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showInkAnnotation="0" updateLinks="always" codeName="ThisWorkbook" defaultThemeVersion="166925"/>
  <mc:AlternateContent xmlns:mc="http://schemas.openxmlformats.org/markup-compatibility/2006">
    <mc:Choice Requires="x15">
      <x15ac:absPath xmlns:x15ac="http://schemas.microsoft.com/office/spreadsheetml/2010/11/ac" url="C:\HBGProject\static\"/>
    </mc:Choice>
  </mc:AlternateContent>
  <bookViews>
    <workbookView xWindow="-120" yWindow="-120" windowWidth="20736" windowHeight="11160" tabRatio="844" activeTab="1"/>
  </bookViews>
  <sheets>
    <sheet name="Index" sheetId="19" r:id="rId1"/>
    <sheet name="Project Settings" sheetId="26" r:id="rId2"/>
    <sheet name="QDB" sheetId="27" r:id="rId3"/>
    <sheet name="Additional Project Settings" sheetId="81" r:id="rId4"/>
    <sheet name="Project Level Text Replacement" sheetId="79" r:id="rId5"/>
    <sheet name="Brands" sheetId="29" r:id="rId6"/>
    <sheet name="ActivationStatements" sheetId="30" state="hidden" r:id="rId7"/>
    <sheet name="AdMessaging" sheetId="31" r:id="rId8"/>
    <sheet name="ADNOW_ADs" sheetId="32" state="hidden" r:id="rId9"/>
    <sheet name="ADNOW_FMCG" sheetId="33" state="hidden" r:id="rId10"/>
    <sheet name="ADNOW_LONG_TERM" sheetId="34" state="hidden" r:id="rId11"/>
    <sheet name="ADNOW_Other_Properties" sheetId="35" state="hidden" r:id="rId12"/>
    <sheet name="ADNOW_SERVICE" sheetId="36" state="hidden" r:id="rId13"/>
    <sheet name="Agebands" sheetId="37" r:id="rId14"/>
    <sheet name="Comms_AMP" sheetId="41" state="hidden" r:id="rId15"/>
    <sheet name="Comms_BrandFluency" sheetId="45" state="hidden" r:id="rId16"/>
    <sheet name="COMPETITOR_BRANDS" sheetId="49" state="hidden" r:id="rId17"/>
    <sheet name="ConnectFilterVariables" sheetId="72" state="hidden" r:id="rId18"/>
    <sheet name="ConnectTouchPoints" sheetId="50" state="hidden" r:id="rId19"/>
    <sheet name="CrossMedia_A_Regions" sheetId="51" state="hidden" r:id="rId20"/>
    <sheet name="CrossMedia_B_Campaign_Builder" sheetId="52" state="hidden" r:id="rId21"/>
    <sheet name="CrossMedia_C_Campaign" sheetId="53" state="hidden" r:id="rId22"/>
    <sheet name="DET_APPS" sheetId="54" state="hidden" r:id="rId23"/>
    <sheet name="DET_DP" sheetId="47" state="hidden" r:id="rId24"/>
    <sheet name="FMCG" sheetId="42" state="veryHidden" r:id="rId25"/>
    <sheet name="IA_TARGET_WORDS" sheetId="55" state="hidden" r:id="rId26"/>
    <sheet name="Input" sheetId="16" state="veryHidden" r:id="rId27"/>
    <sheet name="Long" sheetId="43" state="veryHidden" r:id="rId28"/>
    <sheet name="NeedScope_Attributes" sheetId="59" state="hidden" r:id="rId29"/>
    <sheet name="NeedScope_Collages" sheetId="60" state="hidden" r:id="rId30"/>
    <sheet name="NeedScope_DP" sheetId="39" state="hidden" r:id="rId31"/>
    <sheet name="NeedScope_Translations" sheetId="48" state="veryHidden" r:id="rId32"/>
    <sheet name="OccupationalScreener" sheetId="61" state="hidden" r:id="rId33"/>
    <sheet name="Optimized" sheetId="46" state="veryHidden" r:id="rId34"/>
    <sheet name="Quota_A_Variables" sheetId="62" state="hidden" r:id="rId35"/>
    <sheet name="Quota_B_Variable_Items" sheetId="63" state="hidden" r:id="rId36"/>
    <sheet name="Quota_D_Main" sheetId="65" state="hidden" r:id="rId37"/>
    <sheet name="Quota_Data" sheetId="66" state="veryHidden" r:id="rId38"/>
    <sheet name="Service" sheetId="44" state="veryHidden" r:id="rId39"/>
    <sheet name="Sheet_Hide_UnHide" sheetId="28" state="veryHidden" r:id="rId40"/>
    <sheet name="TBCA_Translations" sheetId="56" state="veryHidden" r:id="rId41"/>
    <sheet name="Named Ranges" sheetId="68" state="veryHidden" r:id="rId42"/>
    <sheet name="Named Tables" sheetId="69" state="veryHidden" r:id="rId43"/>
    <sheet name="Search Tables" sheetId="70" state="veryHidden" r:id="rId44"/>
  </sheets>
  <functionGroups builtInGroupCount="18"/>
  <definedNames>
    <definedName name="FMCG1">#REF!</definedName>
    <definedName name="Image">#REF!</definedName>
    <definedName name="lnr_adnow_ads">ADNOW_ADs!$B$5:$B$19</definedName>
    <definedName name="lnr_agebands">Agebands!$B$5:$B$16</definedName>
    <definedName name="lnr_brands">Brands!$B$5:$B$36</definedName>
    <definedName name="lnr_crossmedia_regions">CrossMedia_A_Regions!$B$5:$B$12</definedName>
    <definedName name="lnr_det">DET_APPS!$B$5:$B$36</definedName>
    <definedName name="lnr_mdd_quota_variable_name">Quota_A_Variables!$F$5:$F$24</definedName>
    <definedName name="lnr_occupational_screener">OccupationalScreener!$B$5:$B$9</definedName>
    <definedName name="lnr_quota_variable_name">Quota_A_Variables!$B$5:$B$24</definedName>
    <definedName name="lnr_quota1_items">Quota_B_Variable_Items!$B$5:$B$54</definedName>
    <definedName name="lnr_quota10_items">Quota_B_Variable_Items!$T$5:$T$54</definedName>
    <definedName name="lnr_quota11_items">Quota_B_Variable_Items!$V$5:$V$54</definedName>
    <definedName name="lnr_quota12_items">Quota_B_Variable_Items!$X$5:$X$54</definedName>
    <definedName name="lnr_quota13_items">Quota_B_Variable_Items!$Z$5:$Z$54</definedName>
    <definedName name="lnr_quota14_items">Quota_B_Variable_Items!$AB$5:$AB$54</definedName>
    <definedName name="lnr_quota15_items">Quota_B_Variable_Items!$AD$5:$AD$54</definedName>
    <definedName name="lnr_quota16_items">Quota_B_Variable_Items!$AF$5:$AF$54</definedName>
    <definedName name="lnr_quota17_items">Quota_B_Variable_Items!$AH$5:$AH$54</definedName>
    <definedName name="lnr_quota18_items">Quota_B_Variable_Items!$AJ$5:$AJ$54</definedName>
    <definedName name="lnr_quota19_items">Quota_B_Variable_Items!$AL$5:$AL$54</definedName>
    <definedName name="lnr_quota2_items">Quota_B_Variable_Items!$D$5:$D$54</definedName>
    <definedName name="lnr_quota20_items">Quota_B_Variable_Items!$AN$5:$AN$54</definedName>
    <definedName name="lnr_quota3_items">Quota_B_Variable_Items!$F$5:$F$54</definedName>
    <definedName name="lnr_quota4_items">Quota_B_Variable_Items!$H$5:$H$54</definedName>
    <definedName name="lnr_quota5_items">Quota_B_Variable_Items!$J$5:$J$54</definedName>
    <definedName name="lnr_quota6_items">Quota_B_Variable_Items!$L$5:$L$54</definedName>
    <definedName name="lnr_quota7_items">Quota_B_Variable_Items!$N$5:$N$54</definedName>
    <definedName name="lnr_quota8_items">Quota_B_Variable_Items!$P$5:$P$54</definedName>
    <definedName name="lnr_quota9_items">Quota_B_Variable_Items!$R$5:$R$54</definedName>
    <definedName name="lnr_xm_module">CrossMedia_B_Campaign_Builder!$C$5:$C$9</definedName>
    <definedName name="lnr_xm_tplabel">CrossMedia_B_Campaign_Builder!$B$5:$B$9</definedName>
    <definedName name="LONG1">#REF!</definedName>
    <definedName name="LONG2">#REF!</definedName>
    <definedName name="nr_ad_brand_status">'Named Ranges'!$A$2:$A$4</definedName>
    <definedName name="nr_ad_client_name">'Named Ranges'!$C$2:$C$1987</definedName>
    <definedName name="nr_ad_country">'Named Ranges'!$E$2:$E$140</definedName>
    <definedName name="nr_ad_format">'Named Ranges'!$G$2:$G$3</definedName>
    <definedName name="nr_ad_image_media">'Named Ranges'!$I$2:$I$11</definedName>
    <definedName name="nr_ad_measure_type">'Named Ranges'!$K$2:$K$3</definedName>
    <definedName name="nr_ad_news_value">'Named Ranges'!$M$2:$M$7</definedName>
    <definedName name="nr_ad_video_media">'Named Ranges'!$O$2:$O$10</definedName>
    <definedName name="nr_additional_routing">'Named Ranges'!$Q$2:$Q$3</definedName>
    <definedName name="nr_additional_routing2">'Named Ranges'!$S$2:$S$2</definedName>
    <definedName name="nr_au1ab_routing">'Named Ranges'!$U$2:$U$3</definedName>
    <definedName name="nr_brand_categorization">'Named Ranges'!$W$2:$W$4</definedName>
    <definedName name="nr_canada_region">'Named Ranges'!$Y$2:$Y$23</definedName>
    <definedName name="nr_category_type">'Named Ranges'!$AA$2:$AA$4</definedName>
    <definedName name="nr_connect_sector">'Named Ranges'!$AC$2:$AC$6</definedName>
    <definedName name="nr_connect_time_period">'Named Ranges'!$AE$2:$AE$4</definedName>
    <definedName name="nr_fmcg1">'Named Ranges'!$AG$2:$AG$11</definedName>
    <definedName name="nr_harmonized_abs_brand_variants">'Named Ranges'!$AI$2:$AI$4</definedName>
    <definedName name="nr_harmonized_abs_brand_variants2">'Named Ranges'!$AK$2:$AK$2</definedName>
    <definedName name="nr_long1">'Named Ranges'!$AM$2:$AM$6</definedName>
    <definedName name="nr_long2">'Named Ranges'!$AO$2:$AO$7</definedName>
    <definedName name="nr_market_factor">'Named Ranges'!$AQ$2:$AQ$6</definedName>
    <definedName name="nr_methodology">'Named Ranges'!$AS$2:$AS$3</definedName>
    <definedName name="nr_mf_brand_variants">'Named Ranges'!$AU$2:$AU$3</definedName>
    <definedName name="nr_needs_benefit">'Named Ranges'!$AW$2:$AW$3</definedName>
    <definedName name="nr_needscope_region">'Named Ranges'!$AY$2:$AY$17</definedName>
    <definedName name="nr_needscope_sector">'Named Ranges'!$BA$2:$BA$10</definedName>
    <definedName name="nr_neuro_number">'Named Ranges'!$BC$2:$BC$4</definedName>
    <definedName name="nr_pos_neg">'Named Ranges'!$BE$2:$BE$3</definedName>
    <definedName name="nr_pos_neg_diff">'Named Ranges'!$BG$2:$BG$4</definedName>
    <definedName name="nr_qdb_cat_usage">'Named Ranges'!$BI$2:$BI$3</definedName>
    <definedName name="nr_qdb_chief_fmcg">'Named Ranges'!$BK$2:$BK$4</definedName>
    <definedName name="nr_qdb_chief_non_fmcg">'Named Ranges'!$BM$2:$BM$4</definedName>
    <definedName name="nr_qdb_gender">'Named Ranges'!$BO$2:$BO$3</definedName>
    <definedName name="nr_qdb_gender_inclusive">'Named Ranges'!$BQ$2:$BQ$5</definedName>
    <definedName name="nr_quota_region">'Named Ranges'!$BS$2:$BS$3</definedName>
    <definedName name="nr_quota_type">'Named Ranges'!$BU$2:$BU$6</definedName>
    <definedName name="nr_region_commissioning">'Named Ranges'!$BW$2:$BW$3</definedName>
    <definedName name="nr_service1">'Named Ranges'!$BY$2:$BY$5</definedName>
    <definedName name="nr_service3">'Named Ranges'!$CA$2:$CA$15</definedName>
    <definedName name="nr_spend_market">'Named Ranges'!$CC$2:$CC$5</definedName>
    <definedName name="nr_tbca_list">'Named Ranges'!$CE$2:$CE$16</definedName>
    <definedName name="nr_us_ethnicity">'Named Ranges'!$CG$2:$CG$9</definedName>
    <definedName name="nr_us_income">'Named Ranges'!$CI$2:$CI$6</definedName>
    <definedName name="nr_us_regions">'Named Ranges'!$CK$2:$CK$6</definedName>
    <definedName name="nr_weekday">'Named Ranges'!$CM$2:$CM$8</definedName>
    <definedName name="nr_xmedia_localisation">'Named Ranges'!$CO$2:$CO$3</definedName>
    <definedName name="nr_yes">'Named Ranges'!$CQ$2:$CQ$2</definedName>
    <definedName name="nr_yes_no">'Named Ranges'!$CS$2:$CS$3</definedName>
    <definedName name="ps_absbrandvariants">'Project Settings'!$C$21:$C$21</definedName>
    <definedName name="ps_adcount">'Additional Project Settings'!$C$9:$C$9</definedName>
    <definedName name="ps_additional_routing">'Additional Project Settings'!$C$22:$C$22</definedName>
    <definedName name="ps_adnowcategory">'Additional Project Settings'!$C$11:$C$11</definedName>
    <definedName name="ps_adnowclientname">'Additional Project Settings'!$C$8:$C$8</definedName>
    <definedName name="ps_adnowcountry">'Additional Project Settings'!$C$10:$C$10</definedName>
    <definedName name="ps_adnowcsexecemail">'Additional Project Settings'!$C$7:$C$7</definedName>
    <definedName name="ps_adnowdbcategory">'Additional Project Settings'!$C$12:$C$12</definedName>
    <definedName name="ps_adnowdirectoremail">'Additional Project Settings'!$C$6:$C$6</definedName>
    <definedName name="ps_category_name">'Project Settings'!$C$14:$C$14</definedName>
    <definedName name="ps_country_code">'Project Settings'!$C$13:$C$13</definedName>
    <definedName name="ps_country_name">'Project Settings'!$C$12:$C$12</definedName>
    <definedName name="ps_digital_tagging">'Additional Project Settings'!$C$20:$C$20</definedName>
    <definedName name="ps_effectivedate">'Project Settings'!$C$18:$C$18</definedName>
    <definedName name="ps_englishlive">'Project Settings'!$C$30:$C$30</definedName>
    <definedName name="ps_harmonizedconfiguration">'Project Settings'!$C$19:$C$19</definedName>
    <definedName name="ps_harmonizedrouting">'Project Settings'!$C$20:$C$20</definedName>
    <definedName name="ps_hiddenau1abrouting">'Additional Project Settings'!$C$21:$C$21</definedName>
    <definedName name="ps_hiddencxtv2timeslotoptions">'Additional Project Settings'!$C$14:$C$14</definedName>
    <definedName name="ps_hiddenmfbrandvariants">'Additional Project Settings'!$C$23:$C$23</definedName>
    <definedName name="ps_hiddenquestionsdw">'Project Settings'!$C$31:$C$31</definedName>
    <definedName name="ps_ipmprojectcode">'Project Settings'!$C$11:$C$11</definedName>
    <definedName name="ps_language1">'Project Settings'!$C$22:$C$22</definedName>
    <definedName name="ps_language2">'Project Settings'!$C$23:$C$23</definedName>
    <definedName name="ps_language3">'Project Settings'!$C$24:$C$24</definedName>
    <definedName name="ps_language4">'Project Settings'!$C$25:$C$25</definedName>
    <definedName name="ps_language5">'Project Settings'!$C$26:$C$26</definedName>
    <definedName name="ps_language6">'Project Settings'!$C$27:$C$27</definedName>
    <definedName name="ps_language7">'Project Settings'!$C$28:$C$28</definedName>
    <definedName name="ps_language8">'Project Settings'!$C$29:$C$29</definedName>
    <definedName name="ps_methodology">'Project Settings'!$C$16:$C$16</definedName>
    <definedName name="ps_numberofbrandsforneuro">'Additional Project Settings'!$C$13:$C$13</definedName>
    <definedName name="ps_platformformethodology">'Project Settings'!$C$17:$C$17</definedName>
    <definedName name="ps_project_code">'Project Settings'!$C$10:$C$10</definedName>
    <definedName name="ps_project_group_code">'Project Settings'!$C$9:$C$9</definedName>
    <definedName name="ps_quota_region">'Project Settings'!$C$32:$C$32</definedName>
    <definedName name="ps_search_absbrandvariants">'Project Settings'!$E$21:$E$21</definedName>
    <definedName name="ps_search_adcount">'Additional Project Settings'!$E$9:$E$9</definedName>
    <definedName name="ps_search_additional_routing">'Additional Project Settings'!$E$22:$E$22</definedName>
    <definedName name="ps_search_adnowcategory">'Additional Project Settings'!$E$11:$E$11</definedName>
    <definedName name="ps_search_adnowclientname">'Additional Project Settings'!$E$8:$E$8</definedName>
    <definedName name="ps_search_adnowcountry">'Additional Project Settings'!$E$10:$E$10</definedName>
    <definedName name="ps_search_adnowcsexecemail">'Additional Project Settings'!$E$7:$E$7</definedName>
    <definedName name="ps_search_adnowdbcategory">'Additional Project Settings'!$E$12:$E$12</definedName>
    <definedName name="ps_search_adnowdirectoremail">'Additional Project Settings'!$E$6:$E$6</definedName>
    <definedName name="ps_search_category_name">'Project Settings'!$E$14:$E$14</definedName>
    <definedName name="ps_search_country_code">'Project Settings'!$E$13:$E$13</definedName>
    <definedName name="ps_search_country_name">'Project Settings'!$E$12:$E$12</definedName>
    <definedName name="ps_search_digital_tagging">'Additional Project Settings'!$E$20:$E$20</definedName>
    <definedName name="ps_search_effectivedate">'Project Settings'!$E$18:$E$18</definedName>
    <definedName name="ps_search_englishlive">'Project Settings'!$E$30:$E$30</definedName>
    <definedName name="ps_search_harmonizedconfiguration">'Project Settings'!$E$19:$E$19</definedName>
    <definedName name="ps_search_harmonizedrouting">'Project Settings'!$E$20:$E$20</definedName>
    <definedName name="ps_search_hiddenau1abrouting">'Additional Project Settings'!$E$21:$E$21</definedName>
    <definedName name="ps_search_hiddencxtv2timeslotoptions">'Additional Project Settings'!$E$14:$E$14</definedName>
    <definedName name="ps_search_hiddenmfbrandvariants">'Additional Project Settings'!$E$23:$E$23</definedName>
    <definedName name="ps_search_hiddenquestionsdw">'Project Settings'!$E$31:$E$31</definedName>
    <definedName name="ps_search_ipmprojectcode">'Project Settings'!$E$11:$E$11</definedName>
    <definedName name="ps_search_language1">'Project Settings'!$E$22:$E$22</definedName>
    <definedName name="ps_search_language2">'Project Settings'!$E$23:$E$23</definedName>
    <definedName name="ps_search_language3">'Project Settings'!$E$24:$E$24</definedName>
    <definedName name="ps_search_language4">'Project Settings'!$E$25:$E$25</definedName>
    <definedName name="ps_search_language5">'Project Settings'!$E$26:$E$26</definedName>
    <definedName name="ps_search_language6">'Project Settings'!$E$27:$E$27</definedName>
    <definedName name="ps_search_language7">'Project Settings'!$E$28:$E$28</definedName>
    <definedName name="ps_search_language8">'Project Settings'!$E$29:$E$29</definedName>
    <definedName name="ps_search_methodology">'Project Settings'!$E$16:$E$16</definedName>
    <definedName name="ps_search_numberofbrandsforneuro">'Additional Project Settings'!$E$13:$E$13</definedName>
    <definedName name="ps_search_platformformethodology">'Project Settings'!$E$17:$E$17</definedName>
    <definedName name="ps_search_project_code">'Project Settings'!$E$10:$E$10</definedName>
    <definedName name="ps_search_project_group_code">'Project Settings'!$E$9:$E$9</definedName>
    <definedName name="ps_search_quota_region">'Project Settings'!$E$32:$E$32</definedName>
    <definedName name="ps_search_spine_code">'Project Settings'!$E$8:$E$8</definedName>
    <definedName name="ps_search_sub_category_name">'Project Settings'!$E$15:$E$15</definedName>
    <definedName name="ps_search_templateversion">'Project Settings'!$E$6:$E$6</definedName>
    <definedName name="ps_search_weekendday1">'Additional Project Settings'!$E$15:$E$15</definedName>
    <definedName name="ps_search_weekendday2">'Additional Project Settings'!$E$16:$E$16</definedName>
    <definedName name="ps_search_workbook_code">'Project Settings'!$E$7:$E$7</definedName>
    <definedName name="ps_search_xmcookieconsent">'Additional Project Settings'!$E$19:$E$19</definedName>
    <definedName name="ps_search_xmregioncount">'Additional Project Settings'!$E$18:$E$18</definedName>
    <definedName name="ps_search_xmtouchpointsbyregion">'Additional Project Settings'!$E$17:$E$17</definedName>
    <definedName name="ps_spine_code">'Project Settings'!$C$8:$C$8</definedName>
    <definedName name="ps_sub_category_name">'Project Settings'!$C$15:$C$15</definedName>
    <definedName name="ps_templateversion">'Project Settings'!$C$6:$C$6</definedName>
    <definedName name="ps_weekendday1">'Additional Project Settings'!$C$15:$C$15</definedName>
    <definedName name="ps_weekendday2">'Additional Project Settings'!$C$16:$C$16</definedName>
    <definedName name="ps_workbook_code">'Project Settings'!$C$7:$C$7</definedName>
    <definedName name="ps_xmcookieconsent">'Additional Project Settings'!$C$19:$C$19</definedName>
    <definedName name="ps_xmregioncount">'Additional Project Settings'!$C$18:$C$18</definedName>
    <definedName name="ps_xmtouchpointsbyregion">'Additional Project Settings'!$C$17:$C$17</definedName>
    <definedName name="SERVICE1">#REF!</definedName>
    <definedName name="SERVICE3">#REF!</definedName>
    <definedName name="Video">#REF!</definedName>
  </definedNames>
  <calcPr calcId="171027"/>
  <customWorkbookViews>
    <customWorkbookView name="Satyanarayana Pola - Personal View" guid="{96084FDF-1C79-4AD5-B25C-E775818E3A7D}" mergeInterval="0" personalView="1" maximized="1" xWindow="-8" yWindow="-8" windowWidth="1382" windowHeight="744" activeSheetId="5"/>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7" i="26" l="1"/>
  <c r="C9" i="81"/>
  <c r="C12" i="81"/>
  <c r="C18" i="81"/>
  <c r="I4" i="79"/>
  <c r="J4" i="79"/>
  <c r="K4" i="79"/>
  <c r="L4" i="79"/>
  <c r="M4" i="79"/>
  <c r="N4" i="79"/>
  <c r="O4" i="79"/>
  <c r="P4" i="79"/>
  <c r="Q4" i="29"/>
  <c r="R4" i="29"/>
  <c r="S4" i="29"/>
  <c r="T4" i="29"/>
  <c r="U4" i="29"/>
  <c r="V4" i="29"/>
  <c r="W4" i="29"/>
  <c r="X4" i="29"/>
  <c r="Y4" i="29"/>
  <c r="Z4" i="29"/>
  <c r="AA4" i="29"/>
  <c r="AB4" i="29"/>
  <c r="AC4" i="29"/>
  <c r="AD4" i="29"/>
  <c r="AE4" i="29"/>
  <c r="AF4" i="29"/>
  <c r="D4" i="30"/>
  <c r="E4" i="30"/>
  <c r="F4" i="30"/>
  <c r="G4" i="30"/>
  <c r="H4" i="30"/>
  <c r="I4" i="30"/>
  <c r="J4" i="30"/>
  <c r="K4" i="30"/>
  <c r="F4" i="31"/>
  <c r="G4" i="31"/>
  <c r="H4" i="31"/>
  <c r="I4" i="31"/>
  <c r="J4" i="31"/>
  <c r="K4" i="31"/>
  <c r="L4" i="31"/>
  <c r="M4" i="31"/>
  <c r="AC4" i="32"/>
  <c r="AD4" i="32"/>
  <c r="AE4" i="32"/>
  <c r="AF4" i="32"/>
  <c r="AG4" i="32"/>
  <c r="AH4" i="32"/>
  <c r="AI4" i="32"/>
  <c r="AJ4" i="32"/>
  <c r="AK4" i="32"/>
  <c r="AL4" i="32"/>
  <c r="AM4" i="32"/>
  <c r="AN4" i="32"/>
  <c r="AO4" i="32"/>
  <c r="AP4" i="32"/>
  <c r="AQ4" i="32"/>
  <c r="AR4" i="32"/>
  <c r="X5" i="32"/>
  <c r="X6" i="32"/>
  <c r="X7" i="32"/>
  <c r="X8" i="32"/>
  <c r="X9" i="32"/>
  <c r="X10" i="32"/>
  <c r="X11" i="32"/>
  <c r="X12" i="32"/>
  <c r="X13" i="32"/>
  <c r="X14" i="32"/>
  <c r="X15" i="32"/>
  <c r="X16" i="32"/>
  <c r="X17" i="32"/>
  <c r="X18" i="32"/>
  <c r="X19" i="32"/>
  <c r="D2" i="33"/>
  <c r="M2" i="33"/>
  <c r="V2" i="33"/>
  <c r="AE2" i="33"/>
  <c r="AN2" i="33"/>
  <c r="AW2" i="33"/>
  <c r="BF2" i="33"/>
  <c r="BO2" i="33"/>
  <c r="BX2" i="33"/>
  <c r="CG2" i="33"/>
  <c r="CP2" i="33"/>
  <c r="CY2" i="33"/>
  <c r="DH2" i="33"/>
  <c r="DQ2" i="33"/>
  <c r="DZ2" i="33"/>
  <c r="E4" i="33"/>
  <c r="F4" i="33"/>
  <c r="G4" i="33"/>
  <c r="H4" i="33"/>
  <c r="I4" i="33"/>
  <c r="J4" i="33"/>
  <c r="K4" i="33"/>
  <c r="L4" i="33"/>
  <c r="N4" i="33"/>
  <c r="O4" i="33"/>
  <c r="P4" i="33"/>
  <c r="Q4" i="33"/>
  <c r="R4" i="33"/>
  <c r="S4" i="33"/>
  <c r="T4" i="33"/>
  <c r="U4" i="33"/>
  <c r="W4" i="33"/>
  <c r="X4" i="33"/>
  <c r="Y4" i="33"/>
  <c r="Z4" i="33"/>
  <c r="AA4" i="33"/>
  <c r="AB4" i="33"/>
  <c r="AC4" i="33"/>
  <c r="AD4" i="33"/>
  <c r="AF4" i="33"/>
  <c r="AG4" i="33"/>
  <c r="AH4" i="33"/>
  <c r="AI4" i="33"/>
  <c r="AJ4" i="33"/>
  <c r="AK4" i="33"/>
  <c r="AL4" i="33"/>
  <c r="AM4" i="33"/>
  <c r="AO4" i="33"/>
  <c r="AP4" i="33"/>
  <c r="AQ4" i="33"/>
  <c r="AR4" i="33"/>
  <c r="AS4" i="33"/>
  <c r="AT4" i="33"/>
  <c r="AU4" i="33"/>
  <c r="AV4" i="33"/>
  <c r="AX4" i="33"/>
  <c r="AY4" i="33"/>
  <c r="AZ4" i="33"/>
  <c r="BA4" i="33"/>
  <c r="BB4" i="33"/>
  <c r="BC4" i="33"/>
  <c r="BD4" i="33"/>
  <c r="BE4" i="33"/>
  <c r="BG4" i="33"/>
  <c r="BH4" i="33"/>
  <c r="BI4" i="33"/>
  <c r="BJ4" i="33"/>
  <c r="BK4" i="33"/>
  <c r="BL4" i="33"/>
  <c r="BM4" i="33"/>
  <c r="BN4" i="33"/>
  <c r="BP4" i="33"/>
  <c r="BQ4" i="33"/>
  <c r="BR4" i="33"/>
  <c r="BS4" i="33"/>
  <c r="BT4" i="33"/>
  <c r="BU4" i="33"/>
  <c r="BV4" i="33"/>
  <c r="BW4" i="33"/>
  <c r="BY4" i="33"/>
  <c r="BZ4" i="33"/>
  <c r="CA4" i="33"/>
  <c r="CB4" i="33"/>
  <c r="CC4" i="33"/>
  <c r="CD4" i="33"/>
  <c r="CE4" i="33"/>
  <c r="CF4" i="33"/>
  <c r="CH4" i="33"/>
  <c r="CI4" i="33"/>
  <c r="CJ4" i="33"/>
  <c r="CK4" i="33"/>
  <c r="CL4" i="33"/>
  <c r="CM4" i="33"/>
  <c r="CN4" i="33"/>
  <c r="CO4" i="33"/>
  <c r="CQ4" i="33"/>
  <c r="CR4" i="33"/>
  <c r="CS4" i="33"/>
  <c r="CT4" i="33"/>
  <c r="CU4" i="33"/>
  <c r="CV4" i="33"/>
  <c r="CW4" i="33"/>
  <c r="CX4" i="33"/>
  <c r="CZ4" i="33"/>
  <c r="DA4" i="33"/>
  <c r="DB4" i="33"/>
  <c r="DC4" i="33"/>
  <c r="DD4" i="33"/>
  <c r="DE4" i="33"/>
  <c r="DF4" i="33"/>
  <c r="DG4" i="33"/>
  <c r="DI4" i="33"/>
  <c r="DJ4" i="33"/>
  <c r="DK4" i="33"/>
  <c r="DL4" i="33"/>
  <c r="DM4" i="33"/>
  <c r="DN4" i="33"/>
  <c r="DO4" i="33"/>
  <c r="DP4" i="33"/>
  <c r="DR4" i="33"/>
  <c r="DS4" i="33"/>
  <c r="DT4" i="33"/>
  <c r="DU4" i="33"/>
  <c r="DV4" i="33"/>
  <c r="DW4" i="33"/>
  <c r="DX4" i="33"/>
  <c r="DY4" i="33"/>
  <c r="EA4" i="33"/>
  <c r="EB4" i="33"/>
  <c r="EC4" i="33"/>
  <c r="ED4" i="33"/>
  <c r="EE4" i="33"/>
  <c r="EF4" i="33"/>
  <c r="EG4" i="33"/>
  <c r="EH4" i="33"/>
  <c r="D2" i="34"/>
  <c r="M2" i="34"/>
  <c r="V2" i="34"/>
  <c r="AE2" i="34"/>
  <c r="AN2" i="34"/>
  <c r="AW2" i="34"/>
  <c r="BF2" i="34"/>
  <c r="BO2" i="34"/>
  <c r="BX2" i="34"/>
  <c r="CG2" i="34"/>
  <c r="CP2" i="34"/>
  <c r="CY2" i="34"/>
  <c r="DH2" i="34"/>
  <c r="DQ2" i="34"/>
  <c r="DZ2" i="34"/>
  <c r="E4" i="34"/>
  <c r="F4" i="34"/>
  <c r="G4" i="34"/>
  <c r="H4" i="34"/>
  <c r="I4" i="34"/>
  <c r="J4" i="34"/>
  <c r="K4" i="34"/>
  <c r="L4" i="34"/>
  <c r="N4" i="34"/>
  <c r="O4" i="34"/>
  <c r="P4" i="34"/>
  <c r="Q4" i="34"/>
  <c r="R4" i="34"/>
  <c r="S4" i="34"/>
  <c r="T4" i="34"/>
  <c r="U4" i="34"/>
  <c r="W4" i="34"/>
  <c r="X4" i="34"/>
  <c r="Y4" i="34"/>
  <c r="Z4" i="34"/>
  <c r="AA4" i="34"/>
  <c r="AB4" i="34"/>
  <c r="AC4" i="34"/>
  <c r="AD4" i="34"/>
  <c r="AF4" i="34"/>
  <c r="AG4" i="34"/>
  <c r="AH4" i="34"/>
  <c r="AI4" i="34"/>
  <c r="AJ4" i="34"/>
  <c r="AK4" i="34"/>
  <c r="AL4" i="34"/>
  <c r="AM4" i="34"/>
  <c r="AO4" i="34"/>
  <c r="AP4" i="34"/>
  <c r="AQ4" i="34"/>
  <c r="AR4" i="34"/>
  <c r="AS4" i="34"/>
  <c r="AT4" i="34"/>
  <c r="AU4" i="34"/>
  <c r="AV4" i="34"/>
  <c r="AX4" i="34"/>
  <c r="AY4" i="34"/>
  <c r="AZ4" i="34"/>
  <c r="BA4" i="34"/>
  <c r="BB4" i="34"/>
  <c r="BC4" i="34"/>
  <c r="BD4" i="34"/>
  <c r="BE4" i="34"/>
  <c r="BG4" i="34"/>
  <c r="BH4" i="34"/>
  <c r="BI4" i="34"/>
  <c r="BJ4" i="34"/>
  <c r="BK4" i="34"/>
  <c r="BL4" i="34"/>
  <c r="BM4" i="34"/>
  <c r="BN4" i="34"/>
  <c r="BP4" i="34"/>
  <c r="BQ4" i="34"/>
  <c r="BR4" i="34"/>
  <c r="BS4" i="34"/>
  <c r="BT4" i="34"/>
  <c r="BU4" i="34"/>
  <c r="BV4" i="34"/>
  <c r="BW4" i="34"/>
  <c r="BY4" i="34"/>
  <c r="BZ4" i="34"/>
  <c r="CA4" i="34"/>
  <c r="CB4" i="34"/>
  <c r="CC4" i="34"/>
  <c r="CD4" i="34"/>
  <c r="CE4" i="34"/>
  <c r="CF4" i="34"/>
  <c r="CH4" i="34"/>
  <c r="CI4" i="34"/>
  <c r="CJ4" i="34"/>
  <c r="CK4" i="34"/>
  <c r="CL4" i="34"/>
  <c r="CM4" i="34"/>
  <c r="CN4" i="34"/>
  <c r="CO4" i="34"/>
  <c r="CQ4" i="34"/>
  <c r="CR4" i="34"/>
  <c r="CS4" i="34"/>
  <c r="CT4" i="34"/>
  <c r="CU4" i="34"/>
  <c r="CV4" i="34"/>
  <c r="CW4" i="34"/>
  <c r="CX4" i="34"/>
  <c r="CZ4" i="34"/>
  <c r="DA4" i="34"/>
  <c r="DB4" i="34"/>
  <c r="DC4" i="34"/>
  <c r="DD4" i="34"/>
  <c r="DE4" i="34"/>
  <c r="DF4" i="34"/>
  <c r="DG4" i="34"/>
  <c r="DI4" i="34"/>
  <c r="DJ4" i="34"/>
  <c r="DK4" i="34"/>
  <c r="DL4" i="34"/>
  <c r="DM4" i="34"/>
  <c r="DN4" i="34"/>
  <c r="DO4" i="34"/>
  <c r="DP4" i="34"/>
  <c r="DR4" i="34"/>
  <c r="DS4" i="34"/>
  <c r="DT4" i="34"/>
  <c r="DU4" i="34"/>
  <c r="DV4" i="34"/>
  <c r="DW4" i="34"/>
  <c r="DX4" i="34"/>
  <c r="DY4" i="34"/>
  <c r="EA4" i="34"/>
  <c r="EB4" i="34"/>
  <c r="EC4" i="34"/>
  <c r="ED4" i="34"/>
  <c r="EE4" i="34"/>
  <c r="EF4" i="34"/>
  <c r="EG4" i="34"/>
  <c r="EH4" i="34"/>
  <c r="E2" i="35"/>
  <c r="N2" i="35"/>
  <c r="W2" i="35"/>
  <c r="AF2" i="35"/>
  <c r="AO2" i="35"/>
  <c r="AX2" i="35"/>
  <c r="BG2" i="35"/>
  <c r="BP2" i="35"/>
  <c r="BY2" i="35"/>
  <c r="CH2" i="35"/>
  <c r="CQ2" i="35"/>
  <c r="CZ2" i="35"/>
  <c r="DI2" i="35"/>
  <c r="DR2" i="35"/>
  <c r="EA2" i="35"/>
  <c r="F4" i="35"/>
  <c r="G4" i="35"/>
  <c r="H4" i="35"/>
  <c r="I4" i="35"/>
  <c r="J4" i="35"/>
  <c r="K4" i="35"/>
  <c r="L4" i="35"/>
  <c r="M4" i="35"/>
  <c r="O4" i="35"/>
  <c r="P4" i="35"/>
  <c r="Q4" i="35"/>
  <c r="R4" i="35"/>
  <c r="S4" i="35"/>
  <c r="T4" i="35"/>
  <c r="U4" i="35"/>
  <c r="V4" i="35"/>
  <c r="X4" i="35"/>
  <c r="Y4" i="35"/>
  <c r="Z4" i="35"/>
  <c r="AA4" i="35"/>
  <c r="AB4" i="35"/>
  <c r="AC4" i="35"/>
  <c r="AD4" i="35"/>
  <c r="AE4" i="35"/>
  <c r="AG4" i="35"/>
  <c r="AH4" i="35"/>
  <c r="AI4" i="35"/>
  <c r="AJ4" i="35"/>
  <c r="AK4" i="35"/>
  <c r="AL4" i="35"/>
  <c r="AM4" i="35"/>
  <c r="AN4" i="35"/>
  <c r="AP4" i="35"/>
  <c r="AQ4" i="35"/>
  <c r="AR4" i="35"/>
  <c r="AS4" i="35"/>
  <c r="AT4" i="35"/>
  <c r="AU4" i="35"/>
  <c r="AV4" i="35"/>
  <c r="AW4" i="35"/>
  <c r="AY4" i="35"/>
  <c r="AZ4" i="35"/>
  <c r="BA4" i="35"/>
  <c r="BB4" i="35"/>
  <c r="BC4" i="35"/>
  <c r="BD4" i="35"/>
  <c r="BE4" i="35"/>
  <c r="BF4" i="35"/>
  <c r="BH4" i="35"/>
  <c r="BI4" i="35"/>
  <c r="BJ4" i="35"/>
  <c r="BK4" i="35"/>
  <c r="BL4" i="35"/>
  <c r="BM4" i="35"/>
  <c r="BN4" i="35"/>
  <c r="BO4" i="35"/>
  <c r="BQ4" i="35"/>
  <c r="BR4" i="35"/>
  <c r="BS4" i="35"/>
  <c r="BT4" i="35"/>
  <c r="BU4" i="35"/>
  <c r="BV4" i="35"/>
  <c r="BW4" i="35"/>
  <c r="BX4" i="35"/>
  <c r="BZ4" i="35"/>
  <c r="CA4" i="35"/>
  <c r="CB4" i="35"/>
  <c r="CC4" i="35"/>
  <c r="CD4" i="35"/>
  <c r="CE4" i="35"/>
  <c r="CF4" i="35"/>
  <c r="CG4" i="35"/>
  <c r="CI4" i="35"/>
  <c r="CJ4" i="35"/>
  <c r="CK4" i="35"/>
  <c r="CL4" i="35"/>
  <c r="CM4" i="35"/>
  <c r="CN4" i="35"/>
  <c r="CO4" i="35"/>
  <c r="CP4" i="35"/>
  <c r="CR4" i="35"/>
  <c r="CS4" i="35"/>
  <c r="CT4" i="35"/>
  <c r="CU4" i="35"/>
  <c r="CV4" i="35"/>
  <c r="CW4" i="35"/>
  <c r="CX4" i="35"/>
  <c r="CY4" i="35"/>
  <c r="DA4" i="35"/>
  <c r="DB4" i="35"/>
  <c r="DC4" i="35"/>
  <c r="DD4" i="35"/>
  <c r="DE4" i="35"/>
  <c r="DF4" i="35"/>
  <c r="DG4" i="35"/>
  <c r="DH4" i="35"/>
  <c r="DJ4" i="35"/>
  <c r="DK4" i="35"/>
  <c r="DL4" i="35"/>
  <c r="DM4" i="35"/>
  <c r="DN4" i="35"/>
  <c r="DO4" i="35"/>
  <c r="DP4" i="35"/>
  <c r="DQ4" i="35"/>
  <c r="DS4" i="35"/>
  <c r="DT4" i="35"/>
  <c r="DU4" i="35"/>
  <c r="DV4" i="35"/>
  <c r="DW4" i="35"/>
  <c r="DX4" i="35"/>
  <c r="DY4" i="35"/>
  <c r="DZ4" i="35"/>
  <c r="EB4" i="35"/>
  <c r="EC4" i="35"/>
  <c r="ED4" i="35"/>
  <c r="EE4" i="35"/>
  <c r="EF4" i="35"/>
  <c r="EG4" i="35"/>
  <c r="EH4" i="35"/>
  <c r="EI4" i="35"/>
  <c r="D2" i="36"/>
  <c r="M2" i="36"/>
  <c r="V2" i="36"/>
  <c r="AE2" i="36"/>
  <c r="AN2" i="36"/>
  <c r="AW2" i="36"/>
  <c r="BF2" i="36"/>
  <c r="BO2" i="36"/>
  <c r="BX2" i="36"/>
  <c r="CG2" i="36"/>
  <c r="CP2" i="36"/>
  <c r="CY2" i="36"/>
  <c r="DH2" i="36"/>
  <c r="DQ2" i="36"/>
  <c r="DZ2" i="36"/>
  <c r="E4" i="36"/>
  <c r="F4" i="36"/>
  <c r="G4" i="36"/>
  <c r="H4" i="36"/>
  <c r="I4" i="36"/>
  <c r="J4" i="36"/>
  <c r="K4" i="36"/>
  <c r="L4" i="36"/>
  <c r="N4" i="36"/>
  <c r="O4" i="36"/>
  <c r="P4" i="36"/>
  <c r="Q4" i="36"/>
  <c r="R4" i="36"/>
  <c r="S4" i="36"/>
  <c r="T4" i="36"/>
  <c r="U4" i="36"/>
  <c r="W4" i="36"/>
  <c r="X4" i="36"/>
  <c r="Y4" i="36"/>
  <c r="Z4" i="36"/>
  <c r="AA4" i="36"/>
  <c r="AB4" i="36"/>
  <c r="AC4" i="36"/>
  <c r="AD4" i="36"/>
  <c r="AF4" i="36"/>
  <c r="AG4" i="36"/>
  <c r="AH4" i="36"/>
  <c r="AI4" i="36"/>
  <c r="AJ4" i="36"/>
  <c r="AK4" i="36"/>
  <c r="AL4" i="36"/>
  <c r="AM4" i="36"/>
  <c r="AO4" i="36"/>
  <c r="AP4" i="36"/>
  <c r="AQ4" i="36"/>
  <c r="AR4" i="36"/>
  <c r="AS4" i="36"/>
  <c r="AT4" i="36"/>
  <c r="AU4" i="36"/>
  <c r="AV4" i="36"/>
  <c r="AX4" i="36"/>
  <c r="AY4" i="36"/>
  <c r="AZ4" i="36"/>
  <c r="BA4" i="36"/>
  <c r="BB4" i="36"/>
  <c r="BC4" i="36"/>
  <c r="BD4" i="36"/>
  <c r="BE4" i="36"/>
  <c r="BG4" i="36"/>
  <c r="BH4" i="36"/>
  <c r="BI4" i="36"/>
  <c r="BJ4" i="36"/>
  <c r="BK4" i="36"/>
  <c r="BL4" i="36"/>
  <c r="BM4" i="36"/>
  <c r="BN4" i="36"/>
  <c r="BP4" i="36"/>
  <c r="BQ4" i="36"/>
  <c r="BR4" i="36"/>
  <c r="BS4" i="36"/>
  <c r="BT4" i="36"/>
  <c r="BU4" i="36"/>
  <c r="BV4" i="36"/>
  <c r="BW4" i="36"/>
  <c r="BY4" i="36"/>
  <c r="BZ4" i="36"/>
  <c r="CA4" i="36"/>
  <c r="CB4" i="36"/>
  <c r="CC4" i="36"/>
  <c r="CD4" i="36"/>
  <c r="CE4" i="36"/>
  <c r="CF4" i="36"/>
  <c r="CH4" i="36"/>
  <c r="CI4" i="36"/>
  <c r="CJ4" i="36"/>
  <c r="CK4" i="36"/>
  <c r="CL4" i="36"/>
  <c r="CM4" i="36"/>
  <c r="CN4" i="36"/>
  <c r="CO4" i="36"/>
  <c r="CQ4" i="36"/>
  <c r="CR4" i="36"/>
  <c r="CS4" i="36"/>
  <c r="CT4" i="36"/>
  <c r="CU4" i="36"/>
  <c r="CV4" i="36"/>
  <c r="CW4" i="36"/>
  <c r="CX4" i="36"/>
  <c r="CZ4" i="36"/>
  <c r="DA4" i="36"/>
  <c r="DB4" i="36"/>
  <c r="DC4" i="36"/>
  <c r="DD4" i="36"/>
  <c r="DE4" i="36"/>
  <c r="DF4" i="36"/>
  <c r="DG4" i="36"/>
  <c r="DI4" i="36"/>
  <c r="DJ4" i="36"/>
  <c r="DK4" i="36"/>
  <c r="DL4" i="36"/>
  <c r="DM4" i="36"/>
  <c r="DN4" i="36"/>
  <c r="DO4" i="36"/>
  <c r="DP4" i="36"/>
  <c r="DR4" i="36"/>
  <c r="DS4" i="36"/>
  <c r="DT4" i="36"/>
  <c r="DU4" i="36"/>
  <c r="DV4" i="36"/>
  <c r="DW4" i="36"/>
  <c r="DX4" i="36"/>
  <c r="DY4" i="36"/>
  <c r="EA4" i="36"/>
  <c r="EB4" i="36"/>
  <c r="EC4" i="36"/>
  <c r="ED4" i="36"/>
  <c r="EE4" i="36"/>
  <c r="EF4" i="36"/>
  <c r="EG4" i="36"/>
  <c r="EH4" i="36"/>
  <c r="F4" i="37"/>
  <c r="G4" i="37"/>
  <c r="H4" i="37"/>
  <c r="I4" i="37"/>
  <c r="J4" i="37"/>
  <c r="K4" i="37"/>
  <c r="L4" i="37"/>
  <c r="M4" i="37"/>
  <c r="E4" i="41"/>
  <c r="F4" i="41"/>
  <c r="G4" i="41"/>
  <c r="H4" i="41"/>
  <c r="I4" i="41"/>
  <c r="J4" i="41"/>
  <c r="K4" i="41"/>
  <c r="L4" i="41"/>
  <c r="E4" i="45"/>
  <c r="F4" i="45"/>
  <c r="G4" i="45"/>
  <c r="H4" i="45"/>
  <c r="I4" i="45"/>
  <c r="J4" i="45"/>
  <c r="K4" i="45"/>
  <c r="L4" i="45"/>
  <c r="C4" i="49"/>
  <c r="D4" i="49"/>
  <c r="E4" i="49"/>
  <c r="F4" i="49"/>
  <c r="G4" i="49"/>
  <c r="H4" i="49"/>
  <c r="I4" i="49"/>
  <c r="J4" i="49"/>
  <c r="K4" i="49"/>
  <c r="L4" i="49"/>
  <c r="M4" i="49"/>
  <c r="N4" i="49"/>
  <c r="O4" i="49"/>
  <c r="P4" i="49"/>
  <c r="Q4" i="49"/>
  <c r="R4" i="49"/>
  <c r="D4" i="51"/>
  <c r="E4" i="51"/>
  <c r="F4" i="51"/>
  <c r="G4" i="51"/>
  <c r="H4" i="51"/>
  <c r="I4" i="51"/>
  <c r="J4" i="51"/>
  <c r="K4" i="51"/>
  <c r="C5" i="51"/>
  <c r="C6" i="51"/>
  <c r="C7" i="51"/>
  <c r="C8" i="51"/>
  <c r="C9" i="51"/>
  <c r="C10" i="51"/>
  <c r="C11" i="51"/>
  <c r="C12" i="51"/>
  <c r="L4" i="53"/>
  <c r="M4" i="53"/>
  <c r="N4" i="53"/>
  <c r="O4" i="53"/>
  <c r="P4" i="53"/>
  <c r="Q4" i="53"/>
  <c r="R4" i="53"/>
  <c r="S4" i="53"/>
  <c r="W4" i="53"/>
  <c r="X4" i="53"/>
  <c r="Y4" i="53"/>
  <c r="Z4" i="53"/>
  <c r="AA4" i="53"/>
  <c r="AB4" i="53"/>
  <c r="AC4" i="53"/>
  <c r="AD4" i="53"/>
  <c r="D4" i="54"/>
  <c r="E4" i="54"/>
  <c r="F4" i="54"/>
  <c r="G4" i="54"/>
  <c r="H4" i="54"/>
  <c r="I4" i="54"/>
  <c r="J4" i="54"/>
  <c r="K4" i="54"/>
  <c r="B53" i="42"/>
  <c r="C53" i="42" s="1"/>
  <c r="D53" i="42"/>
  <c r="G53" i="42"/>
  <c r="J53" i="42"/>
  <c r="L53" i="42"/>
  <c r="O53" i="42"/>
  <c r="R53" i="42"/>
  <c r="T53" i="42"/>
  <c r="W53" i="42"/>
  <c r="Z53" i="42"/>
  <c r="AB53" i="42"/>
  <c r="AE53" i="42"/>
  <c r="AH53" i="42"/>
  <c r="AJ53" i="42"/>
  <c r="AM53" i="42"/>
  <c r="AP53" i="42"/>
  <c r="AR53" i="42"/>
  <c r="AU53" i="42"/>
  <c r="AX53" i="42"/>
  <c r="AZ53" i="42"/>
  <c r="B54" i="42"/>
  <c r="C54" i="42"/>
  <c r="F54" i="42"/>
  <c r="G54" i="42"/>
  <c r="H54" i="42"/>
  <c r="K54" i="42"/>
  <c r="L54" i="42"/>
  <c r="N54" i="42"/>
  <c r="P54" i="42"/>
  <c r="R54" i="42"/>
  <c r="S54" i="42"/>
  <c r="V54" i="42"/>
  <c r="W54" i="42"/>
  <c r="X54" i="42"/>
  <c r="AA54" i="42"/>
  <c r="AB54" i="42"/>
  <c r="AD54" i="42"/>
  <c r="AF54" i="42"/>
  <c r="AH54" i="42"/>
  <c r="AI54" i="42"/>
  <c r="AL54" i="42"/>
  <c r="AM54" i="42"/>
  <c r="AN54" i="42"/>
  <c r="AQ54" i="42"/>
  <c r="AR54" i="42"/>
  <c r="AT54" i="42"/>
  <c r="AV54" i="42"/>
  <c r="AX54" i="42"/>
  <c r="AY54" i="42"/>
  <c r="B55" i="42"/>
  <c r="C55" i="42" s="1"/>
  <c r="D55" i="42"/>
  <c r="H55" i="42"/>
  <c r="L55" i="42"/>
  <c r="O55" i="42"/>
  <c r="S55" i="42"/>
  <c r="W55" i="42"/>
  <c r="Z55" i="42"/>
  <c r="AD55" i="42"/>
  <c r="AH55" i="42"/>
  <c r="AJ55" i="42"/>
  <c r="AN55" i="42"/>
  <c r="AR55" i="42"/>
  <c r="AU55" i="42"/>
  <c r="AY55" i="42"/>
  <c r="B56" i="42"/>
  <c r="C56" i="42"/>
  <c r="D56" i="42"/>
  <c r="F56" i="42"/>
  <c r="G56" i="42"/>
  <c r="H56" i="42"/>
  <c r="J56" i="42"/>
  <c r="K56" i="42"/>
  <c r="L56" i="42"/>
  <c r="N56" i="42"/>
  <c r="O56" i="42"/>
  <c r="P56" i="42"/>
  <c r="R56" i="42"/>
  <c r="S56" i="42"/>
  <c r="T56" i="42"/>
  <c r="V56" i="42"/>
  <c r="W56" i="42"/>
  <c r="X56" i="42"/>
  <c r="Z56" i="42"/>
  <c r="AA56" i="42"/>
  <c r="AB56" i="42"/>
  <c r="AD56" i="42"/>
  <c r="AE56" i="42"/>
  <c r="AF56" i="42"/>
  <c r="AH56" i="42"/>
  <c r="AI56" i="42"/>
  <c r="AJ56" i="42"/>
  <c r="AL56" i="42"/>
  <c r="AM56" i="42"/>
  <c r="AN56" i="42"/>
  <c r="AP56" i="42"/>
  <c r="AQ56" i="42"/>
  <c r="AR56" i="42"/>
  <c r="AT56" i="42"/>
  <c r="AU56" i="42"/>
  <c r="AV56" i="42"/>
  <c r="AX56" i="42"/>
  <c r="AY56" i="42"/>
  <c r="AZ56" i="42"/>
  <c r="B57" i="42"/>
  <c r="C57" i="42"/>
  <c r="D57" i="42"/>
  <c r="F57" i="42"/>
  <c r="G57" i="42"/>
  <c r="H57" i="42"/>
  <c r="J57" i="42"/>
  <c r="K57" i="42"/>
  <c r="L57" i="42"/>
  <c r="N57" i="42"/>
  <c r="O57" i="42"/>
  <c r="P57" i="42"/>
  <c r="R57" i="42"/>
  <c r="S57" i="42"/>
  <c r="T57" i="42"/>
  <c r="V57" i="42"/>
  <c r="W57" i="42"/>
  <c r="X57" i="42"/>
  <c r="Z57" i="42"/>
  <c r="AA57" i="42"/>
  <c r="AB57" i="42"/>
  <c r="AD57" i="42"/>
  <c r="AE57" i="42"/>
  <c r="AF57" i="42"/>
  <c r="AH57" i="42"/>
  <c r="AI57" i="42"/>
  <c r="AJ57" i="42"/>
  <c r="AL57" i="42"/>
  <c r="AM57" i="42"/>
  <c r="AN57" i="42"/>
  <c r="AP57" i="42"/>
  <c r="AQ57" i="42"/>
  <c r="AR57" i="42"/>
  <c r="AT57" i="42"/>
  <c r="AU57" i="42"/>
  <c r="AV57" i="42"/>
  <c r="AX57" i="42"/>
  <c r="AY57" i="42"/>
  <c r="AZ57" i="42"/>
  <c r="B58" i="42"/>
  <c r="D58" i="42"/>
  <c r="G58" i="42"/>
  <c r="L58" i="42"/>
  <c r="O58" i="42"/>
  <c r="R58" i="42"/>
  <c r="W58" i="42"/>
  <c r="Z58" i="42"/>
  <c r="AB58" i="42"/>
  <c r="AH58" i="42"/>
  <c r="AJ58" i="42"/>
  <c r="AM58" i="42"/>
  <c r="AQ58" i="42"/>
  <c r="AS58" i="42"/>
  <c r="AU58" i="42"/>
  <c r="AY58" i="42"/>
  <c r="BA58" i="42"/>
  <c r="B59" i="42"/>
  <c r="D59" i="42" s="1"/>
  <c r="C59" i="42"/>
  <c r="E59" i="42"/>
  <c r="F59" i="42"/>
  <c r="G59" i="42"/>
  <c r="I59" i="42"/>
  <c r="J59" i="42"/>
  <c r="K59" i="42"/>
  <c r="M59" i="42"/>
  <c r="N59" i="42"/>
  <c r="O59" i="42"/>
  <c r="Q59" i="42"/>
  <c r="R59" i="42"/>
  <c r="S59" i="42"/>
  <c r="U59" i="42"/>
  <c r="V59" i="42"/>
  <c r="W59" i="42"/>
  <c r="Y59" i="42"/>
  <c r="Z59" i="42"/>
  <c r="AA59" i="42"/>
  <c r="AC59" i="42"/>
  <c r="AD59" i="42"/>
  <c r="AE59" i="42"/>
  <c r="AG59" i="42"/>
  <c r="AH59" i="42"/>
  <c r="AI59" i="42"/>
  <c r="AK59" i="42"/>
  <c r="AL59" i="42"/>
  <c r="AM59" i="42"/>
  <c r="AO59" i="42"/>
  <c r="AP59" i="42"/>
  <c r="AQ59" i="42"/>
  <c r="AS59" i="42"/>
  <c r="AT59" i="42"/>
  <c r="AU59" i="42"/>
  <c r="AW59" i="42"/>
  <c r="AX59" i="42"/>
  <c r="AY59" i="42"/>
  <c r="BA59" i="42"/>
  <c r="B60" i="42"/>
  <c r="G60" i="42" s="1"/>
  <c r="M60" i="42"/>
  <c r="W60" i="42"/>
  <c r="AH60" i="42"/>
  <c r="AS60" i="42"/>
  <c r="B61" i="42"/>
  <c r="C61" i="42"/>
  <c r="E61" i="42"/>
  <c r="G61" i="42"/>
  <c r="I61" i="42"/>
  <c r="J61" i="42"/>
  <c r="M61" i="42"/>
  <c r="N61" i="42"/>
  <c r="O61" i="42"/>
  <c r="R61" i="42"/>
  <c r="S61" i="42"/>
  <c r="U61" i="42"/>
  <c r="W61" i="42"/>
  <c r="Y61" i="42"/>
  <c r="Z61" i="42"/>
  <c r="AC61" i="42"/>
  <c r="AD61" i="42"/>
  <c r="AE61" i="42"/>
  <c r="AH61" i="42"/>
  <c r="AI61" i="42"/>
  <c r="AK61" i="42"/>
  <c r="AM61" i="42"/>
  <c r="AO61" i="42"/>
  <c r="AP61" i="42"/>
  <c r="AS61" i="42"/>
  <c r="AT61" i="42"/>
  <c r="AU61" i="42"/>
  <c r="AX61" i="42"/>
  <c r="AY61" i="42"/>
  <c r="BA61" i="42"/>
  <c r="B62" i="42"/>
  <c r="C62" i="42"/>
  <c r="E62" i="42"/>
  <c r="F62" i="42"/>
  <c r="G62" i="42"/>
  <c r="I62" i="42"/>
  <c r="J62" i="42"/>
  <c r="K62" i="42"/>
  <c r="M62" i="42"/>
  <c r="N62" i="42"/>
  <c r="O62" i="42"/>
  <c r="Q62" i="42"/>
  <c r="R62" i="42"/>
  <c r="S62" i="42"/>
  <c r="U62" i="42"/>
  <c r="V62" i="42"/>
  <c r="W62" i="42"/>
  <c r="Y62" i="42"/>
  <c r="Z62" i="42"/>
  <c r="AA62" i="42"/>
  <c r="AC62" i="42"/>
  <c r="AD62" i="42"/>
  <c r="AE62" i="42"/>
  <c r="AG62" i="42"/>
  <c r="AH62" i="42"/>
  <c r="AI62" i="42"/>
  <c r="AK62" i="42"/>
  <c r="AL62" i="42"/>
  <c r="AM62" i="42"/>
  <c r="AO62" i="42"/>
  <c r="AP62" i="42"/>
  <c r="AQ62" i="42"/>
  <c r="AS62" i="42"/>
  <c r="AT62" i="42"/>
  <c r="AU62" i="42"/>
  <c r="AW62" i="42"/>
  <c r="AX62" i="42"/>
  <c r="AY62" i="42"/>
  <c r="BA62" i="42"/>
  <c r="B63" i="42"/>
  <c r="G63" i="42" s="1"/>
  <c r="F63" i="42"/>
  <c r="K63" i="42"/>
  <c r="M63" i="42"/>
  <c r="Q63" i="42"/>
  <c r="V63" i="42"/>
  <c r="W63" i="42"/>
  <c r="AA63" i="42"/>
  <c r="AG63" i="42"/>
  <c r="AH63" i="42"/>
  <c r="AL63" i="42"/>
  <c r="AQ63" i="42"/>
  <c r="AS63" i="42"/>
  <c r="AW63" i="42"/>
  <c r="B64" i="42"/>
  <c r="M64" i="42"/>
  <c r="W64" i="42"/>
  <c r="AS64" i="42"/>
  <c r="B65" i="42"/>
  <c r="C65" i="42"/>
  <c r="E65" i="42"/>
  <c r="G65" i="42"/>
  <c r="I65" i="42"/>
  <c r="J65" i="42"/>
  <c r="M65" i="42"/>
  <c r="N65" i="42"/>
  <c r="O65" i="42"/>
  <c r="R65" i="42"/>
  <c r="S65" i="42"/>
  <c r="U65" i="42"/>
  <c r="W65" i="42"/>
  <c r="Y65" i="42"/>
  <c r="Z65" i="42"/>
  <c r="AC65" i="42"/>
  <c r="AD65" i="42"/>
  <c r="AE65" i="42"/>
  <c r="AH65" i="42"/>
  <c r="AI65" i="42"/>
  <c r="AK65" i="42"/>
  <c r="AM65" i="42"/>
  <c r="AO65" i="42"/>
  <c r="AP65" i="42"/>
  <c r="AS65" i="42"/>
  <c r="AT65" i="42"/>
  <c r="AU65" i="42"/>
  <c r="AX65" i="42"/>
  <c r="AY65" i="42"/>
  <c r="BA65" i="42"/>
  <c r="B66" i="42"/>
  <c r="C66" i="42"/>
  <c r="E66" i="42"/>
  <c r="F66" i="42"/>
  <c r="G66" i="42"/>
  <c r="I66" i="42"/>
  <c r="J66" i="42"/>
  <c r="K66" i="42"/>
  <c r="M66" i="42"/>
  <c r="N66" i="42"/>
  <c r="O66" i="42"/>
  <c r="Q66" i="42"/>
  <c r="R66" i="42"/>
  <c r="S66" i="42"/>
  <c r="U66" i="42"/>
  <c r="V66" i="42"/>
  <c r="W66" i="42"/>
  <c r="Y66" i="42"/>
  <c r="Z66" i="42"/>
  <c r="AA66" i="42"/>
  <c r="AC66" i="42"/>
  <c r="AD66" i="42"/>
  <c r="AE66" i="42"/>
  <c r="AG66" i="42"/>
  <c r="AH66" i="42"/>
  <c r="AI66" i="42"/>
  <c r="AK66" i="42"/>
  <c r="AL66" i="42"/>
  <c r="AM66" i="42"/>
  <c r="AO66" i="42"/>
  <c r="AP66" i="42"/>
  <c r="AQ66" i="42"/>
  <c r="AS66" i="42"/>
  <c r="AT66" i="42"/>
  <c r="AU66" i="42"/>
  <c r="AW66" i="42"/>
  <c r="AX66" i="42"/>
  <c r="AY66" i="42"/>
  <c r="BA66" i="42"/>
  <c r="B67" i="42"/>
  <c r="AS67" i="42" s="1"/>
  <c r="B225" i="42"/>
  <c r="AH225" i="42"/>
  <c r="B226" i="42"/>
  <c r="AH226" i="42"/>
  <c r="B227" i="42"/>
  <c r="AH227" i="42"/>
  <c r="B228" i="42"/>
  <c r="AH228" i="42"/>
  <c r="B229" i="42"/>
  <c r="AH229" i="42"/>
  <c r="B230" i="42"/>
  <c r="AH230" i="42"/>
  <c r="B231" i="42"/>
  <c r="AH231" i="42"/>
  <c r="B233" i="42"/>
  <c r="AH233" i="42"/>
  <c r="B234" i="42"/>
  <c r="AH234" i="42"/>
  <c r="B235" i="42"/>
  <c r="AH235" i="42"/>
  <c r="B236" i="42"/>
  <c r="AH236" i="42"/>
  <c r="B237" i="42"/>
  <c r="AH237" i="42"/>
  <c r="B239" i="42"/>
  <c r="AH239" i="42"/>
  <c r="B240" i="42"/>
  <c r="AH240" i="42"/>
  <c r="B241" i="42"/>
  <c r="AH241" i="42"/>
  <c r="B242" i="42"/>
  <c r="AH242" i="42"/>
  <c r="B243" i="42"/>
  <c r="AH243" i="42"/>
  <c r="B245" i="42"/>
  <c r="AH245" i="42"/>
  <c r="B246" i="42"/>
  <c r="AH246" i="42"/>
  <c r="B247" i="42"/>
  <c r="AH247" i="42"/>
  <c r="B248" i="42"/>
  <c r="AH248" i="42"/>
  <c r="B249" i="42"/>
  <c r="AH249" i="42"/>
  <c r="D4" i="55"/>
  <c r="E4" i="55"/>
  <c r="F4" i="55"/>
  <c r="G4" i="55"/>
  <c r="H4" i="55"/>
  <c r="I4" i="55"/>
  <c r="J4" i="55"/>
  <c r="K4" i="55"/>
  <c r="B54" i="43"/>
  <c r="C54" i="43"/>
  <c r="D54" i="43"/>
  <c r="F54" i="43"/>
  <c r="G54" i="43"/>
  <c r="H54" i="43"/>
  <c r="J54" i="43"/>
  <c r="K54" i="43"/>
  <c r="L54" i="43"/>
  <c r="N54" i="43"/>
  <c r="O54" i="43"/>
  <c r="P54" i="43"/>
  <c r="R54" i="43"/>
  <c r="S54" i="43"/>
  <c r="T54" i="43"/>
  <c r="V54" i="43"/>
  <c r="W54" i="43"/>
  <c r="X54" i="43"/>
  <c r="Z54" i="43"/>
  <c r="AA54" i="43"/>
  <c r="AB54" i="43"/>
  <c r="AD54" i="43"/>
  <c r="AE54" i="43"/>
  <c r="AF54" i="43"/>
  <c r="AH54" i="43"/>
  <c r="AI54" i="43"/>
  <c r="AJ54" i="43"/>
  <c r="AL54" i="43"/>
  <c r="AM54" i="43"/>
  <c r="AN54" i="43"/>
  <c r="AP54" i="43"/>
  <c r="AQ54" i="43"/>
  <c r="AR54" i="43"/>
  <c r="AT54" i="43"/>
  <c r="AU54" i="43"/>
  <c r="AV54" i="43"/>
  <c r="AX54" i="43"/>
  <c r="AY54" i="43"/>
  <c r="AZ54" i="43"/>
  <c r="B55" i="43"/>
  <c r="K55" i="43"/>
  <c r="V55" i="43"/>
  <c r="AE55" i="43"/>
  <c r="AM55" i="43"/>
  <c r="AX55" i="43"/>
  <c r="B56" i="43"/>
  <c r="H56" i="43" s="1"/>
  <c r="F56" i="43"/>
  <c r="G56" i="43"/>
  <c r="L56" i="43"/>
  <c r="N56" i="43"/>
  <c r="P56" i="43"/>
  <c r="V56" i="43"/>
  <c r="W56" i="43"/>
  <c r="AA56" i="43"/>
  <c r="AD56" i="43"/>
  <c r="AH56" i="43"/>
  <c r="AI56" i="43"/>
  <c r="AN56" i="43"/>
  <c r="AP56" i="43"/>
  <c r="AQ56" i="43"/>
  <c r="AU56" i="43"/>
  <c r="AV56" i="43"/>
  <c r="AY56" i="43"/>
  <c r="B57" i="43"/>
  <c r="G57" i="43" s="1"/>
  <c r="D57" i="43"/>
  <c r="F57" i="43"/>
  <c r="J57" i="43"/>
  <c r="K57" i="43"/>
  <c r="L57" i="43"/>
  <c r="P57" i="43"/>
  <c r="R57" i="43"/>
  <c r="T57" i="43"/>
  <c r="W57" i="43"/>
  <c r="Z57" i="43"/>
  <c r="AA57" i="43"/>
  <c r="AE57" i="43"/>
  <c r="AF57" i="43"/>
  <c r="AH57" i="43"/>
  <c r="AL57" i="43"/>
  <c r="AM57" i="43"/>
  <c r="AP57" i="43"/>
  <c r="AR57" i="43"/>
  <c r="AU57" i="43"/>
  <c r="AV57" i="43"/>
  <c r="AZ57" i="43"/>
  <c r="B58" i="43"/>
  <c r="F58" i="43" s="1"/>
  <c r="C58" i="43"/>
  <c r="H58" i="43"/>
  <c r="K58" i="43"/>
  <c r="P58" i="43"/>
  <c r="R58" i="43"/>
  <c r="W58" i="43"/>
  <c r="X58" i="43"/>
  <c r="AD58" i="43"/>
  <c r="AF58" i="43"/>
  <c r="AL58" i="43"/>
  <c r="AM58" i="43"/>
  <c r="AR58" i="43"/>
  <c r="AT58" i="43"/>
  <c r="AY58" i="43"/>
  <c r="B59" i="43"/>
  <c r="G59" i="43" s="1"/>
  <c r="H59" i="43"/>
  <c r="O59" i="43"/>
  <c r="W59" i="43"/>
  <c r="AD59" i="43"/>
  <c r="AJ59" i="43"/>
  <c r="AR59" i="43"/>
  <c r="AY59" i="43"/>
  <c r="B60" i="43"/>
  <c r="C60" i="43"/>
  <c r="D60" i="43"/>
  <c r="F60" i="43"/>
  <c r="G60" i="43"/>
  <c r="H60" i="43"/>
  <c r="J60" i="43"/>
  <c r="K60" i="43"/>
  <c r="L60" i="43"/>
  <c r="N60" i="43"/>
  <c r="O60" i="43"/>
  <c r="P60" i="43"/>
  <c r="R60" i="43"/>
  <c r="S60" i="43"/>
  <c r="T60" i="43"/>
  <c r="V60" i="43"/>
  <c r="W60" i="43"/>
  <c r="X60" i="43"/>
  <c r="Z60" i="43"/>
  <c r="AA60" i="43"/>
  <c r="AB60" i="43"/>
  <c r="AD60" i="43"/>
  <c r="AE60" i="43"/>
  <c r="AF60" i="43"/>
  <c r="AH60" i="43"/>
  <c r="AI60" i="43"/>
  <c r="AJ60" i="43"/>
  <c r="AL60" i="43"/>
  <c r="AM60" i="43"/>
  <c r="AN60" i="43"/>
  <c r="AP60" i="43"/>
  <c r="AQ60" i="43"/>
  <c r="AR60" i="43"/>
  <c r="AT60" i="43"/>
  <c r="AU60" i="43"/>
  <c r="AV60" i="43"/>
  <c r="AX60" i="43"/>
  <c r="AY60" i="43"/>
  <c r="AZ60" i="43"/>
  <c r="B61" i="43"/>
  <c r="D61" i="43"/>
  <c r="F61" i="43"/>
  <c r="G61" i="43"/>
  <c r="J61" i="43"/>
  <c r="K61" i="43"/>
  <c r="L61" i="43"/>
  <c r="O61" i="43"/>
  <c r="P61" i="43"/>
  <c r="R61" i="43"/>
  <c r="T61" i="43"/>
  <c r="V61" i="43"/>
  <c r="W61" i="43"/>
  <c r="Z61" i="43"/>
  <c r="AA61" i="43"/>
  <c r="AB61" i="43"/>
  <c r="AE61" i="43"/>
  <c r="AF61" i="43"/>
  <c r="AH61" i="43"/>
  <c r="AJ61" i="43"/>
  <c r="AL61" i="43"/>
  <c r="AM61" i="43"/>
  <c r="AP61" i="43"/>
  <c r="AQ61" i="43"/>
  <c r="AR61" i="43"/>
  <c r="AU61" i="43"/>
  <c r="AV61" i="43"/>
  <c r="AX61" i="43"/>
  <c r="AZ61" i="43"/>
  <c r="B62" i="43"/>
  <c r="C62" i="43"/>
  <c r="F62" i="43"/>
  <c r="H62" i="43"/>
  <c r="K62" i="43"/>
  <c r="L62" i="43"/>
  <c r="O62" i="43"/>
  <c r="P62" i="43"/>
  <c r="R62" i="43"/>
  <c r="T62" i="43"/>
  <c r="V62" i="43"/>
  <c r="W62" i="43"/>
  <c r="Z62" i="43"/>
  <c r="AA62" i="43"/>
  <c r="AB62" i="43"/>
  <c r="AE62" i="43"/>
  <c r="AF62" i="43"/>
  <c r="AH62" i="43"/>
  <c r="AJ62" i="43"/>
  <c r="AL62" i="43"/>
  <c r="AM62" i="43"/>
  <c r="AP62" i="43"/>
  <c r="AQ62" i="43"/>
  <c r="AR62" i="43"/>
  <c r="AU62" i="43"/>
  <c r="AV62" i="43"/>
  <c r="AX62" i="43"/>
  <c r="AZ62" i="43"/>
  <c r="B63" i="43"/>
  <c r="C63" i="43"/>
  <c r="F63" i="43"/>
  <c r="G63" i="43"/>
  <c r="H63" i="43"/>
  <c r="K63" i="43"/>
  <c r="L63" i="43"/>
  <c r="N63" i="43"/>
  <c r="P63" i="43"/>
  <c r="R63" i="43"/>
  <c r="S63" i="43"/>
  <c r="V63" i="43"/>
  <c r="W63" i="43"/>
  <c r="X63" i="43"/>
  <c r="AA63" i="43"/>
  <c r="AB63" i="43"/>
  <c r="AD63" i="43"/>
  <c r="AF63" i="43"/>
  <c r="AH63" i="43"/>
  <c r="AI63" i="43"/>
  <c r="AL63" i="43"/>
  <c r="AM63" i="43"/>
  <c r="AN63" i="43"/>
  <c r="AQ63" i="43"/>
  <c r="AR63" i="43"/>
  <c r="AT63" i="43"/>
  <c r="AV63" i="43"/>
  <c r="AX63" i="43"/>
  <c r="AY63" i="43"/>
  <c r="B64" i="43"/>
  <c r="C64" i="43" s="1"/>
  <c r="D64" i="43"/>
  <c r="H64" i="43"/>
  <c r="L64" i="43"/>
  <c r="O64" i="43"/>
  <c r="S64" i="43"/>
  <c r="V64" i="43"/>
  <c r="X64" i="43"/>
  <c r="AA64" i="43"/>
  <c r="AD64" i="43"/>
  <c r="AF64" i="43"/>
  <c r="AI64" i="43"/>
  <c r="AL64" i="43"/>
  <c r="AN64" i="43"/>
  <c r="AQ64" i="43"/>
  <c r="AT64" i="43"/>
  <c r="AV64" i="43"/>
  <c r="AY64" i="43"/>
  <c r="E4" i="59"/>
  <c r="F4" i="59"/>
  <c r="G4" i="59"/>
  <c r="H4" i="59"/>
  <c r="I4" i="59"/>
  <c r="J4" i="59"/>
  <c r="K4" i="59"/>
  <c r="L4" i="59"/>
  <c r="D4" i="61"/>
  <c r="E4" i="61"/>
  <c r="F4" i="61"/>
  <c r="G4" i="61"/>
  <c r="H4" i="61"/>
  <c r="I4" i="61"/>
  <c r="J4" i="61"/>
  <c r="K4" i="61"/>
  <c r="B1" i="46"/>
  <c r="B5" i="46" s="1"/>
  <c r="B4" i="46"/>
  <c r="I4" i="46"/>
  <c r="AI12" i="42" s="1"/>
  <c r="O4" i="46"/>
  <c r="B6" i="46"/>
  <c r="D6" i="46" s="1"/>
  <c r="G6" i="46"/>
  <c r="R14" i="42" s="1"/>
  <c r="B8" i="46"/>
  <c r="B12" i="46"/>
  <c r="G12" i="46"/>
  <c r="R24" i="42" s="1"/>
  <c r="L12" i="46"/>
  <c r="Z24" i="42" s="1"/>
  <c r="B14" i="46"/>
  <c r="I14" i="46"/>
  <c r="AI26" i="42" s="1"/>
  <c r="O14" i="46"/>
  <c r="B16" i="46"/>
  <c r="D16" i="46" s="1"/>
  <c r="G16" i="46"/>
  <c r="R28" i="42" s="1"/>
  <c r="B20" i="46"/>
  <c r="B22" i="46"/>
  <c r="G22" i="46"/>
  <c r="R38" i="42" s="1"/>
  <c r="L22" i="46"/>
  <c r="Z38" i="42" s="1"/>
  <c r="B26" i="46"/>
  <c r="I26" i="46"/>
  <c r="AI46" i="42" s="1"/>
  <c r="O26" i="46"/>
  <c r="B28" i="46"/>
  <c r="D28" i="46" s="1"/>
  <c r="G28" i="46"/>
  <c r="R48" i="42" s="1"/>
  <c r="B30" i="46"/>
  <c r="B32" i="46"/>
  <c r="B35" i="46"/>
  <c r="F35" i="46" s="1"/>
  <c r="G11" i="43" s="1"/>
  <c r="L35" i="46"/>
  <c r="Z11" i="43" s="1"/>
  <c r="B36" i="46"/>
  <c r="F36" i="46"/>
  <c r="G12" i="43" s="1"/>
  <c r="B37" i="46"/>
  <c r="J37" i="46"/>
  <c r="AV13" i="43" s="1"/>
  <c r="O37" i="46"/>
  <c r="B38" i="46"/>
  <c r="H38" i="46"/>
  <c r="AB14" i="43" s="1"/>
  <c r="N38" i="46"/>
  <c r="AM14" i="43" s="1"/>
  <c r="B39" i="46"/>
  <c r="F39" i="46" s="1"/>
  <c r="G15" i="43" s="1"/>
  <c r="L39" i="46"/>
  <c r="Z15" i="43" s="1"/>
  <c r="B41" i="46"/>
  <c r="B50" i="46"/>
  <c r="B53" i="46"/>
  <c r="F53" i="46"/>
  <c r="G11" i="44" s="1"/>
  <c r="L53" i="46"/>
  <c r="Z11" i="44" s="1"/>
  <c r="B54" i="46"/>
  <c r="J54" i="46"/>
  <c r="AV12" i="44" s="1"/>
  <c r="B55" i="46"/>
  <c r="I55" i="46"/>
  <c r="AI13" i="44" s="1"/>
  <c r="B56" i="46"/>
  <c r="H56" i="46"/>
  <c r="AB14" i="44" s="1"/>
  <c r="M56" i="46"/>
  <c r="B57" i="46"/>
  <c r="F57" i="46"/>
  <c r="L57" i="46"/>
  <c r="Z15" i="44" s="1"/>
  <c r="B58" i="46"/>
  <c r="J58" i="46"/>
  <c r="AV16" i="44" s="1"/>
  <c r="B60" i="46"/>
  <c r="B72" i="46"/>
  <c r="I72" i="46"/>
  <c r="AI48" i="44" s="1"/>
  <c r="B78" i="46"/>
  <c r="B84" i="46"/>
  <c r="B85" i="46"/>
  <c r="B86" i="46"/>
  <c r="B87" i="46"/>
  <c r="B88" i="46"/>
  <c r="B89" i="46"/>
  <c r="B90" i="46"/>
  <c r="B91" i="46"/>
  <c r="B92" i="46"/>
  <c r="B93" i="46"/>
  <c r="B94" i="46"/>
  <c r="B95" i="46"/>
  <c r="B96" i="46"/>
  <c r="B97" i="46"/>
  <c r="B98" i="46"/>
  <c r="B99" i="46"/>
  <c r="B100" i="46"/>
  <c r="B101" i="46"/>
  <c r="B102" i="46"/>
  <c r="B103" i="46"/>
  <c r="B104" i="46"/>
  <c r="B105" i="46"/>
  <c r="B106" i="46"/>
  <c r="B107" i="46"/>
  <c r="B108" i="46"/>
  <c r="B109" i="46"/>
  <c r="B110" i="46"/>
  <c r="B111" i="46"/>
  <c r="B112" i="46"/>
  <c r="B113" i="46"/>
  <c r="B114" i="46"/>
  <c r="B115" i="46"/>
  <c r="B116" i="46"/>
  <c r="B117" i="46"/>
  <c r="B118" i="46"/>
  <c r="B119" i="46"/>
  <c r="B120" i="46"/>
  <c r="B121" i="46"/>
  <c r="B122" i="46"/>
  <c r="B123" i="46"/>
  <c r="B124" i="46"/>
  <c r="B125" i="46"/>
  <c r="B127" i="46"/>
  <c r="B128" i="46"/>
  <c r="B129" i="46"/>
  <c r="B130" i="46"/>
  <c r="B131" i="46"/>
  <c r="B132" i="46"/>
  <c r="B133" i="46"/>
  <c r="B134" i="46"/>
  <c r="B135" i="46"/>
  <c r="B136" i="46"/>
  <c r="B137" i="46"/>
  <c r="B138" i="46"/>
  <c r="B139" i="46"/>
  <c r="B140" i="46"/>
  <c r="B141" i="46"/>
  <c r="B142" i="46"/>
  <c r="B143" i="46"/>
  <c r="B144" i="46"/>
  <c r="B145" i="46"/>
  <c r="B146" i="46"/>
  <c r="B147" i="46"/>
  <c r="B148" i="46"/>
  <c r="B149" i="46"/>
  <c r="B150" i="46"/>
  <c r="B151" i="46"/>
  <c r="B152" i="46"/>
  <c r="B153" i="46"/>
  <c r="B154" i="46"/>
  <c r="B155" i="46"/>
  <c r="B156" i="46"/>
  <c r="B158" i="46"/>
  <c r="B159" i="46"/>
  <c r="B160" i="46"/>
  <c r="B161" i="46"/>
  <c r="B162" i="46"/>
  <c r="B163" i="46"/>
  <c r="B164" i="46"/>
  <c r="B165" i="46"/>
  <c r="B166" i="46"/>
  <c r="B167" i="46"/>
  <c r="B168" i="46"/>
  <c r="B169" i="46"/>
  <c r="B170" i="46"/>
  <c r="B171" i="46"/>
  <c r="B172" i="46"/>
  <c r="B173" i="46"/>
  <c r="B174" i="46"/>
  <c r="B175" i="46"/>
  <c r="B176" i="46"/>
  <c r="B177" i="46"/>
  <c r="B178" i="46"/>
  <c r="B179" i="46"/>
  <c r="B180" i="46"/>
  <c r="B181" i="46"/>
  <c r="B182" i="46"/>
  <c r="B183" i="46"/>
  <c r="B184" i="46"/>
  <c r="B185" i="46"/>
  <c r="B186" i="46"/>
  <c r="B187" i="46"/>
  <c r="B189" i="46"/>
  <c r="B190" i="46"/>
  <c r="B191" i="46"/>
  <c r="B192" i="46"/>
  <c r="B193" i="46"/>
  <c r="B194" i="46"/>
  <c r="B195" i="46"/>
  <c r="B196" i="46"/>
  <c r="B197" i="46"/>
  <c r="B198" i="46"/>
  <c r="B199" i="46"/>
  <c r="B200" i="46"/>
  <c r="B201" i="46"/>
  <c r="B202" i="46"/>
  <c r="B203" i="46"/>
  <c r="B204" i="46"/>
  <c r="B205" i="46"/>
  <c r="B206" i="46"/>
  <c r="B207" i="46"/>
  <c r="B208" i="46"/>
  <c r="B209" i="46"/>
  <c r="B210" i="46"/>
  <c r="B211" i="46"/>
  <c r="B212" i="46"/>
  <c r="B213" i="46"/>
  <c r="B214" i="46"/>
  <c r="B215" i="46"/>
  <c r="B216" i="46"/>
  <c r="B217" i="46"/>
  <c r="B218" i="46"/>
  <c r="B220" i="46"/>
  <c r="B221" i="46"/>
  <c r="B222" i="46"/>
  <c r="B223" i="46"/>
  <c r="B224" i="46"/>
  <c r="B225" i="46"/>
  <c r="B226" i="46"/>
  <c r="B227" i="46"/>
  <c r="B228" i="46"/>
  <c r="B229" i="46"/>
  <c r="B230" i="46"/>
  <c r="B231" i="46"/>
  <c r="B232" i="46"/>
  <c r="B233" i="46"/>
  <c r="B234" i="46"/>
  <c r="B235" i="46"/>
  <c r="B236" i="46"/>
  <c r="B237" i="46"/>
  <c r="B238" i="46"/>
  <c r="B239" i="46"/>
  <c r="B241" i="46"/>
  <c r="B242" i="46"/>
  <c r="B243" i="46"/>
  <c r="B244" i="46"/>
  <c r="B245" i="46"/>
  <c r="B246" i="46"/>
  <c r="B247" i="46"/>
  <c r="B248" i="46"/>
  <c r="B249" i="46"/>
  <c r="B250" i="46"/>
  <c r="B251" i="46"/>
  <c r="B252" i="46"/>
  <c r="B253" i="46"/>
  <c r="B254" i="46"/>
  <c r="B255" i="46"/>
  <c r="B256" i="46"/>
  <c r="B257" i="46"/>
  <c r="B258" i="46"/>
  <c r="B259" i="46"/>
  <c r="B260" i="46"/>
  <c r="B262" i="46"/>
  <c r="B263" i="46"/>
  <c r="B264" i="46"/>
  <c r="B265" i="46"/>
  <c r="B266" i="46"/>
  <c r="B267" i="46"/>
  <c r="B268" i="46"/>
  <c r="B269" i="46"/>
  <c r="B270" i="46"/>
  <c r="B271" i="46"/>
  <c r="B272" i="46"/>
  <c r="B273" i="46"/>
  <c r="B275" i="46"/>
  <c r="B276" i="46"/>
  <c r="B277" i="46"/>
  <c r="B278" i="46"/>
  <c r="B279" i="46"/>
  <c r="B280" i="46"/>
  <c r="B281" i="46"/>
  <c r="B282" i="46"/>
  <c r="B283" i="46"/>
  <c r="B284" i="46"/>
  <c r="B285" i="46"/>
  <c r="B286" i="46"/>
  <c r="B287" i="46"/>
  <c r="B288" i="46"/>
  <c r="B289" i="46"/>
  <c r="B290" i="46"/>
  <c r="B291" i="46"/>
  <c r="B292" i="46"/>
  <c r="B293" i="46"/>
  <c r="B294" i="46"/>
  <c r="B295" i="46"/>
  <c r="B296" i="46"/>
  <c r="B297" i="46"/>
  <c r="B298" i="46"/>
  <c r="B299" i="46"/>
  <c r="B300" i="46"/>
  <c r="B301" i="46"/>
  <c r="B302" i="46"/>
  <c r="B303" i="46"/>
  <c r="B304" i="46"/>
  <c r="B306" i="46"/>
  <c r="B307" i="46"/>
  <c r="B308" i="46"/>
  <c r="B309" i="46"/>
  <c r="B310" i="46"/>
  <c r="B311" i="46"/>
  <c r="B312" i="46"/>
  <c r="B313" i="46"/>
  <c r="B314" i="46"/>
  <c r="B315" i="46"/>
  <c r="B316" i="46"/>
  <c r="B317" i="46"/>
  <c r="B318" i="46"/>
  <c r="B319" i="46"/>
  <c r="B320" i="46"/>
  <c r="B321" i="46"/>
  <c r="B322" i="46"/>
  <c r="B323" i="46"/>
  <c r="B324" i="46"/>
  <c r="B325" i="46"/>
  <c r="B326" i="46"/>
  <c r="B327" i="46"/>
  <c r="B328" i="46"/>
  <c r="B329" i="46"/>
  <c r="B330" i="46"/>
  <c r="B331" i="46"/>
  <c r="B332" i="46"/>
  <c r="B333" i="46"/>
  <c r="B334" i="46"/>
  <c r="B335" i="46"/>
  <c r="B337" i="46"/>
  <c r="B338" i="46"/>
  <c r="B339" i="46"/>
  <c r="B340" i="46"/>
  <c r="B341" i="46"/>
  <c r="B342" i="46"/>
  <c r="B343" i="46"/>
  <c r="B344" i="46"/>
  <c r="B345" i="46"/>
  <c r="B346" i="46"/>
  <c r="B347" i="46"/>
  <c r="B348" i="46"/>
  <c r="B349" i="46"/>
  <c r="B350" i="46"/>
  <c r="B351" i="46"/>
  <c r="B352" i="46"/>
  <c r="B353" i="46"/>
  <c r="B354" i="46"/>
  <c r="B355" i="46"/>
  <c r="B356" i="46"/>
  <c r="B357" i="46"/>
  <c r="B358" i="46"/>
  <c r="B359" i="46"/>
  <c r="B360" i="46"/>
  <c r="B361" i="46"/>
  <c r="B362" i="46"/>
  <c r="B363" i="46"/>
  <c r="B364" i="46"/>
  <c r="B365" i="46"/>
  <c r="B366" i="46"/>
  <c r="AH14" i="44"/>
  <c r="G15" i="44"/>
  <c r="D17" i="44"/>
  <c r="F17" i="44"/>
  <c r="G17" i="44"/>
  <c r="H17" i="44"/>
  <c r="Q17" i="44"/>
  <c r="R17" i="44"/>
  <c r="V17" i="44"/>
  <c r="Z17" i="44"/>
  <c r="AA17" i="44"/>
  <c r="AB17" i="44"/>
  <c r="AH17" i="44"/>
  <c r="AI17" i="44"/>
  <c r="AJ17" i="44"/>
  <c r="AM17" i="44"/>
  <c r="AQ17" i="44"/>
  <c r="AR17" i="44"/>
  <c r="AV17" i="44"/>
  <c r="AY17" i="44"/>
  <c r="B54" i="44"/>
  <c r="E54" i="44" s="1"/>
  <c r="D54" i="44"/>
  <c r="F54" i="44"/>
  <c r="H54" i="44"/>
  <c r="J54" i="44"/>
  <c r="L54" i="44"/>
  <c r="N54" i="44"/>
  <c r="P54" i="44"/>
  <c r="R54" i="44"/>
  <c r="T54" i="44"/>
  <c r="V54" i="44"/>
  <c r="X54" i="44"/>
  <c r="Z54" i="44"/>
  <c r="AB54" i="44"/>
  <c r="AD54" i="44"/>
  <c r="AF54" i="44"/>
  <c r="AH54" i="44"/>
  <c r="AJ54" i="44"/>
  <c r="AL54" i="44"/>
  <c r="AN54" i="44"/>
  <c r="AP54" i="44"/>
  <c r="AR54" i="44"/>
  <c r="AT54" i="44"/>
  <c r="AV54" i="44"/>
  <c r="AX54" i="44"/>
  <c r="AZ54" i="44"/>
  <c r="B55" i="44"/>
  <c r="E55" i="44" s="1"/>
  <c r="D55" i="44"/>
  <c r="F55" i="44"/>
  <c r="H55" i="44"/>
  <c r="J55" i="44"/>
  <c r="L55" i="44"/>
  <c r="N55" i="44"/>
  <c r="P55" i="44"/>
  <c r="R55" i="44"/>
  <c r="T55" i="44"/>
  <c r="V55" i="44"/>
  <c r="X55" i="44"/>
  <c r="Z55" i="44"/>
  <c r="AB55" i="44"/>
  <c r="AD55" i="44"/>
  <c r="AF55" i="44"/>
  <c r="AH55" i="44"/>
  <c r="AJ55" i="44"/>
  <c r="AL55" i="44"/>
  <c r="AN55" i="44"/>
  <c r="AP55" i="44"/>
  <c r="AR55" i="44"/>
  <c r="AT55" i="44"/>
  <c r="AV55" i="44"/>
  <c r="AX55" i="44"/>
  <c r="AZ55" i="44"/>
  <c r="B56" i="44"/>
  <c r="E56" i="44" s="1"/>
  <c r="D56" i="44"/>
  <c r="F56" i="44"/>
  <c r="H56" i="44"/>
  <c r="J56" i="44"/>
  <c r="L56" i="44"/>
  <c r="N56" i="44"/>
  <c r="P56" i="44"/>
  <c r="R56" i="44"/>
  <c r="T56" i="44"/>
  <c r="V56" i="44"/>
  <c r="X56" i="44"/>
  <c r="Z56" i="44"/>
  <c r="AB56" i="44"/>
  <c r="AD56" i="44"/>
  <c r="AF56" i="44"/>
  <c r="AH56" i="44"/>
  <c r="AJ56" i="44"/>
  <c r="AL56" i="44"/>
  <c r="AN56" i="44"/>
  <c r="AP56" i="44"/>
  <c r="AR56" i="44"/>
  <c r="AT56" i="44"/>
  <c r="AV56" i="44"/>
  <c r="AX56" i="44"/>
  <c r="AZ56" i="44"/>
  <c r="B57" i="44"/>
  <c r="E57" i="44" s="1"/>
  <c r="D57" i="44"/>
  <c r="F57" i="44"/>
  <c r="H57" i="44"/>
  <c r="J57" i="44"/>
  <c r="L57" i="44"/>
  <c r="N57" i="44"/>
  <c r="P57" i="44"/>
  <c r="R57" i="44"/>
  <c r="T57" i="44"/>
  <c r="V57" i="44"/>
  <c r="X57" i="44"/>
  <c r="Z57" i="44"/>
  <c r="AB57" i="44"/>
  <c r="AD57" i="44"/>
  <c r="AF57" i="44"/>
  <c r="AH57" i="44"/>
  <c r="AJ57" i="44"/>
  <c r="AL57" i="44"/>
  <c r="AN57" i="44"/>
  <c r="AP57" i="44"/>
  <c r="AR57" i="44"/>
  <c r="AT57" i="44"/>
  <c r="AV57" i="44"/>
  <c r="AX57" i="44"/>
  <c r="AZ57" i="44"/>
  <c r="B58" i="44"/>
  <c r="E58" i="44" s="1"/>
  <c r="D58" i="44"/>
  <c r="F58" i="44"/>
  <c r="H58" i="44"/>
  <c r="J58" i="44"/>
  <c r="L58" i="44"/>
  <c r="N58" i="44"/>
  <c r="P58" i="44"/>
  <c r="R58" i="44"/>
  <c r="T58" i="44"/>
  <c r="V58" i="44"/>
  <c r="X58" i="44"/>
  <c r="Z58" i="44"/>
  <c r="AB58" i="44"/>
  <c r="AD58" i="44"/>
  <c r="AF58" i="44"/>
  <c r="AH58" i="44"/>
  <c r="AJ58" i="44"/>
  <c r="AL58" i="44"/>
  <c r="AN58" i="44"/>
  <c r="AP58" i="44"/>
  <c r="AR58" i="44"/>
  <c r="AT58" i="44"/>
  <c r="AV58" i="44"/>
  <c r="AX58" i="44"/>
  <c r="AZ58" i="44"/>
  <c r="B59" i="44"/>
  <c r="E59" i="44" s="1"/>
  <c r="D59" i="44"/>
  <c r="F59" i="44"/>
  <c r="H59" i="44"/>
  <c r="J59" i="44"/>
  <c r="L59" i="44"/>
  <c r="N59" i="44"/>
  <c r="P59" i="44"/>
  <c r="R59" i="44"/>
  <c r="T59" i="44"/>
  <c r="V59" i="44"/>
  <c r="X59" i="44"/>
  <c r="Z59" i="44"/>
  <c r="AB59" i="44"/>
  <c r="AD59" i="44"/>
  <c r="AF59" i="44"/>
  <c r="AH59" i="44"/>
  <c r="AJ59" i="44"/>
  <c r="AL59" i="44"/>
  <c r="AN59" i="44"/>
  <c r="AP59" i="44"/>
  <c r="AR59" i="44"/>
  <c r="AT59" i="44"/>
  <c r="AV59" i="44"/>
  <c r="AX59" i="44"/>
  <c r="AZ59" i="44"/>
  <c r="B60" i="44"/>
  <c r="E60" i="44" s="1"/>
  <c r="D60" i="44"/>
  <c r="F60" i="44"/>
  <c r="H60" i="44"/>
  <c r="J60" i="44"/>
  <c r="L60" i="44"/>
  <c r="N60" i="44"/>
  <c r="P60" i="44"/>
  <c r="R60" i="44"/>
  <c r="T60" i="44"/>
  <c r="V60" i="44"/>
  <c r="X60" i="44"/>
  <c r="Z60" i="44"/>
  <c r="AB60" i="44"/>
  <c r="AD60" i="44"/>
  <c r="AF60" i="44"/>
  <c r="AH60" i="44"/>
  <c r="AJ60" i="44"/>
  <c r="AL60" i="44"/>
  <c r="AN60" i="44"/>
  <c r="AP60" i="44"/>
  <c r="AR60" i="44"/>
  <c r="AT60" i="44"/>
  <c r="AV60" i="44"/>
  <c r="AX60" i="44"/>
  <c r="AZ60" i="44"/>
  <c r="B61" i="44"/>
  <c r="E61" i="44" s="1"/>
  <c r="D61" i="44"/>
  <c r="F61" i="44"/>
  <c r="H61" i="44"/>
  <c r="J61" i="44"/>
  <c r="L61" i="44"/>
  <c r="N61" i="44"/>
  <c r="P61" i="44"/>
  <c r="R61" i="44"/>
  <c r="T61" i="44"/>
  <c r="V61" i="44"/>
  <c r="X61" i="44"/>
  <c r="Z61" i="44"/>
  <c r="AB61" i="44"/>
  <c r="AD61" i="44"/>
  <c r="AF61" i="44"/>
  <c r="AH61" i="44"/>
  <c r="AJ61" i="44"/>
  <c r="AL61" i="44"/>
  <c r="AN61" i="44"/>
  <c r="AP61" i="44"/>
  <c r="AR61" i="44"/>
  <c r="AT61" i="44"/>
  <c r="AV61" i="44"/>
  <c r="AX61" i="44"/>
  <c r="AZ61" i="44"/>
  <c r="B62" i="44"/>
  <c r="J62" i="44"/>
  <c r="R62" i="44"/>
  <c r="Z62" i="44"/>
  <c r="AH62" i="44"/>
  <c r="AP62" i="44"/>
  <c r="AX62" i="44"/>
  <c r="B63" i="44"/>
  <c r="D63" i="44"/>
  <c r="F63" i="44"/>
  <c r="J63" i="44"/>
  <c r="L63" i="44"/>
  <c r="N63" i="44"/>
  <c r="R63" i="44"/>
  <c r="T63" i="44"/>
  <c r="V63" i="44"/>
  <c r="Z63" i="44"/>
  <c r="AB63" i="44"/>
  <c r="AD63" i="44"/>
  <c r="AH63" i="44"/>
  <c r="AJ63" i="44"/>
  <c r="AL63" i="44"/>
  <c r="AP63" i="44"/>
  <c r="AR63" i="44"/>
  <c r="AT63" i="44"/>
  <c r="AX63" i="44"/>
  <c r="AZ63" i="44"/>
  <c r="B64" i="44"/>
  <c r="AH64" i="44"/>
  <c r="B65" i="44"/>
  <c r="D65" i="44"/>
  <c r="F65" i="44"/>
  <c r="J65" i="44"/>
  <c r="L65" i="44"/>
  <c r="N65" i="44"/>
  <c r="R65" i="44"/>
  <c r="T65" i="44"/>
  <c r="V65" i="44"/>
  <c r="Z65" i="44"/>
  <c r="AB65" i="44"/>
  <c r="AD65" i="44"/>
  <c r="AH65" i="44"/>
  <c r="AJ65" i="44"/>
  <c r="AL65" i="44"/>
  <c r="AP65" i="44"/>
  <c r="AR65" i="44"/>
  <c r="AT65" i="44"/>
  <c r="AX65" i="44"/>
  <c r="AZ65" i="44"/>
  <c r="B66" i="44"/>
  <c r="R66" i="44" s="1"/>
  <c r="J66" i="44"/>
  <c r="Z66" i="44"/>
  <c r="AH66" i="44"/>
  <c r="AP66" i="44"/>
  <c r="AH3" i="70"/>
  <c r="AH5" i="70"/>
  <c r="AH7" i="70"/>
  <c r="AH8" i="70"/>
  <c r="AH9" i="70"/>
  <c r="AH15" i="70"/>
  <c r="AH16" i="70"/>
  <c r="AH17" i="70"/>
  <c r="AH18" i="70"/>
  <c r="AH19" i="70"/>
  <c r="AH20" i="70"/>
  <c r="AH21" i="70"/>
  <c r="AH22" i="70"/>
  <c r="AH23" i="70"/>
  <c r="AH24" i="70"/>
  <c r="AH25" i="70"/>
  <c r="AH26" i="70"/>
  <c r="AH27" i="70"/>
  <c r="AH28" i="70"/>
  <c r="AH29" i="70"/>
  <c r="AH30" i="70"/>
  <c r="AH31" i="70"/>
  <c r="AH32" i="70"/>
  <c r="AH33" i="70"/>
  <c r="AH34" i="70"/>
  <c r="AH35" i="70"/>
  <c r="AH36" i="70"/>
  <c r="AH37" i="70"/>
  <c r="AH38" i="70"/>
  <c r="AH39" i="70"/>
  <c r="AH40" i="70"/>
  <c r="AH41" i="70"/>
  <c r="AH42" i="70"/>
  <c r="AH43" i="70"/>
  <c r="AH44" i="70"/>
  <c r="AH45" i="70"/>
  <c r="AH46" i="70"/>
  <c r="AH47" i="70"/>
  <c r="AH48" i="70"/>
  <c r="AH49" i="70"/>
  <c r="AH50" i="70"/>
  <c r="AH51" i="70"/>
  <c r="AH52" i="70"/>
  <c r="AH53" i="70"/>
  <c r="AH54" i="70"/>
  <c r="AH55" i="70"/>
  <c r="AH56" i="70"/>
  <c r="AH57" i="70"/>
  <c r="AH58" i="70"/>
  <c r="AH59" i="70"/>
  <c r="AH60" i="70"/>
  <c r="AH61" i="70"/>
  <c r="AH62" i="70"/>
  <c r="AH63" i="70"/>
  <c r="AH64" i="70"/>
  <c r="AH65" i="70"/>
  <c r="AH66" i="70"/>
  <c r="AH67" i="70"/>
  <c r="AH68" i="70"/>
  <c r="AH69" i="70"/>
  <c r="AH70" i="70"/>
  <c r="AH71" i="70"/>
  <c r="AH72" i="70"/>
  <c r="AH73" i="70"/>
  <c r="AH74" i="70"/>
  <c r="AH75" i="70"/>
  <c r="AH76" i="70"/>
  <c r="AH77" i="70"/>
  <c r="AH78" i="70"/>
  <c r="AH79" i="70"/>
  <c r="AH80" i="70"/>
  <c r="AH81" i="70"/>
  <c r="AH82" i="70"/>
  <c r="AH83" i="70"/>
  <c r="AH84" i="70"/>
  <c r="AH85" i="70"/>
  <c r="AH86" i="70"/>
  <c r="AH87" i="70"/>
  <c r="AH88" i="70"/>
  <c r="AH89" i="70"/>
  <c r="AH90" i="70"/>
  <c r="AH91" i="70"/>
  <c r="AH92" i="70"/>
  <c r="AH93" i="70"/>
  <c r="AH94" i="70"/>
  <c r="AH95" i="70"/>
  <c r="AH96" i="70"/>
  <c r="AH97" i="70"/>
  <c r="AH98" i="70"/>
  <c r="AH99" i="70"/>
  <c r="AH100" i="70"/>
  <c r="AH101" i="70"/>
  <c r="J129" i="70"/>
  <c r="J130" i="70"/>
  <c r="J131" i="70"/>
  <c r="J132" i="70"/>
  <c r="J133" i="70"/>
  <c r="J134" i="70"/>
  <c r="J135" i="70"/>
  <c r="J136" i="70"/>
  <c r="J137" i="70"/>
  <c r="J138" i="70"/>
  <c r="J139" i="70"/>
  <c r="J140" i="70"/>
  <c r="G141" i="70"/>
  <c r="J141" i="70"/>
  <c r="G142" i="70"/>
  <c r="J142" i="70"/>
  <c r="G143" i="70"/>
  <c r="J143" i="70"/>
  <c r="G144" i="70"/>
  <c r="J144" i="70"/>
  <c r="G145" i="70"/>
  <c r="J145" i="70"/>
  <c r="G146" i="70"/>
  <c r="J146" i="70"/>
  <c r="G147" i="70"/>
  <c r="J147" i="70"/>
  <c r="G148" i="70"/>
  <c r="J148" i="70"/>
  <c r="G149" i="70"/>
  <c r="J149" i="70"/>
  <c r="G150" i="70"/>
  <c r="J150" i="70"/>
  <c r="G151" i="70"/>
  <c r="J151" i="70"/>
  <c r="G152" i="70"/>
  <c r="J152" i="70"/>
  <c r="G153" i="70"/>
  <c r="J153" i="70"/>
  <c r="G154" i="70"/>
  <c r="J154" i="70"/>
  <c r="G155" i="70"/>
  <c r="J155" i="70"/>
  <c r="G156" i="70"/>
  <c r="J156" i="70"/>
  <c r="G157" i="70"/>
  <c r="J157" i="70"/>
  <c r="G158" i="70"/>
  <c r="J158" i="70"/>
  <c r="G159" i="70"/>
  <c r="J159" i="70"/>
  <c r="G160" i="70"/>
  <c r="J160" i="70"/>
  <c r="G161" i="70"/>
  <c r="J161" i="70"/>
  <c r="G162" i="70"/>
  <c r="J162" i="70"/>
  <c r="G163" i="70"/>
  <c r="J163" i="70"/>
  <c r="G164" i="70"/>
  <c r="J164" i="70"/>
  <c r="G165" i="70"/>
  <c r="J165" i="70"/>
  <c r="G166" i="70"/>
  <c r="J166" i="70"/>
  <c r="G167" i="70"/>
  <c r="J167" i="70"/>
  <c r="G168" i="70"/>
  <c r="J168" i="70"/>
  <c r="G169" i="70"/>
  <c r="J169" i="70"/>
  <c r="G170" i="70"/>
  <c r="J170" i="70"/>
  <c r="G171" i="70"/>
  <c r="J171" i="70"/>
  <c r="G172" i="70"/>
  <c r="J172" i="70"/>
  <c r="G173" i="70"/>
  <c r="J173" i="70"/>
  <c r="G174" i="70"/>
  <c r="J174" i="70"/>
  <c r="G175" i="70"/>
  <c r="J175" i="70"/>
  <c r="G176" i="70"/>
  <c r="J176" i="70"/>
  <c r="G177" i="70"/>
  <c r="J177" i="70"/>
  <c r="G178" i="70"/>
  <c r="J178" i="70"/>
  <c r="G179" i="70"/>
  <c r="J179" i="70"/>
  <c r="G180" i="70"/>
  <c r="J180" i="70"/>
  <c r="G181" i="70"/>
  <c r="J181" i="70"/>
  <c r="G182" i="70"/>
  <c r="J182" i="70"/>
  <c r="G183" i="70"/>
  <c r="J183" i="70"/>
  <c r="G184" i="70"/>
  <c r="J184" i="70"/>
  <c r="G185" i="70"/>
  <c r="J185" i="70"/>
  <c r="G186" i="70"/>
  <c r="J186" i="70"/>
  <c r="G187" i="70"/>
  <c r="J187" i="70"/>
  <c r="G188" i="70"/>
  <c r="J188" i="70"/>
  <c r="G189" i="70"/>
  <c r="J189" i="70"/>
  <c r="G190" i="70"/>
  <c r="J190" i="70"/>
  <c r="G191" i="70"/>
  <c r="J191" i="70"/>
  <c r="G192" i="70"/>
  <c r="J192" i="70"/>
  <c r="G193" i="70"/>
  <c r="J193" i="70"/>
  <c r="G194" i="70"/>
  <c r="J194" i="70"/>
  <c r="G195" i="70"/>
  <c r="J195" i="70"/>
  <c r="G196" i="70"/>
  <c r="J196" i="70"/>
  <c r="G197" i="70"/>
  <c r="J197" i="70"/>
  <c r="G198" i="70"/>
  <c r="J198" i="70"/>
  <c r="G199" i="70"/>
  <c r="J199" i="70"/>
  <c r="G200" i="70"/>
  <c r="J200" i="70"/>
  <c r="G201" i="70"/>
  <c r="J201" i="70"/>
  <c r="G202" i="70"/>
  <c r="G203" i="70"/>
  <c r="G204" i="70"/>
  <c r="G205" i="70"/>
  <c r="G206" i="70"/>
  <c r="G207" i="70"/>
  <c r="G208" i="70"/>
  <c r="G209" i="70"/>
  <c r="G210" i="70"/>
  <c r="G211" i="70"/>
  <c r="G212" i="70"/>
  <c r="M212" i="70"/>
  <c r="P212" i="70"/>
  <c r="S212" i="70"/>
  <c r="V212" i="70"/>
  <c r="Y212" i="70"/>
  <c r="AB212" i="70"/>
  <c r="AE212" i="70"/>
  <c r="G213" i="70"/>
  <c r="M213" i="70"/>
  <c r="P213" i="70"/>
  <c r="S213" i="70"/>
  <c r="V213" i="70"/>
  <c r="Y213" i="70"/>
  <c r="AB213" i="70"/>
  <c r="AE213" i="70"/>
  <c r="G214" i="70"/>
  <c r="M214" i="70"/>
  <c r="P214" i="70"/>
  <c r="S214" i="70"/>
  <c r="V214" i="70"/>
  <c r="Y214" i="70"/>
  <c r="AB214" i="70"/>
  <c r="AE214" i="70"/>
  <c r="G215" i="70"/>
  <c r="M215" i="70"/>
  <c r="P215" i="70"/>
  <c r="S215" i="70"/>
  <c r="V215" i="70"/>
  <c r="Y215" i="70"/>
  <c r="AB215" i="70"/>
  <c r="AE215" i="70"/>
  <c r="G216" i="70"/>
  <c r="M216" i="70"/>
  <c r="P216" i="70"/>
  <c r="S216" i="70"/>
  <c r="V216" i="70"/>
  <c r="Y216" i="70"/>
  <c r="AB216" i="70"/>
  <c r="AE216" i="70"/>
  <c r="G217" i="70"/>
  <c r="M217" i="70"/>
  <c r="P217" i="70"/>
  <c r="S217" i="70"/>
  <c r="V217" i="70"/>
  <c r="Y217" i="70"/>
  <c r="AB217" i="70"/>
  <c r="AE217" i="70"/>
  <c r="G218" i="70"/>
  <c r="M218" i="70"/>
  <c r="P218" i="70"/>
  <c r="S218" i="70"/>
  <c r="V218" i="70"/>
  <c r="Y218" i="70"/>
  <c r="AB218" i="70"/>
  <c r="AE218" i="70"/>
  <c r="G219" i="70"/>
  <c r="M219" i="70"/>
  <c r="P219" i="70"/>
  <c r="S219" i="70"/>
  <c r="V219" i="70"/>
  <c r="Y219" i="70"/>
  <c r="AB219" i="70"/>
  <c r="AE219" i="70"/>
  <c r="G220" i="70"/>
  <c r="M220" i="70"/>
  <c r="P220" i="70"/>
  <c r="S220" i="70"/>
  <c r="V220" i="70"/>
  <c r="Y220" i="70"/>
  <c r="AB220" i="70"/>
  <c r="AE220" i="70"/>
  <c r="G221" i="70"/>
  <c r="M221" i="70"/>
  <c r="P221" i="70"/>
  <c r="S221" i="70"/>
  <c r="V221" i="70"/>
  <c r="Y221" i="70"/>
  <c r="AB221" i="70"/>
  <c r="AE221" i="70"/>
  <c r="G222" i="70"/>
  <c r="M222" i="70"/>
  <c r="P222" i="70"/>
  <c r="S222" i="70"/>
  <c r="V222" i="70"/>
  <c r="Y222" i="70"/>
  <c r="AB222" i="70"/>
  <c r="AE222" i="70"/>
  <c r="G223" i="70"/>
  <c r="M223" i="70"/>
  <c r="P223" i="70"/>
  <c r="S223" i="70"/>
  <c r="V223" i="70"/>
  <c r="Y223" i="70"/>
  <c r="AB223" i="70"/>
  <c r="AE223" i="70"/>
  <c r="G224" i="70"/>
  <c r="M224" i="70"/>
  <c r="P224" i="70"/>
  <c r="S224" i="70"/>
  <c r="V224" i="70"/>
  <c r="Y224" i="70"/>
  <c r="AB224" i="70"/>
  <c r="AE224" i="70"/>
  <c r="G225" i="70"/>
  <c r="M225" i="70"/>
  <c r="P225" i="70"/>
  <c r="S225" i="70"/>
  <c r="V225" i="70"/>
  <c r="Y225" i="70"/>
  <c r="AB225" i="70"/>
  <c r="AE225" i="70"/>
  <c r="G226" i="70"/>
  <c r="M226" i="70"/>
  <c r="P226" i="70"/>
  <c r="S226" i="70"/>
  <c r="V226" i="70"/>
  <c r="Y226" i="70"/>
  <c r="AB226" i="70"/>
  <c r="AE226" i="70"/>
  <c r="G227" i="70"/>
  <c r="M227" i="70"/>
  <c r="P227" i="70"/>
  <c r="S227" i="70"/>
  <c r="V227" i="70"/>
  <c r="Y227" i="70"/>
  <c r="AB227" i="70"/>
  <c r="AE227" i="70"/>
  <c r="G228" i="70"/>
  <c r="M228" i="70"/>
  <c r="P228" i="70"/>
  <c r="S228" i="70"/>
  <c r="V228" i="70"/>
  <c r="Y228" i="70"/>
  <c r="AB228" i="70"/>
  <c r="AE228" i="70"/>
  <c r="G229" i="70"/>
  <c r="M229" i="70"/>
  <c r="P229" i="70"/>
  <c r="S229" i="70"/>
  <c r="V229" i="70"/>
  <c r="Y229" i="70"/>
  <c r="AB229" i="70"/>
  <c r="AE229" i="70"/>
  <c r="G230" i="70"/>
  <c r="M230" i="70"/>
  <c r="P230" i="70"/>
  <c r="S230" i="70"/>
  <c r="V230" i="70"/>
  <c r="Y230" i="70"/>
  <c r="AB230" i="70"/>
  <c r="AE230" i="70"/>
  <c r="G231" i="70"/>
  <c r="M231" i="70"/>
  <c r="P231" i="70"/>
  <c r="S231" i="70"/>
  <c r="V231" i="70"/>
  <c r="Y231" i="70"/>
  <c r="AB231" i="70"/>
  <c r="AE231" i="70"/>
  <c r="G232" i="70"/>
  <c r="M232" i="70"/>
  <c r="P232" i="70"/>
  <c r="S232" i="70"/>
  <c r="V232" i="70"/>
  <c r="Y232" i="70"/>
  <c r="AB232" i="70"/>
  <c r="AE232" i="70"/>
  <c r="G233" i="70"/>
  <c r="M233" i="70"/>
  <c r="P233" i="70"/>
  <c r="S233" i="70"/>
  <c r="V233" i="70"/>
  <c r="Y233" i="70"/>
  <c r="AB233" i="70"/>
  <c r="AE233" i="70"/>
  <c r="G234" i="70"/>
  <c r="M234" i="70"/>
  <c r="P234" i="70"/>
  <c r="S234" i="70"/>
  <c r="V234" i="70"/>
  <c r="Y234" i="70"/>
  <c r="AB234" i="70"/>
  <c r="AE234" i="70"/>
  <c r="G235" i="70"/>
  <c r="M235" i="70"/>
  <c r="P235" i="70"/>
  <c r="S235" i="70"/>
  <c r="V235" i="70"/>
  <c r="Y235" i="70"/>
  <c r="AB235" i="70"/>
  <c r="AE235" i="70"/>
  <c r="G236" i="70"/>
  <c r="M236" i="70"/>
  <c r="P236" i="70"/>
  <c r="S236" i="70"/>
  <c r="V236" i="70"/>
  <c r="Y236" i="70"/>
  <c r="AB236" i="70"/>
  <c r="AE236" i="70"/>
  <c r="G237" i="70"/>
  <c r="M237" i="70"/>
  <c r="P237" i="70"/>
  <c r="S237" i="70"/>
  <c r="V237" i="70"/>
  <c r="Y237" i="70"/>
  <c r="AB237" i="70"/>
  <c r="AE237" i="70"/>
  <c r="G238" i="70"/>
  <c r="M238" i="70"/>
  <c r="P238" i="70"/>
  <c r="S238" i="70"/>
  <c r="V238" i="70"/>
  <c r="Y238" i="70"/>
  <c r="AB238" i="70"/>
  <c r="AE238" i="70"/>
  <c r="G239" i="70"/>
  <c r="M239" i="70"/>
  <c r="P239" i="70"/>
  <c r="S239" i="70"/>
  <c r="V239" i="70"/>
  <c r="Y239" i="70"/>
  <c r="AB239" i="70"/>
  <c r="AE239" i="70"/>
  <c r="G240" i="70"/>
  <c r="M240" i="70"/>
  <c r="P240" i="70"/>
  <c r="S240" i="70"/>
  <c r="V240" i="70"/>
  <c r="Y240" i="70"/>
  <c r="AB240" i="70"/>
  <c r="AE240" i="70"/>
  <c r="G241" i="70"/>
  <c r="M241" i="70"/>
  <c r="P241" i="70"/>
  <c r="S241" i="70"/>
  <c r="V241" i="70"/>
  <c r="Y241" i="70"/>
  <c r="AB241" i="70"/>
  <c r="AE241" i="70"/>
  <c r="G242" i="70"/>
  <c r="M242" i="70"/>
  <c r="P242" i="70"/>
  <c r="S242" i="70"/>
  <c r="V242" i="70"/>
  <c r="Y242" i="70"/>
  <c r="AB242" i="70"/>
  <c r="AE242" i="70"/>
  <c r="G243" i="70"/>
  <c r="M243" i="70"/>
  <c r="P243" i="70"/>
  <c r="S243" i="70"/>
  <c r="V243" i="70"/>
  <c r="Y243" i="70"/>
  <c r="AB243" i="70"/>
  <c r="AE243" i="70"/>
  <c r="G244" i="70"/>
  <c r="M244" i="70"/>
  <c r="P244" i="70"/>
  <c r="S244" i="70"/>
  <c r="V244" i="70"/>
  <c r="Y244" i="70"/>
  <c r="AB244" i="70"/>
  <c r="AE244" i="70"/>
  <c r="G245" i="70"/>
  <c r="M245" i="70"/>
  <c r="P245" i="70"/>
  <c r="S245" i="70"/>
  <c r="V245" i="70"/>
  <c r="Y245" i="70"/>
  <c r="AB245" i="70"/>
  <c r="AE245" i="70"/>
  <c r="G246" i="70"/>
  <c r="M246" i="70"/>
  <c r="P246" i="70"/>
  <c r="S246" i="70"/>
  <c r="V246" i="70"/>
  <c r="Y246" i="70"/>
  <c r="AB246" i="70"/>
  <c r="AE246" i="70"/>
  <c r="G247" i="70"/>
  <c r="M247" i="70"/>
  <c r="P247" i="70"/>
  <c r="S247" i="70"/>
  <c r="V247" i="70"/>
  <c r="Y247" i="70"/>
  <c r="AB247" i="70"/>
  <c r="AE247" i="70"/>
  <c r="G248" i="70"/>
  <c r="M248" i="70"/>
  <c r="P248" i="70"/>
  <c r="S248" i="70"/>
  <c r="V248" i="70"/>
  <c r="Y248" i="70"/>
  <c r="AB248" i="70"/>
  <c r="AE248" i="70"/>
  <c r="G249" i="70"/>
  <c r="M249" i="70"/>
  <c r="P249" i="70"/>
  <c r="S249" i="70"/>
  <c r="V249" i="70"/>
  <c r="Y249" i="70"/>
  <c r="AB249" i="70"/>
  <c r="AE249" i="70"/>
  <c r="G250" i="70"/>
  <c r="M250" i="70"/>
  <c r="P250" i="70"/>
  <c r="S250" i="70"/>
  <c r="V250" i="70"/>
  <c r="Y250" i="70"/>
  <c r="AB250" i="70"/>
  <c r="AE250" i="70"/>
  <c r="G251" i="70"/>
  <c r="M251" i="70"/>
  <c r="P251" i="70"/>
  <c r="S251" i="70"/>
  <c r="V251" i="70"/>
  <c r="Y251" i="70"/>
  <c r="AB251" i="70"/>
  <c r="AE251" i="70"/>
  <c r="G252" i="70"/>
  <c r="M252" i="70"/>
  <c r="P252" i="70"/>
  <c r="S252" i="70"/>
  <c r="V252" i="70"/>
  <c r="Y252" i="70"/>
  <c r="AB252" i="70"/>
  <c r="AE252" i="70"/>
  <c r="G253" i="70"/>
  <c r="M253" i="70"/>
  <c r="P253" i="70"/>
  <c r="S253" i="70"/>
  <c r="V253" i="70"/>
  <c r="Y253" i="70"/>
  <c r="AB253" i="70"/>
  <c r="AE253" i="70"/>
  <c r="G254" i="70"/>
  <c r="M254" i="70"/>
  <c r="P254" i="70"/>
  <c r="S254" i="70"/>
  <c r="V254" i="70"/>
  <c r="Y254" i="70"/>
  <c r="AB254" i="70"/>
  <c r="AE254" i="70"/>
  <c r="G255" i="70"/>
  <c r="M255" i="70"/>
  <c r="P255" i="70"/>
  <c r="S255" i="70"/>
  <c r="V255" i="70"/>
  <c r="Y255" i="70"/>
  <c r="AB255" i="70"/>
  <c r="AE255" i="70"/>
  <c r="G256" i="70"/>
  <c r="M256" i="70"/>
  <c r="P256" i="70"/>
  <c r="S256" i="70"/>
  <c r="V256" i="70"/>
  <c r="Y256" i="70"/>
  <c r="AB256" i="70"/>
  <c r="AE256" i="70"/>
  <c r="G257" i="70"/>
  <c r="M257" i="70"/>
  <c r="P257" i="70"/>
  <c r="S257" i="70"/>
  <c r="V257" i="70"/>
  <c r="Y257" i="70"/>
  <c r="AB257" i="70"/>
  <c r="AE257" i="70"/>
  <c r="G258" i="70"/>
  <c r="M258" i="70"/>
  <c r="P258" i="70"/>
  <c r="S258" i="70"/>
  <c r="V258" i="70"/>
  <c r="Y258" i="70"/>
  <c r="AB258" i="70"/>
  <c r="AE258" i="70"/>
  <c r="G259" i="70"/>
  <c r="M259" i="70"/>
  <c r="P259" i="70"/>
  <c r="S259" i="70"/>
  <c r="V259" i="70"/>
  <c r="Y259" i="70"/>
  <c r="AB259" i="70"/>
  <c r="AE259" i="70"/>
  <c r="G260" i="70"/>
  <c r="M260" i="70"/>
  <c r="P260" i="70"/>
  <c r="S260" i="70"/>
  <c r="V260" i="70"/>
  <c r="Y260" i="70"/>
  <c r="AB260" i="70"/>
  <c r="AE260" i="70"/>
  <c r="G261" i="70"/>
  <c r="M261" i="70"/>
  <c r="P261" i="70"/>
  <c r="S261" i="70"/>
  <c r="V261" i="70"/>
  <c r="Y261" i="70"/>
  <c r="AB261" i="70"/>
  <c r="AE261" i="70"/>
  <c r="G262" i="70"/>
  <c r="M262" i="70"/>
  <c r="P262" i="70"/>
  <c r="S262" i="70"/>
  <c r="V262" i="70"/>
  <c r="Y262" i="70"/>
  <c r="AB262" i="70"/>
  <c r="AE262" i="70"/>
  <c r="G263" i="70"/>
  <c r="M263" i="70"/>
  <c r="P263" i="70"/>
  <c r="S263" i="70"/>
  <c r="V263" i="70"/>
  <c r="Y263" i="70"/>
  <c r="AB263" i="70"/>
  <c r="AE263" i="70"/>
  <c r="G264" i="70"/>
  <c r="M264" i="70"/>
  <c r="P264" i="70"/>
  <c r="S264" i="70"/>
  <c r="V264" i="70"/>
  <c r="Y264" i="70"/>
  <c r="AB264" i="70"/>
  <c r="AE264" i="70"/>
  <c r="G265" i="70"/>
  <c r="M265" i="70"/>
  <c r="P265" i="70"/>
  <c r="S265" i="70"/>
  <c r="V265" i="70"/>
  <c r="Y265" i="70"/>
  <c r="AB265" i="70"/>
  <c r="AE265" i="70"/>
  <c r="G266" i="70"/>
  <c r="M266" i="70"/>
  <c r="P266" i="70"/>
  <c r="S266" i="70"/>
  <c r="V266" i="70"/>
  <c r="Y266" i="70"/>
  <c r="AB266" i="70"/>
  <c r="AE266" i="70"/>
  <c r="G267" i="70"/>
  <c r="M267" i="70"/>
  <c r="P267" i="70"/>
  <c r="S267" i="70"/>
  <c r="V267" i="70"/>
  <c r="Y267" i="70"/>
  <c r="AB267" i="70"/>
  <c r="AE267" i="70"/>
  <c r="G268" i="70"/>
  <c r="M268" i="70"/>
  <c r="P268" i="70"/>
  <c r="S268" i="70"/>
  <c r="V268" i="70"/>
  <c r="Y268" i="70"/>
  <c r="AB268" i="70"/>
  <c r="AE268" i="70"/>
  <c r="G269" i="70"/>
  <c r="M269" i="70"/>
  <c r="P269" i="70"/>
  <c r="S269" i="70"/>
  <c r="V269" i="70"/>
  <c r="Y269" i="70"/>
  <c r="AB269" i="70"/>
  <c r="AE269" i="70"/>
  <c r="G270" i="70"/>
  <c r="M270" i="70"/>
  <c r="P270" i="70"/>
  <c r="S270" i="70"/>
  <c r="V270" i="70"/>
  <c r="Y270" i="70"/>
  <c r="AB270" i="70"/>
  <c r="AE270" i="70"/>
  <c r="G271" i="70"/>
  <c r="M271" i="70"/>
  <c r="P271" i="70"/>
  <c r="S271" i="70"/>
  <c r="V271" i="70"/>
  <c r="Y271" i="70"/>
  <c r="AB271" i="70"/>
  <c r="AE271" i="70"/>
  <c r="G272" i="70"/>
  <c r="M272" i="70"/>
  <c r="P272" i="70"/>
  <c r="S272" i="70"/>
  <c r="V272" i="70"/>
  <c r="Y272" i="70"/>
  <c r="AB272" i="70"/>
  <c r="AE272" i="70"/>
  <c r="G273" i="70"/>
  <c r="M273" i="70"/>
  <c r="P273" i="70"/>
  <c r="S273" i="70"/>
  <c r="V273" i="70"/>
  <c r="Y273" i="70"/>
  <c r="AB273" i="70"/>
  <c r="AE273" i="70"/>
  <c r="G274" i="70"/>
  <c r="M274" i="70"/>
  <c r="P274" i="70"/>
  <c r="S274" i="70"/>
  <c r="V274" i="70"/>
  <c r="Y274" i="70"/>
  <c r="AB274" i="70"/>
  <c r="AE274" i="70"/>
  <c r="G275" i="70"/>
  <c r="M275" i="70"/>
  <c r="P275" i="70"/>
  <c r="S275" i="70"/>
  <c r="V275" i="70"/>
  <c r="Y275" i="70"/>
  <c r="AB275" i="70"/>
  <c r="AE275" i="70"/>
  <c r="G276" i="70"/>
  <c r="M276" i="70"/>
  <c r="P276" i="70"/>
  <c r="S276" i="70"/>
  <c r="V276" i="70"/>
  <c r="Y276" i="70"/>
  <c r="AB276" i="70"/>
  <c r="AE276" i="70"/>
  <c r="G277" i="70"/>
  <c r="M277" i="70"/>
  <c r="P277" i="70"/>
  <c r="S277" i="70"/>
  <c r="V277" i="70"/>
  <c r="Y277" i="70"/>
  <c r="AB277" i="70"/>
  <c r="AE277" i="70"/>
  <c r="G278" i="70"/>
  <c r="M278" i="70"/>
  <c r="P278" i="70"/>
  <c r="S278" i="70"/>
  <c r="V278" i="70"/>
  <c r="Y278" i="70"/>
  <c r="AB278" i="70"/>
  <c r="AE278" i="70"/>
  <c r="G279" i="70"/>
  <c r="M279" i="70"/>
  <c r="P279" i="70"/>
  <c r="S279" i="70"/>
  <c r="V279" i="70"/>
  <c r="Y279" i="70"/>
  <c r="AB279" i="70"/>
  <c r="AE279" i="70"/>
  <c r="G280" i="70"/>
  <c r="M280" i="70"/>
  <c r="P280" i="70"/>
  <c r="S280" i="70"/>
  <c r="V280" i="70"/>
  <c r="Y280" i="70"/>
  <c r="AB280" i="70"/>
  <c r="AE280" i="70"/>
  <c r="G281" i="70"/>
  <c r="M281" i="70"/>
  <c r="P281" i="70"/>
  <c r="S281" i="70"/>
  <c r="V281" i="70"/>
  <c r="Y281" i="70"/>
  <c r="AB281" i="70"/>
  <c r="AE281" i="70"/>
  <c r="G282" i="70"/>
  <c r="M282" i="70"/>
  <c r="P282" i="70"/>
  <c r="S282" i="70"/>
  <c r="V282" i="70"/>
  <c r="Y282" i="70"/>
  <c r="AB282" i="70"/>
  <c r="AE282" i="70"/>
  <c r="G283" i="70"/>
  <c r="M283" i="70"/>
  <c r="P283" i="70"/>
  <c r="S283" i="70"/>
  <c r="V283" i="70"/>
  <c r="Y283" i="70"/>
  <c r="AB283" i="70"/>
  <c r="AE283" i="70"/>
  <c r="G284" i="70"/>
  <c r="M284" i="70"/>
  <c r="P284" i="70"/>
  <c r="S284" i="70"/>
  <c r="V284" i="70"/>
  <c r="Y284" i="70"/>
  <c r="AB284" i="70"/>
  <c r="AE284" i="70"/>
  <c r="G285" i="70"/>
  <c r="M285" i="70"/>
  <c r="P285" i="70"/>
  <c r="S285" i="70"/>
  <c r="V285" i="70"/>
  <c r="Y285" i="70"/>
  <c r="AB285" i="70"/>
  <c r="AE285" i="70"/>
  <c r="G286" i="70"/>
  <c r="M286" i="70"/>
  <c r="P286" i="70"/>
  <c r="S286" i="70"/>
  <c r="V286" i="70"/>
  <c r="Y286" i="70"/>
  <c r="AB286" i="70"/>
  <c r="AE286" i="70"/>
  <c r="G287" i="70"/>
  <c r="M287" i="70"/>
  <c r="P287" i="70"/>
  <c r="S287" i="70"/>
  <c r="V287" i="70"/>
  <c r="Y287" i="70"/>
  <c r="AB287" i="70"/>
  <c r="AE287" i="70"/>
  <c r="G288" i="70"/>
  <c r="M288" i="70"/>
  <c r="P288" i="70"/>
  <c r="S288" i="70"/>
  <c r="V288" i="70"/>
  <c r="Y288" i="70"/>
  <c r="AB288" i="70"/>
  <c r="AE288" i="70"/>
  <c r="G289" i="70"/>
  <c r="M289" i="70"/>
  <c r="P289" i="70"/>
  <c r="S289" i="70"/>
  <c r="V289" i="70"/>
  <c r="Y289" i="70"/>
  <c r="AB289" i="70"/>
  <c r="AE289" i="70"/>
  <c r="G290" i="70"/>
  <c r="M290" i="70"/>
  <c r="P290" i="70"/>
  <c r="S290" i="70"/>
  <c r="V290" i="70"/>
  <c r="Y290" i="70"/>
  <c r="AB290" i="70"/>
  <c r="AE290" i="70"/>
  <c r="G291" i="70"/>
  <c r="M291" i="70"/>
  <c r="P291" i="70"/>
  <c r="S291" i="70"/>
  <c r="V291" i="70"/>
  <c r="Y291" i="70"/>
  <c r="AB291" i="70"/>
  <c r="AE291" i="70"/>
  <c r="G292" i="70"/>
  <c r="M292" i="70"/>
  <c r="P292" i="70"/>
  <c r="S292" i="70"/>
  <c r="V292" i="70"/>
  <c r="Y292" i="70"/>
  <c r="AB292" i="70"/>
  <c r="AE292" i="70"/>
  <c r="G293" i="70"/>
  <c r="M293" i="70"/>
  <c r="P293" i="70"/>
  <c r="S293" i="70"/>
  <c r="V293" i="70"/>
  <c r="Y293" i="70"/>
  <c r="AB293" i="70"/>
  <c r="AE293" i="70"/>
  <c r="G294" i="70"/>
  <c r="M294" i="70"/>
  <c r="P294" i="70"/>
  <c r="S294" i="70"/>
  <c r="V294" i="70"/>
  <c r="Y294" i="70"/>
  <c r="AB294" i="70"/>
  <c r="AE294" i="70"/>
  <c r="G295" i="70"/>
  <c r="M295" i="70"/>
  <c r="P295" i="70"/>
  <c r="S295" i="70"/>
  <c r="V295" i="70"/>
  <c r="Y295" i="70"/>
  <c r="AB295" i="70"/>
  <c r="AE295" i="70"/>
  <c r="G296" i="70"/>
  <c r="M296" i="70"/>
  <c r="P296" i="70"/>
  <c r="S296" i="70"/>
  <c r="V296" i="70"/>
  <c r="Y296" i="70"/>
  <c r="AB296" i="70"/>
  <c r="AE296" i="70"/>
  <c r="G297" i="70"/>
  <c r="M297" i="70"/>
  <c r="P297" i="70"/>
  <c r="S297" i="70"/>
  <c r="V297" i="70"/>
  <c r="Y297" i="70"/>
  <c r="AB297" i="70"/>
  <c r="AE297" i="70"/>
  <c r="G298" i="70"/>
  <c r="M298" i="70"/>
  <c r="P298" i="70"/>
  <c r="S298" i="70"/>
  <c r="V298" i="70"/>
  <c r="Y298" i="70"/>
  <c r="AB298" i="70"/>
  <c r="AE298" i="70"/>
  <c r="G299" i="70"/>
  <c r="M299" i="70"/>
  <c r="P299" i="70"/>
  <c r="S299" i="70"/>
  <c r="V299" i="70"/>
  <c r="Y299" i="70"/>
  <c r="AB299" i="70"/>
  <c r="AE299" i="70"/>
  <c r="G300" i="70"/>
  <c r="M300" i="70"/>
  <c r="P300" i="70"/>
  <c r="S300" i="70"/>
  <c r="V300" i="70"/>
  <c r="Y300" i="70"/>
  <c r="AB300" i="70"/>
  <c r="AE300" i="70"/>
  <c r="G301" i="70"/>
  <c r="M301" i="70"/>
  <c r="P301" i="70"/>
  <c r="S301" i="70"/>
  <c r="V301" i="70"/>
  <c r="Y301" i="70"/>
  <c r="AB301" i="70"/>
  <c r="AE301" i="70"/>
  <c r="A340" i="70"/>
  <c r="A341" i="70"/>
  <c r="A342" i="70"/>
  <c r="A343" i="70"/>
  <c r="A344" i="70"/>
  <c r="A345" i="70"/>
  <c r="A346" i="70"/>
  <c r="A347" i="70"/>
  <c r="A348" i="70"/>
  <c r="A349" i="70"/>
  <c r="A350" i="70"/>
  <c r="A351" i="70"/>
  <c r="A352" i="70"/>
  <c r="A353" i="70"/>
  <c r="A354" i="70"/>
  <c r="A355" i="70"/>
  <c r="A356" i="70"/>
  <c r="A357" i="70"/>
  <c r="A358" i="70"/>
  <c r="A359" i="70"/>
  <c r="A360" i="70"/>
  <c r="A361" i="70"/>
  <c r="A362" i="70"/>
  <c r="A363" i="70"/>
  <c r="A364" i="70"/>
  <c r="A365" i="70"/>
  <c r="A366" i="70"/>
  <c r="A367" i="70"/>
  <c r="A368" i="70"/>
  <c r="A369" i="70"/>
  <c r="A370" i="70"/>
  <c r="A371" i="70"/>
  <c r="A372" i="70"/>
  <c r="A373" i="70"/>
  <c r="A374" i="70"/>
  <c r="A375" i="70"/>
  <c r="A376" i="70"/>
  <c r="A377" i="70"/>
  <c r="A378" i="70"/>
  <c r="A379" i="70"/>
  <c r="A380" i="70"/>
  <c r="A381" i="70"/>
  <c r="A382" i="70"/>
  <c r="A383" i="70"/>
  <c r="A384" i="70"/>
  <c r="A385" i="70"/>
  <c r="A386" i="70"/>
  <c r="A387" i="70"/>
  <c r="A388" i="70"/>
  <c r="A389" i="70"/>
  <c r="A390" i="70"/>
  <c r="A391" i="70"/>
  <c r="A392" i="70"/>
  <c r="A393" i="70"/>
  <c r="A394" i="70"/>
  <c r="A395" i="70"/>
  <c r="A396" i="70"/>
  <c r="A397" i="70"/>
  <c r="A398" i="70"/>
  <c r="A399" i="70"/>
  <c r="A400" i="70"/>
  <c r="A401" i="70"/>
  <c r="A402" i="70"/>
  <c r="A403" i="70"/>
  <c r="A404" i="70"/>
  <c r="A405" i="70"/>
  <c r="A406" i="70"/>
  <c r="A407" i="70"/>
  <c r="A408" i="70"/>
  <c r="A409" i="70"/>
  <c r="A410" i="70"/>
  <c r="A411" i="70"/>
  <c r="A412" i="70"/>
  <c r="A413" i="70"/>
  <c r="A414" i="70"/>
  <c r="A415" i="70"/>
  <c r="A416" i="70"/>
  <c r="A417" i="70"/>
  <c r="A418" i="70"/>
  <c r="A419" i="70"/>
  <c r="A420" i="70"/>
  <c r="A421" i="70"/>
  <c r="A422" i="70"/>
  <c r="A423" i="70"/>
  <c r="A424" i="70"/>
  <c r="A425" i="70"/>
  <c r="A426" i="70"/>
  <c r="A427" i="70"/>
  <c r="A428" i="70"/>
  <c r="A429" i="70"/>
  <c r="A430" i="70"/>
  <c r="A431" i="70"/>
  <c r="A432" i="70"/>
  <c r="A433" i="70"/>
  <c r="A434" i="70"/>
  <c r="A435" i="70"/>
  <c r="A436" i="70"/>
  <c r="A437" i="70"/>
  <c r="A438" i="70"/>
  <c r="A439" i="70"/>
  <c r="A440" i="70"/>
  <c r="A441" i="70"/>
  <c r="A442" i="70"/>
  <c r="A443" i="70"/>
  <c r="A444" i="70"/>
  <c r="A445" i="70"/>
  <c r="A446" i="70"/>
  <c r="A447" i="70"/>
  <c r="A448" i="70"/>
  <c r="A449" i="70"/>
  <c r="A450" i="70"/>
  <c r="A451" i="70"/>
  <c r="A452" i="70"/>
  <c r="A453" i="70"/>
  <c r="A454" i="70"/>
  <c r="A455" i="70"/>
  <c r="A456" i="70"/>
  <c r="A457" i="70"/>
  <c r="A458" i="70"/>
  <c r="A459" i="70"/>
  <c r="A460" i="70"/>
  <c r="A461" i="70"/>
  <c r="A462" i="70"/>
  <c r="A463" i="70"/>
  <c r="A464" i="70"/>
  <c r="A465" i="70"/>
  <c r="A466" i="70"/>
  <c r="A467" i="70"/>
  <c r="A468" i="70"/>
  <c r="A469" i="70"/>
  <c r="A470" i="70"/>
  <c r="A471" i="70"/>
  <c r="A472" i="70"/>
  <c r="A473" i="70"/>
  <c r="A474" i="70"/>
  <c r="A475" i="70"/>
  <c r="A476" i="70"/>
  <c r="A477" i="70"/>
  <c r="A478" i="70"/>
  <c r="A479" i="70"/>
  <c r="A480" i="70"/>
  <c r="A481" i="70"/>
  <c r="A482" i="70"/>
  <c r="A483" i="70"/>
  <c r="A484" i="70"/>
  <c r="A485" i="70"/>
  <c r="A486" i="70"/>
  <c r="A487" i="70"/>
  <c r="A488" i="70"/>
  <c r="A489" i="70"/>
  <c r="A490" i="70"/>
  <c r="A491" i="70"/>
  <c r="A492" i="70"/>
  <c r="A493" i="70"/>
  <c r="A494" i="70"/>
  <c r="A495" i="70"/>
  <c r="A496" i="70"/>
  <c r="A497" i="70"/>
  <c r="A498" i="70"/>
  <c r="A499" i="70"/>
  <c r="A500" i="70"/>
  <c r="A501" i="70"/>
  <c r="D1988" i="70"/>
  <c r="D1989" i="70"/>
  <c r="D1990" i="70"/>
  <c r="D1991" i="70"/>
  <c r="D1992" i="70"/>
  <c r="D1993" i="70"/>
  <c r="D1994" i="70"/>
  <c r="D1995" i="70"/>
  <c r="D1996" i="70"/>
  <c r="D1997" i="70"/>
  <c r="D1998" i="70"/>
  <c r="D1999" i="70"/>
  <c r="D2000" i="70"/>
  <c r="D2001" i="70"/>
  <c r="D2002" i="70"/>
  <c r="D2003" i="70"/>
  <c r="D2004" i="70"/>
  <c r="D2005" i="70"/>
  <c r="D2006" i="70"/>
  <c r="D2007" i="70"/>
  <c r="D2008" i="70"/>
  <c r="D2009" i="70"/>
  <c r="D2010" i="70"/>
  <c r="D2011" i="70"/>
  <c r="D2012" i="70"/>
  <c r="D2013" i="70"/>
  <c r="D2014" i="70"/>
  <c r="D2015" i="70"/>
  <c r="D2016" i="70"/>
  <c r="D2017" i="70"/>
  <c r="D2018" i="70"/>
  <c r="D2019" i="70"/>
  <c r="D2020" i="70"/>
  <c r="D2021" i="70"/>
  <c r="D2022" i="70"/>
  <c r="D2023" i="70"/>
  <c r="D2024" i="70"/>
  <c r="D2025" i="70"/>
  <c r="D2026" i="70"/>
  <c r="D2027" i="70"/>
  <c r="D2028" i="70"/>
  <c r="D2029" i="70"/>
  <c r="D2030" i="70"/>
  <c r="D2031" i="70"/>
  <c r="D2032" i="70"/>
  <c r="D2033" i="70"/>
  <c r="D2034" i="70"/>
  <c r="D2035" i="70"/>
  <c r="D2036" i="70"/>
  <c r="D2037" i="70"/>
  <c r="D2038" i="70"/>
  <c r="D2039" i="70"/>
  <c r="D2040" i="70"/>
  <c r="D2041" i="70"/>
  <c r="D2042" i="70"/>
  <c r="D2043" i="70"/>
  <c r="D2044" i="70"/>
  <c r="D2045" i="70"/>
  <c r="D2046" i="70"/>
  <c r="D2047" i="70"/>
  <c r="D2048" i="70"/>
  <c r="D2049" i="70"/>
  <c r="D2050" i="70"/>
  <c r="D2051" i="70"/>
  <c r="D2052" i="70"/>
  <c r="D2053" i="70"/>
  <c r="D2054" i="70"/>
  <c r="D2055" i="70"/>
  <c r="D2056" i="70"/>
  <c r="D2057" i="70"/>
  <c r="D2058" i="70"/>
  <c r="D2059" i="70"/>
  <c r="D2060" i="70"/>
  <c r="D2061" i="70"/>
  <c r="D2062" i="70"/>
  <c r="D2063" i="70"/>
  <c r="D2064" i="70"/>
  <c r="D2065" i="70"/>
  <c r="D2066" i="70"/>
  <c r="D2067" i="70"/>
  <c r="D2068" i="70"/>
  <c r="D2069" i="70"/>
  <c r="D2070" i="70"/>
  <c r="D2071" i="70"/>
  <c r="D2072" i="70"/>
  <c r="D2073" i="70"/>
  <c r="D2074" i="70"/>
  <c r="D2075" i="70"/>
  <c r="D2076" i="70"/>
  <c r="D2077" i="70"/>
  <c r="D2078" i="70"/>
  <c r="D2079" i="70"/>
  <c r="D2080" i="70"/>
  <c r="D2081" i="70"/>
  <c r="D2082" i="70"/>
  <c r="D2083" i="70"/>
  <c r="D2084" i="70"/>
  <c r="D2085" i="70"/>
  <c r="D2086" i="70"/>
  <c r="D2087" i="70"/>
  <c r="D2088" i="70"/>
  <c r="D2089" i="70"/>
  <c r="D2090" i="70"/>
  <c r="D2091" i="70"/>
  <c r="D2092" i="70"/>
  <c r="D2093" i="70"/>
  <c r="D2094" i="70"/>
  <c r="D2095" i="70"/>
  <c r="D2096" i="70"/>
  <c r="D2097" i="70"/>
  <c r="D2098" i="70"/>
  <c r="D2099" i="70"/>
  <c r="D2100" i="70"/>
  <c r="D2101" i="70"/>
  <c r="D2102" i="70"/>
  <c r="D2103" i="70"/>
  <c r="D2104" i="70"/>
  <c r="D2105" i="70"/>
  <c r="D2106" i="70"/>
  <c r="D2107" i="70"/>
  <c r="D2108" i="70"/>
  <c r="D2109" i="70"/>
  <c r="D2110" i="70"/>
  <c r="D2111" i="70"/>
  <c r="D2112" i="70"/>
  <c r="D2113" i="70"/>
  <c r="D2114" i="70"/>
  <c r="D2115" i="70"/>
  <c r="D2116" i="70"/>
  <c r="D2117" i="70"/>
  <c r="D2118" i="70"/>
  <c r="D2119" i="70"/>
  <c r="D2120" i="70"/>
  <c r="D2121" i="70"/>
  <c r="D2122" i="70"/>
  <c r="D2123" i="70"/>
  <c r="D2124" i="70"/>
  <c r="D2125" i="70"/>
  <c r="D2126" i="70"/>
  <c r="D2127" i="70"/>
  <c r="D2128" i="70"/>
  <c r="D2129" i="70"/>
  <c r="D2130" i="70"/>
  <c r="D2131" i="70"/>
  <c r="D2132" i="70"/>
  <c r="D2133" i="70"/>
  <c r="D2134" i="70"/>
  <c r="D2135" i="70"/>
  <c r="D2136" i="70"/>
  <c r="D2137" i="70"/>
  <c r="D2138" i="70"/>
  <c r="D2139" i="70"/>
  <c r="D2140" i="70"/>
  <c r="D2141" i="70"/>
  <c r="D2142" i="70"/>
  <c r="D2143" i="70"/>
  <c r="D2144" i="70"/>
  <c r="D2145" i="70"/>
  <c r="D2146" i="70"/>
  <c r="D2147" i="70"/>
  <c r="D2148" i="70"/>
  <c r="D2149" i="70"/>
  <c r="D2150" i="70"/>
  <c r="D2151" i="70"/>
  <c r="D2152" i="70"/>
  <c r="D2153" i="70"/>
  <c r="D2154" i="70"/>
  <c r="D2155" i="70"/>
  <c r="D2156" i="70"/>
  <c r="D2157" i="70"/>
  <c r="D2158" i="70"/>
  <c r="D2159" i="70"/>
  <c r="D2160" i="70"/>
  <c r="D2161" i="70"/>
  <c r="D2162" i="70"/>
  <c r="D2163" i="70"/>
  <c r="D2164" i="70"/>
  <c r="D2165" i="70"/>
  <c r="D2166" i="70"/>
  <c r="D2167" i="70"/>
  <c r="D2168" i="70"/>
  <c r="D2169" i="70"/>
  <c r="D2170" i="70"/>
  <c r="D2171" i="70"/>
  <c r="D2172" i="70"/>
  <c r="D2173" i="70"/>
  <c r="D2174" i="70"/>
  <c r="D2175" i="70"/>
  <c r="D2176" i="70"/>
  <c r="D2177" i="70"/>
  <c r="D2178" i="70"/>
  <c r="D2179" i="70"/>
  <c r="D2180" i="70"/>
  <c r="D2181" i="70"/>
  <c r="D2182" i="70"/>
  <c r="D2183" i="70"/>
  <c r="D2184" i="70"/>
  <c r="D2185" i="70"/>
  <c r="D2186" i="70"/>
  <c r="D2187" i="70"/>
  <c r="D2188" i="70"/>
  <c r="D2189" i="70"/>
  <c r="D2190" i="70"/>
  <c r="D2191" i="70"/>
  <c r="D2192" i="70"/>
  <c r="D2193" i="70"/>
  <c r="D2194" i="70"/>
  <c r="D2195" i="70"/>
  <c r="D2196" i="70"/>
  <c r="D2197" i="70"/>
  <c r="D2198" i="70"/>
  <c r="D2199" i="70"/>
  <c r="D2200" i="70"/>
  <c r="D2201" i="70"/>
  <c r="D2202" i="70"/>
  <c r="D2203" i="70"/>
  <c r="D2204" i="70"/>
  <c r="D2205" i="70"/>
  <c r="D2206" i="70"/>
  <c r="D2207" i="70"/>
  <c r="D2208" i="70"/>
  <c r="D2209" i="70"/>
  <c r="D2210" i="70"/>
  <c r="D2211" i="70"/>
  <c r="D2212" i="70"/>
  <c r="D2213" i="70"/>
  <c r="D2214" i="70"/>
  <c r="D2215" i="70"/>
  <c r="D2216" i="70"/>
  <c r="D2217" i="70"/>
  <c r="D2218" i="70"/>
  <c r="D2219" i="70"/>
  <c r="D2220" i="70"/>
  <c r="D2221" i="70"/>
  <c r="D2222" i="70"/>
  <c r="D2223" i="70"/>
  <c r="D2224" i="70"/>
  <c r="D2225" i="70"/>
  <c r="D2226" i="70"/>
  <c r="D2227" i="70"/>
  <c r="D2228" i="70"/>
  <c r="D2229" i="70"/>
  <c r="D2230" i="70"/>
  <c r="D2231" i="70"/>
  <c r="D2232" i="70"/>
  <c r="D2233" i="70"/>
  <c r="D2234" i="70"/>
  <c r="D2235" i="70"/>
  <c r="D2236" i="70"/>
  <c r="D2237" i="70"/>
  <c r="D2238" i="70"/>
  <c r="D2239" i="70"/>
  <c r="D2240" i="70"/>
  <c r="D2241" i="70"/>
  <c r="D2242" i="70"/>
  <c r="D2243" i="70"/>
  <c r="D2244" i="70"/>
  <c r="D2245" i="70"/>
  <c r="D2246" i="70"/>
  <c r="D2247" i="70"/>
  <c r="D2248" i="70"/>
  <c r="D2249" i="70"/>
  <c r="D2250" i="70"/>
  <c r="D2251" i="70"/>
  <c r="D2252" i="70"/>
  <c r="D2253" i="70"/>
  <c r="D2254" i="70"/>
  <c r="D2255" i="70"/>
  <c r="D2256" i="70"/>
  <c r="D2257" i="70"/>
  <c r="D2258" i="70"/>
  <c r="D2259" i="70"/>
  <c r="D2260" i="70"/>
  <c r="D2261" i="70"/>
  <c r="D2262" i="70"/>
  <c r="D2263" i="70"/>
  <c r="D2264" i="70"/>
  <c r="D2265" i="70"/>
  <c r="D2266" i="70"/>
  <c r="D2267" i="70"/>
  <c r="D2268" i="70"/>
  <c r="D2269" i="70"/>
  <c r="D2270" i="70"/>
  <c r="D2271" i="70"/>
  <c r="D2272" i="70"/>
  <c r="D2273" i="70"/>
  <c r="D2274" i="70"/>
  <c r="D2275" i="70"/>
  <c r="D2276" i="70"/>
  <c r="D2277" i="70"/>
  <c r="D2278" i="70"/>
  <c r="D2279" i="70"/>
  <c r="D2280" i="70"/>
  <c r="D2281" i="70"/>
  <c r="D2282" i="70"/>
  <c r="D2283" i="70"/>
  <c r="D2284" i="70"/>
  <c r="D2285" i="70"/>
  <c r="D2286" i="70"/>
  <c r="D2287" i="70"/>
  <c r="D2288" i="70"/>
  <c r="D2289" i="70"/>
  <c r="D2290" i="70"/>
  <c r="D2291" i="70"/>
  <c r="D2292" i="70"/>
  <c r="D2293" i="70"/>
  <c r="D2294" i="70"/>
  <c r="D2295" i="70"/>
  <c r="D2296" i="70"/>
  <c r="D2297" i="70"/>
  <c r="D2298" i="70"/>
  <c r="D2299" i="70"/>
  <c r="D2300" i="70"/>
  <c r="D2301" i="70"/>
  <c r="D2302" i="70"/>
  <c r="D2303" i="70"/>
  <c r="D2304" i="70"/>
  <c r="D2305" i="70"/>
  <c r="D2306" i="70"/>
  <c r="D2307" i="70"/>
  <c r="D2308" i="70"/>
  <c r="D2309" i="70"/>
  <c r="D2310" i="70"/>
  <c r="D2311" i="70"/>
  <c r="D2312" i="70"/>
  <c r="D2313" i="70"/>
  <c r="D2314" i="70"/>
  <c r="D2315" i="70"/>
  <c r="D2316" i="70"/>
  <c r="D2317" i="70"/>
  <c r="D2318" i="70"/>
  <c r="D2319" i="70"/>
  <c r="D2320" i="70"/>
  <c r="D2321" i="70"/>
  <c r="D2322" i="70"/>
  <c r="D2323" i="70"/>
  <c r="D2324" i="70"/>
  <c r="D2325" i="70"/>
  <c r="D2326" i="70"/>
  <c r="D2327" i="70"/>
  <c r="D2328" i="70"/>
  <c r="D2329" i="70"/>
  <c r="D2330" i="70"/>
  <c r="D2331" i="70"/>
  <c r="D2332" i="70"/>
  <c r="D2333" i="70"/>
  <c r="D2334" i="70"/>
  <c r="D2335" i="70"/>
  <c r="D2336" i="70"/>
  <c r="D2337" i="70"/>
  <c r="D2338" i="70"/>
  <c r="D2339" i="70"/>
  <c r="D2340" i="70"/>
  <c r="D2341" i="70"/>
  <c r="D2342" i="70"/>
  <c r="D2343" i="70"/>
  <c r="D2344" i="70"/>
  <c r="D2345" i="70"/>
  <c r="D2346" i="70"/>
  <c r="D2347" i="70"/>
  <c r="D2348" i="70"/>
  <c r="D2349" i="70"/>
  <c r="D2350" i="70"/>
  <c r="D2351" i="70"/>
  <c r="D2352" i="70"/>
  <c r="D2353" i="70"/>
  <c r="D2354" i="70"/>
  <c r="D2355" i="70"/>
  <c r="D2356" i="70"/>
  <c r="D2357" i="70"/>
  <c r="D2358" i="70"/>
  <c r="D2359" i="70"/>
  <c r="D2360" i="70"/>
  <c r="D2361" i="70"/>
  <c r="D2362" i="70"/>
  <c r="D2363" i="70"/>
  <c r="D2364" i="70"/>
  <c r="D2365" i="70"/>
  <c r="D2366" i="70"/>
  <c r="D2367" i="70"/>
  <c r="D2368" i="70"/>
  <c r="D2369" i="70"/>
  <c r="D2370" i="70"/>
  <c r="D2371" i="70"/>
  <c r="D2372" i="70"/>
  <c r="D2373" i="70"/>
  <c r="D2374" i="70"/>
  <c r="D2375" i="70"/>
  <c r="D2376" i="70"/>
  <c r="D2377" i="70"/>
  <c r="D2378" i="70"/>
  <c r="D2379" i="70"/>
  <c r="D2380" i="70"/>
  <c r="D2381" i="70"/>
  <c r="D2382" i="70"/>
  <c r="D2383" i="70"/>
  <c r="D2384" i="70"/>
  <c r="D2385" i="70"/>
  <c r="D2386" i="70"/>
  <c r="D2387" i="70"/>
  <c r="D2388" i="70"/>
  <c r="D2389" i="70"/>
  <c r="D2390" i="70"/>
  <c r="D2391" i="70"/>
  <c r="D2392" i="70"/>
  <c r="D2393" i="70"/>
  <c r="D2394" i="70"/>
  <c r="D2395" i="70"/>
  <c r="D2396" i="70"/>
  <c r="D2397" i="70"/>
  <c r="D2398" i="70"/>
  <c r="D2399" i="70"/>
  <c r="D2400" i="70"/>
  <c r="D2401" i="70"/>
  <c r="D2402" i="70"/>
  <c r="D2403" i="70"/>
  <c r="D2404" i="70"/>
  <c r="D2405" i="70"/>
  <c r="D2406" i="70"/>
  <c r="D2407" i="70"/>
  <c r="D2408" i="70"/>
  <c r="D2409" i="70"/>
  <c r="D2410" i="70"/>
  <c r="D2411" i="70"/>
  <c r="D2412" i="70"/>
  <c r="D2413" i="70"/>
  <c r="D2414" i="70"/>
  <c r="D2415" i="70"/>
  <c r="D2416" i="70"/>
  <c r="D2417" i="70"/>
  <c r="D2418" i="70"/>
  <c r="D2419" i="70"/>
  <c r="D2420" i="70"/>
  <c r="D2421" i="70"/>
  <c r="D2422" i="70"/>
  <c r="D2423" i="70"/>
  <c r="D2424" i="70"/>
  <c r="D2425" i="70"/>
  <c r="D2426" i="70"/>
  <c r="D2427" i="70"/>
  <c r="D2428" i="70"/>
  <c r="D2429" i="70"/>
  <c r="D2430" i="70"/>
  <c r="D2431" i="70"/>
  <c r="D2432" i="70"/>
  <c r="D2433" i="70"/>
  <c r="D2434" i="70"/>
  <c r="D2435" i="70"/>
  <c r="D2436" i="70"/>
  <c r="D2437" i="70"/>
  <c r="D2438" i="70"/>
  <c r="D2439" i="70"/>
  <c r="D2440" i="70"/>
  <c r="D2441" i="70"/>
  <c r="D2442" i="70"/>
  <c r="D2443" i="70"/>
  <c r="D2444" i="70"/>
  <c r="D2445" i="70"/>
  <c r="D2446" i="70"/>
  <c r="D2447" i="70"/>
  <c r="D2448" i="70"/>
  <c r="D2449" i="70"/>
  <c r="D2450" i="70"/>
  <c r="D2451" i="70"/>
  <c r="D2452" i="70"/>
  <c r="D2453" i="70"/>
  <c r="D2454" i="70"/>
  <c r="D2455" i="70"/>
  <c r="D2456" i="70"/>
  <c r="D2457" i="70"/>
  <c r="D2458" i="70"/>
  <c r="D2459" i="70"/>
  <c r="D2460" i="70"/>
  <c r="D2461" i="70"/>
  <c r="D2462" i="70"/>
  <c r="D2463" i="70"/>
  <c r="D2464" i="70"/>
  <c r="D2465" i="70"/>
  <c r="D2466" i="70"/>
  <c r="D2467" i="70"/>
  <c r="D2468" i="70"/>
  <c r="D2469" i="70"/>
  <c r="D2470" i="70"/>
  <c r="D2471" i="70"/>
  <c r="D2472" i="70"/>
  <c r="D2473" i="70"/>
  <c r="D2474" i="70"/>
  <c r="D2475" i="70"/>
  <c r="D2476" i="70"/>
  <c r="D2477" i="70"/>
  <c r="D2478" i="70"/>
  <c r="D2479" i="70"/>
  <c r="D2480" i="70"/>
  <c r="D2481" i="70"/>
  <c r="D2482" i="70"/>
  <c r="D2483" i="70"/>
  <c r="D2484" i="70"/>
  <c r="D2485" i="70"/>
  <c r="D2486" i="70"/>
  <c r="D2487" i="70"/>
  <c r="D2488" i="70"/>
  <c r="D2489" i="70"/>
  <c r="D2490" i="70"/>
  <c r="D2491" i="70"/>
  <c r="D2492" i="70"/>
  <c r="D2493" i="70"/>
  <c r="D2494" i="70"/>
  <c r="D2495" i="70"/>
  <c r="D2496" i="70"/>
  <c r="D2497" i="70"/>
  <c r="D2498" i="70"/>
  <c r="D2499" i="70"/>
  <c r="D2500" i="70"/>
  <c r="D2501" i="70"/>
  <c r="C13" i="26"/>
  <c r="E64" i="44" l="1"/>
  <c r="I64" i="44"/>
  <c r="M64" i="44"/>
  <c r="Q64" i="44"/>
  <c r="U64" i="44"/>
  <c r="Y64" i="44"/>
  <c r="AC64" i="44"/>
  <c r="AG64" i="44"/>
  <c r="AK64" i="44"/>
  <c r="AO64" i="44"/>
  <c r="AS64" i="44"/>
  <c r="AW64" i="44"/>
  <c r="BA64" i="44"/>
  <c r="C64" i="44"/>
  <c r="G64" i="44"/>
  <c r="K64" i="44"/>
  <c r="O64" i="44"/>
  <c r="S64" i="44"/>
  <c r="W64" i="44"/>
  <c r="AA64" i="44"/>
  <c r="AE64" i="44"/>
  <c r="AI64" i="44"/>
  <c r="AM64" i="44"/>
  <c r="AQ64" i="44"/>
  <c r="AU64" i="44"/>
  <c r="AY64" i="44"/>
  <c r="D64" i="44"/>
  <c r="L64" i="44"/>
  <c r="T64" i="44"/>
  <c r="AB64" i="44"/>
  <c r="AJ64" i="44"/>
  <c r="AR64" i="44"/>
  <c r="AZ64" i="44"/>
  <c r="F64" i="44"/>
  <c r="N64" i="44"/>
  <c r="V64" i="44"/>
  <c r="AD64" i="44"/>
  <c r="AL64" i="44"/>
  <c r="AT64" i="44"/>
  <c r="H64" i="44"/>
  <c r="P64" i="44"/>
  <c r="X64" i="44"/>
  <c r="AF64" i="44"/>
  <c r="AN64" i="44"/>
  <c r="AV64" i="44"/>
  <c r="AX66" i="44"/>
  <c r="AP64" i="44"/>
  <c r="AP38" i="44" s="1"/>
  <c r="J64" i="44"/>
  <c r="J38" i="44" s="1"/>
  <c r="E62" i="44"/>
  <c r="I62" i="44"/>
  <c r="M62" i="44"/>
  <c r="Q62" i="44"/>
  <c r="U62" i="44"/>
  <c r="Y62" i="44"/>
  <c r="AC62" i="44"/>
  <c r="AG62" i="44"/>
  <c r="AK62" i="44"/>
  <c r="AO62" i="44"/>
  <c r="AS62" i="44"/>
  <c r="AW62" i="44"/>
  <c r="BA62" i="44"/>
  <c r="C62" i="44"/>
  <c r="G62" i="44"/>
  <c r="K62" i="44"/>
  <c r="O62" i="44"/>
  <c r="S62" i="44"/>
  <c r="W62" i="44"/>
  <c r="AA62" i="44"/>
  <c r="AE62" i="44"/>
  <c r="AI62" i="44"/>
  <c r="AM62" i="44"/>
  <c r="AQ62" i="44"/>
  <c r="AU62" i="44"/>
  <c r="AY62" i="44"/>
  <c r="D62" i="44"/>
  <c r="L62" i="44"/>
  <c r="T62" i="44"/>
  <c r="AB62" i="44"/>
  <c r="AJ62" i="44"/>
  <c r="AR62" i="44"/>
  <c r="AZ62" i="44"/>
  <c r="F62" i="44"/>
  <c r="N62" i="44"/>
  <c r="V62" i="44"/>
  <c r="AD62" i="44"/>
  <c r="AL62" i="44"/>
  <c r="AT62" i="44"/>
  <c r="AT38" i="44" s="1"/>
  <c r="H62" i="44"/>
  <c r="P62" i="44"/>
  <c r="X62" i="44"/>
  <c r="AF62" i="44"/>
  <c r="AN62" i="44"/>
  <c r="AV62" i="44"/>
  <c r="AP12" i="44"/>
  <c r="J12" i="44"/>
  <c r="H12" i="42"/>
  <c r="AY12" i="42"/>
  <c r="F78" i="46"/>
  <c r="G36" i="44" s="1"/>
  <c r="J78" i="46"/>
  <c r="AV36" i="44" s="1"/>
  <c r="N78" i="46"/>
  <c r="AM36" i="44" s="1"/>
  <c r="D78" i="46"/>
  <c r="K78" i="46"/>
  <c r="Q36" i="44" s="1"/>
  <c r="G78" i="46"/>
  <c r="R36" i="44" s="1"/>
  <c r="L78" i="46"/>
  <c r="Z36" i="44" s="1"/>
  <c r="H78" i="46"/>
  <c r="AB36" i="44" s="1"/>
  <c r="M78" i="46"/>
  <c r="AH36" i="44" s="1"/>
  <c r="I78" i="46"/>
  <c r="AI36" i="44" s="1"/>
  <c r="O78" i="46"/>
  <c r="AY36" i="44" s="1"/>
  <c r="H26" i="42"/>
  <c r="AY26" i="42"/>
  <c r="F8" i="46"/>
  <c r="G16" i="42" s="1"/>
  <c r="J8" i="46"/>
  <c r="AV16" i="42" s="1"/>
  <c r="N8" i="46"/>
  <c r="AM16" i="42" s="1"/>
  <c r="D8" i="46"/>
  <c r="K8" i="46"/>
  <c r="Q16" i="42" s="1"/>
  <c r="G8" i="46"/>
  <c r="R16" i="42" s="1"/>
  <c r="L8" i="46"/>
  <c r="Z16" i="42" s="1"/>
  <c r="H8" i="46"/>
  <c r="AB16" i="42" s="1"/>
  <c r="M8" i="46"/>
  <c r="AH16" i="42" s="1"/>
  <c r="I8" i="46"/>
  <c r="AI16" i="42" s="1"/>
  <c r="O8" i="46"/>
  <c r="E66" i="44"/>
  <c r="I66" i="44"/>
  <c r="M66" i="44"/>
  <c r="Q66" i="44"/>
  <c r="U66" i="44"/>
  <c r="Y66" i="44"/>
  <c r="AC66" i="44"/>
  <c r="AG66" i="44"/>
  <c r="AK66" i="44"/>
  <c r="AO66" i="44"/>
  <c r="AS66" i="44"/>
  <c r="AW66" i="44"/>
  <c r="BA66" i="44"/>
  <c r="C66" i="44"/>
  <c r="G66" i="44"/>
  <c r="K66" i="44"/>
  <c r="O66" i="44"/>
  <c r="S66" i="44"/>
  <c r="W66" i="44"/>
  <c r="AA66" i="44"/>
  <c r="AE66" i="44"/>
  <c r="AI66" i="44"/>
  <c r="AM66" i="44"/>
  <c r="AQ66" i="44"/>
  <c r="AU66" i="44"/>
  <c r="AY66" i="44"/>
  <c r="D66" i="44"/>
  <c r="L66" i="44"/>
  <c r="L46" i="44" s="1"/>
  <c r="T66" i="44"/>
  <c r="T16" i="44" s="1"/>
  <c r="AB66" i="44"/>
  <c r="AJ66" i="44"/>
  <c r="AR66" i="44"/>
  <c r="AZ66" i="44"/>
  <c r="AZ16" i="44" s="1"/>
  <c r="F66" i="44"/>
  <c r="N66" i="44"/>
  <c r="V66" i="44"/>
  <c r="AD66" i="44"/>
  <c r="AL66" i="44"/>
  <c r="AT66" i="44"/>
  <c r="AT28" i="44" s="1"/>
  <c r="H66" i="44"/>
  <c r="P66" i="44"/>
  <c r="X66" i="44"/>
  <c r="AF66" i="44"/>
  <c r="AN66" i="44"/>
  <c r="AV66" i="44"/>
  <c r="Z64" i="44"/>
  <c r="AP28" i="44"/>
  <c r="H46" i="42"/>
  <c r="AY46" i="42"/>
  <c r="F20" i="46"/>
  <c r="G36" i="42" s="1"/>
  <c r="J20" i="46"/>
  <c r="AV36" i="42" s="1"/>
  <c r="N20" i="46"/>
  <c r="AM36" i="42" s="1"/>
  <c r="D20" i="46"/>
  <c r="K20" i="46"/>
  <c r="Q36" i="42" s="1"/>
  <c r="G20" i="46"/>
  <c r="R36" i="42" s="1"/>
  <c r="L20" i="46"/>
  <c r="Z36" i="42" s="1"/>
  <c r="H20" i="46"/>
  <c r="AB36" i="42" s="1"/>
  <c r="M20" i="46"/>
  <c r="AH36" i="42" s="1"/>
  <c r="I20" i="46"/>
  <c r="AI36" i="42" s="1"/>
  <c r="O20" i="46"/>
  <c r="AX64" i="44"/>
  <c r="AX24" i="44" s="1"/>
  <c r="R64" i="44"/>
  <c r="J28" i="44"/>
  <c r="J14" i="44"/>
  <c r="J24" i="44"/>
  <c r="J48" i="44"/>
  <c r="AY13" i="43"/>
  <c r="H13" i="43"/>
  <c r="F30" i="46"/>
  <c r="G50" i="42" s="1"/>
  <c r="J30" i="46"/>
  <c r="AV50" i="42" s="1"/>
  <c r="N30" i="46"/>
  <c r="AM50" i="42" s="1"/>
  <c r="D30" i="46"/>
  <c r="K30" i="46"/>
  <c r="Q50" i="42" s="1"/>
  <c r="G30" i="46"/>
  <c r="R50" i="42" s="1"/>
  <c r="L30" i="46"/>
  <c r="Z50" i="42" s="1"/>
  <c r="H30" i="46"/>
  <c r="AB50" i="42" s="1"/>
  <c r="M30" i="46"/>
  <c r="AH50" i="42" s="1"/>
  <c r="I30" i="46"/>
  <c r="AI50" i="42" s="1"/>
  <c r="O30" i="46"/>
  <c r="AZ50" i="44"/>
  <c r="T50" i="44"/>
  <c r="AP48" i="44"/>
  <c r="L36" i="44"/>
  <c r="AX28" i="44"/>
  <c r="F72" i="46"/>
  <c r="G48" i="44" s="1"/>
  <c r="J72" i="46"/>
  <c r="AV48" i="44" s="1"/>
  <c r="N72" i="46"/>
  <c r="AM48" i="44" s="1"/>
  <c r="D72" i="46"/>
  <c r="K72" i="46"/>
  <c r="Q48" i="44" s="1"/>
  <c r="G72" i="46"/>
  <c r="R48" i="44" s="1"/>
  <c r="L72" i="46"/>
  <c r="Z48" i="44" s="1"/>
  <c r="H72" i="46"/>
  <c r="AB48" i="44" s="1"/>
  <c r="M72" i="46"/>
  <c r="AH48" i="44" s="1"/>
  <c r="B63" i="46"/>
  <c r="B67" i="46"/>
  <c r="B73" i="46"/>
  <c r="B79" i="46"/>
  <c r="B64" i="46"/>
  <c r="B70" i="46"/>
  <c r="B74" i="46"/>
  <c r="B80" i="46"/>
  <c r="B65" i="46"/>
  <c r="B71" i="46"/>
  <c r="B77" i="46"/>
  <c r="B81" i="46"/>
  <c r="G55" i="46"/>
  <c r="R13" i="44" s="1"/>
  <c r="K55" i="46"/>
  <c r="Q13" i="44" s="1"/>
  <c r="O55" i="46"/>
  <c r="AY13" i="44" s="1"/>
  <c r="D55" i="46"/>
  <c r="J55" i="46"/>
  <c r="AV13" i="44" s="1"/>
  <c r="F55" i="46"/>
  <c r="G13" i="44" s="1"/>
  <c r="L55" i="46"/>
  <c r="Z13" i="44" s="1"/>
  <c r="H55" i="46"/>
  <c r="AB13" i="44" s="1"/>
  <c r="M55" i="46"/>
  <c r="AH13" i="44" s="1"/>
  <c r="AA48" i="42"/>
  <c r="AQ48" i="42"/>
  <c r="F48" i="42"/>
  <c r="V48" i="42"/>
  <c r="AR48" i="42"/>
  <c r="D48" i="42"/>
  <c r="AJ48" i="42"/>
  <c r="F28" i="42"/>
  <c r="V28" i="42"/>
  <c r="D28" i="42"/>
  <c r="AJ28" i="42"/>
  <c r="AR28" i="42"/>
  <c r="AA28" i="42"/>
  <c r="AQ28" i="42"/>
  <c r="AA14" i="42"/>
  <c r="AQ14" i="42"/>
  <c r="D14" i="42"/>
  <c r="AJ14" i="42"/>
  <c r="AR14" i="42"/>
  <c r="F14" i="42"/>
  <c r="V14" i="42"/>
  <c r="F5" i="46"/>
  <c r="G13" i="42" s="1"/>
  <c r="J5" i="46"/>
  <c r="AV13" i="42" s="1"/>
  <c r="N5" i="46"/>
  <c r="AM13" i="42" s="1"/>
  <c r="I5" i="46"/>
  <c r="AI13" i="42" s="1"/>
  <c r="O5" i="46"/>
  <c r="D5" i="46"/>
  <c r="K5" i="46"/>
  <c r="Q13" i="42" s="1"/>
  <c r="G5" i="46"/>
  <c r="R13" i="42" s="1"/>
  <c r="L5" i="46"/>
  <c r="Z13" i="42" s="1"/>
  <c r="E65" i="44"/>
  <c r="I65" i="44"/>
  <c r="M65" i="44"/>
  <c r="Q65" i="44"/>
  <c r="U65" i="44"/>
  <c r="Y65" i="44"/>
  <c r="AC65" i="44"/>
  <c r="AG65" i="44"/>
  <c r="AK65" i="44"/>
  <c r="AO65" i="44"/>
  <c r="AS65" i="44"/>
  <c r="AW65" i="44"/>
  <c r="BA65" i="44"/>
  <c r="C65" i="44"/>
  <c r="G65" i="44"/>
  <c r="K65" i="44"/>
  <c r="O65" i="44"/>
  <c r="S65" i="44"/>
  <c r="W65" i="44"/>
  <c r="AA65" i="44"/>
  <c r="AE65" i="44"/>
  <c r="AI65" i="44"/>
  <c r="AM65" i="44"/>
  <c r="AQ65" i="44"/>
  <c r="AU65" i="44"/>
  <c r="AY65" i="44"/>
  <c r="E63" i="44"/>
  <c r="E16" i="44" s="1"/>
  <c r="I63" i="44"/>
  <c r="M63" i="44"/>
  <c r="Q63" i="44"/>
  <c r="U63" i="44"/>
  <c r="Y63" i="44"/>
  <c r="AC63" i="44"/>
  <c r="AG63" i="44"/>
  <c r="AK63" i="44"/>
  <c r="AO63" i="44"/>
  <c r="AS63" i="44"/>
  <c r="AW63" i="44"/>
  <c r="BA63" i="44"/>
  <c r="C63" i="44"/>
  <c r="G63" i="44"/>
  <c r="K63" i="44"/>
  <c r="O63" i="44"/>
  <c r="S63" i="44"/>
  <c r="W63" i="44"/>
  <c r="AA63" i="44"/>
  <c r="AE63" i="44"/>
  <c r="AI63" i="44"/>
  <c r="AM63" i="44"/>
  <c r="AQ63" i="44"/>
  <c r="AU63" i="44"/>
  <c r="AY63" i="44"/>
  <c r="AT13" i="44"/>
  <c r="AL13" i="44"/>
  <c r="AD17" i="44"/>
  <c r="N17" i="44"/>
  <c r="AX38" i="44"/>
  <c r="AZ26" i="44"/>
  <c r="T26" i="44"/>
  <c r="AP24" i="44"/>
  <c r="AP14" i="44"/>
  <c r="B66" i="46"/>
  <c r="D37" i="46"/>
  <c r="I37" i="46"/>
  <c r="AI13" i="43" s="1"/>
  <c r="M37" i="46"/>
  <c r="AH13" i="43" s="1"/>
  <c r="F37" i="46"/>
  <c r="G13" i="43" s="1"/>
  <c r="K37" i="46"/>
  <c r="Q13" i="43" s="1"/>
  <c r="G37" i="46"/>
  <c r="R13" i="43" s="1"/>
  <c r="L37" i="46"/>
  <c r="Z13" i="43" s="1"/>
  <c r="H37" i="46"/>
  <c r="AB13" i="43" s="1"/>
  <c r="N37" i="46"/>
  <c r="AM13" i="43" s="1"/>
  <c r="F26" i="46"/>
  <c r="G46" i="42" s="1"/>
  <c r="J26" i="46"/>
  <c r="AV46" i="42" s="1"/>
  <c r="N26" i="46"/>
  <c r="AM46" i="42" s="1"/>
  <c r="D26" i="46"/>
  <c r="K26" i="46"/>
  <c r="Q46" i="42" s="1"/>
  <c r="G26" i="46"/>
  <c r="R46" i="42" s="1"/>
  <c r="L26" i="46"/>
  <c r="Z46" i="42" s="1"/>
  <c r="H26" i="46"/>
  <c r="AB46" i="42" s="1"/>
  <c r="M26" i="46"/>
  <c r="AH46" i="42" s="1"/>
  <c r="F14" i="46"/>
  <c r="G26" i="42" s="1"/>
  <c r="J14" i="46"/>
  <c r="AV26" i="42" s="1"/>
  <c r="N14" i="46"/>
  <c r="AM26" i="42" s="1"/>
  <c r="D14" i="46"/>
  <c r="K14" i="46"/>
  <c r="Q26" i="42" s="1"/>
  <c r="G14" i="46"/>
  <c r="R26" i="42" s="1"/>
  <c r="L14" i="46"/>
  <c r="Z26" i="42" s="1"/>
  <c r="H14" i="46"/>
  <c r="AB26" i="42" s="1"/>
  <c r="M14" i="46"/>
  <c r="AH26" i="42" s="1"/>
  <c r="M5" i="46"/>
  <c r="AH13" i="42" s="1"/>
  <c r="F4" i="46"/>
  <c r="G12" i="42" s="1"/>
  <c r="J4" i="46"/>
  <c r="AV12" i="42" s="1"/>
  <c r="N4" i="46"/>
  <c r="AM12" i="42" s="1"/>
  <c r="D4" i="46"/>
  <c r="K4" i="46"/>
  <c r="Q12" i="42" s="1"/>
  <c r="G4" i="46"/>
  <c r="R12" i="42" s="1"/>
  <c r="L4" i="46"/>
  <c r="Z12" i="42" s="1"/>
  <c r="H4" i="46"/>
  <c r="AB12" i="42" s="1"/>
  <c r="M4" i="46"/>
  <c r="AH12" i="42" s="1"/>
  <c r="AV65" i="44"/>
  <c r="AN65" i="44"/>
  <c r="AF65" i="44"/>
  <c r="X65" i="44"/>
  <c r="P65" i="44"/>
  <c r="H65" i="44"/>
  <c r="AV63" i="44"/>
  <c r="AN63" i="44"/>
  <c r="AN11" i="44" s="1"/>
  <c r="AF63" i="44"/>
  <c r="AF12" i="44" s="1"/>
  <c r="X63" i="44"/>
  <c r="X12" i="44" s="1"/>
  <c r="P63" i="44"/>
  <c r="P35" i="44" s="1"/>
  <c r="H63" i="44"/>
  <c r="AZ12" i="44"/>
  <c r="AZ15" i="44"/>
  <c r="AZ25" i="44"/>
  <c r="AZ35" i="44"/>
  <c r="AZ39" i="44"/>
  <c r="AZ49" i="44"/>
  <c r="AZ11" i="44"/>
  <c r="AZ14" i="44"/>
  <c r="AZ24" i="44"/>
  <c r="AZ28" i="44"/>
  <c r="AZ38" i="44"/>
  <c r="AZ48" i="44"/>
  <c r="AZ13" i="44"/>
  <c r="AZ17" i="44"/>
  <c r="AZ27" i="44"/>
  <c r="AZ37" i="44"/>
  <c r="AZ47" i="44"/>
  <c r="T12" i="44"/>
  <c r="T15" i="44"/>
  <c r="T25" i="44"/>
  <c r="T35" i="44"/>
  <c r="T39" i="44"/>
  <c r="T49" i="44"/>
  <c r="T11" i="44"/>
  <c r="T14" i="44"/>
  <c r="T24" i="44"/>
  <c r="T28" i="44"/>
  <c r="T38" i="44"/>
  <c r="T48" i="44"/>
  <c r="T13" i="44"/>
  <c r="T17" i="44"/>
  <c r="T27" i="44"/>
  <c r="T37" i="44"/>
  <c r="T47" i="44"/>
  <c r="L12" i="44"/>
  <c r="L13" i="44"/>
  <c r="L15" i="44"/>
  <c r="L25" i="44"/>
  <c r="L35" i="44"/>
  <c r="L39" i="44"/>
  <c r="L49" i="44"/>
  <c r="L14" i="44"/>
  <c r="L24" i="44"/>
  <c r="L28" i="44"/>
  <c r="L38" i="44"/>
  <c r="L48" i="44"/>
  <c r="L17" i="44"/>
  <c r="L27" i="44"/>
  <c r="L37" i="44"/>
  <c r="L47" i="44"/>
  <c r="L50" i="44"/>
  <c r="AN46" i="44"/>
  <c r="X46" i="44"/>
  <c r="AZ36" i="44"/>
  <c r="T36" i="44"/>
  <c r="AF26" i="44"/>
  <c r="P26" i="44"/>
  <c r="AF16" i="44"/>
  <c r="P16" i="44"/>
  <c r="J38" i="46"/>
  <c r="AV14" i="43" s="1"/>
  <c r="O38" i="46"/>
  <c r="I56" i="46"/>
  <c r="AI14" i="44" s="1"/>
  <c r="N56" i="46"/>
  <c r="AM14" i="44" s="1"/>
  <c r="I6" i="46"/>
  <c r="AI14" i="42" s="1"/>
  <c r="O6" i="46"/>
  <c r="I12" i="46"/>
  <c r="AI24" i="42" s="1"/>
  <c r="O12" i="46"/>
  <c r="I16" i="46"/>
  <c r="AI28" i="42" s="1"/>
  <c r="O16" i="46"/>
  <c r="I22" i="46"/>
  <c r="AI38" i="42" s="1"/>
  <c r="O22" i="46"/>
  <c r="I28" i="46"/>
  <c r="AI48" i="42" s="1"/>
  <c r="O28" i="46"/>
  <c r="J35" i="46"/>
  <c r="AV11" i="43" s="1"/>
  <c r="O35" i="46"/>
  <c r="H36" i="46"/>
  <c r="AB12" i="43" s="1"/>
  <c r="N36" i="46"/>
  <c r="AM12" i="43" s="1"/>
  <c r="F38" i="46"/>
  <c r="G14" i="43" s="1"/>
  <c r="K38" i="46"/>
  <c r="Q14" i="43" s="1"/>
  <c r="J39" i="46"/>
  <c r="AV15" i="43" s="1"/>
  <c r="O39" i="46"/>
  <c r="I53" i="46"/>
  <c r="AI11" i="44" s="1"/>
  <c r="N53" i="46"/>
  <c r="AM11" i="44" s="1"/>
  <c r="H54" i="46"/>
  <c r="AB12" i="44" s="1"/>
  <c r="M54" i="46"/>
  <c r="AH12" i="44" s="1"/>
  <c r="D56" i="46"/>
  <c r="J56" i="46"/>
  <c r="AV14" i="44" s="1"/>
  <c r="I57" i="46"/>
  <c r="AI15" i="44" s="1"/>
  <c r="N57" i="46"/>
  <c r="AM15" i="44" s="1"/>
  <c r="H58" i="46"/>
  <c r="AB16" i="44" s="1"/>
  <c r="M58" i="46"/>
  <c r="AH16" i="44" s="1"/>
  <c r="J36" i="46"/>
  <c r="AV12" i="43" s="1"/>
  <c r="O36" i="46"/>
  <c r="G38" i="46"/>
  <c r="R14" i="43" s="1"/>
  <c r="L38" i="46"/>
  <c r="Z14" i="43" s="1"/>
  <c r="I54" i="46"/>
  <c r="AI12" i="44" s="1"/>
  <c r="N54" i="46"/>
  <c r="AM12" i="44" s="1"/>
  <c r="F56" i="46"/>
  <c r="G14" i="44" s="1"/>
  <c r="L56" i="46"/>
  <c r="Z14" i="44" s="1"/>
  <c r="I58" i="46"/>
  <c r="AI16" i="44" s="1"/>
  <c r="N58" i="46"/>
  <c r="AM16" i="44" s="1"/>
  <c r="O72" i="46"/>
  <c r="AY48" i="44" s="1"/>
  <c r="D58" i="46"/>
  <c r="D57" i="46"/>
  <c r="N55" i="46"/>
  <c r="AM13" i="44" s="1"/>
  <c r="D54" i="46"/>
  <c r="D53" i="46"/>
  <c r="G39" i="46"/>
  <c r="R15" i="43" s="1"/>
  <c r="K36" i="46"/>
  <c r="Q12" i="43" s="1"/>
  <c r="G35" i="46"/>
  <c r="R11" i="43" s="1"/>
  <c r="L28" i="46"/>
  <c r="Z48" i="42" s="1"/>
  <c r="D22" i="46"/>
  <c r="L16" i="46"/>
  <c r="Z28" i="42" s="1"/>
  <c r="D12" i="46"/>
  <c r="L6" i="46"/>
  <c r="Z14" i="42" s="1"/>
  <c r="H5" i="46"/>
  <c r="AB13" i="42" s="1"/>
  <c r="AY61" i="44"/>
  <c r="AU61" i="44"/>
  <c r="AQ61" i="44"/>
  <c r="AM61" i="44"/>
  <c r="AI61" i="44"/>
  <c r="AE61" i="44"/>
  <c r="AA61" i="44"/>
  <c r="W61" i="44"/>
  <c r="S61" i="44"/>
  <c r="O61" i="44"/>
  <c r="K61" i="44"/>
  <c r="G61" i="44"/>
  <c r="C61" i="44"/>
  <c r="AY60" i="44"/>
  <c r="AU60" i="44"/>
  <c r="AQ60" i="44"/>
  <c r="AM60" i="44"/>
  <c r="AI60" i="44"/>
  <c r="AE60" i="44"/>
  <c r="AA60" i="44"/>
  <c r="W60" i="44"/>
  <c r="S60" i="44"/>
  <c r="O60" i="44"/>
  <c r="K60" i="44"/>
  <c r="G60" i="44"/>
  <c r="C60" i="44"/>
  <c r="AY59" i="44"/>
  <c r="AU59" i="44"/>
  <c r="AQ59" i="44"/>
  <c r="AM59" i="44"/>
  <c r="AI59" i="44"/>
  <c r="AE59" i="44"/>
  <c r="AA59" i="44"/>
  <c r="W59" i="44"/>
  <c r="S59" i="44"/>
  <c r="O59" i="44"/>
  <c r="K59" i="44"/>
  <c r="G59" i="44"/>
  <c r="C59" i="44"/>
  <c r="AY58" i="44"/>
  <c r="AU58" i="44"/>
  <c r="AQ58" i="44"/>
  <c r="AM58" i="44"/>
  <c r="AI58" i="44"/>
  <c r="AE58" i="44"/>
  <c r="AA58" i="44"/>
  <c r="W58" i="44"/>
  <c r="S58" i="44"/>
  <c r="O58" i="44"/>
  <c r="K58" i="44"/>
  <c r="G58" i="44"/>
  <c r="C58" i="44"/>
  <c r="AY57" i="44"/>
  <c r="AU57" i="44"/>
  <c r="AQ57" i="44"/>
  <c r="AM57" i="44"/>
  <c r="AI57" i="44"/>
  <c r="AE57" i="44"/>
  <c r="AA57" i="44"/>
  <c r="W57" i="44"/>
  <c r="S57" i="44"/>
  <c r="O57" i="44"/>
  <c r="K57" i="44"/>
  <c r="G57" i="44"/>
  <c r="C57" i="44"/>
  <c r="AY56" i="44"/>
  <c r="AU56" i="44"/>
  <c r="AQ56" i="44"/>
  <c r="AM56" i="44"/>
  <c r="AI56" i="44"/>
  <c r="AE56" i="44"/>
  <c r="AA56" i="44"/>
  <c r="W56" i="44"/>
  <c r="S56" i="44"/>
  <c r="O56" i="44"/>
  <c r="K56" i="44"/>
  <c r="G56" i="44"/>
  <c r="C56" i="44"/>
  <c r="AY55" i="44"/>
  <c r="AU55" i="44"/>
  <c r="AQ55" i="44"/>
  <c r="AM55" i="44"/>
  <c r="AI55" i="44"/>
  <c r="AE55" i="44"/>
  <c r="AA55" i="44"/>
  <c r="W55" i="44"/>
  <c r="S55" i="44"/>
  <c r="O55" i="44"/>
  <c r="K55" i="44"/>
  <c r="G55" i="44"/>
  <c r="C55" i="44"/>
  <c r="AY54" i="44"/>
  <c r="AU54" i="44"/>
  <c r="AQ54" i="44"/>
  <c r="AM54" i="44"/>
  <c r="AI54" i="44"/>
  <c r="AE54" i="44"/>
  <c r="AA54" i="44"/>
  <c r="W54" i="44"/>
  <c r="S54" i="44"/>
  <c r="O54" i="44"/>
  <c r="K54" i="44"/>
  <c r="G54" i="44"/>
  <c r="C54" i="44"/>
  <c r="AX49" i="44"/>
  <c r="AT49" i="44"/>
  <c r="AP49" i="44"/>
  <c r="AL49" i="44"/>
  <c r="AD49" i="44"/>
  <c r="N49" i="44"/>
  <c r="J49" i="44"/>
  <c r="AX39" i="44"/>
  <c r="AT39" i="44"/>
  <c r="AP39" i="44"/>
  <c r="AL39" i="44"/>
  <c r="AD39" i="44"/>
  <c r="N39" i="44"/>
  <c r="J39" i="44"/>
  <c r="AX35" i="44"/>
  <c r="AT35" i="44"/>
  <c r="AP35" i="44"/>
  <c r="AL35" i="44"/>
  <c r="AD35" i="44"/>
  <c r="N35" i="44"/>
  <c r="J35" i="44"/>
  <c r="AX25" i="44"/>
  <c r="AT25" i="44"/>
  <c r="AP25" i="44"/>
  <c r="AL25" i="44"/>
  <c r="AD25" i="44"/>
  <c r="N25" i="44"/>
  <c r="J25" i="44"/>
  <c r="AX15" i="44"/>
  <c r="AT15" i="44"/>
  <c r="AP15" i="44"/>
  <c r="AL15" i="44"/>
  <c r="AD15" i="44"/>
  <c r="N15" i="44"/>
  <c r="J15" i="44"/>
  <c r="J13" i="44"/>
  <c r="AX12" i="44"/>
  <c r="AP11" i="44"/>
  <c r="J11" i="44"/>
  <c r="G58" i="46"/>
  <c r="R16" i="44" s="1"/>
  <c r="K58" i="46"/>
  <c r="Q16" i="44" s="1"/>
  <c r="O58" i="46"/>
  <c r="AY16" i="44" s="1"/>
  <c r="J57" i="46"/>
  <c r="AV15" i="44" s="1"/>
  <c r="G54" i="46"/>
  <c r="R12" i="44" s="1"/>
  <c r="K54" i="46"/>
  <c r="Q12" i="44" s="1"/>
  <c r="O54" i="46"/>
  <c r="AY12" i="44" s="1"/>
  <c r="J53" i="46"/>
  <c r="AV11" i="44" s="1"/>
  <c r="B44" i="46"/>
  <c r="B45" i="46"/>
  <c r="B46" i="46"/>
  <c r="B47" i="46"/>
  <c r="B48" i="46"/>
  <c r="K39" i="46"/>
  <c r="Q15" i="43" s="1"/>
  <c r="D36" i="46"/>
  <c r="I36" i="46"/>
  <c r="AI12" i="43" s="1"/>
  <c r="M36" i="46"/>
  <c r="AH12" i="43" s="1"/>
  <c r="K35" i="46"/>
  <c r="Q11" i="43" s="1"/>
  <c r="B29" i="46"/>
  <c r="K28" i="46"/>
  <c r="Q48" i="42" s="1"/>
  <c r="B23" i="46"/>
  <c r="K22" i="46"/>
  <c r="Q38" i="42" s="1"/>
  <c r="B19" i="46"/>
  <c r="K16" i="46"/>
  <c r="Q28" i="42" s="1"/>
  <c r="B13" i="46"/>
  <c r="K12" i="46"/>
  <c r="Q24" i="42" s="1"/>
  <c r="B7" i="46"/>
  <c r="K6" i="46"/>
  <c r="Q14" i="42" s="1"/>
  <c r="B3" i="46"/>
  <c r="AX64" i="43"/>
  <c r="AR64" i="43"/>
  <c r="AM64" i="43"/>
  <c r="AH64" i="43"/>
  <c r="AB64" i="43"/>
  <c r="W64" i="43"/>
  <c r="R64" i="43"/>
  <c r="J64" i="43"/>
  <c r="AX59" i="43"/>
  <c r="AI59" i="43"/>
  <c r="T59" i="43"/>
  <c r="AX50" i="44"/>
  <c r="AT50" i="44"/>
  <c r="AP50" i="44"/>
  <c r="AL50" i="44"/>
  <c r="AD50" i="44"/>
  <c r="N50" i="44"/>
  <c r="J50" i="44"/>
  <c r="AX46" i="44"/>
  <c r="AT46" i="44"/>
  <c r="AP46" i="44"/>
  <c r="AL46" i="44"/>
  <c r="AD46" i="44"/>
  <c r="N46" i="44"/>
  <c r="J46" i="44"/>
  <c r="AX36" i="44"/>
  <c r="AT36" i="44"/>
  <c r="AP36" i="44"/>
  <c r="AL36" i="44"/>
  <c r="AD36" i="44"/>
  <c r="N36" i="44"/>
  <c r="J36" i="44"/>
  <c r="AX26" i="44"/>
  <c r="AT26" i="44"/>
  <c r="AP26" i="44"/>
  <c r="AL26" i="44"/>
  <c r="AD26" i="44"/>
  <c r="N26" i="44"/>
  <c r="J26" i="44"/>
  <c r="AX16" i="44"/>
  <c r="AT16" i="44"/>
  <c r="AP16" i="44"/>
  <c r="AL16" i="44"/>
  <c r="AD16" i="44"/>
  <c r="N16" i="44"/>
  <c r="J16" i="44"/>
  <c r="AD13" i="44"/>
  <c r="N13" i="44"/>
  <c r="AL12" i="44"/>
  <c r="AT11" i="44"/>
  <c r="AD11" i="44"/>
  <c r="N11" i="44"/>
  <c r="G57" i="46"/>
  <c r="R15" i="44" s="1"/>
  <c r="K57" i="46"/>
  <c r="Q15" i="44" s="1"/>
  <c r="O57" i="46"/>
  <c r="AY15" i="44" s="1"/>
  <c r="G53" i="46"/>
  <c r="R11" i="44" s="1"/>
  <c r="K53" i="46"/>
  <c r="Q11" i="44" s="1"/>
  <c r="O53" i="46"/>
  <c r="AY11" i="44" s="1"/>
  <c r="D39" i="46"/>
  <c r="I39" i="46"/>
  <c r="AI15" i="43" s="1"/>
  <c r="M39" i="46"/>
  <c r="AH15" i="43" s="1"/>
  <c r="D35" i="46"/>
  <c r="I35" i="46"/>
  <c r="AI11" i="43" s="1"/>
  <c r="M35" i="46"/>
  <c r="AH11" i="43" s="1"/>
  <c r="F28" i="46"/>
  <c r="G48" i="42" s="1"/>
  <c r="J28" i="46"/>
  <c r="AV48" i="42" s="1"/>
  <c r="N28" i="46"/>
  <c r="AM48" i="42" s="1"/>
  <c r="F22" i="46"/>
  <c r="G38" i="42" s="1"/>
  <c r="J22" i="46"/>
  <c r="AV38" i="42" s="1"/>
  <c r="N22" i="46"/>
  <c r="AM38" i="42" s="1"/>
  <c r="F16" i="46"/>
  <c r="G28" i="42" s="1"/>
  <c r="J16" i="46"/>
  <c r="AV28" i="42" s="1"/>
  <c r="N16" i="46"/>
  <c r="AM28" i="42" s="1"/>
  <c r="F12" i="46"/>
  <c r="G24" i="42" s="1"/>
  <c r="J12" i="46"/>
  <c r="AV24" i="42" s="1"/>
  <c r="N12" i="46"/>
  <c r="AM24" i="42" s="1"/>
  <c r="F6" i="46"/>
  <c r="G14" i="42" s="1"/>
  <c r="J6" i="46"/>
  <c r="AV14" i="42" s="1"/>
  <c r="N6" i="46"/>
  <c r="AM14" i="42" s="1"/>
  <c r="E64" i="43"/>
  <c r="I64" i="43"/>
  <c r="M64" i="43"/>
  <c r="Q64" i="43"/>
  <c r="F64" i="43"/>
  <c r="K64" i="43"/>
  <c r="P64" i="43"/>
  <c r="U64" i="43"/>
  <c r="Y64" i="43"/>
  <c r="AC64" i="43"/>
  <c r="AG64" i="43"/>
  <c r="AK64" i="43"/>
  <c r="AO64" i="43"/>
  <c r="AS64" i="43"/>
  <c r="AW64" i="43"/>
  <c r="BA64" i="43"/>
  <c r="E59" i="43"/>
  <c r="I59" i="43"/>
  <c r="M59" i="43"/>
  <c r="Q59" i="43"/>
  <c r="U59" i="43"/>
  <c r="Y59" i="43"/>
  <c r="AC59" i="43"/>
  <c r="AG59" i="43"/>
  <c r="AK59" i="43"/>
  <c r="AO59" i="43"/>
  <c r="AS59" i="43"/>
  <c r="AW59" i="43"/>
  <c r="BA59" i="43"/>
  <c r="F59" i="43"/>
  <c r="K59" i="43"/>
  <c r="P59" i="43"/>
  <c r="V59" i="43"/>
  <c r="AA59" i="43"/>
  <c r="AF59" i="43"/>
  <c r="AL59" i="43"/>
  <c r="AQ59" i="43"/>
  <c r="AV59" i="43"/>
  <c r="D59" i="43"/>
  <c r="L59" i="43"/>
  <c r="S59" i="43"/>
  <c r="Z59" i="43"/>
  <c r="AH59" i="43"/>
  <c r="AN59" i="43"/>
  <c r="AU59" i="43"/>
  <c r="C59" i="43"/>
  <c r="J59" i="43"/>
  <c r="R59" i="43"/>
  <c r="X59" i="43"/>
  <c r="AE59" i="43"/>
  <c r="AM59" i="43"/>
  <c r="AT59" i="43"/>
  <c r="AZ59" i="43"/>
  <c r="D67" i="42"/>
  <c r="H67" i="42"/>
  <c r="L67" i="42"/>
  <c r="P67" i="42"/>
  <c r="T67" i="42"/>
  <c r="X67" i="42"/>
  <c r="AB67" i="42"/>
  <c r="AF67" i="42"/>
  <c r="AJ67" i="42"/>
  <c r="AN67" i="42"/>
  <c r="AR67" i="42"/>
  <c r="AV67" i="42"/>
  <c r="AZ67" i="42"/>
  <c r="C67" i="42"/>
  <c r="I67" i="42"/>
  <c r="N67" i="42"/>
  <c r="S67" i="42"/>
  <c r="Y67" i="42"/>
  <c r="AD67" i="42"/>
  <c r="AI67" i="42"/>
  <c r="AO67" i="42"/>
  <c r="AT67" i="42"/>
  <c r="AY67" i="42"/>
  <c r="E67" i="42"/>
  <c r="K67" i="42"/>
  <c r="R67" i="42"/>
  <c r="Z67" i="42"/>
  <c r="AG67" i="42"/>
  <c r="AM67" i="42"/>
  <c r="AU67" i="42"/>
  <c r="F67" i="42"/>
  <c r="M67" i="42"/>
  <c r="U67" i="42"/>
  <c r="AA67" i="42"/>
  <c r="AH67" i="42"/>
  <c r="AP67" i="42"/>
  <c r="AW67" i="42"/>
  <c r="G67" i="42"/>
  <c r="V67" i="42"/>
  <c r="AK67" i="42"/>
  <c r="AX67" i="42"/>
  <c r="J67" i="42"/>
  <c r="W67" i="42"/>
  <c r="AL67" i="42"/>
  <c r="BA67" i="42"/>
  <c r="O67" i="42"/>
  <c r="AQ67" i="42"/>
  <c r="AC67" i="42"/>
  <c r="AE67" i="42"/>
  <c r="Q67" i="42"/>
  <c r="BA61" i="44"/>
  <c r="AW61" i="44"/>
  <c r="AS61" i="44"/>
  <c r="AO61" i="44"/>
  <c r="AK61" i="44"/>
  <c r="AG61" i="44"/>
  <c r="AC61" i="44"/>
  <c r="Y61" i="44"/>
  <c r="U61" i="44"/>
  <c r="Q61" i="44"/>
  <c r="M61" i="44"/>
  <c r="I61" i="44"/>
  <c r="BA60" i="44"/>
  <c r="AW60" i="44"/>
  <c r="AS60" i="44"/>
  <c r="AO60" i="44"/>
  <c r="AK60" i="44"/>
  <c r="AG60" i="44"/>
  <c r="AC60" i="44"/>
  <c r="Y60" i="44"/>
  <c r="U60" i="44"/>
  <c r="Q60" i="44"/>
  <c r="M60" i="44"/>
  <c r="I60" i="44"/>
  <c r="BA59" i="44"/>
  <c r="AW59" i="44"/>
  <c r="AS59" i="44"/>
  <c r="AO59" i="44"/>
  <c r="AK59" i="44"/>
  <c r="AG59" i="44"/>
  <c r="AC59" i="44"/>
  <c r="Y59" i="44"/>
  <c r="U59" i="44"/>
  <c r="Q59" i="44"/>
  <c r="M59" i="44"/>
  <c r="I59" i="44"/>
  <c r="BA58" i="44"/>
  <c r="AW58" i="44"/>
  <c r="AS58" i="44"/>
  <c r="AO58" i="44"/>
  <c r="AK58" i="44"/>
  <c r="AG58" i="44"/>
  <c r="AC58" i="44"/>
  <c r="Y58" i="44"/>
  <c r="U58" i="44"/>
  <c r="Q58" i="44"/>
  <c r="M58" i="44"/>
  <c r="I58" i="44"/>
  <c r="BA57" i="44"/>
  <c r="AW57" i="44"/>
  <c r="AS57" i="44"/>
  <c r="AO57" i="44"/>
  <c r="AK57" i="44"/>
  <c r="AG57" i="44"/>
  <c r="AC57" i="44"/>
  <c r="Y57" i="44"/>
  <c r="U57" i="44"/>
  <c r="Q57" i="44"/>
  <c r="M57" i="44"/>
  <c r="I57" i="44"/>
  <c r="BA56" i="44"/>
  <c r="AW56" i="44"/>
  <c r="AS56" i="44"/>
  <c r="AO56" i="44"/>
  <c r="AK56" i="44"/>
  <c r="AG56" i="44"/>
  <c r="AC56" i="44"/>
  <c r="Y56" i="44"/>
  <c r="U56" i="44"/>
  <c r="Q56" i="44"/>
  <c r="M56" i="44"/>
  <c r="I56" i="44"/>
  <c r="BA55" i="44"/>
  <c r="AW55" i="44"/>
  <c r="AS55" i="44"/>
  <c r="AO55" i="44"/>
  <c r="AK55" i="44"/>
  <c r="AG55" i="44"/>
  <c r="AC55" i="44"/>
  <c r="Y55" i="44"/>
  <c r="U55" i="44"/>
  <c r="Q55" i="44"/>
  <c r="M55" i="44"/>
  <c r="I55" i="44"/>
  <c r="BA54" i="44"/>
  <c r="AW54" i="44"/>
  <c r="AS54" i="44"/>
  <c r="AO54" i="44"/>
  <c r="AK54" i="44"/>
  <c r="AG54" i="44"/>
  <c r="AC54" i="44"/>
  <c r="Y54" i="44"/>
  <c r="U54" i="44"/>
  <c r="Q54" i="44"/>
  <c r="M54" i="44"/>
  <c r="I54" i="44"/>
  <c r="AX47" i="44"/>
  <c r="AT47" i="44"/>
  <c r="AP47" i="44"/>
  <c r="AL47" i="44"/>
  <c r="AD47" i="44"/>
  <c r="N47" i="44"/>
  <c r="J47" i="44"/>
  <c r="AX37" i="44"/>
  <c r="AT37" i="44"/>
  <c r="AP37" i="44"/>
  <c r="AL37" i="44"/>
  <c r="AD37" i="44"/>
  <c r="N37" i="44"/>
  <c r="J37" i="44"/>
  <c r="AX27" i="44"/>
  <c r="AT27" i="44"/>
  <c r="AP27" i="44"/>
  <c r="AL27" i="44"/>
  <c r="AD27" i="44"/>
  <c r="N27" i="44"/>
  <c r="J27" i="44"/>
  <c r="AX17" i="44"/>
  <c r="AT17" i="44"/>
  <c r="AP17" i="44"/>
  <c r="AL17" i="44"/>
  <c r="J17" i="44"/>
  <c r="AX13" i="44"/>
  <c r="AP13" i="44"/>
  <c r="L58" i="46"/>
  <c r="Z16" i="44" s="1"/>
  <c r="F58" i="46"/>
  <c r="G16" i="44" s="1"/>
  <c r="M57" i="46"/>
  <c r="AH15" i="44" s="1"/>
  <c r="H57" i="46"/>
  <c r="AB15" i="44" s="1"/>
  <c r="G56" i="46"/>
  <c r="R14" i="44" s="1"/>
  <c r="K56" i="46"/>
  <c r="Q14" i="44" s="1"/>
  <c r="O56" i="46"/>
  <c r="AY14" i="44" s="1"/>
  <c r="L54" i="46"/>
  <c r="Z12" i="44" s="1"/>
  <c r="F54" i="46"/>
  <c r="G12" i="44" s="1"/>
  <c r="M53" i="46"/>
  <c r="AH11" i="44" s="1"/>
  <c r="H53" i="46"/>
  <c r="AB11" i="44" s="1"/>
  <c r="N39" i="46"/>
  <c r="AM15" i="43" s="1"/>
  <c r="H39" i="46"/>
  <c r="AB15" i="43" s="1"/>
  <c r="D38" i="46"/>
  <c r="I38" i="46"/>
  <c r="AI14" i="43" s="1"/>
  <c r="M38" i="46"/>
  <c r="AH14" i="43" s="1"/>
  <c r="L36" i="46"/>
  <c r="Z12" i="43" s="1"/>
  <c r="G36" i="46"/>
  <c r="R12" i="43" s="1"/>
  <c r="N35" i="46"/>
  <c r="AM11" i="43" s="1"/>
  <c r="H35" i="46"/>
  <c r="AB11" i="43" s="1"/>
  <c r="M28" i="46"/>
  <c r="AH48" i="42" s="1"/>
  <c r="H28" i="46"/>
  <c r="AB48" i="42" s="1"/>
  <c r="B27" i="46"/>
  <c r="M22" i="46"/>
  <c r="AH38" i="42" s="1"/>
  <c r="H22" i="46"/>
  <c r="AB38" i="42" s="1"/>
  <c r="B21" i="46"/>
  <c r="M16" i="46"/>
  <c r="AH28" i="42" s="1"/>
  <c r="H16" i="46"/>
  <c r="AB28" i="42" s="1"/>
  <c r="B15" i="46"/>
  <c r="M12" i="46"/>
  <c r="AH24" i="42" s="1"/>
  <c r="H12" i="46"/>
  <c r="AB24" i="42" s="1"/>
  <c r="B9" i="46"/>
  <c r="M6" i="46"/>
  <c r="AH14" i="42" s="1"/>
  <c r="H6" i="46"/>
  <c r="AB14" i="42" s="1"/>
  <c r="AZ64" i="43"/>
  <c r="AU64" i="43"/>
  <c r="AP64" i="43"/>
  <c r="AJ64" i="43"/>
  <c r="AE64" i="43"/>
  <c r="Z64" i="43"/>
  <c r="T64" i="43"/>
  <c r="N64" i="43"/>
  <c r="G64" i="43"/>
  <c r="E63" i="43"/>
  <c r="I63" i="43"/>
  <c r="M63" i="43"/>
  <c r="Q63" i="43"/>
  <c r="U63" i="43"/>
  <c r="Y63" i="43"/>
  <c r="AC63" i="43"/>
  <c r="AG63" i="43"/>
  <c r="AK63" i="43"/>
  <c r="AO63" i="43"/>
  <c r="AS63" i="43"/>
  <c r="AW63" i="43"/>
  <c r="BA63" i="43"/>
  <c r="D63" i="43"/>
  <c r="J63" i="43"/>
  <c r="O63" i="43"/>
  <c r="T63" i="43"/>
  <c r="Z63" i="43"/>
  <c r="AE63" i="43"/>
  <c r="AJ63" i="43"/>
  <c r="AP63" i="43"/>
  <c r="AU63" i="43"/>
  <c r="AZ63" i="43"/>
  <c r="E62" i="43"/>
  <c r="I62" i="43"/>
  <c r="M62" i="43"/>
  <c r="Q62" i="43"/>
  <c r="U62" i="43"/>
  <c r="Y62" i="43"/>
  <c r="AC62" i="43"/>
  <c r="AG62" i="43"/>
  <c r="AK62" i="43"/>
  <c r="AO62" i="43"/>
  <c r="AS62" i="43"/>
  <c r="AW62" i="43"/>
  <c r="BA62" i="43"/>
  <c r="D62" i="43"/>
  <c r="J62" i="43"/>
  <c r="G62" i="43"/>
  <c r="N62" i="43"/>
  <c r="S62" i="43"/>
  <c r="X62" i="43"/>
  <c r="AD62" i="43"/>
  <c r="AI62" i="43"/>
  <c r="AN62" i="43"/>
  <c r="AT62" i="43"/>
  <c r="AY62" i="43"/>
  <c r="AP59" i="43"/>
  <c r="AB59" i="43"/>
  <c r="N59" i="43"/>
  <c r="E55" i="43"/>
  <c r="I55" i="43"/>
  <c r="M55" i="43"/>
  <c r="Q55" i="43"/>
  <c r="U55" i="43"/>
  <c r="Y55" i="43"/>
  <c r="AC55" i="43"/>
  <c r="AG55" i="43"/>
  <c r="AK55" i="43"/>
  <c r="AO55" i="43"/>
  <c r="AS55" i="43"/>
  <c r="AW55" i="43"/>
  <c r="BA55" i="43"/>
  <c r="C55" i="43"/>
  <c r="H55" i="43"/>
  <c r="N55" i="43"/>
  <c r="S55" i="43"/>
  <c r="X55" i="43"/>
  <c r="AD55" i="43"/>
  <c r="AI55" i="43"/>
  <c r="AN55" i="43"/>
  <c r="AT55" i="43"/>
  <c r="AY55" i="43"/>
  <c r="F55" i="43"/>
  <c r="L55" i="43"/>
  <c r="T55" i="43"/>
  <c r="T11" i="43" s="1"/>
  <c r="AA55" i="43"/>
  <c r="AA47" i="43" s="1"/>
  <c r="AH55" i="43"/>
  <c r="AP55" i="43"/>
  <c r="AP46" i="43" s="1"/>
  <c r="AV55" i="43"/>
  <c r="AV39" i="43" s="1"/>
  <c r="G55" i="43"/>
  <c r="P55" i="43"/>
  <c r="P15" i="43" s="1"/>
  <c r="Z55" i="43"/>
  <c r="Z35" i="43" s="1"/>
  <c r="AJ55" i="43"/>
  <c r="AJ50" i="43" s="1"/>
  <c r="AR55" i="43"/>
  <c r="J55" i="43"/>
  <c r="J37" i="43" s="1"/>
  <c r="R55" i="43"/>
  <c r="AB55" i="43"/>
  <c r="AL55" i="43"/>
  <c r="AL12" i="43" s="1"/>
  <c r="AU55" i="43"/>
  <c r="D55" i="43"/>
  <c r="O55" i="43"/>
  <c r="W55" i="43"/>
  <c r="AF55" i="43"/>
  <c r="AQ55" i="43"/>
  <c r="AQ48" i="43" s="1"/>
  <c r="AZ55" i="43"/>
  <c r="AZ25" i="43" s="1"/>
  <c r="AQ37" i="43"/>
  <c r="AQ50" i="43"/>
  <c r="AQ47" i="43"/>
  <c r="AL36" i="43"/>
  <c r="AL24" i="43"/>
  <c r="AL50" i="43"/>
  <c r="AL13" i="43"/>
  <c r="AL35" i="43"/>
  <c r="AA39" i="43"/>
  <c r="AA35" i="43"/>
  <c r="V37" i="43"/>
  <c r="V48" i="43"/>
  <c r="P14" i="43"/>
  <c r="P24" i="43"/>
  <c r="P28" i="43"/>
  <c r="P38" i="43"/>
  <c r="P11" i="43"/>
  <c r="P13" i="43"/>
  <c r="P16" i="43"/>
  <c r="P12" i="43"/>
  <c r="P39" i="43"/>
  <c r="P49" i="43"/>
  <c r="P25" i="43"/>
  <c r="P50" i="43"/>
  <c r="P17" i="43"/>
  <c r="P27" i="43"/>
  <c r="P48" i="43"/>
  <c r="P35" i="43"/>
  <c r="P36" i="43"/>
  <c r="P37" i="43"/>
  <c r="P46" i="43"/>
  <c r="F36" i="43"/>
  <c r="F37" i="43"/>
  <c r="F39" i="43"/>
  <c r="F47" i="43"/>
  <c r="F48" i="43"/>
  <c r="F50" i="43"/>
  <c r="F46" i="43"/>
  <c r="F35" i="43"/>
  <c r="F38" i="43"/>
  <c r="F49" i="43"/>
  <c r="P47" i="43"/>
  <c r="AQ39" i="43"/>
  <c r="P26" i="43"/>
  <c r="AX24" i="43"/>
  <c r="E61" i="43"/>
  <c r="I61" i="43"/>
  <c r="M61" i="43"/>
  <c r="Q61" i="43"/>
  <c r="U61" i="43"/>
  <c r="Y61" i="43"/>
  <c r="AC61" i="43"/>
  <c r="AG61" i="43"/>
  <c r="AK61" i="43"/>
  <c r="AO61" i="43"/>
  <c r="AS61" i="43"/>
  <c r="AW61" i="43"/>
  <c r="BA61" i="43"/>
  <c r="C61" i="43"/>
  <c r="H61" i="43"/>
  <c r="N61" i="43"/>
  <c r="S61" i="43"/>
  <c r="X61" i="43"/>
  <c r="AD61" i="43"/>
  <c r="AI61" i="43"/>
  <c r="AN61" i="43"/>
  <c r="AT61" i="43"/>
  <c r="AY61" i="43"/>
  <c r="AV58" i="43"/>
  <c r="AV37" i="43" s="1"/>
  <c r="AN58" i="43"/>
  <c r="AH58" i="43"/>
  <c r="AA58" i="43"/>
  <c r="S58" i="43"/>
  <c r="L58" i="43"/>
  <c r="AX57" i="43"/>
  <c r="AQ57" i="43"/>
  <c r="AQ36" i="43" s="1"/>
  <c r="AJ57" i="43"/>
  <c r="AJ36" i="43" s="1"/>
  <c r="AB57" i="43"/>
  <c r="V57" i="43"/>
  <c r="V38" i="43" s="1"/>
  <c r="O57" i="43"/>
  <c r="AZ56" i="43"/>
  <c r="AZ14" i="43" s="1"/>
  <c r="AT56" i="43"/>
  <c r="AL56" i="43"/>
  <c r="AB56" i="43"/>
  <c r="S56" i="43"/>
  <c r="S13" i="43" s="1"/>
  <c r="AZ35" i="43"/>
  <c r="E58" i="43"/>
  <c r="I58" i="43"/>
  <c r="M58" i="43"/>
  <c r="Q58" i="43"/>
  <c r="U58" i="43"/>
  <c r="Y58" i="43"/>
  <c r="AC58" i="43"/>
  <c r="AG58" i="43"/>
  <c r="AK58" i="43"/>
  <c r="AO58" i="43"/>
  <c r="AS58" i="43"/>
  <c r="AW58" i="43"/>
  <c r="BA58" i="43"/>
  <c r="D58" i="43"/>
  <c r="J58" i="43"/>
  <c r="O58" i="43"/>
  <c r="T58" i="43"/>
  <c r="Z58" i="43"/>
  <c r="AE58" i="43"/>
  <c r="AJ58" i="43"/>
  <c r="AP58" i="43"/>
  <c r="AP48" i="43" s="1"/>
  <c r="AU58" i="43"/>
  <c r="AU15" i="43" s="1"/>
  <c r="AZ58" i="43"/>
  <c r="AZ16" i="43"/>
  <c r="AZ15" i="43"/>
  <c r="AZ36" i="43"/>
  <c r="AZ47" i="43"/>
  <c r="AU13" i="43"/>
  <c r="AU27" i="43"/>
  <c r="AU37" i="43"/>
  <c r="AU24" i="43"/>
  <c r="AU26" i="43"/>
  <c r="AU28" i="43"/>
  <c r="AU48" i="43"/>
  <c r="AU11" i="43"/>
  <c r="AU38" i="43"/>
  <c r="AU47" i="43"/>
  <c r="AU14" i="43"/>
  <c r="AU46" i="43"/>
  <c r="AP36" i="43"/>
  <c r="AP24" i="43"/>
  <c r="AP39" i="43"/>
  <c r="AP37" i="43"/>
  <c r="AJ39" i="43"/>
  <c r="AE13" i="43"/>
  <c r="AE37" i="43"/>
  <c r="AE15" i="43"/>
  <c r="AE11" i="43"/>
  <c r="AE12" i="43"/>
  <c r="AE39" i="43"/>
  <c r="AE47" i="43"/>
  <c r="AE35" i="43"/>
  <c r="T24" i="43"/>
  <c r="T26" i="43"/>
  <c r="T49" i="43"/>
  <c r="T35" i="43"/>
  <c r="O27" i="43"/>
  <c r="O37" i="43"/>
  <c r="O24" i="43"/>
  <c r="O26" i="43"/>
  <c r="O36" i="43"/>
  <c r="O48" i="43"/>
  <c r="O35" i="43"/>
  <c r="O47" i="43"/>
  <c r="J12" i="43"/>
  <c r="J16" i="43"/>
  <c r="J13" i="43"/>
  <c r="J15" i="43"/>
  <c r="J11" i="43"/>
  <c r="J47" i="43"/>
  <c r="J38" i="43"/>
  <c r="T48" i="43"/>
  <c r="AE38" i="43"/>
  <c r="AU25" i="43"/>
  <c r="AU12" i="43"/>
  <c r="AX58" i="43"/>
  <c r="AQ58" i="43"/>
  <c r="AI58" i="43"/>
  <c r="AB58" i="43"/>
  <c r="AB49" i="43" s="1"/>
  <c r="V58" i="43"/>
  <c r="N58" i="43"/>
  <c r="G58" i="43"/>
  <c r="E57" i="43"/>
  <c r="I57" i="43"/>
  <c r="M57" i="43"/>
  <c r="Q57" i="43"/>
  <c r="U57" i="43"/>
  <c r="Y57" i="43"/>
  <c r="AC57" i="43"/>
  <c r="AG57" i="43"/>
  <c r="AK57" i="43"/>
  <c r="AO57" i="43"/>
  <c r="AS57" i="43"/>
  <c r="AW57" i="43"/>
  <c r="BA57" i="43"/>
  <c r="C57" i="43"/>
  <c r="H57" i="43"/>
  <c r="N57" i="43"/>
  <c r="N12" i="43" s="1"/>
  <c r="S57" i="43"/>
  <c r="S27" i="43" s="1"/>
  <c r="X57" i="43"/>
  <c r="AD57" i="43"/>
  <c r="AI57" i="43"/>
  <c r="AI37" i="43" s="1"/>
  <c r="AN57" i="43"/>
  <c r="AN16" i="43" s="1"/>
  <c r="AT57" i="43"/>
  <c r="AY57" i="43"/>
  <c r="E56" i="43"/>
  <c r="I56" i="43"/>
  <c r="M56" i="43"/>
  <c r="Q56" i="43"/>
  <c r="U56" i="43"/>
  <c r="Y56" i="43"/>
  <c r="AC56" i="43"/>
  <c r="AG56" i="43"/>
  <c r="AK56" i="43"/>
  <c r="AO56" i="43"/>
  <c r="AS56" i="43"/>
  <c r="AW56" i="43"/>
  <c r="BA56" i="43"/>
  <c r="D56" i="43"/>
  <c r="D47" i="43" s="1"/>
  <c r="J56" i="43"/>
  <c r="J26" i="43" s="1"/>
  <c r="O56" i="43"/>
  <c r="O15" i="43" s="1"/>
  <c r="T56" i="43"/>
  <c r="T12" i="43" s="1"/>
  <c r="Z56" i="43"/>
  <c r="Z38" i="43" s="1"/>
  <c r="AE56" i="43"/>
  <c r="AE14" i="43" s="1"/>
  <c r="AJ56" i="43"/>
  <c r="AJ49" i="43" s="1"/>
  <c r="C56" i="43"/>
  <c r="C37" i="43" s="1"/>
  <c r="K56" i="43"/>
  <c r="K13" i="43" s="1"/>
  <c r="R56" i="43"/>
  <c r="X56" i="43"/>
  <c r="AF56" i="43"/>
  <c r="AF24" i="43" s="1"/>
  <c r="AM56" i="43"/>
  <c r="AM39" i="43" s="1"/>
  <c r="AR56" i="43"/>
  <c r="AX56" i="43"/>
  <c r="AX39" i="43" s="1"/>
  <c r="AU50" i="43"/>
  <c r="J50" i="43"/>
  <c r="AZ46" i="43"/>
  <c r="O46" i="43"/>
  <c r="O38" i="43"/>
  <c r="AP35" i="43"/>
  <c r="E60" i="43"/>
  <c r="I60" i="43"/>
  <c r="M60" i="43"/>
  <c r="Q60" i="43"/>
  <c r="U60" i="43"/>
  <c r="Y60" i="43"/>
  <c r="AC60" i="43"/>
  <c r="AG60" i="43"/>
  <c r="AK60" i="43"/>
  <c r="AO60" i="43"/>
  <c r="AS60" i="43"/>
  <c r="AW60" i="43"/>
  <c r="BA60" i="43"/>
  <c r="AY37" i="43"/>
  <c r="AY38" i="43"/>
  <c r="AY48" i="43"/>
  <c r="AY35" i="43"/>
  <c r="AY49" i="43"/>
  <c r="AT12" i="43"/>
  <c r="AT16" i="43"/>
  <c r="AT26" i="43"/>
  <c r="AT36" i="43"/>
  <c r="AT28" i="43"/>
  <c r="AT11" i="43"/>
  <c r="AT38" i="43"/>
  <c r="AT47" i="43"/>
  <c r="AT14" i="43"/>
  <c r="AT25" i="43"/>
  <c r="AT27" i="43"/>
  <c r="AT49" i="43"/>
  <c r="AN24" i="43"/>
  <c r="AN15" i="43"/>
  <c r="AN26" i="43"/>
  <c r="AI48" i="43"/>
  <c r="AI36" i="43"/>
  <c r="AD12" i="43"/>
  <c r="AD26" i="43"/>
  <c r="AD36" i="43"/>
  <c r="AD28" i="43"/>
  <c r="AD17" i="43"/>
  <c r="AD24" i="43"/>
  <c r="AD25" i="43"/>
  <c r="AD38" i="43"/>
  <c r="AD47" i="43"/>
  <c r="AD13" i="43"/>
  <c r="AD16" i="43"/>
  <c r="AD35" i="43"/>
  <c r="AD49" i="43"/>
  <c r="X14" i="43"/>
  <c r="X17" i="43"/>
  <c r="X24" i="43"/>
  <c r="X28" i="43"/>
  <c r="X38" i="43"/>
  <c r="X12" i="43"/>
  <c r="X16" i="43"/>
  <c r="X11" i="43"/>
  <c r="X49" i="43"/>
  <c r="X39" i="43"/>
  <c r="S37" i="43"/>
  <c r="S38" i="43"/>
  <c r="S49" i="43"/>
  <c r="N26" i="43"/>
  <c r="N36" i="43"/>
  <c r="N14" i="43"/>
  <c r="N38" i="43"/>
  <c r="N49" i="43"/>
  <c r="H38" i="43"/>
  <c r="H49" i="43"/>
  <c r="H35" i="43"/>
  <c r="C13" i="43"/>
  <c r="C27" i="43"/>
  <c r="C28" i="43"/>
  <c r="C11" i="43"/>
  <c r="C15" i="43"/>
  <c r="C26" i="43"/>
  <c r="AI50" i="43"/>
  <c r="N50" i="43"/>
  <c r="AD48" i="43"/>
  <c r="X48" i="43"/>
  <c r="X47" i="43"/>
  <c r="C47" i="43"/>
  <c r="X37" i="43"/>
  <c r="N37" i="43"/>
  <c r="H36" i="43"/>
  <c r="C35" i="43"/>
  <c r="AD27" i="43"/>
  <c r="AT15" i="43"/>
  <c r="AT13" i="43"/>
  <c r="X13" i="43"/>
  <c r="D64" i="42"/>
  <c r="H64" i="42"/>
  <c r="L64" i="42"/>
  <c r="P64" i="42"/>
  <c r="T64" i="42"/>
  <c r="X64" i="42"/>
  <c r="AB64" i="42"/>
  <c r="AF64" i="42"/>
  <c r="AJ64" i="42"/>
  <c r="AN64" i="42"/>
  <c r="AR64" i="42"/>
  <c r="AV64" i="42"/>
  <c r="AZ64" i="42"/>
  <c r="E64" i="42"/>
  <c r="J64" i="42"/>
  <c r="O64" i="42"/>
  <c r="U64" i="42"/>
  <c r="Z64" i="42"/>
  <c r="AE64" i="42"/>
  <c r="AK64" i="42"/>
  <c r="AP64" i="42"/>
  <c r="AU64" i="42"/>
  <c r="BA64" i="42"/>
  <c r="F64" i="42"/>
  <c r="K64" i="42"/>
  <c r="Q64" i="42"/>
  <c r="V64" i="42"/>
  <c r="AA64" i="42"/>
  <c r="AG64" i="42"/>
  <c r="AL64" i="42"/>
  <c r="AQ64" i="42"/>
  <c r="AW64" i="42"/>
  <c r="C64" i="42"/>
  <c r="N64" i="42"/>
  <c r="Y64" i="42"/>
  <c r="AI64" i="42"/>
  <c r="AT64" i="42"/>
  <c r="G64" i="42"/>
  <c r="R64" i="42"/>
  <c r="AC64" i="42"/>
  <c r="AM64" i="42"/>
  <c r="AX64" i="42"/>
  <c r="I64" i="42"/>
  <c r="S64" i="42"/>
  <c r="AD64" i="42"/>
  <c r="AO64" i="42"/>
  <c r="AY64" i="42"/>
  <c r="AX12" i="43"/>
  <c r="AX17" i="43"/>
  <c r="AX26" i="43"/>
  <c r="AX36" i="43"/>
  <c r="AX14" i="43"/>
  <c r="AX16" i="43"/>
  <c r="AX25" i="43"/>
  <c r="AX13" i="43"/>
  <c r="AX35" i="43"/>
  <c r="AX47" i="43"/>
  <c r="AR38" i="43"/>
  <c r="AR35" i="43"/>
  <c r="AR37" i="43"/>
  <c r="AR39" i="43"/>
  <c r="AR49" i="43"/>
  <c r="AM37" i="43"/>
  <c r="AH36" i="43"/>
  <c r="AH35" i="43"/>
  <c r="AH47" i="43"/>
  <c r="AB35" i="43"/>
  <c r="AB37" i="43"/>
  <c r="W13" i="43"/>
  <c r="W27" i="43"/>
  <c r="W37" i="43"/>
  <c r="W14" i="43"/>
  <c r="W17" i="43"/>
  <c r="W25" i="43"/>
  <c r="W12" i="43"/>
  <c r="W24" i="43"/>
  <c r="W35" i="43"/>
  <c r="W48" i="43"/>
  <c r="R36" i="43"/>
  <c r="R35" i="43"/>
  <c r="R47" i="43"/>
  <c r="L14" i="43"/>
  <c r="L24" i="43"/>
  <c r="L28" i="43"/>
  <c r="L38" i="43"/>
  <c r="L25" i="43"/>
  <c r="L27" i="43"/>
  <c r="L15" i="43"/>
  <c r="L35" i="43"/>
  <c r="L37" i="43"/>
  <c r="L49" i="43"/>
  <c r="G37" i="43"/>
  <c r="G35" i="43"/>
  <c r="G48" i="43"/>
  <c r="E54" i="43"/>
  <c r="I54" i="43"/>
  <c r="M54" i="43"/>
  <c r="Q54" i="43"/>
  <c r="U54" i="43"/>
  <c r="Y54" i="43"/>
  <c r="AC54" i="43"/>
  <c r="AG54" i="43"/>
  <c r="AK54" i="43"/>
  <c r="AO54" i="43"/>
  <c r="AS54" i="43"/>
  <c r="AW54" i="43"/>
  <c r="BA54" i="43"/>
  <c r="AR48" i="43"/>
  <c r="AB48" i="43"/>
  <c r="L48" i="43"/>
  <c r="AX46" i="43"/>
  <c r="AR46" i="43"/>
  <c r="AH46" i="43"/>
  <c r="AB46" i="43"/>
  <c r="W46" i="43"/>
  <c r="R46" i="43"/>
  <c r="L46" i="43"/>
  <c r="G46" i="43"/>
  <c r="R39" i="43"/>
  <c r="R38" i="43"/>
  <c r="AH37" i="43"/>
  <c r="AB36" i="43"/>
  <c r="G36" i="43"/>
  <c r="W28" i="43"/>
  <c r="W26" i="43"/>
  <c r="L26" i="43"/>
  <c r="W15" i="43"/>
  <c r="L13" i="43"/>
  <c r="AH64" i="42"/>
  <c r="AX63" i="42"/>
  <c r="AM63" i="42"/>
  <c r="AC63" i="42"/>
  <c r="R63" i="42"/>
  <c r="AX60" i="42"/>
  <c r="AC60" i="42"/>
  <c r="D60" i="42"/>
  <c r="H60" i="42"/>
  <c r="L60" i="42"/>
  <c r="P60" i="42"/>
  <c r="T60" i="42"/>
  <c r="X60" i="42"/>
  <c r="AB60" i="42"/>
  <c r="AF60" i="42"/>
  <c r="AJ60" i="42"/>
  <c r="AN60" i="42"/>
  <c r="AR60" i="42"/>
  <c r="AV60" i="42"/>
  <c r="AZ60" i="42"/>
  <c r="C60" i="42"/>
  <c r="I60" i="42"/>
  <c r="N60" i="42"/>
  <c r="S60" i="42"/>
  <c r="Y60" i="42"/>
  <c r="AD60" i="42"/>
  <c r="AI60" i="42"/>
  <c r="AO60" i="42"/>
  <c r="AT60" i="42"/>
  <c r="AY60" i="42"/>
  <c r="E60" i="42"/>
  <c r="J60" i="42"/>
  <c r="O60" i="42"/>
  <c r="U60" i="42"/>
  <c r="Z60" i="42"/>
  <c r="AE60" i="42"/>
  <c r="AK60" i="42"/>
  <c r="AP60" i="42"/>
  <c r="AU60" i="42"/>
  <c r="BA60" i="42"/>
  <c r="F60" i="42"/>
  <c r="K60" i="42"/>
  <c r="Q60" i="42"/>
  <c r="V60" i="42"/>
  <c r="AA60" i="42"/>
  <c r="AG60" i="42"/>
  <c r="AL60" i="42"/>
  <c r="AQ60" i="42"/>
  <c r="AW60" i="42"/>
  <c r="D63" i="42"/>
  <c r="H63" i="42"/>
  <c r="L63" i="42"/>
  <c r="P63" i="42"/>
  <c r="T63" i="42"/>
  <c r="X63" i="42"/>
  <c r="AB63" i="42"/>
  <c r="AF63" i="42"/>
  <c r="AJ63" i="42"/>
  <c r="AN63" i="42"/>
  <c r="AR63" i="42"/>
  <c r="AV63" i="42"/>
  <c r="AZ63" i="42"/>
  <c r="C63" i="42"/>
  <c r="I63" i="42"/>
  <c r="N63" i="42"/>
  <c r="S63" i="42"/>
  <c r="Y63" i="42"/>
  <c r="AD63" i="42"/>
  <c r="AI63" i="42"/>
  <c r="AO63" i="42"/>
  <c r="AT63" i="42"/>
  <c r="AY63" i="42"/>
  <c r="E63" i="42"/>
  <c r="J63" i="42"/>
  <c r="O63" i="42"/>
  <c r="U63" i="42"/>
  <c r="Z63" i="42"/>
  <c r="AE63" i="42"/>
  <c r="AK63" i="42"/>
  <c r="AP63" i="42"/>
  <c r="AU63" i="42"/>
  <c r="BA63" i="42"/>
  <c r="AM60" i="42"/>
  <c r="R60" i="42"/>
  <c r="D65" i="42"/>
  <c r="H65" i="42"/>
  <c r="L65" i="42"/>
  <c r="P65" i="42"/>
  <c r="T65" i="42"/>
  <c r="X65" i="42"/>
  <c r="AB65" i="42"/>
  <c r="AF65" i="42"/>
  <c r="AJ65" i="42"/>
  <c r="AN65" i="42"/>
  <c r="AR65" i="42"/>
  <c r="AV65" i="42"/>
  <c r="AZ65" i="42"/>
  <c r="D61" i="42"/>
  <c r="H61" i="42"/>
  <c r="L61" i="42"/>
  <c r="P61" i="42"/>
  <c r="T61" i="42"/>
  <c r="X61" i="42"/>
  <c r="AB61" i="42"/>
  <c r="AF61" i="42"/>
  <c r="AJ61" i="42"/>
  <c r="AN61" i="42"/>
  <c r="AR61" i="42"/>
  <c r="AV61" i="42"/>
  <c r="AZ61" i="42"/>
  <c r="E58" i="42"/>
  <c r="I58" i="42"/>
  <c r="M58" i="42"/>
  <c r="Q58" i="42"/>
  <c r="U58" i="42"/>
  <c r="Y58" i="42"/>
  <c r="AC58" i="42"/>
  <c r="AG58" i="42"/>
  <c r="AK58" i="42"/>
  <c r="C58" i="42"/>
  <c r="H58" i="42"/>
  <c r="N58" i="42"/>
  <c r="S58" i="42"/>
  <c r="X58" i="42"/>
  <c r="AD58" i="42"/>
  <c r="AI58" i="42"/>
  <c r="AN58" i="42"/>
  <c r="AR58" i="42"/>
  <c r="AV58" i="42"/>
  <c r="AZ58" i="42"/>
  <c r="F58" i="42"/>
  <c r="K58" i="42"/>
  <c r="P58" i="42"/>
  <c r="V58" i="42"/>
  <c r="AA58" i="42"/>
  <c r="AF58" i="42"/>
  <c r="AL58" i="42"/>
  <c r="AP58" i="42"/>
  <c r="AT58" i="42"/>
  <c r="AX58" i="42"/>
  <c r="D66" i="42"/>
  <c r="H66" i="42"/>
  <c r="L66" i="42"/>
  <c r="L12" i="42" s="1"/>
  <c r="P66" i="42"/>
  <c r="T66" i="42"/>
  <c r="X66" i="42"/>
  <c r="AB66" i="42"/>
  <c r="AF66" i="42"/>
  <c r="AJ66" i="42"/>
  <c r="AN66" i="42"/>
  <c r="AR66" i="42"/>
  <c r="AV66" i="42"/>
  <c r="AZ66" i="42"/>
  <c r="AW65" i="42"/>
  <c r="AQ65" i="42"/>
  <c r="AL65" i="42"/>
  <c r="AG65" i="42"/>
  <c r="AA65" i="42"/>
  <c r="V65" i="42"/>
  <c r="Q65" i="42"/>
  <c r="K65" i="42"/>
  <c r="F65" i="42"/>
  <c r="D62" i="42"/>
  <c r="H62" i="42"/>
  <c r="L62" i="42"/>
  <c r="P62" i="42"/>
  <c r="T62" i="42"/>
  <c r="X62" i="42"/>
  <c r="AB62" i="42"/>
  <c r="AF62" i="42"/>
  <c r="AJ62" i="42"/>
  <c r="AN62" i="42"/>
  <c r="AR62" i="42"/>
  <c r="AV62" i="42"/>
  <c r="AZ62" i="42"/>
  <c r="AW61" i="42"/>
  <c r="AQ61" i="42"/>
  <c r="AL61" i="42"/>
  <c r="AG61" i="42"/>
  <c r="AA61" i="42"/>
  <c r="V61" i="42"/>
  <c r="Q61" i="42"/>
  <c r="K61" i="42"/>
  <c r="F61" i="42"/>
  <c r="AW58" i="42"/>
  <c r="AO58" i="42"/>
  <c r="AE58" i="42"/>
  <c r="T58" i="42"/>
  <c r="J58" i="42"/>
  <c r="AX55" i="42"/>
  <c r="AP55" i="42"/>
  <c r="AI55" i="42"/>
  <c r="AB55" i="42"/>
  <c r="T55" i="42"/>
  <c r="N55" i="42"/>
  <c r="G55" i="42"/>
  <c r="W14" i="42"/>
  <c r="W13" i="42"/>
  <c r="W17" i="42"/>
  <c r="W11" i="42"/>
  <c r="W25" i="42"/>
  <c r="W35" i="42"/>
  <c r="W39" i="42"/>
  <c r="W12" i="42"/>
  <c r="W27" i="42"/>
  <c r="W15" i="42"/>
  <c r="W28" i="42"/>
  <c r="W36" i="42"/>
  <c r="W38" i="42"/>
  <c r="W48" i="42"/>
  <c r="W26" i="42"/>
  <c r="W37" i="42"/>
  <c r="W16" i="42"/>
  <c r="W46" i="42"/>
  <c r="W24" i="42"/>
  <c r="W50" i="42"/>
  <c r="W47" i="42"/>
  <c r="W49" i="42"/>
  <c r="L11" i="42"/>
  <c r="L26" i="42"/>
  <c r="L17" i="42"/>
  <c r="L38" i="42"/>
  <c r="L46" i="42"/>
  <c r="L16" i="42"/>
  <c r="C14" i="42"/>
  <c r="C13" i="42"/>
  <c r="C17" i="42"/>
  <c r="C15" i="42"/>
  <c r="C25" i="42"/>
  <c r="C35" i="42"/>
  <c r="C39" i="42"/>
  <c r="C26" i="42"/>
  <c r="C28" i="42"/>
  <c r="C24" i="42"/>
  <c r="C48" i="42"/>
  <c r="C11" i="42"/>
  <c r="C38" i="42"/>
  <c r="C49" i="42"/>
  <c r="C37" i="42"/>
  <c r="C46" i="42"/>
  <c r="C16" i="42"/>
  <c r="C27" i="42"/>
  <c r="C36" i="42"/>
  <c r="C50" i="42"/>
  <c r="C12" i="42"/>
  <c r="C47" i="42"/>
  <c r="AZ59" i="42"/>
  <c r="AV59" i="42"/>
  <c r="AR59" i="42"/>
  <c r="AN59" i="42"/>
  <c r="AJ59" i="42"/>
  <c r="AF59" i="42"/>
  <c r="AB59" i="42"/>
  <c r="X59" i="42"/>
  <c r="T59" i="42"/>
  <c r="P59" i="42"/>
  <c r="L59" i="42"/>
  <c r="L15" i="42" s="1"/>
  <c r="H59" i="42"/>
  <c r="E57" i="42"/>
  <c r="I57" i="42"/>
  <c r="M57" i="42"/>
  <c r="Q57" i="42"/>
  <c r="U57" i="42"/>
  <c r="Y57" i="42"/>
  <c r="AC57" i="42"/>
  <c r="AG57" i="42"/>
  <c r="AK57" i="42"/>
  <c r="AO57" i="42"/>
  <c r="AS57" i="42"/>
  <c r="AW57" i="42"/>
  <c r="BA57" i="42"/>
  <c r="AZ55" i="42"/>
  <c r="AT55" i="42"/>
  <c r="AM55" i="42"/>
  <c r="AE55" i="42"/>
  <c r="X55" i="42"/>
  <c r="R55" i="42"/>
  <c r="J55" i="42"/>
  <c r="AX13" i="42"/>
  <c r="AX12" i="42"/>
  <c r="AX16" i="42"/>
  <c r="AX24" i="42"/>
  <c r="AX28" i="42"/>
  <c r="AX38" i="42"/>
  <c r="AX11" i="42"/>
  <c r="AX17" i="42"/>
  <c r="AX15" i="42"/>
  <c r="AX25" i="42"/>
  <c r="AX27" i="42"/>
  <c r="AX26" i="42"/>
  <c r="AX36" i="42"/>
  <c r="AX47" i="42"/>
  <c r="AX35" i="42"/>
  <c r="AX37" i="42"/>
  <c r="AX46" i="42"/>
  <c r="AX14" i="42"/>
  <c r="AX48" i="42"/>
  <c r="AX50" i="42"/>
  <c r="AX39" i="42"/>
  <c r="AX49" i="42"/>
  <c r="E55" i="42"/>
  <c r="I55" i="42"/>
  <c r="M55" i="42"/>
  <c r="Q55" i="42"/>
  <c r="U55" i="42"/>
  <c r="Y55" i="42"/>
  <c r="AC55" i="42"/>
  <c r="AG55" i="42"/>
  <c r="AK55" i="42"/>
  <c r="AO55" i="42"/>
  <c r="AS55" i="42"/>
  <c r="AW55" i="42"/>
  <c r="BA55" i="42"/>
  <c r="F55" i="42"/>
  <c r="K55" i="42"/>
  <c r="P55" i="42"/>
  <c r="V55" i="42"/>
  <c r="AA55" i="42"/>
  <c r="AF55" i="42"/>
  <c r="AL55" i="42"/>
  <c r="AQ55" i="42"/>
  <c r="AV55" i="42"/>
  <c r="O13" i="42"/>
  <c r="O17" i="42"/>
  <c r="O35" i="42"/>
  <c r="O39" i="42"/>
  <c r="O26" i="42"/>
  <c r="O28" i="42"/>
  <c r="O48" i="42"/>
  <c r="O27" i="42"/>
  <c r="O12" i="42"/>
  <c r="O47" i="42"/>
  <c r="O50" i="42"/>
  <c r="E54" i="42"/>
  <c r="I54" i="42"/>
  <c r="M54" i="42"/>
  <c r="Q54" i="42"/>
  <c r="U54" i="42"/>
  <c r="Y54" i="42"/>
  <c r="AC54" i="42"/>
  <c r="AG54" i="42"/>
  <c r="AK54" i="42"/>
  <c r="AO54" i="42"/>
  <c r="AS54" i="42"/>
  <c r="AW54" i="42"/>
  <c r="BA54" i="42"/>
  <c r="AV53" i="42"/>
  <c r="AQ53" i="42"/>
  <c r="AL53" i="42"/>
  <c r="AF53" i="42"/>
  <c r="AA53" i="42"/>
  <c r="V53" i="42"/>
  <c r="P53" i="42"/>
  <c r="K53" i="42"/>
  <c r="F53" i="42"/>
  <c r="E56" i="42"/>
  <c r="I56" i="42"/>
  <c r="M56" i="42"/>
  <c r="Q56" i="42"/>
  <c r="U56" i="42"/>
  <c r="Y56" i="42"/>
  <c r="AC56" i="42"/>
  <c r="AG56" i="42"/>
  <c r="AK56" i="42"/>
  <c r="AO56" i="42"/>
  <c r="AS56" i="42"/>
  <c r="AW56" i="42"/>
  <c r="BA56" i="42"/>
  <c r="AZ54" i="42"/>
  <c r="AZ11" i="42" s="1"/>
  <c r="AU54" i="42"/>
  <c r="AP54" i="42"/>
  <c r="AP16" i="42" s="1"/>
  <c r="AJ54" i="42"/>
  <c r="AE54" i="42"/>
  <c r="AE14" i="42" s="1"/>
  <c r="Z54" i="42"/>
  <c r="T54" i="42"/>
  <c r="T14" i="42" s="1"/>
  <c r="O54" i="42"/>
  <c r="O11" i="42" s="1"/>
  <c r="J54" i="42"/>
  <c r="J13" i="42" s="1"/>
  <c r="D54" i="42"/>
  <c r="AY53" i="42"/>
  <c r="AT53" i="42"/>
  <c r="AN53" i="42"/>
  <c r="AI53" i="42"/>
  <c r="AD53" i="42"/>
  <c r="X53" i="42"/>
  <c r="S53" i="42"/>
  <c r="N53" i="42"/>
  <c r="H53" i="42"/>
  <c r="E53" i="42"/>
  <c r="I53" i="42"/>
  <c r="M53" i="42"/>
  <c r="Q53" i="42"/>
  <c r="U53" i="42"/>
  <c r="Y53" i="42"/>
  <c r="AC53" i="42"/>
  <c r="AG53" i="42"/>
  <c r="AK53" i="42"/>
  <c r="AO53" i="42"/>
  <c r="AS53" i="42"/>
  <c r="AW53" i="42"/>
  <c r="BA53" i="42"/>
  <c r="AS12" i="42" l="1"/>
  <c r="AS16" i="42"/>
  <c r="AS11" i="42"/>
  <c r="AS15" i="42"/>
  <c r="AS17" i="42"/>
  <c r="AS27" i="42"/>
  <c r="AS37" i="42"/>
  <c r="AS14" i="42"/>
  <c r="AS28" i="42"/>
  <c r="AS13" i="42"/>
  <c r="AS25" i="42"/>
  <c r="AS24" i="42"/>
  <c r="AS36" i="42"/>
  <c r="AS46" i="42"/>
  <c r="AS50" i="42"/>
  <c r="AS26" i="42"/>
  <c r="AS35" i="42"/>
  <c r="AS38" i="42"/>
  <c r="AS48" i="42"/>
  <c r="AS39" i="42"/>
  <c r="AS47" i="42"/>
  <c r="AS49" i="42"/>
  <c r="AC12" i="42"/>
  <c r="AC16" i="42"/>
  <c r="AC11" i="42"/>
  <c r="AC15" i="42"/>
  <c r="AC17" i="42"/>
  <c r="AC27" i="42"/>
  <c r="AC37" i="42"/>
  <c r="AC28" i="42"/>
  <c r="AC25" i="42"/>
  <c r="AC26" i="42"/>
  <c r="AC36" i="42"/>
  <c r="AC46" i="42"/>
  <c r="AC50" i="42"/>
  <c r="AC13" i="42"/>
  <c r="AC24" i="42"/>
  <c r="AC35" i="42"/>
  <c r="AC39" i="42"/>
  <c r="AC48" i="42"/>
  <c r="AC38" i="42"/>
  <c r="AC14" i="42"/>
  <c r="AC47" i="42"/>
  <c r="AC49" i="42"/>
  <c r="M12" i="42"/>
  <c r="M16" i="42"/>
  <c r="M11" i="42"/>
  <c r="M15" i="42"/>
  <c r="M17" i="42"/>
  <c r="M27" i="42"/>
  <c r="M37" i="42"/>
  <c r="M14" i="42"/>
  <c r="M28" i="42"/>
  <c r="M13" i="42"/>
  <c r="M25" i="42"/>
  <c r="M24" i="42"/>
  <c r="M36" i="42"/>
  <c r="M46" i="42"/>
  <c r="M50" i="42"/>
  <c r="M26" i="42"/>
  <c r="M38" i="42"/>
  <c r="M48" i="42"/>
  <c r="M35" i="42"/>
  <c r="M39" i="42"/>
  <c r="M47" i="42"/>
  <c r="M49" i="42"/>
  <c r="N13" i="42"/>
  <c r="N17" i="42"/>
  <c r="N12" i="42"/>
  <c r="N16" i="42"/>
  <c r="N14" i="42"/>
  <c r="N24" i="42"/>
  <c r="N28" i="42"/>
  <c r="N38" i="42"/>
  <c r="N26" i="42"/>
  <c r="N11" i="42"/>
  <c r="N35" i="42"/>
  <c r="N39" i="42"/>
  <c r="N47" i="42"/>
  <c r="N15" i="42"/>
  <c r="N27" i="42"/>
  <c r="N49" i="42"/>
  <c r="N25" i="42"/>
  <c r="N37" i="42"/>
  <c r="N46" i="42"/>
  <c r="N36" i="42"/>
  <c r="N48" i="42"/>
  <c r="N50" i="42"/>
  <c r="AU25" i="42"/>
  <c r="AU26" i="42"/>
  <c r="AU16" i="42"/>
  <c r="AU17" i="42"/>
  <c r="AU46" i="42"/>
  <c r="AU14" i="42"/>
  <c r="AU35" i="42"/>
  <c r="AU28" i="42"/>
  <c r="AU27" i="42"/>
  <c r="AU39" i="42"/>
  <c r="AU12" i="42"/>
  <c r="AU13" i="42"/>
  <c r="AU15" i="42"/>
  <c r="AU37" i="42"/>
  <c r="AU36" i="42"/>
  <c r="AU47" i="42"/>
  <c r="AU50" i="42"/>
  <c r="AU11" i="42"/>
  <c r="AU24" i="42"/>
  <c r="AU48" i="42"/>
  <c r="AU38" i="42"/>
  <c r="AU49" i="42"/>
  <c r="K14" i="42"/>
  <c r="K13" i="42"/>
  <c r="K17" i="42"/>
  <c r="K15" i="42"/>
  <c r="K25" i="42"/>
  <c r="K35" i="42"/>
  <c r="K39" i="42"/>
  <c r="K27" i="42"/>
  <c r="K12" i="42"/>
  <c r="K16" i="42"/>
  <c r="K24" i="42"/>
  <c r="K48" i="42"/>
  <c r="K37" i="42"/>
  <c r="K50" i="42"/>
  <c r="K28" i="42"/>
  <c r="K36" i="42"/>
  <c r="K47" i="42"/>
  <c r="K26" i="42"/>
  <c r="K49" i="42"/>
  <c r="K11" i="42"/>
  <c r="K38" i="42"/>
  <c r="K46" i="42"/>
  <c r="AF11" i="42"/>
  <c r="AF15" i="42"/>
  <c r="AF14" i="42"/>
  <c r="AF16" i="42"/>
  <c r="AF26" i="42"/>
  <c r="AF36" i="42"/>
  <c r="AF13" i="42"/>
  <c r="AF17" i="42"/>
  <c r="AF27" i="42"/>
  <c r="AF12" i="42"/>
  <c r="AF24" i="42"/>
  <c r="AF35" i="42"/>
  <c r="AF49" i="42"/>
  <c r="AF25" i="42"/>
  <c r="AF37" i="42"/>
  <c r="AF50" i="42"/>
  <c r="AF28" i="42"/>
  <c r="AF47" i="42"/>
  <c r="AF39" i="42"/>
  <c r="AF38" i="42"/>
  <c r="AF46" i="42"/>
  <c r="AF48" i="42"/>
  <c r="BA12" i="42"/>
  <c r="BA16" i="42"/>
  <c r="BA11" i="42"/>
  <c r="BA15" i="42"/>
  <c r="BA17" i="42"/>
  <c r="BA27" i="42"/>
  <c r="BA37" i="42"/>
  <c r="BA13" i="42"/>
  <c r="BA24" i="42"/>
  <c r="BA26" i="42"/>
  <c r="BA14" i="42"/>
  <c r="BA35" i="42"/>
  <c r="BA46" i="42"/>
  <c r="BA50" i="42"/>
  <c r="BA25" i="42"/>
  <c r="BA36" i="42"/>
  <c r="BA39" i="42"/>
  <c r="BA28" i="42"/>
  <c r="BA47" i="42"/>
  <c r="BA49" i="42"/>
  <c r="BA38" i="42"/>
  <c r="BA48" i="42"/>
  <c r="AK12" i="42"/>
  <c r="AK16" i="42"/>
  <c r="AK11" i="42"/>
  <c r="AK15" i="42"/>
  <c r="AK17" i="42"/>
  <c r="AK27" i="42"/>
  <c r="AK37" i="42"/>
  <c r="AK14" i="42"/>
  <c r="AK24" i="42"/>
  <c r="AK26" i="42"/>
  <c r="AK25" i="42"/>
  <c r="AK35" i="42"/>
  <c r="AK46" i="42"/>
  <c r="AK50" i="42"/>
  <c r="AK36" i="42"/>
  <c r="AK39" i="42"/>
  <c r="AK38" i="42"/>
  <c r="AK47" i="42"/>
  <c r="AK49" i="42"/>
  <c r="AK28" i="42"/>
  <c r="AK13" i="42"/>
  <c r="AK48" i="42"/>
  <c r="U12" i="42"/>
  <c r="U16" i="42"/>
  <c r="U11" i="42"/>
  <c r="U15" i="42"/>
  <c r="U17" i="42"/>
  <c r="U27" i="42"/>
  <c r="U37" i="42"/>
  <c r="U13" i="42"/>
  <c r="U24" i="42"/>
  <c r="U26" i="42"/>
  <c r="U35" i="42"/>
  <c r="U46" i="42"/>
  <c r="U50" i="42"/>
  <c r="U14" i="42"/>
  <c r="U25" i="42"/>
  <c r="U36" i="42"/>
  <c r="U47" i="42"/>
  <c r="U49" i="42"/>
  <c r="U39" i="42"/>
  <c r="U28" i="42"/>
  <c r="U38" i="42"/>
  <c r="U48" i="42"/>
  <c r="E12" i="42"/>
  <c r="E16" i="42"/>
  <c r="E11" i="42"/>
  <c r="E15" i="42"/>
  <c r="E17" i="42"/>
  <c r="E27" i="42"/>
  <c r="E37" i="42"/>
  <c r="E35" i="42"/>
  <c r="E14" i="42"/>
  <c r="E24" i="42"/>
  <c r="E26" i="42"/>
  <c r="E25" i="42"/>
  <c r="E46" i="42"/>
  <c r="E50" i="42"/>
  <c r="E36" i="42"/>
  <c r="E13" i="42"/>
  <c r="E28" i="42"/>
  <c r="E39" i="42"/>
  <c r="E38" i="42"/>
  <c r="E47" i="42"/>
  <c r="E49" i="42"/>
  <c r="E48" i="42"/>
  <c r="X11" i="42"/>
  <c r="X15" i="42"/>
  <c r="X14" i="42"/>
  <c r="X16" i="42"/>
  <c r="X26" i="42"/>
  <c r="X36" i="42"/>
  <c r="X28" i="42"/>
  <c r="X13" i="42"/>
  <c r="X17" i="42"/>
  <c r="X25" i="42"/>
  <c r="X24" i="42"/>
  <c r="X49" i="42"/>
  <c r="X35" i="42"/>
  <c r="X38" i="42"/>
  <c r="X12" i="42"/>
  <c r="X37" i="42"/>
  <c r="X46" i="42"/>
  <c r="X48" i="42"/>
  <c r="X27" i="42"/>
  <c r="X39" i="42"/>
  <c r="X47" i="42"/>
  <c r="X50" i="42"/>
  <c r="AT13" i="42"/>
  <c r="AT12" i="42"/>
  <c r="AT16" i="42"/>
  <c r="AT14" i="42"/>
  <c r="AT24" i="42"/>
  <c r="AT28" i="42"/>
  <c r="AT38" i="42"/>
  <c r="AT26" i="42"/>
  <c r="AT17" i="42"/>
  <c r="AT15" i="42"/>
  <c r="AT47" i="42"/>
  <c r="AT11" i="42"/>
  <c r="AT49" i="42"/>
  <c r="AT37" i="42"/>
  <c r="AT46" i="42"/>
  <c r="AT27" i="42"/>
  <c r="AT36" i="42"/>
  <c r="AT48" i="42"/>
  <c r="AT25" i="42"/>
  <c r="AT35" i="42"/>
  <c r="AT39" i="42"/>
  <c r="AT50" i="42"/>
  <c r="O46" i="42"/>
  <c r="O38" i="42"/>
  <c r="O37" i="42"/>
  <c r="O24" i="42"/>
  <c r="O25" i="42"/>
  <c r="O14" i="42"/>
  <c r="L50" i="42"/>
  <c r="L37" i="42"/>
  <c r="L35" i="42"/>
  <c r="L13" i="42"/>
  <c r="L14" i="42"/>
  <c r="J46" i="42"/>
  <c r="J36" i="42"/>
  <c r="J27" i="42"/>
  <c r="J35" i="42"/>
  <c r="J16" i="42"/>
  <c r="T50" i="42"/>
  <c r="T35" i="42"/>
  <c r="T39" i="42"/>
  <c r="T28" i="42"/>
  <c r="T36" i="42"/>
  <c r="T15" i="42"/>
  <c r="AE49" i="42"/>
  <c r="AE36" i="42"/>
  <c r="AE28" i="42"/>
  <c r="AE12" i="42"/>
  <c r="AE11" i="42"/>
  <c r="AP50" i="42"/>
  <c r="AP49" i="42"/>
  <c r="AP25" i="42"/>
  <c r="AP35" i="42"/>
  <c r="AP38" i="42"/>
  <c r="AP12" i="42"/>
  <c r="AZ46" i="42"/>
  <c r="AZ25" i="42"/>
  <c r="AZ39" i="42"/>
  <c r="AZ16" i="42"/>
  <c r="AZ12" i="42"/>
  <c r="AM38" i="43"/>
  <c r="AM46" i="43"/>
  <c r="AS11" i="43"/>
  <c r="AS15" i="43"/>
  <c r="AS17" i="43"/>
  <c r="AS25" i="43"/>
  <c r="AS35" i="43"/>
  <c r="AS12" i="43"/>
  <c r="AS14" i="43"/>
  <c r="AS24" i="43"/>
  <c r="AS46" i="43"/>
  <c r="AS50" i="43"/>
  <c r="AS16" i="43"/>
  <c r="AS36" i="43"/>
  <c r="AS47" i="43"/>
  <c r="AS48" i="43"/>
  <c r="AS13" i="43"/>
  <c r="AS26" i="43"/>
  <c r="AS27" i="43"/>
  <c r="AS28" i="43"/>
  <c r="AS37" i="43"/>
  <c r="AS49" i="43"/>
  <c r="AS39" i="43"/>
  <c r="AS38" i="43"/>
  <c r="AC11" i="43"/>
  <c r="AC15" i="43"/>
  <c r="AC25" i="43"/>
  <c r="AC35" i="43"/>
  <c r="AC39" i="43"/>
  <c r="AC12" i="43"/>
  <c r="AC14" i="43"/>
  <c r="AC13" i="43"/>
  <c r="AC16" i="43"/>
  <c r="AC46" i="43"/>
  <c r="AC50" i="43"/>
  <c r="AC24" i="43"/>
  <c r="AC27" i="43"/>
  <c r="AC26" i="43"/>
  <c r="AC28" i="43"/>
  <c r="AC38" i="43"/>
  <c r="AC49" i="43"/>
  <c r="AC36" i="43"/>
  <c r="AC37" i="43"/>
  <c r="AC47" i="43"/>
  <c r="AC48" i="43"/>
  <c r="AC17" i="43"/>
  <c r="M11" i="43"/>
  <c r="M15" i="43"/>
  <c r="M17" i="43"/>
  <c r="M25" i="43"/>
  <c r="M35" i="43"/>
  <c r="M39" i="43"/>
  <c r="M12" i="43"/>
  <c r="M14" i="43"/>
  <c r="M26" i="43"/>
  <c r="M27" i="43"/>
  <c r="M46" i="43"/>
  <c r="M50" i="43"/>
  <c r="M16" i="43"/>
  <c r="M36" i="43"/>
  <c r="M37" i="43"/>
  <c r="M49" i="43"/>
  <c r="M13" i="43"/>
  <c r="M24" i="43"/>
  <c r="M47" i="43"/>
  <c r="M38" i="43"/>
  <c r="M48" i="43"/>
  <c r="M28" i="43"/>
  <c r="AB38" i="43"/>
  <c r="AM48" i="43"/>
  <c r="AN17" i="43"/>
  <c r="AN35" i="43"/>
  <c r="S46" i="43"/>
  <c r="C49" i="43"/>
  <c r="C48" i="43"/>
  <c r="C12" i="43"/>
  <c r="N15" i="43"/>
  <c r="N13" i="43"/>
  <c r="N16" i="43"/>
  <c r="S11" i="43"/>
  <c r="S28" i="43"/>
  <c r="S17" i="43"/>
  <c r="AI38" i="43"/>
  <c r="AN49" i="43"/>
  <c r="AN38" i="43"/>
  <c r="AN14" i="43"/>
  <c r="J25" i="43"/>
  <c r="AP38" i="43"/>
  <c r="AJ48" i="43"/>
  <c r="J27" i="43"/>
  <c r="AJ46" i="43"/>
  <c r="AE50" i="43"/>
  <c r="D49" i="43"/>
  <c r="J14" i="43"/>
  <c r="J24" i="43"/>
  <c r="J36" i="43"/>
  <c r="O49" i="43"/>
  <c r="O28" i="43"/>
  <c r="O25" i="43"/>
  <c r="O17" i="43"/>
  <c r="O13" i="43"/>
  <c r="T37" i="43"/>
  <c r="T27" i="43"/>
  <c r="T38" i="43"/>
  <c r="T14" i="43"/>
  <c r="Z37" i="43"/>
  <c r="AE25" i="43"/>
  <c r="AE48" i="43"/>
  <c r="AE26" i="43"/>
  <c r="AE27" i="43"/>
  <c r="AJ35" i="43"/>
  <c r="AJ38" i="43"/>
  <c r="AP27" i="43"/>
  <c r="AP17" i="43"/>
  <c r="AP15" i="43"/>
  <c r="AP12" i="43"/>
  <c r="AU39" i="43"/>
  <c r="AU36" i="43"/>
  <c r="AZ48" i="43"/>
  <c r="AZ49" i="43"/>
  <c r="AZ11" i="43"/>
  <c r="AZ28" i="43"/>
  <c r="T25" i="43"/>
  <c r="AE49" i="43"/>
  <c r="AF27" i="43"/>
  <c r="AA49" i="43"/>
  <c r="K26" i="43"/>
  <c r="K47" i="43"/>
  <c r="K50" i="43"/>
  <c r="K39" i="43"/>
  <c r="K11" i="43"/>
  <c r="V49" i="43"/>
  <c r="V47" i="43"/>
  <c r="AA46" i="43"/>
  <c r="AA50" i="43"/>
  <c r="AF36" i="43"/>
  <c r="AF37" i="43"/>
  <c r="AF49" i="43"/>
  <c r="AF11" i="43"/>
  <c r="AF16" i="43"/>
  <c r="AL15" i="43"/>
  <c r="AL28" i="43"/>
  <c r="AL47" i="43"/>
  <c r="AL27" i="43"/>
  <c r="AL17" i="43"/>
  <c r="AQ46" i="43"/>
  <c r="AQ35" i="43"/>
  <c r="AV48" i="43"/>
  <c r="AV49" i="43"/>
  <c r="D48" i="43"/>
  <c r="D50" i="43"/>
  <c r="R48" i="43"/>
  <c r="R37" i="43"/>
  <c r="R50" i="43"/>
  <c r="R49" i="43"/>
  <c r="L11" i="43"/>
  <c r="L16" i="43"/>
  <c r="L17" i="43"/>
  <c r="L47" i="43"/>
  <c r="L12" i="43"/>
  <c r="L50" i="43"/>
  <c r="L36" i="43"/>
  <c r="L39" i="43"/>
  <c r="AN25" i="43"/>
  <c r="AN27" i="43"/>
  <c r="AN36" i="43"/>
  <c r="AN37" i="43"/>
  <c r="AN47" i="43"/>
  <c r="AN48" i="43"/>
  <c r="AN50" i="43"/>
  <c r="AN11" i="43"/>
  <c r="S50" i="43"/>
  <c r="S16" i="43"/>
  <c r="S35" i="43"/>
  <c r="S36" i="43"/>
  <c r="S39" i="43"/>
  <c r="S14" i="43"/>
  <c r="S26" i="43"/>
  <c r="S47" i="43"/>
  <c r="AM50" i="43"/>
  <c r="F27" i="46"/>
  <c r="G47" i="42" s="1"/>
  <c r="J27" i="46"/>
  <c r="AV47" i="42" s="1"/>
  <c r="N27" i="46"/>
  <c r="AM47" i="42" s="1"/>
  <c r="I27" i="46"/>
  <c r="AI47" i="42" s="1"/>
  <c r="O27" i="46"/>
  <c r="D27" i="46"/>
  <c r="K27" i="46"/>
  <c r="Q47" i="42" s="1"/>
  <c r="G27" i="46"/>
  <c r="R47" i="42" s="1"/>
  <c r="L27" i="46"/>
  <c r="Z47" i="42" s="1"/>
  <c r="H27" i="46"/>
  <c r="AB47" i="42" s="1"/>
  <c r="M27" i="46"/>
  <c r="AH47" i="42" s="1"/>
  <c r="M13" i="44"/>
  <c r="M11" i="44"/>
  <c r="M16" i="44"/>
  <c r="M26" i="44"/>
  <c r="M36" i="44"/>
  <c r="M46" i="44"/>
  <c r="M50" i="44"/>
  <c r="M15" i="44"/>
  <c r="M25" i="44"/>
  <c r="M35" i="44"/>
  <c r="M39" i="44"/>
  <c r="M49" i="44"/>
  <c r="M12" i="44"/>
  <c r="M14" i="44"/>
  <c r="M24" i="44"/>
  <c r="M28" i="44"/>
  <c r="M38" i="44"/>
  <c r="M48" i="44"/>
  <c r="M17" i="44"/>
  <c r="M27" i="44"/>
  <c r="M47" i="44"/>
  <c r="M37" i="44"/>
  <c r="AC13" i="44"/>
  <c r="AC11" i="44"/>
  <c r="AC16" i="44"/>
  <c r="AC26" i="44"/>
  <c r="AC36" i="44"/>
  <c r="AC46" i="44"/>
  <c r="AC50" i="44"/>
  <c r="AC15" i="44"/>
  <c r="AC25" i="44"/>
  <c r="AC35" i="44"/>
  <c r="AC39" i="44"/>
  <c r="AC49" i="44"/>
  <c r="AC12" i="44"/>
  <c r="AC14" i="44"/>
  <c r="AC24" i="44"/>
  <c r="AC28" i="44"/>
  <c r="AC38" i="44"/>
  <c r="AC48" i="44"/>
  <c r="AC27" i="44"/>
  <c r="AC17" i="44"/>
  <c r="AC47" i="44"/>
  <c r="AC37" i="44"/>
  <c r="AS11" i="44"/>
  <c r="AS16" i="44"/>
  <c r="AS26" i="44"/>
  <c r="AS36" i="44"/>
  <c r="AS46" i="44"/>
  <c r="AS50" i="44"/>
  <c r="AS15" i="44"/>
  <c r="AS25" i="44"/>
  <c r="AS35" i="44"/>
  <c r="AS39" i="44"/>
  <c r="AS49" i="44"/>
  <c r="AS12" i="44"/>
  <c r="AS14" i="44"/>
  <c r="AS24" i="44"/>
  <c r="AS28" i="44"/>
  <c r="AS38" i="44"/>
  <c r="AS48" i="44"/>
  <c r="AS27" i="44"/>
  <c r="AS13" i="44"/>
  <c r="AS47" i="44"/>
  <c r="AS17" i="44"/>
  <c r="AS37" i="44"/>
  <c r="AX38" i="43"/>
  <c r="AX50" i="43"/>
  <c r="D15" i="43"/>
  <c r="AJ15" i="43"/>
  <c r="F15" i="43"/>
  <c r="AA15" i="43"/>
  <c r="AQ15" i="43"/>
  <c r="V15" i="43"/>
  <c r="AR15" i="43"/>
  <c r="H47" i="46"/>
  <c r="AB27" i="43" s="1"/>
  <c r="L47" i="46"/>
  <c r="Z27" i="43" s="1"/>
  <c r="G47" i="46"/>
  <c r="R27" i="43" s="1"/>
  <c r="M47" i="46"/>
  <c r="AH27" i="43" s="1"/>
  <c r="I47" i="46"/>
  <c r="AI27" i="43" s="1"/>
  <c r="N47" i="46"/>
  <c r="AM27" i="43" s="1"/>
  <c r="D47" i="46"/>
  <c r="J47" i="46"/>
  <c r="AV27" i="43" s="1"/>
  <c r="O47" i="46"/>
  <c r="F47" i="46"/>
  <c r="G27" i="43" s="1"/>
  <c r="K47" i="46"/>
  <c r="Q27" i="43" s="1"/>
  <c r="W11" i="44"/>
  <c r="W13" i="44"/>
  <c r="W14" i="44"/>
  <c r="W24" i="44"/>
  <c r="W28" i="44"/>
  <c r="W38" i="44"/>
  <c r="W48" i="44"/>
  <c r="W17" i="44"/>
  <c r="W27" i="44"/>
  <c r="W37" i="44"/>
  <c r="W47" i="44"/>
  <c r="W12" i="44"/>
  <c r="W16" i="44"/>
  <c r="W26" i="44"/>
  <c r="W36" i="44"/>
  <c r="W46" i="44"/>
  <c r="W50" i="44"/>
  <c r="W35" i="44"/>
  <c r="W15" i="44"/>
  <c r="W25" i="44"/>
  <c r="W49" i="44"/>
  <c r="W39" i="44"/>
  <c r="F38" i="42"/>
  <c r="V38" i="42"/>
  <c r="AR38" i="42"/>
  <c r="D38" i="42"/>
  <c r="AJ38" i="42"/>
  <c r="AA38" i="42"/>
  <c r="AQ38" i="42"/>
  <c r="D15" i="44"/>
  <c r="H15" i="44"/>
  <c r="AJ15" i="44"/>
  <c r="AR15" i="44"/>
  <c r="F15" i="44"/>
  <c r="V15" i="44"/>
  <c r="AA15" i="44"/>
  <c r="AQ15" i="44"/>
  <c r="AR46" i="42"/>
  <c r="D46" i="42"/>
  <c r="AJ46" i="42"/>
  <c r="F46" i="42"/>
  <c r="V46" i="42"/>
  <c r="AA46" i="42"/>
  <c r="AQ46" i="42"/>
  <c r="AA13" i="43"/>
  <c r="AQ13" i="43"/>
  <c r="V13" i="43"/>
  <c r="AJ13" i="43"/>
  <c r="AR13" i="43"/>
  <c r="F13" i="43"/>
  <c r="D13" i="43"/>
  <c r="F71" i="46"/>
  <c r="G47" i="44" s="1"/>
  <c r="J71" i="46"/>
  <c r="AV47" i="44" s="1"/>
  <c r="N71" i="46"/>
  <c r="AM47" i="44" s="1"/>
  <c r="G71" i="46"/>
  <c r="R47" i="44" s="1"/>
  <c r="L71" i="46"/>
  <c r="Z47" i="44" s="1"/>
  <c r="H71" i="46"/>
  <c r="AB47" i="44" s="1"/>
  <c r="M71" i="46"/>
  <c r="AH47" i="44" s="1"/>
  <c r="I71" i="46"/>
  <c r="AI47" i="44" s="1"/>
  <c r="O71" i="46"/>
  <c r="AY47" i="44" s="1"/>
  <c r="D71" i="46"/>
  <c r="K71" i="46"/>
  <c r="Q47" i="44" s="1"/>
  <c r="F70" i="46"/>
  <c r="G46" i="44" s="1"/>
  <c r="J70" i="46"/>
  <c r="AV46" i="44" s="1"/>
  <c r="N70" i="46"/>
  <c r="AM46" i="44" s="1"/>
  <c r="H70" i="46"/>
  <c r="AB46" i="44" s="1"/>
  <c r="M70" i="46"/>
  <c r="AH46" i="44" s="1"/>
  <c r="I70" i="46"/>
  <c r="AI46" i="44" s="1"/>
  <c r="O70" i="46"/>
  <c r="AY46" i="44" s="1"/>
  <c r="D70" i="46"/>
  <c r="K70" i="46"/>
  <c r="Q46" i="44" s="1"/>
  <c r="G70" i="46"/>
  <c r="R46" i="44" s="1"/>
  <c r="L70" i="46"/>
  <c r="Z46" i="44" s="1"/>
  <c r="F67" i="46"/>
  <c r="G28" i="44" s="1"/>
  <c r="J67" i="46"/>
  <c r="AV28" i="44" s="1"/>
  <c r="N67" i="46"/>
  <c r="AM28" i="44" s="1"/>
  <c r="I67" i="46"/>
  <c r="AI28" i="44" s="1"/>
  <c r="O67" i="46"/>
  <c r="AY28" i="44" s="1"/>
  <c r="D67" i="46"/>
  <c r="K67" i="46"/>
  <c r="Q28" i="44" s="1"/>
  <c r="G67" i="46"/>
  <c r="R28" i="44" s="1"/>
  <c r="L67" i="46"/>
  <c r="Z28" i="44" s="1"/>
  <c r="H67" i="46"/>
  <c r="AB28" i="44" s="1"/>
  <c r="M67" i="46"/>
  <c r="AH28" i="44" s="1"/>
  <c r="X16" i="44"/>
  <c r="P37" i="44"/>
  <c r="P48" i="44"/>
  <c r="P14" i="44"/>
  <c r="P25" i="44"/>
  <c r="X37" i="44"/>
  <c r="X38" i="44"/>
  <c r="X13" i="44"/>
  <c r="X25" i="44"/>
  <c r="AF47" i="44"/>
  <c r="AF11" i="44"/>
  <c r="AF24" i="44"/>
  <c r="AF35" i="44"/>
  <c r="AN47" i="44"/>
  <c r="AN13" i="44"/>
  <c r="AN24" i="44"/>
  <c r="AN35" i="44"/>
  <c r="AN12" i="44"/>
  <c r="D36" i="42"/>
  <c r="AJ36" i="42"/>
  <c r="AR36" i="42"/>
  <c r="V36" i="42"/>
  <c r="AQ36" i="42"/>
  <c r="F36" i="42"/>
  <c r="AA36" i="42"/>
  <c r="AT12" i="44"/>
  <c r="E48" i="44"/>
  <c r="E14" i="44"/>
  <c r="E35" i="44"/>
  <c r="E46" i="44"/>
  <c r="E12" i="44"/>
  <c r="AX11" i="44"/>
  <c r="X50" i="44"/>
  <c r="AL11" i="44"/>
  <c r="AL14" i="44"/>
  <c r="AL24" i="44"/>
  <c r="AL48" i="44"/>
  <c r="AL38" i="44"/>
  <c r="AL28" i="44"/>
  <c r="AW12" i="42"/>
  <c r="AW16" i="42"/>
  <c r="AW11" i="42"/>
  <c r="AW15" i="42"/>
  <c r="AW13" i="42"/>
  <c r="AW17" i="42"/>
  <c r="AW27" i="42"/>
  <c r="AW37" i="42"/>
  <c r="AW25" i="42"/>
  <c r="AW14" i="42"/>
  <c r="AW38" i="42"/>
  <c r="AW46" i="42"/>
  <c r="AW50" i="42"/>
  <c r="AW28" i="42"/>
  <c r="AW35" i="42"/>
  <c r="AW48" i="42"/>
  <c r="AW26" i="42"/>
  <c r="AW39" i="42"/>
  <c r="AW24" i="42"/>
  <c r="AW47" i="42"/>
  <c r="AW49" i="42"/>
  <c r="AW36" i="42"/>
  <c r="AG12" i="42"/>
  <c r="AG16" i="42"/>
  <c r="AG11" i="42"/>
  <c r="AG15" i="42"/>
  <c r="AG13" i="42"/>
  <c r="AG27" i="42"/>
  <c r="AG37" i="42"/>
  <c r="AG25" i="42"/>
  <c r="AG17" i="42"/>
  <c r="AG14" i="42"/>
  <c r="AG28" i="42"/>
  <c r="AG38" i="42"/>
  <c r="AG46" i="42"/>
  <c r="AG50" i="42"/>
  <c r="AG39" i="42"/>
  <c r="AG48" i="42"/>
  <c r="AG36" i="42"/>
  <c r="AG26" i="42"/>
  <c r="AG35" i="42"/>
  <c r="AG47" i="42"/>
  <c r="AG49" i="42"/>
  <c r="AG24" i="42"/>
  <c r="AD13" i="42"/>
  <c r="AD17" i="42"/>
  <c r="AD12" i="42"/>
  <c r="AD16" i="42"/>
  <c r="AD14" i="42"/>
  <c r="AD24" i="42"/>
  <c r="AD28" i="42"/>
  <c r="AD38" i="42"/>
  <c r="AD26" i="42"/>
  <c r="AD11" i="42"/>
  <c r="AD15" i="42"/>
  <c r="AD39" i="42"/>
  <c r="AD47" i="42"/>
  <c r="AD25" i="42"/>
  <c r="AD36" i="42"/>
  <c r="AD49" i="42"/>
  <c r="AD35" i="42"/>
  <c r="AD46" i="42"/>
  <c r="AD48" i="42"/>
  <c r="AD27" i="42"/>
  <c r="AD37" i="42"/>
  <c r="AD50" i="42"/>
  <c r="O49" i="42"/>
  <c r="O36" i="42"/>
  <c r="O16" i="42"/>
  <c r="O15" i="42"/>
  <c r="L24" i="42"/>
  <c r="L48" i="42"/>
  <c r="L49" i="42"/>
  <c r="L27" i="42"/>
  <c r="L36" i="42"/>
  <c r="J39" i="42"/>
  <c r="J25" i="42"/>
  <c r="J14" i="42"/>
  <c r="J38" i="42"/>
  <c r="J12" i="42"/>
  <c r="T48" i="42"/>
  <c r="T47" i="42"/>
  <c r="T37" i="42"/>
  <c r="T16" i="42"/>
  <c r="T26" i="42"/>
  <c r="T11" i="42"/>
  <c r="AE47" i="42"/>
  <c r="AE48" i="42"/>
  <c r="AE26" i="42"/>
  <c r="AE39" i="42"/>
  <c r="AE17" i="42"/>
  <c r="AP48" i="42"/>
  <c r="AP15" i="42"/>
  <c r="AP14" i="42"/>
  <c r="AP27" i="42"/>
  <c r="AP28" i="42"/>
  <c r="AP13" i="42"/>
  <c r="AZ35" i="42"/>
  <c r="AZ38" i="42"/>
  <c r="AZ37" i="42"/>
  <c r="AZ24" i="42"/>
  <c r="AZ14" i="42"/>
  <c r="AO11" i="43"/>
  <c r="AO15" i="43"/>
  <c r="AO25" i="43"/>
  <c r="AO35" i="43"/>
  <c r="AO17" i="43"/>
  <c r="AO26" i="43"/>
  <c r="AO28" i="43"/>
  <c r="AO27" i="43"/>
  <c r="AO36" i="43"/>
  <c r="AO38" i="43"/>
  <c r="AO46" i="43"/>
  <c r="AO50" i="43"/>
  <c r="AO37" i="43"/>
  <c r="AO47" i="43"/>
  <c r="AO49" i="43"/>
  <c r="AO39" i="43"/>
  <c r="AO12" i="43"/>
  <c r="AO13" i="43"/>
  <c r="AO14" i="43"/>
  <c r="AO24" i="43"/>
  <c r="AO16" i="43"/>
  <c r="AO48" i="43"/>
  <c r="Y11" i="43"/>
  <c r="Y15" i="43"/>
  <c r="Y16" i="43"/>
  <c r="Y25" i="43"/>
  <c r="Y35" i="43"/>
  <c r="Y39" i="43"/>
  <c r="Y26" i="43"/>
  <c r="Y28" i="43"/>
  <c r="Y36" i="43"/>
  <c r="Y38" i="43"/>
  <c r="Y46" i="43"/>
  <c r="Y50" i="43"/>
  <c r="Y12" i="43"/>
  <c r="Y47" i="43"/>
  <c r="Y49" i="43"/>
  <c r="Y13" i="43"/>
  <c r="Y14" i="43"/>
  <c r="Y24" i="43"/>
  <c r="Y27" i="43"/>
  <c r="Y37" i="43"/>
  <c r="Y48" i="43"/>
  <c r="Y17" i="43"/>
  <c r="I11" i="43"/>
  <c r="I15" i="43"/>
  <c r="I17" i="43"/>
  <c r="I25" i="43"/>
  <c r="I35" i="43"/>
  <c r="I39" i="43"/>
  <c r="I26" i="43"/>
  <c r="I28" i="43"/>
  <c r="I12" i="43"/>
  <c r="I24" i="43"/>
  <c r="I36" i="43"/>
  <c r="I38" i="43"/>
  <c r="I46" i="43"/>
  <c r="I50" i="43"/>
  <c r="I14" i="43"/>
  <c r="I27" i="43"/>
  <c r="I47" i="43"/>
  <c r="I49" i="43"/>
  <c r="I13" i="43"/>
  <c r="I48" i="43"/>
  <c r="I16" i="43"/>
  <c r="I37" i="43"/>
  <c r="AM35" i="43"/>
  <c r="S25" i="43"/>
  <c r="AN46" i="43"/>
  <c r="C39" i="43"/>
  <c r="C38" i="43"/>
  <c r="N47" i="43"/>
  <c r="N28" i="43"/>
  <c r="S48" i="43"/>
  <c r="S12" i="43"/>
  <c r="AI49" i="43"/>
  <c r="AN39" i="43"/>
  <c r="AN28" i="43"/>
  <c r="D35" i="43"/>
  <c r="AP49" i="43"/>
  <c r="J28" i="43"/>
  <c r="J48" i="43"/>
  <c r="D46" i="43"/>
  <c r="D36" i="43"/>
  <c r="J39" i="43"/>
  <c r="J17" i="43"/>
  <c r="O39" i="43"/>
  <c r="O12" i="43"/>
  <c r="O16" i="43"/>
  <c r="T50" i="43"/>
  <c r="T13" i="43"/>
  <c r="T17" i="43"/>
  <c r="T28" i="43"/>
  <c r="Z46" i="43"/>
  <c r="Z47" i="43"/>
  <c r="AE16" i="43"/>
  <c r="AE36" i="43"/>
  <c r="AE24" i="43"/>
  <c r="AE17" i="43"/>
  <c r="AP50" i="43"/>
  <c r="AP25" i="43"/>
  <c r="AP14" i="43"/>
  <c r="AP13" i="43"/>
  <c r="AZ37" i="43"/>
  <c r="AZ39" i="43"/>
  <c r="AZ26" i="43"/>
  <c r="AZ24" i="43"/>
  <c r="AZ27" i="43"/>
  <c r="Z50" i="43"/>
  <c r="AV36" i="43"/>
  <c r="K25" i="43"/>
  <c r="K46" i="43"/>
  <c r="K38" i="43"/>
  <c r="K28" i="43"/>
  <c r="K37" i="43"/>
  <c r="V50" i="43"/>
  <c r="V39" i="43"/>
  <c r="AA38" i="43"/>
  <c r="AA48" i="43"/>
  <c r="AF35" i="43"/>
  <c r="AF50" i="43"/>
  <c r="AF39" i="43"/>
  <c r="AF38" i="43"/>
  <c r="AF14" i="43"/>
  <c r="AL14" i="43"/>
  <c r="AL38" i="43"/>
  <c r="AL37" i="43"/>
  <c r="AL11" i="43"/>
  <c r="AQ49" i="43"/>
  <c r="AV35" i="43"/>
  <c r="AF25" i="43"/>
  <c r="AF12" i="43"/>
  <c r="AF48" i="43"/>
  <c r="AU35" i="43"/>
  <c r="AU17" i="43"/>
  <c r="AU49" i="43"/>
  <c r="AU16" i="43"/>
  <c r="J35" i="43"/>
  <c r="J46" i="43"/>
  <c r="J49" i="43"/>
  <c r="AH39" i="43"/>
  <c r="AH49" i="43"/>
  <c r="AH48" i="43"/>
  <c r="AH50" i="43"/>
  <c r="AH38" i="43"/>
  <c r="AI46" i="43"/>
  <c r="AI39" i="43"/>
  <c r="AI47" i="43"/>
  <c r="AI35" i="43"/>
  <c r="N39" i="43"/>
  <c r="N11" i="43"/>
  <c r="N17" i="43"/>
  <c r="N35" i="43"/>
  <c r="N46" i="43"/>
  <c r="N48" i="43"/>
  <c r="N25" i="43"/>
  <c r="N24" i="43"/>
  <c r="N27" i="43"/>
  <c r="AM49" i="43"/>
  <c r="AM47" i="43"/>
  <c r="F21" i="46"/>
  <c r="G37" i="42" s="1"/>
  <c r="J21" i="46"/>
  <c r="AV37" i="42" s="1"/>
  <c r="N21" i="46"/>
  <c r="AM37" i="42" s="1"/>
  <c r="I21" i="46"/>
  <c r="AI37" i="42" s="1"/>
  <c r="O21" i="46"/>
  <c r="D21" i="46"/>
  <c r="K21" i="46"/>
  <c r="Q37" i="42" s="1"/>
  <c r="G21" i="46"/>
  <c r="R37" i="42" s="1"/>
  <c r="L21" i="46"/>
  <c r="Z37" i="42" s="1"/>
  <c r="H21" i="46"/>
  <c r="AB37" i="42" s="1"/>
  <c r="M21" i="46"/>
  <c r="AH37" i="42" s="1"/>
  <c r="D14" i="43"/>
  <c r="AJ14" i="43"/>
  <c r="AR14" i="43"/>
  <c r="F14" i="43"/>
  <c r="AA14" i="43"/>
  <c r="V14" i="43"/>
  <c r="AQ14" i="43"/>
  <c r="AG13" i="44"/>
  <c r="AG16" i="44"/>
  <c r="AG26" i="44"/>
  <c r="AG36" i="44"/>
  <c r="AG46" i="44"/>
  <c r="AG50" i="44"/>
  <c r="AG12" i="44"/>
  <c r="AG15" i="44"/>
  <c r="AG25" i="44"/>
  <c r="AG35" i="44"/>
  <c r="AG39" i="44"/>
  <c r="AG49" i="44"/>
  <c r="AG14" i="44"/>
  <c r="AG24" i="44"/>
  <c r="AG28" i="44"/>
  <c r="AG38" i="44"/>
  <c r="AG48" i="44"/>
  <c r="AG37" i="44"/>
  <c r="AG27" i="44"/>
  <c r="AG17" i="44"/>
  <c r="AG11" i="44"/>
  <c r="AG47" i="44"/>
  <c r="AW16" i="44"/>
  <c r="AW26" i="44"/>
  <c r="AW36" i="44"/>
  <c r="AW46" i="44"/>
  <c r="AW50" i="44"/>
  <c r="AW12" i="44"/>
  <c r="AW15" i="44"/>
  <c r="AW25" i="44"/>
  <c r="AW35" i="44"/>
  <c r="AW39" i="44"/>
  <c r="AW49" i="44"/>
  <c r="AW14" i="44"/>
  <c r="AW24" i="44"/>
  <c r="AW28" i="44"/>
  <c r="AW38" i="44"/>
  <c r="AW48" i="44"/>
  <c r="AW37" i="44"/>
  <c r="AW17" i="44"/>
  <c r="AW27" i="44"/>
  <c r="AW11" i="44"/>
  <c r="AW13" i="44"/>
  <c r="AW47" i="44"/>
  <c r="AX15" i="43"/>
  <c r="AX37" i="43"/>
  <c r="AX49" i="43"/>
  <c r="F11" i="43"/>
  <c r="V11" i="43"/>
  <c r="AA11" i="43"/>
  <c r="AQ11" i="43"/>
  <c r="AJ11" i="43"/>
  <c r="AR11" i="43"/>
  <c r="D11" i="43"/>
  <c r="F7" i="46"/>
  <c r="G15" i="42" s="1"/>
  <c r="J7" i="46"/>
  <c r="AV15" i="42" s="1"/>
  <c r="N7" i="46"/>
  <c r="AM15" i="42" s="1"/>
  <c r="G7" i="46"/>
  <c r="R15" i="42" s="1"/>
  <c r="L7" i="46"/>
  <c r="Z15" i="42" s="1"/>
  <c r="H7" i="46"/>
  <c r="AB15" i="42" s="1"/>
  <c r="M7" i="46"/>
  <c r="AH15" i="42" s="1"/>
  <c r="I7" i="46"/>
  <c r="AI15" i="42" s="1"/>
  <c r="O7" i="46"/>
  <c r="D7" i="46"/>
  <c r="K7" i="46"/>
  <c r="Q15" i="42" s="1"/>
  <c r="F19" i="46"/>
  <c r="G35" i="42" s="1"/>
  <c r="J19" i="46"/>
  <c r="AV35" i="42" s="1"/>
  <c r="N19" i="46"/>
  <c r="AM35" i="42" s="1"/>
  <c r="G19" i="46"/>
  <c r="R35" i="42" s="1"/>
  <c r="L19" i="46"/>
  <c r="Z35" i="42" s="1"/>
  <c r="H19" i="46"/>
  <c r="AB35" i="42" s="1"/>
  <c r="M19" i="46"/>
  <c r="AH35" i="42" s="1"/>
  <c r="I19" i="46"/>
  <c r="AI35" i="42" s="1"/>
  <c r="O19" i="46"/>
  <c r="D19" i="46"/>
  <c r="K19" i="46"/>
  <c r="Q35" i="42" s="1"/>
  <c r="F29" i="46"/>
  <c r="G49" i="42" s="1"/>
  <c r="J29" i="46"/>
  <c r="AV49" i="42" s="1"/>
  <c r="N29" i="46"/>
  <c r="AM49" i="42" s="1"/>
  <c r="G29" i="46"/>
  <c r="R49" i="42" s="1"/>
  <c r="L29" i="46"/>
  <c r="Z49" i="42" s="1"/>
  <c r="H29" i="46"/>
  <c r="AB49" i="42" s="1"/>
  <c r="M29" i="46"/>
  <c r="AH49" i="42" s="1"/>
  <c r="I29" i="46"/>
  <c r="AI49" i="42" s="1"/>
  <c r="O29" i="46"/>
  <c r="D29" i="46"/>
  <c r="K29" i="46"/>
  <c r="Q49" i="42" s="1"/>
  <c r="F12" i="43"/>
  <c r="V12" i="43"/>
  <c r="AR12" i="43"/>
  <c r="AQ12" i="43"/>
  <c r="AJ12" i="43"/>
  <c r="AA12" i="43"/>
  <c r="D12" i="43"/>
  <c r="H46" i="46"/>
  <c r="AB26" i="43" s="1"/>
  <c r="L46" i="46"/>
  <c r="Z26" i="43" s="1"/>
  <c r="I46" i="46"/>
  <c r="AI26" i="43" s="1"/>
  <c r="N46" i="46"/>
  <c r="AM26" i="43" s="1"/>
  <c r="D46" i="46"/>
  <c r="J46" i="46"/>
  <c r="AV26" i="43" s="1"/>
  <c r="O46" i="46"/>
  <c r="F46" i="46"/>
  <c r="G26" i="43" s="1"/>
  <c r="K46" i="46"/>
  <c r="Q26" i="43" s="1"/>
  <c r="G46" i="46"/>
  <c r="R26" i="43" s="1"/>
  <c r="M46" i="46"/>
  <c r="AH26" i="43" s="1"/>
  <c r="K11" i="44"/>
  <c r="K14" i="44"/>
  <c r="K24" i="44"/>
  <c r="K28" i="44"/>
  <c r="K38" i="44"/>
  <c r="K48" i="44"/>
  <c r="K12" i="44"/>
  <c r="K17" i="44"/>
  <c r="K27" i="44"/>
  <c r="K37" i="44"/>
  <c r="K47" i="44"/>
  <c r="K16" i="44"/>
  <c r="K26" i="44"/>
  <c r="K36" i="44"/>
  <c r="K46" i="44"/>
  <c r="K50" i="44"/>
  <c r="K39" i="44"/>
  <c r="K35" i="44"/>
  <c r="K13" i="44"/>
  <c r="K15" i="44"/>
  <c r="K25" i="44"/>
  <c r="K49" i="44"/>
  <c r="AA11" i="44"/>
  <c r="AQ11" i="44"/>
  <c r="H11" i="44"/>
  <c r="D11" i="44"/>
  <c r="AJ11" i="44"/>
  <c r="V11" i="44"/>
  <c r="AR11" i="44"/>
  <c r="F11" i="44"/>
  <c r="F16" i="44"/>
  <c r="V16" i="44"/>
  <c r="AA16" i="44"/>
  <c r="AQ16" i="44"/>
  <c r="D16" i="44"/>
  <c r="AJ16" i="44"/>
  <c r="H16" i="44"/>
  <c r="AR16" i="44"/>
  <c r="H11" i="43"/>
  <c r="AY11" i="43"/>
  <c r="H38" i="42"/>
  <c r="AY38" i="42"/>
  <c r="H24" i="42"/>
  <c r="AY24" i="42"/>
  <c r="F12" i="42"/>
  <c r="V12" i="42"/>
  <c r="D12" i="42"/>
  <c r="AJ12" i="42"/>
  <c r="AR12" i="42"/>
  <c r="AQ12" i="42"/>
  <c r="AA12" i="42"/>
  <c r="F66" i="46"/>
  <c r="G27" i="44" s="1"/>
  <c r="J66" i="46"/>
  <c r="AV27" i="44" s="1"/>
  <c r="N66" i="46"/>
  <c r="AM27" i="44" s="1"/>
  <c r="D66" i="46"/>
  <c r="K66" i="46"/>
  <c r="Q27" i="44" s="1"/>
  <c r="G66" i="46"/>
  <c r="R27" i="44" s="1"/>
  <c r="L66" i="46"/>
  <c r="Z27" i="44" s="1"/>
  <c r="H66" i="46"/>
  <c r="AB27" i="44" s="1"/>
  <c r="M66" i="46"/>
  <c r="AH27" i="44" s="1"/>
  <c r="I66" i="46"/>
  <c r="AI27" i="44" s="1"/>
  <c r="O66" i="46"/>
  <c r="AY27" i="44" s="1"/>
  <c r="P50" i="44"/>
  <c r="F65" i="46"/>
  <c r="G26" i="44" s="1"/>
  <c r="J65" i="46"/>
  <c r="AV26" i="44" s="1"/>
  <c r="N65" i="46"/>
  <c r="AM26" i="44" s="1"/>
  <c r="G65" i="46"/>
  <c r="R26" i="44" s="1"/>
  <c r="L65" i="46"/>
  <c r="Z26" i="44" s="1"/>
  <c r="H65" i="46"/>
  <c r="AB26" i="44" s="1"/>
  <c r="M65" i="46"/>
  <c r="AH26" i="44" s="1"/>
  <c r="I65" i="46"/>
  <c r="AI26" i="44" s="1"/>
  <c r="O65" i="46"/>
  <c r="AY26" i="44" s="1"/>
  <c r="K65" i="46"/>
  <c r="Q26" i="44" s="1"/>
  <c r="D65" i="46"/>
  <c r="F64" i="46"/>
  <c r="G25" i="44" s="1"/>
  <c r="J64" i="46"/>
  <c r="AV25" i="44" s="1"/>
  <c r="N64" i="46"/>
  <c r="AM25" i="44" s="1"/>
  <c r="H64" i="46"/>
  <c r="AB25" i="44" s="1"/>
  <c r="M64" i="46"/>
  <c r="AH25" i="44" s="1"/>
  <c r="I64" i="46"/>
  <c r="AI25" i="44" s="1"/>
  <c r="O64" i="46"/>
  <c r="AY25" i="44" s="1"/>
  <c r="D64" i="46"/>
  <c r="K64" i="46"/>
  <c r="Q25" i="44" s="1"/>
  <c r="G64" i="46"/>
  <c r="R25" i="44" s="1"/>
  <c r="L64" i="46"/>
  <c r="Z25" i="44" s="1"/>
  <c r="F63" i="46"/>
  <c r="G24" i="44" s="1"/>
  <c r="J63" i="46"/>
  <c r="AV24" i="44" s="1"/>
  <c r="N63" i="46"/>
  <c r="AM24" i="44" s="1"/>
  <c r="I63" i="46"/>
  <c r="AI24" i="44" s="1"/>
  <c r="O63" i="46"/>
  <c r="AY24" i="44" s="1"/>
  <c r="D63" i="46"/>
  <c r="K63" i="46"/>
  <c r="Q24" i="44" s="1"/>
  <c r="G63" i="46"/>
  <c r="R24" i="44" s="1"/>
  <c r="L63" i="46"/>
  <c r="Z24" i="44" s="1"/>
  <c r="M63" i="46"/>
  <c r="AH24" i="44" s="1"/>
  <c r="H63" i="46"/>
  <c r="AB24" i="44" s="1"/>
  <c r="AN16" i="44"/>
  <c r="P27" i="44"/>
  <c r="P38" i="44"/>
  <c r="P49" i="44"/>
  <c r="P15" i="44"/>
  <c r="X27" i="44"/>
  <c r="X28" i="44"/>
  <c r="X49" i="44"/>
  <c r="X15" i="44"/>
  <c r="AF37" i="44"/>
  <c r="AF48" i="44"/>
  <c r="AF14" i="44"/>
  <c r="AF25" i="44"/>
  <c r="AN37" i="44"/>
  <c r="AN48" i="44"/>
  <c r="AN14" i="44"/>
  <c r="AN25" i="44"/>
  <c r="K36" i="43"/>
  <c r="F50" i="42"/>
  <c r="V50" i="42"/>
  <c r="AA50" i="42"/>
  <c r="AQ50" i="42"/>
  <c r="AR50" i="42"/>
  <c r="D50" i="42"/>
  <c r="AJ50" i="42"/>
  <c r="H36" i="42"/>
  <c r="AY36" i="42"/>
  <c r="E27" i="44"/>
  <c r="E38" i="44"/>
  <c r="E11" i="44"/>
  <c r="E25" i="44"/>
  <c r="E36" i="44"/>
  <c r="E13" i="44"/>
  <c r="AT24" i="44"/>
  <c r="P13" i="44"/>
  <c r="P36" i="44"/>
  <c r="AD12" i="44"/>
  <c r="AD38" i="44"/>
  <c r="AD28" i="44"/>
  <c r="AD14" i="44"/>
  <c r="AD24" i="44"/>
  <c r="AD48" i="44"/>
  <c r="AZ46" i="44"/>
  <c r="T46" i="44"/>
  <c r="E17" i="44"/>
  <c r="J50" i="42"/>
  <c r="J15" i="42"/>
  <c r="J47" i="42"/>
  <c r="J26" i="42"/>
  <c r="J28" i="42"/>
  <c r="J17" i="42"/>
  <c r="T46" i="42"/>
  <c r="T38" i="42"/>
  <c r="T27" i="42"/>
  <c r="T24" i="42"/>
  <c r="T12" i="42"/>
  <c r="AE50" i="42"/>
  <c r="AE15" i="42"/>
  <c r="AE37" i="42"/>
  <c r="AE16" i="42"/>
  <c r="AE35" i="42"/>
  <c r="AE13" i="42"/>
  <c r="AP17" i="42"/>
  <c r="AP39" i="42"/>
  <c r="AP47" i="42"/>
  <c r="AP26" i="42"/>
  <c r="AP24" i="42"/>
  <c r="AZ50" i="42"/>
  <c r="AZ17" i="42"/>
  <c r="AZ13" i="42"/>
  <c r="AZ27" i="42"/>
  <c r="AZ36" i="42"/>
  <c r="AZ15" i="42"/>
  <c r="BA11" i="43"/>
  <c r="BA15" i="43"/>
  <c r="BA25" i="43"/>
  <c r="BA35" i="43"/>
  <c r="BA13" i="43"/>
  <c r="BA24" i="43"/>
  <c r="BA17" i="43"/>
  <c r="BA28" i="43"/>
  <c r="BA46" i="43"/>
  <c r="BA50" i="43"/>
  <c r="BA12" i="43"/>
  <c r="BA39" i="43"/>
  <c r="BA16" i="43"/>
  <c r="BA27" i="43"/>
  <c r="BA47" i="43"/>
  <c r="BA36" i="43"/>
  <c r="BA37" i="43"/>
  <c r="BA38" i="43"/>
  <c r="BA49" i="43"/>
  <c r="BA14" i="43"/>
  <c r="BA26" i="43"/>
  <c r="BA48" i="43"/>
  <c r="AK11" i="43"/>
  <c r="AK15" i="43"/>
  <c r="AK25" i="43"/>
  <c r="AK35" i="43"/>
  <c r="AK13" i="43"/>
  <c r="AK24" i="43"/>
  <c r="AK12" i="43"/>
  <c r="AK46" i="43"/>
  <c r="AK50" i="43"/>
  <c r="AK14" i="43"/>
  <c r="AK17" i="43"/>
  <c r="AK27" i="43"/>
  <c r="AK39" i="43"/>
  <c r="AK36" i="43"/>
  <c r="AK48" i="43"/>
  <c r="AK49" i="43"/>
  <c r="AK16" i="43"/>
  <c r="AK26" i="43"/>
  <c r="AK28" i="43"/>
  <c r="AK37" i="43"/>
  <c r="AK38" i="43"/>
  <c r="AK47" i="43"/>
  <c r="U11" i="43"/>
  <c r="U15" i="43"/>
  <c r="U25" i="43"/>
  <c r="U35" i="43"/>
  <c r="U39" i="43"/>
  <c r="U13" i="43"/>
  <c r="U24" i="43"/>
  <c r="U14" i="43"/>
  <c r="U26" i="43"/>
  <c r="U46" i="43"/>
  <c r="U50" i="43"/>
  <c r="U17" i="43"/>
  <c r="U36" i="43"/>
  <c r="U12" i="43"/>
  <c r="U38" i="43"/>
  <c r="U47" i="43"/>
  <c r="U27" i="43"/>
  <c r="U28" i="43"/>
  <c r="U49" i="43"/>
  <c r="U16" i="43"/>
  <c r="U37" i="43"/>
  <c r="U48" i="43"/>
  <c r="E11" i="43"/>
  <c r="E15" i="43"/>
  <c r="E25" i="43"/>
  <c r="E35" i="43"/>
  <c r="E39" i="43"/>
  <c r="E13" i="43"/>
  <c r="E24" i="43"/>
  <c r="E16" i="43"/>
  <c r="E27" i="43"/>
  <c r="E28" i="43"/>
  <c r="E46" i="43"/>
  <c r="E50" i="43"/>
  <c r="E12" i="43"/>
  <c r="E17" i="43"/>
  <c r="E37" i="43"/>
  <c r="E38" i="43"/>
  <c r="E26" i="43"/>
  <c r="E14" i="43"/>
  <c r="E49" i="43"/>
  <c r="E36" i="43"/>
  <c r="E47" i="43"/>
  <c r="E48" i="43"/>
  <c r="D37" i="43"/>
  <c r="D38" i="43"/>
  <c r="Z39" i="43"/>
  <c r="Z36" i="43"/>
  <c r="K15" i="43"/>
  <c r="K35" i="43"/>
  <c r="K24" i="43"/>
  <c r="K17" i="43"/>
  <c r="K27" i="43"/>
  <c r="AF47" i="43"/>
  <c r="AF26" i="43"/>
  <c r="AF17" i="43"/>
  <c r="AF28" i="43"/>
  <c r="AV50" i="43"/>
  <c r="AV38" i="43"/>
  <c r="W11" i="43"/>
  <c r="W49" i="43"/>
  <c r="W47" i="43"/>
  <c r="W50" i="43"/>
  <c r="W16" i="43"/>
  <c r="W38" i="43"/>
  <c r="W39" i="43"/>
  <c r="W36" i="43"/>
  <c r="AL46" i="43"/>
  <c r="AL49" i="43"/>
  <c r="AR36" i="43"/>
  <c r="AR47" i="43"/>
  <c r="AR50" i="43"/>
  <c r="G39" i="43"/>
  <c r="G49" i="43"/>
  <c r="G50" i="43"/>
  <c r="G38" i="43"/>
  <c r="G47" i="43"/>
  <c r="AY47" i="43"/>
  <c r="AY50" i="43"/>
  <c r="AY36" i="43"/>
  <c r="AY46" i="43"/>
  <c r="AY39" i="43"/>
  <c r="AD50" i="43"/>
  <c r="AD11" i="43"/>
  <c r="AD14" i="43"/>
  <c r="AD37" i="43"/>
  <c r="AD39" i="43"/>
  <c r="AD15" i="43"/>
  <c r="AD46" i="43"/>
  <c r="H48" i="43"/>
  <c r="H37" i="43"/>
  <c r="H46" i="43"/>
  <c r="H47" i="43"/>
  <c r="H50" i="43"/>
  <c r="H39" i="43"/>
  <c r="AM36" i="43"/>
  <c r="F15" i="46"/>
  <c r="G27" i="42" s="1"/>
  <c r="J15" i="46"/>
  <c r="AV27" i="42" s="1"/>
  <c r="N15" i="46"/>
  <c r="AM27" i="42" s="1"/>
  <c r="I15" i="46"/>
  <c r="AI27" i="42" s="1"/>
  <c r="O15" i="46"/>
  <c r="D15" i="46"/>
  <c r="K15" i="46"/>
  <c r="Q27" i="42" s="1"/>
  <c r="G15" i="46"/>
  <c r="R27" i="42" s="1"/>
  <c r="L15" i="46"/>
  <c r="Z27" i="42" s="1"/>
  <c r="H15" i="46"/>
  <c r="AB27" i="42" s="1"/>
  <c r="M15" i="46"/>
  <c r="AH27" i="42" s="1"/>
  <c r="U13" i="44"/>
  <c r="U12" i="44"/>
  <c r="U16" i="44"/>
  <c r="U26" i="44"/>
  <c r="U36" i="44"/>
  <c r="U46" i="44"/>
  <c r="U50" i="44"/>
  <c r="U15" i="44"/>
  <c r="U25" i="44"/>
  <c r="U35" i="44"/>
  <c r="U39" i="44"/>
  <c r="U49" i="44"/>
  <c r="U11" i="44"/>
  <c r="U14" i="44"/>
  <c r="U24" i="44"/>
  <c r="U28" i="44"/>
  <c r="U38" i="44"/>
  <c r="U48" i="44"/>
  <c r="U47" i="44"/>
  <c r="U37" i="44"/>
  <c r="U27" i="44"/>
  <c r="U17" i="44"/>
  <c r="AK12" i="44"/>
  <c r="AK16" i="44"/>
  <c r="AK26" i="44"/>
  <c r="AK36" i="44"/>
  <c r="AK46" i="44"/>
  <c r="AK50" i="44"/>
  <c r="AK15" i="44"/>
  <c r="AK25" i="44"/>
  <c r="AK35" i="44"/>
  <c r="AK39" i="44"/>
  <c r="AK49" i="44"/>
  <c r="AK11" i="44"/>
  <c r="AK14" i="44"/>
  <c r="AK24" i="44"/>
  <c r="AK28" i="44"/>
  <c r="AK38" i="44"/>
  <c r="AK48" i="44"/>
  <c r="AK47" i="44"/>
  <c r="AK37" i="44"/>
  <c r="AK17" i="44"/>
  <c r="AK27" i="44"/>
  <c r="AK13" i="44"/>
  <c r="BA12" i="44"/>
  <c r="BA16" i="44"/>
  <c r="BA26" i="44"/>
  <c r="BA36" i="44"/>
  <c r="BA46" i="44"/>
  <c r="BA50" i="44"/>
  <c r="BA15" i="44"/>
  <c r="BA25" i="44"/>
  <c r="BA35" i="44"/>
  <c r="BA39" i="44"/>
  <c r="BA49" i="44"/>
  <c r="BA11" i="44"/>
  <c r="BA14" i="44"/>
  <c r="BA24" i="44"/>
  <c r="BA28" i="44"/>
  <c r="BA38" i="44"/>
  <c r="BA48" i="44"/>
  <c r="BA47" i="44"/>
  <c r="BA37" i="44"/>
  <c r="BA27" i="44"/>
  <c r="BA13" i="44"/>
  <c r="BA17" i="44"/>
  <c r="AX27" i="43"/>
  <c r="AX28" i="43"/>
  <c r="AX11" i="43"/>
  <c r="H45" i="46"/>
  <c r="AB25" i="43" s="1"/>
  <c r="L45" i="46"/>
  <c r="Z25" i="43" s="1"/>
  <c r="D45" i="46"/>
  <c r="J45" i="46"/>
  <c r="AV25" i="43" s="1"/>
  <c r="O45" i="46"/>
  <c r="F45" i="46"/>
  <c r="G25" i="43" s="1"/>
  <c r="K45" i="46"/>
  <c r="Q25" i="43" s="1"/>
  <c r="G45" i="46"/>
  <c r="R25" i="43" s="1"/>
  <c r="M45" i="46"/>
  <c r="AH25" i="43" s="1"/>
  <c r="I45" i="46"/>
  <c r="AI25" i="43" s="1"/>
  <c r="N45" i="46"/>
  <c r="AM25" i="43" s="1"/>
  <c r="O11" i="44"/>
  <c r="O12" i="44"/>
  <c r="O14" i="44"/>
  <c r="O24" i="44"/>
  <c r="O28" i="44"/>
  <c r="O38" i="44"/>
  <c r="O48" i="44"/>
  <c r="O17" i="44"/>
  <c r="O27" i="44"/>
  <c r="O37" i="44"/>
  <c r="O47" i="44"/>
  <c r="O13" i="44"/>
  <c r="O16" i="44"/>
  <c r="O26" i="44"/>
  <c r="O36" i="44"/>
  <c r="O46" i="44"/>
  <c r="O50" i="44"/>
  <c r="O49" i="44"/>
  <c r="O39" i="44"/>
  <c r="O35" i="44"/>
  <c r="O15" i="44"/>
  <c r="O25" i="44"/>
  <c r="AE11" i="44"/>
  <c r="AE12" i="44"/>
  <c r="AE14" i="44"/>
  <c r="AE24" i="44"/>
  <c r="AE28" i="44"/>
  <c r="AE38" i="44"/>
  <c r="AE48" i="44"/>
  <c r="AE17" i="44"/>
  <c r="AE27" i="44"/>
  <c r="AE37" i="44"/>
  <c r="AE47" i="44"/>
  <c r="AE13" i="44"/>
  <c r="AE16" i="44"/>
  <c r="AE26" i="44"/>
  <c r="AE36" i="44"/>
  <c r="AE46" i="44"/>
  <c r="AE50" i="44"/>
  <c r="AE49" i="44"/>
  <c r="AE39" i="44"/>
  <c r="AE35" i="44"/>
  <c r="AE15" i="44"/>
  <c r="AE25" i="44"/>
  <c r="AU11" i="44"/>
  <c r="AU12" i="44"/>
  <c r="AU14" i="44"/>
  <c r="AU24" i="44"/>
  <c r="AU28" i="44"/>
  <c r="AU38" i="44"/>
  <c r="AU48" i="44"/>
  <c r="AU13" i="44"/>
  <c r="AU17" i="44"/>
  <c r="AU27" i="44"/>
  <c r="AU37" i="44"/>
  <c r="AU47" i="44"/>
  <c r="AU16" i="44"/>
  <c r="AU26" i="44"/>
  <c r="AU36" i="44"/>
  <c r="AU46" i="44"/>
  <c r="AU50" i="44"/>
  <c r="AU49" i="44"/>
  <c r="AU39" i="44"/>
  <c r="AU35" i="44"/>
  <c r="AU15" i="44"/>
  <c r="AU25" i="44"/>
  <c r="F24" i="42"/>
  <c r="V24" i="42"/>
  <c r="D24" i="42"/>
  <c r="AJ24" i="42"/>
  <c r="AA24" i="42"/>
  <c r="AQ24" i="42"/>
  <c r="AR24" i="42"/>
  <c r="D12" i="44"/>
  <c r="H12" i="44"/>
  <c r="AJ12" i="44"/>
  <c r="AR12" i="44"/>
  <c r="F12" i="44"/>
  <c r="V12" i="44"/>
  <c r="AA12" i="44"/>
  <c r="AQ12" i="44"/>
  <c r="AA14" i="44"/>
  <c r="AQ14" i="44"/>
  <c r="D14" i="44"/>
  <c r="H14" i="44"/>
  <c r="AJ14" i="44"/>
  <c r="AR14" i="44"/>
  <c r="F14" i="44"/>
  <c r="V14" i="44"/>
  <c r="X36" i="44"/>
  <c r="AF50" i="44"/>
  <c r="F13" i="42"/>
  <c r="V13" i="42"/>
  <c r="AA13" i="42"/>
  <c r="AQ13" i="42"/>
  <c r="AR13" i="42"/>
  <c r="D13" i="42"/>
  <c r="AJ13" i="42"/>
  <c r="H13" i="44"/>
  <c r="AQ13" i="44"/>
  <c r="D13" i="44"/>
  <c r="AJ13" i="44"/>
  <c r="AR13" i="44"/>
  <c r="V13" i="44"/>
  <c r="F13" i="44"/>
  <c r="AA13" i="44"/>
  <c r="F81" i="46"/>
  <c r="G39" i="44" s="1"/>
  <c r="J81" i="46"/>
  <c r="AV39" i="44" s="1"/>
  <c r="N81" i="46"/>
  <c r="AM39" i="44" s="1"/>
  <c r="G81" i="46"/>
  <c r="R39" i="44" s="1"/>
  <c r="L81" i="46"/>
  <c r="Z39" i="44" s="1"/>
  <c r="H81" i="46"/>
  <c r="AB39" i="44" s="1"/>
  <c r="M81" i="46"/>
  <c r="AH39" i="44" s="1"/>
  <c r="I81" i="46"/>
  <c r="AI39" i="44" s="1"/>
  <c r="O81" i="46"/>
  <c r="AY39" i="44" s="1"/>
  <c r="D81" i="46"/>
  <c r="K81" i="46"/>
  <c r="Q39" i="44" s="1"/>
  <c r="F80" i="46"/>
  <c r="G38" i="44" s="1"/>
  <c r="J80" i="46"/>
  <c r="AV38" i="44" s="1"/>
  <c r="N80" i="46"/>
  <c r="AM38" i="44" s="1"/>
  <c r="H80" i="46"/>
  <c r="AB38" i="44" s="1"/>
  <c r="M80" i="46"/>
  <c r="AH38" i="44" s="1"/>
  <c r="I80" i="46"/>
  <c r="AI38" i="44" s="1"/>
  <c r="O80" i="46"/>
  <c r="AY38" i="44" s="1"/>
  <c r="D80" i="46"/>
  <c r="K80" i="46"/>
  <c r="Q38" i="44" s="1"/>
  <c r="G80" i="46"/>
  <c r="R38" i="44" s="1"/>
  <c r="L80" i="46"/>
  <c r="Z38" i="44" s="1"/>
  <c r="F79" i="46"/>
  <c r="G37" i="44" s="1"/>
  <c r="J79" i="46"/>
  <c r="AV37" i="44" s="1"/>
  <c r="N79" i="46"/>
  <c r="AM37" i="44" s="1"/>
  <c r="I79" i="46"/>
  <c r="AI37" i="44" s="1"/>
  <c r="O79" i="46"/>
  <c r="AY37" i="44" s="1"/>
  <c r="D79" i="46"/>
  <c r="K79" i="46"/>
  <c r="Q37" i="44" s="1"/>
  <c r="G79" i="46"/>
  <c r="R37" i="44" s="1"/>
  <c r="L79" i="46"/>
  <c r="Z37" i="44" s="1"/>
  <c r="H79" i="46"/>
  <c r="AB37" i="44" s="1"/>
  <c r="M79" i="46"/>
  <c r="AH37" i="44" s="1"/>
  <c r="X26" i="44"/>
  <c r="P46" i="44"/>
  <c r="P17" i="44"/>
  <c r="P28" i="44"/>
  <c r="P39" i="44"/>
  <c r="P12" i="44"/>
  <c r="X17" i="44"/>
  <c r="X24" i="44"/>
  <c r="X39" i="44"/>
  <c r="X11" i="44"/>
  <c r="AF27" i="44"/>
  <c r="AF38" i="44"/>
  <c r="AF49" i="44"/>
  <c r="AF15" i="44"/>
  <c r="AN27" i="44"/>
  <c r="AN38" i="44"/>
  <c r="AN49" i="44"/>
  <c r="AN15" i="44"/>
  <c r="H50" i="42"/>
  <c r="AY50" i="42"/>
  <c r="AE28" i="43"/>
  <c r="F16" i="42"/>
  <c r="V16" i="42"/>
  <c r="AQ16" i="42"/>
  <c r="AJ16" i="42"/>
  <c r="D16" i="42"/>
  <c r="AA16" i="42"/>
  <c r="AR16" i="42"/>
  <c r="E37" i="44"/>
  <c r="E28" i="44"/>
  <c r="E49" i="44"/>
  <c r="E15" i="44"/>
  <c r="E26" i="44"/>
  <c r="AT14" i="44"/>
  <c r="AN50" i="44"/>
  <c r="L16" i="44"/>
  <c r="L26" i="44"/>
  <c r="L11" i="44"/>
  <c r="AX14" i="44"/>
  <c r="AO12" i="42"/>
  <c r="AO16" i="42"/>
  <c r="AO11" i="42"/>
  <c r="AO15" i="42"/>
  <c r="AO13" i="42"/>
  <c r="AO17" i="42"/>
  <c r="AO27" i="42"/>
  <c r="AO37" i="42"/>
  <c r="AO24" i="42"/>
  <c r="AO26" i="42"/>
  <c r="AO28" i="42"/>
  <c r="AO46" i="42"/>
  <c r="AO50" i="42"/>
  <c r="AO38" i="42"/>
  <c r="AO14" i="42"/>
  <c r="AO36" i="42"/>
  <c r="AO47" i="42"/>
  <c r="AO49" i="42"/>
  <c r="AO35" i="42"/>
  <c r="AO25" i="42"/>
  <c r="AO48" i="42"/>
  <c r="AO39" i="42"/>
  <c r="Y12" i="42"/>
  <c r="Y16" i="42"/>
  <c r="Y11" i="42"/>
  <c r="Y15" i="42"/>
  <c r="Y13" i="42"/>
  <c r="Y27" i="42"/>
  <c r="Y37" i="42"/>
  <c r="Y14" i="42"/>
  <c r="Y24" i="42"/>
  <c r="Y26" i="42"/>
  <c r="Y28" i="42"/>
  <c r="Y39" i="42"/>
  <c r="Y46" i="42"/>
  <c r="Y50" i="42"/>
  <c r="Y38" i="42"/>
  <c r="Y47" i="42"/>
  <c r="Y49" i="42"/>
  <c r="Y17" i="42"/>
  <c r="Y36" i="42"/>
  <c r="Y48" i="42"/>
  <c r="Y25" i="42"/>
  <c r="Y35" i="42"/>
  <c r="I12" i="42"/>
  <c r="I16" i="42"/>
  <c r="I11" i="42"/>
  <c r="I15" i="42"/>
  <c r="I13" i="42"/>
  <c r="I27" i="42"/>
  <c r="I37" i="42"/>
  <c r="I17" i="42"/>
  <c r="I24" i="42"/>
  <c r="I26" i="42"/>
  <c r="I28" i="42"/>
  <c r="I39" i="42"/>
  <c r="I46" i="42"/>
  <c r="I50" i="42"/>
  <c r="I35" i="42"/>
  <c r="I38" i="42"/>
  <c r="I25" i="42"/>
  <c r="I36" i="42"/>
  <c r="I47" i="42"/>
  <c r="I49" i="42"/>
  <c r="I14" i="42"/>
  <c r="I48" i="42"/>
  <c r="S14" i="42"/>
  <c r="S13" i="42"/>
  <c r="S17" i="42"/>
  <c r="S15" i="42"/>
  <c r="S25" i="42"/>
  <c r="S35" i="42"/>
  <c r="S39" i="42"/>
  <c r="S12" i="42"/>
  <c r="S16" i="42"/>
  <c r="S26" i="42"/>
  <c r="S28" i="42"/>
  <c r="S11" i="42"/>
  <c r="S48" i="42"/>
  <c r="S24" i="42"/>
  <c r="S36" i="42"/>
  <c r="S49" i="42"/>
  <c r="S27" i="42"/>
  <c r="S46" i="42"/>
  <c r="S38" i="42"/>
  <c r="S37" i="42"/>
  <c r="S47" i="42"/>
  <c r="S50" i="42"/>
  <c r="AN11" i="42"/>
  <c r="AN15" i="42"/>
  <c r="AN14" i="42"/>
  <c r="AN16" i="42"/>
  <c r="AN26" i="42"/>
  <c r="AN36" i="42"/>
  <c r="AN12" i="42"/>
  <c r="AN28" i="42"/>
  <c r="AN17" i="42"/>
  <c r="AN25" i="42"/>
  <c r="AN13" i="42"/>
  <c r="AN39" i="42"/>
  <c r="AN49" i="42"/>
  <c r="AN24" i="42"/>
  <c r="AN35" i="42"/>
  <c r="AN27" i="42"/>
  <c r="AN46" i="42"/>
  <c r="AN48" i="42"/>
  <c r="AN38" i="42"/>
  <c r="AN37" i="42"/>
  <c r="AN47" i="42"/>
  <c r="AN50" i="42"/>
  <c r="P11" i="42"/>
  <c r="P15" i="42"/>
  <c r="P14" i="42"/>
  <c r="P16" i="42"/>
  <c r="P26" i="42"/>
  <c r="P36" i="42"/>
  <c r="P27" i="42"/>
  <c r="P24" i="42"/>
  <c r="P25" i="42"/>
  <c r="P49" i="42"/>
  <c r="P12" i="42"/>
  <c r="P17" i="42"/>
  <c r="P35" i="42"/>
  <c r="P39" i="42"/>
  <c r="P50" i="42"/>
  <c r="P13" i="42"/>
  <c r="P38" i="42"/>
  <c r="P47" i="42"/>
  <c r="P28" i="42"/>
  <c r="P37" i="42"/>
  <c r="P46" i="42"/>
  <c r="P48" i="42"/>
  <c r="AL13" i="42"/>
  <c r="AL12" i="42"/>
  <c r="AL16" i="42"/>
  <c r="AL14" i="42"/>
  <c r="AL24" i="42"/>
  <c r="AL28" i="42"/>
  <c r="AL38" i="42"/>
  <c r="AL11" i="42"/>
  <c r="AL15" i="42"/>
  <c r="AL25" i="42"/>
  <c r="AL27" i="42"/>
  <c r="AL47" i="42"/>
  <c r="AL17" i="42"/>
  <c r="AL35" i="42"/>
  <c r="AL48" i="42"/>
  <c r="AL50" i="42"/>
  <c r="AL39" i="42"/>
  <c r="AL37" i="42"/>
  <c r="AL49" i="42"/>
  <c r="AL26" i="42"/>
  <c r="AL36" i="42"/>
  <c r="AL46" i="42"/>
  <c r="L47" i="42"/>
  <c r="L39" i="42"/>
  <c r="L28" i="42"/>
  <c r="L25" i="42"/>
  <c r="J48" i="42"/>
  <c r="J49" i="42"/>
  <c r="J37" i="42"/>
  <c r="J11" i="42"/>
  <c r="J24" i="42"/>
  <c r="T25" i="42"/>
  <c r="T49" i="42"/>
  <c r="T13" i="42"/>
  <c r="T17" i="42"/>
  <c r="AE46" i="42"/>
  <c r="AE38" i="42"/>
  <c r="AE27" i="42"/>
  <c r="AE24" i="42"/>
  <c r="AE25" i="42"/>
  <c r="AP46" i="42"/>
  <c r="AP36" i="42"/>
  <c r="AP37" i="42"/>
  <c r="AP11" i="42"/>
  <c r="AZ48" i="42"/>
  <c r="AZ47" i="42"/>
  <c r="AZ49" i="42"/>
  <c r="AZ28" i="42"/>
  <c r="AZ26" i="42"/>
  <c r="AW11" i="43"/>
  <c r="AW15" i="43"/>
  <c r="AW25" i="43"/>
  <c r="AW35" i="43"/>
  <c r="AW17" i="43"/>
  <c r="AW27" i="43"/>
  <c r="AW14" i="43"/>
  <c r="AW16" i="43"/>
  <c r="AW26" i="43"/>
  <c r="AW37" i="43"/>
  <c r="AW46" i="43"/>
  <c r="AW50" i="43"/>
  <c r="AW13" i="43"/>
  <c r="AW24" i="43"/>
  <c r="AW36" i="43"/>
  <c r="AW48" i="43"/>
  <c r="AW38" i="43"/>
  <c r="AW39" i="43"/>
  <c r="AW47" i="43"/>
  <c r="AW49" i="43"/>
  <c r="AW12" i="43"/>
  <c r="AW28" i="43"/>
  <c r="AG11" i="43"/>
  <c r="AG15" i="43"/>
  <c r="AG25" i="43"/>
  <c r="AG35" i="43"/>
  <c r="AG16" i="43"/>
  <c r="AG27" i="43"/>
  <c r="AG28" i="43"/>
  <c r="AG37" i="43"/>
  <c r="AG46" i="43"/>
  <c r="AG50" i="43"/>
  <c r="AG12" i="43"/>
  <c r="AG38" i="43"/>
  <c r="AG48" i="43"/>
  <c r="AG14" i="43"/>
  <c r="AG24" i="43"/>
  <c r="AG17" i="43"/>
  <c r="AG49" i="43"/>
  <c r="AG47" i="43"/>
  <c r="AG26" i="43"/>
  <c r="AG13" i="43"/>
  <c r="AG36" i="43"/>
  <c r="AG39" i="43"/>
  <c r="Q35" i="43"/>
  <c r="Q39" i="43"/>
  <c r="Q37" i="43"/>
  <c r="Q46" i="43"/>
  <c r="Q50" i="43"/>
  <c r="Q48" i="43"/>
  <c r="Q36" i="43"/>
  <c r="Q47" i="43"/>
  <c r="Q38" i="43"/>
  <c r="Q49" i="43"/>
  <c r="S24" i="43"/>
  <c r="S15" i="43"/>
  <c r="AN13" i="43"/>
  <c r="AN12" i="43"/>
  <c r="AP11" i="43"/>
  <c r="Z48" i="43"/>
  <c r="D39" i="43"/>
  <c r="Z49" i="43"/>
  <c r="T47" i="43"/>
  <c r="T36" i="43"/>
  <c r="T15" i="43"/>
  <c r="T16" i="43"/>
  <c r="AJ47" i="43"/>
  <c r="AP28" i="43"/>
  <c r="AP47" i="43"/>
  <c r="AP16" i="43"/>
  <c r="AP26" i="43"/>
  <c r="AZ17" i="43"/>
  <c r="AZ12" i="43"/>
  <c r="AZ38" i="43"/>
  <c r="K49" i="43"/>
  <c r="K14" i="43"/>
  <c r="K12" i="43"/>
  <c r="K48" i="43"/>
  <c r="K16" i="43"/>
  <c r="V46" i="43"/>
  <c r="V35" i="43"/>
  <c r="V36" i="43"/>
  <c r="AA36" i="43"/>
  <c r="AA37" i="43"/>
  <c r="AF46" i="43"/>
  <c r="AF15" i="43"/>
  <c r="AF13" i="43"/>
  <c r="AL25" i="43"/>
  <c r="AL39" i="43"/>
  <c r="AL48" i="43"/>
  <c r="AL16" i="43"/>
  <c r="AL26" i="43"/>
  <c r="AQ38" i="43"/>
  <c r="AV47" i="43"/>
  <c r="AZ50" i="43"/>
  <c r="AZ13" i="43"/>
  <c r="O14" i="43"/>
  <c r="O50" i="43"/>
  <c r="O11" i="43"/>
  <c r="AB50" i="43"/>
  <c r="AB39" i="43"/>
  <c r="AB47" i="43"/>
  <c r="AJ37" i="43"/>
  <c r="AV46" i="43"/>
  <c r="T39" i="43"/>
  <c r="T46" i="43"/>
  <c r="AT39" i="43"/>
  <c r="AT48" i="43"/>
  <c r="AT17" i="43"/>
  <c r="AT24" i="43"/>
  <c r="AT35" i="43"/>
  <c r="AT46" i="43"/>
  <c r="AT50" i="43"/>
  <c r="AT37" i="43"/>
  <c r="X15" i="43"/>
  <c r="X25" i="43"/>
  <c r="X26" i="43"/>
  <c r="X27" i="43"/>
  <c r="X46" i="43"/>
  <c r="X36" i="43"/>
  <c r="X50" i="43"/>
  <c r="X35" i="43"/>
  <c r="C36" i="43"/>
  <c r="C50" i="43"/>
  <c r="C14" i="43"/>
  <c r="C16" i="43"/>
  <c r="C17" i="43"/>
  <c r="C24" i="43"/>
  <c r="C25" i="43"/>
  <c r="C46" i="43"/>
  <c r="F9" i="46"/>
  <c r="G17" i="42" s="1"/>
  <c r="J9" i="46"/>
  <c r="AV17" i="42" s="1"/>
  <c r="N9" i="46"/>
  <c r="AM17" i="42" s="1"/>
  <c r="I9" i="46"/>
  <c r="AI17" i="42" s="1"/>
  <c r="O9" i="46"/>
  <c r="D9" i="46"/>
  <c r="K9" i="46"/>
  <c r="Q17" i="42" s="1"/>
  <c r="G9" i="46"/>
  <c r="R17" i="42" s="1"/>
  <c r="L9" i="46"/>
  <c r="Z17" i="42" s="1"/>
  <c r="H9" i="46"/>
  <c r="AB17" i="42" s="1"/>
  <c r="M9" i="46"/>
  <c r="AH17" i="42" s="1"/>
  <c r="I13" i="44"/>
  <c r="I16" i="44"/>
  <c r="I26" i="44"/>
  <c r="I36" i="44"/>
  <c r="I46" i="44"/>
  <c r="I50" i="44"/>
  <c r="I11" i="44"/>
  <c r="I15" i="44"/>
  <c r="I25" i="44"/>
  <c r="I35" i="44"/>
  <c r="I39" i="44"/>
  <c r="I49" i="44"/>
  <c r="I14" i="44"/>
  <c r="I24" i="44"/>
  <c r="I28" i="44"/>
  <c r="I38" i="44"/>
  <c r="I48" i="44"/>
  <c r="I12" i="44"/>
  <c r="I47" i="44"/>
  <c r="I37" i="44"/>
  <c r="I27" i="44"/>
  <c r="I17" i="44"/>
  <c r="Y13" i="44"/>
  <c r="Y16" i="44"/>
  <c r="Y26" i="44"/>
  <c r="Y36" i="44"/>
  <c r="Y46" i="44"/>
  <c r="Y50" i="44"/>
  <c r="Y11" i="44"/>
  <c r="Y15" i="44"/>
  <c r="Y25" i="44"/>
  <c r="Y35" i="44"/>
  <c r="Y39" i="44"/>
  <c r="Y49" i="44"/>
  <c r="Y14" i="44"/>
  <c r="Y24" i="44"/>
  <c r="Y28" i="44"/>
  <c r="Y38" i="44"/>
  <c r="Y48" i="44"/>
  <c r="Y17" i="44"/>
  <c r="Y47" i="44"/>
  <c r="Y37" i="44"/>
  <c r="Y27" i="44"/>
  <c r="Y12" i="44"/>
  <c r="AO16" i="44"/>
  <c r="AO26" i="44"/>
  <c r="AO36" i="44"/>
  <c r="AO46" i="44"/>
  <c r="AO50" i="44"/>
  <c r="AO11" i="44"/>
  <c r="AO15" i="44"/>
  <c r="AO25" i="44"/>
  <c r="AO35" i="44"/>
  <c r="AO39" i="44"/>
  <c r="AO49" i="44"/>
  <c r="AO14" i="44"/>
  <c r="AO24" i="44"/>
  <c r="AO28" i="44"/>
  <c r="AO38" i="44"/>
  <c r="AO48" i="44"/>
  <c r="AO13" i="44"/>
  <c r="AO17" i="44"/>
  <c r="AO47" i="44"/>
  <c r="AO12" i="44"/>
  <c r="AO37" i="44"/>
  <c r="AO27" i="44"/>
  <c r="AX48" i="43"/>
  <c r="F3" i="46"/>
  <c r="G11" i="42" s="1"/>
  <c r="J3" i="46"/>
  <c r="AV11" i="42" s="1"/>
  <c r="N3" i="46"/>
  <c r="AM11" i="42" s="1"/>
  <c r="G3" i="46"/>
  <c r="R11" i="42" s="1"/>
  <c r="L3" i="46"/>
  <c r="Z11" i="42" s="1"/>
  <c r="H3" i="46"/>
  <c r="AB11" i="42" s="1"/>
  <c r="M3" i="46"/>
  <c r="AH11" i="42" s="1"/>
  <c r="I3" i="46"/>
  <c r="AI11" i="42" s="1"/>
  <c r="O3" i="46"/>
  <c r="K3" i="46"/>
  <c r="Q11" i="42" s="1"/>
  <c r="D3" i="46"/>
  <c r="F13" i="46"/>
  <c r="G25" i="42" s="1"/>
  <c r="J13" i="46"/>
  <c r="AV25" i="42" s="1"/>
  <c r="N13" i="46"/>
  <c r="AM25" i="42" s="1"/>
  <c r="G13" i="46"/>
  <c r="R25" i="42" s="1"/>
  <c r="L13" i="46"/>
  <c r="Z25" i="42" s="1"/>
  <c r="H13" i="46"/>
  <c r="AB25" i="42" s="1"/>
  <c r="M13" i="46"/>
  <c r="AH25" i="42" s="1"/>
  <c r="I13" i="46"/>
  <c r="AI25" i="42" s="1"/>
  <c r="O13" i="46"/>
  <c r="K13" i="46"/>
  <c r="Q25" i="42" s="1"/>
  <c r="D13" i="46"/>
  <c r="F23" i="46"/>
  <c r="G39" i="42" s="1"/>
  <c r="J23" i="46"/>
  <c r="AV39" i="42" s="1"/>
  <c r="N23" i="46"/>
  <c r="AM39" i="42" s="1"/>
  <c r="G23" i="46"/>
  <c r="R39" i="42" s="1"/>
  <c r="L23" i="46"/>
  <c r="Z39" i="42" s="1"/>
  <c r="H23" i="46"/>
  <c r="AB39" i="42" s="1"/>
  <c r="M23" i="46"/>
  <c r="AH39" i="42" s="1"/>
  <c r="I23" i="46"/>
  <c r="AI39" i="42" s="1"/>
  <c r="O23" i="46"/>
  <c r="K23" i="46"/>
  <c r="Q39" i="42" s="1"/>
  <c r="D23" i="46"/>
  <c r="H48" i="46"/>
  <c r="AB28" i="43" s="1"/>
  <c r="L48" i="46"/>
  <c r="Z28" i="43" s="1"/>
  <c r="F48" i="46"/>
  <c r="G28" i="43" s="1"/>
  <c r="K48" i="46"/>
  <c r="Q28" i="43" s="1"/>
  <c r="G48" i="46"/>
  <c r="R28" i="43" s="1"/>
  <c r="M48" i="46"/>
  <c r="AH28" i="43" s="1"/>
  <c r="I48" i="46"/>
  <c r="AI28" i="43" s="1"/>
  <c r="N48" i="46"/>
  <c r="AM28" i="43" s="1"/>
  <c r="D48" i="46"/>
  <c r="J48" i="46"/>
  <c r="AV28" i="43" s="1"/>
  <c r="O48" i="46"/>
  <c r="H44" i="46"/>
  <c r="AB24" i="43" s="1"/>
  <c r="L44" i="46"/>
  <c r="Z24" i="43" s="1"/>
  <c r="F44" i="46"/>
  <c r="G24" i="43" s="1"/>
  <c r="K44" i="46"/>
  <c r="Q24" i="43" s="1"/>
  <c r="G44" i="46"/>
  <c r="R24" i="43" s="1"/>
  <c r="M44" i="46"/>
  <c r="AH24" i="43" s="1"/>
  <c r="I44" i="46"/>
  <c r="AI24" i="43" s="1"/>
  <c r="N44" i="46"/>
  <c r="AM24" i="43" s="1"/>
  <c r="J44" i="46"/>
  <c r="AV24" i="43" s="1"/>
  <c r="O44" i="46"/>
  <c r="D44" i="46"/>
  <c r="C11" i="44"/>
  <c r="C14" i="44"/>
  <c r="C24" i="44"/>
  <c r="C28" i="44"/>
  <c r="C38" i="44"/>
  <c r="C48" i="44"/>
  <c r="C13" i="44"/>
  <c r="C17" i="44"/>
  <c r="C27" i="44"/>
  <c r="C37" i="44"/>
  <c r="C47" i="44"/>
  <c r="C16" i="44"/>
  <c r="C26" i="44"/>
  <c r="C36" i="44"/>
  <c r="C46" i="44"/>
  <c r="C50" i="44"/>
  <c r="C15" i="44"/>
  <c r="C25" i="44"/>
  <c r="C49" i="44"/>
  <c r="C39" i="44"/>
  <c r="C12" i="44"/>
  <c r="C35" i="44"/>
  <c r="S11" i="44"/>
  <c r="S14" i="44"/>
  <c r="S24" i="44"/>
  <c r="S28" i="44"/>
  <c r="S38" i="44"/>
  <c r="S48" i="44"/>
  <c r="S13" i="44"/>
  <c r="S17" i="44"/>
  <c r="S27" i="44"/>
  <c r="S37" i="44"/>
  <c r="S47" i="44"/>
  <c r="S16" i="44"/>
  <c r="S26" i="44"/>
  <c r="S36" i="44"/>
  <c r="S46" i="44"/>
  <c r="S50" i="44"/>
  <c r="S15" i="44"/>
  <c r="S25" i="44"/>
  <c r="S49" i="44"/>
  <c r="S12" i="44"/>
  <c r="S39" i="44"/>
  <c r="S35" i="44"/>
  <c r="H12" i="43"/>
  <c r="AY12" i="43"/>
  <c r="AY15" i="43"/>
  <c r="H15" i="43"/>
  <c r="AY48" i="42"/>
  <c r="H48" i="42"/>
  <c r="H28" i="42"/>
  <c r="AY28" i="42"/>
  <c r="AY14" i="42"/>
  <c r="H14" i="42"/>
  <c r="H14" i="43"/>
  <c r="AY14" i="43"/>
  <c r="AE46" i="43"/>
  <c r="D26" i="42"/>
  <c r="AJ26" i="42"/>
  <c r="AR26" i="42"/>
  <c r="V26" i="42"/>
  <c r="AQ26" i="42"/>
  <c r="F26" i="42"/>
  <c r="AA26" i="42"/>
  <c r="AN36" i="44"/>
  <c r="AY13" i="42"/>
  <c r="H13" i="42"/>
  <c r="F77" i="46"/>
  <c r="G35" i="44" s="1"/>
  <c r="J77" i="46"/>
  <c r="AV35" i="44" s="1"/>
  <c r="N77" i="46"/>
  <c r="AM35" i="44" s="1"/>
  <c r="G77" i="46"/>
  <c r="R35" i="44" s="1"/>
  <c r="L77" i="46"/>
  <c r="Z35" i="44" s="1"/>
  <c r="H77" i="46"/>
  <c r="AB35" i="44" s="1"/>
  <c r="M77" i="46"/>
  <c r="AH35" i="44" s="1"/>
  <c r="I77" i="46"/>
  <c r="AI35" i="44" s="1"/>
  <c r="O77" i="46"/>
  <c r="AY35" i="44" s="1"/>
  <c r="D77" i="46"/>
  <c r="K77" i="46"/>
  <c r="Q35" i="44" s="1"/>
  <c r="F74" i="46"/>
  <c r="G50" i="44" s="1"/>
  <c r="J74" i="46"/>
  <c r="AV50" i="44" s="1"/>
  <c r="N74" i="46"/>
  <c r="AM50" i="44" s="1"/>
  <c r="H74" i="46"/>
  <c r="AB50" i="44" s="1"/>
  <c r="M74" i="46"/>
  <c r="AH50" i="44" s="1"/>
  <c r="I74" i="46"/>
  <c r="AI50" i="44" s="1"/>
  <c r="O74" i="46"/>
  <c r="AY50" i="44" s="1"/>
  <c r="D74" i="46"/>
  <c r="K74" i="46"/>
  <c r="Q50" i="44" s="1"/>
  <c r="L74" i="46"/>
  <c r="Z50" i="44" s="1"/>
  <c r="G74" i="46"/>
  <c r="R50" i="44" s="1"/>
  <c r="F73" i="46"/>
  <c r="G49" i="44" s="1"/>
  <c r="J73" i="46"/>
  <c r="AV49" i="44" s="1"/>
  <c r="N73" i="46"/>
  <c r="AM49" i="44" s="1"/>
  <c r="I73" i="46"/>
  <c r="AI49" i="44" s="1"/>
  <c r="O73" i="46"/>
  <c r="AY49" i="44" s="1"/>
  <c r="D73" i="46"/>
  <c r="K73" i="46"/>
  <c r="Q49" i="44" s="1"/>
  <c r="G73" i="46"/>
  <c r="R49" i="44" s="1"/>
  <c r="L73" i="46"/>
  <c r="Z49" i="44" s="1"/>
  <c r="H73" i="46"/>
  <c r="AB49" i="44" s="1"/>
  <c r="M73" i="46"/>
  <c r="AH49" i="44" s="1"/>
  <c r="AA48" i="44"/>
  <c r="AQ48" i="44"/>
  <c r="D48" i="44"/>
  <c r="H48" i="44"/>
  <c r="AJ48" i="44"/>
  <c r="AR48" i="44"/>
  <c r="F48" i="44"/>
  <c r="V48" i="44"/>
  <c r="AF13" i="44"/>
  <c r="AN26" i="44"/>
  <c r="AF46" i="44"/>
  <c r="P47" i="44"/>
  <c r="P11" i="44"/>
  <c r="P24" i="44"/>
  <c r="X47" i="44"/>
  <c r="X48" i="44"/>
  <c r="X14" i="44"/>
  <c r="X35" i="44"/>
  <c r="AF17" i="44"/>
  <c r="AF28" i="44"/>
  <c r="AF39" i="44"/>
  <c r="AN17" i="44"/>
  <c r="AN28" i="44"/>
  <c r="AN39" i="44"/>
  <c r="AX48" i="44"/>
  <c r="H16" i="42"/>
  <c r="AY16" i="42"/>
  <c r="F36" i="44"/>
  <c r="V36" i="44"/>
  <c r="AA36" i="44"/>
  <c r="AQ36" i="44"/>
  <c r="D36" i="44"/>
  <c r="AJ36" i="44"/>
  <c r="H36" i="44"/>
  <c r="AR36" i="44"/>
  <c r="E47" i="44"/>
  <c r="E24" i="44"/>
  <c r="E39" i="44"/>
  <c r="E50" i="44"/>
  <c r="AF36" i="44"/>
  <c r="AT48" i="44"/>
  <c r="N38" i="44"/>
  <c r="N12" i="44"/>
  <c r="N28" i="44"/>
  <c r="N14" i="44"/>
  <c r="N24" i="44"/>
  <c r="N48" i="44"/>
  <c r="D49" i="44" l="1"/>
  <c r="H49" i="44"/>
  <c r="AJ49" i="44"/>
  <c r="AR49" i="44"/>
  <c r="F49" i="44"/>
  <c r="V49" i="44"/>
  <c r="AA49" i="44"/>
  <c r="AQ49" i="44"/>
  <c r="H24" i="43"/>
  <c r="AY24" i="43"/>
  <c r="D28" i="43"/>
  <c r="AJ28" i="43"/>
  <c r="AR28" i="43"/>
  <c r="F28" i="43"/>
  <c r="AQ28" i="43"/>
  <c r="V28" i="43"/>
  <c r="AA28" i="43"/>
  <c r="AA25" i="42"/>
  <c r="AQ25" i="42"/>
  <c r="F25" i="42"/>
  <c r="V25" i="42"/>
  <c r="AR25" i="42"/>
  <c r="AJ25" i="42"/>
  <c r="D25" i="42"/>
  <c r="AA38" i="44"/>
  <c r="AQ38" i="44"/>
  <c r="D38" i="44"/>
  <c r="H38" i="44"/>
  <c r="AJ38" i="44"/>
  <c r="AR38" i="44"/>
  <c r="F38" i="44"/>
  <c r="V38" i="44"/>
  <c r="D49" i="42"/>
  <c r="AJ49" i="42"/>
  <c r="AR49" i="42"/>
  <c r="F49" i="42"/>
  <c r="V49" i="42"/>
  <c r="AA49" i="42"/>
  <c r="AQ49" i="42"/>
  <c r="AY35" i="42"/>
  <c r="H35" i="42"/>
  <c r="F47" i="44"/>
  <c r="V47" i="44"/>
  <c r="AA47" i="44"/>
  <c r="AQ47" i="44"/>
  <c r="D47" i="44"/>
  <c r="H47" i="44"/>
  <c r="AJ47" i="44"/>
  <c r="AR47" i="44"/>
  <c r="F47" i="42"/>
  <c r="V47" i="42"/>
  <c r="D47" i="42"/>
  <c r="AJ47" i="42"/>
  <c r="AA47" i="42"/>
  <c r="AQ47" i="42"/>
  <c r="AR47" i="42"/>
  <c r="F50" i="44"/>
  <c r="V50" i="44"/>
  <c r="AA50" i="44"/>
  <c r="AQ50" i="44"/>
  <c r="AR50" i="44"/>
  <c r="D50" i="44"/>
  <c r="AJ50" i="44"/>
  <c r="H50" i="44"/>
  <c r="AA39" i="42"/>
  <c r="D39" i="42"/>
  <c r="AJ39" i="42"/>
  <c r="AR39" i="42"/>
  <c r="F39" i="42"/>
  <c r="V39" i="42"/>
  <c r="AQ39" i="42"/>
  <c r="H11" i="42"/>
  <c r="AY11" i="42"/>
  <c r="D39" i="44"/>
  <c r="H39" i="44"/>
  <c r="AJ39" i="44"/>
  <c r="AR39" i="44"/>
  <c r="F39" i="44"/>
  <c r="V39" i="44"/>
  <c r="AA39" i="44"/>
  <c r="AQ39" i="44"/>
  <c r="AR25" i="43"/>
  <c r="V25" i="43"/>
  <c r="AJ25" i="43"/>
  <c r="AQ25" i="43"/>
  <c r="F25" i="43"/>
  <c r="D25" i="43"/>
  <c r="AA25" i="43"/>
  <c r="AY26" i="43"/>
  <c r="H26" i="43"/>
  <c r="H49" i="42"/>
  <c r="AY49" i="42"/>
  <c r="AA27" i="43"/>
  <c r="AQ27" i="43"/>
  <c r="F27" i="43"/>
  <c r="V27" i="43"/>
  <c r="AR27" i="43"/>
  <c r="D27" i="43"/>
  <c r="AJ27" i="43"/>
  <c r="H47" i="42"/>
  <c r="AY47" i="42"/>
  <c r="D35" i="44"/>
  <c r="H35" i="44"/>
  <c r="AJ35" i="44"/>
  <c r="AR35" i="44"/>
  <c r="F35" i="44"/>
  <c r="V35" i="44"/>
  <c r="AA35" i="44"/>
  <c r="AQ35" i="44"/>
  <c r="H28" i="43"/>
  <c r="AY28" i="43"/>
  <c r="AY25" i="42"/>
  <c r="H25" i="42"/>
  <c r="F17" i="42"/>
  <c r="V17" i="42"/>
  <c r="AA17" i="42"/>
  <c r="AR17" i="42"/>
  <c r="AQ17" i="42"/>
  <c r="AJ17" i="42"/>
  <c r="D17" i="42"/>
  <c r="F27" i="42"/>
  <c r="V27" i="42"/>
  <c r="AA27" i="42"/>
  <c r="AQ27" i="42"/>
  <c r="AR27" i="42"/>
  <c r="D27" i="42"/>
  <c r="AJ27" i="42"/>
  <c r="AA24" i="44"/>
  <c r="AQ24" i="44"/>
  <c r="D24" i="44"/>
  <c r="H24" i="44"/>
  <c r="AJ24" i="44"/>
  <c r="AR24" i="44"/>
  <c r="F24" i="44"/>
  <c r="V24" i="44"/>
  <c r="F27" i="44"/>
  <c r="V27" i="44"/>
  <c r="AA27" i="44"/>
  <c r="AQ27" i="44"/>
  <c r="D27" i="44"/>
  <c r="H27" i="44"/>
  <c r="AJ27" i="44"/>
  <c r="AR27" i="44"/>
  <c r="D15" i="42"/>
  <c r="AJ15" i="42"/>
  <c r="AR15" i="42"/>
  <c r="AA15" i="42"/>
  <c r="AQ15" i="42"/>
  <c r="F15" i="42"/>
  <c r="V15" i="42"/>
  <c r="D37" i="42"/>
  <c r="AJ37" i="42"/>
  <c r="AR37" i="42"/>
  <c r="V37" i="42"/>
  <c r="AQ37" i="42"/>
  <c r="F37" i="42"/>
  <c r="AA37" i="42"/>
  <c r="AA28" i="44"/>
  <c r="AQ28" i="44"/>
  <c r="D28" i="44"/>
  <c r="H28" i="44"/>
  <c r="AJ28" i="44"/>
  <c r="AR28" i="44"/>
  <c r="F28" i="44"/>
  <c r="V28" i="44"/>
  <c r="D24" i="43"/>
  <c r="AJ24" i="43"/>
  <c r="AR24" i="43"/>
  <c r="F24" i="43"/>
  <c r="AQ24" i="43"/>
  <c r="AA24" i="43"/>
  <c r="V24" i="43"/>
  <c r="H39" i="42"/>
  <c r="AY39" i="42"/>
  <c r="D11" i="42"/>
  <c r="AJ11" i="42"/>
  <c r="AR11" i="42"/>
  <c r="F11" i="42"/>
  <c r="AA11" i="42"/>
  <c r="V11" i="42"/>
  <c r="AQ11" i="42"/>
  <c r="AY17" i="42"/>
  <c r="H17" i="42"/>
  <c r="F37" i="44"/>
  <c r="V37" i="44"/>
  <c r="AA37" i="44"/>
  <c r="AQ37" i="44"/>
  <c r="D37" i="44"/>
  <c r="H37" i="44"/>
  <c r="AJ37" i="44"/>
  <c r="AR37" i="44"/>
  <c r="H25" i="43"/>
  <c r="AY25" i="43"/>
  <c r="H27" i="42"/>
  <c r="AY27" i="42"/>
  <c r="D25" i="44"/>
  <c r="H25" i="44"/>
  <c r="AJ25" i="44"/>
  <c r="AR25" i="44"/>
  <c r="F25" i="44"/>
  <c r="V25" i="44"/>
  <c r="AA25" i="44"/>
  <c r="AQ25" i="44"/>
  <c r="F26" i="44"/>
  <c r="V26" i="44"/>
  <c r="AA26" i="44"/>
  <c r="AQ26" i="44"/>
  <c r="D26" i="44"/>
  <c r="AJ26" i="44"/>
  <c r="H26" i="44"/>
  <c r="AR26" i="44"/>
  <c r="F26" i="43"/>
  <c r="V26" i="43"/>
  <c r="D26" i="43"/>
  <c r="AJ26" i="43"/>
  <c r="AQ26" i="43"/>
  <c r="AR26" i="43"/>
  <c r="AA26" i="43"/>
  <c r="AA35" i="42"/>
  <c r="AQ35" i="42"/>
  <c r="F35" i="42"/>
  <c r="D35" i="42"/>
  <c r="V35" i="42"/>
  <c r="AR35" i="42"/>
  <c r="AJ35" i="42"/>
  <c r="H15" i="42"/>
  <c r="AY15" i="42"/>
  <c r="H37" i="42"/>
  <c r="AY37" i="42"/>
  <c r="F46" i="44"/>
  <c r="V46" i="44"/>
  <c r="AA46" i="44"/>
  <c r="AQ46" i="44"/>
  <c r="H46" i="44"/>
  <c r="AR46" i="44"/>
  <c r="AJ46" i="44"/>
  <c r="D46" i="44"/>
  <c r="AY27" i="43"/>
  <c r="H27" i="43"/>
  <c r="E11" i="62"/>
  <c r="D10" i="62"/>
  <c r="D12" i="62"/>
  <c r="E16" i="62"/>
  <c r="E6" i="62"/>
  <c r="F9" i="62"/>
  <c r="F24" i="62"/>
  <c r="D19" i="62"/>
  <c r="D6" i="62"/>
  <c r="D14" i="62"/>
  <c r="D5" i="62"/>
  <c r="D8" i="52"/>
  <c r="F22" i="62"/>
  <c r="F18" i="62"/>
  <c r="E15" i="62"/>
  <c r="AB2" i="70"/>
  <c r="F11" i="62"/>
  <c r="E20" i="62"/>
  <c r="S2" i="70"/>
  <c r="D11" i="62"/>
  <c r="AE2" i="70"/>
  <c r="E17" i="62"/>
  <c r="D9" i="62"/>
  <c r="F7" i="62"/>
  <c r="M2" i="70"/>
  <c r="E14" i="62"/>
  <c r="F12" i="62"/>
  <c r="AH2" i="70"/>
  <c r="D15" i="62"/>
  <c r="D9" i="52"/>
  <c r="E13" i="62"/>
  <c r="E18" i="62"/>
  <c r="F19" i="62"/>
  <c r="D2" i="70"/>
  <c r="E23" i="62"/>
  <c r="J2" i="70"/>
  <c r="D22" i="62"/>
  <c r="E5" i="62"/>
  <c r="P2" i="70"/>
  <c r="D3" i="70"/>
  <c r="E12" i="62"/>
  <c r="F8" i="62"/>
  <c r="Y2" i="70"/>
  <c r="F20" i="62"/>
  <c r="F13" i="62"/>
  <c r="D24" i="62"/>
  <c r="D16" i="62"/>
  <c r="E10" i="62"/>
  <c r="D21" i="62"/>
  <c r="S3" i="70"/>
  <c r="F6" i="62"/>
  <c r="D6" i="52"/>
  <c r="F14" i="62"/>
  <c r="D8" i="62"/>
  <c r="F10" i="62"/>
  <c r="E7" i="62"/>
  <c r="E22" i="62"/>
  <c r="A2" i="70"/>
  <c r="F15" i="62"/>
  <c r="M3" i="70"/>
  <c r="P3" i="70"/>
  <c r="D5" i="52"/>
  <c r="E21" i="62"/>
  <c r="F16" i="62"/>
  <c r="E19" i="62"/>
  <c r="D17" i="62"/>
  <c r="D20" i="62"/>
  <c r="D7" i="62"/>
  <c r="E8" i="62"/>
  <c r="F17" i="62"/>
  <c r="AB3" i="70"/>
  <c r="F5" i="62"/>
  <c r="J3" i="70"/>
  <c r="D7" i="52"/>
  <c r="E9" i="62"/>
  <c r="G2" i="70"/>
  <c r="D18" i="62"/>
  <c r="F21" i="62"/>
  <c r="V2" i="70"/>
  <c r="F23" i="62"/>
  <c r="D13" i="62"/>
  <c r="E24" i="62"/>
  <c r="D23" i="62"/>
  <c r="AE3" i="70"/>
  <c r="AH4" i="70"/>
  <c r="AE4" i="70"/>
  <c r="AH6" i="70"/>
  <c r="AE5" i="70"/>
  <c r="AH10" i="70"/>
  <c r="D4" i="70"/>
  <c r="Y3" i="70"/>
  <c r="S4" i="70"/>
  <c r="A3" i="70"/>
  <c r="M4" i="70"/>
  <c r="P4" i="70"/>
  <c r="P5" i="70"/>
  <c r="AB4" i="70"/>
  <c r="J4" i="70"/>
  <c r="G3" i="70"/>
  <c r="V3" i="70"/>
  <c r="V4" i="70"/>
  <c r="AE6" i="70"/>
  <c r="AH11" i="70"/>
  <c r="AE7" i="70"/>
  <c r="D5" i="70"/>
  <c r="Y4" i="70"/>
  <c r="S5" i="70"/>
  <c r="A4" i="70"/>
  <c r="A5" i="70"/>
  <c r="A6" i="70"/>
  <c r="M5" i="70"/>
  <c r="P6" i="70"/>
  <c r="P7" i="70"/>
  <c r="AB5" i="70"/>
  <c r="AB6" i="70"/>
  <c r="AB7" i="70"/>
  <c r="J5" i="70"/>
  <c r="G4" i="70"/>
  <c r="V5" i="70"/>
  <c r="V6" i="70"/>
  <c r="AH12" i="70"/>
  <c r="AH13" i="70"/>
  <c r="AE8" i="70"/>
  <c r="AE9" i="70"/>
  <c r="AE10" i="70"/>
  <c r="D6" i="70"/>
  <c r="D7" i="70"/>
  <c r="Y5" i="70"/>
  <c r="S6" i="70"/>
  <c r="A7" i="70"/>
  <c r="A8" i="70"/>
  <c r="M6" i="70"/>
  <c r="M7" i="70"/>
  <c r="M8" i="70"/>
  <c r="M9" i="70"/>
  <c r="P8" i="70"/>
  <c r="AB8" i="70"/>
  <c r="AB9" i="70"/>
  <c r="J6" i="70"/>
  <c r="G5" i="70"/>
  <c r="V7" i="70"/>
  <c r="AE11" i="70"/>
  <c r="D8" i="70"/>
  <c r="Y6" i="70"/>
  <c r="S7" i="70"/>
  <c r="A9" i="70"/>
  <c r="M10" i="70"/>
  <c r="P9" i="70"/>
  <c r="AB10" i="70"/>
  <c r="J7" i="70"/>
  <c r="J8" i="70"/>
  <c r="G6" i="70"/>
  <c r="V8" i="70"/>
  <c r="AE12" i="70"/>
  <c r="AE13" i="70"/>
  <c r="D9" i="70"/>
  <c r="Y7" i="70"/>
  <c r="S8" i="70"/>
  <c r="A10" i="70"/>
  <c r="A11" i="70"/>
  <c r="A12" i="70"/>
  <c r="M11" i="70"/>
  <c r="M12" i="70"/>
  <c r="P10" i="70"/>
  <c r="AB11" i="70"/>
  <c r="AB12" i="70"/>
  <c r="AB13" i="70"/>
  <c r="J9" i="70"/>
  <c r="J10" i="70"/>
  <c r="G7" i="70"/>
  <c r="V9" i="70"/>
  <c r="AE14" i="70"/>
  <c r="D10" i="70"/>
  <c r="Y8" i="70"/>
  <c r="S9" i="70"/>
  <c r="S10" i="70"/>
  <c r="S11" i="70"/>
  <c r="A13" i="70"/>
  <c r="M13" i="70"/>
  <c r="P11" i="70"/>
  <c r="AB14" i="70"/>
  <c r="J11" i="70"/>
  <c r="G8" i="70"/>
  <c r="G9" i="70"/>
  <c r="G10" i="70"/>
  <c r="V10" i="70"/>
  <c r="AE15" i="70"/>
  <c r="AE16" i="70"/>
  <c r="D11" i="70"/>
  <c r="Y9" i="70"/>
  <c r="Y10" i="70"/>
  <c r="S12" i="70"/>
  <c r="A14" i="70"/>
  <c r="M14" i="70"/>
  <c r="P12" i="70"/>
  <c r="P13" i="70"/>
  <c r="J12" i="70"/>
  <c r="G11" i="70"/>
  <c r="G12" i="70"/>
  <c r="V11" i="70"/>
  <c r="AE17" i="70"/>
  <c r="D12" i="70"/>
  <c r="D13" i="70"/>
  <c r="Y11" i="70"/>
  <c r="S13" i="70"/>
  <c r="A15" i="70"/>
  <c r="A16" i="70"/>
  <c r="M15" i="70"/>
  <c r="P14" i="70"/>
  <c r="J13" i="70"/>
  <c r="G13" i="70"/>
  <c r="V12" i="70"/>
  <c r="AE18" i="70"/>
  <c r="D14" i="70"/>
  <c r="Y12" i="70"/>
  <c r="S14" i="70"/>
  <c r="A17" i="70"/>
  <c r="M16" i="70"/>
  <c r="P15" i="70"/>
  <c r="J14" i="70"/>
  <c r="G14" i="70"/>
  <c r="G15" i="70"/>
  <c r="V13" i="70"/>
  <c r="AE19" i="70"/>
  <c r="D15" i="70"/>
  <c r="D16" i="70"/>
  <c r="D17" i="70"/>
  <c r="Y13" i="70"/>
  <c r="Y14" i="70"/>
  <c r="Y15" i="70"/>
  <c r="S15" i="70"/>
  <c r="A18" i="70"/>
  <c r="M17" i="70"/>
  <c r="M18" i="70"/>
  <c r="P16" i="70"/>
  <c r="J15" i="70"/>
  <c r="G16" i="70"/>
  <c r="V14" i="70"/>
  <c r="AE20" i="70"/>
  <c r="AE21" i="70"/>
  <c r="AE22" i="70"/>
  <c r="AE23" i="70"/>
  <c r="D18" i="70"/>
  <c r="D19" i="70"/>
  <c r="Y16" i="70"/>
  <c r="S16" i="70"/>
  <c r="A19" i="70"/>
  <c r="A20" i="70"/>
  <c r="M19" i="70"/>
  <c r="P17" i="70"/>
  <c r="P18" i="70"/>
  <c r="J16" i="70"/>
  <c r="G17" i="70"/>
  <c r="G18" i="70"/>
  <c r="G19" i="70"/>
  <c r="V15" i="70"/>
  <c r="AE24" i="70"/>
  <c r="AE25" i="70"/>
  <c r="AE26" i="70"/>
  <c r="AE27" i="70"/>
  <c r="D20" i="70"/>
  <c r="Y17" i="70"/>
  <c r="S17" i="70"/>
  <c r="A21" i="70"/>
  <c r="M20" i="70"/>
  <c r="P19" i="70"/>
  <c r="J17" i="70"/>
  <c r="G20" i="70"/>
  <c r="V16" i="70"/>
  <c r="AE28" i="70"/>
  <c r="D21" i="70"/>
  <c r="Y18" i="70"/>
  <c r="Y19" i="70"/>
  <c r="Y20" i="70"/>
  <c r="S18" i="70"/>
  <c r="A22" i="70"/>
  <c r="A23" i="70"/>
  <c r="M21" i="70"/>
  <c r="P20" i="70"/>
  <c r="J18" i="70"/>
  <c r="G21" i="70"/>
  <c r="G22" i="70"/>
  <c r="V17" i="70"/>
  <c r="AE29" i="70"/>
  <c r="D22" i="70"/>
  <c r="D23" i="70"/>
  <c r="Y21" i="70"/>
  <c r="Y22" i="70"/>
  <c r="S19" i="70"/>
  <c r="S20" i="70"/>
  <c r="A24" i="70"/>
  <c r="M22" i="70"/>
  <c r="P21" i="70"/>
  <c r="J19" i="70"/>
  <c r="J20" i="70"/>
  <c r="G23" i="70"/>
  <c r="G24" i="70"/>
  <c r="G25" i="70"/>
  <c r="V18" i="70"/>
  <c r="AE30" i="70"/>
  <c r="D24" i="70"/>
  <c r="Y23" i="70"/>
  <c r="S21" i="70"/>
  <c r="S22" i="70"/>
  <c r="A25" i="70"/>
  <c r="M23" i="70"/>
  <c r="P22" i="70"/>
  <c r="J21" i="70"/>
  <c r="J22" i="70"/>
  <c r="J23" i="70"/>
  <c r="G26" i="70"/>
  <c r="V19" i="70"/>
  <c r="AE31" i="70"/>
  <c r="D25" i="70"/>
  <c r="D26" i="70"/>
  <c r="Y24" i="70"/>
  <c r="S23" i="70"/>
  <c r="A26" i="70"/>
  <c r="M24" i="70"/>
  <c r="P23" i="70"/>
  <c r="J24" i="70"/>
  <c r="J25" i="70"/>
  <c r="J26" i="70"/>
  <c r="G27" i="70"/>
  <c r="V20" i="70"/>
  <c r="AE32" i="70"/>
  <c r="D27" i="70"/>
  <c r="Y25" i="70"/>
  <c r="S24" i="70"/>
  <c r="A27" i="70"/>
  <c r="M25" i="70"/>
  <c r="P24" i="70"/>
  <c r="J27" i="70"/>
  <c r="G28" i="70"/>
  <c r="G29" i="70"/>
  <c r="V21" i="70"/>
  <c r="V22" i="70"/>
  <c r="AE33" i="70"/>
  <c r="D28" i="70"/>
  <c r="D29" i="70"/>
  <c r="Y26" i="70"/>
  <c r="S25" i="70"/>
  <c r="S26" i="70"/>
  <c r="A28" i="70"/>
  <c r="A29" i="70"/>
  <c r="A30" i="70"/>
  <c r="A31" i="70"/>
  <c r="M26" i="70"/>
  <c r="P25" i="70"/>
  <c r="P26" i="70"/>
  <c r="J28" i="70"/>
  <c r="G30" i="70"/>
  <c r="G31" i="70"/>
  <c r="V23" i="70"/>
  <c r="V24" i="70"/>
  <c r="AE34" i="70"/>
  <c r="D30" i="70"/>
  <c r="D31" i="70"/>
  <c r="Y27" i="70"/>
  <c r="Y28" i="70"/>
  <c r="S27" i="70"/>
  <c r="A32" i="70"/>
  <c r="M27" i="70"/>
  <c r="P27" i="70"/>
  <c r="J29" i="70"/>
  <c r="J30" i="70"/>
  <c r="G32" i="70"/>
  <c r="G33" i="70"/>
  <c r="V25" i="70"/>
  <c r="V26" i="70"/>
  <c r="AE35" i="70"/>
  <c r="D32" i="70"/>
  <c r="Y29" i="70"/>
  <c r="Y30" i="70"/>
  <c r="S28" i="70"/>
  <c r="A33" i="70"/>
  <c r="M28" i="70"/>
  <c r="P28" i="70"/>
  <c r="J31" i="70"/>
  <c r="J32" i="70"/>
  <c r="J33" i="70"/>
  <c r="J34" i="70" s="1"/>
  <c r="J35" i="70"/>
  <c r="J36" i="70"/>
  <c r="G34" i="70"/>
  <c r="V27" i="70"/>
  <c r="AE36" i="70"/>
  <c r="AE37" i="70"/>
  <c r="D33" i="70"/>
  <c r="Y31" i="70"/>
  <c r="S29" i="70"/>
  <c r="S30" i="70"/>
  <c r="S31" i="70"/>
  <c r="A34" i="70"/>
  <c r="M29" i="70"/>
  <c r="P29" i="70"/>
  <c r="J37" i="70"/>
  <c r="J38" i="70"/>
  <c r="G35" i="70"/>
  <c r="V28" i="70"/>
  <c r="V29" i="70"/>
  <c r="V30" i="70"/>
  <c r="AE38" i="70"/>
  <c r="D34" i="70"/>
  <c r="Y32" i="70"/>
  <c r="Y33" i="70"/>
  <c r="S32" i="70"/>
  <c r="S33" i="70"/>
  <c r="S34" i="70"/>
  <c r="S35" i="70"/>
  <c r="A35" i="70"/>
  <c r="A36" i="70"/>
  <c r="A37" i="70"/>
  <c r="M30" i="70"/>
  <c r="P30" i="70"/>
  <c r="J39" i="70"/>
  <c r="G36" i="70"/>
  <c r="V31" i="70"/>
  <c r="V32" i="70"/>
  <c r="V33" i="70"/>
  <c r="AE39" i="70"/>
  <c r="D35" i="70"/>
  <c r="Y34" i="70"/>
  <c r="S36" i="70"/>
  <c r="A38" i="70"/>
  <c r="A39" i="70"/>
  <c r="M31" i="70"/>
  <c r="P31" i="70"/>
  <c r="P32" i="70"/>
  <c r="P33" i="70"/>
  <c r="J40" i="70"/>
  <c r="G37" i="70"/>
  <c r="V34" i="70"/>
  <c r="AE40" i="70"/>
  <c r="D36" i="70"/>
  <c r="Y35" i="70"/>
  <c r="Y36" i="70"/>
  <c r="S37" i="70"/>
  <c r="A40" i="70"/>
  <c r="M32" i="70"/>
  <c r="M33" i="70"/>
  <c r="P34" i="70"/>
  <c r="P35" i="70"/>
  <c r="J41" i="70"/>
  <c r="G38" i="70"/>
  <c r="G39" i="70"/>
  <c r="V35" i="70"/>
  <c r="AE41" i="70"/>
  <c r="D37" i="70"/>
  <c r="D38" i="70"/>
  <c r="Y37" i="70"/>
  <c r="Y38" i="70"/>
  <c r="S38" i="70"/>
  <c r="A41" i="70"/>
  <c r="M34" i="70"/>
  <c r="M35" i="70"/>
  <c r="M36" i="70"/>
  <c r="P36" i="70"/>
  <c r="J42" i="70"/>
  <c r="J43" i="70"/>
  <c r="G40" i="70"/>
  <c r="V36" i="70"/>
  <c r="AE42" i="70"/>
  <c r="D39" i="70"/>
  <c r="D40" i="70"/>
  <c r="Y39" i="70"/>
  <c r="Y40" i="70"/>
  <c r="S39" i="70"/>
  <c r="A42" i="70"/>
  <c r="M37" i="70"/>
  <c r="M38" i="70"/>
  <c r="P37" i="70"/>
  <c r="J44" i="70"/>
  <c r="G41" i="70"/>
  <c r="V37" i="70"/>
  <c r="V38" i="70"/>
  <c r="AE43" i="70"/>
  <c r="D41" i="70"/>
  <c r="Y41" i="70"/>
  <c r="Y42" i="70"/>
  <c r="S40" i="70"/>
  <c r="S41" i="70"/>
  <c r="A43" i="70"/>
  <c r="M39" i="70"/>
  <c r="P38" i="70"/>
  <c r="J45" i="70"/>
  <c r="G42" i="70"/>
  <c r="V39" i="70"/>
  <c r="AE44" i="70"/>
  <c r="D42" i="70"/>
  <c r="Y43" i="70"/>
  <c r="Y44" i="70"/>
  <c r="S42" i="70"/>
  <c r="S43" i="70"/>
  <c r="A44" i="70"/>
  <c r="M40" i="70"/>
  <c r="P39" i="70"/>
  <c r="J46" i="70"/>
  <c r="G43" i="70"/>
  <c r="G44" i="70"/>
  <c r="V40" i="70"/>
  <c r="V41" i="70"/>
  <c r="AE45" i="70"/>
  <c r="AE46" i="70"/>
  <c r="D43" i="70"/>
  <c r="Y45" i="70"/>
  <c r="S44" i="70"/>
  <c r="S45" i="70"/>
  <c r="S46" i="70"/>
  <c r="A45" i="70"/>
  <c r="M41" i="70"/>
  <c r="P40" i="70"/>
  <c r="J47" i="70"/>
  <c r="G45" i="70"/>
  <c r="G46" i="70"/>
  <c r="V42" i="70"/>
  <c r="V43" i="70"/>
  <c r="AE47" i="70"/>
  <c r="D44" i="70"/>
  <c r="Y46" i="70"/>
  <c r="S47" i="70"/>
  <c r="A46" i="70"/>
  <c r="A47" i="70"/>
  <c r="M42" i="70"/>
  <c r="P41" i="70"/>
  <c r="P42" i="70"/>
  <c r="P43" i="70"/>
  <c r="P44" i="70"/>
  <c r="J48" i="70"/>
  <c r="G47" i="70"/>
  <c r="V44" i="70"/>
  <c r="V45" i="70"/>
  <c r="AE48" i="70"/>
  <c r="AE49" i="70"/>
  <c r="D45" i="70"/>
  <c r="Y47" i="70"/>
  <c r="Y48" i="70"/>
  <c r="Y49" i="70"/>
  <c r="S48" i="70"/>
  <c r="A48" i="70"/>
  <c r="M43" i="70"/>
  <c r="P45" i="70"/>
  <c r="J49" i="70"/>
  <c r="G48" i="70"/>
  <c r="V46" i="70"/>
  <c r="V47" i="70"/>
  <c r="V48" i="70"/>
  <c r="AE50" i="70"/>
  <c r="D46" i="70"/>
  <c r="Y50" i="70"/>
  <c r="Y51" i="70"/>
  <c r="Y52" i="70"/>
  <c r="Y53" i="70"/>
  <c r="Y54" i="70"/>
  <c r="S49" i="70"/>
  <c r="S50" i="70"/>
  <c r="A49" i="70"/>
  <c r="M44" i="70"/>
  <c r="P46" i="70"/>
  <c r="J50" i="70"/>
  <c r="J51" i="70"/>
  <c r="G49" i="70"/>
  <c r="V49" i="70"/>
  <c r="AE51" i="70"/>
  <c r="AE52" i="70"/>
  <c r="AE53" i="70"/>
  <c r="D47" i="70"/>
  <c r="D48" i="70"/>
  <c r="Y55" i="70"/>
  <c r="Y56" i="70"/>
  <c r="S51" i="70"/>
  <c r="A50" i="70"/>
  <c r="A51" i="70" s="1"/>
  <c r="A52" i="70"/>
  <c r="A53" i="70"/>
  <c r="M45" i="70"/>
  <c r="M46" i="70"/>
  <c r="P47" i="70"/>
  <c r="P48" i="70"/>
  <c r="J52" i="70"/>
  <c r="J53" i="70"/>
  <c r="G50" i="70"/>
  <c r="V50" i="70"/>
  <c r="AE54" i="70"/>
  <c r="D49" i="70"/>
  <c r="Y57" i="70"/>
  <c r="Y58" i="70"/>
  <c r="S52" i="70"/>
  <c r="A54" i="70"/>
  <c r="A55" i="70"/>
  <c r="M47" i="70"/>
  <c r="M48" i="70"/>
  <c r="P49" i="70"/>
  <c r="J54" i="70"/>
  <c r="G51" i="70"/>
  <c r="V51" i="70"/>
  <c r="AE55" i="70"/>
  <c r="D50" i="70"/>
  <c r="D51" i="70"/>
  <c r="Y59" i="70"/>
  <c r="Y60" i="70"/>
  <c r="S53" i="70"/>
  <c r="S54" i="70"/>
  <c r="S55" i="70"/>
  <c r="A56" i="70"/>
  <c r="M49" i="70"/>
  <c r="P50" i="70"/>
  <c r="P51" i="70"/>
  <c r="P52" i="70"/>
  <c r="J55" i="70"/>
  <c r="G52" i="70"/>
  <c r="G53" i="70"/>
  <c r="V52" i="70"/>
  <c r="AE56" i="70"/>
  <c r="D52" i="70"/>
  <c r="Y61" i="70"/>
  <c r="S56" i="70"/>
  <c r="S57" i="70"/>
  <c r="A57" i="70"/>
  <c r="A58" i="70"/>
  <c r="A59" i="70"/>
  <c r="A60" i="70"/>
  <c r="M50" i="70"/>
  <c r="P53" i="70"/>
  <c r="J56" i="70"/>
  <c r="G54" i="70"/>
  <c r="G55" i="70"/>
  <c r="G56" i="70"/>
  <c r="V53" i="70"/>
  <c r="V54" i="70"/>
  <c r="AE57" i="70"/>
  <c r="D53" i="70"/>
  <c r="D54" i="70"/>
  <c r="Y62" i="70"/>
  <c r="Y63" i="70"/>
  <c r="Y64" i="70"/>
  <c r="S58" i="70"/>
  <c r="S59" i="70"/>
  <c r="A61" i="70"/>
  <c r="A62" i="70"/>
  <c r="A63" i="70"/>
  <c r="A64" i="70"/>
  <c r="M51" i="70"/>
  <c r="P54" i="70"/>
  <c r="P55" i="70"/>
  <c r="J57" i="70"/>
  <c r="G57" i="70"/>
  <c r="V55" i="70"/>
  <c r="AE58" i="70"/>
  <c r="D55" i="70"/>
  <c r="D56" i="70"/>
  <c r="Y65" i="70"/>
  <c r="Y66" i="70"/>
  <c r="S60" i="70"/>
  <c r="S61" i="70"/>
  <c r="A65" i="70"/>
  <c r="A66" i="70"/>
  <c r="M52" i="70"/>
  <c r="M53" i="70"/>
  <c r="P56" i="70"/>
  <c r="J58" i="70"/>
  <c r="J59" i="70"/>
  <c r="G58" i="70"/>
  <c r="V56" i="70"/>
  <c r="AE59" i="70"/>
  <c r="AE60" i="70"/>
  <c r="D57" i="70"/>
  <c r="D58" i="70"/>
  <c r="Y67" i="70"/>
  <c r="S62" i="70"/>
  <c r="S63" i="70"/>
  <c r="A67" i="70"/>
  <c r="A68" i="70"/>
  <c r="M54" i="70"/>
  <c r="M55" i="70"/>
  <c r="P57" i="70"/>
  <c r="J60" i="70"/>
  <c r="J61" i="70"/>
  <c r="G59" i="70"/>
  <c r="V57" i="70"/>
  <c r="AE61" i="70"/>
  <c r="AE62" i="70"/>
  <c r="D59" i="70"/>
  <c r="Y68" i="70"/>
  <c r="S64" i="70"/>
  <c r="A69" i="70"/>
  <c r="M56" i="70"/>
  <c r="P58" i="70"/>
  <c r="J62" i="70"/>
  <c r="G60" i="70"/>
  <c r="V58" i="70"/>
  <c r="AE63" i="70"/>
  <c r="D60" i="70"/>
  <c r="Y69" i="70"/>
  <c r="Y70" i="70"/>
  <c r="S65" i="70"/>
  <c r="S66" i="70"/>
  <c r="A70" i="70"/>
  <c r="M57" i="70"/>
  <c r="P59" i="70"/>
  <c r="P60" i="70"/>
  <c r="J63" i="70"/>
  <c r="G61" i="70"/>
  <c r="V59" i="70"/>
  <c r="V60" i="70"/>
  <c r="AE64" i="70"/>
  <c r="D61" i="70"/>
  <c r="D62" i="70"/>
  <c r="Y71" i="70"/>
  <c r="S67" i="70"/>
  <c r="S68" i="70"/>
  <c r="A71" i="70"/>
  <c r="A72" i="70"/>
  <c r="M58" i="70"/>
  <c r="P61" i="70"/>
  <c r="P62" i="70"/>
  <c r="J64" i="70"/>
  <c r="G62" i="70"/>
  <c r="V61" i="70"/>
  <c r="AE65" i="70"/>
  <c r="AE66" i="70"/>
  <c r="D63" i="70"/>
  <c r="D64" i="70"/>
  <c r="Y72" i="70"/>
  <c r="S69" i="70"/>
  <c r="S70" i="70"/>
  <c r="A73" i="70"/>
  <c r="M59" i="70"/>
  <c r="P63" i="70"/>
  <c r="J65" i="70"/>
  <c r="G63" i="70"/>
  <c r="G64" i="70"/>
  <c r="V62" i="70"/>
  <c r="AE67" i="70"/>
  <c r="D65" i="70"/>
  <c r="D66" i="70"/>
  <c r="Y73" i="70"/>
  <c r="Y74" i="70"/>
  <c r="S71" i="70"/>
  <c r="A74" i="70"/>
  <c r="M60" i="70"/>
  <c r="M61" i="70"/>
  <c r="P64" i="70"/>
  <c r="J66" i="70"/>
  <c r="G65" i="70"/>
  <c r="V63" i="70"/>
  <c r="AE68" i="70"/>
  <c r="D67" i="70"/>
  <c r="D68" i="70"/>
  <c r="D69" i="70"/>
  <c r="Y75" i="70"/>
  <c r="Y76" i="70"/>
  <c r="S72" i="70"/>
  <c r="A75" i="70"/>
  <c r="M62" i="70"/>
  <c r="P65" i="70"/>
  <c r="J67" i="70"/>
  <c r="G66" i="70"/>
  <c r="G67" i="70"/>
  <c r="V64" i="70"/>
  <c r="AE69" i="70"/>
  <c r="D70" i="70"/>
  <c r="Y77" i="70"/>
  <c r="S73" i="70"/>
  <c r="S74" i="70"/>
  <c r="A76" i="70"/>
  <c r="A77" i="70"/>
  <c r="M63" i="70"/>
  <c r="P66" i="70"/>
  <c r="J68" i="70"/>
  <c r="G68" i="70"/>
  <c r="V65" i="70"/>
  <c r="V66" i="70"/>
  <c r="AE70" i="70"/>
  <c r="D71" i="70"/>
  <c r="Y78" i="70"/>
  <c r="S75" i="70"/>
  <c r="A78" i="70"/>
  <c r="A79" i="70"/>
  <c r="M64" i="70"/>
  <c r="M65" i="70"/>
  <c r="P67" i="70"/>
  <c r="P68" i="70"/>
  <c r="J69" i="70"/>
  <c r="G69" i="70"/>
  <c r="V67" i="70"/>
  <c r="V68" i="70"/>
  <c r="V69" i="70"/>
  <c r="AE71" i="70"/>
  <c r="D72" i="70"/>
  <c r="Y79" i="70"/>
  <c r="S76" i="70"/>
  <c r="A80" i="70"/>
  <c r="M66" i="70"/>
  <c r="P69" i="70"/>
  <c r="P70" i="70"/>
  <c r="P71" i="70"/>
  <c r="J70" i="70"/>
  <c r="J71" i="70"/>
  <c r="G70" i="70"/>
  <c r="V70" i="70"/>
  <c r="AE72" i="70"/>
  <c r="D73" i="70"/>
  <c r="D74" i="70"/>
  <c r="Y80" i="70"/>
  <c r="S77" i="70"/>
  <c r="A81" i="70"/>
  <c r="M67" i="70"/>
  <c r="P72" i="70"/>
  <c r="P73" i="70"/>
  <c r="J72" i="70"/>
  <c r="J73" i="70"/>
  <c r="G71" i="70"/>
  <c r="V71" i="70"/>
  <c r="V72" i="70"/>
  <c r="V73" i="70"/>
  <c r="V74" i="70"/>
  <c r="AE73" i="70"/>
  <c r="D75" i="70"/>
  <c r="Y81" i="70"/>
  <c r="S78" i="70"/>
  <c r="A82" i="70"/>
  <c r="A83" i="70"/>
  <c r="M68" i="70"/>
  <c r="P74" i="70"/>
  <c r="J74" i="70"/>
  <c r="G72" i="70"/>
  <c r="G73" i="70"/>
  <c r="V75" i="70"/>
  <c r="AE74" i="70"/>
  <c r="D76" i="70"/>
  <c r="D77" i="70"/>
  <c r="Y82" i="70"/>
  <c r="S79" i="70"/>
  <c r="S80" i="70"/>
  <c r="S81" i="70"/>
  <c r="A84" i="70"/>
  <c r="A85" i="70"/>
  <c r="M69" i="70"/>
  <c r="P75" i="70"/>
  <c r="J75" i="70"/>
  <c r="J76" i="70"/>
  <c r="G74" i="70"/>
  <c r="G75" i="70"/>
  <c r="V76" i="70"/>
  <c r="AE75" i="70"/>
  <c r="AE76" i="70"/>
  <c r="AE77" i="70"/>
  <c r="AE78" i="70"/>
  <c r="D78" i="70"/>
  <c r="D79" i="70"/>
  <c r="Y83" i="70"/>
  <c r="S82" i="70"/>
  <c r="A86" i="70"/>
  <c r="M70" i="70"/>
  <c r="M71" i="70"/>
  <c r="P76" i="70"/>
  <c r="J77" i="70"/>
  <c r="J78" i="70"/>
  <c r="G76" i="70"/>
  <c r="G77" i="70"/>
  <c r="V77" i="70"/>
  <c r="AE79" i="70"/>
  <c r="AE80" i="70"/>
  <c r="AE81" i="70"/>
  <c r="D80" i="70"/>
  <c r="Y84" i="70"/>
  <c r="S83" i="70"/>
  <c r="A87" i="70"/>
  <c r="M72" i="70"/>
  <c r="P77" i="70"/>
  <c r="P78" i="70"/>
  <c r="P79" i="70"/>
  <c r="J79" i="70"/>
  <c r="J80" i="70"/>
  <c r="G78" i="70"/>
  <c r="V78" i="70"/>
  <c r="V79" i="70"/>
  <c r="V80" i="70"/>
  <c r="AE82" i="70"/>
  <c r="AE83" i="70"/>
  <c r="D81" i="70"/>
  <c r="D82" i="70"/>
  <c r="Y85" i="70"/>
  <c r="S84" i="70"/>
  <c r="A88" i="70"/>
  <c r="A89" i="70"/>
  <c r="A90" i="70"/>
  <c r="M73" i="70"/>
  <c r="P80" i="70"/>
  <c r="P81" i="70"/>
  <c r="P82" i="70"/>
  <c r="J81" i="70"/>
  <c r="G79" i="70"/>
  <c r="V81" i="70"/>
  <c r="V82" i="70"/>
  <c r="AE84" i="70"/>
  <c r="D83" i="70"/>
  <c r="Y86" i="70"/>
  <c r="S85" i="70"/>
  <c r="A91" i="70"/>
  <c r="M74" i="70"/>
  <c r="P83" i="70"/>
  <c r="J82" i="70"/>
  <c r="G80" i="70"/>
  <c r="V83" i="70"/>
  <c r="V84" i="70"/>
  <c r="AE85" i="70"/>
  <c r="D84" i="70"/>
  <c r="Y87" i="70"/>
  <c r="Y88" i="70"/>
  <c r="Y89" i="70"/>
  <c r="S86" i="70"/>
  <c r="S87" i="70"/>
  <c r="A92" i="70"/>
  <c r="A93" i="70"/>
  <c r="M75" i="70"/>
  <c r="P84" i="70"/>
  <c r="P85" i="70"/>
  <c r="P86" i="70"/>
  <c r="J83" i="70"/>
  <c r="G81" i="70"/>
  <c r="G82" i="70"/>
  <c r="V85" i="70"/>
  <c r="AE86" i="70"/>
  <c r="AE87" i="70"/>
  <c r="D85" i="70"/>
  <c r="Y90" i="70"/>
  <c r="S88" i="70"/>
  <c r="A94" i="70"/>
  <c r="M76" i="70"/>
  <c r="P87" i="70"/>
  <c r="J84" i="70"/>
  <c r="G83" i="70"/>
  <c r="V86" i="70"/>
  <c r="AE88" i="70"/>
  <c r="D86" i="70"/>
  <c r="D87" i="70"/>
  <c r="Y91" i="70"/>
  <c r="Y92" i="70"/>
  <c r="S89" i="70"/>
  <c r="A95" i="70"/>
  <c r="M77" i="70"/>
  <c r="P88" i="70"/>
  <c r="P89" i="70"/>
  <c r="J85" i="70"/>
  <c r="G84" i="70"/>
  <c r="V87" i="70"/>
  <c r="AE89" i="70"/>
  <c r="D88" i="70"/>
  <c r="Y93" i="70"/>
  <c r="Y94" i="70"/>
  <c r="S90" i="70"/>
  <c r="S91" i="70"/>
  <c r="A96" i="70"/>
  <c r="M78" i="70"/>
  <c r="P90" i="70"/>
  <c r="J86" i="70"/>
  <c r="J87" i="70"/>
  <c r="G85" i="70"/>
  <c r="V88" i="70"/>
  <c r="V89" i="70"/>
  <c r="AE90" i="70"/>
  <c r="D89" i="70"/>
  <c r="Y95" i="70"/>
  <c r="S92" i="70"/>
  <c r="A97" i="70"/>
  <c r="A98" i="70"/>
  <c r="M79" i="70"/>
  <c r="P91" i="70"/>
  <c r="J88" i="70"/>
  <c r="G86" i="70"/>
  <c r="V90" i="70"/>
  <c r="V91" i="70"/>
  <c r="AE91" i="70"/>
  <c r="D90" i="70"/>
  <c r="Y96" i="70"/>
  <c r="S93" i="70"/>
  <c r="S94" i="70"/>
  <c r="A99" i="70"/>
  <c r="A100" i="70"/>
  <c r="M80" i="70"/>
  <c r="M81" i="70"/>
  <c r="M82" i="70"/>
  <c r="P92" i="70"/>
  <c r="J89" i="70"/>
  <c r="J90" i="70"/>
  <c r="G87" i="70"/>
  <c r="G88" i="70"/>
  <c r="V92" i="70"/>
  <c r="AE92" i="70"/>
  <c r="AE93" i="70"/>
  <c r="D91" i="70"/>
  <c r="Y97" i="70"/>
  <c r="Y98" i="70"/>
  <c r="Y99" i="70"/>
  <c r="S95" i="70"/>
  <c r="S96" i="70"/>
  <c r="A101" i="70"/>
  <c r="M83" i="70"/>
  <c r="P93" i="70"/>
  <c r="J91" i="70"/>
  <c r="J92" i="70"/>
  <c r="J93" i="70"/>
  <c r="J94" i="70"/>
  <c r="J95" i="70"/>
  <c r="G89" i="70"/>
  <c r="V93" i="70"/>
  <c r="AE94" i="70"/>
  <c r="D92" i="70"/>
  <c r="Y100" i="70"/>
  <c r="S97" i="70"/>
  <c r="A102" i="70"/>
  <c r="M84" i="70"/>
  <c r="M85" i="70"/>
  <c r="P94" i="70"/>
  <c r="J96" i="70"/>
  <c r="J97" i="70"/>
  <c r="G90" i="70"/>
  <c r="V94" i="70"/>
  <c r="AE95" i="70"/>
  <c r="AE96" i="70"/>
  <c r="AE97" i="70"/>
  <c r="D93" i="70"/>
  <c r="D94" i="70"/>
  <c r="Y101" i="70"/>
  <c r="Y102" i="70"/>
  <c r="Y103" i="70"/>
  <c r="S98" i="70"/>
  <c r="A103" i="70"/>
  <c r="M86" i="70"/>
  <c r="P95" i="70"/>
  <c r="J98" i="70"/>
  <c r="J99" i="70"/>
  <c r="G91" i="70"/>
  <c r="G92" i="70"/>
  <c r="V95" i="70"/>
  <c r="AE98" i="70"/>
  <c r="D95" i="70"/>
  <c r="Y104" i="70"/>
  <c r="Y105" i="70"/>
  <c r="S99" i="70"/>
  <c r="A104" i="70"/>
  <c r="M87" i="70"/>
  <c r="M88" i="70"/>
  <c r="M89" i="70"/>
  <c r="P96" i="70"/>
  <c r="J100" i="70"/>
  <c r="J101" i="70"/>
  <c r="G93" i="70"/>
  <c r="V96" i="70"/>
  <c r="AE99" i="70"/>
  <c r="AE100" i="70"/>
  <c r="D96" i="70"/>
  <c r="Y106" i="70"/>
  <c r="Y107" i="70"/>
  <c r="Y108" i="70"/>
  <c r="S100" i="70"/>
  <c r="S101" i="70"/>
  <c r="S102" i="70"/>
  <c r="A105" i="70"/>
  <c r="M90" i="70"/>
  <c r="M91" i="70"/>
  <c r="P97" i="70"/>
  <c r="P98" i="70"/>
  <c r="J102" i="70"/>
  <c r="G94" i="70"/>
  <c r="G95" i="70"/>
  <c r="V97" i="70"/>
  <c r="V98" i="70"/>
  <c r="AE101" i="70"/>
  <c r="D97" i="70"/>
  <c r="D98" i="70"/>
  <c r="Y109" i="70"/>
  <c r="Y110" i="70"/>
  <c r="Y111" i="70"/>
  <c r="S103" i="70"/>
  <c r="A106" i="70"/>
  <c r="M92" i="70"/>
  <c r="P99" i="70"/>
  <c r="J103" i="70"/>
  <c r="G96" i="70"/>
  <c r="V99" i="70"/>
  <c r="AE102" i="70"/>
  <c r="D99" i="70"/>
  <c r="Y112" i="70"/>
  <c r="S104" i="70"/>
  <c r="A107" i="70"/>
  <c r="A108" i="70"/>
  <c r="A109" i="70"/>
  <c r="M93" i="70"/>
  <c r="P100" i="70"/>
  <c r="J104" i="70"/>
  <c r="G97" i="70"/>
  <c r="V100" i="70"/>
  <c r="AE103" i="70"/>
  <c r="AE104" i="70" s="1"/>
  <c r="AE105" i="70"/>
  <c r="AE106" i="70"/>
  <c r="D100" i="70"/>
  <c r="Y113" i="70"/>
  <c r="S105" i="70"/>
  <c r="A110" i="70"/>
  <c r="M94" i="70"/>
  <c r="M95" i="70"/>
  <c r="M96" i="70"/>
  <c r="P101" i="70"/>
  <c r="J105" i="70"/>
  <c r="G98" i="70"/>
  <c r="G99" i="70"/>
  <c r="G100" i="70"/>
  <c r="V101" i="70"/>
  <c r="V102" i="70"/>
  <c r="V103" i="70"/>
  <c r="AE107" i="70"/>
  <c r="D101" i="70"/>
  <c r="Y114" i="70"/>
  <c r="Y115" i="70"/>
  <c r="S106" i="70"/>
  <c r="S107" i="70"/>
  <c r="A111" i="70"/>
  <c r="M97" i="70"/>
  <c r="P102" i="70"/>
  <c r="P103" i="70"/>
  <c r="J106" i="70"/>
  <c r="G101" i="70"/>
  <c r="V104" i="70"/>
  <c r="AE108" i="70"/>
  <c r="AE109" i="70"/>
  <c r="AE110" i="70"/>
  <c r="D102" i="70"/>
  <c r="Y116" i="70"/>
  <c r="S108" i="70"/>
  <c r="A112" i="70"/>
  <c r="A113" i="70"/>
  <c r="M98" i="70"/>
  <c r="P104" i="70"/>
  <c r="J107" i="70"/>
  <c r="G102" i="70"/>
  <c r="V105" i="70"/>
  <c r="V106" i="70"/>
  <c r="V107" i="70"/>
  <c r="AE111" i="70"/>
  <c r="AE112" i="70"/>
  <c r="AE113" i="70"/>
  <c r="D103" i="70"/>
  <c r="D104" i="70"/>
  <c r="Y117" i="70"/>
  <c r="S109" i="70"/>
  <c r="A114" i="70"/>
  <c r="M99" i="70"/>
  <c r="M100" i="70"/>
  <c r="M101" i="70"/>
  <c r="M102" i="70"/>
  <c r="P105" i="70"/>
  <c r="J108" i="70"/>
  <c r="G103" i="70"/>
  <c r="G104" i="70"/>
  <c r="V108" i="70"/>
  <c r="AE114" i="70"/>
  <c r="AE115" i="70"/>
  <c r="D105" i="70"/>
  <c r="Y118" i="70"/>
  <c r="Y119" i="70"/>
  <c r="S110" i="70"/>
  <c r="A115" i="70"/>
  <c r="A116" i="70"/>
  <c r="A117" i="70"/>
  <c r="M103" i="70"/>
  <c r="P106" i="70"/>
  <c r="J109" i="70"/>
  <c r="G105" i="70"/>
  <c r="V109" i="70"/>
  <c r="AE116" i="70"/>
  <c r="AE117" i="70"/>
  <c r="AE118" i="70"/>
  <c r="D106" i="70"/>
  <c r="D107" i="70"/>
  <c r="Y120" i="70"/>
  <c r="S111" i="70"/>
  <c r="A118" i="70"/>
  <c r="A119" i="70"/>
  <c r="M104" i="70"/>
  <c r="M105" i="70"/>
  <c r="P107" i="70"/>
  <c r="P108" i="70"/>
  <c r="J110" i="70"/>
  <c r="G106" i="70"/>
  <c r="V110" i="70"/>
  <c r="V111" i="70"/>
  <c r="AE119" i="70"/>
  <c r="D108" i="70"/>
  <c r="D109" i="70"/>
  <c r="Y121" i="70"/>
  <c r="S112" i="70"/>
  <c r="A120" i="70"/>
  <c r="M106" i="70"/>
  <c r="M107" i="70"/>
  <c r="P109" i="70"/>
  <c r="J111" i="70"/>
  <c r="G107" i="70"/>
  <c r="G108" i="70"/>
  <c r="V112" i="70"/>
  <c r="AE120" i="70"/>
  <c r="AE121" i="70"/>
  <c r="AE122" i="70"/>
  <c r="D110" i="70"/>
  <c r="D111" i="70"/>
  <c r="Y122" i="70"/>
  <c r="S113" i="70"/>
  <c r="S114" i="70"/>
  <c r="A121" i="70"/>
  <c r="M108" i="70"/>
  <c r="P110" i="70"/>
  <c r="P111" i="70"/>
  <c r="P112" i="70"/>
  <c r="P113" i="70"/>
  <c r="J112" i="70"/>
  <c r="G109" i="70"/>
  <c r="G110" i="70"/>
  <c r="V113" i="70"/>
  <c r="V114" i="70"/>
  <c r="V115" i="70" s="1"/>
  <c r="V116" i="70"/>
  <c r="AE123" i="70"/>
  <c r="D112" i="70"/>
  <c r="D113" i="70"/>
  <c r="Y123" i="70"/>
  <c r="S115" i="70"/>
  <c r="A122" i="70"/>
  <c r="A123" i="70"/>
  <c r="A124" i="70"/>
  <c r="M109" i="70"/>
  <c r="M110" i="70"/>
  <c r="P114" i="70"/>
  <c r="J113" i="70"/>
  <c r="G111" i="70"/>
  <c r="V117" i="70"/>
  <c r="AE124" i="70"/>
  <c r="D114" i="70"/>
  <c r="Y124" i="70"/>
  <c r="S116" i="70"/>
  <c r="S117" i="70"/>
  <c r="A125" i="70"/>
  <c r="A126" i="70"/>
  <c r="M111" i="70"/>
  <c r="J114" i="70"/>
  <c r="J115" i="70"/>
  <c r="G112" i="70"/>
  <c r="V118" i="70"/>
  <c r="AE125" i="70"/>
  <c r="D115" i="70"/>
  <c r="Y125" i="70"/>
  <c r="Y126" i="70"/>
  <c r="S118" i="70"/>
  <c r="A127" i="70"/>
  <c r="A128" i="70"/>
  <c r="A129" i="70"/>
  <c r="M112" i="70"/>
  <c r="J116" i="70"/>
  <c r="J117" i="70"/>
  <c r="J118" i="70"/>
  <c r="G113" i="70"/>
  <c r="V119" i="70"/>
  <c r="V120" i="70" s="1"/>
  <c r="V121" i="70"/>
  <c r="AE126" i="70"/>
  <c r="D116" i="70"/>
  <c r="Y127" i="70"/>
  <c r="Y128" i="70"/>
  <c r="S119" i="70"/>
  <c r="A130" i="70"/>
  <c r="A131" i="70"/>
  <c r="M113" i="70"/>
  <c r="M114" i="70"/>
  <c r="M115" i="70"/>
  <c r="G114" i="70"/>
  <c r="G115" i="70"/>
  <c r="V122" i="70"/>
  <c r="AE127" i="70"/>
  <c r="D117" i="70"/>
  <c r="D118" i="70"/>
  <c r="Y129" i="70"/>
  <c r="Y130" i="70"/>
  <c r="S120" i="70"/>
  <c r="A132" i="70"/>
  <c r="M116" i="70"/>
  <c r="G116" i="70"/>
  <c r="V123" i="70"/>
  <c r="V124" i="70"/>
  <c r="AE128" i="70"/>
  <c r="D119" i="70"/>
  <c r="D120" i="70"/>
  <c r="Y131" i="70"/>
  <c r="S121" i="70"/>
  <c r="S122" i="70"/>
  <c r="S123" i="70"/>
  <c r="A133" i="70"/>
  <c r="M117" i="70"/>
  <c r="G117" i="70"/>
  <c r="G118" i="70"/>
  <c r="G119" i="70"/>
  <c r="V125" i="70"/>
  <c r="V126" i="70"/>
  <c r="V127" i="70"/>
  <c r="V128" i="70"/>
  <c r="AE129" i="70"/>
  <c r="D121" i="70"/>
  <c r="Y132" i="70"/>
  <c r="Y133" i="70"/>
  <c r="S124" i="70"/>
  <c r="A134" i="70"/>
  <c r="A135" i="70"/>
  <c r="M118" i="70"/>
  <c r="M119" i="70"/>
  <c r="G120" i="70"/>
  <c r="G121" i="70"/>
  <c r="V129" i="70"/>
  <c r="V130" i="70"/>
  <c r="AE130" i="70"/>
  <c r="D122" i="70"/>
  <c r="Y134" i="70"/>
  <c r="Y135" i="70"/>
  <c r="Y136" i="70"/>
  <c r="S125" i="70"/>
  <c r="A136" i="70"/>
  <c r="A137" i="70"/>
  <c r="M120" i="70"/>
  <c r="M121" i="70"/>
  <c r="G122" i="70"/>
  <c r="G123" i="70"/>
  <c r="G124" i="70"/>
  <c r="G125" i="70"/>
  <c r="V131" i="70"/>
  <c r="V132" i="70"/>
  <c r="V133" i="70"/>
  <c r="AE131" i="70"/>
  <c r="D123" i="70"/>
  <c r="D124" i="70"/>
  <c r="Y137" i="70"/>
  <c r="S126" i="70"/>
  <c r="A138" i="70"/>
  <c r="A139" i="70"/>
  <c r="M122" i="70"/>
  <c r="M123" i="70"/>
  <c r="G126" i="70"/>
  <c r="V134" i="70"/>
  <c r="AE132" i="70"/>
  <c r="D125" i="70"/>
  <c r="Y138" i="70"/>
  <c r="S127" i="70"/>
  <c r="S128" i="70"/>
  <c r="A140" i="70"/>
  <c r="M124" i="70"/>
  <c r="M125" i="70"/>
  <c r="M126" i="70"/>
  <c r="G127" i="70"/>
  <c r="G128" i="70" s="1"/>
  <c r="G129" i="70"/>
  <c r="G130" i="70"/>
  <c r="V135" i="70"/>
  <c r="V136" i="70"/>
  <c r="AE133" i="70"/>
  <c r="D126" i="70"/>
  <c r="Y139" i="70"/>
  <c r="S129" i="70"/>
  <c r="A141" i="70"/>
  <c r="A142" i="70"/>
  <c r="M127" i="70"/>
  <c r="M128" i="70"/>
  <c r="G131" i="70"/>
  <c r="V137" i="70"/>
  <c r="AE134" i="70"/>
  <c r="D127" i="70"/>
  <c r="Y140" i="70"/>
  <c r="S130" i="70"/>
  <c r="S131" i="70"/>
  <c r="A143" i="70"/>
  <c r="A144" i="70"/>
  <c r="A145" i="70"/>
  <c r="M129" i="70"/>
  <c r="G132" i="70"/>
  <c r="G133" i="70"/>
  <c r="G134" i="70"/>
  <c r="G135" i="70"/>
  <c r="G136" i="70"/>
  <c r="V138" i="70"/>
  <c r="V139" i="70"/>
  <c r="V140" i="70"/>
  <c r="AE135" i="70"/>
  <c r="D128" i="70"/>
  <c r="Y141" i="70"/>
  <c r="Y142" i="70"/>
  <c r="S132" i="70"/>
  <c r="S133" i="70"/>
  <c r="A146" i="70"/>
  <c r="M130" i="70"/>
  <c r="V141" i="70"/>
  <c r="AE136" i="70"/>
  <c r="D129" i="70"/>
  <c r="Y143" i="70"/>
  <c r="Y144" i="70"/>
  <c r="S134" i="70"/>
  <c r="A147" i="70"/>
  <c r="M131" i="70"/>
  <c r="V142" i="70"/>
  <c r="AE137" i="70"/>
  <c r="AE138" i="70"/>
  <c r="D130" i="70"/>
  <c r="Y145" i="70"/>
  <c r="S135" i="70"/>
  <c r="S136" i="70"/>
  <c r="S137" i="70"/>
  <c r="A148" i="70"/>
  <c r="A149" i="70"/>
  <c r="A150" i="70"/>
  <c r="M132" i="70"/>
  <c r="M133" i="70"/>
  <c r="V143" i="70"/>
  <c r="AE139" i="70"/>
  <c r="AE140" i="70"/>
  <c r="AE141" i="70"/>
  <c r="D131" i="70"/>
  <c r="Y146" i="70"/>
  <c r="Y147" i="70"/>
  <c r="S138" i="70"/>
  <c r="S139" i="70"/>
  <c r="S140" i="70"/>
  <c r="A151" i="70"/>
  <c r="M134" i="70"/>
  <c r="M135" i="70"/>
  <c r="V144" i="70"/>
  <c r="AE142" i="70"/>
  <c r="D132" i="70"/>
  <c r="Y148" i="70"/>
  <c r="S141" i="70"/>
  <c r="S142" i="70"/>
  <c r="A152" i="70"/>
  <c r="M136" i="70"/>
  <c r="M137" i="70"/>
  <c r="V145" i="70"/>
  <c r="V146" i="70"/>
  <c r="AE143" i="70"/>
  <c r="D133" i="70"/>
  <c r="Y149" i="70"/>
  <c r="Y150" i="70"/>
  <c r="S143" i="70"/>
  <c r="A153" i="70"/>
  <c r="A154" i="70"/>
  <c r="M138" i="70"/>
  <c r="V147" i="70"/>
  <c r="V148" i="70"/>
  <c r="AE144" i="70"/>
  <c r="D134" i="70"/>
  <c r="Y151" i="70"/>
  <c r="S144" i="70"/>
  <c r="A155" i="70"/>
  <c r="A156" i="70"/>
  <c r="M139" i="70"/>
  <c r="V149" i="70"/>
  <c r="AE145" i="70"/>
  <c r="AE146" i="70"/>
  <c r="D135" i="70"/>
  <c r="D136" i="70"/>
  <c r="Y152" i="70"/>
  <c r="Y153" i="70"/>
  <c r="S145" i="70"/>
  <c r="A157" i="70"/>
  <c r="M140" i="70"/>
  <c r="V150" i="70"/>
  <c r="V151" i="70"/>
  <c r="AE147" i="70"/>
  <c r="D137" i="70"/>
  <c r="D138" i="70"/>
  <c r="Y154" i="70"/>
  <c r="S146" i="70"/>
  <c r="A158" i="70"/>
  <c r="M141" i="70"/>
  <c r="V152" i="70"/>
  <c r="AE148" i="70"/>
  <c r="D139" i="70"/>
  <c r="D140" i="70"/>
  <c r="Y155" i="70"/>
  <c r="Y156" i="70"/>
  <c r="S147" i="70"/>
  <c r="A159" i="70"/>
  <c r="M142" i="70"/>
  <c r="V153" i="70"/>
  <c r="AE149" i="70"/>
  <c r="D141" i="70"/>
  <c r="D142" i="70"/>
  <c r="Y157" i="70"/>
  <c r="S148" i="70"/>
  <c r="A160" i="70"/>
  <c r="M143" i="70"/>
  <c r="V154" i="70"/>
  <c r="V155" i="70"/>
  <c r="V156" i="70"/>
  <c r="AE150" i="70"/>
  <c r="D143" i="70"/>
  <c r="Y158" i="70"/>
  <c r="Y159" i="70"/>
  <c r="S149" i="70"/>
  <c r="A161" i="70"/>
  <c r="M144" i="70"/>
  <c r="V157" i="70"/>
  <c r="AE151" i="70"/>
  <c r="AE152" i="70"/>
  <c r="D144" i="70"/>
  <c r="Y160" i="70"/>
  <c r="S150" i="70"/>
  <c r="S151" i="70"/>
  <c r="A162" i="70"/>
  <c r="M145" i="70"/>
  <c r="V158" i="70"/>
  <c r="V159" i="70"/>
  <c r="AE153" i="70"/>
  <c r="AE154" i="70"/>
  <c r="D145" i="70"/>
  <c r="D146" i="70"/>
  <c r="Y161" i="70"/>
  <c r="Y162" i="70"/>
  <c r="S152" i="70"/>
  <c r="S153" i="70"/>
  <c r="A163" i="70"/>
  <c r="A164" i="70"/>
  <c r="M146" i="70"/>
  <c r="V160" i="70"/>
  <c r="V161" i="70"/>
  <c r="V162" i="70"/>
  <c r="AE155" i="70"/>
  <c r="AE156" i="70"/>
  <c r="D147" i="70"/>
  <c r="D148" i="70"/>
  <c r="D149" i="70"/>
  <c r="Y163" i="70"/>
  <c r="Y164" i="70"/>
  <c r="S154" i="70"/>
  <c r="S155" i="70"/>
  <c r="A165" i="70"/>
  <c r="M147" i="70"/>
  <c r="M148" i="70"/>
  <c r="M149" i="70"/>
  <c r="V163" i="70"/>
  <c r="AE157" i="70"/>
  <c r="AE158" i="70"/>
  <c r="D150" i="70"/>
  <c r="Y165" i="70"/>
  <c r="S156" i="70"/>
  <c r="A166" i="70"/>
  <c r="M150" i="70"/>
  <c r="V164" i="70"/>
  <c r="AE159" i="70"/>
  <c r="D151" i="70"/>
  <c r="D152" i="70"/>
  <c r="Y166" i="70"/>
  <c r="S157" i="70"/>
  <c r="A167" i="70"/>
  <c r="M151" i="70"/>
  <c r="V165" i="70"/>
  <c r="V166" i="70"/>
  <c r="AE160" i="70"/>
  <c r="D153" i="70"/>
  <c r="D154" i="70"/>
  <c r="Y167" i="70"/>
  <c r="Y168" i="70"/>
  <c r="S158" i="70"/>
  <c r="A168" i="70"/>
  <c r="M152" i="70"/>
  <c r="V167" i="70"/>
  <c r="V168" i="70"/>
  <c r="AE161" i="70"/>
  <c r="D155" i="70"/>
  <c r="D156" i="70"/>
  <c r="Y169" i="70"/>
  <c r="Y170" i="70"/>
  <c r="S159" i="70"/>
  <c r="A169" i="70"/>
  <c r="M153" i="70"/>
  <c r="M154" i="70"/>
  <c r="V169" i="70"/>
  <c r="V170" i="70"/>
  <c r="AE162" i="70"/>
  <c r="D157" i="70"/>
  <c r="Y171" i="70"/>
  <c r="S160" i="70"/>
  <c r="A170" i="70"/>
  <c r="A171" i="70"/>
  <c r="M155" i="70"/>
  <c r="V171" i="70"/>
  <c r="V172" i="70"/>
  <c r="AE163" i="70"/>
  <c r="AE164" i="70"/>
  <c r="D158" i="70"/>
  <c r="D159" i="70"/>
  <c r="Y172" i="70"/>
  <c r="S161" i="70"/>
  <c r="S162" i="70"/>
  <c r="A172" i="70"/>
  <c r="A173" i="70"/>
  <c r="A174" i="70"/>
  <c r="M156" i="70"/>
  <c r="V173" i="70"/>
  <c r="AE165" i="70"/>
  <c r="D160" i="70"/>
  <c r="Y173" i="70"/>
  <c r="S163" i="70"/>
  <c r="A175" i="70"/>
  <c r="M157" i="70"/>
  <c r="V174" i="70"/>
  <c r="AE166" i="70"/>
  <c r="AE167" i="70"/>
  <c r="D161" i="70"/>
  <c r="Y174" i="70"/>
  <c r="S164" i="70"/>
  <c r="A176" i="70"/>
  <c r="M158" i="70"/>
  <c r="V175" i="70"/>
  <c r="AE168" i="70"/>
  <c r="AE169" i="70"/>
  <c r="D162" i="70"/>
  <c r="Y175" i="70"/>
  <c r="Y176" i="70"/>
  <c r="S165" i="70"/>
  <c r="A177" i="70"/>
  <c r="M159" i="70"/>
  <c r="V176" i="70"/>
  <c r="AE170" i="70"/>
  <c r="D163" i="70"/>
  <c r="Y177" i="70"/>
  <c r="Y178" i="70"/>
  <c r="S166" i="70"/>
  <c r="A178" i="70"/>
  <c r="M160" i="70"/>
  <c r="V177" i="70"/>
  <c r="V178" i="70"/>
  <c r="AE171" i="70"/>
  <c r="AE172" i="70"/>
  <c r="D164" i="70"/>
  <c r="Y179" i="70"/>
  <c r="S167" i="70"/>
  <c r="A179" i="70"/>
  <c r="A180" i="70"/>
  <c r="A181" i="70"/>
  <c r="M161" i="70"/>
  <c r="V179" i="70"/>
  <c r="AE173" i="70"/>
  <c r="D165" i="70"/>
  <c r="D166" i="70"/>
  <c r="D167" i="70"/>
  <c r="Y180" i="70"/>
  <c r="Y181" i="70"/>
  <c r="S168" i="70"/>
  <c r="A182" i="70"/>
  <c r="A183" i="70"/>
  <c r="M162" i="70"/>
  <c r="V180" i="70"/>
  <c r="V181" i="70"/>
  <c r="AE174" i="70"/>
  <c r="D168" i="70"/>
  <c r="D169" i="70"/>
  <c r="Y182" i="70"/>
  <c r="Y183" i="70"/>
  <c r="S169" i="70"/>
  <c r="S170" i="70"/>
  <c r="A184" i="70"/>
  <c r="A185" i="70"/>
  <c r="M163" i="70"/>
  <c r="V182" i="70"/>
  <c r="V183" i="70"/>
  <c r="AE175" i="70"/>
  <c r="AE176" i="70"/>
  <c r="D170" i="70"/>
  <c r="D171" i="70"/>
  <c r="D172" i="70"/>
  <c r="Y184" i="70"/>
  <c r="S171" i="70"/>
  <c r="S172" i="70"/>
  <c r="A186" i="70"/>
  <c r="M164" i="70"/>
  <c r="M165" i="70"/>
  <c r="V184" i="70"/>
  <c r="AE177" i="70"/>
  <c r="D173" i="70"/>
  <c r="D174" i="70"/>
  <c r="Y185" i="70"/>
  <c r="S173" i="70"/>
  <c r="S174" i="70"/>
  <c r="A187" i="70"/>
  <c r="M166" i="70"/>
  <c r="V185" i="70"/>
  <c r="V186" i="70"/>
  <c r="AE178" i="70"/>
  <c r="D175" i="70"/>
  <c r="Y186" i="70"/>
  <c r="S175" i="70"/>
  <c r="A188" i="70"/>
  <c r="M167" i="70"/>
  <c r="V187" i="70"/>
  <c r="AE179" i="70"/>
  <c r="D176" i="70"/>
  <c r="D177" i="70"/>
  <c r="Y187" i="70"/>
  <c r="S176" i="70"/>
  <c r="S177" i="70"/>
  <c r="A189" i="70"/>
  <c r="A190" i="70"/>
  <c r="M168" i="70"/>
  <c r="V188" i="70"/>
  <c r="V189" i="70"/>
  <c r="AE180" i="70"/>
  <c r="D178" i="70"/>
  <c r="D179" i="70"/>
  <c r="D180" i="70"/>
  <c r="Y188" i="70"/>
  <c r="Y189" i="70"/>
  <c r="S178" i="70"/>
  <c r="S179" i="70"/>
  <c r="A191" i="70"/>
  <c r="M169" i="70"/>
  <c r="V190" i="70"/>
  <c r="V191" i="70"/>
  <c r="AE181" i="70"/>
  <c r="D181" i="70"/>
  <c r="D182" i="70"/>
  <c r="Y190" i="70"/>
  <c r="Y191" i="70"/>
  <c r="Y192" i="70"/>
  <c r="Y193" i="70"/>
  <c r="S180" i="70"/>
  <c r="A192" i="70"/>
  <c r="M170" i="70"/>
  <c r="V192" i="70"/>
  <c r="V193" i="70"/>
  <c r="AE182" i="70"/>
  <c r="AE183" i="70"/>
  <c r="D183" i="70"/>
  <c r="D184" i="70"/>
  <c r="Y194" i="70"/>
  <c r="S181" i="70"/>
  <c r="A193" i="70"/>
  <c r="M171" i="70"/>
  <c r="V194" i="70"/>
  <c r="AE184" i="70"/>
  <c r="D185" i="70"/>
  <c r="D186" i="70"/>
  <c r="Y195" i="70"/>
  <c r="Y196" i="70"/>
  <c r="S182" i="70"/>
  <c r="S183" i="70"/>
  <c r="A194" i="70"/>
  <c r="A195" i="70"/>
  <c r="M172" i="70"/>
  <c r="V195" i="70"/>
  <c r="AE185" i="70"/>
  <c r="D187" i="70"/>
  <c r="D188" i="70"/>
  <c r="D189" i="70"/>
  <c r="Y197" i="70"/>
  <c r="S184" i="70"/>
  <c r="S185" i="70"/>
  <c r="A196" i="70"/>
  <c r="M173" i="70"/>
  <c r="V196" i="70"/>
  <c r="V197" i="70"/>
  <c r="AE186" i="70"/>
  <c r="D190" i="70"/>
  <c r="Y198" i="70"/>
  <c r="Y199" i="70"/>
  <c r="S186" i="70"/>
  <c r="A197" i="70"/>
  <c r="M174" i="70"/>
  <c r="V198" i="70"/>
  <c r="AE187" i="70"/>
  <c r="D191" i="70"/>
  <c r="D192" i="70"/>
  <c r="Y200" i="70"/>
  <c r="Y201" i="70"/>
  <c r="Y202" i="70"/>
  <c r="S187" i="70"/>
  <c r="A198" i="70"/>
  <c r="A199" i="70"/>
  <c r="A200" i="70"/>
  <c r="M175" i="70"/>
  <c r="V199" i="70"/>
  <c r="AE188" i="70"/>
  <c r="D193" i="70"/>
  <c r="D194" i="70"/>
  <c r="Y203" i="70"/>
  <c r="S188" i="70"/>
  <c r="A201" i="70"/>
  <c r="A202" i="70"/>
  <c r="A203" i="70"/>
  <c r="M176" i="70"/>
  <c r="V200" i="70"/>
  <c r="V201" i="70"/>
  <c r="AE189" i="70"/>
  <c r="AE190" i="70"/>
  <c r="D195" i="70"/>
  <c r="D196" i="70"/>
  <c r="Y204" i="70"/>
  <c r="Y205" i="70"/>
  <c r="S189" i="70"/>
  <c r="S190" i="70"/>
  <c r="S191" i="70"/>
  <c r="A204" i="70"/>
  <c r="A205" i="70"/>
  <c r="A206" i="70"/>
  <c r="M177" i="70"/>
  <c r="M178" i="70"/>
  <c r="V202" i="70"/>
  <c r="AE191" i="70"/>
  <c r="D197" i="70"/>
  <c r="D198" i="70"/>
  <c r="Y206" i="70"/>
  <c r="S192" i="70"/>
  <c r="A207" i="70"/>
  <c r="A208" i="70"/>
  <c r="M179" i="70"/>
  <c r="M180" i="70"/>
  <c r="M181" i="70"/>
  <c r="V203" i="70"/>
  <c r="V204" i="70"/>
  <c r="AE192" i="70"/>
  <c r="D199" i="70"/>
  <c r="S193" i="70"/>
  <c r="A209" i="70"/>
  <c r="A210" i="70"/>
  <c r="M182" i="70"/>
  <c r="M183" i="70"/>
  <c r="V205" i="70"/>
  <c r="AE193" i="70"/>
  <c r="D200" i="70"/>
  <c r="S194" i="70"/>
  <c r="A211" i="70"/>
  <c r="M184" i="70"/>
  <c r="V206" i="70"/>
  <c r="AE194" i="70"/>
  <c r="D201" i="70"/>
  <c r="D202" i="70"/>
  <c r="S195" i="70"/>
  <c r="A212" i="70"/>
  <c r="M185" i="70"/>
  <c r="V207" i="70"/>
  <c r="V208" i="70" s="1"/>
  <c r="V209" i="70"/>
  <c r="AE195" i="70"/>
  <c r="D203" i="70"/>
  <c r="D204" i="70"/>
  <c r="D205" i="70"/>
  <c r="S196" i="70"/>
  <c r="A213" i="70"/>
  <c r="A214" i="70"/>
  <c r="M186" i="70"/>
  <c r="AE196" i="70"/>
  <c r="D206" i="70"/>
  <c r="D207" i="70"/>
  <c r="S197" i="70"/>
  <c r="A215" i="70"/>
  <c r="A216" i="70"/>
  <c r="M187" i="70"/>
  <c r="AE197" i="70"/>
  <c r="D208" i="70"/>
  <c r="D209" i="70"/>
  <c r="S198" i="70"/>
  <c r="A217" i="70"/>
  <c r="M188" i="70"/>
  <c r="AE198" i="70"/>
  <c r="D210" i="70"/>
  <c r="D211" i="70"/>
  <c r="D212" i="70"/>
  <c r="S199" i="70"/>
  <c r="A218" i="70"/>
  <c r="A219" i="70"/>
  <c r="M189" i="70"/>
  <c r="M190" i="70"/>
  <c r="AE199" i="70"/>
  <c r="D213" i="70"/>
  <c r="S200" i="70"/>
  <c r="A220" i="70"/>
  <c r="M191" i="70"/>
  <c r="AE200" i="70"/>
  <c r="AE201" i="70"/>
  <c r="AE202" i="70"/>
  <c r="D214" i="70"/>
  <c r="S201" i="70"/>
  <c r="A221" i="70"/>
  <c r="M192" i="70"/>
  <c r="M193" i="70"/>
  <c r="AE203" i="70"/>
  <c r="D215" i="70"/>
  <c r="S202" i="70"/>
  <c r="A222" i="70"/>
  <c r="M194" i="70"/>
  <c r="M195" i="70" s="1"/>
  <c r="M196" i="70"/>
  <c r="AE204" i="70"/>
  <c r="AE205" i="70"/>
  <c r="D216" i="70"/>
  <c r="S203" i="70"/>
  <c r="A223" i="70"/>
  <c r="AE206" i="70"/>
  <c r="D217" i="70"/>
  <c r="S204" i="70"/>
  <c r="A224" i="70"/>
  <c r="AE207" i="70"/>
  <c r="D218" i="70"/>
  <c r="S205" i="70"/>
  <c r="S206" i="70"/>
  <c r="A225" i="70"/>
  <c r="D219" i="70"/>
  <c r="S207" i="70"/>
  <c r="S208" i="70"/>
  <c r="A226" i="70"/>
  <c r="A227" i="70"/>
  <c r="D220" i="70"/>
  <c r="A228" i="70"/>
  <c r="D221" i="70"/>
  <c r="A229" i="70"/>
  <c r="D222" i="70"/>
  <c r="A230" i="70"/>
  <c r="D223" i="70"/>
  <c r="A231" i="70"/>
  <c r="A232" i="70"/>
  <c r="D224" i="70"/>
  <c r="A233" i="70"/>
  <c r="D225" i="70"/>
  <c r="A234" i="70"/>
  <c r="A235" i="70"/>
  <c r="A236" i="70"/>
  <c r="A237" i="70"/>
  <c r="D226" i="70"/>
  <c r="A238" i="70"/>
  <c r="A239" i="70"/>
  <c r="A240" i="70"/>
  <c r="D227" i="70"/>
  <c r="A241" i="70"/>
  <c r="A242" i="70"/>
  <c r="D228" i="70"/>
  <c r="A243" i="70"/>
  <c r="A244" i="70"/>
  <c r="D229" i="70"/>
  <c r="A245" i="70"/>
  <c r="A246" i="70"/>
  <c r="D230" i="70"/>
  <c r="A247" i="70"/>
  <c r="A248" i="70"/>
  <c r="D231" i="70"/>
  <c r="A249" i="70"/>
  <c r="D232" i="70"/>
  <c r="A250" i="70"/>
  <c r="D233" i="70"/>
  <c r="A251" i="70"/>
  <c r="D234" i="70"/>
  <c r="A252" i="70"/>
  <c r="D235" i="70"/>
  <c r="A253" i="70"/>
  <c r="A254" i="70"/>
  <c r="D236" i="70"/>
  <c r="A255" i="70"/>
  <c r="D237" i="70"/>
  <c r="A256" i="70"/>
  <c r="D238" i="70"/>
  <c r="A257" i="70"/>
  <c r="A258" i="70"/>
  <c r="D239" i="70"/>
  <c r="A259" i="70"/>
  <c r="D240" i="70"/>
  <c r="A260" i="70"/>
  <c r="D241" i="70"/>
  <c r="A261" i="70"/>
  <c r="A262" i="70"/>
  <c r="D242" i="70"/>
  <c r="A263" i="70"/>
  <c r="D243" i="70"/>
  <c r="A264" i="70"/>
  <c r="D244" i="70"/>
  <c r="A265" i="70"/>
  <c r="D245" i="70"/>
  <c r="A266" i="70"/>
  <c r="A267" i="70"/>
  <c r="D246" i="70"/>
  <c r="A268" i="70"/>
  <c r="D247" i="70"/>
  <c r="A269" i="70"/>
  <c r="D248" i="70"/>
  <c r="A270" i="70"/>
  <c r="D249" i="70"/>
  <c r="A271" i="70"/>
  <c r="D250" i="70"/>
  <c r="A272" i="70"/>
  <c r="D251" i="70"/>
  <c r="A273" i="70"/>
  <c r="D252" i="70"/>
  <c r="A274" i="70"/>
  <c r="D253" i="70"/>
  <c r="A275" i="70"/>
  <c r="D254" i="70"/>
  <c r="A276" i="70"/>
  <c r="D255" i="70"/>
  <c r="A277" i="70"/>
  <c r="D256" i="70"/>
  <c r="A278" i="70"/>
  <c r="D257" i="70"/>
  <c r="A279" i="70"/>
  <c r="D258" i="70"/>
  <c r="A280" i="70"/>
  <c r="D259" i="70"/>
  <c r="A281" i="70"/>
  <c r="D260" i="70"/>
  <c r="A282" i="70"/>
  <c r="D261" i="70"/>
  <c r="A283" i="70"/>
  <c r="D262" i="70"/>
  <c r="A284" i="70"/>
  <c r="D263" i="70"/>
  <c r="A285" i="70"/>
  <c r="D264" i="70"/>
  <c r="A286" i="70"/>
  <c r="D265" i="70"/>
  <c r="A287" i="70"/>
  <c r="A288" i="70"/>
  <c r="D266" i="70"/>
  <c r="A289" i="70"/>
  <c r="D267" i="70"/>
  <c r="A290" i="70"/>
  <c r="A291" i="70"/>
  <c r="A292" i="70"/>
  <c r="A293" i="70"/>
  <c r="D268" i="70"/>
  <c r="A294" i="70"/>
  <c r="A295" i="70"/>
  <c r="D269" i="70"/>
  <c r="A296" i="70"/>
  <c r="A297" i="70"/>
  <c r="D270" i="70"/>
  <c r="A298" i="70"/>
  <c r="D271" i="70"/>
  <c r="A299" i="70"/>
  <c r="D272" i="70"/>
  <c r="A300" i="70"/>
  <c r="D273" i="70"/>
  <c r="A301" i="70"/>
  <c r="D274" i="70"/>
  <c r="A302" i="70"/>
  <c r="A303" i="70"/>
  <c r="A304" i="70"/>
  <c r="D275" i="70"/>
  <c r="A305" i="70"/>
  <c r="D276" i="70"/>
  <c r="A306" i="70"/>
  <c r="D277" i="70"/>
  <c r="A307" i="70"/>
  <c r="A308" i="70"/>
  <c r="A309" i="70"/>
  <c r="A310" i="70"/>
  <c r="D278" i="70"/>
  <c r="A311" i="70"/>
  <c r="D279" i="70"/>
  <c r="A312" i="70"/>
  <c r="D280" i="70"/>
  <c r="A313" i="70"/>
  <c r="A314" i="70"/>
  <c r="D281" i="70"/>
  <c r="A315" i="70"/>
  <c r="A316" i="70"/>
  <c r="D282" i="70"/>
  <c r="A317" i="70"/>
  <c r="D283" i="70"/>
  <c r="A318" i="70"/>
  <c r="D284" i="70"/>
  <c r="A319" i="70"/>
  <c r="A320" i="70"/>
  <c r="D285" i="70"/>
  <c r="A321" i="70"/>
  <c r="D286" i="70"/>
  <c r="A322" i="70"/>
  <c r="A323" i="70"/>
  <c r="D287" i="70"/>
  <c r="A324" i="70"/>
  <c r="D288" i="70"/>
  <c r="A325" i="70"/>
  <c r="A326" i="70"/>
  <c r="A327" i="70"/>
  <c r="A328" i="70"/>
  <c r="D289" i="70"/>
  <c r="A329" i="70"/>
  <c r="D290" i="70"/>
  <c r="A330" i="70"/>
  <c r="D291" i="70"/>
  <c r="A331" i="70"/>
  <c r="D292" i="70"/>
  <c r="A332" i="70"/>
  <c r="D293" i="70"/>
  <c r="A333" i="70"/>
  <c r="D294" i="70"/>
  <c r="A334" i="70"/>
  <c r="A335" i="70"/>
  <c r="D295" i="70"/>
  <c r="D296" i="70"/>
  <c r="D297" i="70"/>
  <c r="D298" i="70"/>
  <c r="D299" i="70"/>
  <c r="D300" i="70"/>
  <c r="D301" i="70"/>
  <c r="D302" i="70"/>
  <c r="D303" i="70"/>
  <c r="D304" i="70"/>
  <c r="D305" i="70"/>
  <c r="D306" i="70"/>
  <c r="D307" i="70"/>
  <c r="D308" i="70"/>
  <c r="D309" i="70"/>
  <c r="D310" i="70"/>
  <c r="D311" i="70"/>
  <c r="D312" i="70"/>
  <c r="D313" i="70"/>
  <c r="D314" i="70"/>
  <c r="D315" i="70"/>
  <c r="D316" i="70"/>
  <c r="D317" i="70"/>
  <c r="D318" i="70"/>
  <c r="D319" i="70"/>
  <c r="D320" i="70"/>
  <c r="D321" i="70"/>
  <c r="D322" i="70"/>
  <c r="D323" i="70"/>
  <c r="D324" i="70"/>
  <c r="D325" i="70"/>
  <c r="D326" i="70"/>
  <c r="D327" i="70"/>
  <c r="D328" i="70"/>
  <c r="D329" i="70"/>
  <c r="D330" i="70"/>
  <c r="D331" i="70"/>
  <c r="D332" i="70"/>
  <c r="D333" i="70"/>
  <c r="D334" i="70"/>
  <c r="D335" i="70"/>
  <c r="D336" i="70"/>
  <c r="D337" i="70"/>
  <c r="D338" i="70"/>
  <c r="D339" i="70"/>
  <c r="D340" i="70"/>
  <c r="D341" i="70"/>
  <c r="D342" i="70"/>
  <c r="D343" i="70"/>
  <c r="D344" i="70"/>
  <c r="D345" i="70"/>
  <c r="D346" i="70"/>
  <c r="D347" i="70"/>
  <c r="D348" i="70"/>
  <c r="D349" i="70"/>
  <c r="D350" i="70"/>
  <c r="D351" i="70"/>
  <c r="D352" i="70"/>
  <c r="D353" i="70"/>
  <c r="D354" i="70"/>
  <c r="D355" i="70"/>
  <c r="D356" i="70"/>
  <c r="D357" i="70"/>
  <c r="D358" i="70"/>
  <c r="D359" i="70"/>
  <c r="D360" i="70"/>
  <c r="D361" i="70"/>
  <c r="D362" i="70"/>
  <c r="D363" i="70"/>
  <c r="D364" i="70"/>
  <c r="D365" i="70"/>
  <c r="D366" i="70"/>
  <c r="D367" i="70"/>
  <c r="D368" i="70"/>
  <c r="D369" i="70"/>
  <c r="D370" i="70"/>
  <c r="D371" i="70"/>
  <c r="D372" i="70"/>
  <c r="D373" i="70"/>
  <c r="D374" i="70"/>
  <c r="D375" i="70"/>
  <c r="D376" i="70"/>
  <c r="D377" i="70"/>
  <c r="D378" i="70"/>
  <c r="D379" i="70"/>
  <c r="D380" i="70"/>
  <c r="D381" i="70"/>
  <c r="D382" i="70"/>
  <c r="D383" i="70"/>
  <c r="D384" i="70"/>
  <c r="D385" i="70"/>
  <c r="D386" i="70"/>
  <c r="D387" i="70"/>
  <c r="D388" i="70"/>
  <c r="D389" i="70"/>
  <c r="D390" i="70"/>
  <c r="D391" i="70"/>
  <c r="D392" i="70"/>
  <c r="D393" i="70"/>
  <c r="D394" i="70"/>
  <c r="D395" i="70"/>
  <c r="D396" i="70"/>
  <c r="D397" i="70"/>
  <c r="D398" i="70"/>
  <c r="D399" i="70"/>
  <c r="D400" i="70"/>
  <c r="D401" i="70"/>
  <c r="D402" i="70"/>
  <c r="D403" i="70"/>
  <c r="D404" i="70"/>
  <c r="D405" i="70"/>
  <c r="D406" i="70"/>
  <c r="D407" i="70"/>
  <c r="D408" i="70"/>
  <c r="D409" i="70"/>
  <c r="D410" i="70"/>
  <c r="D411" i="70"/>
  <c r="D412" i="70"/>
  <c r="D413" i="70"/>
  <c r="D414" i="70"/>
  <c r="D415" i="70"/>
  <c r="D416" i="70"/>
  <c r="D417" i="70"/>
  <c r="D418" i="70"/>
  <c r="D419" i="70"/>
  <c r="D420" i="70"/>
  <c r="D421" i="70"/>
  <c r="D422" i="70"/>
  <c r="D423" i="70"/>
  <c r="D424" i="70"/>
  <c r="D425" i="70"/>
  <c r="D426" i="70"/>
  <c r="D427" i="70"/>
  <c r="D428" i="70"/>
  <c r="D429" i="70"/>
  <c r="D430" i="70"/>
  <c r="D431" i="70"/>
  <c r="D432" i="70"/>
  <c r="D433" i="70"/>
  <c r="D434" i="70"/>
  <c r="D435" i="70"/>
  <c r="D436" i="70"/>
  <c r="D437" i="70"/>
  <c r="D438" i="70"/>
  <c r="D439" i="70"/>
  <c r="D440" i="70"/>
  <c r="D441" i="70"/>
  <c r="D442" i="70"/>
  <c r="D443" i="70"/>
  <c r="D444" i="70"/>
  <c r="D445" i="70"/>
  <c r="D446" i="70"/>
  <c r="D447" i="70"/>
  <c r="D448" i="70"/>
  <c r="D449" i="70"/>
  <c r="D450" i="70"/>
  <c r="D451" i="70"/>
  <c r="D452" i="70"/>
  <c r="D453" i="70"/>
  <c r="D454" i="70"/>
  <c r="D455" i="70"/>
  <c r="D456" i="70"/>
  <c r="D457" i="70"/>
  <c r="D458" i="70"/>
  <c r="D459" i="70"/>
  <c r="D460" i="70"/>
  <c r="D461" i="70"/>
  <c r="D462" i="70"/>
  <c r="D463" i="70"/>
  <c r="D464" i="70"/>
  <c r="D465" i="70"/>
  <c r="D466" i="70"/>
  <c r="D467" i="70"/>
  <c r="D468" i="70"/>
  <c r="D469" i="70"/>
  <c r="D470" i="70"/>
  <c r="D471" i="70"/>
  <c r="D472" i="70"/>
  <c r="D473" i="70"/>
  <c r="D474" i="70"/>
  <c r="D475" i="70"/>
  <c r="D476" i="70"/>
  <c r="D477" i="70"/>
  <c r="D478" i="70"/>
  <c r="D479" i="70"/>
  <c r="D480" i="70"/>
  <c r="D481" i="70"/>
  <c r="D482" i="70"/>
  <c r="D483" i="70"/>
  <c r="D484" i="70"/>
  <c r="D485" i="70"/>
  <c r="D486" i="70"/>
  <c r="D487" i="70"/>
  <c r="D488" i="70"/>
  <c r="D489" i="70"/>
  <c r="D490" i="70"/>
  <c r="D491" i="70"/>
  <c r="D492" i="70"/>
  <c r="D493" i="70"/>
  <c r="D494" i="70"/>
  <c r="D495" i="70"/>
  <c r="D496" i="70"/>
  <c r="D497" i="70"/>
  <c r="D498" i="70"/>
  <c r="D499" i="70"/>
  <c r="D500" i="70"/>
  <c r="D501" i="70"/>
  <c r="D502" i="70"/>
  <c r="D503" i="70"/>
  <c r="D504" i="70"/>
  <c r="D505" i="70"/>
  <c r="D506" i="70"/>
  <c r="D507" i="70"/>
  <c r="D508" i="70"/>
  <c r="D509" i="70"/>
  <c r="D510" i="70"/>
  <c r="D511" i="70"/>
  <c r="D512" i="70"/>
  <c r="D513" i="70"/>
  <c r="D514" i="70"/>
  <c r="D515" i="70"/>
  <c r="D516" i="70"/>
  <c r="D517" i="70"/>
  <c r="D518" i="70"/>
  <c r="D519" i="70"/>
  <c r="D520" i="70"/>
  <c r="D521" i="70"/>
  <c r="D522" i="70"/>
  <c r="D523" i="70"/>
  <c r="D524" i="70"/>
  <c r="D525" i="70"/>
  <c r="D526" i="70"/>
  <c r="D527" i="70"/>
  <c r="D528" i="70"/>
  <c r="D529" i="70"/>
  <c r="D530" i="70"/>
  <c r="D531" i="70"/>
  <c r="D532" i="70"/>
  <c r="D533" i="70"/>
  <c r="D534" i="70"/>
  <c r="D535" i="70"/>
  <c r="D536" i="70"/>
  <c r="D537" i="70"/>
  <c r="D538" i="70"/>
  <c r="D539" i="70"/>
  <c r="D540" i="70"/>
  <c r="D541" i="70"/>
  <c r="D542" i="70"/>
  <c r="D543" i="70"/>
  <c r="D544" i="70"/>
  <c r="D545" i="70"/>
  <c r="D546" i="70"/>
  <c r="D547" i="70"/>
  <c r="D548" i="70"/>
  <c r="D549" i="70"/>
  <c r="D550" i="70"/>
  <c r="D551" i="70"/>
  <c r="D552" i="70"/>
  <c r="D553" i="70"/>
  <c r="D554" i="70"/>
  <c r="D555" i="70"/>
  <c r="D556" i="70"/>
  <c r="D557" i="70"/>
  <c r="D558" i="70"/>
  <c r="D559" i="70"/>
  <c r="D560" i="70"/>
  <c r="D561" i="70"/>
  <c r="D562" i="70"/>
  <c r="D563" i="70"/>
  <c r="D564" i="70"/>
  <c r="D565" i="70"/>
  <c r="D566" i="70"/>
  <c r="D567" i="70"/>
  <c r="D568" i="70"/>
  <c r="D569" i="70"/>
  <c r="D570" i="70"/>
  <c r="D571" i="70"/>
  <c r="D572" i="70"/>
  <c r="D573" i="70"/>
  <c r="D574" i="70"/>
  <c r="D575" i="70"/>
  <c r="D576" i="70"/>
  <c r="D577" i="70"/>
  <c r="D578" i="70"/>
  <c r="D579" i="70"/>
  <c r="D580" i="70"/>
  <c r="D581" i="70"/>
  <c r="D582" i="70"/>
  <c r="D583" i="70"/>
  <c r="D584" i="70"/>
  <c r="D585" i="70"/>
  <c r="D586" i="70"/>
  <c r="D587" i="70"/>
  <c r="D588" i="70"/>
  <c r="D589" i="70"/>
  <c r="D590" i="70"/>
  <c r="D591" i="70"/>
  <c r="D592" i="70"/>
  <c r="D593" i="70"/>
  <c r="D594" i="70"/>
  <c r="D595" i="70"/>
  <c r="D596" i="70"/>
  <c r="D597" i="70"/>
  <c r="D598" i="70"/>
  <c r="D599" i="70"/>
  <c r="D600" i="70"/>
  <c r="D601" i="70"/>
  <c r="D602" i="70"/>
  <c r="D603" i="70"/>
  <c r="D604" i="70"/>
  <c r="D605" i="70"/>
  <c r="D606" i="70"/>
  <c r="D607" i="70"/>
  <c r="D608" i="70"/>
  <c r="D609" i="70"/>
  <c r="D610" i="70"/>
  <c r="D611" i="70"/>
  <c r="D612" i="70"/>
  <c r="D613" i="70"/>
  <c r="D614" i="70"/>
  <c r="D615" i="70"/>
  <c r="D616" i="70"/>
  <c r="D617" i="70"/>
  <c r="D618" i="70"/>
  <c r="D619" i="70"/>
  <c r="D620" i="70"/>
  <c r="D621" i="70"/>
  <c r="D622" i="70"/>
  <c r="D623" i="70"/>
  <c r="D624" i="70"/>
  <c r="D625" i="70"/>
  <c r="D626" i="70"/>
  <c r="D627" i="70"/>
  <c r="D628" i="70"/>
  <c r="D629" i="70"/>
  <c r="D630" i="70"/>
  <c r="D631" i="70"/>
  <c r="D632" i="70"/>
  <c r="D633" i="70"/>
  <c r="D634" i="70"/>
  <c r="D635" i="70"/>
  <c r="D636" i="70"/>
  <c r="D637" i="70"/>
  <c r="D638" i="70"/>
  <c r="D639" i="70"/>
  <c r="D640" i="70"/>
  <c r="D641" i="70"/>
  <c r="D642" i="70"/>
  <c r="D643" i="70"/>
  <c r="D644" i="70"/>
  <c r="D645" i="70"/>
  <c r="D646" i="70"/>
  <c r="D647" i="70"/>
  <c r="D648" i="70"/>
  <c r="D649" i="70"/>
  <c r="D650" i="70"/>
  <c r="D651" i="70"/>
  <c r="D652" i="70"/>
  <c r="D653" i="70"/>
  <c r="D654" i="70"/>
  <c r="D655" i="70"/>
  <c r="D656" i="70"/>
  <c r="D657" i="70"/>
  <c r="D658" i="70"/>
  <c r="D659" i="70"/>
  <c r="D660" i="70"/>
  <c r="D661" i="70"/>
  <c r="D662" i="70"/>
  <c r="D663" i="70"/>
  <c r="D664" i="70"/>
  <c r="D665" i="70"/>
  <c r="D666" i="70"/>
  <c r="D667" i="70"/>
  <c r="D668" i="70"/>
  <c r="D669" i="70"/>
  <c r="D670" i="70"/>
  <c r="D671" i="70"/>
  <c r="D672" i="70"/>
  <c r="D673" i="70"/>
  <c r="D674" i="70"/>
  <c r="D675" i="70"/>
  <c r="D676" i="70"/>
  <c r="D677" i="70"/>
  <c r="D678" i="70"/>
  <c r="D679" i="70"/>
  <c r="D680" i="70"/>
  <c r="D681" i="70"/>
  <c r="D682" i="70"/>
  <c r="D683" i="70"/>
  <c r="D684" i="70"/>
  <c r="D685" i="70"/>
  <c r="D686" i="70"/>
  <c r="D687" i="70"/>
  <c r="D688" i="70"/>
  <c r="D689" i="70"/>
  <c r="D690" i="70"/>
  <c r="D691" i="70"/>
  <c r="D692" i="70"/>
  <c r="D693" i="70"/>
  <c r="D694" i="70"/>
  <c r="D695" i="70"/>
  <c r="D696" i="70"/>
  <c r="D697" i="70"/>
  <c r="D698" i="70"/>
  <c r="D699" i="70"/>
  <c r="D700" i="70"/>
  <c r="D701" i="70"/>
  <c r="D702" i="70"/>
  <c r="D703" i="70"/>
  <c r="D704" i="70"/>
  <c r="D705" i="70"/>
  <c r="D706" i="70"/>
  <c r="D707" i="70"/>
  <c r="D708" i="70"/>
  <c r="D709" i="70"/>
  <c r="D710" i="70"/>
  <c r="D711" i="70"/>
  <c r="D712" i="70"/>
  <c r="D713" i="70"/>
  <c r="D714" i="70"/>
  <c r="D715" i="70"/>
  <c r="D716" i="70"/>
  <c r="D717" i="70"/>
  <c r="D718" i="70"/>
  <c r="D719" i="70"/>
  <c r="D720" i="70"/>
  <c r="D721" i="70"/>
  <c r="D722" i="70"/>
  <c r="D723" i="70"/>
  <c r="D724" i="70"/>
  <c r="D725" i="70"/>
  <c r="D726" i="70"/>
  <c r="D727" i="70"/>
  <c r="D728" i="70"/>
  <c r="D729" i="70"/>
  <c r="D730" i="70"/>
  <c r="D731" i="70"/>
  <c r="D732" i="70"/>
  <c r="D733" i="70"/>
  <c r="D734" i="70"/>
  <c r="D735" i="70"/>
  <c r="D736" i="70"/>
  <c r="D737" i="70"/>
  <c r="D738" i="70"/>
  <c r="D739" i="70"/>
  <c r="D740" i="70"/>
  <c r="D741" i="70"/>
  <c r="D742" i="70"/>
  <c r="D743" i="70"/>
  <c r="D744" i="70"/>
  <c r="D745" i="70"/>
  <c r="D746" i="70"/>
  <c r="D747" i="70"/>
  <c r="D748" i="70"/>
  <c r="D749" i="70"/>
  <c r="D750" i="70"/>
  <c r="D751" i="70"/>
  <c r="D752" i="70"/>
  <c r="D753" i="70"/>
  <c r="D754" i="70"/>
  <c r="D755" i="70"/>
  <c r="D756" i="70"/>
  <c r="D757" i="70"/>
  <c r="D758" i="70"/>
  <c r="D759" i="70"/>
  <c r="D760" i="70"/>
  <c r="D761" i="70"/>
  <c r="D762" i="70"/>
  <c r="D763" i="70"/>
  <c r="D764" i="70"/>
  <c r="D765" i="70"/>
  <c r="D766" i="70"/>
  <c r="D767" i="70"/>
  <c r="D768" i="70"/>
  <c r="D769" i="70"/>
  <c r="D770" i="70"/>
  <c r="D771" i="70"/>
  <c r="D772" i="70"/>
  <c r="D773" i="70"/>
  <c r="D774" i="70"/>
  <c r="D775" i="70"/>
  <c r="D776" i="70"/>
  <c r="D777" i="70"/>
  <c r="D778" i="70"/>
  <c r="D779" i="70"/>
  <c r="D780" i="70"/>
  <c r="D781" i="70"/>
  <c r="D782" i="70"/>
  <c r="D783" i="70"/>
  <c r="D784" i="70"/>
  <c r="D785" i="70"/>
  <c r="D786" i="70"/>
  <c r="D787" i="70"/>
  <c r="D788" i="70"/>
  <c r="D789" i="70"/>
  <c r="D790" i="70"/>
  <c r="D791" i="70"/>
  <c r="D792" i="70"/>
  <c r="D793" i="70"/>
  <c r="D794" i="70"/>
  <c r="D795" i="70"/>
  <c r="D796" i="70"/>
  <c r="D797" i="70"/>
  <c r="D798" i="70"/>
  <c r="D799" i="70"/>
  <c r="D800" i="70"/>
  <c r="D801" i="70"/>
  <c r="D802" i="70"/>
  <c r="D803" i="70"/>
  <c r="D804" i="70"/>
  <c r="D805" i="70"/>
  <c r="D806" i="70"/>
  <c r="D807" i="70"/>
  <c r="D808" i="70"/>
  <c r="D809" i="70"/>
  <c r="D810" i="70"/>
  <c r="D811" i="70"/>
  <c r="D812" i="70"/>
  <c r="D813" i="70"/>
  <c r="D814" i="70"/>
  <c r="D815" i="70"/>
  <c r="D816" i="70"/>
  <c r="D817" i="70"/>
  <c r="D818" i="70"/>
  <c r="D819" i="70"/>
  <c r="D820" i="70"/>
  <c r="D821" i="70"/>
  <c r="D822" i="70"/>
  <c r="D823" i="70"/>
  <c r="D824" i="70"/>
  <c r="D825" i="70"/>
  <c r="D826" i="70"/>
  <c r="D827" i="70"/>
  <c r="D828" i="70"/>
  <c r="D829" i="70"/>
  <c r="D830" i="70"/>
  <c r="D831" i="70"/>
  <c r="D832" i="70"/>
  <c r="D833" i="70"/>
  <c r="D834" i="70"/>
  <c r="D835" i="70"/>
  <c r="D836" i="70"/>
  <c r="D837" i="70"/>
  <c r="D838" i="70"/>
  <c r="D839" i="70"/>
  <c r="D840" i="70"/>
  <c r="D841" i="70"/>
  <c r="D842" i="70"/>
  <c r="D843" i="70"/>
  <c r="D844" i="70"/>
  <c r="D845" i="70"/>
  <c r="D846" i="70"/>
  <c r="D847" i="70"/>
  <c r="D848" i="70"/>
  <c r="D849" i="70"/>
  <c r="D850" i="70"/>
  <c r="D851" i="70"/>
  <c r="D852" i="70"/>
  <c r="D853" i="70"/>
  <c r="D854" i="70"/>
  <c r="D855" i="70"/>
  <c r="D856" i="70"/>
  <c r="D857" i="70"/>
  <c r="D858" i="70"/>
  <c r="D859" i="70"/>
  <c r="D860" i="70"/>
  <c r="D861" i="70"/>
  <c r="D862" i="70"/>
  <c r="D863" i="70"/>
  <c r="D864" i="70"/>
  <c r="D865" i="70"/>
  <c r="D866" i="70"/>
  <c r="D867" i="70"/>
  <c r="D868" i="70"/>
  <c r="D869" i="70"/>
  <c r="D870" i="70"/>
  <c r="D871" i="70"/>
  <c r="D872" i="70"/>
  <c r="D873" i="70"/>
  <c r="D874" i="70"/>
  <c r="D875" i="70"/>
  <c r="D876" i="70"/>
  <c r="D877" i="70"/>
  <c r="D878" i="70"/>
  <c r="D879" i="70"/>
  <c r="D880" i="70"/>
  <c r="D881" i="70"/>
  <c r="D882" i="70"/>
  <c r="D883" i="70"/>
  <c r="D884" i="70"/>
  <c r="D885" i="70"/>
  <c r="D886" i="70"/>
  <c r="D887" i="70"/>
  <c r="D888" i="70"/>
  <c r="D889" i="70"/>
  <c r="D890" i="70"/>
  <c r="D891" i="70"/>
  <c r="D892" i="70"/>
  <c r="D893" i="70"/>
  <c r="D894" i="70"/>
  <c r="D895" i="70"/>
  <c r="D896" i="70"/>
  <c r="D897" i="70"/>
  <c r="D898" i="70"/>
  <c r="D899" i="70"/>
  <c r="D900" i="70"/>
  <c r="D901" i="70"/>
  <c r="D902" i="70"/>
  <c r="D903" i="70"/>
  <c r="D904" i="70"/>
  <c r="D905" i="70"/>
  <c r="D906" i="70"/>
  <c r="D907" i="70"/>
  <c r="D908" i="70"/>
  <c r="D909" i="70"/>
  <c r="D910" i="70"/>
  <c r="D911" i="70"/>
  <c r="D912" i="70"/>
  <c r="D913" i="70"/>
  <c r="D914" i="70"/>
  <c r="D915" i="70"/>
  <c r="D916" i="70"/>
  <c r="D917" i="70"/>
  <c r="D918" i="70"/>
  <c r="D919" i="70"/>
  <c r="D920" i="70"/>
  <c r="D921" i="70"/>
  <c r="D922" i="70"/>
  <c r="D923" i="70"/>
  <c r="D924" i="70"/>
  <c r="D925" i="70"/>
  <c r="D926" i="70"/>
  <c r="D927" i="70"/>
  <c r="D928" i="70"/>
  <c r="D929" i="70"/>
  <c r="D930" i="70"/>
  <c r="D931" i="70"/>
  <c r="D932" i="70"/>
  <c r="D933" i="70"/>
  <c r="D934" i="70"/>
  <c r="D935" i="70"/>
  <c r="D936" i="70"/>
  <c r="D937" i="70"/>
  <c r="D938" i="70"/>
  <c r="D939" i="70"/>
  <c r="D940" i="70"/>
  <c r="D941" i="70"/>
  <c r="D942" i="70"/>
  <c r="D943" i="70"/>
  <c r="D944" i="70"/>
  <c r="D945" i="70"/>
  <c r="D946" i="70"/>
  <c r="D947" i="70"/>
  <c r="D948" i="70"/>
  <c r="D949" i="70"/>
  <c r="D950" i="70"/>
  <c r="D951" i="70"/>
  <c r="D952" i="70"/>
  <c r="D953" i="70"/>
  <c r="D954" i="70"/>
  <c r="D955" i="70"/>
  <c r="D956" i="70"/>
  <c r="D957" i="70"/>
  <c r="D958" i="70"/>
  <c r="D959" i="70"/>
  <c r="D960" i="70"/>
  <c r="D961" i="70"/>
  <c r="D962" i="70"/>
  <c r="D963" i="70"/>
  <c r="D964" i="70"/>
  <c r="D965" i="70"/>
  <c r="D966" i="70"/>
  <c r="D967" i="70"/>
  <c r="D968" i="70"/>
  <c r="D969" i="70"/>
  <c r="D970" i="70"/>
  <c r="D971" i="70"/>
  <c r="D972" i="70"/>
  <c r="D973" i="70"/>
  <c r="D974" i="70"/>
  <c r="D975" i="70"/>
  <c r="D976" i="70"/>
  <c r="D977" i="70"/>
  <c r="D978" i="70"/>
  <c r="D979" i="70"/>
  <c r="D980" i="70"/>
  <c r="D981" i="70"/>
  <c r="D982" i="70"/>
  <c r="D983" i="70"/>
  <c r="D984" i="70"/>
  <c r="D985" i="70"/>
  <c r="D986" i="70"/>
  <c r="D987" i="70"/>
  <c r="D988" i="70"/>
  <c r="D989" i="70"/>
  <c r="D990" i="70"/>
  <c r="D991" i="70"/>
  <c r="D992" i="70"/>
  <c r="D993" i="70"/>
  <c r="D994" i="70"/>
  <c r="D995" i="70"/>
  <c r="D996" i="70"/>
  <c r="D997" i="70"/>
  <c r="D998" i="70"/>
  <c r="D999" i="70"/>
  <c r="D1000" i="70"/>
  <c r="D1001" i="70"/>
  <c r="D1002" i="70"/>
  <c r="D1003" i="70"/>
  <c r="D1004" i="70"/>
  <c r="D1005" i="70"/>
  <c r="D1006" i="70"/>
  <c r="D1007" i="70"/>
  <c r="D1008" i="70"/>
  <c r="D1009" i="70"/>
  <c r="D1010" i="70"/>
  <c r="D1011" i="70"/>
  <c r="D1012" i="70"/>
  <c r="D1013" i="70"/>
  <c r="D1014" i="70"/>
  <c r="D1015" i="70"/>
  <c r="D1016" i="70"/>
  <c r="D1017" i="70"/>
  <c r="D1018" i="70"/>
  <c r="D1019" i="70"/>
  <c r="D1020" i="70"/>
  <c r="D1021" i="70"/>
  <c r="D1022" i="70"/>
  <c r="D1023" i="70"/>
  <c r="D1024" i="70"/>
  <c r="D1025" i="70"/>
  <c r="D1026" i="70"/>
  <c r="D1027" i="70"/>
  <c r="D1028" i="70"/>
  <c r="D1029" i="70"/>
  <c r="D1030" i="70"/>
  <c r="D1031" i="70"/>
  <c r="D1032" i="70"/>
  <c r="D1033" i="70"/>
  <c r="D1034" i="70"/>
  <c r="D1035" i="70"/>
  <c r="D1036" i="70"/>
  <c r="D1037" i="70"/>
  <c r="D1038" i="70"/>
  <c r="D1039" i="70"/>
  <c r="D1040" i="70"/>
  <c r="D1041" i="70"/>
  <c r="D1042" i="70"/>
  <c r="D1043" i="70"/>
  <c r="D1044" i="70"/>
  <c r="D1045" i="70"/>
  <c r="D1046" i="70"/>
  <c r="D1047" i="70"/>
  <c r="D1048" i="70"/>
  <c r="D1049" i="70"/>
  <c r="D1050" i="70"/>
  <c r="D1051" i="70"/>
  <c r="D1052" i="70"/>
  <c r="D1053" i="70"/>
  <c r="D1054" i="70"/>
  <c r="D1055" i="70"/>
  <c r="D1056" i="70"/>
  <c r="D1057" i="70"/>
  <c r="D1058" i="70"/>
  <c r="D1059" i="70"/>
  <c r="D1060" i="70"/>
  <c r="D1061" i="70"/>
  <c r="D1062" i="70"/>
  <c r="D1063" i="70"/>
  <c r="D1064" i="70"/>
  <c r="D1065" i="70"/>
  <c r="D1066" i="70"/>
  <c r="D1067" i="70"/>
  <c r="D1068" i="70"/>
  <c r="D1069" i="70"/>
  <c r="D1070" i="70"/>
  <c r="D1071" i="70"/>
  <c r="D1072" i="70"/>
  <c r="D1073" i="70"/>
  <c r="D1074" i="70"/>
  <c r="D1075" i="70"/>
  <c r="D1076" i="70"/>
  <c r="D1077" i="70"/>
  <c r="D1078" i="70"/>
  <c r="D1079" i="70"/>
  <c r="D1080" i="70"/>
  <c r="D1081" i="70"/>
  <c r="D1082" i="70"/>
  <c r="D1083" i="70"/>
  <c r="D1084" i="70"/>
  <c r="D1085" i="70"/>
  <c r="D1086" i="70"/>
  <c r="D1087" i="70"/>
  <c r="D1088" i="70"/>
  <c r="D1089" i="70"/>
  <c r="D1090" i="70"/>
  <c r="D1091" i="70"/>
  <c r="D1092" i="70"/>
  <c r="D1093" i="70"/>
  <c r="D1094" i="70"/>
  <c r="D1095" i="70"/>
  <c r="D1096" i="70"/>
  <c r="D1097" i="70"/>
  <c r="D1098" i="70"/>
  <c r="D1099" i="70"/>
  <c r="D1100" i="70"/>
  <c r="D1101" i="70"/>
  <c r="D1102" i="70"/>
  <c r="D1103" i="70"/>
  <c r="D1104" i="70"/>
  <c r="D1105" i="70"/>
  <c r="D1106" i="70"/>
  <c r="D1107" i="70"/>
  <c r="D1108" i="70"/>
  <c r="D1109" i="70"/>
  <c r="D1110" i="70"/>
  <c r="D1111" i="70"/>
  <c r="D1112" i="70"/>
  <c r="D1113" i="70"/>
  <c r="D1114" i="70"/>
  <c r="D1115" i="70"/>
  <c r="D1116" i="70"/>
  <c r="D1117" i="70"/>
  <c r="D1118" i="70"/>
  <c r="D1119" i="70"/>
  <c r="D1120" i="70"/>
  <c r="D1121" i="70"/>
  <c r="D1122" i="70"/>
  <c r="D1123" i="70"/>
  <c r="D1124" i="70"/>
  <c r="D1125" i="70"/>
  <c r="D1126" i="70"/>
  <c r="D1127" i="70"/>
  <c r="D1128" i="70"/>
  <c r="D1129" i="70"/>
  <c r="D1130" i="70"/>
  <c r="D1131" i="70"/>
  <c r="D1132" i="70"/>
  <c r="D1133" i="70"/>
  <c r="D1134" i="70"/>
  <c r="D1135" i="70"/>
  <c r="D1136" i="70"/>
  <c r="D1137" i="70"/>
  <c r="D1138" i="70"/>
  <c r="D1139" i="70"/>
  <c r="D1140" i="70"/>
  <c r="D1141" i="70"/>
  <c r="D1142" i="70"/>
  <c r="D1143" i="70"/>
  <c r="D1144" i="70"/>
  <c r="D1145" i="70"/>
  <c r="D1146" i="70"/>
  <c r="D1147" i="70"/>
  <c r="D1148" i="70"/>
  <c r="D1149" i="70"/>
  <c r="D1150" i="70"/>
  <c r="D1151" i="70"/>
  <c r="D1152" i="70"/>
  <c r="D1153" i="70"/>
  <c r="D1154" i="70"/>
  <c r="D1155" i="70"/>
  <c r="D1156" i="70"/>
  <c r="D1157" i="70"/>
  <c r="D1158" i="70"/>
  <c r="D1159" i="70"/>
  <c r="D1160" i="70"/>
  <c r="D1161" i="70"/>
  <c r="D1162" i="70"/>
  <c r="D1163" i="70"/>
  <c r="D1164" i="70"/>
  <c r="D1165" i="70"/>
  <c r="D1166" i="70"/>
  <c r="D1167" i="70"/>
  <c r="D1168" i="70"/>
  <c r="D1169" i="70"/>
  <c r="D1170" i="70"/>
  <c r="D1171" i="70"/>
  <c r="D1172" i="70"/>
  <c r="D1173" i="70"/>
  <c r="D1174" i="70"/>
  <c r="D1175" i="70"/>
  <c r="D1176" i="70"/>
  <c r="D1177" i="70"/>
  <c r="D1178" i="70"/>
  <c r="D1179" i="70"/>
  <c r="D1180" i="70"/>
  <c r="D1181" i="70"/>
  <c r="D1182" i="70"/>
  <c r="D1183" i="70"/>
  <c r="D1184" i="70"/>
  <c r="D1185" i="70"/>
  <c r="D1186" i="70"/>
  <c r="D1187" i="70"/>
  <c r="D1188" i="70"/>
  <c r="D1189" i="70"/>
  <c r="D1190" i="70"/>
  <c r="D1191" i="70"/>
  <c r="D1192" i="70"/>
  <c r="D1193" i="70"/>
  <c r="D1194" i="70"/>
  <c r="D1195" i="70"/>
  <c r="D1196" i="70"/>
  <c r="D1197" i="70"/>
  <c r="D1198" i="70"/>
  <c r="D1199" i="70"/>
  <c r="D1200" i="70"/>
  <c r="D1201" i="70"/>
  <c r="D1202" i="70"/>
  <c r="D1203" i="70"/>
  <c r="D1204" i="70"/>
  <c r="D1205" i="70"/>
  <c r="D1206" i="70"/>
  <c r="D1207" i="70"/>
  <c r="D1208" i="70"/>
  <c r="D1209" i="70"/>
  <c r="D1210" i="70"/>
  <c r="D1211" i="70"/>
  <c r="D1212" i="70"/>
  <c r="D1213" i="70"/>
  <c r="D1214" i="70"/>
  <c r="D1215" i="70"/>
  <c r="D1216" i="70"/>
  <c r="D1217" i="70"/>
  <c r="D1218" i="70"/>
  <c r="D1219" i="70"/>
  <c r="D1220" i="70"/>
  <c r="D1221" i="70"/>
  <c r="D1222" i="70"/>
  <c r="D1223" i="70"/>
  <c r="D1224" i="70"/>
  <c r="D1225" i="70"/>
  <c r="D1226" i="70"/>
  <c r="D1227" i="70"/>
  <c r="D1228" i="70"/>
  <c r="D1229" i="70"/>
  <c r="D1230" i="70"/>
  <c r="D1231" i="70"/>
  <c r="D1232" i="70"/>
  <c r="D1233" i="70"/>
  <c r="D1234" i="70"/>
  <c r="D1235" i="70"/>
  <c r="D1236" i="70"/>
  <c r="D1237" i="70"/>
  <c r="D1238" i="70"/>
  <c r="D1239" i="70"/>
  <c r="D1240" i="70"/>
  <c r="D1241" i="70"/>
  <c r="D1242" i="70"/>
  <c r="D1243" i="70"/>
  <c r="D1244" i="70"/>
  <c r="D1245" i="70"/>
  <c r="D1246" i="70"/>
  <c r="D1247" i="70"/>
  <c r="D1248" i="70"/>
  <c r="D1249" i="70"/>
  <c r="D1250" i="70"/>
  <c r="D1251" i="70"/>
  <c r="D1252" i="70"/>
  <c r="D1253" i="70"/>
  <c r="D1254" i="70"/>
  <c r="D1255" i="70"/>
  <c r="D1256" i="70"/>
  <c r="D1257" i="70"/>
  <c r="D1258" i="70"/>
  <c r="D1259" i="70"/>
  <c r="D1260" i="70"/>
  <c r="D1261" i="70"/>
  <c r="D1262" i="70"/>
  <c r="D1263" i="70"/>
  <c r="D1264" i="70"/>
  <c r="D1265" i="70"/>
  <c r="D1266" i="70"/>
  <c r="D1267" i="70"/>
  <c r="D1268" i="70"/>
  <c r="D1269" i="70"/>
  <c r="D1270" i="70"/>
  <c r="D1271" i="70"/>
  <c r="D1272" i="70"/>
  <c r="D1273" i="70"/>
  <c r="D1274" i="70"/>
  <c r="D1275" i="70"/>
  <c r="D1276" i="70"/>
  <c r="D1277" i="70"/>
  <c r="D1278" i="70"/>
  <c r="D1279" i="70"/>
  <c r="D1280" i="70"/>
  <c r="D1281" i="70"/>
  <c r="D1282" i="70"/>
  <c r="D1283" i="70"/>
  <c r="D1284" i="70"/>
  <c r="D1285" i="70"/>
  <c r="D1286" i="70"/>
  <c r="D1287" i="70"/>
  <c r="D1288" i="70"/>
  <c r="D1289" i="70"/>
  <c r="D1290" i="70"/>
  <c r="D1291" i="70"/>
  <c r="D1292" i="70"/>
  <c r="D1293" i="70"/>
  <c r="D1294" i="70"/>
  <c r="D1295" i="70"/>
  <c r="D1296" i="70"/>
  <c r="D1297" i="70"/>
  <c r="D1298" i="70"/>
  <c r="D1299" i="70"/>
  <c r="D1300" i="70"/>
  <c r="D1301" i="70"/>
  <c r="D1302" i="70"/>
  <c r="D1303" i="70"/>
  <c r="D1304" i="70"/>
  <c r="D1305" i="70"/>
  <c r="D1306" i="70"/>
  <c r="D1307" i="70"/>
  <c r="D1308" i="70"/>
  <c r="D1309" i="70"/>
  <c r="D1310" i="70"/>
  <c r="D1311" i="70"/>
  <c r="D1312" i="70"/>
  <c r="D1313" i="70"/>
  <c r="D1314" i="70"/>
  <c r="D1315" i="70"/>
  <c r="D1316" i="70"/>
  <c r="D1317" i="70"/>
  <c r="D1318" i="70"/>
  <c r="D1319" i="70"/>
  <c r="D1320" i="70"/>
  <c r="D1321" i="70"/>
  <c r="D1322" i="70"/>
  <c r="D1323" i="70"/>
  <c r="D1324" i="70"/>
  <c r="D1325" i="70"/>
  <c r="D1326" i="70"/>
  <c r="D1327" i="70"/>
  <c r="D1328" i="70"/>
  <c r="D1329" i="70"/>
  <c r="D1330" i="70"/>
  <c r="D1331" i="70"/>
  <c r="D1332" i="70"/>
  <c r="D1333" i="70"/>
  <c r="D1334" i="70"/>
  <c r="D1335" i="70"/>
  <c r="D1336" i="70"/>
  <c r="D1337" i="70"/>
  <c r="D1338" i="70"/>
  <c r="D1339" i="70"/>
  <c r="D1340" i="70"/>
  <c r="D1341" i="70"/>
  <c r="D1342" i="70"/>
  <c r="D1343" i="70"/>
  <c r="D1344" i="70"/>
  <c r="D1345" i="70"/>
  <c r="D1346" i="70"/>
  <c r="D1347" i="70"/>
  <c r="D1348" i="70"/>
  <c r="D1349" i="70"/>
  <c r="D1350" i="70"/>
  <c r="D1351" i="70"/>
  <c r="D1352" i="70"/>
  <c r="D1353" i="70"/>
  <c r="D1354" i="70"/>
  <c r="D1355" i="70"/>
  <c r="D1356" i="70"/>
  <c r="D1357" i="70"/>
  <c r="D1358" i="70"/>
  <c r="D1359" i="70"/>
  <c r="D1360" i="70"/>
  <c r="D1361" i="70"/>
  <c r="D1362" i="70"/>
  <c r="D1363" i="70"/>
  <c r="D1364" i="70"/>
  <c r="D1365" i="70"/>
  <c r="D1366" i="70"/>
  <c r="D1367" i="70"/>
  <c r="D1368" i="70"/>
  <c r="D1369" i="70"/>
  <c r="D1370" i="70"/>
  <c r="D1371" i="70"/>
  <c r="D1372" i="70"/>
  <c r="D1373" i="70"/>
  <c r="D1374" i="70"/>
  <c r="D1375" i="70"/>
  <c r="D1376" i="70"/>
  <c r="D1377" i="70"/>
  <c r="D1378" i="70"/>
  <c r="D1379" i="70"/>
  <c r="D1380" i="70"/>
  <c r="D1381" i="70"/>
  <c r="D1382" i="70"/>
  <c r="D1383" i="70"/>
  <c r="D1384" i="70"/>
  <c r="D1385" i="70"/>
  <c r="D1386" i="70"/>
  <c r="D1387" i="70"/>
  <c r="D1388" i="70"/>
  <c r="D1389" i="70"/>
  <c r="D1390" i="70"/>
  <c r="D1391" i="70"/>
  <c r="D1392" i="70"/>
  <c r="D1393" i="70"/>
  <c r="D1394" i="70"/>
  <c r="D1395" i="70"/>
  <c r="D1396" i="70"/>
  <c r="D1397" i="70"/>
  <c r="D1398" i="70"/>
  <c r="D1399" i="70"/>
  <c r="D1400" i="70"/>
  <c r="D1401" i="70"/>
  <c r="D1402" i="70"/>
  <c r="D1403" i="70"/>
  <c r="D1404" i="70"/>
  <c r="D1405" i="70"/>
  <c r="D1406" i="70"/>
  <c r="D1407" i="70"/>
  <c r="D1408" i="70"/>
  <c r="D1409" i="70"/>
  <c r="D1410" i="70"/>
  <c r="D1411" i="70"/>
  <c r="D1412" i="70"/>
  <c r="D1413" i="70"/>
  <c r="D1414" i="70"/>
  <c r="D1415" i="70"/>
  <c r="D1416" i="70"/>
  <c r="D1417" i="70"/>
  <c r="D1418" i="70"/>
  <c r="D1419" i="70"/>
  <c r="D1420" i="70"/>
  <c r="D1421" i="70"/>
  <c r="D1422" i="70"/>
  <c r="D1423" i="70"/>
  <c r="D1424" i="70"/>
  <c r="D1425" i="70"/>
  <c r="D1426" i="70"/>
  <c r="D1427" i="70"/>
  <c r="D1428" i="70"/>
  <c r="D1429" i="70"/>
  <c r="D1430" i="70"/>
  <c r="D1431" i="70"/>
  <c r="D1432" i="70"/>
  <c r="D1433" i="70"/>
  <c r="D1434" i="70"/>
  <c r="D1435" i="70"/>
  <c r="D1436" i="70"/>
  <c r="D1437" i="70"/>
  <c r="D1438" i="70"/>
  <c r="D1439" i="70"/>
  <c r="D1440" i="70"/>
  <c r="D1441" i="70"/>
  <c r="D1442" i="70"/>
  <c r="D1443" i="70"/>
  <c r="D1444" i="70"/>
  <c r="D1445" i="70"/>
  <c r="D1446" i="70"/>
  <c r="D1447" i="70"/>
  <c r="D1448" i="70"/>
  <c r="D1449" i="70"/>
  <c r="D1450" i="70"/>
  <c r="D1451" i="70"/>
  <c r="D1452" i="70"/>
  <c r="D1453" i="70"/>
  <c r="D1454" i="70"/>
  <c r="D1455" i="70"/>
  <c r="D1456" i="70"/>
  <c r="D1457" i="70"/>
  <c r="D1458" i="70"/>
  <c r="D1459" i="70"/>
  <c r="D1460" i="70"/>
  <c r="D1461" i="70"/>
  <c r="D1462" i="70"/>
  <c r="D1463" i="70"/>
  <c r="D1464" i="70"/>
  <c r="D1465" i="70"/>
  <c r="D1466" i="70"/>
  <c r="D1467" i="70"/>
  <c r="D1468" i="70"/>
  <c r="D1469" i="70"/>
  <c r="D1470" i="70"/>
  <c r="D1471" i="70"/>
  <c r="D1472" i="70"/>
  <c r="D1473" i="70"/>
  <c r="D1474" i="70"/>
  <c r="D1475" i="70"/>
  <c r="D1476" i="70"/>
  <c r="D1477" i="70"/>
  <c r="D1478" i="70"/>
  <c r="D1479" i="70"/>
  <c r="D1480" i="70"/>
  <c r="D1481" i="70"/>
  <c r="D1482" i="70"/>
  <c r="D1483" i="70"/>
  <c r="D1484" i="70"/>
  <c r="D1485" i="70"/>
  <c r="D1486" i="70"/>
  <c r="D1487" i="70"/>
  <c r="D1488" i="70"/>
  <c r="D1489" i="70"/>
  <c r="D1490" i="70"/>
  <c r="D1491" i="70"/>
  <c r="D1492" i="70"/>
  <c r="D1493" i="70"/>
  <c r="D1494" i="70"/>
  <c r="D1495" i="70"/>
  <c r="D1496" i="70"/>
  <c r="D1497" i="70"/>
  <c r="D1498" i="70"/>
  <c r="D1499" i="70"/>
  <c r="D1500" i="70"/>
  <c r="D1501" i="70"/>
  <c r="D1502" i="70"/>
  <c r="D1503" i="70"/>
  <c r="D1504" i="70"/>
  <c r="D1505" i="70"/>
  <c r="D1506" i="70"/>
  <c r="D1507" i="70"/>
  <c r="D1508" i="70"/>
  <c r="D1509" i="70"/>
  <c r="D1510" i="70"/>
  <c r="D1511" i="70"/>
  <c r="D1512" i="70"/>
  <c r="D1513" i="70"/>
  <c r="D1514" i="70"/>
  <c r="D1515" i="70"/>
  <c r="D1516" i="70"/>
  <c r="D1517" i="70"/>
  <c r="D1518" i="70"/>
  <c r="D1519" i="70"/>
  <c r="D1520" i="70"/>
  <c r="D1521" i="70"/>
  <c r="D1522" i="70"/>
  <c r="D1523" i="70"/>
  <c r="D1524" i="70"/>
  <c r="D1525" i="70"/>
  <c r="D1526" i="70"/>
  <c r="D1527" i="70"/>
  <c r="D1528" i="70"/>
  <c r="D1529" i="70"/>
  <c r="D1530" i="70"/>
  <c r="D1531" i="70"/>
  <c r="D1532" i="70"/>
  <c r="D1533" i="70"/>
  <c r="D1534" i="70"/>
  <c r="D1535" i="70"/>
  <c r="D1536" i="70"/>
  <c r="D1537" i="70"/>
  <c r="D1538" i="70"/>
  <c r="D1539" i="70"/>
  <c r="D1540" i="70"/>
  <c r="D1541" i="70"/>
  <c r="D1542" i="70"/>
  <c r="D1543" i="70"/>
  <c r="D1544" i="70"/>
  <c r="D1545" i="70"/>
  <c r="D1546" i="70"/>
  <c r="D1547" i="70"/>
  <c r="D1548" i="70"/>
  <c r="D1549" i="70"/>
  <c r="D1550" i="70"/>
  <c r="D1551" i="70"/>
  <c r="D1552" i="70"/>
  <c r="D1553" i="70"/>
  <c r="D1554" i="70"/>
  <c r="D1555" i="70"/>
  <c r="D1556" i="70"/>
  <c r="D1557" i="70"/>
  <c r="D1558" i="70"/>
  <c r="D1559" i="70"/>
  <c r="D1560" i="70"/>
  <c r="D1561" i="70"/>
  <c r="D1562" i="70"/>
  <c r="D1563" i="70"/>
  <c r="D1564" i="70"/>
  <c r="D1565" i="70"/>
  <c r="D1566" i="70"/>
  <c r="D1567" i="70"/>
  <c r="D1568" i="70"/>
  <c r="D1569" i="70"/>
  <c r="D1570" i="70"/>
  <c r="D1571" i="70"/>
  <c r="D1572" i="70"/>
  <c r="D1573" i="70"/>
  <c r="D1574" i="70"/>
  <c r="D1575" i="70"/>
  <c r="D1576" i="70"/>
  <c r="D1577" i="70"/>
  <c r="D1578" i="70"/>
  <c r="D1579" i="70"/>
  <c r="D1580" i="70"/>
  <c r="D1581" i="70"/>
  <c r="D1582" i="70"/>
  <c r="D1583" i="70"/>
  <c r="D1584" i="70"/>
  <c r="D1585" i="70"/>
  <c r="D1586" i="70"/>
  <c r="D1587" i="70"/>
  <c r="D1588" i="70"/>
  <c r="D1589" i="70"/>
  <c r="D1590" i="70"/>
  <c r="D1591" i="70"/>
  <c r="D1592" i="70"/>
  <c r="D1593" i="70"/>
  <c r="D1594" i="70"/>
  <c r="D1595" i="70"/>
  <c r="D1596" i="70"/>
  <c r="D1597" i="70"/>
  <c r="D1598" i="70"/>
  <c r="D1599" i="70"/>
  <c r="D1600" i="70"/>
  <c r="D1601" i="70"/>
  <c r="D1602" i="70"/>
  <c r="D1603" i="70"/>
  <c r="D1604" i="70"/>
  <c r="D1605" i="70"/>
  <c r="D1606" i="70"/>
  <c r="D1607" i="70"/>
  <c r="D1608" i="70"/>
  <c r="D1609" i="70"/>
  <c r="D1610" i="70"/>
  <c r="D1611" i="70"/>
  <c r="D1612" i="70"/>
  <c r="D1613" i="70"/>
  <c r="D1614" i="70"/>
  <c r="D1615" i="70"/>
  <c r="D1616" i="70"/>
  <c r="D1617" i="70"/>
  <c r="D1618" i="70"/>
  <c r="D1619" i="70"/>
  <c r="D1620" i="70"/>
  <c r="D1621" i="70"/>
  <c r="D1622" i="70"/>
  <c r="D1623" i="70"/>
  <c r="D1624" i="70"/>
  <c r="D1625" i="70"/>
  <c r="D1626" i="70"/>
  <c r="D1627" i="70"/>
  <c r="D1628" i="70"/>
  <c r="D1629" i="70"/>
  <c r="D1630" i="70"/>
  <c r="D1631" i="70"/>
  <c r="D1632" i="70"/>
  <c r="D1633" i="70"/>
  <c r="D1634" i="70"/>
  <c r="D1635" i="70"/>
  <c r="D1636" i="70"/>
  <c r="D1637" i="70"/>
  <c r="D1638" i="70"/>
  <c r="D1639" i="70"/>
  <c r="D1640" i="70"/>
  <c r="D1641" i="70"/>
  <c r="D1642" i="70"/>
  <c r="D1643" i="70"/>
  <c r="D1644" i="70"/>
  <c r="D1645" i="70"/>
  <c r="D1646" i="70"/>
  <c r="D1647" i="70"/>
  <c r="D1648" i="70"/>
  <c r="D1649" i="70"/>
  <c r="D1650" i="70"/>
  <c r="D1651" i="70"/>
  <c r="D1652" i="70"/>
  <c r="D1653" i="70"/>
  <c r="D1654" i="70"/>
  <c r="D1655" i="70"/>
  <c r="D1656" i="70"/>
  <c r="D1657" i="70"/>
  <c r="D1658" i="70"/>
  <c r="D1659" i="70"/>
  <c r="D1660" i="70"/>
  <c r="D1661" i="70"/>
  <c r="D1662" i="70"/>
  <c r="D1663" i="70"/>
  <c r="D1664" i="70"/>
  <c r="D1665" i="70"/>
  <c r="D1666" i="70"/>
  <c r="D1667" i="70"/>
  <c r="D1668" i="70"/>
  <c r="D1669" i="70"/>
  <c r="D1670" i="70"/>
  <c r="D1671" i="70"/>
  <c r="D1672" i="70"/>
  <c r="D1673" i="70"/>
  <c r="D1674" i="70"/>
  <c r="D1675" i="70"/>
  <c r="D1676" i="70"/>
  <c r="D1677" i="70"/>
  <c r="D1678" i="70"/>
  <c r="D1679" i="70"/>
  <c r="D1680" i="70"/>
  <c r="D1681" i="70"/>
  <c r="D1682" i="70"/>
  <c r="D1683" i="70"/>
  <c r="D1684" i="70"/>
  <c r="D1685" i="70"/>
  <c r="D1686" i="70"/>
  <c r="D1687" i="70"/>
  <c r="D1688" i="70"/>
  <c r="D1689" i="70"/>
  <c r="D1690" i="70"/>
  <c r="D1691" i="70"/>
  <c r="D1692" i="70"/>
  <c r="D1693" i="70"/>
  <c r="D1694" i="70"/>
  <c r="D1695" i="70"/>
  <c r="D1696" i="70"/>
  <c r="D1697" i="70"/>
  <c r="D1698" i="70"/>
  <c r="D1699" i="70"/>
  <c r="D1700" i="70"/>
  <c r="D1701" i="70"/>
  <c r="D1702" i="70"/>
  <c r="D1703" i="70"/>
  <c r="D1704" i="70"/>
  <c r="D1705" i="70"/>
  <c r="D1706" i="70"/>
  <c r="D1707" i="70"/>
  <c r="D1708" i="70"/>
  <c r="D1709" i="70"/>
  <c r="D1710" i="70"/>
  <c r="D1711" i="70"/>
  <c r="D1712" i="70"/>
  <c r="D1713" i="70"/>
  <c r="D1714" i="70"/>
  <c r="D1715" i="70"/>
  <c r="D1716" i="70"/>
  <c r="D1717" i="70"/>
  <c r="D1718" i="70"/>
  <c r="D1719" i="70"/>
  <c r="D1720" i="70"/>
  <c r="D1721" i="70"/>
  <c r="D1722" i="70"/>
  <c r="D1723" i="70"/>
  <c r="D1724" i="70"/>
  <c r="D1725" i="70"/>
  <c r="D1726" i="70"/>
  <c r="D1727" i="70"/>
  <c r="D1728" i="70"/>
  <c r="D1729" i="70"/>
  <c r="D1730" i="70"/>
  <c r="D1731" i="70"/>
  <c r="D1732" i="70"/>
  <c r="D1733" i="70"/>
  <c r="D1734" i="70"/>
  <c r="D1735" i="70"/>
  <c r="D1736" i="70"/>
  <c r="D1737" i="70"/>
  <c r="D1738" i="70"/>
  <c r="D1739" i="70"/>
  <c r="D1740" i="70"/>
  <c r="D1741" i="70"/>
  <c r="D1742" i="70"/>
  <c r="D1743" i="70"/>
  <c r="D1744" i="70"/>
  <c r="D1745" i="70"/>
  <c r="D1746" i="70"/>
  <c r="D1747" i="70"/>
  <c r="D1748" i="70"/>
  <c r="D1749" i="70"/>
  <c r="D1750" i="70"/>
  <c r="D1751" i="70"/>
  <c r="D1752" i="70"/>
  <c r="D1753" i="70"/>
  <c r="D1754" i="70"/>
  <c r="D1755" i="70"/>
  <c r="D1756" i="70"/>
  <c r="D1757" i="70"/>
  <c r="D1758" i="70"/>
  <c r="D1759" i="70"/>
  <c r="D1760" i="70"/>
  <c r="D1761" i="70"/>
  <c r="D1762" i="70"/>
  <c r="D1763" i="70"/>
  <c r="D1764" i="70"/>
  <c r="D1765" i="70"/>
  <c r="D1766" i="70"/>
  <c r="D1767" i="70"/>
  <c r="D1768" i="70"/>
  <c r="D1769" i="70"/>
  <c r="D1770" i="70"/>
  <c r="D1771" i="70"/>
  <c r="D1772" i="70"/>
  <c r="D1773" i="70"/>
  <c r="D1774" i="70"/>
  <c r="D1775" i="70"/>
  <c r="D1776" i="70"/>
  <c r="D1777" i="70"/>
  <c r="D1778" i="70"/>
  <c r="D1779" i="70"/>
  <c r="D1780" i="70"/>
  <c r="D1781" i="70"/>
  <c r="D1782" i="70"/>
  <c r="D1783" i="70"/>
  <c r="D1784" i="70"/>
  <c r="D1785" i="70"/>
  <c r="D1786" i="70"/>
  <c r="D1787" i="70"/>
  <c r="D1788" i="70"/>
  <c r="D1789" i="70"/>
  <c r="D1790" i="70"/>
  <c r="D1791" i="70"/>
  <c r="D1792" i="70"/>
  <c r="D1793" i="70"/>
  <c r="D1794" i="70"/>
  <c r="D1795" i="70"/>
  <c r="D1796" i="70"/>
  <c r="D1797" i="70"/>
  <c r="D1798" i="70"/>
  <c r="D1799" i="70"/>
  <c r="D1800" i="70"/>
  <c r="D1801" i="70"/>
  <c r="D1802" i="70"/>
  <c r="D1803" i="70"/>
  <c r="D1804" i="70"/>
  <c r="D1805" i="70"/>
  <c r="D1806" i="70"/>
  <c r="D1807" i="70"/>
  <c r="D1808" i="70"/>
  <c r="D1809" i="70"/>
  <c r="D1810" i="70"/>
  <c r="D1811" i="70"/>
  <c r="D1812" i="70"/>
  <c r="D1813" i="70"/>
  <c r="D1814" i="70"/>
  <c r="D1815" i="70"/>
  <c r="W27" i="70" l="1"/>
  <c r="W33" i="70"/>
  <c r="W5" i="70"/>
  <c r="W23" i="70"/>
  <c r="W22" i="70"/>
  <c r="W42" i="70"/>
  <c r="W71" i="70"/>
  <c r="W55" i="70"/>
  <c r="W146" i="70"/>
  <c r="W52" i="70"/>
  <c r="W77" i="70"/>
  <c r="W75" i="70"/>
  <c r="W172" i="70"/>
  <c r="W182" i="70"/>
  <c r="W90" i="70"/>
  <c r="W47" i="70"/>
  <c r="W124" i="70"/>
  <c r="W203" i="70"/>
  <c r="W103" i="70"/>
  <c r="W180" i="70"/>
  <c r="W202" i="70"/>
  <c r="W164" i="70"/>
  <c r="W86" i="70"/>
  <c r="W88" i="70"/>
  <c r="W188" i="70"/>
  <c r="W192" i="70"/>
  <c r="W7" i="70"/>
  <c r="W16" i="70"/>
  <c r="W37" i="70"/>
  <c r="W35" i="70"/>
  <c r="W13" i="70"/>
  <c r="W44" i="70"/>
  <c r="W167" i="70"/>
  <c r="W130" i="70"/>
  <c r="W66" i="70"/>
  <c r="W117" i="70"/>
  <c r="W150" i="70"/>
  <c r="W106" i="70"/>
  <c r="W46" i="70"/>
  <c r="W111" i="70"/>
  <c r="W73" i="70"/>
  <c r="W78" i="70"/>
  <c r="W162" i="70"/>
  <c r="W123" i="70"/>
  <c r="W148" i="70"/>
  <c r="W121" i="70"/>
  <c r="W67" i="70"/>
  <c r="W165" i="70"/>
  <c r="W137" i="70"/>
  <c r="W80" i="70"/>
  <c r="W181" i="70"/>
  <c r="W85" i="70"/>
  <c r="W38" i="70"/>
  <c r="W25" i="70"/>
  <c r="W14" i="70"/>
  <c r="W20" i="70"/>
  <c r="W41" i="70"/>
  <c r="W96" i="70"/>
  <c r="W158" i="70"/>
  <c r="W187" i="70"/>
  <c r="W43" i="70"/>
  <c r="W114" i="70"/>
  <c r="W59" i="70"/>
  <c r="W156" i="70"/>
  <c r="W54" i="70"/>
  <c r="W157" i="70"/>
  <c r="W140" i="70"/>
  <c r="W93" i="70"/>
  <c r="W82" i="70"/>
  <c r="W65" i="70"/>
  <c r="W149" i="70"/>
  <c r="W133" i="70"/>
  <c r="W87" i="70"/>
  <c r="W204" i="70"/>
  <c r="W45" i="70"/>
  <c r="W132" i="70"/>
  <c r="W107" i="70"/>
  <c r="W104" i="70"/>
  <c r="W15" i="70"/>
  <c r="W40" i="70"/>
  <c r="W28" i="70"/>
  <c r="W9" i="70"/>
  <c r="W3" i="70"/>
  <c r="W135" i="70"/>
  <c r="W62" i="70"/>
  <c r="W61" i="70"/>
  <c r="W58" i="70"/>
  <c r="W122" i="70"/>
  <c r="W134" i="70"/>
  <c r="W170" i="70"/>
  <c r="W72" i="70"/>
  <c r="W70" i="70"/>
  <c r="W49" i="70"/>
  <c r="W128" i="70"/>
  <c r="W155" i="70"/>
  <c r="W84" i="70"/>
  <c r="W205" i="70"/>
  <c r="W56" i="70"/>
  <c r="W144" i="70"/>
  <c r="W105" i="70"/>
  <c r="W95" i="70"/>
  <c r="W177" i="70"/>
  <c r="W153" i="70"/>
  <c r="W179" i="70"/>
  <c r="W2" i="70"/>
  <c r="W17" i="70"/>
  <c r="W31" i="70"/>
  <c r="W39" i="70"/>
  <c r="W18" i="70"/>
  <c r="W147" i="70"/>
  <c r="W108" i="70"/>
  <c r="W159" i="70"/>
  <c r="W74" i="70"/>
  <c r="W183" i="70"/>
  <c r="W198" i="70"/>
  <c r="W48" i="70"/>
  <c r="W142" i="70"/>
  <c r="W168" i="70"/>
  <c r="W129" i="70"/>
  <c r="W194" i="70"/>
  <c r="W174" i="70"/>
  <c r="W118" i="70"/>
  <c r="W92" i="70"/>
  <c r="W110" i="70"/>
  <c r="W145" i="70"/>
  <c r="W171" i="70"/>
  <c r="W191" i="70"/>
  <c r="W197" i="70"/>
  <c r="W94" i="70"/>
  <c r="W4" i="70"/>
  <c r="W11" i="70"/>
  <c r="W8" i="70"/>
  <c r="W24" i="70"/>
  <c r="W12" i="70"/>
  <c r="W184" i="70"/>
  <c r="W131" i="70"/>
  <c r="W201" i="70"/>
  <c r="W126" i="70"/>
  <c r="W50" i="70"/>
  <c r="W125" i="70"/>
  <c r="W113" i="70"/>
  <c r="W176" i="70"/>
  <c r="W193" i="70"/>
  <c r="W116" i="70"/>
  <c r="W69" i="70"/>
  <c r="W127" i="70"/>
  <c r="W154" i="70"/>
  <c r="W139" i="70"/>
  <c r="W196" i="70"/>
  <c r="W195" i="70"/>
  <c r="W57" i="70"/>
  <c r="W189" i="70"/>
  <c r="W98" i="70"/>
  <c r="W143" i="70"/>
  <c r="W32" i="70"/>
  <c r="W26" i="70"/>
  <c r="W36" i="70"/>
  <c r="W6" i="70"/>
  <c r="W30" i="70"/>
  <c r="W60" i="70"/>
  <c r="W109" i="70"/>
  <c r="W115" i="70"/>
  <c r="W163" i="70"/>
  <c r="W100" i="70"/>
  <c r="W136" i="70"/>
  <c r="W112" i="70"/>
  <c r="W53" i="70"/>
  <c r="W83" i="70"/>
  <c r="W138" i="70"/>
  <c r="W152" i="70"/>
  <c r="W173" i="70"/>
  <c r="W190" i="70"/>
  <c r="W64" i="70"/>
  <c r="W160" i="70"/>
  <c r="W63" i="70"/>
  <c r="W102" i="70"/>
  <c r="W76" i="70"/>
  <c r="W89" i="70"/>
  <c r="W51" i="70"/>
  <c r="W10" i="70"/>
  <c r="W21" i="70"/>
  <c r="W19" i="70"/>
  <c r="W29" i="70"/>
  <c r="W34" i="70"/>
  <c r="W79" i="70"/>
  <c r="W99" i="70"/>
  <c r="W91" i="70"/>
  <c r="W200" i="70"/>
  <c r="W175" i="70"/>
  <c r="W185" i="70"/>
  <c r="W120" i="70"/>
  <c r="W81" i="70"/>
  <c r="W141" i="70"/>
  <c r="W178" i="70"/>
  <c r="W199" i="70"/>
  <c r="W161" i="70"/>
  <c r="W68" i="70"/>
  <c r="W101" i="70"/>
  <c r="W166" i="70"/>
  <c r="W119" i="70"/>
  <c r="W186" i="70"/>
  <c r="W169" i="70"/>
  <c r="W151" i="70"/>
  <c r="W97" i="70"/>
  <c r="W207" i="70"/>
  <c r="W208" i="70"/>
  <c r="W206" i="70"/>
  <c r="H2" i="70"/>
  <c r="H5" i="70"/>
  <c r="H17" i="70"/>
  <c r="H65" i="70"/>
  <c r="H132" i="70"/>
  <c r="H108" i="70"/>
  <c r="H45" i="70"/>
  <c r="H127" i="70"/>
  <c r="H38" i="70"/>
  <c r="H105" i="70"/>
  <c r="H69" i="70"/>
  <c r="H30" i="70"/>
  <c r="H119" i="70"/>
  <c r="H33" i="70"/>
  <c r="H101" i="70"/>
  <c r="H46" i="70"/>
  <c r="H22" i="70"/>
  <c r="H25" i="70"/>
  <c r="H16" i="70"/>
  <c r="H97" i="70"/>
  <c r="H104" i="70"/>
  <c r="H115" i="70"/>
  <c r="H79" i="70"/>
  <c r="H59" i="70"/>
  <c r="H113" i="70"/>
  <c r="H67" i="70"/>
  <c r="H28" i="70"/>
  <c r="H56" i="70"/>
  <c r="H27" i="70"/>
  <c r="H66" i="70"/>
  <c r="H29" i="70"/>
  <c r="H64" i="70"/>
  <c r="H19" i="70"/>
  <c r="H14" i="70"/>
  <c r="H20" i="70"/>
  <c r="H125" i="70"/>
  <c r="H88" i="70"/>
  <c r="H47" i="70"/>
  <c r="H50" i="70"/>
  <c r="H91" i="70"/>
  <c r="H43" i="70"/>
  <c r="H99" i="70"/>
  <c r="H51" i="70"/>
  <c r="H112" i="70"/>
  <c r="H63" i="70"/>
  <c r="H128" i="70"/>
  <c r="H60" i="70"/>
  <c r="H96" i="70"/>
  <c r="H10" i="70"/>
  <c r="H18" i="70"/>
  <c r="H21" i="70"/>
  <c r="H7" i="70"/>
  <c r="H54" i="70"/>
  <c r="H42" i="70"/>
  <c r="H82" i="70"/>
  <c r="H70" i="70"/>
  <c r="H123" i="70"/>
  <c r="H78" i="70"/>
  <c r="H111" i="70"/>
  <c r="H86" i="70"/>
  <c r="H117" i="70"/>
  <c r="H95" i="70"/>
  <c r="H131" i="70"/>
  <c r="H120" i="70"/>
  <c r="H32" i="70"/>
  <c r="H26" i="70"/>
  <c r="H15" i="70"/>
  <c r="H4" i="70"/>
  <c r="H37" i="70"/>
  <c r="H74" i="70"/>
  <c r="H83" i="70"/>
  <c r="H122" i="70"/>
  <c r="H100" i="70"/>
  <c r="H48" i="70"/>
  <c r="H114" i="70"/>
  <c r="H41" i="70"/>
  <c r="H130" i="70"/>
  <c r="H49" i="70"/>
  <c r="H109" i="70"/>
  <c r="H61" i="70"/>
  <c r="H103" i="70"/>
  <c r="H58" i="70"/>
  <c r="H6" i="70"/>
  <c r="H12" i="70"/>
  <c r="H24" i="70"/>
  <c r="H75" i="70"/>
  <c r="H106" i="70"/>
  <c r="H92" i="70"/>
  <c r="H40" i="70"/>
  <c r="H31" i="70"/>
  <c r="H68" i="70"/>
  <c r="H39" i="70"/>
  <c r="H76" i="70"/>
  <c r="H44" i="70"/>
  <c r="H84" i="70"/>
  <c r="H52" i="70"/>
  <c r="H93" i="70"/>
  <c r="H57" i="70"/>
  <c r="H116" i="70"/>
  <c r="H23" i="70"/>
  <c r="H11" i="70"/>
  <c r="H9" i="70"/>
  <c r="H55" i="70"/>
  <c r="H35" i="70"/>
  <c r="H36" i="70"/>
  <c r="H81" i="70"/>
  <c r="H62" i="70"/>
  <c r="H98" i="70"/>
  <c r="H77" i="70"/>
  <c r="H110" i="70"/>
  <c r="H85" i="70"/>
  <c r="H126" i="70"/>
  <c r="H72" i="70"/>
  <c r="H34" i="70"/>
  <c r="H89" i="70"/>
  <c r="H121" i="70"/>
  <c r="H3" i="70"/>
  <c r="H8" i="70"/>
  <c r="H13" i="70"/>
  <c r="H133" i="70"/>
  <c r="H73" i="70"/>
  <c r="H53" i="70"/>
  <c r="H90" i="70"/>
  <c r="H124" i="70"/>
  <c r="H71" i="70"/>
  <c r="H87" i="70"/>
  <c r="H80" i="70"/>
  <c r="H94" i="70"/>
  <c r="H129" i="70"/>
  <c r="H102" i="70"/>
  <c r="H118" i="70"/>
  <c r="H107" i="70"/>
  <c r="B34" i="70"/>
  <c r="B13" i="70"/>
  <c r="B23" i="70"/>
  <c r="B28" i="70"/>
  <c r="B8" i="70"/>
  <c r="B35" i="70"/>
  <c r="B11" i="70"/>
  <c r="B41" i="70"/>
  <c r="B36" i="70"/>
  <c r="B5" i="70"/>
  <c r="B44" i="70"/>
  <c r="B24" i="70"/>
  <c r="B9" i="70"/>
  <c r="B37" i="70"/>
  <c r="B30" i="70"/>
  <c r="B22" i="70"/>
  <c r="B49" i="70"/>
  <c r="B32" i="70"/>
  <c r="B47" i="70"/>
  <c r="B4" i="70"/>
  <c r="B42" i="70"/>
  <c r="B7" i="70"/>
  <c r="B25" i="70"/>
  <c r="B15" i="70"/>
  <c r="B2" i="70"/>
  <c r="B3" i="70"/>
  <c r="B40" i="70"/>
  <c r="B19" i="70"/>
  <c r="B33" i="70"/>
  <c r="B46" i="70"/>
  <c r="B43" i="70"/>
  <c r="B38" i="70"/>
  <c r="B17" i="70"/>
  <c r="B14" i="70"/>
  <c r="B6" i="70"/>
  <c r="B16" i="70"/>
  <c r="B21" i="70"/>
  <c r="B26" i="70"/>
  <c r="B12" i="70"/>
  <c r="B31" i="70"/>
  <c r="B10" i="70"/>
  <c r="B51" i="70"/>
  <c r="B50" i="70"/>
  <c r="B27" i="70"/>
  <c r="B29" i="70"/>
  <c r="B18" i="70"/>
  <c r="B45" i="70"/>
  <c r="B39" i="70"/>
  <c r="B20" i="70"/>
  <c r="B48" i="70"/>
  <c r="Z16" i="70"/>
  <c r="Z142" i="70"/>
  <c r="Z95" i="70"/>
  <c r="Z31" i="70"/>
  <c r="Z174" i="70"/>
  <c r="Z120" i="70"/>
  <c r="Z63" i="70"/>
  <c r="Z43" i="70"/>
  <c r="Z109" i="70"/>
  <c r="Z102" i="70"/>
  <c r="Z40" i="70"/>
  <c r="Z14" i="70"/>
  <c r="Z106" i="70"/>
  <c r="Z85" i="70"/>
  <c r="Z138" i="70"/>
  <c r="Z42" i="70"/>
  <c r="Z34" i="70"/>
  <c r="Z189" i="70"/>
  <c r="Z132" i="70"/>
  <c r="Z51" i="70"/>
  <c r="Z175" i="70"/>
  <c r="Z137" i="70"/>
  <c r="Z48" i="70"/>
  <c r="Z186" i="70"/>
  <c r="Z169" i="70"/>
  <c r="Z127" i="70"/>
  <c r="Z80" i="70"/>
  <c r="Z65" i="70"/>
  <c r="Z144" i="70"/>
  <c r="Z90" i="70"/>
  <c r="Z12" i="70"/>
  <c r="Z24" i="70"/>
  <c r="Z4" i="70"/>
  <c r="Z149" i="70"/>
  <c r="Z195" i="70"/>
  <c r="Z193" i="70"/>
  <c r="Z87" i="70"/>
  <c r="Z37" i="70"/>
  <c r="Z47" i="70"/>
  <c r="Z38" i="70"/>
  <c r="Z155" i="70"/>
  <c r="Z130" i="70"/>
  <c r="Z39" i="70"/>
  <c r="Z183" i="70"/>
  <c r="Z101" i="70"/>
  <c r="Z56" i="70"/>
  <c r="Z176" i="70"/>
  <c r="Z105" i="70"/>
  <c r="Z54" i="70"/>
  <c r="Z19" i="70"/>
  <c r="Z171" i="70"/>
  <c r="Z161" i="70"/>
  <c r="Z30" i="70"/>
  <c r="Z2" i="70"/>
  <c r="Z147" i="70"/>
  <c r="Z158" i="70"/>
  <c r="Z62" i="70"/>
  <c r="Z151" i="70"/>
  <c r="Z79" i="70"/>
  <c r="Z200" i="70"/>
  <c r="Z202" i="70"/>
  <c r="Z172" i="70"/>
  <c r="Z110" i="70"/>
  <c r="Z29" i="70"/>
  <c r="Z89" i="70"/>
  <c r="Z168" i="70"/>
  <c r="Z166" i="70"/>
  <c r="Z112" i="70"/>
  <c r="Z27" i="70"/>
  <c r="Z181" i="70"/>
  <c r="Z107" i="70"/>
  <c r="Z96" i="70"/>
  <c r="Z188" i="70"/>
  <c r="Z115" i="70"/>
  <c r="Z133" i="70"/>
  <c r="Z68" i="70"/>
  <c r="Z8" i="70"/>
  <c r="Z177" i="70"/>
  <c r="Z75" i="70"/>
  <c r="Z26" i="70"/>
  <c r="Z61" i="70"/>
  <c r="Z6" i="70"/>
  <c r="Z145" i="70"/>
  <c r="Z134" i="70"/>
  <c r="Z206" i="70"/>
  <c r="Z199" i="70"/>
  <c r="Z71" i="70"/>
  <c r="Z146" i="70"/>
  <c r="Z98" i="70"/>
  <c r="Z41" i="70"/>
  <c r="Z97" i="70"/>
  <c r="Z36" i="70"/>
  <c r="Z180" i="70"/>
  <c r="Z159" i="70"/>
  <c r="Z53" i="70"/>
  <c r="Z167" i="70"/>
  <c r="Z44" i="70"/>
  <c r="Z50" i="70"/>
  <c r="Z15" i="70"/>
  <c r="Z124" i="70"/>
  <c r="Z113" i="70"/>
  <c r="Z81" i="70"/>
  <c r="Z21" i="70"/>
  <c r="Z148" i="70"/>
  <c r="Z114" i="70"/>
  <c r="Z9" i="70"/>
  <c r="Z125" i="70"/>
  <c r="Z77" i="70"/>
  <c r="Z194" i="70"/>
  <c r="Z203" i="70"/>
  <c r="Z119" i="70"/>
  <c r="Z93" i="70"/>
  <c r="Z103" i="70"/>
  <c r="Z91" i="70"/>
  <c r="Z141" i="70"/>
  <c r="Z67" i="70"/>
  <c r="Z58" i="70"/>
  <c r="Z187" i="70"/>
  <c r="Z104" i="70"/>
  <c r="Z57" i="70"/>
  <c r="Z3" i="70"/>
  <c r="Z121" i="70"/>
  <c r="Z82" i="70"/>
  <c r="Z64" i="70"/>
  <c r="Z11" i="70"/>
  <c r="Z160" i="70"/>
  <c r="Z69" i="70"/>
  <c r="Z20" i="70"/>
  <c r="Z150" i="70"/>
  <c r="Z156" i="70"/>
  <c r="Z5" i="70"/>
  <c r="Z25" i="70"/>
  <c r="Z197" i="70"/>
  <c r="Z204" i="70"/>
  <c r="Z18" i="70"/>
  <c r="Z117" i="70"/>
  <c r="Z100" i="70"/>
  <c r="Z178" i="70"/>
  <c r="Z32" i="70"/>
  <c r="Z170" i="70"/>
  <c r="Z123" i="70"/>
  <c r="Z49" i="70"/>
  <c r="Z185" i="70"/>
  <c r="Z131" i="70"/>
  <c r="Z46" i="70"/>
  <c r="Z182" i="70"/>
  <c r="Z165" i="70"/>
  <c r="Z111" i="70"/>
  <c r="Z78" i="70"/>
  <c r="Z10" i="70"/>
  <c r="Z140" i="70"/>
  <c r="Z88" i="70"/>
  <c r="Z28" i="70"/>
  <c r="Z122" i="70"/>
  <c r="Z153" i="70"/>
  <c r="Z7" i="70"/>
  <c r="Z192" i="70"/>
  <c r="Z205" i="70"/>
  <c r="Z139" i="70"/>
  <c r="Z45" i="70"/>
  <c r="Z129" i="70"/>
  <c r="Z116" i="70"/>
  <c r="Z126" i="70"/>
  <c r="Z55" i="70"/>
  <c r="Z173" i="70"/>
  <c r="Z99" i="70"/>
  <c r="Z52" i="70"/>
  <c r="Z190" i="70"/>
  <c r="Z128" i="70"/>
  <c r="Z70" i="70"/>
  <c r="Z17" i="70"/>
  <c r="Z191" i="70"/>
  <c r="Z157" i="70"/>
  <c r="Z83" i="70"/>
  <c r="Z23" i="70"/>
  <c r="Z143" i="70"/>
  <c r="Z118" i="70"/>
  <c r="Z74" i="70"/>
  <c r="Z92" i="70"/>
  <c r="Z152" i="70"/>
  <c r="Z198" i="70"/>
  <c r="Z35" i="70"/>
  <c r="Z163" i="70"/>
  <c r="Z33" i="70"/>
  <c r="Z135" i="70"/>
  <c r="Z162" i="70"/>
  <c r="Z108" i="70"/>
  <c r="Z60" i="70"/>
  <c r="Z179" i="70"/>
  <c r="Z136" i="70"/>
  <c r="Z59" i="70"/>
  <c r="Z184" i="70"/>
  <c r="Z86" i="70"/>
  <c r="Z84" i="70"/>
  <c r="Z66" i="70"/>
  <c r="Z13" i="70"/>
  <c r="Z164" i="70"/>
  <c r="Z73" i="70"/>
  <c r="Z22" i="70"/>
  <c r="Z154" i="70"/>
  <c r="Z76" i="70"/>
  <c r="Z72" i="70"/>
  <c r="Z94" i="70"/>
  <c r="Z201" i="70"/>
  <c r="Z196" i="70"/>
  <c r="Q9" i="70"/>
  <c r="Q4" i="70"/>
  <c r="Q55" i="70"/>
  <c r="Q60" i="70"/>
  <c r="Q66" i="70"/>
  <c r="Q70" i="70"/>
  <c r="Q82" i="70"/>
  <c r="Q28" i="70"/>
  <c r="Q43" i="70"/>
  <c r="Q16" i="70"/>
  <c r="Q96" i="70"/>
  <c r="Q62" i="70"/>
  <c r="Q104" i="70"/>
  <c r="Q97" i="70"/>
  <c r="Q6" i="70"/>
  <c r="Q83" i="70"/>
  <c r="Q93" i="70"/>
  <c r="Q84" i="70"/>
  <c r="Q99" i="70"/>
  <c r="Q68" i="70"/>
  <c r="Q69" i="70"/>
  <c r="Q31" i="70"/>
  <c r="Q24" i="70"/>
  <c r="Q94" i="70"/>
  <c r="Q73" i="70"/>
  <c r="Q30" i="70"/>
  <c r="Q71" i="70"/>
  <c r="Q65" i="70"/>
  <c r="Q72" i="70"/>
  <c r="Q27" i="70"/>
  <c r="Q89" i="70"/>
  <c r="Q76" i="70"/>
  <c r="Q86" i="70"/>
  <c r="Q10" i="70"/>
  <c r="Q103" i="70"/>
  <c r="Q18" i="70"/>
  <c r="Q100" i="70"/>
  <c r="Q57" i="70"/>
  <c r="Q87" i="70"/>
  <c r="Q45" i="70"/>
  <c r="Q49" i="70"/>
  <c r="Q56" i="70"/>
  <c r="Q85" i="70"/>
  <c r="Q2" i="70"/>
  <c r="Q81" i="70"/>
  <c r="Q19" i="70"/>
  <c r="Q90" i="70"/>
  <c r="Q25" i="70"/>
  <c r="Q39" i="70"/>
  <c r="Q38" i="70"/>
  <c r="Q80" i="70"/>
  <c r="Q29" i="70"/>
  <c r="Q41" i="70"/>
  <c r="Q37" i="70"/>
  <c r="Q59" i="70"/>
  <c r="Q95" i="70"/>
  <c r="Q78" i="70"/>
  <c r="Q5" i="70"/>
  <c r="Q8" i="70"/>
  <c r="Q102" i="70"/>
  <c r="Q79" i="70"/>
  <c r="Q50" i="70"/>
  <c r="Q17" i="70"/>
  <c r="Q21" i="70"/>
  <c r="Q98" i="70"/>
  <c r="Q26" i="70"/>
  <c r="Q23" i="70"/>
  <c r="Q61" i="70"/>
  <c r="Q13" i="70"/>
  <c r="Q46" i="70"/>
  <c r="Q36" i="70"/>
  <c r="Q12" i="70"/>
  <c r="Q11" i="70"/>
  <c r="Q105" i="70"/>
  <c r="Q35" i="70"/>
  <c r="Q51" i="70"/>
  <c r="Q54" i="70"/>
  <c r="Q33" i="70"/>
  <c r="Q67" i="70"/>
  <c r="Q3" i="70"/>
  <c r="Q74" i="70"/>
  <c r="Q92" i="70"/>
  <c r="Q63" i="70"/>
  <c r="Q101" i="70"/>
  <c r="Q14" i="70"/>
  <c r="Q15" i="70"/>
  <c r="Q75" i="70"/>
  <c r="Q32" i="70"/>
  <c r="Q42" i="70"/>
  <c r="Q53" i="70"/>
  <c r="Q64" i="70"/>
  <c r="Q40" i="70"/>
  <c r="Q91" i="70"/>
  <c r="Q58" i="70"/>
  <c r="Q34" i="70"/>
  <c r="Q44" i="70"/>
  <c r="Q88" i="70"/>
  <c r="Q20" i="70"/>
  <c r="Q22" i="70"/>
  <c r="Q52" i="70"/>
  <c r="Q77" i="70"/>
  <c r="Q48" i="70"/>
  <c r="Q7" i="70"/>
  <c r="Q47" i="70"/>
  <c r="K29" i="70"/>
  <c r="K17" i="70"/>
  <c r="K34" i="70"/>
  <c r="K10" i="70"/>
  <c r="K24" i="70"/>
  <c r="K2" i="70"/>
  <c r="K27" i="70"/>
  <c r="K14" i="70"/>
  <c r="K12" i="70"/>
  <c r="K31" i="70"/>
  <c r="K26" i="70"/>
  <c r="K18" i="70"/>
  <c r="K28" i="70"/>
  <c r="K23" i="70"/>
  <c r="K19" i="70"/>
  <c r="K15" i="70"/>
  <c r="K4" i="70"/>
  <c r="K9" i="70"/>
  <c r="K3" i="70"/>
  <c r="K21" i="70"/>
  <c r="K32" i="70"/>
  <c r="K13" i="70"/>
  <c r="K7" i="70"/>
  <c r="K30" i="70"/>
  <c r="K25" i="70"/>
  <c r="K8" i="70"/>
  <c r="K11" i="70"/>
  <c r="K16" i="70"/>
  <c r="K5" i="70"/>
  <c r="K33" i="70"/>
  <c r="K6" i="70"/>
  <c r="K22" i="70"/>
  <c r="K20" i="70"/>
  <c r="E189" i="70"/>
  <c r="E245" i="70"/>
  <c r="E179" i="70"/>
  <c r="E362" i="70"/>
  <c r="E335" i="70"/>
  <c r="E832" i="70"/>
  <c r="E802" i="70"/>
  <c r="E620" i="70"/>
  <c r="E848" i="70"/>
  <c r="E52" i="70"/>
  <c r="E104" i="70"/>
  <c r="E141" i="70"/>
  <c r="E196" i="70"/>
  <c r="E92" i="70"/>
  <c r="E258" i="70"/>
  <c r="E380" i="70"/>
  <c r="E279" i="70"/>
  <c r="E393" i="70"/>
  <c r="E376" i="70"/>
  <c r="E5" i="70"/>
  <c r="E161" i="70"/>
  <c r="E184" i="70"/>
  <c r="E1188" i="70"/>
  <c r="E785" i="70"/>
  <c r="E24" i="70"/>
  <c r="E418" i="70"/>
  <c r="E58" i="70"/>
  <c r="E157" i="70"/>
  <c r="E324" i="70"/>
  <c r="E297" i="70"/>
  <c r="E259" i="70"/>
  <c r="E358" i="70"/>
  <c r="E195" i="70"/>
  <c r="E349" i="70"/>
  <c r="E64" i="70"/>
  <c r="E513" i="70"/>
  <c r="E10" i="70"/>
  <c r="E70" i="70"/>
  <c r="E529" i="70"/>
  <c r="E138" i="70"/>
  <c r="E172" i="70"/>
  <c r="E213" i="70"/>
  <c r="E156" i="70"/>
  <c r="E218" i="70"/>
  <c r="E394" i="70"/>
  <c r="E7" i="70"/>
  <c r="E407" i="70"/>
  <c r="E656" i="70"/>
  <c r="E372" i="70"/>
  <c r="E359" i="70"/>
  <c r="E588" i="70"/>
  <c r="E816" i="70"/>
  <c r="E46" i="70"/>
  <c r="E116" i="70"/>
  <c r="E253" i="70"/>
  <c r="E724" i="70"/>
  <c r="E192" i="70"/>
  <c r="E261" i="70"/>
  <c r="E202" i="70"/>
  <c r="E378" i="70"/>
  <c r="E4" i="70"/>
  <c r="E391" i="70"/>
  <c r="E624" i="70"/>
  <c r="E3" i="70"/>
  <c r="E56" i="70"/>
  <c r="E123" i="70"/>
  <c r="E145" i="70"/>
  <c r="E71" i="70"/>
  <c r="E219" i="70"/>
  <c r="E266" i="70"/>
  <c r="E401" i="70"/>
  <c r="E877" i="70"/>
  <c r="E571" i="70"/>
  <c r="E121" i="70"/>
  <c r="E242" i="70"/>
  <c r="E294" i="70"/>
  <c r="E200" i="70"/>
  <c r="E49" i="70"/>
  <c r="E499" i="70"/>
  <c r="E94" i="70"/>
  <c r="E206" i="70"/>
  <c r="E366" i="70"/>
  <c r="E495" i="70"/>
  <c r="E275" i="70"/>
  <c r="E374" i="70"/>
  <c r="E231" i="70"/>
  <c r="E365" i="70"/>
  <c r="E72" i="70"/>
  <c r="E12" i="70"/>
  <c r="E880" i="70"/>
  <c r="E93" i="70"/>
  <c r="E142" i="70"/>
  <c r="E173" i="70"/>
  <c r="E215" i="70"/>
  <c r="E124" i="70"/>
  <c r="E282" i="70"/>
  <c r="E396" i="70"/>
  <c r="E672" i="70"/>
  <c r="E642" i="70"/>
  <c r="E1138" i="70"/>
  <c r="E309" i="70"/>
  <c r="E308" i="70"/>
  <c r="E281" i="70"/>
  <c r="E222" i="70"/>
  <c r="E413" i="70"/>
  <c r="E125" i="70"/>
  <c r="E143" i="70"/>
  <c r="E69" i="70"/>
  <c r="E118" i="70"/>
  <c r="E38" i="70"/>
  <c r="E106" i="70"/>
  <c r="E235" i="70"/>
  <c r="E353" i="70"/>
  <c r="E781" i="70"/>
  <c r="E388" i="70"/>
  <c r="E361" i="70"/>
  <c r="E344" i="70"/>
  <c r="E600" i="70"/>
  <c r="E13" i="70"/>
  <c r="E89" i="70"/>
  <c r="E561" i="70"/>
  <c r="E170" i="70"/>
  <c r="E174" i="70"/>
  <c r="E226" i="70"/>
  <c r="E278" i="70"/>
  <c r="E98" i="70"/>
  <c r="E216" i="70"/>
  <c r="E110" i="70"/>
  <c r="E249" i="70"/>
  <c r="E348" i="70"/>
  <c r="E576" i="70"/>
  <c r="E546" i="70"/>
  <c r="E375" i="70"/>
  <c r="E592" i="70"/>
  <c r="E331" i="70"/>
  <c r="E51" i="70"/>
  <c r="E75" i="70"/>
  <c r="E162" i="70"/>
  <c r="E40" i="70"/>
  <c r="E203" i="70"/>
  <c r="E267" i="70"/>
  <c r="E292" i="70"/>
  <c r="E276" i="70"/>
  <c r="E263" i="70"/>
  <c r="E397" i="70"/>
  <c r="E111" i="70"/>
  <c r="E609" i="70"/>
  <c r="E723" i="70"/>
  <c r="E1650" i="70"/>
  <c r="E497" i="70"/>
  <c r="E423" i="70"/>
  <c r="E688" i="70"/>
  <c r="E18" i="70"/>
  <c r="E107" i="70"/>
  <c r="E197" i="70"/>
  <c r="E310" i="70"/>
  <c r="E345" i="70"/>
  <c r="E117" i="70"/>
  <c r="E168" i="70"/>
  <c r="E247" i="70"/>
  <c r="E912" i="70"/>
  <c r="E73" i="70"/>
  <c r="E852" i="70"/>
  <c r="E1549" i="70"/>
  <c r="E136" i="70"/>
  <c r="E232" i="70"/>
  <c r="E171" i="70"/>
  <c r="E451" i="70"/>
  <c r="E105" i="70"/>
  <c r="E148" i="70"/>
  <c r="E318" i="70"/>
  <c r="E936" i="70"/>
  <c r="E356" i="70"/>
  <c r="E329" i="70"/>
  <c r="E312" i="70"/>
  <c r="E536" i="70"/>
  <c r="E62" i="70"/>
  <c r="E74" i="70"/>
  <c r="E1060" i="70"/>
  <c r="E1778" i="70"/>
  <c r="E657" i="70"/>
  <c r="E302" i="70"/>
  <c r="E1380" i="70"/>
  <c r="E1288" i="70"/>
  <c r="E955" i="70"/>
  <c r="E787" i="70"/>
  <c r="E1658" i="70"/>
  <c r="E729" i="70"/>
  <c r="E795" i="70"/>
  <c r="E330" i="70"/>
  <c r="E973" i="70"/>
  <c r="E1810" i="70"/>
  <c r="E774" i="70"/>
  <c r="E1270" i="70"/>
  <c r="E917" i="70"/>
  <c r="E675" i="70"/>
  <c r="E402" i="70"/>
  <c r="E1328" i="70"/>
  <c r="E1111" i="70"/>
  <c r="E317" i="70"/>
  <c r="E578" i="70"/>
  <c r="E806" i="70"/>
  <c r="E1302" i="70"/>
  <c r="E949" i="70"/>
  <c r="E931" i="70"/>
  <c r="E325" i="70"/>
  <c r="E1360" i="70"/>
  <c r="E1239" i="70"/>
  <c r="E957" i="70"/>
  <c r="E296" i="70"/>
  <c r="E573" i="70"/>
  <c r="E1554" i="70"/>
  <c r="E582" i="70"/>
  <c r="E1078" i="70"/>
  <c r="E725" i="70"/>
  <c r="E763" i="70"/>
  <c r="E134" i="70"/>
  <c r="E1136" i="70"/>
  <c r="E560" i="70"/>
  <c r="E307" i="70"/>
  <c r="E265" i="70"/>
  <c r="E360" i="70"/>
  <c r="E593" i="70"/>
  <c r="E205" i="70"/>
  <c r="E617" i="70"/>
  <c r="E1475" i="70"/>
  <c r="E228" i="70"/>
  <c r="E298" i="70"/>
  <c r="E311" i="70"/>
  <c r="E20" i="70"/>
  <c r="E151" i="70"/>
  <c r="E234" i="70"/>
  <c r="E305" i="70"/>
  <c r="E685" i="70"/>
  <c r="E343" i="70"/>
  <c r="E528" i="70"/>
  <c r="E299" i="70"/>
  <c r="E57" i="70"/>
  <c r="E208" i="70"/>
  <c r="E384" i="70"/>
  <c r="E1316" i="70"/>
  <c r="E1055" i="70"/>
  <c r="E913" i="70"/>
  <c r="E417" i="70"/>
  <c r="E1732" i="70"/>
  <c r="E322" i="70"/>
  <c r="E1544" i="70"/>
  <c r="E209" i="70"/>
  <c r="E1196" i="70"/>
  <c r="E424" i="70"/>
  <c r="E990" i="70"/>
  <c r="E303" i="70"/>
  <c r="E962" i="70"/>
  <c r="E1447" i="70"/>
  <c r="E406" i="70"/>
  <c r="E1526" i="70"/>
  <c r="E682" i="70"/>
  <c r="E1178" i="70"/>
  <c r="E696" i="70"/>
  <c r="E1584" i="70"/>
  <c r="E1085" i="70"/>
  <c r="E37" i="70"/>
  <c r="E651" i="70"/>
  <c r="E1703" i="70"/>
  <c r="E466" i="70"/>
  <c r="E1558" i="70"/>
  <c r="E714" i="70"/>
  <c r="E1210" i="70"/>
  <c r="E740" i="70"/>
  <c r="E1616" i="70"/>
  <c r="E1213" i="70"/>
  <c r="E722" i="70"/>
  <c r="E504" i="70"/>
  <c r="E610" i="70"/>
  <c r="E838" i="70"/>
  <c r="E1334" i="70"/>
  <c r="E416" i="70"/>
  <c r="E986" i="70"/>
  <c r="E367" i="70"/>
  <c r="E328" i="70"/>
  <c r="E82" i="70"/>
  <c r="E251" i="70"/>
  <c r="E381" i="70"/>
  <c r="E122" i="70"/>
  <c r="E17" i="70"/>
  <c r="E898" i="70"/>
  <c r="E728" i="70"/>
  <c r="E409" i="70"/>
  <c r="E285" i="70"/>
  <c r="E439" i="70"/>
  <c r="E84" i="70"/>
  <c r="E248" i="70"/>
  <c r="E300" i="70"/>
  <c r="E433" i="70"/>
  <c r="E941" i="70"/>
  <c r="E556" i="70"/>
  <c r="E784" i="70"/>
  <c r="E54" i="70"/>
  <c r="E133" i="70"/>
  <c r="E237" i="70"/>
  <c r="E680" i="70"/>
  <c r="E1572" i="70"/>
  <c r="E1037" i="70"/>
  <c r="E86" i="70"/>
  <c r="E443" i="70"/>
  <c r="E699" i="70"/>
  <c r="E772" i="70"/>
  <c r="E1800" i="70"/>
  <c r="E427" i="70"/>
  <c r="E1452" i="70"/>
  <c r="E1607" i="70"/>
  <c r="E750" i="70"/>
  <c r="E1246" i="70"/>
  <c r="E182" i="70"/>
  <c r="E1092" i="70"/>
  <c r="E1805" i="70"/>
  <c r="E1064" i="70"/>
  <c r="E1782" i="70"/>
  <c r="E938" i="70"/>
  <c r="E1434" i="70"/>
  <c r="E481" i="70"/>
  <c r="E1025" i="70"/>
  <c r="E164" i="70"/>
  <c r="E1124" i="70"/>
  <c r="E1096" i="70"/>
  <c r="E1814" i="70"/>
  <c r="E412" i="70"/>
  <c r="E1466" i="70"/>
  <c r="E505" i="70"/>
  <c r="E1139" i="70"/>
  <c r="E428" i="70"/>
  <c r="E59" i="70"/>
  <c r="E462" i="70"/>
  <c r="E498" i="70"/>
  <c r="E1590" i="70"/>
  <c r="E746" i="70"/>
  <c r="E1242" i="70"/>
  <c r="E780" i="70"/>
  <c r="E315" i="70"/>
  <c r="E158" i="70"/>
  <c r="E364" i="70"/>
  <c r="E2" i="70"/>
  <c r="E26" i="70"/>
  <c r="E223" i="70"/>
  <c r="E1444" i="70"/>
  <c r="E31" i="70"/>
  <c r="E14" i="70"/>
  <c r="E28" i="70"/>
  <c r="E36" i="70"/>
  <c r="E149" i="70"/>
  <c r="E314" i="70"/>
  <c r="E287" i="70"/>
  <c r="E736" i="70"/>
  <c r="E706" i="70"/>
  <c r="E44" i="70"/>
  <c r="E483" i="70"/>
  <c r="E114" i="70"/>
  <c r="E178" i="70"/>
  <c r="E350" i="70"/>
  <c r="E473" i="70"/>
  <c r="E919" i="70"/>
  <c r="E175" i="70"/>
  <c r="E254" i="70"/>
  <c r="E1074" i="70"/>
  <c r="E621" i="70"/>
  <c r="E731" i="70"/>
  <c r="E860" i="70"/>
  <c r="E1708" i="70"/>
  <c r="E1581" i="70"/>
  <c r="E747" i="70"/>
  <c r="E1502" i="70"/>
  <c r="E334" i="70"/>
  <c r="E1412" i="70"/>
  <c r="E8" i="70"/>
  <c r="E1320" i="70"/>
  <c r="E1079" i="70"/>
  <c r="E967" i="70"/>
  <c r="E1690" i="70"/>
  <c r="E761" i="70"/>
  <c r="E968" i="70"/>
  <c r="E887" i="70"/>
  <c r="E382" i="70"/>
  <c r="E1476" i="70"/>
  <c r="E30" i="70"/>
  <c r="E1352" i="70"/>
  <c r="E9" i="70"/>
  <c r="E1004" i="70"/>
  <c r="E1722" i="70"/>
  <c r="E793" i="70"/>
  <c r="E687" i="70"/>
  <c r="E22" i="70"/>
  <c r="E1012" i="70"/>
  <c r="E207" i="70"/>
  <c r="E1156" i="70"/>
  <c r="E1091" i="70"/>
  <c r="E1128" i="70"/>
  <c r="E715" i="70"/>
  <c r="E1498" i="70"/>
  <c r="E549" i="70"/>
  <c r="E1267" i="70"/>
  <c r="E236" i="70"/>
  <c r="E1220" i="70"/>
  <c r="E1219" i="70"/>
  <c r="E1160" i="70"/>
  <c r="E568" i="70"/>
  <c r="E108" i="70"/>
  <c r="E264" i="70"/>
  <c r="E97" i="70"/>
  <c r="E103" i="70"/>
  <c r="E286" i="70"/>
  <c r="E1700" i="70"/>
  <c r="E78" i="70"/>
  <c r="E91" i="70"/>
  <c r="E221" i="70"/>
  <c r="E83" i="70"/>
  <c r="E217" i="70"/>
  <c r="E301" i="70"/>
  <c r="E25" i="70"/>
  <c r="E459" i="70"/>
  <c r="E47" i="70"/>
  <c r="E96" i="70"/>
  <c r="E41" i="70"/>
  <c r="E204" i="70"/>
  <c r="E201" i="70"/>
  <c r="E337" i="70"/>
  <c r="E749" i="70"/>
  <c r="E947" i="70"/>
  <c r="E703" i="70"/>
  <c r="E131" i="70"/>
  <c r="E892" i="70"/>
  <c r="E1426" i="70"/>
  <c r="E408" i="70"/>
  <c r="E982" i="70"/>
  <c r="E625" i="70"/>
  <c r="E63" i="70"/>
  <c r="E1040" i="70"/>
  <c r="E1758" i="70"/>
  <c r="E512" i="70"/>
  <c r="E1764" i="70"/>
  <c r="E386" i="70"/>
  <c r="E1576" i="70"/>
  <c r="E187" i="70"/>
  <c r="E1228" i="70"/>
  <c r="E526" i="70"/>
  <c r="E1022" i="70"/>
  <c r="E239" i="70"/>
  <c r="E608" i="70"/>
  <c r="E1796" i="70"/>
  <c r="E357" i="70"/>
  <c r="E1608" i="70"/>
  <c r="E191" i="70"/>
  <c r="E1260" i="70"/>
  <c r="E558" i="70"/>
  <c r="E1054" i="70"/>
  <c r="E288" i="70"/>
  <c r="E1268" i="70"/>
  <c r="E398" i="70"/>
  <c r="E1508" i="70"/>
  <c r="E60" i="70"/>
  <c r="E1384" i="70"/>
  <c r="E61" i="70"/>
  <c r="E1036" i="70"/>
  <c r="E1754" i="70"/>
  <c r="E825" i="70"/>
  <c r="E120" i="70"/>
  <c r="E50" i="70"/>
  <c r="E390" i="70"/>
  <c r="E15" i="70"/>
  <c r="E270" i="70"/>
  <c r="E928" i="70"/>
  <c r="E1394" i="70"/>
  <c r="E295" i="70"/>
  <c r="E392" i="70"/>
  <c r="E272" i="70"/>
  <c r="E425" i="70"/>
  <c r="E262" i="70"/>
  <c r="E27" i="70"/>
  <c r="E159" i="70"/>
  <c r="E271" i="70"/>
  <c r="E214" i="70"/>
  <c r="E229" i="70"/>
  <c r="E147" i="70"/>
  <c r="E346" i="70"/>
  <c r="E319" i="70"/>
  <c r="E800" i="70"/>
  <c r="E770" i="70"/>
  <c r="E1266" i="70"/>
  <c r="E520" i="70"/>
  <c r="E316" i="70"/>
  <c r="E930" i="70"/>
  <c r="E1319" i="70"/>
  <c r="E683" i="70"/>
  <c r="E1494" i="70"/>
  <c r="E650" i="70"/>
  <c r="E1146" i="70"/>
  <c r="E652" i="70"/>
  <c r="E1552" i="70"/>
  <c r="E224" i="70"/>
  <c r="E320" i="70"/>
  <c r="E1106" i="70"/>
  <c r="E689" i="70"/>
  <c r="E952" i="70"/>
  <c r="E904" i="70"/>
  <c r="E1740" i="70"/>
  <c r="E1709" i="70"/>
  <c r="E442" i="70"/>
  <c r="E1534" i="70"/>
  <c r="E326" i="70"/>
  <c r="E355" i="70"/>
  <c r="E1170" i="70"/>
  <c r="E721" i="70"/>
  <c r="E551" i="70"/>
  <c r="E426" i="70"/>
  <c r="E1772" i="70"/>
  <c r="E474" i="70"/>
  <c r="E1566" i="70"/>
  <c r="E434" i="70"/>
  <c r="E340" i="70"/>
  <c r="E577" i="70"/>
  <c r="E480" i="70"/>
  <c r="E410" i="70"/>
  <c r="E648" i="70"/>
  <c r="E1548" i="70"/>
  <c r="E503" i="70"/>
  <c r="E846" i="70"/>
  <c r="E1342" i="70"/>
  <c r="E327" i="70"/>
  <c r="E641" i="70"/>
  <c r="E635" i="70"/>
  <c r="E455" i="70"/>
  <c r="E692" i="70"/>
  <c r="E1580" i="70"/>
  <c r="E1069" i="70"/>
  <c r="E878" i="70"/>
  <c r="E752" i="70"/>
  <c r="E636" i="70"/>
  <c r="E1298" i="70"/>
  <c r="E849" i="70"/>
  <c r="E579" i="70"/>
  <c r="E501" i="70"/>
  <c r="E1123" i="70"/>
  <c r="E819" i="70"/>
  <c r="E1662" i="70"/>
  <c r="E509" i="70"/>
  <c r="E369" i="70"/>
  <c r="E176" i="70"/>
  <c r="E101" i="70"/>
  <c r="E377" i="70"/>
  <c r="E79" i="70"/>
  <c r="E95" i="70"/>
  <c r="E419" i="70"/>
  <c r="E1575" i="70"/>
  <c r="E127" i="70"/>
  <c r="E144" i="70"/>
  <c r="E29" i="70"/>
  <c r="E720" i="70"/>
  <c r="E43" i="70"/>
  <c r="E65" i="70"/>
  <c r="E252" i="70"/>
  <c r="E580" i="70"/>
  <c r="E243" i="70"/>
  <c r="E342" i="70"/>
  <c r="E246" i="70"/>
  <c r="E333" i="70"/>
  <c r="E32" i="70"/>
  <c r="E491" i="70"/>
  <c r="E907" i="70"/>
  <c r="E1522" i="70"/>
  <c r="E900" i="70"/>
  <c r="E152" i="70"/>
  <c r="E1028" i="70"/>
  <c r="E1677" i="70"/>
  <c r="E1032" i="70"/>
  <c r="E1750" i="70"/>
  <c r="E906" i="70"/>
  <c r="E1402" i="70"/>
  <c r="E461" i="70"/>
  <c r="E1808" i="70"/>
  <c r="E140" i="70"/>
  <c r="E453" i="70"/>
  <c r="E1458" i="70"/>
  <c r="E518" i="70"/>
  <c r="E1014" i="70"/>
  <c r="E661" i="70"/>
  <c r="E647" i="70"/>
  <c r="E66" i="70"/>
  <c r="E1072" i="70"/>
  <c r="E1790" i="70"/>
  <c r="E230" i="70"/>
  <c r="E533" i="70"/>
  <c r="E1490" i="70"/>
  <c r="E550" i="70"/>
  <c r="E1046" i="70"/>
  <c r="E693" i="70"/>
  <c r="E903" i="70"/>
  <c r="E128" i="70"/>
  <c r="E1104" i="70"/>
  <c r="E701" i="70"/>
  <c r="E313" i="70"/>
  <c r="E387" i="70"/>
  <c r="E1202" i="70"/>
  <c r="E753" i="70"/>
  <c r="E452" i="70"/>
  <c r="E457" i="70"/>
  <c r="E1804" i="70"/>
  <c r="E547" i="70"/>
  <c r="E1598" i="70"/>
  <c r="E441" i="70"/>
  <c r="E516" i="70"/>
  <c r="E1234" i="70"/>
  <c r="E817" i="70"/>
  <c r="E484" i="70"/>
  <c r="E479" i="70"/>
  <c r="E999" i="70"/>
  <c r="E623" i="70"/>
  <c r="E48" i="70"/>
  <c r="E717" i="70"/>
  <c r="E1618" i="70"/>
  <c r="E646" i="70"/>
  <c r="E1142" i="70"/>
  <c r="E789" i="70"/>
  <c r="E655" i="70"/>
  <c r="E211" i="70"/>
  <c r="E1200" i="70"/>
  <c r="E797" i="70"/>
  <c r="E864" i="70"/>
  <c r="E55" i="70"/>
  <c r="E166" i="70"/>
  <c r="E198" i="70"/>
  <c r="E199" i="70"/>
  <c r="E1296" i="70"/>
  <c r="E1735" i="70"/>
  <c r="E596" i="70"/>
  <c r="E1648" i="70"/>
  <c r="E283" i="70"/>
  <c r="E1540" i="70"/>
  <c r="E870" i="70"/>
  <c r="E99" i="70"/>
  <c r="E963" i="70"/>
  <c r="E824" i="70"/>
  <c r="E492" i="70"/>
  <c r="E738" i="70"/>
  <c r="E1347" i="70"/>
  <c r="E1704" i="70"/>
  <c r="E554" i="70"/>
  <c r="E1562" i="70"/>
  <c r="E654" i="70"/>
  <c r="E1623" i="70"/>
  <c r="E126" i="70"/>
  <c r="E951" i="70"/>
  <c r="E1293" i="70"/>
  <c r="E956" i="70"/>
  <c r="E1686" i="70"/>
  <c r="E842" i="70"/>
  <c r="E1338" i="70"/>
  <c r="E908" i="70"/>
  <c r="E1744" i="70"/>
  <c r="E1725" i="70"/>
  <c r="E850" i="70"/>
  <c r="E186" i="70"/>
  <c r="E485" i="70"/>
  <c r="E1026" i="70"/>
  <c r="E920" i="70"/>
  <c r="E1752" i="70"/>
  <c r="E132" i="70"/>
  <c r="E1116" i="70"/>
  <c r="E1403" i="70"/>
  <c r="E985" i="70"/>
  <c r="E1567" i="70"/>
  <c r="E53" i="70"/>
  <c r="E718" i="70"/>
  <c r="E851" i="70"/>
  <c r="E726" i="70"/>
  <c r="E1222" i="70"/>
  <c r="E565" i="70"/>
  <c r="E1258" i="70"/>
  <c r="E493" i="70"/>
  <c r="E1209" i="70"/>
  <c r="E1175" i="70"/>
  <c r="E1453" i="70"/>
  <c r="E882" i="70"/>
  <c r="E1602" i="70"/>
  <c r="E502" i="70"/>
  <c r="E998" i="70"/>
  <c r="E840" i="70"/>
  <c r="E1692" i="70"/>
  <c r="E1695" i="70"/>
  <c r="E193" i="70"/>
  <c r="E284" i="70"/>
  <c r="E80" i="70"/>
  <c r="E909" i="70"/>
  <c r="E194" i="70"/>
  <c r="E782" i="70"/>
  <c r="E1516" i="70"/>
  <c r="E389" i="70"/>
  <c r="E460" i="70"/>
  <c r="E45" i="70"/>
  <c r="E607" i="70"/>
  <c r="E400" i="70"/>
  <c r="E1018" i="70"/>
  <c r="E589" i="70"/>
  <c r="E524" i="70"/>
  <c r="E599" i="70"/>
  <c r="E167" i="70"/>
  <c r="E810" i="70"/>
  <c r="E910" i="70"/>
  <c r="E1597" i="70"/>
  <c r="E155" i="70"/>
  <c r="E1284" i="70"/>
  <c r="E1603" i="70"/>
  <c r="E1224" i="70"/>
  <c r="E515" i="70"/>
  <c r="E1594" i="70"/>
  <c r="E665" i="70"/>
  <c r="E679" i="70"/>
  <c r="E1651" i="70"/>
  <c r="E567" i="70"/>
  <c r="E1164" i="70"/>
  <c r="E925" i="70"/>
  <c r="E1282" i="70"/>
  <c r="E673" i="70"/>
  <c r="E743" i="70"/>
  <c r="E347" i="70"/>
  <c r="E676" i="70"/>
  <c r="E1231" i="70"/>
  <c r="E1802" i="70"/>
  <c r="E591" i="70"/>
  <c r="E896" i="70"/>
  <c r="E1118" i="70"/>
  <c r="E1300" i="70"/>
  <c r="E1255" i="70"/>
  <c r="E440" i="70"/>
  <c r="E1478" i="70"/>
  <c r="E837" i="70"/>
  <c r="E1719" i="70"/>
  <c r="E1568" i="70"/>
  <c r="E1189" i="70"/>
  <c r="E129" i="70"/>
  <c r="E420" i="70"/>
  <c r="E980" i="70"/>
  <c r="E758" i="70"/>
  <c r="E1254" i="70"/>
  <c r="E605" i="70"/>
  <c r="E1386" i="70"/>
  <c r="E777" i="70"/>
  <c r="E1337" i="70"/>
  <c r="E1543" i="70"/>
  <c r="E11" i="70"/>
  <c r="E914" i="70"/>
  <c r="E1634" i="70"/>
  <c r="E534" i="70"/>
  <c r="E1030" i="70"/>
  <c r="E884" i="70"/>
  <c r="E1329" i="70"/>
  <c r="E1206" i="70"/>
  <c r="E828" i="70"/>
  <c r="E603" i="70"/>
  <c r="E748" i="70"/>
  <c r="E1624" i="70"/>
  <c r="E1245" i="70"/>
  <c r="E988" i="70"/>
  <c r="E1596" i="70"/>
  <c r="E1775" i="70"/>
  <c r="E1462" i="70"/>
  <c r="E872" i="70"/>
  <c r="E404" i="70"/>
  <c r="E244" i="70"/>
  <c r="E233" i="70"/>
  <c r="E1746" i="70"/>
  <c r="E475" i="70"/>
  <c r="E1278" i="70"/>
  <c r="E1640" i="70"/>
  <c r="E1086" i="70"/>
  <c r="E81" i="70"/>
  <c r="E1586" i="70"/>
  <c r="E1416" i="70"/>
  <c r="E757" i="70"/>
  <c r="E1274" i="70"/>
  <c r="E857" i="70"/>
  <c r="E109" i="70"/>
  <c r="E1252" i="70"/>
  <c r="E584" i="70"/>
  <c r="E1398" i="70"/>
  <c r="E470" i="70"/>
  <c r="E1223" i="70"/>
  <c r="E1456" i="70"/>
  <c r="E1523" i="70"/>
  <c r="E146" i="70"/>
  <c r="E1636" i="70"/>
  <c r="E188" i="70"/>
  <c r="E1480" i="70"/>
  <c r="E130" i="70"/>
  <c r="E1132" i="70"/>
  <c r="E921" i="70"/>
  <c r="E707" i="70"/>
  <c r="E165" i="70"/>
  <c r="E1140" i="70"/>
  <c r="E786" i="70"/>
  <c r="E1538" i="70"/>
  <c r="E929" i="70"/>
  <c r="E771" i="70"/>
  <c r="E756" i="70"/>
  <c r="E1436" i="70"/>
  <c r="E1135" i="70"/>
  <c r="E1773" i="70"/>
  <c r="E627" i="70"/>
  <c r="E839" i="70"/>
  <c r="E983" i="70"/>
  <c r="E1620" i="70"/>
  <c r="E19" i="70"/>
  <c r="E1016" i="70"/>
  <c r="E1734" i="70"/>
  <c r="E602" i="70"/>
  <c r="E1427" i="70"/>
  <c r="E1262" i="70"/>
  <c r="E1179" i="70"/>
  <c r="E163" i="70"/>
  <c r="E1214" i="70"/>
  <c r="E1332" i="70"/>
  <c r="E1383" i="70"/>
  <c r="E811" i="70"/>
  <c r="E1510" i="70"/>
  <c r="E869" i="70"/>
  <c r="E1011" i="70"/>
  <c r="E1696" i="70"/>
  <c r="E16" i="70"/>
  <c r="E280" i="70"/>
  <c r="E332" i="70"/>
  <c r="E742" i="70"/>
  <c r="E519" i="70"/>
  <c r="E227" i="70"/>
  <c r="E814" i="70"/>
  <c r="E336" i="70"/>
  <c r="E289" i="70"/>
  <c r="E1672" i="70"/>
  <c r="E522" i="70"/>
  <c r="E1530" i="70"/>
  <c r="E622" i="70"/>
  <c r="E137" i="70"/>
  <c r="E1604" i="70"/>
  <c r="E477" i="70"/>
  <c r="E1654" i="70"/>
  <c r="E1100" i="70"/>
  <c r="E1197" i="70"/>
  <c r="E1712" i="70"/>
  <c r="E85" i="70"/>
  <c r="E269" i="70"/>
  <c r="E527" i="70"/>
  <c r="E644" i="70"/>
  <c r="E1736" i="70"/>
  <c r="E363" i="70"/>
  <c r="E1388" i="70"/>
  <c r="E1351" i="70"/>
  <c r="E686" i="70"/>
  <c r="E1182" i="70"/>
  <c r="E371" i="70"/>
  <c r="E1396" i="70"/>
  <c r="E953" i="70"/>
  <c r="E631" i="70"/>
  <c r="E1794" i="70"/>
  <c r="E694" i="70"/>
  <c r="E1190" i="70"/>
  <c r="E521" i="70"/>
  <c r="E1130" i="70"/>
  <c r="E716" i="70"/>
  <c r="E1081" i="70"/>
  <c r="E684" i="70"/>
  <c r="E1779" i="70"/>
  <c r="E290" i="70"/>
  <c r="E1272" i="70"/>
  <c r="E695" i="70"/>
  <c r="E858" i="70"/>
  <c r="E1561" i="70"/>
  <c r="E77" i="70"/>
  <c r="E1042" i="70"/>
  <c r="E1495" i="70"/>
  <c r="E1652" i="70"/>
  <c r="E42" i="70"/>
  <c r="E1048" i="70"/>
  <c r="E1766" i="70"/>
  <c r="E634" i="70"/>
  <c r="E1587" i="70"/>
  <c r="E1390" i="70"/>
  <c r="E1307" i="70"/>
  <c r="E808" i="70"/>
  <c r="E1374" i="70"/>
  <c r="E1364" i="70"/>
  <c r="E1511" i="70"/>
  <c r="E450" i="70"/>
  <c r="E1542" i="70"/>
  <c r="E901" i="70"/>
  <c r="E1309" i="70"/>
  <c r="E488" i="70"/>
  <c r="E626" i="70"/>
  <c r="E1410" i="70"/>
  <c r="E801" i="70"/>
  <c r="E414" i="70"/>
  <c r="E564" i="70"/>
  <c r="E766" i="70"/>
  <c r="E1815" i="70"/>
  <c r="E1600" i="70"/>
  <c r="E1114" i="70"/>
  <c r="E153" i="70"/>
  <c r="E429" i="70"/>
  <c r="E544" i="70"/>
  <c r="E1238" i="70"/>
  <c r="E812" i="70"/>
  <c r="E545" i="70"/>
  <c r="E1310" i="70"/>
  <c r="E1292" i="70"/>
  <c r="E1367" i="70"/>
  <c r="E704" i="70"/>
  <c r="E1110" i="70"/>
  <c r="E778" i="70"/>
  <c r="E1786" i="70"/>
  <c r="E1168" i="70"/>
  <c r="E220" i="70"/>
  <c r="E902" i="70"/>
  <c r="E1356" i="70"/>
  <c r="E431" i="70"/>
  <c r="E339" i="70"/>
  <c r="E150" i="70"/>
  <c r="E978" i="70"/>
  <c r="E537" i="70"/>
  <c r="E559" i="70"/>
  <c r="E776" i="70"/>
  <c r="E1644" i="70"/>
  <c r="E1325" i="70"/>
  <c r="E942" i="70"/>
  <c r="E1438" i="70"/>
  <c r="E788" i="70"/>
  <c r="E385" i="70"/>
  <c r="E943" i="70"/>
  <c r="E1236" i="70"/>
  <c r="E1127" i="70"/>
  <c r="E950" i="70"/>
  <c r="E1446" i="70"/>
  <c r="E805" i="70"/>
  <c r="E1415" i="70"/>
  <c r="E1440" i="70"/>
  <c r="E1059" i="70"/>
  <c r="E727" i="70"/>
  <c r="E1768" i="70"/>
  <c r="E548" i="70"/>
  <c r="E719" i="70"/>
  <c r="E616" i="70"/>
  <c r="E1528" i="70"/>
  <c r="E583" i="70"/>
  <c r="E1541" i="70"/>
  <c r="E1120" i="70"/>
  <c r="E1599" i="70"/>
  <c r="E581" i="70"/>
  <c r="E354" i="70"/>
  <c r="E1304" i="70"/>
  <c r="E1017" i="70"/>
  <c r="E890" i="70"/>
  <c r="E1689" i="70"/>
  <c r="E351" i="70"/>
  <c r="E939" i="70"/>
  <c r="E1362" i="70"/>
  <c r="E1684" i="70"/>
  <c r="E119" i="70"/>
  <c r="E1080" i="70"/>
  <c r="E1798" i="70"/>
  <c r="E666" i="70"/>
  <c r="E1763" i="70"/>
  <c r="E1518" i="70"/>
  <c r="E256" i="70"/>
  <c r="E946" i="70"/>
  <c r="E1666" i="70"/>
  <c r="E566" i="70"/>
  <c r="E1062" i="70"/>
  <c r="E924" i="70"/>
  <c r="E1459" i="70"/>
  <c r="E1422" i="70"/>
  <c r="E604" i="70"/>
  <c r="E779" i="70"/>
  <c r="E6" i="70"/>
  <c r="E1010" i="70"/>
  <c r="E587" i="70"/>
  <c r="E532" i="70"/>
  <c r="E856" i="70"/>
  <c r="E1524" i="70"/>
  <c r="E590" i="70"/>
  <c r="E39" i="70"/>
  <c r="E674" i="70"/>
  <c r="E421" i="70"/>
  <c r="E1622" i="70"/>
  <c r="E1068" i="70"/>
  <c r="E190" i="70"/>
  <c r="E1680" i="70"/>
  <c r="E768" i="70"/>
  <c r="E1192" i="70"/>
  <c r="E323" i="70"/>
  <c r="E1050" i="70"/>
  <c r="E629" i="70"/>
  <c r="E1150" i="70"/>
  <c r="E35" i="70"/>
  <c r="E813" i="70"/>
  <c r="E1682" i="70"/>
  <c r="E678" i="70"/>
  <c r="E1174" i="70"/>
  <c r="E821" i="70"/>
  <c r="E456" i="70"/>
  <c r="E225" i="70"/>
  <c r="E1232" i="70"/>
  <c r="E829" i="70"/>
  <c r="E273" i="70"/>
  <c r="E1395" i="70"/>
  <c r="E241" i="70"/>
  <c r="E1240" i="70"/>
  <c r="E826" i="70"/>
  <c r="E1433" i="70"/>
  <c r="E1431" i="70"/>
  <c r="E1313" i="70"/>
  <c r="E1205" i="70"/>
  <c r="E1420" i="70"/>
  <c r="E432" i="70"/>
  <c r="E1314" i="70"/>
  <c r="E705" i="70"/>
  <c r="E507" i="70"/>
  <c r="E379" i="70"/>
  <c r="E471" i="70"/>
  <c r="E1743" i="70"/>
  <c r="E1152" i="70"/>
  <c r="E820" i="70"/>
  <c r="E633" i="70"/>
  <c r="E1090" i="70"/>
  <c r="E465" i="70"/>
  <c r="E181" i="70"/>
  <c r="E1180" i="70"/>
  <c r="E1659" i="70"/>
  <c r="E1034" i="70"/>
  <c r="E383" i="70"/>
  <c r="E899" i="70"/>
  <c r="E700" i="70"/>
  <c r="E496" i="70"/>
  <c r="E708" i="70"/>
  <c r="E1592" i="70"/>
  <c r="E1117" i="70"/>
  <c r="E915" i="70"/>
  <c r="E1797" i="70"/>
  <c r="E845" i="70"/>
  <c r="E1470" i="70"/>
  <c r="E1428" i="70"/>
  <c r="E1639" i="70"/>
  <c r="E482" i="70"/>
  <c r="E1574" i="70"/>
  <c r="E933" i="70"/>
  <c r="E1517" i="70"/>
  <c r="E1573" i="70"/>
  <c r="E866" i="70"/>
  <c r="E1630" i="70"/>
  <c r="E260" i="70"/>
  <c r="E1341" i="70"/>
  <c r="E422" i="70"/>
  <c r="E867" i="70"/>
  <c r="E868" i="70"/>
  <c r="E1330" i="70"/>
  <c r="E553" i="70"/>
  <c r="E1101" i="70"/>
  <c r="E1235" i="70"/>
  <c r="E395" i="70"/>
  <c r="E1784" i="70"/>
  <c r="E619" i="70"/>
  <c r="E464" i="70"/>
  <c r="E659" i="70"/>
  <c r="E759" i="70"/>
  <c r="E115" i="70"/>
  <c r="E277" i="70"/>
  <c r="E1143" i="70"/>
  <c r="E1264" i="70"/>
  <c r="E1318" i="70"/>
  <c r="E1642" i="70"/>
  <c r="E1593" i="70"/>
  <c r="E1520" i="70"/>
  <c r="E711" i="70"/>
  <c r="E373" i="70"/>
  <c r="E1400" i="70"/>
  <c r="E1399" i="70"/>
  <c r="E523" i="70"/>
  <c r="E1027" i="70"/>
  <c r="E809" i="70"/>
  <c r="E1035" i="70"/>
  <c r="E1626" i="70"/>
  <c r="E754" i="70"/>
  <c r="E1506" i="70"/>
  <c r="E897" i="70"/>
  <c r="E611" i="70"/>
  <c r="E712" i="70"/>
  <c r="E1308" i="70"/>
  <c r="E1565" i="70"/>
  <c r="E989" i="70"/>
  <c r="E741" i="70"/>
  <c r="E1717" i="70"/>
  <c r="E1113" i="70"/>
  <c r="E1248" i="70"/>
  <c r="E1199" i="70"/>
  <c r="E1619" i="70"/>
  <c r="E506" i="70"/>
  <c r="E1241" i="70"/>
  <c r="E1404" i="70"/>
  <c r="E960" i="70"/>
  <c r="E1193" i="70"/>
  <c r="E762" i="70"/>
  <c r="E1047" i="70"/>
  <c r="E1369" i="70"/>
  <c r="E1287" i="70"/>
  <c r="E1532" i="70"/>
  <c r="E1519" i="70"/>
  <c r="E1031" i="70"/>
  <c r="E1705" i="70"/>
  <c r="E843" i="70"/>
  <c r="E1323" i="70"/>
  <c r="E1497" i="70"/>
  <c r="E1591" i="70"/>
  <c r="E1660" i="70"/>
  <c r="E1311" i="70"/>
  <c r="E449" i="70"/>
  <c r="E1173" i="70"/>
  <c r="E1147" i="70"/>
  <c r="E1605" i="70"/>
  <c r="E1539" i="70"/>
  <c r="E1482" i="70"/>
  <c r="E1063" i="70"/>
  <c r="E1525" i="70"/>
  <c r="E874" i="70"/>
  <c r="E1468" i="70"/>
  <c r="E997" i="70"/>
  <c r="E1723" i="70"/>
  <c r="E1769" i="70"/>
  <c r="E1485" i="70"/>
  <c r="E535" i="70"/>
  <c r="E1664" i="70"/>
  <c r="E690" i="70"/>
  <c r="E638" i="70"/>
  <c r="E1617" i="70"/>
  <c r="E1013" i="70"/>
  <c r="E1265" i="70"/>
  <c r="E1015" i="70"/>
  <c r="E1730" i="70"/>
  <c r="E804" i="70"/>
  <c r="E775" i="70"/>
  <c r="E1001" i="70"/>
  <c r="E1003" i="70"/>
  <c r="E1125" i="70"/>
  <c r="E1486" i="70"/>
  <c r="E139" i="70"/>
  <c r="E1484" i="70"/>
  <c r="E352" i="70"/>
  <c r="E1324" i="70"/>
  <c r="E1165" i="70"/>
  <c r="E889" i="70"/>
  <c r="E944" i="70"/>
  <c r="E1082" i="70"/>
  <c r="E594" i="70"/>
  <c r="E552" i="70"/>
  <c r="E1413" i="70"/>
  <c r="E1479" i="70"/>
  <c r="E959" i="70"/>
  <c r="E511" i="70"/>
  <c r="E1346" i="70"/>
  <c r="E745" i="70"/>
  <c r="E1344" i="70"/>
  <c r="E669" i="70"/>
  <c r="E487" i="70"/>
  <c r="E238" i="70"/>
  <c r="E1787" i="70"/>
  <c r="E671" i="70"/>
  <c r="E100" i="70"/>
  <c r="E1563" i="70"/>
  <c r="E1469" i="70"/>
  <c r="E739" i="70"/>
  <c r="E792" i="70"/>
  <c r="E1656" i="70"/>
  <c r="E34" i="70"/>
  <c r="E1020" i="70"/>
  <c r="E1009" i="70"/>
  <c r="E1724" i="70"/>
  <c r="E697" i="70"/>
  <c r="E478" i="70"/>
  <c r="E1762" i="70"/>
  <c r="E662" i="70"/>
  <c r="E1158" i="70"/>
  <c r="E489" i="70"/>
  <c r="E1002" i="70"/>
  <c r="E293" i="70"/>
  <c r="E1806" i="70"/>
  <c r="E1377" i="70"/>
  <c r="E1093" i="70"/>
  <c r="E964" i="70"/>
  <c r="E1024" i="70"/>
  <c r="E1411" i="70"/>
  <c r="E879" i="70"/>
  <c r="E1221" i="70"/>
  <c r="E799" i="70"/>
  <c r="E1098" i="70"/>
  <c r="E476" i="70"/>
  <c r="E1019" i="70"/>
  <c r="E1535" i="70"/>
  <c r="E1177" i="70"/>
  <c r="E979" i="70"/>
  <c r="E1349" i="70"/>
  <c r="E1171" i="70"/>
  <c r="E1226" i="70"/>
  <c r="E1545" i="70"/>
  <c r="E1759" i="70"/>
  <c r="E1157" i="70"/>
  <c r="E1423" i="70"/>
  <c r="E1477" i="70"/>
  <c r="E1363" i="70"/>
  <c r="E1354" i="70"/>
  <c r="E1357" i="70"/>
  <c r="E1021" i="70"/>
  <c r="E1718" i="70"/>
  <c r="E574" i="70"/>
  <c r="E1595" i="70"/>
  <c r="E1641" i="70"/>
  <c r="E1261" i="70"/>
  <c r="E1425" i="70"/>
  <c r="E713" i="70"/>
  <c r="E861" i="70"/>
  <c r="E113" i="70"/>
  <c r="E448" i="70"/>
  <c r="E653" i="70"/>
  <c r="E1095" i="70"/>
  <c r="E755" i="70"/>
  <c r="E595" i="70"/>
  <c r="E881" i="70"/>
  <c r="E1251" i="70"/>
  <c r="E1668" i="70"/>
  <c r="E984" i="70"/>
  <c r="E1134" i="70"/>
  <c r="E597" i="70"/>
  <c r="E90" i="70"/>
  <c r="E135" i="70"/>
  <c r="E664" i="70"/>
  <c r="E1669" i="70"/>
  <c r="E1166" i="70"/>
  <c r="E562" i="70"/>
  <c r="E769" i="70"/>
  <c r="E438" i="70"/>
  <c r="E1361" i="70"/>
  <c r="E210" i="70"/>
  <c r="E341" i="70"/>
  <c r="E1271" i="70"/>
  <c r="E160" i="70"/>
  <c r="E1186" i="70"/>
  <c r="E557" i="70"/>
  <c r="E304" i="70"/>
  <c r="E1276" i="70"/>
  <c r="E1185" i="70"/>
  <c r="E1418" i="70"/>
  <c r="E841" i="70"/>
  <c r="E274" i="70"/>
  <c r="E935" i="70"/>
  <c r="E1204" i="70"/>
  <c r="E991" i="70"/>
  <c r="E918" i="70"/>
  <c r="E1414" i="70"/>
  <c r="E773" i="70"/>
  <c r="E1023" i="70"/>
  <c r="E1312" i="70"/>
  <c r="E88" i="70"/>
  <c r="E1088" i="70"/>
  <c r="E1151" i="70"/>
  <c r="E1083" i="70"/>
  <c r="E1129" i="70"/>
  <c r="E847" i="70"/>
  <c r="E1301" i="70"/>
  <c r="E1679" i="70"/>
  <c r="E996" i="70"/>
  <c r="E563" i="70"/>
  <c r="E1663" i="70"/>
  <c r="E1211" i="70"/>
  <c r="E1257" i="70"/>
  <c r="E1303" i="70"/>
  <c r="E1813" i="70"/>
  <c r="E987" i="70"/>
  <c r="E1421" i="70"/>
  <c r="E1409" i="70"/>
  <c r="E1339" i="70"/>
  <c r="E1385" i="70"/>
  <c r="E1671" i="70"/>
  <c r="E1291" i="70"/>
  <c r="E1583" i="70"/>
  <c r="E1000" i="70"/>
  <c r="E760" i="70"/>
  <c r="E1327" i="70"/>
  <c r="E1467" i="70"/>
  <c r="E1513" i="70"/>
  <c r="E1803" i="70"/>
  <c r="E1247" i="70"/>
  <c r="E916" i="70"/>
  <c r="E1811" i="70"/>
  <c r="E613" i="70"/>
  <c r="E895" i="70"/>
  <c r="E1621" i="70"/>
  <c r="E1715" i="70"/>
  <c r="E1771" i="70"/>
  <c r="E1053" i="70"/>
  <c r="E102" i="70"/>
  <c r="E494" i="70"/>
  <c r="E399" i="70"/>
  <c r="E1448" i="70"/>
  <c r="E1406" i="70"/>
  <c r="E934" i="70"/>
  <c r="E540" i="70"/>
  <c r="E1512" i="70"/>
  <c r="E1496" i="70"/>
  <c r="E490" i="70"/>
  <c r="E818" i="70"/>
  <c r="E796" i="70"/>
  <c r="E1038" i="70"/>
  <c r="E737" i="70"/>
  <c r="E1793" i="70"/>
  <c r="E21" i="70"/>
  <c r="E1044" i="70"/>
  <c r="E790" i="70"/>
  <c r="E645" i="70"/>
  <c r="E542" i="70"/>
  <c r="E733" i="70"/>
  <c r="E517" i="70"/>
  <c r="E255" i="70"/>
  <c r="E569" i="70"/>
  <c r="E765" i="70"/>
  <c r="E1442" i="70"/>
  <c r="E833" i="70"/>
  <c r="E468" i="70"/>
  <c r="E628" i="70"/>
  <c r="E875" i="70"/>
  <c r="E1039" i="70"/>
  <c r="E1133" i="70"/>
  <c r="E1728" i="70"/>
  <c r="E1348" i="70"/>
  <c r="E1556" i="70"/>
  <c r="E815" i="70"/>
  <c r="E883" i="70"/>
  <c r="E1670" i="70"/>
  <c r="E538" i="70"/>
  <c r="E1057" i="70"/>
  <c r="E1006" i="70"/>
  <c r="E1776" i="70"/>
  <c r="E1546" i="70"/>
  <c r="E1631" i="70"/>
  <c r="E1441" i="70"/>
  <c r="E1109" i="70"/>
  <c r="E993" i="70"/>
  <c r="E1742" i="70"/>
  <c r="E1757" i="70"/>
  <c r="E1726" i="70"/>
  <c r="E1463" i="70"/>
  <c r="E185" i="70"/>
  <c r="E1237" i="70"/>
  <c r="E1187" i="70"/>
  <c r="E1747" i="70"/>
  <c r="E1443" i="70"/>
  <c r="E1373" i="70"/>
  <c r="E415" i="70"/>
  <c r="E1007" i="70"/>
  <c r="E1365" i="70"/>
  <c r="E1379" i="70"/>
  <c r="E1801" i="70"/>
  <c r="E1051" i="70"/>
  <c r="E268" i="70"/>
  <c r="E1299" i="70"/>
  <c r="E844" i="70"/>
  <c r="E1487" i="70"/>
  <c r="E1493" i="70"/>
  <c r="E1555" i="70"/>
  <c r="E1781" i="70"/>
  <c r="E1577" i="70"/>
  <c r="E948" i="70"/>
  <c r="E1489" i="70"/>
  <c r="E1628" i="70"/>
  <c r="E1611" i="70"/>
  <c r="E1785" i="70"/>
  <c r="E1203" i="70"/>
  <c r="E1439" i="70"/>
  <c r="E601" i="70"/>
  <c r="E514" i="70"/>
  <c r="E612" i="70"/>
  <c r="E154" i="70"/>
  <c r="E1424" i="70"/>
  <c r="E112" i="70"/>
  <c r="E744" i="70"/>
  <c r="E643" i="70"/>
  <c r="E976" i="70"/>
  <c r="E1702" i="70"/>
  <c r="E1041" i="70"/>
  <c r="E1058" i="70"/>
  <c r="E1148" i="70"/>
  <c r="E871" i="70"/>
  <c r="E1560" i="70"/>
  <c r="E1340" i="70"/>
  <c r="E945" i="70"/>
  <c r="E1336" i="70"/>
  <c r="E922" i="70"/>
  <c r="E180" i="70"/>
  <c r="E1076" i="70"/>
  <c r="E822" i="70"/>
  <c r="E677" i="70"/>
  <c r="E798" i="70"/>
  <c r="E250" i="70"/>
  <c r="E658" i="70"/>
  <c r="E1698" i="70"/>
  <c r="E598" i="70"/>
  <c r="E1094" i="70"/>
  <c r="E447" i="70"/>
  <c r="E891" i="70"/>
  <c r="E1375" i="70"/>
  <c r="E1635" i="70"/>
  <c r="E1550" i="70"/>
  <c r="E1731" i="70"/>
  <c r="E1812" i="70"/>
  <c r="E177" i="70"/>
  <c r="E1208" i="70"/>
  <c r="E794" i="70"/>
  <c r="E1305" i="70"/>
  <c r="E1049" i="70"/>
  <c r="E1172" i="70"/>
  <c r="E691" i="70"/>
  <c r="E1215" i="70"/>
  <c r="E1099" i="70"/>
  <c r="E1273" i="70"/>
  <c r="E1280" i="70"/>
  <c r="E1249" i="70"/>
  <c r="E1492" i="70"/>
  <c r="E1435" i="70"/>
  <c r="E1184" i="70"/>
  <c r="E1727" i="70"/>
  <c r="E1227" i="70"/>
  <c r="E1401" i="70"/>
  <c r="E974" i="70"/>
  <c r="E1807" i="70"/>
  <c r="E1780" i="70"/>
  <c r="E1372" i="70"/>
  <c r="E1601" i="70"/>
  <c r="E1355" i="70"/>
  <c r="E1529" i="70"/>
  <c r="E863" i="70"/>
  <c r="E1065" i="70"/>
  <c r="E972" i="70"/>
  <c r="E1359" i="70"/>
  <c r="E1500" i="70"/>
  <c r="E1391" i="70"/>
  <c r="E1483" i="70"/>
  <c r="E1657" i="70"/>
  <c r="E1501" i="70"/>
  <c r="E1711" i="70"/>
  <c r="E836" i="70"/>
  <c r="E1678" i="70"/>
  <c r="E1322" i="70"/>
  <c r="E649" i="70"/>
  <c r="E1217" i="70"/>
  <c r="E1765" i="70"/>
  <c r="E1167" i="70"/>
  <c r="E1673" i="70"/>
  <c r="E751" i="70"/>
  <c r="E1181" i="70"/>
  <c r="E1760" i="70"/>
  <c r="E1137" i="70"/>
  <c r="E1533" i="70"/>
  <c r="E1277" i="70"/>
  <c r="E668" i="70"/>
  <c r="E1461" i="70"/>
  <c r="E1582" i="70"/>
  <c r="E958" i="70"/>
  <c r="E1295" i="70"/>
  <c r="E1043" i="70"/>
  <c r="E531" i="70"/>
  <c r="E823" i="70"/>
  <c r="E1645" i="70"/>
  <c r="E472" i="70"/>
  <c r="E23" i="70"/>
  <c r="E1693" i="70"/>
  <c r="E1761" i="70"/>
  <c r="E183" i="70"/>
  <c r="E640" i="70"/>
  <c r="E614" i="70"/>
  <c r="E732" i="70"/>
  <c r="E467" i="70"/>
  <c r="E1430" i="70"/>
  <c r="E1488" i="70"/>
  <c r="E435" i="70"/>
  <c r="E1783" i="70"/>
  <c r="E1087" i="70"/>
  <c r="E1570" i="70"/>
  <c r="E1564" i="70"/>
  <c r="E1676" i="70"/>
  <c r="E859" i="70"/>
  <c r="E1159" i="70"/>
  <c r="E585" i="70"/>
  <c r="E1122" i="70"/>
  <c r="E1212" i="70"/>
  <c r="E1714" i="70"/>
  <c r="E1716" i="70"/>
  <c r="E1112" i="70"/>
  <c r="E698" i="70"/>
  <c r="E1646" i="70"/>
  <c r="E1191" i="70"/>
  <c r="E1108" i="70"/>
  <c r="E854" i="70"/>
  <c r="E1350" i="70"/>
  <c r="E709" i="70"/>
  <c r="E1770" i="70"/>
  <c r="E458" i="70"/>
  <c r="E1721" i="70"/>
  <c r="E1389" i="70"/>
  <c r="E1256" i="70"/>
  <c r="E403" i="70"/>
  <c r="E827" i="70"/>
  <c r="E437" i="70"/>
  <c r="E1464" i="70"/>
  <c r="E1655" i="70"/>
  <c r="E454" i="70"/>
  <c r="E1285" i="70"/>
  <c r="E830" i="70"/>
  <c r="E1067" i="70"/>
  <c r="E543" i="70"/>
  <c r="E606" i="70"/>
  <c r="E430" i="70"/>
  <c r="E1505" i="70"/>
  <c r="E1253" i="70"/>
  <c r="E1397" i="70"/>
  <c r="E1005" i="70"/>
  <c r="E1472" i="70"/>
  <c r="E803" i="70"/>
  <c r="E240" i="70"/>
  <c r="E885" i="70"/>
  <c r="E1612" i="70"/>
  <c r="E1588" i="70"/>
  <c r="E1531" i="70"/>
  <c r="E710" i="70"/>
  <c r="E525" i="70"/>
  <c r="E575" i="70"/>
  <c r="E923" i="70"/>
  <c r="E463" i="70"/>
  <c r="E87" i="70"/>
  <c r="E940" i="70"/>
  <c r="E1643" i="70"/>
  <c r="E1216" i="70"/>
  <c r="E1376" i="70"/>
  <c r="E1387" i="70"/>
  <c r="E1527" i="70"/>
  <c r="E1504" i="70"/>
  <c r="E1052" i="70"/>
  <c r="E1326" i="70"/>
  <c r="E1335" i="70"/>
  <c r="E68" i="70"/>
  <c r="E1756" i="70"/>
  <c r="E1454" i="70"/>
  <c r="E1610" i="70"/>
  <c r="E1614" i="70"/>
  <c r="E1578" i="70"/>
  <c r="E1437" i="70"/>
  <c r="E1661" i="70"/>
  <c r="E1071" i="70"/>
  <c r="E1675" i="70"/>
  <c r="E1445" i="70"/>
  <c r="E1629" i="70"/>
  <c r="E970" i="70"/>
  <c r="E1145" i="70"/>
  <c r="E338" i="70"/>
  <c r="E1306" i="70"/>
  <c r="E977" i="70"/>
  <c r="E1647" i="70"/>
  <c r="E1008" i="70"/>
  <c r="E853" i="70"/>
  <c r="E1290" i="70"/>
  <c r="E1144" i="70"/>
  <c r="E1774" i="70"/>
  <c r="E893" i="70"/>
  <c r="E291" i="70"/>
  <c r="E862" i="70"/>
  <c r="E444" i="70"/>
  <c r="E1259" i="70"/>
  <c r="E835" i="70"/>
  <c r="E632" i="70"/>
  <c r="E1070" i="70"/>
  <c r="E1408" i="70"/>
  <c r="E1294" i="70"/>
  <c r="E1198" i="70"/>
  <c r="E1102" i="70"/>
  <c r="E1667" i="70"/>
  <c r="E1419" i="70"/>
  <c r="E1697" i="70"/>
  <c r="E1450" i="70"/>
  <c r="E1229" i="70"/>
  <c r="E1809" i="70"/>
  <c r="E1163" i="70"/>
  <c r="E1457" i="70"/>
  <c r="E1405" i="70"/>
  <c r="E995" i="70"/>
  <c r="E1283" i="70"/>
  <c r="E436" i="70"/>
  <c r="E1613" i="70"/>
  <c r="E767" i="70"/>
  <c r="E971" i="70"/>
  <c r="E1115" i="70"/>
  <c r="E975" i="70"/>
  <c r="E764" i="70"/>
  <c r="E570" i="70"/>
  <c r="E660" i="70"/>
  <c r="E1378" i="70"/>
  <c r="E966" i="70"/>
  <c r="E1606" i="70"/>
  <c r="E1701" i="70"/>
  <c r="E994" i="70"/>
  <c r="E1084" i="70"/>
  <c r="E886" i="70"/>
  <c r="E1279" i="70"/>
  <c r="E639" i="70"/>
  <c r="E1089" i="70"/>
  <c r="E1315" i="70"/>
  <c r="E1033" i="70"/>
  <c r="E1429" i="70"/>
  <c r="E1491" i="70"/>
  <c r="E1551" i="70"/>
  <c r="E1077" i="70"/>
  <c r="E1536" i="70"/>
  <c r="E1465" i="70"/>
  <c r="E1683" i="70"/>
  <c r="E1699" i="70"/>
  <c r="E1370" i="70"/>
  <c r="E1149" i="70"/>
  <c r="E911" i="70"/>
  <c r="E1687" i="70"/>
  <c r="E446" i="70"/>
  <c r="E1353" i="70"/>
  <c r="E663" i="70"/>
  <c r="E791" i="70"/>
  <c r="E1569" i="70"/>
  <c r="E1121" i="70"/>
  <c r="E1392" i="70"/>
  <c r="E834" i="70"/>
  <c r="E486" i="70"/>
  <c r="E530" i="70"/>
  <c r="E1154" i="70"/>
  <c r="E618" i="70"/>
  <c r="E1691" i="70"/>
  <c r="E1250" i="70"/>
  <c r="E370" i="70"/>
  <c r="E1382" i="70"/>
  <c r="E257" i="70"/>
  <c r="E1638" i="70"/>
  <c r="E1791" i="70"/>
  <c r="E1737" i="70"/>
  <c r="E1729" i="70"/>
  <c r="E1571" i="70"/>
  <c r="E735" i="70"/>
  <c r="E1455" i="70"/>
  <c r="E1161" i="70"/>
  <c r="E1451" i="70"/>
  <c r="E937" i="70"/>
  <c r="E1503" i="70"/>
  <c r="E1263" i="70"/>
  <c r="E1753" i="70"/>
  <c r="E1749" i="70"/>
  <c r="E1230" i="70"/>
  <c r="E1474" i="70"/>
  <c r="E1097" i="70"/>
  <c r="E1029" i="70"/>
  <c r="E1515" i="70"/>
  <c r="E630" i="70"/>
  <c r="E1589" i="70"/>
  <c r="E1473" i="70"/>
  <c r="E1343" i="70"/>
  <c r="E1799" i="70"/>
  <c r="E1366" i="70"/>
  <c r="E541" i="70"/>
  <c r="E1225" i="70"/>
  <c r="E831" i="70"/>
  <c r="E981" i="70"/>
  <c r="E1368" i="70"/>
  <c r="E1460" i="70"/>
  <c r="E965" i="70"/>
  <c r="E876" i="70"/>
  <c r="E1275" i="70"/>
  <c r="E1789" i="70"/>
  <c r="E1243" i="70"/>
  <c r="E1107" i="70"/>
  <c r="E572" i="70"/>
  <c r="E1633" i="70"/>
  <c r="E1066" i="70"/>
  <c r="E932" i="70"/>
  <c r="E1537" i="70"/>
  <c r="E1194" i="70"/>
  <c r="E681" i="70"/>
  <c r="E1407" i="70"/>
  <c r="E1788" i="70"/>
  <c r="E1333" i="70"/>
  <c r="E1733" i="70"/>
  <c r="E1739" i="70"/>
  <c r="E1745" i="70"/>
  <c r="E927" i="70"/>
  <c r="E865" i="70"/>
  <c r="E1707" i="70"/>
  <c r="E1681" i="70"/>
  <c r="E1183" i="70"/>
  <c r="E1358" i="70"/>
  <c r="E1126" i="70"/>
  <c r="E1153" i="70"/>
  <c r="E1345" i="70"/>
  <c r="E1119" i="70"/>
  <c r="E1547" i="70"/>
  <c r="E586" i="70"/>
  <c r="E1195" i="70"/>
  <c r="E411" i="70"/>
  <c r="E1286" i="70"/>
  <c r="E1748" i="70"/>
  <c r="E730" i="70"/>
  <c r="E637" i="70"/>
  <c r="E1481" i="70"/>
  <c r="E1665" i="70"/>
  <c r="E1609" i="70"/>
  <c r="E1381" i="70"/>
  <c r="E1207" i="70"/>
  <c r="E1509" i="70"/>
  <c r="E1559" i="70"/>
  <c r="E1637" i="70"/>
  <c r="E734" i="70"/>
  <c r="E1507" i="70"/>
  <c r="E1755" i="70"/>
  <c r="E1685" i="70"/>
  <c r="E1579" i="70"/>
  <c r="E1105" i="70"/>
  <c r="E1169" i="70"/>
  <c r="E1713" i="70"/>
  <c r="E1557" i="70"/>
  <c r="E500" i="70"/>
  <c r="E1553" i="70"/>
  <c r="E1585" i="70"/>
  <c r="E1649" i="70"/>
  <c r="E1321" i="70"/>
  <c r="E1792" i="70"/>
  <c r="E469" i="70"/>
  <c r="E855" i="70"/>
  <c r="E926" i="70"/>
  <c r="E992" i="70"/>
  <c r="E555" i="70"/>
  <c r="E1131" i="70"/>
  <c r="E321" i="70"/>
  <c r="E1694" i="70"/>
  <c r="E445" i="70"/>
  <c r="E1075" i="70"/>
  <c r="E510" i="70"/>
  <c r="E954" i="70"/>
  <c r="E1767" i="70"/>
  <c r="E1741" i="70"/>
  <c r="E1720" i="70"/>
  <c r="E667" i="70"/>
  <c r="E1371" i="70"/>
  <c r="E212" i="70"/>
  <c r="E1155" i="70"/>
  <c r="E1499" i="70"/>
  <c r="E405" i="70"/>
  <c r="E1331" i="70"/>
  <c r="E1627" i="70"/>
  <c r="E1688" i="70"/>
  <c r="E1625" i="70"/>
  <c r="E1233" i="70"/>
  <c r="E1218" i="70"/>
  <c r="E1061" i="70"/>
  <c r="E1073" i="70"/>
  <c r="E702" i="70"/>
  <c r="E1795" i="70"/>
  <c r="E969" i="70"/>
  <c r="E1056" i="70"/>
  <c r="E1521" i="70"/>
  <c r="E670" i="70"/>
  <c r="E539" i="70"/>
  <c r="E1393" i="70"/>
  <c r="E1653" i="70"/>
  <c r="E76" i="70"/>
  <c r="E894" i="70"/>
  <c r="E807" i="70"/>
  <c r="E306" i="70"/>
  <c r="E1269" i="70"/>
  <c r="E33" i="70"/>
  <c r="E1751" i="70"/>
  <c r="E961" i="70"/>
  <c r="E1317" i="70"/>
  <c r="E1514" i="70"/>
  <c r="E1244" i="70"/>
  <c r="E169" i="70"/>
  <c r="E1045" i="70"/>
  <c r="E615" i="70"/>
  <c r="E1674" i="70"/>
  <c r="E1449" i="70"/>
  <c r="E783" i="70"/>
  <c r="E1103" i="70"/>
  <c r="E1176" i="70"/>
  <c r="E508" i="70"/>
  <c r="E1615" i="70"/>
  <c r="E1432" i="70"/>
  <c r="E888" i="70"/>
  <c r="E1281" i="70"/>
  <c r="E67" i="70"/>
  <c r="E1632" i="70"/>
  <c r="E1201" i="70"/>
  <c r="E368" i="70"/>
  <c r="E873" i="70"/>
  <c r="E905" i="70"/>
  <c r="E1297" i="70"/>
  <c r="E1141" i="70"/>
  <c r="E1471" i="70"/>
  <c r="E1738" i="70"/>
  <c r="E1417" i="70"/>
  <c r="E1289" i="70"/>
  <c r="E1162" i="70"/>
  <c r="E1706" i="70"/>
  <c r="E1710" i="70"/>
  <c r="E1777" i="70"/>
  <c r="AK8" i="70"/>
  <c r="AI2" i="70"/>
  <c r="AJ3" i="70"/>
  <c r="AI3" i="70"/>
  <c r="AJ5" i="70"/>
  <c r="AK2" i="70"/>
  <c r="AM8" i="70"/>
  <c r="AL4" i="70"/>
  <c r="AI7" i="70"/>
  <c r="AM7" i="70"/>
  <c r="AM6" i="70"/>
  <c r="AK3" i="70"/>
  <c r="AK5" i="70"/>
  <c r="AL2" i="70"/>
  <c r="AM5" i="70"/>
  <c r="AM2" i="70"/>
  <c r="AM3" i="70"/>
  <c r="AI4" i="70"/>
  <c r="AJ7" i="70"/>
  <c r="AJ2" i="70"/>
  <c r="AI5" i="70"/>
  <c r="AL3" i="70"/>
  <c r="AJ8" i="70"/>
  <c r="AL5" i="70"/>
  <c r="AK6" i="70"/>
  <c r="AL7" i="70"/>
  <c r="AI6" i="70"/>
  <c r="AJ6" i="70"/>
  <c r="AK7" i="70"/>
  <c r="AI8" i="70"/>
  <c r="AL8" i="70"/>
  <c r="AK4" i="70"/>
  <c r="AM4" i="70"/>
  <c r="AJ4" i="70"/>
  <c r="AL6" i="70"/>
  <c r="N2" i="70"/>
  <c r="N3" i="70"/>
  <c r="N17" i="70"/>
  <c r="N16" i="70"/>
  <c r="N31" i="70"/>
  <c r="N30" i="70"/>
  <c r="N32" i="70"/>
  <c r="N18" i="70"/>
  <c r="N33" i="70"/>
  <c r="N34" i="70"/>
  <c r="N8" i="70"/>
  <c r="N13" i="70"/>
  <c r="N21" i="70"/>
  <c r="N9" i="70"/>
  <c r="N19" i="70"/>
  <c r="N20" i="70"/>
  <c r="N35" i="70"/>
  <c r="N5" i="70"/>
  <c r="N14" i="70"/>
  <c r="N23" i="70"/>
  <c r="N24" i="70"/>
  <c r="N26" i="70"/>
  <c r="N4" i="70"/>
  <c r="N7" i="70"/>
  <c r="N10" i="70"/>
  <c r="N6" i="70"/>
  <c r="N11" i="70"/>
  <c r="N22" i="70"/>
  <c r="N29" i="70"/>
  <c r="N15" i="70"/>
  <c r="N12" i="70"/>
  <c r="N27" i="70"/>
  <c r="N25" i="70"/>
  <c r="N28" i="70"/>
  <c r="AF100" i="70"/>
  <c r="AF14" i="70"/>
  <c r="AF118" i="70"/>
  <c r="AF38" i="70"/>
  <c r="AF148" i="70"/>
  <c r="AF61" i="70"/>
  <c r="AF53" i="70"/>
  <c r="AF145" i="70"/>
  <c r="AF49" i="70"/>
  <c r="AF109" i="70"/>
  <c r="AF26" i="70"/>
  <c r="AF105" i="70"/>
  <c r="AF55" i="70"/>
  <c r="AF156" i="70"/>
  <c r="AF64" i="70"/>
  <c r="AF189" i="70"/>
  <c r="AF97" i="70"/>
  <c r="AF21" i="70"/>
  <c r="AF117" i="70"/>
  <c r="AF15" i="70"/>
  <c r="AF144" i="70"/>
  <c r="AF59" i="70"/>
  <c r="AF119" i="70"/>
  <c r="AF133" i="70"/>
  <c r="AF65" i="70"/>
  <c r="AF132" i="70"/>
  <c r="AF191" i="70"/>
  <c r="AF77" i="70"/>
  <c r="AF206" i="70"/>
  <c r="AF130" i="70"/>
  <c r="AF9" i="70"/>
  <c r="AF103" i="70"/>
  <c r="AF115" i="70"/>
  <c r="AF11" i="70"/>
  <c r="AF122" i="70"/>
  <c r="AF185" i="70"/>
  <c r="AF95" i="70"/>
  <c r="AF3" i="70"/>
  <c r="AF134" i="70"/>
  <c r="AF13" i="70"/>
  <c r="AF170" i="70"/>
  <c r="AF43" i="70"/>
  <c r="AF153" i="70"/>
  <c r="AF89" i="70"/>
  <c r="AF174" i="70"/>
  <c r="AF84" i="70"/>
  <c r="AF7" i="70"/>
  <c r="AF131" i="70"/>
  <c r="AF68" i="70"/>
  <c r="AF175" i="70"/>
  <c r="AF6" i="70"/>
  <c r="AF22" i="70"/>
  <c r="AF39" i="70"/>
  <c r="AF159" i="70"/>
  <c r="AF33" i="70"/>
  <c r="AF186" i="70"/>
  <c r="AF78" i="70"/>
  <c r="AF111" i="70"/>
  <c r="AF190" i="70"/>
  <c r="AF80" i="70"/>
  <c r="AF127" i="70"/>
  <c r="AF41" i="70"/>
  <c r="AF149" i="70"/>
  <c r="AF72" i="70"/>
  <c r="AF194" i="70"/>
  <c r="AF82" i="70"/>
  <c r="AF5" i="70"/>
  <c r="AF110" i="70"/>
  <c r="AF20" i="70"/>
  <c r="AF137" i="70"/>
  <c r="AF45" i="70"/>
  <c r="AF162" i="70"/>
  <c r="AF76" i="70"/>
  <c r="AF179" i="70"/>
  <c r="AF86" i="70"/>
  <c r="AF187" i="70"/>
  <c r="AF101" i="70"/>
  <c r="AF35" i="70"/>
  <c r="AF66" i="70"/>
  <c r="AF192" i="70"/>
  <c r="AF128" i="70"/>
  <c r="AF54" i="70"/>
  <c r="AF150" i="70"/>
  <c r="AF48" i="70"/>
  <c r="AF40" i="70"/>
  <c r="AF154" i="70"/>
  <c r="AF8" i="70"/>
  <c r="AF106" i="70"/>
  <c r="AF18" i="70"/>
  <c r="AF138" i="70"/>
  <c r="AF42" i="70"/>
  <c r="AF158" i="70"/>
  <c r="AF74" i="70"/>
  <c r="AF202" i="70"/>
  <c r="AF83" i="70"/>
  <c r="AF12" i="70"/>
  <c r="AF114" i="70"/>
  <c r="AF37" i="70"/>
  <c r="AF146" i="70"/>
  <c r="AF46" i="70"/>
  <c r="AF50" i="70"/>
  <c r="AF203" i="70"/>
  <c r="AF126" i="70"/>
  <c r="AF182" i="70"/>
  <c r="AF176" i="70"/>
  <c r="AF58" i="70"/>
  <c r="AF164" i="70"/>
  <c r="AF102" i="70"/>
  <c r="AF16" i="70"/>
  <c r="AF96" i="70"/>
  <c r="AF88" i="70"/>
  <c r="AF2" i="70"/>
  <c r="AF70" i="70"/>
  <c r="AF199" i="70"/>
  <c r="AF81" i="70"/>
  <c r="AF10" i="70"/>
  <c r="AF90" i="70"/>
  <c r="AF4" i="70"/>
  <c r="AF142" i="70"/>
  <c r="AF44" i="70"/>
  <c r="AF171" i="70"/>
  <c r="AF75" i="70"/>
  <c r="AF204" i="70"/>
  <c r="AF87" i="70"/>
  <c r="AF198" i="70"/>
  <c r="AF94" i="70"/>
  <c r="AF169" i="70"/>
  <c r="AF17" i="70"/>
  <c r="AF205" i="70"/>
  <c r="AF23" i="70"/>
  <c r="AF129" i="70"/>
  <c r="AF143" i="70"/>
  <c r="AF195" i="70"/>
  <c r="AF79" i="70"/>
  <c r="AF67" i="70"/>
  <c r="AF180" i="70"/>
  <c r="AF60" i="70"/>
  <c r="AF147" i="70"/>
  <c r="AF27" i="70"/>
  <c r="AF167" i="70"/>
  <c r="AF73" i="70"/>
  <c r="AF157" i="70"/>
  <c r="AF62" i="70"/>
  <c r="AF196" i="70"/>
  <c r="AF92" i="70"/>
  <c r="AF34" i="70"/>
  <c r="AF155" i="70"/>
  <c r="AF31" i="70"/>
  <c r="AF172" i="70"/>
  <c r="AF56" i="70"/>
  <c r="AF178" i="70"/>
  <c r="AF183" i="70"/>
  <c r="AF51" i="70"/>
  <c r="AF123" i="70"/>
  <c r="AF91" i="70"/>
  <c r="AF197" i="70"/>
  <c r="AF166" i="70"/>
  <c r="AF25" i="70"/>
  <c r="AF163" i="70"/>
  <c r="AF107" i="70"/>
  <c r="AF24" i="70"/>
  <c r="AF136" i="70"/>
  <c r="AF188" i="70"/>
  <c r="AF116" i="70"/>
  <c r="AF161" i="70"/>
  <c r="AF151" i="70"/>
  <c r="AF29" i="70"/>
  <c r="AF139" i="70"/>
  <c r="AF71" i="70"/>
  <c r="AF173" i="70"/>
  <c r="AF104" i="70"/>
  <c r="AF177" i="70"/>
  <c r="AF124" i="70"/>
  <c r="AF36" i="70"/>
  <c r="AF113" i="70"/>
  <c r="AF30" i="70"/>
  <c r="AF135" i="70"/>
  <c r="AF184" i="70"/>
  <c r="AF121" i="70"/>
  <c r="AF207" i="70"/>
  <c r="AF52" i="70"/>
  <c r="AF141" i="70"/>
  <c r="AF47" i="70"/>
  <c r="AF98" i="70"/>
  <c r="AF112" i="70"/>
  <c r="AF200" i="70"/>
  <c r="AF181" i="70"/>
  <c r="AF93" i="70"/>
  <c r="AF201" i="70"/>
  <c r="AF69" i="70"/>
  <c r="AF152" i="70"/>
  <c r="AF63" i="70"/>
  <c r="AF165" i="70"/>
  <c r="AF120" i="70"/>
  <c r="AF19" i="70"/>
  <c r="AF125" i="70"/>
  <c r="AF28" i="70"/>
  <c r="AF140" i="70"/>
  <c r="AF57" i="70"/>
  <c r="AF160" i="70"/>
  <c r="AF108" i="70"/>
  <c r="AF193" i="70"/>
  <c r="AF99" i="70"/>
  <c r="AF168" i="70"/>
  <c r="AF32" i="70"/>
  <c r="AF85" i="70"/>
  <c r="T11" i="70"/>
  <c r="T3" i="70"/>
  <c r="T2" i="70"/>
  <c r="T17" i="70"/>
  <c r="T14" i="70"/>
  <c r="T15" i="70"/>
  <c r="T12" i="70"/>
  <c r="T6" i="70"/>
  <c r="T4" i="70"/>
  <c r="T9" i="70"/>
  <c r="T10" i="70"/>
  <c r="T7" i="70"/>
  <c r="T5" i="70"/>
  <c r="T19" i="70"/>
  <c r="T16" i="70"/>
  <c r="T18" i="70"/>
  <c r="T13" i="70"/>
  <c r="T8" i="70"/>
  <c r="AC8" i="70"/>
  <c r="AC13" i="70"/>
  <c r="AC5" i="70"/>
  <c r="AC6" i="70"/>
  <c r="AC2" i="70"/>
  <c r="AC14" i="70"/>
  <c r="AC7" i="70"/>
  <c r="AC12" i="70"/>
  <c r="AC11" i="70"/>
  <c r="AC3" i="70"/>
  <c r="AC9" i="70"/>
  <c r="AC4" i="70"/>
  <c r="AC10" i="70"/>
  <c r="T21" i="70"/>
  <c r="T36" i="70"/>
  <c r="T90" i="70"/>
  <c r="T182" i="70"/>
  <c r="T120" i="70"/>
  <c r="T169" i="70"/>
  <c r="T69" i="70"/>
  <c r="T163" i="70"/>
  <c r="T35" i="70"/>
  <c r="T58" i="70"/>
  <c r="T138" i="70"/>
  <c r="T42" i="70"/>
  <c r="T66" i="70"/>
  <c r="T154" i="70"/>
  <c r="T50" i="70"/>
  <c r="T77" i="70"/>
  <c r="T170" i="70"/>
  <c r="T43" i="70"/>
  <c r="T102" i="70"/>
  <c r="T208" i="70"/>
  <c r="T82" i="70"/>
  <c r="T195" i="70"/>
  <c r="T62" i="70"/>
  <c r="T137" i="70"/>
  <c r="T167" i="70"/>
  <c r="T147" i="70"/>
  <c r="T164" i="70"/>
  <c r="T180" i="70"/>
  <c r="T183" i="70"/>
  <c r="T199" i="70"/>
  <c r="T30" i="70"/>
  <c r="T124" i="70"/>
  <c r="T181" i="70"/>
  <c r="T146" i="70"/>
  <c r="T177" i="70"/>
  <c r="T101" i="70"/>
  <c r="T116" i="70"/>
  <c r="T132" i="70"/>
  <c r="T94" i="70"/>
  <c r="T150" i="70"/>
  <c r="T192" i="70"/>
  <c r="T196" i="70"/>
  <c r="T176" i="70"/>
  <c r="T108" i="70"/>
  <c r="T104" i="70"/>
  <c r="T168" i="70"/>
  <c r="T93" i="70"/>
  <c r="T148" i="70"/>
  <c r="T56" i="70"/>
  <c r="T103" i="70"/>
  <c r="T197" i="70"/>
  <c r="T128" i="70"/>
  <c r="T143" i="70"/>
  <c r="T207" i="70"/>
  <c r="T92" i="70"/>
  <c r="T159" i="70"/>
  <c r="T184" i="70"/>
  <c r="T100" i="70"/>
  <c r="T119" i="70"/>
  <c r="T200" i="70"/>
  <c r="T114" i="70"/>
  <c r="T165" i="70"/>
  <c r="T55" i="70"/>
  <c r="T133" i="70"/>
  <c r="T63" i="70"/>
  <c r="T151" i="70"/>
  <c r="T129" i="70"/>
  <c r="T107" i="70"/>
  <c r="T144" i="70"/>
  <c r="T171" i="70"/>
  <c r="T57" i="70"/>
  <c r="T162" i="70"/>
  <c r="T152" i="70"/>
  <c r="T38" i="70"/>
  <c r="T105" i="70"/>
  <c r="T112" i="70"/>
  <c r="T41" i="70"/>
  <c r="T49" i="70"/>
  <c r="T160" i="70"/>
  <c r="T65" i="70"/>
  <c r="T204" i="70"/>
  <c r="T84" i="70"/>
  <c r="T109" i="70"/>
  <c r="T67" i="70"/>
  <c r="T141" i="70"/>
  <c r="T48" i="70"/>
  <c r="T139" i="70"/>
  <c r="T186" i="70"/>
  <c r="T72" i="70"/>
  <c r="T156" i="70"/>
  <c r="T179" i="70"/>
  <c r="T80" i="70"/>
  <c r="T172" i="70"/>
  <c r="T193" i="70"/>
  <c r="T89" i="70"/>
  <c r="T175" i="70"/>
  <c r="T205" i="70"/>
  <c r="T97" i="70"/>
  <c r="T191" i="70"/>
  <c r="T53" i="70"/>
  <c r="T121" i="70"/>
  <c r="T45" i="70"/>
  <c r="T115" i="70"/>
  <c r="T201" i="70"/>
  <c r="T25" i="70"/>
  <c r="T111" i="70"/>
  <c r="T190" i="70"/>
  <c r="T99" i="70"/>
  <c r="T173" i="70"/>
  <c r="T81" i="70"/>
  <c r="T140" i="70"/>
  <c r="T39" i="70"/>
  <c r="T110" i="70"/>
  <c r="T189" i="70"/>
  <c r="T46" i="70"/>
  <c r="T126" i="70"/>
  <c r="T203" i="70"/>
  <c r="T54" i="70"/>
  <c r="T134" i="70"/>
  <c r="T198" i="70"/>
  <c r="T47" i="70"/>
  <c r="T87" i="70"/>
  <c r="T188" i="70"/>
  <c r="T86" i="70"/>
  <c r="T131" i="70"/>
  <c r="T76" i="70"/>
  <c r="T145" i="70"/>
  <c r="T59" i="70"/>
  <c r="T20" i="70"/>
  <c r="T24" i="70"/>
  <c r="T136" i="70"/>
  <c r="T40" i="70"/>
  <c r="T117" i="70"/>
  <c r="T31" i="70"/>
  <c r="T98" i="70"/>
  <c r="T174" i="70"/>
  <c r="T68" i="70"/>
  <c r="T158" i="70"/>
  <c r="T26" i="70"/>
  <c r="T79" i="70"/>
  <c r="T123" i="70"/>
  <c r="T27" i="70"/>
  <c r="T70" i="70"/>
  <c r="T135" i="70"/>
  <c r="T28" i="70"/>
  <c r="T78" i="70"/>
  <c r="T149" i="70"/>
  <c r="T52" i="70"/>
  <c r="T127" i="70"/>
  <c r="T185" i="70"/>
  <c r="T118" i="70"/>
  <c r="T178" i="70"/>
  <c r="T91" i="70"/>
  <c r="T22" i="70"/>
  <c r="T23" i="70"/>
  <c r="T206" i="70"/>
  <c r="T73" i="70"/>
  <c r="T153" i="70"/>
  <c r="T60" i="70"/>
  <c r="T142" i="70"/>
  <c r="T34" i="70"/>
  <c r="T88" i="70"/>
  <c r="T187" i="70"/>
  <c r="T29" i="70"/>
  <c r="T96" i="70"/>
  <c r="T202" i="70"/>
  <c r="T37" i="70"/>
  <c r="T106" i="70"/>
  <c r="T157" i="70"/>
  <c r="T44" i="70"/>
  <c r="T122" i="70"/>
  <c r="T194" i="70"/>
  <c r="T85" i="70"/>
  <c r="T125" i="70"/>
  <c r="T51" i="70"/>
  <c r="T166" i="70"/>
  <c r="T33" i="70"/>
  <c r="T113" i="70"/>
  <c r="T71" i="70"/>
  <c r="T61" i="70"/>
  <c r="T32" i="70"/>
  <c r="T64" i="70"/>
  <c r="T75" i="70"/>
  <c r="T83" i="70"/>
  <c r="T74" i="70"/>
  <c r="T130" i="70"/>
  <c r="T161" i="70"/>
  <c r="T155" i="70"/>
  <c r="T95" i="70"/>
  <c r="N36" i="70"/>
  <c r="N37" i="70"/>
  <c r="K45" i="70"/>
  <c r="K110" i="70"/>
  <c r="K113" i="70"/>
  <c r="K104" i="70"/>
  <c r="K52" i="70"/>
  <c r="K97" i="70"/>
  <c r="K82" i="70"/>
  <c r="K61" i="70"/>
  <c r="K63" i="70"/>
  <c r="K84" i="70"/>
  <c r="K35" i="70"/>
  <c r="K44" i="70"/>
  <c r="K107" i="70"/>
  <c r="K40" i="70"/>
  <c r="K55" i="70"/>
  <c r="K39" i="70"/>
  <c r="K72" i="70"/>
  <c r="K49" i="70"/>
  <c r="K74" i="70"/>
  <c r="K68" i="70"/>
  <c r="K71" i="70"/>
  <c r="K58" i="70"/>
  <c r="K95" i="70"/>
  <c r="K73" i="70"/>
  <c r="K83" i="70"/>
  <c r="K77" i="70"/>
  <c r="K87" i="70"/>
  <c r="K75" i="70"/>
  <c r="K42" i="70"/>
  <c r="K53" i="70"/>
  <c r="K99" i="70"/>
  <c r="K92" i="70"/>
  <c r="K96" i="70"/>
  <c r="K62" i="70"/>
  <c r="K93" i="70"/>
  <c r="K43" i="70"/>
  <c r="K57" i="70"/>
  <c r="K64" i="70"/>
  <c r="K79" i="70"/>
  <c r="K81" i="70"/>
  <c r="K59" i="70"/>
  <c r="K112" i="70"/>
  <c r="K46" i="70"/>
  <c r="K86" i="70"/>
  <c r="K108" i="70"/>
  <c r="K94" i="70"/>
  <c r="K111" i="70"/>
  <c r="K89" i="70"/>
  <c r="K90" i="70"/>
  <c r="K41" i="70"/>
  <c r="K115" i="70"/>
  <c r="K67" i="70"/>
  <c r="K80" i="70"/>
  <c r="K103" i="70"/>
  <c r="K88" i="70"/>
  <c r="K102" i="70"/>
  <c r="K60" i="70"/>
  <c r="K66" i="70"/>
  <c r="K47" i="70"/>
  <c r="K56" i="70"/>
  <c r="K65" i="70"/>
  <c r="K117" i="70"/>
  <c r="K36" i="70"/>
  <c r="K76" i="70"/>
  <c r="K91" i="70"/>
  <c r="K37" i="70"/>
  <c r="K54" i="70"/>
  <c r="K69" i="70"/>
  <c r="K85" i="70"/>
  <c r="K106" i="70"/>
  <c r="K100" i="70"/>
  <c r="K78" i="70"/>
  <c r="K48" i="70"/>
  <c r="K118" i="70"/>
  <c r="K98" i="70"/>
  <c r="K70" i="70"/>
  <c r="K50" i="70"/>
  <c r="K114" i="70"/>
  <c r="K105" i="70"/>
  <c r="K116" i="70"/>
  <c r="K51" i="70"/>
  <c r="K38" i="70"/>
  <c r="K109" i="70"/>
  <c r="K101" i="70"/>
  <c r="B266" i="70"/>
  <c r="B194" i="70"/>
  <c r="B220" i="70"/>
  <c r="B228" i="70"/>
  <c r="B74" i="70"/>
  <c r="B333" i="70"/>
  <c r="B281" i="70"/>
  <c r="B304" i="70"/>
  <c r="B221" i="70"/>
  <c r="B226" i="70"/>
  <c r="B227" i="70"/>
  <c r="B192" i="70"/>
  <c r="B151" i="70"/>
  <c r="B148" i="70"/>
  <c r="B128" i="70"/>
  <c r="B92" i="70"/>
  <c r="B76" i="70"/>
  <c r="B222" i="70"/>
  <c r="B293" i="70"/>
  <c r="B318" i="70"/>
  <c r="B264" i="70"/>
  <c r="B152" i="70"/>
  <c r="B239" i="70"/>
  <c r="B195" i="70"/>
  <c r="B146" i="70"/>
  <c r="B84" i="70"/>
  <c r="B94" i="70"/>
  <c r="B57" i="70"/>
  <c r="B321" i="70"/>
  <c r="B214" i="70"/>
  <c r="B133" i="70"/>
  <c r="B193" i="70"/>
  <c r="B65" i="70"/>
  <c r="B103" i="70"/>
  <c r="B216" i="70"/>
  <c r="B70" i="70"/>
  <c r="B238" i="70"/>
  <c r="B189" i="70"/>
  <c r="B131" i="70"/>
  <c r="B56" i="70"/>
  <c r="B300" i="70"/>
  <c r="B159" i="70"/>
  <c r="B110" i="70"/>
  <c r="B75" i="70"/>
  <c r="B251" i="70"/>
  <c r="B330" i="70"/>
  <c r="B223" i="70"/>
  <c r="B69" i="70"/>
  <c r="B86" i="70"/>
  <c r="B186" i="70"/>
  <c r="B283" i="70"/>
  <c r="B63" i="70"/>
  <c r="B290" i="70"/>
  <c r="B237" i="70"/>
  <c r="B172" i="70"/>
  <c r="B81" i="70"/>
  <c r="B328" i="70"/>
  <c r="B196" i="70"/>
  <c r="B117" i="70"/>
  <c r="B210" i="70"/>
  <c r="B276" i="70"/>
  <c r="B68" i="70"/>
  <c r="B317" i="70"/>
  <c r="B263" i="70"/>
  <c r="B288" i="70"/>
  <c r="B175" i="70"/>
  <c r="B153" i="70"/>
  <c r="B99" i="70"/>
  <c r="B79" i="70"/>
  <c r="B267" i="70"/>
  <c r="B204" i="70"/>
  <c r="B277" i="70"/>
  <c r="B302" i="70"/>
  <c r="B248" i="70"/>
  <c r="B108" i="70"/>
  <c r="B218" i="70"/>
  <c r="B188" i="70"/>
  <c r="B143" i="70"/>
  <c r="B327" i="70"/>
  <c r="B120" i="70"/>
  <c r="B90" i="70"/>
  <c r="B66" i="70"/>
  <c r="B307" i="70"/>
  <c r="B124" i="70"/>
  <c r="B314" i="70"/>
  <c r="B262" i="70"/>
  <c r="B208" i="70"/>
  <c r="B335" i="70"/>
  <c r="B147" i="70"/>
  <c r="B123" i="70"/>
  <c r="B130" i="70"/>
  <c r="B136" i="70"/>
  <c r="B319" i="70"/>
  <c r="B78" i="70"/>
  <c r="B96" i="70"/>
  <c r="B198" i="70"/>
  <c r="B185" i="70"/>
  <c r="B116" i="70"/>
  <c r="B235" i="70"/>
  <c r="B176" i="70"/>
  <c r="B115" i="70"/>
  <c r="B100" i="70"/>
  <c r="B244" i="70"/>
  <c r="B326" i="70"/>
  <c r="B138" i="70"/>
  <c r="B142" i="70"/>
  <c r="B253" i="70"/>
  <c r="B296" i="70"/>
  <c r="B174" i="70"/>
  <c r="B102" i="70"/>
  <c r="B71" i="70"/>
  <c r="B329" i="70"/>
  <c r="B271" i="70"/>
  <c r="B311" i="70"/>
  <c r="B166" i="70"/>
  <c r="B140" i="70"/>
  <c r="B170" i="70"/>
  <c r="B82" i="70"/>
  <c r="B205" i="70"/>
  <c r="B289" i="70"/>
  <c r="B312" i="70"/>
  <c r="B236" i="70"/>
  <c r="B234" i="70"/>
  <c r="B183" i="70"/>
  <c r="B164" i="70"/>
  <c r="B88" i="70"/>
  <c r="B301" i="70"/>
  <c r="B257" i="70"/>
  <c r="B187" i="70"/>
  <c r="B149" i="70"/>
  <c r="B61" i="70"/>
  <c r="B279" i="70"/>
  <c r="B273" i="70"/>
  <c r="B105" i="70"/>
  <c r="B126" i="70"/>
  <c r="B80" i="70"/>
  <c r="B331" i="70"/>
  <c r="B154" i="70"/>
  <c r="B203" i="70"/>
  <c r="B181" i="70"/>
  <c r="B160" i="70"/>
  <c r="B255" i="70"/>
  <c r="B95" i="70"/>
  <c r="B77" i="70"/>
  <c r="B259" i="70"/>
  <c r="B291" i="70"/>
  <c r="B83" i="70"/>
  <c r="B298" i="70"/>
  <c r="B246" i="70"/>
  <c r="B245" i="70"/>
  <c r="B224" i="70"/>
  <c r="B179" i="70"/>
  <c r="B139" i="70"/>
  <c r="B132" i="70"/>
  <c r="B241" i="70"/>
  <c r="B67" i="70"/>
  <c r="B64" i="70"/>
  <c r="B313" i="70"/>
  <c r="B332" i="70"/>
  <c r="B247" i="70"/>
  <c r="B180" i="70"/>
  <c r="B162" i="70"/>
  <c r="B308" i="70"/>
  <c r="B325" i="70"/>
  <c r="B316" i="70"/>
  <c r="B150" i="70"/>
  <c r="B144" i="70"/>
  <c r="B260" i="70"/>
  <c r="B121" i="70"/>
  <c r="B145" i="70"/>
  <c r="B93" i="70"/>
  <c r="B157" i="70"/>
  <c r="B287" i="70"/>
  <c r="B215" i="70"/>
  <c r="B202" i="70"/>
  <c r="B201" i="70"/>
  <c r="B137" i="70"/>
  <c r="B169" i="70"/>
  <c r="B112" i="70"/>
  <c r="B87" i="70"/>
  <c r="B55" i="70"/>
  <c r="B233" i="70"/>
  <c r="B285" i="70"/>
  <c r="B310" i="70"/>
  <c r="B256" i="70"/>
  <c r="B107" i="70"/>
  <c r="B231" i="70"/>
  <c r="B167" i="70"/>
  <c r="B135" i="70"/>
  <c r="B62" i="70"/>
  <c r="B129" i="70"/>
  <c r="B98" i="70"/>
  <c r="B59" i="70"/>
  <c r="B315" i="70"/>
  <c r="B141" i="70"/>
  <c r="B258" i="70"/>
  <c r="B182" i="70"/>
  <c r="B200" i="70"/>
  <c r="B213" i="70"/>
  <c r="B261" i="70"/>
  <c r="B225" i="70"/>
  <c r="B161" i="70"/>
  <c r="B323" i="70"/>
  <c r="B184" i="70"/>
  <c r="B52" i="70"/>
  <c r="B163" i="70"/>
  <c r="B158" i="70"/>
  <c r="B165" i="70"/>
  <c r="B284" i="70"/>
  <c r="B53" i="70"/>
  <c r="B282" i="70"/>
  <c r="B230" i="70"/>
  <c r="B229" i="70"/>
  <c r="B292" i="70"/>
  <c r="B173" i="70"/>
  <c r="B156" i="70"/>
  <c r="B113" i="70"/>
  <c r="B177" i="70"/>
  <c r="B73" i="70"/>
  <c r="B274" i="70"/>
  <c r="B297" i="70"/>
  <c r="B320" i="70"/>
  <c r="B268" i="70"/>
  <c r="B242" i="70"/>
  <c r="B243" i="70"/>
  <c r="B199" i="70"/>
  <c r="B191" i="70"/>
  <c r="B111" i="70"/>
  <c r="B119" i="70"/>
  <c r="B114" i="70"/>
  <c r="B89" i="70"/>
  <c r="B275" i="70"/>
  <c r="B322" i="70"/>
  <c r="B270" i="70"/>
  <c r="B207" i="70"/>
  <c r="B286" i="70"/>
  <c r="B280" i="70"/>
  <c r="B134" i="70"/>
  <c r="B101" i="70"/>
  <c r="B249" i="70"/>
  <c r="B217" i="70"/>
  <c r="B212" i="70"/>
  <c r="B178" i="70"/>
  <c r="B97" i="70"/>
  <c r="B54" i="70"/>
  <c r="B272" i="70"/>
  <c r="B294" i="70"/>
  <c r="B240" i="70"/>
  <c r="B106" i="70"/>
  <c r="B125" i="70"/>
  <c r="B197" i="70"/>
  <c r="B109" i="70"/>
  <c r="B295" i="70"/>
  <c r="B104" i="70"/>
  <c r="B85" i="70"/>
  <c r="B58" i="70"/>
  <c r="B299" i="70"/>
  <c r="B122" i="70"/>
  <c r="B306" i="70"/>
  <c r="B254" i="70"/>
  <c r="B209" i="70"/>
  <c r="B303" i="70"/>
  <c r="B171" i="70"/>
  <c r="B155" i="70"/>
  <c r="B127" i="70"/>
  <c r="B206" i="70"/>
  <c r="B60" i="70"/>
  <c r="B309" i="70"/>
  <c r="B334" i="70"/>
  <c r="B265" i="70"/>
  <c r="B232" i="70"/>
  <c r="B252" i="70"/>
  <c r="B91" i="70"/>
  <c r="B269" i="70"/>
  <c r="B168" i="70"/>
  <c r="B278" i="70"/>
  <c r="B324" i="70"/>
  <c r="B211" i="70"/>
  <c r="B305" i="70"/>
  <c r="B250" i="70"/>
  <c r="B190" i="70"/>
  <c r="B72" i="70"/>
  <c r="B118" i="70"/>
  <c r="B219" i="70"/>
  <c r="Q107" i="70"/>
  <c r="Q113" i="70"/>
  <c r="Q109" i="70"/>
  <c r="Q108" i="70"/>
  <c r="Q110" i="70"/>
  <c r="Q111" i="70"/>
  <c r="Q106" i="70"/>
  <c r="Q114" i="70"/>
  <c r="Q112" i="70"/>
  <c r="H134" i="70"/>
  <c r="H135" i="70"/>
  <c r="H136" i="70"/>
  <c r="W209" i="70"/>
  <c r="N39" i="70"/>
  <c r="N164" i="70"/>
  <c r="N116" i="70"/>
  <c r="N82" i="70"/>
  <c r="N173" i="70"/>
  <c r="N99" i="70"/>
  <c r="N89" i="70"/>
  <c r="N48" i="70"/>
  <c r="N144" i="70"/>
  <c r="N159" i="70"/>
  <c r="N47" i="70"/>
  <c r="N178" i="70"/>
  <c r="N105" i="70"/>
  <c r="N61" i="70"/>
  <c r="N188" i="70"/>
  <c r="N110" i="70"/>
  <c r="N148" i="70"/>
  <c r="N100" i="70"/>
  <c r="N50" i="70"/>
  <c r="N98" i="70"/>
  <c r="N38" i="70"/>
  <c r="N146" i="70"/>
  <c r="N141" i="70"/>
  <c r="N94" i="70"/>
  <c r="N46" i="70"/>
  <c r="N176" i="70"/>
  <c r="N103" i="70"/>
  <c r="N72" i="70"/>
  <c r="N175" i="70"/>
  <c r="N134" i="70"/>
  <c r="N41" i="70"/>
  <c r="N62" i="70"/>
  <c r="N121" i="70"/>
  <c r="N81" i="70"/>
  <c r="N85" i="70"/>
  <c r="N132" i="70"/>
  <c r="N115" i="70"/>
  <c r="N101" i="70"/>
  <c r="N74" i="70"/>
  <c r="N180" i="70"/>
  <c r="N113" i="70"/>
  <c r="N44" i="70"/>
  <c r="N156" i="70"/>
  <c r="N95" i="70"/>
  <c r="N128" i="70"/>
  <c r="N57" i="70"/>
  <c r="N165" i="70"/>
  <c r="N87" i="70"/>
  <c r="N53" i="70"/>
  <c r="N181" i="70"/>
  <c r="N91" i="70"/>
  <c r="N84" i="70"/>
  <c r="N186" i="70"/>
  <c r="N147" i="70"/>
  <c r="N118" i="70"/>
  <c r="N168" i="70"/>
  <c r="N55" i="70"/>
  <c r="N185" i="70"/>
  <c r="N109" i="70"/>
  <c r="N69" i="70"/>
  <c r="N126" i="70"/>
  <c r="N112" i="70"/>
  <c r="N63" i="70"/>
  <c r="N192" i="70"/>
  <c r="N138" i="70"/>
  <c r="N65" i="70"/>
  <c r="N137" i="70"/>
  <c r="N139" i="70"/>
  <c r="N130" i="70"/>
  <c r="N68" i="70"/>
  <c r="N179" i="70"/>
  <c r="N166" i="70"/>
  <c r="N96" i="70"/>
  <c r="N43" i="70"/>
  <c r="N170" i="70"/>
  <c r="N120" i="70"/>
  <c r="N56" i="70"/>
  <c r="N70" i="70"/>
  <c r="N163" i="70"/>
  <c r="N140" i="70"/>
  <c r="N71" i="70"/>
  <c r="N150" i="70"/>
  <c r="N189" i="70"/>
  <c r="N83" i="70"/>
  <c r="N40" i="70"/>
  <c r="N193" i="70"/>
  <c r="N133" i="70"/>
  <c r="N90" i="70"/>
  <c r="N177" i="70"/>
  <c r="N162" i="70"/>
  <c r="N117" i="70"/>
  <c r="N73" i="70"/>
  <c r="N64" i="70"/>
  <c r="N97" i="70"/>
  <c r="N58" i="70"/>
  <c r="N191" i="70"/>
  <c r="N145" i="70"/>
  <c r="N119" i="70"/>
  <c r="N75" i="70"/>
  <c r="N131" i="70"/>
  <c r="N136" i="70"/>
  <c r="N78" i="70"/>
  <c r="N122" i="70"/>
  <c r="N59" i="70"/>
  <c r="N184" i="70"/>
  <c r="N151" i="70"/>
  <c r="N143" i="70"/>
  <c r="N52" i="70"/>
  <c r="N157" i="70"/>
  <c r="N102" i="70"/>
  <c r="N182" i="70"/>
  <c r="N123" i="70"/>
  <c r="N107" i="70"/>
  <c r="N80" i="70"/>
  <c r="N196" i="70"/>
  <c r="N160" i="70"/>
  <c r="N86" i="70"/>
  <c r="N106" i="70"/>
  <c r="N51" i="70"/>
  <c r="N171" i="70"/>
  <c r="N161" i="70"/>
  <c r="N169" i="70"/>
  <c r="N124" i="70"/>
  <c r="N79" i="70"/>
  <c r="N45" i="70"/>
  <c r="N174" i="70"/>
  <c r="N194" i="70"/>
  <c r="N76" i="70"/>
  <c r="N183" i="70"/>
  <c r="N172" i="70"/>
  <c r="N104" i="70"/>
  <c r="N54" i="70"/>
  <c r="N77" i="70"/>
  <c r="N125" i="70"/>
  <c r="N92" i="70"/>
  <c r="N142" i="70"/>
  <c r="N135" i="70"/>
  <c r="N108" i="70"/>
  <c r="N66" i="70"/>
  <c r="N167" i="70"/>
  <c r="N129" i="70"/>
  <c r="N187" i="70"/>
  <c r="N149" i="70"/>
  <c r="N114" i="70"/>
  <c r="N60" i="70"/>
  <c r="N195" i="70"/>
  <c r="N49" i="70"/>
  <c r="N88" i="70"/>
  <c r="N190" i="70"/>
  <c r="N154" i="70"/>
  <c r="N111" i="70"/>
  <c r="N153" i="70"/>
  <c r="N152" i="70"/>
  <c r="N155" i="70"/>
  <c r="N93" i="70"/>
  <c r="N42" i="70"/>
  <c r="N127" i="70"/>
  <c r="N67" i="70"/>
  <c r="N158" i="70"/>
  <c r="D1816" i="70"/>
  <c r="S209" i="70"/>
  <c r="AE208" i="70"/>
  <c r="V210" i="70"/>
  <c r="J119" i="70"/>
  <c r="Y207" i="70"/>
  <c r="P115" i="70"/>
  <c r="AB15" i="70"/>
  <c r="AH14" i="70"/>
  <c r="V211" i="70"/>
  <c r="J120" i="70"/>
  <c r="A336" i="70"/>
  <c r="S210" i="70"/>
  <c r="S211" i="70"/>
  <c r="M197" i="70"/>
  <c r="M198" i="70"/>
  <c r="J121" i="70"/>
  <c r="G137" i="70"/>
  <c r="M199" i="70"/>
  <c r="D1817" i="70"/>
  <c r="AE209" i="70"/>
  <c r="AE210" i="70"/>
  <c r="AE211" i="70" s="1"/>
  <c r="Y208" i="70"/>
  <c r="P116" i="70"/>
  <c r="P117" i="70"/>
  <c r="P118" i="70"/>
  <c r="AB16" i="70"/>
  <c r="AB17" i="70"/>
  <c r="AB18" i="70"/>
  <c r="AB19" i="70"/>
  <c r="AB20" i="70"/>
  <c r="A337" i="70"/>
  <c r="A338" i="70" s="1"/>
  <c r="G138" i="70"/>
  <c r="G139" i="70" s="1"/>
  <c r="M200" i="70"/>
  <c r="D1818" i="70"/>
  <c r="P119" i="70"/>
  <c r="AB21" i="70"/>
  <c r="M201" i="70"/>
  <c r="M202" i="70"/>
  <c r="D1819" i="70"/>
  <c r="D1820" i="70"/>
  <c r="P120" i="70"/>
  <c r="AB22" i="70"/>
  <c r="M203" i="70"/>
  <c r="M204" i="70"/>
  <c r="M205" i="70" s="1"/>
  <c r="D1821" i="70"/>
  <c r="D1822" i="70"/>
  <c r="P121" i="70"/>
  <c r="P122" i="70"/>
  <c r="AB23" i="70"/>
  <c r="M206" i="70"/>
  <c r="M207" i="70"/>
  <c r="D1823" i="70"/>
  <c r="P123" i="70"/>
  <c r="P124" i="70"/>
  <c r="AB24" i="70"/>
  <c r="AB25" i="70"/>
  <c r="AB26" i="70"/>
  <c r="D1824" i="70"/>
  <c r="P125" i="70"/>
  <c r="AB27" i="70"/>
  <c r="D1825" i="70"/>
  <c r="D1826" i="70"/>
  <c r="D1827" i="70"/>
  <c r="P126" i="70"/>
  <c r="AB28" i="70"/>
  <c r="D1828" i="70"/>
  <c r="P127" i="70"/>
  <c r="AB29" i="70"/>
  <c r="AB30" i="70"/>
  <c r="D1829" i="70"/>
  <c r="P128" i="70"/>
  <c r="AB31" i="70"/>
  <c r="AB32" i="70"/>
  <c r="AB33" i="70"/>
  <c r="D1830" i="70"/>
  <c r="D1831" i="70"/>
  <c r="D1832" i="70"/>
  <c r="P129" i="70"/>
  <c r="AB34" i="70"/>
  <c r="D1833" i="70"/>
  <c r="D1834" i="70"/>
  <c r="P130" i="70"/>
  <c r="AB35" i="70"/>
  <c r="D1835" i="70"/>
  <c r="P131" i="70"/>
  <c r="P132" i="70"/>
  <c r="P133" i="70"/>
  <c r="P134" i="70"/>
  <c r="AB36" i="70"/>
  <c r="D1836" i="70"/>
  <c r="P135" i="70"/>
  <c r="AB37" i="70"/>
  <c r="D1837" i="70"/>
  <c r="P136" i="70"/>
  <c r="P137" i="70"/>
  <c r="AB38" i="70"/>
  <c r="D1838" i="70"/>
  <c r="P138" i="70"/>
  <c r="AB39" i="70"/>
  <c r="AB40" i="70"/>
  <c r="D1839" i="70"/>
  <c r="P139" i="70"/>
  <c r="AB41" i="70"/>
  <c r="D1840" i="70"/>
  <c r="D1841" i="70"/>
  <c r="P140" i="70"/>
  <c r="P141" i="70"/>
  <c r="P142" i="70"/>
  <c r="AB42" i="70"/>
  <c r="AB43" i="70"/>
  <c r="D1842" i="70"/>
  <c r="D1843" i="70"/>
  <c r="D1844" i="70"/>
  <c r="P143" i="70"/>
  <c r="P144" i="70"/>
  <c r="P145" i="70"/>
  <c r="AB44" i="70"/>
  <c r="AB45" i="70"/>
  <c r="D1845" i="70"/>
  <c r="P146" i="70"/>
  <c r="P147" i="70"/>
  <c r="P148" i="70"/>
  <c r="AB46" i="70"/>
  <c r="D1846" i="70"/>
  <c r="P149" i="70"/>
  <c r="AB47" i="70"/>
  <c r="D1847" i="70"/>
  <c r="P150" i="70"/>
  <c r="AB48" i="70"/>
  <c r="AB49" i="70"/>
  <c r="AB50" i="70"/>
  <c r="D1848" i="70"/>
  <c r="P151" i="70"/>
  <c r="AB51" i="70"/>
  <c r="D1849" i="70"/>
  <c r="D1850" i="70"/>
  <c r="D1851" i="70"/>
  <c r="P152" i="70"/>
  <c r="P153" i="70"/>
  <c r="AB52" i="70"/>
  <c r="AB53" i="70"/>
  <c r="D1852" i="70"/>
  <c r="P154" i="70"/>
  <c r="AB54" i="70"/>
  <c r="D1853" i="70"/>
  <c r="P155" i="70"/>
  <c r="AB55" i="70"/>
  <c r="D1854" i="70"/>
  <c r="P156" i="70"/>
  <c r="P157" i="70"/>
  <c r="AB56" i="70"/>
  <c r="D1855" i="70"/>
  <c r="P158" i="70"/>
  <c r="AB57" i="70"/>
  <c r="AB58" i="70"/>
  <c r="D1856" i="70"/>
  <c r="P159" i="70"/>
  <c r="P160" i="70"/>
  <c r="AB59" i="70"/>
  <c r="D1857" i="70"/>
  <c r="P161" i="70"/>
  <c r="AB60" i="70"/>
  <c r="D1858" i="70"/>
  <c r="P162" i="70"/>
  <c r="P163" i="70"/>
  <c r="AB61" i="70"/>
  <c r="AB62" i="70"/>
  <c r="AB63" i="70"/>
  <c r="D1859" i="70"/>
  <c r="P164" i="70"/>
  <c r="P165" i="70"/>
  <c r="P166" i="70"/>
  <c r="P167" i="70"/>
  <c r="AB64" i="70"/>
  <c r="AB65" i="70"/>
  <c r="D1860" i="70"/>
  <c r="P168" i="70"/>
  <c r="AB66" i="70"/>
  <c r="D1861" i="70"/>
  <c r="P169" i="70"/>
  <c r="P170" i="70"/>
  <c r="P171" i="70"/>
  <c r="AB67" i="70"/>
  <c r="AB68" i="70"/>
  <c r="AB69" i="70"/>
  <c r="AB70" i="70"/>
  <c r="D1862" i="70"/>
  <c r="P172" i="70"/>
  <c r="AB71" i="70"/>
  <c r="D1863" i="70"/>
  <c r="P173" i="70"/>
  <c r="AB72" i="70"/>
  <c r="AB73" i="70"/>
  <c r="AB74" i="70"/>
  <c r="D1864" i="70"/>
  <c r="P174" i="70"/>
  <c r="AB75" i="70"/>
  <c r="D1865" i="70"/>
  <c r="P175" i="70"/>
  <c r="AB76" i="70"/>
  <c r="AB77" i="70"/>
  <c r="D1866" i="70"/>
  <c r="P176" i="70"/>
  <c r="AB78" i="70"/>
  <c r="D1867" i="70"/>
  <c r="D1868" i="70"/>
  <c r="D1869" i="70"/>
  <c r="P177" i="70"/>
  <c r="P178" i="70"/>
  <c r="AB79" i="70"/>
  <c r="AB80" i="70"/>
  <c r="AB81" i="70"/>
  <c r="D1870" i="70"/>
  <c r="P179" i="70"/>
  <c r="P180" i="70"/>
  <c r="P181" i="70"/>
  <c r="AB82" i="70"/>
  <c r="D1871" i="70"/>
  <c r="P182" i="70"/>
  <c r="AB83" i="70"/>
  <c r="AB84" i="70"/>
  <c r="AB85" i="70"/>
  <c r="AB86" i="70"/>
  <c r="D1872" i="70"/>
  <c r="P183" i="70"/>
  <c r="AB87" i="70"/>
  <c r="D1873" i="70"/>
  <c r="P184" i="70"/>
  <c r="P185" i="70"/>
  <c r="P186" i="70"/>
  <c r="AB88" i="70"/>
  <c r="D1874" i="70"/>
  <c r="P187" i="70"/>
  <c r="P188" i="70"/>
  <c r="AB89" i="70"/>
  <c r="D1875" i="70"/>
  <c r="P189" i="70"/>
  <c r="P190" i="70"/>
  <c r="AB90" i="70"/>
  <c r="D1876" i="70"/>
  <c r="P191" i="70"/>
  <c r="AB91" i="70"/>
  <c r="AB92" i="70"/>
  <c r="D1877" i="70"/>
  <c r="P192" i="70"/>
  <c r="P193" i="70"/>
  <c r="AB93" i="70"/>
  <c r="D1878" i="70"/>
  <c r="P194" i="70"/>
  <c r="AB94" i="70"/>
  <c r="AB95" i="70"/>
  <c r="D1879" i="70"/>
  <c r="P195" i="70"/>
  <c r="P196" i="70"/>
  <c r="AB96" i="70"/>
  <c r="D1880" i="70"/>
  <c r="P197" i="70"/>
  <c r="AB97" i="70"/>
  <c r="D1881" i="70"/>
  <c r="P198" i="70"/>
  <c r="AB98" i="70"/>
  <c r="AB99" i="70"/>
  <c r="AB100" i="70"/>
  <c r="D1882" i="70"/>
  <c r="D1883" i="70"/>
  <c r="P199" i="70"/>
  <c r="AB101" i="70"/>
  <c r="D1884" i="70"/>
  <c r="D1885" i="70"/>
  <c r="P200" i="70"/>
  <c r="D1886" i="70"/>
  <c r="P201" i="70"/>
  <c r="D1887" i="70"/>
  <c r="P202" i="70"/>
  <c r="D1888" i="70"/>
  <c r="P203" i="70"/>
  <c r="D1889" i="70"/>
  <c r="D1890" i="70"/>
  <c r="D1891" i="70"/>
  <c r="D1892" i="70"/>
  <c r="D1893" i="70"/>
  <c r="D1894" i="70"/>
  <c r="D1895" i="70"/>
  <c r="D1896" i="70"/>
  <c r="D1897" i="70"/>
  <c r="D1898" i="70"/>
  <c r="D1899" i="70"/>
  <c r="D1900" i="70"/>
  <c r="D1901" i="70"/>
  <c r="D1902" i="70"/>
  <c r="D1903" i="70"/>
  <c r="D1904" i="70"/>
  <c r="D1905" i="70"/>
  <c r="D1906" i="70"/>
  <c r="D1907" i="70"/>
  <c r="D1908" i="70"/>
  <c r="D1909" i="70"/>
  <c r="D1910" i="70"/>
  <c r="D1911" i="70"/>
  <c r="D1912" i="70"/>
  <c r="D1913" i="70"/>
  <c r="D1914" i="70"/>
  <c r="D1915" i="70"/>
  <c r="D1916" i="70"/>
  <c r="D1917" i="70"/>
  <c r="D1918" i="70"/>
  <c r="D1919" i="70"/>
  <c r="D1920" i="70"/>
  <c r="D1921" i="70"/>
  <c r="D1922" i="70"/>
  <c r="D1923" i="70"/>
  <c r="D1924" i="70"/>
  <c r="D1925" i="70"/>
  <c r="D1926" i="70"/>
  <c r="D1927" i="70"/>
  <c r="D1928" i="70"/>
  <c r="D1929" i="70"/>
  <c r="D1930" i="70"/>
  <c r="D1931" i="70"/>
  <c r="D1932" i="70"/>
  <c r="D1933" i="70"/>
  <c r="D1934" i="70"/>
  <c r="D1935" i="70"/>
  <c r="D1936" i="70"/>
  <c r="D1937" i="70"/>
  <c r="D1938" i="70"/>
  <c r="D1939" i="70"/>
  <c r="D1940" i="70"/>
  <c r="D1941" i="70"/>
  <c r="D1942" i="70"/>
  <c r="D1943" i="70"/>
  <c r="D1944" i="70"/>
  <c r="D1945" i="70"/>
  <c r="D1946" i="70"/>
  <c r="D1947" i="70"/>
  <c r="D1948" i="70"/>
  <c r="D1949" i="70"/>
  <c r="D1950" i="70"/>
  <c r="D1951" i="70"/>
  <c r="D1952" i="70"/>
  <c r="D1953" i="70"/>
  <c r="D1954" i="70"/>
  <c r="D1955" i="70"/>
  <c r="D1956" i="70"/>
  <c r="D1957" i="70"/>
  <c r="D1958" i="70"/>
  <c r="D1959" i="70"/>
  <c r="D1960" i="70"/>
  <c r="D1961" i="70"/>
  <c r="D1962" i="70"/>
  <c r="D1963" i="70"/>
  <c r="D1964" i="70"/>
  <c r="D1965" i="70"/>
  <c r="D1966" i="70"/>
  <c r="D1967" i="70"/>
  <c r="D1968" i="70"/>
  <c r="D1969" i="70"/>
  <c r="D1970" i="70"/>
  <c r="D1971" i="70"/>
  <c r="D1972" i="70"/>
  <c r="D1973" i="70"/>
  <c r="D1974" i="70"/>
  <c r="D1975" i="70"/>
  <c r="D1976" i="70"/>
  <c r="D1977" i="70"/>
  <c r="D1978" i="70"/>
  <c r="D1979" i="70"/>
  <c r="D1980" i="70"/>
  <c r="D1981" i="70"/>
  <c r="D1982" i="70"/>
  <c r="D1983" i="70"/>
  <c r="D1984" i="70" s="1"/>
  <c r="AJ91" i="70" l="1"/>
  <c r="AJ76" i="70"/>
  <c r="AM76" i="70"/>
  <c r="AM30" i="70"/>
  <c r="AK63" i="70"/>
  <c r="AJ85" i="70"/>
  <c r="AK57" i="70"/>
  <c r="AL74" i="70"/>
  <c r="AK52" i="70"/>
  <c r="AK58" i="70"/>
  <c r="AI51" i="70"/>
  <c r="AI10" i="70"/>
  <c r="AI31" i="70"/>
  <c r="AJ19" i="70"/>
  <c r="AK54" i="70"/>
  <c r="AI57" i="70"/>
  <c r="AJ52" i="70"/>
  <c r="AM71" i="70"/>
  <c r="AK76" i="70"/>
  <c r="AL50" i="70"/>
  <c r="AM17" i="70"/>
  <c r="AJ58" i="70"/>
  <c r="AL90" i="70"/>
  <c r="AI90" i="70"/>
  <c r="AJ88" i="70"/>
  <c r="AK82" i="70"/>
  <c r="AJ95" i="70"/>
  <c r="AK99" i="70"/>
  <c r="AM87" i="70"/>
  <c r="AI23" i="70"/>
  <c r="AM48" i="70"/>
  <c r="AK71" i="70"/>
  <c r="AJ48" i="70"/>
  <c r="AL101" i="70"/>
  <c r="AM55" i="70"/>
  <c r="AM25" i="70"/>
  <c r="AJ54" i="70"/>
  <c r="AL94" i="70"/>
  <c r="AM81" i="70"/>
  <c r="AJ87" i="70"/>
  <c r="AK77" i="70"/>
  <c r="AJ59" i="70"/>
  <c r="AK60" i="70"/>
  <c r="AM15" i="70"/>
  <c r="AM57" i="70"/>
  <c r="AL29" i="70"/>
  <c r="AJ23" i="70"/>
  <c r="AI71" i="70"/>
  <c r="AM82" i="70"/>
  <c r="AM96" i="70"/>
  <c r="AJ37" i="70"/>
  <c r="AL100" i="70"/>
  <c r="AJ31" i="70"/>
  <c r="AJ33" i="70"/>
  <c r="AM52" i="70"/>
  <c r="AI59" i="70"/>
  <c r="AL9" i="70"/>
  <c r="AL32" i="70"/>
  <c r="AL85" i="70"/>
  <c r="AM99" i="70"/>
  <c r="AK61" i="70"/>
  <c r="AM51" i="70"/>
  <c r="AJ44" i="70"/>
  <c r="AI79" i="70"/>
  <c r="AI88" i="70"/>
  <c r="AI58" i="70"/>
  <c r="AI64" i="70"/>
  <c r="AK31" i="70"/>
  <c r="AJ28" i="70"/>
  <c r="AI28" i="70"/>
  <c r="AK69" i="70"/>
  <c r="AK90" i="70"/>
  <c r="AJ9" i="70"/>
  <c r="AK92" i="70"/>
  <c r="AM88" i="70"/>
  <c r="AI100" i="70"/>
  <c r="AJ100" i="70"/>
  <c r="AK88" i="70"/>
  <c r="AI27" i="70"/>
  <c r="AM77" i="70"/>
  <c r="AJ51" i="70"/>
  <c r="AL36" i="70"/>
  <c r="AI47" i="70"/>
  <c r="AL71" i="70"/>
  <c r="AI76" i="70"/>
  <c r="AJ21" i="70"/>
  <c r="AK14" i="70"/>
  <c r="AL47" i="70"/>
  <c r="AM24" i="70"/>
  <c r="AM16" i="70"/>
  <c r="AM18" i="70"/>
  <c r="AL96" i="70"/>
  <c r="AJ29" i="70"/>
  <c r="AK13" i="70"/>
  <c r="AJ46" i="70"/>
  <c r="AI50" i="70"/>
  <c r="AM13" i="70"/>
  <c r="AK100" i="70"/>
  <c r="AK44" i="70"/>
  <c r="AK19" i="70"/>
  <c r="AM56" i="70"/>
  <c r="AL16" i="70"/>
  <c r="AK67" i="70"/>
  <c r="AL12" i="70"/>
  <c r="AM44" i="70"/>
  <c r="AL41" i="70"/>
  <c r="AM90" i="70"/>
  <c r="AJ56" i="70"/>
  <c r="AM91" i="70"/>
  <c r="AJ69" i="70"/>
  <c r="AI67" i="70"/>
  <c r="AL20" i="70"/>
  <c r="AJ83" i="70"/>
  <c r="AK23" i="70"/>
  <c r="AK89" i="70"/>
  <c r="AI78" i="70"/>
  <c r="AI46" i="70"/>
  <c r="AJ22" i="70"/>
  <c r="AI41" i="70"/>
  <c r="AK86" i="70"/>
  <c r="AJ98" i="70"/>
  <c r="AK98" i="70"/>
  <c r="AL76" i="70"/>
  <c r="AK95" i="70"/>
  <c r="AM98" i="70"/>
  <c r="AM19" i="70"/>
  <c r="AJ77" i="70"/>
  <c r="AJ36" i="70"/>
  <c r="AM59" i="70"/>
  <c r="AL21" i="70"/>
  <c r="AL44" i="70"/>
  <c r="AM70" i="70"/>
  <c r="AM78" i="70"/>
  <c r="AJ72" i="70"/>
  <c r="AI77" i="70"/>
  <c r="AM45" i="70"/>
  <c r="AM60" i="70"/>
  <c r="AK62" i="70"/>
  <c r="AJ80" i="70"/>
  <c r="AJ92" i="70"/>
  <c r="AK25" i="70"/>
  <c r="AJ60" i="70"/>
  <c r="AI74" i="70"/>
  <c r="AM92" i="70"/>
  <c r="AI61" i="70"/>
  <c r="AI48" i="70"/>
  <c r="AL31" i="70"/>
  <c r="AL60" i="70"/>
  <c r="AL68" i="70"/>
  <c r="AJ63" i="70"/>
  <c r="AJ53" i="70"/>
  <c r="AM65" i="70"/>
  <c r="AI24" i="70"/>
  <c r="AL23" i="70"/>
  <c r="AI21" i="70"/>
  <c r="AL62" i="70"/>
  <c r="AM47" i="70"/>
  <c r="AL52" i="70"/>
  <c r="AI44" i="70"/>
  <c r="AJ93" i="70"/>
  <c r="AK18" i="70"/>
  <c r="AL87" i="70"/>
  <c r="AL65" i="70"/>
  <c r="AK78" i="70"/>
  <c r="AI55" i="70"/>
  <c r="AK55" i="70"/>
  <c r="AI43" i="70"/>
  <c r="AM83" i="70"/>
  <c r="AL70" i="70"/>
  <c r="AK30" i="70"/>
  <c r="AK83" i="70"/>
  <c r="AL27" i="70"/>
  <c r="AL51" i="70"/>
  <c r="AL45" i="70"/>
  <c r="AL53" i="70"/>
  <c r="AL93" i="70"/>
  <c r="AL46" i="70"/>
  <c r="AJ45" i="70"/>
  <c r="AI52" i="70"/>
  <c r="AK50" i="70"/>
  <c r="AI34" i="70"/>
  <c r="AL37" i="70"/>
  <c r="AM28" i="70"/>
  <c r="AJ43" i="70"/>
  <c r="AI80" i="70"/>
  <c r="AI94" i="70"/>
  <c r="AJ66" i="70"/>
  <c r="AI85" i="70"/>
  <c r="AI92" i="70"/>
  <c r="AK10" i="70"/>
  <c r="AM37" i="70"/>
  <c r="AK80" i="70"/>
  <c r="AJ50" i="70"/>
  <c r="AM22" i="70"/>
  <c r="AL24" i="70"/>
  <c r="AM54" i="70"/>
  <c r="AK56" i="70"/>
  <c r="AJ10" i="70"/>
  <c r="AI26" i="70"/>
  <c r="AJ32" i="70"/>
  <c r="AI99" i="70"/>
  <c r="AM69" i="70"/>
  <c r="AJ82" i="70"/>
  <c r="AK34" i="70"/>
  <c r="AI97" i="70"/>
  <c r="AL49" i="70"/>
  <c r="AL73" i="70"/>
  <c r="AL84" i="70"/>
  <c r="AI36" i="70"/>
  <c r="AI19" i="70"/>
  <c r="AL26" i="70"/>
  <c r="AM50" i="70"/>
  <c r="AK65" i="70"/>
  <c r="AM94" i="70"/>
  <c r="AI12" i="70"/>
  <c r="AJ40" i="70"/>
  <c r="AK35" i="70"/>
  <c r="AJ24" i="70"/>
  <c r="AJ62" i="70"/>
  <c r="AL99" i="70"/>
  <c r="AJ101" i="70"/>
  <c r="AK66" i="70"/>
  <c r="AI83" i="70"/>
  <c r="AI42" i="70"/>
  <c r="AI72" i="70"/>
  <c r="AL89" i="70"/>
  <c r="AI45" i="70"/>
  <c r="AK11" i="70"/>
  <c r="AM75" i="70"/>
  <c r="AM14" i="70"/>
  <c r="AL30" i="70"/>
  <c r="AL88" i="70"/>
  <c r="AL35" i="70"/>
  <c r="AJ90" i="70"/>
  <c r="AK47" i="70"/>
  <c r="AJ96" i="70"/>
  <c r="AL77" i="70"/>
  <c r="AM73" i="70"/>
  <c r="AI66" i="70"/>
  <c r="AL19" i="70"/>
  <c r="AK29" i="70"/>
  <c r="AK27" i="70"/>
  <c r="AL38" i="70"/>
  <c r="AI96" i="70"/>
  <c r="AK28" i="70"/>
  <c r="AI60" i="70"/>
  <c r="AJ68" i="70"/>
  <c r="AJ67" i="70"/>
  <c r="AM21" i="70"/>
  <c r="AI69" i="70"/>
  <c r="AL11" i="70"/>
  <c r="AJ64" i="70"/>
  <c r="AK101" i="70"/>
  <c r="AI81" i="70"/>
  <c r="AL66" i="70"/>
  <c r="AM84" i="70"/>
  <c r="AK16" i="70"/>
  <c r="AK32" i="70"/>
  <c r="AJ84" i="70"/>
  <c r="AM46" i="70"/>
  <c r="AI49" i="70"/>
  <c r="AM62" i="70"/>
  <c r="AJ97" i="70"/>
  <c r="AM101" i="70"/>
  <c r="AK72" i="70"/>
  <c r="AJ39" i="70"/>
  <c r="AL28" i="70"/>
  <c r="AK45" i="70"/>
  <c r="AK81" i="70"/>
  <c r="AK97" i="70"/>
  <c r="AM29" i="70"/>
  <c r="AL83" i="70"/>
  <c r="AL59" i="70"/>
  <c r="AI11" i="70"/>
  <c r="AI16" i="70"/>
  <c r="AK93" i="70"/>
  <c r="AL81" i="70"/>
  <c r="AJ75" i="70"/>
  <c r="AL55" i="70"/>
  <c r="AM20" i="70"/>
  <c r="AJ71" i="70"/>
  <c r="AL33" i="70"/>
  <c r="AJ89" i="70"/>
  <c r="AI93" i="70"/>
  <c r="AL79" i="70"/>
  <c r="AJ27" i="70"/>
  <c r="AJ73" i="70"/>
  <c r="AK40" i="70"/>
  <c r="AI73" i="70"/>
  <c r="AK21" i="70"/>
  <c r="AJ38" i="70"/>
  <c r="AI54" i="70"/>
  <c r="AI35" i="70"/>
  <c r="AL42" i="70"/>
  <c r="AI39" i="70"/>
  <c r="AL43" i="70"/>
  <c r="AJ16" i="70"/>
  <c r="AM12" i="70"/>
  <c r="AI87" i="70"/>
  <c r="AI98" i="70"/>
  <c r="AL72" i="70"/>
  <c r="AK91" i="70"/>
  <c r="AL82" i="70"/>
  <c r="AI95" i="70"/>
  <c r="AM41" i="70"/>
  <c r="AM53" i="70"/>
  <c r="AJ42" i="70"/>
  <c r="AI62" i="70"/>
  <c r="AI65" i="70"/>
  <c r="AL61" i="70"/>
  <c r="AK64" i="70"/>
  <c r="AI32" i="70"/>
  <c r="AK41" i="70"/>
  <c r="AI15" i="70"/>
  <c r="AJ47" i="70"/>
  <c r="AK59" i="70"/>
  <c r="AM95" i="70"/>
  <c r="AI84" i="70"/>
  <c r="AI82" i="70"/>
  <c r="AL54" i="70"/>
  <c r="AL86" i="70"/>
  <c r="AM36" i="70"/>
  <c r="AL92" i="70"/>
  <c r="AI14" i="70"/>
  <c r="AJ57" i="70"/>
  <c r="AJ11" i="70"/>
  <c r="AL18" i="70"/>
  <c r="AM97" i="70"/>
  <c r="AM26" i="70"/>
  <c r="AM68" i="70"/>
  <c r="AM9" i="70"/>
  <c r="AI75" i="70"/>
  <c r="AJ81" i="70"/>
  <c r="AJ13" i="70"/>
  <c r="AI25" i="70"/>
  <c r="AJ65" i="70"/>
  <c r="AI17" i="70"/>
  <c r="AM42" i="70"/>
  <c r="AK42" i="70"/>
  <c r="AL56" i="70"/>
  <c r="AL14" i="70"/>
  <c r="AJ86" i="70"/>
  <c r="AM93" i="70"/>
  <c r="AM27" i="70"/>
  <c r="AM58" i="70"/>
  <c r="AM33" i="70"/>
  <c r="AK22" i="70"/>
  <c r="AK84" i="70"/>
  <c r="AI13" i="70"/>
  <c r="AK73" i="70"/>
  <c r="AL78" i="70"/>
  <c r="AL80" i="70"/>
  <c r="AL22" i="70"/>
  <c r="AJ12" i="70"/>
  <c r="AL48" i="70"/>
  <c r="AM74" i="70"/>
  <c r="AK87" i="70"/>
  <c r="AI29" i="70"/>
  <c r="AK68" i="70"/>
  <c r="AJ49" i="70"/>
  <c r="AJ41" i="70"/>
  <c r="AM72" i="70"/>
  <c r="AK96" i="70"/>
  <c r="AL40" i="70"/>
  <c r="AK17" i="70"/>
  <c r="AK85" i="70"/>
  <c r="AK38" i="70"/>
  <c r="AM79" i="70"/>
  <c r="AM86" i="70"/>
  <c r="AJ79" i="70"/>
  <c r="AM61" i="70"/>
  <c r="AL67" i="70"/>
  <c r="AL91" i="70"/>
  <c r="AK48" i="70"/>
  <c r="AL98" i="70"/>
  <c r="AI56" i="70"/>
  <c r="AM64" i="70"/>
  <c r="AL69" i="70"/>
  <c r="AI33" i="70"/>
  <c r="AL13" i="70"/>
  <c r="AK51" i="70"/>
  <c r="AJ35" i="70"/>
  <c r="AK75" i="70"/>
  <c r="AL15" i="70"/>
  <c r="AM67" i="70"/>
  <c r="AL58" i="70"/>
  <c r="AJ94" i="70"/>
  <c r="AK39" i="70"/>
  <c r="AL97" i="70"/>
  <c r="AL39" i="70"/>
  <c r="AJ30" i="70"/>
  <c r="AJ78" i="70"/>
  <c r="AI91" i="70"/>
  <c r="AJ26" i="70"/>
  <c r="AK74" i="70"/>
  <c r="AK94" i="70"/>
  <c r="AM66" i="70"/>
  <c r="AL57" i="70"/>
  <c r="AK46" i="70"/>
  <c r="AK20" i="70"/>
  <c r="AJ18" i="70"/>
  <c r="AM11" i="70"/>
  <c r="AK37" i="70"/>
  <c r="AM89" i="70"/>
  <c r="AI53" i="70"/>
  <c r="AI40" i="70"/>
  <c r="AK9" i="70"/>
  <c r="AM23" i="70"/>
  <c r="AI89" i="70"/>
  <c r="AM34" i="70"/>
  <c r="AI9" i="70"/>
  <c r="AI20" i="70"/>
  <c r="AK79" i="70"/>
  <c r="AK26" i="70"/>
  <c r="AM32" i="70"/>
  <c r="AI22" i="70"/>
  <c r="AM10" i="70"/>
  <c r="AL10" i="70"/>
  <c r="AJ17" i="70"/>
  <c r="AL95" i="70"/>
  <c r="AK53" i="70"/>
  <c r="AM43" i="70"/>
  <c r="AL34" i="70"/>
  <c r="AI70" i="70"/>
  <c r="AM80" i="70"/>
  <c r="AK36" i="70"/>
  <c r="AJ34" i="70"/>
  <c r="AJ20" i="70"/>
  <c r="AM35" i="70"/>
  <c r="AM38" i="70"/>
  <c r="AL25" i="70"/>
  <c r="AK49" i="70"/>
  <c r="AL75" i="70"/>
  <c r="AI86" i="70"/>
  <c r="AM63" i="70"/>
  <c r="AK12" i="70"/>
  <c r="AM39" i="70"/>
  <c r="AI68" i="70"/>
  <c r="AJ74" i="70"/>
  <c r="AM31" i="70"/>
  <c r="AK70" i="70"/>
  <c r="AL17" i="70"/>
  <c r="AJ14" i="70"/>
  <c r="AK43" i="70"/>
  <c r="AL64" i="70"/>
  <c r="AI37" i="70"/>
  <c r="AJ15" i="70"/>
  <c r="AM49" i="70"/>
  <c r="AI38" i="70"/>
  <c r="AJ61" i="70"/>
  <c r="AI101" i="70"/>
  <c r="AJ25" i="70"/>
  <c r="AM100" i="70"/>
  <c r="AI63" i="70"/>
  <c r="AK24" i="70"/>
  <c r="AI30" i="70"/>
  <c r="AM40" i="70"/>
  <c r="AI18" i="70"/>
  <c r="AK33" i="70"/>
  <c r="AL63" i="70"/>
  <c r="AM85" i="70"/>
  <c r="AJ70" i="70"/>
  <c r="AJ55" i="70"/>
  <c r="AK15" i="70"/>
  <c r="AJ99" i="70"/>
  <c r="AC101" i="70"/>
  <c r="AC64" i="70"/>
  <c r="AC85" i="70"/>
  <c r="AC83" i="70"/>
  <c r="AC23" i="70"/>
  <c r="AC80" i="70"/>
  <c r="AC96" i="70"/>
  <c r="AC50" i="70"/>
  <c r="AC59" i="70"/>
  <c r="AC90" i="70"/>
  <c r="AC15" i="70"/>
  <c r="AC33" i="70"/>
  <c r="AC42" i="70"/>
  <c r="AC38" i="70"/>
  <c r="AC41" i="70"/>
  <c r="AC72" i="70"/>
  <c r="AC93" i="70"/>
  <c r="AC77" i="70"/>
  <c r="AC19" i="70"/>
  <c r="AC37" i="70"/>
  <c r="AC47" i="70"/>
  <c r="AC39" i="70"/>
  <c r="AC95" i="70"/>
  <c r="AC62" i="70"/>
  <c r="AC26" i="70"/>
  <c r="AC68" i="70"/>
  <c r="AC87" i="70"/>
  <c r="AC91" i="70"/>
  <c r="AC60" i="70"/>
  <c r="AC74" i="70"/>
  <c r="AC45" i="70"/>
  <c r="AC67" i="70"/>
  <c r="AC16" i="70"/>
  <c r="AC78" i="70"/>
  <c r="AC58" i="70"/>
  <c r="AC36" i="70"/>
  <c r="AC92" i="70"/>
  <c r="AC81" i="70"/>
  <c r="AC75" i="70"/>
  <c r="AC51" i="70"/>
  <c r="AC57" i="70"/>
  <c r="AC20" i="70"/>
  <c r="AC82" i="70"/>
  <c r="AC99" i="70"/>
  <c r="AC56" i="70"/>
  <c r="AC48" i="70"/>
  <c r="AC53" i="70"/>
  <c r="AC86" i="70"/>
  <c r="AC66" i="70"/>
  <c r="AC73" i="70"/>
  <c r="AC71" i="70"/>
  <c r="AC88" i="70"/>
  <c r="AC76" i="70"/>
  <c r="AC65" i="70"/>
  <c r="AC29" i="70"/>
  <c r="AC32" i="70"/>
  <c r="AC34" i="70"/>
  <c r="AC79" i="70"/>
  <c r="AC46" i="70"/>
  <c r="AC63" i="70"/>
  <c r="AC24" i="70"/>
  <c r="AC61" i="70"/>
  <c r="AC97" i="70"/>
  <c r="AC21" i="70"/>
  <c r="AC89" i="70"/>
  <c r="AC28" i="70"/>
  <c r="AC94" i="70"/>
  <c r="AC98" i="70"/>
  <c r="AC69" i="70"/>
  <c r="AC54" i="70"/>
  <c r="AC30" i="70"/>
  <c r="AC31" i="70"/>
  <c r="AC100" i="70"/>
  <c r="AC22" i="70"/>
  <c r="AC40" i="70"/>
  <c r="AC25" i="70"/>
  <c r="AC35" i="70"/>
  <c r="AC17" i="70"/>
  <c r="AC55" i="70"/>
  <c r="AC49" i="70"/>
  <c r="AC52" i="70"/>
  <c r="AC84" i="70"/>
  <c r="AC27" i="70"/>
  <c r="AC18" i="70"/>
  <c r="AC70" i="70"/>
  <c r="AC43" i="70"/>
  <c r="AC44" i="70"/>
  <c r="Q167" i="70"/>
  <c r="Q142" i="70"/>
  <c r="Q181" i="70"/>
  <c r="Q144" i="70"/>
  <c r="Q193" i="70"/>
  <c r="Q141" i="70"/>
  <c r="Q149" i="70"/>
  <c r="Q162" i="70"/>
  <c r="Q132" i="70"/>
  <c r="Q123" i="70"/>
  <c r="Q194" i="70"/>
  <c r="Q159" i="70"/>
  <c r="Q129" i="70"/>
  <c r="Q137" i="70"/>
  <c r="Q173" i="70"/>
  <c r="Q128" i="70"/>
  <c r="Q139" i="70"/>
  <c r="Q203" i="70"/>
  <c r="Q200" i="70"/>
  <c r="Q120" i="70"/>
  <c r="Q160" i="70"/>
  <c r="Q138" i="70"/>
  <c r="Q161" i="70"/>
  <c r="Q135" i="70"/>
  <c r="Q168" i="70"/>
  <c r="Q119" i="70"/>
  <c r="Q124" i="70"/>
  <c r="Q187" i="70"/>
  <c r="Q127" i="70"/>
  <c r="Q176" i="70"/>
  <c r="Q178" i="70"/>
  <c r="Q189" i="70"/>
  <c r="Q145" i="70"/>
  <c r="Q126" i="70"/>
  <c r="Q198" i="70"/>
  <c r="Q158" i="70"/>
  <c r="Q121" i="70"/>
  <c r="Q157" i="70"/>
  <c r="Q183" i="70"/>
  <c r="Q180" i="70"/>
  <c r="Q202" i="70"/>
  <c r="Q196" i="70"/>
  <c r="Q150" i="70"/>
  <c r="Q175" i="70"/>
  <c r="Q163" i="70"/>
  <c r="Q199" i="70"/>
  <c r="Q156" i="70"/>
  <c r="Q170" i="70"/>
  <c r="Q122" i="70"/>
  <c r="Q179" i="70"/>
  <c r="Q130" i="70"/>
  <c r="Q154" i="70"/>
  <c r="Q191" i="70"/>
  <c r="Q201" i="70"/>
  <c r="Q185" i="70"/>
  <c r="Q118" i="70"/>
  <c r="Q186" i="70"/>
  <c r="Q116" i="70"/>
  <c r="Q147" i="70"/>
  <c r="Q151" i="70"/>
  <c r="Q131" i="70"/>
  <c r="Q136" i="70"/>
  <c r="Q195" i="70"/>
  <c r="Q174" i="70"/>
  <c r="Q125" i="70"/>
  <c r="Q143" i="70"/>
  <c r="Q172" i="70"/>
  <c r="Q177" i="70"/>
  <c r="Q115" i="70"/>
  <c r="Q188" i="70"/>
  <c r="Q166" i="70"/>
  <c r="Q153" i="70"/>
  <c r="Q182" i="70"/>
  <c r="Q169" i="70"/>
  <c r="Q164" i="70"/>
  <c r="Q192" i="70"/>
  <c r="Q155" i="70"/>
  <c r="Q117" i="70"/>
  <c r="Q152" i="70"/>
  <c r="Q197" i="70"/>
  <c r="Q148" i="70"/>
  <c r="Q184" i="70"/>
  <c r="Q190" i="70"/>
  <c r="Q146" i="70"/>
  <c r="Q171" i="70"/>
  <c r="Q140" i="70"/>
  <c r="Q133" i="70"/>
  <c r="Q134" i="70"/>
  <c r="Q165" i="70"/>
  <c r="Z207" i="70"/>
  <c r="Z208" i="70"/>
  <c r="W210" i="70"/>
  <c r="AF208" i="70"/>
  <c r="AF209" i="70"/>
  <c r="AF210" i="70"/>
  <c r="T209" i="70"/>
  <c r="E1914" i="70"/>
  <c r="E1818" i="70"/>
  <c r="E1854" i="70"/>
  <c r="E1824" i="70"/>
  <c r="E1873" i="70"/>
  <c r="E1950" i="70"/>
  <c r="E1845" i="70"/>
  <c r="E1983" i="70"/>
  <c r="E1855" i="70"/>
  <c r="E1929" i="70"/>
  <c r="E1898" i="70"/>
  <c r="E1917" i="70"/>
  <c r="E1945" i="70"/>
  <c r="E1981" i="70"/>
  <c r="E1947" i="70"/>
  <c r="E1891" i="70"/>
  <c r="E1861" i="70"/>
  <c r="E1927" i="70"/>
  <c r="E1980" i="70"/>
  <c r="E1984" i="70"/>
  <c r="E1884" i="70"/>
  <c r="E1885" i="70"/>
  <c r="E1831" i="70"/>
  <c r="E1968" i="70"/>
  <c r="E1956" i="70"/>
  <c r="E1970" i="70"/>
  <c r="E1952" i="70"/>
  <c r="E1817" i="70"/>
  <c r="E1905" i="70"/>
  <c r="E1830" i="70"/>
  <c r="E1889" i="70"/>
  <c r="E1839" i="70"/>
  <c r="E1871" i="70"/>
  <c r="E1886" i="70"/>
  <c r="E1957" i="70"/>
  <c r="E1944" i="70"/>
  <c r="E1951" i="70"/>
  <c r="E1909" i="70"/>
  <c r="E1852" i="70"/>
  <c r="E1867" i="70"/>
  <c r="E1880" i="70"/>
  <c r="E1834" i="70"/>
  <c r="E1888" i="70"/>
  <c r="E1874" i="70"/>
  <c r="E1840" i="70"/>
  <c r="E1846" i="70"/>
  <c r="E1964" i="70"/>
  <c r="E1868" i="70"/>
  <c r="E1918" i="70"/>
  <c r="E1938" i="70"/>
  <c r="E1939" i="70"/>
  <c r="E1975" i="70"/>
  <c r="E1853" i="70"/>
  <c r="E1829" i="70"/>
  <c r="E1819" i="70"/>
  <c r="E1963" i="70"/>
  <c r="E1894" i="70"/>
  <c r="E1913" i="70"/>
  <c r="E1827" i="70"/>
  <c r="E1920" i="70"/>
  <c r="E1851" i="70"/>
  <c r="E1833" i="70"/>
  <c r="E1976" i="70"/>
  <c r="E1949" i="70"/>
  <c r="E1906" i="70"/>
  <c r="E1820" i="70"/>
  <c r="E1882" i="70"/>
  <c r="E1934" i="70"/>
  <c r="E1907" i="70"/>
  <c r="E1948" i="70"/>
  <c r="E1816" i="70"/>
  <c r="E1922" i="70"/>
  <c r="E1849" i="70"/>
  <c r="E1869" i="70"/>
  <c r="E1847" i="70"/>
  <c r="E1843" i="70"/>
  <c r="E1848" i="70"/>
  <c r="E1955" i="70"/>
  <c r="E1943" i="70"/>
  <c r="E1972" i="70"/>
  <c r="E1941" i="70"/>
  <c r="E1931" i="70"/>
  <c r="E1857" i="70"/>
  <c r="E1962" i="70"/>
  <c r="E1859" i="70"/>
  <c r="E1872" i="70"/>
  <c r="E1946" i="70"/>
  <c r="E1822" i="70"/>
  <c r="E1860" i="70"/>
  <c r="E1826" i="70"/>
  <c r="E1925" i="70"/>
  <c r="E1924" i="70"/>
  <c r="E1908" i="70"/>
  <c r="E1841" i="70"/>
  <c r="E1844" i="70"/>
  <c r="E1900" i="70"/>
  <c r="E1973" i="70"/>
  <c r="E1935" i="70"/>
  <c r="E1887" i="70"/>
  <c r="E1977" i="70"/>
  <c r="E1982" i="70"/>
  <c r="E1926" i="70"/>
  <c r="E1936" i="70"/>
  <c r="E1954" i="70"/>
  <c r="E1856" i="70"/>
  <c r="E1890" i="70"/>
  <c r="E1893" i="70"/>
  <c r="E1878" i="70"/>
  <c r="E1865" i="70"/>
  <c r="E1821" i="70"/>
  <c r="E1916" i="70"/>
  <c r="E1828" i="70"/>
  <c r="E1837" i="70"/>
  <c r="E1896" i="70"/>
  <c r="E1965" i="70"/>
  <c r="E1858" i="70"/>
  <c r="E1825" i="70"/>
  <c r="E1911" i="70"/>
  <c r="E1879" i="70"/>
  <c r="E1930" i="70"/>
  <c r="E1835" i="70"/>
  <c r="E1870" i="70"/>
  <c r="E1912" i="70"/>
  <c r="E1915" i="70"/>
  <c r="E1953" i="70"/>
  <c r="E1903" i="70"/>
  <c r="E1940" i="70"/>
  <c r="E1969" i="70"/>
  <c r="E1875" i="70"/>
  <c r="E1937" i="70"/>
  <c r="E1961" i="70"/>
  <c r="E1967" i="70"/>
  <c r="E1866" i="70"/>
  <c r="E1933" i="70"/>
  <c r="E1904" i="70"/>
  <c r="E1978" i="70"/>
  <c r="E1836" i="70"/>
  <c r="E1892" i="70"/>
  <c r="E1960" i="70"/>
  <c r="E1850" i="70"/>
  <c r="E1876" i="70"/>
  <c r="E1959" i="70"/>
  <c r="E1910" i="70"/>
  <c r="E1832" i="70"/>
  <c r="E1838" i="70"/>
  <c r="E1966" i="70"/>
  <c r="E1877" i="70"/>
  <c r="E1971" i="70"/>
  <c r="E1902" i="70"/>
  <c r="E1864" i="70"/>
  <c r="E1883" i="70"/>
  <c r="E1823" i="70"/>
  <c r="E1895" i="70"/>
  <c r="E1932" i="70"/>
  <c r="E1881" i="70"/>
  <c r="E1979" i="70"/>
  <c r="E1921" i="70"/>
  <c r="E1919" i="70"/>
  <c r="E1974" i="70"/>
  <c r="E1842" i="70"/>
  <c r="E1928" i="70"/>
  <c r="E1942" i="70"/>
  <c r="E1863" i="70"/>
  <c r="E1958" i="70"/>
  <c r="E1899" i="70"/>
  <c r="E1923" i="70"/>
  <c r="E1897" i="70"/>
  <c r="E1862" i="70"/>
  <c r="E1901" i="70"/>
  <c r="H137" i="70"/>
  <c r="H139" i="70"/>
  <c r="H138" i="70"/>
  <c r="K120" i="70"/>
  <c r="K119" i="70"/>
  <c r="K121" i="70"/>
  <c r="AF256" i="70"/>
  <c r="AF282" i="70"/>
  <c r="AF262" i="70"/>
  <c r="AF228" i="70"/>
  <c r="AF211" i="70"/>
  <c r="AF252" i="70"/>
  <c r="AF279" i="70"/>
  <c r="AF290" i="70"/>
  <c r="AF216" i="70"/>
  <c r="AF278" i="70"/>
  <c r="AF245" i="70"/>
  <c r="AF284" i="70"/>
  <c r="AF259" i="70"/>
  <c r="AF265" i="70"/>
  <c r="AF249" i="70"/>
  <c r="AF234" i="70"/>
  <c r="AF289" i="70"/>
  <c r="AF227" i="70"/>
  <c r="AF277" i="70"/>
  <c r="AF273" i="70"/>
  <c r="AF301" i="70"/>
  <c r="AF269" i="70"/>
  <c r="AF253" i="70"/>
  <c r="AF235" i="70"/>
  <c r="AF260" i="70"/>
  <c r="AF230" i="70"/>
  <c r="AF247" i="70"/>
  <c r="AF218" i="70"/>
  <c r="AF219" i="70"/>
  <c r="AF232" i="70"/>
  <c r="AF280" i="70"/>
  <c r="AF298" i="70"/>
  <c r="AF258" i="70"/>
  <c r="AF275" i="70"/>
  <c r="AF226" i="70"/>
  <c r="AF240" i="70"/>
  <c r="AF222" i="70"/>
  <c r="AF238" i="70"/>
  <c r="AF214" i="70"/>
  <c r="AF295" i="70"/>
  <c r="AF297" i="70"/>
  <c r="AF292" i="70"/>
  <c r="AF294" i="70"/>
  <c r="AF254" i="70"/>
  <c r="AF255" i="70"/>
  <c r="AF241" i="70"/>
  <c r="AF225" i="70"/>
  <c r="AF300" i="70"/>
  <c r="AF244" i="70"/>
  <c r="AF266" i="70"/>
  <c r="AF274" i="70"/>
  <c r="AF293" i="70"/>
  <c r="AF261" i="70"/>
  <c r="AF243" i="70"/>
  <c r="AF276" i="70"/>
  <c r="AF246" i="70"/>
  <c r="AF213" i="70"/>
  <c r="AF239" i="70"/>
  <c r="AF287" i="70"/>
  <c r="AF250" i="70"/>
  <c r="AF299" i="70"/>
  <c r="AF263" i="70"/>
  <c r="AF296" i="70"/>
  <c r="AF267" i="70"/>
  <c r="AF248" i="70"/>
  <c r="AF268" i="70"/>
  <c r="AF236" i="70"/>
  <c r="AF283" i="70"/>
  <c r="AF229" i="70"/>
  <c r="AF285" i="70"/>
  <c r="AF224" i="70"/>
  <c r="AF286" i="70"/>
  <c r="AF264" i="70"/>
  <c r="AF233" i="70"/>
  <c r="AF251" i="70"/>
  <c r="AF257" i="70"/>
  <c r="AF242" i="70"/>
  <c r="AF221" i="70"/>
  <c r="AF212" i="70"/>
  <c r="AF288" i="70"/>
  <c r="AF215" i="70"/>
  <c r="AF270" i="70"/>
  <c r="AF271" i="70"/>
  <c r="AF237" i="70"/>
  <c r="AF231" i="70"/>
  <c r="AF220" i="70"/>
  <c r="AF223" i="70"/>
  <c r="AF217" i="70"/>
  <c r="AF291" i="70"/>
  <c r="AF281" i="70"/>
  <c r="AF272" i="70"/>
  <c r="N207" i="70"/>
  <c r="N197" i="70"/>
  <c r="N201" i="70"/>
  <c r="N202" i="70"/>
  <c r="N203" i="70"/>
  <c r="N200" i="70"/>
  <c r="N205" i="70"/>
  <c r="N204" i="70"/>
  <c r="N206" i="70"/>
  <c r="N199" i="70"/>
  <c r="N198" i="70"/>
  <c r="T241" i="70"/>
  <c r="T270" i="70"/>
  <c r="T272" i="70"/>
  <c r="T239" i="70"/>
  <c r="T266" i="70"/>
  <c r="T237" i="70"/>
  <c r="T278" i="70"/>
  <c r="T260" i="70"/>
  <c r="T288" i="70"/>
  <c r="T240" i="70"/>
  <c r="T226" i="70"/>
  <c r="T281" i="70"/>
  <c r="T271" i="70"/>
  <c r="T259" i="70"/>
  <c r="T286" i="70"/>
  <c r="T279" i="70"/>
  <c r="T300" i="70"/>
  <c r="T290" i="70"/>
  <c r="T242" i="70"/>
  <c r="T299" i="70"/>
  <c r="T214" i="70"/>
  <c r="T263" i="70"/>
  <c r="T276" i="70"/>
  <c r="T264" i="70"/>
  <c r="T211" i="70"/>
  <c r="T219" i="70"/>
  <c r="T261" i="70"/>
  <c r="T238" i="70"/>
  <c r="T245" i="70"/>
  <c r="T223" i="70"/>
  <c r="T246" i="70"/>
  <c r="T233" i="70"/>
  <c r="T275" i="70"/>
  <c r="T218" i="70"/>
  <c r="T256" i="70"/>
  <c r="T295" i="70"/>
  <c r="T249" i="70"/>
  <c r="T277" i="70"/>
  <c r="T298" i="70"/>
  <c r="T296" i="70"/>
  <c r="T269" i="70"/>
  <c r="T258" i="70"/>
  <c r="T212" i="70"/>
  <c r="T252" i="70"/>
  <c r="T255" i="70"/>
  <c r="T220" i="70"/>
  <c r="T222" i="70"/>
  <c r="T289" i="70"/>
  <c r="T273" i="70"/>
  <c r="T230" i="70"/>
  <c r="T236" i="70"/>
  <c r="T285" i="70"/>
  <c r="T231" i="70"/>
  <c r="T257" i="70"/>
  <c r="T267" i="70"/>
  <c r="T284" i="70"/>
  <c r="T280" i="70"/>
  <c r="T293" i="70"/>
  <c r="T247" i="70"/>
  <c r="T250" i="70"/>
  <c r="T210" i="70"/>
  <c r="T253" i="70"/>
  <c r="T254" i="70"/>
  <c r="T243" i="70"/>
  <c r="T297" i="70"/>
  <c r="T283" i="70"/>
  <c r="T229" i="70"/>
  <c r="T251" i="70"/>
  <c r="T274" i="70"/>
  <c r="T224" i="70"/>
  <c r="T287" i="70"/>
  <c r="T292" i="70"/>
  <c r="T301" i="70"/>
  <c r="T268" i="70"/>
  <c r="T291" i="70"/>
  <c r="T221" i="70"/>
  <c r="T234" i="70"/>
  <c r="T228" i="70"/>
  <c r="T282" i="70"/>
  <c r="T262" i="70"/>
  <c r="T232" i="70"/>
  <c r="T216" i="70"/>
  <c r="T217" i="70"/>
  <c r="T227" i="70"/>
  <c r="T215" i="70"/>
  <c r="T244" i="70"/>
  <c r="T225" i="70"/>
  <c r="T235" i="70"/>
  <c r="T265" i="70"/>
  <c r="T294" i="70"/>
  <c r="T248" i="70"/>
  <c r="T213" i="70"/>
  <c r="B337" i="70"/>
  <c r="B336" i="70"/>
  <c r="B338" i="70"/>
  <c r="W239" i="70"/>
  <c r="W238" i="70"/>
  <c r="W276" i="70"/>
  <c r="W283" i="70"/>
  <c r="W222" i="70"/>
  <c r="W267" i="70"/>
  <c r="W295" i="70"/>
  <c r="W262" i="70"/>
  <c r="W287" i="70"/>
  <c r="W293" i="70"/>
  <c r="W253" i="70"/>
  <c r="W251" i="70"/>
  <c r="W211" i="70"/>
  <c r="W233" i="70"/>
  <c r="W231" i="70"/>
  <c r="W256" i="70"/>
  <c r="W263" i="70"/>
  <c r="W269" i="70"/>
  <c r="W218" i="70"/>
  <c r="W229" i="70"/>
  <c r="W244" i="70"/>
  <c r="W296" i="70"/>
  <c r="W260" i="70"/>
  <c r="W278" i="70"/>
  <c r="W219" i="70"/>
  <c r="W301" i="70"/>
  <c r="W273" i="70"/>
  <c r="W247" i="70"/>
  <c r="W223" i="70"/>
  <c r="W268" i="70"/>
  <c r="W290" i="70"/>
  <c r="W213" i="70"/>
  <c r="W266" i="70"/>
  <c r="W216" i="70"/>
  <c r="W226" i="70"/>
  <c r="W212" i="70"/>
  <c r="W254" i="70"/>
  <c r="W288" i="70"/>
  <c r="W243" i="70"/>
  <c r="W280" i="70"/>
  <c r="W285" i="70"/>
  <c r="W284" i="70"/>
  <c r="W271" i="70"/>
  <c r="W282" i="70"/>
  <c r="W292" i="70"/>
  <c r="W277" i="70"/>
  <c r="W298" i="70"/>
  <c r="W289" i="70"/>
  <c r="W265" i="70"/>
  <c r="W299" i="70"/>
  <c r="W215" i="70"/>
  <c r="W242" i="70"/>
  <c r="W227" i="70"/>
  <c r="W220" i="70"/>
  <c r="W237" i="70"/>
  <c r="W281" i="70"/>
  <c r="W217" i="70"/>
  <c r="W279" i="70"/>
  <c r="W270" i="70"/>
  <c r="W232" i="70"/>
  <c r="W300" i="70"/>
  <c r="W246" i="70"/>
  <c r="W228" i="70"/>
  <c r="W240" i="70"/>
  <c r="W286" i="70"/>
  <c r="W234" i="70"/>
  <c r="W241" i="70"/>
  <c r="W245" i="70"/>
  <c r="W221" i="70"/>
  <c r="W249" i="70"/>
  <c r="W258" i="70"/>
  <c r="W259" i="70"/>
  <c r="W261" i="70"/>
  <c r="W235" i="70"/>
  <c r="W236" i="70"/>
  <c r="W272" i="70"/>
  <c r="W250" i="70"/>
  <c r="W252" i="70"/>
  <c r="W264" i="70"/>
  <c r="W214" i="70"/>
  <c r="W294" i="70"/>
  <c r="W224" i="70"/>
  <c r="W225" i="70"/>
  <c r="W275" i="70"/>
  <c r="W297" i="70"/>
  <c r="W257" i="70"/>
  <c r="W248" i="70"/>
  <c r="W274" i="70"/>
  <c r="W291" i="70"/>
  <c r="W230" i="70"/>
  <c r="W255" i="70"/>
  <c r="D1985" i="70"/>
  <c r="P204" i="70"/>
  <c r="AB102" i="70"/>
  <c r="M208" i="70"/>
  <c r="A339" i="70"/>
  <c r="J122" i="70"/>
  <c r="Y209" i="70"/>
  <c r="G140" i="70"/>
  <c r="J123" i="70"/>
  <c r="D1986" i="70"/>
  <c r="D1987" i="70" s="1"/>
  <c r="P205" i="70"/>
  <c r="P206" i="70"/>
  <c r="AB103" i="70"/>
  <c r="M209" i="70"/>
  <c r="Y210" i="70"/>
  <c r="Y211" i="70"/>
  <c r="J124" i="70"/>
  <c r="P207" i="70"/>
  <c r="AB104" i="70"/>
  <c r="AB105" i="70"/>
  <c r="J125" i="70"/>
  <c r="J126" i="70"/>
  <c r="P208" i="70"/>
  <c r="P209" i="70"/>
  <c r="AB106" i="70"/>
  <c r="AB107" i="70"/>
  <c r="P210" i="70"/>
  <c r="P211" i="70" s="1"/>
  <c r="AB108" i="70"/>
  <c r="AB109" i="70"/>
  <c r="AB110" i="70"/>
  <c r="AB111" i="70"/>
  <c r="Z282" i="70" l="1"/>
  <c r="Z245" i="70"/>
  <c r="Z257" i="70"/>
  <c r="Z256" i="70"/>
  <c r="Z234" i="70"/>
  <c r="Z299" i="70"/>
  <c r="Z293" i="70"/>
  <c r="Z260" i="70"/>
  <c r="Z276" i="70"/>
  <c r="Z281" i="70"/>
  <c r="Z252" i="70"/>
  <c r="Z254" i="70"/>
  <c r="Z209" i="70"/>
  <c r="Z268" i="70"/>
  <c r="Z271" i="70"/>
  <c r="Z298" i="70"/>
  <c r="Z279" i="70"/>
  <c r="Z211" i="70"/>
  <c r="Z249" i="70"/>
  <c r="Z283" i="70"/>
  <c r="Z295" i="70"/>
  <c r="Z287" i="70"/>
  <c r="Z266" i="70"/>
  <c r="Z300" i="70"/>
  <c r="Z261" i="70"/>
  <c r="Z227" i="70"/>
  <c r="Z214" i="70"/>
  <c r="Z220" i="70"/>
  <c r="Z259" i="70"/>
  <c r="Z263" i="70"/>
  <c r="Z247" i="70"/>
  <c r="Z274" i="70"/>
  <c r="Z275" i="70"/>
  <c r="Z253" i="70"/>
  <c r="Z222" i="70"/>
  <c r="Z290" i="70"/>
  <c r="Z264" i="70"/>
  <c r="Z226" i="70"/>
  <c r="Z217" i="70"/>
  <c r="Z233" i="70"/>
  <c r="Z258" i="70"/>
  <c r="Z292" i="70"/>
  <c r="Z272" i="70"/>
  <c r="Z213" i="70"/>
  <c r="Z235" i="70"/>
  <c r="Z216" i="70"/>
  <c r="Z210" i="70"/>
  <c r="Z240" i="70"/>
  <c r="Z289" i="70"/>
  <c r="Z280" i="70"/>
  <c r="Z251" i="70"/>
  <c r="Z243" i="70"/>
  <c r="Z288" i="70"/>
  <c r="Z229" i="70"/>
  <c r="Z278" i="70"/>
  <c r="Z294" i="70"/>
  <c r="Z219" i="70"/>
  <c r="Z255" i="70"/>
  <c r="Z238" i="70"/>
  <c r="Z286" i="70"/>
  <c r="Z231" i="70"/>
  <c r="Z262" i="70"/>
  <c r="Z265" i="70"/>
  <c r="Z236" i="70"/>
  <c r="Z267" i="70"/>
  <c r="Z218" i="70"/>
  <c r="Z224" i="70"/>
  <c r="Z248" i="70"/>
  <c r="Z215" i="70"/>
  <c r="Z246" i="70"/>
  <c r="Z223" i="70"/>
  <c r="Z232" i="70"/>
  <c r="Z301" i="70"/>
  <c r="Z269" i="70"/>
  <c r="Z237" i="70"/>
  <c r="Z230" i="70"/>
  <c r="Z225" i="70"/>
  <c r="Z273" i="70"/>
  <c r="Z241" i="70"/>
  <c r="Z244" i="70"/>
  <c r="Z296" i="70"/>
  <c r="Z221" i="70"/>
  <c r="Z228" i="70"/>
  <c r="Z297" i="70"/>
  <c r="Z285" i="70"/>
  <c r="Z270" i="70"/>
  <c r="Z212" i="70"/>
  <c r="Z242" i="70"/>
  <c r="Z277" i="70"/>
  <c r="Z250" i="70"/>
  <c r="Z284" i="70"/>
  <c r="Z239" i="70"/>
  <c r="Z291" i="70"/>
  <c r="B363" i="70"/>
  <c r="B381" i="70"/>
  <c r="B500" i="70"/>
  <c r="B389" i="70"/>
  <c r="B373" i="70"/>
  <c r="B473" i="70"/>
  <c r="B392" i="70"/>
  <c r="B466" i="70"/>
  <c r="B432" i="70"/>
  <c r="B445" i="70"/>
  <c r="B478" i="70"/>
  <c r="B451" i="70"/>
  <c r="B422" i="70"/>
  <c r="B419" i="70"/>
  <c r="B464" i="70"/>
  <c r="B398" i="70"/>
  <c r="B362" i="70"/>
  <c r="B488" i="70"/>
  <c r="B435" i="70"/>
  <c r="B431" i="70"/>
  <c r="B408" i="70"/>
  <c r="B393" i="70"/>
  <c r="B339" i="70"/>
  <c r="B384" i="70"/>
  <c r="B349" i="70"/>
  <c r="B375" i="70"/>
  <c r="B444" i="70"/>
  <c r="B341" i="70"/>
  <c r="B493" i="70"/>
  <c r="B437" i="70"/>
  <c r="B347" i="70"/>
  <c r="B407" i="70"/>
  <c r="B417" i="70"/>
  <c r="B484" i="70"/>
  <c r="B346" i="70"/>
  <c r="B494" i="70"/>
  <c r="B418" i="70"/>
  <c r="B364" i="70"/>
  <c r="B469" i="70"/>
  <c r="B365" i="70"/>
  <c r="B371" i="70"/>
  <c r="B403" i="70"/>
  <c r="B353" i="70"/>
  <c r="B438" i="70"/>
  <c r="B436" i="70"/>
  <c r="B404" i="70"/>
  <c r="B406" i="70"/>
  <c r="B448" i="70"/>
  <c r="B420" i="70"/>
  <c r="B428" i="70"/>
  <c r="B429" i="70"/>
  <c r="B357" i="70"/>
  <c r="B388" i="70"/>
  <c r="B501" i="70"/>
  <c r="B369" i="70"/>
  <c r="B370" i="70"/>
  <c r="B378" i="70"/>
  <c r="B497" i="70"/>
  <c r="B387" i="70"/>
  <c r="B383" i="70"/>
  <c r="B343" i="70"/>
  <c r="B405" i="70"/>
  <c r="B487" i="70"/>
  <c r="B379" i="70"/>
  <c r="B481" i="70"/>
  <c r="B443" i="70"/>
  <c r="B460" i="70"/>
  <c r="B479" i="70"/>
  <c r="B491" i="70"/>
  <c r="B342" i="70"/>
  <c r="B386" i="70"/>
  <c r="B452" i="70"/>
  <c r="B377" i="70"/>
  <c r="B453" i="70"/>
  <c r="B399" i="70"/>
  <c r="B463" i="70"/>
  <c r="B489" i="70"/>
  <c r="B449" i="70"/>
  <c r="B401" i="70"/>
  <c r="B368" i="70"/>
  <c r="B355" i="70"/>
  <c r="B423" i="70"/>
  <c r="B348" i="70"/>
  <c r="B476" i="70"/>
  <c r="B395" i="70"/>
  <c r="B409" i="70"/>
  <c r="B475" i="70"/>
  <c r="B459" i="70"/>
  <c r="B474" i="70"/>
  <c r="B471" i="70"/>
  <c r="B352" i="70"/>
  <c r="B492" i="70"/>
  <c r="B461" i="70"/>
  <c r="B374" i="70"/>
  <c r="B361" i="70"/>
  <c r="B356" i="70"/>
  <c r="B359" i="70"/>
  <c r="B385" i="70"/>
  <c r="B457" i="70"/>
  <c r="B495" i="70"/>
  <c r="B354" i="70"/>
  <c r="B483" i="70"/>
  <c r="B376" i="70"/>
  <c r="B485" i="70"/>
  <c r="B394" i="70"/>
  <c r="B396" i="70"/>
  <c r="B480" i="70"/>
  <c r="B442" i="70"/>
  <c r="B433" i="70"/>
  <c r="B380" i="70"/>
  <c r="B462" i="70"/>
  <c r="B402" i="70"/>
  <c r="B366" i="70"/>
  <c r="B400" i="70"/>
  <c r="B458" i="70"/>
  <c r="B350" i="70"/>
  <c r="B456" i="70"/>
  <c r="B345" i="70"/>
  <c r="B486" i="70"/>
  <c r="B367" i="70"/>
  <c r="B426" i="70"/>
  <c r="B410" i="70"/>
  <c r="B397" i="70"/>
  <c r="B430" i="70"/>
  <c r="B439" i="70"/>
  <c r="B490" i="70"/>
  <c r="B496" i="70"/>
  <c r="B482" i="70"/>
  <c r="B441" i="70"/>
  <c r="B344" i="70"/>
  <c r="B472" i="70"/>
  <c r="B455" i="70"/>
  <c r="B360" i="70"/>
  <c r="B424" i="70"/>
  <c r="B391" i="70"/>
  <c r="B498" i="70"/>
  <c r="B390" i="70"/>
  <c r="B447" i="70"/>
  <c r="B416" i="70"/>
  <c r="B446" i="70"/>
  <c r="B454" i="70"/>
  <c r="B421" i="70"/>
  <c r="B382" i="70"/>
  <c r="B340" i="70"/>
  <c r="B415" i="70"/>
  <c r="B450" i="70"/>
  <c r="B477" i="70"/>
  <c r="B425" i="70"/>
  <c r="B412" i="70"/>
  <c r="B358" i="70"/>
  <c r="B434" i="70"/>
  <c r="B465" i="70"/>
  <c r="B414" i="70"/>
  <c r="B427" i="70"/>
  <c r="B440" i="70"/>
  <c r="B468" i="70"/>
  <c r="B413" i="70"/>
  <c r="B411" i="70"/>
  <c r="B470" i="70"/>
  <c r="B372" i="70"/>
  <c r="B499" i="70"/>
  <c r="B351" i="70"/>
  <c r="B467" i="70"/>
  <c r="N209" i="70"/>
  <c r="N208" i="70"/>
  <c r="AC104" i="70"/>
  <c r="AC103" i="70"/>
  <c r="AC105" i="70"/>
  <c r="AC110" i="70"/>
  <c r="AC107" i="70"/>
  <c r="AC106" i="70"/>
  <c r="AC109" i="70"/>
  <c r="AC108" i="70"/>
  <c r="AC102" i="70"/>
  <c r="AC111" i="70"/>
  <c r="Q208" i="70"/>
  <c r="Q204" i="70"/>
  <c r="Q209" i="70"/>
  <c r="Q207" i="70"/>
  <c r="Q206" i="70"/>
  <c r="Q205" i="70"/>
  <c r="E2500" i="70"/>
  <c r="E2200" i="70"/>
  <c r="E2433" i="70"/>
  <c r="E2351" i="70"/>
  <c r="E2004" i="70"/>
  <c r="E2030" i="70"/>
  <c r="E2284" i="70"/>
  <c r="E2162" i="70"/>
  <c r="E2408" i="70"/>
  <c r="E2436" i="70"/>
  <c r="E2314" i="70"/>
  <c r="E2238" i="70"/>
  <c r="E2272" i="70"/>
  <c r="E2039" i="70"/>
  <c r="E2285" i="70"/>
  <c r="E2350" i="70"/>
  <c r="E2124" i="70"/>
  <c r="E2286" i="70"/>
  <c r="E2129" i="70"/>
  <c r="E2088" i="70"/>
  <c r="E2300" i="70"/>
  <c r="E2250" i="70"/>
  <c r="E2489" i="70"/>
  <c r="E2323" i="70"/>
  <c r="E2138" i="70"/>
  <c r="E2147" i="70"/>
  <c r="E2412" i="70"/>
  <c r="E2312" i="70"/>
  <c r="E2073" i="70"/>
  <c r="E2120" i="70"/>
  <c r="E2094" i="70"/>
  <c r="E2135" i="70"/>
  <c r="E2011" i="70"/>
  <c r="E2133" i="70"/>
  <c r="E2354" i="70"/>
  <c r="E2227" i="70"/>
  <c r="E2118" i="70"/>
  <c r="E2475" i="70"/>
  <c r="E2013" i="70"/>
  <c r="E2490" i="70"/>
  <c r="E2294" i="70"/>
  <c r="E2295" i="70"/>
  <c r="E2245" i="70"/>
  <c r="E2373" i="70"/>
  <c r="E2112" i="70"/>
  <c r="E2448" i="70"/>
  <c r="E2107" i="70"/>
  <c r="E2009" i="70"/>
  <c r="E2121" i="70"/>
  <c r="E2276" i="70"/>
  <c r="E2052" i="70"/>
  <c r="E2501" i="70"/>
  <c r="E2360" i="70"/>
  <c r="E2244" i="70"/>
  <c r="E2420" i="70"/>
  <c r="E2279" i="70"/>
  <c r="E2020" i="70"/>
  <c r="E2055" i="70"/>
  <c r="E2317" i="70"/>
  <c r="E2230" i="70"/>
  <c r="E2190" i="70"/>
  <c r="E2495" i="70"/>
  <c r="E2012" i="70"/>
  <c r="E2246" i="70"/>
  <c r="E2491" i="70"/>
  <c r="E2274" i="70"/>
  <c r="E2186" i="70"/>
  <c r="E2423" i="70"/>
  <c r="E2307" i="70"/>
  <c r="E2183" i="70"/>
  <c r="E2204" i="70"/>
  <c r="E2321" i="70"/>
  <c r="E2449" i="70"/>
  <c r="E2247" i="70"/>
  <c r="E2144" i="70"/>
  <c r="E2043" i="70"/>
  <c r="E2066" i="70"/>
  <c r="E2065" i="70"/>
  <c r="E2193" i="70"/>
  <c r="E2240" i="70"/>
  <c r="E1997" i="70"/>
  <c r="E2174" i="70"/>
  <c r="E2461" i="70"/>
  <c r="E2311" i="70"/>
  <c r="E2000" i="70"/>
  <c r="E2429" i="70"/>
  <c r="E2228" i="70"/>
  <c r="E2343" i="70"/>
  <c r="E2060" i="70"/>
  <c r="E1993" i="70"/>
  <c r="E2336" i="70"/>
  <c r="E2028" i="70"/>
  <c r="E2372" i="70"/>
  <c r="E2345" i="70"/>
  <c r="E2473" i="70"/>
  <c r="E2376" i="70"/>
  <c r="E2338" i="70"/>
  <c r="E2363" i="70"/>
  <c r="E2405" i="70"/>
  <c r="E2134" i="70"/>
  <c r="E2447" i="70"/>
  <c r="E2220" i="70"/>
  <c r="E2391" i="70"/>
  <c r="E2221" i="70"/>
  <c r="E2152" i="70"/>
  <c r="E2398" i="70"/>
  <c r="E1994" i="70"/>
  <c r="E2067" i="70"/>
  <c r="E2426" i="70"/>
  <c r="E2179" i="70"/>
  <c r="E2178" i="70"/>
  <c r="E2216" i="70"/>
  <c r="E2349" i="70"/>
  <c r="E2010" i="70"/>
  <c r="E2076" i="70"/>
  <c r="E2476" i="70"/>
  <c r="E2195" i="70"/>
  <c r="E2239" i="70"/>
  <c r="E2093" i="70"/>
  <c r="E2042" i="70"/>
  <c r="E2438" i="70"/>
  <c r="E2347" i="70"/>
  <c r="E2348" i="70"/>
  <c r="E2130" i="70"/>
  <c r="E2081" i="70"/>
  <c r="E2292" i="70"/>
  <c r="E2148" i="70"/>
  <c r="E2364" i="70"/>
  <c r="E2337" i="70"/>
  <c r="E2440" i="70"/>
  <c r="E2465" i="70"/>
  <c r="E2320" i="70"/>
  <c r="E2446" i="70"/>
  <c r="E2059" i="70"/>
  <c r="E2187" i="70"/>
  <c r="E2427" i="70"/>
  <c r="E2209" i="70"/>
  <c r="E2396" i="70"/>
  <c r="E2232" i="70"/>
  <c r="E2176" i="70"/>
  <c r="E2316" i="70"/>
  <c r="E2082" i="70"/>
  <c r="E2069" i="70"/>
  <c r="E2168" i="70"/>
  <c r="E2370" i="70"/>
  <c r="E1991" i="70"/>
  <c r="E2099" i="70"/>
  <c r="E2145" i="70"/>
  <c r="E2340" i="70"/>
  <c r="E2428" i="70"/>
  <c r="E2397" i="70"/>
  <c r="E2299" i="70"/>
  <c r="E2381" i="70"/>
  <c r="E1985" i="70"/>
  <c r="E2061" i="70"/>
  <c r="E2270" i="70"/>
  <c r="E2432" i="70"/>
  <c r="E2257" i="70"/>
  <c r="E2385" i="70"/>
  <c r="E2223" i="70"/>
  <c r="E2090" i="70"/>
  <c r="E2470" i="70"/>
  <c r="E2165" i="70"/>
  <c r="E2293" i="70"/>
  <c r="E2425" i="70"/>
  <c r="E2017" i="70"/>
  <c r="E2415" i="70"/>
  <c r="E2234" i="70"/>
  <c r="E2155" i="70"/>
  <c r="E2037" i="70"/>
  <c r="E2206" i="70"/>
  <c r="E2335" i="70"/>
  <c r="E2455" i="70"/>
  <c r="E2261" i="70"/>
  <c r="E2389" i="70"/>
  <c r="E2306" i="70"/>
  <c r="E2494" i="70"/>
  <c r="E2156" i="70"/>
  <c r="E2123" i="70"/>
  <c r="E2005" i="70"/>
  <c r="E2137" i="70"/>
  <c r="E2322" i="70"/>
  <c r="E2116" i="70"/>
  <c r="E2070" i="70"/>
  <c r="E2406" i="70"/>
  <c r="E2022" i="70"/>
  <c r="E2366" i="70"/>
  <c r="E2402" i="70"/>
  <c r="E2362" i="70"/>
  <c r="E2203" i="70"/>
  <c r="E2085" i="70"/>
  <c r="E2226" i="70"/>
  <c r="E2353" i="70"/>
  <c r="E2481" i="70"/>
  <c r="E2092" i="70"/>
  <c r="E2407" i="70"/>
  <c r="E2254" i="70"/>
  <c r="E2278" i="70"/>
  <c r="E1992" i="70"/>
  <c r="E2047" i="70"/>
  <c r="E2146" i="70"/>
  <c r="E2459" i="70"/>
  <c r="E2213" i="70"/>
  <c r="E2036" i="70"/>
  <c r="E2334" i="70"/>
  <c r="E2260" i="70"/>
  <c r="E2458" i="70"/>
  <c r="E2175" i="70"/>
  <c r="E2089" i="70"/>
  <c r="E2184" i="70"/>
  <c r="E2341" i="70"/>
  <c r="E2469" i="70"/>
  <c r="E2046" i="70"/>
  <c r="E2367" i="70"/>
  <c r="E2395" i="70"/>
  <c r="E2417" i="70"/>
  <c r="E2182" i="70"/>
  <c r="E1988" i="70"/>
  <c r="E2443" i="70"/>
  <c r="E2189" i="70"/>
  <c r="E2077" i="70"/>
  <c r="E2298" i="70"/>
  <c r="E2477" i="70"/>
  <c r="E2346" i="70"/>
  <c r="E2016" i="70"/>
  <c r="E2487" i="70"/>
  <c r="E2035" i="70"/>
  <c r="E2224" i="70"/>
  <c r="E2207" i="70"/>
  <c r="E2468" i="70"/>
  <c r="E2282" i="70"/>
  <c r="E2342" i="70"/>
  <c r="E2464" i="70"/>
  <c r="E2371" i="70"/>
  <c r="E2143" i="70"/>
  <c r="E2431" i="70"/>
  <c r="E2021" i="70"/>
  <c r="E2149" i="70"/>
  <c r="E2281" i="70"/>
  <c r="E2180" i="70"/>
  <c r="E2160" i="70"/>
  <c r="E2467" i="70"/>
  <c r="E2018" i="70"/>
  <c r="E2139" i="70"/>
  <c r="E2344" i="70"/>
  <c r="E2208" i="70"/>
  <c r="E2400" i="70"/>
  <c r="E2409" i="70"/>
  <c r="E2150" i="70"/>
  <c r="E2374" i="70"/>
  <c r="E2172" i="70"/>
  <c r="E2008" i="70"/>
  <c r="E2091" i="70"/>
  <c r="E2191" i="70"/>
  <c r="E2126" i="70"/>
  <c r="E2235" i="70"/>
  <c r="E2357" i="70"/>
  <c r="E2483" i="70"/>
  <c r="E2319" i="70"/>
  <c r="E2056" i="70"/>
  <c r="E2188" i="70"/>
  <c r="E2106" i="70"/>
  <c r="E2484" i="70"/>
  <c r="E2403" i="70"/>
  <c r="E2399" i="70"/>
  <c r="E2105" i="70"/>
  <c r="E2233" i="70"/>
  <c r="E2388" i="70"/>
  <c r="E2485" i="70"/>
  <c r="E1996" i="70"/>
  <c r="E2063" i="70"/>
  <c r="E2048" i="70"/>
  <c r="E2015" i="70"/>
  <c r="E2418" i="70"/>
  <c r="E2361" i="70"/>
  <c r="E2410" i="70"/>
  <c r="E2177" i="70"/>
  <c r="E2305" i="70"/>
  <c r="E2421" i="70"/>
  <c r="E2122" i="70"/>
  <c r="E2488" i="70"/>
  <c r="E2266" i="70"/>
  <c r="E2167" i="70"/>
  <c r="E2049" i="70"/>
  <c r="E2157" i="70"/>
  <c r="E2480" i="70"/>
  <c r="E2128" i="70"/>
  <c r="E2273" i="70"/>
  <c r="E2401" i="70"/>
  <c r="E2264" i="70"/>
  <c r="E2102" i="70"/>
  <c r="E2084" i="70"/>
  <c r="E2457" i="70"/>
  <c r="E2302" i="70"/>
  <c r="E2087" i="70"/>
  <c r="E2445" i="70"/>
  <c r="E2339" i="70"/>
  <c r="E2242" i="70"/>
  <c r="E2201" i="70"/>
  <c r="E2411" i="70"/>
  <c r="E2404" i="70"/>
  <c r="E2419" i="70"/>
  <c r="E2214" i="70"/>
  <c r="E2327" i="70"/>
  <c r="E2026" i="70"/>
  <c r="E2414" i="70"/>
  <c r="E2390" i="70"/>
  <c r="E2169" i="70"/>
  <c r="E2297" i="70"/>
  <c r="E2392" i="70"/>
  <c r="E2296" i="70"/>
  <c r="E2003" i="70"/>
  <c r="E2330" i="70"/>
  <c r="E2127" i="70"/>
  <c r="E2444" i="70"/>
  <c r="E2131" i="70"/>
  <c r="E2072" i="70"/>
  <c r="E2249" i="70"/>
  <c r="E2377" i="70"/>
  <c r="E2451" i="70"/>
  <c r="E2416" i="70"/>
  <c r="E2044" i="70"/>
  <c r="E2024" i="70"/>
  <c r="E2325" i="70"/>
  <c r="E2384" i="70"/>
  <c r="E1986" i="70"/>
  <c r="E2079" i="70"/>
  <c r="E2050" i="70"/>
  <c r="E2045" i="70"/>
  <c r="E2482" i="70"/>
  <c r="E2291" i="70"/>
  <c r="E2032" i="70"/>
  <c r="E2287" i="70"/>
  <c r="E2478" i="70"/>
  <c r="E2333" i="70"/>
  <c r="E2454" i="70"/>
  <c r="E2173" i="70"/>
  <c r="E2301" i="70"/>
  <c r="E2154" i="70"/>
  <c r="E2430" i="70"/>
  <c r="E2359" i="70"/>
  <c r="E2355" i="70"/>
  <c r="E2074" i="70"/>
  <c r="E2304" i="70"/>
  <c r="E2275" i="70"/>
  <c r="E2171" i="70"/>
  <c r="E2463" i="70"/>
  <c r="E2104" i="70"/>
  <c r="E2033" i="70"/>
  <c r="E2161" i="70"/>
  <c r="E2277" i="70"/>
  <c r="E2268" i="70"/>
  <c r="E2058" i="70"/>
  <c r="E2062" i="70"/>
  <c r="E2023" i="70"/>
  <c r="E2151" i="70"/>
  <c r="E2424" i="70"/>
  <c r="E2029" i="70"/>
  <c r="E2248" i="70"/>
  <c r="E2113" i="70"/>
  <c r="E2241" i="70"/>
  <c r="E2259" i="70"/>
  <c r="E2196" i="70"/>
  <c r="E2313" i="70"/>
  <c r="E2441" i="70"/>
  <c r="E1998" i="70"/>
  <c r="E2115" i="70"/>
  <c r="E2413" i="70"/>
  <c r="E2271" i="70"/>
  <c r="E2057" i="70"/>
  <c r="E2185" i="70"/>
  <c r="E2068" i="70"/>
  <c r="E2460" i="70"/>
  <c r="E2496" i="70"/>
  <c r="E2071" i="70"/>
  <c r="E2199" i="70"/>
  <c r="E2252" i="70"/>
  <c r="E2318" i="70"/>
  <c r="E2365" i="70"/>
  <c r="E2251" i="70"/>
  <c r="E2140" i="70"/>
  <c r="E2083" i="70"/>
  <c r="E2211" i="70"/>
  <c r="E2280" i="70"/>
  <c r="E2109" i="70"/>
  <c r="E2231" i="70"/>
  <c r="E2041" i="70"/>
  <c r="E2002" i="70"/>
  <c r="E2375" i="70"/>
  <c r="E2498" i="70"/>
  <c r="E2493" i="70"/>
  <c r="E1995" i="70"/>
  <c r="E2110" i="70"/>
  <c r="E2326" i="70"/>
  <c r="E2125" i="70"/>
  <c r="E2368" i="70"/>
  <c r="E2237" i="70"/>
  <c r="E2038" i="70"/>
  <c r="E2439" i="70"/>
  <c r="E2114" i="70"/>
  <c r="E2141" i="70"/>
  <c r="E2269" i="70"/>
  <c r="E2080" i="70"/>
  <c r="E2253" i="70"/>
  <c r="E2258" i="70"/>
  <c r="E2453" i="70"/>
  <c r="E2288" i="70"/>
  <c r="E2315" i="70"/>
  <c r="E2031" i="70"/>
  <c r="E2159" i="70"/>
  <c r="E2472" i="70"/>
  <c r="E2197" i="70"/>
  <c r="E2040" i="70"/>
  <c r="E2450" i="70"/>
  <c r="E2236" i="70"/>
  <c r="E2198" i="70"/>
  <c r="E2158" i="70"/>
  <c r="E2027" i="70"/>
  <c r="E2283" i="70"/>
  <c r="E2422" i="70"/>
  <c r="E2119" i="70"/>
  <c r="E1989" i="70"/>
  <c r="E2117" i="70"/>
  <c r="E2308" i="70"/>
  <c r="E2164" i="70"/>
  <c r="E2054" i="70"/>
  <c r="E2324" i="70"/>
  <c r="E2192" i="70"/>
  <c r="E2383" i="70"/>
  <c r="E2394" i="70"/>
  <c r="E2215" i="70"/>
  <c r="E2097" i="70"/>
  <c r="E2466" i="70"/>
  <c r="E2331" i="70"/>
  <c r="E2132" i="70"/>
  <c r="E2479" i="70"/>
  <c r="E2014" i="70"/>
  <c r="E2075" i="70"/>
  <c r="E2194" i="70"/>
  <c r="E2078" i="70"/>
  <c r="E2225" i="70"/>
  <c r="E2212" i="70"/>
  <c r="E2499" i="70"/>
  <c r="E2303" i="70"/>
  <c r="E2136" i="70"/>
  <c r="E2265" i="70"/>
  <c r="E2393" i="70"/>
  <c r="E2492" i="70"/>
  <c r="E2462" i="70"/>
  <c r="E2108" i="70"/>
  <c r="E2442" i="70"/>
  <c r="E2290" i="70"/>
  <c r="E2262" i="70"/>
  <c r="E2095" i="70"/>
  <c r="E2019" i="70"/>
  <c r="E2386" i="70"/>
  <c r="E2142" i="70"/>
  <c r="E2332" i="70"/>
  <c r="E2086" i="70"/>
  <c r="E2328" i="70"/>
  <c r="E1990" i="70"/>
  <c r="E2098" i="70"/>
  <c r="E2486" i="70"/>
  <c r="E2289" i="70"/>
  <c r="E2474" i="70"/>
  <c r="E2310" i="70"/>
  <c r="E2218" i="70"/>
  <c r="E2471" i="70"/>
  <c r="E2243" i="70"/>
  <c r="E2202" i="70"/>
  <c r="E2379" i="70"/>
  <c r="E2166" i="70"/>
  <c r="E2358" i="70"/>
  <c r="E2434" i="70"/>
  <c r="E2217" i="70"/>
  <c r="E2382" i="70"/>
  <c r="E2309" i="70"/>
  <c r="E2437" i="70"/>
  <c r="E2256" i="70"/>
  <c r="E2456" i="70"/>
  <c r="E1987" i="70"/>
  <c r="E2452" i="70"/>
  <c r="E2053" i="70"/>
  <c r="E2181" i="70"/>
  <c r="E2001" i="70"/>
  <c r="E2205" i="70"/>
  <c r="E2387" i="70"/>
  <c r="E2352" i="70"/>
  <c r="E2356" i="70"/>
  <c r="E2051" i="70"/>
  <c r="E2380" i="70"/>
  <c r="E2163" i="70"/>
  <c r="E2007" i="70"/>
  <c r="E2103" i="70"/>
  <c r="E2219" i="70"/>
  <c r="E2263" i="70"/>
  <c r="E2267" i="70"/>
  <c r="E2369" i="70"/>
  <c r="E2170" i="70"/>
  <c r="E1999" i="70"/>
  <c r="E2435" i="70"/>
  <c r="E2210" i="70"/>
  <c r="E2101" i="70"/>
  <c r="E2229" i="70"/>
  <c r="E2100" i="70"/>
  <c r="E2497" i="70"/>
  <c r="E2025" i="70"/>
  <c r="E2153" i="70"/>
  <c r="E2096" i="70"/>
  <c r="E2378" i="70"/>
  <c r="E2255" i="70"/>
  <c r="E2222" i="70"/>
  <c r="E2006" i="70"/>
  <c r="E2111" i="70"/>
  <c r="E2034" i="70"/>
  <c r="E2064" i="70"/>
  <c r="E2329" i="70"/>
  <c r="Q226" i="70"/>
  <c r="Q224" i="70"/>
  <c r="Q268" i="70"/>
  <c r="Q210" i="70"/>
  <c r="Q285" i="70"/>
  <c r="Q273" i="70"/>
  <c r="Q255" i="70"/>
  <c r="Q297" i="70"/>
  <c r="Q236" i="70"/>
  <c r="Q247" i="70"/>
  <c r="Q228" i="70"/>
  <c r="Q214" i="70"/>
  <c r="Q233" i="70"/>
  <c r="Q223" i="70"/>
  <c r="Q232" i="70"/>
  <c r="Q286" i="70"/>
  <c r="Q274" i="70"/>
  <c r="Q257" i="70"/>
  <c r="Q234" i="70"/>
  <c r="Q275" i="70"/>
  <c r="Q291" i="70"/>
  <c r="Q246" i="70"/>
  <c r="Q256" i="70"/>
  <c r="Q217" i="70"/>
  <c r="Q265" i="70"/>
  <c r="Q287" i="70"/>
  <c r="Q298" i="70"/>
  <c r="Q263" i="70"/>
  <c r="Q262" i="70"/>
  <c r="Q282" i="70"/>
  <c r="Q219" i="70"/>
  <c r="Q225" i="70"/>
  <c r="Q245" i="70"/>
  <c r="Q259" i="70"/>
  <c r="Q284" i="70"/>
  <c r="Q288" i="70"/>
  <c r="Q289" i="70"/>
  <c r="Q243" i="70"/>
  <c r="Q231" i="70"/>
  <c r="Q252" i="70"/>
  <c r="Q237" i="70"/>
  <c r="Q249" i="70"/>
  <c r="Q283" i="70"/>
  <c r="Q251" i="70"/>
  <c r="Q296" i="70"/>
  <c r="Q281" i="70"/>
  <c r="Q279" i="70"/>
  <c r="Q280" i="70"/>
  <c r="Q253" i="70"/>
  <c r="Q301" i="70"/>
  <c r="Q277" i="70"/>
  <c r="Q290" i="70"/>
  <c r="Q213" i="70"/>
  <c r="Q220" i="70"/>
  <c r="Q266" i="70"/>
  <c r="Q293" i="70"/>
  <c r="Q229" i="70"/>
  <c r="Q250" i="70"/>
  <c r="Q278" i="70"/>
  <c r="Q258" i="70"/>
  <c r="Q292" i="70"/>
  <c r="Q216" i="70"/>
  <c r="Q222" i="70"/>
  <c r="Q271" i="70"/>
  <c r="Q300" i="70"/>
  <c r="Q248" i="70"/>
  <c r="Q215" i="70"/>
  <c r="Q242" i="70"/>
  <c r="Q276" i="70"/>
  <c r="Q241" i="70"/>
  <c r="Q294" i="70"/>
  <c r="Q260" i="70"/>
  <c r="Q240" i="70"/>
  <c r="Q238" i="70"/>
  <c r="Q230" i="70"/>
  <c r="Q270" i="70"/>
  <c r="Q295" i="70"/>
  <c r="Q267" i="70"/>
  <c r="Q264" i="70"/>
  <c r="Q244" i="70"/>
  <c r="Q211" i="70"/>
  <c r="Q221" i="70"/>
  <c r="Q239" i="70"/>
  <c r="Q269" i="70"/>
  <c r="Q218" i="70"/>
  <c r="Q212" i="70"/>
  <c r="Q254" i="70"/>
  <c r="Q235" i="70"/>
  <c r="Q272" i="70"/>
  <c r="Q227" i="70"/>
  <c r="Q299" i="70"/>
  <c r="Q261" i="70"/>
  <c r="H301" i="70"/>
  <c r="H287" i="70"/>
  <c r="H155" i="70"/>
  <c r="H231" i="70"/>
  <c r="H257" i="70"/>
  <c r="H274" i="70"/>
  <c r="H230" i="70"/>
  <c r="H227" i="70"/>
  <c r="H179" i="70"/>
  <c r="H223" i="70"/>
  <c r="H188" i="70"/>
  <c r="H279" i="70"/>
  <c r="H288" i="70"/>
  <c r="H300" i="70"/>
  <c r="H169" i="70"/>
  <c r="H253" i="70"/>
  <c r="H156" i="70"/>
  <c r="H267" i="70"/>
  <c r="H158" i="70"/>
  <c r="H208" i="70"/>
  <c r="H222" i="70"/>
  <c r="H162" i="70"/>
  <c r="H245" i="70"/>
  <c r="H176" i="70"/>
  <c r="H184" i="70"/>
  <c r="H172" i="70"/>
  <c r="H276" i="70"/>
  <c r="H196" i="70"/>
  <c r="H280" i="70"/>
  <c r="H229" i="70"/>
  <c r="H234" i="70"/>
  <c r="H292" i="70"/>
  <c r="H199" i="70"/>
  <c r="H226" i="70"/>
  <c r="H205" i="70"/>
  <c r="H214" i="70"/>
  <c r="H175" i="70"/>
  <c r="H165" i="70"/>
  <c r="H217" i="70"/>
  <c r="H215" i="70"/>
  <c r="H211" i="70"/>
  <c r="H284" i="70"/>
  <c r="H180" i="70"/>
  <c r="H250" i="70"/>
  <c r="H237" i="70"/>
  <c r="H216" i="70"/>
  <c r="H190" i="70"/>
  <c r="H228" i="70"/>
  <c r="H293" i="70"/>
  <c r="H235" i="70"/>
  <c r="H148" i="70"/>
  <c r="H277" i="70"/>
  <c r="H164" i="70"/>
  <c r="H210" i="70"/>
  <c r="H151" i="70"/>
  <c r="H189" i="70"/>
  <c r="H160" i="70"/>
  <c r="H149" i="70"/>
  <c r="H295" i="70"/>
  <c r="H270" i="70"/>
  <c r="H246" i="70"/>
  <c r="H243" i="70"/>
  <c r="H168" i="70"/>
  <c r="H263" i="70"/>
  <c r="H282" i="70"/>
  <c r="H252" i="70"/>
  <c r="H203" i="70"/>
  <c r="H291" i="70"/>
  <c r="H239" i="70"/>
  <c r="H201" i="70"/>
  <c r="H212" i="70"/>
  <c r="H238" i="70"/>
  <c r="H198" i="70"/>
  <c r="H249" i="70"/>
  <c r="H161" i="70"/>
  <c r="H278" i="70"/>
  <c r="H290" i="70"/>
  <c r="H285" i="70"/>
  <c r="H147" i="70"/>
  <c r="H289" i="70"/>
  <c r="H294" i="70"/>
  <c r="H262" i="70"/>
  <c r="H194" i="70"/>
  <c r="H241" i="70"/>
  <c r="H248" i="70"/>
  <c r="H167" i="70"/>
  <c r="H207" i="70"/>
  <c r="H259" i="70"/>
  <c r="H283" i="70"/>
  <c r="H145" i="70"/>
  <c r="H256" i="70"/>
  <c r="H261" i="70"/>
  <c r="H178" i="70"/>
  <c r="H258" i="70"/>
  <c r="H140" i="70"/>
  <c r="H299" i="70"/>
  <c r="H213" i="70"/>
  <c r="H185" i="70"/>
  <c r="H183" i="70"/>
  <c r="H244" i="70"/>
  <c r="H296" i="70"/>
  <c r="H202" i="70"/>
  <c r="H269" i="70"/>
  <c r="H286" i="70"/>
  <c r="H219" i="70"/>
  <c r="H200" i="70"/>
  <c r="H255" i="70"/>
  <c r="H163" i="70"/>
  <c r="H197" i="70"/>
  <c r="H225" i="70"/>
  <c r="H192" i="70"/>
  <c r="H195" i="70"/>
  <c r="H224" i="70"/>
  <c r="H171" i="70"/>
  <c r="H236" i="70"/>
  <c r="H266" i="70"/>
  <c r="H242" i="70"/>
  <c r="H273" i="70"/>
  <c r="H187" i="70"/>
  <c r="H265" i="70"/>
  <c r="H272" i="70"/>
  <c r="H142" i="70"/>
  <c r="H186" i="70"/>
  <c r="H232" i="70"/>
  <c r="H254" i="70"/>
  <c r="H143" i="70"/>
  <c r="H174" i="70"/>
  <c r="H275" i="70"/>
  <c r="H260" i="70"/>
  <c r="H281" i="70"/>
  <c r="H251" i="70"/>
  <c r="H182" i="70"/>
  <c r="H154" i="70"/>
  <c r="H204" i="70"/>
  <c r="H209" i="70"/>
  <c r="H181" i="70"/>
  <c r="H220" i="70"/>
  <c r="H153" i="70"/>
  <c r="H247" i="70"/>
  <c r="H298" i="70"/>
  <c r="H150" i="70"/>
  <c r="H233" i="70"/>
  <c r="H206" i="70"/>
  <c r="H240" i="70"/>
  <c r="H157" i="70"/>
  <c r="H141" i="70"/>
  <c r="H173" i="70"/>
  <c r="H193" i="70"/>
  <c r="H264" i="70"/>
  <c r="H159" i="70"/>
  <c r="H191" i="70"/>
  <c r="H221" i="70"/>
  <c r="H170" i="70"/>
  <c r="H297" i="70"/>
  <c r="H144" i="70"/>
  <c r="H166" i="70"/>
  <c r="H146" i="70"/>
  <c r="H271" i="70"/>
  <c r="H152" i="70"/>
  <c r="H177" i="70"/>
  <c r="H218" i="70"/>
  <c r="H268" i="70"/>
  <c r="K122" i="70"/>
  <c r="K123" i="70"/>
  <c r="K126" i="70"/>
  <c r="K125" i="70"/>
  <c r="K124" i="70"/>
  <c r="AB112" i="70"/>
  <c r="M210" i="70"/>
  <c r="J127" i="70"/>
  <c r="J128" i="70"/>
  <c r="AB113" i="70"/>
  <c r="M211" i="70"/>
  <c r="N278" i="70" l="1"/>
  <c r="N258" i="70"/>
  <c r="N300" i="70"/>
  <c r="N262" i="70"/>
  <c r="N272" i="70"/>
  <c r="N299" i="70"/>
  <c r="N246" i="70"/>
  <c r="N268" i="70"/>
  <c r="N292" i="70"/>
  <c r="N271" i="70"/>
  <c r="N266" i="70"/>
  <c r="N288" i="70"/>
  <c r="N224" i="70"/>
  <c r="N276" i="70"/>
  <c r="N289" i="70"/>
  <c r="N253" i="70"/>
  <c r="N243" i="70"/>
  <c r="N218" i="70"/>
  <c r="N296" i="70"/>
  <c r="N210" i="70"/>
  <c r="N242" i="70"/>
  <c r="N225" i="70"/>
  <c r="N255" i="70"/>
  <c r="N277" i="70"/>
  <c r="N221" i="70"/>
  <c r="N286" i="70"/>
  <c r="N217" i="70"/>
  <c r="N213" i="70"/>
  <c r="N279" i="70"/>
  <c r="N226" i="70"/>
  <c r="N215" i="70"/>
  <c r="N223" i="70"/>
  <c r="N231" i="70"/>
  <c r="N269" i="70"/>
  <c r="N238" i="70"/>
  <c r="N291" i="70"/>
  <c r="N297" i="70"/>
  <c r="N220" i="70"/>
  <c r="N290" i="70"/>
  <c r="N222" i="70"/>
  <c r="N219" i="70"/>
  <c r="N233" i="70"/>
  <c r="N267" i="70"/>
  <c r="N259" i="70"/>
  <c r="N232" i="70"/>
  <c r="N260" i="70"/>
  <c r="N265" i="70"/>
  <c r="N212" i="70"/>
  <c r="N211" i="70"/>
  <c r="N284" i="70"/>
  <c r="N239" i="70"/>
  <c r="N285" i="70"/>
  <c r="N214" i="70"/>
  <c r="N247" i="70"/>
  <c r="N234" i="70"/>
  <c r="N240" i="70"/>
  <c r="N216" i="70"/>
  <c r="N275" i="70"/>
  <c r="N274" i="70"/>
  <c r="N264" i="70"/>
  <c r="N295" i="70"/>
  <c r="N294" i="70"/>
  <c r="N249" i="70"/>
  <c r="N273" i="70"/>
  <c r="N230" i="70"/>
  <c r="N301" i="70"/>
  <c r="N228" i="70"/>
  <c r="N270" i="70"/>
  <c r="N298" i="70"/>
  <c r="N235" i="70"/>
  <c r="N263" i="70"/>
  <c r="N254" i="70"/>
  <c r="N250" i="70"/>
  <c r="N237" i="70"/>
  <c r="N261" i="70"/>
  <c r="N256" i="70"/>
  <c r="N248" i="70"/>
  <c r="N283" i="70"/>
  <c r="N251" i="70"/>
  <c r="N252" i="70"/>
  <c r="N287" i="70"/>
  <c r="N281" i="70"/>
  <c r="N244" i="70"/>
  <c r="N257" i="70"/>
  <c r="N245" i="70"/>
  <c r="N293" i="70"/>
  <c r="N282" i="70"/>
  <c r="N241" i="70"/>
  <c r="N229" i="70"/>
  <c r="N236" i="70"/>
  <c r="N227" i="70"/>
  <c r="N280" i="70"/>
  <c r="AC112" i="70"/>
  <c r="AC113" i="70"/>
  <c r="K144" i="70"/>
  <c r="K152" i="70"/>
  <c r="K156" i="70"/>
  <c r="K199" i="70"/>
  <c r="K184" i="70"/>
  <c r="K186" i="70"/>
  <c r="K154" i="70"/>
  <c r="K150" i="70"/>
  <c r="K130" i="70"/>
  <c r="K172" i="70"/>
  <c r="K127" i="70"/>
  <c r="K142" i="70"/>
  <c r="K188" i="70"/>
  <c r="K197" i="70"/>
  <c r="K131" i="70"/>
  <c r="K141" i="70"/>
  <c r="K134" i="70"/>
  <c r="K173" i="70"/>
  <c r="K196" i="70"/>
  <c r="K179" i="70"/>
  <c r="K167" i="70"/>
  <c r="K140" i="70"/>
  <c r="K192" i="70"/>
  <c r="K136" i="70"/>
  <c r="K183" i="70"/>
  <c r="K160" i="70"/>
  <c r="K168" i="70"/>
  <c r="K187" i="70"/>
  <c r="K169" i="70"/>
  <c r="K177" i="70"/>
  <c r="K175" i="70"/>
  <c r="K147" i="70"/>
  <c r="K161" i="70"/>
  <c r="K193" i="70"/>
  <c r="K158" i="70"/>
  <c r="K176" i="70"/>
  <c r="K201" i="70"/>
  <c r="K198" i="70"/>
  <c r="K200" i="70"/>
  <c r="K162" i="70"/>
  <c r="K153" i="70"/>
  <c r="K164" i="70"/>
  <c r="K128" i="70"/>
  <c r="K148" i="70"/>
  <c r="K194" i="70"/>
  <c r="K174" i="70"/>
  <c r="K149" i="70"/>
  <c r="K133" i="70"/>
  <c r="K180" i="70"/>
  <c r="K178" i="70"/>
  <c r="K143" i="70"/>
  <c r="K165" i="70"/>
  <c r="K151" i="70"/>
  <c r="K135" i="70"/>
  <c r="K139" i="70"/>
  <c r="K155" i="70"/>
  <c r="K163" i="70"/>
  <c r="K191" i="70"/>
  <c r="K181" i="70"/>
  <c r="K190" i="70"/>
  <c r="K145" i="70"/>
  <c r="K189" i="70"/>
  <c r="K138" i="70"/>
  <c r="K132" i="70"/>
  <c r="K159" i="70"/>
  <c r="K171" i="70"/>
  <c r="K170" i="70"/>
  <c r="K182" i="70"/>
  <c r="K129" i="70"/>
  <c r="K146" i="70"/>
  <c r="K166" i="70"/>
  <c r="K157" i="70"/>
  <c r="K185" i="70"/>
  <c r="K195" i="70"/>
  <c r="K137" i="70"/>
  <c r="AB114" i="70"/>
  <c r="AB115" i="70"/>
  <c r="AB116" i="70"/>
  <c r="AB117" i="70"/>
  <c r="AB118" i="70"/>
  <c r="AB119" i="70"/>
  <c r="AB120" i="70"/>
  <c r="AB121" i="70"/>
  <c r="AB122" i="70"/>
  <c r="AB123" i="70"/>
  <c r="AB124" i="70"/>
  <c r="AB125" i="70"/>
  <c r="AB126" i="70"/>
  <c r="AB127" i="70"/>
  <c r="AB128" i="70"/>
  <c r="AB129" i="70"/>
  <c r="AB130" i="70"/>
  <c r="AB131" i="70"/>
  <c r="AB132" i="70"/>
  <c r="AB133" i="70"/>
  <c r="AB134" i="70"/>
  <c r="AB135" i="70"/>
  <c r="AB136" i="70"/>
  <c r="AB137" i="70"/>
  <c r="AB138" i="70"/>
  <c r="AB139" i="70"/>
  <c r="AB140" i="70"/>
  <c r="AB141" i="70"/>
  <c r="AB142" i="70"/>
  <c r="AB143" i="70"/>
  <c r="AB144" i="70"/>
  <c r="AB145" i="70"/>
  <c r="AB146" i="70"/>
  <c r="AB147" i="70"/>
  <c r="AB148" i="70"/>
  <c r="AB149" i="70"/>
  <c r="AB150" i="70"/>
  <c r="AB151" i="70"/>
  <c r="AB152" i="70"/>
  <c r="AB153" i="70"/>
  <c r="AB154" i="70"/>
  <c r="AB155" i="70"/>
  <c r="AB156" i="70"/>
  <c r="AB157" i="70"/>
  <c r="AB158" i="70"/>
  <c r="AB159" i="70"/>
  <c r="AB160" i="70"/>
  <c r="AB161" i="70"/>
  <c r="AB162" i="70"/>
  <c r="AB163" i="70"/>
  <c r="AB164" i="70"/>
  <c r="AB165" i="70"/>
  <c r="AB166" i="70"/>
  <c r="AB167" i="70"/>
  <c r="AB168" i="70"/>
  <c r="AB169" i="70"/>
  <c r="AB170" i="70"/>
  <c r="AB171" i="70"/>
  <c r="AB172" i="70"/>
  <c r="AB173" i="70"/>
  <c r="AB174" i="70"/>
  <c r="AB175" i="70"/>
  <c r="AB176" i="70"/>
  <c r="AB177" i="70"/>
  <c r="AB178" i="70"/>
  <c r="AB179" i="70"/>
  <c r="AB180" i="70"/>
  <c r="AB181" i="70"/>
  <c r="AB182" i="70"/>
  <c r="AB183" i="70"/>
  <c r="AB184" i="70"/>
  <c r="AB185" i="70"/>
  <c r="AB186" i="70"/>
  <c r="AB187" i="70"/>
  <c r="AB188" i="70"/>
  <c r="AB189" i="70"/>
  <c r="AB190" i="70"/>
  <c r="AB191" i="70"/>
  <c r="AB192" i="70"/>
  <c r="AB193" i="70"/>
  <c r="AB194" i="70"/>
  <c r="AB195" i="70"/>
  <c r="AB196" i="70"/>
  <c r="AB197" i="70"/>
  <c r="AB198" i="70"/>
  <c r="AB199" i="70"/>
  <c r="AB200" i="70"/>
  <c r="AB201" i="70"/>
  <c r="AB202" i="70"/>
  <c r="AB203" i="70"/>
  <c r="AC147" i="70" l="1"/>
  <c r="AC141" i="70"/>
  <c r="AC114" i="70"/>
  <c r="AC116" i="70"/>
  <c r="AC148" i="70"/>
  <c r="AC158" i="70"/>
  <c r="AC169" i="70"/>
  <c r="AC183" i="70"/>
  <c r="AC150" i="70"/>
  <c r="AC165" i="70"/>
  <c r="AC180" i="70"/>
  <c r="AC187" i="70"/>
  <c r="AC124" i="70"/>
  <c r="AC134" i="70"/>
  <c r="AC163" i="70"/>
  <c r="AC151" i="70"/>
  <c r="AC188" i="70"/>
  <c r="AC177" i="70"/>
  <c r="AC162" i="70"/>
  <c r="AC146" i="70"/>
  <c r="AC193" i="70"/>
  <c r="AC136" i="70"/>
  <c r="AC123" i="70"/>
  <c r="AC149" i="70"/>
  <c r="AC139" i="70"/>
  <c r="AC171" i="70"/>
  <c r="AC198" i="70"/>
  <c r="AC126" i="70"/>
  <c r="AC184" i="70"/>
  <c r="AC143" i="70"/>
  <c r="AC192" i="70"/>
  <c r="AC128" i="70"/>
  <c r="AC166" i="70"/>
  <c r="AC137" i="70"/>
  <c r="AC172" i="70"/>
  <c r="AC186" i="70"/>
  <c r="AC194" i="70"/>
  <c r="AC195" i="70"/>
  <c r="AC133" i="70"/>
  <c r="AC190" i="70"/>
  <c r="AC130" i="70"/>
  <c r="AC185" i="70"/>
  <c r="AC176" i="70"/>
  <c r="AC173" i="70"/>
  <c r="AC170" i="70"/>
  <c r="AC196" i="70"/>
  <c r="AC164" i="70"/>
  <c r="AC120" i="70"/>
  <c r="AC115" i="70"/>
  <c r="AC174" i="70"/>
  <c r="AC152" i="70"/>
  <c r="AC117" i="70"/>
  <c r="AC138" i="70"/>
  <c r="AC168" i="70"/>
  <c r="AC156" i="70"/>
  <c r="AC178" i="70"/>
  <c r="AC191" i="70"/>
  <c r="AC197" i="70"/>
  <c r="AC122" i="70"/>
  <c r="AC182" i="70"/>
  <c r="AC167" i="70"/>
  <c r="AC179" i="70"/>
  <c r="AC161" i="70"/>
  <c r="AC157" i="70"/>
  <c r="AC129" i="70"/>
  <c r="AC119" i="70"/>
  <c r="AC140" i="70"/>
  <c r="AC154" i="70"/>
  <c r="AC118" i="70"/>
  <c r="AC203" i="70"/>
  <c r="AC175" i="70"/>
  <c r="AC200" i="70"/>
  <c r="AC135" i="70"/>
  <c r="AC202" i="70"/>
  <c r="AC201" i="70"/>
  <c r="AC159" i="70"/>
  <c r="AC142" i="70"/>
  <c r="AC132" i="70"/>
  <c r="AC155" i="70"/>
  <c r="AC153" i="70"/>
  <c r="AC127" i="70"/>
  <c r="AC131" i="70"/>
  <c r="AC189" i="70"/>
  <c r="AC144" i="70"/>
  <c r="AC145" i="70"/>
  <c r="AC121" i="70"/>
  <c r="AC181" i="70"/>
  <c r="AC160" i="70"/>
  <c r="AC125" i="70"/>
  <c r="AC199" i="70"/>
  <c r="AB204" i="70"/>
  <c r="AB205" i="70"/>
  <c r="AC205" i="70" l="1"/>
  <c r="AC204" i="70"/>
  <c r="AB206" i="70"/>
  <c r="AB207" i="70"/>
  <c r="AB208" i="70"/>
  <c r="AC207" i="70" l="1"/>
  <c r="AC206" i="70"/>
  <c r="AC208" i="70"/>
  <c r="AB209" i="70"/>
  <c r="AB210" i="70"/>
  <c r="AB211" i="70" s="1"/>
  <c r="AC212" i="70" l="1"/>
  <c r="AC277" i="70"/>
  <c r="AC227" i="70"/>
  <c r="AC290" i="70"/>
  <c r="AC271" i="70"/>
  <c r="AC289" i="70"/>
  <c r="AC228" i="70"/>
  <c r="AC252" i="70"/>
  <c r="AC213" i="70"/>
  <c r="AC253" i="70"/>
  <c r="AC257" i="70"/>
  <c r="AC223" i="70"/>
  <c r="AC299" i="70"/>
  <c r="AC241" i="70"/>
  <c r="AC262" i="70"/>
  <c r="AC274" i="70"/>
  <c r="AC298" i="70"/>
  <c r="AC255" i="70"/>
  <c r="AC226" i="70"/>
  <c r="AC297" i="70"/>
  <c r="AC295" i="70"/>
  <c r="AC220" i="70"/>
  <c r="AC284" i="70"/>
  <c r="AC291" i="70"/>
  <c r="AC293" i="70"/>
  <c r="AC276" i="70"/>
  <c r="AC285" i="70"/>
  <c r="AC249" i="70"/>
  <c r="AC234" i="70"/>
  <c r="AC209" i="70"/>
  <c r="AC259" i="70"/>
  <c r="AC254" i="70"/>
  <c r="AC294" i="70"/>
  <c r="AC261" i="70"/>
  <c r="AC263" i="70"/>
  <c r="AC272" i="70"/>
  <c r="AC280" i="70"/>
  <c r="AC287" i="70"/>
  <c r="AC221" i="70"/>
  <c r="AC211" i="70"/>
  <c r="AC238" i="70"/>
  <c r="AC282" i="70"/>
  <c r="AC269" i="70"/>
  <c r="AC300" i="70"/>
  <c r="AC278" i="70"/>
  <c r="AC251" i="70"/>
  <c r="AC248" i="70"/>
  <c r="AC265" i="70"/>
  <c r="AC286" i="70"/>
  <c r="AC250" i="70"/>
  <c r="AC217" i="70"/>
  <c r="AC273" i="70"/>
  <c r="AC230" i="70"/>
  <c r="AC267" i="70"/>
  <c r="AC243" i="70"/>
  <c r="AC242" i="70"/>
  <c r="AC215" i="70"/>
  <c r="AC245" i="70"/>
  <c r="AC256" i="70"/>
  <c r="AC264" i="70"/>
  <c r="AC301" i="70"/>
  <c r="AC216" i="70"/>
  <c r="AC229" i="70"/>
  <c r="AC268" i="70"/>
  <c r="AC235" i="70"/>
  <c r="AC225" i="70"/>
  <c r="AC296" i="70"/>
  <c r="AC281" i="70"/>
  <c r="AC260" i="70"/>
  <c r="AC236" i="70"/>
  <c r="AC240" i="70"/>
  <c r="AC292" i="70"/>
  <c r="AC246" i="70"/>
  <c r="AC218" i="70"/>
  <c r="AC237" i="70"/>
  <c r="AC247" i="70"/>
  <c r="AC258" i="70"/>
  <c r="AC275" i="70"/>
  <c r="AC233" i="70"/>
  <c r="AC283" i="70"/>
  <c r="AC210" i="70"/>
  <c r="AC270" i="70"/>
  <c r="AC266" i="70"/>
  <c r="AC231" i="70"/>
  <c r="AC214" i="70"/>
  <c r="AC288" i="70"/>
  <c r="AC279" i="70"/>
  <c r="AC219" i="70"/>
  <c r="AC222" i="70"/>
  <c r="AC244" i="70"/>
  <c r="AC232" i="70"/>
  <c r="AC224" i="70"/>
  <c r="AC239" i="70"/>
</calcChain>
</file>

<file path=xl/comments1.xml><?xml version="1.0" encoding="utf-8"?>
<comments xmlns="http://schemas.openxmlformats.org/spreadsheetml/2006/main">
  <authors>
    <author>Bahal, Bhaskar (KTHYD)</author>
  </authors>
  <commentList>
    <comment ref="J1" authorId="0" shapeId="0">
      <text>
        <r>
          <rPr>
            <b/>
            <sz val="8"/>
            <color rgb="FF000000"/>
            <rFont val="Tahoma"/>
            <family val="2"/>
          </rPr>
          <t>Bahal, Bhaskar (KTHYD):</t>
        </r>
        <r>
          <rPr>
            <sz val="8"/>
            <color rgb="FF000000"/>
            <rFont val="Tahoma"/>
            <family val="2"/>
          </rPr>
          <t xml:space="preserve">
Do not change Column</t>
        </r>
      </text>
    </comment>
    <comment ref="T1" authorId="0" shapeId="0">
      <text>
        <r>
          <rPr>
            <b/>
            <sz val="8"/>
            <color rgb="FF000000"/>
            <rFont val="Tahoma"/>
            <family val="2"/>
          </rPr>
          <t>Bahal, Bhaskar (KTHYD):</t>
        </r>
        <r>
          <rPr>
            <sz val="8"/>
            <color rgb="FF000000"/>
            <rFont val="Tahoma"/>
            <family val="2"/>
          </rPr>
          <t xml:space="preserve">
Do not change Column</t>
        </r>
      </text>
    </comment>
  </commentList>
</comments>
</file>

<file path=xl/comments2.xml><?xml version="1.0" encoding="utf-8"?>
<comments xmlns="http://schemas.openxmlformats.org/spreadsheetml/2006/main">
  <authors>
    <author>Schaefer, Stephen (MBCHI sp)</author>
  </authors>
  <commentList>
    <comment ref="C6" authorId="0" shapeId="0">
      <text>
        <r>
          <rPr>
            <b/>
            <sz val="9"/>
            <color rgb="FF000000"/>
            <rFont val="Tahoma"/>
            <family val="2"/>
          </rPr>
          <t>Schaefer, Stephen (MBCHI sp):</t>
        </r>
        <r>
          <rPr>
            <sz val="9"/>
            <color rgb="FF000000"/>
            <rFont val="Tahoma"/>
            <family val="2"/>
          </rPr>
          <t xml:space="preserve">
added "/an"</t>
        </r>
      </text>
    </comment>
    <comment ref="C7" authorId="0" shapeId="0">
      <text>
        <r>
          <rPr>
            <b/>
            <sz val="9"/>
            <color rgb="FF000000"/>
            <rFont val="Tahoma"/>
            <family val="2"/>
          </rPr>
          <t>Schaefer, Stephen (MBCHI sp):</t>
        </r>
        <r>
          <rPr>
            <sz val="9"/>
            <color rgb="FF000000"/>
            <rFont val="Tahoma"/>
            <family val="2"/>
          </rPr>
          <t xml:space="preserve">
added "/an"</t>
        </r>
      </text>
    </comment>
    <comment ref="C19" authorId="0" shapeId="0">
      <text>
        <r>
          <rPr>
            <b/>
            <sz val="9"/>
            <color rgb="FF000000"/>
            <rFont val="Tahoma"/>
            <family val="2"/>
          </rPr>
          <t>Schaefer, Stephen (MBCHI sp):</t>
        </r>
        <r>
          <rPr>
            <sz val="9"/>
            <color rgb="FF000000"/>
            <rFont val="Tahoma"/>
            <family val="2"/>
          </rPr>
          <t xml:space="preserve">
added "/an"</t>
        </r>
      </text>
    </comment>
    <comment ref="C20" authorId="0" shapeId="0">
      <text>
        <r>
          <rPr>
            <b/>
            <sz val="9"/>
            <color rgb="FF000000"/>
            <rFont val="Tahoma"/>
            <family val="2"/>
          </rPr>
          <t>Schaefer, Stephen (MBCHI sp):</t>
        </r>
        <r>
          <rPr>
            <sz val="9"/>
            <color rgb="FF000000"/>
            <rFont val="Tahoma"/>
            <family val="2"/>
          </rPr>
          <t xml:space="preserve">
removed "[[product_name]]"
removed "a/an"</t>
        </r>
      </text>
    </comment>
    <comment ref="C21" authorId="0" shapeId="0">
      <text>
        <r>
          <rPr>
            <b/>
            <sz val="9"/>
            <color rgb="FF000000"/>
            <rFont val="Tahoma"/>
            <family val="2"/>
          </rPr>
          <t>Schaefer, Stephen (MBCHI sp):</t>
        </r>
        <r>
          <rPr>
            <sz val="9"/>
            <color rgb="FF000000"/>
            <rFont val="Tahoma"/>
            <family val="2"/>
          </rPr>
          <t xml:space="preserve">
removed "[[product_name]]"
removed "a/an"</t>
        </r>
      </text>
    </comment>
    <comment ref="C23" authorId="0" shapeId="0">
      <text>
        <r>
          <rPr>
            <b/>
            <sz val="9"/>
            <color rgb="FF000000"/>
            <rFont val="Tahoma"/>
            <family val="2"/>
          </rPr>
          <t>Schaefer, Stephen (MBCHI sp):</t>
        </r>
        <r>
          <rPr>
            <sz val="9"/>
            <color rgb="FF000000"/>
            <rFont val="Tahoma"/>
            <family val="2"/>
          </rPr>
          <t xml:space="preserve">
removed "[[product_name]]"
removed "a/an"</t>
        </r>
      </text>
    </comment>
  </commentList>
</comments>
</file>

<file path=xl/comments3.xml><?xml version="1.0" encoding="utf-8"?>
<comments xmlns="http://schemas.openxmlformats.org/spreadsheetml/2006/main">
  <authors>
    <author>Schaefer, Stephen (MBCHI sp)</author>
  </authors>
  <commentList>
    <comment ref="C5" authorId="0" shapeId="0">
      <text>
        <r>
          <rPr>
            <b/>
            <sz val="9"/>
            <color rgb="FF000000"/>
            <rFont val="Tahoma"/>
            <family val="2"/>
          </rPr>
          <t>Schaefer, Stephen (MBCHI sp):</t>
        </r>
        <r>
          <rPr>
            <sz val="9"/>
            <color rgb="FF000000"/>
            <rFont val="Tahoma"/>
            <family val="2"/>
          </rPr>
          <t xml:space="preserve">
removed "[[product_name]]"
removed "a/an"</t>
        </r>
      </text>
    </comment>
    <comment ref="C6" authorId="0" shapeId="0">
      <text>
        <r>
          <rPr>
            <b/>
            <sz val="9"/>
            <color rgb="FF000000"/>
            <rFont val="Tahoma"/>
            <family val="2"/>
          </rPr>
          <t>Schaefer, Stephen (MBCHI sp):</t>
        </r>
        <r>
          <rPr>
            <sz val="9"/>
            <color rgb="FF000000"/>
            <rFont val="Tahoma"/>
            <family val="2"/>
          </rPr>
          <t xml:space="preserve">
removed removed "[[product_name]]"
removed "a/an"</t>
        </r>
      </text>
    </comment>
    <comment ref="C7" authorId="0" shapeId="0">
      <text>
        <r>
          <rPr>
            <b/>
            <sz val="9"/>
            <color rgb="FF000000"/>
            <rFont val="Tahoma"/>
            <family val="2"/>
          </rPr>
          <t>Schaefer, Stephen (MBCHI sp):</t>
        </r>
        <r>
          <rPr>
            <sz val="9"/>
            <color rgb="FF000000"/>
            <rFont val="Tahoma"/>
            <family val="2"/>
          </rPr>
          <t xml:space="preserve">
removed "[[product_name]]"</t>
        </r>
      </text>
    </comment>
    <comment ref="C8" authorId="0" shapeId="0">
      <text>
        <r>
          <rPr>
            <b/>
            <sz val="9"/>
            <color rgb="FF000000"/>
            <rFont val="Tahoma"/>
            <family val="2"/>
          </rPr>
          <t>Schaefer, Stephen (MBCHI sp):</t>
        </r>
        <r>
          <rPr>
            <sz val="9"/>
            <color rgb="FF000000"/>
            <rFont val="Tahoma"/>
            <family val="2"/>
          </rPr>
          <t xml:space="preserve">
removed "[[product_name]]"</t>
        </r>
      </text>
    </comment>
    <comment ref="C9" authorId="0" shapeId="0">
      <text>
        <r>
          <rPr>
            <b/>
            <sz val="9"/>
            <color rgb="FF000000"/>
            <rFont val="Tahoma"/>
            <family val="2"/>
          </rPr>
          <t>Schaefer, Stephen (MBCHI sp):</t>
        </r>
        <r>
          <rPr>
            <sz val="9"/>
            <color rgb="FF000000"/>
            <rFont val="Tahoma"/>
            <family val="2"/>
          </rPr>
          <t xml:space="preserve">
removed "[[product_name]]"</t>
        </r>
      </text>
    </comment>
    <comment ref="C20" authorId="0" shapeId="0">
      <text>
        <r>
          <rPr>
            <b/>
            <sz val="9"/>
            <color rgb="FF000000"/>
            <rFont val="Tahoma"/>
            <family val="2"/>
          </rPr>
          <t>Schaefer, Stephen (MBCHI sp):</t>
        </r>
        <r>
          <rPr>
            <sz val="9"/>
            <color rgb="FF000000"/>
            <rFont val="Tahoma"/>
            <family val="2"/>
          </rPr>
          <t xml:space="preserve">
removed "[[product_name]]"</t>
        </r>
      </text>
    </comment>
    <comment ref="C21" authorId="0" shapeId="0">
      <text>
        <r>
          <rPr>
            <b/>
            <sz val="9"/>
            <color rgb="FF000000"/>
            <rFont val="Tahoma"/>
            <family val="2"/>
          </rPr>
          <t>Schaefer, Stephen (MBCHI sp):</t>
        </r>
        <r>
          <rPr>
            <sz val="9"/>
            <color rgb="FF000000"/>
            <rFont val="Tahoma"/>
            <family val="2"/>
          </rPr>
          <t xml:space="preserve">
removed "[[product_name]]"</t>
        </r>
      </text>
    </comment>
    <comment ref="C23" authorId="0" shapeId="0">
      <text>
        <r>
          <rPr>
            <b/>
            <sz val="9"/>
            <color rgb="FF000000"/>
            <rFont val="Tahoma"/>
            <family val="2"/>
          </rPr>
          <t>Schaefer, Stephen (MBCHI sp):</t>
        </r>
        <r>
          <rPr>
            <sz val="9"/>
            <color rgb="FF000000"/>
            <rFont val="Tahoma"/>
            <family val="2"/>
          </rPr>
          <t xml:space="preserve">
removed "[[product_name]]"
removed "my"</t>
        </r>
      </text>
    </comment>
    <comment ref="C31" authorId="0" shapeId="0">
      <text>
        <r>
          <rPr>
            <b/>
            <sz val="9"/>
            <color rgb="FF000000"/>
            <rFont val="Tahoma"/>
            <family val="2"/>
          </rPr>
          <t>Schaefer, Stephen (MBCHI sp):</t>
        </r>
        <r>
          <rPr>
            <sz val="9"/>
            <color rgb="FF000000"/>
            <rFont val="Tahoma"/>
            <family val="2"/>
          </rPr>
          <t xml:space="preserve">
removed "[[product_name]]"</t>
        </r>
      </text>
    </comment>
    <comment ref="C32" authorId="0" shapeId="0">
      <text>
        <r>
          <rPr>
            <b/>
            <sz val="9"/>
            <color rgb="FF000000"/>
            <rFont val="Tahoma"/>
            <family val="2"/>
          </rPr>
          <t>Schaefer, Stephen (MBCHI sp):</t>
        </r>
        <r>
          <rPr>
            <sz val="9"/>
            <color rgb="FF000000"/>
            <rFont val="Tahoma"/>
            <family val="2"/>
          </rPr>
          <t xml:space="preserve">
removed "[[product_name]]"</t>
        </r>
      </text>
    </comment>
    <comment ref="C34" authorId="0" shapeId="0">
      <text>
        <r>
          <rPr>
            <b/>
            <sz val="9"/>
            <color rgb="FF000000"/>
            <rFont val="Tahoma"/>
            <family val="2"/>
          </rPr>
          <t>Schaefer, Stephen (MBCHI sp):</t>
        </r>
        <r>
          <rPr>
            <sz val="9"/>
            <color rgb="FF000000"/>
            <rFont val="Tahoma"/>
            <family val="2"/>
          </rPr>
          <t xml:space="preserve">
removed "[[product_name]]"</t>
        </r>
      </text>
    </comment>
    <comment ref="C42" authorId="0" shapeId="0">
      <text>
        <r>
          <rPr>
            <b/>
            <sz val="9"/>
            <color rgb="FF000000"/>
            <rFont val="Tahoma"/>
            <family val="2"/>
          </rPr>
          <t>Schaefer, Stephen (MBCHI sp):</t>
        </r>
        <r>
          <rPr>
            <sz val="9"/>
            <color rgb="FF000000"/>
            <rFont val="Tahoma"/>
            <family val="2"/>
          </rPr>
          <t xml:space="preserve">
removed "[[product_name]]"</t>
        </r>
      </text>
    </comment>
    <comment ref="C43" authorId="0" shapeId="0">
      <text>
        <r>
          <rPr>
            <b/>
            <sz val="9"/>
            <color rgb="FF000000"/>
            <rFont val="Tahoma"/>
            <family val="2"/>
          </rPr>
          <t>Schaefer, Stephen (MBCHI sp):</t>
        </r>
        <r>
          <rPr>
            <sz val="9"/>
            <color rgb="FF000000"/>
            <rFont val="Tahoma"/>
            <family val="2"/>
          </rPr>
          <t xml:space="preserve">
removed "[[product_name]]"</t>
        </r>
      </text>
    </comment>
    <comment ref="C45" authorId="0" shapeId="0">
      <text>
        <r>
          <rPr>
            <b/>
            <sz val="9"/>
            <color rgb="FF000000"/>
            <rFont val="Tahoma"/>
            <family val="2"/>
          </rPr>
          <t>Schaefer, Stephen (MBCHI sp):</t>
        </r>
        <r>
          <rPr>
            <sz val="9"/>
            <color rgb="FF000000"/>
            <rFont val="Tahoma"/>
            <family val="2"/>
          </rPr>
          <t xml:space="preserve">
removed "[[product_name]]"</t>
        </r>
      </text>
    </comment>
  </commentList>
</comments>
</file>

<file path=xl/sharedStrings.xml><?xml version="1.0" encoding="utf-8"?>
<sst xmlns="http://schemas.openxmlformats.org/spreadsheetml/2006/main" count="33566" uniqueCount="21552">
  <si>
    <t>Sheet</t>
  </si>
  <si>
    <t>Description</t>
  </si>
  <si>
    <t>Index</t>
  </si>
  <si>
    <t>Lists all available sheets to fill the variable content</t>
  </si>
  <si>
    <t>Project Settings</t>
  </si>
  <si>
    <t>All project related settings need to be configured</t>
  </si>
  <si>
    <t>QDB</t>
  </si>
  <si>
    <t>Question selections for the project</t>
  </si>
  <si>
    <t>Additional Project Settings</t>
  </si>
  <si>
    <t>Captures Module specific properties, driven by QDB selections</t>
  </si>
  <si>
    <t>Project Level Text Replacement</t>
  </si>
  <si>
    <t>Captures text insertions and verbs specific to project, driven by QDB selections</t>
  </si>
  <si>
    <t>Brands</t>
  </si>
  <si>
    <t>Add brands that appear throughout the survey</t>
  </si>
  <si>
    <t>ActivationStatements</t>
  </si>
  <si>
    <t>Statements for Activation Statements</t>
  </si>
  <si>
    <t>AdMessaging</t>
  </si>
  <si>
    <t>Statements for AD Messaging</t>
  </si>
  <si>
    <t>ADNOW_ADs</t>
  </si>
  <si>
    <t>List Ad details for Adnow section</t>
  </si>
  <si>
    <t>ADNOW_FMCG</t>
  </si>
  <si>
    <t>Let you copy default text for FMCG questions/allows to edit as required</t>
  </si>
  <si>
    <t>ADNOW_LONG_TERM</t>
  </si>
  <si>
    <t>Let you copy default text for Long Term questions/allows to edit as required</t>
  </si>
  <si>
    <t>ADNOW_Other_Properties</t>
  </si>
  <si>
    <t>Specify Ad level details needed for ADNOW section like Key messages, product name etc.</t>
  </si>
  <si>
    <t>ADNOW_SERVICE</t>
  </si>
  <si>
    <t>Let you copy default text for service questions/allows to edit as required</t>
  </si>
  <si>
    <t>Agebands</t>
  </si>
  <si>
    <t>Agebands &amp; you can even define screenouts</t>
  </si>
  <si>
    <t>Brands_SelfCoding</t>
  </si>
  <si>
    <t>Include additional brands to appear in the self coding list at UNAIDED AWARENESS \ UNAIDED NEEDS BASED SALIENCE \ PROMPTED NEEDS BASED SALIENCE</t>
  </si>
  <si>
    <t>CategoryEntryPoints_NBS</t>
  </si>
  <si>
    <t>Statements for Category Entry Points / Needs Based Salience(NBS)</t>
  </si>
  <si>
    <t>Comms_AMP</t>
  </si>
  <si>
    <t>Specify Adverts for Communications Tracking (AMP)</t>
  </si>
  <si>
    <t>Comms_BrandFluency</t>
  </si>
  <si>
    <t>Specify Adverts for Brand Fluency (Recognition)</t>
  </si>
  <si>
    <t>COMPETITOR_BRANDS</t>
  </si>
  <si>
    <t>Competitor Brands referred in Comms Fluency</t>
  </si>
  <si>
    <t>ConnectFilterVariables</t>
  </si>
  <si>
    <t>Specify Filter variable details for CONNECT Module, referred during the deliverables stage</t>
  </si>
  <si>
    <t>ConnectTouchPoints</t>
  </si>
  <si>
    <t>Sector/Battery selections (FMCG, AUTOMATIVE... etc.)</t>
  </si>
  <si>
    <t>CrossMedia_A_Regions</t>
  </si>
  <si>
    <t>List down regions if applicable for cross media</t>
  </si>
  <si>
    <t>CrossMedia_B_Campaign_Builder</t>
  </si>
  <si>
    <t>List touchpoint names to measure and select associated question block to use for  it</t>
  </si>
  <si>
    <t>CrossMedia_C_Campaign</t>
  </si>
  <si>
    <t>Specify media/channel lists and region association if any for each Question Block Type selected</t>
  </si>
  <si>
    <t>DET_APPS</t>
  </si>
  <si>
    <t>Specify Apps list for DET section</t>
  </si>
  <si>
    <t>DET_DP</t>
  </si>
  <si>
    <t>Referred during the deliverables stage</t>
  </si>
  <si>
    <t>IA_TARGET_WORDS</t>
  </si>
  <si>
    <t>Target words for Institutive Association Section</t>
  </si>
  <si>
    <t>Imagery</t>
  </si>
  <si>
    <t>Statements to appear at Imagery question</t>
  </si>
  <si>
    <t>MarketFactors</t>
  </si>
  <si>
    <t>Specify statements for Market Factors</t>
  </si>
  <si>
    <t>NeedScope_Attributes</t>
  </si>
  <si>
    <t>Choose sector to populate standard attributes / add custom attributes for Needscope section</t>
  </si>
  <si>
    <t>NeedScope_Collages</t>
  </si>
  <si>
    <t>Specify region to auto populate region wise collage image files</t>
  </si>
  <si>
    <t>NeedScope_DP</t>
  </si>
  <si>
    <t>OccupationalScreener</t>
  </si>
  <si>
    <t>list to appear at Occupation screener question with screenouts</t>
  </si>
  <si>
    <t>Quota_A_Variables</t>
  </si>
  <si>
    <t>Quota_B_Variable_Items</t>
  </si>
  <si>
    <t>Quota_C_Tables</t>
  </si>
  <si>
    <t>Quota_D_Main</t>
  </si>
  <si>
    <t>TBCA_Media</t>
  </si>
  <si>
    <t>Media channels/images for TBCA section</t>
  </si>
  <si>
    <t>Project details</t>
  </si>
  <si>
    <t>Instructions:
Please fill out the relevant details about the job.</t>
  </si>
  <si>
    <t>Property Name</t>
  </si>
  <si>
    <t>Property Label</t>
  </si>
  <si>
    <t>Select / Type in (English)</t>
  </si>
  <si>
    <t>Filter</t>
  </si>
  <si>
    <t>Question Id</t>
  </si>
  <si>
    <t>Question Selection</t>
  </si>
  <si>
    <t>TemplateVersion</t>
  </si>
  <si>
    <t>Template Version:</t>
  </si>
  <si>
    <t>Version 2.0</t>
  </si>
  <si>
    <t>Workbook_Code</t>
  </si>
  <si>
    <t>Workbook Code:</t>
  </si>
  <si>
    <t>HARMONIZED</t>
  </si>
  <si>
    <t>Spine_Code</t>
  </si>
  <si>
    <t>Spine Code:</t>
  </si>
  <si>
    <t>KMBBP</t>
  </si>
  <si>
    <t>Project_Group_Code</t>
  </si>
  <si>
    <t>Project Group Code:</t>
  </si>
  <si>
    <t>HARMONIZED_UAT</t>
  </si>
  <si>
    <t>Project_Code</t>
  </si>
  <si>
    <t>Project Code:</t>
  </si>
  <si>
    <t>HBGAUTOCODE431</t>
  </si>
  <si>
    <t>IPMProjectcode</t>
  </si>
  <si>
    <t>Folder name for Media:</t>
  </si>
  <si>
    <t>Harmonized\UAT\Scenario_D\MEDIA</t>
  </si>
  <si>
    <t>Media Location for IPM</t>
  </si>
  <si>
    <t>Country_Name</t>
  </si>
  <si>
    <t>Country Name:</t>
  </si>
  <si>
    <t>Mexico</t>
  </si>
  <si>
    <t>Country_Code</t>
  </si>
  <si>
    <t>Country Code:</t>
  </si>
  <si>
    <t>Category_Name</t>
  </si>
  <si>
    <t>Category Name:</t>
  </si>
  <si>
    <t>Sub_Category_Name</t>
  </si>
  <si>
    <t>Sub-Category Name:</t>
  </si>
  <si>
    <t>Methodology</t>
  </si>
  <si>
    <t>**Methodology:</t>
  </si>
  <si>
    <t>CAWI</t>
  </si>
  <si>
    <t>Select only CAWI or CAPI</t>
  </si>
  <si>
    <t>PlatformforMethodology</t>
  </si>
  <si>
    <t>**Platform for Methodology:</t>
  </si>
  <si>
    <t>DIMENSIONS for CAWI, NFIED for CAPI</t>
  </si>
  <si>
    <t>EffectiveDate</t>
  </si>
  <si>
    <t>Fieldwork Start Date (yyyyWeekno)</t>
  </si>
  <si>
    <t>HarmonizedConfiguration</t>
  </si>
  <si>
    <t>Configuration:</t>
  </si>
  <si>
    <t>Multi-dimensional Power &amp; MDS</t>
  </si>
  <si>
    <t>HarmonizedRouting</t>
  </si>
  <si>
    <t>Equity Routing:</t>
  </si>
  <si>
    <t>ABS Enhanced</t>
  </si>
  <si>
    <t>ABSBrandVariants</t>
  </si>
  <si>
    <t>ABS Brands Selected:</t>
  </si>
  <si>
    <t>Language1</t>
  </si>
  <si>
    <t>**Survey Language 1:</t>
  </si>
  <si>
    <t>English (United Kingdom)</t>
  </si>
  <si>
    <t>Minimum One language is required</t>
  </si>
  <si>
    <t>Language2</t>
  </si>
  <si>
    <t>Survey Language 2:</t>
  </si>
  <si>
    <t>Spanish (Mexico)</t>
  </si>
  <si>
    <t>Language3</t>
  </si>
  <si>
    <t>Survey Language 3:</t>
  </si>
  <si>
    <t>Language4</t>
  </si>
  <si>
    <t>Survey Language 4:</t>
  </si>
  <si>
    <t>Language5</t>
  </si>
  <si>
    <t>Survey Language 5:</t>
  </si>
  <si>
    <t>Language6</t>
  </si>
  <si>
    <t>Survey Language 6:</t>
  </si>
  <si>
    <t>Language7</t>
  </si>
  <si>
    <t>Survey Language 7:</t>
  </si>
  <si>
    <t>Language8</t>
  </si>
  <si>
    <t>Survey Language 8:</t>
  </si>
  <si>
    <t>EnglishLive</t>
  </si>
  <si>
    <t>**English Link for Live</t>
  </si>
  <si>
    <t>Yes</t>
  </si>
  <si>
    <t>HiddenQuestionSDW</t>
  </si>
  <si>
    <t>Survey Director for Web (CAWI ONLY)</t>
  </si>
  <si>
    <t>No</t>
  </si>
  <si>
    <t>Select 'Yes' If it has been agreed with Lightspeed that the survey will run through Survey Director</t>
  </si>
  <si>
    <t>quota_region</t>
  </si>
  <si>
    <t>Quota:</t>
  </si>
  <si>
    <t>Not Applicable</t>
  </si>
  <si>
    <t>Select US/Other if quotas are required for current study</t>
  </si>
  <si>
    <t>Question_Id</t>
  </si>
  <si>
    <t>Name</t>
  </si>
  <si>
    <t>Parent</t>
  </si>
  <si>
    <t>Type</t>
  </si>
  <si>
    <t>Chunk_Mdd</t>
  </si>
  <si>
    <t>Dependencies</t>
  </si>
  <si>
    <t>Exclusiveness</t>
  </si>
  <si>
    <t>Qualifier_Type</t>
  </si>
  <si>
    <t>Order</t>
  </si>
  <si>
    <t>ListName</t>
  </si>
  <si>
    <t>Mark X For Question Selection</t>
  </si>
  <si>
    <t>Issue Log</t>
  </si>
  <si>
    <t>SCREENER</t>
  </si>
  <si>
    <t>M</t>
  </si>
  <si>
    <t>MANDATORY</t>
  </si>
  <si>
    <t>X</t>
  </si>
  <si>
    <t>BOTH</t>
  </si>
  <si>
    <t xml:space="preserve">  Occupational Screener</t>
  </si>
  <si>
    <t>Q</t>
  </si>
  <si>
    <t>OCCUPATION_SCR.MDD</t>
  </si>
  <si>
    <t>OPTIONAL</t>
  </si>
  <si>
    <t xml:space="preserve">  Gender</t>
  </si>
  <si>
    <t>SEX.MDD</t>
  </si>
  <si>
    <t>4</t>
  </si>
  <si>
    <t xml:space="preserve">  Gender Inclusive</t>
  </si>
  <si>
    <t>GENDER_ALT.MDD</t>
  </si>
  <si>
    <t>3</t>
  </si>
  <si>
    <t>DEFAULT</t>
  </si>
  <si>
    <t xml:space="preserve">  Exact Age</t>
  </si>
  <si>
    <t>EXACT_AGE.MDD</t>
  </si>
  <si>
    <t>6</t>
  </si>
  <si>
    <t xml:space="preserve">  Age bands</t>
  </si>
  <si>
    <t>AGEBANDS.MDD</t>
  </si>
  <si>
    <t>AGEBANDS</t>
  </si>
  <si>
    <t xml:space="preserve">  Category Introduction</t>
  </si>
  <si>
    <t>CAT_INTRO.MDD</t>
  </si>
  <si>
    <t xml:space="preserve">  Chief Shopper (FMCG)</t>
  </si>
  <si>
    <t>CHIEF_FMCG.MDD</t>
  </si>
  <si>
    <t>9,69,70</t>
  </si>
  <si>
    <t>Chief shopper can be chosen only once at either Screener or at Classification</t>
  </si>
  <si>
    <t xml:space="preserve">  Chief Shopper (Non-FMCG)</t>
  </si>
  <si>
    <t>CHIEF_NONFMCG.MDD</t>
  </si>
  <si>
    <t>8,69,70</t>
  </si>
  <si>
    <t xml:space="preserve">  Category Usage</t>
  </si>
  <si>
    <t>CAT_USAGE.MDD</t>
  </si>
  <si>
    <t>Distribution for MB Spine - only for automation</t>
  </si>
  <si>
    <t>CUSTOMER TYPOLOGY \ CATEGORY EVALUATION</t>
  </si>
  <si>
    <t xml:space="preserve">  CUSTOMER TYPOLOGY</t>
  </si>
  <si>
    <t xml:space="preserve">    Customer Typology (Retail or Services)</t>
  </si>
  <si>
    <t>TYPOLOGY.MDD</t>
  </si>
  <si>
    <t>13</t>
  </si>
  <si>
    <t xml:space="preserve">    Customer Typology (Standard)</t>
  </si>
  <si>
    <t>TYPOLOGY_STD.MDD</t>
  </si>
  <si>
    <t>12</t>
  </si>
  <si>
    <t xml:space="preserve">  CATEGORY EVALUATION</t>
  </si>
  <si>
    <t xml:space="preserve">    Category Satisfaction</t>
  </si>
  <si>
    <t>CAT_SATIS.MDD</t>
  </si>
  <si>
    <t xml:space="preserve">    Category Importance</t>
  </si>
  <si>
    <t>CAT_IMPORT.MDD</t>
  </si>
  <si>
    <t xml:space="preserve">    Category Difference</t>
  </si>
  <si>
    <t>CAT_DIFF.MDD</t>
  </si>
  <si>
    <t>UNAIDED AWARENESS \ UNAIDED NEEDS BASED SALIENCE \ PROMPTED NEEDS BASED SALIENCE</t>
  </si>
  <si>
    <t>RECOMMENDED</t>
  </si>
  <si>
    <t>Required for Connect
All options include follow-up (_FUP) question as standard</t>
  </si>
  <si>
    <t xml:space="preserve">  Unaided Brand Awareness</t>
  </si>
  <si>
    <t>UN_AWARE.MDD</t>
  </si>
  <si>
    <t>18,19,20,22,23</t>
  </si>
  <si>
    <t>Brands,BRANDS_Selfcoding</t>
  </si>
  <si>
    <t xml:space="preserve">  Unaided Brand Awareness Full Brand Name</t>
  </si>
  <si>
    <t>UN_AWARE_FULL.MDD</t>
  </si>
  <si>
    <t>19,20,22,23,21</t>
  </si>
  <si>
    <t>BRANDS</t>
  </si>
  <si>
    <t xml:space="preserve">  Unaided Needs Based Salience</t>
  </si>
  <si>
    <t>NBS_UNAID.MDD</t>
  </si>
  <si>
    <t>18,20,21,23,19</t>
  </si>
  <si>
    <t xml:space="preserve">  Unaided Needs Based Salience Full Brand Name</t>
  </si>
  <si>
    <t>NBS_UNAID_FULL.MDD</t>
  </si>
  <si>
    <t>18,20,21,23,22</t>
  </si>
  <si>
    <t xml:space="preserve">  Prompted Needs Based Salience</t>
  </si>
  <si>
    <t>NBS_PROMPT.MDD</t>
  </si>
  <si>
    <t>18,19,21,22,20</t>
  </si>
  <si>
    <t>NEEDS_BASED_SALIENCE,BRANDS,BRANDS_Selfcoding</t>
  </si>
  <si>
    <t xml:space="preserve">  Prompted Needs Based Salience Full Brand Name</t>
  </si>
  <si>
    <t>NBS_PROMPT_FULL.MDD</t>
  </si>
  <si>
    <t>18,19,21,22,23</t>
  </si>
  <si>
    <t>NEEDS_BASED_SALIENCE,BRANDS</t>
  </si>
  <si>
    <t>FAMILIARITY</t>
  </si>
  <si>
    <t>Required for CrossMedia</t>
  </si>
  <si>
    <t xml:space="preserve">  Familiarity (With Time Dimension)</t>
  </si>
  <si>
    <t>FAMILIARITY_TIME.MDD</t>
  </si>
  <si>
    <t>26,27,2053,2054</t>
  </si>
  <si>
    <t xml:space="preserve">  Familiarity (Long Term Purchase/Services)</t>
  </si>
  <si>
    <t>FAMILIARITY_SERV.MDD</t>
  </si>
  <si>
    <t>25,27,2053,2054</t>
  </si>
  <si>
    <t xml:space="preserve">  Familiarity (Standard)</t>
  </si>
  <si>
    <t>FAMILIARITY.MDD</t>
  </si>
  <si>
    <t>25,26,2053,2054</t>
  </si>
  <si>
    <t>BEHAVIOURAL KPIS</t>
  </si>
  <si>
    <t xml:space="preserve">  Consideration</t>
  </si>
  <si>
    <t>CONSIDERATION.MDD</t>
  </si>
  <si>
    <t>2014</t>
  </si>
  <si>
    <t>Required for Connect, PIM, CrossMedia</t>
  </si>
  <si>
    <t xml:space="preserve">  MARKET SHARE</t>
  </si>
  <si>
    <t xml:space="preserve">    Last 10 Purchases</t>
  </si>
  <si>
    <t>LAST_TEN.MDD</t>
  </si>
  <si>
    <t>2016,2017,2018</t>
  </si>
  <si>
    <t xml:space="preserve">    Market Share - Last 10</t>
  </si>
  <si>
    <t>MARKETSHARE_LAST10.MDD</t>
  </si>
  <si>
    <t>2017,2018,29</t>
  </si>
  <si>
    <t xml:space="preserve">    Market Share - Actual Spend</t>
  </si>
  <si>
    <t>MARKETSHAREACTUALSPEND.MDD</t>
  </si>
  <si>
    <t>2016,2018,29</t>
  </si>
  <si>
    <t xml:space="preserve">    Market Share - Share of Spend</t>
  </si>
  <si>
    <t>MARKETSHAREPROPORTIONOFSPEND.MDD</t>
  </si>
  <si>
    <t>2016,2017,29</t>
  </si>
  <si>
    <t xml:space="preserve">  Brand Bought Last</t>
  </si>
  <si>
    <t>BRAND_BLAST.MDD</t>
  </si>
  <si>
    <t>Required for Connect</t>
  </si>
  <si>
    <t xml:space="preserve">  Category Entry Points</t>
  </si>
  <si>
    <t>CAT_ENT_PTS.MDD</t>
  </si>
  <si>
    <t>BRANDS,CAT_ENT_PTS</t>
  </si>
  <si>
    <t xml:space="preserve">  NPS Likelihood to Recommend (7 point version)</t>
  </si>
  <si>
    <t>RECOMMEND_DA.MDD</t>
  </si>
  <si>
    <t>34</t>
  </si>
  <si>
    <t xml:space="preserve">  Net Promoter/Likelihood to Recommend (11 point scale)</t>
  </si>
  <si>
    <t>RECOMMEND_NPS.MDD</t>
  </si>
  <si>
    <t>33</t>
  </si>
  <si>
    <t>MDF (7 point versions)</t>
  </si>
  <si>
    <t xml:space="preserve">  Affinity (7 point version)</t>
  </si>
  <si>
    <t>AFFINITY_DA.MDD</t>
  </si>
  <si>
    <t>Required either of 7-Point/11-Point for CONNECT</t>
  </si>
  <si>
    <t xml:space="preserve">  Unique (7 point version)</t>
  </si>
  <si>
    <t>UNIQUE_DA.MDD</t>
  </si>
  <si>
    <t xml:space="preserve">  Meets Needs (7 point version)</t>
  </si>
  <si>
    <t>MEETS_NEEDS_DA.MDD</t>
  </si>
  <si>
    <t xml:space="preserve">  Dynamic (7 point version)</t>
  </si>
  <si>
    <t>DYNAMIC_DA.MDD</t>
  </si>
  <si>
    <t xml:space="preserve">  Price (7 point version)</t>
  </si>
  <si>
    <t>PRICE_DA.MDD</t>
  </si>
  <si>
    <t xml:space="preserve">  Worth</t>
  </si>
  <si>
    <t>WORTH.MDD</t>
  </si>
  <si>
    <t>Required for Premium scores</t>
  </si>
  <si>
    <t>BRAND PERCEPTION KPIs</t>
  </si>
  <si>
    <t xml:space="preserve">  Brand Impressions</t>
  </si>
  <si>
    <t>BRD_IMPRINT.MDD</t>
  </si>
  <si>
    <t>25/26/27/30/43</t>
  </si>
  <si>
    <t xml:space="preserve">  Imagery</t>
  </si>
  <si>
    <t>IMAGERY.MDD</t>
  </si>
  <si>
    <t>Brands,Imagery</t>
  </si>
  <si>
    <t xml:space="preserve">  Brand Purpose/Ideals</t>
  </si>
  <si>
    <t>IDEALS.MDD</t>
  </si>
  <si>
    <t>TBCA</t>
  </si>
  <si>
    <t>Optional for PIM, Required for CrossMedia and ADNOW</t>
  </si>
  <si>
    <t xml:space="preserve">  TBCA (Old Version)</t>
  </si>
  <si>
    <t>TBCA.MDD</t>
  </si>
  <si>
    <t>55</t>
  </si>
  <si>
    <t>Brands,TBCA</t>
  </si>
  <si>
    <t xml:space="preserve">  TBCA (New Version)</t>
  </si>
  <si>
    <t>TBCA_NEW.MDD</t>
  </si>
  <si>
    <t>54</t>
  </si>
  <si>
    <t>AD MESSAGE \ DISTRIBUTION \ BRAND REVIEW \ ACTIVATION</t>
  </si>
  <si>
    <t xml:space="preserve">  Ad Messaging</t>
  </si>
  <si>
    <t>AD_MESSAGE.MDD</t>
  </si>
  <si>
    <t>Brands,AD_Messaging</t>
  </si>
  <si>
    <t xml:space="preserve">  Distribution (Generic Version)</t>
  </si>
  <si>
    <t>DIST_GENERIC.MDD</t>
  </si>
  <si>
    <t>59</t>
  </si>
  <si>
    <t xml:space="preserve">  Distribution (Channel Version)</t>
  </si>
  <si>
    <t>DISTRIBUTION.MDD</t>
  </si>
  <si>
    <t>58</t>
  </si>
  <si>
    <t xml:space="preserve">  Brand Review</t>
  </si>
  <si>
    <t>BRNDREVIEW.MDD</t>
  </si>
  <si>
    <t xml:space="preserve">  Activation (Long Term)</t>
  </si>
  <si>
    <t>LTRM_ACTIVATION.MDD</t>
  </si>
  <si>
    <t>67,2032</t>
  </si>
  <si>
    <t>Brands,Activation_Statements</t>
  </si>
  <si>
    <t xml:space="preserve">  Activation (FMCG)</t>
  </si>
  <si>
    <t>ACTIVATION.MDD</t>
  </si>
  <si>
    <t>66,2032</t>
  </si>
  <si>
    <t>PERSONALITY \ CHARACTERZ</t>
  </si>
  <si>
    <t xml:space="preserve">  Brand Personality</t>
  </si>
  <si>
    <t>PERSONALITY.MDD</t>
  </si>
  <si>
    <t>65,610,621,622</t>
  </si>
  <si>
    <t>Cannot be selected if asking NeedScope module</t>
  </si>
  <si>
    <t xml:space="preserve">  CharacterZ</t>
  </si>
  <si>
    <t>CHARACTERZ_INT.MDD</t>
  </si>
  <si>
    <t>64,610,621,622</t>
  </si>
  <si>
    <t>CHIEF SHOPPER (CLASSIFICATION)</t>
  </si>
  <si>
    <t xml:space="preserve">  Chief Shopper (FMCG) Classification</t>
  </si>
  <si>
    <t>CLASSIFICATION_CHIEF_FMCG.MDD</t>
  </si>
  <si>
    <t>9,8,70</t>
  </si>
  <si>
    <t xml:space="preserve">  Chief Shopper (Non-FMCG) Classification</t>
  </si>
  <si>
    <t>CLASSIFICATION_CHIEF_NONFMCG.MDD</t>
  </si>
  <si>
    <t>9,8,69</t>
  </si>
  <si>
    <t>CONNECT MODULE</t>
  </si>
  <si>
    <t xml:space="preserve">  Connect - Standard</t>
  </si>
  <si>
    <t>CONNECT.MDD</t>
  </si>
  <si>
    <t>28,30,43,44,45,46,54,130</t>
  </si>
  <si>
    <t>ConnectList</t>
  </si>
  <si>
    <t>TBCA NEW channel section shoud be turned off with this standard CONNECT</t>
  </si>
  <si>
    <t>ADNOW MODULE</t>
  </si>
  <si>
    <t>2041,2043</t>
  </si>
  <si>
    <t xml:space="preserve">  Spine ADNOW Flag</t>
  </si>
  <si>
    <t>SPINEPLUSADNOW.MDD</t>
  </si>
  <si>
    <t>200</t>
  </si>
  <si>
    <t>ADLIST,BRANDS,AdOtherProps</t>
  </si>
  <si>
    <t xml:space="preserve">  Recent Media Exposure</t>
  </si>
  <si>
    <t>MEDIAEXPOSURE.MDD</t>
  </si>
  <si>
    <t xml:space="preserve">  In-Market Core Module (Recognition, TBCA Check, Wear-out)</t>
  </si>
  <si>
    <t>INMARKETCORE.MDD</t>
  </si>
  <si>
    <t xml:space="preserve">  IN-MARKET DIAGNOSTICS ADD-ON</t>
  </si>
  <si>
    <t xml:space="preserve">    Ad Location</t>
  </si>
  <si>
    <t>INMARKET.MDD</t>
  </si>
  <si>
    <t xml:space="preserve">    Misattribution</t>
  </si>
  <si>
    <t xml:space="preserve">    New Information</t>
  </si>
  <si>
    <t xml:space="preserve">  CREATIVE EVALUATION ADD-ON</t>
  </si>
  <si>
    <t xml:space="preserve">    Complete module</t>
  </si>
  <si>
    <t>CREATIVE.MDD</t>
  </si>
  <si>
    <t>420</t>
  </si>
  <si>
    <t>Requires full module (Engagement, Association, Predisposition sections)</t>
  </si>
  <si>
    <t xml:space="preserve">    Choose one among Engagement, Association, and Predisposition</t>
  </si>
  <si>
    <t>NONCREATIVE.MDD</t>
  </si>
  <si>
    <t>410</t>
  </si>
  <si>
    <t>Requires to choose one among Engagement, Associations, and Brand Predisposition</t>
  </si>
  <si>
    <t xml:space="preserve">    CREATIVE EVALUATION SECTIONS</t>
  </si>
  <si>
    <t xml:space="preserve">      Engagement (Enjoyment, Active Involvement, Likeability, Branding)</t>
  </si>
  <si>
    <t>ENGAGEMENT.MDD</t>
  </si>
  <si>
    <t>410/420</t>
  </si>
  <si>
    <t>440,450</t>
  </si>
  <si>
    <t xml:space="preserve">      Association (Message Check)</t>
  </si>
  <si>
    <t>ASSOCIATION.MDD</t>
  </si>
  <si>
    <t>430,450</t>
  </si>
  <si>
    <t xml:space="preserve">      BRAND PREDISPOSITION</t>
  </si>
  <si>
    <t>430,440</t>
  </si>
  <si>
    <t xml:space="preserve">        PERSUASION</t>
  </si>
  <si>
    <t xml:space="preserve">          FMCG/Retail Variant</t>
  </si>
  <si>
    <t>FMCG_RETAIL.MDD</t>
  </si>
  <si>
    <t>480,490,502</t>
  </si>
  <si>
    <t>ADLIST,BRANDS,AdFMCG,AdOtherProps</t>
  </si>
  <si>
    <t xml:space="preserve">          Long Term Purchase Variant</t>
  </si>
  <si>
    <t>LONG_TERM_PURCHASE.MDD</t>
  </si>
  <si>
    <t>470,490,502</t>
  </si>
  <si>
    <t>ADLIST,BRANDS,AdOtherProps,AdLong</t>
  </si>
  <si>
    <t xml:space="preserve">          Services Purchase Variant</t>
  </si>
  <si>
    <t>SERVICES_PURCHASE.MDD</t>
  </si>
  <si>
    <t>470,480,502</t>
  </si>
  <si>
    <t>ADLIST,BRANDS,AdOtherProps,AdService</t>
  </si>
  <si>
    <t xml:space="preserve">        LIKELIHOOD TO ACTION</t>
  </si>
  <si>
    <t xml:space="preserve">          Likelihood to Action</t>
  </si>
  <si>
    <t>LIKELIHOOD.MDD</t>
  </si>
  <si>
    <t>470,480,490</t>
  </si>
  <si>
    <t>DET MODULE</t>
  </si>
  <si>
    <t xml:space="preserve">  DET</t>
  </si>
  <si>
    <t>DET.MDD</t>
  </si>
  <si>
    <t>APPLIST</t>
  </si>
  <si>
    <t>NEEDSCOPE MODULE</t>
  </si>
  <si>
    <t xml:space="preserve">  Footprint</t>
  </si>
  <si>
    <t>NEEDSCOPEFOOTPRINT.MDD</t>
  </si>
  <si>
    <t>64,65,711,712,721</t>
  </si>
  <si>
    <t>CollageList</t>
  </si>
  <si>
    <t xml:space="preserve">  MINI POSITIONER</t>
  </si>
  <si>
    <t>Needscope_Attributes</t>
  </si>
  <si>
    <t>Please note that Footprint question should always be selected, even if you require a Mini-Positioner. This is because Mini-Positioner option includes the Footprint question.</t>
  </si>
  <si>
    <t xml:space="preserve">    Mini Positioner [Positioner -1]</t>
  </si>
  <si>
    <t>NEEDSCOPEMINIPOSITIONER1.MDD</t>
  </si>
  <si>
    <t>610</t>
  </si>
  <si>
    <t>622,64,65</t>
  </si>
  <si>
    <t xml:space="preserve">    Mini Positioner [Positioner -2]</t>
  </si>
  <si>
    <t>NEEDSCOPEMINIPOSITIONER2.MDD</t>
  </si>
  <si>
    <t>621,64,65</t>
  </si>
  <si>
    <t xml:space="preserve">    Add Spare Attribute Question</t>
  </si>
  <si>
    <t>NSPOSSPARE.MDD</t>
  </si>
  <si>
    <t>621/622</t>
  </si>
  <si>
    <t xml:space="preserve">    Add Image Attribute Question</t>
  </si>
  <si>
    <t>IMAGEATTRIBUTES.MDD</t>
  </si>
  <si>
    <t>NEUROSCIENCE</t>
  </si>
  <si>
    <t xml:space="preserve">  INTUITIVE ASSOCIATIONS (IA)</t>
  </si>
  <si>
    <t xml:space="preserve">    Standard (Positive)</t>
  </si>
  <si>
    <t>IA_BRAND_STANDARD.MDD</t>
  </si>
  <si>
    <t>712,610</t>
  </si>
  <si>
    <t>IATargetWords_LST</t>
  </si>
  <si>
    <t xml:space="preserve">    Positive Negative Split</t>
  </si>
  <si>
    <t>IA_BRAND_POSITIVE_NEGATIVE.MDD</t>
  </si>
  <si>
    <t>711,610</t>
  </si>
  <si>
    <t xml:space="preserve">  EMOTIONAL PRIMING (EP)</t>
  </si>
  <si>
    <t xml:space="preserve">    Emotional Priming</t>
  </si>
  <si>
    <t>EP_BRAND.MDD</t>
  </si>
  <si>
    <t>CROSSMEDIA</t>
  </si>
  <si>
    <t>If CrossMedia module added select Pre wave OR Campaign wave depending on which wave is fielding. You cannot field both at the same time.
Required KPI Questions
Category Consumption - Familiarity
Awareness - TBCA or Familiarity
Associations - Imagery
Motivation - Consideration
These KPIs must be present for the duration of the pre-wave AND the campaign wave</t>
  </si>
  <si>
    <t xml:space="preserve">  Pre Wave</t>
  </si>
  <si>
    <t>CROSSMEDIA_PRE_WAVE.MDD</t>
  </si>
  <si>
    <t>200,150,51,30</t>
  </si>
  <si>
    <t>820</t>
  </si>
  <si>
    <t xml:space="preserve">  Campaign Wave</t>
  </si>
  <si>
    <t>CROSSMEDIA_CAMPAIGN_WAVE.MDD</t>
  </si>
  <si>
    <t>810</t>
  </si>
  <si>
    <t>XmediaTouchpointsName_lst,XmediaCampaign_LST</t>
  </si>
  <si>
    <t>AIDED AWARENESS</t>
  </si>
  <si>
    <t>NOT APPLICABLE</t>
  </si>
  <si>
    <t xml:space="preserve">  Aided Awareness</t>
  </si>
  <si>
    <t>AIDEDAWARENESS.MDD</t>
  </si>
  <si>
    <t>USAGE</t>
  </si>
  <si>
    <t xml:space="preserve">  Usage [Multi Choice]</t>
  </si>
  <si>
    <t>USAGE_MULTISELECT.MDD</t>
  </si>
  <si>
    <t>25,26,27</t>
  </si>
  <si>
    <t xml:space="preserve">  Most Often Usage</t>
  </si>
  <si>
    <t>MOSTOFTENUSAGE.MDD</t>
  </si>
  <si>
    <t>2053</t>
  </si>
  <si>
    <t>CONSIDERATION</t>
  </si>
  <si>
    <t xml:space="preserve">  Brands Considered</t>
  </si>
  <si>
    <t>BRANDSCONSIDERED.MDD</t>
  </si>
  <si>
    <t>30</t>
  </si>
  <si>
    <t>NEEDS FIT</t>
  </si>
  <si>
    <t xml:space="preserve">  Needs Fit</t>
  </si>
  <si>
    <t>NEEDSFIT.MDD</t>
  </si>
  <si>
    <t>30/2014</t>
  </si>
  <si>
    <t>45</t>
  </si>
  <si>
    <t>MeetsNeeds and NeedsFit cannot be selected together. In order for the CM Power in the mind metric to be calculated please only select NeedsFit</t>
  </si>
  <si>
    <t xml:space="preserve">  BRAND ENGAGEMENT</t>
  </si>
  <si>
    <t>Affinity and Brand Engagement cannot be selected together. In order for the CM Power in the mind metric to be calculated please only select Brand Engagement</t>
  </si>
  <si>
    <t xml:space="preserve">    Brand Engagement (Business to Consumer)</t>
  </si>
  <si>
    <t>BRANDENGAGEMENTB2C.MDD</t>
  </si>
  <si>
    <t>43,1028</t>
  </si>
  <si>
    <t xml:space="preserve">    Brand Engagement (Business to Business)</t>
  </si>
  <si>
    <t>BRANDENGAGEMENTB2B.MDD</t>
  </si>
  <si>
    <t>43,1026</t>
  </si>
  <si>
    <t>IMAGERY ATTRIBUTE IMPORTANCE</t>
  </si>
  <si>
    <t xml:space="preserve">  Imagery - Importance of Attributes</t>
  </si>
  <si>
    <t>IMAGERYIMPORTANCEOFATTRIBUTES.MDD</t>
  </si>
  <si>
    <t>MARKET FACTORS</t>
  </si>
  <si>
    <t>Refer to sheet Additional Project settings, to select the MF brand variants.</t>
  </si>
  <si>
    <t xml:space="preserve">  Market Factors (Standard)</t>
  </si>
  <si>
    <t>MF_STANDARDAPPROACH.MDD</t>
  </si>
  <si>
    <t>66,67</t>
  </si>
  <si>
    <t>Brands,MarketFactors</t>
  </si>
  <si>
    <t>COMMS TRACKING - BRAND FLUENCY</t>
  </si>
  <si>
    <t xml:space="preserve">  Ad Recognition</t>
  </si>
  <si>
    <t>AD_RECOGNITION.MDD</t>
  </si>
  <si>
    <t>2043,400</t>
  </si>
  <si>
    <t>ADRECOGNITIONBrands,COMPETITOR_BRANDS</t>
  </si>
  <si>
    <t>COMMS TRACKING - AMP</t>
  </si>
  <si>
    <t xml:space="preserve">  Comms Tracking</t>
  </si>
  <si>
    <t>COMMS_TRACKING.MDD</t>
  </si>
  <si>
    <t>2041,400</t>
  </si>
  <si>
    <t>Commsadvert</t>
  </si>
  <si>
    <t>AdNowDirectorEmail</t>
  </si>
  <si>
    <t>[AdNow] Director email address</t>
  </si>
  <si>
    <t>400</t>
  </si>
  <si>
    <t>AdNowCSExecEmail</t>
  </si>
  <si>
    <t>[AdNow] CS Exec email address</t>
  </si>
  <si>
    <t>AdNowClientName</t>
  </si>
  <si>
    <t>[AdNow] Client Name</t>
  </si>
  <si>
    <t>Note 1. Only the Parent client is shown in the list. If you want the Child client showing in TADD, please create a Freshdesk ticket and ask the Database team to update the client name in TADD to the Child client (please specific the Child client name and the job you want the change made on).
Note 2. If the Parent client doesn’t exist for your client, please choose the client 'None of these', and then please create a Freshdesk ticket asking the Database team to add your client to TADD (please specific the Client name and the job you want the change made on).</t>
  </si>
  <si>
    <t>AdCount</t>
  </si>
  <si>
    <t>[AdNow] No of Ads</t>
  </si>
  <si>
    <t>Automation use only</t>
  </si>
  <si>
    <t>AdNowCountry</t>
  </si>
  <si>
    <t>[AdNow] Country</t>
  </si>
  <si>
    <t>AdNowCategory</t>
  </si>
  <si>
    <t>[AdNow] Category on Form</t>
  </si>
  <si>
    <t>AdNowDBCategory</t>
  </si>
  <si>
    <t>[AdNow] Category In Database</t>
  </si>
  <si>
    <t>NumberOfBrandsForNeuro</t>
  </si>
  <si>
    <t>[Neuroscience] Number of Brands to be randomized</t>
  </si>
  <si>
    <t>Note 1. If IA Sub Module needs to be shown: 1,2 or 3 are the options that could be selected out of the list for randomization of Brands.
Note 2. If EP Sub Module needs to be shown: 1,2 are the options that could be selected out of the list for randomization of Brands.
Note 3. If both IA and EP Sub Modules need to be shown: 1,2 are the options that could be selected out of the list for randomization of Brands</t>
  </si>
  <si>
    <t>700</t>
  </si>
  <si>
    <t>HiddenCXTV2TimeSlotOptions</t>
  </si>
  <si>
    <t>[CrossMedia] Region of Commissioning Country</t>
  </si>
  <si>
    <t>Rest of world (Europe/AMAP/Latam)</t>
  </si>
  <si>
    <t>NB: North America template has some variation to Rest of World so ensure you select the right region</t>
  </si>
  <si>
    <t>Weekendday1</t>
  </si>
  <si>
    <t>[CrossMedia] Specify Weekend day 1 Label</t>
  </si>
  <si>
    <t>Saturday</t>
  </si>
  <si>
    <t>Weekendday1 labels are applied to touchpoints in campaign wave where relevant. For example DETMEDIA2/ CXVOD2/</t>
  </si>
  <si>
    <t>Weekendday2</t>
  </si>
  <si>
    <t>[CrossMedia] Specify Weekend day 2 Label</t>
  </si>
  <si>
    <t>Sunday</t>
  </si>
  <si>
    <t>Weekendday2 labels are applied to touchpoints in campaign wave where relevant. For example DETMEDIA2/ CXVOD2/</t>
  </si>
  <si>
    <t>XMTouchpointsByRegion</t>
  </si>
  <si>
    <t>[CrossMedia] Touchpoints by Region</t>
  </si>
  <si>
    <t>If Region filter is applicable then select 'Yes', otherwise select as 'No'</t>
  </si>
  <si>
    <t>XMRegionCount</t>
  </si>
  <si>
    <t>[CrossMedia] Region Count</t>
  </si>
  <si>
    <t>XMCookieConsent</t>
  </si>
  <si>
    <t>[CrossMedia] Cookie Consent (CAWI ONLY)</t>
  </si>
  <si>
    <t>Cookie Consent is optional in CrossMedia, click 'Yes' to enable.</t>
  </si>
  <si>
    <t>Digital_Tagging</t>
  </si>
  <si>
    <t>[CrossMedia/DET] Digital Tagging</t>
  </si>
  <si>
    <t>551,800</t>
  </si>
  <si>
    <t>HiddenAU1abRouting</t>
  </si>
  <si>
    <t>Routing for usage/consideration</t>
  </si>
  <si>
    <t>Default Routing</t>
  </si>
  <si>
    <t>61,2061</t>
  </si>
  <si>
    <t>Additional_Routing</t>
  </si>
  <si>
    <t>Additional Routing</t>
  </si>
  <si>
    <t>Equity Routing</t>
  </si>
  <si>
    <t>31,51,52</t>
  </si>
  <si>
    <t>HiddenMFBrandVariants</t>
  </si>
  <si>
    <t>Market Factors Brand Variants:</t>
  </si>
  <si>
    <t>Default</t>
  </si>
  <si>
    <t>1. Default – No limitation on brands
2. Only 2 brands</t>
  </si>
  <si>
    <t>2032</t>
  </si>
  <si>
    <t>Project Level Text Replacements</t>
  </si>
  <si>
    <t>Standard Labels and it's attributes (if any)</t>
  </si>
  <si>
    <t>Label to be shown in the script for each language</t>
  </si>
  <si>
    <t>#</t>
  </si>
  <si>
    <t>Property Id</t>
  </si>
  <si>
    <t>QDB Id</t>
  </si>
  <si>
    <t>Script Questions</t>
  </si>
  <si>
    <t>Property Example</t>
  </si>
  <si>
    <t>Question_Selection</t>
  </si>
  <si>
    <t>Type in - English Default</t>
  </si>
  <si>
    <t>CATEGORY</t>
  </si>
  <si>
    <t>1</t>
  </si>
  <si>
    <t>Category - How it is to appear in the question text throughout the script (short version).</t>
  </si>
  <si>
    <t>prepared meal</t>
  </si>
  <si>
    <t>comida preparada</t>
  </si>
  <si>
    <t>EXTENDED_CATEGORY_DESCRIPTION</t>
  </si>
  <si>
    <t>7</t>
  </si>
  <si>
    <t>Category description: extended category description if required to introduce the category only</t>
  </si>
  <si>
    <t>BRAND_MAKE_COMPANY_SUPPLIER</t>
  </si>
  <si>
    <t>Category type: Select the appropriate word to best fit your category type (If any of the words does not fit then type in your own).  Input should be in small letters only.</t>
  </si>
  <si>
    <t>brand</t>
  </si>
  <si>
    <t>marca</t>
  </si>
  <si>
    <t>BRAND_MAKE_COMPANY_SUPPLIER_S</t>
  </si>
  <si>
    <t>Category type Plural: Select the appropriate word to best fit your category type (If any of the words does not fit then type in your own).  Input should be in small letters only.</t>
  </si>
  <si>
    <t>brands</t>
  </si>
  <si>
    <t>marcas</t>
  </si>
  <si>
    <t>HiddenCATEGORYPLURAL</t>
  </si>
  <si>
    <t>Category : Text for Plural Category (e.g. Beverages). If singular and plural are the same, use singular for the replacement value e.g Cheese</t>
  </si>
  <si>
    <t>prepared meals</t>
  </si>
  <si>
    <t>NSHiddenPresentVerb</t>
  </si>
  <si>
    <t>600</t>
  </si>
  <si>
    <t>[NEEDSCOPE] Present tense verb, e.g. eat, drink, use … (If any of the words does not fit then type in your own)</t>
  </si>
  <si>
    <t>NSHiddenPresentContinuousVerb</t>
  </si>
  <si>
    <t>[NEEDSCOPE] Present continuous tense verb, e.g. eating, drinking, using … (If any of the words does not fit then type in your own).</t>
  </si>
  <si>
    <t>NSHiddenSpareQuestionText</t>
  </si>
  <si>
    <t>623</t>
  </si>
  <si>
    <t>[NEEDSCOPE] Question text for NSPOS_SPARE (e.g. How would these people describe what [PRESENT CONTINUOUS TENSE VERB] [BRAND] does for them?)</t>
  </si>
  <si>
    <t>AmmendTimePeriodForConnect</t>
  </si>
  <si>
    <t>351</t>
  </si>
  <si>
    <t>[CONNECT] Choose one of these options for your point in time preference (e.g. … in the past 3\6\12 months)</t>
  </si>
  <si>
    <t>HiddenSpecialCategorySingular</t>
  </si>
  <si>
    <t>12,13,67,15,30,22,19,39,45,38</t>
  </si>
  <si>
    <t>Activation (FMCG) - What did you notice while shopping for ##A/AN CATEGORY## that helped you choose the {#BRAND_MAKE_COMPANY_SUPPLIER_S} you ##PAST TENSE VERB LC: E.G. USED /EATEN /BOUGHT ETC.## recently?
Category Importance - If you were choosing ##A/AN CATEGORY## &lt;b&gt;{#CATEGORY}&lt;/b&gt; how important would it be to you to get the right {#BRAND_MAKE_COMPANY_SUPPLIER}?
Consideration - How likely are you to consider choosing each of these {#BRAND_MAKE_COMPANY_SUPPLIER_S} next time you ##PRESENT TENSE VERB LC: E.G. USE /EAT /BUY ETC.## &lt;b&gt;##A/AN CATEGORY##&lt;/b&gt;?
Unaided Needs Based Salience - {widthins}What are the 3 most important things you want from &lt;b&gt;##A/AN CATEGORY##&lt;/b&gt;? &lt;span class='none' ph='Enter response here'&gt;&lt;/span&gt;
Unaided Needs Based Salience Full Brand Name - {widthins}What are the 3 most important things you want from &lt;b&gt;##A/AN CATEGORY##&lt;/b&gt;? &lt;span class='none' ph='Enter response here'&gt;&lt;/span&gt;
Meets Needs (11 point version) - Drag each {#BRAND_MAKE_COMPANY_SUPPLIER} onto the scale to show how well each &lt;b&gt;delivers the main things&lt;/b&gt; you need ##from## ##AN/A## {#CATEGORY}.
Meets Needs (7 point version) - Drag each {#BRAND_MAKE_COMPANY_SUPPLIER} onto the scale to show how well it &lt;b&gt;delivers the main things&lt;/b&gt; you need ##FROM /IN## ##AN/A {#CATEGORY}.
Unique (11 point version) - Drag each {#BRAND_MAKE_COMPANY_SUPPLIER} onto the scale to show how &lt;b&gt;different &lt;/b&gt;it seems to other {#BRAND_MAKE_COMPANY_SUPPLIER_S} ##of## ##an/a## {#CATEGORY}.</t>
  </si>
  <si>
    <t>##A/AN CATEGORY## - If category is the same for singular and plural, then enter same category here (e.g. Cheese). But if a category isn't the same, then enter 'A category' or 'An category' (e.g. A Beverage) for use in these questions.</t>
  </si>
  <si>
    <t>a prepared meal</t>
  </si>
  <si>
    <t>##PAST TENSE VERB E.G. USED /EATEN /BOUGHT ETC.##</t>
  </si>
  <si>
    <t>67,66,26,25</t>
  </si>
  <si>
    <t>Activation (FMCG) - What did you notice while shopping for ##A/AN CATEGORY## that helped you choose the {#BRAND_MAKE_COMPANY_SUPPLIER_S} you ##PAST TENSE VERB LC: E.G. USED /EATEN /BOUGHT ETC.## recently?
Activation (FMCG) - You haven't ##PAST TENSE VERB LC E.G. USED /EATEN /BOUGHT ETC.## ##IT/THEM## recently
Activation (Long Term) - You haven't ##PAST TENSE VERB LC E.G. USED /EATEN /BOUGHT ETC.## ##IT/THEM##
Familiarity (Long Term Purchase/Services) - ##PAST TENSE VERB UC: E.G. USED /BOUGHT ETC.## in the past but not currently
Familiarity (With Time Dimension) - ##PAST TENSE VERB UC: E.G. USED /EATEN /BOUGHT ETC.## ##RECENTLY / ANOTHER TIME FRAME E.G. 'in the past six months'##</t>
  </si>
  <si>
    <t>##OF##</t>
  </si>
  <si>
    <t>57,16,14,29,38,44</t>
  </si>
  <si>
    <t>Ad Messaging - Which of the following {#BRAND_MAKE_COMPANY_SUPPLIER_S} ##OF## {#CATEGORY}, if any, have the following message in their advertising?
Category Difference - Which of these statements best describes how different {#BRAND_MAKE_COMPANY_SUPPLIER_S} ##OF## &lt;b&gt;{#CATEGORY}&lt;/b&gt; are?
Category Satisfaction - Overall how satisfied are you with the {#BRAND_MAKE_COMPANY_SUPPLIER_S} ##OF## &lt;b&gt;{#CATEGORY}&lt;/b&gt; that are currently available?
Last 10 Purchases - Thinking about your last 10 ##PLURAL NOUN E.G. PURCHASES /DRINKS /USES## ##OF## {#CATEGORY}, type in how many were for each brand.&lt;br/&gt;&lt;i&gt;If you didn't buy one of these brands, you can leave it as zero.&lt;/i&gt;
Unique (11 point version) - Drag each {#BRAND_MAKE_COMPANY_SUPPLIER} onto the scale to show how &lt;b&gt;different &lt;/b&gt;it seems to other {#BRAND_MAKE_COMPANY_SUPPLIER_S} ##of## ##an/a## {#CATEGORY}.
Unique (7 point version) - Drag each {#BRAND_MAKE_COMPANY_SUPPLIER} onto the scale to show how &lt;b&gt;different &lt;/b&gt;it seems to other {#BRAND_MAKE_COMPANY_SUPPLIER_S} ##OF## {#CATEGORY}</t>
  </si>
  <si>
    <t>OF</t>
  </si>
  <si>
    <t>de</t>
  </si>
  <si>
    <t>##PRESENT TENSE VERB E.G. USE /EAT /BUY ETC.##</t>
  </si>
  <si>
    <t>28,30,66,10,9,27,25,26,70</t>
  </si>
  <si>
    <t>Brand Bought Last - Which of these brands did you ##PRESENT TENSE VERB LC: E.G. USE /EAT /BUY ETC.## last?
Category Usage - How often do you ##PRESENT TENSE VERB: E.G. USE /EAT /BUY ETC.## {#HiddenCATEGORYPLURAL}?
Chief Shopper (Non-FMCG) - I am solely responsible for choosing the {#CATEGORY} I ##PRESENT TENSE VERB: E.G. USE /EAT /BUY ETC.##
Chief Shopper (Non-FMCG) - Someone else in the household is responsible for choosing the {#CATEGORY} I ##PRESENT TENSE VERB: E.G. USE /EAT /BUY ETC.##
Consideration - How likely are you to consider choosing each of these {#BRAND_MAKE_COMPANY_SUPPLIER_S} next time you ##PRESENT TENSE VERB LC: E.G. USE /EAT /BUY ETC.## &lt;b&gt;##A/AN CATEGORY##&lt;/b&gt;?
Familiarity (Standard) - ##PRESENT TENSE VERB UC: E.G. USE /EAT /BUY ETC.## most often
Familiarity (Standard) - ##PRESENT TENSE VERB UC: E.G. USE /EAT /BUY ETC.## regularly
Familiarity (With Time Dimension) - ##PRESENT TENSE VERB UC: E.G. USE /BUY ETC.## most often
Familiarity (With Time Dimension) - ##PRESENT TENSE VERB UC: E.G. USE /BUY ETC.## ##AND/AS WELL AS/WITH## others
Familiarity (Long Term Purchase/Services) - ##PRESENT TENSE VERB UC: E.G. USE /EAT /BUY ETC.## most often
Familiarity (Long Term Purchase/Services) - ##PRESENT TENSE VERB UC: E.G. USE /EAT /BUY ETC.## regularly
Activation (Long Term) - What encouraged you to choose each {#BRAND_MAKE_COMPANY_SUPPLIER} when considering which {#CATEGORY} to ##PRESENT TENSE VERB LC: E.G. USE /EAT /BUY ETC.##? &lt;br&gt;What did you notice as you were deciding?&lt;/br&gt;</t>
  </si>
  <si>
    <t>USE</t>
  </si>
  <si>
    <t>usaste</t>
  </si>
  <si>
    <t>##SHOPPING/LOOKING##</t>
  </si>
  <si>
    <t>Distribution (Channel Version) - When you are ##SHOPPING/LOOKING## for {#DISTRIBUTION_PRIM_BRAND}  ##AT/ON/IN/WITH THE## ##CHANNEL E.G. STORE /VENUE /ETC.##, how easy is it to find?</t>
  </si>
  <si>
    <t>shopping</t>
  </si>
  <si>
    <t>compras</t>
  </si>
  <si>
    <t>##AT/ON/IN/WITH THE##</t>
  </si>
  <si>
    <t>59,58</t>
  </si>
  <si>
    <t>AT</t>
  </si>
  <si>
    <t>en</t>
  </si>
  <si>
    <t>##CHANNEL E.G. STORE /VENUE /ETC.##</t>
  </si>
  <si>
    <t>STORE</t>
  </si>
  <si>
    <t>la tienda</t>
  </si>
  <si>
    <t>##I GO/I SHOP##</t>
  </si>
  <si>
    <t>Distribution (Channel Version) - It's easily available everywhere ##I GO/I SHOP##
Distribution (Generic Version) - It's easily available everywhere ##I GO/I SHOP##</t>
  </si>
  <si>
    <t>I SHOP</t>
  </si>
  <si>
    <t>compro</t>
  </si>
  <si>
    <t>##SHOP/LOOK##</t>
  </si>
  <si>
    <t>SHOP</t>
  </si>
  <si>
    <t>##TRIED##</t>
  </si>
  <si>
    <t>27</t>
  </si>
  <si>
    <t>Familiarity (Standard) - ##TRIED##</t>
  </si>
  <si>
    <t>TRIED</t>
  </si>
  <si>
    <t>usado</t>
  </si>
  <si>
    <t>##IT/THEM##</t>
  </si>
  <si>
    <t>67,27,25,26,66</t>
  </si>
  <si>
    <t>Activation (FMCG) - You haven't ##PAST TENSE VERB LC E.G. USED /EATEN /BOUGHT ETC.## ##IT/THEM## recently
Familiarity (Standard) - Never heard of ##IT/THEM##
Familiarity (Long Term Purchase/Services) - Never heard of ##IT/THEM##
Familiarity (With Time Dimension) - Heard a &lt;b&gt;lot&lt;/b&gt; but haven't ##PAST PARTICIPLE E.G. USED /EATEN /BOUGHT ETC.## ##IT/THEM## ##RECENTLY / ANOTHER TIME FRAME E.G. 'in the past six months'##
Familiarity (With Time Dimension) - Heard a &lt;b&gt;little&lt;/b&gt; but haven't ##PAST PARTICIPLE E.G. USED /EATEN /BOUGHT ETC.## ##IT/THEM## ##RECENTLY / ANOTHER TIME FRAME E.G. 'in the past six months'##
Familiarity (With Time Dimension) - Never heard of ##IT/THEM##
Activation (Long Term) - You haven't ##PAST TENSE VERB LC E.G. USED /EATEN /BOUGHT ETC.## ##IT/THEM##</t>
  </si>
  <si>
    <t>THEM</t>
  </si>
  <si>
    <t>esos</t>
  </si>
  <si>
    <t>##AND/AS WELL AS/WITH##</t>
  </si>
  <si>
    <t>26</t>
  </si>
  <si>
    <t>Familiarity (Long Term Purchase/Services) - ##PRESENT TENSE VERB UC: E.G. USE /BUY ETC.## ##AND/AS WELL AS/WITH## others</t>
  </si>
  <si>
    <t>##RECENTLY / ANOTHER TIME FRAME E.G. 'in the past six months'##</t>
  </si>
  <si>
    <t>25</t>
  </si>
  <si>
    <t>Familiarity (With Time Dimension) - ##PAST TENSE VERB UC: E.G. USED /EATEN /BOUGHT ETC.## ##RECENTLY / ANOTHER TIME FRAME E.G. 'in the past six months'##
Familiarity (With Time Dimension) - Heard a &lt;b&gt;lot&lt;/b&gt; but haven't ##PAST PARTICIPLE E.G. USED /EATEN /BOUGHT ETC.## ##IT/THEM## ##RECENTLY / ANOTHER TIME FRAME E.G. 'in the past six months'##
Familiarity (With Time Dimension) - Heard a &lt;b&gt;little&lt;/b&gt; but haven't ##PAST PARTICIPLE E.G. USED /EATEN /BOUGHT ETC.## ##IT/THEM## ##RECENTLY / ANOTHER TIME FRAME E.G. 'in the past six months'##</t>
  </si>
  <si>
    <t>##PLURAL NOUN E.G. PURCHASES /DRINKS /USES##</t>
  </si>
  <si>
    <t>29</t>
  </si>
  <si>
    <t>Last 10 Purchases - Thinking about your last 10 ##PLURAL NOUN E.G. PURCHASES /DRINKS /USES## ##OF## {#CATEGORY}, type in how many were for each brand.&lt;br/&gt;&lt;i&gt;If you didn't buy one of these brands, you can leave it as zero.&lt;/i&gt;</t>
  </si>
  <si>
    <t>USES</t>
  </si>
  <si>
    <t>usos</t>
  </si>
  <si>
    <t>##from##</t>
  </si>
  <si>
    <t>39</t>
  </si>
  <si>
    <t>Meets Needs (11 point version) - Drag each {#BRAND_MAKE_COMPANY_SUPPLIER} onto the scale to show how well each &lt;b&gt;delivers the main things&lt;/b&gt; you need ##from## ##AN/A## {#CATEGORY}.</t>
  </si>
  <si>
    <t>##FROM /IN##</t>
  </si>
  <si>
    <t>Meets Needs (7 point version) - Drag each {#BRAND_MAKE_COMPANY_SUPPLIER} onto the scale to show how well it &lt;b&gt;delivers the main things&lt;/b&gt; you need ##FROM /IN## ##AN/A {#CATEGORY}.</t>
  </si>
  <si>
    <t>FROM</t>
  </si>
  <si>
    <t>##ON THE PACKAGING /IN THE STORE##</t>
  </si>
  <si>
    <t>18,19,20</t>
  </si>
  <si>
    <t>Prompted Needs Based Salience Full Brand Name/ Unaided Needs Based Salience Full Brand Name /Unaided Brand Awareness Full Brand Name - Type in the &lt;b&gt;full&lt;/b&gt; name as it appears ##ON THE PACKAGING /IN THE STORE##.</t>
  </si>
  <si>
    <t>##SHOPPING FOR /CHOOSING##</t>
  </si>
  <si>
    <t>12,13</t>
  </si>
  <si>
    <t>Customer Typology (Retail or Services) - Choose what applies to you most when ##SHOPPING FOR /CHOOSING## ##A/AN CATEGORY##
Customer Typology (Standard) - Choose what applies to you most when ##SHOPPING FOR /CHOOSING## ##A/AN CATEGORY##</t>
  </si>
  <si>
    <t>SHOPPING FOR</t>
  </si>
  <si>
    <t>compre</t>
  </si>
  <si>
    <t>##It's always at the best price? OR Offers the best price?##</t>
  </si>
  <si>
    <t>Customer Typology (Standard) - ##It's always at the best price? OR Offers the best price?##</t>
  </si>
  <si>
    <t>Offers the best price?</t>
  </si>
  <si>
    <t>ofrece el mejor precio</t>
  </si>
  <si>
    <t>HiddenQuestionTextAu3a</t>
  </si>
  <si>
    <t>2052,2053</t>
  </si>
  <si>
    <t>Usage : Label text  to appear in the question</t>
  </si>
  <si>
    <t>HiddenQuestionTextAu3b</t>
  </si>
  <si>
    <t>2054</t>
  </si>
  <si>
    <t>Most often usage : Label text  to appear in the question</t>
  </si>
  <si>
    <t>HiddenQuestionTextConsideration</t>
  </si>
  <si>
    <t>Consideration  : Label text  to appear in the question</t>
  </si>
  <si>
    <t>HiddenAu3c1Text</t>
  </si>
  <si>
    <t>2016</t>
  </si>
  <si>
    <t>Market share - Last 10 : Label text  to appear in the question</t>
  </si>
  <si>
    <t>HiddenQuestionTextAu3c2</t>
  </si>
  <si>
    <t>2017</t>
  </si>
  <si>
    <t>Market share - Actual Spend : Label text  to appear in the question</t>
  </si>
  <si>
    <t>HiddenQuestionTextAu3c3</t>
  </si>
  <si>
    <t>2018</t>
  </si>
  <si>
    <t>Market share - Proportion of spend : Label text  to appear in the question</t>
  </si>
  <si>
    <t>Brand Logos Input Form - Minimum 2 - Maximum 32 brands (To remain mobile friendly recommend no more than 8)
Brand names cannot exceed 50 characters (in any language)
Need minimum of 3 brands to conduct the NeedScope Module</t>
  </si>
  <si>
    <t>Media to be shown in the script for each language</t>
  </si>
  <si>
    <t>Q058 - Ad Messaging Brands
(Select min. 2 brands)</t>
  </si>
  <si>
    <t>Q056 - TBCA follow up brands
(Select atleast 1 brand)</t>
  </si>
  <si>
    <t>MDF brands
(Default 'Yes' change to No if not required)</t>
  </si>
  <si>
    <t>DBA Brands
(Select brands required for DBA, feasibility checks must have been completed)</t>
  </si>
  <si>
    <t>Brand to display when dashboard first opened
(Select one brand only)</t>
  </si>
  <si>
    <t>(CONNECT) Brand Categorization
(Classify Client / Competitor / Other brands)</t>
  </si>
  <si>
    <t>DET - Single brand for analysis</t>
  </si>
  <si>
    <t>NEUROSCIENCE Brands
(Select at least 1 brand)</t>
  </si>
  <si>
    <t>NPS
(Select that qualify for NPS)</t>
  </si>
  <si>
    <t>Blank1</t>
  </si>
  <si>
    <t>Blank2</t>
  </si>
  <si>
    <t>Blank3</t>
  </si>
  <si>
    <t>Blank4</t>
  </si>
  <si>
    <t>Blank5</t>
  </si>
  <si>
    <t>1*</t>
  </si>
  <si>
    <t>Chief Chef</t>
  </si>
  <si>
    <t>chief_chef.jpg</t>
  </si>
  <si>
    <t>2*</t>
  </si>
  <si>
    <t>Chow Chow</t>
  </si>
  <si>
    <t>chow_chow.jpg</t>
  </si>
  <si>
    <t>Dad's Making Dinner</t>
  </si>
  <si>
    <t>dad_s_making_dinner.jpg</t>
  </si>
  <si>
    <t>Dinner Tonight</t>
  </si>
  <si>
    <t>dinner_tonight.jpg</t>
  </si>
  <si>
    <t>5</t>
  </si>
  <si>
    <t>Fresh</t>
  </si>
  <si>
    <t>fresh.jpg</t>
  </si>
  <si>
    <t>Golden Fork</t>
  </si>
  <si>
    <t>golden_fork.jpg</t>
  </si>
  <si>
    <t>Homecooked</t>
  </si>
  <si>
    <t>homecooked.jpg</t>
  </si>
  <si>
    <t>8</t>
  </si>
  <si>
    <t>Mom's Cooking</t>
  </si>
  <si>
    <t>mom_s_cooking.jpg</t>
  </si>
  <si>
    <t>9</t>
  </si>
  <si>
    <t>Palatable</t>
  </si>
  <si>
    <t>palatable.jpg</t>
  </si>
  <si>
    <t>10</t>
  </si>
  <si>
    <t>Saucy Sally</t>
  </si>
  <si>
    <t>saucy_sally.jpg</t>
  </si>
  <si>
    <t>11</t>
  </si>
  <si>
    <t>Savory</t>
  </si>
  <si>
    <t>savory.jpg</t>
  </si>
  <si>
    <t>Silver Knife</t>
  </si>
  <si>
    <t>silver_knife.jpg</t>
  </si>
  <si>
    <t>Southern Hospitality</t>
  </si>
  <si>
    <t>southern_hospitality.jpg</t>
  </si>
  <si>
    <t>14</t>
  </si>
  <si>
    <t>Tony and Toni</t>
  </si>
  <si>
    <t>tony_and_toni.jpg</t>
  </si>
  <si>
    <t>15</t>
  </si>
  <si>
    <t>Vegan Virtue</t>
  </si>
  <si>
    <t>vegan_virtue.jpg</t>
  </si>
  <si>
    <t>16</t>
  </si>
  <si>
    <t>Vital Vittles</t>
  </si>
  <si>
    <t>vital_vittles.jpg</t>
  </si>
  <si>
    <t>17</t>
  </si>
  <si>
    <t>Western Que</t>
  </si>
  <si>
    <t>western_que.jpg</t>
  </si>
  <si>
    <t>18</t>
  </si>
  <si>
    <t>World Flavor</t>
  </si>
  <si>
    <t>world_flavor.jpg</t>
  </si>
  <si>
    <t>19</t>
  </si>
  <si>
    <t>20</t>
  </si>
  <si>
    <t>21</t>
  </si>
  <si>
    <t>22</t>
  </si>
  <si>
    <t>23</t>
  </si>
  <si>
    <t>24</t>
  </si>
  <si>
    <t>28</t>
  </si>
  <si>
    <t>31</t>
  </si>
  <si>
    <t>32</t>
  </si>
  <si>
    <t>Activation Statements : Minimum  4 - Maximum 50 statements (To remain mobile friendly recommend no more than 8)</t>
  </si>
  <si>
    <t>Dashboard label for statement
(Limit 50 characters)</t>
  </si>
  <si>
    <t>3*</t>
  </si>
  <si>
    <t>4*</t>
  </si>
  <si>
    <t>35</t>
  </si>
  <si>
    <t>36</t>
  </si>
  <si>
    <t>37</t>
  </si>
  <si>
    <t>38</t>
  </si>
  <si>
    <t>40</t>
  </si>
  <si>
    <t>41</t>
  </si>
  <si>
    <t>42</t>
  </si>
  <si>
    <t>43</t>
  </si>
  <si>
    <t>44</t>
  </si>
  <si>
    <t>46</t>
  </si>
  <si>
    <t>47</t>
  </si>
  <si>
    <t>48</t>
  </si>
  <si>
    <t>49</t>
  </si>
  <si>
    <t>50</t>
  </si>
  <si>
    <t>Ad Messaging Statements : Minimum  2 - Maximum 15 statements</t>
  </si>
  <si>
    <t>Needs/occasions or brand/category benefit/association</t>
  </si>
  <si>
    <t>Brand Associated</t>
  </si>
  <si>
    <t>quick meals</t>
  </si>
  <si>
    <t>Needs/occasions</t>
  </si>
  <si>
    <t>easy home cooking</t>
  </si>
  <si>
    <t>our recipes, your kitchen</t>
  </si>
  <si>
    <t>Selected just for you</t>
  </si>
  <si>
    <t>Veggies Rule</t>
  </si>
  <si>
    <t>the world in your fridge</t>
  </si>
  <si>
    <t>ADNOW AD's : Minimum 1 - Maximum 15 Ads
Spend up to end of fieldwork – The spend on the ad between the ad start date and the end of the recognition period. The spend data will be used to analyse the ad recognition in order for you to filter your norms by the Spend metric.
Spend for Market – The expenditure on the ad or media campaign just for the market of fieldwork.</t>
  </si>
  <si>
    <t>FMCG Persuasion Text</t>
  </si>
  <si>
    <t>Long Term Persuasion Text Verb1</t>
  </si>
  <si>
    <t>Long Term Persuasion Text Verb2</t>
  </si>
  <si>
    <t>Service Persuasion Text Verb1</t>
  </si>
  <si>
    <t>Service Persuasion Text Verb2</t>
  </si>
  <si>
    <t>Service Persuasion Text Verb3</t>
  </si>
  <si>
    <t>Format of Ad</t>
  </si>
  <si>
    <t>Media Type</t>
  </si>
  <si>
    <t>AD Length (in secs)</t>
  </si>
  <si>
    <t>Brand Name
Pick from Brands Sheet and must be TBCA Brand</t>
  </si>
  <si>
    <t>Future Purpose</t>
  </si>
  <si>
    <t>(ADNOW) Misattribution Brands
(Select min 3 &amp; max 8 brands)
Colon (:) Separated List, pick from Brands sheet</t>
  </si>
  <si>
    <t>Spend up to end of fieldwork</t>
  </si>
  <si>
    <t>Spend For market</t>
  </si>
  <si>
    <t>GRPs or Impressions</t>
  </si>
  <si>
    <t>Date Ad is first shown
(YYYYMMDD)</t>
  </si>
  <si>
    <t>Date Ad is last shown
(YYYYMMDD)</t>
  </si>
  <si>
    <t>News Value</t>
  </si>
  <si>
    <t>Brand status</t>
  </si>
  <si>
    <t>Competitor ad?</t>
  </si>
  <si>
    <t>Is the brand name at rating scale a variant/line extension?</t>
  </si>
  <si>
    <t>2</t>
  </si>
  <si>
    <t>Click below Copy button</t>
  </si>
  <si>
    <t>Property</t>
  </si>
  <si>
    <t>Group</t>
  </si>
  <si>
    <t>Type In English</t>
  </si>
  <si>
    <t>adloop[..].FMCG_USAGE</t>
  </si>
  <si>
    <t>FMCG Brand Usage</t>
  </si>
  <si>
    <t>adloop[..].FMCG_USAGE^most</t>
  </si>
  <si>
    <t>adloop[..].FMCG_USAGE^regular</t>
  </si>
  <si>
    <t>adloop[..].FMCG_USAGE^timeToTime</t>
  </si>
  <si>
    <t>adloop[..].FMCG_USAGE^past</t>
  </si>
  <si>
    <t>adloop[..].FMCG_USAGE^heard</t>
  </si>
  <si>
    <t>adloop[..].FMCG_USAGE^never</t>
  </si>
  <si>
    <t>adloop[..].fPersuasionUser</t>
  </si>
  <si>
    <t>FMCG Users</t>
  </si>
  <si>
    <t>adloop[..].fPersuasionUser^strongly</t>
  </si>
  <si>
    <t>adloop[..].fPersuasionUser^encourage</t>
  </si>
  <si>
    <t>adloop[..].fPersuasionUser^noDiff</t>
  </si>
  <si>
    <t>adloop[..].fPersuasionUser^less</t>
  </si>
  <si>
    <t>adloop[..].fPersuasionTriallist</t>
  </si>
  <si>
    <t>FMCG Triallist</t>
  </si>
  <si>
    <t>adloop[..].fPersuasionTriallist^muchMore</t>
  </si>
  <si>
    <t>adloop[..].fPersuasionTriallist^littleMore</t>
  </si>
  <si>
    <t>adloop[..].fPersuasionTriallist^noDiff</t>
  </si>
  <si>
    <t>adloop[..].fPersuasionTriallist^less</t>
  </si>
  <si>
    <t>adloop[..].fPersuasionNonTriallist</t>
  </si>
  <si>
    <t>FMCG Non-Triallist</t>
  </si>
  <si>
    <t>adloop[..].fPersuasionNonTriallist^muchMore</t>
  </si>
  <si>
    <t>adloop[..].fPersuasionNonTriallist^littleMore</t>
  </si>
  <si>
    <t>adloop[..].fPersuasionNonTriallist^noDiff</t>
  </si>
  <si>
    <t>adloop[..].fPersuasionNonTriallist^less</t>
  </si>
  <si>
    <t>adloop[..].LGTRM_USAGE</t>
  </si>
  <si>
    <t>Long Term Brand Usage</t>
  </si>
  <si>
    <t>adloop[..].LGTRM_USAGE^Currently</t>
  </si>
  <si>
    <t>adloop[..].LGTRM_USAGE^Past</t>
  </si>
  <si>
    <t>adloop[..].LGTRM_USAGE^HeardOf</t>
  </si>
  <si>
    <t>adloop[..].LGTRM_USAGE^NeverHeard</t>
  </si>
  <si>
    <t>adloop[..].ltPersuasion</t>
  </si>
  <si>
    <t>Long Term Persuasion</t>
  </si>
  <si>
    <t>adloop[..].ltPersuasion^MuchMore</t>
  </si>
  <si>
    <t>adloop[..].ltPersuasion^LittleMore</t>
  </si>
  <si>
    <t>adloop[..].ltPersuasion^NoDiff</t>
  </si>
  <si>
    <t>adloop[..].ltPersuasion^MeOff</t>
  </si>
  <si>
    <t>Qualifier</t>
  </si>
  <si>
    <t>Likelihood To Action</t>
  </si>
  <si>
    <t>LikelihoodToAction</t>
  </si>
  <si>
    <t>Product Name</t>
  </si>
  <si>
    <t>ProductName</t>
  </si>
  <si>
    <t>Brand Display Label</t>
  </si>
  <si>
    <t>BrandDisplayLabel</t>
  </si>
  <si>
    <t>Key Message 1</t>
  </si>
  <si>
    <t>KeyMessage</t>
  </si>
  <si>
    <t>Key Message 2</t>
  </si>
  <si>
    <t>Key Message 3</t>
  </si>
  <si>
    <t>Key Message 4</t>
  </si>
  <si>
    <t>Key Message 5</t>
  </si>
  <si>
    <t>Key Message 6</t>
  </si>
  <si>
    <t>adloop[..].SERV_USAGE</t>
  </si>
  <si>
    <t>Services Brand Usage</t>
  </si>
  <si>
    <t>adloop[..].SERV_USAGE^currently</t>
  </si>
  <si>
    <t>adloop[..].SERV_USAGE^timeToTime</t>
  </si>
  <si>
    <t>adloop[..].SERV_USAGE^past</t>
  </si>
  <si>
    <t>adloop[..].SERV_USAGE^heard</t>
  </si>
  <si>
    <t>adloop[..].SERV_USAGE^never</t>
  </si>
  <si>
    <t>adloop[..].spPersuasionUser</t>
  </si>
  <si>
    <t>Services Users</t>
  </si>
  <si>
    <t>adloop[..].spPersuasionUser^strongly</t>
  </si>
  <si>
    <t>adloop[..].spPersuasionUser^encourage</t>
  </si>
  <si>
    <t>adloop[..].spPersuasionUser^noDiff</t>
  </si>
  <si>
    <t>adloop[..].spPersuasionUser^less</t>
  </si>
  <si>
    <t>adloop[..].spPersuasionNonTriallist</t>
  </si>
  <si>
    <t>Services Non-Triallist</t>
  </si>
  <si>
    <t>adloop[..].spPersuasionNonTriallist^muchMore</t>
  </si>
  <si>
    <t>adloop[..].spPersuasionNonTriallist^littleMore</t>
  </si>
  <si>
    <t>adloop[..].spPersuasionNonTriallist^noDiff</t>
  </si>
  <si>
    <t>adloop[..].spPersuasionNonTriallist^less</t>
  </si>
  <si>
    <t>adloop[..].spPersuasionTriallist</t>
  </si>
  <si>
    <t>Services Triallist</t>
  </si>
  <si>
    <t>adloop[..].spPersuasionTriallist^muchMore</t>
  </si>
  <si>
    <t>adloop[..].spPersuasionTriallist^littleMore</t>
  </si>
  <si>
    <t>adloop[..].spPersuasionTriallist^noDiff</t>
  </si>
  <si>
    <t>adloop[..].spPersuasionTriallist^less</t>
  </si>
  <si>
    <t>Age Bands - Minimum 2 - Maximum 12 bands
Min and Max hold numeric values</t>
  </si>
  <si>
    <t>Min</t>
  </si>
  <si>
    <t>Max</t>
  </si>
  <si>
    <t>Screenout</t>
  </si>
  <si>
    <t>under 16</t>
  </si>
  <si>
    <t>menores de 16 años</t>
  </si>
  <si>
    <t>36-50</t>
  </si>
  <si>
    <t>51-65</t>
  </si>
  <si>
    <t>66 and older</t>
  </si>
  <si>
    <t>66 y mayores</t>
  </si>
  <si>
    <t>16-20</t>
  </si>
  <si>
    <t>21-35</t>
  </si>
  <si>
    <t>21 35</t>
  </si>
  <si>
    <t>ADVERTS Minimum 1, Maximum 40</t>
  </si>
  <si>
    <t>Brand Name
Pick from Brand Sheet</t>
  </si>
  <si>
    <t>Is this item a campaign advert?</t>
  </si>
  <si>
    <t>Competitor Brand(s)
Colon (:) Separated List, pick from Competitor sheet</t>
  </si>
  <si>
    <t>Mimimum of 2 and Maximum of 10 competitor brands per advert</t>
  </si>
  <si>
    <t>Filter Variables
Please note 15 variables is the maximum and the technical limit. Anly subgroups incl. a base size n&gt;30 will be modelled.</t>
  </si>
  <si>
    <t>Code</t>
  </si>
  <si>
    <t>Question Name</t>
  </si>
  <si>
    <t>Question Label</t>
  </si>
  <si>
    <t>Tabulation</t>
  </si>
  <si>
    <t>Comments</t>
  </si>
  <si>
    <t>SEG_01</t>
  </si>
  <si>
    <t>Age</t>
  </si>
  <si>
    <t>SEG_02</t>
  </si>
  <si>
    <t>GENDER</t>
  </si>
  <si>
    <t>Gender</t>
  </si>
  <si>
    <t>SEG_03</t>
  </si>
  <si>
    <t>SEG_04</t>
  </si>
  <si>
    <t>SEG_05</t>
  </si>
  <si>
    <t>SEG_06</t>
  </si>
  <si>
    <t>SEG_07</t>
  </si>
  <si>
    <t>SEG_08</t>
  </si>
  <si>
    <t>SEG_09</t>
  </si>
  <si>
    <t>SEG_10</t>
  </si>
  <si>
    <t>SEG_11</t>
  </si>
  <si>
    <t>SEG_12</t>
  </si>
  <si>
    <t>SEG_13</t>
  </si>
  <si>
    <t>SEG_14</t>
  </si>
  <si>
    <t>SEG_15</t>
  </si>
  <si>
    <t>Select Sector below:</t>
  </si>
  <si>
    <t>Unique TP Code</t>
  </si>
  <si>
    <t>Touch Point Short Label</t>
  </si>
  <si>
    <t>Full TP List
(Select 20) Mark 'X'</t>
  </si>
  <si>
    <t>Priority TPs
(Select 10) Mark 'X'</t>
  </si>
  <si>
    <t>CrossMedia Regions
(select 'ALL' if National)maximum 8 Regions</t>
  </si>
  <si>
    <t>Region Identifier</t>
  </si>
  <si>
    <t>CrossMedia Campaign wave builder
List each touchpoint name you are measuring and select which question block to use to capture opportunities to see.  Touchpoints: minimum 1 and maximum 5</t>
  </si>
  <si>
    <t>Click below after filling in Question blocks</t>
  </si>
  <si>
    <t>Question block (select)</t>
  </si>
  <si>
    <t>ID</t>
  </si>
  <si>
    <t>CrossMedia Campaign Wave: Media/Channels
Minimum 1, Maximum 20
(To remain mobile friendly recommend no more than 15)</t>
  </si>
  <si>
    <t>Media/Channels</t>
  </si>
  <si>
    <t>Region filter (Select 'All' if National)</t>
  </si>
  <si>
    <t>Question Label: Description</t>
  </si>
  <si>
    <t>List Name</t>
  </si>
  <si>
    <t>Question Block</t>
  </si>
  <si>
    <t>Question Block ID</t>
  </si>
  <si>
    <t>List ID</t>
  </si>
  <si>
    <t>Media List</t>
  </si>
  <si>
    <t>ALL</t>
  </si>
  <si>
    <t>Apps - Maximum 32 , 8 Recommended</t>
  </si>
  <si>
    <t>Link to each App to be provided</t>
  </si>
  <si>
    <t>This information is required for GDC DP team</t>
  </si>
  <si>
    <t>On target smartphone population :</t>
  </si>
  <si>
    <t>This can be sourced before the campaign ends (at time of completing this sheet). This is an input needed to run the PME calculations (only needs to be sourced once). "On target" means this is a population figure (in that market) related specifically to the primary target audience of the digital advertising.</t>
  </si>
  <si>
    <t>Definition of audience for sub analysis:</t>
  </si>
  <si>
    <t>E.g. age 25-34, male, existing users</t>
  </si>
  <si>
    <t>By default DET will include results for the overall tracker profile. However, standard DET prices also includes analysis of one sub-group of interest to the client. If you would like to analyse on a sub-group of the tracker profile (base sizes allowing), please enter the audience definition in this field. This can be a combination of demographics and survey variables (e.g. 25-34, males, existing users). If this sub-group definition changes in subsequent reporting periods you will need to let the DP team know in advance of data being prepared.</t>
  </si>
  <si>
    <t>Language 3-digit code</t>
  </si>
  <si>
    <t>BASE</t>
  </si>
  <si>
    <t>ENG</t>
  </si>
  <si>
    <t>ESS</t>
  </si>
  <si>
    <t>ENA</t>
  </si>
  <si>
    <t>PTB</t>
  </si>
  <si>
    <t>ENC</t>
  </si>
  <si>
    <t>FRC</t>
  </si>
  <si>
    <t>ESL</t>
  </si>
  <si>
    <t>CHS</t>
  </si>
  <si>
    <t>ESO</t>
  </si>
  <si>
    <t>CSY</t>
  </si>
  <si>
    <t>DAN</t>
  </si>
  <si>
    <t>ARE</t>
  </si>
  <si>
    <t>FIN</t>
  </si>
  <si>
    <t>FRA</t>
  </si>
  <si>
    <t>DEU</t>
  </si>
  <si>
    <t>ELL</t>
  </si>
  <si>
    <t>ZHH</t>
  </si>
  <si>
    <t>HUN</t>
  </si>
  <si>
    <t>ENN</t>
  </si>
  <si>
    <t>HIN</t>
  </si>
  <si>
    <t>TAM</t>
  </si>
  <si>
    <t>IND</t>
  </si>
  <si>
    <t>ENI</t>
  </si>
  <si>
    <t>ITA</t>
  </si>
  <si>
    <t>JPN</t>
  </si>
  <si>
    <t>ARU</t>
  </si>
  <si>
    <t>KOR</t>
  </si>
  <si>
    <t>MSB</t>
  </si>
  <si>
    <t>MSL</t>
  </si>
  <si>
    <t>ESM</t>
  </si>
  <si>
    <t>NLD</t>
  </si>
  <si>
    <t>ENZ</t>
  </si>
  <si>
    <t>NOR</t>
  </si>
  <si>
    <t>ESR</t>
  </si>
  <si>
    <t>FPO</t>
  </si>
  <si>
    <t>PLK</t>
  </si>
  <si>
    <t>PTG</t>
  </si>
  <si>
    <t>ROM</t>
  </si>
  <si>
    <t>ENE</t>
  </si>
  <si>
    <t>ENS</t>
  </si>
  <si>
    <t>ESN</t>
  </si>
  <si>
    <t>SVE</t>
  </si>
  <si>
    <t>CHT</t>
  </si>
  <si>
    <t>THA</t>
  </si>
  <si>
    <t>TRK</t>
  </si>
  <si>
    <t>xxx1</t>
  </si>
  <si>
    <t>ENU</t>
  </si>
  <si>
    <t>EST</t>
  </si>
  <si>
    <t>VIT</t>
  </si>
  <si>
    <t>Language Name</t>
  </si>
  <si>
    <t>UK English translation</t>
  </si>
  <si>
    <t>UK English (MASTER)</t>
  </si>
  <si>
    <t>Argentina</t>
  </si>
  <si>
    <t>Australia (UK English clone)</t>
  </si>
  <si>
    <t>Brazil</t>
  </si>
  <si>
    <t>Canada (English) (USA English Clone)</t>
  </si>
  <si>
    <t>Canada (French)</t>
  </si>
  <si>
    <t>Chile</t>
  </si>
  <si>
    <t>China</t>
  </si>
  <si>
    <t>Colombia</t>
  </si>
  <si>
    <t>Czech Republic</t>
  </si>
  <si>
    <t>Denmark</t>
  </si>
  <si>
    <t>Egypt</t>
  </si>
  <si>
    <t>Finland</t>
  </si>
  <si>
    <t>France</t>
  </si>
  <si>
    <t>Germany</t>
  </si>
  <si>
    <t>Greece</t>
  </si>
  <si>
    <t>Hong Kong</t>
  </si>
  <si>
    <t>Hungary</t>
  </si>
  <si>
    <t>India English (UK English clone)</t>
  </si>
  <si>
    <t>India Hindi North</t>
  </si>
  <si>
    <t>India Hindi West</t>
  </si>
  <si>
    <t>India Tamil</t>
  </si>
  <si>
    <t>Indonesia</t>
  </si>
  <si>
    <t>Ireland (UK English clone)</t>
  </si>
  <si>
    <t>Italy</t>
  </si>
  <si>
    <t>Japan</t>
  </si>
  <si>
    <t>Kingdom of Saudi Arabia</t>
  </si>
  <si>
    <t>Korea</t>
  </si>
  <si>
    <t>Malaysia Chinese</t>
  </si>
  <si>
    <t>Malaysia Malay</t>
  </si>
  <si>
    <t>Netherlands</t>
  </si>
  <si>
    <t>New Zealand (UK English clone)</t>
  </si>
  <si>
    <t>Norway</t>
  </si>
  <si>
    <t>Peru</t>
  </si>
  <si>
    <t>Philippines</t>
  </si>
  <si>
    <t>Poland</t>
  </si>
  <si>
    <t>Portugal</t>
  </si>
  <si>
    <t>Romania</t>
  </si>
  <si>
    <t>Singapore (UK English clone)</t>
  </si>
  <si>
    <t>South Africa (UK English clone)</t>
  </si>
  <si>
    <t>Spain</t>
  </si>
  <si>
    <t>Sweden</t>
  </si>
  <si>
    <t>Taiwan</t>
  </si>
  <si>
    <t>Thailand</t>
  </si>
  <si>
    <t>Turkey</t>
  </si>
  <si>
    <t>UAE (Saudi Arabia clone)</t>
  </si>
  <si>
    <t>USA English</t>
  </si>
  <si>
    <t>USA Hispanic</t>
  </si>
  <si>
    <t>Vietnam</t>
  </si>
  <si>
    <t>Select the phrase which applies to your use of [[ brand_name ]].</t>
  </si>
  <si>
    <t>Seleccioná la frase que aplica mejor al uso que hacés de [[ brand_name ]].</t>
  </si>
  <si>
    <t>Veuillez sélectionner l'énoncé qui convient le mieux à votre utilisation de [[ brand_name ]].</t>
  </si>
  <si>
    <t>Cuál de las siguientes frases se aplica a tu uso de [[ brand_name ]]?</t>
  </si>
  <si>
    <t>请问以下哪句话可以用来形容您对[[ brand_name ]] 的使用情况呢</t>
  </si>
  <si>
    <t>Seleccione la frase que aplica mejor al consumo que hace de [[ brand_name ]].</t>
  </si>
  <si>
    <t>Která z následujících vět vystihuje to, jak často [FMCG_USAGE_VS1Q] značku [[ brand_name_N ]]?</t>
  </si>
  <si>
    <t>Vælg det udsagn, som passer til din brug af [[ brand_name ]].</t>
  </si>
  <si>
    <t>اى عبارة من العبارات التالية تنطبق على استخدامك ل  [[ brand_name ]]؟</t>
  </si>
  <si>
    <t>Seuraavat kysymykset koskevat [[brand_name]]-tuotemerkkiä.
Valitse lause, joka kuvaa mainoksen tuotemerkin käyttöäsi parhaiten.</t>
  </si>
  <si>
    <t>Ποια από αυτές τις φράσεις ταιριάζει καλύτερα στην χρήση σας για [[ brand_name ]].</t>
  </si>
  <si>
    <t>下面邊一句最能夠形容您使用[[ brand_name ]]嘅情況呢？</t>
  </si>
  <si>
    <t>Az alábbi állítások közül melyik fejezi ki legjobban a(z) [[ brand_name ]] márkával való kapcsolatát?</t>
  </si>
  <si>
    <t>वह वाक्य चुने जो [FMCG_USAGE_VS1Q] [[ brand_name ]] [FMCG_USAGE_VS2Q] है?</t>
  </si>
  <si>
    <t xml:space="preserve">वह वाक्य चुने जो आपके [[ brand_name ]] [FMCG_USAGE_VS1Q] लागू होता है? </t>
  </si>
  <si>
    <t xml:space="preserve">[[ brand_name ]] [FMCG_USAGE_VS1Q] இவற்றில் எந்த வாக்கியம் பொருந்தும் என்பதை தேர்ந்தெடுக்கவும். </t>
  </si>
  <si>
    <t>あなたは[[ brand_name ]].をどのくらいの頻度で[FMCG_USAGE_VS1Q] ますか。</t>
  </si>
  <si>
    <t>يرجى اختيار العبارة التي تنطبق على [FMCG_USAGE_VS1Q] لـ [[ brand_name ]]</t>
  </si>
  <si>
    <t>귀하의 [[ brand_name ]] [FMCG_USAGE_VS1Q]을/를 가장 잘 설명하는 것은 다음 중 어느 것입니까?</t>
  </si>
  <si>
    <t>选择一下最适用于您使用[[ brand_name ]]的字词。</t>
  </si>
  <si>
    <t>Sila pilih kenyataan yang berkait dengan penggunaan [[ brand_name ]].</t>
  </si>
  <si>
    <t>Angi hvilket utsagn som best beskriver din bruk av [[ brand_name ]].</t>
  </si>
  <si>
    <t>Seleccione la frase que aplica mejor al consumo/uso que hace de [[ brand_name ]].</t>
  </si>
  <si>
    <t>Proszę kliknąć na stwierdzenie, które najlepiej opisuje [FMCG_USAGE_VS1Q] przez Pana(ią) [[ brand_name_G ]].</t>
  </si>
  <si>
    <t>Selecione a frase que se aplica melhor ao uso que faz de [[ brand_name ]]?</t>
  </si>
  <si>
    <t>Care dintre urmatoarele formulari se potriveste cel mai bine situatiei dumneavoastra privind [FMCG_USAGE_VS1Q] [[ brand_name ]]?</t>
  </si>
  <si>
    <t>Selecciona la frase que se aplique mejor [FMCG_USAGE_VS1Q] que haces de [[ brand_name ]].</t>
  </si>
  <si>
    <t>Välj det påstående som passar in på din användning av [[ brand_name ]].</t>
  </si>
  <si>
    <t>下列哪一種情況最符合您使用[[ brand_name ]]的情形?</t>
  </si>
  <si>
    <t>Buradaki ifadelerden hangisi sizin [[ brand_name ]] markası ile ilgili kullanım alışkanlığınızı en iyi açıklar?</t>
  </si>
  <si>
    <t>Seleccione la frase que se aplica a su uso de [[ brand_name ]].</t>
  </si>
  <si>
    <t>Câu nào trong các câu sau thích hợp với cách Anh/Chị [FMCG_USAGE_VS1Q] [[ brand_name ]].</t>
  </si>
  <si>
    <t>[FMCG_USAGE_VS1R] [[ brand_name ]] most often</t>
  </si>
  <si>
    <t>[[ brand_name ]] es la marca que [FMCG_USAGE_VS1R] más frecuentemente</t>
  </si>
  <si>
    <t>[[ brand_name ]] est la marque que [FMCG_USAGE_VS2R] le plus souvent</t>
  </si>
  <si>
    <t>[FMCG_USAGE_VS1R] [[ brand_name ]] más frecuentemente</t>
  </si>
  <si>
    <t>[[ brand_name ]]是我最常[FMCG_USAGE_VS1R] 的</t>
  </si>
  <si>
    <t>Es la/lo que más a menudo [FMCG_USAGE_VS1R]</t>
  </si>
  <si>
    <t>Značku [[ brand_name_N ]] [FMCG_USAGE_VS1R] nejčastěji</t>
  </si>
  <si>
    <t>[FMCG_USAGE_VS1R] [[ brand_name ]] oftest</t>
  </si>
  <si>
    <t xml:space="preserve"> [FMCG_USAGE_VS1R] [[ brand_name ]] في معظم الأحيان </t>
  </si>
  <si>
    <t>[FMCG_USAGE_VS1R] useimmiten</t>
  </si>
  <si>
    <t>[FMCG_USAGE_VS1R] [[ brand_name ]] πολύ συχνά</t>
  </si>
  <si>
    <t>我最經常[FMCG_USAGE_VS1R] [[ brand_name ]]</t>
  </si>
  <si>
    <t>Leggyakrabban [FMCG_USAGE_VS1R] a(z) [[ brand_name ]] márkát</t>
  </si>
  <si>
    <t>ज्यादातर [[ brand_name ]] [FMCG_USAGE_VS1R] है</t>
  </si>
  <si>
    <t>[[ brand_name ]] [FMCG_USAGE_VS1R] மிக அதிகம் [FMCG_USAGE_VS2R]</t>
  </si>
  <si>
    <t>非常に良く[FMCG_USAGE_VS1R]</t>
  </si>
  <si>
    <t>[FMCG_USAGE_VS1R] [[ brand_name ]] في معظم الأحيان</t>
  </si>
  <si>
    <t>[[ brand_name ]]을/를 가장 자주 [FMCG_USAGE_VS1R]</t>
  </si>
  <si>
    <t>最 常 [FMCG_USAGE_VS1R] [[ brand_name ]]</t>
  </si>
  <si>
    <t>Paling kerap [FMCG_USAGE_VS1R] [[ brand_name ]]</t>
  </si>
  <si>
    <t xml:space="preserve">[FMCG_USAGE_VS1R] oftest [[ brand_name ]] </t>
  </si>
  <si>
    <t>Es la/lo que [FMCG_USAGE_VS1R] con mucha frecuencia</t>
  </si>
  <si>
    <t>[FMCG_USAGE_VS1R] najczęściej</t>
  </si>
  <si>
    <t>[FMCG_USAGE_VS1R] [[ brand_name ]] com muita frequência</t>
  </si>
  <si>
    <t>[FMCG_USAGE_VS1R] [[ brand_name ]] cel mai des</t>
  </si>
  <si>
    <t>[[ brand_name ]] es la que [FMCG_USAGE_VS1R] más a menudo</t>
  </si>
  <si>
    <t>[FMCG_USAGE_VS1R] [[ brand_name ]] oftast</t>
  </si>
  <si>
    <t>我非常頻繁的[FMCG_USAGE_VS1R] [[ brand_name ]]</t>
  </si>
  <si>
    <t>En sık [[ brand_name ]] [FMCG_USAGE_VS1R]</t>
  </si>
  <si>
    <t>[FMCG_USAGE_VS1R] [[ brand_name ]] más a menudo</t>
  </si>
  <si>
    <t>[FMCG_USAGE_VS1R] [[ brand_name ]] thường xuyên nhất</t>
  </si>
  <si>
    <t>[FMCG_USAGE_VS1R] [[ brand_name ]] regularly</t>
  </si>
  <si>
    <t>[[ brand_name ]] es una marca que [FMCG_USAGE_VS1R] habitualmente</t>
  </si>
  <si>
    <t>[FMCG_USAGE_VS1R] [[ brand_name ]], régulièrement</t>
  </si>
  <si>
    <t>[FMCG_USAGE_VS1R] [[ brand_name ]] habitualmente</t>
  </si>
  <si>
    <t>[[ brand_name ]]是我经常[FMCG_USAGE_VS1R] 的</t>
  </si>
  <si>
    <t>La/lo [FMCG_USAGE_VS1R] regularmente</t>
  </si>
  <si>
    <t>Značku [[ brand_name_N ]] [FMCG_USAGE_VS1R] pravidelně</t>
  </si>
  <si>
    <t>[FMCG_USAGE_VS1R] [[ brand_name ]] regelmæssigt</t>
  </si>
  <si>
    <t xml:space="preserve"> [FMCG_USAGE_VS1R] [[ brand_name ]] بانتظام</t>
  </si>
  <si>
    <t>[FMCG_USAGE_VS1R] säännöllisesti</t>
  </si>
  <si>
    <t>[FMCG_USAGE_VS1R] [[ brand_name ]] τακτικά</t>
  </si>
  <si>
    <t>我經常[FMCG_USAGE_VS1R] [[ brand_name ]]</t>
  </si>
  <si>
    <t>Rendszeresen [FMCG_USAGE_VS1R] a(z) [[ brand_name ]] márkát</t>
  </si>
  <si>
    <t>नियमित रूप से [[ brand_name ]] [FMCG_USAGE_VS1R] हैं</t>
  </si>
  <si>
    <t>नियमित रूप से [[ brand_name ]] [FMCG_USAGE_VS1R] है</t>
  </si>
  <si>
    <t>[[ brand_name ]] [FMCG_USAGE_VS1R] வழக்கமாக [FMCG_USAGE_VS2R]</t>
  </si>
  <si>
    <t>普段定期的に [FMCG_USAGE_VS1R]</t>
  </si>
  <si>
    <t xml:space="preserve">[FMCG_USAGE_VS1R] [[brand_name ]] بانتظام </t>
  </si>
  <si>
    <t>[[ brand_name ]]을/를 정기적으로 [FMCG_USAGE_VS1R]</t>
  </si>
  <si>
    <t>经常 [FMCG_USAGE_VS1R] [[ brand_name ]]</t>
  </si>
  <si>
    <t>Selalu [FMCG_USAGE_VS1R] [[ brand_name ]]</t>
  </si>
  <si>
    <t>[FMCG_USAGE_VS1R] [[ brand_name ]] jevnlig</t>
  </si>
  <si>
    <t>La/Lo [FMCG_USAGE_VS1R] regularmente</t>
  </si>
  <si>
    <t>[FMCG_USAGE_VS1R] regularnie</t>
  </si>
  <si>
    <t>[FMCG_USAGE_VS1R] [[ brand_name ]] regularmente</t>
  </si>
  <si>
    <t>[FMCG_USAGE_VS1R] [[ brand_name ]] cu regularitate</t>
  </si>
  <si>
    <t>[FMCG_USAGE_VS2R] [[ brand_name ]] habitualmente</t>
  </si>
  <si>
    <t>[FMCG_USAGE_VS1R] [[ brand_name ]] regelbundet</t>
  </si>
  <si>
    <t>Düzenli olarak [[ brand_name ]] [FMCG_USAGE_VS1R]</t>
  </si>
  <si>
    <t>Thường [FMCG_USAGE_VS2R] [[ brand_name ]]</t>
  </si>
  <si>
    <t>[FMCG_USAGE_VS1R] [[ brand_name ]] from time to time</t>
  </si>
  <si>
    <t xml:space="preserve">[[ brand_name ]] es una marca que [FMCG_USAGE_VS1R] de vez en cuando </t>
  </si>
  <si>
    <t>[FMCG_USAGE_VS1R] [[ brand_name ]] de temps en temps</t>
  </si>
  <si>
    <t>[FMCG_USAGE_VS1R] [[ brand_name ]] de tanto en tanto</t>
  </si>
  <si>
    <t>[[ brand_name ]]是我偶尔[FMCG_USAGE_VS1R] 的</t>
  </si>
  <si>
    <t>La/lo he [FMCG_USAGE_VS2R] de vez en cuando</t>
  </si>
  <si>
    <t>Značku [[ brand_name_N ]] [FMCG_USAGE_VS1R] čas od času</t>
  </si>
  <si>
    <t>Har [FMCG_USAGE_VS2R] [[ brand_name ]] i perioder</t>
  </si>
  <si>
    <t xml:space="preserve"> [FMCG_USAGE_VS1R] [[ brand_name ]] من وقت لتانى </t>
  </si>
  <si>
    <t>[FMCG_USAGE_VS1R] silloin tällöin</t>
  </si>
  <si>
    <t xml:space="preserve">[FMCG_USAGE_VS1R] [[ brand_name ]] πού και πού </t>
  </si>
  <si>
    <t>我間中會[FMCG_USAGE_VS1R] [[ brand_name ]]</t>
  </si>
  <si>
    <t>Időnként [FMCG_USAGE_VS1R] a(z) [[ brand_name ]] márkát</t>
  </si>
  <si>
    <t>समय समय पर [[ brand_name ]] [FMCG_USAGE_VS1R] है</t>
  </si>
  <si>
    <t>[[ brand_name ]] [FMCG_USAGE_VS1R] அவ்வப்போது [FMCG_USAGE_VS2R]</t>
  </si>
  <si>
    <t>時々[FMCG_USAGE_VS1R] ことがある</t>
  </si>
  <si>
    <t>[FMCG_USAGE_VS1R]  [[brand_name ]] من حين لآخر</t>
  </si>
  <si>
    <t>[[ brand_name ]]을/를 가끔 [FMCG_USAGE_VS1R]</t>
  </si>
  <si>
    <t>有 时 会 [FMCG_USAGE_VS1R] [[ brand_name ]]</t>
  </si>
  <si>
    <t>[FMCG_USAGE_VS2R] [[ brand_name ]] dari masa ke semasa</t>
  </si>
  <si>
    <t xml:space="preserve">[FMCG_USAGE_VS1R] [[ brand_name ]] av og til </t>
  </si>
  <si>
    <t>La/Lo [FMCG_USAGE_VS1R] de vez en cuando</t>
  </si>
  <si>
    <t>[FMCG_USAGE_VS1R] od czasu do czasu</t>
  </si>
  <si>
    <t>[FMCG_USAGE_VS1R] [[ brand_name ]] de vez em quando</t>
  </si>
  <si>
    <t>[FMCG_USAGE_VS1R] [[ brand_name ]] din cand in cand</t>
  </si>
  <si>
    <t>[FMCG_USAGE_VS2R] [[ brand_name ]] de vez en cuando</t>
  </si>
  <si>
    <t>[FMCG_USAGE_VS1R] [[ brand_name ]] då och då</t>
  </si>
  <si>
    <t>我偶爾會[FMCG_USAGE_VS1R] [[ brand_name ]]</t>
  </si>
  <si>
    <t>Ara sıra [[ brand_name ]] [FMCG_USAGE_VS1R]</t>
  </si>
  <si>
    <t>[FMCG_USAGE_VS1R] [[ brand_name ]] de vez en cuando</t>
  </si>
  <si>
    <t>Thỉnh thoảng có [FMCG_USAGE_VS2R] [[ brand_name ]]</t>
  </si>
  <si>
    <t>Tried [[ brand_name ]] in the past</t>
  </si>
  <si>
    <t>[[ brand_name ]] es una marca que [FMCG_USAGE_VS2R] alguna vez</t>
  </si>
  <si>
    <t>J'ai essayé [[ brand_name ]], dans le passé</t>
  </si>
  <si>
    <t>[FMCG_USAGE_VS2R] [[ brand_name ]] alguna vez</t>
  </si>
  <si>
    <t>[[ brand_name ]]是我尝试过的品牌</t>
  </si>
  <si>
    <t>La/lo he [FMCG_USAGE_VS2R] anteriormente</t>
  </si>
  <si>
    <t>Vyzkoušel/a jsem značku [[ brand_name_N ]] v minulosti</t>
  </si>
  <si>
    <t>Har prøvet [[ brand_name ]]</t>
  </si>
  <si>
    <t>جربت [[ brand_name ]] فى الماضى</t>
  </si>
  <si>
    <t>Olen kokeillut mainoksen tuotemerkkiä aiemmin</t>
  </si>
  <si>
    <t xml:space="preserve">Έχω [FMCG_USAGE_VS2R] [[ brand_name ]] στο παρελθόν </t>
  </si>
  <si>
    <t>我以前曾經試過[[ brand_name ]]</t>
  </si>
  <si>
    <t>Régebben kipróbáltam a(z) [[ brand_name ]] márkát</t>
  </si>
  <si>
    <t>पहले [[brand name]] [FMCG_USAGE_VS3R] है</t>
  </si>
  <si>
    <t>पहले [[ brand_name ]] [FMCG_USAGE_VS2R] था</t>
  </si>
  <si>
    <t>[[ brand_name ]] [FMCG_USAGE_VS1R] கடந்த காலத்தில் [FMCG_USAGE_VS3R]</t>
  </si>
  <si>
    <t>前に[FMCG_USAGE_VS2R] ことがある</t>
  </si>
  <si>
    <t>جربت [[ brand_name ]] في السابق</t>
  </si>
  <si>
    <t>[[ brand_name ]]을/를 과거에 [FMCG_USAGE_VS2R] 해 본 적이 있음</t>
  </si>
  <si>
    <t>曾 经有 试 用 过 [[ brand_name ]]</t>
  </si>
  <si>
    <t>Pernah mencuba [[ brand_name ]] pada masa yang lepas</t>
  </si>
  <si>
    <t>Har prøvd [[ brand_name ]] før</t>
  </si>
  <si>
    <t>La/Lo he [FMCG_USAGE_VS2R] anteriormente</t>
  </si>
  <si>
    <t>Próbowałem(am) [[ brand_name_G ]] w przeszłości</t>
  </si>
  <si>
    <t>Já experimentei [[ brand_name ]] no passado</t>
  </si>
  <si>
    <t>Am incercat [[ brand_name ]] in trecut</t>
  </si>
  <si>
    <t>He [FMCG_USAGE_VS3R] [[ brand_name ]] anteriormente</t>
  </si>
  <si>
    <t>Har tidigare prövat [[ brand_name ]]</t>
  </si>
  <si>
    <t>我過去曾經[FMCG_USAGE_VS1R] 過[[ brand_name ]]</t>
  </si>
  <si>
    <t>[[ brand_name ]] markasını geçmişte denedim</t>
  </si>
  <si>
    <t>He usado [[ brand_name ]] en el pasado</t>
  </si>
  <si>
    <t>Đã từng [FMCG_USAGE_VS2R] [[ brand_name ]] trước đây</t>
  </si>
  <si>
    <t>Heard of [[ brand_name ]] but never tried it/them</t>
  </si>
  <si>
    <t>[[ brand_name ]] es una marca de la que ha oído hablar pero nunca probé</t>
  </si>
  <si>
    <t xml:space="preserve">J'ai entendu parler de [[ brand_name ]], mais ne l'ai jamais essayé(e)/ les ai jamais essayé(e)s </t>
  </si>
  <si>
    <t>He escuchado de [[ brand_name ]], pero nunca la/lo [FMCG_USAGE_VS3R]</t>
  </si>
  <si>
    <t>[[ brand_name ]]是我听说过但从未[FMCG_USAGE_VS1R] 过的品牌</t>
  </si>
  <si>
    <t>La/lo conozco pero no la/lo he [FMCG_USAGE_VS2R] nunca</t>
  </si>
  <si>
    <t>Slyšel/a jsem o značce [[ brand_name_N ]], ale nikdy jsem ji nezkusil/a</t>
  </si>
  <si>
    <t>Har hørt om [[ brand_name ]], men aldrig prøvet den/det/dem</t>
  </si>
  <si>
    <t>سمعت عن [[ brand_name ]] لكن لم اجربه من قبل</t>
  </si>
  <si>
    <t>Olen kuullut mainoksen tuotemerkistä, mutta en ole koskaan kokeillut sitä/niitä</t>
  </si>
  <si>
    <t>Έχω ακουστά [[ brand_name ]] αλλά δεν το/τα έχω [FMCG_USAGE_VS2R] ποτέ</t>
  </si>
  <si>
    <t>我聽過[[ brand_name ]]，但從未試過</t>
  </si>
  <si>
    <t>Hallottam a(z) [[ brand_name ]] márkáról, de sosem próbáltam ki</t>
  </si>
  <si>
    <t>[[ brand_name ]] के बारे मे सुना है पर कभी [FMCG_USAGE_VS2R]</t>
  </si>
  <si>
    <t>[[ brand_name ]] के बारे में सुना है लेकिन कभी [FMCG_USAGE_VS3R]</t>
  </si>
  <si>
    <t>[[ brand_name ]] ஐ பற்றி கேள்விப்பட்டிருக்கிறேன் ஆனால் அதை /அவற்றை [FMCG_USAGE_VS4R]</t>
  </si>
  <si>
    <t>聞いたことはあるが[FMCG_USAGE_VS2R] ことはない</t>
  </si>
  <si>
    <t xml:space="preserve">سمعت عن [[ brand_name ]]  لكن لم أجربه أبداً </t>
  </si>
  <si>
    <t>[[ brand_name ]]에 관해 들어본 적은 있지만 [FMCG_USAGE_VS2R]해 본적은 없음</t>
  </si>
  <si>
    <t xml:space="preserve">有曾 经 听 过 [[ brand_name ]] 不 过 没 有 试 用 过  它 / 它 们 </t>
  </si>
  <si>
    <t>Pernah dengar mengenai [[ brand_name ]] tetapi tidak pernah mencubanya</t>
  </si>
  <si>
    <t>Hørt om [[ brand_name ]], men aldri prøvd den/det/dem</t>
  </si>
  <si>
    <t>La/Lo conozco pero no la/lo he [FMCG_USAGE_VS2R] nunca</t>
  </si>
  <si>
    <t>Słyszałem(am) o [[ brand_name_L ]] ale nigdy nie próbowałem(am)</t>
  </si>
  <si>
    <t xml:space="preserve">Já ouvi falar de [[ brand_name ]] mas nunca o/os experimentei </t>
  </si>
  <si>
    <t>Am auzit de [[ brand_name ]], dar nu am incercat-o/ nu l-am incercat niciodata</t>
  </si>
  <si>
    <t>Conozco [[ brand_name ]] pero nunca lo/los/la/las he [FMCG_USAGE_VS3R]</t>
  </si>
  <si>
    <t>Har hört talas om [[ brand_name ]] men aldrig prövat den/det/dem</t>
  </si>
  <si>
    <t>曾經聽過[[ brand_name ]]但從未[FMCG_USAGE_VS1R] 過</t>
  </si>
  <si>
    <t>[[ brand_name ]] markasını duydum fakat hiç bir zaman denemedim</t>
  </si>
  <si>
    <t>Había escuchado de [[ brand_name ]] pero nunca lo(s)/la(s) he probado</t>
  </si>
  <si>
    <t>Có nghe nói đến [[ brand_name ]] nhưng chưa từng [FMCG_USAGE_VS3R]</t>
  </si>
  <si>
    <t>Never heard of [[ brand_name ]] before</t>
  </si>
  <si>
    <t>Nunca había oído hablar de la marca [[ brand_name ]] antes</t>
  </si>
  <si>
    <t>Je n'ai jamais entendu parler de [[ brand_name ]]</t>
  </si>
  <si>
    <t>Nunca había escuchado hablar de [[ brand_name ]] antes</t>
  </si>
  <si>
    <t>[[ brand_name ]]是我以前从未听说过的品牌</t>
  </si>
  <si>
    <t>No la/lo conocía hasta hoy</t>
  </si>
  <si>
    <t>Nikdy dříve jsem o značce [[ brand_name_N ]] neslyšel/a</t>
  </si>
  <si>
    <t xml:space="preserve">Har aldrig hørt om [[ brand_name ]] før </t>
  </si>
  <si>
    <t>لم اسمع أبداً عن [[ brand_name ]] من قبل</t>
  </si>
  <si>
    <t>En ole ikinä aikaisemmin kuullutkaan mainoksen tuotemerkistä</t>
  </si>
  <si>
    <t>Δεν είχα ακουστά [[ brand_name ]] έως σήμερα</t>
  </si>
  <si>
    <t>從來無聽過[[ brand_name ]]</t>
  </si>
  <si>
    <t>Sohasem hallottam még a(z) [[ brand_name ]] márkáról</t>
  </si>
  <si>
    <t>[[ brand_name ]] के बारे में आज से पहले नहीं सुना है</t>
  </si>
  <si>
    <t>पहले कभी भी [[ brand_name ]] के बारे में नहीं सुना</t>
  </si>
  <si>
    <t>இதற்கு முன்பாக [[ brand_name ]] ஐ பற்றி கேள்விப்பட்டதே இல்லை</t>
  </si>
  <si>
    <t>今までに聞いたこともない</t>
  </si>
  <si>
    <t>لم أسمع أبداً عن [[ brand_name ]] من قبل</t>
  </si>
  <si>
    <t>[[ brand_name ]]에 관해 들어본 적 없음</t>
  </si>
  <si>
    <t>之 前 从 没 有 听 说 过 [[ brand_name ]]</t>
  </si>
  <si>
    <t>Tidak pernah dengar mengenai [[ brand_name ]] sebelum ini</t>
  </si>
  <si>
    <t>Aldri hørt om [[ brand_name ]] før</t>
  </si>
  <si>
    <t>Nigdy wcześniej nie słyszałem(am) o [[ brand_name_L ]]</t>
  </si>
  <si>
    <t>Nunca tinha ouvido falar de [[ brand_name ]] até hoje</t>
  </si>
  <si>
    <t>Nu am auzit niciodata de [[ brand_name ]] pana acum</t>
  </si>
  <si>
    <t>No conocía [[ brand_name ]] hasta hoy</t>
  </si>
  <si>
    <t>Har aldrig hört talas om [[ brand_name ]] tidigare</t>
  </si>
  <si>
    <t>在今天以前從未聽過[[ brand_name ]]</t>
  </si>
  <si>
    <t>Bugüne kadar [[ brand_name ]] markasını hiç duymadım</t>
  </si>
  <si>
    <t>Nunca había escuchado de [[ brand_name ]] antes</t>
  </si>
  <si>
    <t xml:space="preserve">Chưa từng nghe nói đến [[ brand_name ]] </t>
  </si>
  <si>
    <t>How will the ad affect your use of [[ brand_name ]]?</t>
  </si>
  <si>
    <t>¿Cómo creés que el comercial va a afectar el uso que le das a [[ brand_name ]]?</t>
  </si>
  <si>
    <t xml:space="preserve">Dans quelle mesure la publicité affectera-t-elle votre utilisation de [[ brand_name ]]? </t>
  </si>
  <si>
    <t>¿En qué medida este comercial influirá en tu interés de [FMCG_USER_VS1Q] [[ brand_name ]]?</t>
  </si>
  <si>
    <t>请问您认为这个广告对您今后使用[[ brand_name ]] 的情况会产生怎样的影响呢？</t>
  </si>
  <si>
    <t>¿Cómo cree usted que el anuncio va a afectar su consumo/uso de [[ brand_name ]]?</t>
  </si>
  <si>
    <t>Jakým způsobem tato reklama ovlivní Váš postoj ke značce [[ brand_name_N ]]?</t>
  </si>
  <si>
    <t>Hvordan vil reklamen påvirke din brug af [[ brand_name ]]?</t>
  </si>
  <si>
    <t>كيف سيؤثر الإعلان على استخدامك لـ [[ brand_name ]]؟</t>
  </si>
  <si>
    <t>Kuinka tämä mainos tulee vaikuttamaan mainoksen tuotemerkin käyttöösi?</t>
  </si>
  <si>
    <t>Πώς πιστεύετε ότι η διαφήμιση αυτή θα σας επηρεάσει στη χρήση του/της [[ brand_name ]];</t>
  </si>
  <si>
    <t>您認為呢個廣告將會點樣影響您使用[[ brand_name ]]呢?</t>
  </si>
  <si>
    <t>Hogyan befolyásolja a(z) [[ brand_name ]] márkával való kapcsolatát az imént látott reklám?</t>
  </si>
  <si>
    <t>यह विज्ञापन आपके [[ brand_name ]] [FMCG_USER_VS1Q] किस तरह असर करेगा?</t>
  </si>
  <si>
    <t>यह विज्ञापन आपके [[ brand_name ]] के [FMCG_USER_VS1Q] कैसा असर करेगा?</t>
  </si>
  <si>
    <t>[[brand_name]] [FMCG_USER_VS1Q] விளம்பரம் எந்த மாதிரி தாக்கத்தை ஏற்படுத்தும் ?</t>
  </si>
  <si>
    <t>この[[ brand_name ]] のコマーシャルをご覧になって、どの程度[[ brand_name ]]を [FMCG_USER_VS1Q]と思いますか。
このコマーシャルを見て…</t>
  </si>
  <si>
    <t>كيف سيؤثر الإعلان على [FMCG_USER_VS1Q] لـ [[ brand_name ]] ؟</t>
  </si>
  <si>
    <t>방금 보신 [[ brand_name ]] 광고를 생각하면, 이 광고가 귀하의 [[ brand_name ]] [FMCG_USER_VS2R]에 어떤 영향을 미칠 것 같습니까?</t>
  </si>
  <si>
    <t>广告将如何影响您对[[ brand_name ]]的使用？</t>
  </si>
  <si>
    <t>Bagaimanakah iklan ini akan mempengaruhi penggunaan anda terhadap [[ brand_name ]]?</t>
  </si>
  <si>
    <t>Hvordan tror du reklamen vil påvirke din bruk av [[ brand_name ]]?</t>
  </si>
  <si>
    <t>Jak ta reklama wpłynie na [FMCG_USER_VS1Q] przez Pana(ią) [[ brand_name_G ]]?</t>
  </si>
  <si>
    <t>Até que ponto este anúncio vai influenciar o uso que faz de [[ brand_name ]]?</t>
  </si>
  <si>
    <t>Cum credeti ca va influenta reclama pe care tocmai ati urmarit-o [FMCG_USER_VS1Q] dumneavoastra de [[ brand_name ]]?</t>
  </si>
  <si>
    <t>¿Cómo crees que el anuncio influirá en [FMCG_USER_VS1Q] que haces de [[ brand_ name ]]?</t>
  </si>
  <si>
    <t>Hur kommer reklamen att påverka din användning av [[ brand_name ]]?</t>
  </si>
  <si>
    <t>請問這個廣告將會如何影響您使用[[ brand_name ]] 的情況呢？</t>
  </si>
  <si>
    <t xml:space="preserve">Bu reklam sizin [[ brand_name ]] kullanımı konusundaki davranışınızı nasıl etkileyecektir? </t>
  </si>
  <si>
    <t>¿Cómo afectará el comercial su uso de [[ brand_name ]]?</t>
  </si>
  <si>
    <t>Anh/Chị nghĩ là quảng cáo đó sẽ ảnh hưởng như thế nào đến việc Anh/Chị [FMCG_USER_VS1Q] [[ brand_name ]]?</t>
  </si>
  <si>
    <t>Strongly encourages me to continue [FMCG_USER_VS1R] [[ brand_name ]]</t>
  </si>
  <si>
    <t>Me anima fuertemente a seguir [FMCG_USER_VS1R] [[ brand_name ]]</t>
  </si>
  <si>
    <t>M'incite fortement à continuer à [FMCG_USER_VS1R] [[ brand_name ]]</t>
  </si>
  <si>
    <t>Este comercial me alienta fuertemente a seguir [FMCG_USER_VS1R] [[ brand_name ]]</t>
  </si>
  <si>
    <t>这个广告强烈地吸引了我继续[FMCG_USER_VS1R] [[ brand_name ]]</t>
  </si>
  <si>
    <t>Me alienta fuertemente a seguir [FMCG_USER_VS1R] [[ brand_name ]]</t>
  </si>
  <si>
    <t>Velmi mě povzbudila, abych značku [[ brand_name_N ]] i nadále [FMCG_USER_VS1R]</t>
  </si>
  <si>
    <t xml:space="preserve">Giver mig meget lyst til at fortsætte med at [FMCG_USER_VS1R] [[ brand_name ]] </t>
  </si>
  <si>
    <t>هيشجعنى قوى أنى افضل [FMCG_USER_VS1R] [[ brand_name ]]</t>
  </si>
  <si>
    <t>Kannustaa vahvasti jatkamaan [FMCG_USER_VS1R]</t>
  </si>
  <si>
    <t xml:space="preserve">Με παρακινεί πολύ να συνεχίσω να [FMCG_USER_VS1R] [[ brand_name ]] </t>
  </si>
  <si>
    <t>非常鼓勵我繼續[FMCG_USER_VS1R] [[ brand_name ]]</t>
  </si>
  <si>
    <t>Nagymértékben ösztönöz arra, hogy tovább [FMCG_USER_VS1R] a(z) [[ brand_name ]] márkát</t>
  </si>
  <si>
    <t>[[ brand_name ]] [FMCG_USER_VS1R] रहने के लिए आपको बहुत प्रोत्‍साहित करता है</t>
  </si>
  <si>
    <t>[[ brand_name ]] [FMCG_USER_VS1R] जारी रखने के लिए आपको बहुत प्रोत्साहित करता है</t>
  </si>
  <si>
    <t>[[brand_name]] [FMCG_USER_VS1R] எனக்கு உறுதியாய் ஊக்கமளிக்கிறது</t>
  </si>
  <si>
    <t>[[ brand_name ]] をこれからも[FMCG_USER_VS1R]と強く思った</t>
  </si>
  <si>
    <t xml:space="preserve">سيشجعني كثيراً على الاستمرار في [FMCG_USER_VS1R] [[ brand_name ]]  </t>
  </si>
  <si>
    <t>이 광고는 [[ brand_name ]]을/를 계속 [FMCG_USER_VS1R] 싶은 마음이 강하게 들게 한다</t>
  </si>
  <si>
    <t>非 常 地 鼓 励 我 继 续 去 [FMCG_USER_VS1R] [[ brand_name ]]</t>
  </si>
  <si>
    <t>Sangat menggalakkan saya untuk terus [FMCG_USER_VS1R] [[ brand_name ]]</t>
  </si>
  <si>
    <t>Oppmuntrer meg sterkt til å fortsette å [FMCG_USER_VS1R] [[ brand_name ]]</t>
  </si>
  <si>
    <t>Bardzo zachęca do dalszego [FMCG_USER_VS1R] [[ brand_name_G ]]</t>
  </si>
  <si>
    <t>Motiva-me muito a continuar a [FMCG_USER_VS1R] [[ brand_name ]]</t>
  </si>
  <si>
    <t>Ma incurajeaza puternic sa [FMCG_USER_VS1R] [[ brand_name ]] in continuare</t>
  </si>
  <si>
    <t>Me anima mucho a seguir [FMCG_USER_VS1R] [[ brand_name ]]</t>
  </si>
  <si>
    <t>Uppmuntrar mig starkt till att fortsätta att [FMCG_USER_VS1R] [[ brand_name ]]</t>
  </si>
  <si>
    <t>使我非常願意繼續[FMCG_USER_VS1R] [[ brand_name ]]</t>
  </si>
  <si>
    <t>Bu reklam, [[ brand_name ]] markasını [FMCG_USER_VS1R] devam etmemi kesinlikle teşvik eder</t>
  </si>
  <si>
    <t>Me motiva fuertemente a seguir [FMCG_USER_VS1R] [[ brand_name ]]</t>
  </si>
  <si>
    <t>Mạnh mẽ khuyến khích tôi tiếp tục [FMCG_USER_VS1R] [[ brand_name ]]</t>
  </si>
  <si>
    <t>Encourages me to continue [FMCG_USER_VS1R] [[ brand_name ]]</t>
  </si>
  <si>
    <t>Me anima a seguir [FMCG_USER_VS1R] [[ brand_name ]]</t>
  </si>
  <si>
    <t>M'incite à continuer à [FMCG_USER_VS1R] [[ brand_name ]]</t>
  </si>
  <si>
    <t>Este comercial me alienta a seguir [FMCG_USER_VS1R] [[ brand_name ]]</t>
  </si>
  <si>
    <t>这个广告吸引了我继续[FMCG_USER_VS1R] [[ brand_name ]]</t>
  </si>
  <si>
    <t>Me alienta a seguir [FMCG_USER_VS1R] [[ brand_name ]]</t>
  </si>
  <si>
    <t>Povzbudila mě, abych značku [[ brand_name_N ]] i nadále [FMCG_USER_VS1R]</t>
  </si>
  <si>
    <t>Giver mig lyst til at fortsætte med at [FMCG_USER_VS1R] [[ brand_name ]]</t>
  </si>
  <si>
    <t>هيشجعنى  أنى افضل [FMCG_USER_VS1R] [[ brand_name ]]</t>
  </si>
  <si>
    <t>Kannustaa jatkamaan [FMCG_USER_VS1R]</t>
  </si>
  <si>
    <t>Με παρακινεί να συνεχίσω να [FMCG_USER_VS1R] [[ brand_name ]]</t>
  </si>
  <si>
    <t>鼓勵我繼續[FMCG_USER_VS1R] [[ brand_name ]]</t>
  </si>
  <si>
    <t>Ösztönöz arra, hogy tovább [FMCG_USER_VS1R] a(z) [[ brand_name ]] márkát</t>
  </si>
  <si>
    <t>[[ brand_name ]] [FMCG_USER_VS1R] रहने के लिए आपको प्रोत्सहित करता है</t>
  </si>
  <si>
    <t>[[ brand_name ]] [FMCG_USER_VS1R] जारी रखने के लिए आपको प्रोत्साहित करता है</t>
  </si>
  <si>
    <t>[[brand_name]] [FMCG_USER_VS1R] எனக்கு ஊக்கமளிக்கிறது</t>
  </si>
  <si>
    <t>[[ brand_name ]] をこれからも[FMCG_USER_VS1R]と思った</t>
  </si>
  <si>
    <t xml:space="preserve">سيشجعني على الاستمرار في [FMCG_USER_VS1R] [[ brand_name ]]  </t>
  </si>
  <si>
    <t>이 광고는 [[ brand_name ]]을/를 계속 [FMCG_USER_VS1R] 싶게 한다</t>
  </si>
  <si>
    <t xml:space="preserve">鼓 励 我 继 续 去 [FMCG_USER_VS1R] [[ brand_name ]] </t>
  </si>
  <si>
    <t>Menggalakkan saya untuk terus [FMCG_USER_VS1R] [[ brand_name ]]</t>
  </si>
  <si>
    <t>Oppmuntrer meg til å fortsette å [FMCG_USER_VS1R] [[ brand_name ]]</t>
  </si>
  <si>
    <t>Zachęca do dalszego [FMCG_USER_VS1R] [[ brand_name_G ]]</t>
  </si>
  <si>
    <t>Motiva-me a continuar a [FMCG_USER_VS1R] [[ brand_name ]]</t>
  </si>
  <si>
    <t>Ma incurajeaza sa [FMCG_USER_VS1R] [[ brand_name ]] in continuare</t>
  </si>
  <si>
    <t>Uppmuntrar mig till att fortsätta att [FMCG_USER_VS1R] [[ brand_name ]]</t>
  </si>
  <si>
    <t>使我願意繼續 [FMCG_USER_VS1R] [[ brand_name ]]</t>
  </si>
  <si>
    <t>Bu reklam, [[ brand_name ]] markasını [FMCG_USER_VS1R] devam etmemi teşvik eder</t>
  </si>
  <si>
    <t>Me motiva a seguir [FMCG_USER_VS1R] [[ brand_name ]]</t>
  </si>
  <si>
    <t>Khuyến khích tôi tiếp tục [FMCG_USER_VS1R] [[ brand_name ]]</t>
  </si>
  <si>
    <t>Makes no difference</t>
  </si>
  <si>
    <t>No hace ninguna diferencia</t>
  </si>
  <si>
    <t>Ne fait aucune différence</t>
  </si>
  <si>
    <t>No hace diferencia</t>
  </si>
  <si>
    <t>这个广告对于我今后是否继续[FMCG_USER_VS1R] [[ brand_name ]]没有什么影响</t>
  </si>
  <si>
    <t>Neovlivnila mě</t>
  </si>
  <si>
    <t>Spiller ingen rolle</t>
  </si>
  <si>
    <t>لا يصنع أى اختلاف</t>
  </si>
  <si>
    <t>Ei vaikuta suuntaan eikä toiseen</t>
  </si>
  <si>
    <t>Δεν με παρακινεί ούτε με αποτρέπει από το να συνεχίσω να [FMCG_USER_VS1R] [[ brand_name ]]</t>
  </si>
  <si>
    <t>唔會影響我[FMCG_USER_VS1R] [[ brand_name ]]嘅情況</t>
  </si>
  <si>
    <t>Nem befolyásol</t>
  </si>
  <si>
    <t>आप पर कोई असर नहीं करता</t>
  </si>
  <si>
    <t>आप पर कोई फर्क नही पड़ता</t>
  </si>
  <si>
    <t>எந்த மாற்றத்தையும் ஏற்படுத்தவில்லை</t>
  </si>
  <si>
    <t>[[ brand_name ]] をこれからも[FMCG_USER_VS2R] かどうかは、このコマーシャルに影響されない</t>
  </si>
  <si>
    <t>لا يشكّل أي فرق</t>
  </si>
  <si>
    <t>이 광고는 [[ brand_name ]] [FMCG_USER_VS2R]에 아무런 영향을 미치지 않는다</t>
  </si>
  <si>
    <t xml:space="preserve">对 我 没 有 影 响 </t>
  </si>
  <si>
    <t>Tidak membuat apa-apa perbezaan</t>
  </si>
  <si>
    <t xml:space="preserve">Utgjør ingen forskjell </t>
  </si>
  <si>
    <t>Nie ma wpływu</t>
  </si>
  <si>
    <t>Não influencia a minha escolha</t>
  </si>
  <si>
    <t>Nu are nici o influenta asupra acestui lucru</t>
  </si>
  <si>
    <t>No influye</t>
  </si>
  <si>
    <t>Gör ingen skillnad</t>
  </si>
  <si>
    <t xml:space="preserve">對我是否會繼續[FMCG_USER_VS1R] [[ brand_name ]]，沒有影響 </t>
  </si>
  <si>
    <t>Bu reklam, [[ brand_name ]] markasını [FMCG_USER_VS1R] devam etme konusunda değişiklik yaratmayacaktır</t>
  </si>
  <si>
    <t>Không ảnh hưởng gì đến việc tôi có tiếp tục [FMCG_USER_VS1R] [[ brand_name ]] hay không</t>
  </si>
  <si>
    <t>Makes me less likely to continue [FMCG_USER_VS1R] [[ brand_name ]]</t>
  </si>
  <si>
    <t>Hace menos probable que continúe [FMCG_USER_VS1R] [[ brand_name ]]</t>
  </si>
  <si>
    <t>Me rend moins susceptible de continuer à [FMCG_USER_VS1R] [[ brand_name ]]</t>
  </si>
  <si>
    <t>Este comercial hace menos probable que continúe [FMCG_USER_VS1R] [[ brand_name ]]</t>
  </si>
  <si>
    <t>这个广告在某种程度上让我不太想继续[FMCG_USER_VS1R] [[ brand_name ]]</t>
  </si>
  <si>
    <t>Spíše mě odradila od toho, abych značku [[ brand_name_N ]] [FMCG_USER_VS1R]</t>
  </si>
  <si>
    <t>Gør det mindre sandsynligt, at jeg vil fortsætte med at [FMCG_USER_VS1R] [[ brand_name ]]</t>
  </si>
  <si>
    <t>هيقلل احتمالية اني أفضل [FMCG_USER_VS1R] [[ brand_name ]]</t>
  </si>
  <si>
    <t>Vähentää kiinnostustani jatkaa [FMCG_USER_VS1R]</t>
  </si>
  <si>
    <t>Με αποτρέπει από το να συνεχίσω να [FMCG_USER_VS1R] [[ brand_name ]]</t>
  </si>
  <si>
    <t>減少我繼續[FMCG_USER_VS1R] [[ brand_name ]]</t>
  </si>
  <si>
    <t>Kevésbé valószínű, hogy továbbra is [FMCG_USER_VS2R] fogom a(z) [[ brand_name ]] márkát</t>
  </si>
  <si>
    <t>आपकी [[ brand_name ]] [FMCG_USER_VS1R] रहने की संभावना कम करता है</t>
  </si>
  <si>
    <t xml:space="preserve">[[ brand_name ]] [FMCG_USER_VS1R] जारी रखने की आपकी संभावना को कम करता है  </t>
  </si>
  <si>
    <t>[[brand_name]] [FMCG_USER_VS2R] வாய்ப்பை குறைக்கிறது</t>
  </si>
  <si>
    <t>[[ brand_name ]] を [FMCG_USER_VS3R] のをやめるかもしれないと思った</t>
  </si>
  <si>
    <t xml:space="preserve">يقلل من احتمالاتي للاستمرار في [FMCG_USER_VS1R] [[ brand_name ]]  </t>
  </si>
  <si>
    <t>이 광고는 [[ brand_name ]]을/를 계속 [FMCG_USER_VS1R] 싶은 마음을 감소시킨다</t>
  </si>
  <si>
    <t xml:space="preserve">使 我 更 少 有可 能 继 续 去 [FMCG_USER_VS1R] [[ brand_name ]] </t>
  </si>
  <si>
    <t>Membuatkan saya kurang berkemungkinan untuk terus [FMCG_USER_VS1R] [[ brand_name ]]</t>
  </si>
  <si>
    <t>Reklamen gjør det mindre sannsynlig at jeg vil fortsette å [FMCG_USER_VS1R] [[ brand_name ]]</t>
  </si>
  <si>
    <t>Zniechęca do dalszego [FMCG_USER_VS1R] [[ brand_name_G ]]</t>
  </si>
  <si>
    <t>Faz com que seja menos provável que continue a [FMCG_USER_VS1R] [[ brand_name ]]</t>
  </si>
  <si>
    <t>Este mai putin probabil sa [FMCG_USER_VS1R] [[ brand_name ]] in continuare</t>
  </si>
  <si>
    <t>Haría menos probable que siguiera [FMCG_USER_VS1R] [[ brand_name ]]</t>
  </si>
  <si>
    <t>Gör det mindre troligt att jag fortsätter att [FMCG_USER_VS1R] [[ brand_name ]]</t>
  </si>
  <si>
    <t>使我不太願意繼續 [FMCG_USER_VS1R] [[ brand_name ]]</t>
  </si>
  <si>
    <t>Bu reklam, [[ brand_name ]] markasını [FMCG_USER_VS1R] devam etme olasılığımı azaltır</t>
  </si>
  <si>
    <t>Hace menos probable que siga [FMCG_USER_VS1R] [[ brand_name ]]</t>
  </si>
  <si>
    <t xml:space="preserve">Khiến tôi giảm ý muốn tiếp tục [FMCG_USER_VS1R] [[ brand_name ]] </t>
  </si>
  <si>
    <t xml:space="preserve">How will the ad affect your use of [[ brand_name ]]?  </t>
  </si>
  <si>
    <t>¿En qué medida este comercial influye en tu interés de usar de [[ brand_name ]]?</t>
  </si>
  <si>
    <t>¿En qué medida este comercial influye en tu interés de [FMCG_TRIALLIST_VS1Q] [[ brand_name ]]?</t>
  </si>
  <si>
    <t xml:space="preserve">请问您认为这个广告对您今后使用[[ brand_name ]] 的情况会产生怎样的影响呢？  </t>
  </si>
  <si>
    <t>Jakým způsobem tato reklama ovlivní Váš postoj ke značce [[ brand_name_N ]]</t>
  </si>
  <si>
    <t>यह विज्ञापन आपके [[ brand_name ]] [FMCG_TRIALLIST_VS1Q] किस तरह असर करेगा?</t>
  </si>
  <si>
    <t xml:space="preserve">यह विज्ञापन आपके [[brand name]] [FMCG_TRIALLIST_VS1Q] पर कैसा असर करेगा? </t>
  </si>
  <si>
    <t>நீங்கள் [[ brand_name ]] [FMCG_TRIALLIST_VS1Q] விளம்பரம் எந்த மாதிரி தாக்கத்தை ஏற்படுத்தும் ?</t>
  </si>
  <si>
    <t>この[[ brand_name ]] のコマーシャルをご覧になって、どの程度[[ brand_name ]] を選んでみたいと思いますか。
このコマーシャルを見て…</t>
  </si>
  <si>
    <t>كيف سيؤثر الإعلان على استخدامك لـ [[ brand_name ]] ؟</t>
  </si>
  <si>
    <t>방금 보신 [[ brand_name ]] 광고를 생각해 볼 때, 광고가 귀하의 [[ brand_name ]] [FMCG_TRIALLIST_VS1R]에 어떤 영향을 미칠 것 같습니까?</t>
  </si>
  <si>
    <t xml:space="preserve">Hvordan tror du reklamen vil påvirke din bruk av [[ brand_name ]]? </t>
  </si>
  <si>
    <t>Jak ta reklama wpłynie na [FMCG_TRIALLIST_VS1Q] przez Pana(ią) [[ brand_name_G ]]?</t>
  </si>
  <si>
    <t xml:space="preserve">Até que ponto este anuncio vai influenciar o uso que faz de [[ brand_name ]]?  </t>
  </si>
  <si>
    <t xml:space="preserve">Cum credeti ca va influenta reclama [FMCG_TRIALLIST_VS1Q] dumneavoastra de [[ brand_name ]]? </t>
  </si>
  <si>
    <t xml:space="preserve">¿Cómo crees que el anuncio influirá en [FMCG_TRIALLIST_VS1Q] que haces de [[ brand_name ]]?  </t>
  </si>
  <si>
    <t xml:space="preserve">請問這個廣告將會如何影響您使用 [[ brand_name ]] 的情況呢？ </t>
  </si>
  <si>
    <t>Bu reklam sizin [[ brand_name ]] kullanımı konusundaki davranışınızı nasıl etkileyecektir?</t>
  </si>
  <si>
    <t xml:space="preserve">Anh/Chị nghĩ là quảng cáo đó sẽ ảnh hưởng như thế nào đến việc Anh/Chị [FMCG_TRIALLIST_VS1Q] [[ brand_name ]]? </t>
  </si>
  <si>
    <t>Makes me much more likely to consider choosing [[ brand_name ]] again</t>
  </si>
  <si>
    <t>Este comercial hace mucho más probable que elija [[ brand_name ]] nuevamente</t>
  </si>
  <si>
    <t>Me rend beaucoup plus susceptible de prendre [[ brand_name ]] en considération de nouveau</t>
  </si>
  <si>
    <t>Este comercial hace mucho más probable que considere elegir [[ brand_name ]] nuevamente</t>
  </si>
  <si>
    <t>这个广告让我非常有可能会考虑再选择[[ brand_name ]]</t>
  </si>
  <si>
    <t>Hace mucho más probable que considere elegir [[ brand_name ]] otra vez</t>
  </si>
  <si>
    <t>Přesvědčí mě, abych silně uvažoval/a o tom, že si značku [[ brand_name_N ]] vyberu znovu</t>
  </si>
  <si>
    <t>Gør det meget mere sandsynligt, at jeg vil overveje at vælge [[ brand_name ]] igen</t>
  </si>
  <si>
    <t>يجعلني أكثر احتمالا بكثير أن افكر في اختيار [[ brand_name ]] مرة أخرى</t>
  </si>
  <si>
    <t>Saa minut vahvasti harkitsemaan mainoksen tuotemerkin valitsemista uudestaan</t>
  </si>
  <si>
    <t xml:space="preserve">Με παρακινεί πολύ περισσότερο στο να σκεφθώ να [FMCG_TRIALLIST_VS1R] [[ brand_name ]] ξανά </t>
  </si>
  <si>
    <t>令我好大可能會再揀[[ brand_name ]]</t>
  </si>
  <si>
    <t>Nagyon valószínű, hogy a(z) [[ brand_name ]] márkát fogom választani.</t>
  </si>
  <si>
    <t>आपके [[ brand_name ]]  को दुबारा चुनने की संभावना को बहुत बढ़ाता है</t>
  </si>
  <si>
    <t>[[ brand_name ]] को दुबारा चुनने की आपकी संभावना को बहुत ज्यादा बढ़ाता है</t>
  </si>
  <si>
    <t>[[ brand_name ]] ஐ மீண்டும் தேர்ந்தெடுக்க மிக அதிக வாய்ப்பை ஏற்படுத்துகிறது</t>
  </si>
  <si>
    <t xml:space="preserve">[[ brand_name ]] を再び選んでみたいと強く思った </t>
  </si>
  <si>
    <t>يزيد كثيراً من احتمالاتي للتفكير في اختيار [[ brand_name ]] مرة أخرى</t>
  </si>
  <si>
    <t>이 광고를 보니 다시 [[ brand_name ]]을/를 [FMCG_TRIALLIST_VS1R]하고 싶은 마음이 강하게 들게 한다</t>
  </si>
  <si>
    <t xml:space="preserve">使 我 非 常 有 可 能 考 虑  再 选 购 [[ brand_name ]] </t>
  </si>
  <si>
    <t>Membuat saya jauh lebih berkemungkinan untuk mempertimbangkan memilih [[ brand_name ]] lagi</t>
  </si>
  <si>
    <t>Gjør det langt mer sannsynlig at jeg vil vurdere å velge [[ brand_name ]] igjen</t>
  </si>
  <si>
    <t xml:space="preserve">Hace mucho más probable que considere elegir [[ brand_name ]] otra vez     </t>
  </si>
  <si>
    <t xml:space="preserve">Bardzo zachęca do ponownego rozważenia wyboru [[ brand_name_G ]] </t>
  </si>
  <si>
    <t>Faz-me estar muito mais disposto a considerar escolher
[[ brand_name ]] novamente</t>
  </si>
  <si>
    <t>Ma determina in mare masura sa aleg [[ brand_name ]] din nou</t>
  </si>
  <si>
    <t>Me hace estar mucho más dispuesto a considerar elegir [[ brand_name ]] de nuevo</t>
  </si>
  <si>
    <t xml:space="preserve">Gör det mycket mer troligt att jag kommer att överväga 
att välja [[ brand_name ]] igen </t>
  </si>
  <si>
    <t>使我在下次購買時，非常有可能考慮選擇[[ brand_name ]]</t>
  </si>
  <si>
    <t>Bu reklam, bir sonraki alışverişimde tekrar [[ brand_name ]] markasını seçmemde çok  etkili olacaktır</t>
  </si>
  <si>
    <t>Khiến tôi rất muốn chọn [[ brand_name ]] trở lại</t>
  </si>
  <si>
    <t>Makes me a little more likely to consider choosing [[ brand_name ]] again</t>
  </si>
  <si>
    <t>Este comercial hace algo más probable que elija [[ brand_name ]] nuevamente</t>
  </si>
  <si>
    <t>Me rend un peu plus susceptible de prendre [[ brand_name ]] en considération de nouveau</t>
  </si>
  <si>
    <t>Este comercial hace algo más probable que considere elegir [[ brand_name ]] nuevamente</t>
  </si>
  <si>
    <t>这个广告让我有点可能会考虑再选择[[ brand_name ]]</t>
  </si>
  <si>
    <t>Hace un poco más probable que considere elegir [[ brand_name ]] otra vez</t>
  </si>
  <si>
    <t>Přesvědčí mě, abych trochu uvažoval/a o tom, že si značku [[ brand_name_N ]] vyberu znovu</t>
  </si>
  <si>
    <t>Gør det lidt mere sandsynligt, at jeg vil overveje at vælge [[ brand_name ]] igen</t>
  </si>
  <si>
    <t>يجعلني أكثر احتمالا بقليل أن افكر في اختيار [[ brand_name ]] مرة أخرى</t>
  </si>
  <si>
    <t>Saa minut jossain määrin harkitsemaan mainoksen tuotemerkin valitsemista uudestaan</t>
  </si>
  <si>
    <t>Με παρακινεί λίγο περισσότερο στο να σκεφθώ να [FMCG_TRIALLIST_VS1R] [[ brand_name ]] ξανά</t>
  </si>
  <si>
    <t>令我可能會再揀[[ brand_name ]]</t>
  </si>
  <si>
    <t>Elég valószínű, hogy a(z) [[ brand_name ]] márkát fogom választani</t>
  </si>
  <si>
    <t>आपके [[ brand_name ]] को दुबारा चुनने की संभावना को कुछ हद तक बढ़ाता है</t>
  </si>
  <si>
    <t>[[ brand_name ]] को दुबारा चुनने की आपकी संभावना को थोड़ा ज्यादा  बढ़ाता है</t>
  </si>
  <si>
    <t>[[ brand_name ]] ஐ மீண்டும் தேர்ந்தெடுக்க ஓரளவு வாய்ப்பை ஏற்படுத்துகிறது</t>
  </si>
  <si>
    <t>[[ brand_name ]] を再び選んでみたいと思った</t>
  </si>
  <si>
    <t>يزيد قليلاً من احتمالاتي للتفكير في اختيار [[ brand_name ]] مرة أخرى</t>
  </si>
  <si>
    <t>이 광고를 보니 다시 [[ brand_name ]]을/를 [FMCG_TRIALLIST_VS1R]하고 싶은 마음이 조금 들게 한다</t>
  </si>
  <si>
    <t>使 我 相 当 有 可 能 考 虑 再 选 购 [[ brand_name ]]</t>
  </si>
  <si>
    <t>Membuat saya agak lebih berkemungkinan untuk mempertimbangkan memilih [[ brand_name ]] lagi</t>
  </si>
  <si>
    <t>Gjør det litt mer sannsynlig at jeg vil vurdere å velge [[ brand_name ]] igjen</t>
  </si>
  <si>
    <t>Zachęca do ponownego rozważenia wyboru [[ brand_name_G ]]</t>
  </si>
  <si>
    <t>Faz-me estar um pouco mais disposto a considerar escolher
[[ brand_name ]] novamente</t>
  </si>
  <si>
    <t>Ma determina intr-o oarecare masura sa aleg [[ brand_name ]] din nou</t>
  </si>
  <si>
    <t>Me hace estar un poco más dispuesto a considerar elegir [[ brand_name ]] de nuevo</t>
  </si>
  <si>
    <t>Gör det något mer troligt att jag kommer att överväga 
att välja [[ brand_name ]] igen</t>
  </si>
  <si>
    <t>使我在下次購買時，有點可能考慮選擇[[ brand_name ]]</t>
  </si>
  <si>
    <t>Bu reklam, bir sonraki alışverişimde tekrar [[ brand_name ]] markasını seçmemde biraz etkili olacaktır</t>
  </si>
  <si>
    <t>Khiến tôi hơi muốn chọn [[ brand_name ]] trở lại</t>
  </si>
  <si>
    <t>Este comercial no influye en si la elegiré o no nuevamente</t>
  </si>
  <si>
    <t>这个广告对我如何选择品牌没有什么影响</t>
  </si>
  <si>
    <t>Ούτε με παρακινεί, ούτε με αποτρέπει από το να [FMCG_TRIALLIST_VS1R] [[ brand_name ]] ξανά</t>
  </si>
  <si>
    <t>唔會影響我揀唔揀[[ brand_name ]]</t>
  </si>
  <si>
    <t>[[ brand_name ]] を再び選ぶかどうかは、このコマーシャルに影響されない</t>
  </si>
  <si>
    <t>이 광고는 [[ brand_name ]] [FMCG_TRIALLIST_VS1R]에 아무런 영향을 미치지 않는다</t>
  </si>
  <si>
    <t>对 我 没 有 影 响</t>
  </si>
  <si>
    <t>Utgjør ingen forskjell</t>
  </si>
  <si>
    <t>Nie ma na mnie wpływu</t>
  </si>
  <si>
    <t>Não influenciará a minha escolha</t>
  </si>
  <si>
    <t>對我在下次購買時，是否會考慮選擇[[ brand_name ]]，沒有影響</t>
  </si>
  <si>
    <t>Bu reklam, bir sonraki alışverişimde ne seçeceğim konusundaki düşüncelerimi etkilemeyecektir</t>
  </si>
  <si>
    <t>Không ảnh hưởng gì đến việc tôi có [FMCG_TRIALLIST_VS1R] [[ brand_name ]] hay không</t>
  </si>
  <si>
    <t>Makes me less likely to choose [[ brand_name ]] again</t>
  </si>
  <si>
    <t>Este comercial hace menos probable que elija [[ brand_name ]] nuevamente</t>
  </si>
  <si>
    <t>Me rend moins susceptible de prendre [[ brand_name ]] en considération de nouveau</t>
  </si>
  <si>
    <t>这个广告在某种程度上让我不会再选择[[ brand_name ]]了</t>
  </si>
  <si>
    <t>Hace menos probable que considere elegir [[ brand_name ]] otra vez</t>
  </si>
  <si>
    <t>Spíše mě odradí od toho, abych si znovu vybral/a značku [[ brand_name_N ]]</t>
  </si>
  <si>
    <t>Gør det mindre sandsynligt at jeg vil vælge [[ brand_name ]] igen</t>
  </si>
  <si>
    <t>يجعلني اقل احتمالا ان اختار [[ brand_name ]] مرة اخرى</t>
  </si>
  <si>
    <t>Vähentää kiinnostustani valita mainoksen tuotemerkki uudestaan</t>
  </si>
  <si>
    <t>Με αποτρέπει από το να [FMCG_TRIALLIST_VS1R] [[ brand_name ]] ξανά</t>
  </si>
  <si>
    <t>減少我再揀[[ brand_name ]]嘅機會</t>
  </si>
  <si>
    <t>Kevésbé valószínű, hogy a(z) [[ brand_name ]] márkát fogom választani</t>
  </si>
  <si>
    <t>आपके [[ brand_name ]] को दुबारा चुनने की संभावना को कम करता है</t>
  </si>
  <si>
    <t>[[ brand_name ]] को दुबारा चुनने की आपकी संभावना को कम करता है</t>
  </si>
  <si>
    <t>[[BRAND NAME]]  ஐ மீண்டும் தேர்ந்தெடுக்கும் வாய்ப்பை குறைக்கிறது</t>
  </si>
  <si>
    <t>[[ brand_name ]] を再び選んでみたいとは思わない</t>
  </si>
  <si>
    <t>يقلل من احتمالاتي لاختيار [[ brand_name ]] مرة أخرى</t>
  </si>
  <si>
    <t>이 광고는 [[ brand_name ]]을/를 다시 [FMCG_TRIALLIST_VS1R]하고 싶은 마음이 별로 들지 않게 한다</t>
  </si>
  <si>
    <t xml:space="preserve">使 我 更 少 有 可 能  去 选 购 [[ brand_name ]] </t>
  </si>
  <si>
    <t>Membuatkan saya kurang berkemungkinan untuk memilih [[ brand_name ]] lagi</t>
  </si>
  <si>
    <t>Gjør det mindre sannsynlig at jeg vil vurdere å velge [[ brand_name ]] igjen</t>
  </si>
  <si>
    <t>Zniechęca do ponownego rozważenia wyboru [[ brand_name_G ]]</t>
  </si>
  <si>
    <t>Faz com que seja menos provável que escolha [[ brand_name ]] 
novamente</t>
  </si>
  <si>
    <t>Este mai putin probabil sa aleg [[ brand_name]] din nou</t>
  </si>
  <si>
    <t>Me hace estar menos dispuesto a elegir [[ brand_name ]] de nuevo</t>
  </si>
  <si>
    <t>Gör det mindre troligt att jag kommer att välja [[ brand_name ]] igen</t>
  </si>
  <si>
    <t>使我在下次購買時，不可能考慮選擇[[ brand_name ]]</t>
  </si>
  <si>
    <t>Bu reklam, bir sonraki alışverişimde [[ brand_name ]] markasını seçme olasılığımı azaltır</t>
  </si>
  <si>
    <t>Hace menos probable que seleccione [[ brand_name ]] otra vez</t>
  </si>
  <si>
    <t>Khiến tôi giảm ý muốn chọn [[ brand_name ]] trở lại</t>
  </si>
  <si>
    <t>En qué medida este comercial influirá en tu interés de [FMCG_NONTRIALLIST_VS1Q] [[ brand_name ]]?</t>
  </si>
  <si>
    <t>यह विज्ञापन आपके [[ brand_name ]] [FMCG_NONTRIALLIST_VS1Q] किस तरह असर करेगा?</t>
  </si>
  <si>
    <t xml:space="preserve">यह विज्ञापन आपके [[ brand_name ]] [FMCG_NONTRIALLIST_VS1Q] पर कैसा असर करेगा? </t>
  </si>
  <si>
    <t>[[ brand_name ]] [FMCG_NONTRIALLIST_VS1Q] விளம்பரம் எந்த மாதிரி தாக்கத்தை ஏற்படுத்தும் ?</t>
  </si>
  <si>
    <t>この[[ brand_name ]] のコマーシャルをご覧になって、どの程度[[ brand_name ]] を試してみたいと思いますか。
このコマーシャルを見て…</t>
  </si>
  <si>
    <t>방금 보신 [[ brand_name ]]을/를 생각해 볼 때, 광고가 귀하의 [[ brand_name ]] [FMCG_NONTRIALLIST_VS1R]에 어떤 영향을 미칠 것 같습니까?</t>
  </si>
  <si>
    <t>Jak ta reklama wpłynie na [FMCG_NONTRIALLIST_VS1Q] przez Pana(ią) [[ brand_name_G ]]?</t>
  </si>
  <si>
    <t>Até que ponto este anúncio vai influenciar o uso que irá fazer de [[ brand_name ]]?</t>
  </si>
  <si>
    <t xml:space="preserve">Cum credeti ca va influenta reclama pe care tocmai ati vazut-o [FMCG_NONTRIALLIST_VS1Q] dumneavoastra [FMCG_NONTRIALLIST_VS2Q] [[ brand_name ]]? </t>
  </si>
  <si>
    <t>¿Cómo crees que el anuncio influirá en [FMCG_NONTRIALLIST_VS1Q] que haces de [[ brand_name ]]?</t>
  </si>
  <si>
    <t xml:space="preserve">Anh/Chị nghĩ là quảng cáo đó sẽ ảnh hưởng như thế nào đến việc Anh/Chị [FMCG_NONTRIALLIST_VS1Q] [[ brand_name ]]? </t>
  </si>
  <si>
    <t>Makes me much more likely to try [[ brand_name ]] in the near future</t>
  </si>
  <si>
    <t>Este comercial hace mucho más probable que pruebe [[ brand_name ]] próximamente</t>
  </si>
  <si>
    <t>Me rend beaucoup plus susceptible d'essayer [[ brand_name ]] prochainement</t>
  </si>
  <si>
    <t>Este comercial hace mucho más probable que elija [[ brand_name ]] próximamente</t>
  </si>
  <si>
    <t>这个广告让我最近非常有可能会去试用[[ brand_name ]]</t>
  </si>
  <si>
    <t>Hace mucho más probable que pruebe [[ brand_name ]] próximamente</t>
  </si>
  <si>
    <t>Rozhodně mě přesvědčí, abych vyzkoušel/a značku [[ brand_name_N ]] v blízké budoucnosti</t>
  </si>
  <si>
    <t>Gør det meget mere sandsynligt, at jeg vil prøve [[ brand_name ]] i den nærmeste fremtid</t>
  </si>
  <si>
    <t>يجعلني اكثر احتمالا بكثير ان اجرب [[ brand_name ]] في المستقبل القريب</t>
  </si>
  <si>
    <t>Saa minut todennäköisesti kokeilemaan mainoksen tuotemerkkiä lähitulevaisuudessa</t>
  </si>
  <si>
    <t xml:space="preserve">Με παρακινεί πολύ περισσότερο να [FMCG_NONTRIALLIST_VS1R] [[ brand_name ]] στο κοντινό μέλλον </t>
  </si>
  <si>
    <t>令我喺最近好大可能試[[ brand_name ]]</t>
  </si>
  <si>
    <t>Nagyon valószínű, hogy kipróbálom a jövőben a(z) [[ brand_name ]] márkát</t>
  </si>
  <si>
    <t>निकट भविष्य में आपके [[ brand_name ]] को [FMCG_NONTRIALLIST_VS1R] की संभावना को बहुत बढ़ाता है</t>
  </si>
  <si>
    <t>आने वाले दिनों में, [[ brand_name ]] [FMCG_NONTRIALLIST_VS1R] की आपकी संभावना को बहुत ज्यादा बढ़ाता है</t>
  </si>
  <si>
    <t>வருங்காலத்தில் [[ brand_name ]] [FMCG_NONTRIALLIST_VS1R] வாய்ப்பை மிக அதிகரிக்கிறது</t>
  </si>
  <si>
    <t>近いうちに[[ brand_name ]] を試してみたいと強く思った</t>
  </si>
  <si>
    <t>يزيد كثيراً من احتمالاتي لتجربة [[ brand_name ]] في المستقبل القريب</t>
  </si>
  <si>
    <t>이 광고는 가까운 시일 내에 [[ brand_name ]]을/를 [FMCG_NONTRIALLIST_VS1R] 해보고 싶은 마음이 강하게 들게 한다</t>
  </si>
  <si>
    <t>使 我 非 常 有 可 能 在 短 期 内 试 用 [[ brand_name ]]</t>
  </si>
  <si>
    <t>Membuat saya jauh lebih berkemungkinan mencuba [[ brand_name ]] pada  masa akan datang</t>
  </si>
  <si>
    <t>Gjør det langt mer sannsynlig at jeg vil prøve [[ brand_name ]] i nærmeste fremtid</t>
  </si>
  <si>
    <t>Bardzo zachęca do wypróbowania [[ brand_name_G ]] w bliskiej przyszłości</t>
  </si>
  <si>
    <t>Faz-me estar muito mais disposto a experimentar [[ brand_name ]] 
num futuro próximo</t>
  </si>
  <si>
    <t>Ma determina in mare masura sa incerc [[ brand_name ]] in viitorul apropiat</t>
  </si>
  <si>
    <t>Me hace estar mucho más dispuesto a probar [[ brand_name ]] en un futuro próximo</t>
  </si>
  <si>
    <t>Gör det mycket mer troligt att jag kommer att pröva [[ brand_name ]] i en nära framtid</t>
  </si>
  <si>
    <t>使我在最近，非常有可能去嘗試[[ brand_name ]]</t>
  </si>
  <si>
    <t>Bu reklam, [[ brand_name ]] markasını yakın bir gelecekte denemem konusunda çok etkili olacaktır</t>
  </si>
  <si>
    <t>Khiến tôi rất muốn [FMCG_NONTRIALLIST_VS1R] [[ brand_name ]] trong thời gian tới</t>
  </si>
  <si>
    <t>Makes me a little more likely to try [[ brand_name ]] in the near future</t>
  </si>
  <si>
    <t>Este comercial hace algo más probable que pruebe [[ brand_name ]] próximamente</t>
  </si>
  <si>
    <t>Me rend un peu plus susceptible d'essayer [[ brand_name ]] prochainement</t>
  </si>
  <si>
    <t>Este comercial hace algo más probable que elija [[ brand_name ]] próximamente</t>
  </si>
  <si>
    <t>这个广告让我最近有点可能会去试用[[ brand_name ]]</t>
  </si>
  <si>
    <t>Hace un poco más probable que pruebe [[ brand_name ]] próximamente</t>
  </si>
  <si>
    <t>Trochu mě přesvědčí, abych vyzkoušel/a značku [[ brand_name_N ]] v blízké budoucnosti</t>
  </si>
  <si>
    <t>Gør det lidt mere sandsynligt, at jeg vil prøve [[ brand_name ]] i den nærmeste fremtid</t>
  </si>
  <si>
    <t>يجعلني اكثر احتمالا بقليل ان اجرب [[ brand_name ]] في المستقبل القريب</t>
  </si>
  <si>
    <t>Saa minut harkitsemaan mainoksen tuotemerkin kokeilemista lähitulevaisuudessa</t>
  </si>
  <si>
    <t>Με παρακινεί λίγο περισσότερο να [FMCG_NONTRIALLIST_VS1R] [[ brand_name ]] στο κοντινό μέλλον</t>
  </si>
  <si>
    <t>令我喺最近幾有可能試[[ brand_name ]]</t>
  </si>
  <si>
    <t>Elég valószínű, hogy kipróbálom a jövőben a(z) [[ brand_name ]] márkát</t>
  </si>
  <si>
    <t>निकट भविष्य में  आपके [[ brand_name ]] को [FMCG_NONTRIALLIST_VS1R] की संभावना को कुछ हद बढ़ाता है</t>
  </si>
  <si>
    <t>आने वाले दिनों में, [[ brand_name ]] [FMCG_NONTRIALLIST_VS1R] की आपकी संभावना को थोड़ा ज्यादा बढाता है</t>
  </si>
  <si>
    <t>வருங்காலத்தில் [[ brand_name ]] [FMCG_NONTRIALLIST_VS1R] வாய்ப்பை ஓரளவு அதிகரிக்கிறது</t>
  </si>
  <si>
    <t>近いうちに[[ brand_name ]] を試してみたいと思った</t>
  </si>
  <si>
    <t>يزيد قليلاً من احتمالاتي لتجربة [[ brand_name ]] في المستقبل القريب</t>
  </si>
  <si>
    <t>이 광고는 가까운 시일 내에 [[ brand_name ]]을/를 [FMCG_NONTRIALLIST_VS1R] 해보고 싶은 마음이 조금 들게 하는 편이다</t>
  </si>
  <si>
    <t>使 我 相 当 有 可 能 在 短 期 内 试 用 [[ brand_name ]]</t>
  </si>
  <si>
    <t>Membuat saya agak lebih berkemungkinan mencuba [[ brand_name ]] pada masa akan datang</t>
  </si>
  <si>
    <t>Gjør det mer sannsynlig at jeg vil prøve [[ brand_name ]] i nærmeste fremtid</t>
  </si>
  <si>
    <t>Zachęca do wypróbowania [[ brand_name_G ]] w bliskiej przyszłości</t>
  </si>
  <si>
    <t>Faz-me estar um pouco mais disposto a experimentar [[ brand_name ]] num futuro próximo</t>
  </si>
  <si>
    <t>Ma determina intr-o oarecare masura sa incerc [[ brand_name ]] in viitorul apropiat</t>
  </si>
  <si>
    <t>Me hace estar un poco más dispuesto a probar [[ brand_name ]] en un futuro próximo</t>
  </si>
  <si>
    <t>Gör det något mer troligt att jag kommer att pröva [[ brand_name ]] i en nära framtid</t>
  </si>
  <si>
    <t>使我在最近，有點可能去嘗試[[ brand_name ]]</t>
  </si>
  <si>
    <t>Bu reklam, [[ brand_name ]] markasını yakın bir gelecekte denemem konusunda biraz  etkili olacaktır</t>
  </si>
  <si>
    <t>Khiến tôi hơi muốn [FMCG_NONTRIALLIST_VS1R] [[ brand_name ]] trong thời gian tới</t>
  </si>
  <si>
    <t>Este comercial no influye en si lo probaré o no próximamente</t>
  </si>
  <si>
    <t>这个广告对我最近是否会去试用这个品牌没有什么影响</t>
  </si>
  <si>
    <t>Neovlivní mě</t>
  </si>
  <si>
    <t>لم يحدث أي تغيير أو فرق</t>
  </si>
  <si>
    <t>Ούτε με παρακινεί, ούτε με αποτρέπει από το να [FMCG_NONTRIALLIST_VS1R] [[ brand_name]] στο κοντινό μέλλον</t>
  </si>
  <si>
    <t>唔會影響我喺最近會唔會試[[ brand_name ]]</t>
  </si>
  <si>
    <t>近いうちに[[ brand_name ]] を試すかどうかは、このコマーシャルに影響されない</t>
  </si>
  <si>
    <t>이 광고는 가까운 시일 내에 [[ brand_name ]]을/를 [FMCG_NONTRIALLIST_VS1R] 해보고 싶은 마음에 어떠한 영향도 미치지 않는다</t>
  </si>
  <si>
    <t>使我在最近，是否會去嘗試[[ brand_name ]]，沒有影響</t>
  </si>
  <si>
    <t>Bu reklam, [[ brand_name ]] markasını yakın bir gelecekte denemem konusunda değişiklik yaratmayacaktır</t>
  </si>
  <si>
    <t>Không ảnh hưởng gì đến việc tôi có [FMCG_NONTRIALLIST_VS1R] [[ brand_name ]] trong thời gian tới hay không</t>
  </si>
  <si>
    <t>Makes me less likely to try [[ brand_name ]] in the near future</t>
  </si>
  <si>
    <t>Este comercial hace menos probable que pruebe [[ brand_name ]] próximamente</t>
  </si>
  <si>
    <t>Me rend moins susceptible d'essayer [[ brand_name ]] prochainement</t>
  </si>
  <si>
    <t>Este comercial hace menos probable que elija [[ brand_name ]] próximamente</t>
  </si>
  <si>
    <t>这个广告在某种程度上让我在最近不想去试用[[ brand_name ]]</t>
  </si>
  <si>
    <t>Hace menos probable que pruebe [[ brand_name ]] próximamente</t>
  </si>
  <si>
    <t>Spíše mě odradí od vyzkoušení značky [[ brand_name_N ]] v blízké budoucnosti</t>
  </si>
  <si>
    <t>Gør det mindre sandsynligt, at jeg vil prøve [[ brand_name ]] i den nærmeste fremtid</t>
  </si>
  <si>
    <t>يجعلني اقل احتمالا أن اجرب [[ brand_name ]] في المستقبل القريب</t>
  </si>
  <si>
    <t>Vähentää kiinnostustani kokeilla mainoksen tuotemerkkiä lähitulevaisuudessa</t>
  </si>
  <si>
    <t>Με αποτρέπει από το να [FMCG_NONTRIALLIST_VS1R] [[ brand_name]] στο κοντινό μέλλον</t>
  </si>
  <si>
    <t>減少我喺最近試[[ brand_name ]]嘅念頭</t>
  </si>
  <si>
    <t>Kevésbé valószínű, hogy kipróbálom a jövőben a(z) [[ brand_name ]] márkát</t>
  </si>
  <si>
    <t>निकट भविष्य में आपके [[ brand_name ]] को [FMCG_NONTRIALLIST_VS1R] की संभावना को कम करता है</t>
  </si>
  <si>
    <t>आने वाले दिनों में, [[ brand_name ]] [FMCG_NONTRIALLIST_VS1R] की आपकी संभावना को कम करता है</t>
  </si>
  <si>
    <t>வருங்காலத்தில் [[ brand_name ]] [FMCG_NONTRIALLIST_VS1R] வாய்ப்பை குறைக்கிறது</t>
  </si>
  <si>
    <t>近いうちに[[ brand_name ]] を試してみようとは思わない</t>
  </si>
  <si>
    <t>يقلل من احتمالاتي لتجربة [[ brand_name ]] في المستقبل القريب</t>
  </si>
  <si>
    <t>이 광고는 가까운 시일 내에 [[ brand_name ]]을/를 [FMCG_NONTRIALLIST_VS1R] 해보고 싶은 마음이 별로 들지 않게 한다</t>
  </si>
  <si>
    <t xml:space="preserve">使 我 更 少 有 可 能 在 短 期 内 去 试 用 [[ brand_name ]] </t>
  </si>
  <si>
    <t>Membuatkan saya kurang berkemungkinan untuk mencuba [[ brand_name ]] pada masa akan datang</t>
  </si>
  <si>
    <t>Gjør det mindre sannsynlig at jeg vil prøve [[ brand_name ]] i nærmeste fremtid</t>
  </si>
  <si>
    <t>Zniechęca do wypróbowania [[ brand_name_G ]] w bliskiej przyszłości</t>
  </si>
  <si>
    <t>Faz com que seja menos provável que experimente [[ brand_name ]] num futuro próximo</t>
  </si>
  <si>
    <t>Este mai putin probabil sa incerc [[ brand_name]] in viitorul apropiat</t>
  </si>
  <si>
    <t>Me hace estar menos dispuesto a probar [[ brand_name ]] en un futuro próximo</t>
  </si>
  <si>
    <t>Gör det mindre troligt att jag kommer att pröva [[ brand _name ]] i en nära framtid</t>
  </si>
  <si>
    <t>使我在最近，不可能去嘗試[[ brand_name ]]</t>
  </si>
  <si>
    <t>Bu reklam, yakın gelecekte [[ brand_name ]] markasını deneme olasılığımı azaltacaktır</t>
  </si>
  <si>
    <t>Khiến tôi giảm ý muốn [FMCG_NONTRIALLIST_VS1R] [[ brand_name ]] trong thời gian tới</t>
  </si>
  <si>
    <t>BUY</t>
  </si>
  <si>
    <t>[FMCG_USAGE_VS1Q]</t>
  </si>
  <si>
    <t>[FMCG_USAGE_VS2Q]</t>
  </si>
  <si>
    <t>[FMCG_USAGE_VS1R]</t>
  </si>
  <si>
    <t>[FMCG_USAGE_VS2R]</t>
  </si>
  <si>
    <t>[FMCG_USAGE_VS3R]</t>
  </si>
  <si>
    <t>[FMCG_USAGE_VS4R]</t>
  </si>
  <si>
    <t>[FMCG_USER_VS1Q]</t>
  </si>
  <si>
    <t>[FMCG_USER_VS1R]</t>
  </si>
  <si>
    <t>[FMCG_USER_VS2R]</t>
  </si>
  <si>
    <t>[FMCG_USER_VS3R]</t>
  </si>
  <si>
    <t>[FMCG_TRIALLIST_VS1Q]</t>
  </si>
  <si>
    <t>[FMCG_TRIALLIST_VS1R]</t>
  </si>
  <si>
    <t>[FMCG_NONTRIALLIST_VS1Q]</t>
  </si>
  <si>
    <t>[FMCG_NONTRIALLIST_VS2Q]</t>
  </si>
  <si>
    <t>[FMCG_NONTRIALLIST_VS1R]</t>
  </si>
  <si>
    <t>[FMCG_USAGE_VS1Q]_USE</t>
  </si>
  <si>
    <t>use</t>
  </si>
  <si>
    <t>používáte</t>
  </si>
  <si>
    <t>आपके</t>
  </si>
  <si>
    <t>के इस्तेमाल पर</t>
  </si>
  <si>
    <t>ஐ நீங்கள் பயன்படுத்துவதில்</t>
  </si>
  <si>
    <t>お使いになり</t>
  </si>
  <si>
    <t>استخدامك</t>
  </si>
  <si>
    <t>사용</t>
  </si>
  <si>
    <t>uso</t>
  </si>
  <si>
    <t>używanie</t>
  </si>
  <si>
    <t>utilizarea</t>
  </si>
  <si>
    <t>al uso</t>
  </si>
  <si>
    <t>ใช้</t>
  </si>
  <si>
    <t>dùng</t>
  </si>
  <si>
    <t>[FMCG_USAGE_VS1Q]_USEALTERNATIVE</t>
  </si>
  <si>
    <t>use (alternative)</t>
  </si>
  <si>
    <t>stosowanie</t>
  </si>
  <si>
    <t>[FMCG_USAGE_VS1Q]_USECHILD</t>
  </si>
  <si>
    <t>let your child use</t>
  </si>
  <si>
    <t>cho con dùng</t>
  </si>
  <si>
    <t>[FMCG_USAGE_VS1Q]_CONSUME</t>
  </si>
  <si>
    <t>consume</t>
  </si>
  <si>
    <t>consumo</t>
  </si>
  <si>
    <t>al consumo</t>
  </si>
  <si>
    <t>[FMCG_USAGE_VS1Q]_BUY</t>
  </si>
  <si>
    <t>buy</t>
  </si>
  <si>
    <t>kupujete</t>
  </si>
  <si>
    <t>के खरीदारी पर</t>
  </si>
  <si>
    <t>ஐ நீங்கள் வாங்குவதில்</t>
  </si>
  <si>
    <t>شرائك</t>
  </si>
  <si>
    <t>구매</t>
  </si>
  <si>
    <t>kupowanie</t>
  </si>
  <si>
    <t>cumpararea de</t>
  </si>
  <si>
    <t>a la compra</t>
  </si>
  <si>
    <t>ซื้อ</t>
  </si>
  <si>
    <t>mua</t>
  </si>
  <si>
    <t>[FMCG_USAGE_VS1Q]_EAT</t>
  </si>
  <si>
    <t>eat</t>
  </si>
  <si>
    <t>jíte</t>
  </si>
  <si>
    <t>खाने पे</t>
  </si>
  <si>
    <t>ஐ நீங்கள் சாப்பிடுவதில்</t>
  </si>
  <si>
    <t>تناولك</t>
  </si>
  <si>
    <t>취식</t>
  </si>
  <si>
    <t>jedzenie</t>
  </si>
  <si>
    <t>consumul de</t>
  </si>
  <si>
    <t>ทาน</t>
  </si>
  <si>
    <t>ăn</t>
  </si>
  <si>
    <t>[FMCG_USAGE_VS1Q]_DRINK</t>
  </si>
  <si>
    <t>drink</t>
  </si>
  <si>
    <t>pijete</t>
  </si>
  <si>
    <t>पीने पे</t>
  </si>
  <si>
    <t>ஐ நீங்கள் குடிப்பதில்</t>
  </si>
  <si>
    <t>شربك</t>
  </si>
  <si>
    <t>음용</t>
  </si>
  <si>
    <t>picie</t>
  </si>
  <si>
    <t>ดื่ม</t>
  </si>
  <si>
    <t>uống</t>
  </si>
  <si>
    <t>[FMCG_USAGE_VS1Q]_VISIT</t>
  </si>
  <si>
    <t>visit</t>
  </si>
  <si>
    <t>navštěvujete</t>
  </si>
  <si>
    <t>बताता है कि आप</t>
  </si>
  <si>
    <t>जाने पर</t>
  </si>
  <si>
    <t>கு நீங்கள் செல்வதில்</t>
  </si>
  <si>
    <t>訪れ</t>
  </si>
  <si>
    <t>زيارتك</t>
  </si>
  <si>
    <t>방문</t>
  </si>
  <si>
    <t>odwiedzanie</t>
  </si>
  <si>
    <t>vizitarea</t>
  </si>
  <si>
    <t>ไป</t>
  </si>
  <si>
    <t>đến mua sắm tại</t>
  </si>
  <si>
    <t>[FMCG_USAGE_VS1Q]_VISITWEBSITE</t>
  </si>
  <si>
    <t>VISITWEBSITE</t>
  </si>
  <si>
    <t>[FMCG_USAGE_VS1Q]_VISITRETAILER</t>
  </si>
  <si>
    <t>VISITRETAILER</t>
  </si>
  <si>
    <t>[FMCG_USAGE_VS2Q]_USE</t>
  </si>
  <si>
    <t>के इस्तेमाल पर लागू होता</t>
  </si>
  <si>
    <t>[FMCG_USAGE_VS2Q]_USEALTERNATIVE</t>
  </si>
  <si>
    <t>USEALTERNATIVE</t>
  </si>
  <si>
    <t>[FMCG_USAGE_VS2Q]_USECHILD</t>
  </si>
  <si>
    <t>USECHILD</t>
  </si>
  <si>
    <t>[FMCG_USAGE_VS2Q]_CONSUME</t>
  </si>
  <si>
    <t>CONSUME</t>
  </si>
  <si>
    <t>[FMCG_USAGE_VS2Q]_BUY</t>
  </si>
  <si>
    <t>के खरीदारी पर लागू होता</t>
  </si>
  <si>
    <t>[FMCG_USAGE_VS2Q]_EAT</t>
  </si>
  <si>
    <t>के खाने पर लागू होता</t>
  </si>
  <si>
    <t>[FMCG_USAGE_VS2Q]_DRINK</t>
  </si>
  <si>
    <t>पीने पे लागू होता</t>
  </si>
  <si>
    <t>[FMCG_USAGE_VS2Q]_VISIT</t>
  </si>
  <si>
    <t>कितना जाते</t>
  </si>
  <si>
    <t>[FMCG_USAGE_VS2Q]_VISITWEBSITE</t>
  </si>
  <si>
    <t>[FMCG_USAGE_VS2Q]_VISITRETAILER</t>
  </si>
  <si>
    <t>[FMCG_USAGE_VS1R]_USE</t>
  </si>
  <si>
    <t>Use</t>
  </si>
  <si>
    <t>Uso</t>
  </si>
  <si>
    <t>J'utilise</t>
  </si>
  <si>
    <t>使用</t>
  </si>
  <si>
    <t>používám</t>
  </si>
  <si>
    <t>Bruger</t>
  </si>
  <si>
    <t>بستخدم</t>
  </si>
  <si>
    <t>Käytän mainoksen tuotemerkkiä</t>
  </si>
  <si>
    <t>Verwende</t>
  </si>
  <si>
    <t>Χρησιμοποιώ</t>
  </si>
  <si>
    <t>használom</t>
  </si>
  <si>
    <t>इस्तेमाल करते</t>
  </si>
  <si>
    <t>इस्तेमाल  करते</t>
  </si>
  <si>
    <t>ஐ</t>
  </si>
  <si>
    <t>menggunakan</t>
  </si>
  <si>
    <t>Utilizzo</t>
  </si>
  <si>
    <t>使う</t>
  </si>
  <si>
    <t>أستخدم</t>
  </si>
  <si>
    <t>사용함</t>
  </si>
  <si>
    <t>使 用</t>
  </si>
  <si>
    <t xml:space="preserve">menggunakan </t>
  </si>
  <si>
    <t>gebruik</t>
  </si>
  <si>
    <t>Bruker</t>
  </si>
  <si>
    <t>ginagamit</t>
  </si>
  <si>
    <t>Używam [[ brand_name_G ]]</t>
  </si>
  <si>
    <t>Folosesc</t>
  </si>
  <si>
    <t>utilizo</t>
  </si>
  <si>
    <t xml:space="preserve">Använder </t>
  </si>
  <si>
    <t>kullanırım</t>
  </si>
  <si>
    <t>Dùng</t>
  </si>
  <si>
    <t>[FMCG_USAGE_VS1R]_USEALTERNATIVE</t>
  </si>
  <si>
    <t>Stosuję [[ brand_name_A ]]</t>
  </si>
  <si>
    <t>[FMCG_USAGE_VS1R]_USECHILD</t>
  </si>
  <si>
    <t>Let your child use</t>
  </si>
  <si>
    <t>Cho con Anh/Chị dùng</t>
  </si>
  <si>
    <t>[FMCG_USAGE_VS1R]_CONSUME</t>
  </si>
  <si>
    <t>Consume</t>
  </si>
  <si>
    <t>Consumo</t>
  </si>
  <si>
    <t>[FMCG_USAGE_VS1R]_BUY</t>
  </si>
  <si>
    <t>Buy</t>
  </si>
  <si>
    <t>compra</t>
  </si>
  <si>
    <t>Compro</t>
  </si>
  <si>
    <t>J'achète</t>
  </si>
  <si>
    <t>购买</t>
  </si>
  <si>
    <t>kupuji</t>
  </si>
  <si>
    <t>Køber</t>
  </si>
  <si>
    <t>بشتري</t>
  </si>
  <si>
    <t>Ostan mainoksen tuotemerkkiä</t>
  </si>
  <si>
    <t>J’achète</t>
  </si>
  <si>
    <t>Kaufe</t>
  </si>
  <si>
    <t>Αγοράζω</t>
  </si>
  <si>
    <t>買</t>
  </si>
  <si>
    <t>vásárolom</t>
  </si>
  <si>
    <t>खरीदते</t>
  </si>
  <si>
    <t xml:space="preserve">खरीदते  </t>
  </si>
  <si>
    <t>membeli</t>
  </si>
  <si>
    <t>Acquisto</t>
  </si>
  <si>
    <t>買う</t>
  </si>
  <si>
    <t>أشتري</t>
  </si>
  <si>
    <t>구매함</t>
  </si>
  <si>
    <t>koop</t>
  </si>
  <si>
    <t>Kjøper</t>
  </si>
  <si>
    <t>binibili</t>
  </si>
  <si>
    <t>Kupuję [[ brand_name_A ]]</t>
  </si>
  <si>
    <t>Cumpar</t>
  </si>
  <si>
    <t>Köper</t>
  </si>
  <si>
    <t>購買</t>
  </si>
  <si>
    <t>satın alırım</t>
  </si>
  <si>
    <t>Mua</t>
  </si>
  <si>
    <t>[FMCG_USAGE_VS1R]_EAT</t>
  </si>
  <si>
    <t>Eat</t>
  </si>
  <si>
    <t>como</t>
  </si>
  <si>
    <t>Como</t>
  </si>
  <si>
    <t>Je mange</t>
  </si>
  <si>
    <t>食用</t>
  </si>
  <si>
    <t>jím</t>
  </si>
  <si>
    <t>Spiser</t>
  </si>
  <si>
    <t>بـأكل</t>
  </si>
  <si>
    <t>Syön mainoksen tuotemerkkiä</t>
  </si>
  <si>
    <t>Esse</t>
  </si>
  <si>
    <t>Καταναλώνω</t>
  </si>
  <si>
    <t>食</t>
  </si>
  <si>
    <t>fogyasztom</t>
  </si>
  <si>
    <t>खाते</t>
  </si>
  <si>
    <t>memakan</t>
  </si>
  <si>
    <t>Mangio</t>
  </si>
  <si>
    <t>食べる</t>
  </si>
  <si>
    <t>أتناول</t>
  </si>
  <si>
    <t>취식함</t>
  </si>
  <si>
    <t>吃</t>
  </si>
  <si>
    <t>eet</t>
  </si>
  <si>
    <t>kinakain</t>
  </si>
  <si>
    <t>Jadam [[ brand_name_A ]]</t>
  </si>
  <si>
    <t>Mananc</t>
  </si>
  <si>
    <t>Äter</t>
  </si>
  <si>
    <t>吃/食用</t>
  </si>
  <si>
    <t>yerim</t>
  </si>
  <si>
    <t>Ăn</t>
  </si>
  <si>
    <t>[FMCG_USAGE_VS1R]_DRINK</t>
  </si>
  <si>
    <t>Drink</t>
  </si>
  <si>
    <t>bebo</t>
  </si>
  <si>
    <t>Bebo</t>
  </si>
  <si>
    <t>Je bois</t>
  </si>
  <si>
    <t>Tomo</t>
  </si>
  <si>
    <t>饮用</t>
  </si>
  <si>
    <t>tomo</t>
  </si>
  <si>
    <t>piji</t>
  </si>
  <si>
    <t>Drikker</t>
  </si>
  <si>
    <t>بشرب</t>
  </si>
  <si>
    <t>Juon mainoksen tuotemerkkiä</t>
  </si>
  <si>
    <t>Trinke</t>
  </si>
  <si>
    <t>Πίνω</t>
  </si>
  <si>
    <t>飲用</t>
  </si>
  <si>
    <t>पीते</t>
  </si>
  <si>
    <t>meminum</t>
  </si>
  <si>
    <t>Bevo</t>
  </si>
  <si>
    <t>飲む</t>
  </si>
  <si>
    <t>أشرب</t>
  </si>
  <si>
    <t>음용함</t>
  </si>
  <si>
    <t>iniinom</t>
  </si>
  <si>
    <t>Piję [[ brand_name_A ]]</t>
  </si>
  <si>
    <t>Beau</t>
  </si>
  <si>
    <t>Dricker</t>
  </si>
  <si>
    <t>喝/飲用</t>
  </si>
  <si>
    <t>içerim</t>
  </si>
  <si>
    <t>Uống</t>
  </si>
  <si>
    <t>[FMCG_USAGE_VS1R]_VISIT</t>
  </si>
  <si>
    <t>Visit</t>
  </si>
  <si>
    <t>visito</t>
  </si>
  <si>
    <t>Vou a/ao</t>
  </si>
  <si>
    <t>Je visite</t>
  </si>
  <si>
    <t>Visito</t>
  </si>
  <si>
    <t>navštěvuji</t>
  </si>
  <si>
    <t>Besøger</t>
  </si>
  <si>
    <t>بروح</t>
  </si>
  <si>
    <t>Vierailen mainoksen tuotemerkissä</t>
  </si>
  <si>
    <t>Je vais chez</t>
  </si>
  <si>
    <t>Besuche</t>
  </si>
  <si>
    <t>Επισκέπτομαι</t>
  </si>
  <si>
    <t>光顧</t>
  </si>
  <si>
    <t>látogatom</t>
  </si>
  <si>
    <t>जाते</t>
  </si>
  <si>
    <t xml:space="preserve">जाते  </t>
  </si>
  <si>
    <t>mengunjungi</t>
  </si>
  <si>
    <t>訪れる</t>
  </si>
  <si>
    <t>أزور</t>
  </si>
  <si>
    <t>방문함</t>
  </si>
  <si>
    <t>访问</t>
  </si>
  <si>
    <t>melawat</t>
  </si>
  <si>
    <t>bezoek</t>
  </si>
  <si>
    <t>Besøker</t>
  </si>
  <si>
    <t>pinupuntahan</t>
  </si>
  <si>
    <t>Odwiedzam [[ brand_name_A ]]</t>
  </si>
  <si>
    <t>Vizitez</t>
  </si>
  <si>
    <t>Besöker</t>
  </si>
  <si>
    <t>拜訪</t>
  </si>
  <si>
    <t>ziyaret ederim</t>
  </si>
  <si>
    <t>Đến mua sắm tại</t>
  </si>
  <si>
    <t>[FMCG_USAGE_VS1R]_VISITWEBSITE</t>
  </si>
  <si>
    <t>Visit if refers to website</t>
  </si>
  <si>
    <t xml:space="preserve">浏览 </t>
  </si>
  <si>
    <t>[FMCG_USAGE_VS1R]_VISITRETAILER</t>
  </si>
  <si>
    <t>Visit if refers to retailer/e-commence</t>
  </si>
  <si>
    <t>逛</t>
  </si>
  <si>
    <t>[FMCG_USAGE_VS2R]_USE</t>
  </si>
  <si>
    <t>Used</t>
  </si>
  <si>
    <t>usé</t>
  </si>
  <si>
    <t>j'utilise</t>
  </si>
  <si>
    <t>Usé</t>
  </si>
  <si>
    <t xml:space="preserve">brugt </t>
  </si>
  <si>
    <t>verwendet</t>
  </si>
  <si>
    <t>δοκιμάσει</t>
  </si>
  <si>
    <t>इस्तेमाल नहीं किया</t>
  </si>
  <si>
    <t>इस्तेमाल किया</t>
  </si>
  <si>
    <t>பயன்படுத்துகிறேன்</t>
  </si>
  <si>
    <t>utilizzato</t>
  </si>
  <si>
    <t>使った</t>
  </si>
  <si>
    <t xml:space="preserve">Menggunakan </t>
  </si>
  <si>
    <t>Utilizo</t>
  </si>
  <si>
    <t>[FMCG_USAGE_VS2R]_USEALTERNATIVE</t>
  </si>
  <si>
    <t>[FMCG_USAGE_VS2R]_USECHILD</t>
  </si>
  <si>
    <t>cho con Anh/Chị dùng</t>
  </si>
  <si>
    <t>[FMCG_USAGE_VS2R]_CONSUME</t>
  </si>
  <si>
    <t>Consumed</t>
  </si>
  <si>
    <t>consumí</t>
  </si>
  <si>
    <t>Consumí</t>
  </si>
  <si>
    <t>consumido</t>
  </si>
  <si>
    <t>[FMCG_USAGE_VS2R]_BUY</t>
  </si>
  <si>
    <t>Bought</t>
  </si>
  <si>
    <t>compré</t>
  </si>
  <si>
    <t>j'achète</t>
  </si>
  <si>
    <t>Compré</t>
  </si>
  <si>
    <t xml:space="preserve">comprado </t>
  </si>
  <si>
    <t>købt</t>
  </si>
  <si>
    <t>gekauft</t>
  </si>
  <si>
    <t>ख़रीदा नहीं है</t>
  </si>
  <si>
    <t xml:space="preserve">ख़रीदा  </t>
  </si>
  <si>
    <t>வாங்குகிறேன்</t>
  </si>
  <si>
    <t>acquistato</t>
  </si>
  <si>
    <t>買った</t>
  </si>
  <si>
    <t>Membeli</t>
  </si>
  <si>
    <t>comprado</t>
  </si>
  <si>
    <t xml:space="preserve">mua </t>
  </si>
  <si>
    <t>[FMCG_USAGE_VS2R]_EAT</t>
  </si>
  <si>
    <t>Ate</t>
  </si>
  <si>
    <t>comí</t>
  </si>
  <si>
    <t>je mange</t>
  </si>
  <si>
    <t>Comí</t>
  </si>
  <si>
    <t>comido</t>
  </si>
  <si>
    <t>spist</t>
  </si>
  <si>
    <t>gegessen</t>
  </si>
  <si>
    <t>खाया नहीं है</t>
  </si>
  <si>
    <t>खाया</t>
  </si>
  <si>
    <t>சாப்பிடுகிறேன்</t>
  </si>
  <si>
    <t>mangiato</t>
  </si>
  <si>
    <t>食べた</t>
  </si>
  <si>
    <t>Memakan</t>
  </si>
  <si>
    <t>[FMCG_USAGE_VS2R]_DRINK</t>
  </si>
  <si>
    <t>Drank</t>
  </si>
  <si>
    <t>bebí</t>
  </si>
  <si>
    <t>je bois</t>
  </si>
  <si>
    <t>Tomé</t>
  </si>
  <si>
    <t>tomado</t>
  </si>
  <si>
    <t>drukket</t>
  </si>
  <si>
    <t>getrunken</t>
  </si>
  <si>
    <t>पीया नहीं है</t>
  </si>
  <si>
    <t>पीया</t>
  </si>
  <si>
    <t>குடிக்கிறேன்</t>
  </si>
  <si>
    <t>bevuto</t>
  </si>
  <si>
    <t>飲んだ</t>
  </si>
  <si>
    <t>Meminum</t>
  </si>
  <si>
    <t>[FMCG_USAGE_VS2R]_VISIT</t>
  </si>
  <si>
    <t>Visited</t>
  </si>
  <si>
    <t>visité</t>
  </si>
  <si>
    <t>je visite</t>
  </si>
  <si>
    <t>Visité</t>
  </si>
  <si>
    <t>visitado</t>
  </si>
  <si>
    <t>besøgt</t>
  </si>
  <si>
    <t>besucht</t>
  </si>
  <si>
    <t xml:space="preserve">επισκεφτεί </t>
  </si>
  <si>
    <t>गए नहीं है</t>
  </si>
  <si>
    <t>गया</t>
  </si>
  <si>
    <t>செல்கிறேன்</t>
  </si>
  <si>
    <t>visitato</t>
  </si>
  <si>
    <t>訪れた</t>
  </si>
  <si>
    <t>Melawat</t>
  </si>
  <si>
    <t>[FMCG_USAGE_VS2R]_VISITWEBSITE</t>
  </si>
  <si>
    <t>[FMCG_USAGE_VS2R]_VISITRETAILER</t>
  </si>
  <si>
    <t>[FMCG_USAGE_VS3R]_USE</t>
  </si>
  <si>
    <t>he usado</t>
  </si>
  <si>
    <t xml:space="preserve">பயன்படுத்தினேன்   </t>
  </si>
  <si>
    <t>probado</t>
  </si>
  <si>
    <t>dùng thử</t>
  </si>
  <si>
    <t>[FMCG_USAGE_VS3R]_USEALTERNATIVE</t>
  </si>
  <si>
    <t>[FMCG_USAGE_VS3R]_USECHILD</t>
  </si>
  <si>
    <t>cho con Anh/Chị dùng thử</t>
  </si>
  <si>
    <t>[FMCG_USAGE_VS3R]_CONSUME</t>
  </si>
  <si>
    <t>consumed</t>
  </si>
  <si>
    <t>he consumido</t>
  </si>
  <si>
    <t>[FMCG_USAGE_VS3R]_BUY</t>
  </si>
  <si>
    <t>he comprado</t>
  </si>
  <si>
    <t>ख़रीदा</t>
  </si>
  <si>
    <t>ख़रीदा नहीं</t>
  </si>
  <si>
    <t>வாங்கினேன்</t>
  </si>
  <si>
    <t>mua thử</t>
  </si>
  <si>
    <t>[FMCG_USAGE_VS3R]_EAT</t>
  </si>
  <si>
    <t>he comido</t>
  </si>
  <si>
    <t>खाया नहीं</t>
  </si>
  <si>
    <t>சாப்பிட்டேன்</t>
  </si>
  <si>
    <t>ăn thử</t>
  </si>
  <si>
    <t>[FMCG_USAGE_VS3R]_DRINK</t>
  </si>
  <si>
    <t>he tomado</t>
  </si>
  <si>
    <t>पीया नहीं</t>
  </si>
  <si>
    <t>குடித்தேன்</t>
  </si>
  <si>
    <t>uống thử</t>
  </si>
  <si>
    <t>[FMCG_USAGE_VS3R]_VISIT</t>
  </si>
  <si>
    <t>he visitado</t>
  </si>
  <si>
    <t>गए</t>
  </si>
  <si>
    <t>गया नहीं</t>
  </si>
  <si>
    <t>சென்றேன்</t>
  </si>
  <si>
    <t>đến mua sắm</t>
  </si>
  <si>
    <t>[FMCG_USAGE_VS3R]_VISITWEBSITE</t>
  </si>
  <si>
    <t>[FMCG_USAGE_VS3R]_VISITRETAILER</t>
  </si>
  <si>
    <t>[FMCG_USAGE_VS4R]_USE</t>
  </si>
  <si>
    <t>used</t>
  </si>
  <si>
    <t>பயன்படுத்தியதில்லை</t>
  </si>
  <si>
    <t>[FMCG_USAGE_VS4R]_USEALTERNATIVE</t>
  </si>
  <si>
    <t>[FMCG_USAGE_VS4R]_USECHILD</t>
  </si>
  <si>
    <t>[FMCG_USAGE_VS4R]_CONSUME</t>
  </si>
  <si>
    <t>[FMCG_USAGE_VS4R]_BUY</t>
  </si>
  <si>
    <t>bought</t>
  </si>
  <si>
    <t xml:space="preserve">வாங்கியதில்லை </t>
  </si>
  <si>
    <t>[FMCG_USAGE_VS4R]_EAT</t>
  </si>
  <si>
    <t>ate</t>
  </si>
  <si>
    <t>சாப்பிட்டதில்லை</t>
  </si>
  <si>
    <t>[FMCG_USAGE_VS4R]_DRINK</t>
  </si>
  <si>
    <t>drank</t>
  </si>
  <si>
    <t>குடித்ததில்லை</t>
  </si>
  <si>
    <t>[FMCG_USAGE_VS4R]_VISIT</t>
  </si>
  <si>
    <t>visited</t>
  </si>
  <si>
    <t>அங்கு சென்று பார்த்ததில்லை</t>
  </si>
  <si>
    <t>[FMCG_USAGE_VS4R]_VISITWEBSITE</t>
  </si>
  <si>
    <t>[FMCG_USAGE_VS4R]_VISITRETAILER</t>
  </si>
  <si>
    <t>[FMCG_USER_VS1Q]_USE</t>
  </si>
  <si>
    <t>comprar</t>
  </si>
  <si>
    <t>इस्तेमाल पर</t>
  </si>
  <si>
    <t xml:space="preserve">ஐ நீங்கள் பயன்படுத்துவதில்  </t>
  </si>
  <si>
    <t>お使いになりたい</t>
  </si>
  <si>
    <t>el uso</t>
  </si>
  <si>
    <t>[FMCG_USER_VS1Q]_USEALTERNATIVE</t>
  </si>
  <si>
    <t>[FMCG_USER_VS1Q]_USECHILD</t>
  </si>
  <si>
    <t>[FMCG_USER_VS1Q]_CONSUME</t>
  </si>
  <si>
    <t>consumir</t>
  </si>
  <si>
    <t>el consumo</t>
  </si>
  <si>
    <t>[FMCG_USER_VS1Q]_BUY</t>
  </si>
  <si>
    <t>खरीदारी पर</t>
  </si>
  <si>
    <t>お買いになりたい</t>
  </si>
  <si>
    <t>cumpararea</t>
  </si>
  <si>
    <t>la compra</t>
  </si>
  <si>
    <t>[FMCG_USER_VS1Q]_EAT</t>
  </si>
  <si>
    <t>के खाने पर</t>
  </si>
  <si>
    <t>खाने पर</t>
  </si>
  <si>
    <t>お食べになりたい</t>
  </si>
  <si>
    <t>consumul</t>
  </si>
  <si>
    <t>[FMCG_USER_VS1Q]_DRINK</t>
  </si>
  <si>
    <t>के पीने पर</t>
  </si>
  <si>
    <t>पीने पर</t>
  </si>
  <si>
    <t>お飲みになりたい</t>
  </si>
  <si>
    <t>[FMCG_USER_VS1Q]_VISIT</t>
  </si>
  <si>
    <t>訪れたい</t>
  </si>
  <si>
    <t>[FMCG_USER_VS1Q]_VISITWEBSITE</t>
  </si>
  <si>
    <t>[FMCG_USER_VS1Q]_VISITRETAILER</t>
  </si>
  <si>
    <t>VISITRETAIL</t>
  </si>
  <si>
    <t>[FMCG_USER_VS1R]_USE</t>
  </si>
  <si>
    <t>using</t>
  </si>
  <si>
    <t>usando</t>
  </si>
  <si>
    <t>utiliser</t>
  </si>
  <si>
    <t>používal/a</t>
  </si>
  <si>
    <t xml:space="preserve">bruge </t>
  </si>
  <si>
    <t>mainoksen tuotemerkin käyttöä</t>
  </si>
  <si>
    <t>verwenden</t>
  </si>
  <si>
    <t>χρησιμοποιώ</t>
  </si>
  <si>
    <t>használjam</t>
  </si>
  <si>
    <t>को इस्तेमाल करते</t>
  </si>
  <si>
    <t xml:space="preserve">का इस्तेमाल  </t>
  </si>
  <si>
    <t>ஐ தொடர்ந்து பயன்படுத்த</t>
  </si>
  <si>
    <t>ad utilizzare</t>
  </si>
  <si>
    <t>使い続けたい</t>
  </si>
  <si>
    <t>استخدام</t>
  </si>
  <si>
    <t>사용하고</t>
  </si>
  <si>
    <t>gebruiken</t>
  </si>
  <si>
    <t>bruke</t>
  </si>
  <si>
    <t>paggamit</t>
  </si>
  <si>
    <t>używania</t>
  </si>
  <si>
    <t>usar</t>
  </si>
  <si>
    <t>folosesc</t>
  </si>
  <si>
    <t>utilizando</t>
  </si>
  <si>
    <t>använda</t>
  </si>
  <si>
    <t>kullanmaya</t>
  </si>
  <si>
    <t>[FMCG_USER_VS1R]_USEALTERNATIVE</t>
  </si>
  <si>
    <t>stosowania</t>
  </si>
  <si>
    <t>[FMCG_USER_VS1R]_USECHILD</t>
  </si>
  <si>
    <t>[FMCG_USER_VS1R]_CONSUME</t>
  </si>
  <si>
    <t>consuming</t>
  </si>
  <si>
    <t xml:space="preserve">consumiendo </t>
  </si>
  <si>
    <t>consumindo</t>
  </si>
  <si>
    <t>consumiendo</t>
  </si>
  <si>
    <t>[FMCG_USER_VS1R]_BUY</t>
  </si>
  <si>
    <t>buying</t>
  </si>
  <si>
    <t>comprando</t>
  </si>
  <si>
    <t>acheter</t>
  </si>
  <si>
    <t>kupoval/a</t>
  </si>
  <si>
    <t>købe</t>
  </si>
  <si>
    <t>mainoksen tuotemerkin ostamista</t>
  </si>
  <si>
    <t>kaufen</t>
  </si>
  <si>
    <t>αγοράζω</t>
  </si>
  <si>
    <t>vásároljam</t>
  </si>
  <si>
    <t>को खरीदते</t>
  </si>
  <si>
    <t>खरीदना</t>
  </si>
  <si>
    <t xml:space="preserve">ஐ தொடர்ந்து வாங்க </t>
  </si>
  <si>
    <t>ad acquistare</t>
  </si>
  <si>
    <t>買い続けたい</t>
  </si>
  <si>
    <t>شراء</t>
  </si>
  <si>
    <t>구매하고</t>
  </si>
  <si>
    <t>kopen</t>
  </si>
  <si>
    <t>kjøpe</t>
  </si>
  <si>
    <t>pagbili</t>
  </si>
  <si>
    <t>kupowania</t>
  </si>
  <si>
    <t>cumpar</t>
  </si>
  <si>
    <t>köpa</t>
  </si>
  <si>
    <t>satın almaya</t>
  </si>
  <si>
    <t>[FMCG_USER_VS1R]_EAT</t>
  </si>
  <si>
    <t>eating</t>
  </si>
  <si>
    <t>comiendo</t>
  </si>
  <si>
    <t>comendo</t>
  </si>
  <si>
    <t>manger</t>
  </si>
  <si>
    <t>jedl/a</t>
  </si>
  <si>
    <t>spise</t>
  </si>
  <si>
    <t>mainoksen tuotemerkin syömistä</t>
  </si>
  <si>
    <t>essen</t>
  </si>
  <si>
    <t>καταναλώνω</t>
  </si>
  <si>
    <t>fogyasszam</t>
  </si>
  <si>
    <t>को खाना</t>
  </si>
  <si>
    <t xml:space="preserve">ஐ தொடர்ந்து சாப்பிட </t>
  </si>
  <si>
    <t>a mangiare</t>
  </si>
  <si>
    <t>食べ続けたい</t>
  </si>
  <si>
    <t>تناول</t>
  </si>
  <si>
    <t>취식하고</t>
  </si>
  <si>
    <t>eten</t>
  </si>
  <si>
    <t>pagkain</t>
  </si>
  <si>
    <t>jedzenia</t>
  </si>
  <si>
    <t>comer</t>
  </si>
  <si>
    <t>mananc</t>
  </si>
  <si>
    <t>äta</t>
  </si>
  <si>
    <t>yemeye</t>
  </si>
  <si>
    <t>[FMCG_USER_VS1R]_DRINK</t>
  </si>
  <si>
    <t>drinking</t>
  </si>
  <si>
    <t>bebiendo</t>
  </si>
  <si>
    <t>bebendo</t>
  </si>
  <si>
    <t>boire</t>
  </si>
  <si>
    <t>tomando</t>
  </si>
  <si>
    <t>pil/a</t>
  </si>
  <si>
    <t>drikke</t>
  </si>
  <si>
    <t>mainoksen tuotemerkin juomista</t>
  </si>
  <si>
    <t>trinken</t>
  </si>
  <si>
    <t>πίνω</t>
  </si>
  <si>
    <t>को पीना</t>
  </si>
  <si>
    <t>ஐ தொடர்ந்து குடிக்க</t>
  </si>
  <si>
    <t>a bere</t>
  </si>
  <si>
    <t>飲み続けたい</t>
  </si>
  <si>
    <t>شرب</t>
  </si>
  <si>
    <t>음용하고</t>
  </si>
  <si>
    <t>drinken</t>
  </si>
  <si>
    <t>paginom</t>
  </si>
  <si>
    <t>picia</t>
  </si>
  <si>
    <t>beber</t>
  </si>
  <si>
    <t>beau</t>
  </si>
  <si>
    <t>dricka</t>
  </si>
  <si>
    <t>içmeye</t>
  </si>
  <si>
    <t>[FMCG_USER_VS1R]_VISIT</t>
  </si>
  <si>
    <t>visiting</t>
  </si>
  <si>
    <t>visitando</t>
  </si>
  <si>
    <t>indo a/ao</t>
  </si>
  <si>
    <t>visiter</t>
  </si>
  <si>
    <t>navštěvoval/a</t>
  </si>
  <si>
    <t>besøge</t>
  </si>
  <si>
    <t>mainoksen tuotemerkissä vierailemista</t>
  </si>
  <si>
    <t>aller chez</t>
  </si>
  <si>
    <t>besuchen</t>
  </si>
  <si>
    <t>επισκέπτομαι</t>
  </si>
  <si>
    <t>látogassam</t>
  </si>
  <si>
    <t>जाना</t>
  </si>
  <si>
    <t>கு தொடர்ந்து செல்ல</t>
  </si>
  <si>
    <t>a visitare</t>
  </si>
  <si>
    <t>زيارة</t>
  </si>
  <si>
    <t>방문하고</t>
  </si>
  <si>
    <t>bezoeken</t>
  </si>
  <si>
    <t>besøke</t>
  </si>
  <si>
    <t>pagpunta</t>
  </si>
  <si>
    <t>odwiedzania</t>
  </si>
  <si>
    <t>visitar</t>
  </si>
  <si>
    <t>vizitez</t>
  </si>
  <si>
    <t>besöka</t>
  </si>
  <si>
    <t>ziyaret etmeye</t>
  </si>
  <si>
    <t>[FMCG_USER_VS1R]_VISITWEBSITE</t>
  </si>
  <si>
    <t>visiting if refers to website</t>
  </si>
  <si>
    <t>[FMCG_USER_VS1R]_VISITRETAILER</t>
  </si>
  <si>
    <t>visiting if refers to retailer/e-commence</t>
  </si>
  <si>
    <t xml:space="preserve">逛 </t>
  </si>
  <si>
    <t>[FMCG_USER_VS2R]_USE</t>
  </si>
  <si>
    <t>használni</t>
  </si>
  <si>
    <t>ஐ தொடர்ந்து பயன்படுத்தும்</t>
  </si>
  <si>
    <t>使い続ける</t>
  </si>
  <si>
    <t>[FMCG_USER_VS2R]_USEALTERNATIVE</t>
  </si>
  <si>
    <t>[FMCG_USER_VS2R]_USECHILD</t>
  </si>
  <si>
    <t>[FMCG_USER_VS2R]_CONSUME</t>
  </si>
  <si>
    <t>[FMCG_USER_VS2R]_BUY</t>
  </si>
  <si>
    <t>vásárolni</t>
  </si>
  <si>
    <t>ஐ தொடர்ந்து வாங்கும்</t>
  </si>
  <si>
    <t>買い続ける</t>
  </si>
  <si>
    <t>[FMCG_USER_VS2R]_EAT</t>
  </si>
  <si>
    <t>fogyasztani</t>
  </si>
  <si>
    <t>ஐ தொடர்ந்து சாப்பிடும்</t>
  </si>
  <si>
    <t>食べ続ける</t>
  </si>
  <si>
    <t>[FMCG_USER_VS2R]_DRINK</t>
  </si>
  <si>
    <t>ஐ தொடர்ந்து குடிக்கும்</t>
  </si>
  <si>
    <t>飲み続ける</t>
  </si>
  <si>
    <t>[FMCG_USER_VS2R]_VISIT</t>
  </si>
  <si>
    <t>látogatni</t>
  </si>
  <si>
    <t>கு தொடர்ந்து செல்லும்</t>
  </si>
  <si>
    <t>[FMCG_USER_VS2R]_VISITWEBSITE</t>
  </si>
  <si>
    <t>[FMCG_USER_VS2R]_VISITRETAILER</t>
  </si>
  <si>
    <t>[FMCG_USER_VS3R]_USE</t>
  </si>
  <si>
    <t>[FMCG_USER_VS3R]_USEALTERNATIVE</t>
  </si>
  <si>
    <t>[FMCG_USER_VS3R]_USECHILD</t>
  </si>
  <si>
    <t>[FMCG_USER_VS3R]_CONSUME</t>
  </si>
  <si>
    <t>[FMCG_USER_VS3R]_BUY</t>
  </si>
  <si>
    <t>[FMCG_USER_VS3R]_EAT</t>
  </si>
  <si>
    <t>[FMCG_USER_VS3R]_DRINK</t>
  </si>
  <si>
    <t>[FMCG_USER_VS3R]_VISIT</t>
  </si>
  <si>
    <t>[FMCG_USER_VS3R]_VISITWEBSITE</t>
  </si>
  <si>
    <t>[FMCG_USER_VS3R]_VISITRETAILER</t>
  </si>
  <si>
    <t>[FMCG_TRIALLIST_VS1Q]_USE</t>
  </si>
  <si>
    <t>के इस्तेमाल</t>
  </si>
  <si>
    <t xml:space="preserve">ஐ பயன்படுத்துவதில்  </t>
  </si>
  <si>
    <t>[FMCG_TRIALLIST_VS1Q]_USEALTERNATIVE</t>
  </si>
  <si>
    <t>[FMCG_TRIALLIST_VS1Q]_USECHILD</t>
  </si>
  <si>
    <t>[FMCG_TRIALLIST_VS1Q]_CONSUME</t>
  </si>
  <si>
    <t>[FMCG_TRIALLIST_VS1Q]_BUY</t>
  </si>
  <si>
    <t>की खरीदारी</t>
  </si>
  <si>
    <t>ஐ வாங்குவதில் </t>
  </si>
  <si>
    <t>[FMCG_TRIALLIST_VS1Q]_EAT</t>
  </si>
  <si>
    <t>खाने</t>
  </si>
  <si>
    <t>ஐ சாப்பிடுவதில்</t>
  </si>
  <si>
    <t>[FMCG_TRIALLIST_VS1Q]_DRINK</t>
  </si>
  <si>
    <t>पीने</t>
  </si>
  <si>
    <t>ஐ குடிப்பதில்</t>
  </si>
  <si>
    <t>[FMCG_TRIALLIST_VS1Q]_VISIT</t>
  </si>
  <si>
    <t>जाने</t>
  </si>
  <si>
    <t>கு செல்வதில்</t>
  </si>
  <si>
    <t>[FMCG_TRIALLIST_VS1Q]_VISITWEBSITE</t>
  </si>
  <si>
    <t>[FMCG_TRIALLIST_VS1Q]_VISITRETAILER</t>
  </si>
  <si>
    <t>[FMCG_TRIALLIST_VS1R]_USE</t>
  </si>
  <si>
    <t>επιλέξω</t>
  </si>
  <si>
    <t>thử lại</t>
  </si>
  <si>
    <t>[FMCG_TRIALLIST_VS1R]_USEALTERNATIVE</t>
  </si>
  <si>
    <t>cho con thử lại</t>
  </si>
  <si>
    <t>[FMCG_TRIALLIST_VS1R]_USECHILD</t>
  </si>
  <si>
    <t>[FMCG_TRIALLIST_VS1R]_CONSUME</t>
  </si>
  <si>
    <t>[FMCG_TRIALLIST_VS1R]_BUY</t>
  </si>
  <si>
    <t>[FMCG_TRIALLIST_VS1R]_EAT</t>
  </si>
  <si>
    <t>[FMCG_TRIALLIST_VS1R]_DRINK</t>
  </si>
  <si>
    <t>[FMCG_TRIALLIST_VS1R]_VISIT</t>
  </si>
  <si>
    <t>επισκεφτώ</t>
  </si>
  <si>
    <t>quay lại mua sắm tại</t>
  </si>
  <si>
    <t>[FMCG_TRIALLIST_VS1R]_VISITWEBSITE</t>
  </si>
  <si>
    <t>[FMCG_TRIALLIST_VS1R]_VISITRETAILER</t>
  </si>
  <si>
    <t>[FMCG_NONTRIALLIST_VS1Q]_USE</t>
  </si>
  <si>
    <t>[FMCG_NONTRIALLIST_VS1Q]_USEALTERNATIVE</t>
  </si>
  <si>
    <t>using (alternative)</t>
  </si>
  <si>
    <t>[FMCG_NONTRIALLIST_VS1Q]_USECHILD</t>
  </si>
  <si>
    <t>[FMCG_NONTRIALLIST_VS1Q]_CONSUME</t>
  </si>
  <si>
    <t>[FMCG_NONTRIALLIST_VS1Q]_BUY</t>
  </si>
  <si>
    <t>[FMCG_NONTRIALLIST_VS1Q]_EAT</t>
  </si>
  <si>
    <t>[FMCG_NONTRIALLIST_VS1Q]_DRINK</t>
  </si>
  <si>
    <t>[FMCG_NONTRIALLIST_VS1Q]_VISIT</t>
  </si>
  <si>
    <t>[FMCG_NONTRIALLIST_VS1Q]_VISITWEBSITE</t>
  </si>
  <si>
    <t>[FMCG_NONTRIALLIST_VS1Q]_VISITRETAILER</t>
  </si>
  <si>
    <t>[FMCG_NONTRIALLIST_VS2Q]_USE</t>
  </si>
  <si>
    <t>[FMCG_NONTRIALLIST_VS2Q]_USEALTERNATIVE</t>
  </si>
  <si>
    <t>[FMCG_NONTRIALLIST_VS2Q]_USECHILD</t>
  </si>
  <si>
    <t>[FMCG_NONTRIALLIST_VS2Q]_CONSUME</t>
  </si>
  <si>
    <t>[FMCG_NONTRIALLIST_VS2Q]_BUY</t>
  </si>
  <si>
    <t>[FMCG_NONTRIALLIST_VS2Q]_EAT</t>
  </si>
  <si>
    <t>[FMCG_NONTRIALLIST_VS2Q]_DRINK</t>
  </si>
  <si>
    <t>[FMCG_NONTRIALLIST_VS2Q]_VISIT</t>
  </si>
  <si>
    <t>a</t>
  </si>
  <si>
    <t>[FMCG_NONTRIALLIST_VS2Q]_VISITWEBSITE</t>
  </si>
  <si>
    <t>[FMCG_NONTRIALLIST_VS2Q]_VISITRETAILER</t>
  </si>
  <si>
    <t>[FMCG_NONTRIALLIST_VS1R]_USE</t>
  </si>
  <si>
    <t>δοκιμάσω</t>
  </si>
  <si>
    <t>आज़माने</t>
  </si>
  <si>
    <t xml:space="preserve">इस्तेमाल करने </t>
  </si>
  <si>
    <t>ஐ உபயோகிக்கும்</t>
  </si>
  <si>
    <t>[FMCG_NONTRIALLIST_VS1R]_USEALTERNATIVE</t>
  </si>
  <si>
    <t>[FMCG_NONTRIALLIST_VS1R]_USECHILD</t>
  </si>
  <si>
    <t>cho con dùng thử</t>
  </si>
  <si>
    <t>[FMCG_NONTRIALLIST_VS1R]_CONSUME</t>
  </si>
  <si>
    <t>[FMCG_NONTRIALLIST_VS1R]_BUY</t>
  </si>
  <si>
    <t>खरीदने</t>
  </si>
  <si>
    <t>ஐ வாங்கும்</t>
  </si>
  <si>
    <t>[FMCG_NONTRIALLIST_VS1R]_EAT</t>
  </si>
  <si>
    <t xml:space="preserve">खाने  </t>
  </si>
  <si>
    <t>ஐ சாப்பிடும்</t>
  </si>
  <si>
    <t>[FMCG_NONTRIALLIST_VS1R]_DRINK</t>
  </si>
  <si>
    <t>पिने</t>
  </si>
  <si>
    <t>ஐ குடிக்கும்</t>
  </si>
  <si>
    <t>[FMCG_NONTRIALLIST_VS1R]_VISIT</t>
  </si>
  <si>
    <t>கு செல்லும்</t>
  </si>
  <si>
    <t>thử đến mua sắm tại</t>
  </si>
  <si>
    <t>[FMCG_NONTRIALLIST_VS1R]_VISITWEBSITE</t>
  </si>
  <si>
    <t>[FMCG_NONTRIALLIST_VS1R]_VISITRETAILER</t>
  </si>
  <si>
    <t>fmcg_brandusage_use_q</t>
  </si>
  <si>
    <t>Selecciona la frase que aplica mejor al uso que haces de [[ brand_name ]].</t>
  </si>
  <si>
    <t>fmcg_brandusage_use_r1</t>
  </si>
  <si>
    <t>Es la que más a menudo uso</t>
  </si>
  <si>
    <t>fmcg_brandusage_use_r2</t>
  </si>
  <si>
    <t>La uso regularmente</t>
  </si>
  <si>
    <t>fmcg_brandusage_use_r3</t>
  </si>
  <si>
    <t>La uso de vez en cuando</t>
  </si>
  <si>
    <t>fmcg_brandusage_use_r4</t>
  </si>
  <si>
    <t>La he usado anteriormente</t>
  </si>
  <si>
    <t>fmcg_brandusage_use_r5</t>
  </si>
  <si>
    <t>La conozco pero no la he usado nunca</t>
  </si>
  <si>
    <t>fmcg_brandusage_use_r6</t>
  </si>
  <si>
    <t>No la conocía hasta hoy</t>
  </si>
  <si>
    <t>fmcg_brandusage_consume_q</t>
  </si>
  <si>
    <t>Selecciona la frase que aplica mejor al consumo que haces de [[ brand_name ]].</t>
  </si>
  <si>
    <t>fmcg_brandusage_consume_r1</t>
  </si>
  <si>
    <t>Es la que más a menudo consumo</t>
  </si>
  <si>
    <t>fmcg_brandusage_consume_r2</t>
  </si>
  <si>
    <t>La consumo regularmente</t>
  </si>
  <si>
    <t>fmcg_brandusage_consume_r3</t>
  </si>
  <si>
    <t>La consumo de vez en cuando</t>
  </si>
  <si>
    <t>fmcg_brandusage_consume_r4</t>
  </si>
  <si>
    <t>La he consumido anteriormente</t>
  </si>
  <si>
    <t>fmcg_brandusage_consume_r5</t>
  </si>
  <si>
    <t>La conozco pero no la he consumido nunca</t>
  </si>
  <si>
    <t>fmcg_brandusage_consume_r6</t>
  </si>
  <si>
    <t>fmcg_brandusage_buy_q</t>
  </si>
  <si>
    <t>Selecciona la frase que aplica mejor a la compra que haces de [[ brand_name ]].</t>
  </si>
  <si>
    <t>fmcg_brandusage_buy_r1</t>
  </si>
  <si>
    <t>Es la que más a menudo compro</t>
  </si>
  <si>
    <t>fmcg_brandusage_buy_r2</t>
  </si>
  <si>
    <t>La compro regularmente</t>
  </si>
  <si>
    <t>fmcg_brandusage_buy_r3</t>
  </si>
  <si>
    <t>La compro de vez en cuando</t>
  </si>
  <si>
    <t>fmcg_brandusage_buy_r4</t>
  </si>
  <si>
    <t>La he comprado anteriormente</t>
  </si>
  <si>
    <t>fmcg_brandusage_buy_r5</t>
  </si>
  <si>
    <t>La conozco pero no la he comprado nunca</t>
  </si>
  <si>
    <t>fmcg_brandusage_buy_r6</t>
  </si>
  <si>
    <t>fmcg_brandusage_eat_q</t>
  </si>
  <si>
    <t>fmcg_brandusage_eat_r1</t>
  </si>
  <si>
    <t>fmcg_brandusage_eat_r2</t>
  </si>
  <si>
    <t>fmcg_brandusage_eat_r3</t>
  </si>
  <si>
    <t>fmcg_brandusage_eat_r4</t>
  </si>
  <si>
    <t>fmcg_brandusage_eat_r5</t>
  </si>
  <si>
    <t>fmcg_brandusage_eat_r6</t>
  </si>
  <si>
    <t>fmcg_brandusage_drink_q</t>
  </si>
  <si>
    <t>fmcg_brandusage_drink_r1</t>
  </si>
  <si>
    <t>fmcg_brandusage_drink_r2</t>
  </si>
  <si>
    <t>fmcg_brandusage_drink_r3</t>
  </si>
  <si>
    <t>fmcg_brandusage_drink_r4</t>
  </si>
  <si>
    <t>fmcg_brandusage_drink_r5</t>
  </si>
  <si>
    <t>fmcg_brandusage_drink_r6</t>
  </si>
  <si>
    <t>fmcg_brandusage_visit_q</t>
  </si>
  <si>
    <t>Selecciona la frase que aplica mejor a las visitas que haces de [[ brand_name ]].</t>
  </si>
  <si>
    <t>fmcg_brandusage_visit_r1</t>
  </si>
  <si>
    <t>Es la que más a menudo visito</t>
  </si>
  <si>
    <t>fmcg_brandusage_visit_r2</t>
  </si>
  <si>
    <t>La visito regularmente</t>
  </si>
  <si>
    <t>fmcg_brandusage_visit_r3</t>
  </si>
  <si>
    <t>La visito de vez en cuando</t>
  </si>
  <si>
    <t>fmcg_brandusage_visit_r4</t>
  </si>
  <si>
    <t>La he visitado anteriormente</t>
  </si>
  <si>
    <t>fmcg_brandusage_visit_r5</t>
  </si>
  <si>
    <t>La conozco pero no la he visitado nunca</t>
  </si>
  <si>
    <t>fmcg_brandusage_visit_r6</t>
  </si>
  <si>
    <t>fmcg_persuasionusers_use_q</t>
  </si>
  <si>
    <t>¿Cómo influirá el anuncio en el uso que haces de [[ brand_name ]]?</t>
  </si>
  <si>
    <t>fmcg_persuasionusers_use_r1</t>
  </si>
  <si>
    <t>Me alienta fuertemente a seguir usando [[ brand_name ]]</t>
  </si>
  <si>
    <t>fmcg_persuasionusers_use_r2</t>
  </si>
  <si>
    <t>Me alienta a seguir usando [[ brand_name ]]</t>
  </si>
  <si>
    <t>fmcg_persuasionusers_use_r3</t>
  </si>
  <si>
    <t>No influye en cuanto a seguir usando [[ brand_name ]] o no</t>
  </si>
  <si>
    <t>fmcg_persuasionusers_use_r4</t>
  </si>
  <si>
    <t>Hace menos probable que continúe usando [[ brand_name ]]</t>
  </si>
  <si>
    <t>fmcg_persuasionusers_consume_q</t>
  </si>
  <si>
    <t>¿Cómo influirá el anuncio en el consumo que haces de [[ brand_name ]]?</t>
  </si>
  <si>
    <t>fmcg_persuasionusers_consume_r1</t>
  </si>
  <si>
    <t>Me alienta fuertemente a seguir consumiendo [[ brand_name ]]</t>
  </si>
  <si>
    <t>fmcg_persuasionusers_consume_r2</t>
  </si>
  <si>
    <t>Me alienta a seguir consumiendo [[ brand_name ]]</t>
  </si>
  <si>
    <t>fmcg_persuasionusers_consume_r3</t>
  </si>
  <si>
    <t>No influye en cuanto a seguir consumiendo [[ brand_name ]] o no</t>
  </si>
  <si>
    <t>fmcg_persuasionusers_consume_r4</t>
  </si>
  <si>
    <t>Hace menos probable que continúe consumiendo [[ brand_name ]]</t>
  </si>
  <si>
    <t>fmcg_persuasionusers_buy_q</t>
  </si>
  <si>
    <t>¿Cómo influirá el anuncio en la compra que haces de [[ brand_name ]]?</t>
  </si>
  <si>
    <t>fmcg_persuasionusers_buy_r1</t>
  </si>
  <si>
    <t>Me alienta fuertemente a seguir comprando [[ brand_name ]]</t>
  </si>
  <si>
    <t>fmcg_persuasionusers_buy_r2</t>
  </si>
  <si>
    <t>Me alienta a seguir comprando [[ brand_name ]]</t>
  </si>
  <si>
    <t>fmcg_persuasionusers_buy_r3</t>
  </si>
  <si>
    <t>No influye en cuanto a seguir comprando [[ brand_name ]] o no</t>
  </si>
  <si>
    <t>fmcg_persuasionusers_buy_r4</t>
  </si>
  <si>
    <t>Hace menos probable que continúe comprando [[ brand_name ]]</t>
  </si>
  <si>
    <t>fmcg_persuasionusers_eat_q</t>
  </si>
  <si>
    <t>fmcg_persuasionusers_eat_r1</t>
  </si>
  <si>
    <t>fmcg_persuasionusers_eat_r2</t>
  </si>
  <si>
    <t>fmcg_persuasionusers_eat_r3</t>
  </si>
  <si>
    <t>fmcg_persuasionusers_eat_r4</t>
  </si>
  <si>
    <t>fmcg_persuasionusers_drink_q</t>
  </si>
  <si>
    <t>fmcg_persuasionusers_drink_r1</t>
  </si>
  <si>
    <t>fmcg_persuasionusers_drink_r2</t>
  </si>
  <si>
    <t>fmcg_persuasionusers_drink_r3</t>
  </si>
  <si>
    <t>fmcg_persuasionusers_drink_r4</t>
  </si>
  <si>
    <t>fmcg_persuasionusers_visit_q</t>
  </si>
  <si>
    <t>¿Cómo influirá el anuncio en las visitas que haces de [[ brand_name ]]?</t>
  </si>
  <si>
    <t>fmcg_persuasionusers_visit_r1</t>
  </si>
  <si>
    <t>Me alienta fuertemente a seguir visitando [[ brand_name ]]</t>
  </si>
  <si>
    <t>fmcg_persuasionusers_visit_r2</t>
  </si>
  <si>
    <t>Me alienta a seguir visitando [[ brand_name ]]</t>
  </si>
  <si>
    <t>fmcg_persuasionusers_visit_r3</t>
  </si>
  <si>
    <t>No influye en cuanto a seguir visitando [[ brand_name ]] o no</t>
  </si>
  <si>
    <t>fmcg_persuasionusers_visit_r4</t>
  </si>
  <si>
    <t>Hace menos probable que continúe visitando [[ brand_name ]]</t>
  </si>
  <si>
    <t>fmcg_persuasiontriallist_use_q</t>
  </si>
  <si>
    <t>fmcg_persuasiontriallist_use_r1</t>
  </si>
  <si>
    <t>Hace mucho más probable que elija [[ brand_name ]] la próxima vez</t>
  </si>
  <si>
    <t>fmcg_persuasiontriallist_use_r2</t>
  </si>
  <si>
    <t>Hace más probable que elija [[ brand_name ]] la próxima vez</t>
  </si>
  <si>
    <t>fmcg_persuasiontriallist_use_r3</t>
  </si>
  <si>
    <t>No influye en que elegiré [[ brand_name ]] la próxima vez</t>
  </si>
  <si>
    <t>fmcg_persuasiontriallist_use_r4</t>
  </si>
  <si>
    <t>Hace menos probable que elija [[ brand_name ]] la próxima vez</t>
  </si>
  <si>
    <t>fmcg_persuasiontriallist_consume_q</t>
  </si>
  <si>
    <t>fmcg_persuasiontriallist_consume_r1</t>
  </si>
  <si>
    <t>fmcg_persuasiontriallist_consume_r2</t>
  </si>
  <si>
    <t>fmcg_persuasiontriallist_consume_r3</t>
  </si>
  <si>
    <t>fmcg_persuasiontriallist_consume_r4</t>
  </si>
  <si>
    <t>fmcg_persuasiontriallist_buy_q</t>
  </si>
  <si>
    <t>fmcg_persuasiontriallist_buy_r1</t>
  </si>
  <si>
    <t>fmcg_persuasiontriallist_buy_r2</t>
  </si>
  <si>
    <t>fmcg_persuasiontriallist_buy_r3</t>
  </si>
  <si>
    <t>fmcg_persuasiontriallist_buy_r4</t>
  </si>
  <si>
    <t>fmcg_persuasiontriallist_eat_q</t>
  </si>
  <si>
    <t>fmcg_persuasiontriallist_eat_r1</t>
  </si>
  <si>
    <t>fmcg_persuasiontriallist_eat_r2</t>
  </si>
  <si>
    <t>fmcg_persuasiontriallist_eat_r3</t>
  </si>
  <si>
    <t>fmcg_persuasiontriallist_eat_r4</t>
  </si>
  <si>
    <t>fmcg_persuasiontriallist_drink_q</t>
  </si>
  <si>
    <t>fmcg_persuasiontriallist_drink_r1</t>
  </si>
  <si>
    <t>fmcg_persuasiontriallist_drink_r2</t>
  </si>
  <si>
    <t>fmcg_persuasiontriallist_drink_r3</t>
  </si>
  <si>
    <t>fmcg_persuasiontriallist_drink_r4</t>
  </si>
  <si>
    <t>fmcg_persuasiontriallist_visit_q</t>
  </si>
  <si>
    <t>fmcg_persuasiontriallist_visit_r1</t>
  </si>
  <si>
    <t>fmcg_persuasiontriallist_visit_r2</t>
  </si>
  <si>
    <t>fmcg_persuasiontriallist_visit_r3</t>
  </si>
  <si>
    <t>fmcg_persuasiontriallist_visit_r4</t>
  </si>
  <si>
    <t>fmcg_persuasionnontriallist_use_q</t>
  </si>
  <si>
    <t>fmcg_persuasionnontriallist_use_r1</t>
  </si>
  <si>
    <t xml:space="preserve">Hace mucho más probable que pruebe [[ brand_name ]] próximamente    </t>
  </si>
  <si>
    <t>fmcg_persuasionnontriallist_use_r2</t>
  </si>
  <si>
    <t>Hace más probable que pruebe [[ brand_name ]] próximamente</t>
  </si>
  <si>
    <t>fmcg_persuasionnontriallist_use_r3</t>
  </si>
  <si>
    <t>No influye en si probaré o no [[ brand_name ]] próximamente</t>
  </si>
  <si>
    <t>fmcg_persuasionnontriallist_use_r4</t>
  </si>
  <si>
    <t>fmcg_persuasionnontriallist_consume_q</t>
  </si>
  <si>
    <t>fmcg_persuasionnontriallist_consume_r1</t>
  </si>
  <si>
    <t>fmcg_persuasionnontriallist_consume_r2</t>
  </si>
  <si>
    <t>fmcg_persuasionnontriallist_consume_r3</t>
  </si>
  <si>
    <t>fmcg_persuasionnontriallist_consume_r4</t>
  </si>
  <si>
    <t>fmcg_persuasionnontriallist_buy_q</t>
  </si>
  <si>
    <t>fmcg_persuasionnontriallist_buy_r1</t>
  </si>
  <si>
    <t>fmcg_persuasionnontriallist_buy_r2</t>
  </si>
  <si>
    <t>fmcg_persuasionnontriallist_buy_r3</t>
  </si>
  <si>
    <t>fmcg_persuasionnontriallist_buy_r4</t>
  </si>
  <si>
    <t>fmcg_persuasionnontriallist_eat_q</t>
  </si>
  <si>
    <t>fmcg_persuasionnontriallist_eat_r1</t>
  </si>
  <si>
    <t>fmcg_persuasionnontriallist_eat_r2</t>
  </si>
  <si>
    <t>fmcg_persuasionnontriallist_eat_r3</t>
  </si>
  <si>
    <t>fmcg_persuasionnontriallist_eat_r4</t>
  </si>
  <si>
    <t>fmcg_persuasionnontriallist_drink_q</t>
  </si>
  <si>
    <t>fmcg_persuasionnontriallist_drink_r1</t>
  </si>
  <si>
    <t>fmcg_persuasionnontriallist_drink_r2</t>
  </si>
  <si>
    <t>fmcg_persuasionnontriallist_drink_r3</t>
  </si>
  <si>
    <t>fmcg_persuasionnontriallist_drink_r4</t>
  </si>
  <si>
    <t>fmcg_persuasionnontriallist_visit_q</t>
  </si>
  <si>
    <t>fmcg_persuasionnontriallist_visit_r1</t>
  </si>
  <si>
    <t>fmcg_persuasionnontriallist_visit_r2</t>
  </si>
  <si>
    <t>fmcg_persuasionnontriallist_visit_r3</t>
  </si>
  <si>
    <t>fmcg_persuasionnontriallist_visit_r4</t>
  </si>
  <si>
    <t>IA-Standard - Minimum 7 words and Maximum 20 Positive words
IA-Positive/Negative - Minimum 7 Positive and 7 Negative, Maximum of 20 words overall</t>
  </si>
  <si>
    <t>Word Type</t>
  </si>
  <si>
    <t>5*</t>
  </si>
  <si>
    <t>6*</t>
  </si>
  <si>
    <t>7*</t>
  </si>
  <si>
    <t>Positive</t>
  </si>
  <si>
    <t>Negative</t>
  </si>
  <si>
    <t>Different</t>
  </si>
  <si>
    <t xml:space="preserve">Duplicate </t>
  </si>
  <si>
    <t>Cell Fixed</t>
  </si>
  <si>
    <t>MAX &amp; MIN Check</t>
  </si>
  <si>
    <t>Editable Dropdown</t>
  </si>
  <si>
    <t>Sheet Name</t>
  </si>
  <si>
    <t>Range</t>
  </si>
  <si>
    <t>Alert</t>
  </si>
  <si>
    <t>Color</t>
  </si>
  <si>
    <t>MIN</t>
  </si>
  <si>
    <t>MAX</t>
  </si>
  <si>
    <t>Value</t>
  </si>
  <si>
    <t>Error</t>
  </si>
  <si>
    <t>IgnoreBlank</t>
  </si>
  <si>
    <t>C15:C16</t>
  </si>
  <si>
    <t>Duplicate value is existed</t>
  </si>
  <si>
    <t>E5:E16</t>
  </si>
  <si>
    <t>True</t>
  </si>
  <si>
    <t>False</t>
  </si>
  <si>
    <t>B5:B9</t>
  </si>
  <si>
    <t>C5:C36</t>
  </si>
  <si>
    <t>B5:B54</t>
  </si>
  <si>
    <t>D5:D36</t>
  </si>
  <si>
    <t>D5:D54</t>
  </si>
  <si>
    <t>E5:E36</t>
  </si>
  <si>
    <t>B5:B24</t>
  </si>
  <si>
    <t>F5:F36</t>
  </si>
  <si>
    <t>B5:B14</t>
  </si>
  <si>
    <t>G5:G36</t>
  </si>
  <si>
    <t>H5:H36</t>
  </si>
  <si>
    <t>C5:C54</t>
  </si>
  <si>
    <t>I5:I36</t>
  </si>
  <si>
    <t>J5:J36</t>
  </si>
  <si>
    <t>B5:B19</t>
  </si>
  <si>
    <t>K5:K36</t>
  </si>
  <si>
    <t>D5:D19</t>
  </si>
  <si>
    <t>C5:C9</t>
  </si>
  <si>
    <t>C5:C19</t>
  </si>
  <si>
    <t>C5:C24</t>
  </si>
  <si>
    <t>B5:B17</t>
  </si>
  <si>
    <t>B5:B36</t>
  </si>
  <si>
    <t>C5:C44</t>
  </si>
  <si>
    <t>B5:B44</t>
  </si>
  <si>
    <t>D5:D44</t>
  </si>
  <si>
    <t>E5:E19</t>
  </si>
  <si>
    <t>B5:B52</t>
  </si>
  <si>
    <t>F5:F19</t>
  </si>
  <si>
    <t>B5:B12</t>
  </si>
  <si>
    <t>G5:G19</t>
  </si>
  <si>
    <t>H5:H38</t>
  </si>
  <si>
    <t>H5:H19</t>
  </si>
  <si>
    <t>I5:I19</t>
  </si>
  <si>
    <t>J5:J19</t>
  </si>
  <si>
    <t>F5:F54</t>
  </si>
  <si>
    <t>P5:P19</t>
  </si>
  <si>
    <t>H5:H54</t>
  </si>
  <si>
    <t>Q5:Q19</t>
  </si>
  <si>
    <t>J5:J54</t>
  </si>
  <si>
    <t>T5:T19</t>
  </si>
  <si>
    <t>L5:L54</t>
  </si>
  <si>
    <t>U5:U19</t>
  </si>
  <si>
    <t>N5:N54</t>
  </si>
  <si>
    <t>V5:V19</t>
  </si>
  <si>
    <t>P5:P54</t>
  </si>
  <si>
    <t>W5:W19</t>
  </si>
  <si>
    <t>R5:R54</t>
  </si>
  <si>
    <t>E5:E54</t>
  </si>
  <si>
    <t>T5:T54</t>
  </si>
  <si>
    <t>V5:V54</t>
  </si>
  <si>
    <t>H7:H7</t>
  </si>
  <si>
    <t>X5:X54</t>
  </si>
  <si>
    <t>H8:H8</t>
  </si>
  <si>
    <t>Z5:Z54</t>
  </si>
  <si>
    <t>H10:H10</t>
  </si>
  <si>
    <t>AB5:AB54</t>
  </si>
  <si>
    <t>H11:H11</t>
  </si>
  <si>
    <t>AD5:AD54</t>
  </si>
  <si>
    <t>H13:H13</t>
  </si>
  <si>
    <t>AF5:AF54</t>
  </si>
  <si>
    <t>H15:H15</t>
  </si>
  <si>
    <t>AH5:AH54</t>
  </si>
  <si>
    <t>H16:H16</t>
  </si>
  <si>
    <t>AJ5:AJ54</t>
  </si>
  <si>
    <t>H17:H17</t>
  </si>
  <si>
    <t>AL5:AL54</t>
  </si>
  <si>
    <t>H18:H18</t>
  </si>
  <si>
    <t>AN5:AN54</t>
  </si>
  <si>
    <t>H19:H19</t>
  </si>
  <si>
    <t>H20:H20</t>
  </si>
  <si>
    <t>H21:H21</t>
  </si>
  <si>
    <t>H22:H22</t>
  </si>
  <si>
    <t>H23:H23</t>
  </si>
  <si>
    <t>H24:H24</t>
  </si>
  <si>
    <t>H25:H25</t>
  </si>
  <si>
    <t>H26:H26</t>
  </si>
  <si>
    <t>H27:H27</t>
  </si>
  <si>
    <t>H28:H28</t>
  </si>
  <si>
    <t>H29:H29</t>
  </si>
  <si>
    <t>H30:H30</t>
  </si>
  <si>
    <t>H32:H32</t>
  </si>
  <si>
    <t>C5:C14</t>
  </si>
  <si>
    <t>D5:D14</t>
  </si>
  <si>
    <t>E5:E14</t>
  </si>
  <si>
    <t>F5:F14</t>
  </si>
  <si>
    <t>G5:G14</t>
  </si>
  <si>
    <t>H5:H14</t>
  </si>
  <si>
    <t>Cuál de las siguientes frases se aplica a tu uso de [[ brand_name ]]?.</t>
  </si>
  <si>
    <t>请问下面哪句话最适合形容您使用[[ brand_name ]] 的情况？</t>
  </si>
  <si>
    <t>Seleccione la frase que aplica mejor al uso que hace de [[ brand_name ]].</t>
  </si>
  <si>
    <t xml:space="preserve">Která z následujících vět vystihuje Vaše používání výrobku značky [[ brand_name_N ]]? </t>
  </si>
  <si>
    <t>اى عبارة من العبارات التالية تنطبق على استخدامك ل [[ brand_name ]]؟</t>
  </si>
  <si>
    <t>Ποια από τις παρακάτω φράσεις ταιριάζει καλύτερα στην χρήση του [[ brand_name ]] από εσάς;</t>
  </si>
  <si>
    <t xml:space="preserve">Az alábbi állítások közül melyik fejezi ki legjobban a(z) [[ brand_name ]] márkával való kapcsolatát? </t>
  </si>
  <si>
    <t>वह वाक्य चुने जो [[ brand_name ]] के आपके [LONG_USAGE_VS1Q] पर लागू होता है</t>
  </si>
  <si>
    <t>वह वाक्य चुने जो [LONG_USAGE_VS1Q] [[ brand_name ]] [LONG_USAGE_VS2Q] पर लागू होता है?</t>
  </si>
  <si>
    <t xml:space="preserve">[[ brand_name ]] கான உங்கள் பயன்பாட்டில் இவற்றில் எந்த வாக்கியம் பொருந்தும் என்பதை தேர்ந்தெடுக்கவும். </t>
  </si>
  <si>
    <t>[[ brand_name ]] について、次のどの文章が最も良くあてはまりますか。</t>
  </si>
  <si>
    <t>يرجى اختيار العبارة التي تنطبق على استخدامك لـ [[ brand_name ]]</t>
  </si>
  <si>
    <t xml:space="preserve">[[ brand_name ]]의 사용에 있어 다음 중 귀하의 상황에 가장 알맞은 것은 무엇입니까?  </t>
  </si>
  <si>
    <t>Proszę zaznaczyć stwierdzenie, które najlepiej opisuje [LONG_USAGE_VS1Q] przez Pana(ią) [[ brand_name_G ]].</t>
  </si>
  <si>
    <t>Care dintre aceste afirmatii se potriveste cel mai bine situatiei dumneavoastra privind utilizarea [[ brand_name ]]?</t>
  </si>
  <si>
    <t>Selecciona la frase que se aplique mejor [LONG_USAGE_VS1Q] [[ brand_name ]]</t>
  </si>
  <si>
    <t>下列哪一種情況最符合您使用[[ brand_name ]]的情形？</t>
  </si>
  <si>
    <t>Buradaki ifadelerden hangisi sizin [[ brand_name ]] markasını kullanma/sahip olma durumunuzu en iyi ifade eder?</t>
  </si>
  <si>
    <t>Câu nào sau đây thích hợp với cách Anh/Chị DÙNG [[ brand_name ]]?</t>
  </si>
  <si>
    <t>I currently [LONG_USAGE_VS1R] a/an [[ brand_name ]] [[ product_name ]]  </t>
  </si>
  <si>
    <t xml:space="preserve">Actualmente [LONG_USAGE_VS1R] una/un [[ product_name ]] de [[ brand_name ]] </t>
  </si>
  <si>
    <t>[LONG_USAGE_VS1R] présentement un/une/des [[ brand_name ]] [[ product_name ]]</t>
  </si>
  <si>
    <t>Actualmente [LONG_USAGE_VS1R] una/un [[ product_name ]] [[ brand_name ]]</t>
  </si>
  <si>
    <t>我现在正在[LONG_USAGE_VS1R] [[ brand_name ]] [[ product_name ]]  </t>
  </si>
  <si>
    <t>Actualmente [LONG_USAGE_VS1R] una/un [[ product_name ]] [[ brand_name ]]</t>
  </si>
  <si>
    <t>V současnosti [LONG_USAGE_VS1R] výrobek značky [[ brand_name_N ]]</t>
  </si>
  <si>
    <t>Jeg [LONG_USAGE_VS1R] [[ brand_name ]] for tiden</t>
  </si>
  <si>
    <t>انا  حاليا [LONG_USAGE_VS1R] [[ brand_name ]] [[ product_name ]]</t>
  </si>
  <si>
    <t>[LONG_USAGE_VS1R] tällä hetkellä [LONG_USAGE_VS4R]</t>
  </si>
  <si>
    <t>[LONG_USAGE_VS1R] την [[ brand_name ]] [[ product_name ]] τώρα</t>
  </si>
  <si>
    <t>我現時[LONG_USAGE_VS1R] [[ brand_name ]] [[ product_name]]</t>
  </si>
  <si>
    <t>Jelenleg is [LONG_USAGE_VS1R]</t>
  </si>
  <si>
    <t>फिलहाल [LONG_USAGE_VS1R]  [[ brand_name ]] [[ product_name ]] [LONG_USAGE_VS2R]</t>
  </si>
  <si>
    <t>[LONG_USAGE_VS1R] आजकल [LONG_USAGE_VS2R] [[ brand_name ]] [[ product_name ]] [LONG_USAGE_VS3R] है</t>
  </si>
  <si>
    <t>நான் தற்போது [[ brand_name ]] [[ product_name ]] [LONG_USAGE_VS1R]</t>
  </si>
  <si>
    <t>現在[[ brand_name ]] の[[ product_name ]]  を[LONG_USAGE_VS1R]</t>
  </si>
  <si>
    <t xml:space="preserve">أنا [LONG_USAGE_VS1R] [[ product_name ]]  [[ brand_name ]] حالياً </t>
  </si>
  <si>
    <t>나는 현재 [[ brand_name ]] [[ product_name ]]을/를  [LONG_USAGE_VS1R] 있다</t>
  </si>
  <si>
    <t>我 目 前 有 [LONG_USAGE_VS1R] 这 [[ brand_name ]] [[ product_name ]]</t>
  </si>
  <si>
    <t>Saya sekarang [LONG_USAGE_VS1R] [[ brand_name ]] [[ product_name ]]</t>
  </si>
  <si>
    <t>Jeg [LONG_USAGE_VS1R] for tiden [[ brand_name ]]</t>
  </si>
  <si>
    <t>Actualmente [LONG_USAGE_VS1R] una/un [[ product_name ]] de [[ brand_name ]]</t>
  </si>
  <si>
    <t>Obecnie [LONG_USAGE_VS1R]</t>
  </si>
  <si>
    <t xml:space="preserve">Actualmente [LONG_USAGE_VS1R] a/o [[ brand_name ]] [[ product_name ]] </t>
  </si>
  <si>
    <t>In prezent [LONG_USAGE_VS1R] o/ un [[ product_name ]] [[ brand_name ]]</t>
  </si>
  <si>
    <t xml:space="preserve">Actualmente [LONG_USAGE_VS1R] un/a [[ product_name ]] [[ brand_name ]] </t>
  </si>
  <si>
    <t>För närvarande [LONG_USAGE_VS1R] jag [[ brand_name ]]</t>
  </si>
  <si>
    <t>我目前正在[LONG_USAGE_VS1R] [[ brand_name ]] [[ product_name ]]</t>
  </si>
  <si>
    <t>Şu anda [[ brand_name ]] [[ product_name ]] [LONG_USAGE_VS1R]</t>
  </si>
  <si>
    <t>Actualmente [LONG_USAGE_VS1R] un/a [[ product_name ]] de [[ brand_name ]]</t>
  </si>
  <si>
    <t>Tôi hiện đang [LONG_USAGE_VS1R] [[ product_name ]] [[ brand_name ]]</t>
  </si>
  <si>
    <t>I have [LONG_USAGE_VS2R] a/an [[ brand_name ]] [[ product_name ]] in the past, but don't [LONG_USAGE_VS1R] a/an [[ brand_name ]] [[ product_name ]] now</t>
  </si>
  <si>
    <t xml:space="preserve">He [LONG_USAGE_VS2R] una/un [[ product_name ]] de [[ product_name ]] en el pasado, pero no la/lo [LONG_USAGE_VS1R] en este momento </t>
  </si>
  <si>
    <t>J'ai déjà [LONG_USAGE_VS2R] un/une/des [[ brand_name ]] [[ product_name ]], mais [LONG_USAGE_VS3R] pas de [[ brand_name ]] [[ product_name ]] présentement</t>
  </si>
  <si>
    <t>He [LONG_USAGE_VS2R] una/un [[ product_name ]] [[ brand_name ]] en el pasado, pero no [LONG_USAGE_VS1R] una/un [[ product_name ]] [[ brand_name ]] en este momento</t>
  </si>
  <si>
    <t>过去曾经[LONG_USAGE_VS2R] [[ brand_name ]] [[ product_name ]]，但现在[LONG_USAGE_VS3R]</t>
  </si>
  <si>
    <t>He [LONG_USAGE_VS2R] una/un [[ product_name ]] [[ brand_name ]] en el pasado, pero no [LONG_USAGE_VS1R]  una/un [[ product_name ]] [[ brand name ]] en este momento</t>
  </si>
  <si>
    <t>V minulosti jsem [LONG_USAGE_VS2R] výrobek značky [[ brand_name_N ]], ale nyní už výrobek značky ne[LONG_USAGE_VS1R]</t>
  </si>
  <si>
    <t xml:space="preserve">Jeg har [LONG_USAGE_VS2R] [[ brand_name ]], men [LONG_USAGE_VS1R] ikke [[ brand_name ]] nu </t>
  </si>
  <si>
    <t>انا [LONG_USAGE_VS1R] [[ brand_name ]] [[ product_name ]] في الماضي لكن م [LONG_USAGE_VS1R] [[ brand_name ]] [[ product_name ]] دلوقتي</t>
  </si>
  <si>
    <t>[LONG_USAGE_VS2R] [LONG_USAGE_VS4R] aiemmin, mutta [LONG_USAGE_VS5R] tällä hetkellä</t>
  </si>
  <si>
    <t>Είχα [LONG_USAGE_VS2R] τη [[ brand_name ]] [[ product_name ]] στο παρελθόν, αλλά δεν [LONG_USAGE_VS1R] μία [[ brand_name ]] [[ product_name ]] τώρα</t>
  </si>
  <si>
    <t>我以前曾經[LONG_USAGE_VS1R]過[[ brand_name ]] [[ product_name ]], 但現時無[LONG_USAGE_VS1R]</t>
  </si>
  <si>
    <t xml:space="preserve">Régebben [LONG_USAGE_VS2R], de most nincs </t>
  </si>
  <si>
    <t>[LONG_USAGE_VS4R]  पहले  [[ brand_name ]] [[ product_name ]]  [LONG_USAGE_VS3R] , लेकिन अब  [[ brand_name ]] [[ product_name ]] [LONG_USAGE_VS5R]</t>
  </si>
  <si>
    <t>[LONG_USAGE_VS4R] [[ brand_name ]] [[ product_name ]] [LONG_USAGE_VS5R] पहले [LONG_USAGE_VS6R] पर अब यह [[ brand_name ]] [[ product_name ]] [LONG_USAGE_VS7R] है</t>
  </si>
  <si>
    <t>[[ brand_name ]] [[ product_name ]] ஐ கடந்த காலத்தில் [LONG_USAGE_VS2R] ஆனால் இப்போது [[ brand_name ]] [[ product_name ]] [LONG_USAGE_VS3R]</t>
  </si>
  <si>
    <t>以前[[ brand_name ]]の [[ product_name ]]  を[LONG_USAGE_VS2R]が、現在は[LONG_USAGE_VS3R]</t>
  </si>
  <si>
    <t>كنت [LONG_USAGE_VS2R] [[ product_name ]]  [[ brand_name ]] في الماضي، لكن لا [LONG_USAGE_VS1R] [[ product_name ]]  [[ brand_name ]] الآن</t>
  </si>
  <si>
    <t xml:space="preserve">나는 과거에 [[ brand_name ]] [[ product_name ]]을/를 [LONG_USAGE_VS3R] 했지만, 현재는 [[ brand_name ]] [[ product_name ]]을/를 [LONG_USAGE_VS1R] 있지 않다.  </t>
  </si>
  <si>
    <t xml:space="preserve"> 我  曾 经 有 [LONG_USAGE_VS2R] 有 这 [[ brand_name ]] [[ product_name ]]，但 是 现 在 不 再 [LONG_USAGE_VS1R] 这 [[ brand_name ]] [[ product_name ]]</t>
  </si>
  <si>
    <t>Saya pernah [LONG_USAGE_VS1R] [[ brand_name ]] [[ product_name ]] pada masa yang lepas, tetapi tidak [LONG_USAGE_VS1R] [[ brand_name ]] [[ product_name ]] sekarang</t>
  </si>
  <si>
    <t>Jeg har tidligere [LONG_USAGE_VS2R] [[ brand_name ]], men [LONG_USAGE_VS1R] for tiden ikke [[ brand_name ]]</t>
  </si>
  <si>
    <t>He [LONG_USAGE_VS2R] una/un [[ product_name ]] de [[ brand_name ]] en el pasado, pero no [LONG_USAGE_VS1R] una/un [[ product_name ]] de [[ brand_name ]] en este momento</t>
  </si>
  <si>
    <t>[LONG_USAGE_VS2R] w przeszłości, ale nie [LONG_USAGE_VS3R] obecnie</t>
  </si>
  <si>
    <t xml:space="preserve">[LONG_USAGE_VS2R] a/o [[ brand_name ]] [[ product_name ]] no passado, mas agora já não [LONG_USAGE_VS1R] </t>
  </si>
  <si>
    <t>Am [LONG_USAGE_VS2R] o/ un [[ product_name ]] [[ brand_name ]] in trecut, dar acum nu mai [LONG_USAGE_VS1R] o/ un [[ brand_name ]] [[ product_name ]]</t>
  </si>
  <si>
    <t>He [LONG_USAGE_VS2R] un/a [[ product_name ]] [[ brand_name ]] en el pasado, pero no [LONG_USAGE_VS1R] un/a [[ product_name ]] [[ brand_name ]] ahora</t>
  </si>
  <si>
    <t>Jag har tidigare [LONG_USAGE_VS2R] [[ brand_name ]], men jag [LONG_USAGE_VS1R] inte [[ brand_name ]] idag</t>
  </si>
  <si>
    <t>我過去曾經[LONG_USAGE_VS2R] 過[[ brand_name ]] [[ product_name ]]，
但現在已經不再[LONG_USAGE_VS1R] [[ brand_name ]] [[ product_name ]]</t>
  </si>
  <si>
    <t>Daha önce [[ brand_name ]] [[ product_name ]] [LONG_USAGE_VS2R] ancak şu anda [LONG_USAGE_VS3R]</t>
  </si>
  <si>
    <t>He [LONG_USAGE_VS2R] un/a [[ product_name ]] de [[ brand_name ]] en el pasado, pero no [LONG_USAGE_VS1R] un/a [[ product_name ]] de [[ brand_name ]] actualmente</t>
  </si>
  <si>
    <t>Tôi đã từng [LONG_USAGE_VS1R] [[ product_name ]] [[ brand_name ]] trước đây, nhưng hiện tại không [LONG_USAGE_VS1R] [[ product_name ]] [[ brand_name ]] này nữa</t>
  </si>
  <si>
    <t>I have heard of a/an [[ brand_name ]] [[ product_name ]] but never [LONG_USAGE_VS2R] a/an [[ brand_name ]] [[ product_name ]]</t>
  </si>
  <si>
    <t>He oído sobre una/un [[ product_name ]] de [[ product_name ]] pero nunca la/lo he [LONG_USAGE_VS2R]</t>
  </si>
  <si>
    <t>J'ai entendu parler de [[ brand_name ]] [[ product_name ]], mais je n'ai jamais [LONG_USAGE_VS2R] de [[ brand_name ]] [[ product_name ]]</t>
  </si>
  <si>
    <t>He oído sobre una/un [[ product_name ]] [[ brand_name ]] pero nunca he [LONG_USAGE_VS2R] una/un [[ product_name ]] [[ brand_name ]]</t>
  </si>
  <si>
    <t xml:space="preserve">我曾经听说过[[ brand_name ]] [[ product_name ]]，但我从未[LONG_USAGE_VS2R] [[ brand_name ]] [[ product_name ]] </t>
  </si>
  <si>
    <t>He oído sobre una/un [[ product_name ]] [[ brand_name ]] pero nunca he [LONG_USAGE_VS2R] una/un [[ product_name ]] [[ brand_name ]]</t>
  </si>
  <si>
    <t>Slyšel/a jsem o výrobku značky [[ brand_name_N ]], ale nikdy ne[LONG_USAGE_VS2R]</t>
  </si>
  <si>
    <t>Jeg har hørt om [[ brand_name ]], men aldrig [LONG_USAGE_VS2R] [[ brand_name ]]</t>
  </si>
  <si>
    <t>انا سمعت عن [[ brand_name ]] [[ product_name ]] بس عمري م [LONG_USAGE_VS2R] [[ brand_name ]] [[ product_name ]]</t>
  </si>
  <si>
    <t>Olen kuullut mainoksen tuotemerkistä, mutta [LONG_USAGE_VS3R] sitä</t>
  </si>
  <si>
    <t>Έχω ακούσει για τη [[ brand_name ]] [[ product_name ]] αλλά ποτέ δεν είχα [LONG_USAGE_VS2R] τη [[ brand_name ]] [[ product_name ]]</t>
  </si>
  <si>
    <t>我聽過[[ brand_name ]] [[ product_name ]], 但從未[LONG_USAGE_VS1R]過</t>
  </si>
  <si>
    <t>Hallottam a(z) [[ brand_name ]] [[ product_name ]]-ról/ről, de soha nem [LONG_USAGE_VS3R]</t>
  </si>
  <si>
    <t>आपने  [[ brand_name ]] [[ product_name ]]  के बारे में सुना है लेकिन  [[ brand_name ]] [[ product_name ]]  [LONG_USAGE_VS6R]</t>
  </si>
  <si>
    <t>आपने [[ brand_name ]] [[ product_name ]] के बारे में  सुना है पर कभी [[ brand_name ]] [product name] [LONG_USAGE_VS8R]</t>
  </si>
  <si>
    <t xml:space="preserve">[[ brand_name ]] [[ product_name ]] ஐ பற்றி கேள்விப்பட்டிருக்கிறேன். ஆனால், இதுவரை அதை [LONG_USAGE_VS4R] </t>
  </si>
  <si>
    <t>[[ brand_name ]]の [[ product_name ]]  を聞いたことはあるが[LONG_USAGE_VS4R]</t>
  </si>
  <si>
    <t>سمعت عن [[ product_name ]]  [[ brand_name ]] لكن لم [LONG_USAGE_VS2R] [[ product_name ]]  [[ brand_name ]] أبداً</t>
  </si>
  <si>
    <t xml:space="preserve">나는 [[ brand_name ]] [[ product_name ]]을/를 들어본 적은 있지만 [[ brand_name ]] [[ product_name ]]을/를 [LONG_USAGE_VS2R] 본 적 없다.  </t>
  </si>
  <si>
    <t>我 有曾 经  听 过 这 [[ brand_name ]] [[ product_name ]]，但 是 没 有 [LONG_USAGE_VS1R] 这 [[ brand_name ]] [[ product_name ]]</t>
  </si>
  <si>
    <t>Saya pernah dengar mengenai [[ brand_name ]] [[ product_name ]] tetapi tidak pernah [LONG_USAGE_VS1R] [[ brand_name ]] [[ product_name ]]</t>
  </si>
  <si>
    <t>Jeg har hørt om [[ brand_name ]], men aldri [LONG_USAGE_VS2R] [[ brand_name ]]</t>
  </si>
  <si>
    <t>He oído sobre una/un [[ product_name ]] de [[ brand_name ]] pero nunca [LONG_USAGE_VS3R] una/un [[ product_name ]] de [[ brand_name ]]</t>
  </si>
  <si>
    <t xml:space="preserve">Słyszałem(am) o [[ product_name_L ]] [[ brand_name_N ]], ale nigdy nie [LONG_USAGE_VS4R] </t>
  </si>
  <si>
    <t>Já tinha ouvido falar da/do [[ brand_name ]] [[ product_name ]] mas nunca [LONG_USAGE_VS3R] a/o [[ brand_name ]] [[ product_name ]]</t>
  </si>
  <si>
    <t>Am auzit de o/ un [[ product_name ]] [[ brand_name ]] dar nu am [LONG_USAGE_VS2R] o/ un [[ brand_name ]] [[ product_name ]] vreodata</t>
  </si>
  <si>
    <t>Conozco un/a [[ product_name ]] [[ brand_name ]] pero nunca he [LONG_USAGE_VS2R] un/a [[ product_name ]] [[ brand_name ]]</t>
  </si>
  <si>
    <t>Jag har hört talas om [[ brand_name ]] men aldrig [LONG_USAGE_VS2R] [[ brand_name ]]</t>
  </si>
  <si>
    <t xml:space="preserve">我曾經聽過[[ brand_name ]] [[ product_name ]]，
但從未[LONG_USAGE_VS2R]過[[ brand_name ]] [[ product_name ]] </t>
  </si>
  <si>
    <t>Daha önce [[ brand_name ]] [[ product_name ]] markasını duydum fakat [[ brand_name ]] [[ product_name ]] [LONG_USAGE_VS4R]</t>
  </si>
  <si>
    <t>Había escuchado acerca de un/a [[ product_name ]] de [[ brand_name ]] pero nunca había [LONG_USAGE_VS2R] un/a [[ product_name ]] de [[ brand_name ]]</t>
  </si>
  <si>
    <t>Tôi đã từng nghe về [[ product_name ]] [[ brand_name ]] nhưng chưa bao giờ [LONG_USAGE_VS1R] [[ product_name ]] [[ brand_name ]]</t>
  </si>
  <si>
    <t>I have never heard of a/an [[ brand_name ]] [[ product_name ]] before today</t>
  </si>
  <si>
    <t xml:space="preserve">Nunca he oído sobre una/un [[ product_name ]] de [[ product_name ]] hasta hoy </t>
  </si>
  <si>
    <t>Je n'avais jamais entendu parler de [[ brand_name ]] [[ product_name ]] avant aujourd’hui</t>
  </si>
  <si>
    <t>Nunca he oído antes sobre alguna una/un [[ product_name ]] [[ brand_name ]]</t>
  </si>
  <si>
    <t xml:space="preserve">我以前从未听说过[[ brand_name ]] [[ product_name ]] </t>
  </si>
  <si>
    <t>Nunca había escuchado sobre [[ product_name ]] [[ brand_name ]] hasta hoy</t>
  </si>
  <si>
    <t>Nikdy dříve jsem o výrobku [[ brand_name_N ]] neslyšel/a</t>
  </si>
  <si>
    <t>Jeg har aldrig hørt om [[ brand_name ]] før i dag</t>
  </si>
  <si>
    <t>اناعمري ما سمعت عن [[ brand_name ]] [[ product_name ]] قبل انهاردة</t>
  </si>
  <si>
    <t xml:space="preserve">En ole koskaan aikaisemmin kuullutkaan mainoksen tuotemerkistä ennen tätä </t>
  </si>
  <si>
    <t>Δεν είχα ακούσει ποτέ τη [[ brand_name ]] [[ product_name]] μέχρι σήμερα</t>
  </si>
  <si>
    <t>喺今日之前, 我從來冇聽過[[ brand_name ]] [[ product_name ]]</t>
  </si>
  <si>
    <t>Sohasem hallottam még a(z) [[ brand_name ]] [[ product_name ]] márkáról</t>
  </si>
  <si>
    <t>आज से पहले आपने  [[ brand_name ]] [[ product_name ]] के बारे में नहीं सुना है</t>
  </si>
  <si>
    <t>आपने आज से पहले कभी भी [[ brand_name ]] [[ product_name ]] के बारे में नहीं सुना</t>
  </si>
  <si>
    <t>இதற்கு முன் [[ brand_name ]] [[ product_name ]] பற்றிக் கேள்விப்பட்டதில்லை</t>
  </si>
  <si>
    <t>[[ brand_name ]] の[[ product_name ]]  を今までに聞いたこともない</t>
  </si>
  <si>
    <t>لم أسمع عن [[ product_name ]]  [[ brand_name ]] أبداً قبل اليوم</t>
  </si>
  <si>
    <t>나는 [[ brand_name ]] [[ product_name ]]을/를 오늘 이전에 들어본 적 없다</t>
  </si>
  <si>
    <t xml:space="preserve"> 在 今 天 之 前 我 从 来 没 有 听 过 这 [[ brand_name ]] [[ product_name ]]</t>
  </si>
  <si>
    <t>Saya tidak pernah dengar mengenai [[ brand_name ]] [[ product_name ]] sebelum ini</t>
  </si>
  <si>
    <t>Jeg har aldri hørt om [[ brand_name ]] før i dag</t>
  </si>
  <si>
    <t>Nunca había oído de una/un [[ product_name ]] de [[ brand_name ]] hasta hoy</t>
  </si>
  <si>
    <t>Nigdy wcześniej nie słyszałem(am) o [[ product_name_L ]] [[ brand_name_N ]]</t>
  </si>
  <si>
    <t>Nunca tinha ouvido falar da/do [[ brand_name ]] [[ product_name ]] até hoje</t>
  </si>
  <si>
    <t>Nu am auzit niciodata de o/ un [[ product_name ]] [[ brand_name ]] pana acum</t>
  </si>
  <si>
    <t>No conocía un/a [[ product_name ]] [[ brand_name ]] hasta hoy</t>
  </si>
  <si>
    <t>Jag har aldrig hört talas om [[ brand_name ]] förrän i dag</t>
  </si>
  <si>
    <t xml:space="preserve">在今天以前從未聽過[[ brand_name ]] [[ product_name ]] </t>
  </si>
  <si>
    <t>Bugüne kadar hiç [[ brand_name ]] [[ product_name ]] markasını duymadım</t>
  </si>
  <si>
    <t>No había escuchado acerca de un/a [[ product_name ]] de [[ brand_name ]] antes de hoy</t>
  </si>
  <si>
    <t>Tôi chưa từng nghe về [[ product_name ]] [[ brand_name ]] này trước đây</t>
  </si>
  <si>
    <t>If you were about to [LONG_USER_VS1] a/an [[ product_name ]], how would this ad affect your consideration of [[ brand_name ]]?</t>
  </si>
  <si>
    <t>Si estuvieses pensando en [LONG_USER_VS1] una/un [[ product_name ]], ¿cómo afectaría este comercial tu consideración de [[ brand_name ]]?</t>
  </si>
  <si>
    <t>Si vous prévoyiez de vous [LONG_USER_VS1] un/une/des [[ product_name ]] actuel, dans quelle mesure cette publicité affecterait-elle votre prise en considération de [[ brand_name ]]?</t>
  </si>
  <si>
    <t>如果您想[LONG_USER_VS1] [[ product_name ]]，您认为这个广告对您考虑[[ brand_name ]]这个品牌的情况会产生怎样的影响呢？</t>
  </si>
  <si>
    <t>Si fuera a [LONG_USER_VS1] una/un [[ product_name ]], ¿cómo influirá el anuncio en su consideración de [[ brand_name ]]?</t>
  </si>
  <si>
    <t>Nakolik tato reklama ovlivní Vaše uvažování o značce [[ brand_name_N ]], v případě, že byste [LONG_USER_VS1] [[ product_name_I ]]?</t>
  </si>
  <si>
    <t>Hvis du skulle [LONG_USER_VS1] [[ product_name ]], hvordan vil reklamen påvirke dine overvejelser i forhold til [[ brand_name ]]?</t>
  </si>
  <si>
    <t>لو كنت [LONG_USER_VS1] [product_name], ازاي الاعلان ده هيأثر علي اختيارك ل [brand_name]؟</t>
  </si>
  <si>
    <t>Jos olisit [LONG_USER_VS1] [[ product_name ]]-tuotetta, miten tämä mainos vaikuttaisi mainoksen tuotemerkin harkintaasi?</t>
  </si>
  <si>
    <t>Εάν ήταν να [LONG_USER_VS1] μία [[ product_name ]], πόσο πιστεύετε ότι η διαφήμιση θα σας επηρέαζε στο να λάβετε υπόψη σας την [[ brand_name ]];</t>
  </si>
  <si>
    <t>如果您將要[LONG_USER_VS1] [[ product_name ]], 您認為呢個廣告將會點樣影響您考慮[[ brand_name ]] 呢?</t>
  </si>
  <si>
    <t>Ha Ön most [[ product_name ]]-t [LONG_USER_VS1], mit gondol, hogyan fogja ez a reklám befolyásolni Önt a(z) [[ brand_name ]] márka fontolóra vételében?</t>
  </si>
  <si>
    <t>यदि आपने [[ product_name ]] [LONG_USER_VS1] के बारे में सोचा था तो, यह विज्ञापन आपके [[ brand_name ]] को विचार में लेने की संभावना पर कैसा असर करेगा</t>
  </si>
  <si>
    <t>यदि आपने [[ product_name ]] [LONG_USER_VS1] के बारे में सोचा था तो, यह  विज्ञापन आपके [[ brand_name ]] को ध्यान में लेने की संभावना पर कैसा असर करेगा?</t>
  </si>
  <si>
    <t>நீங்கள் [[product name]] வாங்குவதாக இருந்ததால் [[brand name]] ஐ கருதுவதில் இந்த விளம்பரம் எந்த மாதிரி தாக்கத்தை ஏற்படுத்தும்?</t>
  </si>
  <si>
    <t>この[[ brand_name ]]のコマーシャルをご覧になって、[[ product_name ]]を[LONG_USER_VS1]としたら、どの程度[[ brand_name ]]を検討したいと思いますか。このコマーシャルを見て…</t>
  </si>
  <si>
    <t>لو كنت بصدد [LONG_USER_VS1] [[ product_name ]]، كيف سيؤثر هذا الاعلان على تفكيرك في [[ brand_name ]] ؟</t>
  </si>
  <si>
    <t xml:space="preserve">지금 방금 보신 광고를 생각해주십시오. [[ product_name ]]을/를 지금 막 [LONG_USER_VS1] 하신다면, 이 광고가 귀하께서 [[ brand_name ]]을/를 구입/교체/대체하는데에 어떤 영향을 미칠 것 같습니까? </t>
  </si>
  <si>
    <t>如果您即将[LONG_USER_VS1] [[ product_name ]]时，这则广告将如何影响您对[[ brand_name ]]的考虑？</t>
  </si>
  <si>
    <t>Jika anda akan [LONG_USER_VS1] [[ product_name ]], bagaimanakah iklan ini akan mempengaruhi pertimbangan anda terhadap [[ brand_name ]]?</t>
  </si>
  <si>
    <t>Hvis du skulle [LONG_USER_VS1] [[ product_name ]], hvordan tror du reklamen vil påvirke dine overveielser i forhold til [[ brand_name ]]?</t>
  </si>
  <si>
    <t>Proszę pomyśleć o reklamie, którą widział(a) Pan(i) przed chwilą. Jak ta reklama wpłynęłaby na rozważanie przez Pana(ią) zakupu [[ brand name_G ]], gdyby miał(a) Pan(i) [LONG_USER_VS1]?</t>
  </si>
  <si>
    <t>Se fosse [LONG_USER_VS1] um [[ product_name ]], como pensa que este anúncio poderia influenciar a consideração por [[ brand_name ]]?</t>
  </si>
  <si>
    <t>Daca ati fi pe punctul de a [LONG_USER_VS1] un/o [[ product_name ]], cum va schimba aceasta reclama ceea ce credeti despre [[ brand_name ]]?</t>
  </si>
  <si>
    <t>Si estuvieras a punto de [LONG_USER_VS1] un [[ product_name ]], ¿cómo crees que el anuncio influiría en tu consideración de [[ brand_name ]]?</t>
  </si>
  <si>
    <t>Om du skulle [LONG_USER_VS1] [[ product_name ]], hur skulle reklamen då påverka din benägenhet att välja [[ brand_name ]]?</t>
  </si>
  <si>
    <t>如果您將要[LONG_USER_VS1] [[ product_name ]]，請問這個廣告如何影響您對於[[ brand_name ]] 的考量？</t>
  </si>
  <si>
    <t>product name] [LONG_USER_VS1] düşünürseniz, bu reklam [[ brand_name ]] seçiminizde ne kadar etkili olacaktır?</t>
  </si>
  <si>
    <t>Si estuviera por [LONG_USER_VS1] un [[ product_name ]], ¿cómo afectaría este comercial su consideración sobre [[ brand_name ]]?</t>
  </si>
  <si>
    <t>Nếu Anh/Chị [LONG_USER_VS1] [[ product_name ]], mẫu quảng cáo ảnh hưởng như thế nào đến việc chọn [[ brand_name ]] của Anh/Chị?</t>
  </si>
  <si>
    <t>Makes me much more likely to consider [[ brand_name ]]</t>
  </si>
  <si>
    <t>Hace mucho más probable que considere una/un [[ product_name ]] [[ brand_name ]]</t>
  </si>
  <si>
    <t xml:space="preserve">Me rend beaucoup plus susceptible de prendre [[ brand_name ]] [[ product_name ]] en considération </t>
  </si>
  <si>
    <t>Hace mucho más probable que considere [[ product_name ]] [[ brand_name ]]</t>
  </si>
  <si>
    <t>我非常有可能会考虑[[ brand_name ]] [[ product_name ]]</t>
  </si>
  <si>
    <t>Daleko více budu uvažovat o [[ product_name_L ]] [[ brand_name_N ]]</t>
  </si>
  <si>
    <t>Det er meget mere sandsynligt, at jeg vil overveje [[ brand_name ]]</t>
  </si>
  <si>
    <t>يجعلني اكثر احتمالا بكثير أن اضع في إعتباري [[ brand_name ]] [[ product_name ]]</t>
  </si>
  <si>
    <t>Se saisi minut vahvasti harkitsemaan mainoksen tuotemerkkiä</t>
  </si>
  <si>
    <t>Είναι πολύ πιο πιθανό να λάβω υπόψη μου τη [[ brand_name ]] [[ product_name ]]</t>
  </si>
  <si>
    <t>令我好大可能會考慮[[ brand_name ]] [[ product_name ]]</t>
  </si>
  <si>
    <t>Sokkal valószínűbb, hogy a(z) [[ brand_name ]] [[ product_name ]]-t választanám</t>
  </si>
  <si>
    <t>[[ brand_name ]] [[ product_name ]] को विचार में लेने की आपकी संभावना को बहुत बढ़ाता है</t>
  </si>
  <si>
    <t>[[ complete_brand_name ]] [product name] को ध्यान में लेने की आपकी संभावना को बहुत ज्यादा बढ़ाता  है</t>
  </si>
  <si>
    <t>[[ brand_name ]] [[ product_name ]] ஐ மிக அதிகமாய் பரிசீலிக்கச் செய்கிறது</t>
  </si>
  <si>
    <t>[[ brand_name ]] の[[ product_name ]] を検討したいと強く思った</t>
  </si>
  <si>
    <t xml:space="preserve">يزيد كثيراً من احتمالاتي للتفكير في[[ product_name ]]  [[ brand_name ]] </t>
  </si>
  <si>
    <t>[[ brand_name ]] [[ product_name ]]에 대해 훨씬 더 많이 고려할 것이다</t>
  </si>
  <si>
    <t xml:space="preserve">使 我 非 常 有 可 能 考 虑 改 用 [[ brand_name ]] [[ product_name ]] </t>
  </si>
  <si>
    <t>Membuat saya jauh lebih berkemungkinan untuk mempertimbangkan memilih [[ brand_name ]] [[ product_name ]]</t>
  </si>
  <si>
    <t>Gjør det mye mer sannsynlig at jeg ville vurdere [[ brand_name ]]</t>
  </si>
  <si>
    <t>Będę zdecydowanie bardziej brać pod uwagę [[ product_name_A ]] [[ brand_name_N ]]</t>
  </si>
  <si>
    <t xml:space="preserve">Seria muito mais provável considerar [[ brand_name ]] [[ product_name ]] </t>
  </si>
  <si>
    <t>Este mult mai probabil sa iau in considerare [[ product_name ]] [[ brand_name ]]</t>
  </si>
  <si>
    <t>Estaría mucho más dispuesto a considerar un/a  [[ product_name ]] [[ brand_name ]]</t>
  </si>
  <si>
    <t>Gör mig mycket mer benägen att välja [[ brand_name ]]</t>
  </si>
  <si>
    <t>使我非常願意考慮選擇 [[ brand_name ]] [[ product_name ]]</t>
  </si>
  <si>
    <t>[[ brand_name ]] [[ product_name ]] markasını seçme olasılığımı çok yükseltir</t>
  </si>
  <si>
    <t>Hace mucho más probable que considere un/a [[ product_name ]] de [[ brand_name ]]</t>
  </si>
  <si>
    <t xml:space="preserve">Làm tôi rất muốn chọn [[ product_name ]] [[ brand_name ]] </t>
  </si>
  <si>
    <t>Makes me a little more likely to consider [[ brand_name ]]</t>
  </si>
  <si>
    <t>Hace más probable que considere una/ un [[ product_name ]] [[ brand_name ]]</t>
  </si>
  <si>
    <t>Me rend un peu plus susceptible de prendre [[ brand_name ]] [[ product_name ]] en considération</t>
  </si>
  <si>
    <t>Hace un poco más probable que considere [[ product_name ]] [[ brand_name ]]</t>
  </si>
  <si>
    <t>我有点可能会考虑 [[ brand_name ]] [[ product_name ]]</t>
  </si>
  <si>
    <t>Hace un poco más probable que considere una/un [[ product_name ]] [[ brand_name ]]</t>
  </si>
  <si>
    <t xml:space="preserve">Trochu více budu uvažovat o [[ product_name_L ]] [[ brand_name_N ]] </t>
  </si>
  <si>
    <t>Det er lidt mere sandsynligt, at jeg vil overveje [[ brand_name ]]</t>
  </si>
  <si>
    <t>يجعلني اقل  احتمالا بكثير أن اضع في إعتباري [[ brand_name ]] [[ product_name ]]</t>
  </si>
  <si>
    <t>Se saisi minut jossain määrin harkitsemaan mainoksen tuotemerkkiä</t>
  </si>
  <si>
    <t>Είναι λίγο πιο πιθανό να λάβω υπόψη μου τη [[ brand_name ]] [[ product_name ]]</t>
  </si>
  <si>
    <t>令我有點可能會考慮[[ brand_name ]] [[ product_name ]]</t>
  </si>
  <si>
    <t>Egy kicsit valószínűbb, hogy a(z) [[ brand_name ]] [[ product_name ]]-t választanám</t>
  </si>
  <si>
    <t>[[ brand_name ]] [[ product_name ]] को विचार में लेने की आपकी संभावना को कुछ हद तक बढ़ाता है</t>
  </si>
  <si>
    <t>[[ complete_brand_name ]] [[ product_name ]] को ध्यान में लेने की आपकी संभावना को थोड़ा ज्यादा बढ़ाता है</t>
  </si>
  <si>
    <t>[[ brand_name ]] [[ product_name ]] ஐ ஓரளவு பரிசீலிக்கச் செய்கிறது</t>
  </si>
  <si>
    <t>[[ brand_name ]] の[[ product_name ]] を検討したいと思った</t>
  </si>
  <si>
    <t xml:space="preserve">يزيد قليلاً من احتمالاتي للتفكير في[[ product_name ]]  [[ brand_name ]] </t>
  </si>
  <si>
    <t>[[ brand_name ]] [[ product_name ]]에 대해 조금 더 많이 고려할 것이다</t>
  </si>
  <si>
    <t>使 我 相 当 有 可 能 考 虑改 用 [[ brand_name ]] [[ product_name ]]</t>
  </si>
  <si>
    <t>Membuat saya agak lebih berkemungkinan untuk mempertimbangkan memilih [[ brand_name ]] [[ product_name ]]</t>
  </si>
  <si>
    <t>Gjør det litt mer sannsynlig at jeg ville vurdere [[ brand_name ]]</t>
  </si>
  <si>
    <t>Będę bardziej brać pod uwagę [[ product_name_A ]] [[ brand_name_N ]]</t>
  </si>
  <si>
    <t xml:space="preserve">Seria mais provável considerar [[ brand_name ]] [[ product_name ]] </t>
  </si>
  <si>
    <t>Este ceva mai probabil sa iau in considerare [[ product_name ]] [[ brand_name ]]</t>
  </si>
  <si>
    <t>Estaría algo más dispuesto a considerar un/a [[ product_name ]] [[ brand_name ]]</t>
  </si>
  <si>
    <t>Gör mig lite mer benägen att välja [[ brand_name ]]</t>
  </si>
  <si>
    <t>使我願意考慮選擇 [[ brand_name ]] [[ product_name ]]</t>
  </si>
  <si>
    <t>[[ brand_name ]] [[ product_name ]] markasını seçme olasılığımı biraz yükseltir</t>
  </si>
  <si>
    <t>Hace un poco más probable que considere un/a [[ product_name ]] de [[ brand_name ]]</t>
  </si>
  <si>
    <t xml:space="preserve">Làm tôi hơi muốn chọn [[ product_name ]] [[ brand_name ]] </t>
  </si>
  <si>
    <t xml:space="preserve">No hace diferencia </t>
  </si>
  <si>
    <t>这个广告对我是否会考虑 [[ brand_name ]] [[ product_name ]]没有什么影响</t>
  </si>
  <si>
    <t>No hará ninguna diferencia</t>
  </si>
  <si>
    <t>Tato reklama neovlivní mé uvažování</t>
  </si>
  <si>
    <t>Vil ikke spille nogen rolle</t>
  </si>
  <si>
    <t>لن يحدث أي تغيير أو فرق</t>
  </si>
  <si>
    <t>Δεν θα κάνει καμία διαφορά</t>
  </si>
  <si>
    <t>唔會影響我考唔考慮[[ brand_name ]] [[ product_name ]]</t>
  </si>
  <si>
    <t xml:space="preserve">मुझ पर कोई असर नहीं करता </t>
  </si>
  <si>
    <t>मुझ पर कोई फर्क नहीं  पडता</t>
  </si>
  <si>
    <t>[[ brand_name ]]の [[ product_name ]] を検討するかどうかは、このコマーシャルに影響されない</t>
  </si>
  <si>
    <t xml:space="preserve">아무런 차이가 없다
</t>
  </si>
  <si>
    <t>Nie wpłynie na mnie</t>
  </si>
  <si>
    <t>Não teria qualquer influência</t>
  </si>
  <si>
    <t>No influiría</t>
  </si>
  <si>
    <t>對我是否會考慮選擇 [[ brand_name ]] [[ product_name ]]，沒有影響</t>
  </si>
  <si>
    <t>Düşüncelerimde değişiklik yaratmayacaktır</t>
  </si>
  <si>
    <t>Không làm ảnh hưởng đến ý định của tôi</t>
  </si>
  <si>
    <t>Puts me off considering [[ brand_name ]]</t>
  </si>
  <si>
    <t>Hace que no considere una/un [[ product_name ]] [[ brand_name ]]</t>
  </si>
  <si>
    <t>Me rend moins susceptible de prendre [[ brand_name ]] [[ product_name ]] en considération</t>
  </si>
  <si>
    <t>Hace que no considere un/una [[ product_name ]] [[ brand_name ]]</t>
  </si>
  <si>
    <t>这个广告在某种程度上让我不会考虑[[ brand_name ]] [[ product_name ]]</t>
  </si>
  <si>
    <t xml:space="preserve">Hace que no considere una/un [[ product_name ]] [[ brand_name ]] </t>
  </si>
  <si>
    <t>Tato reklama mě odradí od uvažování o [[ product_name_L ]] [[ brand_name_N ]]</t>
  </si>
  <si>
    <t>Får mig til at miste lysten til at overveje [[ brand_name ]]</t>
  </si>
  <si>
    <t>أن اضع  في إعتباري [[ brand_name ]] [[ product_name ]]</t>
  </si>
  <si>
    <t>Se vähentäisi kiinnostustani harkita mainoksen tuotemerkkiä</t>
  </si>
  <si>
    <t>Δεν θα με κάνει να λάβω υπόψη μου καθόλου τη [[ brand_name ]] [[ product_name ]]</t>
  </si>
  <si>
    <t>令我唔會考慮[[ brand_name ]] [[ product_name ]]</t>
  </si>
  <si>
    <t>Ha valami miatt, akkor e miatt a reklám miatt nem fogom a(z) [[ brand_name ]] [[ product_name ]]-t választani</t>
  </si>
  <si>
    <t>[[ brand_name ]] [[ product_name ]] को विचार में लेने की आपकी संभावना को समाप्‍त करता है</t>
  </si>
  <si>
    <t>आपके ध्यान में से [[ complete_brand_name ]] [[ product_name ]] की संभावना को हटाता है</t>
  </si>
  <si>
    <t>[[ brand_name ]] [[ product_name ]] ஐ பரிசீலிக்காதபடி செய்கிறது</t>
  </si>
  <si>
    <t>[[ brand_name ]]の [[ product_name ]] を検討したいとは思わない</t>
  </si>
  <si>
    <t xml:space="preserve">سيجعلني أتوقف عن التفكير في[[ product_name ]]  [[ brand_name ]] </t>
  </si>
  <si>
    <t>[[ brand_name ]] [[ product_name ]]에 흥미를 잃게 만들 것이다</t>
  </si>
  <si>
    <t xml:space="preserve">使 我 没 有 可 能 考 虑 改 用 [[ brand_name ]] [[ product_name ]] </t>
  </si>
  <si>
    <t>Membuat saya tidak akan mempertimbangkan [[ brand_name ]] [[ product_name ]]</t>
  </si>
  <si>
    <t>Gjør det mindre sannsynlig at jeg vil vurdere [[ brand_name ]]</t>
  </si>
  <si>
    <t>Hace que no considere [[ product_name ]] [[ brand_name ]]</t>
  </si>
  <si>
    <t>Zniechęci mnie do brania pod uwagę [[ product_name_G ]] [[ brand_name_N ]]</t>
  </si>
  <si>
    <t xml:space="preserve">Afastaria a hipótese de considerar [[ brand_name ]] [[ product_name ]] </t>
  </si>
  <si>
    <t>Ma face sa nu mai iau in considerare [[ product_name ]] [[ brand_name ]]</t>
  </si>
  <si>
    <t>Haría que no estuviese dispuesto a considerar un/a [[ product_name ]] [[ brand_name ]]</t>
  </si>
  <si>
    <t>Gör att jag inte kommer att överväga att välja [[ brand_name ]]</t>
  </si>
  <si>
    <t>使我不太願意考慮選擇 [[ brand_name ]] [[ product_name ]]</t>
  </si>
  <si>
    <t>[[ brand_name ]] [[ product_name ]] markasını seçme olasılığımı azaltır</t>
  </si>
  <si>
    <t>Hace menos probable que considere un/a [[ product_name ]] de [[ brand_name ]]</t>
  </si>
  <si>
    <t>Làm tôi không muốn chọn [[ product_name ]] [[ brand_name ]]</t>
  </si>
  <si>
    <t>HAVE</t>
  </si>
  <si>
    <t>[LONG_USAGE_VS1Q]</t>
  </si>
  <si>
    <t>[LONG_USAGE_VS2Q]</t>
  </si>
  <si>
    <t>[LONG_USAGE_VS1R]</t>
  </si>
  <si>
    <t>[LONG_USAGE_VS2R]</t>
  </si>
  <si>
    <t>[LONG_USAGE_VS3R]</t>
  </si>
  <si>
    <t>[LONG_USAGE_VS4R]</t>
  </si>
  <si>
    <t>[LONG_USAGE_VS5R]</t>
  </si>
  <si>
    <t>[LONG_USAGE_VS6R]</t>
  </si>
  <si>
    <t>[LONG_USAGE_VS7R]</t>
  </si>
  <si>
    <t>[LONG_USAGE_VS8R]</t>
  </si>
  <si>
    <t>[LONG_USER_VS1]</t>
  </si>
  <si>
    <t>[LONG_USAGE_VS1Q]_USE</t>
  </si>
  <si>
    <t>इस्तेमाल</t>
  </si>
  <si>
    <t>al uso que haces de</t>
  </si>
  <si>
    <t>[LONG_USAGE_VS1Q]_HAVE</t>
  </si>
  <si>
    <t>have</t>
  </si>
  <si>
    <t>पास होने</t>
  </si>
  <si>
    <t>No verb required</t>
  </si>
  <si>
    <t>posiadanie</t>
  </si>
  <si>
    <t>a la relación que tienes con</t>
  </si>
  <si>
    <t>มี</t>
  </si>
  <si>
    <t>[LONG_USAGE_VS1Q]_BUY</t>
  </si>
  <si>
    <t>[LONG_USAGE_VS1Q]_VISIT</t>
  </si>
  <si>
    <t>[LONG_USAGE_VS1Q]_DRIVE</t>
  </si>
  <si>
    <t>drive</t>
  </si>
  <si>
    <t>[LONG_USAGE_VS2Q]_USE</t>
  </si>
  <si>
    <t>इस्तेमाल करने</t>
  </si>
  <si>
    <t>[LONG_USAGE_VS2Q]_HAVE</t>
  </si>
  <si>
    <t>आपके पास होने</t>
  </si>
  <si>
    <t>[LONG_USAGE_VS2Q]_BUY</t>
  </si>
  <si>
    <t>[LONG_USAGE_VS2Q]_VISIT</t>
  </si>
  <si>
    <t>[LONG_USAGE_VS2Q]_DRIVE</t>
  </si>
  <si>
    <t>[LONG_USAGE_VS1R]_USE</t>
  </si>
  <si>
    <t>bruger</t>
  </si>
  <si>
    <t>Käytän</t>
  </si>
  <si>
    <t>utilise</t>
  </si>
  <si>
    <t>verwende</t>
  </si>
  <si>
    <t>használok [[ brand_name ]] [[ product_name ]]-t</t>
  </si>
  <si>
    <t>आप</t>
  </si>
  <si>
    <t>使っている</t>
  </si>
  <si>
    <t>bruker</t>
  </si>
  <si>
    <t>gumagamit</t>
  </si>
  <si>
    <t>używam [[ product_name_G ]] [[ brand_name_N ]]</t>
  </si>
  <si>
    <t>utilizez</t>
  </si>
  <si>
    <t>använder</t>
  </si>
  <si>
    <t>kullanıyorum</t>
  </si>
  <si>
    <t>[LONG_USAGE_VS1R]_HAVE</t>
  </si>
  <si>
    <t>tengo</t>
  </si>
  <si>
    <t>tenho</t>
  </si>
  <si>
    <t>Je possède</t>
  </si>
  <si>
    <t>拥有</t>
  </si>
  <si>
    <t>mám</t>
  </si>
  <si>
    <t>har</t>
  </si>
  <si>
    <t>عندي</t>
  </si>
  <si>
    <t>Minulla on</t>
  </si>
  <si>
    <t>ai</t>
  </si>
  <si>
    <t>besitze</t>
  </si>
  <si>
    <t>έχω</t>
  </si>
  <si>
    <t>擁有</t>
  </si>
  <si>
    <t>van a birtokomban [[ brand_name ]] [[ product_name ]]</t>
  </si>
  <si>
    <t>memiliki</t>
  </si>
  <si>
    <t>ho</t>
  </si>
  <si>
    <t>持っている</t>
  </si>
  <si>
    <t>أمتلك</t>
  </si>
  <si>
    <t>소유하고</t>
  </si>
  <si>
    <t>拥 有</t>
  </si>
  <si>
    <t xml:space="preserve">mempunyai </t>
  </si>
  <si>
    <t>heb</t>
  </si>
  <si>
    <t>mam [[ product_name_A ]] [[ brand_name_N ]]</t>
  </si>
  <si>
    <t>am</t>
  </si>
  <si>
    <t>sahibiyim</t>
  </si>
  <si>
    <t>sở hữu</t>
  </si>
  <si>
    <t>[LONG_USAGE_VS1R]_BUY</t>
  </si>
  <si>
    <t>bumibili</t>
  </si>
  <si>
    <t>[LONG_USAGE_VS1R]_VISIT</t>
  </si>
  <si>
    <t>pumupunta</t>
  </si>
  <si>
    <t>[LONG_USAGE_VS1R]_DRIVE</t>
  </si>
  <si>
    <t>conduzco</t>
  </si>
  <si>
    <t>[LONG_USAGE_VS2R]_USE</t>
  </si>
  <si>
    <t>usei</t>
  </si>
  <si>
    <t>utilisé</t>
  </si>
  <si>
    <t>使用过</t>
  </si>
  <si>
    <t>brugt</t>
  </si>
  <si>
    <t>كنت بستخدم</t>
  </si>
  <si>
    <t>Olen käyttänyt</t>
  </si>
  <si>
    <t>έχω χρησιμοποιήσει</t>
  </si>
  <si>
    <t>használtam [[ brand_name ]] [[ product_name ]]-t</t>
  </si>
  <si>
    <t>इस्तेमाल कर रहे है</t>
  </si>
  <si>
    <t>பயன்படுத்தினேன்</t>
  </si>
  <si>
    <t>usato</t>
  </si>
  <si>
    <t>使っていた</t>
  </si>
  <si>
    <t>사용해</t>
  </si>
  <si>
    <t>gebruikt</t>
  </si>
  <si>
    <t>brukt</t>
  </si>
  <si>
    <t>Gumamit</t>
  </si>
  <si>
    <t xml:space="preserve">Używałem(am) [[ product_name_G ]] [[ brand_name_N ]] </t>
  </si>
  <si>
    <t>Usei</t>
  </si>
  <si>
    <t>utilizat</t>
  </si>
  <si>
    <t>utilizado</t>
  </si>
  <si>
    <t>använt</t>
  </si>
  <si>
    <t>使用過</t>
  </si>
  <si>
    <t>kullanıyordum</t>
  </si>
  <si>
    <t>[LONG_USAGE_VS2R]_HAVE</t>
  </si>
  <si>
    <t>had</t>
  </si>
  <si>
    <t>tenido</t>
  </si>
  <si>
    <t>tive</t>
  </si>
  <si>
    <t>possédé</t>
  </si>
  <si>
    <t>he tenido</t>
  </si>
  <si>
    <t>拥有过</t>
  </si>
  <si>
    <t>měl/a</t>
  </si>
  <si>
    <t>haft</t>
  </si>
  <si>
    <t>كان عندي</t>
  </si>
  <si>
    <t>Minulla on ollut</t>
  </si>
  <si>
    <t>eu</t>
  </si>
  <si>
    <t>besessen</t>
  </si>
  <si>
    <t>not applicable for Greece</t>
  </si>
  <si>
    <t>volt a birtokomban [[ brand_name ]] [[ product_name ]]</t>
  </si>
  <si>
    <t xml:space="preserve">आपके पास है  </t>
  </si>
  <si>
    <t>आपके पास</t>
  </si>
  <si>
    <t>avuto</t>
  </si>
  <si>
    <t>持っていた</t>
  </si>
  <si>
    <t>소유해</t>
  </si>
  <si>
    <t>拥</t>
  </si>
  <si>
    <t>gehad</t>
  </si>
  <si>
    <t>hatt</t>
  </si>
  <si>
    <t>Miałem(am) [[ product_name_A ]] [[ brand_name_N ]]</t>
  </si>
  <si>
    <t>Tive</t>
  </si>
  <si>
    <t>avut</t>
  </si>
  <si>
    <t>擁有過</t>
  </si>
  <si>
    <t>sahibiydim</t>
  </si>
  <si>
    <t>[LONG_USAGE_VS2R]_BUY</t>
  </si>
  <si>
    <t>Bumili</t>
  </si>
  <si>
    <t>[LONG_USAGE_VS2R]_VISIT</t>
  </si>
  <si>
    <t>Pumunta</t>
  </si>
  <si>
    <t>[LONG_USAGE_VS2R]_DRIVE</t>
  </si>
  <si>
    <t>driven</t>
  </si>
  <si>
    <t>conducido</t>
  </si>
  <si>
    <t>[LONG_USAGE_VS3R]_USE</t>
  </si>
  <si>
    <t>not used</t>
  </si>
  <si>
    <t>n'utilise</t>
  </si>
  <si>
    <t>不用</t>
  </si>
  <si>
    <t>en ole koskaan käyttänyt</t>
  </si>
  <si>
    <t>használtam</t>
  </si>
  <si>
    <t>इस्तेमाल किया था</t>
  </si>
  <si>
    <t>इस्तेमाल कर रहे</t>
  </si>
  <si>
    <t>பயன்படுத்தவில்லை</t>
  </si>
  <si>
    <t>使用していない</t>
  </si>
  <si>
    <t>gumamit</t>
  </si>
  <si>
    <t>używam</t>
  </si>
  <si>
    <t>kullanmıyorum</t>
  </si>
  <si>
    <t>[LONG_USAGE_VS3R]_HAVE</t>
  </si>
  <si>
    <t>not had</t>
  </si>
  <si>
    <t>ne possède</t>
  </si>
  <si>
    <t>没有</t>
  </si>
  <si>
    <t xml:space="preserve">minulla ei ole koskaan ollut </t>
  </si>
  <si>
    <t xml:space="preserve">volt a birtokomban </t>
  </si>
  <si>
    <t>आपके पास था</t>
  </si>
  <si>
    <t>持っていない</t>
  </si>
  <si>
    <t>소유</t>
  </si>
  <si>
    <t>tuve</t>
  </si>
  <si>
    <t>mam</t>
  </si>
  <si>
    <t>sahibi değilim</t>
  </si>
  <si>
    <t>[LONG_USAGE_VS3R]_BUY</t>
  </si>
  <si>
    <t>bumili</t>
  </si>
  <si>
    <t>[LONG_USAGE_VS3R]_VISIT</t>
  </si>
  <si>
    <t>pumunta</t>
  </si>
  <si>
    <t>[LONG_USAGE_VS3R]_DRIVE</t>
  </si>
  <si>
    <t>[LONG_USAGE_VS4R]_USE</t>
  </si>
  <si>
    <t>mainoksen tuotemerkkiä</t>
  </si>
  <si>
    <t>आपने</t>
  </si>
  <si>
    <t>使ったことはない</t>
  </si>
  <si>
    <t>używałem(am)</t>
  </si>
  <si>
    <t>kullanmadım</t>
  </si>
  <si>
    <t>[LONG_USAGE_VS4R]_HAVE</t>
  </si>
  <si>
    <t>mainoksen tuotemerkki</t>
  </si>
  <si>
    <t>यह</t>
  </si>
  <si>
    <t>持っていたことはない</t>
  </si>
  <si>
    <t xml:space="preserve">miałem(am) </t>
  </si>
  <si>
    <t>sahibi olmadım</t>
  </si>
  <si>
    <t>[LONG_USAGE_VS4R]_BUY</t>
  </si>
  <si>
    <t>[LONG_USAGE_VS4R]_VISIT</t>
  </si>
  <si>
    <t>[LONG_USAGE_VS4R]_DRIVE</t>
  </si>
  <si>
    <t>[LONG_USAGE_VS5R]_USE</t>
  </si>
  <si>
    <t>en käytä</t>
  </si>
  <si>
    <t>नहीं इस्तेमाल कर रहे है</t>
  </si>
  <si>
    <t>ब्रांड</t>
  </si>
  <si>
    <t>[LONG_USAGE_VS5R]_HAVE</t>
  </si>
  <si>
    <t>ei ole</t>
  </si>
  <si>
    <t>आपके पास है नहीं</t>
  </si>
  <si>
    <t>[LONG_USAGE_VS5R]_BUY</t>
  </si>
  <si>
    <t>[LONG_USAGE_VS5R]_VISIT</t>
  </si>
  <si>
    <t>[LONG_USAGE_VS5R]_DRIVE</t>
  </si>
  <si>
    <t>[LONG_USAGE_VS6R]_USE</t>
  </si>
  <si>
    <t>[LONG_USAGE_VS6R]_HAVE</t>
  </si>
  <si>
    <t>आपके पास  नहीं था</t>
  </si>
  <si>
    <t>[LONG_USAGE_VS6R]_BUY</t>
  </si>
  <si>
    <t>[LONG_USAGE_VS6R]_VISIT</t>
  </si>
  <si>
    <t>[LONG_USAGE_VS6R]_DRIVE</t>
  </si>
  <si>
    <t>[LONG_USAGE_VS7R]_USE</t>
  </si>
  <si>
    <t>इस्तेमाल नहीं कर रहे</t>
  </si>
  <si>
    <t>[LONG_USAGE_VS7R]_HAVE</t>
  </si>
  <si>
    <t>आपके पास नहीं</t>
  </si>
  <si>
    <t>[LONG_USAGE_VS7R]_BUY</t>
  </si>
  <si>
    <t>[LONG_USAGE_VS7R]_VISIT</t>
  </si>
  <si>
    <t>[LONG_USAGE_VS7R]_DRIVE</t>
  </si>
  <si>
    <t>[LONG_USAGE_VS8R]_USE</t>
  </si>
  <si>
    <t>[LONG_USAGE_VS8R]_HAVE</t>
  </si>
  <si>
    <t>आपके पास नहीं था</t>
  </si>
  <si>
    <t>[LONG_USAGE_VS8R]_BUY</t>
  </si>
  <si>
    <t>[LONG_USAGE_VS8R]_VISIT</t>
  </si>
  <si>
    <t>[LONG_USAGE_VS8R]_DRIVE</t>
  </si>
  <si>
    <t>[LONG_USER_VS1]_GET</t>
  </si>
  <si>
    <t>get</t>
  </si>
  <si>
    <t>adquirir</t>
  </si>
  <si>
    <t>procurer</t>
  </si>
  <si>
    <t>obtener</t>
  </si>
  <si>
    <t>获得</t>
  </si>
  <si>
    <t>si chtěl/a pořídit</t>
  </si>
  <si>
    <t>anskaffe en/et</t>
  </si>
  <si>
    <t>بتجيب</t>
  </si>
  <si>
    <t>hankkimassa</t>
  </si>
  <si>
    <t>obtenir</t>
  </si>
  <si>
    <t>zu erwerben</t>
  </si>
  <si>
    <t>αποκτήσετε</t>
  </si>
  <si>
    <t>獲得</t>
  </si>
  <si>
    <t>szeretne</t>
  </si>
  <si>
    <t>लेने</t>
  </si>
  <si>
    <t>mendapatkan</t>
  </si>
  <si>
    <t>prendere</t>
  </si>
  <si>
    <t>購入する</t>
  </si>
  <si>
    <t>الحصول على</t>
  </si>
  <si>
    <t>교체</t>
  </si>
  <si>
    <t>索取</t>
  </si>
  <si>
    <t>mendapat</t>
  </si>
  <si>
    <t>aanschaffen</t>
  </si>
  <si>
    <t>skaffe en/ett</t>
  </si>
  <si>
    <t>kukuha</t>
  </si>
  <si>
    <t>zacząć używać [[ product_name_A ]]</t>
  </si>
  <si>
    <t>escolher</t>
  </si>
  <si>
    <t>lua</t>
  </si>
  <si>
    <t>skaffa en/ett</t>
  </si>
  <si>
    <t>取得</t>
  </si>
  <si>
    <t>aldığınızı</t>
  </si>
  <si>
    <t>[LONG_USER_VS1]_BUY</t>
  </si>
  <si>
    <t>chtěl/a koupit</t>
  </si>
  <si>
    <t>købe en/et</t>
  </si>
  <si>
    <t>ostamassa</t>
  </si>
  <si>
    <t>zu kaufen</t>
  </si>
  <si>
    <t>αγοράσετε</t>
  </si>
  <si>
    <t>szeretne venni</t>
  </si>
  <si>
    <t>acquistare</t>
  </si>
  <si>
    <t>Not applicable</t>
  </si>
  <si>
    <t>kjøpe en/ett</t>
  </si>
  <si>
    <t>bibili</t>
  </si>
  <si>
    <t>kupić [[ product_name_A ]]</t>
  </si>
  <si>
    <t>cumpara</t>
  </si>
  <si>
    <t>köpa en/ett</t>
  </si>
  <si>
    <t>satın aldığınızı</t>
  </si>
  <si>
    <t>[LONG_USER_VS1]_TAKE OUT</t>
  </si>
  <si>
    <t>take out</t>
  </si>
  <si>
    <t>abzuschließen</t>
  </si>
  <si>
    <t>[LONG_USER_VS1]_VISIT</t>
  </si>
  <si>
    <t xml:space="preserve">pupunta </t>
  </si>
  <si>
    <t>[LONG_USER_VS1]_CHOOSE</t>
  </si>
  <si>
    <t>choose</t>
  </si>
  <si>
    <t>wybierać [[ product_name_A ]]</t>
  </si>
  <si>
    <t>[LONG_USER_VS1]_CONTACT</t>
  </si>
  <si>
    <t>contract</t>
  </si>
  <si>
    <t>contratar</t>
  </si>
  <si>
    <t>Affordability</t>
  </si>
  <si>
    <t>Availability</t>
  </si>
  <si>
    <t>Peer Group</t>
  </si>
  <si>
    <t>Product Mix</t>
  </si>
  <si>
    <t>Select Sector to populate with standard attributes.
(If Image/Spare battery required, then make selection in QDB tab.)</t>
  </si>
  <si>
    <t>Click Traslate after Sector selection</t>
  </si>
  <si>
    <t>Attribute Type</t>
  </si>
  <si>
    <t>Sector</t>
  </si>
  <si>
    <t>Spare</t>
  </si>
  <si>
    <t>Image</t>
  </si>
  <si>
    <t>Personality</t>
  </si>
  <si>
    <t>Feelings</t>
  </si>
  <si>
    <t>6 Collages to be entered per gender</t>
  </si>
  <si>
    <t>Select Region below:</t>
  </si>
  <si>
    <t>Collages(6 collages per gender)</t>
  </si>
  <si>
    <t>Collage Names</t>
  </si>
  <si>
    <t>Collage Type</t>
  </si>
  <si>
    <t>Male Collage -1</t>
  </si>
  <si>
    <t>Male</t>
  </si>
  <si>
    <t>Male Collage -2</t>
  </si>
  <si>
    <t>Male Collage -3</t>
  </si>
  <si>
    <t>Male Collage -4</t>
  </si>
  <si>
    <t>Male Collage -5</t>
  </si>
  <si>
    <t>Male Collage -6</t>
  </si>
  <si>
    <t>Female Collage -1</t>
  </si>
  <si>
    <t>Female</t>
  </si>
  <si>
    <t>Female Collage -2</t>
  </si>
  <si>
    <t>Female Collage -3</t>
  </si>
  <si>
    <t>Female Collage -4</t>
  </si>
  <si>
    <t>Female Collage -5</t>
  </si>
  <si>
    <t>Female Collage -6</t>
  </si>
  <si>
    <t>Information for NeedScope output and analysis</t>
  </si>
  <si>
    <t>LANGUAGE FOR NEEDSCOPE OUTPUT</t>
  </si>
  <si>
    <t>In which language would you like the brand and attribute labels in the NeedScope output?</t>
  </si>
  <si>
    <t>Note, it must be a language that is included in the input sheet.</t>
  </si>
  <si>
    <t>For tracking over time the language must be the same as for the last wave.</t>
  </si>
  <si>
    <t>Please type in here:</t>
  </si>
  <si>
    <t>NEEDSCOPE MODEL STANDARD VS FLIPPED</t>
  </si>
  <si>
    <t>The standard NeedScope model shows the assertive archetypes on the right (Red, Purple, Blue) and the affiliative archetypes on the left (Brown, Orange, Yellow). Some existing NeedScope clients use a flipped model with the affiliative archetypes on the left and the assertive archetypes on the right.</t>
  </si>
  <si>
    <t>As a default, a standard model is setup.</t>
  </si>
  <si>
    <t>If you require a flipped model, please type in 'flipped':</t>
  </si>
  <si>
    <t>CLIENT BRANDS</t>
  </si>
  <si>
    <t>Client brands</t>
  </si>
  <si>
    <t>Target need, if any. Please use the archetypal colours. Leave blank if no target need or if unknown.</t>
  </si>
  <si>
    <t>Example</t>
  </si>
  <si>
    <t>Brand A</t>
  </si>
  <si>
    <t>Blue</t>
  </si>
  <si>
    <t>BRAND COMPARES</t>
  </si>
  <si>
    <t>Please list the brand compare charts that you require in the output. Theses can be brand vs brand compares or compares over time, if multiple waves are available.</t>
  </si>
  <si>
    <t>1st Brand</t>
  </si>
  <si>
    <t>2nd Brand</t>
  </si>
  <si>
    <t>Brand B</t>
  </si>
  <si>
    <t>Brand A 2018</t>
  </si>
  <si>
    <t>Brand A 2019</t>
  </si>
  <si>
    <t>FRB</t>
  </si>
  <si>
    <t>NLB</t>
  </si>
  <si>
    <t>MLT</t>
  </si>
  <si>
    <t>RUS</t>
  </si>
  <si>
    <t>AFK</t>
  </si>
  <si>
    <t>ZUL</t>
  </si>
  <si>
    <t>XHO</t>
  </si>
  <si>
    <t>TSN</t>
  </si>
  <si>
    <t>HEB</t>
  </si>
  <si>
    <t>SKY</t>
  </si>
  <si>
    <t>ESF</t>
  </si>
  <si>
    <t>KHM</t>
  </si>
  <si>
    <t>FRM</t>
  </si>
  <si>
    <t>SWK</t>
  </si>
  <si>
    <t>BNG</t>
  </si>
  <si>
    <t>PAN</t>
  </si>
  <si>
    <t>GUJ</t>
  </si>
  <si>
    <t>ORI</t>
  </si>
  <si>
    <t>TEL</t>
  </si>
  <si>
    <t>KDI</t>
  </si>
  <si>
    <t>MYM</t>
  </si>
  <si>
    <t>ASM</t>
  </si>
  <si>
    <t>MAR</t>
  </si>
  <si>
    <t>SIN</t>
  </si>
  <si>
    <t>FOS</t>
  </si>
  <si>
    <t>WOL</t>
  </si>
  <si>
    <t>ENL</t>
  </si>
  <si>
    <t>III</t>
  </si>
  <si>
    <t>ARM</t>
  </si>
  <si>
    <t>ENT</t>
  </si>
  <si>
    <t>URD</t>
  </si>
  <si>
    <t>BNB</t>
  </si>
  <si>
    <t>UKR</t>
  </si>
  <si>
    <t>TTT</t>
  </si>
  <si>
    <t>IBO</t>
  </si>
  <si>
    <t>YOR</t>
  </si>
  <si>
    <t>BEL</t>
  </si>
  <si>
    <t>HAU</t>
  </si>
  <si>
    <t>English (United States)</t>
  </si>
  <si>
    <t>French (Belgium)</t>
  </si>
  <si>
    <t>Dutch (Belgium)</t>
  </si>
  <si>
    <t>Portuguese (Brazil)</t>
  </si>
  <si>
    <t>Chinese (Simplified, PRC)</t>
  </si>
  <si>
    <t>French (France)</t>
  </si>
  <si>
    <t>German (Germany)</t>
  </si>
  <si>
    <t>Korean (Korea)</t>
  </si>
  <si>
    <t>Dutch (Netherlands)</t>
  </si>
  <si>
    <t>Tagalog (Philippines)</t>
  </si>
  <si>
    <t>Spanish (Spain, Traditional Sort)</t>
  </si>
  <si>
    <t>Swedish (Sweden)</t>
  </si>
  <si>
    <t>Arabic (Saudi Arabia)</t>
  </si>
  <si>
    <t>Spanish ( US Hispanic United States)</t>
  </si>
  <si>
    <t>Indonesian (Indonesia, Bahasa)</t>
  </si>
  <si>
    <t>Japanese (Japan)</t>
  </si>
  <si>
    <t>Italian (Italy)</t>
  </si>
  <si>
    <t>Norwegian, (Norway)</t>
  </si>
  <si>
    <t>Turkish (Turkey)</t>
  </si>
  <si>
    <t>Chinese (Traditional, Hong Kong S.A.R.)</t>
  </si>
  <si>
    <t>Mayanmar (Myanmar)</t>
  </si>
  <si>
    <t>Russian (Russia)</t>
  </si>
  <si>
    <t>Thai (Thailand)</t>
  </si>
  <si>
    <t>Malay (Malaysia)</t>
  </si>
  <si>
    <t>Mandarin (Malaysia)</t>
  </si>
  <si>
    <t>French (Canada)</t>
  </si>
  <si>
    <t>Spanish (Colombia)</t>
  </si>
  <si>
    <t>Spanish (Argentina)</t>
  </si>
  <si>
    <t>Afrikaans (South Africa)</t>
  </si>
  <si>
    <t>Zulu (South Africa)</t>
  </si>
  <si>
    <t>Xhosa (South Africa)</t>
  </si>
  <si>
    <t>South Sotho (South Africa)</t>
  </si>
  <si>
    <t>Chilean Spanish (Chile)</t>
  </si>
  <si>
    <t>Peurvian Spanish (Peru)</t>
  </si>
  <si>
    <t>Greek (Greece)</t>
  </si>
  <si>
    <t>Hebrew (Israel)</t>
  </si>
  <si>
    <t>Romanian (Romania)</t>
  </si>
  <si>
    <t>Slovak (Slovakia)</t>
  </si>
  <si>
    <t>Ecudadorian Spanish (Ecuador)</t>
  </si>
  <si>
    <t>Khmer (Cambodia)</t>
  </si>
  <si>
    <t>Egyptian Arabic (Egypt)</t>
  </si>
  <si>
    <t>European French (Ivory Coast)</t>
  </si>
  <si>
    <t>Bantu Swahili (Kenya)</t>
  </si>
  <si>
    <t>Vietnamese (Vietnam)</t>
  </si>
  <si>
    <t>Bengali (India)</t>
  </si>
  <si>
    <t>Punjabi (India)</t>
  </si>
  <si>
    <t>Gujarati (India)</t>
  </si>
  <si>
    <t>Oriya (India)</t>
  </si>
  <si>
    <t>Tamil (India)</t>
  </si>
  <si>
    <t>Telugu (India)</t>
  </si>
  <si>
    <t>Kannada (India)</t>
  </si>
  <si>
    <t>Malayalam (India)</t>
  </si>
  <si>
    <t>Assamese (India)</t>
  </si>
  <si>
    <t>Hindi (India)</t>
  </si>
  <si>
    <t>Marathi (India)</t>
  </si>
  <si>
    <t>Sri Lanka (Sinhala)</t>
  </si>
  <si>
    <t>Sri Lanka (Tamil)</t>
  </si>
  <si>
    <t>Senegal (European French)</t>
  </si>
  <si>
    <t>Ghana (UK English)</t>
  </si>
  <si>
    <t>Cameroon (European French)</t>
  </si>
  <si>
    <t>Portuguese (Portugal)</t>
  </si>
  <si>
    <t>Hungarian (Hungary)</t>
  </si>
  <si>
    <t>Finish (Finland)</t>
  </si>
  <si>
    <t>Arabic (Morocco)</t>
  </si>
  <si>
    <t>UK English (Israel)</t>
  </si>
  <si>
    <t>Urdu (Pakistan)</t>
  </si>
  <si>
    <t>Bengali (Bangladesh)</t>
  </si>
  <si>
    <t>Ukraine  (Ukrainian)</t>
  </si>
  <si>
    <t>Ukraine  (Russian)</t>
  </si>
  <si>
    <t>Czech (Czech Republic)</t>
  </si>
  <si>
    <t>Polish (Poland)</t>
  </si>
  <si>
    <t>Igbo (Nigeria)</t>
  </si>
  <si>
    <t>Yoruba (Nigeria)</t>
  </si>
  <si>
    <t>Pidgin English (Nigeria)</t>
  </si>
  <si>
    <t>Hausa (Latin, Nigeria)</t>
  </si>
  <si>
    <t>Modern</t>
  </si>
  <si>
    <t>Actuelle, moderne</t>
  </si>
  <si>
    <t>Moderna</t>
  </si>
  <si>
    <t>现代的</t>
  </si>
  <si>
    <t>모던한</t>
  </si>
  <si>
    <t xml:space="preserve">Moderno </t>
  </si>
  <si>
    <t>Moderno</t>
  </si>
  <si>
    <t>Modernt</t>
  </si>
  <si>
    <t>عصرية</t>
  </si>
  <si>
    <t>現代的</t>
  </si>
  <si>
    <t>Moderne</t>
  </si>
  <si>
    <t>ေခတ္မီသည္</t>
  </si>
  <si>
    <t>Современная</t>
  </si>
  <si>
    <t>ทันสมัย</t>
  </si>
  <si>
    <t>Moden</t>
  </si>
  <si>
    <t>现代</t>
  </si>
  <si>
    <t>Moderna(o)</t>
  </si>
  <si>
    <t>Moderno/a</t>
  </si>
  <si>
    <t>Okwesimanjemanje</t>
  </si>
  <si>
    <t>Olwanamhla</t>
  </si>
  <si>
    <t>Wa sejwalejwale</t>
  </si>
  <si>
    <t>Μοντέρνα</t>
  </si>
  <si>
    <t>מודרני</t>
  </si>
  <si>
    <t>moderná</t>
  </si>
  <si>
    <t>ទំនើប</t>
  </si>
  <si>
    <t>عصري</t>
  </si>
  <si>
    <t>Kisasa</t>
  </si>
  <si>
    <t xml:space="preserve">Hiện đại </t>
  </si>
  <si>
    <t>আধুনিক</t>
  </si>
  <si>
    <t>ਆਧੁਨਿਕ</t>
  </si>
  <si>
    <t>આધુનિક/મોડર્ન</t>
  </si>
  <si>
    <t>ଆଧୁନିକ</t>
  </si>
  <si>
    <t>நவீனமானது</t>
  </si>
  <si>
    <t>అధునాతన</t>
  </si>
  <si>
    <t>ಆಧುನಿಕ</t>
  </si>
  <si>
    <t xml:space="preserve">ആധുനികമായ </t>
  </si>
  <si>
    <t>आधुनिक</t>
  </si>
  <si>
    <t xml:space="preserve">නවීන </t>
  </si>
  <si>
    <t>நவீன</t>
  </si>
  <si>
    <t>Nykyaikainen</t>
  </si>
  <si>
    <t>ماڈرن/ جدید</t>
  </si>
  <si>
    <t>Сучасний</t>
  </si>
  <si>
    <t>Современный</t>
  </si>
  <si>
    <t>Moderní</t>
  </si>
  <si>
    <t>Nowoczesna</t>
  </si>
  <si>
    <t>Oge a</t>
  </si>
  <si>
    <t>Ìgbàlódé</t>
  </si>
  <si>
    <t>Current</t>
  </si>
  <si>
    <t>Na zamani</t>
  </si>
  <si>
    <t>Traditional</t>
  </si>
  <si>
    <t>Classique, traditionnelle</t>
  </si>
  <si>
    <t>Traditioneel</t>
  </si>
  <si>
    <t>Tradicional</t>
  </si>
  <si>
    <t>传统的</t>
  </si>
  <si>
    <t>Tratitionell</t>
  </si>
  <si>
    <t>전통적인</t>
  </si>
  <si>
    <t>Tradicional, conservador</t>
  </si>
  <si>
    <t>Tradisyonal</t>
  </si>
  <si>
    <t>Traditionellt</t>
  </si>
  <si>
    <t>تقليدية</t>
  </si>
  <si>
    <t>Tradisional</t>
  </si>
  <si>
    <t>伝統的</t>
  </si>
  <si>
    <t>Tradizionale</t>
  </si>
  <si>
    <t>Tradisjonell</t>
  </si>
  <si>
    <t>Geleneksel</t>
  </si>
  <si>
    <t>傳統的</t>
  </si>
  <si>
    <t>ရုိးရာယဥ္ေက်းမွဳဓေလ့ထံုးစံနွင့္ကိုက္ညီေသာ</t>
  </si>
  <si>
    <t>Традиционная</t>
  </si>
  <si>
    <t>ดั้งเดิม/ เก่าแก่</t>
  </si>
  <si>
    <t>传统</t>
  </si>
  <si>
    <t>Traditionnelle</t>
  </si>
  <si>
    <t>Tradisioneel</t>
  </si>
  <si>
    <t>Okwezamasiko</t>
  </si>
  <si>
    <t>Olwesithethe</t>
  </si>
  <si>
    <t>Wa boholoholo</t>
  </si>
  <si>
    <t>Παραδοσιακή</t>
  </si>
  <si>
    <t>מסורתי</t>
  </si>
  <si>
    <t>Traditionala</t>
  </si>
  <si>
    <t>tradičná</t>
  </si>
  <si>
    <t>ប្រពៃណី</t>
  </si>
  <si>
    <t>تقليدي</t>
  </si>
  <si>
    <t>Traditionnel</t>
  </si>
  <si>
    <t>Kitamaduni</t>
  </si>
  <si>
    <t>Truyền thống</t>
  </si>
  <si>
    <t>প্রথাগত</t>
  </si>
  <si>
    <t>ਰਿਵਾਇਤੀ</t>
  </si>
  <si>
    <t>પરંપરાગત</t>
  </si>
  <si>
    <t>ପାରମ୍ପରିକ</t>
  </si>
  <si>
    <t>பாரம்பரியமானது</t>
  </si>
  <si>
    <t>సంప్రదాయికమైన</t>
  </si>
  <si>
    <t>ಸಾಂಪ್ರದಾಯಿಕ</t>
  </si>
  <si>
    <t xml:space="preserve">പരമ്പരാഗതമായത് </t>
  </si>
  <si>
    <t>পৰম্পৰাগত</t>
  </si>
  <si>
    <t xml:space="preserve">पारंपरिक </t>
  </si>
  <si>
    <t>पारंपारिक</t>
  </si>
  <si>
    <t>සම්ප්‍රදායික</t>
  </si>
  <si>
    <t>பாரம்பரிய</t>
  </si>
  <si>
    <t>Tradicionális</t>
  </si>
  <si>
    <t xml:space="preserve">Perinteikäs </t>
  </si>
  <si>
    <t>روایتی</t>
  </si>
  <si>
    <t>চিরাচরিত</t>
  </si>
  <si>
    <t>Традиційний</t>
  </si>
  <si>
    <t>Традиционный</t>
  </si>
  <si>
    <t>Tradiční</t>
  </si>
  <si>
    <t xml:space="preserve">Tradydyjna </t>
  </si>
  <si>
    <t>Ọdịnala</t>
  </si>
  <si>
    <t>Ti ìbílẹ̀</t>
  </si>
  <si>
    <t>Old style</t>
  </si>
  <si>
    <t>Na gargajiya</t>
  </si>
  <si>
    <t>Local</t>
  </si>
  <si>
    <t>Bien française</t>
  </si>
  <si>
    <t>Lokaal</t>
  </si>
  <si>
    <t>本土的</t>
  </si>
  <si>
    <t>Lokal</t>
  </si>
  <si>
    <t>지역 상품</t>
  </si>
  <si>
    <t>Local, de aquí</t>
  </si>
  <si>
    <t>Lokalt</t>
  </si>
  <si>
    <t>محلية</t>
  </si>
  <si>
    <t>ローカル</t>
  </si>
  <si>
    <t>Locale</t>
  </si>
  <si>
    <t xml:space="preserve">Yerli </t>
  </si>
  <si>
    <t>本地的</t>
  </si>
  <si>
    <t>ျပည္တြင္း</t>
  </si>
  <si>
    <t>Марка местного производства</t>
  </si>
  <si>
    <t>ท้องถิ่น</t>
  </si>
  <si>
    <t>Tempatan</t>
  </si>
  <si>
    <t>本地</t>
  </si>
  <si>
    <t xml:space="preserve">Local </t>
  </si>
  <si>
    <t>Plaaslik</t>
  </si>
  <si>
    <t>Okwendawo</t>
  </si>
  <si>
    <t>Olwalapha</t>
  </si>
  <si>
    <t>Wa mona hae</t>
  </si>
  <si>
    <t>Τοπικό</t>
  </si>
  <si>
    <t>מקומי</t>
  </si>
  <si>
    <t>Locala</t>
  </si>
  <si>
    <t>lokálna, slovenská</t>
  </si>
  <si>
    <t>ក្នុងស្រុក</t>
  </si>
  <si>
    <t>محلي</t>
  </si>
  <si>
    <t>Ya humu nchini</t>
  </si>
  <si>
    <t>Nội địa/ địa phương</t>
  </si>
  <si>
    <t>স্থানীয়</t>
  </si>
  <si>
    <t>ਸਥਾਨਕ</t>
  </si>
  <si>
    <t>સ્થાનિક</t>
  </si>
  <si>
    <t>ସ୍ଥାନୀୟ</t>
  </si>
  <si>
    <t>உள்ளூர்</t>
  </si>
  <si>
    <t>స్థానిక</t>
  </si>
  <si>
    <t>ಸ್ಥಳೀಯ</t>
  </si>
  <si>
    <t>ലോക്കല്‍ (പ്രാദേശികമായ)</t>
  </si>
  <si>
    <t>স্থানীয়</t>
  </si>
  <si>
    <t>स्थानीय</t>
  </si>
  <si>
    <t>स्थानिक</t>
  </si>
  <si>
    <t xml:space="preserve">දේශීය </t>
  </si>
  <si>
    <t>உள்நாட்டு</t>
  </si>
  <si>
    <t>Helyi</t>
  </si>
  <si>
    <t>Paikallinen</t>
  </si>
  <si>
    <t>لوکل/ مقامی</t>
  </si>
  <si>
    <t>Місцевий</t>
  </si>
  <si>
    <t>Местный</t>
  </si>
  <si>
    <t>Lokální, česká</t>
  </si>
  <si>
    <t>Lokalna</t>
  </si>
  <si>
    <t>Mpaghara</t>
  </si>
  <si>
    <t>Agbègbè</t>
  </si>
  <si>
    <t>Native</t>
  </si>
  <si>
    <t>Na gida</t>
  </si>
  <si>
    <t>For everyone</t>
  </si>
  <si>
    <t>Pour tous</t>
  </si>
  <si>
    <t>Voor iedereen</t>
  </si>
  <si>
    <t>Para todos</t>
  </si>
  <si>
    <t>适合每个人</t>
  </si>
  <si>
    <t>Für jedermann</t>
  </si>
  <si>
    <t>모든 사람을 위한</t>
  </si>
  <si>
    <t>Para sa lahat</t>
  </si>
  <si>
    <t>Para todo el mundo</t>
  </si>
  <si>
    <t>För alla</t>
  </si>
  <si>
    <t>للجميع</t>
  </si>
  <si>
    <t>Untuk semua orang</t>
  </si>
  <si>
    <t>万人向け</t>
  </si>
  <si>
    <t>Per tutti</t>
  </si>
  <si>
    <t>For alle</t>
  </si>
  <si>
    <t>Herkese hitap eden</t>
  </si>
  <si>
    <t>適合所有人的</t>
  </si>
  <si>
    <t>လူတိုင္းအတြက္</t>
  </si>
  <si>
    <t>Для всех</t>
  </si>
  <si>
    <t>สำหรับทุกคน</t>
  </si>
  <si>
    <t>给予所有人</t>
  </si>
  <si>
    <t>Convient à tous</t>
  </si>
  <si>
    <t>Vir almal</t>
  </si>
  <si>
    <t>Okukawonkewonke</t>
  </si>
  <si>
    <t>Olomntu wonke</t>
  </si>
  <si>
    <t>Wa bohle</t>
  </si>
  <si>
    <t xml:space="preserve">Για όλους </t>
  </si>
  <si>
    <t>מתאים לכולם</t>
  </si>
  <si>
    <t>Pentru toata lumea</t>
  </si>
  <si>
    <t>pre každého</t>
  </si>
  <si>
    <t>សម្រាប់មនុស្សគ្រប់គ្នា</t>
  </si>
  <si>
    <t>Pour tout le monde</t>
  </si>
  <si>
    <t>Ya kila mtu</t>
  </si>
  <si>
    <t xml:space="preserve">Phù hợp cho mọi người </t>
  </si>
  <si>
    <t xml:space="preserve">সবার জন্য </t>
  </si>
  <si>
    <t>ਹਰ ਕਿਸੇ ਲਈ</t>
  </si>
  <si>
    <t>દરેક વ્યક્તિ માટે</t>
  </si>
  <si>
    <t>ସମସ୍ତଙ୍କ ପାଇଁ</t>
  </si>
  <si>
    <t>அனைவருக்குமானது</t>
  </si>
  <si>
    <t>ప్రతీ ఒక్కరి కోసం</t>
  </si>
  <si>
    <t>ಪ್ರತಿಯೊಬ್ಬರಿಗಾಗಿ</t>
  </si>
  <si>
    <t xml:space="preserve">എല്ലാവര്‍ക്കും വേണ്ടിയുള്ളത് </t>
  </si>
  <si>
    <t>সকলোৰে বাবে</t>
  </si>
  <si>
    <t>सभी के लिए</t>
  </si>
  <si>
    <t>प्रत्येकासाठी</t>
  </si>
  <si>
    <t>සෑම දෙනා සඳහා</t>
  </si>
  <si>
    <t>அனைவருக்குமான</t>
  </si>
  <si>
    <t>Mindenkinek</t>
  </si>
  <si>
    <t>Sopii kaikille</t>
  </si>
  <si>
    <t>لجميع الناس</t>
  </si>
  <si>
    <t>سب کے لئے</t>
  </si>
  <si>
    <t>সকলের জন্যে</t>
  </si>
  <si>
    <t>Для всіх</t>
  </si>
  <si>
    <t>Pro každého</t>
  </si>
  <si>
    <t xml:space="preserve">Dla każdego </t>
  </si>
  <si>
    <t>Maka mmadụ niile</t>
  </si>
  <si>
    <t>Fún gbogbo ènìyàn</t>
  </si>
  <si>
    <t>Na for everybody</t>
  </si>
  <si>
    <t>Ga kowane mutum</t>
  </si>
  <si>
    <t>Has new &amp; interesting products</t>
  </si>
  <si>
    <t>Qui offre des produits originaux</t>
  </si>
  <si>
    <t>Heeft nieuwe en interessante producten</t>
  </si>
  <si>
    <t>Tem produtos novos &amp; interessantes</t>
  </si>
  <si>
    <t>提供新颖有趣的产品</t>
  </si>
  <si>
    <t>Hat neue und interessante Produkte</t>
  </si>
  <si>
    <t>새롭고 흥미로운 제품이 있는</t>
  </si>
  <si>
    <t>Tiene nuevos e interesantes productos</t>
  </si>
  <si>
    <t>May mga bago at interesting na produkto</t>
  </si>
  <si>
    <t>Tienen productos nuevos e interesantes</t>
  </si>
  <si>
    <t>Har nya och intressanta produkter</t>
  </si>
  <si>
    <t> لديها منتجات جديدة ومثيرة للاهتمام</t>
  </si>
  <si>
    <t>Tiene productos nuevos e interesantes</t>
  </si>
  <si>
    <t>Memiliki produk baru dan menarik</t>
  </si>
  <si>
    <t>新しくて面白い製品がある</t>
  </si>
  <si>
    <t>Ha prodotti nuovi ed interessanti</t>
  </si>
  <si>
    <t>Har nye og interessante produkter</t>
  </si>
  <si>
    <t xml:space="preserve">Yeni ve ilginç ürünleri var </t>
  </si>
  <si>
    <t>擁有新潮及有趣的產品</t>
  </si>
  <si>
    <t>ဆန္းသစ္ျပီး စိတ္၀င္စားဖြယ္ေကာင္းေသာ ကုန္ပစၥည္းမ်ား ရွိသည္</t>
  </si>
  <si>
    <t>Предлагает новые и интересные продукты</t>
  </si>
  <si>
    <t>มีผลิตภัณฑ์ที่ใหม่ และน่าสนใจ</t>
  </si>
  <si>
    <t>Mempunyai produk baru &amp; menarik</t>
  </si>
  <si>
    <t>有新的和有趣的产品</t>
  </si>
  <si>
    <t>Offre des produits nouveaux et intéressants</t>
  </si>
  <si>
    <t>Het nuwe en interessante produkte</t>
  </si>
  <si>
    <t>Okunemikhiqizo emisha nevusa intshisekelo</t>
  </si>
  <si>
    <t>Luneemveliso ezintsha nezitsala umdla</t>
  </si>
  <si>
    <t>O na le dihlahiswa tse ntjha le tse kgahlisang</t>
  </si>
  <si>
    <t>Έχει νέα &amp; ενδιαφέροντα προϊόντα</t>
  </si>
  <si>
    <t>מציע מוצרים חדשים ומעניינים</t>
  </si>
  <si>
    <t>Are produse noi si interesante</t>
  </si>
  <si>
    <t>ponúka nové a zaujímavé produkty</t>
  </si>
  <si>
    <t>មានផលិតផលថ្មីនិងគួរឱ្យចាប់អារម្មណ៍</t>
  </si>
  <si>
    <t>لديها منتجات جديدة ومثيرة للاهتمام</t>
  </si>
  <si>
    <t>A de nouveaux et interressants produits</t>
  </si>
  <si>
    <t>Iko na bidhaa mpya na za kuvutia</t>
  </si>
  <si>
    <t>Có sản phẩm mới mẻ và thú vị</t>
  </si>
  <si>
    <t xml:space="preserve">নতুন এবং আকর্ষণীয় প্রোডাক্ট আছে </t>
  </si>
  <si>
    <t>ਨਵੇਂ ਅਤੇ ਦਿਲਚਸਪ ਉਤਪਾਦ ਹਨ</t>
  </si>
  <si>
    <t>નવી અને રસપ્રદ પ્રોડક્ટ્સ ધરાવે છે</t>
  </si>
  <si>
    <t>ନୂଆ ଏବଂ ଆଗ୍ରହଜନକ ପ୍ରଡକ୍ଟଗୁଡ଼ିକ ଅଛି</t>
  </si>
  <si>
    <t>புதிய மற்றும் ஆர்வமளிக்கும் பொருட்களைக் கொண்டிருக்கிறது</t>
  </si>
  <si>
    <t>క్రొత్త మరియు ఆసక్తికరమైన ఉత్పత్తులను కలిగి ఉండడం</t>
  </si>
  <si>
    <t>ಹೊಸ ಮತ್ತು ಆಸಕ್ತಿದಾಯಕ ಉತ್ಪನ್ನಗಳನ್ನು ಹೊಂದಿದೆ</t>
  </si>
  <si>
    <t xml:space="preserve">പുതിയതും താല്‍പര്യജനകവുമായ ഉല്‍പന്നങ്ങള്‍ ഉണ്ട് </t>
  </si>
  <si>
    <t>নতুন আৰু ইন্টাৰেষ্টিং সামগ্ৰী আছে</t>
  </si>
  <si>
    <t>इसमें नए और दिलचस्प प्रोडक्ट्स हैं</t>
  </si>
  <si>
    <t>नवीन आणि मनोरंजक उत्पादने आहेत</t>
  </si>
  <si>
    <t xml:space="preserve">අළුත් සහ සිත් ඇදගන්නා සුළු නිෂ්පාදන ඇත </t>
  </si>
  <si>
    <t>புதிய மற்றும் ஆர்வமூட்டும் உற்பத்திகளைக் கொண்டுள்ளது</t>
  </si>
  <si>
    <t>Tem produtos novos e interessantes</t>
  </si>
  <si>
    <t>Új és érdekes termékei vannak</t>
  </si>
  <si>
    <t xml:space="preserve">Uusia ja kiinnostavia tuotteita </t>
  </si>
  <si>
    <t>عندو منتجات جديدة ومثيرة للاهتمام</t>
  </si>
  <si>
    <t>نئی اور دلچسپ اشیاء رکھتا ہے</t>
  </si>
  <si>
    <t>নতুন এবং আকর্ষণীয় পণ্য আছে</t>
  </si>
  <si>
    <t>З новими та цікавими продуктами</t>
  </si>
  <si>
    <t>С новыми и интересными продуктами</t>
  </si>
  <si>
    <t>Nabízí nové, zajímavé produkty</t>
  </si>
  <si>
    <t>Ma nowe i ciekawe produkty</t>
  </si>
  <si>
    <t>Nwere ngwaahịa ọhụrụ na-adọrọ mmasị</t>
  </si>
  <si>
    <t>Ní àwọn ọjà titun tí o láririn</t>
  </si>
  <si>
    <t>E get fresh &amp; exciting goods</t>
  </si>
  <si>
    <t>Yana da sababbin kaya masu ban sha'awa</t>
  </si>
  <si>
    <t>Upmarket</t>
  </si>
  <si>
    <t>Up market</t>
  </si>
  <si>
    <t>Haut de gamme</t>
  </si>
  <si>
    <t>Voor de betere inkomensklasse</t>
  </si>
  <si>
    <t>Prestigio</t>
  </si>
  <si>
    <t>高级的，高档的</t>
  </si>
  <si>
    <t>Gehoben</t>
  </si>
  <si>
    <t>고급 시장의</t>
  </si>
  <si>
    <t xml:space="preserve">Mercado </t>
  </si>
  <si>
    <t>Superior</t>
  </si>
  <si>
    <t>Exklusivt</t>
  </si>
  <si>
    <t>لذوي الدخل المرتفع</t>
  </si>
  <si>
    <t>De categoría</t>
  </si>
  <si>
    <t>Kelas atas</t>
  </si>
  <si>
    <t>富裕層向け</t>
  </si>
  <si>
    <t>Di alta gamma</t>
  </si>
  <si>
    <t>Finere</t>
  </si>
  <si>
    <t>Şık</t>
  </si>
  <si>
    <t>高級的</t>
  </si>
  <si>
    <t>ေစ်းကြက္မွာဦးေဆာင္ေနသည္</t>
  </si>
  <si>
    <t>Премиальная</t>
  </si>
  <si>
    <t>หรูหรา/ ไฮโซ</t>
  </si>
  <si>
    <t>Mewah</t>
  </si>
  <si>
    <t>高档</t>
  </si>
  <si>
    <t>Lujosa(o)</t>
  </si>
  <si>
    <t>Primera calidad/Alta gama</t>
  </si>
  <si>
    <t>Luuks</t>
  </si>
  <si>
    <t>Okusezingeni eliphakeme</t>
  </si>
  <si>
    <t>Lunexabiso eliphezulu</t>
  </si>
  <si>
    <t>Wa maemo</t>
  </si>
  <si>
    <t>Lujo</t>
  </si>
  <si>
    <t>Ανώτερη</t>
  </si>
  <si>
    <t>יוקרתי</t>
  </si>
  <si>
    <t>Pentru consumatori cu venituri ridicate</t>
  </si>
  <si>
    <t>pre náročných zákazníkov</t>
  </si>
  <si>
    <t xml:space="preserve">De alta gama </t>
  </si>
  <si>
    <t>ទាន់សម័យនិងទំនើប</t>
  </si>
  <si>
    <t>على قمة السوق</t>
  </si>
  <si>
    <t>Ya hali ya juu</t>
  </si>
  <si>
    <t>Cao cấp</t>
  </si>
  <si>
    <t>অভিজাত/ বিত্তবানদের জন্য</t>
  </si>
  <si>
    <t>ਅੱਪਮਾਰਕਿਟ</t>
  </si>
  <si>
    <t>ઉચ્ચવર્ગીય/મોંઘુ</t>
  </si>
  <si>
    <t>ଅପ୍‌ମାର୍କେଟ୍‌/ଅତ୍ୟଧିକ ବ୍ୟବହୁଳ</t>
  </si>
  <si>
    <t>உயர்சந்தை (உயர் ரக பொருட்கள்)</t>
  </si>
  <si>
    <t>అప్ మార్కెట్</t>
  </si>
  <si>
    <t>ಅಪ್‌ಮಾರ್ಕೆಟ್‌</t>
  </si>
  <si>
    <t>അപ്മാര്‍ക്കറ്റ്‌ (സമ്പന്നര്‍ക്കായുള്ള വിപണി)</t>
  </si>
  <si>
    <t>আপমাৰ্কেট</t>
  </si>
  <si>
    <t>अपमार्केट/महंगे</t>
  </si>
  <si>
    <t>अपमार्केट</t>
  </si>
  <si>
    <t xml:space="preserve">ඉහල පන්තියේ පාරිභෝගික කණ්ඩායමක් ඉලක්ක කරගත් වෙළඳ පොළ </t>
  </si>
  <si>
    <t>உயர்வகுப்பு</t>
  </si>
  <si>
    <t>De luxo</t>
  </si>
  <si>
    <t>Minőségi</t>
  </si>
  <si>
    <t>Varakkaille</t>
  </si>
  <si>
    <t>من الطراز الرفيع</t>
  </si>
  <si>
    <t>نسبتاً مہنگی مارکیٹ/ امیر لوگوں کے لئے</t>
  </si>
  <si>
    <t>অভিজাত</t>
  </si>
  <si>
    <t>Престижний</t>
  </si>
  <si>
    <t>Престижный</t>
  </si>
  <si>
    <t>dražší, pro náročné</t>
  </si>
  <si>
    <t xml:space="preserve">Z wyższej półki </t>
  </si>
  <si>
    <t>Nke dị ọnụ</t>
  </si>
  <si>
    <t>Ọjatíólọsókè</t>
  </si>
  <si>
    <t>Na high class market</t>
  </si>
  <si>
    <t>Mai tsada</t>
  </si>
  <si>
    <t>International</t>
  </si>
  <si>
    <t xml:space="preserve">International </t>
  </si>
  <si>
    <t>Internationale</t>
  </si>
  <si>
    <t>Internationaal</t>
  </si>
  <si>
    <t>Internacional</t>
  </si>
  <si>
    <t>国际性的</t>
  </si>
  <si>
    <t>국제적인</t>
  </si>
  <si>
    <t>Internationellt</t>
  </si>
  <si>
    <t>عالمية</t>
  </si>
  <si>
    <t>Internasional</t>
  </si>
  <si>
    <t>国際的</t>
  </si>
  <si>
    <t>Internazionale</t>
  </si>
  <si>
    <t>Internasjonal</t>
  </si>
  <si>
    <t>Uluslararası</t>
  </si>
  <si>
    <t>國際的</t>
  </si>
  <si>
    <t>နိုင္ငံတကာအဆင့္မီ</t>
  </si>
  <si>
    <t>Международная/ иностранная</t>
  </si>
  <si>
    <t>สากล/ ระหว่างประเทศ</t>
  </si>
  <si>
    <t>Antarabangsa</t>
  </si>
  <si>
    <t>国际</t>
  </si>
  <si>
    <t>Internasionaal</t>
  </si>
  <si>
    <t>Okwamazwe ngamazwe</t>
  </si>
  <si>
    <t>Lolwehlabathi</t>
  </si>
  <si>
    <t>Wa matjhaba</t>
  </si>
  <si>
    <t>Διεθνής</t>
  </si>
  <si>
    <t>בינלאומי</t>
  </si>
  <si>
    <t>Internationala</t>
  </si>
  <si>
    <t>medzinárodná</t>
  </si>
  <si>
    <t>អន្តរជាតិ</t>
  </si>
  <si>
    <t>دولي</t>
  </si>
  <si>
    <t>Ya kimataifa</t>
  </si>
  <si>
    <t>Nhãn hiệu quốc tế</t>
  </si>
  <si>
    <t>আন্তর্জাতিক</t>
  </si>
  <si>
    <t>ਅੰਤਰਰਾਸ਼ਟਰੀ</t>
  </si>
  <si>
    <t>આંતરરાષ્ટ્રીય</t>
  </si>
  <si>
    <t>ଆନ୍ତର୍ଜାତିକ</t>
  </si>
  <si>
    <t>சர்வதேச அளவிலானது</t>
  </si>
  <si>
    <t>అంతర్జాతీయ</t>
  </si>
  <si>
    <t>ಅಂತರರಾಷ್ಟ್ರೀಯ</t>
  </si>
  <si>
    <t xml:space="preserve">അന്താരാഷ്ടം </t>
  </si>
  <si>
    <t>আন্তঃৰাষ্ট্ৰীয়</t>
  </si>
  <si>
    <t>अंतरराष्ट्रीय</t>
  </si>
  <si>
    <t>आंतरराष्ट्रीय</t>
  </si>
  <si>
    <t>අන්තර්ජාතික</t>
  </si>
  <si>
    <t xml:space="preserve">சர்வதேசம் </t>
  </si>
  <si>
    <t>Nemzetközi</t>
  </si>
  <si>
    <t>Kansainvälinen</t>
  </si>
  <si>
    <t>عالمي</t>
  </si>
  <si>
    <t xml:space="preserve">بین الاقوامی </t>
  </si>
  <si>
    <t>Міжнародний</t>
  </si>
  <si>
    <t>Международный</t>
  </si>
  <si>
    <t>Mezinárodní</t>
  </si>
  <si>
    <t>Międzynarodowa</t>
  </si>
  <si>
    <t>Mba ụwa</t>
  </si>
  <si>
    <t>Ti àgbáyé</t>
  </si>
  <si>
    <t>Global</t>
  </si>
  <si>
    <t xml:space="preserve"> Na ƙasa da ƙasa</t>
  </si>
  <si>
    <t>Trend setting</t>
  </si>
  <si>
    <t>Tendance'</t>
  </si>
  <si>
    <t>Trendsetter</t>
  </si>
  <si>
    <t>Que lança tendências</t>
  </si>
  <si>
    <t>领导潮流的</t>
  </si>
  <si>
    <t>트렌드를 이끄는</t>
  </si>
  <si>
    <t>Impone tendencia</t>
  </si>
  <si>
    <t>Nagpapauso</t>
  </si>
  <si>
    <t>Marca tendencia</t>
  </si>
  <si>
    <t>Trendsättande</t>
  </si>
  <si>
    <t>تضع معايير جديدة</t>
  </si>
  <si>
    <t>Marca tendencias</t>
  </si>
  <si>
    <t>Mengatur tren, bukan yang mengikuti tren</t>
  </si>
  <si>
    <t>流行を作り出している</t>
  </si>
  <si>
    <t>Fa tendenza, detta le mode</t>
  </si>
  <si>
    <t>Setter trendene</t>
  </si>
  <si>
    <t>Trendleri belirleyen</t>
  </si>
  <si>
    <t>引領潮流的</t>
  </si>
  <si>
    <t>ေခတ္ေရွ့ေျပးသည္</t>
  </si>
  <si>
    <t>Марка, задающая тренды</t>
  </si>
  <si>
    <t>ผู้นำเทรนด์/ ผู้ที่ก่อให้เกิดกระแสความนิยม</t>
  </si>
  <si>
    <t>Menetapkan trend</t>
  </si>
  <si>
    <t>趋势设定</t>
  </si>
  <si>
    <t>Définit les tendances</t>
  </si>
  <si>
    <t>Establece tendencias</t>
  </si>
  <si>
    <t>Pasaangewer</t>
  </si>
  <si>
    <t>Okuqala izinkambiso ezintsha</t>
  </si>
  <si>
    <t>Ya etellang pele</t>
  </si>
  <si>
    <t xml:space="preserve">Καθορίζει τις τάσεις </t>
  </si>
  <si>
    <t>מוביל אופנות וטרנדים</t>
  </si>
  <si>
    <t>Impune tendintele</t>
  </si>
  <si>
    <t>určujúca trendy</t>
  </si>
  <si>
    <t>ការកំណត់និន្នាការ</t>
  </si>
  <si>
    <t>تقود التغيرات</t>
  </si>
  <si>
    <t>Définisse la tendance</t>
  </si>
  <si>
    <t>Inaseti mitindo</t>
  </si>
  <si>
    <t>Dẫn đầu xu hướng</t>
  </si>
  <si>
    <t xml:space="preserve">ট্রেন্ড সেট করে </t>
  </si>
  <si>
    <t>ਰੁਝਾਨ ਤੈਅ ਕਰਨਾ</t>
  </si>
  <si>
    <t>પ્રથા સ્થાપિત કરતી/ટ્રેન્ડ સેટ કરતી</t>
  </si>
  <si>
    <t>ଟ୍ରେଣ୍ଡ ସେଟିଂ/ଧାରା ଗଠନକାରୀ</t>
  </si>
  <si>
    <t>காலப் போக்கை நிர்ணயிப்பது</t>
  </si>
  <si>
    <t>ట్రెండ్ సెట్టింగ్</t>
  </si>
  <si>
    <t>ಅತ್ಯಾಧುನಿಕ ಸ್ಟೈಲ್ ಗಳನ್ನು ಹುಟ್ಟುಹಾಕುವ</t>
  </si>
  <si>
    <t xml:space="preserve">ട്രെന്‍ഡ് സൃഷ്ടിക്കുന്നത് </t>
  </si>
  <si>
    <t>ধাৰা প্ৰৱৰ্তনকাৰী</t>
  </si>
  <si>
    <t>ट्रेंड सेटिंग</t>
  </si>
  <si>
    <t xml:space="preserve">ප්‍රවනතාවක් ඇති කිරීම </t>
  </si>
  <si>
    <t>புதிய பாங்கின் முன்மாதிரியை ஏற்படுத்தல்</t>
  </si>
  <si>
    <t>Define tendências</t>
  </si>
  <si>
    <t>Trend teremtő</t>
  </si>
  <si>
    <t>Trendejä luova</t>
  </si>
  <si>
    <t>كيوضع التوجهات</t>
  </si>
  <si>
    <t>ٹرینڈ سیٹ کرنا</t>
  </si>
  <si>
    <t>ট্রেন্ড সেটিং</t>
  </si>
  <si>
    <t>Встановлюючий тенденції, новатор</t>
  </si>
  <si>
    <t>Устанавливающий тенденции, новатор</t>
  </si>
  <si>
    <t>Určuje trendy</t>
  </si>
  <si>
    <t xml:space="preserve">Wyznaczająca trendy </t>
  </si>
  <si>
    <t>Ntọala oge</t>
  </si>
  <si>
    <t>Tí o ṣe fi ṣe àpèjúwe</t>
  </si>
  <si>
    <t>E dey fashionable</t>
  </si>
  <si>
    <t>Sanya masomi</t>
  </si>
  <si>
    <t>Trusted, good reputation</t>
  </si>
  <si>
    <t>Réputée, qui inspire confiance</t>
  </si>
  <si>
    <t>Vertrouwd/goede reputatie</t>
  </si>
  <si>
    <t>Boa reputação</t>
  </si>
  <si>
    <t>可信的，口碑好的</t>
  </si>
  <si>
    <t>Zuverlässig, guter Ruf</t>
  </si>
  <si>
    <t>믿음직한, 평판이 좋은</t>
  </si>
  <si>
    <t>De confianza, buena reputación</t>
  </si>
  <si>
    <t>Pinagkakatiwalan, maganda ang reputasyon</t>
  </si>
  <si>
    <t xml:space="preserve">De confianza, con buena reputación </t>
  </si>
  <si>
    <t>Betrott, har gott rykte</t>
  </si>
  <si>
    <t>موثوقة، ذات سمعة جيدة</t>
  </si>
  <si>
    <t>Confiable, buena reputación</t>
  </si>
  <si>
    <t>Dapat dipercaya, memiliki reputasi yang baik</t>
  </si>
  <si>
    <t>信頼できる、高い評価</t>
  </si>
  <si>
    <t>Fidato, con una buona reputazione</t>
  </si>
  <si>
    <t>Troverdig, godt omdømme</t>
  </si>
  <si>
    <t>Güvenilen, iyi bir üne sahip marka</t>
  </si>
  <si>
    <t>可信的、可靠的</t>
  </si>
  <si>
    <t>ယံုၾကည္ရေသာ ေကာင္းမြန္ေသာ ဂုဏ္သတင္းရွိသည္</t>
  </si>
  <si>
    <t>С хорошей репутацией</t>
  </si>
  <si>
    <t>ไว้วางใจได้, ชื่อเสียงดี</t>
  </si>
  <si>
    <t>Dipercayai, reputasi yang baik</t>
  </si>
  <si>
    <t>值得信赖，良好的声誉</t>
  </si>
  <si>
    <t>Fiable, bonne réputation</t>
  </si>
  <si>
    <t>Confiable, con buena reputación</t>
  </si>
  <si>
    <t>Vertrouingswaardig, goeie reputasie</t>
  </si>
  <si>
    <t>Okwethenjwayo, okunegama elihle</t>
  </si>
  <si>
    <t>Lunegama elinokuthenjwa, elilungileyo</t>
  </si>
  <si>
    <t>Ya tshepuwang, ya nang le botumo bo botle</t>
  </si>
  <si>
    <t>Αξιόπιστη, με καλό όνομα /φήμη</t>
  </si>
  <si>
    <t>אמין, בעל מוניטין</t>
  </si>
  <si>
    <t>De incredere, cu o reputatie buna</t>
  </si>
  <si>
    <t>dôveryhodná, s dobrou reputáciou</t>
  </si>
  <si>
    <t>De confianza, de buena reputación</t>
  </si>
  <si>
    <t>ជឿទុកចិត្ត, មានកេរ្តិ៍ឈ្មោះល្អ</t>
  </si>
  <si>
    <t>موثوقة ، سمعة جيدة</t>
  </si>
  <si>
    <t>Confiance, bonne réputation</t>
  </si>
  <si>
    <t xml:space="preserve">Inaaminika, </t>
  </si>
  <si>
    <t>Đáng tin cậy, có danh tiếng</t>
  </si>
  <si>
    <t>বিশ্বাসযোগ্য, ভালো খ্যাতি</t>
  </si>
  <si>
    <t>ਭਰੋਸੇਮੰਦ, ਵਧੀਆ ਸਾਖ਼</t>
  </si>
  <si>
    <t>ભરોસાપાત્ર, સારી પ્રતિષ્ઠા</t>
  </si>
  <si>
    <t>ବିଶ୍ବସନୀୟ, ଭଲ ଖ୍ୟାତି</t>
  </si>
  <si>
    <t xml:space="preserve">நம்பகமானது, நல்ல நற்பெயர் </t>
  </si>
  <si>
    <t>నమ్మకమైన, మంచి కీర్తి గల</t>
  </si>
  <si>
    <t>ವಿಶ್ವಾಸಾರ್ಹ, ಉತ್ತಮ ಖ್ಯಾತಿ</t>
  </si>
  <si>
    <t xml:space="preserve">വിശ്വാസയോഗ്യമായ, നല്ല കീര്‍ത്തി </t>
  </si>
  <si>
    <t>বিশ্বাসী, ভাল মৰ্যদা</t>
  </si>
  <si>
    <t>भरोसेमंद, अच्छी प्रतिष्ठा</t>
  </si>
  <si>
    <t>विश्वसनीय, चांगली प्रतिष्ठा</t>
  </si>
  <si>
    <t xml:space="preserve">විශ්වාසනීය,හොඳ කීර්තිනාමයක්  ඇති </t>
  </si>
  <si>
    <t>நம்பகமானது, நற்பெயர் கொண்டது</t>
  </si>
  <si>
    <t>De confiança, boa reputação</t>
  </si>
  <si>
    <t>Megbízható, jónevű</t>
  </si>
  <si>
    <t>Luotettu, hyvä maine</t>
  </si>
  <si>
    <t>موثوق ، سمعة جيدة</t>
  </si>
  <si>
    <t xml:space="preserve">قابل بھروسہ، اچھی ساکھ </t>
  </si>
  <si>
    <t>বিশ্বস্ত, ভাল খ্যাতি</t>
  </si>
  <si>
    <t>Такий, що користується довірою, з гарною репутацією</t>
  </si>
  <si>
    <t>Пользующийся доверием, с хорошей репутацией</t>
  </si>
  <si>
    <t>Důvěryhodná, má dobrou pověst</t>
  </si>
  <si>
    <t>Zaufana, o dobrej reputacji</t>
  </si>
  <si>
    <t>Atụkwasịrị obi, aha ọma</t>
  </si>
  <si>
    <t>Tí ó ṣe gbáralé, ní orúkọ rere</t>
  </si>
  <si>
    <t>E dey reliable and e get good standing</t>
  </si>
  <si>
    <t>Amintacce, kyakkyawan suna</t>
  </si>
  <si>
    <t>Socially responsible</t>
  </si>
  <si>
    <t>Qui s'implique pour le bien de tous, socialement responsable</t>
  </si>
  <si>
    <t>Voor sociaal verantwoordelijke mensen</t>
  </si>
  <si>
    <t>Socialmente responsável</t>
  </si>
  <si>
    <t>有社会责任感的</t>
  </si>
  <si>
    <t>Soziale Verantwortung</t>
  </si>
  <si>
    <t>사회적으로 책임있는</t>
  </si>
  <si>
    <t>Socialmente responsable</t>
  </si>
  <si>
    <t>Responsable sa isyung panlipunan</t>
  </si>
  <si>
    <t>Comprometida con la sociedad</t>
  </si>
  <si>
    <t>Socialt ansvarstagande</t>
  </si>
  <si>
    <t>مسؤولة اجتماعياً</t>
  </si>
  <si>
    <t>Bertanggungjawab secara sosial</t>
  </si>
  <si>
    <t>社会的責任のある</t>
  </si>
  <si>
    <t>Socialmente responsabili</t>
  </si>
  <si>
    <t>Sosialt ansvarlig</t>
  </si>
  <si>
    <t xml:space="preserve"> Sosyal açıdan sorumlu marka</t>
  </si>
  <si>
    <t>有社會責任的</t>
  </si>
  <si>
    <t>လူမွဳပတ္၀န္းက်င္အတြက္တာ၀န္ယူေသာ</t>
  </si>
  <si>
    <t>Социально ответственная марка</t>
  </si>
  <si>
    <t>มีความรับผิดชอบต่อสังคม</t>
  </si>
  <si>
    <t>Tanggungjawab sosial</t>
  </si>
  <si>
    <t>对社会负责任</t>
  </si>
  <si>
    <t>Socialement responsable</t>
  </si>
  <si>
    <t>Socialmente responsable (RSE)</t>
  </si>
  <si>
    <t>Sosiaal verantwoordelik</t>
  </si>
  <si>
    <t>Okunezibopho kwezokuhlalisana</t>
  </si>
  <si>
    <t>Lolwenkathalo kwezentlalo</t>
  </si>
  <si>
    <t>Ya nang le boikarabelo kahisanong</t>
  </si>
  <si>
    <t>Kοινωνικά υπεύθυνη μάρκα</t>
  </si>
  <si>
    <t xml:space="preserve">בעל אחריות חברתית </t>
  </si>
  <si>
    <t>Responsabila fata de societate</t>
  </si>
  <si>
    <t>spoločensky zodpovedná</t>
  </si>
  <si>
    <t>Responsable socialmente</t>
  </si>
  <si>
    <t>ទទួលខុសត្រូវខាងសង្គម</t>
  </si>
  <si>
    <t>مسؤول إجتماعيا</t>
  </si>
  <si>
    <t>Sifa nzuri</t>
  </si>
  <si>
    <t>Có trách nhiệm với cộng đồng</t>
  </si>
  <si>
    <t>সামাজিক ভাবে দায়িত্বশীল</t>
  </si>
  <si>
    <t>ਸਮਾਜਕ ਤੌਰ 'ਤੇ ਜ਼ਿੰਮੇਵਾਰ</t>
  </si>
  <si>
    <t>સામાજિક રીતે જવાબદાર</t>
  </si>
  <si>
    <t>ସମାଜ ପାଇଁ ଦାୟୀତ୍ବବାନ</t>
  </si>
  <si>
    <t>சமூக பொறுப்பு கொண்டது</t>
  </si>
  <si>
    <t>సామాజిక బాధ్యత గల</t>
  </si>
  <si>
    <t xml:space="preserve">ಸಾಮಾಜಿಕವಾಗಿ ಜವಾಬ್ದಾರ </t>
  </si>
  <si>
    <t xml:space="preserve">സാമൂഹികമായി ഉത്തരവാദിത്തമുള്ളത് </t>
  </si>
  <si>
    <t>সামাজিকভাৱে দায়িত্বশীল</t>
  </si>
  <si>
    <t>सामाजिक रूप से जिम्मेदार</t>
  </si>
  <si>
    <t>सामाजिकरित्या जबाबदार</t>
  </si>
  <si>
    <t>සමාජීය වගකීමක් ඇති</t>
  </si>
  <si>
    <t>சமூகரீதியாக பொறுப்புணர்வுமிக்கது</t>
  </si>
  <si>
    <t>Társadalmilag felelős</t>
  </si>
  <si>
    <t>Vastuullinen</t>
  </si>
  <si>
    <t>سماجی طور پر ذمہ دار</t>
  </si>
  <si>
    <t>সামাজিকভাবে দায়ী</t>
  </si>
  <si>
    <t>Соціально відповідальний</t>
  </si>
  <si>
    <t>Социально ответственный</t>
  </si>
  <si>
    <t>Společensky odpovědná</t>
  </si>
  <si>
    <t xml:space="preserve">Odpowiedzialna społecznie </t>
  </si>
  <si>
    <t>Ndị ezi mmadụ</t>
  </si>
  <si>
    <t>Mo ojúṣe l’áwùjọ</t>
  </si>
  <si>
    <t>E dey generally responsible</t>
  </si>
  <si>
    <t>Mai kima a cikin al'umma</t>
  </si>
  <si>
    <t>Makes quality products</t>
  </si>
  <si>
    <t>Qui fait des produits de qualité</t>
  </si>
  <si>
    <t>Maakt kwaliteitsproducten</t>
  </si>
  <si>
    <t>Faz produtos de qualidade</t>
  </si>
  <si>
    <t>提供高品质的产品</t>
  </si>
  <si>
    <t>Stellt Qualitätsprodukte her</t>
  </si>
  <si>
    <t>품질 좋은 제품을 만드는</t>
  </si>
  <si>
    <t>Hace productos de calidad</t>
  </si>
  <si>
    <t>Gumagawa ng dekalidad na produkto</t>
  </si>
  <si>
    <t>Tiene productos de calidad</t>
  </si>
  <si>
    <t>Tillverkar kvalitetsprodukter</t>
  </si>
  <si>
    <t>تنتج منتجات ذات جودة</t>
  </si>
  <si>
    <t>Hace productos de buena calidad</t>
  </si>
  <si>
    <t>Memproduksi produk berkualitas</t>
  </si>
  <si>
    <t>高品質な製品を提供している</t>
  </si>
  <si>
    <t>Fa prodotti di qualità</t>
  </si>
  <si>
    <t>Lager kvalitetsprodukter</t>
  </si>
  <si>
    <t>Kaliteli ürünler üreten marka</t>
  </si>
  <si>
    <t>產品有質素的</t>
  </si>
  <si>
    <t>အရည္အေသြးေကာင္းေသာ ကုန္ပစၥည္းမ်ား ထုတ္လုပ္္သည္</t>
  </si>
  <si>
    <t>Высокого качества</t>
  </si>
  <si>
    <t>ผลิตผลิตภัณฑ์ที่มีคุณภาพ</t>
  </si>
  <si>
    <t>Membuat produk yang berkualiti</t>
  </si>
  <si>
    <t>制造优质产品</t>
  </si>
  <si>
    <t>Fabrique des produits de haute qualité</t>
  </si>
  <si>
    <t>Hace/n productos de calidad</t>
  </si>
  <si>
    <t>Vervaardig kwaliteitsprodukte</t>
  </si>
  <si>
    <t>Okwenza imikhiqizo esezingeni elihle</t>
  </si>
  <si>
    <t>Luvelisa iimveliso zodidi</t>
  </si>
  <si>
    <t>O etsa dihlahiswa tsa boleng</t>
  </si>
  <si>
    <t>Tiene productos de calidad.</t>
  </si>
  <si>
    <t>Φτιάχνει προϊόντα υψηλής ποιότητας</t>
  </si>
  <si>
    <t>מייצר מוצרים איכותיים</t>
  </si>
  <si>
    <t>Ofera produse de calitete</t>
  </si>
  <si>
    <t>má kvalitné produkty</t>
  </si>
  <si>
    <t>ធ្វើឱ្យផលិតផលមានគុណភាព</t>
  </si>
  <si>
    <t xml:space="preserve"> منتجاتها ذو جودة عالية</t>
  </si>
  <si>
    <t>Fait des produits de qualité</t>
  </si>
  <si>
    <t>Inatengeneza bidhaa za ubora wa hali ya juu</t>
  </si>
  <si>
    <t>Sản xuất các sản phẩm có chất lượng</t>
  </si>
  <si>
    <t xml:space="preserve">ভালো গুণমানের প্রোডাক্ট তৈরি করে </t>
  </si>
  <si>
    <t>ਵਧੀਆ ਉਤਪਾਦ ਬਣਾਉਂਦਾ ਹੈ</t>
  </si>
  <si>
    <t>ગુણવત્તાસભર પ્રોડક્ટ્સ બનાવે છે</t>
  </si>
  <si>
    <t>ଭଲ ଗୁଣବତ୍ତାର ପ୍ରଡକ୍ଟ ପ୍ରସ୍ତୁତ କରେ</t>
  </si>
  <si>
    <t>தரமான பொருட்களைத் தயாரிக்கிறது</t>
  </si>
  <si>
    <t>నాణ్యమైన ఉత్పత్తులను తయారు చేయు</t>
  </si>
  <si>
    <t>ಗುಣಮಟ್ಟದ ಉತ್ಪನ್ನಗಳನ್ನು ತಯಾರಿಸುತ್ತದೆ</t>
  </si>
  <si>
    <t xml:space="preserve">ഗുണനിലവാരമുള്ള ഉല്‍പന്നങ്ങള്‍ നിര്‍മ്മിക്കുന്നു </t>
  </si>
  <si>
    <t>ভাল গুণগত মানদণ্ডৰ সামগ্ৰী তৈয়াৰ কৰে</t>
  </si>
  <si>
    <t>गुणवत्ता के प्रोडक्ट्स बनाता है</t>
  </si>
  <si>
    <t>दर्जेदार उत्पादने बनवते</t>
  </si>
  <si>
    <t xml:space="preserve">ගුණත්වයෙන් යුතු දෑ නිපදවයි </t>
  </si>
  <si>
    <t>தரமான உற்பத்திகளை தயாரிக்கின்றது</t>
  </si>
  <si>
    <t>Minőségi termékeket készít</t>
  </si>
  <si>
    <t xml:space="preserve">Hyvälaatuisia tuotteita </t>
  </si>
  <si>
    <t>كيدير منتجات للي عندها جودة عالية</t>
  </si>
  <si>
    <t>معیاری اشیاء بناتا ہے</t>
  </si>
  <si>
    <t>উন্নত মানের পণ্য প্রস্তুতকারক</t>
  </si>
  <si>
    <t>Виробляє якісні продуткти</t>
  </si>
  <si>
    <t>Производит качественные продукты</t>
  </si>
  <si>
    <t>vyrábí kvalitní produkty</t>
  </si>
  <si>
    <t>Tworzy produkty wysokiej jakości</t>
  </si>
  <si>
    <t>Na-emepụta ngwaahịa dị mma</t>
  </si>
  <si>
    <t>Máa ńṣe àwọn ọjà tí ó jẹ́ ojúlówó</t>
  </si>
  <si>
    <t>E dey make quality goods</t>
  </si>
  <si>
    <t>Yana yin kaya masu inganci</t>
  </si>
  <si>
    <t>Expert</t>
  </si>
  <si>
    <t>Experte</t>
  </si>
  <si>
    <t>Especialista</t>
  </si>
  <si>
    <t>专家</t>
  </si>
  <si>
    <t>전문가의</t>
  </si>
  <si>
    <t>Experto</t>
  </si>
  <si>
    <t>Eksperto</t>
  </si>
  <si>
    <t>Expertas</t>
  </si>
  <si>
    <t>خبيرة</t>
  </si>
  <si>
    <t>Experta</t>
  </si>
  <si>
    <t>Ahli</t>
  </si>
  <si>
    <t>専門家</t>
  </si>
  <si>
    <t>Esperto</t>
  </si>
  <si>
    <t>Ekspert</t>
  </si>
  <si>
    <t>Konusunda uzman</t>
  </si>
  <si>
    <t>專家的</t>
  </si>
  <si>
    <t>ကြ်မ္းက်င္သည္</t>
  </si>
  <si>
    <t>Марка-эксперт на рынке</t>
  </si>
  <si>
    <t>มีความเชี่ยวชาญ</t>
  </si>
  <si>
    <t>Pakar</t>
  </si>
  <si>
    <t>Experta(o)</t>
  </si>
  <si>
    <t>Experto/a</t>
  </si>
  <si>
    <t>Kundige</t>
  </si>
  <si>
    <t>Okunguchwepheshe</t>
  </si>
  <si>
    <t>Lunobungcaphephe</t>
  </si>
  <si>
    <t>Setsebi</t>
  </si>
  <si>
    <t>Ειδικός</t>
  </si>
  <si>
    <t>מומחה</t>
  </si>
  <si>
    <t>je expertom</t>
  </si>
  <si>
    <t>អ្នកជំនាញ</t>
  </si>
  <si>
    <t>خبير</t>
  </si>
  <si>
    <t>Mtaalamu</t>
  </si>
  <si>
    <t>Chuyên gia</t>
  </si>
  <si>
    <t>দক্ষ</t>
  </si>
  <si>
    <t>ਮਾਹਰ</t>
  </si>
  <si>
    <t>નિષ્ણાંત</t>
  </si>
  <si>
    <t>ବିଶେଷଜ୍ଞ</t>
  </si>
  <si>
    <t>நிபுணர் (திறன்மிக்கது)</t>
  </si>
  <si>
    <t>నిపుణులు</t>
  </si>
  <si>
    <t>ಪರಿಣಿತ</t>
  </si>
  <si>
    <t xml:space="preserve">വിദഗ്ദ്ധന്‍ </t>
  </si>
  <si>
    <t>এক্সপাৰ্ট/বিশেষজ্ঞ</t>
  </si>
  <si>
    <t>विशेषज्ञ</t>
  </si>
  <si>
    <t>तज्ञ</t>
  </si>
  <si>
    <t>විශේෂඥ</t>
  </si>
  <si>
    <t>நிபுணத்துவம்</t>
  </si>
  <si>
    <t>Szakértő</t>
  </si>
  <si>
    <t>Asiantuntija</t>
  </si>
  <si>
    <t>ماہر</t>
  </si>
  <si>
    <t>বিশেষজ্ঞ</t>
  </si>
  <si>
    <t>Експерт</t>
  </si>
  <si>
    <t>Эксперт</t>
  </si>
  <si>
    <t>Je expertem</t>
  </si>
  <si>
    <t xml:space="preserve">Ekspercka </t>
  </si>
  <si>
    <t>Ọkaibe</t>
  </si>
  <si>
    <t>Akọ́ṣẹ́mọṣẹ́</t>
  </si>
  <si>
    <t>Na professional</t>
  </si>
  <si>
    <t>Ƙwararre</t>
  </si>
  <si>
    <t>Competitive, go-getter</t>
  </si>
  <si>
    <t>Fonceuses, qui aiment la compétition</t>
  </si>
  <si>
    <t>Competitief, ervoor gaan</t>
  </si>
  <si>
    <t>Competitivo, empreendedor</t>
  </si>
  <si>
    <t>好胜的，拼命的</t>
  </si>
  <si>
    <t>Sucht Herausforderungen, Draufgänger</t>
  </si>
  <si>
    <t>경쟁심이 강한, 쟁취하는</t>
  </si>
  <si>
    <t>Competitivo, adquiridor</t>
  </si>
  <si>
    <t>Kompetitibo, masigasig / palaging abala</t>
  </si>
  <si>
    <t>Competitivas, con iniciativa</t>
  </si>
  <si>
    <t>Tävlingsinriktade, handlingsmänniskor</t>
  </si>
  <si>
    <t>تنافسي، يعمل جاهداً لتحقيق النجاح</t>
  </si>
  <si>
    <t>Competitiva, ambiciosa</t>
  </si>
  <si>
    <t>Kompetitif, dapat mencapai sesuatu</t>
  </si>
  <si>
    <t>競争心のある、野心家</t>
  </si>
  <si>
    <t>Competitive, intraprendenti</t>
  </si>
  <si>
    <t>Konkurranselysten, fremoverlent</t>
  </si>
  <si>
    <t>Rekabetçi, tuttuğunu koparan</t>
  </si>
  <si>
    <t>有競爭力的、雄心勃勃的</t>
  </si>
  <si>
    <t>အျပိဳင္အဆိုင္ျဖစ္ေသာ</t>
  </si>
  <si>
    <t>Добивающиеся, целеустремленные</t>
  </si>
  <si>
    <t>ชอบแข่งขัน, ทะเยอทะยาน</t>
  </si>
  <si>
    <t>Berdaya saing, bercita-cita</t>
  </si>
  <si>
    <t>有竞争力的，干劲的</t>
  </si>
  <si>
    <t>Compétitives, fonçeuses</t>
  </si>
  <si>
    <t>Competitiva(o), ambiciosa(o)</t>
  </si>
  <si>
    <t>Competitivo/a, emprendedor/a</t>
  </si>
  <si>
    <t>Mededingend, 'go-getter'</t>
  </si>
  <si>
    <t>Okuncintisanayo, okunefuqufuqu</t>
  </si>
  <si>
    <t>Lolokhutshiswano, lufanele ukusetyenziswa</t>
  </si>
  <si>
    <t>Ya kgonang ho hlodisana, ya mafolofolo</t>
  </si>
  <si>
    <t>Competitivo, con iniciativa</t>
  </si>
  <si>
    <t>Ανταγωνιστικοί, που κυνηγάν αυτό που θέλουν</t>
  </si>
  <si>
    <t>תחרותי, ביצועיסט</t>
  </si>
  <si>
    <t>Competitive, intreprinzatoare</t>
  </si>
  <si>
    <t>súťaživí, priebojní</t>
  </si>
  <si>
    <t>ប្រកួតប្រជែង, ជ័យជំនះ</t>
  </si>
  <si>
    <t>تنافسية ، تتنافس على الربح</t>
  </si>
  <si>
    <t>Compétitif, quelqu'un qui se cherche.</t>
  </si>
  <si>
    <t>Mshindani, mwenye malengo</t>
  </si>
  <si>
    <t>Cạnh tranh, không ngừng bước tới</t>
  </si>
  <si>
    <t>প্রতিযোগিতামূলক, উদ্যমী</t>
  </si>
  <si>
    <t>ਪ੍ਰਤੀਯੋਗੀ, ਫੁਰਤੀਲਾ</t>
  </si>
  <si>
    <t>સ્પર્ધાત્મક, અતિમહત્વાકાંક્ષી</t>
  </si>
  <si>
    <t>ପ୍ରତିଯୋଗୀ, ଉଦ୍ୟୋଗୀ</t>
  </si>
  <si>
    <t>போட்டியிடுவது,  சாதிக்கும் எண்ணம் கொண்டது</t>
  </si>
  <si>
    <t>పోటీపడగలవారు, గో-గెట్టర్</t>
  </si>
  <si>
    <t>ಸ್ಪರ್ಧಾತ್ಮಕ, ಗೋ-ಗೆಟ್ಟರ್</t>
  </si>
  <si>
    <t xml:space="preserve">മത്സരബുദ്ധിയുള്ള, അതിസമര്‍ത്ഥന്‍ </t>
  </si>
  <si>
    <t>প্ৰতিযোগিতামূলক, গো-গেটাৰ</t>
  </si>
  <si>
    <t>स्पर्धात्मक, अपने लक्ष्य को पा लेनेवाला</t>
  </si>
  <si>
    <t>स्पर्धात्मक, महत्वकांक्षी व्यक्ती</t>
  </si>
  <si>
    <t xml:space="preserve">තරගකාරී, උත්සාහයෙන් අදහස් ඉෂ්ට කර ගන්න </t>
  </si>
  <si>
    <t>போட்டித்தன்மை கொண்டது, எதையும் வெற்றிகரமாக முடிக்கும் ஆற்றல் கொண்டது</t>
  </si>
  <si>
    <t>Competitivo, determinado</t>
  </si>
  <si>
    <t>Versenyző, törtető</t>
  </si>
  <si>
    <t>Kilpailunhaluinen, tehotoimija</t>
  </si>
  <si>
    <t>تنافسي ، طموح</t>
  </si>
  <si>
    <t>مقابلہ ساز، ہمت سے حاصل کرنے والا</t>
  </si>
  <si>
    <t>প্রতিযোগিতামূলক, উদ্যমী</t>
  </si>
  <si>
    <t>Суперницький, підприємлимий, з хваткою, конкурентоспроможний</t>
  </si>
  <si>
    <t>Соревновательный, предприимчивый, с хваткой, конкурентоспособный</t>
  </si>
  <si>
    <t>Soutěživí, průbojní</t>
  </si>
  <si>
    <t>Lubiące wyzwania, asertywne</t>
  </si>
  <si>
    <t>Ịmaaka, onye nnweta</t>
  </si>
  <si>
    <t>Ṣeé fígagbága, máa ńní ìlépa</t>
  </si>
  <si>
    <t>E dey cheap and fit get anything</t>
  </si>
  <si>
    <t>Na gasa, mai zafin-nema</t>
  </si>
  <si>
    <t>Adventurous, daring</t>
  </si>
  <si>
    <t>Qui aiment le risque, l'aventure</t>
  </si>
  <si>
    <t>Avontuurlijk, met lef</t>
  </si>
  <si>
    <t>Aventureiro, atrevido</t>
  </si>
  <si>
    <t>喜欢冒险的，大胆的</t>
  </si>
  <si>
    <t>Abenteuerlustig, verwegen</t>
  </si>
  <si>
    <t>모험을 즐기는, 대담한</t>
  </si>
  <si>
    <t>Aventurero, patrevido</t>
  </si>
  <si>
    <t>Mahilig makipagsapalaran, malakas ang loob</t>
  </si>
  <si>
    <t>Aventureras, atrevidas</t>
  </si>
  <si>
    <t>Äventyrliga, djärva</t>
  </si>
  <si>
    <t>مغامر، جريء</t>
  </si>
  <si>
    <t>Aventurera, atrevida</t>
  </si>
  <si>
    <t>Petualang, berani</t>
  </si>
  <si>
    <t>冒険心のある、大胆</t>
  </si>
  <si>
    <t xml:space="preserve">Avventuroso - audace </t>
  </si>
  <si>
    <t>Eventyrlysten, modig</t>
  </si>
  <si>
    <t>Maceraperest, gözükara</t>
  </si>
  <si>
    <t>敢於冒險的</t>
  </si>
  <si>
    <t>စြန့္စားေသာ၊ရဲ၀ံ့စြန့္စားေသာ</t>
  </si>
  <si>
    <t>Смелые, любящие приключения</t>
  </si>
  <si>
    <t>ชอบผจญภัย, กล้าได้กล้าเสีย</t>
  </si>
  <si>
    <t>Sukakan cabaran, berani</t>
  </si>
  <si>
    <t>冒险，大胆</t>
  </si>
  <si>
    <t>Aventureuses, intrépides</t>
  </si>
  <si>
    <t>Aventurera(o), atrevida(o)</t>
  </si>
  <si>
    <t>Aventurero/a, atrevido/a</t>
  </si>
  <si>
    <t>Avontuurlistig, waaghalsig</t>
  </si>
  <si>
    <t>Okungesabi, okunamagangangozi</t>
  </si>
  <si>
    <t>Lolokuzama okutsha, lunenzondelelo</t>
  </si>
  <si>
    <t>Ya lekellang, ya sebete</t>
  </si>
  <si>
    <t>Aventurero, atrevido</t>
  </si>
  <si>
    <t xml:space="preserve">Περιπετειώδης, τολμηροί </t>
  </si>
  <si>
    <t>הרפתקני, נועז</t>
  </si>
  <si>
    <t>Aventuroase, indraznete</t>
  </si>
  <si>
    <t>dobrodružní, odvážni</t>
  </si>
  <si>
    <t>Aventurara, retadora</t>
  </si>
  <si>
    <t>ការផ្សងព្រេង, ហ៊ាន</t>
  </si>
  <si>
    <t>مغامرة ، جريئة</t>
  </si>
  <si>
    <t>Aventureux, audacieux</t>
  </si>
  <si>
    <t>Mwenye kudhubutu, mjasiri</t>
  </si>
  <si>
    <t>Phiêu lưu, táo bạo</t>
  </si>
  <si>
    <t>দু:সাহসিক, নির্ভীক</t>
  </si>
  <si>
    <t>ਸਾਹਸੀ, ਹਿੰਮਤੀ</t>
  </si>
  <si>
    <t>સાહસિક, હિંમત</t>
  </si>
  <si>
    <t>ସାହାସିକ, ନିର୍ଭୀକ</t>
  </si>
  <si>
    <t>சாகசமானது, தைரியமானது</t>
  </si>
  <si>
    <t>సాహసోపేతమైన, ధైర్యం గల</t>
  </si>
  <si>
    <t>ಸಾಹಸಿ, ಧೈರ್ಯಶಾಲಿ</t>
  </si>
  <si>
    <t xml:space="preserve">സാഹസികമായ, ധീരതയുള്ള </t>
  </si>
  <si>
    <t>এডভেন্সাৰপ্ৰিয়, দুঃসাহসী</t>
  </si>
  <si>
    <t>साहसी, बहादुर</t>
  </si>
  <si>
    <t>साहसी, डेअरिंग</t>
  </si>
  <si>
    <t xml:space="preserve">ත්‍රාසජනක , නිර්භීත </t>
  </si>
  <si>
    <t>துணிச்சலானது, தைரியம் மிக்கது</t>
  </si>
  <si>
    <t>Aventureira, ousada</t>
  </si>
  <si>
    <t>Kalandvágyó, vakmerő</t>
  </si>
  <si>
    <t>Seikkailunhaluinen, uskalias</t>
  </si>
  <si>
    <t>مغامر، جريئ</t>
  </si>
  <si>
    <t>مہم جو، جرائت مند/ بھادر</t>
  </si>
  <si>
    <t>দুঃসাহসিক, সাহসী</t>
  </si>
  <si>
    <t>Ризикований, готовий до ризику, сміливий, відважний</t>
  </si>
  <si>
    <t>Рискованный, готовый к риску, смелый, дерзкий</t>
  </si>
  <si>
    <t>Dobrodružní, odvážní</t>
  </si>
  <si>
    <t>Zuchwałe, odważne</t>
  </si>
  <si>
    <t>Njem, na-atụ egwu</t>
  </si>
  <si>
    <t>Ní ìtara fún ìrìn-àjo, ní akíkanjú</t>
  </si>
  <si>
    <t>E dey daring and bold</t>
  </si>
  <si>
    <t>Mai kasada, marar tsoro</t>
  </si>
  <si>
    <t>Stylish, sophisticated</t>
  </si>
  <si>
    <t>Classe', sophistiquées</t>
  </si>
  <si>
    <t>Stijlvol, verfijnd</t>
  </si>
  <si>
    <t>Com estilo, sofisticado</t>
  </si>
  <si>
    <t>时尚的，有品位的</t>
  </si>
  <si>
    <t>Stilvoll, elegant</t>
  </si>
  <si>
    <t>유행을 따르는, 세련된</t>
  </si>
  <si>
    <t>Elegante,sofisticado</t>
  </si>
  <si>
    <t>Nakauso, sopistikado</t>
  </si>
  <si>
    <t>Con estilo, sofisticadas</t>
  </si>
  <si>
    <t>Stilfulla, sofistikerade</t>
  </si>
  <si>
    <t>أنيق، راقي</t>
  </si>
  <si>
    <t>Con estilo, sofisticada</t>
  </si>
  <si>
    <t>Bergaya, canggih</t>
  </si>
  <si>
    <t>スタイリッシュ、洗練された</t>
  </si>
  <si>
    <t>Con stile, sofisticate</t>
  </si>
  <si>
    <t>Stilig, sofistikert</t>
  </si>
  <si>
    <t>Özel tercihleri olan, tarz sahibi</t>
  </si>
  <si>
    <t>高尚的、有修養的</t>
  </si>
  <si>
    <t>ေခတ္ဆန္ေသာ၊စတုိင္က်ေသာ</t>
  </si>
  <si>
    <t>Стильные, изысканные</t>
  </si>
  <si>
    <t>เก๋/ ทันสมัย, คล่องแคล่วทางสังคม</t>
  </si>
  <si>
    <t>时尚，精致</t>
  </si>
  <si>
    <t>Élégantes, sophistiquées</t>
  </si>
  <si>
    <t>elegante, sofisticada(o)</t>
  </si>
  <si>
    <t>Con estilo, sofisticado/a</t>
  </si>
  <si>
    <t>Stylvol, gesofistikeerd</t>
  </si>
  <si>
    <t>Okunesitayela, okucokeme</t>
  </si>
  <si>
    <t>Lolwesimbo, lolwempuccuko</t>
  </si>
  <si>
    <t>Ya nang le setaele, ya rarahaneng</t>
  </si>
  <si>
    <t>Con estilo, sofisticado</t>
  </si>
  <si>
    <t>Στυλάτοι, σοφιστικέ</t>
  </si>
  <si>
    <t>אופנתי, מתוחכם</t>
  </si>
  <si>
    <t>Cu stil, sofisticate</t>
  </si>
  <si>
    <t>štýloví, kultivovaní</t>
  </si>
  <si>
    <t>Con estilo, sofisticadoa</t>
  </si>
  <si>
    <t>أنيق ، راقى</t>
  </si>
  <si>
    <t>Elégant, sophistiqué</t>
  </si>
  <si>
    <t>wa-kimitindo, mstaarabu</t>
  </si>
  <si>
    <t>Sành điệu, có gu</t>
  </si>
  <si>
    <t>স্টাইলিশ, অত্যাধুনিক</t>
  </si>
  <si>
    <t>ਸਟਾਈਲਿਸ਼, ਫੈਲਸੂਫੀਆ</t>
  </si>
  <si>
    <t>સ્ટાઇલિશ, વ્યવહારદક્ષ</t>
  </si>
  <si>
    <t>ଷ୍ଟାଇଲିସ୍‌, ସୋଫିଷ୍ଟିକେଟେଡ୍‌/ସଭ୍ୟ</t>
  </si>
  <si>
    <t>ஸ்டைலானது, நவநாகரீகமானது</t>
  </si>
  <si>
    <t>స్టైలిష్, సొగసైన</t>
  </si>
  <si>
    <t>ಸ್ಟೈಲಿಶ್,  ಅತ್ಯಾಧುನಿಕ</t>
  </si>
  <si>
    <t xml:space="preserve">സ്റ്റൈലിഷ് ആയ, പരിഷ്കൃതമായ </t>
  </si>
  <si>
    <t>ষ্টাইলিচ, পৰিশীলিত/সুসংস্কৃত</t>
  </si>
  <si>
    <t>स्टाइलिश, सभ्य</t>
  </si>
  <si>
    <t>स्टायलिश, अत्याधुनिक</t>
  </si>
  <si>
    <t xml:space="preserve">විලාසිතා වන්ට නැඹුරු, සංකීර්ණ </t>
  </si>
  <si>
    <t xml:space="preserve">நவீன பாணி, அதிநவீனமானது </t>
  </si>
  <si>
    <t>Elegante, sofisticada</t>
  </si>
  <si>
    <t>Stílusos, igényes</t>
  </si>
  <si>
    <t xml:space="preserve">Tyylikäs, sofistikoitunut </t>
  </si>
  <si>
    <t>أنيق ، راقي</t>
  </si>
  <si>
    <t>سٹائلش، اپنا بھرم رکھنے والے</t>
  </si>
  <si>
    <t>Стильний, витончений</t>
  </si>
  <si>
    <t>Стильный, утонченный</t>
  </si>
  <si>
    <t>Styloví, kultivovaní</t>
  </si>
  <si>
    <t>Stylowe, wyrafinowane</t>
  </si>
  <si>
    <t>Ụdị, ọkaibe</t>
  </si>
  <si>
    <t>Àṣà, tí ó jáfáfá</t>
  </si>
  <si>
    <t>E get classy and refined</t>
  </si>
  <si>
    <t>Mai salo, gogagge</t>
  </si>
  <si>
    <t>Successful, ahead of the rest</t>
  </si>
  <si>
    <t>Couronnées de succès,  avec une longueur d'avance sur les autres</t>
  </si>
  <si>
    <t>Succesvol, vóór op de rest</t>
  </si>
  <si>
    <t>Bem sucedido, à frente dos outros</t>
  </si>
  <si>
    <t>成功的，领先的</t>
  </si>
  <si>
    <t>Erfolgreich, anderen voraus</t>
  </si>
  <si>
    <t>성공한, 앞서 나가는</t>
  </si>
  <si>
    <t>Exitoso, sofisticado</t>
  </si>
  <si>
    <t>Matagumpay, nangunguna at nangigibabaw sa iba</t>
  </si>
  <si>
    <t>Exitosas, por delante del resto</t>
  </si>
  <si>
    <t>Framgångsrika, i en klass för sig</t>
  </si>
  <si>
    <t>ناجح، يسبق الآخرين</t>
  </si>
  <si>
    <t>Exitosa, adelantada a las demás</t>
  </si>
  <si>
    <t>Berhasil, terdepan</t>
  </si>
  <si>
    <t>成功した、周りから抜きんでた</t>
  </si>
  <si>
    <t>Di successo, più avanti degli altri</t>
  </si>
  <si>
    <t>Suksessfull, fremgangsrik</t>
  </si>
  <si>
    <t xml:space="preserve"> Başarılı, diğerlerinden önde</t>
  </si>
  <si>
    <t>成功的、領先的</t>
  </si>
  <si>
    <t>ေအာင္ျမင္ေသာ/ ဦးေဆာင္ေသာ</t>
  </si>
  <si>
    <t>Успешные, впереди всех</t>
  </si>
  <si>
    <t>ประสบความสำเร็จ, บุคคลชั้นแนวหน้า</t>
  </si>
  <si>
    <t>Berjaya, mendahului yang lain</t>
  </si>
  <si>
    <t>成功，领先于其他人</t>
  </si>
  <si>
    <t>Qui réussissent, chefs de file</t>
  </si>
  <si>
    <t>Competitiva(o), por delante del resto</t>
  </si>
  <si>
    <t>Exitoso/a, por delante del resto</t>
  </si>
  <si>
    <t>Suksesvol, troon uit bo almal</t>
  </si>
  <si>
    <t>Okunempumelelo, okungaphambi kwabanye</t>
  </si>
  <si>
    <t>Lolwempumelelo, lukhokela ezinye</t>
  </si>
  <si>
    <t>Ya atlehileng, ya ka pele ho bohle</t>
  </si>
  <si>
    <t>Exitoso, por delante del resto.</t>
  </si>
  <si>
    <t>Πετυχημένοι, μπροστά από τους άλλους</t>
  </si>
  <si>
    <t>מוצלח/מצליח, מקדים את השאר</t>
  </si>
  <si>
    <t>De succes, sunt inaintea celorlalti</t>
  </si>
  <si>
    <t>úspešní, krok pred ostatnými</t>
  </si>
  <si>
    <t xml:space="preserve">Exitosa, adelante de otras </t>
  </si>
  <si>
    <t>ទទួលបានជោគជ័យ, លើសពីនេះទៀតនៅសល់</t>
  </si>
  <si>
    <t>ناجحة ، على رأس البقية</t>
  </si>
  <si>
    <t>Réussi(e) , en avance sur les autres</t>
  </si>
  <si>
    <t>Mwenye kufanikiwa, mbele ya wengine</t>
  </si>
  <si>
    <t>Thành công, dẫn đầu</t>
  </si>
  <si>
    <t xml:space="preserve">সফল, বাকিদের থেকে এগিয়ে </t>
  </si>
  <si>
    <t>ਸਫਲ, ਦੂਜਿਆਂ ਤੋਂ ਮੋਹਰੀ</t>
  </si>
  <si>
    <t>સફળ, બીજા બધાથી આગળ</t>
  </si>
  <si>
    <t>ସଫଳ, ଅନ୍ୟମାନଙ୍କ ଠାରୁ ଆଗରେ</t>
  </si>
  <si>
    <t>வெற்றிகரமானது, மற்றவைகளை விட முன்னணி வகிப்பது</t>
  </si>
  <si>
    <t>విజయవంతమైన, మిగతా వాటి కంటే ముందున్న</t>
  </si>
  <si>
    <t>ಯಶಸ್ವಿ, ಇತರರಿಗಿಂತ ಮುಂದೆ ಇರುವ</t>
  </si>
  <si>
    <t xml:space="preserve">വിജയിയായ, മറ്റുള്ളവയേക്കാള്‍ മുന്നിട്ടുനില്‍ക്കുന്ന </t>
  </si>
  <si>
    <t>সফল, আনতকৈ আগবঢ়া</t>
  </si>
  <si>
    <t>सफल, बाकी लोगों से आगे</t>
  </si>
  <si>
    <t>यशस्वी, इतरांच्या पुढे असलेला</t>
  </si>
  <si>
    <t>සාර්ථක , අනෙක් අයට ඉදිරියෙන්</t>
  </si>
  <si>
    <t>வெற்றிகரமானது, ஏனையவற்றை விட முன்னணியில் திகழ்வது</t>
  </si>
  <si>
    <t>Bem sucedida, à frente do resto</t>
  </si>
  <si>
    <t>Sikeres, a többiek előtt járó</t>
  </si>
  <si>
    <t xml:space="preserve">Menestynyt, muita edellä </t>
  </si>
  <si>
    <t>ناجح ، رائد</t>
  </si>
  <si>
    <t>کامیاب، دوسروں سے آگے</t>
  </si>
  <si>
    <t>সফল, বাকি এগিয়ে</t>
  </si>
  <si>
    <t>Успішний, перевершуючий</t>
  </si>
  <si>
    <t>Успешный, превосходящий</t>
  </si>
  <si>
    <t>Úspěšní, o krok před ostatními</t>
  </si>
  <si>
    <t xml:space="preserve">Odnoszące sukcesy, wyróżniające się </t>
  </si>
  <si>
    <t>Ịga nke ọma, n'ihu ndị ọzọ</t>
  </si>
  <si>
    <t>Ṣe àṣeyọrí, ju gbogbo wọn lọ</t>
  </si>
  <si>
    <t>E dey prosperous and dey ahead of others</t>
  </si>
  <si>
    <t>Mai nasara, yana gaban sauran</t>
  </si>
  <si>
    <t>Intelligent, thinking</t>
  </si>
  <si>
    <t>Sensées, réfléchies</t>
  </si>
  <si>
    <t>Intelligent, nadenkend</t>
  </si>
  <si>
    <t>Inteligente, Racional</t>
  </si>
  <si>
    <t>聪明的，有智慧的</t>
  </si>
  <si>
    <t>Intelligent, überlegt</t>
  </si>
  <si>
    <t>총명한, 생각 하는</t>
  </si>
  <si>
    <t>Inteligente, pensante</t>
  </si>
  <si>
    <t>Matalino, nag-iisip</t>
  </si>
  <si>
    <t>Inteligentes, reflexivas</t>
  </si>
  <si>
    <t>Intelligenta, tänkande</t>
  </si>
  <si>
    <t>ذكي، مفكر</t>
  </si>
  <si>
    <t>Inteligente, intelectual</t>
  </si>
  <si>
    <t>Cerdas, berpikir</t>
  </si>
  <si>
    <t>理性的、知的な</t>
  </si>
  <si>
    <t>Intelligenti, attente</t>
  </si>
  <si>
    <t>Intelligent, tenkende</t>
  </si>
  <si>
    <t>Akıllı, adımlarını düşünerek atan</t>
  </si>
  <si>
    <t>有智慧的、有思考的</t>
  </si>
  <si>
    <t>ထက္ျမက္ေသာ၊အေတြးအေခၚ</t>
  </si>
  <si>
    <t>Разумные, вдумчивые</t>
  </si>
  <si>
    <t>มีไหวพริบ, ช่างคิด</t>
  </si>
  <si>
    <t>Pintar, bijak</t>
  </si>
  <si>
    <t>聪明，思考</t>
  </si>
  <si>
    <t>Intelligentes, réfléchies</t>
  </si>
  <si>
    <t>Intelligent, denkend</t>
  </si>
  <si>
    <t>Okuhlakaniphile, okucabangayo</t>
  </si>
  <si>
    <t>Lukrelekrele, luyaqiqa</t>
  </si>
  <si>
    <t>Ya bohlale, ya nahanang</t>
  </si>
  <si>
    <t>Inteligente, reflexivos</t>
  </si>
  <si>
    <t>Έξυπνοι, σκεπτόμενοι</t>
  </si>
  <si>
    <t>אינטלגנטי, חושב</t>
  </si>
  <si>
    <t>Inteligente, ganditoare</t>
  </si>
  <si>
    <t>Inteligentní, hlbaví</t>
  </si>
  <si>
    <t>Inteligente, pensadora</t>
  </si>
  <si>
    <t>ឆ្លាត, គិត</t>
  </si>
  <si>
    <t>Intelligent, réfléchi</t>
  </si>
  <si>
    <t>Mwerevu, mwenye kufikiria</t>
  </si>
  <si>
    <t>Thông minh, suy nghĩ thấu đáo</t>
  </si>
  <si>
    <t>বুদ্ধিদীপ্ত, চিন্তাশীল</t>
  </si>
  <si>
    <t>ਹੁਸ਼ਿਆਰ, ਸੋਚਵਾਨ</t>
  </si>
  <si>
    <t>બુદ્ધિમાન, વિચારશીલ</t>
  </si>
  <si>
    <t>ବୁଦ୍ଧିମାନ, ଚିନ୍ତାଶୀଳ</t>
  </si>
  <si>
    <t>புத்திசாலித்தனமானது, சிந்தனைத் திறனுள்ளது</t>
  </si>
  <si>
    <t>తెలివైన, ఆలోచన గల</t>
  </si>
  <si>
    <t>ಬುದ್ಧಿವಂತ, ಚಿಂತನಶೀಲ</t>
  </si>
  <si>
    <t>ബുദ്ധിയുള്ള, ചിന്താശേഷിയുള്ള</t>
  </si>
  <si>
    <t xml:space="preserve">বুদ্ধিমান, চিন্তা </t>
  </si>
  <si>
    <t>बुद्धिमान, सोचनेवाला</t>
  </si>
  <si>
    <t>बुद्धिमान, विचार करणे</t>
  </si>
  <si>
    <t xml:space="preserve">බුද්ධිමත් , කල්පනාකාරී </t>
  </si>
  <si>
    <t xml:space="preserve">நுண்ணறிவு கொண்டது, சிந்தனை மிக்கது </t>
  </si>
  <si>
    <t>Inteligente, ponderada</t>
  </si>
  <si>
    <t>Intelligens, gondolkodó</t>
  </si>
  <si>
    <t>Älykäs, pohdiskeleva</t>
  </si>
  <si>
    <t>ذكي، كيفكر بعمق</t>
  </si>
  <si>
    <t>ذہین، سوچ وچار والا</t>
  </si>
  <si>
    <t>বুদ্ধিমান, চিন্তাভাবনাশীল</t>
  </si>
  <si>
    <t>Розумний, вдумливий</t>
  </si>
  <si>
    <t>Умный, вдумчивый</t>
  </si>
  <si>
    <t>Inteligentní, přemýšliví</t>
  </si>
  <si>
    <t xml:space="preserve">Inteligentne, skupione </t>
  </si>
  <si>
    <t>Nwere ọgụgụ isi, ịche echiche</t>
  </si>
  <si>
    <t>Ní ọpọpọlọ, ńronú</t>
  </si>
  <si>
    <t>E dey brilliant and dey think fast</t>
  </si>
  <si>
    <t>Mai ƙwaƙwalwa, tunani</t>
  </si>
  <si>
    <t>Refined, selective</t>
  </si>
  <si>
    <t>Raffinées, avec le souci du détail</t>
  </si>
  <si>
    <t>Verfijnd, zorgvuldig</t>
  </si>
  <si>
    <t>Refinado, Seletivo</t>
  </si>
  <si>
    <t>精致的, 讲究的</t>
  </si>
  <si>
    <t>Kultiviert, wählerisch</t>
  </si>
  <si>
    <t>고상한, 조심성 있는</t>
  </si>
  <si>
    <t>Refinado, selectivo</t>
  </si>
  <si>
    <t>Pino, namimili</t>
  </si>
  <si>
    <t>Refinadas, selectivas</t>
  </si>
  <si>
    <t>Förfinad, kräsen</t>
  </si>
  <si>
    <t>، انتقائي</t>
  </si>
  <si>
    <t>Refinada, selectiva</t>
  </si>
  <si>
    <t>Halus, selektif</t>
  </si>
  <si>
    <t>上品、目の肥えた</t>
  </si>
  <si>
    <t>Sofisticate, selettive</t>
  </si>
  <si>
    <t>Raffinert, selektiv</t>
  </si>
  <si>
    <t>Seçici, özen gösteren</t>
  </si>
  <si>
    <t>精挑細選的</t>
  </si>
  <si>
    <t>ျပန္လည္ျပင္ဆင္ထားေသာ၊ေရြးခ်ယ္ထားေသာ</t>
  </si>
  <si>
    <t>Утонченные, элегантные (без излишеств)</t>
  </si>
  <si>
    <t>ประณีต, ช่างเลือก</t>
  </si>
  <si>
    <t>Sempurna, memilih</t>
  </si>
  <si>
    <t>精致，有选择性</t>
  </si>
  <si>
    <t>Raffinées, sélectives</t>
  </si>
  <si>
    <t>Refinada(o), selectiva(o)</t>
  </si>
  <si>
    <t>Refinado/a, selectivo/a</t>
  </si>
  <si>
    <t xml:space="preserve">Verfynd, geselekteerd </t>
  </si>
  <si>
    <t>Okuphucukile, okukhethayo</t>
  </si>
  <si>
    <t>Lucolekile, luyakhetha</t>
  </si>
  <si>
    <t>Ya tswetseng pele, ya kgethehileng</t>
  </si>
  <si>
    <t>Εκλεπτυσμένοι, επιλεκτικοί</t>
  </si>
  <si>
    <t>מעודן, סלקטיבי</t>
  </si>
  <si>
    <t>Rafinate, selective</t>
  </si>
  <si>
    <t>kultivovaní, nároční</t>
  </si>
  <si>
    <t>ថ្លៃថ្នូរ, ជ្រើសរើស</t>
  </si>
  <si>
    <t>مصفى ، انتقائية</t>
  </si>
  <si>
    <t>Raffiné, sélectif</t>
  </si>
  <si>
    <t>Mstaarabu, mchaguzi</t>
  </si>
  <si>
    <t>Tinh tế, biết chọn lọc</t>
  </si>
  <si>
    <t>পরিমার্জিত, নির্বাচনপটু</t>
  </si>
  <si>
    <t>ਸੁਸ਼ੀਲ, ਚੋਣਵਾਂ</t>
  </si>
  <si>
    <t>સુસંસ્કૃત, પસંદગીલક્ષી</t>
  </si>
  <si>
    <t>ସୁସଂସ୍କୃତ, ଚୟନଶୀଳ</t>
  </si>
  <si>
    <t>நாகரீகமானது , தேர்வு செய்வதற்குரியது</t>
  </si>
  <si>
    <t>శుద్ధమైన, ఎంపిక చేసుకున్న</t>
  </si>
  <si>
    <t>ಸಂಸ್ಕರಿಸಿದ, ಆಯ್ದ</t>
  </si>
  <si>
    <t xml:space="preserve">ശുദ്ധീകരിച്ച, സൂക്ഷിച്ച് തിരഞ്ഞെടുക്കുന്ന </t>
  </si>
  <si>
    <t>বিশুদ্ধ, নিৰ্বাচিত</t>
  </si>
  <si>
    <t>सुसंस्कृत, चुनिंदा</t>
  </si>
  <si>
    <t>परिष्कृत(रिफाइंड), निवडक</t>
  </si>
  <si>
    <t xml:space="preserve">තෝරන </t>
  </si>
  <si>
    <t xml:space="preserve">வடிகட்டப்பட்டது, தேர்ந்தெடுக்கப்பட்டது </t>
  </si>
  <si>
    <t>Refinada, seletiva</t>
  </si>
  <si>
    <t>Kifinomult, válogatós</t>
  </si>
  <si>
    <t>Hienostunut, valikoiva</t>
  </si>
  <si>
    <t>رفيع ، انتقائي</t>
  </si>
  <si>
    <t>بہتر / منتخب شدہ</t>
  </si>
  <si>
    <t>পরিমার্জিত, নির্বাচনশীল</t>
  </si>
  <si>
    <t>Вишуканий, вибірковий</t>
  </si>
  <si>
    <t>Изысканный, избирательный</t>
  </si>
  <si>
    <t>Vytříbení, vybíraví</t>
  </si>
  <si>
    <t>Wyrafinowane, z wyczuciem smaku</t>
  </si>
  <si>
    <t>Anụchara anụcha, nhọrọ</t>
  </si>
  <si>
    <t>Tí a túnṣe, lè yàn</t>
  </si>
  <si>
    <t>E dey advanced and choosy</t>
  </si>
  <si>
    <t>Wayayye, mai zaɓi</t>
  </si>
  <si>
    <t>Kind, caring</t>
  </si>
  <si>
    <t xml:space="preserve"> Kind, caring</t>
  </si>
  <si>
    <t>Gentilles, bienveillantes</t>
  </si>
  <si>
    <t>Lief, zorgzaam</t>
  </si>
  <si>
    <t>Amável, Carinhoso</t>
  </si>
  <si>
    <t>体贴的，关心人的</t>
  </si>
  <si>
    <t>Freundlich, fürsorglich</t>
  </si>
  <si>
    <t>친절한, 배려하는</t>
  </si>
  <si>
    <t>Amable, que se preocupa</t>
  </si>
  <si>
    <t>Aardig, hartelijk</t>
  </si>
  <si>
    <t>Mabait, maalaga</t>
  </si>
  <si>
    <t>Amables, afectuosas</t>
  </si>
  <si>
    <t>Snälla, omtänksamma</t>
  </si>
  <si>
    <t>طيب، يهتم بالآخرين</t>
  </si>
  <si>
    <t>Amable, contenedora</t>
  </si>
  <si>
    <t>Baik hati, peduli</t>
  </si>
  <si>
    <t>やさしい、思いやりがある</t>
  </si>
  <si>
    <t>Si prendono cura, premurose</t>
  </si>
  <si>
    <t>Snill, omsorgsfull</t>
  </si>
  <si>
    <t>Şefkatli, yardımsever</t>
  </si>
  <si>
    <t>親切的、為他人著想的</t>
  </si>
  <si>
    <t>ျကင္နာေသာ၊ဂရုစိုက္ေသာ</t>
  </si>
  <si>
    <t>Добрые, заботливые</t>
  </si>
  <si>
    <t>ใจดี, เป็นห่วงเป็นใย</t>
  </si>
  <si>
    <t>Baik hati, penyayang</t>
  </si>
  <si>
    <t>善良，关怀</t>
  </si>
  <si>
    <t>Aimables, bienveillantes</t>
  </si>
  <si>
    <t>Amable, cariñosa(o)</t>
  </si>
  <si>
    <t>Amable, afectuoso/a</t>
  </si>
  <si>
    <t>Vriendelik, besorgd</t>
  </si>
  <si>
    <t>Okunomusa, okunakekelanayo</t>
  </si>
  <si>
    <t>Lunobubele, lunenkathalo</t>
  </si>
  <si>
    <t>Ya mosa, ya tsotellang</t>
  </si>
  <si>
    <t>Amable, afectuoso</t>
  </si>
  <si>
    <t>Καλοσυνάτοι, νοιάζονται</t>
  </si>
  <si>
    <t>אדיב, דואג</t>
  </si>
  <si>
    <t>Amabile, le pasa de altii</t>
  </si>
  <si>
    <t>Láskaví, starostliví</t>
  </si>
  <si>
    <t>Amable, bondadosa</t>
  </si>
  <si>
    <t>ចិត្តល្អ, យកចិត្តទុកដាក់</t>
  </si>
  <si>
    <t>طيب، مهتم</t>
  </si>
  <si>
    <t>Gentil, attentionné</t>
  </si>
  <si>
    <t>Mkarimu, mwenye kujali</t>
  </si>
  <si>
    <t>Tử tế, biết quan tâm</t>
  </si>
  <si>
    <t>দয়ালু, যত্নশীল</t>
  </si>
  <si>
    <t>ਦਿਆਲੂ, ਦੇਖਭਾਲ ਕਰਨ ਵਾਲਾ</t>
  </si>
  <si>
    <t>દયાળુ, સ્નેહી</t>
  </si>
  <si>
    <t>ଦୟାଳୁ, ଯତ୍ନବାନ</t>
  </si>
  <si>
    <t>அன்பான , அக்கறைக் காட்டுவது</t>
  </si>
  <si>
    <t>దయ, సంరక్షించే</t>
  </si>
  <si>
    <t>ದಯಾಪರ, ಕಾಳಜಿ ವಹಿಸುವ</t>
  </si>
  <si>
    <t xml:space="preserve">ദയയുള്ള, ശ്രദ്ധാലുവായ </t>
  </si>
  <si>
    <t>दयालु, देखभाल करनेवाला</t>
  </si>
  <si>
    <t>दयाळू, काळजी घेणारा</t>
  </si>
  <si>
    <t xml:space="preserve">කරුණාවන්ත , රැක බලා ගන්නා </t>
  </si>
  <si>
    <t xml:space="preserve">அன்புஇ அக்கறை </t>
  </si>
  <si>
    <t>Amável, atenciosa</t>
  </si>
  <si>
    <t>Kedves, gondoskodó</t>
  </si>
  <si>
    <t>Kiltti, huolehtiva</t>
  </si>
  <si>
    <t>لطيف، معتني</t>
  </si>
  <si>
    <t>نرم دل، فکر/ خیال کرنے والا</t>
  </si>
  <si>
    <t>Добрий, турботливий</t>
  </si>
  <si>
    <t>Добрый, заботливый</t>
  </si>
  <si>
    <t>Laskaví, starostliví</t>
  </si>
  <si>
    <t>Opiekuńcze, troskliwe</t>
  </si>
  <si>
    <t>Obi obere, nlekọta</t>
  </si>
  <si>
    <t>Ní inú rere, ṣe àbójútó</t>
  </si>
  <si>
    <t>E dey nice and dey help</t>
  </si>
  <si>
    <t>Mai tausayi, mai kulawa</t>
  </si>
  <si>
    <t>Quiet, reserved</t>
  </si>
  <si>
    <t>Calmes, réservées</t>
  </si>
  <si>
    <t>Rustig, gereserveerd</t>
  </si>
  <si>
    <t>Calmo, Reservado</t>
  </si>
  <si>
    <t>安静的，含蓄的</t>
  </si>
  <si>
    <t>Ruhig, zurückhaltend</t>
  </si>
  <si>
    <t>조용한, 내성적인</t>
  </si>
  <si>
    <t>Quieto, reservado</t>
  </si>
  <si>
    <t>Rustig, gereserveerd/terughoudend</t>
  </si>
  <si>
    <t>Tahimik, mahinahon</t>
  </si>
  <si>
    <t>Tranquilas, reservadas</t>
  </si>
  <si>
    <t>Tystlåtna, reserverade</t>
  </si>
  <si>
    <t>هادئ، متحفظ</t>
  </si>
  <si>
    <t>Tranquila, reservada</t>
  </si>
  <si>
    <t>Diam, pendiam</t>
  </si>
  <si>
    <t>物静か、控えめな</t>
  </si>
  <si>
    <t>Quiete, riservate</t>
  </si>
  <si>
    <t>Stille, reservert</t>
  </si>
  <si>
    <t>Sakin, kendi halinde</t>
  </si>
  <si>
    <t>安靜的、矜持的</t>
  </si>
  <si>
    <t>ျငိမ္သက္ေသာ၊သီးသန့္ေနတတ္ေသာ</t>
  </si>
  <si>
    <t>Спокойные, сдержанные</t>
  </si>
  <si>
    <t>เงียบ, เก็บตัว</t>
  </si>
  <si>
    <t>Pendiam, tidak banyak bercakap</t>
  </si>
  <si>
    <t>安静，保守</t>
  </si>
  <si>
    <t>Tranquilles, réservées</t>
  </si>
  <si>
    <t>Callada(o), reservada(o)</t>
  </si>
  <si>
    <t>Callado/a, reservado/a</t>
  </si>
  <si>
    <t>Stil, gereserveerd</t>
  </si>
  <si>
    <t>Okuthulile, okuzithobile</t>
  </si>
  <si>
    <t>Luthule, lunemfihlelo</t>
  </si>
  <si>
    <t>Ya kgutsitseng, ya ikokobeditseng</t>
  </si>
  <si>
    <t>Tranquilo, cauteloso</t>
  </si>
  <si>
    <t>Ήσυχοι, μαζεμένοι</t>
  </si>
  <si>
    <t>שקט, מאופק</t>
  </si>
  <si>
    <t>Linistite, rezervate</t>
  </si>
  <si>
    <t>pokojní, zdržanliví</t>
  </si>
  <si>
    <t>Callada, reservada</t>
  </si>
  <si>
    <t>ស្ងប់ស្ងាត់, បានបម្រុងទុក</t>
  </si>
  <si>
    <t>هادئ ، متحفظ</t>
  </si>
  <si>
    <t>Calme, réservé</t>
  </si>
  <si>
    <t>Mnyamavu, asiyekuwa na mambo mengi</t>
  </si>
  <si>
    <t>Trầm tính, kín đáo</t>
  </si>
  <si>
    <t xml:space="preserve">শান্ত, সংযত </t>
  </si>
  <si>
    <t>ਸ਼ਾਂਤ, ਆਪਣੇ-ਆਪ ਵਿੱਚ ਮਸਤ</t>
  </si>
  <si>
    <t>શાંત, ઓછાબોલું</t>
  </si>
  <si>
    <t>ସ୍ଥିର, ଗମ୍ଭୀର</t>
  </si>
  <si>
    <t>அமைதியானது,  எளிதில் பழகாதது (சாந்தமானது)</t>
  </si>
  <si>
    <t>ప్రశాంతమైన, పరిమితమైన</t>
  </si>
  <si>
    <t>ಮೌನಿ, ಸಂಕೋಚಪಡುವ</t>
  </si>
  <si>
    <t xml:space="preserve">ശാന്തമായ, മിതഭാഷിയായ </t>
  </si>
  <si>
    <t>নিশব্দ, সংৰক্ষিত</t>
  </si>
  <si>
    <t>शांत, संकोची</t>
  </si>
  <si>
    <t>शांत, संकोचित वृतीचा</t>
  </si>
  <si>
    <t xml:space="preserve">නිහඬ , හැගීම් අනිත් යට නොපෙන්වන </t>
  </si>
  <si>
    <t xml:space="preserve">அமைதியானது, கூச்சமுள்ளது </t>
  </si>
  <si>
    <t>Calma, reservada</t>
  </si>
  <si>
    <t>Csöndes, tartózkodó</t>
  </si>
  <si>
    <t>Hiljainen, pidättyväinen</t>
  </si>
  <si>
    <t>خاموش، اپنے کام سے کام رکھنے والے</t>
  </si>
  <si>
    <t>শান্ত, সংযত স্বভাবের</t>
  </si>
  <si>
    <t>Тихий, стриманий</t>
  </si>
  <si>
    <t>Тихий, сдержанный</t>
  </si>
  <si>
    <t>Klidní, zdrženliví</t>
  </si>
  <si>
    <t>Ciche, powściągliwe</t>
  </si>
  <si>
    <t>Jiri nwayọọ, ume ala</t>
  </si>
  <si>
    <t>Dákẹ́jẹ́, ní ìpamọ́</t>
  </si>
  <si>
    <t>E no dey make noice and dey keep to self</t>
  </si>
  <si>
    <t>Mai shiru, keɓaɓɓe</t>
  </si>
  <si>
    <t>Optimistic, friendly</t>
  </si>
  <si>
    <t>Positives, sympathiques</t>
  </si>
  <si>
    <t>Optimistisch, vriendelijk</t>
  </si>
  <si>
    <t>Otimista, amigável</t>
  </si>
  <si>
    <t>传播正能量的，友善的</t>
  </si>
  <si>
    <t>Optimistisch, freundlich</t>
  </si>
  <si>
    <t>낙관적인, 상냥한</t>
  </si>
  <si>
    <t>Optimista, amigable</t>
  </si>
  <si>
    <t>Positibo mag-isip, palakaibigan</t>
  </si>
  <si>
    <t>Optimistas, amigables</t>
  </si>
  <si>
    <t>Optimistiska, vänskapliga</t>
  </si>
  <si>
    <t>متفائل، ودود</t>
  </si>
  <si>
    <t xml:space="preserve">Optimista, amigable </t>
  </si>
  <si>
    <t>Optimis, ramah</t>
  </si>
  <si>
    <t>楽観的、親しみのある</t>
  </si>
  <si>
    <t>Ottimista, amichevole</t>
  </si>
  <si>
    <t>Optimistisk, vennlig</t>
  </si>
  <si>
    <t xml:space="preserve"> İyimser, canayakın</t>
  </si>
  <si>
    <t>樂觀的、友善的</t>
  </si>
  <si>
    <t>အေကာင္းျမင္တတ္ေသာ၊ခင္မင္တတ္ေသာ</t>
  </si>
  <si>
    <t>Дружелюбные, приветливые</t>
  </si>
  <si>
    <t>มองโลกในแง่ดี, เป็นมิตร</t>
  </si>
  <si>
    <t>Optimis, peramah</t>
  </si>
  <si>
    <t>乐观，友好</t>
  </si>
  <si>
    <t>Optimistes, sympathiques</t>
  </si>
  <si>
    <t>Optimisties, vriendelik</t>
  </si>
  <si>
    <t>Okubuka izinto ngethemba, okunobungane</t>
  </si>
  <si>
    <t xml:space="preserve">Luhlala ethembeni, unobuhlobo </t>
  </si>
  <si>
    <t>Ya nang le tshepo, ya nang le setswalle</t>
  </si>
  <si>
    <t>Αισιόδοξοι, φιλικοί</t>
  </si>
  <si>
    <t>אופטימי, חברותי</t>
  </si>
  <si>
    <t>Optimiste, prietenoase</t>
  </si>
  <si>
    <t>optimistickí, priateľskí</t>
  </si>
  <si>
    <t>សុទិដ្ឋិនិយម, មិត្តភាព</t>
  </si>
  <si>
    <t>متفائل ، ودود</t>
  </si>
  <si>
    <t>Optimiste, amical</t>
  </si>
  <si>
    <t>Mwenye msimamo wa kutegemea mazuri, mwenye urafiki</t>
  </si>
  <si>
    <t>Lạc quan, thân thiện</t>
  </si>
  <si>
    <t>আশাবাদী, বন্ধুত্বপূর্ণ</t>
  </si>
  <si>
    <t>ਆਸ਼ਾਵਾਦੀ, ਮਿਲਾਪੜਾ</t>
  </si>
  <si>
    <t>આશાવાદી, મૈત્રીપૂર્ણ</t>
  </si>
  <si>
    <t>ଆଶାବାଦୀ, ସହାୟକ</t>
  </si>
  <si>
    <t>நற்சிந்தனை உடையது, நட்பானது</t>
  </si>
  <si>
    <t>ఆశావహమైన, స్నేహపూర్వకమైన</t>
  </si>
  <si>
    <t>ಆಶಾವಾದಿ, ಸ್ನೇಹಪರ</t>
  </si>
  <si>
    <t xml:space="preserve">ശുഭാപ്തിവിശ്വാസമുള്ള, സൗഹാര്‍ദ്ദഭാവമുള്ള  </t>
  </si>
  <si>
    <t>আশাবাদী, বন্ধুসুলভ</t>
  </si>
  <si>
    <t>आशावादी, फ्रेंडली/मैत्रीपूर्ण</t>
  </si>
  <si>
    <t>आशावादी, मैत्रीपूर्ण</t>
  </si>
  <si>
    <t xml:space="preserve">සුභවාදී , මිත්‍රශීලී </t>
  </si>
  <si>
    <t xml:space="preserve">தளரா நம்பிக்கை கொண்டது, சிநேகபூர்வமானது </t>
  </si>
  <si>
    <t>Optimista, barátságos</t>
  </si>
  <si>
    <t>Myönteinen, ystävällinen</t>
  </si>
  <si>
    <t xml:space="preserve">Optimistic, friendly </t>
  </si>
  <si>
    <t>اچھی امید رکھنے والا، دوستانہ</t>
  </si>
  <si>
    <t>Оптимістичний, доброзичливий</t>
  </si>
  <si>
    <t>Оптимистичный, дружелюбный</t>
  </si>
  <si>
    <t>Optimističtí, přátelští</t>
  </si>
  <si>
    <t>Optymistyczne, przyjazne</t>
  </si>
  <si>
    <t xml:space="preserve">Ezigbo mma, enyi na enyi </t>
  </si>
  <si>
    <t xml:space="preserve">Ní ìrètí, kóni mọ́ra </t>
  </si>
  <si>
    <t>E dey positive and pleasant</t>
  </si>
  <si>
    <t>Mai kyakkyawan fata, mai kirki</t>
  </si>
  <si>
    <t>Welcoming, open</t>
  </si>
  <si>
    <t>Ouvertes, accueillantes</t>
  </si>
  <si>
    <t>Gastvrij, open</t>
  </si>
  <si>
    <t>Acolhedor, aberto</t>
  </si>
  <si>
    <t>好客的，健谈开朗的</t>
  </si>
  <si>
    <t>Einladend, offen</t>
  </si>
  <si>
    <t>환영하는, 개방적인</t>
  </si>
  <si>
    <t>Acogedor, abierto</t>
  </si>
  <si>
    <t>Malugod ang pagtanggap, malawak ang pag-iisip</t>
  </si>
  <si>
    <t>Acogedoras, abiertas</t>
  </si>
  <si>
    <t>Välkomnande, öppna</t>
  </si>
  <si>
    <t>مرحّب، منفتح</t>
  </si>
  <si>
    <t xml:space="preserve">Acogedora, abierta </t>
  </si>
  <si>
    <t>Menyambut, terbuka</t>
  </si>
  <si>
    <t>友好的、心が広い</t>
  </si>
  <si>
    <t>Aperto, accogliente</t>
  </si>
  <si>
    <t>Imøtekommende, åpen</t>
  </si>
  <si>
    <t>Sıcakkanlı, açık</t>
  </si>
  <si>
    <t>熱情的、開放的</t>
  </si>
  <si>
    <t>ျကိုဆိုတတ္ေသာ၊ပြင့္ပြင့္လင္းလင္းရွိေသာ</t>
  </si>
  <si>
    <t>Доброжелательные, открытые</t>
  </si>
  <si>
    <t>เต็มใจต้อนรับ, เปิดกว้าง</t>
  </si>
  <si>
    <t>Mesra, terbuka</t>
  </si>
  <si>
    <t>欢迎，开放</t>
  </si>
  <si>
    <t>Accueillantes, ouvertes</t>
  </si>
  <si>
    <t>Acogedor(a), abierta(o)</t>
  </si>
  <si>
    <t>Cordial, abierto/a</t>
  </si>
  <si>
    <t>Verwelkomend, openhartig</t>
  </si>
  <si>
    <t>Okwemukelanayo, okuvulekile</t>
  </si>
  <si>
    <t xml:space="preserve">Luyamkela, luvulelekile </t>
  </si>
  <si>
    <t>Ya amohelang, ya etsang dintho pepeneneng</t>
  </si>
  <si>
    <t>Σε υποδέχονται, ανοικτοί</t>
  </si>
  <si>
    <t>מסביר פנים, פתוח</t>
  </si>
  <si>
    <t>Primitoare, deschise</t>
  </si>
  <si>
    <t>srdeční, otvorení</t>
  </si>
  <si>
    <t>Acogedora, abierta</t>
  </si>
  <si>
    <t>ស្វាគមន៍</t>
  </si>
  <si>
    <t>ترحاب ، متفتح</t>
  </si>
  <si>
    <t>Accueillant, ouvert</t>
  </si>
  <si>
    <t>Mwenye kukaribisha</t>
  </si>
  <si>
    <t>Niềm nở, cởi mở</t>
  </si>
  <si>
    <t>অভ্যর্থনাকারী, খোলামনের</t>
  </si>
  <si>
    <t>ਮਿਲਣਸਾਰ, ਬੇਝਿਜਕ</t>
  </si>
  <si>
    <t>આવકારનાર, ખુલ્લા દિલનું</t>
  </si>
  <si>
    <t>ୱେଲ୍‌କମିଙ୍ଗ୍‌/ସ୍ବାଗତ କରୁଥିବା, ଖୋଲା ହୃଦୟ</t>
  </si>
  <si>
    <t>வரவேற்பது, திறந்த மனது கொண்டது (வெளிப்படையானது)</t>
  </si>
  <si>
    <t>స్వాగతించే, స్వేచ్ఛగా ఉండే</t>
  </si>
  <si>
    <t>ಸ್ವಾಗತಿಸುವ, ಮುಕ್ತ</t>
  </si>
  <si>
    <t xml:space="preserve">സ്വാഗതം ചെയ്യുന്ന, തുറന്ന മനോഭാവമുള്ള  </t>
  </si>
  <si>
    <t>আদৰণী জনোৱা, মুক্ত</t>
  </si>
  <si>
    <t>स्वागत करने वाला, खुले दिल का</t>
  </si>
  <si>
    <t>स्वागत करणारा, ओपन</t>
  </si>
  <si>
    <t xml:space="preserve">සාදරයෙන් පිළිගැනීම , විවෘත </t>
  </si>
  <si>
    <t xml:space="preserve">வரவேற்பது, திறந்த பண்பு கொண்டது </t>
  </si>
  <si>
    <t>Acolhedora, aberta</t>
  </si>
  <si>
    <t>Barátságos, nyitott</t>
  </si>
  <si>
    <t>Vastaanottavainen, avoin</t>
  </si>
  <si>
    <t>كيرحب بالناس ، منفتح</t>
  </si>
  <si>
    <t xml:space="preserve">Welcoming, open </t>
  </si>
  <si>
    <t>آنے والوں کو خوش آمدید کرنے والا، کھلا دل رکھنے والا</t>
  </si>
  <si>
    <t>স্বাগতম, খোলা</t>
  </si>
  <si>
    <t>Привітний, відкритий</t>
  </si>
  <si>
    <t>Радушный, открытый</t>
  </si>
  <si>
    <t>Upřimní, otevření</t>
  </si>
  <si>
    <t>Otwarte, zapraszające</t>
  </si>
  <si>
    <t xml:space="preserve">Nnabata, meghee </t>
  </si>
  <si>
    <t xml:space="preserve">Fanimọ́ra, lawọ́ </t>
  </si>
  <si>
    <t>E dey hospitable and open</t>
  </si>
  <si>
    <t>Mai karɓar mutane, mai faran-faran</t>
  </si>
  <si>
    <t>Carefree, fun-loving</t>
  </si>
  <si>
    <t>Aimant s'amuser, qui ne s'en font pas</t>
  </si>
  <si>
    <t>Onbekommerd/zorgeloos, plezierzoeker</t>
  </si>
  <si>
    <t>Divertido, Despreocupado</t>
  </si>
  <si>
    <t>无忧无虑的，爱玩的</t>
  </si>
  <si>
    <t>Sorglos, lebensfroh</t>
  </si>
  <si>
    <t>근심 걱정 없는, 재미를 추구하는</t>
  </si>
  <si>
    <t>Despreocupado, amante de la diversión</t>
  </si>
  <si>
    <t>Walang iniintindi, masayahin</t>
  </si>
  <si>
    <t>Despreocupadas, divertidas</t>
  </si>
  <si>
    <t>Obekymrade, nöjeslystna</t>
  </si>
  <si>
    <t>خال من الهموم، محب للمرح</t>
  </si>
  <si>
    <t>Despreocupada, divertida</t>
  </si>
  <si>
    <t>Bebas, menikmati hidup</t>
  </si>
  <si>
    <t>気楽な、楽しいことが好き</t>
  </si>
  <si>
    <t>Spensierate, amanti del divertimento</t>
  </si>
  <si>
    <t>Bekymringsfri, moro</t>
  </si>
  <si>
    <t>Tasasız, eğlenceli</t>
  </si>
  <si>
    <t>輕鬆愉快的、喜歡玩樂的</t>
  </si>
  <si>
    <t>လြတ္လြတ္လပ္လပ္ေနတတ္ေသာ၊ေပ်ာ္ေပ်ာ္ေနတတ္ေသာ</t>
  </si>
  <si>
    <t>Беззаботные, любящие веселье</t>
  </si>
  <si>
    <t>ไร้กังวล, รักความสนุก</t>
  </si>
  <si>
    <t>Bebas, sukakan keseronokan</t>
  </si>
  <si>
    <t>无忧无虑，充满乐趣</t>
  </si>
  <si>
    <t>Insouciantes, divertissantes</t>
  </si>
  <si>
    <t>Despreocupada(o), amante de la diversión</t>
  </si>
  <si>
    <t>Despreocupado/a, divertido/a</t>
  </si>
  <si>
    <t>Sorgvry, vrolik</t>
  </si>
  <si>
    <t>Okungahlushwa lutho, okuthanda ubumnandi</t>
  </si>
  <si>
    <t>Lukhathala ngokukhululekileyo, luthanda ulonwabo</t>
  </si>
  <si>
    <t>Ya se nang mathata, ya ratang monate</t>
  </si>
  <si>
    <t>Despreocupado, divertido</t>
  </si>
  <si>
    <t>Ανέμελοι, αγαπούν την διασκέδαση</t>
  </si>
  <si>
    <t>חסר דאגות,  נהנתן</t>
  </si>
  <si>
    <t>Fara griji, iubitoare de distractie</t>
  </si>
  <si>
    <t>bezstarostní, milujúci zábavu</t>
  </si>
  <si>
    <t>មិនចេះខ្វល់ខ្វាយហើយស្រឡាញ់</t>
  </si>
  <si>
    <t>سعيد ، محب للمرح</t>
  </si>
  <si>
    <t>Insouciant, adore s'amuser</t>
  </si>
  <si>
    <t>Asiyejali, anayependa starehe</t>
  </si>
  <si>
    <t>Vô tư, vui vẻ</t>
  </si>
  <si>
    <t>দুর্ভাবনাহীন, মজা করতে ভালোবাসে</t>
  </si>
  <si>
    <t>ਬੇਪਰਵਾਹ, ਮਜ਼ੇ ਲੈਣ ਵਾਲਾ</t>
  </si>
  <si>
    <t>નિશ્ચિંત, મોજપ્રિય</t>
  </si>
  <si>
    <t>ଚିନ୍ତାଶୂନ୍ୟ, କୌତୁକ ପ୍ରେମୀ</t>
  </si>
  <si>
    <t>கவலையற்றது, வேடிக்கையானது</t>
  </si>
  <si>
    <t>స్వేచ్ఛాయుతంగా, సరదాను ఇష్టపడే</t>
  </si>
  <si>
    <t>ನಿಶ್ಚಿಂತೆಯ, ವಿನೋದಪ್ರಿಯ</t>
  </si>
  <si>
    <t xml:space="preserve">അല്ലലില്ലാത്ത, തമാശ ഇഷ്ടപ്പെടുന്ന </t>
  </si>
  <si>
    <t>চিন্তা মুক্ত, মনোৰঞ্জন ভালপোৱা</t>
  </si>
  <si>
    <t>लापरवाह, मजेदार बातों का आनंद लेनेवाला/मजा-पसंद</t>
  </si>
  <si>
    <t>निश्चिंत, मजेशीर गोष्टींचा आनंद घेणारा</t>
  </si>
  <si>
    <t>කරදර වලින් නිදහස්, විනෝදයට ලැදි</t>
  </si>
  <si>
    <t xml:space="preserve">கவலையற்றது, வேடிக்கையை விரும்புவது </t>
  </si>
  <si>
    <t>Gondtalan, vidám</t>
  </si>
  <si>
    <t>Huoleton, hauska</t>
  </si>
  <si>
    <t>ما مهمومش ، تحب المرح</t>
  </si>
  <si>
    <t>بےفکر، شوخ</t>
  </si>
  <si>
    <t>ভাবনাহীন, মজা-প্রেমী</t>
  </si>
  <si>
    <t>Безтурботний, веселий, любить веселощі</t>
  </si>
  <si>
    <t>Беззаботный, веселый, любящий веселье</t>
  </si>
  <si>
    <t>Bezstarostní, milující zábavu</t>
  </si>
  <si>
    <t>Beztroske, lubiące zabawę</t>
  </si>
  <si>
    <t>Enweghị obi nchekwube, na-atọ ụtọ</t>
  </si>
  <si>
    <t>Àìbíkita, fẹ́ràn afẹ́</t>
  </si>
  <si>
    <t>E dey relaxed and playful</t>
  </si>
  <si>
    <t>Maras damuwa, mai raha</t>
  </si>
  <si>
    <t>Lively, outgoing</t>
  </si>
  <si>
    <t>Vivantes, extraverties</t>
  </si>
  <si>
    <t>Levendig, vlot</t>
  </si>
  <si>
    <t>Alegre, Extrovertido</t>
  </si>
  <si>
    <t>活泼的，外向的</t>
  </si>
  <si>
    <t>Lebhaft, aufgeschlossen</t>
  </si>
  <si>
    <t>활발한, 사교적인</t>
  </si>
  <si>
    <t>Animado, saliente</t>
  </si>
  <si>
    <t>Energiek, vlot</t>
  </si>
  <si>
    <t>Puno ng buhay, palalabas</t>
  </si>
  <si>
    <t>Alegres, extrovertidas</t>
  </si>
  <si>
    <t>Livliga, utåtriktade</t>
  </si>
  <si>
    <t>مفعم بالحيوية، منطلق</t>
  </si>
  <si>
    <t>Alegre, vibrante</t>
  </si>
  <si>
    <t>Semarak, ramah</t>
  </si>
  <si>
    <t>にぎやか、社交的</t>
  </si>
  <si>
    <t>Esuberanti, estroverse</t>
  </si>
  <si>
    <t>Livlig, utadvendt</t>
  </si>
  <si>
    <t>Hayat dolu, girişken</t>
  </si>
  <si>
    <t>活潑的、外向的</t>
  </si>
  <si>
    <t>တက္တက္ၾကြၾကြျဖစ္ေသာ၊</t>
  </si>
  <si>
    <t>Живые, общительные</t>
  </si>
  <si>
    <t>ร่าเริง, อัธยาศัยดี</t>
  </si>
  <si>
    <t>Bersemangat, mesra</t>
  </si>
  <si>
    <t>活泼，外向</t>
  </si>
  <si>
    <t>Pleines de vie, extraverties</t>
  </si>
  <si>
    <t>Animada(o), Extrovertida(o)</t>
  </si>
  <si>
    <t>Animado/a, extrovertido/a</t>
  </si>
  <si>
    <t>Lewendig, uitgaande</t>
  </si>
  <si>
    <t>Okunempilo, okukhululekile</t>
  </si>
  <si>
    <t xml:space="preserve">Ludlamkile, lukhululekile </t>
  </si>
  <si>
    <t>Ya mafolofolo, ya nang le setswalle</t>
  </si>
  <si>
    <t>Animado, extrovertido</t>
  </si>
  <si>
    <t>Ζωντανοί,  έξω-καρδιά</t>
  </si>
  <si>
    <t>מלא חיים, חברותי</t>
  </si>
  <si>
    <t>Pline de viata</t>
  </si>
  <si>
    <t>plní života, otvorení</t>
  </si>
  <si>
    <t>Animada, extrovertida</t>
  </si>
  <si>
    <t>រស់រវើក,រស់រាយ</t>
  </si>
  <si>
    <t>مفعم بالحياه، إجتماعى</t>
  </si>
  <si>
    <t>Vif (Animé), sortant(aime les sorties)</t>
  </si>
  <si>
    <t>Mchangamfu</t>
  </si>
  <si>
    <t>Sôi nổi, hướng ngoại</t>
  </si>
  <si>
    <t>প্রাণবন্ত, বহির্গামী</t>
  </si>
  <si>
    <t>ਜ਼ਿੰਦਾਦਿਲ, ਬਾਹਰਮੁਖੀ</t>
  </si>
  <si>
    <t>ખુશમિજાજ/ચેતનવંતું, મિત્રતાપૂર્ણ</t>
  </si>
  <si>
    <t>ତୀକ୍ଷ୍ଣ, ଆଉଟ୍‌ଗୋଇଙ୍ଗ୍‌/ବହିର୍ମୂଖୀ</t>
  </si>
  <si>
    <t>உயிரோட்டமானது, வெளிப்படையாக பழகுவது</t>
  </si>
  <si>
    <t>సజీవమైన, ఔట్ గోయింగ్</t>
  </si>
  <si>
    <t xml:space="preserve">ಚುರುಕಾದ, ಬಹಿರ್ಮುಖಿ </t>
  </si>
  <si>
    <t xml:space="preserve">ചുറുചുറുക്കുള്ള, പ്രസന്നമായ പ്രകൃതമുള്ള  </t>
  </si>
  <si>
    <t>প্ৰাণৱন্ত, বৰ্হিমূখী</t>
  </si>
  <si>
    <t>रोचक, आउटगोइंग/बहिर्मुखी</t>
  </si>
  <si>
    <t>चैतन्यशील, अनुकूल</t>
  </si>
  <si>
    <t>සජීවී , සුහදශීලි</t>
  </si>
  <si>
    <t xml:space="preserve">உயிரோட்டமானது, பழகக்கூடியது </t>
  </si>
  <si>
    <t>Élénk, bulizós</t>
  </si>
  <si>
    <t>Eloisa, ulospäinsuuntautunut</t>
  </si>
  <si>
    <t>فيه حيوبة ، مطلوق</t>
  </si>
  <si>
    <t xml:space="preserve">Lively, outgoing </t>
  </si>
  <si>
    <t>زندہ دل، گھومنے پھرنے والا</t>
  </si>
  <si>
    <t>Жвавий, легкий на підйом</t>
  </si>
  <si>
    <t>Оживленный, легкий на подъем</t>
  </si>
  <si>
    <t>Živí, otevření</t>
  </si>
  <si>
    <t>Żywiołowe, towarzyskie</t>
  </si>
  <si>
    <t xml:space="preserve">Na-ebi ndụ, ọpụpụ </t>
  </si>
  <si>
    <t xml:space="preserve">Ní ọ̀yàyà, máa ńjáde </t>
  </si>
  <si>
    <t>E dey active and outgoing</t>
  </si>
  <si>
    <t>Mai fara'a, mai sauƙin kai</t>
  </si>
  <si>
    <t>Energised, stimulated</t>
  </si>
  <si>
    <t>Energized, stimulated</t>
  </si>
  <si>
    <t>Stimulées, pleines d'énergie</t>
  </si>
  <si>
    <t>Opgeladen, gestimuleerd</t>
  </si>
  <si>
    <t>Energizado, reenvigorado</t>
  </si>
  <si>
    <t>充满能量的，倍受激发的</t>
  </si>
  <si>
    <t>Voller Energie, stimuliert</t>
  </si>
  <si>
    <t>에너지 넘치는, 흥미를 일으키는</t>
  </si>
  <si>
    <t>Enérgico, estimulado</t>
  </si>
  <si>
    <t>Puno ng energy, gising na gising</t>
  </si>
  <si>
    <t>Energéticas, motivadas</t>
  </si>
  <si>
    <t>Stärkta, stimulerade</t>
  </si>
  <si>
    <t>مفعم بالطاقة، متحفز</t>
  </si>
  <si>
    <t>Vigorizada, estimulada</t>
  </si>
  <si>
    <t>Penuh semangat, bergairah</t>
  </si>
  <si>
    <t>エネルギーに溢れている、刺激的</t>
  </si>
  <si>
    <t>Energiche, eccitate</t>
  </si>
  <si>
    <t>Energisk, full av liv</t>
  </si>
  <si>
    <t>Enerji dolu, uyarılmış</t>
  </si>
  <si>
    <t>充滿活力的、有動力的</t>
  </si>
  <si>
    <t>အင္အားျပည့္၀ေသာ၊ လံဳွ့ေဆာ္မွဳရွိေသာ</t>
  </si>
  <si>
    <t>Энергию, бодрость</t>
  </si>
  <si>
    <t>เปี่ยมพลังงาน, กระตือรือร้น</t>
  </si>
  <si>
    <t>Bertenaga, merangsang</t>
  </si>
  <si>
    <t>充满活力，被激发</t>
  </si>
  <si>
    <t>Énergisées, stimulées</t>
  </si>
  <si>
    <t>Energizada(o), estimulada(o)</t>
  </si>
  <si>
    <t>Energizado/a,  estimulado/a</t>
  </si>
  <si>
    <t>Energiek, stimulerend</t>
  </si>
  <si>
    <t>Okunomdlandla, okunetshisekelo</t>
  </si>
  <si>
    <t>Luxhotyiswe ngamandla, luvuselelwe</t>
  </si>
  <si>
    <t>Ya matla, ya nang le tshusumetso</t>
  </si>
  <si>
    <t>Energizado, motivado</t>
  </si>
  <si>
    <t>Γεμάτοι ενέργεια, σε ένταση</t>
  </si>
  <si>
    <t>אנרגטי, נמרץ</t>
  </si>
  <si>
    <t>Pline de energie</t>
  </si>
  <si>
    <t>plní energie, nabudení</t>
  </si>
  <si>
    <t>Energizada, estimulada</t>
  </si>
  <si>
    <t>ធ្វើអោយមានកំលាំង,​ ជំរុញ</t>
  </si>
  <si>
    <t>نشيط، ذو حافز</t>
  </si>
  <si>
    <t>Energisé, stimulé</t>
  </si>
  <si>
    <t>Mwenye nguvu</t>
  </si>
  <si>
    <t>Giàu năng lượng, phấn khích</t>
  </si>
  <si>
    <t>প্রবলভাবে সক্রিয়, উত্তেজিত</t>
  </si>
  <si>
    <t>ਊਰਜਾਵਾਨ, ਉਤੇਜਿਤ</t>
  </si>
  <si>
    <t>ઉત્સાહિત, ઉત્તેજીત</t>
  </si>
  <si>
    <t>ଉର୍ଜାବାନ୍‌, ଉତ୍ତେଜିତ</t>
  </si>
  <si>
    <t>சக்தி பெற்றது , உற்சாகப்படுத்தப்பட்டது</t>
  </si>
  <si>
    <t>శక్తివంతమైన, ఉత్తేజితమైన</t>
  </si>
  <si>
    <t>ಶಕ್ತಿಯುತ, ಉತ್ತೇಜಿತ</t>
  </si>
  <si>
    <t xml:space="preserve">ഊര്‍ജ്ജസ്വലമായ, ഉന്മേഷമുള്ള </t>
  </si>
  <si>
    <t>এনাৰ্জীৰে পূৰ্ণ, ষ্টিমুলেটেড</t>
  </si>
  <si>
    <t>उत्साहित, उत्तेजित</t>
  </si>
  <si>
    <t>उत्साही, उत्तेजित</t>
  </si>
  <si>
    <t>උද්යෝගිමත් , උනන්දු</t>
  </si>
  <si>
    <t xml:space="preserve">உற்சாகமானது, தூண்டுவது </t>
  </si>
  <si>
    <t>Energética, vigorosa</t>
  </si>
  <si>
    <t>Energikus, ösztönzött</t>
  </si>
  <si>
    <t>Energinen, stimuloiva</t>
  </si>
  <si>
    <t xml:space="preserve">فيه طاقة، نشيط </t>
  </si>
  <si>
    <t>ہمت والا/ جوشیلا، حوصلہ افزائی کرنے والا</t>
  </si>
  <si>
    <t>কর্মশক্তি, উদ্দীপিত</t>
  </si>
  <si>
    <t>Енергічний, мотивированный</t>
  </si>
  <si>
    <t>Энергичный, мотивований</t>
  </si>
  <si>
    <t>Plní energie, nabuzení</t>
  </si>
  <si>
    <t>Pełne energii, pobudzone</t>
  </si>
  <si>
    <t>Enyere ike, akpalitere</t>
  </si>
  <si>
    <t>Ti gba agbára, Ti jí</t>
  </si>
  <si>
    <t>E get energy and dey inspire</t>
  </si>
  <si>
    <t>Mai kazar-kazar, marar kasala</t>
  </si>
  <si>
    <t>Different, standing apart</t>
  </si>
  <si>
    <t>Originales, différentes des autres</t>
  </si>
  <si>
    <t>Anders, uniek</t>
  </si>
  <si>
    <t>Diferente, Destaca-se dos restantes</t>
  </si>
  <si>
    <t>不同的，有别于其他的</t>
  </si>
  <si>
    <t>Anders, herausstechend</t>
  </si>
  <si>
    <t>남들과 다른, 특이한</t>
  </si>
  <si>
    <t>Diferente, pararse</t>
  </si>
  <si>
    <t>Anders, afwijkend/uniek</t>
  </si>
  <si>
    <t>Iba, nagbubukod-tangi</t>
  </si>
  <si>
    <t>Diferentes, marcan la diferencia</t>
  </si>
  <si>
    <t>Annorlunda, sticker ut</t>
  </si>
  <si>
    <t>مختلف، متميز</t>
  </si>
  <si>
    <t>Diferente, se distingue del resto</t>
  </si>
  <si>
    <t>Berbeda, menonjol</t>
  </si>
  <si>
    <t>他者とは違い、際立っている</t>
  </si>
  <si>
    <t>Diverse, originali</t>
  </si>
  <si>
    <t>Annerledes, skiller seg ut</t>
  </si>
  <si>
    <t>Farklı, sıradışı</t>
  </si>
  <si>
    <t>與別不同的</t>
  </si>
  <si>
    <t>ကြဲျပားျခားနားေသာ/ သီးျခားရွိေသာ</t>
  </si>
  <si>
    <t>Свою уникальность, непохожесть на других</t>
  </si>
  <si>
    <t>แตกต่าง, แตกต่างจากสิ่งรอบข้าง</t>
  </si>
  <si>
    <t>Berbeza, berlainan</t>
  </si>
  <si>
    <t>不同的，不站在一起</t>
  </si>
  <si>
    <t>Différentes, se démarquent</t>
  </si>
  <si>
    <t>Diferente, sobresale entre los demás</t>
  </si>
  <si>
    <t>Diferente, distintivo/a</t>
  </si>
  <si>
    <t>Anders, afsydig</t>
  </si>
  <si>
    <t>Okuhlukile, okume kodwa</t>
  </si>
  <si>
    <t>Lwahlukile, lufana lodwa</t>
  </si>
  <si>
    <t>Ya fapaneng, ya arohaneng le ba bang</t>
  </si>
  <si>
    <t>Diferente, marcan la diferencia</t>
  </si>
  <si>
    <t xml:space="preserve">Διαφορετικοί, ξεχωρίζουν </t>
  </si>
  <si>
    <t>שונה, יוצא דופן</t>
  </si>
  <si>
    <t>Unice, iesind in evidenta</t>
  </si>
  <si>
    <t>odlišní, vystupujúci z radu</t>
  </si>
  <si>
    <t>Diferente, distinguida</t>
  </si>
  <si>
    <t>ខុសគ្នា,​ ដាច់ដោយឡែក</t>
  </si>
  <si>
    <t>مختلف ، فى مكان بعيد عن الاخرين</t>
  </si>
  <si>
    <t>Différent, se démarquant</t>
  </si>
  <si>
    <t>Tofauti</t>
  </si>
  <si>
    <t>Độc đáo, khác biệt</t>
  </si>
  <si>
    <t>আলাদা, আলাদাভাবে চোখে পড়ে</t>
  </si>
  <si>
    <t>ਅੱਡ, ਵੱਖਰਾ ਖੜਾ</t>
  </si>
  <si>
    <t>અલગ, જુદા તરી આવતા</t>
  </si>
  <si>
    <t>ଭିନ୍ନ, ସ୍ବତନ୍ତ୍ର ଦେଖାଯିବା</t>
  </si>
  <si>
    <t>வித்தியாசமானது , தனித்து நிற்பது</t>
  </si>
  <si>
    <t>విభిన్నమైన, ప్రత్యేకంగా నిలిచే</t>
  </si>
  <si>
    <t>ವಿಭಿನ್ನ, ಬೇರೆಯಾಗಿ ನಿಲ್ಲುವ</t>
  </si>
  <si>
    <t xml:space="preserve">വ്യത്യസ്തമായ, വേറിട്ടുനില്‍ക്കുന്ന </t>
  </si>
  <si>
    <t>পৃথক, পৃথকভাৱে থিয় দিয়া</t>
  </si>
  <si>
    <t>अलग, अलग दिखनेवाला</t>
  </si>
  <si>
    <t>भिन्न, इतरांपेक्षा वेगळा</t>
  </si>
  <si>
    <t xml:space="preserve">වෙනස් , වෙනම සිටීම </t>
  </si>
  <si>
    <t xml:space="preserve">வேறுபட்டது, தனித்துவமானது </t>
  </si>
  <si>
    <t>Diferente, distinta</t>
  </si>
  <si>
    <t>Különböző, kívülálló</t>
  </si>
  <si>
    <t>Erilainen, erottautuva</t>
  </si>
  <si>
    <t>مختلف ، مميز</t>
  </si>
  <si>
    <t>مختلف، سب سے جدا</t>
  </si>
  <si>
    <t>পৃথক, পৃথক দাঁড়িয়ে</t>
  </si>
  <si>
    <t>Такий, що відрізняється, виділяється</t>
  </si>
  <si>
    <t>Отличающийся, выделяющийся</t>
  </si>
  <si>
    <t>Jiní, vystupují z řady</t>
  </si>
  <si>
    <t xml:space="preserve">Inne, wyróżniające się </t>
  </si>
  <si>
    <t>Dị iche, eguzo iche</t>
  </si>
  <si>
    <t>Yàtọ̀, dá dúró lọ́tọ̀</t>
  </si>
  <si>
    <t>E dey difference and dey separated</t>
  </si>
  <si>
    <t>mai bambanci, ya fita daban</t>
  </si>
  <si>
    <t>Confident, self assured</t>
  </si>
  <si>
    <t>Confident, self-assured</t>
  </si>
  <si>
    <t>Sûres d'elles, confiantes en elles-mêmes</t>
  </si>
  <si>
    <t>Zelfverzekerd, vol vertrouwen</t>
  </si>
  <si>
    <t>Confiante, seguro de si próprio</t>
  </si>
  <si>
    <t>自信的 ，确信的</t>
  </si>
  <si>
    <t>Selbstbewusst, selbstgewiss</t>
  </si>
  <si>
    <t>자신 있는, 자신감 넘치는</t>
  </si>
  <si>
    <t>Confidente, seguro de sí mismo</t>
  </si>
  <si>
    <t>May tiwala sa sarili</t>
  </si>
  <si>
    <t>Seguras de sí mismas, con autoconfianza</t>
  </si>
  <si>
    <t>Självsäkra, självmedvetna</t>
  </si>
  <si>
    <t>واثق، واثق من نفسه</t>
  </si>
  <si>
    <t>Segura de sí misma, con alta autoestima</t>
  </si>
  <si>
    <t>Percaya diri, percaya diri</t>
  </si>
  <si>
    <t>自信があふれる、物怖じしない</t>
  </si>
  <si>
    <t>Sicure di sé</t>
  </si>
  <si>
    <t>Selvsikker, selvtilfreds</t>
  </si>
  <si>
    <t xml:space="preserve">Kendine güvenen, kendinden emin </t>
  </si>
  <si>
    <t>自信的</t>
  </si>
  <si>
    <t>ယံုျကည္မွဳရွိေသာ၊ ေသခ်ာမွဳရွ</t>
  </si>
  <si>
    <t>Уверенность в собственном выборе</t>
  </si>
  <si>
    <t>มั่นใจในตัวเอง</t>
  </si>
  <si>
    <t>Berkeyakinan, yakin diri sendiri</t>
  </si>
  <si>
    <t>自信</t>
  </si>
  <si>
    <t>Confiantes, sûres d'elles-mêmes</t>
  </si>
  <si>
    <t>Confiada(o), segura(o) de sí mismo</t>
  </si>
  <si>
    <t>Seguro/a, seguro/a de sí mismo/a</t>
  </si>
  <si>
    <t>Selfversekerd, vol selfvertroue</t>
  </si>
  <si>
    <t>Okuzethenbayo, okuzizwayo</t>
  </si>
  <si>
    <t>Luzithembile, luqinisekisiwe</t>
  </si>
  <si>
    <t>Ya nang le tshepo, ya nang le tiisetso</t>
  </si>
  <si>
    <t>Confiado, seguro de si mismo</t>
  </si>
  <si>
    <t>Αυτοπεποίθηση, σιγουριά για τον εαυτό τους</t>
  </si>
  <si>
    <t>בעל בטחון, בטחון עצמי</t>
  </si>
  <si>
    <t>Increzatoare, sigure de sine</t>
  </si>
  <si>
    <t>sebavedomí, sebaistí</t>
  </si>
  <si>
    <t xml:space="preserve">Confiada, segura de sí misma </t>
  </si>
  <si>
    <t>ទំនុកចិត្ត, ធានារ៉ាប់រ៉ងដោយខ្លួនឯង</t>
  </si>
  <si>
    <t>يتمتع بالثقة، واثق من نفسه</t>
  </si>
  <si>
    <t>Confiant, assuré</t>
  </si>
  <si>
    <t>Mwenye kujiamini</t>
  </si>
  <si>
    <t>Tự tin, chắc chắn</t>
  </si>
  <si>
    <t>আত্মবিশ্বাসী, আত্মপ্রত্যয়ী</t>
  </si>
  <si>
    <t>ਆਤਮ-ਵਿਸ਼ਵਾਸੀ, ਆਪਣੇ ਆਪ 'ਤੇ ਭਰੋਸਾ ਰੱਖਣ ਵਾਲਾ</t>
  </si>
  <si>
    <t>આત્મવિશ્વાસુ, પોતાનામાં વિશ્વાસ ધરાવતા</t>
  </si>
  <si>
    <t>ନିଶ୍ଚୟୀ, ଆତ୍ମବିଶ୍ବାସୀ</t>
  </si>
  <si>
    <t>நம்பிக்கையானது, சுய-உறுதி (தன்னம்பிக்கை) கொண்டது</t>
  </si>
  <si>
    <t>విశ్వాసం, స్వీయ హామీ</t>
  </si>
  <si>
    <t>ಆತ್ಮವಿಶ್ವಾಸದ, ತನ್ನಂಬಿಕೆಯ</t>
  </si>
  <si>
    <t xml:space="preserve">ആത്മവിശ്വാസമുള്ള, സ്വയം ഉറപ്പുള്ള </t>
  </si>
  <si>
    <t>আত্ম-বিশ্বাসী, আত্ম-সন্তুষ্ট</t>
  </si>
  <si>
    <t>आत्म-विश्वासी, स्वयं-आश्वासित</t>
  </si>
  <si>
    <t>आत्मविश्वास, स्वसामर्थ्यावर विश्वास असणारा</t>
  </si>
  <si>
    <t xml:space="preserve">විශ්වාස , ස්වයං විශ්වාසයක් ඇති </t>
  </si>
  <si>
    <t xml:space="preserve">நம்பிக்கை கொண்டது, தன்னம்பிக்கை மிக்கது </t>
  </si>
  <si>
    <t>Confiante, segura de si</t>
  </si>
  <si>
    <t>Magabiztos, öntudatos</t>
  </si>
  <si>
    <t>Itsevarma, omanarvontuntoinen</t>
  </si>
  <si>
    <t>واثق من نفسه</t>
  </si>
  <si>
    <t xml:space="preserve">پر اعتماد، خود پر یقین </t>
  </si>
  <si>
    <t>আত্মবিশ্বাসী, আত্মপ্রত্যয়ী</t>
  </si>
  <si>
    <t>Впевнений, самовпевнений</t>
  </si>
  <si>
    <t>Уверенный, самоуверенный</t>
  </si>
  <si>
    <t>sebevědomí, sebejistí</t>
  </si>
  <si>
    <t>Pewne siebie, stanowcze</t>
  </si>
  <si>
    <t>Obi ike, obi isi ike</t>
  </si>
  <si>
    <t>Ní ìdánilójú, ní ìdánilójú nínú ara ẹni</t>
  </si>
  <si>
    <t>E get self assurance and confidence</t>
  </si>
  <si>
    <t>Mai yaƙini, wanda ya yarda da kansa</t>
  </si>
  <si>
    <t>Luxurious, indulgent</t>
  </si>
  <si>
    <t>Avec l'envie d'avoir ce qu'il y a de mieux, de se faire plaisir sans rien se refuser</t>
  </si>
  <si>
    <t>Luxueus, in de watten gelegd</t>
  </si>
  <si>
    <t>Luxuoso, indulgente</t>
  </si>
  <si>
    <t>奢华的，享受的</t>
  </si>
  <si>
    <t>Luxuriös, sich verwöhnend</t>
  </si>
  <si>
    <t>호화로운, 사치하는</t>
  </si>
  <si>
    <t>Lujoso, indulgente</t>
  </si>
  <si>
    <t>Masagana, nagpapalayaw</t>
  </si>
  <si>
    <t>Lujosas, indulgentes</t>
  </si>
  <si>
    <t>Lyxiga, känsla av att unna sig</t>
  </si>
  <si>
    <t>فخم، مدلل</t>
  </si>
  <si>
    <t>Lujosa, autoindulgente</t>
  </si>
  <si>
    <t xml:space="preserve">Mewah, dimanjakan </t>
  </si>
  <si>
    <t>ご褒美をもらった、贅沢な気分</t>
  </si>
  <si>
    <t>Ricche, che amano godersi la vita</t>
  </si>
  <si>
    <t>Luksuriøs, staselig</t>
  </si>
  <si>
    <t xml:space="preserve"> Gösterişli, zevk alan</t>
  </si>
  <si>
    <t>豪華的、放縱的</t>
  </si>
  <si>
    <t>တန္ဖုိးျကီးေသာ၊ ေမြ႔ေလ်ာ္တတ္ေသာ</t>
  </si>
  <si>
    <t>Удовольствие, роскошь</t>
  </si>
  <si>
    <t>หรูหราฟุ่มเฟือย, ตามใจตัวเอง</t>
  </si>
  <si>
    <t>Mewah, dimanjai</t>
  </si>
  <si>
    <t>豪华，放纵</t>
  </si>
  <si>
    <t>Vivant dans le luxe, se gâtant</t>
  </si>
  <si>
    <t>Lujoso/a, indulgente</t>
  </si>
  <si>
    <t>Weelderig, inskiklik</t>
  </si>
  <si>
    <t>Okusezingeni elintofontofo, okuzibusisayo</t>
  </si>
  <si>
    <t>Lunenyhweba, luyaxhamla</t>
  </si>
  <si>
    <t>Ya iketlileng, ya nang le mamello</t>
  </si>
  <si>
    <t>Lujoso, indulgente (para darse un gusto)</t>
  </si>
  <si>
    <t>Πολυτέλεια, απόλαυση</t>
  </si>
  <si>
    <t>מפואר, מפנק</t>
  </si>
  <si>
    <t>Isi permit de toate, pot sa se rasfete</t>
  </si>
  <si>
    <t>majú pocit prepychu, pôžitku</t>
  </si>
  <si>
    <t xml:space="preserve">De lujo, indulgente </t>
  </si>
  <si>
    <t>ដ៏ប្រណិត,​ មិនតឹងតែង</t>
  </si>
  <si>
    <t>مترف/متفاخم ، متساهل</t>
  </si>
  <si>
    <t>Luxueux, indulgent</t>
  </si>
  <si>
    <t>Mpenda anasa</t>
  </si>
  <si>
    <t>Sang trọng, xa xỉ</t>
  </si>
  <si>
    <t>বিলাসবহুল, প্রশ্রয়পূর্ণ</t>
  </si>
  <si>
    <t>ਸੁਖ ਭੋਗੀ, ਮਿਹਰਬਾਨ</t>
  </si>
  <si>
    <t>વૈભવી, છૂટથી માણવું</t>
  </si>
  <si>
    <t>ବିଳାଷପୂର୍ଣ୍ଣ, ପରିତୃପ୍ତ</t>
  </si>
  <si>
    <t>ஆடம்பரமானது, அனுபவித்து மகிழ்வது</t>
  </si>
  <si>
    <t>విలాసవంతమైన, శాంతము గల</t>
  </si>
  <si>
    <t>ಬೆಲೆಬಾಳುವ, ಅತ್ಯಂತವಾಗಿ ತೊಡಗಿಕೊಂಡಿರುವ</t>
  </si>
  <si>
    <t xml:space="preserve">ആഡംബരപ്രിയനായ, ആസക്തിയുള്ള </t>
  </si>
  <si>
    <t>বিলাসী, প্ৰশ্ৰয়জনক</t>
  </si>
  <si>
    <t>शानदार, उदार</t>
  </si>
  <si>
    <t>विलक्षण, उदार</t>
  </si>
  <si>
    <t xml:space="preserve">සුඛෝපභෝගි, ඉවසිලිවන්ත </t>
  </si>
  <si>
    <t xml:space="preserve">ஆடம்பரமானது, தயையுள்ளது </t>
  </si>
  <si>
    <t>Luxuosa, indulgente</t>
  </si>
  <si>
    <t>Luxus, kényeztető</t>
  </si>
  <si>
    <t>Ylellinen, nautiskeleva</t>
  </si>
  <si>
    <t>فاخر ، متسامح</t>
  </si>
  <si>
    <t>پرتعیش/ لگزری، مہربان</t>
  </si>
  <si>
    <t>বিলাসবহুল, অসংযত</t>
  </si>
  <si>
    <t>Розкішний, потурає своїм примхам</t>
  </si>
  <si>
    <t>Роскошный, потакающий своим прихотям</t>
  </si>
  <si>
    <t>Mají rádi luxus, hýčkání</t>
  </si>
  <si>
    <t xml:space="preserve">Luksusowe, ulegające zachciankom </t>
  </si>
  <si>
    <t>Ọgaranya, na-achọsi ike</t>
  </si>
  <si>
    <t>Ní adùn, gbígbádùn</t>
  </si>
  <si>
    <t>E dey comfortable and generous</t>
  </si>
  <si>
    <t>Mai son jin daɗi, ɗan bushasha</t>
  </si>
  <si>
    <t>Under control, everything in order</t>
  </si>
  <si>
    <t>En parfaite maîtrise, bien organisée</t>
  </si>
  <si>
    <t>In controle, georganiseerd</t>
  </si>
  <si>
    <t>Controlado, Racional</t>
  </si>
  <si>
    <t>一切尽在掌控的</t>
  </si>
  <si>
    <t>Die Kontrolle haben, alles geordnet</t>
  </si>
  <si>
    <t>잘 관리 되는, 정돈 되어 있는</t>
  </si>
  <si>
    <t>Bajo control, todo en orden</t>
  </si>
  <si>
    <t>Kontrolado, lahat nasa ayos</t>
  </si>
  <si>
    <t>En control, en orden</t>
  </si>
  <si>
    <t>Under kontroll, allt i sin ordning</t>
  </si>
  <si>
    <t>تحت السيطرة، كل شيء منظم</t>
  </si>
  <si>
    <t>Bajo control, con todo en orden</t>
  </si>
  <si>
    <t>Terkendali, segalanya teratur</t>
  </si>
  <si>
    <t>管理できている、秩序ある</t>
  </si>
  <si>
    <t>Disciplinate, che hanno tutto sotto controllo</t>
  </si>
  <si>
    <t>Kontrollert, alt på stell</t>
  </si>
  <si>
    <t xml:space="preserve">Kontrollü, herşey olması gerektiği gibi </t>
  </si>
  <si>
    <t>有規律的、井井有條的</t>
  </si>
  <si>
    <t>ထိန္းခ်ဳပ္မွဳေအာက္တြင္ရွိေသာ၊ အစီအစဥ္တက်ျဖစ္ေသာ</t>
  </si>
  <si>
    <t>Контроль над ситуацией, порядок</t>
  </si>
  <si>
    <t>อยู่ในความควบคุม, ทุกย่างอยู่ในความควบคุม</t>
  </si>
  <si>
    <t>Di bawah kawalan, segalanya teratur</t>
  </si>
  <si>
    <t>在控制之下，一切井井有条</t>
  </si>
  <si>
    <t>En contrôle, tout est en ordre</t>
  </si>
  <si>
    <t>En control, todo en orden</t>
  </si>
  <si>
    <t>Beheersd, alles is onder beheer</t>
  </si>
  <si>
    <t>Okulawulekayo, konke kuhamba kahle</t>
  </si>
  <si>
    <t>Luphantsi kolawulo, konke kuqhuba kakuhle</t>
  </si>
  <si>
    <t>Ya nang le taolo, dintho tsohle di ka tlasa taolo</t>
  </si>
  <si>
    <t>Bajo control, todo en orden.</t>
  </si>
  <si>
    <t>Ότι έχουν τον έλεγχο, τα έχουν όλα σε τάξη</t>
  </si>
  <si>
    <t>בשליטה, שומר על סדר</t>
  </si>
  <si>
    <t>Detin controlul, au totul in ordine</t>
  </si>
  <si>
    <t>majú veci pod kontrolou, všetko na poriadku</t>
  </si>
  <si>
    <t xml:space="preserve">Bajo control, todo en orden </t>
  </si>
  <si>
    <t>ក្រោមការគ្រប់គ្រង, អ្វីៗគ្រប់យ៉ាងតាមលំដាប់លំដោយ</t>
  </si>
  <si>
    <t>تحت السيطرة ، كل شيء منظم</t>
  </si>
  <si>
    <t>Sous contrôle, tout est en ordre</t>
  </si>
  <si>
    <t>Mdhibiti</t>
  </si>
  <si>
    <t>Trong tầm kiểm soát, mọi thứ đều ổn</t>
  </si>
  <si>
    <t xml:space="preserve">নিয়ন্ত্রণে থাকা, সবকিছু ঠিকভাবে আছে </t>
  </si>
  <si>
    <t>ਨਿਯੰਤ੍ਰਣ ਵਿੱਚ, ਹਰ ਚੀਜ਼ ਤਰਤੀਬ ਵਿੱਚ</t>
  </si>
  <si>
    <t>નિયંત્રણ હેઠળ, બધી જ બાબત ક્રમબદ્ધ</t>
  </si>
  <si>
    <t>ନିୟନ୍ତ୍ରଣରେ, ସବୁକିଛି ବ୍ୟବସ୍ଥିତ ରୂପେ</t>
  </si>
  <si>
    <t>கட்டுப்பாட்டில் இருப்பது , அனைத்தும் ஒழுங்கான முறையில் இருப்பது</t>
  </si>
  <si>
    <t>నియంత్రణలో ఉన్న, ప్రతీది సక్రమంగా ఉన్న</t>
  </si>
  <si>
    <t>ನಿಯಂತ್ರಣದಲ್ಲಿರುವ, ಎಲ್ಲವೂ ಕ್ರಮದಲ್ಲಿ ಇರುವ</t>
  </si>
  <si>
    <t xml:space="preserve">നിയന്ത്രണമുള്ള, എല്ലാക്കാര്യങ്ങളും ചിട്ടയില്‍ ആയ  </t>
  </si>
  <si>
    <t>নিয়ন্ত্ৰণৰ অধীন, সকলোবোৰ শুদ্ধক্ৰমত থকা</t>
  </si>
  <si>
    <t>नियंत्रण में, सब कुछ क्रम में/अपनी जगह पर</t>
  </si>
  <si>
    <t>नियंत्रणात, सर्वकाही क्रमात असणे</t>
  </si>
  <si>
    <t xml:space="preserve">පාලනය යටතේ , හැම දෙයක්ම පිළිවෙලට ඇත </t>
  </si>
  <si>
    <t>கட்டுப்பாட்டின் கீழ், அனைத்தும் கட்டுப்பாட்டில்</t>
  </si>
  <si>
    <t>Sob controlo, tudo em ordem</t>
  </si>
  <si>
    <t>Kontrollált, rendezett</t>
  </si>
  <si>
    <t>Hallinnassa, kaikki kunnossa</t>
  </si>
  <si>
    <t>تحت السيطرة ، كل شيء على ما يرام</t>
  </si>
  <si>
    <t>نظم و ضبط ، با ترتیب</t>
  </si>
  <si>
    <t>নিয়ন্ত্রণাধীনে, সবকিছু নিয়মানুযায়ী</t>
  </si>
  <si>
    <t>Тримає все під контролем, впорядковує</t>
  </si>
  <si>
    <t>Держащий все под контролем, упорядочивающий</t>
  </si>
  <si>
    <t>Mají vše pod kontrolou, vše v pořádku</t>
  </si>
  <si>
    <t>Mające wszystko pod kontrolą, uporządkowane</t>
  </si>
  <si>
    <t>N'okpuru nchịkwa, ihe niile dị n'usoro</t>
  </si>
  <si>
    <t>Wà lábẹ́ àkóso, ohun gbogbo wà létò</t>
  </si>
  <si>
    <t>E dey under control and all de things dey in order</t>
  </si>
  <si>
    <t>mai linzami, komai a ƙa'ida</t>
  </si>
  <si>
    <t>Discerning, choosy</t>
  </si>
  <si>
    <t xml:space="preserve">Discerning, choosy </t>
  </si>
  <si>
    <t>Exigeantes, difficiles à satisfaire</t>
  </si>
  <si>
    <t>Kritisch, kieskeurig</t>
  </si>
  <si>
    <t>Exigente, que tem discernimento</t>
  </si>
  <si>
    <t>有眼光的，有选择性的</t>
  </si>
  <si>
    <t>Anspruchsvoll, wählerisch</t>
  </si>
  <si>
    <t>안목이 있는, 세심한</t>
  </si>
  <si>
    <t>Perspicaz, melindroso</t>
  </si>
  <si>
    <t>Magpagwari, mapili</t>
  </si>
  <si>
    <t>Exigentes, con criterio</t>
  </si>
  <si>
    <t>Omdömesgilal, kräsna</t>
  </si>
  <si>
    <t>ذات بصيرة، صعبة الإرضاء</t>
  </si>
  <si>
    <t>Exigente, selectiva</t>
  </si>
  <si>
    <t>Tajam, pemilih</t>
  </si>
  <si>
    <t>こだわりがある、良し悪しのわかる</t>
  </si>
  <si>
    <t>Perspicaci, esigenti</t>
  </si>
  <si>
    <t>Selektiv, kresen</t>
  </si>
  <si>
    <t xml:space="preserve">Talepkar, seçici </t>
  </si>
  <si>
    <t>挑剔的</t>
  </si>
  <si>
    <t>ေကာင္းစြာနားလည္နုိင္ေသာ၊ ေစ့စပ္ေသခ်ာေသာ</t>
  </si>
  <si>
    <t>Свою изысканность, тонкий вкус</t>
  </si>
  <si>
    <t>มีวิสัยทัศน์, ช่างเลือก</t>
  </si>
  <si>
    <t>Arif, terlalu memilih</t>
  </si>
  <si>
    <t>挑剔，挑三拣四</t>
  </si>
  <si>
    <t>Perspicaces, sélectives</t>
  </si>
  <si>
    <t>Exigente, quisquilloso</t>
  </si>
  <si>
    <t>Entendido/a, selectivo/a</t>
  </si>
  <si>
    <t>Skerpsinnig, kieskeurig</t>
  </si>
  <si>
    <t>Okubukisisayo, okukhethayo</t>
  </si>
  <si>
    <t>Luyahlukanisa, luyakhetha</t>
  </si>
  <si>
    <t>Ya kgethollang, ya kgethang</t>
  </si>
  <si>
    <t>Οξυδερκείς, επιλεκτικοί</t>
  </si>
  <si>
    <t>מבחין, בררן</t>
  </si>
  <si>
    <t>Cu discernamant, pretentioase in alegeri</t>
  </si>
  <si>
    <t>nároční, vyberaví</t>
  </si>
  <si>
    <t>ចេះយល់ច្រឡំ, ជ្រើសរើស</t>
  </si>
  <si>
    <t>مميز ، يهتم بالاختيار</t>
  </si>
  <si>
    <t>Discernant, sélectif</t>
  </si>
  <si>
    <t>Mwangalifu</t>
  </si>
  <si>
    <t>Sáng suốt, biết kén chọn</t>
  </si>
  <si>
    <t>সূক্ষ্মদর্শী, খুঁতখুঁতে</t>
  </si>
  <si>
    <t>ਵਿਵੇਕੀ, ਨਕਚੜ੍ਹਿਆ</t>
  </si>
  <si>
    <t>સમજદાર, ચીવટયુક્ત</t>
  </si>
  <si>
    <t>ବିବେକହୀନ, ଅତିଅଳଂକୃତ</t>
  </si>
  <si>
    <t>நுட்பமானது, மிக கவனமாக தேர்வு செய்வது</t>
  </si>
  <si>
    <t>వివేచన గల, నిర్ణయించగల</t>
  </si>
  <si>
    <t>ವಿವೇಚನೆಯಿರುವ, ಅತಿ ನಾಜೂಕಿನಿಂದ ಆಯ್ಕೆ ಮಾಡುವ</t>
  </si>
  <si>
    <t xml:space="preserve">സൂക്ഷ്മബുദ്ധിയുള്ള, തിരഞ്ഞെടുക്കുമ്പോള്‍ അങ്ങേയറ്റം ശ്രദ്ധാലുവായ  </t>
  </si>
  <si>
    <t xml:space="preserve">অত্যন্ত পৃথক, বাছনি কৰি থকা </t>
  </si>
  <si>
    <t>समझदार, विशिष्ट पसंद वाला व्यक्ति</t>
  </si>
  <si>
    <t>विवेकी,  निवड करण्यात अत्यंत काटेकोर असलेला</t>
  </si>
  <si>
    <t xml:space="preserve">විචක්ෂණශීලී , සතුටු කිරීමට අපහසු </t>
  </si>
  <si>
    <t xml:space="preserve">கண்டுகொள்வது, தேர்ந்தெடுப்பது </t>
  </si>
  <si>
    <t>Perspicaz, exigente</t>
  </si>
  <si>
    <t>Éleseszű, válogatós</t>
  </si>
  <si>
    <t>Arvostelukykyinen, valikoiva</t>
  </si>
  <si>
    <t>متعقل/حكيم ، صعب الإرضاء</t>
  </si>
  <si>
    <t>سمجھدار، ڈھونڈنے/ کھوجنے والا</t>
  </si>
  <si>
    <t>নির্ণায়ক, খুঁতখুঁতে</t>
  </si>
  <si>
    <t>Розбірливий, вибагливий</t>
  </si>
  <si>
    <t>Разборчивый, привередливый</t>
  </si>
  <si>
    <t>Nároční, vybíraví</t>
  </si>
  <si>
    <t>Wymagające, wybredne</t>
  </si>
  <si>
    <t>Nghọta, nhọrọ</t>
  </si>
  <si>
    <t>Dídámọ̀ yàtọ̀, yíyàn</t>
  </si>
  <si>
    <t>E dey sharp and selective</t>
  </si>
  <si>
    <t>Mai fahimta, mai kaffa-kaffa</t>
  </si>
  <si>
    <t>Safe, Protected</t>
  </si>
  <si>
    <t>En sécurité, protégées</t>
  </si>
  <si>
    <t>Veilig, beschermd</t>
  </si>
  <si>
    <t>Seguro, protegido</t>
  </si>
  <si>
    <t>安全的，受保护的</t>
  </si>
  <si>
    <t>Sicher, geschützt</t>
  </si>
  <si>
    <t>안전한, 보호 받는</t>
  </si>
  <si>
    <t>Ligtas, protektado</t>
  </si>
  <si>
    <t>Seguras, protegidas</t>
  </si>
  <si>
    <t>Trygga, skyddade</t>
  </si>
  <si>
    <t>آمن، محمي</t>
  </si>
  <si>
    <t>Segura, protegida</t>
  </si>
  <si>
    <t>Aman, terlindungi</t>
  </si>
  <si>
    <t>安全、守られている</t>
  </si>
  <si>
    <t>Al sicuro, protette</t>
  </si>
  <si>
    <t>Trygg, beskyttet</t>
  </si>
  <si>
    <t>Güvende, korunmuş</t>
  </si>
  <si>
    <t>安全的、受保護的</t>
  </si>
  <si>
    <t>လံုုုုျခံဳေသာ၊ကာကြယ္ထားေသာ</t>
  </si>
  <si>
    <t>Безопасность, защищенность</t>
  </si>
  <si>
    <t>ปลอดภัย, ได้รับการปกป้อง</t>
  </si>
  <si>
    <t>Selamat, dilindungi</t>
  </si>
  <si>
    <t>安全，受保护</t>
  </si>
  <si>
    <t>Hors de danger, protégées</t>
  </si>
  <si>
    <t>Segura(o), protegida(o)</t>
  </si>
  <si>
    <t>Seguro/a, protegido/a</t>
  </si>
  <si>
    <t>Veilig, beskermd</t>
  </si>
  <si>
    <t>Okuphephile, Okuvikelekile</t>
  </si>
  <si>
    <t>Lunokhuselo, Lukhuselekile</t>
  </si>
  <si>
    <t>Ya bolokehileng, ya sireleditsweng</t>
  </si>
  <si>
    <t>Seguro, Protegido</t>
  </si>
  <si>
    <t xml:space="preserve">Προστατευμένοι, Ασφαλείς </t>
  </si>
  <si>
    <t>בטוח, מוגן</t>
  </si>
  <si>
    <t>In siguranta, protejate</t>
  </si>
  <si>
    <t>v bezpečí, chránení</t>
  </si>
  <si>
    <t>Segura, Protegida</t>
  </si>
  <si>
    <t>សុវត្ថិភាព, ការពារ</t>
  </si>
  <si>
    <t>Sûr, protégé</t>
  </si>
  <si>
    <t>Salama</t>
  </si>
  <si>
    <t>An toàn, được bảo đảm</t>
  </si>
  <si>
    <t>নিরাপদ, সুরক্ষিত</t>
  </si>
  <si>
    <t>ਸੁਰੱਖਿਅਤ, ਸੁਰੱਖਿਆਤਮਕ</t>
  </si>
  <si>
    <t>સલામત, સુરક્ષિત</t>
  </si>
  <si>
    <t>ନିରାପଦ, ସୁରକ୍ଷିତ</t>
  </si>
  <si>
    <t>பாதுகாப்பானது, பாதுகாக்கப்படுவது</t>
  </si>
  <si>
    <t>సురక్షితం, భధ్రత కలిగి ఉన్న</t>
  </si>
  <si>
    <t>ಸುರಕ್ಷಿತ, ಸಂರಕ್ಷಿತ</t>
  </si>
  <si>
    <t xml:space="preserve">സുരക്ഷിതമായ, സംരക്ഷിക്കപ്പെടുന്ന </t>
  </si>
  <si>
    <t>সুৰক্ষিত, নিৰাপদ</t>
  </si>
  <si>
    <t>सुरक्षित, संरक्षित</t>
  </si>
  <si>
    <t>සුරක්ෂිත, ආරක්ෂිත</t>
  </si>
  <si>
    <t xml:space="preserve">பாதுகாப்பானது, பாதுகாக்கப்பட்டது </t>
  </si>
  <si>
    <t>Biztonságos, Védett</t>
  </si>
  <si>
    <t>Turvallinen, suojeltu</t>
  </si>
  <si>
    <t>آمن ، محمي</t>
  </si>
  <si>
    <t>محفوظ ، بچا ہوا</t>
  </si>
  <si>
    <t>Безпечний, надійний, захищений</t>
  </si>
  <si>
    <t>Безопасный, надежный, защищенный</t>
  </si>
  <si>
    <t>V bezpečí, ochráněni</t>
  </si>
  <si>
    <t>Bezpieczne, chronione</t>
  </si>
  <si>
    <t>Nchekwa, Chebe</t>
  </si>
  <si>
    <t>Ní ààbò, Tí dáàbòbò</t>
  </si>
  <si>
    <t>E dey harmless and secured</t>
  </si>
  <si>
    <t>mai aminci, wanda aka kare</t>
  </si>
  <si>
    <t>Mellow, at ease</t>
  </si>
  <si>
    <t>A l'aise, tranquilles</t>
  </si>
  <si>
    <t>Zacht, op je gemak</t>
  </si>
  <si>
    <t>Que acalma</t>
  </si>
  <si>
    <t>放松的，舒缓的</t>
  </si>
  <si>
    <t>Sanft, behaglich</t>
  </si>
  <si>
    <t>부드러운, 걱정 없는</t>
  </si>
  <si>
    <t>Meloso, a gusto</t>
  </si>
  <si>
    <t>Mahinahon, matiwasay</t>
  </si>
  <si>
    <t>Calmadas, cómodas</t>
  </si>
  <si>
    <t>Bekväma, väl till mods</t>
  </si>
  <si>
    <t>يانع، مستريح</t>
  </si>
  <si>
    <t>Delicada, relajada</t>
  </si>
  <si>
    <t>Lembut, tenang</t>
  </si>
  <si>
    <t>淡々とした、ゆっくりした</t>
  </si>
  <si>
    <t>A proprio agio</t>
  </si>
  <si>
    <t>Beroliget, avbalansert</t>
  </si>
  <si>
    <t>Keyifli, içi rahat</t>
  </si>
  <si>
    <t>柔和的、安心的</t>
  </si>
  <si>
    <t>ေအးေဆးျဖစ္ေသာ၊ လြယ္လြယ္ကူကူုျဖစ္ေသာ</t>
  </si>
  <si>
    <t>Безмятежность, расслабленность</t>
  </si>
  <si>
    <t>เบิกบาน, สบายใจ</t>
  </si>
  <si>
    <t>Lembut, selesa</t>
  </si>
  <si>
    <t>成熟，放心</t>
  </si>
  <si>
    <t>Sereines, à l'aise</t>
  </si>
  <si>
    <t>tranquila(o), cómoda(o)</t>
  </si>
  <si>
    <t>Apacible, a gusto/relajado/a</t>
  </si>
  <si>
    <t>Gemoedelik, ontspanne</t>
  </si>
  <si>
    <t>Okupholile, okuziphumulele</t>
  </si>
  <si>
    <t>Lonwabile, luzolile</t>
  </si>
  <si>
    <t>Ya hodileng, ya iketlileng</t>
  </si>
  <si>
    <t>Calmado, cómodo</t>
  </si>
  <si>
    <t>Ήρεμος, καθησυχασμένοι</t>
  </si>
  <si>
    <t>מתון, רגוע</t>
  </si>
  <si>
    <t>Calme, relaxate</t>
  </si>
  <si>
    <t>pocit nenútenosti, pohody</t>
  </si>
  <si>
    <t>Calmada, a gusto</t>
  </si>
  <si>
    <t>ទន់ភ្លន់, ងាយស្រួល</t>
  </si>
  <si>
    <t>لين، سهل</t>
  </si>
  <si>
    <t>Moelleux, à l'aise</t>
  </si>
  <si>
    <t>Mtulivu</t>
  </si>
  <si>
    <t>Êm dịu, thư thái</t>
  </si>
  <si>
    <t>পরিণত, সহজ</t>
  </si>
  <si>
    <t>ਧੀਮਾ, ਸੌਖਾ</t>
  </si>
  <si>
    <t>તણાવમુક્ત, નચિંત</t>
  </si>
  <si>
    <t>ବିନମ୍ର, ସହଜ</t>
  </si>
  <si>
    <t>கனிவானது, ஓய்வாக இருப்பது</t>
  </si>
  <si>
    <t>కోమలమైన, సులభతరమైన</t>
  </si>
  <si>
    <t>ಹದವಾಗಿರುವ, ನಿರಾತಂಕವಾದ</t>
  </si>
  <si>
    <t>പ്രസന്നമായ, സ്വസ്ഥതയുള്ള</t>
  </si>
  <si>
    <t>মেল', সহজ</t>
  </si>
  <si>
    <t>विनम्र, सहज</t>
  </si>
  <si>
    <t>सौम्य, सहज</t>
  </si>
  <si>
    <t xml:space="preserve">සිනිඳු , සුව සේ </t>
  </si>
  <si>
    <t xml:space="preserve">கனிந்தது, எளிதானது </t>
  </si>
  <si>
    <t>Branda, tranquila</t>
  </si>
  <si>
    <t>Lágy, könnyed</t>
  </si>
  <si>
    <t xml:space="preserve">Rento, levollinen </t>
  </si>
  <si>
    <t>لطيف ، مرتاح</t>
  </si>
  <si>
    <t>دھیما پن/ نرمی، آرام دہ</t>
  </si>
  <si>
    <t>প্রফুল্ল, স্বচ্ছন্দে</t>
  </si>
  <si>
    <t>Спокійний, невимушений, розслаблений</t>
  </si>
  <si>
    <t>Спокойный, непринужденный, расслабленный</t>
  </si>
  <si>
    <t>Mají pocit nenucenosti, pohody</t>
  </si>
  <si>
    <t>Spokojne, na luzie</t>
  </si>
  <si>
    <t>Dị nwayoo, dị jụụ</t>
  </si>
  <si>
    <t>Dákẹ́, wà ní ìrọ̀rùn</t>
  </si>
  <si>
    <t>E dey smooth and calm</t>
  </si>
  <si>
    <t>Mai sauƙin kai, nutsattse</t>
  </si>
  <si>
    <t>Togetherness, sense of belonging</t>
  </si>
  <si>
    <t>Togetherness, belonging</t>
  </si>
  <si>
    <t>En harmonie, bien avec les autres</t>
  </si>
  <si>
    <t>Samenhorigheid, verbonden</t>
  </si>
  <si>
    <t>Se sentir parte de algo, estar junto</t>
  </si>
  <si>
    <t>团结的，有归属感的</t>
  </si>
  <si>
    <t xml:space="preserve">Gemeinschaftlichkeit, Zugehörigkeitsgefühl </t>
  </si>
  <si>
    <t>함께 하는, 소속감 있는</t>
  </si>
  <si>
    <t>Unión, pertenecer</t>
  </si>
  <si>
    <t>Saamhorigheid, verbonden</t>
  </si>
  <si>
    <t>Pagkakasama-sama, pagkakaisa</t>
  </si>
  <si>
    <t>Unidas, con sentido de pertenencia</t>
  </si>
  <si>
    <t>Samhörighet, känsla av att höra hemma</t>
  </si>
  <si>
    <t>تقارب، شعور بالانتماء</t>
  </si>
  <si>
    <t>Compañera, con sentido de pertenencia</t>
  </si>
  <si>
    <t>Kebersamaan, kedekatan</t>
  </si>
  <si>
    <t>一体感、連帯感</t>
  </si>
  <si>
    <t>Solidali, parte di una comunità</t>
  </si>
  <si>
    <t>Fellesskap, følelse av samhørighet</t>
  </si>
  <si>
    <t>Beraberlik, aidiyet duygusu</t>
  </si>
  <si>
    <t>團結、歸屬感</t>
  </si>
  <si>
    <t>အတုူတူရွိေသာ၊တစိတ္တည္းတ၀မ္းတည္းရွိေသာ</t>
  </si>
  <si>
    <t>Единение, связь с близкими</t>
  </si>
  <si>
    <t>ความเป็นอยู่ร่วมกัน, ความรู้สึกมีส่วนร่วมเป็นเจ้าของ</t>
  </si>
  <si>
    <t>Rasa bersama-sama, semangat kekitaan</t>
  </si>
  <si>
    <t>团结，归属感</t>
  </si>
  <si>
    <t>Solidaires, sentiment d'appartenance</t>
  </si>
  <si>
    <t>Unión, snetido de pertenencia</t>
  </si>
  <si>
    <t>Unión, sentido de pertenencia</t>
  </si>
  <si>
    <t xml:space="preserve">Samesyn, samehorigheidsgevoel </t>
  </si>
  <si>
    <t>Okundawonye, okuzazi ukuthi kungokwakuphi</t>
  </si>
  <si>
    <t>Ukuba kunye, ukuba yinxalenye yabanye</t>
  </si>
  <si>
    <t>Ya ratang ho ba mmoho, ya batlang ho ba karolo</t>
  </si>
  <si>
    <t>Unido, sentido de pertenencia</t>
  </si>
  <si>
    <t xml:space="preserve">Συντροφικότητα, είναι μέρος ενός συνόλου, «ανήκει » </t>
  </si>
  <si>
    <t>ביחד, תחושת שייכות</t>
  </si>
  <si>
    <t xml:space="preserve">Conectate, apartin unui grup </t>
  </si>
  <si>
    <t>pocit súdržnosti, že niekam patria</t>
  </si>
  <si>
    <t xml:space="preserve">Unión, sentido de pertenencia </t>
  </si>
  <si>
    <t>រួមគ្នា, អារម្មណ៍នៃការជាកម្មសិទ្ធិ</t>
  </si>
  <si>
    <t>التكاتف، الشعور بالانتماء</t>
  </si>
  <si>
    <t>Ensemble, sentiment d'appartenance</t>
  </si>
  <si>
    <t>Ujamaa</t>
  </si>
  <si>
    <t>Sự gắn kết, cảm giác thân thuộc</t>
  </si>
  <si>
    <t xml:space="preserve">একত্রিত হওয়া, একাত্মতার অনুভূতি </t>
  </si>
  <si>
    <t>ਇਕਜੁਟਤਾ, ਸਾਥ ਦਾ ਅਹਿਸਾਸ</t>
  </si>
  <si>
    <t>ઘનિષ્ઠતા, જોડાયેલા હોવાની ભાવના</t>
  </si>
  <si>
    <t>ଘନିଷ୍ଠତା, ଆପଣାର ଭାବ</t>
  </si>
  <si>
    <t>ஒன்றிணைந்திருப்பது, சேர்ந்திருக்கும் உணர்வு</t>
  </si>
  <si>
    <t>కలిసి ఉండే, చెందినదిగా ఉన్న అనుభూతి</t>
  </si>
  <si>
    <t>ಒಟ್ಟು ಇರುವಿಕೆ, ಸೇರಿರುವಂಥ ಭಾವನೆ</t>
  </si>
  <si>
    <t>ഒത്തൊരുമ, സ്വന്തമാണെന്ന ബോധം</t>
  </si>
  <si>
    <t>একত্ৰতা, জড়িততা অনুভৱ</t>
  </si>
  <si>
    <t>एकजुटता, अपनेपन की भावना</t>
  </si>
  <si>
    <t>एकत्वाची भावना, आपुलकीची भावना</t>
  </si>
  <si>
    <t xml:space="preserve">එකමුතුකම , අයිති බව දැනීම </t>
  </si>
  <si>
    <t xml:space="preserve">ஒன்றுபட்டது, ஒன்றுசேர்ந்த உணர்வு </t>
  </si>
  <si>
    <t>União, sentimento de pertença</t>
  </si>
  <si>
    <t>Összetartozás, valahová tartozás érzése</t>
  </si>
  <si>
    <t>Yhteishenki, yhteenkuuluvuuden tunne</t>
  </si>
  <si>
    <t>التأزر ، الشعور بالانتماء</t>
  </si>
  <si>
    <t xml:space="preserve">قربتدار، اپنائیت کا احساس </t>
  </si>
  <si>
    <t>একসঙ্গে, একাত্মতার অনুভূতি</t>
  </si>
  <si>
    <t>Згуртованість, почуття приналежності</t>
  </si>
  <si>
    <t>Сплоченность, чувство принадлежности</t>
  </si>
  <si>
    <t>mají pocit, že někam patří, jsou spolu</t>
  </si>
  <si>
    <t>Włączone, z poczuciem przynależności</t>
  </si>
  <si>
    <t>Ịdị n'otu, mmetụta nke ịsonye</t>
  </si>
  <si>
    <t>Wà papọ̀, ní ìmọ̀ ìbẹ́gbẹ́mu</t>
  </si>
  <si>
    <t>Dem no fit separate them, get sense of fitting in</t>
  </si>
  <si>
    <t xml:space="preserve">Kasancewa tare, alfaharin kasancewa tare </t>
  </si>
  <si>
    <t>Laidback, cheerful</t>
  </si>
  <si>
    <t>Enjouées, détendues</t>
  </si>
  <si>
    <t>Relaxed, blij</t>
  </si>
  <si>
    <t>Descontraído, animado</t>
  </si>
  <si>
    <t>闲适的，惬意的</t>
  </si>
  <si>
    <t>Gelassen, heiter</t>
  </si>
  <si>
    <t>느긋한, 명랑한</t>
  </si>
  <si>
    <t>Alegre, relajado</t>
  </si>
  <si>
    <t>Masayang, laid-back/relaxed</t>
  </si>
  <si>
    <t>Relajadas, alegres</t>
  </si>
  <si>
    <t>Avspända, muntra</t>
  </si>
  <si>
    <t>مسترخي، مبتهج</t>
  </si>
  <si>
    <t xml:space="preserve">Relajada, jovial </t>
  </si>
  <si>
    <t>santai, ceria</t>
  </si>
  <si>
    <t>屈託のない、陽気な</t>
  </si>
  <si>
    <t>Disinvolte,  Brillanti</t>
  </si>
  <si>
    <t>Munter, avslappet</t>
  </si>
  <si>
    <t>Kaygısız, eğlenceli</t>
  </si>
  <si>
    <t>悠閒的、開朗的</t>
  </si>
  <si>
    <t>သက္ေတာင့္သက္သာျဖစ္ေသာ၊ရႊင္လန္းေသာ</t>
  </si>
  <si>
    <t>Непринужденность, жинерадостность</t>
  </si>
  <si>
    <t>สบาย, แจ่มใส</t>
  </si>
  <si>
    <t>Santai, ceria</t>
  </si>
  <si>
    <t>悠闲，开朗</t>
  </si>
  <si>
    <t>Décontractées, enjouées</t>
  </si>
  <si>
    <t>relajada(o), animada(o)</t>
  </si>
  <si>
    <t xml:space="preserve">Despreocupado/a, alegre </t>
  </si>
  <si>
    <t>Rustig, opgeruimd</t>
  </si>
  <si>
    <t>Okuzinzile, okujabule</t>
  </si>
  <si>
    <t xml:space="preserve">Luyalandela, lunochwayito </t>
  </si>
  <si>
    <t>Ya bohlaswa, ya thabileng</t>
  </si>
  <si>
    <t>Relajado, alegre</t>
  </si>
  <si>
    <t>Χαλαροί, Εύθυμοι</t>
  </si>
  <si>
    <t>נינוח, עליז</t>
  </si>
  <si>
    <t>Relaxate, vesele</t>
  </si>
  <si>
    <t>Uvoľnení, veselí</t>
  </si>
  <si>
    <t>Relajada, alegre</t>
  </si>
  <si>
    <t>ងាយស្រួល, រីករាយ</t>
  </si>
  <si>
    <t>مسترخى ، مبتهج</t>
  </si>
  <si>
    <t>Décontracté, joyeux</t>
  </si>
  <si>
    <t>Mcheshi</t>
  </si>
  <si>
    <t>Thoải mái, vui vẻ</t>
  </si>
  <si>
    <t>আরামপ্রিয়, আনন্দিত</t>
  </si>
  <si>
    <t>ਪਿੱਛਾ ਛੁੜਾਉਣਾ, ਹਸਮੁੱਖ</t>
  </si>
  <si>
    <t>શાંતચિત્ત, આનંદિત</t>
  </si>
  <si>
    <t>ଶାନ୍ତଚିତ୍ତ, ଆନନ୍ଦିତ</t>
  </si>
  <si>
    <t>ஓய்வாக இருப்பது , குதூகலமாக இருப்பது</t>
  </si>
  <si>
    <t>లైడ్‌బ్యాక్, సంతోషకరమైన</t>
  </si>
  <si>
    <t>ನಿರಾತಂಕವಾದ, ಹರ್ಷಚಿತ್ತ</t>
  </si>
  <si>
    <t xml:space="preserve">ശാന്തനായ, ഉത്സാഹഭരിതനായ  </t>
  </si>
  <si>
    <t>জিৰণি লোৱা, আনন্দৰে পূৰ্ণ</t>
  </si>
  <si>
    <t>शांतचित्त, आनन्दित</t>
  </si>
  <si>
    <t>शांतचित्त, आनंदी</t>
  </si>
  <si>
    <t>පසුගාමී , ප්‍රීතිමත්</t>
  </si>
  <si>
    <t xml:space="preserve">ஆசுவாசமானது, மகிழ்ச்சியானது </t>
  </si>
  <si>
    <t>Descontraída, alegre</t>
  </si>
  <si>
    <t>Könnyed, vidám</t>
  </si>
  <si>
    <t>Rento, iloinen</t>
  </si>
  <si>
    <t>مطلوق/مرولاكسي ، مبتهج</t>
  </si>
  <si>
    <t xml:space="preserve">Laidback, cheerful </t>
  </si>
  <si>
    <t xml:space="preserve">سادہ لوح ،خوشگوار </t>
  </si>
  <si>
    <t>শান্ত, আনন্দিত</t>
  </si>
  <si>
    <t>Розслаблений, веселий</t>
  </si>
  <si>
    <t>Расслабленный, веселый</t>
  </si>
  <si>
    <t>Veselí, uvolnění</t>
  </si>
  <si>
    <t>Wyluzowane, radosne</t>
  </si>
  <si>
    <t xml:space="preserve">Darala azụ, obi ụtọ </t>
  </si>
  <si>
    <t xml:space="preserve">Fà sẹ́hìn, ní ọ̀yàyà </t>
  </si>
  <si>
    <t>E dey cool and happy</t>
  </si>
  <si>
    <t>Mai kamun kai, mai farin ciki</t>
  </si>
  <si>
    <t>Delight, bliss</t>
  </si>
  <si>
    <t>Ravies, enchantées</t>
  </si>
  <si>
    <t>Verheugd, gelukzalig</t>
  </si>
  <si>
    <t>Alegre, feliz</t>
  </si>
  <si>
    <t>欣喜，愉快</t>
  </si>
  <si>
    <t>Vergnügt, glückselig</t>
  </si>
  <si>
    <t>즐거운, 행복한</t>
  </si>
  <si>
    <t>Deleite, felicidad</t>
  </si>
  <si>
    <t>Genot, gelukzalig</t>
  </si>
  <si>
    <t>Kaligayahan, kasiyahan</t>
  </si>
  <si>
    <t>Cautivan, transmiten felicidad</t>
  </si>
  <si>
    <t>Förtjusta, lycksaliga</t>
  </si>
  <si>
    <t>سرور، منتهى السعادة</t>
  </si>
  <si>
    <t>Gozosa, dichosa</t>
  </si>
  <si>
    <t>Senang, bahagia</t>
  </si>
  <si>
    <t>歓喜、至福</t>
  </si>
  <si>
    <t>Divertite, gioiose</t>
  </si>
  <si>
    <t>Glede, lykke</t>
  </si>
  <si>
    <t>Sevinçli, mutluluktan havalara uçmuş</t>
  </si>
  <si>
    <t>快樂、幸福</t>
  </si>
  <si>
    <t>ေပ်ာ္ရႊင္နွစ္သက္ဖြယ္ေကာင္းေသာ</t>
  </si>
  <si>
    <t>Восторг, наслаждение</t>
  </si>
  <si>
    <t>ยินดี, สุขสำราญ</t>
  </si>
  <si>
    <t>Sangat gembira, bahagia</t>
  </si>
  <si>
    <t>喜悦，幸福</t>
  </si>
  <si>
    <t>Joie, bonheur</t>
  </si>
  <si>
    <t>Placer, felicidad</t>
  </si>
  <si>
    <t>Placer/Dicha</t>
  </si>
  <si>
    <t>Genoeë, salig</t>
  </si>
  <si>
    <t>Injabulo, intokozo</t>
  </si>
  <si>
    <t>Lunovuyo, uchulumanco</t>
  </si>
  <si>
    <t>Thabo, monate</t>
  </si>
  <si>
    <t>Delicia, felicidad</t>
  </si>
  <si>
    <t>Ευχαρίστηση, ευδαιμονία</t>
  </si>
  <si>
    <t>תענוג, אושר</t>
  </si>
  <si>
    <t>Incantate, foarte fericite</t>
  </si>
  <si>
    <t>potešení, šťastní</t>
  </si>
  <si>
    <t>រីករាយ, សុខៈ</t>
  </si>
  <si>
    <t>البهجة ، النعيم</t>
  </si>
  <si>
    <t>Plaisir, bonheur</t>
  </si>
  <si>
    <t>Pendeza, furaha</t>
  </si>
  <si>
    <t>Vui sướng, hân hoan</t>
  </si>
  <si>
    <t>প্রসন্ন,পরমানন্দ</t>
  </si>
  <si>
    <t>ਖੁਸ਼ੀ, ਆਨੰਦ</t>
  </si>
  <si>
    <t>પ્રસન્ન, આનંદ</t>
  </si>
  <si>
    <t>ପ୍ରଶନ୍ନ, ଆନନ୍ଦ</t>
  </si>
  <si>
    <t>மகிழ்ச்சியாக இருப்பது, ஆனந்தமானது</t>
  </si>
  <si>
    <t>సంతోషం, ఆనందం</t>
  </si>
  <si>
    <t>ಪರಮಾನಂದ, ಆನಂದ</t>
  </si>
  <si>
    <t xml:space="preserve">ആഹ്ലാദം, നിര്‍വൃതി </t>
  </si>
  <si>
    <t>আনন্দ, আশীৰ্বাদ</t>
  </si>
  <si>
    <t>प्रसन्न, परमानंद</t>
  </si>
  <si>
    <t>सुखावणे, परमानंद</t>
  </si>
  <si>
    <t xml:space="preserve">සතුට, ප්‍රමෝදය </t>
  </si>
  <si>
    <t xml:space="preserve">பூரிப்பு பேரின்பம் </t>
  </si>
  <si>
    <t>Alegria, felicidade</t>
  </si>
  <si>
    <t>Élvezet, boldogság</t>
  </si>
  <si>
    <t>Ilahduttava, onnellinen</t>
  </si>
  <si>
    <t>البهجة ، السعادة</t>
  </si>
  <si>
    <t>خوشی، راحت</t>
  </si>
  <si>
    <t>আমোদ, আনন্দ</t>
  </si>
  <si>
    <t>Насолода, блаженство</t>
  </si>
  <si>
    <t>Наслаждение, блаженство</t>
  </si>
  <si>
    <t>Potěšení, šťastní</t>
  </si>
  <si>
    <t>Z poczuciem przyjemności, błogości</t>
  </si>
  <si>
    <t>Obi ọma, ngọzi</t>
  </si>
  <si>
    <t>Nífẹ̀sí, àláfíà</t>
  </si>
  <si>
    <t>E get joy and pleasure</t>
  </si>
  <si>
    <t>Farin ciki, falala</t>
  </si>
  <si>
    <t>Excited, letting go</t>
  </si>
  <si>
    <t>Enthousiastes, prêtes à se lacher sans retenue</t>
  </si>
  <si>
    <t>Opgewonden, losgelaten</t>
  </si>
  <si>
    <t>Empolgado, que deixa ir</t>
  </si>
  <si>
    <t>兴奋的，随心所欲的</t>
  </si>
  <si>
    <t>Begeistert, ausgelassen</t>
  </si>
  <si>
    <t>신이 난, 얽매이지 않는</t>
  </si>
  <si>
    <t>Emocionado, dejarlo ir</t>
  </si>
  <si>
    <t>Excited, pakawala</t>
  </si>
  <si>
    <t>Entusiasmadas, se dejan llevar</t>
  </si>
  <si>
    <t>Känsla av spänning, att släppa taget</t>
  </si>
  <si>
    <t>متحمس، يطلق العنان لنفسه</t>
  </si>
  <si>
    <t>Explosiva, que se deja llevar</t>
  </si>
  <si>
    <t>Gembira, lepas</t>
  </si>
  <si>
    <t>ワクワクする、自由で制約がない</t>
  </si>
  <si>
    <t>Eccitate, si lasciano andare</t>
  </si>
  <si>
    <t>Opprømt, bekymringsløs</t>
  </si>
  <si>
    <t>Heyecanlı, olayları akışına bırakan</t>
  </si>
  <si>
    <t>興奮的、放手的</t>
  </si>
  <si>
    <t>စိတ္လွုပ္ရွားဖြယ္ေကာင္းသည္</t>
  </si>
  <si>
    <t>Воодушевление, легкость</t>
  </si>
  <si>
    <t>ตื่นเต้น, ปล่อยวาง</t>
  </si>
  <si>
    <t>Teruja, bebas</t>
  </si>
  <si>
    <t>兴奋，放手</t>
  </si>
  <si>
    <t>Excitées, exubérantes</t>
  </si>
  <si>
    <t>Emocionada(o), dejar ir</t>
  </si>
  <si>
    <t>Emocionado/a, Dejarse llevar</t>
  </si>
  <si>
    <t>Opgewonde, laat gaan</t>
  </si>
  <si>
    <t>Okweneme, okudedelayo</t>
  </si>
  <si>
    <t>Luchwayitile, luyakhulula</t>
  </si>
  <si>
    <t>Ya nyakalletseng, ya tlohelang ho nahana ka tse fetileng</t>
  </si>
  <si>
    <t>Emocionado, se dejan llevar</t>
  </si>
  <si>
    <t>Συνεπαρμένοι, αφήνονται</t>
  </si>
  <si>
    <t>נרגש, משחרר</t>
  </si>
  <si>
    <t>Entuziaste, trec repede peste situatii</t>
  </si>
  <si>
    <t>nadšení, uvoľnení</t>
  </si>
  <si>
    <t>Entusiasmo, liberar</t>
  </si>
  <si>
    <t>រំភើប, យល់ព្រមឱ្យទៅ</t>
  </si>
  <si>
    <t>متحمس ، يتخلى</t>
  </si>
  <si>
    <t>Excité, lâcher prise</t>
  </si>
  <si>
    <t>Sisimka, kuachilia</t>
  </si>
  <si>
    <t>Hào hứng, bước tới</t>
  </si>
  <si>
    <t>উত্তেজিত, কোনো কিছুতেই বিশেষ গুরুত্ব দেয়না</t>
  </si>
  <si>
    <t>ਉਤੇਜਿਤ, ਜਾਣ ਦੇਣਾ</t>
  </si>
  <si>
    <t>ઉત્તેજિત, જતું કરતા</t>
  </si>
  <si>
    <t>ଉତ୍ସାହିତ, ଯିବାକୁ ଦେଉଥିବା</t>
  </si>
  <si>
    <t>உற்சாகமான, எதையும் எளிதாக எடுத்துக் கொள்வது</t>
  </si>
  <si>
    <t>ఉత్తేజితం, తెలియజేయడం</t>
  </si>
  <si>
    <t>ಸಂಭ್ರಮಿತ, ಮುಕ್ತವಾಗುವ</t>
  </si>
  <si>
    <t xml:space="preserve">ആവേശമുള്ള, മോചിപ്പിക്കുന്ന </t>
  </si>
  <si>
    <t>উত্তেজিত, যাবলৈ এৰি দিয়া</t>
  </si>
  <si>
    <t>उत्साहित, मुक्त करना/जाने देना</t>
  </si>
  <si>
    <t>उत्साहित, मुक्त करणे/जाऊ देणे</t>
  </si>
  <si>
    <t xml:space="preserve">උද්වේගකාරී , අතහරිනවා </t>
  </si>
  <si>
    <t xml:space="preserve">உற்சாகமானது, போக விடுவது </t>
  </si>
  <si>
    <t>Animada, despreocupada</t>
  </si>
  <si>
    <t>Izgatott, kötetlen</t>
  </si>
  <si>
    <t>Innostunut, irrotteleva</t>
  </si>
  <si>
    <t>متحمس ، ما مهمومش</t>
  </si>
  <si>
    <t>پر جوش، در گزر کرنے والے</t>
  </si>
  <si>
    <t>উত্তেজিত, যেতে দেওয়া</t>
  </si>
  <si>
    <t>Схвильований, безтурботний</t>
  </si>
  <si>
    <t>Восторженный, беззаботный</t>
  </si>
  <si>
    <t>Nadšení, uvolnění</t>
  </si>
  <si>
    <t>Podekscytowane</t>
  </si>
  <si>
    <t>Obi ụtọ, na-ahapụ</t>
  </si>
  <si>
    <t>Ìdùnú, fífi sílẹ̀</t>
  </si>
  <si>
    <t>E dey happy and dey let go</t>
  </si>
  <si>
    <t>Mai ɗoki, marar hayaniya</t>
  </si>
  <si>
    <t>Modern, progressive</t>
  </si>
  <si>
    <t>Moderne, tournée vers l'avenir</t>
  </si>
  <si>
    <t>Modern, vooruitstrevend</t>
  </si>
  <si>
    <t>Moderns, progressista</t>
  </si>
  <si>
    <t>现代的，不断进步的</t>
  </si>
  <si>
    <t>Modern, fortschrittlich</t>
  </si>
  <si>
    <t>현대적인, 진보적인</t>
  </si>
  <si>
    <t>Moderno, progresivo</t>
  </si>
  <si>
    <t>Moderno, progresibo</t>
  </si>
  <si>
    <t>Moderna, avanzada</t>
  </si>
  <si>
    <t>Modernt, progressivt</t>
  </si>
  <si>
    <t>عصرية، تقدمية</t>
  </si>
  <si>
    <t>Moderna, progresista</t>
  </si>
  <si>
    <t>Modern, progresif</t>
  </si>
  <si>
    <t>現代的、先進的</t>
  </si>
  <si>
    <t>Moderna, progressista</t>
  </si>
  <si>
    <t>Moderne, progressiv</t>
  </si>
  <si>
    <t>Modern, ilerici</t>
  </si>
  <si>
    <t>現代的、不斷進步的</t>
  </si>
  <si>
    <t>ေခတ္မီသည္၊တုိးတက္သည္</t>
  </si>
  <si>
    <t>Современная, прогрессивная</t>
  </si>
  <si>
    <t>ทันสมัย, หัวก้าวหน้า</t>
  </si>
  <si>
    <t>Moden, progresif</t>
  </si>
  <si>
    <t>现代，进步</t>
  </si>
  <si>
    <t>Modernes, progressistes</t>
  </si>
  <si>
    <t>Moderna(o), preogresiva(o)</t>
  </si>
  <si>
    <t>Moderno/a, progresivo/a</t>
  </si>
  <si>
    <t>Modern, progressief</t>
  </si>
  <si>
    <t>Okwesimanje, okuqhubekela phambili</t>
  </si>
  <si>
    <t>Lolwanamhla, luyaqhuba</t>
  </si>
  <si>
    <t>Wa sejwalejwale, ya batlang diphetoho</t>
  </si>
  <si>
    <t>Moderno, avanzado</t>
  </si>
  <si>
    <t>Μοντέρνα, Προοδευτική</t>
  </si>
  <si>
    <t>מודרני, פרוגרסיבי</t>
  </si>
  <si>
    <t>Moderne, cred in progres</t>
  </si>
  <si>
    <t>moderná, progesívna</t>
  </si>
  <si>
    <t>Moderna, progresiva</t>
  </si>
  <si>
    <t>ទំនើបទាន់សម័យ, រីកចម្រើន</t>
  </si>
  <si>
    <t>عصرى، متقدم</t>
  </si>
  <si>
    <t>Moderne, progressive</t>
  </si>
  <si>
    <t>Kisasa, Maendeleo</t>
  </si>
  <si>
    <t>Hiện đại, cấp tiến</t>
  </si>
  <si>
    <t>আধুনিক, প্রগতিশীল</t>
  </si>
  <si>
    <t>ਆਧੁਨਿਕ, ਪ੍ਰਗਤੀਸ਼ੀਲ</t>
  </si>
  <si>
    <t>આધુનિક/મોડર્ન, પ્રગતિશીલ</t>
  </si>
  <si>
    <t>ଆଧୁନିକ, ପ୍ରଗତିଶୀଳ</t>
  </si>
  <si>
    <t>நவீனமானது, முற்போக்கானது</t>
  </si>
  <si>
    <t>అధునాతన, పురోగమన</t>
  </si>
  <si>
    <t>ಆಧುನಿಕ, ಪ್ರಗತಿಪರ</t>
  </si>
  <si>
    <t xml:space="preserve">ആധുനികമായ, പുരോഗമനപരമായ </t>
  </si>
  <si>
    <t>আধুনিক, প্ৰগতিশীল</t>
  </si>
  <si>
    <t>आधुनिक, प्रगतिशील</t>
  </si>
  <si>
    <t>आधुनिक, प्रगतीशील</t>
  </si>
  <si>
    <t xml:space="preserve">නවීන,දියුණු වෙමින් පවතින </t>
  </si>
  <si>
    <t xml:space="preserve">நவீன, முற்போக்கான </t>
  </si>
  <si>
    <t>Moderna, progressiva</t>
  </si>
  <si>
    <t>Modern, haladó</t>
  </si>
  <si>
    <t>Nykyaikainen, edistyksellinen</t>
  </si>
  <si>
    <t>عصري وتقدمي</t>
  </si>
  <si>
    <t xml:space="preserve">ماڈرن/ جدید، آگے بڑھنے والے </t>
  </si>
  <si>
    <t>Сучасний, прогресивний</t>
  </si>
  <si>
    <t>Современный, прогрессивный</t>
  </si>
  <si>
    <t>Moderní, progresivní</t>
  </si>
  <si>
    <t>Nowoczesne, postępowe</t>
  </si>
  <si>
    <t>Oge a, ọganihu</t>
  </si>
  <si>
    <t>Ti ìgbàlódé, onítẹ̀síwájú</t>
  </si>
  <si>
    <t>E dey current and liberal</t>
  </si>
  <si>
    <t>Na zamani, mai ci gaba</t>
  </si>
  <si>
    <t>Traditional, conservative</t>
  </si>
  <si>
    <t>Traditionelle, classique</t>
  </si>
  <si>
    <t>Traditioneel, conservatief</t>
  </si>
  <si>
    <t>Tradicional, conservadora</t>
  </si>
  <si>
    <t>传统的，稳健的</t>
  </si>
  <si>
    <t>Traditionell, konservativ</t>
  </si>
  <si>
    <t>전통적인, 보수적인</t>
  </si>
  <si>
    <t>Tradisyonal, konserbatibo</t>
  </si>
  <si>
    <t>Traditionellt, konservativt</t>
  </si>
  <si>
    <t>تقليدية، محافِظة</t>
  </si>
  <si>
    <t>Tradisional, konservatif</t>
  </si>
  <si>
    <t>伝統的、保守的</t>
  </si>
  <si>
    <t>Tradizionale, conservatrice</t>
  </si>
  <si>
    <t>Tradisjonell, konservativ</t>
  </si>
  <si>
    <t>geleneksel, tutucu</t>
  </si>
  <si>
    <t>傳統的、保守的</t>
  </si>
  <si>
    <t>ရိုးရာယဥ္ေက်းမွဳဓေလ့ထံုးစံနွင့္ကိုက္ညီေသာ၊ေရွးရုိးဆန္ေသာ</t>
  </si>
  <si>
    <t>Традиционная, консервативная</t>
  </si>
  <si>
    <t>ดั้งเดิม/ เก่าแก่, อนุรักษ์นิยม</t>
  </si>
  <si>
    <t>传统，保守</t>
  </si>
  <si>
    <t>Traditionnelles, conservatrices</t>
  </si>
  <si>
    <t>Tradicional, conservador(a)</t>
  </si>
  <si>
    <t>Tradicional, conservador/a</t>
  </si>
  <si>
    <t>Tradisioneel, konserwatief</t>
  </si>
  <si>
    <t>Okwezamasiko, okusaqhuba ngesidala</t>
  </si>
  <si>
    <t>Loluqhelekileyo, lolwesithethe</t>
  </si>
  <si>
    <t>Wa boholoholo, wa kgale</t>
  </si>
  <si>
    <t>Παραδοσιακή, Συντηρητική</t>
  </si>
  <si>
    <t>מסורתי, שמרני</t>
  </si>
  <si>
    <t>Traditionaliste, conservatoare</t>
  </si>
  <si>
    <t>tradičná, konzervatívna</t>
  </si>
  <si>
    <t>ប្រពៃណី, អភិរក្ស</t>
  </si>
  <si>
    <t>تقليدي،  محافظ</t>
  </si>
  <si>
    <t>Traditionnel, conservateur</t>
  </si>
  <si>
    <t>Kitamaduni, mwenye kushikilia mambo ya kale</t>
  </si>
  <si>
    <t>Truyền thống, bảo thủ</t>
  </si>
  <si>
    <t>প্রথাগত, রক্ষণশীল</t>
  </si>
  <si>
    <t>ਪਰੰਪਰਾਗਤ, ਰੂੜੀਵਾਦੀ</t>
  </si>
  <si>
    <t>પરંપરાગત, રૂઢિચુસ્ત</t>
  </si>
  <si>
    <t>ପାରମ୍ପରିକ, ରକ୍ଷଣଶୀଳ</t>
  </si>
  <si>
    <t>பாரம்பரியமானது, பழமையானது</t>
  </si>
  <si>
    <t>సంప్రదాయికమైన, సంప్రదాయవాద</t>
  </si>
  <si>
    <t>ಸಂಪ್ರದಾಯವಾದಿ, ಮಡಿವಂತ</t>
  </si>
  <si>
    <t xml:space="preserve">പരമ്പരാഗതമായ, യാഥാസ്ഥിതികമായ </t>
  </si>
  <si>
    <t>পৰম্পৰাগত, সংৰক্ষণশীল</t>
  </si>
  <si>
    <t>पारंपरिक, रूढ़िवादी</t>
  </si>
  <si>
    <t>पारंपारिक, पुराणमतवादी</t>
  </si>
  <si>
    <t xml:space="preserve">සාම්ප්‍රදායික , ගතානු ගතික </t>
  </si>
  <si>
    <t xml:space="preserve">பாரம்பரிய, பழமைவாத </t>
  </si>
  <si>
    <t>Tradicionális, konzervatív</t>
  </si>
  <si>
    <t>Perinteikäs, varovainen</t>
  </si>
  <si>
    <t>تقليدي ومحافظ</t>
  </si>
  <si>
    <t>روایتی، قدامت پسند</t>
  </si>
  <si>
    <t>ঐতিহ্যগত, রক্ষণশীল</t>
  </si>
  <si>
    <t>Традиційний, консервативний</t>
  </si>
  <si>
    <t>Традиционный, консервативный</t>
  </si>
  <si>
    <t>Tradiční, konzervativní</t>
  </si>
  <si>
    <t>Tradycyjne, konserwatywne</t>
  </si>
  <si>
    <t>Ọdịnala, nchekwa</t>
  </si>
  <si>
    <t>Ti ìbílẹ̀, àwọn ti àtijọ</t>
  </si>
  <si>
    <t>E dey old and old fashion</t>
  </si>
  <si>
    <t>Na gargajiya, mai ra'ayin mazan jiya</t>
  </si>
  <si>
    <t>Reliable</t>
  </si>
  <si>
    <t>Is reliable</t>
  </si>
  <si>
    <t>Fiable</t>
  </si>
  <si>
    <t>Is betrouwbaar</t>
  </si>
  <si>
    <t>É confiável</t>
  </si>
  <si>
    <t>是值得信赖的</t>
  </si>
  <si>
    <t>Ist zuverlässig</t>
  </si>
  <si>
    <t>믿음직한</t>
  </si>
  <si>
    <t>Es confiable</t>
  </si>
  <si>
    <t>Maaasahan</t>
  </si>
  <si>
    <t>Är pålitligt</t>
  </si>
  <si>
    <t>موثوقة</t>
  </si>
  <si>
    <t>Confiable</t>
  </si>
  <si>
    <t>Andal</t>
  </si>
  <si>
    <t>信頼できる</t>
  </si>
  <si>
    <t>Affidabile</t>
  </si>
  <si>
    <t>Til å stole på</t>
  </si>
  <si>
    <t>Güvenilir</t>
  </si>
  <si>
    <t>可靠的</t>
  </si>
  <si>
    <t>ယံုၾကည္စိတ္ခ်ရေသာ</t>
  </si>
  <si>
    <t>Надежная</t>
  </si>
  <si>
    <t>ไว้วางใจได้</t>
  </si>
  <si>
    <t>Boleh dipercayai</t>
  </si>
  <si>
    <t>可靠</t>
  </si>
  <si>
    <t>Betroubaar</t>
  </si>
  <si>
    <t>Okwethembekayo</t>
  </si>
  <si>
    <t>Lunokuthenjwa</t>
  </si>
  <si>
    <t>Ya tshepahalang</t>
  </si>
  <si>
    <t>Confiables</t>
  </si>
  <si>
    <t>Αξιόπιστη</t>
  </si>
  <si>
    <t>אמין</t>
  </si>
  <si>
    <t>De incredere</t>
  </si>
  <si>
    <t>spoľahlivá</t>
  </si>
  <si>
    <t>អាចទុកចិត្តបាន</t>
  </si>
  <si>
    <t>يعتمد عليه</t>
  </si>
  <si>
    <t>Kutegemewa</t>
  </si>
  <si>
    <t>Đáng tin cậy</t>
  </si>
  <si>
    <t>নির্ভরযোগ্য</t>
  </si>
  <si>
    <t>ਵਿਸ਼ਵਾਸੀ</t>
  </si>
  <si>
    <t>વિશ્વાસપાત્ર</t>
  </si>
  <si>
    <t>ଭରଷାଯୋଗ୍ୟ</t>
  </si>
  <si>
    <t>நம்பகமானது</t>
  </si>
  <si>
    <t>విశ్వసనీయమైన</t>
  </si>
  <si>
    <t>ನೆಚ್ಚಬಹುದಾದ</t>
  </si>
  <si>
    <t xml:space="preserve">വിശ്വസനീയമായ </t>
  </si>
  <si>
    <t>নিৰ্ভৰযোগ্য</t>
  </si>
  <si>
    <t>विश्वसनीय</t>
  </si>
  <si>
    <t xml:space="preserve">විශ්වාසනීය </t>
  </si>
  <si>
    <t>நம்பகமான</t>
  </si>
  <si>
    <t>De confiança</t>
  </si>
  <si>
    <t>Megbízható</t>
  </si>
  <si>
    <t>Luotettava</t>
  </si>
  <si>
    <t>موثوق</t>
  </si>
  <si>
    <t>قابل بھروسہ</t>
  </si>
  <si>
    <t>বিশ্বাসযোগ্য</t>
  </si>
  <si>
    <t>Надійний</t>
  </si>
  <si>
    <t>Надежный</t>
  </si>
  <si>
    <t>Spolehlivá</t>
  </si>
  <si>
    <t>Niezawodne</t>
  </si>
  <si>
    <t>Enwere ntụkwasị obi</t>
  </si>
  <si>
    <t>Ṣeé gbáralé</t>
  </si>
  <si>
    <t>E dey trustworthy</t>
  </si>
  <si>
    <t>Abin dogaro</t>
  </si>
  <si>
    <t>Has new &amp; interesting services</t>
  </si>
  <si>
    <t>Qui offre des services originaux</t>
  </si>
  <si>
    <t>Biedt nieuwe en interessante diensten</t>
  </si>
  <si>
    <t>Tem serviços novos &amp; interessantes</t>
  </si>
  <si>
    <t>提供新颖有趣的服务</t>
  </si>
  <si>
    <t>Hat neue &amp; interessante Dienstleistungen (Serviceleistungen) </t>
  </si>
  <si>
    <t>새롭고 흥미로운 서비스가 있는</t>
  </si>
  <si>
    <t>Tiene nuevos e interesantes servicios</t>
  </si>
  <si>
    <t>May mga bago at interesting na services</t>
  </si>
  <si>
    <t>Tienen nuevos e interesantes servicios</t>
  </si>
  <si>
    <t>Har nya och intressanta tjänster</t>
  </si>
  <si>
    <t> لديها خدمات جديدة ومثيرة للاهتمام</t>
  </si>
  <si>
    <t>Tiene servicios nuevos e interesantes</t>
  </si>
  <si>
    <t>Memiliki layanan baru &amp; menarik</t>
  </si>
  <si>
    <t>新しく面白いサービスがある</t>
  </si>
  <si>
    <t>Ha servizi nuovi ed interessanti</t>
  </si>
  <si>
    <t>Har nye og interessante tjenester</t>
  </si>
  <si>
    <t>Yeni ve ilginç hizmetleri var</t>
  </si>
  <si>
    <t>有新潮和有趣的服務</t>
  </si>
  <si>
    <t>ဆန္းသစ္ျပီး စိတ္၀င္စားဖြယ္ေကာင္းေသာ ၀န္ေဆာင္မွုမ်ား ရွိသည္</t>
  </si>
  <si>
    <t>Предлагает новые и интересные услуги</t>
  </si>
  <si>
    <t>มีบริการที่ใหม่ และน่าสนใจ</t>
  </si>
  <si>
    <t>有新的和有趣的服务</t>
  </si>
  <si>
    <t>Offre des services nouveaux et intéressants</t>
  </si>
  <si>
    <t>Tiene/n servicios nuevos e interesantes</t>
  </si>
  <si>
    <t>Bied nuwe en interessante dienste</t>
  </si>
  <si>
    <t>Okunezinsizakusebenza ezintsha nezihehayo</t>
  </si>
  <si>
    <t>Luneenkonzo ezintsha nezitsala umdla</t>
  </si>
  <si>
    <t>Ya nang le ditshebeletso tse ntjha hape tse kgahlisang</t>
  </si>
  <si>
    <t>Tiene nuevos e interesantes servicios.</t>
  </si>
  <si>
    <t>Έχει νέες και ενδιαφέρουσες υπηρεσίες</t>
  </si>
  <si>
    <t>מציע שירותים חדשים ומעניינים</t>
  </si>
  <si>
    <t>Au servicii noi si interesante</t>
  </si>
  <si>
    <t>má nové a zaujímavé služby</t>
  </si>
  <si>
    <t>មានសេវាកម្មថ្មីនិងគួរចាប់អារម្មណ៍</t>
  </si>
  <si>
    <t>لديها خدمات جديدة ومثيرة للاهتمام</t>
  </si>
  <si>
    <t>A de nouveaux  et intéressants services</t>
  </si>
  <si>
    <t>Iko na huduma mpya na za kuvutia</t>
  </si>
  <si>
    <t>Có dịch vụ mới mẻ và thú vị</t>
  </si>
  <si>
    <t xml:space="preserve">নতুন এবং আকর্ষণীয় পরিষেবা আছে </t>
  </si>
  <si>
    <t>ਨਵੀਆਂ ਅਤੇ ਦਿਲਚਸਪ ਸੇਵਾਵਾਂ ਹਨ</t>
  </si>
  <si>
    <t>નવી અને રસપ્રદ સર્વિસીસ ધરાવે છે</t>
  </si>
  <si>
    <t>ନୂଆ ଏବଂ ଆଗ୍ରହଜନକ ସର୍ଭିସ୍‌ଗୁଡ଼ିକ ଅଛି</t>
  </si>
  <si>
    <t>புதிய மற்றும் ஆர்வத்தை தூண்டும் சேவைகளைக் கொண்டிருக்கிறது</t>
  </si>
  <si>
    <t>క్రొత్త మరియు ఆసక్తికరమైన సేవలను కలిగి ఉండడం</t>
  </si>
  <si>
    <t>ಹೊಸ ಮತ್ತು ಆಸಕ್ತಿದಾಯಕ ಸೇವೆಗಳನ್ನು ಹೊಂದಿರುವ</t>
  </si>
  <si>
    <t xml:space="preserve">പുതിയതും താല്‍പര്യജനകവുമായ സേവനങ്ങള്‍ ഉണ്ട് </t>
  </si>
  <si>
    <t>নতুন আৰু আগ্ৰহপূৰ্ণ সেৱা</t>
  </si>
  <si>
    <t>नई और दिलचस्प सेवाएं हैं</t>
  </si>
  <si>
    <t>नवीन आणि मनोरंजक सर्विस असणे</t>
  </si>
  <si>
    <t xml:space="preserve">අළුත් සහ සිත් ඇදගන්නා සුළු සේවාවන් ඇත </t>
  </si>
  <si>
    <t xml:space="preserve">புதிய மற்றும் ஆர்வமூட்டும் சேவைகளைக் கொண்டுள்ளது </t>
  </si>
  <si>
    <t>Tem serviços novos e interessantes</t>
  </si>
  <si>
    <t>Új és érdekes szolgáltatásai vannak</t>
  </si>
  <si>
    <t>Uusia ja kiinnostavia palveluita</t>
  </si>
  <si>
    <t>عندو خدمات جديدة ومثيرة للاهتمام</t>
  </si>
  <si>
    <t>اسکے پاس نئی اور دلچسپ سروسز ہیں</t>
  </si>
  <si>
    <t>নতুন এবং আকর্ষণীয় পরিষেবা আছে</t>
  </si>
  <si>
    <t>З новими та цікавими послугами</t>
  </si>
  <si>
    <t>С новыми и интересными услугами</t>
  </si>
  <si>
    <t>Má nové a zajímavé služby</t>
  </si>
  <si>
    <t>Ma nowe i ciekawe usługi</t>
  </si>
  <si>
    <t>Enwere ọrụ ọhụrụ na nke na-adọrọ mmasị</t>
  </si>
  <si>
    <t>Ní àwọn iṣẹ́ titun tí o láririn</t>
  </si>
  <si>
    <t>E get fresh and exciting services</t>
  </si>
  <si>
    <t>Yana da sababbin ayyuka masu ban sha'awa</t>
  </si>
  <si>
    <t>Business-oriented</t>
  </si>
  <si>
    <t>Pour les professionnels</t>
  </si>
  <si>
    <t>Zakelijk</t>
  </si>
  <si>
    <t>Orientado para o negócio</t>
  </si>
  <si>
    <t>以事业为重的</t>
  </si>
  <si>
    <t>Geschäftsorientiert</t>
  </si>
  <si>
    <t>비즈니스 지향적인</t>
  </si>
  <si>
    <t>Orientado a negocios</t>
  </si>
  <si>
    <t>Pang-negosyo</t>
  </si>
  <si>
    <t>Orientada a negocios</t>
  </si>
  <si>
    <t>Affärsinriktad</t>
  </si>
  <si>
    <t>موجه للأعمال</t>
  </si>
  <si>
    <t>Orientada a la empresa</t>
  </si>
  <si>
    <t>Berorientasi bisnis</t>
  </si>
  <si>
    <t>ビジネス向け</t>
  </si>
  <si>
    <t>Orientata agli affari/al business</t>
  </si>
  <si>
    <t>Forretningsorientert</t>
  </si>
  <si>
    <t>İş odaklı</t>
  </si>
  <si>
    <t>面向企業的</t>
  </si>
  <si>
    <t>စီးပြားေရးဆန္ေသာ</t>
  </si>
  <si>
    <t>Ориентированная на бизнес</t>
  </si>
  <si>
    <t>มุ่งเน้นไปทางธุรกิจ</t>
  </si>
  <si>
    <t>Berorentasikan perniagaan</t>
  </si>
  <si>
    <t>注重生意的</t>
  </si>
  <si>
    <t>Orientée vers les affaires</t>
  </si>
  <si>
    <t>Orientada(o) al negocio</t>
  </si>
  <si>
    <t>Orientado a los negocios</t>
  </si>
  <si>
    <t>Besigheidsgeorienteerd</t>
  </si>
  <si>
    <t>Okuncikele ebhizinisini</t>
  </si>
  <si>
    <t>Luxhasa ushishino</t>
  </si>
  <si>
    <t>Ya ikamahanyang le kgwebo</t>
  </si>
  <si>
    <t>Με επιχειρηματικό προσανατολισμό</t>
  </si>
  <si>
    <t xml:space="preserve">מכוון עסקית </t>
  </si>
  <si>
    <t>Orientate catre afacere</t>
  </si>
  <si>
    <t>orientovaná na podnikanie</t>
  </si>
  <si>
    <t xml:space="preserve">Orientada a negocios </t>
  </si>
  <si>
    <t>តម្រង់ទិសអាជីវកម្ម</t>
  </si>
  <si>
    <t>متوجه للأعمال</t>
  </si>
  <si>
    <t>Orienté vers le business</t>
  </si>
  <si>
    <t>Kibiashara</t>
  </si>
  <si>
    <t>Hướng đến hiệu quả kinh tế</t>
  </si>
  <si>
    <t>ব্যবসা সংক্রান্ত</t>
  </si>
  <si>
    <t>ਵਪਾਰ-ਆਧਾਰਿਤ</t>
  </si>
  <si>
    <t>બિઝનેસલક્ષી</t>
  </si>
  <si>
    <t>ବ୍ୟବସାୟ ଉନ୍ମୁଖୀ</t>
  </si>
  <si>
    <t>தொழில்-சார்ந்தது</t>
  </si>
  <si>
    <t>వ్యాపార-ఆధారిత</t>
  </si>
  <si>
    <t>ವ್ಯಾವಹಾರಿಕ ಅಗತ್ರ್ಯಗಳಿಗೆ ಸೂಕ್ತವಾದ</t>
  </si>
  <si>
    <t xml:space="preserve">ബിസിനസ്-കേന്ദ്രീകൃതമായ </t>
  </si>
  <si>
    <t>ব্যৱসায়-কেন্দ্ৰিক</t>
  </si>
  <si>
    <t>व्यवसाय के प्रति उन्मुख</t>
  </si>
  <si>
    <t>व्यवसाय-केंद्रित</t>
  </si>
  <si>
    <t xml:space="preserve">ව්‍යාපාර වලට නැඹුරුවක් ඇති </t>
  </si>
  <si>
    <t xml:space="preserve">வணிகம் சார்ந்தது </t>
  </si>
  <si>
    <t>Orientada para o negócio</t>
  </si>
  <si>
    <t>Üzletorientált</t>
  </si>
  <si>
    <t>Yrittäjähenkinen</t>
  </si>
  <si>
    <t>كيركز على الأعمال</t>
  </si>
  <si>
    <t>کاروبار پر مبنی</t>
  </si>
  <si>
    <t>ব্যবসা ভিত্তিক</t>
  </si>
  <si>
    <t>Орієнтований на бізнес, діловий, прагматичний</t>
  </si>
  <si>
    <t>Ориентированный на бизнес, деловой, прагматичный</t>
  </si>
  <si>
    <t>orientovaní na business</t>
  </si>
  <si>
    <t>Zorientowana na biznes</t>
  </si>
  <si>
    <t>Atụmatụ azụmahịa</t>
  </si>
  <si>
    <t>Ní òye nípa okòwò</t>
  </si>
  <si>
    <t>Na business concern</t>
  </si>
  <si>
    <t>mai ƙwarewar kasuwanci</t>
  </si>
  <si>
    <t>Has knowledgeable staff</t>
  </si>
  <si>
    <t>Qui a des employés qui s'y connaissent</t>
  </si>
  <si>
    <t>Heeft deskundig personeel</t>
  </si>
  <si>
    <t>Tem pessoal conhecedor</t>
  </si>
  <si>
    <t>员工的专业知识丰富</t>
  </si>
  <si>
    <t>Kompetentes Personal</t>
  </si>
  <si>
    <t>지식이 풍부한 직원을 보유한</t>
  </si>
  <si>
    <t>Tiene personal capacitado</t>
  </si>
  <si>
    <t>May maalam na staff</t>
  </si>
  <si>
    <t>Con empleados formados</t>
  </si>
  <si>
    <t>Har kunnig personal</t>
  </si>
  <si>
    <t>لديها موظفين يتميزون بالمعرفة</t>
  </si>
  <si>
    <t>Con personal experto</t>
  </si>
  <si>
    <t>Memiliki staf yang berpengetahuan luas</t>
  </si>
  <si>
    <t>精通したスタッフがいる</t>
  </si>
  <si>
    <t>Ha personale competente</t>
  </si>
  <si>
    <t>Har kunnskapsrike ansatte</t>
  </si>
  <si>
    <t>Bilgi sahibi personeli var</t>
  </si>
  <si>
    <t>有知識淵博的員工</t>
  </si>
  <si>
    <t>ဗဟုသုတျကြယ္၀ေသာ၀န္ထမ္းရွိသည္</t>
  </si>
  <si>
    <t>Имеет компетентный персонал</t>
  </si>
  <si>
    <t>มีพนักงานที่มีความรู้</t>
  </si>
  <si>
    <t>Mempunyai pekerja yang berpengetahuan</t>
  </si>
  <si>
    <t>拥有知识渊博的员工</t>
  </si>
  <si>
    <t>Son personnel est bien renseigné</t>
  </si>
  <si>
    <t>Cuenta con personal capacitado</t>
  </si>
  <si>
    <t>Tiene/n personal informado/entendido</t>
  </si>
  <si>
    <t>Het kundige personeel</t>
  </si>
  <si>
    <t>Okunabasebenzi abanolwazi</t>
  </si>
  <si>
    <t>Lunabasebenzi abanolwazi</t>
  </si>
  <si>
    <t>Ya nang le moifo o nang le tsebo</t>
  </si>
  <si>
    <t>Tiene personal bien informado</t>
  </si>
  <si>
    <t>Έχει προσωπικό με γνώσεις πάνω στο αντικείμενο</t>
  </si>
  <si>
    <t xml:space="preserve">בעל צוות מומחה ובקי  </t>
  </si>
  <si>
    <t xml:space="preserve">Au angajati competenti </t>
  </si>
  <si>
    <t>má personál, ktorý sa vyzná</t>
  </si>
  <si>
    <t xml:space="preserve">Personal con alto conocimiento </t>
  </si>
  <si>
    <t>បុគ្គលិកមានចំណេះដឹង</t>
  </si>
  <si>
    <t>الموظفين على علم و دراية</t>
  </si>
  <si>
    <t>A un personnel compétent</t>
  </si>
  <si>
    <t>Wako na wafanyikazi wenye ujuzi</t>
  </si>
  <si>
    <t xml:space="preserve">Đội ngũ nhân viên lành nghề/ có kiến thức </t>
  </si>
  <si>
    <t xml:space="preserve">জ্ঞানসম্পন্ন স্টাফ আছে </t>
  </si>
  <si>
    <t>ਜਾਣਕਾਰ ਕਰਮਚਾਰੀ ਹਨ</t>
  </si>
  <si>
    <t>જાણકારી ધરાવતો સ્ટાફ ધરાવે છે</t>
  </si>
  <si>
    <t>ଜ୍ଞାନବାନ କର୍ମଚାରୀ ଅଛନ୍ତି</t>
  </si>
  <si>
    <t>அறிவார்ந்த ஊழியர்களைக் கொண்டிருக்கிறது</t>
  </si>
  <si>
    <t>పరిజ్ఞానం గల సిబ్బందిని కలిగి ఉండడం</t>
  </si>
  <si>
    <t>ಅರಿವುಳ್ಳ ಸಿಬ್ಬಂದಿಯನ್ನು ಹೊಂದಿರುವ</t>
  </si>
  <si>
    <t xml:space="preserve">അറിവുള്ള സ്റ്റാഫ്‌ ഉണ്ട് </t>
  </si>
  <si>
    <t>জ্ঞানী কৰ্মচাৰী আছে</t>
  </si>
  <si>
    <t>इसमें जानकार कर्मचारी है</t>
  </si>
  <si>
    <t>ज्ञानी कर्मचारी आहेत</t>
  </si>
  <si>
    <t xml:space="preserve">දැනුම ඇති සේවක මණ්ඩලයක් ඇත </t>
  </si>
  <si>
    <t>அறிவார்ந்த ஊழியர்களைக் கொண்டது</t>
  </si>
  <si>
    <t>Tem funcionários bem informados</t>
  </si>
  <si>
    <t>Értelmes személyzete van</t>
  </si>
  <si>
    <t>Asiantunteva henkilökunta</t>
  </si>
  <si>
    <t>عندو موظفين عندهم دراية</t>
  </si>
  <si>
    <t>اس کا اسٹاف معلومات رکھتا ہے</t>
  </si>
  <si>
    <t>জ্ঞানসম্পন্ন কর্মী আছে</t>
  </si>
  <si>
    <t>З компетентним персоналом</t>
  </si>
  <si>
    <t>С компетентным персоналом</t>
  </si>
  <si>
    <t>Má informovaný personál</t>
  </si>
  <si>
    <t>Ma kompetentny personel</t>
  </si>
  <si>
    <t>Nwere ndị ọrụ nwere nghọta</t>
  </si>
  <si>
    <t>Ní òṣìṣẹ́ tí ó ní ìmọ̀</t>
  </si>
  <si>
    <t>E get educated staff</t>
  </si>
  <si>
    <t>Yana da ma'aikata masu ilimi</t>
  </si>
  <si>
    <t>Technologically advanced</t>
  </si>
  <si>
    <t>Is technologically advanced</t>
  </si>
  <si>
    <t>A la pointe de la technologie</t>
  </si>
  <si>
    <t>Is technologisch geavanceerd</t>
  </si>
  <si>
    <t>É avançada tecnologicamente</t>
  </si>
  <si>
    <t>技术先进的</t>
  </si>
  <si>
    <t>Ist technologisch fortschrittlich</t>
  </si>
  <si>
    <t>기술적으로 진보된</t>
  </si>
  <si>
    <t>Es avanzado tecnológicamente</t>
  </si>
  <si>
    <t>Mas nauuna sa teknolihiya</t>
  </si>
  <si>
    <t>Utiliza tecnología puntera</t>
  </si>
  <si>
    <t>Är teknologiskt avancerat</t>
  </si>
  <si>
    <t>متقدمة تقنياً</t>
  </si>
  <si>
    <t>Tecnológicamente avanzada</t>
  </si>
  <si>
    <t>Maju secara teknologi</t>
  </si>
  <si>
    <t>技術的に進んでいる</t>
  </si>
  <si>
    <t>Tecnologicamente avanzato</t>
  </si>
  <si>
    <t>Teknologisk avansert</t>
  </si>
  <si>
    <t>Teknolojik olarak ileri</t>
  </si>
  <si>
    <t>技術先進的</t>
  </si>
  <si>
    <t>နည္းပညာအဆင့္ျမင့္သည္</t>
  </si>
  <si>
    <t>Технологичная</t>
  </si>
  <si>
    <t>เทคโนโลยีขั้นสูง</t>
  </si>
  <si>
    <t>Berteknologi maju</t>
  </si>
  <si>
    <t>技术先进</t>
  </si>
  <si>
    <t>Technologiquement avancée</t>
  </si>
  <si>
    <t>Avanzada(o) tecnológicamente</t>
  </si>
  <si>
    <t>Tecnológicamente avanzado/a</t>
  </si>
  <si>
    <t>Tegnologies gevorderd</t>
  </si>
  <si>
    <t>Okuphambili ngethekhnoloji</t>
  </si>
  <si>
    <t>Lunobuchule bobuchwepheshe</t>
  </si>
  <si>
    <t>Ya tswetseng pele ka thekenoloji</t>
  </si>
  <si>
    <t>Tecnológicamente avanzado</t>
  </si>
  <si>
    <t>Τεχνολογικά προηγμένη</t>
  </si>
  <si>
    <t>מתקדם טכנולוגית</t>
  </si>
  <si>
    <t>Avansate din punct de vedere tehnologic</t>
  </si>
  <si>
    <t>technologicky vyspelá</t>
  </si>
  <si>
    <t xml:space="preserve">Avanzada tecnológicamente </t>
  </si>
  <si>
    <t>បច្ចេកវិទ្យាខ្ពស់</t>
  </si>
  <si>
    <t>متطور تكنولوجياً</t>
  </si>
  <si>
    <t>Technologiquement avancé</t>
  </si>
  <si>
    <t>Wameendelea kiteknolojia</t>
  </si>
  <si>
    <t xml:space="preserve">Áp dụng kỹ thuật tiên tiến </t>
  </si>
  <si>
    <t>প্রযুক্তিগতভাবে উন্নত</t>
  </si>
  <si>
    <t>ਤਕਨੀਕੀ ਤੌਰ 'ਤੇ ਉੱਨਤ</t>
  </si>
  <si>
    <t>ટેક્નોલોજીની રીતે વિકસિત</t>
  </si>
  <si>
    <t>ଟେକ୍ନୋଲୋଜିରେ ଆଗୁଆ</t>
  </si>
  <si>
    <t>தொழில்நுட்பத்தில் மேம்பட்டது</t>
  </si>
  <si>
    <t>సాంకేతికంగా అధునాతనమైనది</t>
  </si>
  <si>
    <t>ತಾಂತ್ರಿಕವಾಗಿ ಮುಂದಿರುವ</t>
  </si>
  <si>
    <t xml:space="preserve">സാങ്കേതികപരമായി മുന്നേറിയത്‌ </t>
  </si>
  <si>
    <t>প্ৰযুক্তিবিদ্যাগতভাৱে অগ্ৰণী</t>
  </si>
  <si>
    <t>तकनीकी रूप से उन्नत</t>
  </si>
  <si>
    <t>तांत्रिकदृष्ट्या प्रगत</t>
  </si>
  <si>
    <t xml:space="preserve">තාක්ෂණික දියුණුවක් ඇත / තාක්ෂණික අතින් ඉහල </t>
  </si>
  <si>
    <t xml:space="preserve">தொழில்நுட்பரீதியாக மேம்பட்டது </t>
  </si>
  <si>
    <t>Tecnologicamente avançada</t>
  </si>
  <si>
    <t>Technológiailag fejlett</t>
  </si>
  <si>
    <t>Teknologisesti edistynyt</t>
  </si>
  <si>
    <t>متطور تكنولوجيا</t>
  </si>
  <si>
    <t>ٹیکنالوجی کے حوالے سے آگے ہیں</t>
  </si>
  <si>
    <t>প্রযুক্তিগতভাবে এগিয়ে</t>
  </si>
  <si>
    <t>Технологічно просунутий</t>
  </si>
  <si>
    <t>Технологически продвинутый</t>
  </si>
  <si>
    <t>Technologicky vyspělý</t>
  </si>
  <si>
    <t>Zaawansowana technologicznie</t>
  </si>
  <si>
    <t>Teknọlọjị dị elu</t>
  </si>
  <si>
    <t>Ti tẹ̀síwájú nínú iṣẹ́ ìmọ̀ ẹ̀rọ</t>
  </si>
  <si>
    <t>E don advance technically</t>
  </si>
  <si>
    <t>Mai ci gaban fasaha</t>
  </si>
  <si>
    <t>Ambitious, driven</t>
  </si>
  <si>
    <t>Motivées, ambitieuses</t>
  </si>
  <si>
    <t>Ambitieus, gedreven</t>
  </si>
  <si>
    <t>Ambicioso</t>
  </si>
  <si>
    <t>雄心勃勃的，积极进取的</t>
  </si>
  <si>
    <t>Ehrgeizig, engagiert</t>
  </si>
  <si>
    <t>야심 있는, 의욕이 넘치는</t>
  </si>
  <si>
    <t>Ambicioso, impulsado</t>
  </si>
  <si>
    <t>Ambisyoso, masigasig</t>
  </si>
  <si>
    <t>Ambiciosas, resueltas</t>
  </si>
  <si>
    <t>Ambitiösa, driftiga</t>
  </si>
  <si>
    <t>طموح، لديه دافع داخلي</t>
  </si>
  <si>
    <t>Ambiciosa, con motivación</t>
  </si>
  <si>
    <t>Ambisius, bersemangat</t>
  </si>
  <si>
    <t>野心家、やる気のある</t>
  </si>
  <si>
    <t>Ambiziose, motivate</t>
  </si>
  <si>
    <t>Ambisiøs, drevet</t>
  </si>
  <si>
    <t>Hırslı</t>
  </si>
  <si>
    <t>雄心勃勃的、有動力的</t>
  </si>
  <si>
    <t>ရည္မွန္းခ်က္ျကီးမားေသာ၊တြန္းအားေပးေသာ</t>
  </si>
  <si>
    <t>Нацеленные на успех</t>
  </si>
  <si>
    <t>ทะเยอทะยาน, มีพลังขับเคลื่อน</t>
  </si>
  <si>
    <t>Bercita - cita, maju ke hadapan</t>
  </si>
  <si>
    <t>雄心勃勃，有动力</t>
  </si>
  <si>
    <t>Ambitieuses, motivées</t>
  </si>
  <si>
    <t>Ambiciosa(o), motivada(o)</t>
  </si>
  <si>
    <t>Ambicioso/a, motivado/a</t>
  </si>
  <si>
    <t>Ambisieus, gedrewe</t>
  </si>
  <si>
    <t>Okuzimiselayo, okunomfutho</t>
  </si>
  <si>
    <t>Lunamabhongo, lunenkuthazo</t>
  </si>
  <si>
    <t>Ya tsitlallelang, ya susumeditsweng</t>
  </si>
  <si>
    <t>Ambicioso, resuelto</t>
  </si>
  <si>
    <t>Φιλόδοξοι, με κίνητρο</t>
  </si>
  <si>
    <t>שאפתן, מונע</t>
  </si>
  <si>
    <t>Ambitioase, hotarate</t>
  </si>
  <si>
    <t>ambiciózni, nabudení</t>
  </si>
  <si>
    <t>Ambiciosa, motivada</t>
  </si>
  <si>
    <t>មានមហិច្ឆតា, ការជំរុញ</t>
  </si>
  <si>
    <t>طموح ، مندفع</t>
  </si>
  <si>
    <t>Ambitieux, motivé</t>
  </si>
  <si>
    <t>Mwenye tamaa ya makuu</t>
  </si>
  <si>
    <t>Tham vọng, thúc đẩy</t>
  </si>
  <si>
    <t>উচ্চাকাঙ্ক্ষী, পরিচালিত</t>
  </si>
  <si>
    <t>ਉਤਸ਼ਾਹੀ, ਸੰਚਾਲਿਤ</t>
  </si>
  <si>
    <t>મહત્વાકાંક્ષી, ચાલિત</t>
  </si>
  <si>
    <t>ମହତ୍ବାକାଂକ୍ଷୀ, ପ୍ରେରିତ</t>
  </si>
  <si>
    <t>குறிக்கோள் கொண்டது, உந்துதல் நிறைந்தது</t>
  </si>
  <si>
    <t>అద్భుతమైన, నడిపించే</t>
  </si>
  <si>
    <t>ಮಹತ್ವಾಕಾಂಕ್ಷಿ, ಪ್ರೇರಿತನಾಗಿ ಪ್ರಯತ್ನಿಸುತ್ತಿರುವ</t>
  </si>
  <si>
    <t xml:space="preserve">ഉല്‍ക്കര്‍ഷേച്ഛയുള്ള, ലക്ഷ്യബോധമുള്ള </t>
  </si>
  <si>
    <t>উচ্চাকাংক্ষী, চালিত</t>
  </si>
  <si>
    <t>महत्वाकांक्षी, प्रेरित</t>
  </si>
  <si>
    <t xml:space="preserve">අපේක්ෂාවෙන් යුත් , මෙහෙයවනු ලබන </t>
  </si>
  <si>
    <t xml:space="preserve">பேராவல் கொண்டது, முன்னெடுத்துச் செல்வது </t>
  </si>
  <si>
    <t>Ambiciosa, empenhada</t>
  </si>
  <si>
    <t>Ambiciózus, nagyratörő</t>
  </si>
  <si>
    <t>Kunnianhimoinen, aikaansaava</t>
  </si>
  <si>
    <t>طموح ، مدفوع</t>
  </si>
  <si>
    <t>شاندار، مقصد کے حصول میں محنت کرنے والا</t>
  </si>
  <si>
    <t>উচ্চাকাঙ্ক্ষী, চালিত</t>
  </si>
  <si>
    <t>Амбіційний, цілеспрямований</t>
  </si>
  <si>
    <t>Амбициозный, целеустремленный</t>
  </si>
  <si>
    <t>ctižádostiví, hnaní kupředu</t>
  </si>
  <si>
    <t>Ambitne, ukierunkowane</t>
  </si>
  <si>
    <t>Na-achọsi ike, na-agbaso</t>
  </si>
  <si>
    <t>Ní ìtara ìlepa, tara</t>
  </si>
  <si>
    <t>E dey determined</t>
  </si>
  <si>
    <t>Mai buri, mai ƙwazo</t>
  </si>
  <si>
    <t>Decisive, determined</t>
  </si>
  <si>
    <t>Résolues, déterminées</t>
  </si>
  <si>
    <t>Besluitvaardig, vastberaden</t>
  </si>
  <si>
    <t>Decidido, determinado</t>
  </si>
  <si>
    <t>果断的，坚定的</t>
  </si>
  <si>
    <t>Entschieden, entschlossen</t>
  </si>
  <si>
    <t>결단력 있는, 단호한</t>
  </si>
  <si>
    <t>Decisivo, determinado</t>
  </si>
  <si>
    <t>Matibay na magdesisyon, determinado</t>
  </si>
  <si>
    <t>Resolutivas, decididas</t>
  </si>
  <si>
    <t>Beslutsamma, bestämda</t>
  </si>
  <si>
    <t>حاسم، لديه تصميم</t>
  </si>
  <si>
    <t>Con poder de decisión, determinada</t>
  </si>
  <si>
    <t>Tegas, bertekad bulat</t>
  </si>
  <si>
    <t>決断力がある、妥協を許さない</t>
  </si>
  <si>
    <t>Risolute, determinate</t>
  </si>
  <si>
    <t>Viljesterk, bestemt</t>
  </si>
  <si>
    <t>Kararlı</t>
  </si>
  <si>
    <t>果斷的、堅定的</t>
  </si>
  <si>
    <t>ဆံုးျဖတ္ခ်က္ျပတ္သားေသာ</t>
  </si>
  <si>
    <t>Решительные, уверенные</t>
  </si>
  <si>
    <t>แน่วแน่, เด็ดเดี่ยว</t>
  </si>
  <si>
    <t>Tegas, tekad</t>
  </si>
  <si>
    <t>果断，坚定</t>
  </si>
  <si>
    <t>Décidées, déterminées</t>
  </si>
  <si>
    <t>Decisiva(o), determinada(o)</t>
  </si>
  <si>
    <t>Decidido/a, resuelto/a</t>
  </si>
  <si>
    <t>Beslissend, gedetermineerd</t>
  </si>
  <si>
    <t>Okuthatha izinqumo, okuzimisele</t>
  </si>
  <si>
    <t>Lukhawuleza lwenze izigqibo, lunenzondelelo</t>
  </si>
  <si>
    <t>Ya kgonang ho etsa diqeto, ya ikemiseditseng</t>
  </si>
  <si>
    <t>Αποφασιστικοί, αποφασισμένοι</t>
  </si>
  <si>
    <t>החלטי, נחוש בדעתו</t>
  </si>
  <si>
    <t>Hotaratoare, determinate</t>
  </si>
  <si>
    <t>rozhodní, odhodlaní</t>
  </si>
  <si>
    <t>Decisiva, determinada</t>
  </si>
  <si>
    <t>សម្រេចចិត្ត, កំណត់</t>
  </si>
  <si>
    <t>حاسم ، مصمم</t>
  </si>
  <si>
    <t>Décisif, déterminé</t>
  </si>
  <si>
    <t>Mwamuuzi, mwenye matumaini</t>
  </si>
  <si>
    <t>Quyết đoán, cương quyết</t>
  </si>
  <si>
    <t>নিষ্পত্তিমূলক, দৃঢ়প্রতিজ্ঞ</t>
  </si>
  <si>
    <t>ਨਿਰਮਾਇਕ, ਦ੍ਰਿੜ੍ਹ</t>
  </si>
  <si>
    <t>નિશ્ચયાત્મક, નિર્ધારિત</t>
  </si>
  <si>
    <t>ନିର୍ଣ୍ଣାୟକ, ନିର୍ଦ୍ଧାରିତ</t>
  </si>
  <si>
    <t>தீர்க்கமானது, உறுதியானது</t>
  </si>
  <si>
    <t>నిర్ణయాత్మక, నిర్ణయించబడిన</t>
  </si>
  <si>
    <t>ನಿರ್ಣಾಯಕ, ದೃಢ ನಿಶ್ಚಯದ</t>
  </si>
  <si>
    <t xml:space="preserve">നിശ്ചയദാര്‍ഢ്യമുള്ള, ദൃഢചിത്തതയുള്ള </t>
  </si>
  <si>
    <t>সিদ্ধান্তমূলক, দীৰ্ঘ</t>
  </si>
  <si>
    <t>निर्णायक, दृढ़-निश्चयी</t>
  </si>
  <si>
    <t>निर्णायक, निश्चित</t>
  </si>
  <si>
    <t xml:space="preserve">තීරණාත්මක, අධිෂ්ඨානශීලී </t>
  </si>
  <si>
    <t xml:space="preserve">தீர்மானகரமானது, திடசங்கல்பம் பூண்டது </t>
  </si>
  <si>
    <t>Decidida, determinada</t>
  </si>
  <si>
    <t>Határozott, elszánt</t>
  </si>
  <si>
    <t>Päättäväinen, luja</t>
  </si>
  <si>
    <t>فیصلہ کن، مظبوط ارادے والا</t>
  </si>
  <si>
    <t>চূড়ান্ত, নির্ধারিত</t>
  </si>
  <si>
    <t>Рішучий, розсудливий</t>
  </si>
  <si>
    <t>Решительный, рассудительный</t>
  </si>
  <si>
    <t>Zdecydowane, zdeterminowane</t>
  </si>
  <si>
    <t>Mkpebi, kpebisiri ike</t>
  </si>
  <si>
    <t>Ní ìpínyà, ti pinnu</t>
  </si>
  <si>
    <t>E dey fit take decision and firm</t>
  </si>
  <si>
    <t>Mai ɗaukar mataki, mai dagewa</t>
  </si>
  <si>
    <t>Focused, serious</t>
  </si>
  <si>
    <t>Focussed, serious</t>
  </si>
  <si>
    <t xml:space="preserve">Sérieuses, persévérantes </t>
  </si>
  <si>
    <t>Gefocust, ernstig</t>
  </si>
  <si>
    <t>Focado, sério</t>
  </si>
  <si>
    <t>专注的，认真的</t>
  </si>
  <si>
    <t>Fokussiert, ernsthaft</t>
  </si>
  <si>
    <t xml:space="preserve">집중하는, 진지한 </t>
  </si>
  <si>
    <t>Enfocado, serio</t>
  </si>
  <si>
    <t>Gefocust, serieus</t>
  </si>
  <si>
    <t>Nakapokus, seryoso</t>
  </si>
  <si>
    <t>Centradas, serias</t>
  </si>
  <si>
    <t>Fokuserade, seriösa</t>
  </si>
  <si>
    <t>مركز، جاد</t>
  </si>
  <si>
    <t>Centrada, seria</t>
  </si>
  <si>
    <t>Fokus, serius</t>
  </si>
  <si>
    <t>集中力がある、真面目</t>
  </si>
  <si>
    <t>Focalizzato, Serio</t>
  </si>
  <si>
    <t>Fokusert, seriøs</t>
  </si>
  <si>
    <t>Odaklanmış, ciddi</t>
  </si>
  <si>
    <t>專注的、認真的</t>
  </si>
  <si>
    <t>အာရုံစိုက္ေသာ၊ေလးနက္ေသာ</t>
  </si>
  <si>
    <t>Серьезные, сосредоточенные</t>
  </si>
  <si>
    <t>มุ่งความสนใจ, เคร่งขรึม</t>
  </si>
  <si>
    <t>专注，认真</t>
  </si>
  <si>
    <t>Concentrées, sérieuses</t>
  </si>
  <si>
    <t>Enfocada(o), seria(o)</t>
  </si>
  <si>
    <t>Enfocado/a, serio/a</t>
  </si>
  <si>
    <t>Gefokus, ernstig</t>
  </si>
  <si>
    <t>Okugxilile, okungahleki</t>
  </si>
  <si>
    <t>Lunogqaliselo, luyazingisa</t>
  </si>
  <si>
    <t>Ya tsepamisitseng maikutlo, ya tebileng</t>
  </si>
  <si>
    <t xml:space="preserve">Συγκεντρωμένοι, σοβαροί </t>
  </si>
  <si>
    <t>ממוקד, רציני</t>
  </si>
  <si>
    <t>Concentrate, serioase</t>
  </si>
  <si>
    <t>sústredení, seriózni</t>
  </si>
  <si>
    <t>Enfocada, seria</t>
  </si>
  <si>
    <t>ផ្តោតសំខាន់, ប្រាកដ</t>
  </si>
  <si>
    <t>مركز، جدي</t>
  </si>
  <si>
    <t>Concentré, sérieux</t>
  </si>
  <si>
    <t>Asiyekuwa na utani</t>
  </si>
  <si>
    <t>Tập trung, nghiêm túc</t>
  </si>
  <si>
    <t>নির্দিষ্ট কিছুতে মনোযোগ দেওয়া, গম্ভীর</t>
  </si>
  <si>
    <t>ਕੇਂਦਰਿਤ, ਗੰਭੀਰ</t>
  </si>
  <si>
    <t>કેન્દ્રિત, ગંભીર</t>
  </si>
  <si>
    <t>ଧ୍ୟାନ କେନ୍ଦ୍ରିତ, ଗମ୍ଭୀର</t>
  </si>
  <si>
    <t>கவனம் செலுத்துவது, தீவிரமானது</t>
  </si>
  <si>
    <t>దృష్టి సారించిన, తీవ్రమైన</t>
  </si>
  <si>
    <t>ಕೇಂದ್ರೀಕೃತವಾದ ಗಮನವುಳ್ಳ, ಗಂಭೀರ</t>
  </si>
  <si>
    <t xml:space="preserve">കേന്ദ്രീകൃതമായ, ഗൗരവമുള്ള </t>
  </si>
  <si>
    <t>মনোযোগ কেন্দ্ৰিত, গম্ভীৰ</t>
  </si>
  <si>
    <t>केंद्रित, गंभीर</t>
  </si>
  <si>
    <t>අවධානය යොමු වූ , බැරෑරුම්</t>
  </si>
  <si>
    <t xml:space="preserve">கவனம் செலுத்தியது, தீவிரமானது </t>
  </si>
  <si>
    <t>Focada, séria</t>
  </si>
  <si>
    <t>Koncentrált, komoly</t>
  </si>
  <si>
    <t>Keskittynyt, vakava</t>
  </si>
  <si>
    <t>مركز ، جدي</t>
  </si>
  <si>
    <t>توجہ مرکوز کیۓ ہوۓ، سنجیدہ</t>
  </si>
  <si>
    <t>লক্ষ্য নির্দিষ্ট, গুরুতর</t>
  </si>
  <si>
    <t>Сконцентрований, серйозний</t>
  </si>
  <si>
    <t>Сконцентрированный, серьезный</t>
  </si>
  <si>
    <t>soustředění, vážní</t>
  </si>
  <si>
    <t>Skupione, poważne</t>
  </si>
  <si>
    <t>Echebara ya echiche, ịgbadosi anya ike</t>
  </si>
  <si>
    <t>Ní àfojúsùn, mú lókùnkúndùn</t>
  </si>
  <si>
    <t>E dey attentive and serious</t>
  </si>
  <si>
    <t>Mai tsaida hankali, mai yi da gaske</t>
  </si>
  <si>
    <t>Careful, cautious</t>
  </si>
  <si>
    <t>Prudentes, qui font attention</t>
  </si>
  <si>
    <t>Behoedzaam, voorzichtig</t>
  </si>
  <si>
    <t>Cuidadoso, Cauteloso</t>
  </si>
  <si>
    <t>小心的，谨慎的</t>
  </si>
  <si>
    <t>Vorsichtig, behutsam</t>
  </si>
  <si>
    <t>주의 깊은, 조심스러운</t>
  </si>
  <si>
    <t>Cuidadoso, cauteloso</t>
  </si>
  <si>
    <t>Maingat, mapagmasid</t>
  </si>
  <si>
    <t>Cuidadosas, cautelosas</t>
  </si>
  <si>
    <t>Omsorgsfulla, försiktiga</t>
  </si>
  <si>
    <t>حريص، حذر</t>
  </si>
  <si>
    <t>Cuidadosa, precavida</t>
  </si>
  <si>
    <t>Hati-hati, waspada</t>
  </si>
  <si>
    <t>用心深い、慎重で</t>
  </si>
  <si>
    <t>Prudenti, caute</t>
  </si>
  <si>
    <t>Forsiktig, varsom</t>
  </si>
  <si>
    <t>Dikkatli, temkinli</t>
  </si>
  <si>
    <t>細心的、謹慎的</t>
  </si>
  <si>
    <t>ဂရုစိုက္ေသာ၊သတိရွိေသာ</t>
  </si>
  <si>
    <t>Внимательные, бережные</t>
  </si>
  <si>
    <t>ระมัดระวัง, รอบคอบ</t>
  </si>
  <si>
    <t>Berhati - hati</t>
  </si>
  <si>
    <t>细心，谨慎</t>
  </si>
  <si>
    <t>Prudentes, circonspectes</t>
  </si>
  <si>
    <t>Cuidadosa(o), cautelosa(o)</t>
  </si>
  <si>
    <t>Cuidadoso/a, cauteloso/a</t>
  </si>
  <si>
    <t>Sorgsaam, waaksaam</t>
  </si>
  <si>
    <t>Okunakayo, okucophelelayo</t>
  </si>
  <si>
    <t>Luyaqaphela, lulumkile</t>
  </si>
  <si>
    <t>Ya hlokomelang, ya elang hloko</t>
  </si>
  <si>
    <t>Προσεκτικοί, επιφυλακτικοί</t>
  </si>
  <si>
    <t>זהיר</t>
  </si>
  <si>
    <t>Grijulii, prudente</t>
  </si>
  <si>
    <t>opatrní, obozretní</t>
  </si>
  <si>
    <t xml:space="preserve">Cuidadosa, cautelosa </t>
  </si>
  <si>
    <t>ប្រុងប្រយ័ត្ន, ដាស់តឿន</t>
  </si>
  <si>
    <t>منتبه، حذر</t>
  </si>
  <si>
    <t>Prudent</t>
  </si>
  <si>
    <t>Cẩn thận, thận trọng</t>
  </si>
  <si>
    <t>সাবধানী, সতর্ক</t>
  </si>
  <si>
    <t>ਧਿਆਨਵਾਨ, ਸਾਵਧਾਨ</t>
  </si>
  <si>
    <t>સાવધાન, સતર્ક</t>
  </si>
  <si>
    <t>ଯତ୍ନଶୀଳ, ସାବଧାନ</t>
  </si>
  <si>
    <t>கவனமானது, எச்சரிக்கையானது</t>
  </si>
  <si>
    <t>జాగ్రత్త గల, అప్రమత్తమైన</t>
  </si>
  <si>
    <t>ಜಾಗರೂಕನಾದ, ಮುಂಜಾಗ್ರತೆಯ</t>
  </si>
  <si>
    <t xml:space="preserve">ശ്രദ്ധാലുവായ, ജാഗ്രതയുള്ള </t>
  </si>
  <si>
    <t>সাৱধানী, সতৰ্ক</t>
  </si>
  <si>
    <t>सावधान, सतर्क</t>
  </si>
  <si>
    <t>सावध, जागरूक</t>
  </si>
  <si>
    <t xml:space="preserve">පරීක්ෂාකාරී, විපරම් සහිත </t>
  </si>
  <si>
    <t xml:space="preserve">கவனமானது, எச்சரிக்கை மிக்கது </t>
  </si>
  <si>
    <t>Cuidadosa, cautelosa</t>
  </si>
  <si>
    <t>Elővigyázatos,  óvatos</t>
  </si>
  <si>
    <t>Varovainen, huolellinen</t>
  </si>
  <si>
    <t>دقيق وحذر</t>
  </si>
  <si>
    <t>محتاط، خیال کرنے والا</t>
  </si>
  <si>
    <t>সাবধান, সতর্ক</t>
  </si>
  <si>
    <t>Обережний, обачний</t>
  </si>
  <si>
    <t>Осторожный, осмотрительный</t>
  </si>
  <si>
    <t>obezřetní, opatrní</t>
  </si>
  <si>
    <t>Ostrożne, czujne</t>
  </si>
  <si>
    <t>Kpachara anya, kpachara anya</t>
  </si>
  <si>
    <t>Kíyèsára, kíyèsára</t>
  </si>
  <si>
    <t>E dey watchful and thoughful</t>
  </si>
  <si>
    <t>mai kula, mai bi sannu</t>
  </si>
  <si>
    <t>Warm, welcoming</t>
  </si>
  <si>
    <t>Sympathiques, affables</t>
  </si>
  <si>
    <t>Warm, gastvrij</t>
  </si>
  <si>
    <t>Próximo, aberto</t>
  </si>
  <si>
    <t>热心的，好客的</t>
  </si>
  <si>
    <t>Warm, einladend</t>
  </si>
  <si>
    <t>따뜻한, 환영하는</t>
  </si>
  <si>
    <t>Cálido, acogedor</t>
  </si>
  <si>
    <t>Magaan ang loob, malugod ang pagtanggap</t>
  </si>
  <si>
    <t>Acogedoras, cálidas</t>
  </si>
  <si>
    <t>Varma, välkomnande</t>
  </si>
  <si>
    <t>دافئ المشاعر، مرحّب</t>
  </si>
  <si>
    <t>Cálida, acogedora</t>
  </si>
  <si>
    <t>Hangat, menyambut</t>
  </si>
  <si>
    <t>温かい気持ち、友好的</t>
  </si>
  <si>
    <t>Ospitali, accoglienti</t>
  </si>
  <si>
    <t>Varm, imøtekommende</t>
  </si>
  <si>
    <t>Sıcakkanlı, kucaklayıcı</t>
  </si>
  <si>
    <t>熱情的</t>
  </si>
  <si>
    <t>ေႏြးေထြးေသာ၊ျကိုဆိုတတ္ေသာ</t>
  </si>
  <si>
    <t>Душевные, приветливые</t>
  </si>
  <si>
    <t>อบอุ่น, เต็มใจต้อนรับ</t>
  </si>
  <si>
    <t>Mesra, ramah</t>
  </si>
  <si>
    <t>温暖，热情</t>
  </si>
  <si>
    <t>Chaleureuses, accueillantes</t>
  </si>
  <si>
    <t>Calida(o), acogedor(a)</t>
  </si>
  <si>
    <t>Cálido/a, acogedor/a</t>
  </si>
  <si>
    <t>Hartlik, verwelkomend</t>
  </si>
  <si>
    <t>Okufudumele, okwemukelanayo</t>
  </si>
  <si>
    <t>Lufudumele, luyamkela</t>
  </si>
  <si>
    <t>Ya mofuthu, ya amohelang</t>
  </si>
  <si>
    <t>Acogedor, cálido</t>
  </si>
  <si>
    <t xml:space="preserve">Ζεστοί, σε υποδέχονται </t>
  </si>
  <si>
    <t>לבבי, מסביר פנים</t>
  </si>
  <si>
    <t>Calde, primitoare</t>
  </si>
  <si>
    <t>vrúcni, srdeční</t>
  </si>
  <si>
    <t>Afectuosa, acogedora</t>
  </si>
  <si>
    <t>ភាពកក់ក្តៅ, ស្វាគមន៍</t>
  </si>
  <si>
    <t>ودى ، ترحاب</t>
  </si>
  <si>
    <t>Chaleureux, accueillant</t>
  </si>
  <si>
    <t>Nồng nhiệt, niềm nở</t>
  </si>
  <si>
    <t>উষ্ণ, অভ্যর্থনাকারী</t>
  </si>
  <si>
    <t>ਨਿੱਘਾ, ਸਵਾਗਤੀ</t>
  </si>
  <si>
    <t>સ્નેહી/વોર્મ, આવકારનાર</t>
  </si>
  <si>
    <t>ହାର୍ଦ୍ଦିକ, ସ୍ବାଗତ କରୁଥିବା</t>
  </si>
  <si>
    <t>இதமானது (அன்பான), வரவேற்பது</t>
  </si>
  <si>
    <t>హృదయపూర్వక, స్వాగతించే</t>
  </si>
  <si>
    <t>ಆದರದ, ಸ್ವಾಗತಿಸುವ</t>
  </si>
  <si>
    <t xml:space="preserve">ഊഷ്മളമായ, സ്വാഗതം ചെയ്യുന്ന </t>
  </si>
  <si>
    <t>উষ্ণ, আদৰণী জনোৱা</t>
  </si>
  <si>
    <t>हार्दिक, स्वागत करने वाला</t>
  </si>
  <si>
    <t>प्रेमळ, स्वागत करणारा</t>
  </si>
  <si>
    <t>උණුසුම් , සාදරයෙන් පිළිගැනීම</t>
  </si>
  <si>
    <t xml:space="preserve">இன்முகமானது, வரவேற்பது </t>
  </si>
  <si>
    <t>Calorosa, acolhedora</t>
  </si>
  <si>
    <t>Meleg, barátságos</t>
  </si>
  <si>
    <t>Lämmin, vastaanottavainen</t>
  </si>
  <si>
    <t>دافئ ، كيرحب بالناس</t>
  </si>
  <si>
    <t>گرم جوش، خوش آمدید کرنے والا</t>
  </si>
  <si>
    <t>উষ্ণ, স্বাগত</t>
  </si>
  <si>
    <t>Сердешний, привітливий</t>
  </si>
  <si>
    <t>Сердечный, приветственный</t>
  </si>
  <si>
    <t>vřelí, přívětiví</t>
  </si>
  <si>
    <t>Ciepłe, otwarte</t>
  </si>
  <si>
    <t>Dị mma, nabata</t>
  </si>
  <si>
    <t>Farabalẹ̀, fanimọ́ra</t>
  </si>
  <si>
    <t>E dey sincere and friendly</t>
  </si>
  <si>
    <t>Mai haba-haba, Mai karɓar mutane</t>
  </si>
  <si>
    <t>Helpful, friendly</t>
  </si>
  <si>
    <t>Sympathiques, serviables</t>
  </si>
  <si>
    <t>Hulpvaardig, vriendelijk</t>
  </si>
  <si>
    <t>Prestativo, Amigável</t>
  </si>
  <si>
    <t>乐于助人的，友善的</t>
  </si>
  <si>
    <t>Hilfreich, freundlich</t>
  </si>
  <si>
    <t>기꺼이 돕는, 상냥한</t>
  </si>
  <si>
    <t>Servicial, amigable</t>
  </si>
  <si>
    <t>Matulungin, palakaibigan</t>
  </si>
  <si>
    <t>Serviciales, amables</t>
  </si>
  <si>
    <t>Hjälpsamma, vänliga</t>
  </si>
  <si>
    <t>مساعد، ودود</t>
  </si>
  <si>
    <t>Servicial, amistosa</t>
  </si>
  <si>
    <t>Suka menolong, ramah</t>
  </si>
  <si>
    <t>頼りになる、親しみのある</t>
  </si>
  <si>
    <t>Collaborative, amichevoli</t>
  </si>
  <si>
    <t>Hjelpsom, vennlig</t>
  </si>
  <si>
    <t>Yardımsever, canayakın</t>
  </si>
  <si>
    <t>樂於助人的、友善的</t>
  </si>
  <si>
    <t>ကူညီတတ္ေသာ၊ခင္မင္ရင္းနွီးေသာ</t>
  </si>
  <si>
    <t>Дружелюбные, готовые помочь</t>
  </si>
  <si>
    <t>เต็มใจช่วยเหลือ, เป็นมิตร</t>
  </si>
  <si>
    <t>Suka membantu, peramah</t>
  </si>
  <si>
    <t>乐于助人，友善</t>
  </si>
  <si>
    <t>Serviables, conviviales</t>
  </si>
  <si>
    <t>Amable, cordial</t>
  </si>
  <si>
    <t>Behulpsaam, vriendelik</t>
  </si>
  <si>
    <t>Okulusizo, okunobungane</t>
  </si>
  <si>
    <t>Lunoncedo, lunobuhlobo</t>
  </si>
  <si>
    <t>Wa thusa, o na le setswalle</t>
  </si>
  <si>
    <t>Servicial, amable</t>
  </si>
  <si>
    <t xml:space="preserve">Χρήσιμοι, φιλικοί </t>
  </si>
  <si>
    <t>מסייע, חברותי</t>
  </si>
  <si>
    <t>De ajutor, prietenoase</t>
  </si>
  <si>
    <t>nápomocní, priateľskí</t>
  </si>
  <si>
    <t xml:space="preserve">Servicial, amigable </t>
  </si>
  <si>
    <t>មានប្រយោជន៍, រួសរាយរាក់ទាក់</t>
  </si>
  <si>
    <t>متعاون، ودود</t>
  </si>
  <si>
    <t>Serviable, sympathique</t>
  </si>
  <si>
    <t>Msaidizi, mwenye urafiki</t>
  </si>
  <si>
    <t>Thân thiện, hay giúp đỡ</t>
  </si>
  <si>
    <t>সহায়ক, বন্ধুত্বপূর্ণ</t>
  </si>
  <si>
    <t>ਸਹਾਇਕ, ਮਿਲਨਸਾਰ</t>
  </si>
  <si>
    <t>મદદરૂપ, મૈત્રીપૂર્ણ</t>
  </si>
  <si>
    <t>ଉପଯୋଗୀ, ସହାୟକ</t>
  </si>
  <si>
    <t>உதவிகரமானது, நட்பானது</t>
  </si>
  <si>
    <t>సహాయకరమైన, స్నేహపూర్వక</t>
  </si>
  <si>
    <t>ಸಹಾಯಪರ, ಸ್ನೇಹಪರ</t>
  </si>
  <si>
    <t xml:space="preserve">സഹായമനോഭാവമുള്ള, സൗഹാര്‍ദ്ദമനോഭാവമുള്ള </t>
  </si>
  <si>
    <t>সহায়কাৰী, বন্ধুসুলভ</t>
  </si>
  <si>
    <t>सहायक, फ्रेंडली</t>
  </si>
  <si>
    <t>उपयुक्त, मैत्रीपूर्ण</t>
  </si>
  <si>
    <t>උපකාරී, මිත්‍රශීලී</t>
  </si>
  <si>
    <t xml:space="preserve">உதவிமிக்கது, சிநேகபூர்வமானது </t>
  </si>
  <si>
    <t>Prestável, amigável</t>
  </si>
  <si>
    <t>Segítőkész, barátságos</t>
  </si>
  <si>
    <t>Auttavainen, ystävällinen</t>
  </si>
  <si>
    <t>مفيد ، ودي</t>
  </si>
  <si>
    <t>مدد گار، دوستانہ</t>
  </si>
  <si>
    <t>সহায়ক, বন্ধুত্বপূর্ণ</t>
  </si>
  <si>
    <t>Допомагаючий, доброзичливий</t>
  </si>
  <si>
    <t>Помогающий, дружелюбный</t>
  </si>
  <si>
    <t>nápomocní, přátelští</t>
  </si>
  <si>
    <t>Pomocne, przyjacielskie</t>
  </si>
  <si>
    <t>Enyemaka, enyi na enyi</t>
  </si>
  <si>
    <t>Ńṣe ìrànlọ́wọ́, kóni mọ́ra</t>
  </si>
  <si>
    <t>E dey caring and open</t>
  </si>
  <si>
    <t>Mai taimako, mai kirki</t>
  </si>
  <si>
    <t>Bold, unstoppable</t>
  </si>
  <si>
    <t>Courageuses, invicibles</t>
  </si>
  <si>
    <t>Stoutmoedig, niet te stoppen</t>
  </si>
  <si>
    <t>Corajoso</t>
  </si>
  <si>
    <t>无畏的，勇往直前的</t>
  </si>
  <si>
    <t>Mutig, unaufhaltsam</t>
  </si>
  <si>
    <t>용감한, 막을 수 없는</t>
  </si>
  <si>
    <t>Audaz, imparable</t>
  </si>
  <si>
    <t>Doortastend, niet te stoppen</t>
  </si>
  <si>
    <t>Malakas ang loob, hindi mapipigilan</t>
  </si>
  <si>
    <t>Atrevidas, imparables</t>
  </si>
  <si>
    <t>Djärva, ostoppbara</t>
  </si>
  <si>
    <t>جريء، لا يمكن إيقافه</t>
  </si>
  <si>
    <t>Valiente, indetenible</t>
  </si>
  <si>
    <t>Berani, tidak terbendung</t>
  </si>
  <si>
    <t>思い切った、止めようのない</t>
  </si>
  <si>
    <t>Coraggiose,  inarrestabili</t>
  </si>
  <si>
    <t>Modig, ustoppelig</t>
  </si>
  <si>
    <t>Cesur, engel tanımayan</t>
  </si>
  <si>
    <t>大膽的、不可阻擋的</t>
  </si>
  <si>
    <t>သတၱိရွိေသာ၊ မရပ္တန့္နို္င္ေသာ</t>
  </si>
  <si>
    <t>Смелость, готовность преодолевать препятствия</t>
  </si>
  <si>
    <t>กล้าหาญ, ไม่ท้อถอย</t>
  </si>
  <si>
    <t>Berani, tidak dapat dihalang</t>
  </si>
  <si>
    <t>大胆，不可阻挡</t>
  </si>
  <si>
    <t>Audacieuses, imbattables</t>
  </si>
  <si>
    <t>Atrevida(o), imparable</t>
  </si>
  <si>
    <t>Kragtig, onkeerbaar</t>
  </si>
  <si>
    <t>Okunesibindi, okungavinjwa</t>
  </si>
  <si>
    <t>Lunesibindi, alunqandeki</t>
  </si>
  <si>
    <t>Ya sebete, eo o ke keng wa mo thiba</t>
  </si>
  <si>
    <t>Atrevido, imparables</t>
  </si>
  <si>
    <t xml:space="preserve">Τολμηροί, ασταμάτητοι </t>
  </si>
  <si>
    <t>נועז, לא ניתן לעצירה</t>
  </si>
  <si>
    <t>Indraznete, de neoprit</t>
  </si>
  <si>
    <t>odvážní, nezastaviteľní</t>
  </si>
  <si>
    <t xml:space="preserve">Audaz, imparable </t>
  </si>
  <si>
    <t>អង់អាចក្លាហាន, មិនឈប់ឈរ</t>
  </si>
  <si>
    <t>جرئ ، لا يمكن وقفه</t>
  </si>
  <si>
    <t>Audacieux, imparable</t>
  </si>
  <si>
    <t>Jasiri</t>
  </si>
  <si>
    <t>Can đảm, không gì có thể ngăn cản</t>
  </si>
  <si>
    <t xml:space="preserve">সাহসী, থামানো যায় না </t>
  </si>
  <si>
    <t>ਹਿੰਮਤੀ, ਰੋਕਿਆ ਨਾ ਜਾ ਸਕਣ ਵਾਲਾ</t>
  </si>
  <si>
    <t xml:space="preserve">નીડર, જેને રોકી શકાતું નથી </t>
  </si>
  <si>
    <t>ସାହସିକ, ଅବାଧ/ଯାହାକୁ ରୋକା ଯାଇପାରିବ ନାହିଁ</t>
  </si>
  <si>
    <t>தைரியமானது, தடுத்து நிறுத்த முடியாதது</t>
  </si>
  <si>
    <t>సాహసం గల, ఆపలేని</t>
  </si>
  <si>
    <t>ದಿಟ್ಟ, ನಿರೋಧಿಸಲಾಗದ</t>
  </si>
  <si>
    <t xml:space="preserve">ധീരമായ, തടയാനാവാത്ത </t>
  </si>
  <si>
    <t>সাহসী, যাক ধৰি ৰাখিব পৰা নাযায়</t>
  </si>
  <si>
    <t>निडर, जिसको रोका नहीं जा सकता (अनस्टॉपेबल)</t>
  </si>
  <si>
    <t>धीट, थांबवता न येऊ शकणारा (अनस्टॉपेबल)</t>
  </si>
  <si>
    <t>අවිනීත, නැවතිය නොහැකි</t>
  </si>
  <si>
    <t>துணிவுள்ளது, தடுக்கமுடியாதது</t>
  </si>
  <si>
    <t>Arrojada, imparável</t>
  </si>
  <si>
    <t>Merész, megállíthatatlan</t>
  </si>
  <si>
    <t>Rohkea, pysäyttämätön</t>
  </si>
  <si>
    <t>جريئ ، حتى حاجة ما يمكن توقفو</t>
  </si>
  <si>
    <t>بولڈ/ بہادر، نہ رکنے والا</t>
  </si>
  <si>
    <t>সাহসী, অস্থির</t>
  </si>
  <si>
    <t>Сміливий, нестримний</t>
  </si>
  <si>
    <t>Смелый, неудержимый</t>
  </si>
  <si>
    <t>troufalí, nezadržitelní</t>
  </si>
  <si>
    <t>Odważne, niepowstrzymane</t>
  </si>
  <si>
    <t>Obi ike, enweghị nkwụsị</t>
  </si>
  <si>
    <t>Ìgboyà, kò ṣeé dádúró</t>
  </si>
  <si>
    <t>E dey brave and persistent</t>
  </si>
  <si>
    <t>Kaifi ɗaya, ba a tsaida shi</t>
  </si>
  <si>
    <t>Important, impressive</t>
  </si>
  <si>
    <t>Importantes, imposantes</t>
  </si>
  <si>
    <t xml:space="preserve">Belangrijk, indrukwekkend </t>
  </si>
  <si>
    <t>Importante, impressionante</t>
  </si>
  <si>
    <t>重要的，令人印象深刻的</t>
  </si>
  <si>
    <t>Wichtig, beeindruckend</t>
  </si>
  <si>
    <t>영향력 있는, 인상 적인</t>
  </si>
  <si>
    <t>Importante, impresionante</t>
  </si>
  <si>
    <t>Importante, kamangha-mangha</t>
  </si>
  <si>
    <t>Importantes, impresionantes</t>
  </si>
  <si>
    <t>Viktiga, imponerande</t>
  </si>
  <si>
    <t>هام، مثير للإعجاب</t>
  </si>
  <si>
    <t>Importante, admirable</t>
  </si>
  <si>
    <t>Penting, mengesankan</t>
  </si>
  <si>
    <t>影響力のある、印象的</t>
  </si>
  <si>
    <t>Importanti, che impressionano</t>
  </si>
  <si>
    <t>Viktig, imponerende</t>
  </si>
  <si>
    <t>Önemli, etkileyici</t>
  </si>
  <si>
    <t>重要的、令人印象深的</t>
  </si>
  <si>
    <t>အေရးၾကီးသည္၊အထင္ျကီးေလာက္ေသာ</t>
  </si>
  <si>
    <t>Свою важность</t>
  </si>
  <si>
    <t>ซึ่งสำคัญ, น่าประทับใจ</t>
  </si>
  <si>
    <t>Penting, menarik</t>
  </si>
  <si>
    <t>重要，令人印象深刻</t>
  </si>
  <si>
    <t>Importantes, impressionnantes</t>
  </si>
  <si>
    <t>Belangriiik, indrukwekkend</t>
  </si>
  <si>
    <t>Okubalulekile, okujabulisayo</t>
  </si>
  <si>
    <t>Lubalulekile, luyancomeka</t>
  </si>
  <si>
    <t>Ya bohlokwa, ya tsotehang</t>
  </si>
  <si>
    <t>Σημαντικοί, εντυπωσιακοί</t>
  </si>
  <si>
    <t>חשוב, מרשים</t>
  </si>
  <si>
    <t>dôležití, pôsobiví</t>
  </si>
  <si>
    <t>សំខាន់, គួរអោយចាប់អារម្មណ៍</t>
  </si>
  <si>
    <t>مهم ، مثير للإعجاب</t>
  </si>
  <si>
    <t>Important, impressionnant</t>
  </si>
  <si>
    <t>Muhimu, ya kuvutia</t>
  </si>
  <si>
    <t>Quan trọng, gây ấn tượng</t>
  </si>
  <si>
    <t>গুরুত্বপূর্ণ, প্রভাবশালী</t>
  </si>
  <si>
    <t>ਮਹੱਤਵਪੂਰਨ, ਪ੍ਰਭਾਵਸ਼ਾਲੀ</t>
  </si>
  <si>
    <t>મહત્વપૂર્ણ, પ્રભાવશાળી</t>
  </si>
  <si>
    <t>ଗୁରୁତ୍ବପୂର୍ଣ୍ଣ, ପ୍ରଭାବଶାଳୀ</t>
  </si>
  <si>
    <t>முக்கியமானது, கவர்வது</t>
  </si>
  <si>
    <t>ముఖ్యమైన, ఆకట్టుకునే</t>
  </si>
  <si>
    <t>ಪ್ರಮುಖ, ಮನತಟ್ಟುವ</t>
  </si>
  <si>
    <t xml:space="preserve">പ്രധാനമായ, ഹൃദയഹാരിയായ  </t>
  </si>
  <si>
    <t>গুৰুত্বপূৰ্ণ, চাপ পেলোৱা</t>
  </si>
  <si>
    <t>महत्वपूर्ण, प्रभावशाली</t>
  </si>
  <si>
    <t>महत्वाचे, प्रभावी</t>
  </si>
  <si>
    <t>වැදගත්, සිත් ගන්නා</t>
  </si>
  <si>
    <t xml:space="preserve">முக்கியமான, சுவாரசியமான </t>
  </si>
  <si>
    <t>Fontos, hatásos</t>
  </si>
  <si>
    <t>Tärkeä, vaikuttava</t>
  </si>
  <si>
    <t>اہم، متاثر کن</t>
  </si>
  <si>
    <t>গুরুত্বপূর্ণ, চিত্তাকর্ষক</t>
  </si>
  <si>
    <t>Важливий, значущий</t>
  </si>
  <si>
    <t>Важный, внушительный</t>
  </si>
  <si>
    <t>důležití, působiví</t>
  </si>
  <si>
    <t>Ważne, imponujące</t>
  </si>
  <si>
    <t>Dị mkpa, magburu onwe ya</t>
  </si>
  <si>
    <t>Ṣe pàtàkì, wúnilórí</t>
  </si>
  <si>
    <t>E dey vital and notable</t>
  </si>
  <si>
    <t>mai muhimmanci, mai burgewa</t>
  </si>
  <si>
    <t>In charge, dominant</t>
  </si>
  <si>
    <t>Dominantes, qui ont l'autorité</t>
  </si>
  <si>
    <t>Verantwoordelijk, dominant</t>
  </si>
  <si>
    <t>Líder (leader), dominante</t>
  </si>
  <si>
    <t>主导性的，有影响力的</t>
  </si>
  <si>
    <t>Das Sagen haben, dominant</t>
  </si>
  <si>
    <t>권위 적인, 지배적인,</t>
  </si>
  <si>
    <t>A cargo, dominante</t>
  </si>
  <si>
    <t>Leider (verantwoordelijk), dominant</t>
  </si>
  <si>
    <t>Nangangasiwa, nangingibabaw</t>
  </si>
  <si>
    <t>Dominantes, con autoridad</t>
  </si>
  <si>
    <t>De som bestämmer, dominanta</t>
  </si>
  <si>
    <t>مسؤول عن الأمور، مسيطر</t>
  </si>
  <si>
    <t>Responsable, dominante</t>
  </si>
  <si>
    <t>Bertanggung jawab, dominan</t>
  </si>
  <si>
    <t>他を圧倒する、卓越する</t>
  </si>
  <si>
    <t>Al comando, che governano</t>
  </si>
  <si>
    <t>Ledende, dominerende</t>
  </si>
  <si>
    <t>Sorumlu, egemen</t>
  </si>
  <si>
    <t>負責的、支配的</t>
  </si>
  <si>
    <t>လႊမ္းမိုးနုိင္ေသာ၊ျသဇာျကီးေသာ</t>
  </si>
  <si>
    <t>Первенство, преимущество перед другими</t>
  </si>
  <si>
    <t>ควบคุมดูแล, มีอำนาจครอบครอง</t>
  </si>
  <si>
    <t>Bertanggungjawab, dominan</t>
  </si>
  <si>
    <t>负责，占主导地位</t>
  </si>
  <si>
    <t>En charge, dominantes</t>
  </si>
  <si>
    <t>In beheer, dominerend</t>
  </si>
  <si>
    <t>Okuphathayo, okunqobayo</t>
  </si>
  <si>
    <t>Luphethe, luyongamela</t>
  </si>
  <si>
    <t>Ya nang le taolo, ya ka hodimo</t>
  </si>
  <si>
    <t xml:space="preserve">Έχουν τον έλεγχο, κυριαρχικοί </t>
  </si>
  <si>
    <t xml:space="preserve">אחראי, מוביל </t>
  </si>
  <si>
    <t>Responsabile, care domina situatia</t>
  </si>
  <si>
    <t>vo vedení, dominantní</t>
  </si>
  <si>
    <t xml:space="preserve">A cargo, dominante </t>
  </si>
  <si>
    <t>ទទួលខុសត្រូវ, លេចធ្លោ</t>
  </si>
  <si>
    <t>مسؤول ، مسيطر</t>
  </si>
  <si>
    <t>En charge, dominante</t>
  </si>
  <si>
    <t>Mtawala</t>
  </si>
  <si>
    <t>Lãnh đạo, thống lĩnh</t>
  </si>
  <si>
    <t>দায়িত্বে আছে, কর্তৃত্বপূর্ণ</t>
  </si>
  <si>
    <t>ਪ੍ਰਭਾਰੀ, ਹਾਵੀ</t>
  </si>
  <si>
    <t>પ્રભારી, પ્રમુખ</t>
  </si>
  <si>
    <t>ପ୍ରଭାରୀ, ପ୍ରମୁଖ</t>
  </si>
  <si>
    <t>பொறுப்புவகிப்பது, ஆதிக்கம் செலுத்துவது</t>
  </si>
  <si>
    <t>బాధ్యత గల, ఆధిపత్యం గల</t>
  </si>
  <si>
    <t>ಉಸ್ತುವಾರಿಯಲ್ಲಿರುವ , ಆಳುವ</t>
  </si>
  <si>
    <t xml:space="preserve">മേല്‍നോട്ടം വഹിക്കുന്ന, ആധിപത്യമുള്ള </t>
  </si>
  <si>
    <t>ভাৰপ্ৰাপ্ত, দমনশীল</t>
  </si>
  <si>
    <t>प्रभारी, हावी</t>
  </si>
  <si>
    <t>प्रभारी, वर्चस्व असलेला</t>
  </si>
  <si>
    <t>භාරකරු, ආධිපත්‍ය</t>
  </si>
  <si>
    <t xml:space="preserve">பொறுப்பான, மேலாதிக்கம் </t>
  </si>
  <si>
    <t>No comando, dominante</t>
  </si>
  <si>
    <t>Felelős, domináns</t>
  </si>
  <si>
    <t>Johtava, hallitseva</t>
  </si>
  <si>
    <t>مسؤول ، مهيمن</t>
  </si>
  <si>
    <t xml:space="preserve">غالب/ ہاتھ میں کنٹرول رکھنے والا </t>
  </si>
  <si>
    <t>দায়িত্বসম্পন্ন, প্রভাবশালী</t>
  </si>
  <si>
    <t>Головний, провідний</t>
  </si>
  <si>
    <t>Главный, ведущий</t>
  </si>
  <si>
    <t>vůdčí, dominantní</t>
  </si>
  <si>
    <t>Władcze, dominujące</t>
  </si>
  <si>
    <t>Na-elekọta, na-achị</t>
  </si>
  <si>
    <t>Wà ní àkóso, jẹ gàba</t>
  </si>
  <si>
    <t>E dey in charge and dey lead</t>
  </si>
  <si>
    <t>Mai iko, wanda ya mamaye</t>
  </si>
  <si>
    <t>Efficient, effective</t>
  </si>
  <si>
    <t>Efficaces, performantes</t>
  </si>
  <si>
    <t>Efficient, doeltreffend</t>
  </si>
  <si>
    <t>Eficiente, eficaz</t>
  </si>
  <si>
    <t>有效率的，有效果的</t>
  </si>
  <si>
    <t>Effizient, effektiv</t>
  </si>
  <si>
    <t>효율적인, 효과적인</t>
  </si>
  <si>
    <t>Eficiente, efectivo</t>
  </si>
  <si>
    <t>Efficient, effectief</t>
  </si>
  <si>
    <t xml:space="preserve">Mahusay magtrabaho, epektibo </t>
  </si>
  <si>
    <t>Eficientes, eficaces</t>
  </si>
  <si>
    <t>Effektiva, duktiga</t>
  </si>
  <si>
    <t>فعّال، مؤثر</t>
  </si>
  <si>
    <t>Eficiente, competente</t>
  </si>
  <si>
    <t>Efisien, efektif</t>
  </si>
  <si>
    <t>効率、能率が良くなる</t>
  </si>
  <si>
    <t>Efficienti, efficaci</t>
  </si>
  <si>
    <t>Handlekraftig, effektiv</t>
  </si>
  <si>
    <t>Verimli,etkili</t>
  </si>
  <si>
    <t>有效率的、有效的</t>
  </si>
  <si>
    <t>ျပည့္စံုေကာင္းမြန္ေသာ၊ ထိေရာက္မွဳရွိေသာ</t>
  </si>
  <si>
    <t>Эффективность, ориентированность на результат</t>
  </si>
  <si>
    <t>มีประสิทธิภาพ, มีประสิทธิผล</t>
  </si>
  <si>
    <t>Cekap, mahir</t>
  </si>
  <si>
    <t>效率，效益</t>
  </si>
  <si>
    <t>Productives, efficaces</t>
  </si>
  <si>
    <t>Eficiente, efectiva(o)</t>
  </si>
  <si>
    <t>Doelmatig, effektief</t>
  </si>
  <si>
    <t>Okusebenzayo, okunempumelelo</t>
  </si>
  <si>
    <t>Lusebenza ngemfezeko, lusebenza kakuhle</t>
  </si>
  <si>
    <t>E sebetsang hantle, ya sebele</t>
  </si>
  <si>
    <t xml:space="preserve">Αποδοτικοί, αποτελεσματικοί </t>
  </si>
  <si>
    <t>יעיל, אפקטיבי</t>
  </si>
  <si>
    <t>Eficiente, eficace</t>
  </si>
  <si>
    <t>výkonní, efektívni</t>
  </si>
  <si>
    <t>Eficiente, efectivo/a</t>
  </si>
  <si>
    <t>សមត្ថភាព, ប្រសិទ្ធិភាព</t>
  </si>
  <si>
    <t xml:space="preserve"> ذو كفاءة وفاعلية</t>
  </si>
  <si>
    <t>Efficace</t>
  </si>
  <si>
    <t>Uwezo</t>
  </si>
  <si>
    <t>Có hiệu quả</t>
  </si>
  <si>
    <t>দক্ষ, কার্যকরী</t>
  </si>
  <si>
    <t>ਨਿਪੁੰਨ, ਅਸਰਦਾਰ</t>
  </si>
  <si>
    <t>સક્ષમ, અસરકારક</t>
  </si>
  <si>
    <t>କୁଶଳ, ପ୍ରଭାବଶାଳୀ</t>
  </si>
  <si>
    <t>திறன் வாய்ந்தது, ஆற்றல்மிக்கது</t>
  </si>
  <si>
    <t>సమర్థమైనది, ప్రభావం చూపునది</t>
  </si>
  <si>
    <t>ಸಮರ್ಥ, ಪರಿಣಾಮಕಾರಿ</t>
  </si>
  <si>
    <t xml:space="preserve">കാര്യക്ഷമമായ, ഫലപ്രദമായ </t>
  </si>
  <si>
    <t>কাৰ্যদক্ষ, ফলপ্ৰসূ</t>
  </si>
  <si>
    <t>कुशल, प्रभावी</t>
  </si>
  <si>
    <t>कार्यक्षम, प्रभावी</t>
  </si>
  <si>
    <t>කාර්යක්ෂම, ඵලදායී</t>
  </si>
  <si>
    <t xml:space="preserve">திறமையான, பயனுள்ள </t>
  </si>
  <si>
    <t>Hatékony, hatásos</t>
  </si>
  <si>
    <t>Tehokas, pystyvä</t>
  </si>
  <si>
    <t>بارع ، فعالة</t>
  </si>
  <si>
    <t>قابل، مؤثر</t>
  </si>
  <si>
    <t>Результативний, ефективний</t>
  </si>
  <si>
    <t>Результативный, эффективный</t>
  </si>
  <si>
    <t>schopní, efektivní</t>
  </si>
  <si>
    <t>Efektywne, wydajne</t>
  </si>
  <si>
    <t>N’eme nke ọma, dị irè</t>
  </si>
  <si>
    <t>Ṣiṣé dáradára, múnádóko</t>
  </si>
  <si>
    <t>E dey well organized and real</t>
  </si>
  <si>
    <t>Mai inganci, mai tasiri</t>
  </si>
  <si>
    <t>Secure, peace of mind</t>
  </si>
  <si>
    <t>Rassurées, l'esprit tranquille</t>
  </si>
  <si>
    <t>Veilig, met een gerust hart</t>
  </si>
  <si>
    <t>Seguro, paz de espírito</t>
  </si>
  <si>
    <t>安心的，稳妥的</t>
  </si>
  <si>
    <t>Sicher, seelenruhig</t>
  </si>
  <si>
    <t>안심하는, 마음의 평화를 얻는</t>
  </si>
  <si>
    <t>Seguro, tranquilidad de mente</t>
  </si>
  <si>
    <t>Zeker, met een gerust hart</t>
  </si>
  <si>
    <t>Ligtas, libre sa peligro</t>
  </si>
  <si>
    <t>Estables, sosegadas</t>
  </si>
  <si>
    <t>Säkra, lugna i sinnet</t>
  </si>
  <si>
    <t>يشعر بالأمان، راحة بال</t>
  </si>
  <si>
    <t>Segura, brinda tranquilidad</t>
  </si>
  <si>
    <t>Aman, ketenangan pikiran</t>
  </si>
  <si>
    <t>守られた、安心する</t>
  </si>
  <si>
    <t>Al sicuro, serene</t>
  </si>
  <si>
    <t>Trygg, ro i sinn</t>
  </si>
  <si>
    <t>Güvenli, gönlü rahat</t>
  </si>
  <si>
    <t>安全的、安心的</t>
  </si>
  <si>
    <t>လံုျခံဳစိတ္ခ်ရသည္၊စိတ္ေအးခ်မ္းေသာ</t>
  </si>
  <si>
    <t>Душевное спокойствие, защищенность</t>
  </si>
  <si>
    <t>ปลอดภัย, ความสงบแห่งจิตใจ</t>
  </si>
  <si>
    <t>Selamat, ketenangan fikiran</t>
  </si>
  <si>
    <t>安全，安心</t>
  </si>
  <si>
    <t>En sécurité, tranquillité d'esprit</t>
  </si>
  <si>
    <t>Segura(o), tranquilidad de espíritu</t>
  </si>
  <si>
    <t>Seguro/a, tranquilo/a</t>
  </si>
  <si>
    <t>Veilig, gemoedsrus</t>
  </si>
  <si>
    <t>Okuphephile, okunoxolo engqondweni</t>
  </si>
  <si>
    <t>Lukhusulekile, uxolo engqondweni</t>
  </si>
  <si>
    <t>Ya bolokehileng, ya nang le kgotso</t>
  </si>
  <si>
    <t>Estables, compuesto</t>
  </si>
  <si>
    <t>Ασφαλείς, έχουν το κεφάλι τους ήσυχο</t>
  </si>
  <si>
    <t>בטוח, בעל שקט נפשי</t>
  </si>
  <si>
    <t>In siguranta, cu liniste sufleteasca</t>
  </si>
  <si>
    <t xml:space="preserve">chránení, bez obáv </t>
  </si>
  <si>
    <t xml:space="preserve">Seguridad, tranquilidad </t>
  </si>
  <si>
    <t>មានសុវត្ថិភាព, សន្តិភាពនៃចិត្ត</t>
  </si>
  <si>
    <t>آمن،  راحة البال</t>
  </si>
  <si>
    <t>Sécurisé, tranquillité d'esprit</t>
  </si>
  <si>
    <t>Salama, amani ya mawazo</t>
  </si>
  <si>
    <t>Cảm thấy an tâm/ an toàn</t>
  </si>
  <si>
    <t>সুরক্ষিত, মানসিক শান্তি</t>
  </si>
  <si>
    <t>ਸੁਰੱਖਿਅਤ, ਮਨ ਦੀ ਸ਼ਾਂਤੀ</t>
  </si>
  <si>
    <t>સુરક્ષિત, મનની શાંતિ</t>
  </si>
  <si>
    <t>ସୁରକ୍ଷିତ, ମାନସିକ ଶାନ୍ତି</t>
  </si>
  <si>
    <t>பாதுகாப்பானது, மனநிம்மதி</t>
  </si>
  <si>
    <t>సురక్షితమైన, మానసిక ప్రశాంతత</t>
  </si>
  <si>
    <t>ಸುರಕ್ಷಿತ, ಮನ: ಶಾಂತಿ</t>
  </si>
  <si>
    <t xml:space="preserve">സുരക്ഷിതമായ, മനസ്സമാധാനം </t>
  </si>
  <si>
    <t>সুৰক্ষিত, মনৰ শান্তি</t>
  </si>
  <si>
    <t>सुरक्षित, मानसिक शांति</t>
  </si>
  <si>
    <t>सुरक्षित, मनाची शांतता</t>
  </si>
  <si>
    <t xml:space="preserve">ආරක්ෂිත, සාමකාමී මනසක් </t>
  </si>
  <si>
    <t xml:space="preserve">பாதுகாப்பான, நிம்மதியான </t>
  </si>
  <si>
    <t>Segura, paz de espírito</t>
  </si>
  <si>
    <t>Biztonságos, lelki nyugalom</t>
  </si>
  <si>
    <t>Varma, rauhoittava</t>
  </si>
  <si>
    <t>آمن ،راحة البال</t>
  </si>
  <si>
    <t>محفوظ، ذہنی سکون</t>
  </si>
  <si>
    <t>নিরাপদ, মনের শান্তি</t>
  </si>
  <si>
    <t>Безпечний, умиротворений</t>
  </si>
  <si>
    <t>Безопасный, умиротворенный</t>
  </si>
  <si>
    <t>mají pocit bezpečí, klidu v duši</t>
  </si>
  <si>
    <t>Bezpieczne, ze spokojem ducha</t>
  </si>
  <si>
    <t>Nchebe, udo nke uche</t>
  </si>
  <si>
    <t>Ní ààbò, ìbàlẹ̀ ọkàn</t>
  </si>
  <si>
    <t>E dey safe and get peace of mind</t>
  </si>
  <si>
    <t>Tsaro, kwanciyar hankali</t>
  </si>
  <si>
    <t>Peaceful, content</t>
  </si>
  <si>
    <t>Sereines, satisfaites</t>
  </si>
  <si>
    <t>Vredig, tevreden</t>
  </si>
  <si>
    <t>Tranquilo, sereno</t>
  </si>
  <si>
    <t>平和的，满足的</t>
  </si>
  <si>
    <t>Friedlich, zufrieden</t>
  </si>
  <si>
    <t>평화로운, 기분 좋은</t>
  </si>
  <si>
    <t>Pacífico, contento</t>
  </si>
  <si>
    <t>Payapa, kuntento</t>
  </si>
  <si>
    <t>En paz, contenidas</t>
  </si>
  <si>
    <t>Lugna, belåtna</t>
  </si>
  <si>
    <t>مطمئن، قانع</t>
  </si>
  <si>
    <t>Pacífica, satisfecha</t>
  </si>
  <si>
    <t>Damai, puas</t>
  </si>
  <si>
    <t>落ち着いた、心地よくなる</t>
  </si>
  <si>
    <t>Pacifiche, appagate</t>
  </si>
  <si>
    <t>Fredelig, tilfreds</t>
  </si>
  <si>
    <t>Huzurlu, hoşnut</t>
  </si>
  <si>
    <t>和平的、滿足的</t>
  </si>
  <si>
    <t>စိတ္ေက်နပ္သည္၊ေရာင့္ရဲနုိင္သည္</t>
  </si>
  <si>
    <t>Безмятежность, покой</t>
  </si>
  <si>
    <t>สงบ, ความพึงพอใจ</t>
  </si>
  <si>
    <t>Tenang, berpuas hati</t>
  </si>
  <si>
    <t>和平，满足</t>
  </si>
  <si>
    <t>Paisibles, satisfaites</t>
  </si>
  <si>
    <t>pacífica(o), satisfecha(o)</t>
  </si>
  <si>
    <t>Pacífico/a, satisfecho/a</t>
  </si>
  <si>
    <t>Vreedsaam, tevrede</t>
  </si>
  <si>
    <t>Okunokuthula, okwenelisekile</t>
  </si>
  <si>
    <t>Lunoxolo, lwanelisekile</t>
  </si>
  <si>
    <t>Ya kgotso, ya kgotsofetseng</t>
  </si>
  <si>
    <t>Pacífico, contenido</t>
  </si>
  <si>
    <t>Πληρότητα, αρμονία</t>
  </si>
  <si>
    <t>שלו, מרוצה</t>
  </si>
  <si>
    <t>Linistite, multumite</t>
  </si>
  <si>
    <t>pokojní, spokojní</t>
  </si>
  <si>
    <t>En paz, contenta</t>
  </si>
  <si>
    <t>សន្តិភាព, មាតិកា</t>
  </si>
  <si>
    <t>سلمي ، راضى</t>
  </si>
  <si>
    <t>Paisible, content</t>
  </si>
  <si>
    <t>Salama, kuridhika</t>
  </si>
  <si>
    <t>Hài lòng, thỏa mãn</t>
  </si>
  <si>
    <t>শান্তিময়, সন্তুষ্ট</t>
  </si>
  <si>
    <t>ਸ਼ਾਂਤਮਈ, ਸਮੱਗਰੀ</t>
  </si>
  <si>
    <t>શાંતિપ્રિય, સંતુષ્ટ</t>
  </si>
  <si>
    <t>ଶାନ୍ତିପୂର୍ଣ୍ଣ, ତୁଷ୍ଟ</t>
  </si>
  <si>
    <t>அமைதி, திருப்தி</t>
  </si>
  <si>
    <t>ప్రశాంతమైన, కంటెంట్</t>
  </si>
  <si>
    <t>ಶಾಂತಿಯುತ, ತೃಪ್ತಿ ಹೊಂದಿರುವ</t>
  </si>
  <si>
    <t xml:space="preserve">സമാധാനം നിറഞ്ഞ, സംതൃപ്തി </t>
  </si>
  <si>
    <t>শান্তিপূৰ্ণ, বিষয়বস্তু</t>
  </si>
  <si>
    <t>शांतिप्रिय, संतुष्ट</t>
  </si>
  <si>
    <t>शांत, संतुष्ट</t>
  </si>
  <si>
    <t>සාමකාමී, අන්තර්ගතය</t>
  </si>
  <si>
    <t xml:space="preserve">அமைதியான, உள்ளடக்கமான </t>
  </si>
  <si>
    <t>Pacífica, satisfeita</t>
  </si>
  <si>
    <t>Békés, elégedett</t>
  </si>
  <si>
    <t>Rauhallinen, tyytyväinen</t>
  </si>
  <si>
    <t>سلمي ، مقتنع</t>
  </si>
  <si>
    <t>پر سکون، مطمئن</t>
  </si>
  <si>
    <t>শান্তিপূর্ণ, শান্ত</t>
  </si>
  <si>
    <t>Миролюбний, в гармонії</t>
  </si>
  <si>
    <t>Миролюбивый, в гармонии</t>
  </si>
  <si>
    <t>klidní, spokojení</t>
  </si>
  <si>
    <t>Spokojne, wyciszone</t>
  </si>
  <si>
    <t>Udo, ọdịnaya</t>
  </si>
  <si>
    <t>Ní àláfìà, ìtẹ́lọ́rùn</t>
  </si>
  <si>
    <t>E dey quiet and satisfied</t>
  </si>
  <si>
    <t>Mai zaman lafiya, mai dangana</t>
  </si>
  <si>
    <t>Casual, laidback</t>
  </si>
  <si>
    <t xml:space="preserve">Casual, laidback </t>
  </si>
  <si>
    <t>Détendues, décontractées</t>
  </si>
  <si>
    <t>Nonchalant, relaxed</t>
  </si>
  <si>
    <t>Casual, descontraído</t>
  </si>
  <si>
    <t>放松的，闲适的</t>
  </si>
  <si>
    <t>Ungezwungen, locker</t>
  </si>
  <si>
    <t>가벼운, 느긋한</t>
  </si>
  <si>
    <t>Casual, relajado</t>
  </si>
  <si>
    <t>Casual,</t>
  </si>
  <si>
    <t>Despreocupadas, tranquilas</t>
  </si>
  <si>
    <t>Obesvärade, avspända</t>
  </si>
  <si>
    <t>عادي، مسترخي</t>
  </si>
  <si>
    <t xml:space="preserve">Casual, relajada </t>
  </si>
  <si>
    <t>Santai, santai</t>
  </si>
  <si>
    <t>気さくな、屈託のない</t>
  </si>
  <si>
    <t>Informali, disinvolte</t>
  </si>
  <si>
    <t>Uformell, avslappet</t>
  </si>
  <si>
    <t>Geçici,sakin</t>
  </si>
  <si>
    <t>悠閒的</t>
  </si>
  <si>
    <t>ေအးေဆးျဖစ္ေသာ၊ေပါ့ေပါ့ပါးပါးေနတတ္ေသာ</t>
  </si>
  <si>
    <t>Непринужденность, естественность</t>
  </si>
  <si>
    <t>ไม่เป็นทางการ, สบาย</t>
  </si>
  <si>
    <t>Kasual, santai</t>
  </si>
  <si>
    <t>休闲，悠闲</t>
  </si>
  <si>
    <t>Informelles, décontractées</t>
  </si>
  <si>
    <t>Casual, calmada(o)</t>
  </si>
  <si>
    <t>Casual, despreocupado/a</t>
  </si>
  <si>
    <t>Gemaklik, rustig</t>
  </si>
  <si>
    <t>Okuzikhululekele, okunganaki</t>
  </si>
  <si>
    <t xml:space="preserve">Alukho ngqongqo, luyalandela </t>
  </si>
  <si>
    <t>E sa rerwang, e bohlaswa</t>
  </si>
  <si>
    <t xml:space="preserve">Άνετοι, χαλαροί  </t>
  </si>
  <si>
    <t>יומיומי , נינוח</t>
  </si>
  <si>
    <t>Relaxate, destinse</t>
  </si>
  <si>
    <t>prirodzení, uvoľnení</t>
  </si>
  <si>
    <t>Casual, relajada</t>
  </si>
  <si>
    <t>ម្ដងម្កាល, ងាយស្រួល</t>
  </si>
  <si>
    <t>عفوى ، مسترخي</t>
  </si>
  <si>
    <t>Casual, décontracté</t>
  </si>
  <si>
    <t>Kawaida</t>
  </si>
  <si>
    <t>Đơn giản, bình thản</t>
  </si>
  <si>
    <t>ক্যাজুয়াল, আরামপ্রিয়</t>
  </si>
  <si>
    <t>ਇਤਫ਼ਾਕੀਆ, ਪਿੱਛਾ ਛੁੜਾਉਣਾ</t>
  </si>
  <si>
    <t>લાપરવાહ, શાંતચિત્ત</t>
  </si>
  <si>
    <t>ଅନିୟତ, ଶାନ୍ତ</t>
  </si>
  <si>
    <t>சாதாரணமாக , ஓய்வாக இருப்பது</t>
  </si>
  <si>
    <t>సాధారణమైన, లైడ్‌బ్యాక్</t>
  </si>
  <si>
    <t>ನಿಶ್ಚಿಂತೆಯ, ನಿರಾತಂಕವಾದ</t>
  </si>
  <si>
    <t xml:space="preserve">അനൗപചാരികമായ, ശാന്തനായ  </t>
  </si>
  <si>
    <t>অনানুষ্ঠানিক, জিৰণি লোৱা</t>
  </si>
  <si>
    <t>कैजुअल/बेपरवाह, शांतचित्त</t>
  </si>
  <si>
    <t>सामान्य, शांतचित्त</t>
  </si>
  <si>
    <t>අනියම්, පසුගාමී</t>
  </si>
  <si>
    <t xml:space="preserve">வழக்கமான, ஒதுக்கப்பட்ட </t>
  </si>
  <si>
    <t>Casual, descontraída</t>
  </si>
  <si>
    <t>Lezser, laza</t>
  </si>
  <si>
    <t>Huoleton, rento</t>
  </si>
  <si>
    <t>عادي على طبيعتو ، مسترخي</t>
  </si>
  <si>
    <t xml:space="preserve"> آرام دہ ا/ پرسکون</t>
  </si>
  <si>
    <t>নৈমিত্তিক, আরাম করা</t>
  </si>
  <si>
    <t>Невимушений, розслаблений</t>
  </si>
  <si>
    <t>Непринужденный, расслабленный</t>
  </si>
  <si>
    <t>nenucení, uvolnění</t>
  </si>
  <si>
    <t>Wyluzowane, nieformalne</t>
  </si>
  <si>
    <t xml:space="preserve">Nkịtị, darala azụ </t>
  </si>
  <si>
    <t xml:space="preserve">Àìrótẹ́lẹ̀, fà sẹ́hìn </t>
  </si>
  <si>
    <t>E dey casual and careless</t>
  </si>
  <si>
    <t>Na wucin gadi, mai kamun kai</t>
  </si>
  <si>
    <t>Upbeat, light hearted</t>
  </si>
  <si>
    <t>Up beat, light hearted</t>
  </si>
  <si>
    <t>Optimistes, de bonne humeur</t>
  </si>
  <si>
    <t>Vrolijk, opgewekt</t>
  </si>
  <si>
    <t>Otimista</t>
  </si>
  <si>
    <t>乐观的，无忧无虑的</t>
  </si>
  <si>
    <t>Fröhlich, unbeschwert</t>
  </si>
  <si>
    <t>긍정적인, 가볍게 즐기는</t>
  </si>
  <si>
    <t>Optimista, alegre</t>
  </si>
  <si>
    <t>Vrolijk, luchthartig</t>
  </si>
  <si>
    <t>Masigla, magaan ang pakiramdam</t>
  </si>
  <si>
    <t>Aceleradas, desenfadadas</t>
  </si>
  <si>
    <t>Uppåt, sorglösa</t>
  </si>
  <si>
    <t>فرح، خفيف الروح</t>
  </si>
  <si>
    <t>Optimista, divertida</t>
  </si>
  <si>
    <t>Ceria, berhati ringan</t>
  </si>
  <si>
    <t>明るい、快活な</t>
  </si>
  <si>
    <t>Positive, leggere</t>
  </si>
  <si>
    <t>Munter, letthjertet</t>
  </si>
  <si>
    <t>Neşeli, şen</t>
  </si>
  <si>
    <t>樂觀的、輕鬆的</t>
  </si>
  <si>
    <t>ေပါ့ပါးေသာ၊ျမဴးျမဴးျကြျကြရွိေသာ</t>
  </si>
  <si>
    <t>Оптимизм, беззаботность</t>
  </si>
  <si>
    <t>มองโลกในแง่ดี, เบิกบานใจ</t>
  </si>
  <si>
    <t>Girang, ceria</t>
  </si>
  <si>
    <t>乐观，轻松</t>
  </si>
  <si>
    <t>Joviales, le cœur léger</t>
  </si>
  <si>
    <t>Optimista, alegre</t>
  </si>
  <si>
    <t>Optimista, desenfadado/a</t>
  </si>
  <si>
    <t>Vrolik, lighartig</t>
  </si>
  <si>
    <t>Okweneme, okukhululekile</t>
  </si>
  <si>
    <t>Luxabisekile, lunomoya okhaphukhaphu</t>
  </si>
  <si>
    <t>Ya thabileng, ya qabolang</t>
  </si>
  <si>
    <t xml:space="preserve">Γεμάτοι ελπίδες, ανέμελοι </t>
  </si>
  <si>
    <t>אופטימי, חסר דאגה</t>
  </si>
  <si>
    <t>Optimiste, entuziasmate</t>
  </si>
  <si>
    <t>povzbudiví, radostní</t>
  </si>
  <si>
    <t>Animada, alegre</t>
  </si>
  <si>
    <t>សុទិដ្ឋិនិយម, ពន្លឺបេះដូង</t>
  </si>
  <si>
    <t>متفاءل، مبتهج</t>
  </si>
  <si>
    <t>Optimiste, léger(aimable)</t>
  </si>
  <si>
    <t>Lạc quan, vui vẻ</t>
  </si>
  <si>
    <t>আশাবাদী, হাসিখুশি</t>
  </si>
  <si>
    <t>ਖੁਸ਼ਮਿਜ਼ਾਜ, ਨਰਮ ਦਿਲ ਵਾਲਾ</t>
  </si>
  <si>
    <t>પ્રસન્નચિત્ત, ચિંતારહિત</t>
  </si>
  <si>
    <t>ଉତ୍ସାହିତ, ପ୍ରଶନ୍ନଚିତ୍ତ</t>
  </si>
  <si>
    <t>உற்சாகமானது, லேசான எண்ணம் கொண்டது</t>
  </si>
  <si>
    <t>అప్‌బీట్, తేలికగా తీసుకునే హృదయం</t>
  </si>
  <si>
    <t xml:space="preserve">ಆಶಾವಾದದ, ಖುಶಿಯಾದ </t>
  </si>
  <si>
    <t xml:space="preserve">ആവേശഭരിതനായ, ഉല്ലാസചിത്തനായ </t>
  </si>
  <si>
    <t>আপবীট, ধেমেলীয়া মনৰ</t>
  </si>
  <si>
    <t>प्रसन्न, चिंतारहित</t>
  </si>
  <si>
    <t>उत्साही, चिंतारहित</t>
  </si>
  <si>
    <t>ප්‍රීතිමත්, සැහැල්ලු</t>
  </si>
  <si>
    <t xml:space="preserve">உற்சாகமான, கவலையற்ற </t>
  </si>
  <si>
    <t>Otimista, despreocupada</t>
  </si>
  <si>
    <t xml:space="preserve">Optimista, jókedvű, </t>
  </si>
  <si>
    <t>Myönteinen, huoleton</t>
  </si>
  <si>
    <t>متفائل ، قلبو خفيف</t>
  </si>
  <si>
    <t xml:space="preserve"> ہلکے دل والا/ رحم کھانے والا</t>
  </si>
  <si>
    <t>উত্সাহী, হাসিখুশী</t>
  </si>
  <si>
    <t>Життєрадісний, безтурботний</t>
  </si>
  <si>
    <t>Жизнерадостный, беззаботный</t>
  </si>
  <si>
    <t>pozitivní, optimističtí</t>
  </si>
  <si>
    <t>Radosne, beztroskie</t>
  </si>
  <si>
    <t>Ọ dị mma, obi dị mfe</t>
  </si>
  <si>
    <t>Ní ìtara, ní inú dídùn</t>
  </si>
  <si>
    <t>E dey bubble and e no get heart</t>
  </si>
  <si>
    <t>Mai fara'a, mai sauƙin zuciya</t>
  </si>
  <si>
    <t>Free, uninhibited</t>
  </si>
  <si>
    <t>Libres, sans contraintes</t>
  </si>
  <si>
    <t>Vrij, ongeremd</t>
  </si>
  <si>
    <t>Livre, desinibido</t>
  </si>
  <si>
    <t>自由的，随心所欲的</t>
  </si>
  <si>
    <t>Frei, ungehemmt</t>
  </si>
  <si>
    <t>자유로운, 남을 의식하지 않는</t>
  </si>
  <si>
    <t>Libre, desinhibido</t>
  </si>
  <si>
    <t>Vrij, open, ongeremd</t>
  </si>
  <si>
    <t>Malaya, bukas, walang pumipigil</t>
  </si>
  <si>
    <t>Libres, desinhibidas</t>
  </si>
  <si>
    <t>Fria, ohämmade</t>
  </si>
  <si>
    <t>حر، غير مقيد</t>
  </si>
  <si>
    <t>Libre, sin inhibiciones</t>
  </si>
  <si>
    <t>Gratis, tanpa hambatan</t>
  </si>
  <si>
    <t>自由な、解き放たれた</t>
  </si>
  <si>
    <t>Libere, disinibite</t>
  </si>
  <si>
    <t>Fri, uhemmet</t>
  </si>
  <si>
    <t>Özgür, yerinde duramayan</t>
  </si>
  <si>
    <t>自由的、不羈的</t>
  </si>
  <si>
    <t>လြတ္လပ္ေသာ။ အခ်ဳပ္အေနွာင္ကင္းေသာ</t>
  </si>
  <si>
    <t>Свободу, раскованность</t>
  </si>
  <si>
    <t>เป็นอิสระ, ซึ่งไม่สามารถยับยั้ง</t>
  </si>
  <si>
    <t>Bebas, tanpa had</t>
  </si>
  <si>
    <t>自由，不羁</t>
  </si>
  <si>
    <t>Libres, sans retenue</t>
  </si>
  <si>
    <t>Libre, desinhibida(o)</t>
  </si>
  <si>
    <t>Libre, desinhibido/a</t>
  </si>
  <si>
    <t>Vry, ongebonde</t>
  </si>
  <si>
    <t>Okukhululekile, okungavinjiwe</t>
  </si>
  <si>
    <t>Lukhululekile, alunasithintelo</t>
  </si>
  <si>
    <t>Ya lokolohileng, ya sa tlwaelehang</t>
  </si>
  <si>
    <t xml:space="preserve">Ελεύθεροι , χωρίς αναστολές  </t>
  </si>
  <si>
    <t>חופשי ,נטול עכבות</t>
  </si>
  <si>
    <t>Libere, dezinhibate</t>
  </si>
  <si>
    <t>voľní, bez zábran</t>
  </si>
  <si>
    <t>Libre, desinhibida</t>
  </si>
  <si>
    <t>ឥតគិតថ្លៃ, ដែលសេរីមិនហាមឃាត់</t>
  </si>
  <si>
    <t>حر، مستهتر</t>
  </si>
  <si>
    <t>Gratuit, sans inhibition</t>
  </si>
  <si>
    <t>Huru</t>
  </si>
  <si>
    <t>Tự do, không bị gò bó</t>
  </si>
  <si>
    <t>মুক্ত, সংস্কারমুক্ত</t>
  </si>
  <si>
    <t>ਮੁਕਤ, ਅਵਰਜਿਆ</t>
  </si>
  <si>
    <t>મુક્ત, બેરોક</t>
  </si>
  <si>
    <t>ମୁକ୍ତ, ଉନ୍ମୁକ୍ତ</t>
  </si>
  <si>
    <t>சுதந்திரமானது , தடையற்றது</t>
  </si>
  <si>
    <t>స్వేచ్ఛాయుత, నిస్సంకోచంగా</t>
  </si>
  <si>
    <t>ಮುಕ್ತ, ಸಂಕೋಚವಿಲ್ಲದ</t>
  </si>
  <si>
    <t xml:space="preserve">സ്വതന്ത്രമായ, തടസ്സങ്ങള്‍ ഇല്ലാത്ത </t>
  </si>
  <si>
    <t>এৰি দিয়া, জনবসতি নথকা</t>
  </si>
  <si>
    <t>मुक्त, उन्मुक्त</t>
  </si>
  <si>
    <t>मुक्त, संकोच न बाळगता</t>
  </si>
  <si>
    <t>නිදහස්, අනවශ්‍ය</t>
  </si>
  <si>
    <t xml:space="preserve">இலவச, தடையற்ற </t>
  </si>
  <si>
    <t>Livre, desinibida</t>
  </si>
  <si>
    <t>Szabad, gátlásoktól mentes</t>
  </si>
  <si>
    <t>Vapaa, estoton</t>
  </si>
  <si>
    <t>متحرر ، بدون تحرج</t>
  </si>
  <si>
    <t>مفت، ناخوشگوار</t>
  </si>
  <si>
    <t>মুক্ত, সঙ্কোচমুক্ত</t>
  </si>
  <si>
    <t>Відкритий, розкутий</t>
  </si>
  <si>
    <t>Открытый, раскованный</t>
  </si>
  <si>
    <t>svobodní, nevázaní</t>
  </si>
  <si>
    <t>Wolne, nieskrępowane</t>
  </si>
  <si>
    <t>N’efu, obi mkpughepu</t>
  </si>
  <si>
    <t>Ọ̀fẹ́, àìní-ìdáwọ́dúró</t>
  </si>
  <si>
    <t>E dey free and abandoned</t>
  </si>
  <si>
    <t>Sakakke, wanda ba shi da duhun kai</t>
  </si>
  <si>
    <t>Conservative</t>
  </si>
  <si>
    <t>Conservatrice</t>
  </si>
  <si>
    <t>Conservatief</t>
  </si>
  <si>
    <t>Conservadora</t>
  </si>
  <si>
    <t>保守的</t>
  </si>
  <si>
    <t>Konservativ</t>
  </si>
  <si>
    <t>보수적인</t>
  </si>
  <si>
    <t>Conservador</t>
  </si>
  <si>
    <t>Konservativt</t>
  </si>
  <si>
    <t>محافظة</t>
  </si>
  <si>
    <t>Konservatif</t>
  </si>
  <si>
    <t>Tutucu</t>
  </si>
  <si>
    <t>ေရွးရုိးဆန္ေသာ</t>
  </si>
  <si>
    <t>Консервативная</t>
  </si>
  <si>
    <t>อนุรักษ์นิยม</t>
  </si>
  <si>
    <t>保守</t>
  </si>
  <si>
    <t>Conservador(a)</t>
  </si>
  <si>
    <t>Conservador/a</t>
  </si>
  <si>
    <t>Konserwatief</t>
  </si>
  <si>
    <t>Okuyisidala</t>
  </si>
  <si>
    <t>Lolwesithethe</t>
  </si>
  <si>
    <t>Ya sa batleng diphetoho</t>
  </si>
  <si>
    <t>Συντηρητική</t>
  </si>
  <si>
    <t>שמרני</t>
  </si>
  <si>
    <t>Conservatoare</t>
  </si>
  <si>
    <t>konzervatívna</t>
  </si>
  <si>
    <t>អភិរក្ស</t>
  </si>
  <si>
    <t>متحفظ</t>
  </si>
  <si>
    <t>Conservateur</t>
  </si>
  <si>
    <t xml:space="preserve"> mwenye kushikilia mambo ya kale</t>
  </si>
  <si>
    <t>Bảo thủ</t>
  </si>
  <si>
    <t>রক্ষণশীল</t>
  </si>
  <si>
    <t>ਰੂੜੀਵਾਦੀ</t>
  </si>
  <si>
    <t>રૂઢિચુસ્ત</t>
  </si>
  <si>
    <t>ରକ୍ଷଣଶୀଳ</t>
  </si>
  <si>
    <t>பழமையானது</t>
  </si>
  <si>
    <t>సంప్రదాయవాద</t>
  </si>
  <si>
    <t>ಮಡಿವಂತ</t>
  </si>
  <si>
    <t>യാഥാസ്ഥിതികമായ</t>
  </si>
  <si>
    <t>ৰক্ষণশীল</t>
  </si>
  <si>
    <t>रूढ़िवादी</t>
  </si>
  <si>
    <t>पुराणमतवादी</t>
  </si>
  <si>
    <t>ගතානුගතික</t>
  </si>
  <si>
    <t xml:space="preserve">பழமைவாத </t>
  </si>
  <si>
    <t>Konzervatív</t>
  </si>
  <si>
    <t>Konservatiivinen</t>
  </si>
  <si>
    <t>قدامت پرستی</t>
  </si>
  <si>
    <t>Консервативний</t>
  </si>
  <si>
    <t>Консервативный</t>
  </si>
  <si>
    <t>Konzervativní</t>
  </si>
  <si>
    <t>Konserwatywne</t>
  </si>
  <si>
    <t>Nwere nchekwa</t>
  </si>
  <si>
    <t>Ti àtijọ</t>
  </si>
  <si>
    <t>E dey traditional</t>
  </si>
  <si>
    <t>Mai ra'ayin mazan jiya</t>
  </si>
  <si>
    <t>Technologically superior</t>
  </si>
  <si>
    <t>Is technologically superior</t>
  </si>
  <si>
    <t>Qui est technologiquement supérieure</t>
  </si>
  <si>
    <t>Is technologisch superieur</t>
  </si>
  <si>
    <t>É superior tecnologicamente</t>
  </si>
  <si>
    <t>技术超群的</t>
  </si>
  <si>
    <t>Ist technologisch überlegen</t>
  </si>
  <si>
    <t>기술적으로 우월한</t>
  </si>
  <si>
    <t>Es tecnológicamente superior</t>
  </si>
  <si>
    <t>Mas nangingibabaw sa teknolohiya</t>
  </si>
  <si>
    <t>Su tecnología es superior a la de otras marcas</t>
  </si>
  <si>
    <t>Är teknologiskt överlägset</t>
  </si>
  <si>
    <t>متفوقة تقنياً</t>
  </si>
  <si>
    <t>Tecnológicamente superior</t>
  </si>
  <si>
    <t>Unggul secara teknologi</t>
  </si>
  <si>
    <t>技術的に優れている</t>
  </si>
  <si>
    <t>E' tecnologicamente superiore</t>
  </si>
  <si>
    <t>Teknologisk overlegen</t>
  </si>
  <si>
    <t>Teknolojik olarak üstün</t>
  </si>
  <si>
    <t>技術優越的</t>
  </si>
  <si>
    <t>နည္းပညာအဆင့္ျမင့္ေသာ</t>
  </si>
  <si>
    <t>เทคโนโลยีที่เหนือกว่า</t>
  </si>
  <si>
    <t>Teknologi unggul</t>
  </si>
  <si>
    <t>在技术上卓越</t>
  </si>
  <si>
    <t>Technologiquement supérieure</t>
  </si>
  <si>
    <t xml:space="preserve">Tecnológicamente superior </t>
  </si>
  <si>
    <t>Tegnologies meerderwaardig</t>
  </si>
  <si>
    <t>Okungaphezulu ngethekhnoloji</t>
  </si>
  <si>
    <t>Longamele kubuchwepheshe</t>
  </si>
  <si>
    <t>Ya ka hodimo ka thekenoloji</t>
  </si>
  <si>
    <t>Τεχνολογικά ανώτερη</t>
  </si>
  <si>
    <t>בעל עליונות טכנולוגית</t>
  </si>
  <si>
    <t>Superioare din punct de vedere tehnologic</t>
  </si>
  <si>
    <t>technologicky nadpriemerná</t>
  </si>
  <si>
    <t>Superior tecnológicamente</t>
  </si>
  <si>
    <t>متفوق تكنولوجياً</t>
  </si>
  <si>
    <t>Technologiquement supérieur</t>
  </si>
  <si>
    <t>Mbele kiteknolojia</t>
  </si>
  <si>
    <t>Áp dụng kỹ thuật vượt trội</t>
  </si>
  <si>
    <t>ਤਕਨੀਕੀ ਤੌਰ 'ਤੇ ਉੱਤਮ</t>
  </si>
  <si>
    <t>ટેક્નોલોજીની રીતે ચડિયાતું</t>
  </si>
  <si>
    <t>ଟେକ୍ନୋଲୋଜିରେ ଉତ୍କୃଷ୍ଟ</t>
  </si>
  <si>
    <t>தொழில்நுட்பத்தில் சிறந்தது</t>
  </si>
  <si>
    <t>సాంకేతికంగా గొప్పనైనది</t>
  </si>
  <si>
    <t>ತಾಂತ್ರಿಕವಾಗಿ ಉತ್ತಮ</t>
  </si>
  <si>
    <t xml:space="preserve">സാങ്കേതികപരമായി മേല്‍ത്തരമായ </t>
  </si>
  <si>
    <t>প্ৰযুক্তিবিদ্যাগতভাৱে উচ্চমানৰ</t>
  </si>
  <si>
    <t>तकनीकी रूप से बेहतर</t>
  </si>
  <si>
    <t>तांत्रिकदृष्ट्या उत्कृष्ट</t>
  </si>
  <si>
    <t>තාක්ෂණයෙන් ඉහළ</t>
  </si>
  <si>
    <t xml:space="preserve">தொழில்நுட்பரீதியாக தலைசிறந்த </t>
  </si>
  <si>
    <t>Tecnologicamente superior</t>
  </si>
  <si>
    <t>Technológiailag kiváló</t>
  </si>
  <si>
    <t>Teknologisesti ylivertainen</t>
  </si>
  <si>
    <t>متفوق تكنولوجيا</t>
  </si>
  <si>
    <t>ٹیکنالوجی کے حوالے سے بہت اعلٰی</t>
  </si>
  <si>
    <t>প্রযুক্তিগতভাবে উচ্চতর</t>
  </si>
  <si>
    <t>Має технологічні переваги</t>
  </si>
  <si>
    <t>Технологически превосходящий</t>
  </si>
  <si>
    <t>Technologicky na výši</t>
  </si>
  <si>
    <t>Nkànụzụ kacha</t>
  </si>
  <si>
    <t>Jẹ́ àgbà nínú iṣẹ́ ìmọ̀ ẹ̀rọ</t>
  </si>
  <si>
    <t>E dey superior technically</t>
  </si>
  <si>
    <t>Maɗaukaki a fasaha</t>
  </si>
  <si>
    <t>Has good systems</t>
  </si>
  <si>
    <t>Qui a des bons systèmes</t>
  </si>
  <si>
    <t>Heeft goede systemen</t>
  </si>
  <si>
    <t>tem bons sistemas</t>
  </si>
  <si>
    <t>有良好的运作系统</t>
  </si>
  <si>
    <t>Hat gute Systeme</t>
  </si>
  <si>
    <t>좋은 시스템을 갖춘</t>
  </si>
  <si>
    <t>Tiene buenos sistemas</t>
  </si>
  <si>
    <t>May mahusay na sistema</t>
  </si>
  <si>
    <t>Con buenos sistemas</t>
  </si>
  <si>
    <t>Har bra system</t>
  </si>
  <si>
    <t>لديها أنظمة جيدة</t>
  </si>
  <si>
    <t>Memiliki sistem yang baik</t>
  </si>
  <si>
    <t>優れたシステムがある</t>
  </si>
  <si>
    <t>Ha buoni sistemi/impianti/dispositivi</t>
  </si>
  <si>
    <t>Har gode systemer</t>
  </si>
  <si>
    <t>İyi sistemleri var</t>
  </si>
  <si>
    <t>有良好的系統</t>
  </si>
  <si>
    <t>ေကာင္းမြန္ေသာစနစ္ရွိေသာ</t>
  </si>
  <si>
    <t>Хорошо налаженные сервисы</t>
  </si>
  <si>
    <t>มีระบบที่ดี</t>
  </si>
  <si>
    <t>Mempunyai sistem yang baik</t>
  </si>
  <si>
    <t>有良好的系统</t>
  </si>
  <si>
    <t>Elle est dotée de bons systèmes</t>
  </si>
  <si>
    <t>Tiene/n buenos sistemas</t>
  </si>
  <si>
    <t>Het goeie sisteme</t>
  </si>
  <si>
    <t>Okunezinhlelo ezinhle</t>
  </si>
  <si>
    <t>Luneenkqubo ezilungileyo</t>
  </si>
  <si>
    <t>Ya nang le mekgwatshebetso e metle</t>
  </si>
  <si>
    <t>Διαθέτει καλά συστήματα</t>
  </si>
  <si>
    <t>בעל מערכות טובות</t>
  </si>
  <si>
    <t>Au sisteme potrivite/ bune</t>
  </si>
  <si>
    <t>má dobré systémy</t>
  </si>
  <si>
    <t>មានប្រព័ន្ធល្អ</t>
  </si>
  <si>
    <t>لديه أنظمة جيدة</t>
  </si>
  <si>
    <t>A de bons systèmes</t>
  </si>
  <si>
    <t>Iko na mifumo mizuri</t>
  </si>
  <si>
    <t>Có hệ thống quản lý tốt</t>
  </si>
  <si>
    <t xml:space="preserve">ভালো সিস্টেম আছে </t>
  </si>
  <si>
    <t>ਚੰਗੇ ਸਿਸਟਮ ਹਨ</t>
  </si>
  <si>
    <t>સારી સિસ્ટમ્સ ધરાવે છે</t>
  </si>
  <si>
    <t>ଏହିରେ ଭଲ ସିଷ୍ଟମ୍‌/ବ୍ୟବସ୍ଥାଗୁଡ଼ିକ ଅଛି</t>
  </si>
  <si>
    <t>நல்ல முறைகளைக் (அமைப்புகளைக்) கொண்டிருக்கிறது</t>
  </si>
  <si>
    <t>మంచి పద్ధతులు గలది</t>
  </si>
  <si>
    <t>ಉತ್ತಮ ವ್ಯವಸ್ಥೆಗಳನ್ನು ಹೊಂದಿರುವ</t>
  </si>
  <si>
    <t xml:space="preserve">നല്ല സംവിധാനങ്ങള്‍ ഉണ്ട് </t>
  </si>
  <si>
    <t>ভাল চিষ্টেম আছে</t>
  </si>
  <si>
    <t>इसमें अच्छी सिस्टम्स/व्यवस्था है</t>
  </si>
  <si>
    <t>चांगले सिस्टिम्स आहे</t>
  </si>
  <si>
    <t>හොද පද්ධති ඇත</t>
  </si>
  <si>
    <t xml:space="preserve">சிறந்த கட்டமைப்பு முறைமைகளைக் கொண்டது </t>
  </si>
  <si>
    <t>Tem bons sistemas</t>
  </si>
  <si>
    <t>Jó rendszerei vannak</t>
  </si>
  <si>
    <t>Hyvät järjestelmät</t>
  </si>
  <si>
    <t>عندو أنظمة جيدة</t>
  </si>
  <si>
    <t>اسکے پاس اچھے سسٹم ہیں</t>
  </si>
  <si>
    <t>ভাল সিস্টেম আছে</t>
  </si>
  <si>
    <t>Системний</t>
  </si>
  <si>
    <t>Системный</t>
  </si>
  <si>
    <t>Má dobré systémy</t>
  </si>
  <si>
    <t>Ma dobre systemy</t>
  </si>
  <si>
    <t>Nwere sistemụ dị mma</t>
  </si>
  <si>
    <t>Ní àwọn ètò tí ó dára</t>
  </si>
  <si>
    <t>E get nice systems</t>
  </si>
  <si>
    <t>Yana da na'urori masu kyau</t>
  </si>
  <si>
    <t>Independent, unconventional</t>
  </si>
  <si>
    <t>Independent,unconventional</t>
  </si>
  <si>
    <t>Independantes, non conformistes</t>
  </si>
  <si>
    <t>Onafhankelijk, onconventioneel</t>
  </si>
  <si>
    <t>independent, único</t>
  </si>
  <si>
    <t>独立的，打破常规的</t>
  </si>
  <si>
    <t>Unabhängig, unkonventionell</t>
  </si>
  <si>
    <t>독립적인, 틀에 얽매이지 않는</t>
  </si>
  <si>
    <t>Independiente, poco convencional</t>
  </si>
  <si>
    <t>Bukod, iba sa karaniwan</t>
  </si>
  <si>
    <t>Independientes, inconformistas</t>
  </si>
  <si>
    <t>Oberoende, okonventionella</t>
  </si>
  <si>
    <t>مستقل، غير تقليدي</t>
  </si>
  <si>
    <t>Independen, tidak konvensional</t>
  </si>
  <si>
    <t>独立した、型にはまらない</t>
  </si>
  <si>
    <t>Indipendenti, alternative</t>
  </si>
  <si>
    <t>Uavhengig, annerledes</t>
  </si>
  <si>
    <t>bağımsız, sıradışı</t>
  </si>
  <si>
    <t>獨立的、非傳統的</t>
  </si>
  <si>
    <t>လြတ္လပ္ေသာ၊ ထံုးတမ္းစဥ္လာမဟုတ္ေသာ</t>
  </si>
  <si>
    <t>Независимые, идущие своим путем</t>
  </si>
  <si>
    <t>เป็นอิสระ, ไม่เป็นไปตามแบบแผน</t>
  </si>
  <si>
    <t>Berdikari, tidak konvensional</t>
  </si>
  <si>
    <t>独立，非保守传统</t>
  </si>
  <si>
    <t>Indépendantes, peu conventionnelles</t>
  </si>
  <si>
    <t>Independiente/ poco convencional</t>
  </si>
  <si>
    <t>Onafhanklik, nie-konvensioneel</t>
  </si>
  <si>
    <t>Okuzimele, okungejwayelekile</t>
  </si>
  <si>
    <t>Alunaxhomekeko, aluqhelekanga</t>
  </si>
  <si>
    <t>Ya ikemetseng, ya sa tlwaelehang</t>
  </si>
  <si>
    <t>Independiente, no convencional</t>
  </si>
  <si>
    <t>Ανεξάρτητοι, αντισυμβατικοί</t>
  </si>
  <si>
    <t>עצמאי, לא קונבציונאלי</t>
  </si>
  <si>
    <t>Independente, neconventionale</t>
  </si>
  <si>
    <t>nezávislá, nekonvenčná</t>
  </si>
  <si>
    <t xml:space="preserve">Independiente, no convencional </t>
  </si>
  <si>
    <t>ឯករាជ្យនិងមិនធម្មតា</t>
  </si>
  <si>
    <t>Indépendant, non conventionnel</t>
  </si>
  <si>
    <t>Độc lập, có cá tính</t>
  </si>
  <si>
    <t>স্বাধীন, রীতিবিরুদ্ধ</t>
  </si>
  <si>
    <t>ਆਤਮ-ਨਿਰਭਰ, ਗੈਰ-ਰਿਵਾਇਤੀ</t>
  </si>
  <si>
    <t>સ્વતંત્ર, અપરંપરાગત</t>
  </si>
  <si>
    <t>ସ୍ବତନ୍ତ୍ର, ଅପରମ୍ପାଗତ</t>
  </si>
  <si>
    <t>தனிப்பட்டது, வழக்கத்திற்கு மாறானது</t>
  </si>
  <si>
    <t>స్వతంత్రమైన, అసాధారణమైన</t>
  </si>
  <si>
    <t>ಸ್ವತಂತ್ರ, ಅಸಾಂಪ್ರದಾಯಿಕ</t>
  </si>
  <si>
    <t xml:space="preserve">സ്വതന്ത്രമായ, സാമ്പ്രദായികമല്ലാത്ത </t>
  </si>
  <si>
    <t>স্বাধীন, অপৰম্পৰাগত</t>
  </si>
  <si>
    <t>स्वतंत्र, अपरंपरागत</t>
  </si>
  <si>
    <t>ස්වාධීන, අසම්මුතික</t>
  </si>
  <si>
    <t xml:space="preserve">சுதந்திரமான, வழக்கத்திற்கு மாறான </t>
  </si>
  <si>
    <t>Independente, não convencional</t>
  </si>
  <si>
    <t>Független, konvencióktól mentes</t>
  </si>
  <si>
    <t>Itsenäinen (vai riippumaton), epäsovinnainen ( vai omaperäinen)</t>
  </si>
  <si>
    <t>مستقل ، غير عادي</t>
  </si>
  <si>
    <t>خودمختار، غیر روایتی</t>
  </si>
  <si>
    <t>স্বাধীন, অপ্রচলিত</t>
  </si>
  <si>
    <t>Незалежний, нестандартний, незвичайний</t>
  </si>
  <si>
    <t>Независимый, нестандартный, необычный</t>
  </si>
  <si>
    <t>nezávislí, nekonvenční</t>
  </si>
  <si>
    <t>Niezależne, niebanalne</t>
  </si>
  <si>
    <t>Nke onwe, enweghị nkwekọrịta</t>
  </si>
  <si>
    <t>Dá dúró, ní ọ̀nà tí kò wọ́pọ̀</t>
  </si>
  <si>
    <t>E dey fit stand on his own and strange</t>
  </si>
  <si>
    <t>Mai 'yanci, baƙo</t>
  </si>
  <si>
    <t>Ambitious, determined</t>
  </si>
  <si>
    <t>Ambitieuses, déterminées</t>
  </si>
  <si>
    <t>Ambitieus, vastberaden</t>
  </si>
  <si>
    <t>Ambicioso, determinado</t>
  </si>
  <si>
    <t>雄心勃勃的，意志坚定的</t>
  </si>
  <si>
    <t>Ehrgeizig, entschlossen</t>
  </si>
  <si>
    <t>야심있는, 단호한</t>
  </si>
  <si>
    <t>Ambisyoso / may ambisyon, determinado</t>
  </si>
  <si>
    <t>Ambiciosas, decididas</t>
  </si>
  <si>
    <t>Ambitiösa, bestämda</t>
  </si>
  <si>
    <t>طموح، لديه تصميم</t>
  </si>
  <si>
    <t>Ambiciosa, determinada</t>
  </si>
  <si>
    <t>Ambisius, bertekad bulat</t>
  </si>
  <si>
    <t>野心家、妥協を許さない</t>
  </si>
  <si>
    <t>Ambiziose, determinate</t>
  </si>
  <si>
    <t>Ambisiøs, bestemt</t>
  </si>
  <si>
    <t>Hırslı, kararlı</t>
  </si>
  <si>
    <t>雄心勃勃的、堅定的</t>
  </si>
  <si>
    <t>ရည္မွန္းခ်က္ျကီးမားေသာ၊ဆံုးျဖတ္ခ်က္ျပတ္သားေသာ</t>
  </si>
  <si>
    <t>Амбициозные, решительные</t>
  </si>
  <si>
    <t>ทะเยอทะยาน, เด็ดเดี่ยว</t>
  </si>
  <si>
    <t>Bercita - cita, berkeyakinan</t>
  </si>
  <si>
    <t>雄心勃勃，坚定</t>
  </si>
  <si>
    <t>Ambiciosa(o), determinada(o)</t>
  </si>
  <si>
    <t>Ambicioso/a, determinado/a</t>
  </si>
  <si>
    <t>Ambisieus, gedetermineerd</t>
  </si>
  <si>
    <t>Lunamabhongo, lunenyameko</t>
  </si>
  <si>
    <t>Ya tsitlallelang, ya kgonang ho etsa diqeto</t>
  </si>
  <si>
    <t>Ambicioso, decidido</t>
  </si>
  <si>
    <t xml:space="preserve">Φιλόδοξοι, αποφασισμένοι </t>
  </si>
  <si>
    <t>שאפתני, נחוש בדעתו</t>
  </si>
  <si>
    <t>Ambitioase, determinate</t>
  </si>
  <si>
    <t>ambiciózni, odhodlaní</t>
  </si>
  <si>
    <t>មានមហិច្ឆតា, កំណត់</t>
  </si>
  <si>
    <t>طموح ، محدد</t>
  </si>
  <si>
    <t>Ambitieux, déterminé</t>
  </si>
  <si>
    <t>Mwenye tamaa ya makuu, mwenye matumaini</t>
  </si>
  <si>
    <t>Tham vọng, quyết đoán</t>
  </si>
  <si>
    <t>উচ্চাকাঙ্ক্ষী, দৃঢ়প্রতিজ্ঞ</t>
  </si>
  <si>
    <t>ਉਤਸ਼ਾਹਪੂਰਨ, ਦ੍ਰਿੜ੍ਹ</t>
  </si>
  <si>
    <t>મહત્વાકાંક્ષી, નિર્ધારિત</t>
  </si>
  <si>
    <t>ମହତ୍ବାକାଂକ୍ଷୀ, ଦୃଢ଼ନିଶ୍ଚୟୀ</t>
  </si>
  <si>
    <t>குறிக்கோள் கொண்டது, உறுதியானது</t>
  </si>
  <si>
    <t>ప్రతిష్టాత్మకమైన, నిర్ణయించబడిన</t>
  </si>
  <si>
    <t>ಮಹತ್ವಾಕಾಂಕ್ಷಿ, ದೃಢನಿಶ್ಚಯದ</t>
  </si>
  <si>
    <t xml:space="preserve">ഉല്‍ക്കര്‍ഷേച്ഛയുള്ള, ദൃഢചിത്തതയുള്ള </t>
  </si>
  <si>
    <t>উচ্চাকাংক্ষী, দৃঢ়</t>
  </si>
  <si>
    <t>महत्वाकांक्षी, दृढ़-निश्चयी</t>
  </si>
  <si>
    <t>महत्वाकांक्षी, निश्चित</t>
  </si>
  <si>
    <t>අපේක්ෂා සහිත, අධිෂ්ඨානශීලී</t>
  </si>
  <si>
    <t xml:space="preserve">லட்சியவாதி, திடசங்கல்பம் பூண்ட </t>
  </si>
  <si>
    <t>Ambiciózus, eltöként</t>
  </si>
  <si>
    <t>Kunnianhimoinen, päättäväinen</t>
  </si>
  <si>
    <t>طموح ، مصمم</t>
  </si>
  <si>
    <t>با مقصد، مظبوط ارادے والا</t>
  </si>
  <si>
    <t>উচ্চাকাঙ্ক্ষী, স্থিরচিত্ত</t>
  </si>
  <si>
    <t>Амбіційний, рішучий</t>
  </si>
  <si>
    <t>Амбициозный, решительный</t>
  </si>
  <si>
    <t>ambiciózní, odhodlaní</t>
  </si>
  <si>
    <t>Ambitne, zdeterminowane</t>
  </si>
  <si>
    <t>Ịchọsị ike, kpebisie ike</t>
  </si>
  <si>
    <t>Ní ìtara ìlepa, ti pinnu</t>
  </si>
  <si>
    <t>E dey determined and firm</t>
  </si>
  <si>
    <t>Mai buri, mai dagewa</t>
  </si>
  <si>
    <t>Precise, methodical</t>
  </si>
  <si>
    <t>Précises, méthodiques</t>
  </si>
  <si>
    <t>Nauwkeurig, planmatig</t>
  </si>
  <si>
    <t>Preciso, metódico</t>
  </si>
  <si>
    <t>精确的，有条理的</t>
  </si>
  <si>
    <t>Präzise, methodisch</t>
  </si>
  <si>
    <t>정밀한, 꼼꼼한</t>
  </si>
  <si>
    <t>Nauwkeurig, ordelijk</t>
  </si>
  <si>
    <t>Malinaw, masistema/maayos</t>
  </si>
  <si>
    <t>Precisas, metódicas</t>
  </si>
  <si>
    <t>Noggranna, metodiska</t>
  </si>
  <si>
    <t>دقيق، منهجي</t>
  </si>
  <si>
    <t>Precisa, metódica</t>
  </si>
  <si>
    <t>Tepat, metodis (mengikuti metode)</t>
  </si>
  <si>
    <t>緻密、几帳面</t>
  </si>
  <si>
    <t>Precise, metodiche</t>
  </si>
  <si>
    <t>Presis, metodisk</t>
  </si>
  <si>
    <t>keskin, sistemli</t>
  </si>
  <si>
    <t>精確的、有條理的</t>
  </si>
  <si>
    <t>တိက်ေသာ၊စနစ္က်ေသာ၊ပံုစံက်ေသာ</t>
  </si>
  <si>
    <t>Точные, методичные</t>
  </si>
  <si>
    <t>แม่นยำ, มีแบบแผน</t>
  </si>
  <si>
    <t>Tepat, teratir</t>
  </si>
  <si>
    <t>精确，有条不紊</t>
  </si>
  <si>
    <t>Precisa(o), metodica(o)</t>
  </si>
  <si>
    <t>Preciso/a, metódico/a</t>
  </si>
  <si>
    <t>Presies, metodies</t>
  </si>
  <si>
    <t>Okunembayo, okulandela uhlelo</t>
  </si>
  <si>
    <t>Luchanekile, luqhuba ngokomgaqo</t>
  </si>
  <si>
    <t>Ya nepahetseng, ya etsang dintho ka hloko</t>
  </si>
  <si>
    <t xml:space="preserve">Ακριβείς, μεθοδικοί </t>
  </si>
  <si>
    <t xml:space="preserve">דייקן, שיטתי </t>
  </si>
  <si>
    <t>Precise, metodice</t>
  </si>
  <si>
    <t>precízni, metodickí</t>
  </si>
  <si>
    <t>Precisa, metodológica</t>
  </si>
  <si>
    <t>ច្បាស់លាស់, វិធីសាស្រ្ត</t>
  </si>
  <si>
    <t>Précis, méthodique</t>
  </si>
  <si>
    <t>Sahihi</t>
  </si>
  <si>
    <t>Chính xác, theo phương pháp</t>
  </si>
  <si>
    <t>যথাযথ, সুশৃঙ্খল</t>
  </si>
  <si>
    <t>ਸਟੀਕ, ਢੁੱਕਵਾਂ</t>
  </si>
  <si>
    <t>ચોક્કસ, પદ્ધતિસરનું</t>
  </si>
  <si>
    <t>ସଠିକ୍‌, ବିଧିପୂର୍ବକ</t>
  </si>
  <si>
    <t>துல்லியமானது , முறையாக செய்வது</t>
  </si>
  <si>
    <t>ఖచ్చితమైన, పద్ధతిగా గల</t>
  </si>
  <si>
    <t>ಯಥಾವತ್ತಾದ, ಕ್ರಮಬದ್ಧವಾದ</t>
  </si>
  <si>
    <t xml:space="preserve">സൂക്ഷ്മമായ, ചട്ടപ്പടിയുള്ള </t>
  </si>
  <si>
    <t>নিখুঁত, প্ৰণালীবদ্ধ</t>
  </si>
  <si>
    <t>अचूक, नियमशील</t>
  </si>
  <si>
    <t>ठराविक, पद्धतशीर</t>
  </si>
  <si>
    <t>නිශ්චිත, විධිමත්</t>
  </si>
  <si>
    <t xml:space="preserve">துல்லியமான, முறையான </t>
  </si>
  <si>
    <t>Precíz, módszeres</t>
  </si>
  <si>
    <t>Täsmällinen, menetelmällinen</t>
  </si>
  <si>
    <t>دقيق ،منهجي</t>
  </si>
  <si>
    <t>ٹھیک/ صحیح، با قاعدہ /طریقہ کار کے مطابق</t>
  </si>
  <si>
    <t>যথাযথ, পদ্ধতিগত</t>
  </si>
  <si>
    <t>Чіткий, конкретний, методичний</t>
  </si>
  <si>
    <t>Четкий, конкретный, методичный</t>
  </si>
  <si>
    <t>přesní, metodičtí</t>
  </si>
  <si>
    <t>Precyzyjne, metodyczne</t>
  </si>
  <si>
    <t>Mkpa, usoro</t>
  </si>
  <si>
    <t>Rẹ́gí, ní ètò</t>
  </si>
  <si>
    <t>E dey specific and orderly</t>
  </si>
  <si>
    <t>Daidai, Mai tsari</t>
  </si>
  <si>
    <t>Competent, capable</t>
  </si>
  <si>
    <t>Douées, habiles</t>
  </si>
  <si>
    <t>Deskundig, bekwaam</t>
  </si>
  <si>
    <t>Competente, capaz</t>
  </si>
  <si>
    <t>能干的，有能力的</t>
  </si>
  <si>
    <t>Kompetent, fähig</t>
  </si>
  <si>
    <t>능숙한, 유능한</t>
  </si>
  <si>
    <t>Sapat ang kakayahan, may kakayahan</t>
  </si>
  <si>
    <t>Competentes, capaces</t>
  </si>
  <si>
    <t>Kompetenta, kapabla</t>
  </si>
  <si>
    <t>مؤهل، ذو قدرات</t>
  </si>
  <si>
    <t>Kompeten, cakap</t>
  </si>
  <si>
    <t>有能</t>
  </si>
  <si>
    <t>Competenti, capaci</t>
  </si>
  <si>
    <t>Kompetent, dyktig</t>
  </si>
  <si>
    <t>Yetkin, yetenekli</t>
  </si>
  <si>
    <t>能幹的、有能力的</t>
  </si>
  <si>
    <t>လုပ္ေဆာင္နုိင္ေသာ၊စြမ္းေဆာင္နုိင္ေသာ</t>
  </si>
  <si>
    <t>Компетентные, опытные</t>
  </si>
  <si>
    <t>มีความสามารถ, สามารถทำได้</t>
  </si>
  <si>
    <t>Berwibawa, berkemampuan</t>
  </si>
  <si>
    <t>能干，有能力</t>
  </si>
  <si>
    <t>Compétentes, capables</t>
  </si>
  <si>
    <t>Mededingend, bekwaam</t>
  </si>
  <si>
    <t>Okunekhono,okwenzayo</t>
  </si>
  <si>
    <t>Lugqibelele, lunesakhono</t>
  </si>
  <si>
    <t>Ya hlodisanang, ya nang le bokgoni</t>
  </si>
  <si>
    <t>Ικανοί, άξιοι</t>
  </si>
  <si>
    <t>מוכשר, בעל יכולת</t>
  </si>
  <si>
    <t>Competente, capabile</t>
  </si>
  <si>
    <t>schopní, spôsobilí</t>
  </si>
  <si>
    <t>សមត្ថភាព,​ ប្រសិទ្ធិភាព</t>
  </si>
  <si>
    <t>مؤهل ، قادر</t>
  </si>
  <si>
    <t>Compétent, capable</t>
  </si>
  <si>
    <t>Hodari, anayeweza</t>
  </si>
  <si>
    <t>Có khả năng, năng lực</t>
  </si>
  <si>
    <t>কর্মদক্ষ, ক্ষমতাশালী</t>
  </si>
  <si>
    <t>ਸਮਰੱਥ, ਯੋਗ</t>
  </si>
  <si>
    <t>સમર્થ, સક્ષમ</t>
  </si>
  <si>
    <t>ନିପୂଣ, ସକ୍ଷମ</t>
  </si>
  <si>
    <t>திறன் வாய்ந்தது , திறமை உள்ளது</t>
  </si>
  <si>
    <t>పోటీపడగల, సామర్థ్యం గల</t>
  </si>
  <si>
    <t>ಸ್ಪರ್ಧಾತ್ಮಕ, ಸಮರ್ಥ</t>
  </si>
  <si>
    <t xml:space="preserve">സാമര്‍ത്ഥ്യമുള്ള, കഴിവുള്ള </t>
  </si>
  <si>
    <t>দক্ষ, সক্ষম</t>
  </si>
  <si>
    <t>सक्षम, समर्थ</t>
  </si>
  <si>
    <t>कार्यक्षम, सक्षम</t>
  </si>
  <si>
    <t>නිපුණතාව, හැකියාව</t>
  </si>
  <si>
    <t xml:space="preserve">தகுதி கொண்ட, திறன் கொண்ட </t>
  </si>
  <si>
    <t>Kompetens, alkalmas</t>
  </si>
  <si>
    <t>Pätevä, kyvykäs</t>
  </si>
  <si>
    <t>عندو مؤهلات ، قادر</t>
  </si>
  <si>
    <t>با صلاحیت، قابل</t>
  </si>
  <si>
    <t>যোগ্য, সক্ষম</t>
  </si>
  <si>
    <t>Компетентний, спроможний</t>
  </si>
  <si>
    <t>Компетентный, способный</t>
  </si>
  <si>
    <t>kompetentní, schopní</t>
  </si>
  <si>
    <t>Kompetentne, fachowe</t>
  </si>
  <si>
    <t>Ikike, ike</t>
  </si>
  <si>
    <t>Kún ojú òṣùwọ̀n, kápá</t>
  </si>
  <si>
    <t>E get experience and clever</t>
  </si>
  <si>
    <t>Wanda ya cancanta, mai iyawa</t>
  </si>
  <si>
    <t>Thoughtful, understanding</t>
  </si>
  <si>
    <t>Attentionnées,  qui savent se mettre à la place des autres</t>
  </si>
  <si>
    <t>Attent, begripvol</t>
  </si>
  <si>
    <t>Cuidadoso, Compreensivo</t>
  </si>
  <si>
    <t>体贴的，善解人意的</t>
  </si>
  <si>
    <t>Rücksichtsvoll, verständnisvoll</t>
  </si>
  <si>
    <t>사려 깊은, 이해심 있는</t>
  </si>
  <si>
    <t>Pensativo, comprensivo</t>
  </si>
  <si>
    <t>Maaalahanin, maunawain</t>
  </si>
  <si>
    <t>Comprensivas, atentas</t>
  </si>
  <si>
    <t>Hänsynsfulla, förstående</t>
  </si>
  <si>
    <t>مراع، متفهم</t>
  </si>
  <si>
    <t>Reflexiva, comprensiva</t>
  </si>
  <si>
    <t>Bijaksana, pengertian</t>
  </si>
  <si>
    <t>思慮深い、思いやりがあり</t>
  </si>
  <si>
    <t>Premurose, comprensive</t>
  </si>
  <si>
    <t>Omtenksom, forståelsesfull</t>
  </si>
  <si>
    <t>Düşünceli, anlayışlı</t>
  </si>
  <si>
    <t>周到的、理解別人的</t>
  </si>
  <si>
    <t>အေျမာ္အျမင္ရွိေသာ၊နားလည္မွဳရွိေသာ</t>
  </si>
  <si>
    <t>Чуткие, понимающие</t>
  </si>
  <si>
    <t>ครุ่นคิด, เข้าอกเข้าใจ</t>
  </si>
  <si>
    <t>Bertimbang rasa, memahami</t>
  </si>
  <si>
    <t>周到，理解</t>
  </si>
  <si>
    <t>Attentionnées, compréhensives</t>
  </si>
  <si>
    <t>Considerada(o), comprensiva(o)</t>
  </si>
  <si>
    <t>Pensativo/a, comprensivo/a</t>
  </si>
  <si>
    <t>Nadenkend, verstandhoudend</t>
  </si>
  <si>
    <t>Okucabangayo, okuqondisisayo</t>
  </si>
  <si>
    <t>Ukucingela, ukuba nengqiqo</t>
  </si>
  <si>
    <t>Ya mosa, ya utlwisisang</t>
  </si>
  <si>
    <t>Atento, comprensivo</t>
  </si>
  <si>
    <t>Σκεφτόμενοι, με κατανόηση</t>
  </si>
  <si>
    <t>מתחשב, מבין</t>
  </si>
  <si>
    <t>Grijuli, intelegatoare</t>
  </si>
  <si>
    <t>ohľaduplní, chápaví</t>
  </si>
  <si>
    <t>Considerada</t>
  </si>
  <si>
    <t>ការគិតនិងការយល់ដឹង</t>
  </si>
  <si>
    <t>مدروس ، فهم</t>
  </si>
  <si>
    <t>Réfléchie, compréhension</t>
  </si>
  <si>
    <t>Mwenye kuelewa</t>
  </si>
  <si>
    <t>Biết suy nghĩ thấu đáo, thấu hiểu</t>
  </si>
  <si>
    <t>চিন্তাশীল, সমঝদার</t>
  </si>
  <si>
    <t>ਸੋਚਵਾਨ, ਸਮਝਦਾਰ</t>
  </si>
  <si>
    <t>વિચારશીલ, સમજદાર</t>
  </si>
  <si>
    <t>ବିଚାରଶୀଳ, ବୁଝିବା ବ୍ୟକ୍ତି</t>
  </si>
  <si>
    <t>சிந்தனைத்திறன் உள்ளது, புரிந்து கொள்வது</t>
  </si>
  <si>
    <t>ఆలోచన గల, అర్థం చేసుకునే</t>
  </si>
  <si>
    <t>ಚಿಂತನಶೀಲ, ಅರ್ಥಮಾಡಿಕೊಳ್ಳುವಂತಹ</t>
  </si>
  <si>
    <t xml:space="preserve">ചിന്താശീലമുള്ള, മനസ്സിലാക്കുന്ന </t>
  </si>
  <si>
    <t>চিন্তাশীল, বুজা বুজি</t>
  </si>
  <si>
    <t>विचारशील, समझदार</t>
  </si>
  <si>
    <t>विचारशील, समजूतदारपणा दाखवणारा</t>
  </si>
  <si>
    <t>කල්පනාකාරී, තේරුම්ගන්නා සුළු</t>
  </si>
  <si>
    <t xml:space="preserve">சிந்தனைமிக்க, புரிந்துணர்வு கொண்ட </t>
  </si>
  <si>
    <t>Pensativa, compreensiva</t>
  </si>
  <si>
    <t>Körültekintő, megértő</t>
  </si>
  <si>
    <t>Huomaavainen, ymmärtävä</t>
  </si>
  <si>
    <t>مفكر ، متفهم</t>
  </si>
  <si>
    <t>فکر مند، سمجھنے والا</t>
  </si>
  <si>
    <t>চিন্তাশীল, বোধশক্তিসম্পন্ন</t>
  </si>
  <si>
    <t>Дбайливий, розуміючий</t>
  </si>
  <si>
    <t>Заботливый, понимающий</t>
  </si>
  <si>
    <t>ohleduplní, chápaví</t>
  </si>
  <si>
    <t>Rozsądne, przemyślane</t>
  </si>
  <si>
    <t>Ịche echiche, nghọta</t>
  </si>
  <si>
    <t>Ní ìrònú, ní òye</t>
  </si>
  <si>
    <t>E dey considerate and kind</t>
  </si>
  <si>
    <t>Mai zurfin tunani, mai fahimta</t>
  </si>
  <si>
    <t>Excited, inspired</t>
  </si>
  <si>
    <t>Enthousiastes, motivées</t>
  </si>
  <si>
    <t>Opgewonden, geïnspireerd</t>
  </si>
  <si>
    <t>Empolgado, inspirado</t>
  </si>
  <si>
    <t>激动的，倍受激励的</t>
  </si>
  <si>
    <t>Begeistert, inspiriert</t>
  </si>
  <si>
    <t>신이 난, 탁월한</t>
  </si>
  <si>
    <t>Emocionado, inspirado</t>
  </si>
  <si>
    <t>Entusiasmadas, inspiradas</t>
  </si>
  <si>
    <t>Entusiastiska, inspirerade</t>
  </si>
  <si>
    <t>متحمس، مُلهَم</t>
  </si>
  <si>
    <t>Entusiasta, inspirada</t>
  </si>
  <si>
    <t>Bersemangat, terinspirasi</t>
  </si>
  <si>
    <t>ワクワクする、卓越している</t>
  </si>
  <si>
    <t>Eccitate, stimolate</t>
  </si>
  <si>
    <t>Opprømt, inspirert</t>
  </si>
  <si>
    <t>Heyecanlı, ilham verici</t>
  </si>
  <si>
    <t>興奮的、激動的</t>
  </si>
  <si>
    <t>စိတ္လွုပ္ရွားဖြယ္ေကာင္းသည္၊မွတ္သားဖြယ္ေကာင္းေသာ</t>
  </si>
  <si>
    <t>Прилив энтузиазма, воодушевления</t>
  </si>
  <si>
    <t>ตื่นเต้น, ที่ถูกดลใจ</t>
  </si>
  <si>
    <t>Teruja, diinspirasikan</t>
  </si>
  <si>
    <t>兴奋，激动</t>
  </si>
  <si>
    <t>Excitées, inspirées</t>
  </si>
  <si>
    <t>Emocionada(o), Inspirada(o)</t>
  </si>
  <si>
    <t>Emocionado/a, inspirado/a</t>
  </si>
  <si>
    <t>Opgewonde, geinspireerd</t>
  </si>
  <si>
    <t>Okunenjabulo, okukhuthazekile</t>
  </si>
  <si>
    <t>Ukuchwayita, ukuvuseleleka</t>
  </si>
  <si>
    <t>Ya thabileng, ya susumeditsweng</t>
  </si>
  <si>
    <t>Ενθουσιασμένοι, με έμπνευση</t>
  </si>
  <si>
    <t>נרגש, בעל השראה</t>
  </si>
  <si>
    <t>Incantate, inspirate</t>
  </si>
  <si>
    <t>nadšení, inšpirovaní</t>
  </si>
  <si>
    <t>Emocionada, inspirada</t>
  </si>
  <si>
    <t>រំភើប, បំពេញបំណង</t>
  </si>
  <si>
    <t>متحمس ، مستوحاة</t>
  </si>
  <si>
    <t>Excité, inspiré</t>
  </si>
  <si>
    <t>Sisimka</t>
  </si>
  <si>
    <t>Hào hứng, có cảm hứng</t>
  </si>
  <si>
    <t>উত্তেজিত, অনুপ্রাণিত</t>
  </si>
  <si>
    <t>ਉਤੇਜਿਤ, ਪ੍ਰੇਰਿਤ</t>
  </si>
  <si>
    <t>ઉત્તેજિત, પ્રેરિત</t>
  </si>
  <si>
    <t>ଉତ୍ସାହିତ, ପ୍ରେରିତ</t>
  </si>
  <si>
    <t>உற்சாகமான,கிளர்ச்சியூட்டுகிற</t>
  </si>
  <si>
    <t>ఉత్తేజితమైన, స్ఫూర్తి పొందిన</t>
  </si>
  <si>
    <t>ಸಂಭ್ರಮಿತ, ಪ್ರೇರಿತ</t>
  </si>
  <si>
    <t>ആവേശമുള്ള, പ്രചോദിപ്പിക്കപ്പെട്ടത്</t>
  </si>
  <si>
    <t>উত্তেজিত, অনুপ্ৰাণিত</t>
  </si>
  <si>
    <t>उत्साहित, प्रेरित</t>
  </si>
  <si>
    <t>उत्साही, प्रेरित</t>
  </si>
  <si>
    <t>උද්වේගකාරී, සිතට කා වදිනවා</t>
  </si>
  <si>
    <t xml:space="preserve">உற்சாகமான, ஊக்கமளிக்கின்ற </t>
  </si>
  <si>
    <t>Animada, inspirada</t>
  </si>
  <si>
    <t>Izgatott, inspirált</t>
  </si>
  <si>
    <t>Innostunut, kekseliäs</t>
  </si>
  <si>
    <t>متحمس ، مستوحا</t>
  </si>
  <si>
    <t>پر جوش، حوصلہ افزائی والا</t>
  </si>
  <si>
    <t>Схвильований, натхненний</t>
  </si>
  <si>
    <t>Восторженный, вдохновленный</t>
  </si>
  <si>
    <t>nadšení, s inspirací</t>
  </si>
  <si>
    <t>Podekscytowane, zainspirowane</t>
  </si>
  <si>
    <t>Obi ụtọ, akpalitere</t>
  </si>
  <si>
    <t>Níní inú dídùn sí, ní ìṣípayá</t>
  </si>
  <si>
    <t>E dey happy and moved</t>
  </si>
  <si>
    <t>Mai ɗoki, mai hangen nesa</t>
  </si>
  <si>
    <t>Powerful, superior</t>
  </si>
  <si>
    <t>Supérieures, puissantes</t>
  </si>
  <si>
    <t>Machtig, onovertroffen</t>
  </si>
  <si>
    <t>Poderoso, superior</t>
  </si>
  <si>
    <t>强大的，卓越的</t>
  </si>
  <si>
    <t>Mächtig, überlegen</t>
  </si>
  <si>
    <t>강력한, 우월한,</t>
  </si>
  <si>
    <t>Makapangyarihan, superyor/nakakataas</t>
  </si>
  <si>
    <t>Superiores, poderosas</t>
  </si>
  <si>
    <t>Mäktiga, överlägsna</t>
  </si>
  <si>
    <t>قوي، متفوق</t>
  </si>
  <si>
    <t>Poderosa, superior</t>
  </si>
  <si>
    <t>Kuat, unggul</t>
  </si>
  <si>
    <t>パワフル、秀でている</t>
  </si>
  <si>
    <t>Potenti, superiori</t>
  </si>
  <si>
    <t>Mektig, betydningsfull</t>
  </si>
  <si>
    <t>Üstün, güçlü</t>
  </si>
  <si>
    <t>功能強大的、優越的</t>
  </si>
  <si>
    <t>အင္အားျကီးမားေသာ၊ေရွေျပးေသာ</t>
  </si>
  <si>
    <t>Превосходство, власть</t>
  </si>
  <si>
    <t>แข็งแรง, เหนือกว่า</t>
  </si>
  <si>
    <t>Berkuasa, unggul</t>
  </si>
  <si>
    <t>功能强大，优越</t>
  </si>
  <si>
    <t>Puisssantes, supérieures</t>
  </si>
  <si>
    <t>Poderosa(o), superior</t>
  </si>
  <si>
    <t>Poderoso/a, superior</t>
  </si>
  <si>
    <t>Kragtig, meerderwaardig</t>
  </si>
  <si>
    <t>Okunamandla, okuphezulu</t>
  </si>
  <si>
    <t>Ukuba namandla, ukongamela</t>
  </si>
  <si>
    <t>Ya matla, ya ka hodimo</t>
  </si>
  <si>
    <t>Potente, superior</t>
  </si>
  <si>
    <t xml:space="preserve">Δυνατοί, ανώτεροι </t>
  </si>
  <si>
    <t>מלא עוצמה, נעלה</t>
  </si>
  <si>
    <t>Puternice, superioare</t>
  </si>
  <si>
    <t>vplyvní, nadpriemerní</t>
  </si>
  <si>
    <t>មានអំណាចខ្ពស់, មេដឹកនាំ</t>
  </si>
  <si>
    <t>قوي ، متفوق</t>
  </si>
  <si>
    <t>Puissant, supérieur</t>
  </si>
  <si>
    <t>Mwenye nguvu, bora</t>
  </si>
  <si>
    <t>Quyền lực, có địa vị cao</t>
  </si>
  <si>
    <t>শক্তিশালী, উচ্চতর</t>
  </si>
  <si>
    <t>ਤਾਕਤਵਰ, ਸ਼ਾਨਦਾਰ</t>
  </si>
  <si>
    <t>શક્તિશાળી, ચડિયાતું</t>
  </si>
  <si>
    <t>ଶକ୍ତିଶାଳୀ, ଉତ୍କୃଷ୍ଟ</t>
  </si>
  <si>
    <t>சக்திவாய்ந்தது, மேன்மையானது</t>
  </si>
  <si>
    <t>శక్తివంతమైన, గొప్పనైన</t>
  </si>
  <si>
    <t>ಶಕ್ತಿಶಾಲಿ, ಅತ್ಯುನ್ನತ</t>
  </si>
  <si>
    <t>സുശക്തമായത്, ഉത്കൃഷ്ടമായത്</t>
  </si>
  <si>
    <t>ক্ষমতাশালী, উচ্চমানৰ</t>
  </si>
  <si>
    <t>शक्तिशाली, बेहतर</t>
  </si>
  <si>
    <t>शक्तिशाली, उत्कृष्ट</t>
  </si>
  <si>
    <t>ශක්තිමත්, අනර්ඝ</t>
  </si>
  <si>
    <t xml:space="preserve">வலிமையான, தலைசிறந்த </t>
  </si>
  <si>
    <t>Hatalmas, felsőbbrendű</t>
  </si>
  <si>
    <t>Voimakas, ylivoimainen</t>
  </si>
  <si>
    <t>طاقتور، اعلٰی</t>
  </si>
  <si>
    <t>Впливовий, перевершуючий</t>
  </si>
  <si>
    <t>Влиятельный, превосходящий</t>
  </si>
  <si>
    <t>mocní, nadřazení</t>
  </si>
  <si>
    <t>Władcze, doskonałe</t>
  </si>
  <si>
    <t>Ike, elu</t>
  </si>
  <si>
    <t>Lágbára, jẹ́ ọ̀gá</t>
  </si>
  <si>
    <t>E dey great and superior</t>
  </si>
  <si>
    <t>Mai ƙarfi, mai fifiko</t>
  </si>
  <si>
    <t>Accomplished, admired</t>
  </si>
  <si>
    <t>Qui ont réussi, dignes d'admiration</t>
  </si>
  <si>
    <t>Erkend, gewaardeerd</t>
  </si>
  <si>
    <t>Realizado, admirado</t>
  </si>
  <si>
    <t>富有成就的，受人钦佩的</t>
  </si>
  <si>
    <t>Etwas geleistet haben, bewundert</t>
  </si>
  <si>
    <t>기량이 뛰어난, 존경받는</t>
  </si>
  <si>
    <t>May natapos, hinahangaan</t>
  </si>
  <si>
    <t>Realizadas, admiradas</t>
  </si>
  <si>
    <t>Fulländade, beundrade</t>
  </si>
  <si>
    <t>منجَز، موضع إعجاب</t>
  </si>
  <si>
    <t>Realizada, admirada</t>
  </si>
  <si>
    <t>Dicapai, dikagumi</t>
  </si>
  <si>
    <t>達成感、賞賛される</t>
  </si>
  <si>
    <t>Realizzate, ammirate</t>
  </si>
  <si>
    <t>Vellykket, beundret</t>
  </si>
  <si>
    <t>başarılı</t>
  </si>
  <si>
    <t>有造詣的、使人敬佩的</t>
  </si>
  <si>
    <t>ေအာင္ျမင္ေသာ၊ေလးစားဖြယ္ေကာင္းေသာ</t>
  </si>
  <si>
    <t>Восхищение, успех</t>
  </si>
  <si>
    <t>บรรลุเป้าหมาย, ได้รับความชื่นชม</t>
  </si>
  <si>
    <t>Tercapai, dikagumi</t>
  </si>
  <si>
    <t>完成，敬佩</t>
  </si>
  <si>
    <t>Accomplies, admirées</t>
  </si>
  <si>
    <t>Realizada(o), estimada(o)</t>
  </si>
  <si>
    <t>Realizado/a, admirado/a</t>
  </si>
  <si>
    <t>Bekwaam, bewonderingswaardig</t>
  </si>
  <si>
    <t>Okuphumelele, okuhlonishwayo</t>
  </si>
  <si>
    <t>Kuphunyeziwe, kuyathandeka</t>
  </si>
  <si>
    <t>Ya phethahetseng, ya tsotehang</t>
  </si>
  <si>
    <t xml:space="preserve">Πετυχημένοι, τους θαυμάζουν </t>
  </si>
  <si>
    <t>מצטיין, נערץ</t>
  </si>
  <si>
    <t>Implinite, admirate</t>
  </si>
  <si>
    <t>úspešní, obdivovaní</t>
  </si>
  <si>
    <t>Exitosa,  admirada</t>
  </si>
  <si>
    <t>ទទួលបានជោគជ័យ, កោតសរសើរ</t>
  </si>
  <si>
    <t>منجز ، معجب</t>
  </si>
  <si>
    <t>Accompli, admiré</t>
  </si>
  <si>
    <t>Hodari, anayetamanika</t>
  </si>
  <si>
    <t>Có thành tựu, được ngưỡng mộ</t>
  </si>
  <si>
    <t>মার্জিত, প্রশংসনীয়</t>
  </si>
  <si>
    <t>ਹਾਸਲ ਕੀਤਾ, ਸਿਫ਼ਤੀ</t>
  </si>
  <si>
    <t>પરિપૂર્ણ, પ્રશંસનીય</t>
  </si>
  <si>
    <t>ପ୍ରମାଣିତ, ପ୍ରସଂଶିତ</t>
  </si>
  <si>
    <t>சாதித்திருப்பது , பாராட்டப்படுவது</t>
  </si>
  <si>
    <t>విజయవంతమైన, మెప్పు పొందిన</t>
  </si>
  <si>
    <t>ಸಾಧಿಸಿದ, ಮೆಚ್ಚುಗೆ ಪಡೆದ</t>
  </si>
  <si>
    <t xml:space="preserve">സംസ്ക്കാരവും പരിഷ്ക്കാരവുമുള്ള, ആരാധിക്കപ്പെടുന്ന </t>
  </si>
  <si>
    <t>সমাধা কৰা, প্ৰশংসিত</t>
  </si>
  <si>
    <t>निपुण, प्रशंसनीय</t>
  </si>
  <si>
    <t>कुशल, प्रशंसनीय</t>
  </si>
  <si>
    <t>ඉෂ්ඨ වීම, අගය කිරීම</t>
  </si>
  <si>
    <t xml:space="preserve">வெற்றிகரமாக நிறைவேற்றிய, பாராட்டப்பட்ட </t>
  </si>
  <si>
    <t>Kiváló, csodált</t>
  </si>
  <si>
    <t>Etevä, ihailtu</t>
  </si>
  <si>
    <t>متفوق ، معجب</t>
  </si>
  <si>
    <t>تسلیم شدہ، سراہا گیا</t>
  </si>
  <si>
    <t>মার্জিত, প্রশংসিত</t>
  </si>
  <si>
    <t>Досягший чогось, шанований</t>
  </si>
  <si>
    <t>Состоявшийся, почитаемый</t>
  </si>
  <si>
    <t xml:space="preserve"> vynikající, obdivovaní</t>
  </si>
  <si>
    <t>Podziwiane, doskonałe</t>
  </si>
  <si>
    <t>Emezuru, a na-enwe mmasị</t>
  </si>
  <si>
    <t>Tí parí, tí a nífẹ̀sí</t>
  </si>
  <si>
    <t>E don achive and respected</t>
  </si>
  <si>
    <t>Ya cimma buri, wanda ake sha'awa</t>
  </si>
  <si>
    <t>Informed, in the know</t>
  </si>
  <si>
    <t>Informées, qui s'y connaissent</t>
  </si>
  <si>
    <t>Geïnformeerd, op de hoogte</t>
  </si>
  <si>
    <t>Informado, com conhecimento</t>
  </si>
  <si>
    <t>见多识广的，掌握信息的</t>
  </si>
  <si>
    <t>Informiert, Bescheid wissen</t>
  </si>
  <si>
    <t>정보에 밝은, 잘 알고 있는</t>
  </si>
  <si>
    <t>Informado, en el saber</t>
  </si>
  <si>
    <t>Edukado, nakakaalam</t>
  </si>
  <si>
    <t>Informadas, entendidas</t>
  </si>
  <si>
    <t>Välunderrättade, informerade</t>
  </si>
  <si>
    <t>مطّلع، حسن الاطلاع</t>
  </si>
  <si>
    <t>Informada, al tanto de las últimas novedades</t>
  </si>
  <si>
    <t>Diinformasikan, tahu</t>
  </si>
  <si>
    <t>博識、深い知識がある</t>
  </si>
  <si>
    <t>Informate, al corrente</t>
  </si>
  <si>
    <t>Informert, oppplyst</t>
  </si>
  <si>
    <t>Bilgili,haberdar</t>
  </si>
  <si>
    <t>知情的</t>
  </si>
  <si>
    <t>သတင္းေပးေသာ</t>
  </si>
  <si>
    <t>Свою информированность</t>
  </si>
  <si>
    <t xml:space="preserve">มีความรู้, รู้ดี/ รู้เรื่อง </t>
  </si>
  <si>
    <t>Dimaklumkn, mengetahui</t>
  </si>
  <si>
    <t>知情</t>
  </si>
  <si>
    <t>Renseignées, au courant</t>
  </si>
  <si>
    <t>Informada(o), en conocimiento</t>
  </si>
  <si>
    <t>Informado/a, al tanto</t>
  </si>
  <si>
    <t>Ingelig, weet van</t>
  </si>
  <si>
    <t>Okunolwazi, okwaziyo</t>
  </si>
  <si>
    <t>Luxhotyiswe ngolwazi, lunolwazi</t>
  </si>
  <si>
    <t>Ya nang le lesedi, ya tsebang</t>
  </si>
  <si>
    <t>Informado, entendido</t>
  </si>
  <si>
    <t xml:space="preserve">Ενημερωμένοι, ψαγμένοι </t>
  </si>
  <si>
    <t>מיודע, במרכז העניינים</t>
  </si>
  <si>
    <t>Informate, la curent cu noutatile</t>
  </si>
  <si>
    <t>informovaní, vedomí</t>
  </si>
  <si>
    <t>Informada, conocedora</t>
  </si>
  <si>
    <t>ប្រាប់អោយដឹង</t>
  </si>
  <si>
    <t>مطلع، على علم</t>
  </si>
  <si>
    <t>Informé, au courant</t>
  </si>
  <si>
    <t>Mjuaji</t>
  </si>
  <si>
    <t>Thông thái, am hiểu</t>
  </si>
  <si>
    <t xml:space="preserve">জ্ঞাত, জ্ঞান আছে </t>
  </si>
  <si>
    <t>ਸੂਚਿਤ, ਜਾਣਕਾਰ</t>
  </si>
  <si>
    <t>માહિતગાર, જાણકારી ધરાવતા</t>
  </si>
  <si>
    <t>ସୁବିଜ୍ଞ, ଅବଗତ</t>
  </si>
  <si>
    <t>தகவல் அறிந்தது , எதையும் தெரிந்து வைத்திருப்பது</t>
  </si>
  <si>
    <t>సమాచారం అందించే, తెలిసిన</t>
  </si>
  <si>
    <t>ತಿಳುವಳಿಕೆಯುಳ್ಳ, ಅರಿತಿರುವ</t>
  </si>
  <si>
    <t xml:space="preserve">വിജ്ഞാനമുള്ള, അറിവുള്ള </t>
  </si>
  <si>
    <t>অৱগত, জনা</t>
  </si>
  <si>
    <t>अवगत, जानकार</t>
  </si>
  <si>
    <t>माहितीपूर्ण, माहिती असलेला</t>
  </si>
  <si>
    <t>දැන්වීම, දන්නවා</t>
  </si>
  <si>
    <t xml:space="preserve">அறிந்துள்ள, தெரிந்துள்ள </t>
  </si>
  <si>
    <t>Informada, com conhecimento</t>
  </si>
  <si>
    <t>Informált, tudás birtokában lévő</t>
  </si>
  <si>
    <t>Asioihin perehtynyt, tietoinen</t>
  </si>
  <si>
    <t>على علم ، عندو معرفة</t>
  </si>
  <si>
    <t>خبر رکھنے والا، سوجھ بوجھ رکھنے والا</t>
  </si>
  <si>
    <t>অবগত, জানা</t>
  </si>
  <si>
    <t>Обізнаний, в курсі, в темі</t>
  </si>
  <si>
    <t>Осведомленный, в курсе, в теме</t>
  </si>
  <si>
    <t>informovaní, v obraze</t>
  </si>
  <si>
    <t>Poinformowane, świadome</t>
  </si>
  <si>
    <t>Mara, na ihe ọmụma</t>
  </si>
  <si>
    <t>Ní òye, mọ̀ nípa</t>
  </si>
  <si>
    <t>E dey up to date and informed</t>
  </si>
  <si>
    <t>Mai sani, wanda ya sani</t>
  </si>
  <si>
    <t>Close, supported</t>
  </si>
  <si>
    <t>Entourées, soutenues</t>
  </si>
  <si>
    <t>Hecht, gesteund</t>
  </si>
  <si>
    <t>Próximo, que dá apoio</t>
  </si>
  <si>
    <t>亲近的，支持的</t>
  </si>
  <si>
    <t>Innig, unterstützt</t>
  </si>
  <si>
    <t>친밀한, 뒷받침 되는</t>
  </si>
  <si>
    <t>Cercano, apoyado</t>
  </si>
  <si>
    <t>Cercanas, respaldadas</t>
  </si>
  <si>
    <t>Nära, stöttade</t>
  </si>
  <si>
    <t>قريب، مدعوم</t>
  </si>
  <si>
    <t>Cercana, que brinda apoyo</t>
  </si>
  <si>
    <t>Tutup, didukung</t>
  </si>
  <si>
    <t>親近感がある、協力的</t>
  </si>
  <si>
    <t>In stretto contatto, supportate</t>
  </si>
  <si>
    <t>Nær, ivaretatt</t>
  </si>
  <si>
    <t>Yakın,destekçi</t>
  </si>
  <si>
    <t>密切的、給予支持的</t>
  </si>
  <si>
    <t>ေထာက္ခံေပးေသာ၊ရင္းနွီးေသာ</t>
  </si>
  <si>
    <t>Поддержку, участие</t>
  </si>
  <si>
    <t>ใกล้ชิด, ได้รับการสนับสนุน</t>
  </si>
  <si>
    <t>Rapat, menyokong</t>
  </si>
  <si>
    <t>亲近，支持</t>
  </si>
  <si>
    <t>Cercana(o), apoyada(o)</t>
  </si>
  <si>
    <t>cercano/a, contenido/a emocionalmente</t>
  </si>
  <si>
    <t>Naby, ondersteunend</t>
  </si>
  <si>
    <t>Okusondele, okuxhaswayo</t>
  </si>
  <si>
    <t>Lukufutshane, luxhasiwe</t>
  </si>
  <si>
    <t>Ho kwala, ho tshehetsa</t>
  </si>
  <si>
    <t>Cercano , respaldado</t>
  </si>
  <si>
    <t xml:space="preserve">Είναι κοντά, υποστηρίζουν </t>
  </si>
  <si>
    <t>קרוב, נתמך</t>
  </si>
  <si>
    <t>Apropiate, sprijinite</t>
  </si>
  <si>
    <t>blízki, podporení</t>
  </si>
  <si>
    <t>Cercana,  respaldada</t>
  </si>
  <si>
    <t>បិទ, គាំទ្រ</t>
  </si>
  <si>
    <t>قريب، مدعم</t>
  </si>
  <si>
    <t>Fermer, pris en charge</t>
  </si>
  <si>
    <t>Mwenye kusaidiwa</t>
  </si>
  <si>
    <t>Gần gũi, được hỗ trợ</t>
  </si>
  <si>
    <t>ঘনিষ্ঠ, অনুমোদিত</t>
  </si>
  <si>
    <t>ਬੰਦ, ਸਮਰਥਿਤ</t>
  </si>
  <si>
    <t>સમીપ, સમર્થિત</t>
  </si>
  <si>
    <t>ଘନିଷ୍ଠ, ସମର୍ଥିତ</t>
  </si>
  <si>
    <t>நெருக்கமானது, ஆதரவு பெற்றது</t>
  </si>
  <si>
    <t>సన్నిహితమైన, మద్దతుగా నిలిచే</t>
  </si>
  <si>
    <t xml:space="preserve">ಹತ್ತಿರವಿರುವ, ಬೆಂಬಲಿತ </t>
  </si>
  <si>
    <t xml:space="preserve">അടുപ്പമുള്ള, പിന്തുണയ്ക്കുന്ന </t>
  </si>
  <si>
    <t>নিকট, সমৰ্থিত</t>
  </si>
  <si>
    <t>करीब, समर्थित/सपोर्टेड</t>
  </si>
  <si>
    <t>जवळचा, समर्थन देणारा</t>
  </si>
  <si>
    <t>සමීපයේ, උදව් කරන</t>
  </si>
  <si>
    <t xml:space="preserve">நெருக்கமான, ஆதரவு கொண்ட </t>
  </si>
  <si>
    <t>Próxima, suportada</t>
  </si>
  <si>
    <t>Közeli, támogatott</t>
  </si>
  <si>
    <t>Läheinen, kannustava</t>
  </si>
  <si>
    <t>كتوم ، مدعوم</t>
  </si>
  <si>
    <t>قریبی، حمایت یافتہ</t>
  </si>
  <si>
    <t>বন্ধ, সমর্থিত</t>
  </si>
  <si>
    <t>Близький, такий що підтримує</t>
  </si>
  <si>
    <t>Близкий, поддерживающий</t>
  </si>
  <si>
    <t>blízcí, podporovaní</t>
  </si>
  <si>
    <t>Wspierane, z poczuciem zaopiekowania</t>
  </si>
  <si>
    <t>Mechie, na-akwado</t>
  </si>
  <si>
    <t>Parí, ní àtìlẹhìn</t>
  </si>
  <si>
    <t>E dey near and supported</t>
  </si>
  <si>
    <t>Rufe, aka tallafawa</t>
  </si>
  <si>
    <t>Included, a part of things</t>
  </si>
  <si>
    <t>Intégrées, bien insérées</t>
  </si>
  <si>
    <t>Erbij horend</t>
  </si>
  <si>
    <t>Integrado</t>
  </si>
  <si>
    <t>融入群体的，参与其中的</t>
  </si>
  <si>
    <t>Einbezogen, teilhaben</t>
  </si>
  <si>
    <t>어딘가에 속해 있는, 어우러진</t>
  </si>
  <si>
    <t>Incluido, parte de las cosas</t>
  </si>
  <si>
    <t>Kabilang sa grupo</t>
  </si>
  <si>
    <t>Incluidas, forman parte de las cosas</t>
  </si>
  <si>
    <t>Inkluderade, del av ett sammanhang</t>
  </si>
  <si>
    <t xml:space="preserve">مندمج، متضمن </t>
  </si>
  <si>
    <t>Aceptada, integrada</t>
  </si>
  <si>
    <t>Termasuk, bagian dari hal-hal</t>
  </si>
  <si>
    <t>周りとなじんでいる</t>
  </si>
  <si>
    <t>Coinvolte,  che partecipano alle cose</t>
  </si>
  <si>
    <t>Inkludert, del av fellesskapet</t>
  </si>
  <si>
    <t>Birlik beraberlik içinde</t>
  </si>
  <si>
    <t>包括在內的、是事物的一部分</t>
  </si>
  <si>
    <t>ပါ၀င္သည္၊တစ္စိတ္္တစ္ပိုင္းျဖစ္ေသာ</t>
  </si>
  <si>
    <t>Свою вовлеченность, причастность</t>
  </si>
  <si>
    <t>เป็นส่วนหนึ่ง</t>
  </si>
  <si>
    <t>Dimasukkan, sebahagian daripada sesuatu</t>
  </si>
  <si>
    <t>被包括，是事情的一部分</t>
  </si>
  <si>
    <t>Incluses, font partie du groupe</t>
  </si>
  <si>
    <t>Incluida(o), parte de las cosas</t>
  </si>
  <si>
    <t xml:space="preserve">Incluido/a,  parte de las cosas </t>
  </si>
  <si>
    <t xml:space="preserve">Ingeslote, deel van dinge </t>
  </si>
  <si>
    <t>Okufakiwe, okuyingxenye yezinto</t>
  </si>
  <si>
    <t>Lubandakanyiwe, luyinxalenye yezinto</t>
  </si>
  <si>
    <t>Ya akareditsweng, ya leng karolo ya dintho</t>
  </si>
  <si>
    <t>Incluido, forma parte de las cosas</t>
  </si>
  <si>
    <t xml:space="preserve">Μέρος μίας ομάδας/ ανήκουν </t>
  </si>
  <si>
    <t>כלול, חלק מהדברים</t>
  </si>
  <si>
    <t>Incluse, sunt parte din lucruri</t>
  </si>
  <si>
    <t>začlenení, súčasť vecí</t>
  </si>
  <si>
    <t xml:space="preserve">Incluída, forma parte de cosas </t>
  </si>
  <si>
    <t>រួមបញ្ចូល, ផ្នែកនៃអ្វីមួយ</t>
  </si>
  <si>
    <t>متضمن ، جزء من الأشياء</t>
  </si>
  <si>
    <t>Inclus, une partie des choses</t>
  </si>
  <si>
    <t>Amejumuishwa</t>
  </si>
  <si>
    <t>Hòa nhập, hòa mình vào xung quanh</t>
  </si>
  <si>
    <t xml:space="preserve">অন্তর্ভুক্ত, কয়েকটি জিনিসের অংশ </t>
  </si>
  <si>
    <t>ਸ਼ਾਮਲ, ਚੀਜ਼ਾਂ ਦਾ ਇੱਕ ਹਿੱਸਾ</t>
  </si>
  <si>
    <t>સમાવિષ્ટ, વસ્તુઓનો એક ભાગ</t>
  </si>
  <si>
    <t>ସଂପୃକ୍ତ, ଜିନିଷଗୁଡ଼ିକର ଏକ ଅଂଶ</t>
  </si>
  <si>
    <t>சேர்ந்திருப்பது, விஷயங்களில் ஒரு பங்கு வகிப்பது</t>
  </si>
  <si>
    <t>చేర్చబడిన, విషయాల్లో భాగమైన</t>
  </si>
  <si>
    <t>ಸೇರಿರುವ, ಒಳಗೊಂಡಿರುವ</t>
  </si>
  <si>
    <t>ഉള്‍ക്കൊള്ളുന്ന, കാര്യങ്ങളുടെ ഒരു ഭാഗമായ</t>
  </si>
  <si>
    <t>অন্তৰ্ভূক্ত, বস্তুবোৰৰ এটা অংশ</t>
  </si>
  <si>
    <t>सम्मिलित, चीजों का एक हिस्सा</t>
  </si>
  <si>
    <t>समाविष्टीत, एखाद्या गोष्टीचा भाग असलेला</t>
  </si>
  <si>
    <t>ඇතුලත්,දේවල් වල කොටසක්</t>
  </si>
  <si>
    <t xml:space="preserve">உள்வாங்கப்பட்ட, அதன் பாகமான </t>
  </si>
  <si>
    <t>Inclusiva, pertença</t>
  </si>
  <si>
    <t>Bevont, része valaminek</t>
  </si>
  <si>
    <t>Menossa mukana, osa tapahtumia</t>
  </si>
  <si>
    <t>مدخل راسو ، جزء من الأشياء</t>
  </si>
  <si>
    <t>شامل، چیزوں کا ایک حصہ</t>
  </si>
  <si>
    <t>অন্তর্ভুক্ত, কিছু অংশ</t>
  </si>
  <si>
    <t>Залучений, частина чогось</t>
  </si>
  <si>
    <t>Вовлеченный, часть чего-то</t>
  </si>
  <si>
    <t xml:space="preserve">zúčastnění, jsou součástí </t>
  </si>
  <si>
    <t>Tinyere, akụkụ nke ihe</t>
  </si>
  <si>
    <t>Ti wà nínú rẹ̀, lára nǹkan</t>
  </si>
  <si>
    <t>E dey involved and be part of things</t>
  </si>
  <si>
    <t>Ya haɗa da, wani ɓangaren abubuwa</t>
  </si>
  <si>
    <t>Cheerful, happy</t>
  </si>
  <si>
    <t>De bonne humeur, heureuses</t>
  </si>
  <si>
    <t>Vrolijk, gelukkig</t>
  </si>
  <si>
    <t>欢快的，开心的</t>
  </si>
  <si>
    <t>Fröhlich, glücklich</t>
  </si>
  <si>
    <t>명랑한, 행복한</t>
  </si>
  <si>
    <t>Animado, feliz</t>
  </si>
  <si>
    <t>Masayahin</t>
  </si>
  <si>
    <t>Alegres, felices</t>
  </si>
  <si>
    <t>Muntra, glada</t>
  </si>
  <si>
    <t>مبتهج، سعيد</t>
  </si>
  <si>
    <t>Ceria, bahagia</t>
  </si>
  <si>
    <t>ウキウキする、ハッピーになる</t>
  </si>
  <si>
    <t>Solare, allegro</t>
  </si>
  <si>
    <t>Munter, glad</t>
  </si>
  <si>
    <t>Neşeli,mutlu</t>
  </si>
  <si>
    <t>開朗的、快樂的</t>
  </si>
  <si>
    <t>၀မ္းေျမာက္ေပ်ာ္ရႊင္သည္</t>
  </si>
  <si>
    <t>Счастье, восторг</t>
  </si>
  <si>
    <t>แจ่มใส, มีความสุข</t>
  </si>
  <si>
    <t>Ceria, gembira</t>
  </si>
  <si>
    <t>开朗，快乐</t>
  </si>
  <si>
    <t>Joyeuses, heureuses</t>
  </si>
  <si>
    <t>Animada(o), Feliz</t>
  </si>
  <si>
    <t>Opgeruim, gelukkig</t>
  </si>
  <si>
    <t>Okweneme, okujabule</t>
  </si>
  <si>
    <t>Lonwabile, lunovuyo</t>
  </si>
  <si>
    <t>Ya nyakalletseng, ya thabileng</t>
  </si>
  <si>
    <t xml:space="preserve">Χαρούμενοι, ευτυχισμένοι </t>
  </si>
  <si>
    <t>עליז, שמח</t>
  </si>
  <si>
    <t>Vesele, fericite</t>
  </si>
  <si>
    <t>veselí, šťastní</t>
  </si>
  <si>
    <t xml:space="preserve">Alegre, feliz </t>
  </si>
  <si>
    <t>រីករាយ, គួរអោយសប្បាយ</t>
  </si>
  <si>
    <t>مبتهج ، سعيد</t>
  </si>
  <si>
    <t>Gai, heureux</t>
  </si>
  <si>
    <t>Mwenye furaha</t>
  </si>
  <si>
    <t>Vui vẻ, hạnh phúc</t>
  </si>
  <si>
    <t>হাসিখুশি, সুখী</t>
  </si>
  <si>
    <t xml:space="preserve">ਖ਼ੁਸ਼ਗਵਾਰ, ਖੁਸ਼ </t>
  </si>
  <si>
    <t>આનંદિત, ખુશ</t>
  </si>
  <si>
    <t>ଆନନ୍ଦିତ, ଖୁସି</t>
  </si>
  <si>
    <t>குதூகலமானது, மகிழ்ச்சியானது</t>
  </si>
  <si>
    <t>సంతోషకరమైన, సంతోషం</t>
  </si>
  <si>
    <t>ಹರ್ಷಚಿತ್ತ, ಸಂತೋಷದ</t>
  </si>
  <si>
    <t xml:space="preserve">ഉത്സാഹഭരിതനായ, സന്തോഷമുള്ള </t>
  </si>
  <si>
    <t>আনন্দিত, সুখী</t>
  </si>
  <si>
    <t>आनन्दित, खुश</t>
  </si>
  <si>
    <t>आनंदी,  सुखी</t>
  </si>
  <si>
    <t>විනෝදජනක , සතුටු</t>
  </si>
  <si>
    <t xml:space="preserve">உற்சாகமான, மகிழ்ச்சியான </t>
  </si>
  <si>
    <t>Vidám, boldog</t>
  </si>
  <si>
    <t>Iloinen, onnellinen</t>
  </si>
  <si>
    <t>خوشگوار، خوش</t>
  </si>
  <si>
    <t>প্রফুল্লিত, খুশি</t>
  </si>
  <si>
    <t>Веселий, щасливий</t>
  </si>
  <si>
    <t>Веселый, счастливый</t>
  </si>
  <si>
    <t>Radosny, szczęśliwy</t>
  </si>
  <si>
    <t>Obi ọma, obi ụtọ</t>
  </si>
  <si>
    <t>Ní ọ̀yàyà, ìdùnú</t>
  </si>
  <si>
    <t>E dey happy and joyful</t>
  </si>
  <si>
    <t>Mai sakin fuska, mai murna</t>
  </si>
  <si>
    <t>Has new &amp; interesting models</t>
  </si>
  <si>
    <t>Qui offre des modèles originaux</t>
  </si>
  <si>
    <t>Heeft nieuwe en interessante modellen</t>
  </si>
  <si>
    <t>Tem modelos novos &amp; interessantes</t>
  </si>
  <si>
    <t>提供新颖有趣的车型</t>
  </si>
  <si>
    <t>Hat neue &amp; interessante Modelle</t>
  </si>
  <si>
    <t>새롭고 흥미로운 모델이 있는</t>
  </si>
  <si>
    <t>Tiene nuevos e interesantes modelos</t>
  </si>
  <si>
    <t>May mga bago at interesting na model</t>
  </si>
  <si>
    <t>Tienen modelos nuevos e interesantes</t>
  </si>
  <si>
    <t>Har nya och intressanta modeller</t>
  </si>
  <si>
    <t>لديها موديلات جديدة ومثيرة للاهتمام</t>
  </si>
  <si>
    <t>Tiene modelos nuevos e interesantes</t>
  </si>
  <si>
    <t>Memiliki model baru &amp; menarik</t>
  </si>
  <si>
    <t>新しく面白いモデルがある</t>
  </si>
  <si>
    <t>Ha modelli nuovi ed interessanti</t>
  </si>
  <si>
    <t>Har nye og interessante modeller</t>
  </si>
  <si>
    <t>Yeni ve değişik modelleri olan</t>
  </si>
  <si>
    <t>有新潮和有趣的模型</t>
  </si>
  <si>
    <t>ဆန္းသစ္ျပီး စိတ္၀င္စားဖြယ္ေကာင္းေသာ ပံုစံမ်ားရွိသည္</t>
  </si>
  <si>
    <t>Предлагает новые и интересные модели</t>
  </si>
  <si>
    <t>มีรูปแบบที่ใหม่ และน่าสนใจ</t>
  </si>
  <si>
    <t>Mempunyai model baru &amp; menarik</t>
  </si>
  <si>
    <t>有新的和有趣的模型</t>
  </si>
  <si>
    <t>Offre des modèles nouveaux et intéressants</t>
  </si>
  <si>
    <t>Tiene/n modelos nuevos e interesantes</t>
  </si>
  <si>
    <t>Het nuwe en interessante modelle</t>
  </si>
  <si>
    <t>Kunezinhlobo ezintsha nezihehanayo</t>
  </si>
  <si>
    <t>Lunemifuziselo emitsha netsala umdla</t>
  </si>
  <si>
    <t>Ya nang le dimotlolo tse ntjha le tse kgahlisang</t>
  </si>
  <si>
    <t>Tiene modelos nuevos e interesantes.</t>
  </si>
  <si>
    <t>Διαθέτει νέα και ενδιαφέροντα μοντέλα</t>
  </si>
  <si>
    <t>בעל מודלים חדשים ומעניינים</t>
  </si>
  <si>
    <t>Au modele noi si interesante</t>
  </si>
  <si>
    <t>má nové a zaujímavé modely</t>
  </si>
  <si>
    <t>មានម៉ូដថ្មីនិងគួរឱ្យចាប់អារម្មណ៍</t>
  </si>
  <si>
    <t>لديه نماذج جديدة ومثيرة للاهتمام</t>
  </si>
  <si>
    <t xml:space="preserve">A de nouveaux et intéressants modèles </t>
  </si>
  <si>
    <t>Iko na model mpya na za kusisimua</t>
  </si>
  <si>
    <t>Có mẫu mã mới mẻ và thú vị</t>
  </si>
  <si>
    <t xml:space="preserve">নতুন এবং আকর্ষণীয় মডেল আছে </t>
  </si>
  <si>
    <t>ਨਵੇਂ ਅਤੇ ਦਿਲਚਸਪ ਮੌਡਲ ਹਨ</t>
  </si>
  <si>
    <t>નવા અને રસપ્રદ મોડેલ્સ ધરાવે છે</t>
  </si>
  <si>
    <t>ନୂଆ ଏବଂ ଆଗ୍ରହଜନକ ମଡେଲ୍‌ଗୁଡ଼ିକ ଅଛି</t>
  </si>
  <si>
    <t>புதிய மற்றும் ஆர்வத்தை தூண்டும் மாடல்களைக் கொண்டிருக்கிறது</t>
  </si>
  <si>
    <t>క్రొత్త మరియు ఆసక్తికరమైన మోడల్స్ కలిగిన</t>
  </si>
  <si>
    <t>ಹೊಸ ಮತ್ತು ಆಸಕ್ತಿದಾಯಕ ಮಾದರಿಗಳನ್ನು ಹೊಂದಿರುವ</t>
  </si>
  <si>
    <t xml:space="preserve">പുതിയതും താല്‍പര്യജനകവുമായ മോഡലുകള്‍ ഉണ്ട് </t>
  </si>
  <si>
    <t>নতুন আৰু আগ্ৰহপূৰ্ণ মডেল আছে</t>
  </si>
  <si>
    <t>इसमें नए और दिलचस्प मॉडल्स हैं</t>
  </si>
  <si>
    <t>नवीन आणि मनोरंजक मॉडेल आहेत</t>
  </si>
  <si>
    <t xml:space="preserve">අළුත් සහ සිත් ඇදගන්නා සුළු ආකෘතීන් ඇත </t>
  </si>
  <si>
    <t xml:space="preserve">புதிய மற்றும் ஆர்வமூட்டுகின்ற வடிவங்களைக் கொண்டுள்ள </t>
  </si>
  <si>
    <t>Tem modelos novos e interessantes</t>
  </si>
  <si>
    <t>Új és érdekes modelljei vannak</t>
  </si>
  <si>
    <t>Uusia ja kiinnostavia malleja</t>
  </si>
  <si>
    <t>عندو نماذج جديدة ومثيرة للاهتمام</t>
  </si>
  <si>
    <t>نئی اور دلچسپ ماڈلز ہیں</t>
  </si>
  <si>
    <t>নতুন এবং আকর্ষণীয় মডেল আছে</t>
  </si>
  <si>
    <t>З новими та цікавими моделями, зразками</t>
  </si>
  <si>
    <t>С новыми и интересными моделями, образцами</t>
  </si>
  <si>
    <t>má nové &amp; zajímavé modely</t>
  </si>
  <si>
    <t>Ma nowe i ciekawe modele</t>
  </si>
  <si>
    <t>Enwere ụdị ọhụrụ na-adọrọ mmasị</t>
  </si>
  <si>
    <t>Ní àwọn ẹ̀yà titun tí o láririn</t>
  </si>
  <si>
    <t>E get fresh and interesting models</t>
  </si>
  <si>
    <t>Yana da sababbin zubi masu ban sha'awa</t>
  </si>
  <si>
    <t>Active, energetic</t>
  </si>
  <si>
    <t>Actives, dynamiques</t>
  </si>
  <si>
    <t>Actief, energiek</t>
  </si>
  <si>
    <t>Ativo, com energia</t>
  </si>
  <si>
    <t>积极的，精力充沛的</t>
  </si>
  <si>
    <t>Aktiv, dynamisch</t>
  </si>
  <si>
    <t>적극적인, 활발한</t>
  </si>
  <si>
    <t>Activo, enérgico</t>
  </si>
  <si>
    <t>Aktibo, puno ng energy</t>
  </si>
  <si>
    <t>Activas, enérgicas</t>
  </si>
  <si>
    <t>Aktiva, energiska</t>
  </si>
  <si>
    <t>نشيط، مليء بالطاقة</t>
  </si>
  <si>
    <t>Activa, energética</t>
  </si>
  <si>
    <t>Aktif, energik</t>
  </si>
  <si>
    <t>行動的、エネルギッシュ</t>
  </si>
  <si>
    <t>Attive, energiche</t>
  </si>
  <si>
    <t>Aktiv, energisk</t>
  </si>
  <si>
    <t>Aktif, enerjik</t>
  </si>
  <si>
    <t>積極的、精力充沛的</t>
  </si>
  <si>
    <t>တက္တက္ၾကြၾကြရွိေသာ၊အားအင္ျပည့္၀ေသာ</t>
  </si>
  <si>
    <t>Активные, энергичные</t>
  </si>
  <si>
    <t>คล่องแคล่ว, กระฉับกระเฉง</t>
  </si>
  <si>
    <t>Aktif, bertenaga</t>
  </si>
  <si>
    <t>积极，精力充沛</t>
  </si>
  <si>
    <t>Actives, énergiques</t>
  </si>
  <si>
    <t>Activa(o), Enérgica(o)</t>
  </si>
  <si>
    <t>Activo/a, enérgico/a</t>
  </si>
  <si>
    <t>Aktief, energiek</t>
  </si>
  <si>
    <t>Kukhuthele, kunomdlandla</t>
  </si>
  <si>
    <t>Luyaququzela, lunamandla</t>
  </si>
  <si>
    <t>Ya mafolofolo, ya matla</t>
  </si>
  <si>
    <t>Activo, energetico</t>
  </si>
  <si>
    <t>Γεμάτοι ενέργεια / διψούν για δράση</t>
  </si>
  <si>
    <t>פעיל, אנרגטי</t>
  </si>
  <si>
    <t>Active, pline de energie</t>
  </si>
  <si>
    <t>aktívni, energickí</t>
  </si>
  <si>
    <t>សកម្ម, ស្វាហាប់</t>
  </si>
  <si>
    <t>نشيط ، مفعم بالحيوية</t>
  </si>
  <si>
    <t>Actif, énergique</t>
  </si>
  <si>
    <t>Năng động, giàu năng lượng</t>
  </si>
  <si>
    <t>সক্রিয়, কর্মশক্তি পূর্ণ</t>
  </si>
  <si>
    <t>ਚੁਸਤ, ਊਰਜਾਵਾਨ</t>
  </si>
  <si>
    <t>ચપળ, સ્ફૂર્તિલા</t>
  </si>
  <si>
    <t>ସକ୍ରିୟ, ଉର୍ଜାବାନ</t>
  </si>
  <si>
    <t>சுறுசுறுப்பானது , துடிப்பானது</t>
  </si>
  <si>
    <t>చురుకైన, శక్తివంతమైన</t>
  </si>
  <si>
    <t>ಕಾರ್ಯನಿರತ, ಹುರುಪಿರುವ</t>
  </si>
  <si>
    <t xml:space="preserve">സജീവമായ, ഊര്‍ജ്ജസ്വലമായ </t>
  </si>
  <si>
    <t>সক্ৰিয়, এনাৰ্জীৰে পূৰ্ণ</t>
  </si>
  <si>
    <t>सक्रिय, ऊर्जावान</t>
  </si>
  <si>
    <t>ක්‍රියාශීලී , බල සම්පන්න</t>
  </si>
  <si>
    <t xml:space="preserve">சுறுசுறுப்பானது, செயல்மிக்கது </t>
  </si>
  <si>
    <t>Ativa, enérgica</t>
  </si>
  <si>
    <t>Aktív, energikus</t>
  </si>
  <si>
    <t>Aktiivinen, energinen</t>
  </si>
  <si>
    <t>نشيط ، حيوي</t>
  </si>
  <si>
    <t>فعال، متحرک</t>
  </si>
  <si>
    <t>সক্রিয়, কর্মশক্তিপূর্ণ</t>
  </si>
  <si>
    <t>Активний, енергійний</t>
  </si>
  <si>
    <t>Активный, энергичный</t>
  </si>
  <si>
    <t>aktivní, energičtí</t>
  </si>
  <si>
    <t>Aktywny, energiczny</t>
  </si>
  <si>
    <t>Na-arụsi ọrụ ike, ike</t>
  </si>
  <si>
    <t>Wà lójú iṣẹ́, kún fún agbára</t>
  </si>
  <si>
    <t>E get energy and lively</t>
  </si>
  <si>
    <t>Mai karsashi, mai karfi</t>
  </si>
  <si>
    <t>Commanding, in charge</t>
  </si>
  <si>
    <t>Qui décident et qui ont l'autorité</t>
  </si>
  <si>
    <t>Imponerend, neemt de leiding</t>
  </si>
  <si>
    <t>Que se destaca, no controle</t>
  </si>
  <si>
    <t>统领的，主导性的</t>
  </si>
  <si>
    <t>Tonangebend, das Sagen haben</t>
  </si>
  <si>
    <t>지휘 하는, 담당하는</t>
  </si>
  <si>
    <t>Dominante, a cargo</t>
  </si>
  <si>
    <t>Nasusunod, namumuno</t>
  </si>
  <si>
    <t>Dominerande, de som bestämmer</t>
  </si>
  <si>
    <t>آمر، متحكم</t>
  </si>
  <si>
    <t>Dominante, al mando</t>
  </si>
  <si>
    <t>Berwibawa, bertanggung jawab</t>
  </si>
  <si>
    <t>威厳がある、</t>
  </si>
  <si>
    <t>Dominanti, al comando</t>
  </si>
  <si>
    <t>Imponerende, ledende</t>
  </si>
  <si>
    <t>Yön veren, yöneten</t>
  </si>
  <si>
    <t>負責指揮及掌管的</t>
  </si>
  <si>
    <t>ုျသဇာရွိေသာ၊တာ၀န္ရွိေသာ</t>
  </si>
  <si>
    <t>Стоящие во главе, управляющие</t>
  </si>
  <si>
    <t>เป็นผู้สั่งการ, ควบคุมดูแล</t>
  </si>
  <si>
    <t>Memerintah, bertanggungjawab</t>
  </si>
  <si>
    <t>指挥，掌管</t>
  </si>
  <si>
    <t>Autoritaires, en charge</t>
  </si>
  <si>
    <t>Al mando, a cargo</t>
  </si>
  <si>
    <t>Bevelend, in beheer</t>
  </si>
  <si>
    <t>Okunesithunzi, okuphethe</t>
  </si>
  <si>
    <t>Luyalawula, luphethe</t>
  </si>
  <si>
    <t>Ya laelang, ya okametseng</t>
  </si>
  <si>
    <t>Επιβλητικοί ,έχουν τον έλεγχο</t>
  </si>
  <si>
    <t>מפקד, אחראי</t>
  </si>
  <si>
    <t>Impunatoare, detin controlul</t>
  </si>
  <si>
    <t>významní, vo vedení</t>
  </si>
  <si>
    <t xml:space="preserve">Dominante, a cargo </t>
  </si>
  <si>
    <t>បញ្ជាទិញ,​ ដែលនៅក្នុងបន្ទុក</t>
  </si>
  <si>
    <t>مسيطر ، مسؤول</t>
  </si>
  <si>
    <t>Commandant, en charge</t>
  </si>
  <si>
    <t>Lãnh đạo, chỉ huy</t>
  </si>
  <si>
    <t>প্রভুত্বকারী, ভারপ্রাপ্ত</t>
  </si>
  <si>
    <t>ਰੁਹਬਦਾਰ, ਪ੍ਰਭਾਰੀ</t>
  </si>
  <si>
    <t>વર્ચસ્વયુક્ત, પ્રભારી</t>
  </si>
  <si>
    <t>ପ୍ରଭାବଶାଳୀ, ପ୍ରଭାରୀ</t>
  </si>
  <si>
    <t>அதிகாரத்துடன் கூடியது , பொறுப்பில் இருப்பது</t>
  </si>
  <si>
    <t>ఆధిపత్యం గల, బాధ్యత గల</t>
  </si>
  <si>
    <t>ಪ್ರಭಾವೀ, ಉಸ್ತುವಾರಿಯಲ್ಲಿರುವ</t>
  </si>
  <si>
    <t xml:space="preserve">ആജ്ഞാശക്തിയുള്ള, മേല്‍നോട്ടം വഹിക്കുന്ന </t>
  </si>
  <si>
    <t>আদেশমূলক, ভাৰপ্ৰাপ্ত</t>
  </si>
  <si>
    <t>कमांडिंग, प्रभारी</t>
  </si>
  <si>
    <t>प्रभावी(कमांडिंग), प्रभारी</t>
  </si>
  <si>
    <t>අණ දෙන , භාරකරු</t>
  </si>
  <si>
    <t xml:space="preserve">ஆதிக்கம் செலுத்துகின்ற, பொறுப்பான </t>
  </si>
  <si>
    <t>No comando, responsável</t>
  </si>
  <si>
    <t>Parancsoló, felelős</t>
  </si>
  <si>
    <t>Hallitsevassa asemassa, vastuussa</t>
  </si>
  <si>
    <t>قائد ، مسؤول</t>
  </si>
  <si>
    <t xml:space="preserve">حکم چلانے والا، کنٹرول رکھنے والا </t>
  </si>
  <si>
    <t>আজ্ঞাকারী, ভারপ্রাপ্ত</t>
  </si>
  <si>
    <t>Командуючий, головний</t>
  </si>
  <si>
    <t>Командующий, главный</t>
  </si>
  <si>
    <t>rozkazující, velící</t>
  </si>
  <si>
    <t>Na-enye iwu, na-elekọta</t>
  </si>
  <si>
    <t>Ńpàṣẹ, wà ní àkóso</t>
  </si>
  <si>
    <t>E get authority and in charge</t>
  </si>
  <si>
    <t>Mai bada umarni, mai iko</t>
  </si>
  <si>
    <t>Unpretentious, practical</t>
  </si>
  <si>
    <t>Pratiques, sans prétention</t>
  </si>
  <si>
    <t>Bescheiden, praktisch</t>
  </si>
  <si>
    <t>Modesto, prático</t>
  </si>
  <si>
    <t>朴实的，务实的</t>
  </si>
  <si>
    <t>Anspruchslos, praktisch</t>
  </si>
  <si>
    <t>가식없는, 현실적인</t>
  </si>
  <si>
    <t>No pretencioso, práctico</t>
  </si>
  <si>
    <t>bescheiden, praktisch</t>
  </si>
  <si>
    <t>Hindi mapagpanggap, praktikal</t>
  </si>
  <si>
    <t>Sin pretensiones, prácticas</t>
  </si>
  <si>
    <t>Opretentiösa, praktiska</t>
  </si>
  <si>
    <t>بسيط، عملي</t>
  </si>
  <si>
    <t>Poco pretenciosa, práctica</t>
  </si>
  <si>
    <t>Sederhana, praktis</t>
  </si>
  <si>
    <t>控え目、現実的</t>
  </si>
  <si>
    <t>Semplici, pratiche</t>
  </si>
  <si>
    <t>Upretensiøs, praktisk</t>
  </si>
  <si>
    <t>Ayakları yere basan, olduğu gibi</t>
  </si>
  <si>
    <t>簡樸的、實用的</t>
  </si>
  <si>
    <t>ဟိတ္ဟန္မထုတ္တတ္ေသာ၊လက္ေတြ႔က်ေသာ</t>
  </si>
  <si>
    <t>Практичные, умеренные</t>
  </si>
  <si>
    <t>ไม่เสแสร้ง, เน้นการปฏิบัติ</t>
  </si>
  <si>
    <t>Tidak bersahaja, pratikal</t>
  </si>
  <si>
    <t>朴实，实用</t>
  </si>
  <si>
    <t>Sans prétention, pragmatiques</t>
  </si>
  <si>
    <t>No pretenciosa(o), práctica(o)</t>
  </si>
  <si>
    <t>Modesto/a, práctico/a</t>
  </si>
  <si>
    <t>Geensins vooropgesteld, prakties</t>
  </si>
  <si>
    <t>Okunganaki, okwenzayo</t>
  </si>
  <si>
    <t>Aluzenzisi, luyenzeka</t>
  </si>
  <si>
    <t>Ya imametseng, ya batlang dintho tse etsehang</t>
  </si>
  <si>
    <t>Sin pretensiones, practico</t>
  </si>
  <si>
    <t>Ανεπιτήδευτοι, πρακτικοί</t>
  </si>
  <si>
    <t>לא יומרני, מעשי</t>
  </si>
  <si>
    <t>Nepretentioase, practice</t>
  </si>
  <si>
    <t>nenároční, praktickí</t>
  </si>
  <si>
    <t>Modesta, práctica</t>
  </si>
  <si>
    <t>មិនប្រឌិត, ជាក់ស្តែង</t>
  </si>
  <si>
    <t>متواضع، عملي</t>
  </si>
  <si>
    <t>Sans prétention, pratique</t>
  </si>
  <si>
    <t>Asiyejifanya</t>
  </si>
  <si>
    <t>Thực tế, không phô trương</t>
  </si>
  <si>
    <t>ভানপূর্ণ নয়, বাস্তবধর্মী</t>
  </si>
  <si>
    <t>ਸਿੱਧਾ ਸਾਦਾ, ਅਭਿਆਸੀ</t>
  </si>
  <si>
    <t>સરળ, વ્યવહારુ</t>
  </si>
  <si>
    <t>ବିନମ୍ର, ବ୍ୟାବହାରିକ</t>
  </si>
  <si>
    <t>பகட்டில்லாதது , நடைமுறைக்கு ஏற்றது</t>
  </si>
  <si>
    <t>అనుకవ గల, ఆచరణాత్మక</t>
  </si>
  <si>
    <t>ಸೋಗಿಲ್ಲದ, ವ್ಯಾವಹಾರಿಕವಾದ</t>
  </si>
  <si>
    <t xml:space="preserve">നാട്യമില്ലാത്ത, പ്രായോഗികമായ </t>
  </si>
  <si>
    <t>ভাও নোজোৰা, বাস্তবিক</t>
  </si>
  <si>
    <t>सरल, व्यावहारिक</t>
  </si>
  <si>
    <t>नम्र, व्यावहारिक</t>
  </si>
  <si>
    <t>අව්‍යාජ , ප්‍රායෝගික</t>
  </si>
  <si>
    <t xml:space="preserve">எளிமையாக, யதார்த்தமான </t>
  </si>
  <si>
    <t>Despretensiosa, prática</t>
  </si>
  <si>
    <t>Szerény, praktikus</t>
  </si>
  <si>
    <t>Teeskentelemätön, käytännöllinen</t>
  </si>
  <si>
    <t>متواضع،عملي</t>
  </si>
  <si>
    <t>غیر بناوٹی، کر کے دکھانے والا</t>
  </si>
  <si>
    <t>নিরপেক্ষ, বাস্তব</t>
  </si>
  <si>
    <t>Невибагливий, практичний</t>
  </si>
  <si>
    <t>Непритязательный, практичный</t>
  </si>
  <si>
    <t>nenároční, praktičtí</t>
  </si>
  <si>
    <t>Praktyczne, przystępne</t>
  </si>
  <si>
    <t>Na-adịghị mma, ezigbo ihe</t>
  </si>
  <si>
    <t>Láìdíbọ́, lójú iṣe</t>
  </si>
  <si>
    <t>E no dey pretend and e dey practical</t>
  </si>
  <si>
    <t>Wanda ba ya fakewa, na aikace</t>
  </si>
  <si>
    <t>Playful, spontaneous</t>
  </si>
  <si>
    <t xml:space="preserve">Playful, spontaneous </t>
  </si>
  <si>
    <t>Enjouées, spontanées</t>
  </si>
  <si>
    <t>Speels, spontaan</t>
  </si>
  <si>
    <t>Brincalhão,Espontâneo</t>
  </si>
  <si>
    <t>好玩的，随性的</t>
  </si>
  <si>
    <t>Spielerisch, spontan</t>
  </si>
  <si>
    <t>장난기 많은, 즉흥적인</t>
  </si>
  <si>
    <t>Juguetón, espontáneo</t>
  </si>
  <si>
    <t>Mapaglaro, spontaneous</t>
  </si>
  <si>
    <t>Juguetonas, espontáneas</t>
  </si>
  <si>
    <t>Lekfulla, spontana</t>
  </si>
  <si>
    <t>مرح، عفوي</t>
  </si>
  <si>
    <t>Lúdica, espontánea</t>
  </si>
  <si>
    <t>Suka bercanda, spontan</t>
  </si>
  <si>
    <t>遊び心のある、のびのびとした</t>
  </si>
  <si>
    <t>Giocose, spontanee</t>
  </si>
  <si>
    <t>Leken, spontan</t>
  </si>
  <si>
    <t>Muzip/şakacı, ânı yaşayan</t>
  </si>
  <si>
    <t>愛玩的、主動的</t>
  </si>
  <si>
    <t>ေပ်ာ္ေပ်ာ္ေနတတ္ေသာ၊ အလိုေလ်ွာက္ျဖစ္ေသာ</t>
  </si>
  <si>
    <t>Задорные, непосредственные</t>
  </si>
  <si>
    <t>ขี้เล่น, โดยสัญชาตญาณ</t>
  </si>
  <si>
    <t>Suka bermain, spontan</t>
  </si>
  <si>
    <t>好玩，自发</t>
  </si>
  <si>
    <t>Alegre, espontánea(o)</t>
  </si>
  <si>
    <t>Entretenido/a, espontáneo/a</t>
  </si>
  <si>
    <t>Okudlalayo, okwenza kungazelelwe</t>
  </si>
  <si>
    <t>Luthanda ukudlala, luyazenzekela</t>
  </si>
  <si>
    <t>Ya tletseng papadi, ya etsang dintho a sa rera</t>
  </si>
  <si>
    <t>Juguetona, espontanea</t>
  </si>
  <si>
    <t>Παιχνιδιάρικοι, αυθόρμητοι</t>
  </si>
  <si>
    <t>שובב, ספונטני</t>
  </si>
  <si>
    <t>Jucause, spontane</t>
  </si>
  <si>
    <t>hraví, spontánni</t>
  </si>
  <si>
    <t>Divertida, espontánea</t>
  </si>
  <si>
    <t>លេងឥតឈប់ឈរ, មិនបង្ហើប</t>
  </si>
  <si>
    <t>لعوب ، عفوي</t>
  </si>
  <si>
    <t>Joueuse, spontanée</t>
  </si>
  <si>
    <t>Vui nhộn, ngẫu hứng</t>
  </si>
  <si>
    <t>কৌতুকপূর্ণ, স্বতঃস্ফূর্ত</t>
  </si>
  <si>
    <t>ਰੌਣਕੀ, ਸੁਭਾਵਕ</t>
  </si>
  <si>
    <t>ચંચળ, સહજ</t>
  </si>
  <si>
    <t>ଚଞ୍ଚଳ, ସ୍ବତଃପ୍ରବୃତ</t>
  </si>
  <si>
    <t>விளையாட்டுத்தனமானது, இயல்பானது</t>
  </si>
  <si>
    <t>సరదా అయిన, యాధృచ్ఛికమైన</t>
  </si>
  <si>
    <t>ಹುಡುಗಾಟದ, ಸ್ವಯಂಪ್ರೇರಿತ</t>
  </si>
  <si>
    <t xml:space="preserve">കളിനിറഞ്ഞ, നൈസര്‍ഗ്ഗികമായ </t>
  </si>
  <si>
    <t>ধেমেলীয়া, স্বতঃস্ফূৰ্ত</t>
  </si>
  <si>
    <t>आनंदी, स्वाभाविक</t>
  </si>
  <si>
    <t>खेळकर, स्वयंस्फूर्त</t>
  </si>
  <si>
    <t>සෙල්ලක්කාර , …....</t>
  </si>
  <si>
    <t xml:space="preserve">விளையாட்டுத்தனமான, தன்னிச்சையான </t>
  </si>
  <si>
    <t>Brincalhona, espontânea</t>
  </si>
  <si>
    <t>Játékos, spontán</t>
  </si>
  <si>
    <t>Leikkisä, spontaani</t>
  </si>
  <si>
    <t>شوخ/ چنچل، بے ساختہ</t>
  </si>
  <si>
    <t>Грайливий, спонтанний</t>
  </si>
  <si>
    <t>Игривый, спонтанный</t>
  </si>
  <si>
    <t>hraví, rozverní</t>
  </si>
  <si>
    <t>Spontaniczne, rozrywkowe</t>
  </si>
  <si>
    <t>Egwuri egwu, n'amaghị ama</t>
  </si>
  <si>
    <t>Kún fún eré, láìròtẹ́lẹ̀</t>
  </si>
  <si>
    <t>E dey lively and natural</t>
  </si>
  <si>
    <t>Mai wasa, ba zato ba aune</t>
  </si>
  <si>
    <t>Dynamic, alive</t>
  </si>
  <si>
    <t>Vivantes, en mouvement</t>
  </si>
  <si>
    <t>Dynamisch, springlevend</t>
  </si>
  <si>
    <t>Dinâmico, ativo</t>
  </si>
  <si>
    <t>拼劲十足的，活跃的</t>
  </si>
  <si>
    <t>Dynamisch, lebendig</t>
  </si>
  <si>
    <t>다이나믹한, 활기찬</t>
  </si>
  <si>
    <t>Dinámico, vivo</t>
  </si>
  <si>
    <t>Mabilis mag-adjust o magbago, buhay</t>
  </si>
  <si>
    <t>Dinámicas, vivas</t>
  </si>
  <si>
    <t>Dynamiska, levande</t>
  </si>
  <si>
    <t>ديناميكي، حيوي</t>
  </si>
  <si>
    <t>Dinámica, vivaz</t>
  </si>
  <si>
    <t>Dinamis, hidup</t>
  </si>
  <si>
    <t>活力がみなぎる、生命力あふれる</t>
  </si>
  <si>
    <t>Dinamiche, briose</t>
  </si>
  <si>
    <t>Dynamisk, levende</t>
  </si>
  <si>
    <t>Dinamik, canlı</t>
  </si>
  <si>
    <t>有活力的</t>
  </si>
  <si>
    <t>တက္တက္ျကြျကြရွိေသာ၊ ရႊင္လန္းတက္ျကြေသာ</t>
  </si>
  <si>
    <t>Адреналин, прилив сил</t>
  </si>
  <si>
    <t>มีชีวิตชีวา</t>
  </si>
  <si>
    <t>Dinamik, ceria</t>
  </si>
  <si>
    <t>动态，活力</t>
  </si>
  <si>
    <t>Dynamiques, vivantes</t>
  </si>
  <si>
    <t>Dinámica(o), Viva(o)</t>
  </si>
  <si>
    <t>Dinámico/a, activo/a</t>
  </si>
  <si>
    <t>Dinamies, lewendig</t>
  </si>
  <si>
    <t>Okunamandla, okuphilayo</t>
  </si>
  <si>
    <t>Luyaguqu-guquka, luyaphila</t>
  </si>
  <si>
    <t>Ya matla, ya phetseng</t>
  </si>
  <si>
    <t>Δυναμικοί, ζωντανοί</t>
  </si>
  <si>
    <t>דינמי, מלא חיים</t>
  </si>
  <si>
    <t>Dinamice, pline de viata</t>
  </si>
  <si>
    <t>dynamickí, živí</t>
  </si>
  <si>
    <t>Dinámica, animada</t>
  </si>
  <si>
    <t>បត់បែន, នៅរស់</t>
  </si>
  <si>
    <t>ديناميكية ، مفعم بالحيوية</t>
  </si>
  <si>
    <t>Dynamique, vivant</t>
  </si>
  <si>
    <t>Năng động, năng nổ</t>
  </si>
  <si>
    <t>গতিশীল, প্রাণবন্ত</t>
  </si>
  <si>
    <t>ਗਤੀਸ਼ੀਲ, ਸਜੀਵ</t>
  </si>
  <si>
    <t>ગતિશીલ, સક્રિય</t>
  </si>
  <si>
    <t>ଗତିଶୀଳ, ଜୀବନ୍ତ</t>
  </si>
  <si>
    <t>சக்தி வாய்ந்தது , உயிரோட்டமானது</t>
  </si>
  <si>
    <t>క్రియాశీలమైన, సజీవమైన</t>
  </si>
  <si>
    <t>ಕ್ರಿಯಾತ್ಮಕ, ಲವಲವಿಕೆಯ</t>
  </si>
  <si>
    <t xml:space="preserve">ഊര്‍ജ്ജസ്വലമായ, ചൊടിയുള്ള </t>
  </si>
  <si>
    <t>গতিশীল, প্ৰাণবন্ত</t>
  </si>
  <si>
    <t>ऊर्जावान, जिंदादिल</t>
  </si>
  <si>
    <t>गतिशील/डायनॅमिक असलेला, ताजातवाना</t>
  </si>
  <si>
    <t xml:space="preserve">නිතර වෙනස්වන, ජීවත් වන </t>
  </si>
  <si>
    <t xml:space="preserve">மாறும், உயிரோட்டமான </t>
  </si>
  <si>
    <t>Dinâmica, viva</t>
  </si>
  <si>
    <t>Dinamikus, élő</t>
  </si>
  <si>
    <t>Dynaaminen, eloisa</t>
  </si>
  <si>
    <t>ديناميكي ، واعي</t>
  </si>
  <si>
    <t>متحرک، زندہ</t>
  </si>
  <si>
    <t>গতিশীল, জীবিত</t>
  </si>
  <si>
    <t>Динамічний, бадьорий</t>
  </si>
  <si>
    <t>Динамичный, бодрый</t>
  </si>
  <si>
    <t>dynamičtí, naživu</t>
  </si>
  <si>
    <t>Dynamiczne, żywe</t>
  </si>
  <si>
    <t>Dị omimi, di ndu</t>
  </si>
  <si>
    <t>Ìmúdàgbà, wà láàyè</t>
  </si>
  <si>
    <t>E dey active and dey boom</t>
  </si>
  <si>
    <t>Mai canji, mai rayuwa</t>
  </si>
  <si>
    <t>Composed, collected</t>
  </si>
  <si>
    <t>Calmes, posées</t>
  </si>
  <si>
    <t>Beheerst, kalm</t>
  </si>
  <si>
    <t>Composto, colecionado</t>
  </si>
  <si>
    <t xml:space="preserve">沉着的，冷静的 </t>
  </si>
  <si>
    <t>Beherrscht, gefasst</t>
  </si>
  <si>
    <t>차분한, 침착한</t>
  </si>
  <si>
    <t>Compuesto, coleccionado</t>
  </si>
  <si>
    <t>Mahinahon, kalmado</t>
  </si>
  <si>
    <t>Sosegadas, tranquilas</t>
  </si>
  <si>
    <t>Samlade, sansade</t>
  </si>
  <si>
    <t>رزين، رابط الجأش</t>
  </si>
  <si>
    <t>Serena, tranquila</t>
  </si>
  <si>
    <t>Tenang, kalem (memiliki kontrol diri yang baik)</t>
  </si>
  <si>
    <t>落ち着いた、冷静になった</t>
  </si>
  <si>
    <t>Composte, raccolte</t>
  </si>
  <si>
    <t>Sikker, fattet</t>
  </si>
  <si>
    <t>Planlı, düzenli</t>
  </si>
  <si>
    <t>鎮靜的</t>
  </si>
  <si>
    <t>ဖဲြ့စည္းထားေသာ၊စုေ၀းထားေသာ</t>
  </si>
  <si>
    <t>Концентрацию, собранность</t>
  </si>
  <si>
    <t>สงบ, เยือกเย็น</t>
  </si>
  <si>
    <t>Tenang, tenteram</t>
  </si>
  <si>
    <t>已组成的，已收集的</t>
  </si>
  <si>
    <t>Posées, calmes</t>
  </si>
  <si>
    <t>Compuesta(o), tranquila(o)</t>
  </si>
  <si>
    <t>Sereno/a, sosegado/a</t>
  </si>
  <si>
    <t>Kalm, bedaard</t>
  </si>
  <si>
    <t>Okuziqoqile, okuqoqekile</t>
  </si>
  <si>
    <t>Lubumbekile, luqoqoshekile</t>
  </si>
  <si>
    <t>Ya bopehileng, ya kopaneng</t>
  </si>
  <si>
    <t>Compuesto, tranquilo</t>
  </si>
  <si>
    <t xml:space="preserve">Γαλήνιος, νηφάλιος </t>
  </si>
  <si>
    <t>מחושב, שולט בעצמו</t>
  </si>
  <si>
    <t>Calme, adunate</t>
  </si>
  <si>
    <t>vyrovnaní, rozvážni</t>
  </si>
  <si>
    <t>សមាសធាតុ, ប្រមូល</t>
  </si>
  <si>
    <t>هادئ، رابط الجأش</t>
  </si>
  <si>
    <t>Composé, collecté</t>
  </si>
  <si>
    <t>Trầm tính, điềm tĩnh</t>
  </si>
  <si>
    <t>সংগঠিত, সংগৃহীত</t>
  </si>
  <si>
    <t>ਬਣਿਆ ਹੋਇਆ, ਇਕੱਤਰ ਕੀਤਾ ਗਿਆ</t>
  </si>
  <si>
    <t>શાંત, સંયમી</t>
  </si>
  <si>
    <t>ରଚନା କରାଯାଇଥିବା, ସଂଗ୍ରହ କରାଯାଇଥିବା</t>
  </si>
  <si>
    <t>ஒன்றிணைக்கப்பட்ட,ஒன்று சேர்க்கப்பட்ட</t>
  </si>
  <si>
    <t>స్వరపరచిన, సేకరించబడిన</t>
  </si>
  <si>
    <t xml:space="preserve">ಪ್ರಶಾಂತ, ಸಮಚಿತ್ತದ </t>
  </si>
  <si>
    <t xml:space="preserve">മനഃശാന്തതയുള്ള, മനസ്സാന്നിധ്യമുള്ള </t>
  </si>
  <si>
    <t>ৰচিত, সংগৃহীত</t>
  </si>
  <si>
    <t>शांत, संयमित</t>
  </si>
  <si>
    <t>शांत, अविचलित</t>
  </si>
  <si>
    <t xml:space="preserve">සමන්විත , එකතු කර ඇති </t>
  </si>
  <si>
    <t xml:space="preserve">அமைதியான, கூட்டான </t>
  </si>
  <si>
    <t>Calma, controlada</t>
  </si>
  <si>
    <t>Higgadt, összeszedett</t>
  </si>
  <si>
    <t>Tyyni, maltillinen</t>
  </si>
  <si>
    <t>متكون ، مجموع</t>
  </si>
  <si>
    <t>خود کو قابو میں رکھنے والا، پر سکون</t>
  </si>
  <si>
    <t>রচনা, সংগৃহীত</t>
  </si>
  <si>
    <t>Залучений (до процесу), зібраний</t>
  </si>
  <si>
    <t>Включенний, собранный</t>
  </si>
  <si>
    <t>rozvážní, vyrovnaní</t>
  </si>
  <si>
    <t>Uporządkowane, poukładane</t>
  </si>
  <si>
    <t>Edekọtara, nchịkọta</t>
  </si>
  <si>
    <t>Farabalẹ̀, kórajọpọ̀</t>
  </si>
  <si>
    <t>E dey calm and composed</t>
  </si>
  <si>
    <t>Nutsattse, kimtsattse</t>
  </si>
  <si>
    <t>Relaxed, laidback</t>
  </si>
  <si>
    <t>Relaxed, laid-back</t>
  </si>
  <si>
    <t>Relax, décontractées</t>
  </si>
  <si>
    <t>Relaxed, ontspannen</t>
  </si>
  <si>
    <t>Relaxado, Descontraído</t>
  </si>
  <si>
    <t>Entspannt, locker</t>
  </si>
  <si>
    <t>여유 있는, 느긋한</t>
  </si>
  <si>
    <t>Relajado, relajado</t>
  </si>
  <si>
    <t>Relajadas, tranquilas</t>
  </si>
  <si>
    <t>Avslappnade, avspända</t>
  </si>
  <si>
    <t>مسترخي</t>
  </si>
  <si>
    <t>Relajada</t>
  </si>
  <si>
    <t>リラックスした、肩の力が抜けた</t>
  </si>
  <si>
    <t>Disinvolte , disinvolte</t>
  </si>
  <si>
    <t>Avslappet, bedagelig</t>
  </si>
  <si>
    <t>Memnun, gönlü rahat</t>
  </si>
  <si>
    <t>輕鬆的、悠閒的</t>
  </si>
  <si>
    <t>ေအးေအးလူလူ။ သက္ေသာင့္သက္သာျဖစ္ေသာ</t>
  </si>
  <si>
    <t>Расслабленность, непринужденность</t>
  </si>
  <si>
    <t>ผ่อนคลาย, สบาย</t>
  </si>
  <si>
    <t>Tenang, santai</t>
  </si>
  <si>
    <t>轻松，悠闲</t>
  </si>
  <si>
    <t>Relajada(o), Relajada(o)</t>
  </si>
  <si>
    <t>Relajado/a, despreocupado/a</t>
  </si>
  <si>
    <t>Ontspanne, rustig</t>
  </si>
  <si>
    <t>Okuphumule, okungaphuthumi</t>
  </si>
  <si>
    <t>Lupholille, luyalandela</t>
  </si>
  <si>
    <t>Ya iketlileng, ya bohlaswa</t>
  </si>
  <si>
    <t>Tranquilo, relajado</t>
  </si>
  <si>
    <t>Ήρεμοι, χαλαροί</t>
  </si>
  <si>
    <t>רגוע, נינוח</t>
  </si>
  <si>
    <t>Relaxate, neimplicate</t>
  </si>
  <si>
    <t>bezprostrední, uvoľnení</t>
  </si>
  <si>
    <t>សម្រាក, laidback</t>
  </si>
  <si>
    <t>مسترخى</t>
  </si>
  <si>
    <t>Détendu, décontracté</t>
  </si>
  <si>
    <t>Mtulivu, kawaida</t>
  </si>
  <si>
    <t>Thoải mái, bình thản</t>
  </si>
  <si>
    <t>রিল্যাক্সড, আরামপ্রিয়</t>
  </si>
  <si>
    <t>ਸ਼ਾਂਤ, ਪਿੱਛਾ ਛੁੜਾਉਣਾ</t>
  </si>
  <si>
    <t>હળવા, શાંતચિત્ત</t>
  </si>
  <si>
    <t>ଚିନ୍ତାମୁକ୍ତ, ଶାନ୍ତ</t>
  </si>
  <si>
    <t>ஓய்வானது,தளர்வானது</t>
  </si>
  <si>
    <t>సేదదీరిన, లైడ్ బ్యాక్</t>
  </si>
  <si>
    <t>ವಿಶ್ರಾಂತಿ, ನಿರಾತಂಕವಾದ</t>
  </si>
  <si>
    <t xml:space="preserve">സ്വാസ്ഥ്യമുള്ള, ശാന്തനായ </t>
  </si>
  <si>
    <t>প্ৰশান্ত, জিৰণি লোৱা</t>
  </si>
  <si>
    <t>रिलैक्स्ड/आरामपसंद, शांतचित्त</t>
  </si>
  <si>
    <t>आरामशीर, शांतचित्त</t>
  </si>
  <si>
    <t>සැහැල්ලු, පසුගාමී</t>
  </si>
  <si>
    <t xml:space="preserve">ஓய்வான, தளர்வான </t>
  </si>
  <si>
    <t>Relaxada, descontraída</t>
  </si>
  <si>
    <t>Nyugodt, könnyed</t>
  </si>
  <si>
    <t>Rentoutunut, vapaa</t>
  </si>
  <si>
    <t>مسترخي ، مرولاكسي</t>
  </si>
  <si>
    <t xml:space="preserve">پر سکون، آرام کرنے ولا </t>
  </si>
  <si>
    <t>বিশ্রাম, আরামদায়ক</t>
  </si>
  <si>
    <t>Спокійний, Розслаблений</t>
  </si>
  <si>
    <t>Спокойный, Расслабленный</t>
  </si>
  <si>
    <t>relaxovaní, uvolnění</t>
  </si>
  <si>
    <t>Wyluzowane, odprężone</t>
  </si>
  <si>
    <t>Dara jụụ, darala azụ</t>
  </si>
  <si>
    <t>Farabalẹ̀, fà sẹ́hìn</t>
  </si>
  <si>
    <t>E dey calm and cool</t>
  </si>
  <si>
    <t>Mai sakin jiki, mai kamun kai</t>
  </si>
  <si>
    <t>Widely available</t>
  </si>
  <si>
    <t>Répandue, Facile à trouver</t>
  </si>
  <si>
    <t>Overal verkrijgbaar</t>
  </si>
  <si>
    <t>Disponível em todos os lugares / fácil de conseguir</t>
  </si>
  <si>
    <t>随处可见的，随处可得的</t>
  </si>
  <si>
    <t>Überall erhältlich</t>
  </si>
  <si>
    <t>널리 이용할 수 있는</t>
  </si>
  <si>
    <t>Ampliamente disponible</t>
  </si>
  <si>
    <t>Madaling hanapin/bilhin kahit saan</t>
  </si>
  <si>
    <t>Muy disponible/fácil de conseguir</t>
  </si>
  <si>
    <t>Lättillgängligt</t>
  </si>
  <si>
    <t>متوفرة على نطاق واسع</t>
  </si>
  <si>
    <t>Banyak tersedia</t>
  </si>
  <si>
    <t>広く知られている</t>
  </si>
  <si>
    <t>Ampiamente disponibile</t>
  </si>
  <si>
    <t>Lett tilgjengelig</t>
  </si>
  <si>
    <t>Yaygın olarak kullanılan</t>
  </si>
  <si>
    <t>貨源充足的</t>
  </si>
  <si>
    <t>က်ယ္က်ယ္ျပန့္ျပန့္ရနုိင္ေသာ</t>
  </si>
  <si>
    <t>Распространенная, доступная</t>
  </si>
  <si>
    <t>ที่หาได้ง่าย/ มีอยู่โดยทั่วไป</t>
  </si>
  <si>
    <t>Boleh didapati secara meluas</t>
  </si>
  <si>
    <t>广泛的可得到</t>
  </si>
  <si>
    <t>Offerte partout</t>
  </si>
  <si>
    <t xml:space="preserve">Disponible </t>
  </si>
  <si>
    <t>Geredelik beskikbaar</t>
  </si>
  <si>
    <t>Okutholakala ngokubanzi</t>
  </si>
  <si>
    <t>Lufumaneka ngokubanzi</t>
  </si>
  <si>
    <t>Ya fumanehang ka bobatsi</t>
  </si>
  <si>
    <t>Ευρέως διαθέσιμη</t>
  </si>
  <si>
    <t>נפוץ</t>
  </si>
  <si>
    <t>Disponibile pe scara larga</t>
  </si>
  <si>
    <t>ľahko dostupná</t>
  </si>
  <si>
    <t>អាចរកបានយ៉ាងទូលំទូលាយ</t>
  </si>
  <si>
    <t>متواجد على نطاق واسع</t>
  </si>
  <si>
    <t>Largement disponible</t>
  </si>
  <si>
    <t>Inapatikana kwingi</t>
  </si>
  <si>
    <t>Có bán rộng rãi</t>
  </si>
  <si>
    <t>ব্যাপকভাবে উপলব্ধ</t>
  </si>
  <si>
    <t>ਵਿਆਪਕ ਤੌਰ 'ਤੇ ਉਪਲਬਧ</t>
  </si>
  <si>
    <t>વ્યાપક પ્રમાણમાં ઉપલબ્ધ</t>
  </si>
  <si>
    <t>ବିସ୍ତୃତଭାବେ ଉପଲବ୍ଧ</t>
  </si>
  <si>
    <t>பரவலாக கிடைப்பது</t>
  </si>
  <si>
    <t>విస్తృతంగా లభించే</t>
  </si>
  <si>
    <t>ವ್ಯಾಪಕವಾಗಿ ಲಭ್ಯವಿರುವ</t>
  </si>
  <si>
    <t xml:space="preserve">വ്യാപകമായി ലഭ്യമായത് </t>
  </si>
  <si>
    <t>বিস্তৃতভাৱে উপলব্ধ</t>
  </si>
  <si>
    <t>व्यापक रूप से उपलब्ध</t>
  </si>
  <si>
    <t>सर्व ठिकाणी उपलब्ध</t>
  </si>
  <si>
    <t xml:space="preserve">විශාල වශයෙන් ඇත </t>
  </si>
  <si>
    <t xml:space="preserve">பரவலாகக் கிடைக்கின்ற </t>
  </si>
  <si>
    <t>Amplamente disponível</t>
  </si>
  <si>
    <t>Széles körben elérhető</t>
  </si>
  <si>
    <t>Laajasti saatavilla</t>
  </si>
  <si>
    <t>متوفر على نطاق واسع</t>
  </si>
  <si>
    <t>وسیع پیمانے پر موجود</t>
  </si>
  <si>
    <t>Широко поширений</t>
  </si>
  <si>
    <t>Широко распространенный</t>
  </si>
  <si>
    <t>široce k dostání</t>
  </si>
  <si>
    <t>Szeroko dostępna</t>
  </si>
  <si>
    <t>Dị ukwuu</t>
  </si>
  <si>
    <t>Wà káàkiri</t>
  </si>
  <si>
    <t>E dey available well well</t>
  </si>
  <si>
    <t>Akwai shi ko'ina</t>
  </si>
  <si>
    <t>Authentic</t>
  </si>
  <si>
    <t>Authentique</t>
  </si>
  <si>
    <t>Authentiek</t>
  </si>
  <si>
    <t>Autêntica</t>
  </si>
  <si>
    <t>正统的</t>
  </si>
  <si>
    <t>Authentisch</t>
  </si>
  <si>
    <t>진짜, 진품인</t>
  </si>
  <si>
    <t>Auténtico</t>
  </si>
  <si>
    <t>Authentiek/echt</t>
  </si>
  <si>
    <t>Totoo, autentiko</t>
  </si>
  <si>
    <t>Autentica</t>
  </si>
  <si>
    <t>Äkta, autentiskt</t>
  </si>
  <si>
    <t xml:space="preserve">أصلية </t>
  </si>
  <si>
    <t>Auténtica</t>
  </si>
  <si>
    <t>Asli</t>
  </si>
  <si>
    <t>由緒正しい</t>
  </si>
  <si>
    <t>Autentico</t>
  </si>
  <si>
    <t>Autentisk</t>
  </si>
  <si>
    <t>Özgün</t>
  </si>
  <si>
    <t>真實的</t>
  </si>
  <si>
    <t>စစ္မွန္ေသာ</t>
  </si>
  <si>
    <t>Подлинная, настоящая</t>
  </si>
  <si>
    <t>ของแท้</t>
  </si>
  <si>
    <t>真实</t>
  </si>
  <si>
    <t>Autentica(o)</t>
  </si>
  <si>
    <t xml:space="preserve">Auténtico/a </t>
  </si>
  <si>
    <t>Outentiek</t>
  </si>
  <si>
    <t>Okungokwempela</t>
  </si>
  <si>
    <t>Luyavakala</t>
  </si>
  <si>
    <t>Ya etsang dintho tsa sebele</t>
  </si>
  <si>
    <t>Αυθεντική</t>
  </si>
  <si>
    <t>אותנטי /מקורי</t>
  </si>
  <si>
    <t>Autentice</t>
  </si>
  <si>
    <t>vierohodná</t>
  </si>
  <si>
    <t>ត្រឹមត្រូវ</t>
  </si>
  <si>
    <t>حقيقي</t>
  </si>
  <si>
    <t>Halisi</t>
  </si>
  <si>
    <t>Chính hiệu/ đích thực</t>
  </si>
  <si>
    <t>আসল</t>
  </si>
  <si>
    <t>ਮੰਨਣਯੋਗ</t>
  </si>
  <si>
    <t>પ્રમાણભૂત</t>
  </si>
  <si>
    <t>ପ୍ରାମାଣିକ, ଅସଲୀ</t>
  </si>
  <si>
    <t>அசலானது</t>
  </si>
  <si>
    <t>ఖచ్చితమైన</t>
  </si>
  <si>
    <t>ನೈಜ</t>
  </si>
  <si>
    <t xml:space="preserve">ആധികാരികമായ </t>
  </si>
  <si>
    <t>অথেণ্টিক/অধিকৃত</t>
  </si>
  <si>
    <t>असली/वास्तविक</t>
  </si>
  <si>
    <t>अस्सल</t>
  </si>
  <si>
    <t xml:space="preserve">සැබෑ </t>
  </si>
  <si>
    <t xml:space="preserve">உண்மையான </t>
  </si>
  <si>
    <t>Hiteles</t>
  </si>
  <si>
    <t>Alkuperäinen</t>
  </si>
  <si>
    <t>حقيقي/اصلي</t>
  </si>
  <si>
    <t>مستند</t>
  </si>
  <si>
    <t>খাঁটি</t>
  </si>
  <si>
    <t>Справжній</t>
  </si>
  <si>
    <t>Подлинный</t>
  </si>
  <si>
    <t>opravdová</t>
  </si>
  <si>
    <t>Autentyczna</t>
  </si>
  <si>
    <t>Eziokwu</t>
  </si>
  <si>
    <t>Ojúlówó</t>
  </si>
  <si>
    <t>E dey reliable</t>
  </si>
  <si>
    <t>Mai sahihanci</t>
  </si>
  <si>
    <t>Scientifically advanced</t>
  </si>
  <si>
    <t>A la pointe de la science</t>
  </si>
  <si>
    <t>Wetenschappelijk geavanceerd</t>
  </si>
  <si>
    <t>Cientificamente avançada</t>
  </si>
  <si>
    <t>科技先进的</t>
  </si>
  <si>
    <t>Wissenschaftlich fortschrittlich</t>
  </si>
  <si>
    <t>과학적으로 발전된</t>
  </si>
  <si>
    <t>Científicamente avanzado</t>
  </si>
  <si>
    <t>Nangunguna hinggil sa siyentipiko/agham</t>
  </si>
  <si>
    <t>Científicamente avanzada</t>
  </si>
  <si>
    <t>Vetenskapligt avancerat</t>
  </si>
  <si>
    <t>متقدمة علمياً</t>
  </si>
  <si>
    <t>Maju secara ilmiah/keilmuan</t>
  </si>
  <si>
    <t>科学的に進んでいる</t>
  </si>
  <si>
    <t>Scientificamente avanzata</t>
  </si>
  <si>
    <t>Vitenskapelig avansert</t>
  </si>
  <si>
    <t>Bilimsel olarak gelişmiş</t>
  </si>
  <si>
    <t>科學先進的</t>
  </si>
  <si>
    <t>သိပၸံနည္းက်ျဖစ္ေသာ</t>
  </si>
  <si>
    <t>Научно продвинутая, передовая</t>
  </si>
  <si>
    <t>ความก้าวหน้าทางวิทยาศาสตร์</t>
  </si>
  <si>
    <t>Kemajuan sainstifik</t>
  </si>
  <si>
    <t>科学进步</t>
  </si>
  <si>
    <t>Scientifiquement avancée</t>
  </si>
  <si>
    <t>Cientificamente avanzada(o)</t>
  </si>
  <si>
    <t>Wetenskaplik gevorderd</t>
  </si>
  <si>
    <t>Okuphambili ngokwesayensi</t>
  </si>
  <si>
    <t>Lunobuchule benzululwazi</t>
  </si>
  <si>
    <t>Ya tswetseng pele ka ho ya ka saense</t>
  </si>
  <si>
    <t>Επιστημονικά προηγμένη</t>
  </si>
  <si>
    <t>מתקדם מבחינה מדעית</t>
  </si>
  <si>
    <t>Avansate din punct de vedere stiintific</t>
  </si>
  <si>
    <t>vedecky pokročilá</t>
  </si>
  <si>
    <t>Avanzada científicamente</t>
  </si>
  <si>
    <t>វិទ្យាសាស្រ្តជឿនលឿន</t>
  </si>
  <si>
    <t>Scientifiquement avancé</t>
  </si>
  <si>
    <t>Imeendelea kisayansi</t>
  </si>
  <si>
    <t>Áp dụng khoa học tiên tiến</t>
  </si>
  <si>
    <t>বৈজ্ঞানিকভাবে উন্নত</t>
  </si>
  <si>
    <t>ਵਿਗਿਆਨਕ ਤੌਰ 'ਤੇ ਉੱਨਤ</t>
  </si>
  <si>
    <t>વૈજ્ઞાનિક રીતે વિકસિત</t>
  </si>
  <si>
    <t>ବୈଜ୍ଞାନିକ ଦୃଷ୍ଟିକୋଣରୁ ଆଗୁଆ</t>
  </si>
  <si>
    <t>விஞான ரீதியில் மேம்பட்டது</t>
  </si>
  <si>
    <t>శాస్త్రీయంగా అధునాతనమైన</t>
  </si>
  <si>
    <t xml:space="preserve">ವೈಜ್ಞಾನಿಕವಾಗಿ ಮುಂದುವರೆದಿರುವ </t>
  </si>
  <si>
    <t xml:space="preserve">ശാസ്ത്രീയമായി മുന്നേറിയ </t>
  </si>
  <si>
    <t>বৈজ্ঞানিকভাৱে অগ্ৰণী</t>
  </si>
  <si>
    <t>वैज्ञानिक रूप से उन्नत</t>
  </si>
  <si>
    <t>वैज्ञानिकदृष्ट्या प्रगत</t>
  </si>
  <si>
    <t xml:space="preserve">විද්‍යාව අතින් ඉහළ </t>
  </si>
  <si>
    <t xml:space="preserve">விஞ்ஞானரீதியாக மேம்பட்ட </t>
  </si>
  <si>
    <t>Tudományoan fejlett</t>
  </si>
  <si>
    <t>Tieteellisesti kehittynyt</t>
  </si>
  <si>
    <t>متقدم علميا</t>
  </si>
  <si>
    <t>سائنسی طور پر جدید</t>
  </si>
  <si>
    <t>বিজ্ঞানসম্মতভাবে উন্নত</t>
  </si>
  <si>
    <t>Науково розвинений (просунутий)</t>
  </si>
  <si>
    <t>Научно развитый (продвинутый)</t>
  </si>
  <si>
    <t>vědecky pokročilá</t>
  </si>
  <si>
    <t>Ọkà mmụta sayensị dị elu</t>
  </si>
  <si>
    <t>Ti lọ síwájú nínú ìmọ̀ ìjìnlẹ̀</t>
  </si>
  <si>
    <t>E dey advance technically</t>
  </si>
  <si>
    <t>Mai ci gaban kimiyya</t>
  </si>
  <si>
    <t>Keeps up to date</t>
  </si>
  <si>
    <t>A la page, qui se maintient à la pointe</t>
  </si>
  <si>
    <t>Blijft op de hoogte</t>
  </si>
  <si>
    <t>Se mantém informada</t>
  </si>
  <si>
    <t>是与时俱进的</t>
  </si>
  <si>
    <t>Bleibt aktuell</t>
  </si>
  <si>
    <t>최신상태를 유지하는</t>
  </si>
  <si>
    <t>Se mantiene al día</t>
  </si>
  <si>
    <t>Blijf op de hoogte</t>
  </si>
  <si>
    <t>Nakakasabay sa panahon</t>
  </si>
  <si>
    <t>Hänger med i tiden</t>
  </si>
  <si>
    <t>مواكبة للتحديث</t>
  </si>
  <si>
    <t>Se mantiene informada</t>
  </si>
  <si>
    <t>Tetap terbaru</t>
  </si>
  <si>
    <t>最新情報に通じている</t>
  </si>
  <si>
    <t>Si mantiene sempre aggiornata</t>
  </si>
  <si>
    <t>Holder seg oppdatert</t>
  </si>
  <si>
    <t>Kendini güncel tutan</t>
  </si>
  <si>
    <t>保持最新的</t>
  </si>
  <si>
    <t>ေနာက္ဆံုးေပၚျဖစ္ေသာ</t>
  </si>
  <si>
    <t>В курсе последних новостей/разработок</t>
  </si>
  <si>
    <t>ทำตัวให้ทันสมัย</t>
  </si>
  <si>
    <t>Sentiasa terkini</t>
  </si>
  <si>
    <t>保持于最新</t>
  </si>
  <si>
    <t>De son temps</t>
  </si>
  <si>
    <t>Se mantiene actualizada(o)</t>
  </si>
  <si>
    <t>Bly op die hoogte</t>
  </si>
  <si>
    <t>Okuhlala kuhambisana nezikhathi</t>
  </si>
  <si>
    <t>Luhlala luhlaziyekile</t>
  </si>
  <si>
    <t>Ya dulang a kgema le dinako</t>
  </si>
  <si>
    <t>Ακολουθεί τις εξελίξεις</t>
  </si>
  <si>
    <t>מעודכן</t>
  </si>
  <si>
    <t>Raman la curent</t>
  </si>
  <si>
    <t>udržuje sa aktuálna</t>
  </si>
  <si>
    <t xml:space="preserve">Se mantiene al día </t>
  </si>
  <si>
    <t>រក្សាការធ្វើបច្ចុប្បន្នភាព</t>
  </si>
  <si>
    <t>يحافظ على التحديث</t>
  </si>
  <si>
    <t>Reste à jour</t>
  </si>
  <si>
    <t>Isiyochelewa</t>
  </si>
  <si>
    <t>Luôn cập nhật thời đại</t>
  </si>
  <si>
    <t xml:space="preserve">সময়োপযোগী </t>
  </si>
  <si>
    <t>ਨਵੀਨ ਜਾਣਕਾਰੀ ਦਿੰਦਾ ਰਹਿੰਦਾ ਹੈ</t>
  </si>
  <si>
    <t>અપ ટુ ડેટ/માહિતગાર રહે છે</t>
  </si>
  <si>
    <t>ଅପ୍‌ ଟୁ ଡେଟ୍‌ ରଖିଥାଏ</t>
  </si>
  <si>
    <t>அவ்வப் போதைய தகவலைத் தெரிந்து வைத்திருப்பது</t>
  </si>
  <si>
    <t>అప్ టు డేట్ గా ఉంచే</t>
  </si>
  <si>
    <t>ನವೀಕೃತವಾಗಿರುತ್ತದೆ</t>
  </si>
  <si>
    <t>പുതിയ അറിവുകള്‍ അപ്പപ്പോള്‍ നേടിക്കൊണ്ടിരിക്കുന്ന</t>
  </si>
  <si>
    <t>আপ টু ডেট হৈ থাকে</t>
  </si>
  <si>
    <t>अप टू डेट रखता है</t>
  </si>
  <si>
    <t>अद्ययावत ठेवते</t>
  </si>
  <si>
    <t xml:space="preserve">අද දක්වාම පවතී  / යාවත්කාලීනයි </t>
  </si>
  <si>
    <t xml:space="preserve">புதிய யுகத்திற்கு ஏற்ப பேணுகின்ற </t>
  </si>
  <si>
    <t>Mantém-se atualizada</t>
  </si>
  <si>
    <t>Naprakészen tart</t>
  </si>
  <si>
    <t>Pysyy ajan tasalla</t>
  </si>
  <si>
    <t>تابع التطورات</t>
  </si>
  <si>
    <t xml:space="preserve">اپ ٹو ڈیٹ/ تازہ ترین معلومات رکھتا ہے </t>
  </si>
  <si>
    <t>সাম্প্রতিকতম থাকে</t>
  </si>
  <si>
    <t>сучасний</t>
  </si>
  <si>
    <t>jde s dobou</t>
  </si>
  <si>
    <t>Jest na czasie</t>
  </si>
  <si>
    <t>Na-agbaso kwa ụbọchị</t>
  </si>
  <si>
    <t>Mú dójú òṣùwọ̀n</t>
  </si>
  <si>
    <t>E dey always dey current</t>
  </si>
  <si>
    <t>Yana kula da sabuntawa</t>
  </si>
  <si>
    <t>Makes the best performing products</t>
  </si>
  <si>
    <t>Qui fabrique les produits les plus performants</t>
  </si>
  <si>
    <t>Maakt de best presterende producten</t>
  </si>
  <si>
    <t>Faz os produtos de melhor desempenho</t>
  </si>
  <si>
    <t>提供效果最佳的产品</t>
  </si>
  <si>
    <t>Macht die am besten funktionierenden Produkte</t>
  </si>
  <si>
    <t>최상의 실적을 내는 제품을 만드는</t>
  </si>
  <si>
    <t>Hace los mejores productos de rendimiento</t>
  </si>
  <si>
    <t>Gumagaa ng pinakamagaling/mahusay na mga produkto</t>
  </si>
  <si>
    <t>Tiene los productos con el mejor rendimiento</t>
  </si>
  <si>
    <t>Gör produkterna som fungerar allra bäst</t>
  </si>
  <si>
    <t>تصنع منتجات ذات أفضل أداء</t>
  </si>
  <si>
    <t>Fabrica los productos que dan mejores resultados</t>
  </si>
  <si>
    <t>Membuat produk dengan kinerja terbaik</t>
  </si>
  <si>
    <t>高性能な製品を提供している</t>
  </si>
  <si>
    <t>Lager de best fungerende produktene</t>
  </si>
  <si>
    <t>En iyi performans gösteren ürünler yapar</t>
  </si>
  <si>
    <t>製作表現最佳的產品</t>
  </si>
  <si>
    <t>စြမ္းေဆာင္မွဳအေကာင္းဆံုးထုတ္ကုန္မ်ားကိုျပဳလုပ္သည္</t>
  </si>
  <si>
    <t>Производит наиболее эффективные продукты</t>
  </si>
  <si>
    <t>ทำให้ผลิตภัณฑ์มีประสิทธิภาพดีที่สุด</t>
  </si>
  <si>
    <t>Memberikan produk yang berprestasi terbaik</t>
  </si>
  <si>
    <t>制作表现最佳的产品</t>
  </si>
  <si>
    <t>Fabrique les produits les plus performants</t>
  </si>
  <si>
    <t>Hace los mejores productos de rendimiento</t>
  </si>
  <si>
    <t>Hace/n los productos de mejor rendimiento</t>
  </si>
  <si>
    <t>Maak die heel beste uitvoerende produkte</t>
  </si>
  <si>
    <t>Okwenza imikhiqizo emihle yokwenza</t>
  </si>
  <si>
    <t>Luvelisa iimveliso ezizezona zisebenza ngengqibeko</t>
  </si>
  <si>
    <t>Ya etsang dihlahiswa tse sebetsang hantle haholo</t>
  </si>
  <si>
    <t>Παράγει προιόντα με τις καλύτερες επιδόσεις</t>
  </si>
  <si>
    <t>המוצרים שלו מציגים את הביצועים הטובים ביותר</t>
  </si>
  <si>
    <t>Produc cele mai performante produse</t>
  </si>
  <si>
    <t>má najvýkonnejšie produkty</t>
  </si>
  <si>
    <t xml:space="preserve">Hace los productos de mejor desempeño </t>
  </si>
  <si>
    <t>ធ្វើឱ្យផលិតផលមានភាពល្អបំផុត</t>
  </si>
  <si>
    <t>يقدم أفضل المنتجات</t>
  </si>
  <si>
    <t>Fait les produits les plus performants</t>
  </si>
  <si>
    <t>Inatengeneza bidhaa ubora zinazofanya kazi</t>
  </si>
  <si>
    <t>Có sản phẩm tốt nhất</t>
  </si>
  <si>
    <t xml:space="preserve">সবচেয়ে ভালো কার্যকরী প্রোডাক্টগুলো তৈরি করে </t>
  </si>
  <si>
    <t>ਸਭ ਤੋਂ ਵਧੀਆ ਕੰਮ ਕਰਨ ਵਾਲੇ ਉਤਪਾਦ ਬਣਾਉਂਦਾ ਹੈ</t>
  </si>
  <si>
    <t>શ્રેષ્ઠ કામગીરી આપતી પ્રોડક્ટ્સ બનાવે છે</t>
  </si>
  <si>
    <t>ସର୍ବୋତ୍ତମ ପ୍ରଦର୍ଶନ କରୁଥିବା ପ୍ରଡକ୍ଟଗୁଡ଼ିକ ପ୍ରସ୍ତୁତ କରୁଛି</t>
  </si>
  <si>
    <t>சிறப்பாக செயல்படும் பொருட்களைத் தயாரிக்கிறது</t>
  </si>
  <si>
    <t>అత్యుత్తమ పనితీరు గల ఉత్పత్తులను తయారు చేయు</t>
  </si>
  <si>
    <t>ಅತ್ಯುತ್ತಮವಾಗಿ ಕಾರ್ಯನಿರ್ವಹಿಸುವ ಉತ್ಪನ್ನಗಳನ್ನು ತಯಾರಿಸುತ್ತದೆ</t>
  </si>
  <si>
    <t xml:space="preserve">ഏറ്റവും നല്ല പ്രകടനമുള്ള ഉല്‍പന്നങ്ങള്‍ നിര്‍മ്മിക്കുന്നു </t>
  </si>
  <si>
    <t>সৰ্বোত্তম সামগ্ৰী তৈয়াৰ কৰে</t>
  </si>
  <si>
    <t>सबसे अच्छा प्रदर्शन करने वाले प्रोडक्ट्स बनाता है</t>
  </si>
  <si>
    <t>उत्कृष्ट प्रदर्शन करणारी उत्पादने बनवते</t>
  </si>
  <si>
    <t xml:space="preserve">හොඳට ක්‍රියා කරන නිෂ්පාදන නිපදවයි </t>
  </si>
  <si>
    <t xml:space="preserve">மிகச் சிறப்பான செயல்படும் உற்பத்திகளை தயாரிக்கின்ற </t>
  </si>
  <si>
    <t>Faz os produtos com melhor desempenho</t>
  </si>
  <si>
    <t>A legjobban teljesítő termékeket készíti</t>
  </si>
  <si>
    <t>Tekee parhaat tuotteet</t>
  </si>
  <si>
    <t>كيدير أفضل المنتجات من حيث الأداء</t>
  </si>
  <si>
    <t>بہترین کام کرنے والی مصنوعات بناتا ہے</t>
  </si>
  <si>
    <t>সেরা কর্মকুশলতাসম্পন্ন পণ্য তৈরী করে</t>
  </si>
  <si>
    <t>Виробляє найкращі продукти</t>
  </si>
  <si>
    <t>Производит самые лучшие продукты</t>
  </si>
  <si>
    <t>vyrábí nejlepší výrobky</t>
  </si>
  <si>
    <t>Oferuje najlepsze produkty</t>
  </si>
  <si>
    <t>Na-eme ngwaahịa kachasị mma</t>
  </si>
  <si>
    <t>Máa ńṣe àwọn ọjà tí ó ńṣisẹ dára jùlọ</t>
  </si>
  <si>
    <t>E dey make de best products</t>
  </si>
  <si>
    <t>Yana yin kayan da suka fi yin fice</t>
  </si>
  <si>
    <t>Active, physical</t>
  </si>
  <si>
    <t>Actives, sportives</t>
  </si>
  <si>
    <t>Actief, fysiek</t>
  </si>
  <si>
    <t>Aktiv, körperbetont</t>
  </si>
  <si>
    <t>적극적인, 활동적인</t>
  </si>
  <si>
    <t>Activo, físico</t>
  </si>
  <si>
    <t>Aktibo, pisikal</t>
  </si>
  <si>
    <t>Activas, con energía</t>
  </si>
  <si>
    <t>Aktiva, fysiska</t>
  </si>
  <si>
    <t>نشيط، يتحرك كثيراً</t>
  </si>
  <si>
    <t>Activa, en movimiento</t>
  </si>
  <si>
    <t>Aktif, suka melakukan aktifitas fisik</t>
  </si>
  <si>
    <t>積極的、行動的</t>
  </si>
  <si>
    <t>Attive, fisiche</t>
  </si>
  <si>
    <t>Aktiv, fysisk</t>
  </si>
  <si>
    <t xml:space="preserve"> Aktif, dayanıklı</t>
  </si>
  <si>
    <t>活躍的、活潑的</t>
  </si>
  <si>
    <t>တက္ျကြေသာ၊ရုပ္ပိုင္းဆုိင္ရာအ၇ျဖစ္ေသာ</t>
  </si>
  <si>
    <t>Активные, полные сил</t>
  </si>
  <si>
    <t>คล่องแคล่ว, สามารถจับต้องได้</t>
  </si>
  <si>
    <t>Aktif, fizikal</t>
  </si>
  <si>
    <t>活跃的，</t>
  </si>
  <si>
    <t>Actives, physiques</t>
  </si>
  <si>
    <t>Activa(o), Física(o)</t>
  </si>
  <si>
    <t>Activo/a, físico</t>
  </si>
  <si>
    <t>Aktief, fisiek</t>
  </si>
  <si>
    <t>Okukhuthele, okunamandla</t>
  </si>
  <si>
    <t>Luyaququzela, lusebenzisa izigalo</t>
  </si>
  <si>
    <t>Ya mafolofolo, ya etsang dintho tsa sebele</t>
  </si>
  <si>
    <t>Γεμάτοι ενέργεια, φυσικοί</t>
  </si>
  <si>
    <t>פעיל, פיזי</t>
  </si>
  <si>
    <t>Active, implicate fizic</t>
  </si>
  <si>
    <t>aktívna, hmotná</t>
  </si>
  <si>
    <t xml:space="preserve">Activa, física </t>
  </si>
  <si>
    <t>សកម្ម, រាងកាយ</t>
  </si>
  <si>
    <t>نشيط، جسمانياً</t>
  </si>
  <si>
    <t>Actif, physique</t>
  </si>
  <si>
    <t>Mwenye shuguli</t>
  </si>
  <si>
    <t>Năng động, có thể chất</t>
  </si>
  <si>
    <t xml:space="preserve">সক্রিয়, শারীরিক </t>
  </si>
  <si>
    <t>ਚੁਸਤ, ਸਰੀਰਕ</t>
  </si>
  <si>
    <t>ચપળ/સક્રિય, શારીરિક</t>
  </si>
  <si>
    <t>ସକ୍ରିୟ, ସ୍ଥୁଳ</t>
  </si>
  <si>
    <t>சுறுசுறுப்பானது, உடல் ரீதியிலான பணிகளைச் செய்வது</t>
  </si>
  <si>
    <t>చురుకైన, భౌతికమైన</t>
  </si>
  <si>
    <t>ಸಕ್ರಿಯ, ದೈಹಿಕ</t>
  </si>
  <si>
    <t xml:space="preserve">സജീവമായ, ഭൗതികമായ </t>
  </si>
  <si>
    <t>সক্ৰিয়, শাৰীৰিক</t>
  </si>
  <si>
    <t>सक्रिय, शारीरिक</t>
  </si>
  <si>
    <t>ක්‍රියාශීලී , ශාරීරික</t>
  </si>
  <si>
    <t xml:space="preserve">செயல்பாடு, உடல்ரீதியான </t>
  </si>
  <si>
    <t>Ativa, física</t>
  </si>
  <si>
    <t>Aktív, fizikai</t>
  </si>
  <si>
    <t>Aktiivinen, fyysinen</t>
  </si>
  <si>
    <t>نشيط ، بدني</t>
  </si>
  <si>
    <t>متحرک، جسمانی</t>
  </si>
  <si>
    <t>সক্রিয়, শারীরিক</t>
  </si>
  <si>
    <t>Активний, фізично сильний</t>
  </si>
  <si>
    <t>Активный, физически сильный</t>
  </si>
  <si>
    <t>aktivní, stále v pohybu</t>
  </si>
  <si>
    <t>Aktywne, energiczne</t>
  </si>
  <si>
    <t>Ọrụ, anụ ahụ</t>
  </si>
  <si>
    <t>Wà lójú iṣẹ́, ní ti ara</t>
  </si>
  <si>
    <t>E dey lively physically</t>
  </si>
  <si>
    <t>Mai ƙoƙari, na zahiri</t>
  </si>
  <si>
    <t>Serious, level-headed</t>
  </si>
  <si>
    <t>Sérieuses, raisonnables</t>
  </si>
  <si>
    <t>Serieus, nuchter</t>
  </si>
  <si>
    <t>Sério, Sensato</t>
  </si>
  <si>
    <t>严肃的，头脑清楚的</t>
  </si>
  <si>
    <t>Ernsthaft, besonnen</t>
  </si>
  <si>
    <t>진지한, 신중한</t>
  </si>
  <si>
    <t>Serio, nivelado</t>
  </si>
  <si>
    <t>Seryoso, praktikal</t>
  </si>
  <si>
    <t>Serias, sensatas</t>
  </si>
  <si>
    <t>Seriösa, sansade</t>
  </si>
  <si>
    <t>جاد، رزين</t>
  </si>
  <si>
    <t>Seria, sensata</t>
  </si>
  <si>
    <t>Serius, berkepala dingin</t>
  </si>
  <si>
    <t>真面目、分別のある</t>
  </si>
  <si>
    <t>Serie, con la testa sulle spalle</t>
  </si>
  <si>
    <t>Seriøs, fornuftig</t>
  </si>
  <si>
    <t>Ciddi sağduyulu</t>
  </si>
  <si>
    <t>認真的、頭腦清醒的</t>
  </si>
  <si>
    <t>ေလးနက္ေသာ၊ ေအးေဆးတည္ျငိမ္ေသာ</t>
  </si>
  <si>
    <t>Серьезные, рассудительные</t>
  </si>
  <si>
    <t>เคร่งขรึม, สุขุม</t>
  </si>
  <si>
    <t>Serius, keras kepala</t>
  </si>
  <si>
    <t>严肃，头脑清醒</t>
  </si>
  <si>
    <t>Sérieuses, sensées</t>
  </si>
  <si>
    <t>Seria(o), sensata(o)</t>
  </si>
  <si>
    <t>Serio/a, sensato/a</t>
  </si>
  <si>
    <t xml:space="preserve">Ernstig, gelykmatig </t>
  </si>
  <si>
    <t>Okuzimisele, okunekhanda elipholile</t>
  </si>
  <si>
    <t>Lungqongqo, lusezingqondweni</t>
  </si>
  <si>
    <t>Ya ikemiseditseng, ya kgutsitseng</t>
  </si>
  <si>
    <t>Serio, sensato</t>
  </si>
  <si>
    <t xml:space="preserve">Σοβαροί, συνετοί </t>
  </si>
  <si>
    <t>רציני, מיושב בדעתו</t>
  </si>
  <si>
    <t>Serioase, echilibrate</t>
  </si>
  <si>
    <t>seriózni, rozvážni</t>
  </si>
  <si>
    <t xml:space="preserve">Seria, sensata </t>
  </si>
  <si>
    <t>ធ្ងន់ធ្ងរ, កម្រិតធ្ងន់</t>
  </si>
  <si>
    <t>جدى، عاقل</t>
  </si>
  <si>
    <t>Sérieux, tête posée</t>
  </si>
  <si>
    <t>Asiyekuwa na utani, mwenye kuelewa</t>
  </si>
  <si>
    <t>Nghiêm túc, đứng đắn</t>
  </si>
  <si>
    <t xml:space="preserve">সিরিয়াস, স্থির মস্তিষ্কের </t>
  </si>
  <si>
    <t>ਗੰਭੀਰ, ਲੈਵਲ-ਹੈਡਿਡ</t>
  </si>
  <si>
    <t>ગંભીર, શાંત</t>
  </si>
  <si>
    <t>ଗମ୍ଭୀର, ଶାନ୍ତ</t>
  </si>
  <si>
    <t>தீவிரமானது, அமைதியானது மற்றும் புத்திக்கூட்மையானது</t>
  </si>
  <si>
    <t>తీవ్రమైన, లెవెల్-హెడెడ్</t>
  </si>
  <si>
    <t>ಗಂಭೀರ, ಸಮತೋಲ ಬುಧ್ಧಿಯ</t>
  </si>
  <si>
    <t xml:space="preserve">ഗൗരവമുള്ള, അക്ഷോഭ്യനായ </t>
  </si>
  <si>
    <t>গম্ভীৰ, ঠাণ্ডা-মূৰ</t>
  </si>
  <si>
    <t>गंभीर, शांत</t>
  </si>
  <si>
    <t xml:space="preserve">බැරෑරුම් , සන්සුන්  </t>
  </si>
  <si>
    <t>தீவிரமான, அமைதியான மற்றும் விவேகமான</t>
  </si>
  <si>
    <t>Séria, equilibrada</t>
  </si>
  <si>
    <t>Komoly, higgadt</t>
  </si>
  <si>
    <t>Vakava, järkevä</t>
  </si>
  <si>
    <t>جدي ، واقعي</t>
  </si>
  <si>
    <t>سنجیدہ، سمجھدار</t>
  </si>
  <si>
    <t>গুরুতর, স্থিরমস্তিষ্ক</t>
  </si>
  <si>
    <t>Серйозний, урівноважений, розсудливий</t>
  </si>
  <si>
    <t>Серьезный, уравновешенный, рассудительный</t>
  </si>
  <si>
    <t>vážní, rozumní</t>
  </si>
  <si>
    <t>Poważne, zrównoważone</t>
  </si>
  <si>
    <t>Na agbadosi anya ike, dị nwayọ</t>
  </si>
  <si>
    <t>Mú ní òkúkúndùn, farabalẹ̀</t>
  </si>
  <si>
    <t>E dey serious and no dey proud</t>
  </si>
  <si>
    <t>Mai da gaske, mai kan fahimta</t>
  </si>
  <si>
    <t>Practical, reliable</t>
  </si>
  <si>
    <t>Fiables, pratiques</t>
  </si>
  <si>
    <t>Praktisch, betrouwbaar</t>
  </si>
  <si>
    <t>Prático, Confiável</t>
  </si>
  <si>
    <t>务实的，可靠的</t>
  </si>
  <si>
    <t>Praktisch, zuverlässig</t>
  </si>
  <si>
    <t>현실적인, 합리적인</t>
  </si>
  <si>
    <t>Práctico, de confianza</t>
  </si>
  <si>
    <t>Nuchter, betrouwbaar</t>
  </si>
  <si>
    <t>Praktikal, maaasahan</t>
  </si>
  <si>
    <t>Prácticas, de fiar</t>
  </si>
  <si>
    <t>Praktiska, pålitliga</t>
  </si>
  <si>
    <t>عملي، يعتمد عليه</t>
  </si>
  <si>
    <t>Práctica, confiable</t>
  </si>
  <si>
    <t>Praktis, andal</t>
  </si>
  <si>
    <t>現実的、信頼できる</t>
  </si>
  <si>
    <t>Practical, Affidabile</t>
  </si>
  <si>
    <t>Praktisk, til å stole på</t>
  </si>
  <si>
    <t>Pratik,güvenilir</t>
  </si>
  <si>
    <t>實用的、可靠的</t>
  </si>
  <si>
    <t>လက္ေတြက်ေသာ၊ယံုျကည္ရေသာ</t>
  </si>
  <si>
    <t>Практичные</t>
  </si>
  <si>
    <t>เน้นการปฏิบัติ, ไว้วางใจได้</t>
  </si>
  <si>
    <t>Praktikal, boleh dipercayai</t>
  </si>
  <si>
    <t>实用，可靠</t>
  </si>
  <si>
    <t>Pragmatiques, fiables</t>
  </si>
  <si>
    <t>Practica(o), confiable</t>
  </si>
  <si>
    <t>Práctico/a, confiable</t>
  </si>
  <si>
    <t>Prakties, betroubaar</t>
  </si>
  <si>
    <t>Okwenzekayo, okwethembekayo</t>
  </si>
  <si>
    <t>Luyenzeka, lunokuthenjwa</t>
  </si>
  <si>
    <t>Ya batlang dintho tse etsehang, ya tshepahalang</t>
  </si>
  <si>
    <t>Práctico, confiable</t>
  </si>
  <si>
    <t>Πρακτικοί, αξιόπιστοι</t>
  </si>
  <si>
    <t>ענייני/מעשי, אמין</t>
  </si>
  <si>
    <t>Practice, de incredere</t>
  </si>
  <si>
    <t>praktickí, spoľahliví</t>
  </si>
  <si>
    <t>ជាក់ស្តែង, ដែលអាចទុកចិត្តបាន</t>
  </si>
  <si>
    <t>عملي،  يعتمد عليه</t>
  </si>
  <si>
    <t>Pratique, fiable</t>
  </si>
  <si>
    <t>Thực tế, đáng tin cậy</t>
  </si>
  <si>
    <t>বাস্তবধর্মী, নির্ভরযোগ্য</t>
  </si>
  <si>
    <t>ਅਭਿਆਸਕ, ਵਿਸ਼ਵਾਸੀ</t>
  </si>
  <si>
    <t>વ્યવહારુ, વિશ્વાસપાત્ર</t>
  </si>
  <si>
    <t>ବ୍ୟାବହାରିକ, ବିଶ୍ବସନୀୟ</t>
  </si>
  <si>
    <t>நடைமுறைக்கு ஏற்றது, நம்பகமானது</t>
  </si>
  <si>
    <t>ప్రాక్టికల్, విశ్వసనీయమైన</t>
  </si>
  <si>
    <t>ವ್ಯಾವಹಾರಿಕ, ಅವಲಂಬಿಸಬಹುದಾದ</t>
  </si>
  <si>
    <t xml:space="preserve">പ്രായോഗികമായ, വിശ്വസനീയമായ </t>
  </si>
  <si>
    <t>বাস্তবিক, নিৰ্ভৰযোগ্য</t>
  </si>
  <si>
    <t>व्यावहारिक, विश्वसनीय</t>
  </si>
  <si>
    <t xml:space="preserve">ප්‍රායෝගික , විශ්වාසනීය </t>
  </si>
  <si>
    <t xml:space="preserve">நடைமுறைக்கு உகந்த, நம்பகரமான </t>
  </si>
  <si>
    <t>Prática, confiável</t>
  </si>
  <si>
    <t>Praktikus, megbízható</t>
  </si>
  <si>
    <t>Käytännöllinen, luotettava</t>
  </si>
  <si>
    <t>عملي، وموثوق</t>
  </si>
  <si>
    <t>کر کے دکھانے والا، قابل بھروسہ</t>
  </si>
  <si>
    <t>ব্যবহারিক, নির্ভরযোগ্য</t>
  </si>
  <si>
    <t>Практичний, надійний</t>
  </si>
  <si>
    <t>Практичный, надежный</t>
  </si>
  <si>
    <t>praktičtí, spolehliví</t>
  </si>
  <si>
    <t>Praktyczne, niezawodne</t>
  </si>
  <si>
    <t>Ezigbo ihe, enwere ntụkwasị obi</t>
  </si>
  <si>
    <t>Ṣeé fi sójú iṣe, ṣeé gbáralé</t>
  </si>
  <si>
    <t>E dey useful and trustworthy</t>
  </si>
  <si>
    <t>Na aikace, abin dogaro</t>
  </si>
  <si>
    <t>Successful, accomplished</t>
  </si>
  <si>
    <t>Qui réussissent, sont couronnées de succès</t>
  </si>
  <si>
    <t>Succesvol, bedreven</t>
  </si>
  <si>
    <t>Bem-sucedido, realizado</t>
  </si>
  <si>
    <t>有成就感的，有建树的</t>
  </si>
  <si>
    <t>Erfolgreich, etwas geleistet haben</t>
  </si>
  <si>
    <t>성공한, 기량이 뛰어난</t>
  </si>
  <si>
    <t>Exitoso, realizado</t>
  </si>
  <si>
    <t>Matagumpay, eksperto/nakatapos</t>
  </si>
  <si>
    <t>Exitosas, realizadas</t>
  </si>
  <si>
    <t>Framgångsrika, fulländade</t>
  </si>
  <si>
    <t>ناجح، منجَز</t>
  </si>
  <si>
    <t>Exitosa, cumplidora</t>
  </si>
  <si>
    <t>Sukses, berhasil</t>
  </si>
  <si>
    <t>成功者、教養がある</t>
  </si>
  <si>
    <t>Di successo, affermate</t>
  </si>
  <si>
    <t>Başarılı</t>
  </si>
  <si>
    <t>成功的、有造詣的</t>
  </si>
  <si>
    <t>ျပီးေျမာက္ေအာင္ျမင္သည္</t>
  </si>
  <si>
    <t>Достижение, успех</t>
  </si>
  <si>
    <t>ประสบความสำเร็จ, บรรลุเป้าหมาย</t>
  </si>
  <si>
    <t>Berjaya, tercapai</t>
  </si>
  <si>
    <t>成功，完成</t>
  </si>
  <si>
    <t>Qui réussissent, accomplies</t>
  </si>
  <si>
    <t>Exitosa(o), realizada(o)</t>
  </si>
  <si>
    <t>Exitoso/a, realizado/a</t>
  </si>
  <si>
    <t>Suksesvol, bekwaam</t>
  </si>
  <si>
    <t>Okunempumelelo, Okuphumelele</t>
  </si>
  <si>
    <t>Luphumelele, luphunyeziwe</t>
  </si>
  <si>
    <t>Ya atlehileng, ya phethahetseng</t>
  </si>
  <si>
    <t>Πετυχημένοι, ολοκληρωμένοι</t>
  </si>
  <si>
    <t>מוצלח, מצטיין</t>
  </si>
  <si>
    <t>De succes, implinite</t>
  </si>
  <si>
    <t>úspešní, vynikajúci</t>
  </si>
  <si>
    <t>Exitosa</t>
  </si>
  <si>
    <t>ទទួលបានជោគជ័យ, សម្រេចបាន</t>
  </si>
  <si>
    <t>ناجح ، منجز</t>
  </si>
  <si>
    <t>Réussi, accompli</t>
  </si>
  <si>
    <t>Mwenye kufanikiwa</t>
  </si>
  <si>
    <t>Thành công, có thành tựu</t>
  </si>
  <si>
    <t>সফল, সম্পাদিত</t>
  </si>
  <si>
    <t>ਸਫ਼ਲ, ਪੂਰਕ</t>
  </si>
  <si>
    <t>સફળ, પરિપૂર્ણ</t>
  </si>
  <si>
    <t>ସଫଳ, ସଂପାଦିତ</t>
  </si>
  <si>
    <t>வெற்றிகரமானது, சாதித்திருப்பது</t>
  </si>
  <si>
    <t>విజయవంతమైన, సాధించినది</t>
  </si>
  <si>
    <t>ಯಶಸ್ವಿ, ಸಾಧಿಸಿದ</t>
  </si>
  <si>
    <t>വിജയിയായ, സംസ്ക്കാരവും പരിഷ്ക്കാരവുമുള്ള</t>
  </si>
  <si>
    <t>সফল, সাফল্য লাভ কৰা</t>
  </si>
  <si>
    <t>सफल, निपुण</t>
  </si>
  <si>
    <t>यशस्वी, कुशल</t>
  </si>
  <si>
    <t xml:space="preserve">සාර් ථක , ඉෂ්ටවීම් </t>
  </si>
  <si>
    <t xml:space="preserve">வெற்றிகரமான, வெற்றிகரமாக நிறைவேற்றிய </t>
  </si>
  <si>
    <t>Bem sucedida, realizada</t>
  </si>
  <si>
    <t>Sikeres, kiváló</t>
  </si>
  <si>
    <t>Menestynyt, taitava</t>
  </si>
  <si>
    <t>ناجح ، متفوق</t>
  </si>
  <si>
    <t>کامیاب، ماہر/تربیت یافتہ</t>
  </si>
  <si>
    <t>সফল, রুচিসম্পন্ন</t>
  </si>
  <si>
    <t>Успішний, отримавший визнання (визнаний)</t>
  </si>
  <si>
    <t>Успешный, получивший признание</t>
  </si>
  <si>
    <t>úspěšní, vynikající</t>
  </si>
  <si>
    <t>Spełnione, z poczuciem sukcesu</t>
  </si>
  <si>
    <t>Ịga nke ọma, mezue</t>
  </si>
  <si>
    <t>Ṣe àṣeyọrí, ti parí</t>
  </si>
  <si>
    <t>E don prosper and don achieve</t>
  </si>
  <si>
    <t>Mai nasara, ya cimma buri</t>
  </si>
  <si>
    <t>Disciplined, sensible</t>
  </si>
  <si>
    <t>Rigoureuses, rationnelles</t>
  </si>
  <si>
    <t>Gedisciplineerd, verstandig</t>
  </si>
  <si>
    <t>Disciplinado, sensato</t>
  </si>
  <si>
    <t>有纪律的，明智的</t>
  </si>
  <si>
    <t>Diszipliniert, vernünftig</t>
  </si>
  <si>
    <t>잘 단련된, 실용적인</t>
  </si>
  <si>
    <t>Disciplinado, sensible</t>
  </si>
  <si>
    <t>Disiplinado, matino</t>
  </si>
  <si>
    <t>Disciplinadas, sensatas</t>
  </si>
  <si>
    <t>Disciplinerade, förståndiga</t>
  </si>
  <si>
    <t>منضبط، متعقل</t>
  </si>
  <si>
    <t>Disciplinada, sensible</t>
  </si>
  <si>
    <t>Disiplin, masuk akal</t>
  </si>
  <si>
    <t>自制心がある、思慮深い</t>
  </si>
  <si>
    <t>Disciplinate, ragionevoli</t>
  </si>
  <si>
    <t>Disiplinert, fornuftig</t>
  </si>
  <si>
    <t>Disiplinli, mantıklı</t>
  </si>
  <si>
    <t>紀律嚴明的、明智的</t>
  </si>
  <si>
    <t>စည္းကမ္းရွိေသာ၊စဥ္းစားတတ္ေသာ</t>
  </si>
  <si>
    <t>Рациональность собственного выбора</t>
  </si>
  <si>
    <t>มีระเบียบวินัย, มีเหตุผล</t>
  </si>
  <si>
    <t>Berdisplin, wajar</t>
  </si>
  <si>
    <t>纪律严明，明智</t>
  </si>
  <si>
    <t>Disciplinées, sensées</t>
  </si>
  <si>
    <t>Disciplinada(o), razonable</t>
  </si>
  <si>
    <t>Disciplinado/a, sensato/a</t>
  </si>
  <si>
    <t>Gedisiplineerd, oordeelkundig</t>
  </si>
  <si>
    <t>Okulawulekayo, okunomqondo</t>
  </si>
  <si>
    <t>Luqeqeshekile, lunovelo</t>
  </si>
  <si>
    <t>Ya nang le boitshwaro, ya bohlale</t>
  </si>
  <si>
    <t xml:space="preserve">Απλοί/ ανεπιτήδευτοι ,  Προσγειωμένοι </t>
  </si>
  <si>
    <t>ממושמע, הגיוני</t>
  </si>
  <si>
    <t>Disciplinate, sensibile</t>
  </si>
  <si>
    <t>disciplinovaní, rozumní</t>
  </si>
  <si>
    <t>វិន័យ, សមរម្យ</t>
  </si>
  <si>
    <t>منضبط، عاقل</t>
  </si>
  <si>
    <t>Discipliné, sensible</t>
  </si>
  <si>
    <t>Mwenye adabu</t>
  </si>
  <si>
    <t>Có nguyên tắc, hợp lý</t>
  </si>
  <si>
    <t>নিয়মনিষ্ঠ, বিচক্ষণ</t>
  </si>
  <si>
    <t>ਅਨੁਸ਼ਾਸਿਤ, ਗਿਆਨਵਾਨ</t>
  </si>
  <si>
    <t>શિસ્તબદ્ધ, વિવેકપૂર્ણ</t>
  </si>
  <si>
    <t>ଶୃଙ୍ଖଳିତ, ଜ୍ଞାନବାନ</t>
  </si>
  <si>
    <t>ஒழுங்கானது, விவேகமானது</t>
  </si>
  <si>
    <t>క్రమశిక్షణ గలది, సరైన జ్ఞానం గల</t>
  </si>
  <si>
    <t>ಶಿಸ್ತು, ವಿವೇಕಿ</t>
  </si>
  <si>
    <t xml:space="preserve">അച്ചടക്കമുള്ള, വിവേകമുള്ള </t>
  </si>
  <si>
    <t>অনুশাসন পালন কৰা, সংবেদনশীল</t>
  </si>
  <si>
    <t>अनुशासित, समझदार</t>
  </si>
  <si>
    <t>शिस्तबद्ध, समजदार</t>
  </si>
  <si>
    <t>විනය , සංවේදී</t>
  </si>
  <si>
    <t xml:space="preserve">ஒழுக்கமான, விவேகபூர்வமான </t>
  </si>
  <si>
    <t>Disciplinada, sensata</t>
  </si>
  <si>
    <t>Fegyelmezett, ésszerű</t>
  </si>
  <si>
    <t xml:space="preserve">Kurinalainen, järkevä </t>
  </si>
  <si>
    <t>منضبط ، حساس</t>
  </si>
  <si>
    <t>نظم و ضبط والا، سمجھدار</t>
  </si>
  <si>
    <t>শৃঙ্খলাবদ্ধ, বিচক্ষণ</t>
  </si>
  <si>
    <t>Дисциплінований, розсудлива</t>
  </si>
  <si>
    <t>Дисциплинированный, здравомыслящий</t>
  </si>
  <si>
    <t>Zdyscyplinowane, rozsądne</t>
  </si>
  <si>
    <t>Ezi ọzụzụ, ezi uche</t>
  </si>
  <si>
    <t>Ní ìjánu, ní ọpọlọ</t>
  </si>
  <si>
    <t>E get control and sense</t>
  </si>
  <si>
    <t>Mai tarbiyya, mai hankali</t>
  </si>
  <si>
    <t>In control, composed</t>
  </si>
  <si>
    <t>Posées, qui maîtrisent</t>
  </si>
  <si>
    <t>In controle, beheerst</t>
  </si>
  <si>
    <t>No controle, composto</t>
  </si>
  <si>
    <t>有把握的，沉着的</t>
  </si>
  <si>
    <t>Die Kontrolle haben, beherrscht</t>
  </si>
  <si>
    <t>통제할 수 있는, 침착한</t>
  </si>
  <si>
    <t>En control, compuesto</t>
  </si>
  <si>
    <t>Kontrolado, mahinahon</t>
  </si>
  <si>
    <t>Con control, serenas</t>
  </si>
  <si>
    <t>Har kontroll, samlade</t>
  </si>
  <si>
    <t>مسيطر، رابط الجأش</t>
  </si>
  <si>
    <t>Serena, controlada</t>
  </si>
  <si>
    <t>Dalam kontrol, tenang</t>
  </si>
  <si>
    <t>理性的、冷静</t>
  </si>
  <si>
    <t>Controllate, composte</t>
  </si>
  <si>
    <t>I kontroll, fattet</t>
  </si>
  <si>
    <t>Kontrollü, düzenli</t>
  </si>
  <si>
    <t>在控制中的、鎮靜的</t>
  </si>
  <si>
    <t>ထိန္းခ်ဳပ္မွဳေအာက္တြင္ရွိေသာ၊ ဖဲြ႔စည္းထားေသာ</t>
  </si>
  <si>
    <t>Собранность, контроль над ситуацией</t>
  </si>
  <si>
    <t>ควบคุมสถานการณ์ไว้ได้, สงบ</t>
  </si>
  <si>
    <t>Dalam kawalan, tenang</t>
  </si>
  <si>
    <t>在控制中</t>
  </si>
  <si>
    <t>En contrôle, posées</t>
  </si>
  <si>
    <t>En control, serena(o)</t>
  </si>
  <si>
    <t>En control, sereno/a</t>
  </si>
  <si>
    <t>In beheer, kalm</t>
  </si>
  <si>
    <t>Okulawulayo, okuqoqekile</t>
  </si>
  <si>
    <t>Ya nang le taolo, ya imametseng</t>
  </si>
  <si>
    <t>Controlado, sereno</t>
  </si>
  <si>
    <t>Έχουν τον έλεγχο των πραγμάτων, γαλήνιοι</t>
  </si>
  <si>
    <t>בשליטה, רגוע ושלו</t>
  </si>
  <si>
    <t>In control, linistite</t>
  </si>
  <si>
    <t>majúci pod kontrolou, vyrovnaní</t>
  </si>
  <si>
    <t>En control, serena</t>
  </si>
  <si>
    <t>នៅក្នុងការត្រួតពិនិត្យ, សមាសភាព</t>
  </si>
  <si>
    <t>مسيطر ، رابط الجأش</t>
  </si>
  <si>
    <t>En contrôle, composé</t>
  </si>
  <si>
    <t>Điềm tĩnh, biết kiềm chế</t>
  </si>
  <si>
    <t>নিয়ন্ত্রণে, সংগঠিত</t>
  </si>
  <si>
    <t>ਨਿਯੰਤ੍ਰਣ ਵਿੱਚ, ਬਣਿਆ ਹੋਇਆ</t>
  </si>
  <si>
    <t>નિયંત્રણમાં, શાંત</t>
  </si>
  <si>
    <t>ନିୟନ୍ତ୍ରିତ, ପ୍ରକୃତିସ୍ଥ</t>
  </si>
  <si>
    <t>கட்டுப்பாட்டில் இருப்பது , அடக்கமானது</t>
  </si>
  <si>
    <t>నియంత్రణలో గల, స్వరపరచిన</t>
  </si>
  <si>
    <t>ನಿಯಂತ್ರಣದಲ್ಲಿರುವ, ಪ್ರಶಾಂತ</t>
  </si>
  <si>
    <t>നിയന്ത്രണത്തിലുള്ള, മനഃശാന്തതയുള്ള</t>
  </si>
  <si>
    <t>নিয়ন্ত্ৰণত থকা, ৰচিত</t>
  </si>
  <si>
    <t>नियंत्रण में, शांत</t>
  </si>
  <si>
    <t>नियंत्रणात, अविचलित</t>
  </si>
  <si>
    <t xml:space="preserve">පාලනය යටතේ,සමන්විත </t>
  </si>
  <si>
    <t xml:space="preserve">கட்டுப்பாட்டில் உள்ள, அமைதியான </t>
  </si>
  <si>
    <t>Em controlo, calma</t>
  </si>
  <si>
    <t>Kontrollált, összeszedett</t>
  </si>
  <si>
    <t>Hallittu, tyyni</t>
  </si>
  <si>
    <t>تحت السيطرة ، متكون</t>
  </si>
  <si>
    <t>خود کو قابو میں رکھنے والا، باترتیب</t>
  </si>
  <si>
    <t>নিয়ন্ত্রণ, সংকলিত</t>
  </si>
  <si>
    <t>Такий, що тримає під контролем, зібраний</t>
  </si>
  <si>
    <t>Держащий под контролем, собранный</t>
  </si>
  <si>
    <t>mít vše pod kontrolou, vyrovnaní</t>
  </si>
  <si>
    <t>Opanowane, mające wszystko pod kontrolą</t>
  </si>
  <si>
    <t>Na njikwa, jikọtara</t>
  </si>
  <si>
    <t>Wà ní àkóso, farabalẹ̀</t>
  </si>
  <si>
    <t>E dey in charge and calm</t>
  </si>
  <si>
    <t>Mai iko da, mai nutsuwa</t>
  </si>
  <si>
    <t>Comforted, soothed</t>
  </si>
  <si>
    <t>Réconfortées, apaisées</t>
  </si>
  <si>
    <t>Getroost, gekalmeerd</t>
  </si>
  <si>
    <t>Confortado, tranquilo</t>
  </si>
  <si>
    <t>舒适的，舒缓的</t>
  </si>
  <si>
    <t>Beruhigt, besänftigt</t>
  </si>
  <si>
    <t>위안을 받는, 진정한</t>
  </si>
  <si>
    <t>Cómodo, calmado</t>
  </si>
  <si>
    <t>Inaalagaan, maginhawa, matiwasay ang pakiramdam</t>
  </si>
  <si>
    <t>Tranquilizadas, aliviadas</t>
  </si>
  <si>
    <t>Tröstade, lugnade</t>
  </si>
  <si>
    <t>مرتاح</t>
  </si>
  <si>
    <t>Reconfortante, tranquilizadora</t>
  </si>
  <si>
    <t>Terhibur, ditenangkan</t>
  </si>
  <si>
    <t>快適、心地良い</t>
  </si>
  <si>
    <t>Confortate, sollevate</t>
  </si>
  <si>
    <t>Støttet, beroliget</t>
  </si>
  <si>
    <t>Rahatlamış, yatışmış</t>
  </si>
  <si>
    <t>安慰的</t>
  </si>
  <si>
    <t>နွစ္သိမ့္မွဳေပးေသာ၊ နွစ္သိမ့္ေပးနိုင္ေသာ</t>
  </si>
  <si>
    <t>Внутренний комфорт</t>
  </si>
  <si>
    <t>รู้สึกสบาย, ได้รับการปลอบโยน</t>
  </si>
  <si>
    <t>Selesa, menenangkan</t>
  </si>
  <si>
    <t>抚慰，抚慰</t>
  </si>
  <si>
    <t>Reconfortada(o), aliviada(o)</t>
  </si>
  <si>
    <t>Reconfortado/a, calmo/a</t>
  </si>
  <si>
    <t>Gemaklik, kalmerend</t>
  </si>
  <si>
    <t>Okududuzekile, okupholile</t>
  </si>
  <si>
    <t>Luthuthuzelekile, luxolisiwe</t>
  </si>
  <si>
    <t>Ya tshedisehileng, ya kgutsisitsweng</t>
  </si>
  <si>
    <t>Tranquilizado, aliviado</t>
  </si>
  <si>
    <t>Καθησυχασμένοι/ που τους φροντίζουν</t>
  </si>
  <si>
    <t>נינוח, רגוע</t>
  </si>
  <si>
    <t>Alinate, consolate</t>
  </si>
  <si>
    <t>upokojení, ukľudnení</t>
  </si>
  <si>
    <t>Reconfortado, calmado</t>
  </si>
  <si>
    <t>ផាសុខភាព, បានធូរស្បើយ</t>
  </si>
  <si>
    <t>مريح ومهدئ</t>
  </si>
  <si>
    <t>Réconforté, apaisé</t>
  </si>
  <si>
    <t>Kuliwazwa</t>
  </si>
  <si>
    <t>Được chiều chuộng, vỗ về</t>
  </si>
  <si>
    <t>স্বাচ্ছন্দ্যদায়ক, প্রশমিত</t>
  </si>
  <si>
    <t>ਆਰਾਮਦਾਇਕ, ਸ਼ਾਂਤ</t>
  </si>
  <si>
    <t>આરામદેય, શીતળ</t>
  </si>
  <si>
    <t>ଆରାମ, ଶାନ୍ତ</t>
  </si>
  <si>
    <t>அறுதல் அளிப்பது, இதமளிப்பது</t>
  </si>
  <si>
    <t>సుఖవంతమైన, ఉపశమనం కలిగించే</t>
  </si>
  <si>
    <t>ಸಂತೈಸಲ್ಪಟ್ಟ,  ನೆಮ್ಮದಿಗೊಳಿಸಿದ</t>
  </si>
  <si>
    <t xml:space="preserve">ആശ്വാസമുള്ള, സാന്ത്വനിപ്പിക്കുന്ന </t>
  </si>
  <si>
    <t>আৰাম দিয়া, প্ৰশান্তি দিয়া</t>
  </si>
  <si>
    <t>सुखी, प्रसन्न</t>
  </si>
  <si>
    <t>आरामशीर, चिंतामुक्त</t>
  </si>
  <si>
    <t xml:space="preserve">සුව පහසු,  සන්සුන් </t>
  </si>
  <si>
    <t>ஆறுதல் அளிக்கின்ற, இனிமையான</t>
  </si>
  <si>
    <t>Confortada, reconfortada</t>
  </si>
  <si>
    <t>Nyugodt, megnyugtatott</t>
  </si>
  <si>
    <t>Rauhoittava, tyynnyttävä</t>
  </si>
  <si>
    <t>مريح ، مهدئ</t>
  </si>
  <si>
    <t>آرام دہ، پرسکون</t>
  </si>
  <si>
    <t>আরামদায়ক, প্রশান্ত</t>
  </si>
  <si>
    <t>Комфортний, заспокійливий</t>
  </si>
  <si>
    <t>Комфортный, успокаивающий</t>
  </si>
  <si>
    <t>uklidnění, upokojení</t>
  </si>
  <si>
    <t>Wyciszone, spokojne</t>
  </si>
  <si>
    <t>Na-akasi obi</t>
  </si>
  <si>
    <t>Ti tù nínú, ti tùú lára</t>
  </si>
  <si>
    <t>E dey comfortable and relaxed</t>
  </si>
  <si>
    <t>Mai rarrashi, mai kwantar da hankali</t>
  </si>
  <si>
    <t>Safe, secure</t>
  </si>
  <si>
    <t>En sécurité, rassurées</t>
  </si>
  <si>
    <t>Veilig, gerust</t>
  </si>
  <si>
    <t>Seguro</t>
  </si>
  <si>
    <t>安全的，稳妥的</t>
  </si>
  <si>
    <t>Sicher, geborgen</t>
  </si>
  <si>
    <t>안전한, 안심하는</t>
  </si>
  <si>
    <t>Seguro, asegurado</t>
  </si>
  <si>
    <t>Veilig, zeker</t>
  </si>
  <si>
    <t>Prudentes, fiables</t>
  </si>
  <si>
    <t>Trygga, säkra</t>
  </si>
  <si>
    <t>آمن</t>
  </si>
  <si>
    <t>Segura</t>
  </si>
  <si>
    <t>Aman, aman</t>
  </si>
  <si>
    <t>安全、守られた</t>
  </si>
  <si>
    <t>Al sicuro, sicure</t>
  </si>
  <si>
    <t>Trygg, sikker</t>
  </si>
  <si>
    <t>Güvenli, güvende</t>
  </si>
  <si>
    <t>安全的</t>
  </si>
  <si>
    <t>လံုျခံဳစိတ္ခ်ရေသာ</t>
  </si>
  <si>
    <t>ปลอดภัย</t>
  </si>
  <si>
    <t>Selamat</t>
  </si>
  <si>
    <t>安全，稳当</t>
  </si>
  <si>
    <t>Hors de danger, en sécurité</t>
  </si>
  <si>
    <t>A salvo, segura(o)</t>
  </si>
  <si>
    <t>Seguro/a</t>
  </si>
  <si>
    <t>Bewaar, veilig</t>
  </si>
  <si>
    <t>Okuphephile,okuvikelekile</t>
  </si>
  <si>
    <t>Lunokhuselo, lukhuselekile</t>
  </si>
  <si>
    <t>Ya bolokehileng, ya sireletsehileng</t>
  </si>
  <si>
    <t>Prudente, fiable</t>
  </si>
  <si>
    <t>Ασφαλείς</t>
  </si>
  <si>
    <t>Sigure, in siguranta</t>
  </si>
  <si>
    <t>សុខសប្បាយ, ដែលមានសន្តិសុខ</t>
  </si>
  <si>
    <t>Sûr, Sécurisé</t>
  </si>
  <si>
    <t>Cảm thấy an toàn, an tâm</t>
  </si>
  <si>
    <t>ਸੁਰੱਖਿਅਤ, ਸੁਰੱਖਿਅਤ</t>
  </si>
  <si>
    <t>பாதுகாப்பானது, பத்திரமானது</t>
  </si>
  <si>
    <t>సురక్షితమైన, భధ్రత గల</t>
  </si>
  <si>
    <t>ಸುರಕ್ಷಿತ, ಭದ್ರತೆ</t>
  </si>
  <si>
    <t xml:space="preserve">സുരക്ഷിതമായ, ഭദ്രമായ </t>
  </si>
  <si>
    <t>सकुशल, सुरक्षित</t>
  </si>
  <si>
    <t>सुखरूप, सुरक्षित</t>
  </si>
  <si>
    <t xml:space="preserve">பாதுகாப்பான, பத்திரப்படுத்திய </t>
  </si>
  <si>
    <t>Segura, confiante</t>
  </si>
  <si>
    <t>Biztos, biztonságos</t>
  </si>
  <si>
    <t>Turvallinen, varma</t>
  </si>
  <si>
    <t>أمن، في سلامة</t>
  </si>
  <si>
    <t>محفوظ ، نگرانی میں</t>
  </si>
  <si>
    <t>নিরাপদ, নিরাপদ</t>
  </si>
  <si>
    <t>Безпечний, надійний</t>
  </si>
  <si>
    <t>Безопасный, надежный</t>
  </si>
  <si>
    <t>mají pocit jistoty a bezpečí</t>
  </si>
  <si>
    <t>Bezpieczne, pewne</t>
  </si>
  <si>
    <t>Nchekwa, nchebe</t>
  </si>
  <si>
    <t>Ní ààbò, ní ààbò</t>
  </si>
  <si>
    <t>E dey safe and secured</t>
  </si>
  <si>
    <t>Popular</t>
  </si>
  <si>
    <t>Appréciée de tous</t>
  </si>
  <si>
    <t>Populair</t>
  </si>
  <si>
    <t>受欢迎的</t>
  </si>
  <si>
    <t>Beliebt</t>
  </si>
  <si>
    <t>인기 있는</t>
  </si>
  <si>
    <t>Sikat</t>
  </si>
  <si>
    <t>Popular/conocida</t>
  </si>
  <si>
    <t>Populärt</t>
  </si>
  <si>
    <t>ذات شعبية</t>
  </si>
  <si>
    <t>Populer</t>
  </si>
  <si>
    <t>人気がある</t>
  </si>
  <si>
    <t>popolari</t>
  </si>
  <si>
    <t>Populær</t>
  </si>
  <si>
    <t>Popüler</t>
  </si>
  <si>
    <t>流行的</t>
  </si>
  <si>
    <t>ေရပန္းစားေသာ</t>
  </si>
  <si>
    <t>Популярная</t>
  </si>
  <si>
    <t>เป็นที่นิยม</t>
  </si>
  <si>
    <t>出名</t>
  </si>
  <si>
    <t>Populaire</t>
  </si>
  <si>
    <t>Gewild</t>
  </si>
  <si>
    <t>Okuthandwayo</t>
  </si>
  <si>
    <t>Luthandwa kakhulu</t>
  </si>
  <si>
    <t>Ya tummeng</t>
  </si>
  <si>
    <t>Δημοφιλής</t>
  </si>
  <si>
    <t>פופולארי</t>
  </si>
  <si>
    <t>Populare</t>
  </si>
  <si>
    <t>populárna</t>
  </si>
  <si>
    <t>ពេញនិយម</t>
  </si>
  <si>
    <t>شائع</t>
  </si>
  <si>
    <t>Maarufu</t>
  </si>
  <si>
    <t>Phổ biến</t>
  </si>
  <si>
    <t>জনপ্রিয়</t>
  </si>
  <si>
    <t>ਮਸ਼ਹੂਰ</t>
  </si>
  <si>
    <t>લોકપ્રિય</t>
  </si>
  <si>
    <t>ଲୋକପ୍ରିୟ</t>
  </si>
  <si>
    <t>பிரபலமானது</t>
  </si>
  <si>
    <t>ప్రసిద్ధమైన</t>
  </si>
  <si>
    <t>ಜನಪ್ರಿಯ</t>
  </si>
  <si>
    <t xml:space="preserve">ജനപ്രീതിയുള്ള </t>
  </si>
  <si>
    <t>জনপ্ৰিয়</t>
  </si>
  <si>
    <t>लोकप्रिय</t>
  </si>
  <si>
    <t xml:space="preserve">ජනප්‍රිය </t>
  </si>
  <si>
    <t xml:space="preserve">பிரபலமான </t>
  </si>
  <si>
    <t>Népszerű</t>
  </si>
  <si>
    <t>Suosittu</t>
  </si>
  <si>
    <t>مشهور</t>
  </si>
  <si>
    <t>مشھور</t>
  </si>
  <si>
    <t>জনপ্রিয়</t>
  </si>
  <si>
    <t>Популярний</t>
  </si>
  <si>
    <t>Популярный</t>
  </si>
  <si>
    <t>oblíbená</t>
  </si>
  <si>
    <t>Popularna</t>
  </si>
  <si>
    <t>Ewu ewu</t>
  </si>
  <si>
    <t>Gbajúmọ̀</t>
  </si>
  <si>
    <t>E dey polular</t>
  </si>
  <si>
    <t>Fitacce</t>
  </si>
  <si>
    <t>Has new &amp; interesting products, services</t>
  </si>
  <si>
    <t>Heeft nieuwe en interessante producten, diensten</t>
  </si>
  <si>
    <t>Tem produtos,serviços novos e interessantes</t>
  </si>
  <si>
    <t>提供新颖有趣的产品, 服务</t>
  </si>
  <si>
    <t>Hat neue und interessante Produkte &amp; Services</t>
  </si>
  <si>
    <t>새롭고 흥미로운제품, 서비스을보유한</t>
  </si>
  <si>
    <t>Tiene nuevos a interesantes productos, servicios</t>
  </si>
  <si>
    <t>May mga bago at interesting na products, services</t>
  </si>
  <si>
    <t>Con nuevos e interesantes productos, servicios</t>
  </si>
  <si>
    <t>Har nya och intressanta produkter, tjänster</t>
  </si>
  <si>
    <t>لديها products,services جيدة ومثيرة للاهتمام</t>
  </si>
  <si>
    <t>Tiene servicios y productos nuevos e interesantes</t>
  </si>
  <si>
    <t>Memiliki produk, layanan baru &amp; menarik</t>
  </si>
  <si>
    <t>新しく面白い製品、サービスがある</t>
  </si>
  <si>
    <t>Ha prodotti/servizi nuovi ed interessanti</t>
  </si>
  <si>
    <t>Har nye og interessante produkter og tjenester</t>
  </si>
  <si>
    <t>Yeni ve ilginç ürün ve hizmetleri var</t>
  </si>
  <si>
    <t>有新潮的和有趣的產品和服務</t>
  </si>
  <si>
    <t>ဆန္းသစ္ျပီး စိတ္၀င္စားဖြယ္ေကာင္းေသာ ကုန္ပစၥည္းမ်ား ၀န္ေဆာင္မွဳမ်ားရွိသည္</t>
  </si>
  <si>
    <t>มีผลิตภัณฑ์ และการบริการที่ใหม่ และน่าสนใจ</t>
  </si>
  <si>
    <t>Mempunyai produk, perkhidmatan yang baru &amp; menarik</t>
  </si>
  <si>
    <t>有新的和有趣的产品，服务</t>
  </si>
  <si>
    <t>Offre des produits et services nouveaux et intéressants</t>
  </si>
  <si>
    <t>Tiene nuevos e interesantes productos, servicios</t>
  </si>
  <si>
    <t>Tiene/n productos/servicios nuevos e interesantes</t>
  </si>
  <si>
    <t>Het nuwe en interessante produkte, dienste</t>
  </si>
  <si>
    <t>Okunezinsizakusebenza  nemikhiqizo emisha nehehayo</t>
  </si>
  <si>
    <t>Luneemveliso, iinkonzo ezintsha nezitsala umdla</t>
  </si>
  <si>
    <t>Ya nang le dihlahiswa, ditshebeletso tse ntjha le tse kgahlisang</t>
  </si>
  <si>
    <t>Tiene nuevos e interesantes productos, servicios.</t>
  </si>
  <si>
    <t>Έχει νέα και ενδιαφέροντα προϊόντα, υπηρεσίες</t>
  </si>
  <si>
    <t>מציע מוצרים ושירותים חדשים ומעניינים</t>
  </si>
  <si>
    <t>Au produse si servicii noi si interesante</t>
  </si>
  <si>
    <t>má nové a zaujímavé produkty, služby</t>
  </si>
  <si>
    <t xml:space="preserve">Tiene nuevos e interesantes productos, servicios </t>
  </si>
  <si>
    <t>មានផលិតផលនិងសេវាកម្មថ្មីៗនិងគួរឱ្យចាប់អារម្មណ៍</t>
  </si>
  <si>
    <t>لديه منتجات و خدمات جديدة ومثيرة للاهتمام</t>
  </si>
  <si>
    <t>A de nouveaux produits et services intéressants</t>
  </si>
  <si>
    <t>Iko na bidhaa na huduma mpya na za kuvutia</t>
  </si>
  <si>
    <t>Có sản phẩm, dịch vụ mới mẻ và thú vị</t>
  </si>
  <si>
    <t xml:space="preserve">নতুন এবং আকর্ষণীয় প্রোডাক্ট, পরিষেবা আছে </t>
  </si>
  <si>
    <t>ਨਵੇਂ ਅਤੇ ਦਿਲਚਸਪ ਉਤਪਾਦ, ਸੇਵਾਵਾਂ ਹਨ</t>
  </si>
  <si>
    <t>નવી અને રસપ્રદ પ્રોડક્ટ્સ, સર્વિસીસ ધરાવે છે</t>
  </si>
  <si>
    <t>ନୂଆ ଏବଂ ଆଗ୍ରହଜନକ ପ୍ରଡକ୍ଟ, ସର୍ଭିସ୍‌ଗୁଡ଼ିକ ଅଛି</t>
  </si>
  <si>
    <t>புதிய மற்றும் ஆர்வத்தை தூண்டும் பொருட்கள் , சேவைகளைக் கொண்டிருக்கிறது</t>
  </si>
  <si>
    <t>క్రొత్త మరియు ఆసక్తికరమైన ఉత్పత్తులు, సేవలను కలిగి ఉండడం</t>
  </si>
  <si>
    <t>ಹೊಸ ಮತ್ತು ಆಸಕ್ತಿದಾಯಕ ಉತ್ಪನ್ನಗಳು, ಸೇವೆಗಳನ್ನು ಹೊಂದಿರುವ</t>
  </si>
  <si>
    <t xml:space="preserve">പുതിയതും താല്‍പര്യജനകവുമായ ഉല്‍പന്നങ്ങളും സേവനങ്ങളും ഉണ്ട് </t>
  </si>
  <si>
    <t>নতুন আৰু আগ্ৰহপূৰ্ণ, সেৱা</t>
  </si>
  <si>
    <t>इसमें नए और दिलचस्प प्रोडक्ट्स, सेवाएं हैं</t>
  </si>
  <si>
    <t>नवीन आणि मनोरंजक उत्पादने, सर्विसेस आहेत</t>
  </si>
  <si>
    <t xml:space="preserve">අළුත් සහ සිත් ඇදගන්නා සුළු නිෂ්පාදන සහ සේවාවන් ඇත </t>
  </si>
  <si>
    <t xml:space="preserve">புதிய மற்றும் ஆர்வமூட்டுகின்ற உற்பத்திகள், சேவைகளைக் கொண்டுள்ளது </t>
  </si>
  <si>
    <t>Tem produtos, serviços novos e interessantes</t>
  </si>
  <si>
    <t>Új és érdekes termékei, szolgáltatásai vannak</t>
  </si>
  <si>
    <t>Uusia ja kiinnostavia tuotteita, palveluita</t>
  </si>
  <si>
    <t>عندو منتجات وخدمات جديدة ومثيرة للاهتمام</t>
  </si>
  <si>
    <t>نئی اور دلچسپ اشیاء اور سروسز ہیں</t>
  </si>
  <si>
    <t>নতুন এবং আকর্ষণীয় পণ্য, পরিষেবা আছে</t>
  </si>
  <si>
    <t>З новими та цікавими продуктами, послугами</t>
  </si>
  <si>
    <t>С новыми и интересными продуктами, услугами</t>
  </si>
  <si>
    <t>má nové &amp; zajímavé výrobky, služby</t>
  </si>
  <si>
    <t xml:space="preserve">Ma nowe i ciekawe produkty, usługi </t>
  </si>
  <si>
    <t>Nwere ngwaahịa na ọrụ ọhụrụ na adọrọ mmasị</t>
  </si>
  <si>
    <t>Ní àwọn ọjà, iṣẹ́ titun tí o láririn</t>
  </si>
  <si>
    <t>E get fresh and interesting products and services</t>
  </si>
  <si>
    <t>Yana da sababbin kaya, ayyuka masu ban sha'awa</t>
  </si>
  <si>
    <t>Exclusive</t>
  </si>
  <si>
    <t>Exclusive, hors de portée</t>
  </si>
  <si>
    <t>Exclusief</t>
  </si>
  <si>
    <t>Exclusiva</t>
  </si>
  <si>
    <t>独有的，独家的</t>
  </si>
  <si>
    <t>Exklusiv</t>
  </si>
  <si>
    <t>독점적인</t>
  </si>
  <si>
    <t>Exclusivo</t>
  </si>
  <si>
    <t>Eksklusibo</t>
  </si>
  <si>
    <t>حصرية</t>
  </si>
  <si>
    <t>Eksklusif</t>
  </si>
  <si>
    <t>他にはない</t>
  </si>
  <si>
    <t>Esclusiva</t>
  </si>
  <si>
    <t>Eksklusiv</t>
  </si>
  <si>
    <t>Seçkin</t>
  </si>
  <si>
    <t>獨家的</t>
  </si>
  <si>
    <t>အထူးသီးသန့္ျဖစ္ေသာ</t>
  </si>
  <si>
    <t>Эксклюзивная</t>
  </si>
  <si>
    <t>พิเศษ/ แต่ผู้เดียว</t>
  </si>
  <si>
    <t>Ekseklusif</t>
  </si>
  <si>
    <t>独家</t>
  </si>
  <si>
    <t>Exclusiva(o)</t>
  </si>
  <si>
    <t>Exclusivo/a</t>
  </si>
  <si>
    <t>Eksklusief</t>
  </si>
  <si>
    <t>Okuhamba kodwa</t>
  </si>
  <si>
    <t>Luhlobo olulodwa</t>
  </si>
  <si>
    <t>Ya kgethehileng</t>
  </si>
  <si>
    <t>Αποκλειστική</t>
  </si>
  <si>
    <t>בלעדי</t>
  </si>
  <si>
    <t>exkluzívna</t>
  </si>
  <si>
    <t>ផ្តាច់មុខ</t>
  </si>
  <si>
    <t>حصري</t>
  </si>
  <si>
    <t>Exclusif</t>
  </si>
  <si>
    <t>Kipekee</t>
  </si>
  <si>
    <t>Độc quyền, duy nhất</t>
  </si>
  <si>
    <t>স্বতন্ত্র</t>
  </si>
  <si>
    <t>ਨਵੇਕਲਾ</t>
  </si>
  <si>
    <t>એક્સક્લુઝિવ/વિશિષ્ટ</t>
  </si>
  <si>
    <t>ସ୍ବତନ୍ତ୍ର</t>
  </si>
  <si>
    <t>தனித்தன்மையானது</t>
  </si>
  <si>
    <t>ప్రత్యేకమైన</t>
  </si>
  <si>
    <t>ಪ್ರತ್ಯೇಕ</t>
  </si>
  <si>
    <t>പ്രത്യേകമായിട്ടുള്ള</t>
  </si>
  <si>
    <t>এক্সক্লুচিভ বা একক</t>
  </si>
  <si>
    <t>विशेष</t>
  </si>
  <si>
    <t xml:space="preserve">බැහැරව </t>
  </si>
  <si>
    <t xml:space="preserve">பிரத்தியேகமான </t>
  </si>
  <si>
    <t>Különleges</t>
  </si>
  <si>
    <t>Eksklusiivinen</t>
  </si>
  <si>
    <t>خصوصی</t>
  </si>
  <si>
    <t>Ексклюзивний</t>
  </si>
  <si>
    <t>Эксклюзивный</t>
  </si>
  <si>
    <t>vyjímečná</t>
  </si>
  <si>
    <t>Wyjątkowa</t>
  </si>
  <si>
    <t>Ọpụrụiche</t>
  </si>
  <si>
    <t>Ìyàsọ́tọ̀</t>
  </si>
  <si>
    <t>E dey special</t>
  </si>
  <si>
    <t>Kaɗaitacce</t>
  </si>
  <si>
    <t>Has the best range</t>
  </si>
  <si>
    <t>Qui propose la meilleure gamme</t>
  </si>
  <si>
    <t>Beste assortiment</t>
  </si>
  <si>
    <t>Tem a melhor seleção de produtos</t>
  </si>
  <si>
    <t>提供最佳的产品线</t>
  </si>
  <si>
    <t>Bietet die beste Produktpalette</t>
  </si>
  <si>
    <t>다양한 구색을 갖춘</t>
  </si>
  <si>
    <t>Tiene el mejor rango</t>
  </si>
  <si>
    <t>Pinakamaraming pagpipilian</t>
  </si>
  <si>
    <t>Tienen la mejor gama</t>
  </si>
  <si>
    <t>Har det bästa utbudet</t>
  </si>
  <si>
    <t>لديها أفضل تشكيلة</t>
  </si>
  <si>
    <t>Tiene la mejor oferta de productos</t>
  </si>
  <si>
    <t>Memiliki jangkauan terbaik</t>
  </si>
  <si>
    <t>優れたシリーズがある</t>
  </si>
  <si>
    <t>Ha la migliore gamma</t>
  </si>
  <si>
    <t>Har det beste utvalget</t>
  </si>
  <si>
    <t>En iyi ürün yelpazeye sahip</t>
  </si>
  <si>
    <t>有最好的產品種類</t>
  </si>
  <si>
    <t>အေကာင္းဆံုးအမ်ိဳးအစားမ်ားရွိေသာ</t>
  </si>
  <si>
    <t>С большим ассортиментом</t>
  </si>
  <si>
    <t>มีช่วงที่ดีที่สุด</t>
  </si>
  <si>
    <t>Mempunyai rangkaian yang terbaik</t>
  </si>
  <si>
    <t>有最好的范围</t>
  </si>
  <si>
    <t>Offre la meilleure gamme</t>
  </si>
  <si>
    <t xml:space="preserve">Tiene/n la mejor variedad/gama </t>
  </si>
  <si>
    <t>Het die beste reeks</t>
  </si>
  <si>
    <t>Okunezinhlobo ezinhle</t>
  </si>
  <si>
    <t>Lunololona luhlu lufanelekileyo</t>
  </si>
  <si>
    <t>Ya nang le mefuta e metle</t>
  </si>
  <si>
    <t>Tiene la mejor gama</t>
  </si>
  <si>
    <t>Έχει την καλύτερη γκάμα προϊόντων</t>
  </si>
  <si>
    <t xml:space="preserve">מציע את המגוון הרחב ביותר </t>
  </si>
  <si>
    <t>Au cea mai buna arie</t>
  </si>
  <si>
    <t>má najlepší sortiment</t>
  </si>
  <si>
    <t>មានជួរដ៏ល្អបំផុត</t>
  </si>
  <si>
    <t>لديه أفضل مجموعة</t>
  </si>
  <si>
    <t>A la meilleure gamme</t>
  </si>
  <si>
    <t>Iko na msururu bora zaidi</t>
  </si>
  <si>
    <t>Có danh mục sản phẩm tốt nhất</t>
  </si>
  <si>
    <t xml:space="preserve">সর্বোত্তম রেঞ্জ আছে </t>
  </si>
  <si>
    <t>ਸਭ ਤੋਂ ਵਧੀਆ ਰੇਂਜ ਹੈ</t>
  </si>
  <si>
    <t>શ્રેષ્ઠ શ્રેણી ધરાવે છે</t>
  </si>
  <si>
    <t>ସର୍ବୋତ୍ତମ ପରିସର ଅଛି</t>
  </si>
  <si>
    <t>சிறந்த ரகத்தைக் கொண்டிருக்கிறது</t>
  </si>
  <si>
    <t>అత్యుత్తమ శ్రేణి గల</t>
  </si>
  <si>
    <t>ಅತ್ಯುತ್ತಮ ವ್ಯಾಪ್ತಿಯನ್ನು ಹೊಂದಿರುವ</t>
  </si>
  <si>
    <t xml:space="preserve">ഏറ്റവും നല്ല ശ്രേണി ഉണ്ട് </t>
  </si>
  <si>
    <t>সৰ্বোত্তম পৰিসৰ আছে</t>
  </si>
  <si>
    <t>इसमें सर्वोत्तम रेंज है</t>
  </si>
  <si>
    <t>सर्वोत्तम श्रेणी असणे</t>
  </si>
  <si>
    <t xml:space="preserve">හොඳ පරාසයක් ඇත </t>
  </si>
  <si>
    <t xml:space="preserve">மிகச் சிறந்த உற்பத்தி வரிசையைக் கொண்டுள்ளது </t>
  </si>
  <si>
    <t>Tem a melhor variedade</t>
  </si>
  <si>
    <t>A legjobb választékkal rendelkezik</t>
  </si>
  <si>
    <t>Paras valikoima</t>
  </si>
  <si>
    <t>عندو أفضل مجموعة/تشكيلة</t>
  </si>
  <si>
    <t>اسکے پاس بہترین رینج ہے</t>
  </si>
  <si>
    <t>সেরা পরিসর আছে</t>
  </si>
  <si>
    <t>Має кращий асортимент</t>
  </si>
  <si>
    <t>Имеет лучший ассортимент</t>
  </si>
  <si>
    <t>má nejlepší sortiment</t>
  </si>
  <si>
    <t>Ma najlepszy zasięg</t>
  </si>
  <si>
    <t>Nwere ihe kacha mma</t>
  </si>
  <si>
    <t>Ní ìwọ̀n tí ó dára jùlọ</t>
  </si>
  <si>
    <t>E get de best choice</t>
  </si>
  <si>
    <t>Yana da jeri mafi kyau</t>
  </si>
  <si>
    <t>Passionate, intense</t>
  </si>
  <si>
    <t>Passionnées, qui ont du caractère</t>
  </si>
  <si>
    <t>Gepassioneerd, intens</t>
  </si>
  <si>
    <t>Apaixonado, intenso</t>
  </si>
  <si>
    <t>热情的，热切的</t>
  </si>
  <si>
    <t>Leidenschaftlich, intensiv</t>
  </si>
  <si>
    <t>열정적인, 강렬한</t>
  </si>
  <si>
    <t>Apasionado, intenso</t>
  </si>
  <si>
    <t>Hartstochtelijk, intens</t>
  </si>
  <si>
    <t>Mapusok, matindi</t>
  </si>
  <si>
    <t>Apasionadas, intensas</t>
  </si>
  <si>
    <t>Passionerade, intensiva</t>
  </si>
  <si>
    <t>شغوف، شخصية قوية</t>
  </si>
  <si>
    <t>Apasionada, intensa</t>
  </si>
  <si>
    <t>Bergairah, intens</t>
  </si>
  <si>
    <t>情熱的な、迫力のある</t>
  </si>
  <si>
    <t>Appassionate, intense</t>
  </si>
  <si>
    <t>Lidenskapelig, intens</t>
  </si>
  <si>
    <t>Tutkulu yoğun</t>
  </si>
  <si>
    <t>熱情的、激情的</t>
  </si>
  <si>
    <t>စိတ္အားထက္သန္ေသာ၊ျပင္းထန္ေသာ</t>
  </si>
  <si>
    <t>Полные энтузиазма, увлеченные</t>
  </si>
  <si>
    <t>หลงใหล, แรงกล้า/ เข้มข้น</t>
  </si>
  <si>
    <t>Bersemangat, tegang</t>
  </si>
  <si>
    <t>充满激情，激情四射</t>
  </si>
  <si>
    <t>Passionnées, intenses</t>
  </si>
  <si>
    <t>Apasionada(o), Intensa(o)</t>
  </si>
  <si>
    <t>Apasionado/a, intenso/a</t>
  </si>
  <si>
    <t>Geesdriftig, intens</t>
  </si>
  <si>
    <t>Okunothando, nokushuba</t>
  </si>
  <si>
    <t>Lunothando olushushu, lunogxininiso</t>
  </si>
  <si>
    <t>Ya lerato, ya matla</t>
  </si>
  <si>
    <t>Παθιασμένοι, έντονοι</t>
  </si>
  <si>
    <t>מלא תשוקה , נלהב</t>
  </si>
  <si>
    <t>Pasionale, intense</t>
  </si>
  <si>
    <t>vášniví, náruživí</t>
  </si>
  <si>
    <t>ចំណង់ចំណូលចិត្ត, ខ្លាំងក្លា</t>
  </si>
  <si>
    <t>عاطفي، حاد</t>
  </si>
  <si>
    <t>Passionné, intense</t>
  </si>
  <si>
    <t>Mwenye hisia kali</t>
  </si>
  <si>
    <t>Giàu đam mê, nhiệt huyết</t>
  </si>
  <si>
    <t>আবেগপ্রবণ, তীব্র</t>
  </si>
  <si>
    <t>ਭਾਵੁਕ, ਤੀਖਣ</t>
  </si>
  <si>
    <t>જોશીલા, તીવ્ર</t>
  </si>
  <si>
    <t>ଭାବୁକ, ତୀବ୍ର</t>
  </si>
  <si>
    <t>மிகுந்த ஆர்வம்  , தீவிரமானது</t>
  </si>
  <si>
    <t>ఉద్రేకముగల, తీవ్రమైన</t>
  </si>
  <si>
    <t>ಭಾವೋದ್ರಿಕ್ತ, ತೀವ್ರವಾದ</t>
  </si>
  <si>
    <t xml:space="preserve">അഭിനിവേശമുള്ള, തീവ്രമായ  </t>
  </si>
  <si>
    <t>উত্সাহী, খুবেই গভীৰ</t>
  </si>
  <si>
    <t>उत्साही, तीव्र</t>
  </si>
  <si>
    <t>සරාගී , තීව්‍රතාව</t>
  </si>
  <si>
    <t xml:space="preserve">தீவிர உணர்வு கொண்டது, தீவிரமானது </t>
  </si>
  <si>
    <t>Apaixonada, intensa</t>
  </si>
  <si>
    <t>Szenvedélyes, intenzív</t>
  </si>
  <si>
    <t>Intohimoinen, kiihkeä</t>
  </si>
  <si>
    <t>انفعالي، صعب المزاج</t>
  </si>
  <si>
    <t>پرجوش، بہت زیادہ</t>
  </si>
  <si>
    <t>উত্সাহী, তীব্র</t>
  </si>
  <si>
    <t>Захоплений, активний</t>
  </si>
  <si>
    <t>Увлеченный, активний</t>
  </si>
  <si>
    <t>vášniví, impulzivní</t>
  </si>
  <si>
    <t>Żywiołowe, energiczne</t>
  </si>
  <si>
    <t>Mmetụta, ike</t>
  </si>
  <si>
    <t>Ní ìtara, lágbára</t>
  </si>
  <si>
    <t>E dey loving and strong</t>
  </si>
  <si>
    <t>Mai kishi, tsanani</t>
  </si>
  <si>
    <t>Organised, capable</t>
  </si>
  <si>
    <t>Organized, capable</t>
  </si>
  <si>
    <t>Organisées, compétentes</t>
  </si>
  <si>
    <t>Georganiseerd, bekwaam</t>
  </si>
  <si>
    <t>Organizado, competente</t>
  </si>
  <si>
    <t>有计划的，有能力的</t>
  </si>
  <si>
    <t>Organisiert, fähig</t>
  </si>
  <si>
    <t>능률적인, 유능한</t>
  </si>
  <si>
    <t>Organizado, capaz</t>
  </si>
  <si>
    <t>Georganiseerd, capabel</t>
  </si>
  <si>
    <t>Organisado, may kakayahan</t>
  </si>
  <si>
    <t>Organizadas, capaces</t>
  </si>
  <si>
    <t>Organiserade, dugliga</t>
  </si>
  <si>
    <t>منظم، لديه قدرات</t>
  </si>
  <si>
    <t>Organizada, capaz</t>
  </si>
  <si>
    <t>Teratur, memiliki kemampuan/ keahlian</t>
  </si>
  <si>
    <t>きちんとしていて有能</t>
  </si>
  <si>
    <t>Organizzate, capaci</t>
  </si>
  <si>
    <t>Organisert, alt på stell</t>
  </si>
  <si>
    <t>Düzenli, işinin ehli</t>
  </si>
  <si>
    <t>有組織的、有能力的</t>
  </si>
  <si>
    <t>အစီအစဥ္တက်ရွိေသာ၊ လုပ္ေဆာင္နိုင္ေသာ</t>
  </si>
  <si>
    <t>Организованные, эффективные</t>
  </si>
  <si>
    <t>เป็นระบบ, สามารถทำได้</t>
  </si>
  <si>
    <t>Teratur, berkemampuan</t>
  </si>
  <si>
    <t>有组织，有能力</t>
  </si>
  <si>
    <t>Organisées, capables</t>
  </si>
  <si>
    <t>Organizada(o), capaz</t>
  </si>
  <si>
    <t>Organizado/a, capaz</t>
  </si>
  <si>
    <t>Okuhlelekile, okunekhono</t>
  </si>
  <si>
    <t>Lunocwangco, lunesakhono</t>
  </si>
  <si>
    <t>Ya itlhophisitseng, ya kgonang</t>
  </si>
  <si>
    <t>Οργανωμένοι, ικανοί</t>
  </si>
  <si>
    <t>מאורגן, בעל יכולת</t>
  </si>
  <si>
    <t>Organizate, capabile</t>
  </si>
  <si>
    <t>organizovaní, spôsobilí</t>
  </si>
  <si>
    <t>រៀបចំ, មានសមត្ថភាព</t>
  </si>
  <si>
    <t>منظم ، مؤهل</t>
  </si>
  <si>
    <t>Organisé, capable</t>
  </si>
  <si>
    <t>Mwenye kufuata utaratibu, anayeweza</t>
  </si>
  <si>
    <t>Có năng lực, biết sắp xếp</t>
  </si>
  <si>
    <t>সংগঠিত, সক্ষম</t>
  </si>
  <si>
    <t>ਵਿਵਸਥਿਤ, ਸਮਰੱਥ</t>
  </si>
  <si>
    <t>સુવ્યવસ્થિત, કાબેલ</t>
  </si>
  <si>
    <t>ବ୍ୟବସ୍ଥିତ, ସକ୍ଷମ</t>
  </si>
  <si>
    <t>ஒழுங்கானது, திறமை உள்ளது</t>
  </si>
  <si>
    <t>నిర్వహించదగిన, సామర్థ్యం గల</t>
  </si>
  <si>
    <t>ಸಂಘಟಿತ, ಸಾಮರ್ಥ್ಯಶಾಲಿ</t>
  </si>
  <si>
    <t xml:space="preserve">സംഘടിതമായ, കഴിവുള്ള </t>
  </si>
  <si>
    <t>संगठित, सक्षम</t>
  </si>
  <si>
    <t>आयोजित, सक्षम</t>
  </si>
  <si>
    <t>සංවිධානාත්මක , හැකියාව</t>
  </si>
  <si>
    <t xml:space="preserve">ஒழுங்கமைப்பான, திறன்கொண்ட </t>
  </si>
  <si>
    <t>Szervezett, alkalmas</t>
  </si>
  <si>
    <t xml:space="preserve">Järjestelmällinen, kykenevä </t>
  </si>
  <si>
    <t>منظم ، قادر</t>
  </si>
  <si>
    <t>منظم، قابل</t>
  </si>
  <si>
    <t>Організований, спроможний</t>
  </si>
  <si>
    <t>Организованный, способный</t>
  </si>
  <si>
    <t>organizovaní, schopní</t>
  </si>
  <si>
    <t>Zorganizowane, poukładane</t>
  </si>
  <si>
    <t>Hazie, nwee ike</t>
  </si>
  <si>
    <t>Létò, kápá</t>
  </si>
  <si>
    <t>E dey orderly and clever</t>
  </si>
  <si>
    <t>Shiryayye, Mai iyawa</t>
  </si>
  <si>
    <t>Modest, unpretentious</t>
  </si>
  <si>
    <t>Humbles, sans prétention</t>
  </si>
  <si>
    <t>Bescheiden, pretentieloos</t>
  </si>
  <si>
    <t>Modesto, despretensioso</t>
  </si>
  <si>
    <t>谦逊的，谦虚的</t>
  </si>
  <si>
    <t>Bescheiden, anspruchslos</t>
  </si>
  <si>
    <t>겸손한, 검소한</t>
  </si>
  <si>
    <t>Modesto, no pretencioso</t>
  </si>
  <si>
    <t>Bescheiden, gewoon</t>
  </si>
  <si>
    <t>Mapagkumbaba, hindi mapagpakitang tao</t>
  </si>
  <si>
    <t>Modestas, sin pretensiones</t>
  </si>
  <si>
    <t>Blygsamma, opretentiösa</t>
  </si>
  <si>
    <t>متواضع، بسيط</t>
  </si>
  <si>
    <t>Modesta, poco pretenciosa</t>
  </si>
  <si>
    <t>Sederhana, bersahaja</t>
  </si>
  <si>
    <t>謙虚、飾り気がない</t>
  </si>
  <si>
    <t>Semplici, senza pretese</t>
  </si>
  <si>
    <t>Ydmyk, upretensiøs</t>
  </si>
  <si>
    <t>Mütevazi</t>
  </si>
  <si>
    <t>謙虛的、樸實的</t>
  </si>
  <si>
    <t>နွိမ့္ခ်တတ္ေသာ၊ဟန္ေဆာင္မွဳကင္းေသာ</t>
  </si>
  <si>
    <t>Скромные, простые</t>
  </si>
  <si>
    <t>ถ่อมตัว, ไม่โอ้อวด</t>
  </si>
  <si>
    <t>谦虚，朴实无华</t>
  </si>
  <si>
    <t>Modestes, sans prétention</t>
  </si>
  <si>
    <t>Modesta(o), sin pretenciones</t>
  </si>
  <si>
    <t>Modesto/a, sin pretensiones</t>
  </si>
  <si>
    <t>Gematig, nie-pertensieus</t>
  </si>
  <si>
    <t>Okuzithobile, okunganakile</t>
  </si>
  <si>
    <t>Luthobekile, aluzenzisi</t>
  </si>
  <si>
    <t>Ya itlhomphang, ya ikokobeditseng</t>
  </si>
  <si>
    <t>Modesto, sin pretensiones</t>
  </si>
  <si>
    <t>Σεμνοί, ανεπιτήδευτοι</t>
  </si>
  <si>
    <t>צנוע, לא יומרני</t>
  </si>
  <si>
    <t>Modeste, nepretentioase</t>
  </si>
  <si>
    <t>skromní, nenároční</t>
  </si>
  <si>
    <t>Modesta, no pretenciosa</t>
  </si>
  <si>
    <t>តូចតាច, មិនប្រណីត</t>
  </si>
  <si>
    <t>متواضع ، بسيط</t>
  </si>
  <si>
    <t>Modeste, sans prétention</t>
  </si>
  <si>
    <t>Khiêm tốn, không phô trương</t>
  </si>
  <si>
    <t>বিনয়ী, নিরহংকার</t>
  </si>
  <si>
    <t>ਨਿਮਰ, ਸਿੱਧਾ ਸਾਦਾ</t>
  </si>
  <si>
    <t>સરળ, વિનમ્ર</t>
  </si>
  <si>
    <t>ବିନୟଶୀଳ, ସରଳ</t>
  </si>
  <si>
    <t>தன்னடக்கம் நிறைந்தது (சாதாரணமானது), எளிமையானது</t>
  </si>
  <si>
    <t>నిరాడంబరమైన, అనుకవ గల</t>
  </si>
  <si>
    <t>ನಿಗರ್ವಿ, ಸೋಗಿಲ್ಲದ</t>
  </si>
  <si>
    <t xml:space="preserve">വിനയമുള്ള, നാട്യമില്ലാത്ത </t>
  </si>
  <si>
    <t>বিনীত,  ভাও নোজোৰা</t>
  </si>
  <si>
    <t>विनयशील, सरल</t>
  </si>
  <si>
    <t>विनम्र, नम्र</t>
  </si>
  <si>
    <t xml:space="preserve">මෝඩ , අව්‍යාජ </t>
  </si>
  <si>
    <t xml:space="preserve">மிதமான, மந்தமான </t>
  </si>
  <si>
    <t>Modesta, despretensiosa</t>
  </si>
  <si>
    <t>Egyszerű, szerény</t>
  </si>
  <si>
    <t>Vaatimaton, teeskentelemätön</t>
  </si>
  <si>
    <t>سادہ مزاج، غیر بناوٹی</t>
  </si>
  <si>
    <t>বিনীত, নিরপেক্ষ</t>
  </si>
  <si>
    <t>Скромний, невибагливий</t>
  </si>
  <si>
    <t>Скромный, непритязательный</t>
  </si>
  <si>
    <t>nenároční, skromní</t>
  </si>
  <si>
    <t>Skromne, bezpretensjonalne</t>
  </si>
  <si>
    <t>Obi umeala, na-adịghị mma</t>
  </si>
  <si>
    <t>Ìwọ̀ntúnwọ̀nsí, láìdíbọ́</t>
  </si>
  <si>
    <t>E dey meek and natural</t>
  </si>
  <si>
    <t>Mai kunya, marar son burgewa</t>
  </si>
  <si>
    <t>Trustworthy, loyal</t>
  </si>
  <si>
    <t>Fidèles, dignes de confiance</t>
  </si>
  <si>
    <t>Betrouwbaar, loyaal</t>
  </si>
  <si>
    <t>De confiança, Leal</t>
  </si>
  <si>
    <t>值得信赖的，忠诚的</t>
  </si>
  <si>
    <t>Vertrauenswürdig, loyal</t>
  </si>
  <si>
    <t>신뢰할 수 있는, 충실한</t>
  </si>
  <si>
    <t>Fidedigno, leal</t>
  </si>
  <si>
    <t>Mapagkakatiwalaan, tapat</t>
  </si>
  <si>
    <t>De confianza, leales</t>
  </si>
  <si>
    <t>Tillförlitliga, lojala</t>
  </si>
  <si>
    <t>جدير بالثقة، وفيّ</t>
  </si>
  <si>
    <t>Confiable, leal</t>
  </si>
  <si>
    <t>Dapat dipercaya, setia</t>
  </si>
  <si>
    <t>誠実、信頼できる</t>
  </si>
  <si>
    <t>Affidabili, leali</t>
  </si>
  <si>
    <t>Til å stole på, lojal</t>
  </si>
  <si>
    <t xml:space="preserve"> Güvenilir, sadık</t>
  </si>
  <si>
    <t>值得信賴的、忠誠的</t>
  </si>
  <si>
    <t>ယံုၾကည္စိတ္ခ်ရသည္</t>
  </si>
  <si>
    <t>Верные, преданные</t>
  </si>
  <si>
    <t>น่าไว้วางใจ, ซื่อสัตย์</t>
  </si>
  <si>
    <t>Boleh dipercayai, setia</t>
  </si>
  <si>
    <t>值得信赖，忠诚</t>
  </si>
  <si>
    <t>Digne de confiance, fidèle</t>
  </si>
  <si>
    <t xml:space="preserve">Confiable,  leal </t>
  </si>
  <si>
    <t>Betroubaar, lojaal</t>
  </si>
  <si>
    <t>Okwethembekayo, okwethenjwayo</t>
  </si>
  <si>
    <t>Luthembekile, lunentembeko</t>
  </si>
  <si>
    <t>Ya ka tshepuwang, ya tshepahalang</t>
  </si>
  <si>
    <t>Αξιόπιστοι, Πιστοί</t>
  </si>
  <si>
    <t>אמין, נאמן</t>
  </si>
  <si>
    <t>De incredere, loiale</t>
  </si>
  <si>
    <t>dôveryhodní, lojálni</t>
  </si>
  <si>
    <t>គួរឱ្យទុកចិត្ត, ស្មោះត្រង់</t>
  </si>
  <si>
    <t>جديرة بالثقة ، مخلص</t>
  </si>
  <si>
    <t>Digne de confiance, loyal</t>
  </si>
  <si>
    <t>Mwaminifu</t>
  </si>
  <si>
    <t>Đáng tin cậy, trung thành</t>
  </si>
  <si>
    <t>বিশ্বস্ত, অনুগত</t>
  </si>
  <si>
    <t>ਭਰੋਸੇਮੰਦ, ਵਫ਼ਾਦਾਰ</t>
  </si>
  <si>
    <t>ભરોસાપાત્ર, વફાદાર</t>
  </si>
  <si>
    <t>ବିଶ୍ବସନୀୟ, ବିଶ୍ବାସୀ</t>
  </si>
  <si>
    <t>நம்பகமானது, விசுவாசமானது</t>
  </si>
  <si>
    <t>నమ్మకమైన, విశ్వాసము గల</t>
  </si>
  <si>
    <t>ವಿಶ್ವಾಸಾರ್ಹ, ನಿಷ್ಠಾವಂತ</t>
  </si>
  <si>
    <t xml:space="preserve">വിശ്വാസയോഗ്യമായ, ആത്മാര്‍ത്ഥതയുള്ള </t>
  </si>
  <si>
    <t>বিশ্বাসী, অনুগত</t>
  </si>
  <si>
    <t>भरोसेमंद, वफादार</t>
  </si>
  <si>
    <t>विश्वासार्ह, एकनिष्ठ</t>
  </si>
  <si>
    <t>විශ්වසනීය , පක්ෂපාතී</t>
  </si>
  <si>
    <t xml:space="preserve">விசுவாசம் கொண்ட, நம்பிக்கையான </t>
  </si>
  <si>
    <t>Confiável, leal</t>
  </si>
  <si>
    <t>Megbízható, lojális</t>
  </si>
  <si>
    <t>Luotettava, uskollinen</t>
  </si>
  <si>
    <t>جديرة بالثقة ، وفي</t>
  </si>
  <si>
    <t>قابل اعتماد، وفادار</t>
  </si>
  <si>
    <t>Заслуговує на довіру, лояльний</t>
  </si>
  <si>
    <t>Заслуживающий доверия, лояльный</t>
  </si>
  <si>
    <t>důvěryhodní, loajální</t>
  </si>
  <si>
    <t>Godne zaufania, lojalne</t>
  </si>
  <si>
    <t>Kwesịrị ntụkwasị obi, na-eguzosi ike n'ihe</t>
  </si>
  <si>
    <t>Ṣeé gbáralé, jẹ́ olótitọ́</t>
  </si>
  <si>
    <t>E dey reliable and faithful</t>
  </si>
  <si>
    <t>Mai gaskiya, mai biyayya</t>
  </si>
  <si>
    <t>Approachable, good humoured</t>
  </si>
  <si>
    <t>Approachable, good humored</t>
  </si>
  <si>
    <t>Faciles à aborder, avenantes</t>
  </si>
  <si>
    <t>Toegankelijk, goed gehumeurd</t>
  </si>
  <si>
    <t>Próximo, bem humorado</t>
  </si>
  <si>
    <t>平易近人的，好脾气的</t>
  </si>
  <si>
    <t>Zugänglich, gutgelaunt</t>
  </si>
  <si>
    <t>사귀기 쉬운, 쾌활한</t>
  </si>
  <si>
    <t>Accesible, de buen humor</t>
  </si>
  <si>
    <t>Madaling lapitan, masayahin</t>
  </si>
  <si>
    <t>Accesibles, de buen humor</t>
  </si>
  <si>
    <t>Tillgängliga, gladlynta</t>
  </si>
  <si>
    <t>من السهل التعامل معه، خفيف الظل</t>
  </si>
  <si>
    <t>Mudah didekati, senang dihibur</t>
  </si>
  <si>
    <t>親しみやすい、陽気</t>
  </si>
  <si>
    <t>Alla mano, bonarie</t>
  </si>
  <si>
    <t>Imøtekommende, munter</t>
  </si>
  <si>
    <t>Cana yakın, güler yüzlü</t>
  </si>
  <si>
    <t>平易近人的、幽默風趣的</t>
  </si>
  <si>
    <t>ခ်ဥ္းကပ္ရလြယ္ေသာ၊ဟာသဥာဏ္ရွိေသာ</t>
  </si>
  <si>
    <t>Общительные, дружелюбные</t>
  </si>
  <si>
    <t>เข้าถึงได้ง่าย, อารมณ์ดี</t>
  </si>
  <si>
    <t>Boleh didekati, senang hati</t>
  </si>
  <si>
    <t>平易近人，幽默风趣</t>
  </si>
  <si>
    <t>D'un abord facile, de bonne humeur</t>
  </si>
  <si>
    <t>Toeganklik, humoristies</t>
  </si>
  <si>
    <t>Okungenekayo, okuthanda amahlaya</t>
  </si>
  <si>
    <t>Luyangeneka, lunoburharha obulungileyo</t>
  </si>
  <si>
    <t>Eo o ka yang ho yona, ya qabolang</t>
  </si>
  <si>
    <t>Accesible, de buen humor.</t>
  </si>
  <si>
    <t xml:space="preserve">Προσιτοί, ευχάριστοι </t>
  </si>
  <si>
    <t>נגיש, בעל הומור</t>
  </si>
  <si>
    <t>Abordabile, vesele</t>
  </si>
  <si>
    <t>prívetiví, v dobrej nálade</t>
  </si>
  <si>
    <t>អាចចូលទៅបាន, មនោសញ្ចេតនាល្អ</t>
  </si>
  <si>
    <t>يمكن بلوغه، فكاهى</t>
  </si>
  <si>
    <t>Accessible, de bonne humeur</t>
  </si>
  <si>
    <t>Anayeweza kufikika</t>
  </si>
  <si>
    <t>Hài hước, dễ gần</t>
  </si>
  <si>
    <t>অভিগম্য, খোশমেজাজী</t>
  </si>
  <si>
    <t>ਪਹੁੰਚ-ਯੋਗ, ਹਾਸ ਰਸ ਵਾਲਾ</t>
  </si>
  <si>
    <t>મિલનસાર, સુશીલ</t>
  </si>
  <si>
    <t>ସରଳ, ଦୟାଳୁ</t>
  </si>
  <si>
    <t>அணுகக்கூடியது, நல்ல எண்ணம் / நகைச்சுவை உணர்வு கொண்டது</t>
  </si>
  <si>
    <t>అందుబాటులో ఉండే, మంచి హాస్యం గల</t>
  </si>
  <si>
    <t>ಸಮೀಪಿಸಬಹುದಾದ, ಸಂತೋಷ ಸ್ನೇಹಮಯಿ ಮನೋಭಾವ</t>
  </si>
  <si>
    <t xml:space="preserve">സമീപിക്കാവുന്ന, നല്ല ഫലിതബോധമുള്ള </t>
  </si>
  <si>
    <t>ওচৰ চাপি যাব পৰা, হাস্যৰস থকা ব্যক্তি</t>
  </si>
  <si>
    <t>पहुँच-योग्य, अच्छा विनोदप्रिय</t>
  </si>
  <si>
    <t>अनुकूल, चांगली विनोदबुद्धी</t>
  </si>
  <si>
    <t xml:space="preserve">ලංවිය හැකි , හොඳ විහිළුකාරයෙක් </t>
  </si>
  <si>
    <t xml:space="preserve">அணுகக்கூடிய, நகைச்சுவை உணர்வு கொண்ட </t>
  </si>
  <si>
    <t xml:space="preserve">Acessivel, bem-humorada </t>
  </si>
  <si>
    <t>Megközelíthető, jóságos</t>
  </si>
  <si>
    <t>Lähestyttävä, hyväntuulinen</t>
  </si>
  <si>
    <t>ودود،  منشرح الصدر/رائق المزاج</t>
  </si>
  <si>
    <t xml:space="preserve">قابل پہنچ، اچھا مزاج </t>
  </si>
  <si>
    <t>Відкритий, доброзичливий</t>
  </si>
  <si>
    <t>Открытый, доброжелательный</t>
  </si>
  <si>
    <t>mající smysl pro humor</t>
  </si>
  <si>
    <t>Z poczuciem humoru, bezpośrednie</t>
  </si>
  <si>
    <t>Na-eru nso, dị mma nweta</t>
  </si>
  <si>
    <t>Ṣeé súnmọ́, ńpani lẹ́rìín</t>
  </si>
  <si>
    <t>E dey welcoming and pleased</t>
  </si>
  <si>
    <t>Wanda ake iya tunkara, mai barkwanci</t>
  </si>
  <si>
    <t>Easy-going, casual</t>
  </si>
  <si>
    <t>Easygoing, casual</t>
  </si>
  <si>
    <t>Relax,  faciles à vivre</t>
  </si>
  <si>
    <t>Gemoedelijk, gewoon</t>
  </si>
  <si>
    <t>Descontraído, Casual</t>
  </si>
  <si>
    <t>随和的，随意的</t>
  </si>
  <si>
    <t>Locker, zwanglos</t>
  </si>
  <si>
    <t>느긋한, 태평한</t>
  </si>
  <si>
    <t>Sencillo, casual</t>
  </si>
  <si>
    <t>Ongedwongen, gewoon</t>
  </si>
  <si>
    <t>Parelax-relax, casual</t>
  </si>
  <si>
    <t>Despreocupadas, de buen trato</t>
  </si>
  <si>
    <t>Lättsamma, obesvärade</t>
  </si>
  <si>
    <t>غير مكترث، غير رسمي</t>
  </si>
  <si>
    <t>Fácil de llevar, natural</t>
  </si>
  <si>
    <t>おおらかな、気さくな</t>
  </si>
  <si>
    <t>Alla mano, informali</t>
  </si>
  <si>
    <t>Omgjengelig, uformell</t>
  </si>
  <si>
    <t>Uyumlu, rahat</t>
  </si>
  <si>
    <t>隨和的、隨意的</t>
  </si>
  <si>
    <t>Открытые к простому общению</t>
  </si>
  <si>
    <t>สบายๆ, เป็นมิตร</t>
  </si>
  <si>
    <t>Mudah, kasual</t>
  </si>
  <si>
    <t>随和，随意</t>
  </si>
  <si>
    <t>Sympathiques, décontractées</t>
  </si>
  <si>
    <t>tranquila(o), casual</t>
  </si>
  <si>
    <t>De trato fácil, casual</t>
  </si>
  <si>
    <t>Gemaklik, informeel</t>
  </si>
  <si>
    <t>Okukhululekile, okungAnaki</t>
  </si>
  <si>
    <t>Lukhaphukhaphu, alukho ngqongqo</t>
  </si>
  <si>
    <t>Ya iketlileng, ya imametseng</t>
  </si>
  <si>
    <t>Tranquilo, casual</t>
  </si>
  <si>
    <t>Εύκολοι/ βολικοί, χαλαροί</t>
  </si>
  <si>
    <t>קליל, יומיומי</t>
  </si>
  <si>
    <t>Relaxate</t>
  </si>
  <si>
    <t>pohodoví, nenútení</t>
  </si>
  <si>
    <t xml:space="preserve">Tranquilo, casual </t>
  </si>
  <si>
    <t>ងាយស្រួល,​ ជាធម្មតា</t>
  </si>
  <si>
    <t>خفيف، عفوى</t>
  </si>
  <si>
    <t>Facile à vivre, décontracté</t>
  </si>
  <si>
    <t>Dễ chịu, giản dị</t>
  </si>
  <si>
    <t>স্বচ্ছন্দ, ক্যাজুয়াল</t>
  </si>
  <si>
    <t>ਸੌਖਾ, ਔਪਚਾਰਿਕ</t>
  </si>
  <si>
    <t>ચિંતા ના કરે એવું, બેદરકાર/કેઝ્યુઅલ</t>
  </si>
  <si>
    <t>ସହଜ, ଆକସ୍ମିକ</t>
  </si>
  <si>
    <t>எதையும் எளிதாக எடுத்துக் கொள்வது , சாதாரணமானது</t>
  </si>
  <si>
    <t>సులువుగా తీసుకునే, సాధారణ</t>
  </si>
  <si>
    <t>ಸಲೀಸಾದ, ನಿಶ್ಚಿಂತೆಯ</t>
  </si>
  <si>
    <t xml:space="preserve">സുഖപ്രിയനായ, സ്വാസ്ഥ്യമുള്ള </t>
  </si>
  <si>
    <t>সহজে-আগবাঢ়ি যোৱা, অনানুষ্ঠানিক</t>
  </si>
  <si>
    <t>आरामपसंद, कैजुअल/सामान्य</t>
  </si>
  <si>
    <t>सहज, आरामदायक</t>
  </si>
  <si>
    <t xml:space="preserve">ඉක්මනින් තරහ නොයන , මිත්‍රශීලි </t>
  </si>
  <si>
    <t xml:space="preserve">பழகக்கூடிய, சாதாரண </t>
  </si>
  <si>
    <t xml:space="preserve">Descontraída, informal </t>
  </si>
  <si>
    <t>Alkalmazkodó, lezser</t>
  </si>
  <si>
    <t>Rento, huoleton</t>
  </si>
  <si>
    <t>سهل ، عادي</t>
  </si>
  <si>
    <t>پرسکون ، سادہ لوح</t>
  </si>
  <si>
    <t>সহজ, নৈমিত্তিক</t>
  </si>
  <si>
    <t>Безтурботний, невимушений</t>
  </si>
  <si>
    <t>Беззаботный, непринужденный</t>
  </si>
  <si>
    <t>přirození, nenucení</t>
  </si>
  <si>
    <t>Swobodne, na luzie</t>
  </si>
  <si>
    <t>Ọ na-adị mfe, na-ahụkarị</t>
  </si>
  <si>
    <t>Ńlọ jẹ́jẹ́, airotẹlẹ</t>
  </si>
  <si>
    <t>E dey easy going and casual</t>
  </si>
  <si>
    <t>Mai sauƙin sha'ani, na wucin gadi</t>
  </si>
  <si>
    <t>Full of life, vivacious</t>
  </si>
  <si>
    <t>Pleines de vie, exubérantes</t>
  </si>
  <si>
    <t>Levendig, bruisend</t>
  </si>
  <si>
    <t>Cheio de vida, animado</t>
  </si>
  <si>
    <t xml:space="preserve">生机勃勃的，充满活力的 </t>
  </si>
  <si>
    <t>Voller Leben, lebhaft</t>
  </si>
  <si>
    <t>생기 넘치는, 쾌활한</t>
  </si>
  <si>
    <t>Lleno de vida, vivaz</t>
  </si>
  <si>
    <t>Puno ng buhay, masigla</t>
  </si>
  <si>
    <t>Llenas de vida, vitales</t>
  </si>
  <si>
    <t>Levnadsglada, pigga</t>
  </si>
  <si>
    <t>مفعم بالحياة، مفعم بالحيوية</t>
  </si>
  <si>
    <t>Llena de vida, vivaz</t>
  </si>
  <si>
    <t>Penuh kehidupan, lincah</t>
  </si>
  <si>
    <t>元気いっぱい、快活</t>
  </si>
  <si>
    <t>Piene di vita, vivaci</t>
  </si>
  <si>
    <t>Livsglad, livlig</t>
  </si>
  <si>
    <t xml:space="preserve"> Hayat dolu, canlı</t>
  </si>
  <si>
    <t>充滿生氣的、活潑的</t>
  </si>
  <si>
    <t>သြက္လက္ခ်က္ခ်ာေသာ</t>
  </si>
  <si>
    <t>Полные жизни, жизнерадостные</t>
  </si>
  <si>
    <t>เต็มไปด้วยชีวิตชีวา, มีชีวิตชีวา</t>
  </si>
  <si>
    <t>Penuh dengan kehidupan, riang</t>
  </si>
  <si>
    <t>充满生机，活泼</t>
  </si>
  <si>
    <t>Pleines de vie, vigoureuses</t>
  </si>
  <si>
    <t>Llena(o) de vida, vivaz</t>
  </si>
  <si>
    <t>Lleno/a de vida, vivaz</t>
  </si>
  <si>
    <t xml:space="preserve">Vol lewe, lewenslustig </t>
  </si>
  <si>
    <t>Okugcwele impilo, okunofuqufuqu</t>
  </si>
  <si>
    <t>Luzele bubomi, ludlamkile</t>
  </si>
  <si>
    <t>Ya tletseng bophelo, ya mafolofolo</t>
  </si>
  <si>
    <t>Γεμάτοι ζωή, ζωηροί</t>
  </si>
  <si>
    <t>מלא חיים, תוסס</t>
  </si>
  <si>
    <t>plní života, temperamentní</t>
  </si>
  <si>
    <t>ពេញនៃជីវិត, ក្លៀវក្លា</t>
  </si>
  <si>
    <t>مليئ بالحياة ، مفعم بالحيوية</t>
  </si>
  <si>
    <t>Plein de vie, vivace</t>
  </si>
  <si>
    <t>Mwenye amejaa uhai, mchangamfu</t>
  </si>
  <si>
    <t>Vui vẻ, sống hết mình</t>
  </si>
  <si>
    <t>প্রাণপ্রাচুর্যে ভরপুর, প্রাণবন্ত</t>
  </si>
  <si>
    <t>ਜੀਵਨ ਨਾਲ ਭਰਪੂਰ, ਸਜੀਵ</t>
  </si>
  <si>
    <t>જીવનથી ભરપૂર, જિંદાદિલ</t>
  </si>
  <si>
    <t>ଓଜସ୍ବୀ, ଫୂର୍ତ୍ତୀଯୁକ୍ତ</t>
  </si>
  <si>
    <t>உயிரோட்டம் நிறைந்தது , குதூகலமானது (சுறுசுறுப்பானது)</t>
  </si>
  <si>
    <t>జీవితమంతా, సచేతనమైన</t>
  </si>
  <si>
    <t>ಚೈತನ್ಯವಿರುವ , ಲವಲವಿಕೆಯ ಆಕರ್ಷಕ ವರ್ತನೆ</t>
  </si>
  <si>
    <t xml:space="preserve">തേജസ്സുള്ള, ചുണയുള്ള </t>
  </si>
  <si>
    <t>জীৱনেৰে পূৰ্ণ,  সজীৱ</t>
  </si>
  <si>
    <t>जोश में, प्रफुल्लित</t>
  </si>
  <si>
    <t>उत्साहपूर्ण, प्रफुल्लित</t>
  </si>
  <si>
    <t xml:space="preserve">ජීවයෙන් පිරුණ </t>
  </si>
  <si>
    <t>வாழ்வு முழுதான , கலகலப்பான</t>
  </si>
  <si>
    <t>Cheia de vida, vivaz</t>
  </si>
  <si>
    <t>Élettel teli, élénk</t>
  </si>
  <si>
    <t>Täynnä elämää, eloisa</t>
  </si>
  <si>
    <t>مليئة بالحياة ، مرح</t>
  </si>
  <si>
    <t>زندگی سے بھرپور، زندہ دل</t>
  </si>
  <si>
    <t>জীবনশক্তিতে ভরপুর, প্রাণবন্ত</t>
  </si>
  <si>
    <t>Повний життя, живий</t>
  </si>
  <si>
    <t>Полный жизни, живой</t>
  </si>
  <si>
    <t>Pełne życia, żywiołowe</t>
  </si>
  <si>
    <t>Juputara na ndụ, ihe dị egwu</t>
  </si>
  <si>
    <t>Kún fún ìyè, àláfíà</t>
  </si>
  <si>
    <t>E dey full of life and cheerful</t>
  </si>
  <si>
    <t>Cike da rayuwa, mai karsashi</t>
  </si>
  <si>
    <t>Unique, non conforming</t>
  </si>
  <si>
    <t>Originales, hors normes</t>
  </si>
  <si>
    <t>Uniek, eigenzinnig</t>
  </si>
  <si>
    <t>Único</t>
  </si>
  <si>
    <t>独特的，与世俗常规不同的</t>
  </si>
  <si>
    <t>Einzigartig, unangepasst</t>
  </si>
  <si>
    <t>독특한, 형식을 벗어난</t>
  </si>
  <si>
    <t>Único, no conformista</t>
  </si>
  <si>
    <t>Natatangi, hindi mahilig sumunod</t>
  </si>
  <si>
    <t>Únicas, inconformistas</t>
  </si>
  <si>
    <t>Unika, inte som andra</t>
  </si>
  <si>
    <t>فريد من نوعه، لا يتقيد بالآخرين</t>
  </si>
  <si>
    <t>Exclusiva, no convencional</t>
  </si>
  <si>
    <t>Unik, tidak sesuai</t>
  </si>
  <si>
    <t>ユニーク、既成概念にとらわれない</t>
  </si>
  <si>
    <t>Uniche, anticonformiste</t>
  </si>
  <si>
    <t>Unik, ikke som andre</t>
  </si>
  <si>
    <t>Essiz, kural dışı</t>
  </si>
  <si>
    <t>獨特的、不循規蹈矩的</t>
  </si>
  <si>
    <t>ထူးျခားေသာ၊တမူထူးေသာ</t>
  </si>
  <si>
    <t>มีเอกลักษณ์, ทวนกระแส</t>
  </si>
  <si>
    <t>Unik, tidak menurut</t>
  </si>
  <si>
    <t>独特，不符合要求</t>
  </si>
  <si>
    <t>Uniques, non conformistes</t>
  </si>
  <si>
    <t>ünica(o), inconforme</t>
  </si>
  <si>
    <t>Único/a, que no se conforma</t>
  </si>
  <si>
    <t xml:space="preserve">Uniek, nie-konformerend </t>
  </si>
  <si>
    <t>Okungafani nokunye, okungalandeli migomo</t>
  </si>
  <si>
    <t>Lufana lodwa, alugobi</t>
  </si>
  <si>
    <t>Ya sa tlwaelehang, ya sa lateleng melao</t>
  </si>
  <si>
    <t>Único, no conforme</t>
  </si>
  <si>
    <t>Μοναδικοί, που δεν συμβιβάζονται</t>
  </si>
  <si>
    <t>ייחודי, חריג</t>
  </si>
  <si>
    <t>Unice, non-conformiste</t>
  </si>
  <si>
    <t>jedineční, neštandardní</t>
  </si>
  <si>
    <t xml:space="preserve">Único, no conformista </t>
  </si>
  <si>
    <t>មានតែមួយគត់, មិនមែនការអនុលោម</t>
  </si>
  <si>
    <t>فريد من نوعه، غير متطابق</t>
  </si>
  <si>
    <t>Unique, non conforme</t>
  </si>
  <si>
    <t>Khác biệt, không theo chuẩn mực</t>
  </si>
  <si>
    <t>অনবদ্য, ভিন্ন মতের</t>
  </si>
  <si>
    <t>ਨਵੇਕਲਾ, ਗੈਰ-ਅਨੁਰੂਪ</t>
  </si>
  <si>
    <t>અનોખા, અનુસરણ નહીં કરનારા</t>
  </si>
  <si>
    <t>ସ୍ବତନ୍ତ୍ର, ଅସମାନ</t>
  </si>
  <si>
    <t>தனித்தன்மையானது, ஒத்துப்போகாதது</t>
  </si>
  <si>
    <t>ప్రత్యేకమైన, అనుగుణంగా లేని</t>
  </si>
  <si>
    <t>ಏಕಮಾತ್ರ, ಸರಿಹೊಂದಿಕೊಳ್ಳದಿರುವ</t>
  </si>
  <si>
    <t xml:space="preserve">അതുല്യമായ, അനന്യസാദൃശ്യമായ </t>
  </si>
  <si>
    <t>অতুলনীয়, অনুৰুপ নোহোৱা</t>
  </si>
  <si>
    <t>अनोखा, गैर अनुरूप/भिन्न-मत का</t>
  </si>
  <si>
    <t>अद्वितीय, सुसंगत नसलेला</t>
  </si>
  <si>
    <t>වෙනස්, නොගැලපෙන</t>
  </si>
  <si>
    <t xml:space="preserve">தனித்துவமான, இணக்கற்ற </t>
  </si>
  <si>
    <t>Única, inconformista</t>
  </si>
  <si>
    <t>Egyedi, nem áll be a sorba</t>
  </si>
  <si>
    <t>Ainutlaatuinen, yksilöllinen</t>
  </si>
  <si>
    <t>فريد من نوعو ، غير مقيد</t>
  </si>
  <si>
    <t>منفرد، دوسروں سے ہٹ کے</t>
  </si>
  <si>
    <t>অনন্য, অনুসারী নয়</t>
  </si>
  <si>
    <t>Унікальний, такий що не вписується</t>
  </si>
  <si>
    <t>Уникальный, не вписывающийся</t>
  </si>
  <si>
    <t>jedineční, nepřizpůsobují se</t>
  </si>
  <si>
    <t>Unikalne, nieszablonowe</t>
  </si>
  <si>
    <t>Ọpụrụiche, enweghị nkwekọrịta</t>
  </si>
  <si>
    <t>Dáyàtọ̀, dá dúró</t>
  </si>
  <si>
    <t>E dey unique and no dey compatible</t>
  </si>
  <si>
    <t>Haɗaɗɗe, marar miƙa kai</t>
  </si>
  <si>
    <t>Special, distinguished</t>
  </si>
  <si>
    <t>Distinguées, mises en valeur</t>
  </si>
  <si>
    <t>Speciaal, gedistingeerd</t>
  </si>
  <si>
    <t>Especial, diferenciado</t>
  </si>
  <si>
    <t>优异的，卓越的</t>
  </si>
  <si>
    <t>Besonders, hervorragend</t>
  </si>
  <si>
    <t>특별한, 유명한</t>
  </si>
  <si>
    <t>Especial, distinguido</t>
  </si>
  <si>
    <t>Speciaal, vooraanstaand</t>
  </si>
  <si>
    <t>Espesyal, marangal</t>
  </si>
  <si>
    <t>Especiales, distinguidas</t>
  </si>
  <si>
    <t>Speciella, framstående</t>
  </si>
  <si>
    <t>اجتماعي، متميز</t>
  </si>
  <si>
    <t>Especial, distinguida</t>
  </si>
  <si>
    <t>Istimewa, terhormat</t>
  </si>
  <si>
    <t>特別な存在、威厳がある</t>
  </si>
  <si>
    <t>Speciali, distinte</t>
  </si>
  <si>
    <t>Spesiell, enestående</t>
  </si>
  <si>
    <t>Özel,seçkin</t>
  </si>
  <si>
    <t>特別的、尊貴的</t>
  </si>
  <si>
    <t>အထူးျပဳလုပ္ထားေသာ၊ျခားနားေသာ</t>
  </si>
  <si>
    <t>Свою особенность</t>
  </si>
  <si>
    <t>พิเศษ,โดดเด่น</t>
  </si>
  <si>
    <t>Istimewa, berbeza</t>
  </si>
  <si>
    <t>特别，尊贵</t>
  </si>
  <si>
    <t>Spéciales, se distinguent</t>
  </si>
  <si>
    <t>Especial, distinguida(o)</t>
  </si>
  <si>
    <t>Especial, distinguido/a</t>
  </si>
  <si>
    <t>Spesiaal, onderskeidend</t>
  </si>
  <si>
    <t>Okukhethekile, okuhloniphekile</t>
  </si>
  <si>
    <t>Luhlobo olulodwa, luyakhetheka</t>
  </si>
  <si>
    <t>Ya ikgethang, ya kgethehileng</t>
  </si>
  <si>
    <t>Σημαντικοί, διακεκριμένοι</t>
  </si>
  <si>
    <t>מיוחד, מכובד</t>
  </si>
  <si>
    <t>Speciale, distinse</t>
  </si>
  <si>
    <t>špeciálni, vzácni</t>
  </si>
  <si>
    <t>ពិសេស, កិត្តិយស</t>
  </si>
  <si>
    <t>مميز</t>
  </si>
  <si>
    <t>Spécial, distingué</t>
  </si>
  <si>
    <t>Spesheli, mashuhuri</t>
  </si>
  <si>
    <t>Đặc biệt, khác biệt</t>
  </si>
  <si>
    <t>বিশেষ, বিশিষ্ট</t>
  </si>
  <si>
    <t>ਖਾਸ, ਵਿਲੱਖਣ</t>
  </si>
  <si>
    <t>વિશેષ/ખાસ, વિશિષ્ટ તરી આવે એવું</t>
  </si>
  <si>
    <t>ବିଶେଷ, ଉତ୍କୃଷ୍ଟ</t>
  </si>
  <si>
    <t>பிரத்யேகமானது , தனித்தன்மையானது</t>
  </si>
  <si>
    <t>ప్రత్యేక, ప్రముఖమైన</t>
  </si>
  <si>
    <t>ವಿಶೇಷ, ಗಣ್ಯ</t>
  </si>
  <si>
    <t>പ്രത്യേകമായ, സവിശേഷമായ</t>
  </si>
  <si>
    <t>বিশেষ, সুনিৰ্দিষ্ট</t>
  </si>
  <si>
    <t>विशेष, प्रतिष्ठित</t>
  </si>
  <si>
    <t xml:space="preserve">විශේෂ , වෙනස් </t>
  </si>
  <si>
    <t xml:space="preserve">விசேட, தனிச்சிறப்பு மிக்க </t>
  </si>
  <si>
    <t>Especial, distinta</t>
  </si>
  <si>
    <t>Különleges, megkülönböztetett</t>
  </si>
  <si>
    <t>Erityinen, erottuva</t>
  </si>
  <si>
    <t>خاص ، مميز</t>
  </si>
  <si>
    <t>خاص/ اسپیشل، نمایاں</t>
  </si>
  <si>
    <t>Особливий, такий що виділяється</t>
  </si>
  <si>
    <t>Особый, выделяющийся</t>
  </si>
  <si>
    <t>zvláštní, odlišní</t>
  </si>
  <si>
    <t>Specjalny, wyróżniający się</t>
  </si>
  <si>
    <t>Ọpụrụiche, ama ama</t>
  </si>
  <si>
    <t>Àkànṣe, ẹni ọ̀tọ̀</t>
  </si>
  <si>
    <t>E dey different and famous</t>
  </si>
  <si>
    <t>Na musamman, Wanda ya bambantawa</t>
  </si>
  <si>
    <t>Knowledgeable, informed</t>
  </si>
  <si>
    <t>Qui s'y connaissent, éclairées</t>
  </si>
  <si>
    <t>Deskundig, geïnformeerd</t>
  </si>
  <si>
    <t>Conhecedor, informado</t>
  </si>
  <si>
    <t>博学的，见多识广的</t>
  </si>
  <si>
    <t>Sachkundig, informiert</t>
  </si>
  <si>
    <t>지식이 많은, 정보에 밝은</t>
  </si>
  <si>
    <t>Experto, informado</t>
  </si>
  <si>
    <t>Maalam, nakakaalam</t>
  </si>
  <si>
    <t>Formadas, informadas</t>
  </si>
  <si>
    <t>Kunniga, informerade</t>
  </si>
  <si>
    <t>واسع الإطلاع، مطّلع</t>
  </si>
  <si>
    <t>Informada, muy conocedora</t>
  </si>
  <si>
    <t>Berpengetahuan luas, terinformasi</t>
  </si>
  <si>
    <t>博識、情報通</t>
  </si>
  <si>
    <t>Che se ne intendono, informate</t>
  </si>
  <si>
    <t>Kunnskapsrik, informert</t>
  </si>
  <si>
    <t>bilgili</t>
  </si>
  <si>
    <t>知識淵博的、知情的</t>
  </si>
  <si>
    <t>ဗဟုသုတျကြယ္၀ေသာ၊ သတင္းအခ်က္အလက္ေပးေသာ</t>
  </si>
  <si>
    <t>Знание, информированность</t>
  </si>
  <si>
    <t>มีความรู้</t>
  </si>
  <si>
    <t>Berpengetahuan, dimaklumkan</t>
  </si>
  <si>
    <t>知识渊博，知情</t>
  </si>
  <si>
    <t>Bien renseignées, informées</t>
  </si>
  <si>
    <t>Bien informada(o), informada(o)</t>
  </si>
  <si>
    <t>Entendido/a, informado/a</t>
  </si>
  <si>
    <t>Kundig, ingelig</t>
  </si>
  <si>
    <t>Okunolwazi, nokwazisiwe</t>
  </si>
  <si>
    <t>Lunolwazi oluphangaleleyo, luxhotyiswe ngolwazi</t>
  </si>
  <si>
    <t>Ya nang le tsebo, ya nang le lesedi</t>
  </si>
  <si>
    <t>Entendido, informado</t>
  </si>
  <si>
    <t>Γνώστες, ενημερωμένοι</t>
  </si>
  <si>
    <t>ידען, מיודע</t>
  </si>
  <si>
    <t>Cunoscatoare, informate</t>
  </si>
  <si>
    <t>znalí, informovaní</t>
  </si>
  <si>
    <t>Conocedora, informada</t>
  </si>
  <si>
    <t>ចំណេះដឹង, ជូនដំណឹង</t>
  </si>
  <si>
    <t>Bien informé, informé</t>
  </si>
  <si>
    <t>Mwenye maarifa</t>
  </si>
  <si>
    <t>Hiểu biết, thông thái</t>
  </si>
  <si>
    <t>জ্ঞানসম্পন্ন, অবগত</t>
  </si>
  <si>
    <t>ਜਾਣਕਾਰ, ਸੂਚਿਤ</t>
  </si>
  <si>
    <t>જાણકાર, માહિતગાર</t>
  </si>
  <si>
    <t>ଜ୍ଞାନବାନ, ସୂଚିତ</t>
  </si>
  <si>
    <t>அறிவு நிறைந்தது, தகவல் அறிந்தது</t>
  </si>
  <si>
    <t>పరిజ్ఞానం గల, సమాచారం అందించే</t>
  </si>
  <si>
    <t xml:space="preserve">അറിവുള്ള, വിജ്ഞാനമുള്ള </t>
  </si>
  <si>
    <t>জ্ঞানী, অৱগত</t>
  </si>
  <si>
    <t>जानकार, अवगत</t>
  </si>
  <si>
    <t>ज्ञानी, माहितीपूर्ण</t>
  </si>
  <si>
    <t xml:space="preserve">දැනුමැති , දැනුම්දුන් </t>
  </si>
  <si>
    <t xml:space="preserve">அறிவு கொண்ட, அறிவார்ந்த </t>
  </si>
  <si>
    <t>Conhecedora, informada</t>
  </si>
  <si>
    <t>Értelmes, informált</t>
  </si>
  <si>
    <t xml:space="preserve">Asiantunteva, asioihin perehtynyt </t>
  </si>
  <si>
    <t>عندو عرفة ، على علم</t>
  </si>
  <si>
    <t xml:space="preserve">با شعور، با خبر </t>
  </si>
  <si>
    <t>জ্ঞানীয়, অবগত</t>
  </si>
  <si>
    <t>Знаючий, обізнаний</t>
  </si>
  <si>
    <t>Знающий, осведомленный</t>
  </si>
  <si>
    <t>vzdělaní, informovaní</t>
  </si>
  <si>
    <t>Dobrze poinformowane, z dużą wiedzą</t>
  </si>
  <si>
    <t>Amamịghe, mara</t>
  </si>
  <si>
    <t>Ní ìmọ̀, ti mọ̀</t>
  </si>
  <si>
    <t>Mai ilimi, masani</t>
  </si>
  <si>
    <t>Genuine, down to earth</t>
  </si>
  <si>
    <t>Authentiques, fidèles à elle-mêmes</t>
  </si>
  <si>
    <t>Oprecht, nuchter</t>
  </si>
  <si>
    <t>Genuíno, pé no chão</t>
  </si>
  <si>
    <t>真挚的，脚踏实地的</t>
  </si>
  <si>
    <t>Ungekünstelt, bodenständig</t>
  </si>
  <si>
    <t>진실한, 현실적인</t>
  </si>
  <si>
    <t>Genuino, práctico</t>
  </si>
  <si>
    <t>Totoo, walang pagkukunwari</t>
  </si>
  <si>
    <t>Genuinas, con los pies en la tierra</t>
  </si>
  <si>
    <t>Äkta, jordnära</t>
  </si>
  <si>
    <t>أصيل، متواضع</t>
  </si>
  <si>
    <t>Genuina, realista</t>
  </si>
  <si>
    <t>Murni, bersahaja</t>
  </si>
  <si>
    <t>実直、堅実</t>
  </si>
  <si>
    <t>Genuine, concrete</t>
  </si>
  <si>
    <t>Genuin, jordnær</t>
  </si>
  <si>
    <t>İçten,gerçekci</t>
  </si>
  <si>
    <t>真實的、腳踏實地的</t>
  </si>
  <si>
    <t>စစ္မွန္ေသာ၊ လက္ေတြ႔ဘ၀နွင့္နီးစပ္ေသာ</t>
  </si>
  <si>
    <t>Естественность, искренность</t>
  </si>
  <si>
    <t>ของแท้, ติดดิน</t>
  </si>
  <si>
    <t>Asli, rendah diri</t>
  </si>
  <si>
    <t>真实，脚踏实地</t>
  </si>
  <si>
    <t>Franches, réalistes</t>
  </si>
  <si>
    <t>Genuina(o), atterizada(o)</t>
  </si>
  <si>
    <t>Genuino/a, con los pies en la tierra/práctico/a</t>
  </si>
  <si>
    <t>Opreg, plat op die aarde</t>
  </si>
  <si>
    <t>Okuyiqiniso, okuphansi</t>
  </si>
  <si>
    <t>Alungxengwanga, luzithobile</t>
  </si>
  <si>
    <t>Wa sebele, ya ikokobeditseng</t>
  </si>
  <si>
    <t>Genuino, con los pies en la tierra</t>
  </si>
  <si>
    <t>Αυθεντικοί, προσγειωμένοι</t>
  </si>
  <si>
    <t>מקורי, מציאותי</t>
  </si>
  <si>
    <t>Autentice, realiste</t>
  </si>
  <si>
    <t>uprimní, bez predstierania</t>
  </si>
  <si>
    <t xml:space="preserve">Genuina, realista  </t>
  </si>
  <si>
    <t>ពិតប្រាកដ, ចុះទៅផែនដី</t>
  </si>
  <si>
    <t>صادق، متواضع</t>
  </si>
  <si>
    <t>Authentique, Simple</t>
  </si>
  <si>
    <t>Mkweli, mwenye anafanya mambo kihalisia</t>
  </si>
  <si>
    <t>Chân thật, bình dị</t>
  </si>
  <si>
    <t>আসল, সহজ সরল</t>
  </si>
  <si>
    <t>ਵਾਸਤਵਿਕ, ਨਿਮਰ ਸੁਭਾਅ ਵਾਲਾ</t>
  </si>
  <si>
    <t>જેન્યુઇન/સાચા, વાસ્તવિક</t>
  </si>
  <si>
    <t>ବାସ୍ତବିକ, ନମ୍ର</t>
  </si>
  <si>
    <t>உண்மையானது, மிக எளிமையானது</t>
  </si>
  <si>
    <t>అసలైన, ఒదిగి ఉండే</t>
  </si>
  <si>
    <t>ಅಪ್ಪಟ ಶುದ್ಧ, ತಗ್ಗಿ ಬಗ್ಗಿ ನಡೆಯುವ</t>
  </si>
  <si>
    <t xml:space="preserve">യഥാര്‍ത്ഥമായ, യാഥാര്‍ത്ഥ്യബോധമുള്ള </t>
  </si>
  <si>
    <t>প্ৰকৃত, মাটিৰ মানুহ</t>
  </si>
  <si>
    <t>वास्तविक, सादा/जिसके पैर जमीन पर है</t>
  </si>
  <si>
    <t>वास्तविक, विनम्र</t>
  </si>
  <si>
    <t xml:space="preserve">අවංක , නිහතමානී </t>
  </si>
  <si>
    <t xml:space="preserve">உண்மையான, பகட்டற்ற </t>
  </si>
  <si>
    <t>Genuína, realista</t>
  </si>
  <si>
    <t>Öszinte, földhözragadt</t>
  </si>
  <si>
    <t>Aito, maanläheinen</t>
  </si>
  <si>
    <t>حقيقي، واقعي</t>
  </si>
  <si>
    <t xml:space="preserve">حقیقی، عاجزی </t>
  </si>
  <si>
    <t>প্রকৃত, সাদাসিদে</t>
  </si>
  <si>
    <t>Щирий, скромний</t>
  </si>
  <si>
    <t>Искренний, скромный</t>
  </si>
  <si>
    <t>opravdoví, s nohama na zemi</t>
  </si>
  <si>
    <t>Praktyczne, przyziemne</t>
  </si>
  <si>
    <t>Ezigbo, ume ala</t>
  </si>
  <si>
    <t>Ojúlówó, onírẹ̀lẹ̀</t>
  </si>
  <si>
    <t>E dey honest and truthful</t>
  </si>
  <si>
    <t>Na haƙiƙa, mai filla-filla</t>
  </si>
  <si>
    <t>Happy, joyful</t>
  </si>
  <si>
    <t>Heureuses, joyeuses</t>
  </si>
  <si>
    <t>Gelukkig, blij</t>
  </si>
  <si>
    <t>Feliz, alegre</t>
  </si>
  <si>
    <t>开心的，快乐的</t>
  </si>
  <si>
    <t>Glücklich, freudig</t>
  </si>
  <si>
    <t>만족하는, 기뻐하는</t>
  </si>
  <si>
    <t>Masaya, maligaya</t>
  </si>
  <si>
    <t>Felices, alegres</t>
  </si>
  <si>
    <t>Glada, lyckliga</t>
  </si>
  <si>
    <t>سعيد، مبتهج</t>
  </si>
  <si>
    <t>Contenta, festiva</t>
  </si>
  <si>
    <t>Bahagia, gembira</t>
  </si>
  <si>
    <t>ハッピーになる、嬉しくなる</t>
  </si>
  <si>
    <t>Divertente, giocoso</t>
  </si>
  <si>
    <t>Glad, full av glede</t>
  </si>
  <si>
    <t>Mutlu, neşe dolu</t>
  </si>
  <si>
    <t>快樂的</t>
  </si>
  <si>
    <t>ေပ်ာ္ရႊင္ေသာ၊ရႊင္ျမဴးေသာ</t>
  </si>
  <si>
    <t>Веселье, радость</t>
  </si>
  <si>
    <t>มีความสุข, เริงร่า</t>
  </si>
  <si>
    <t>Gembira, riang</t>
  </si>
  <si>
    <t>开心，快乐</t>
  </si>
  <si>
    <t>Gelukkig, opgeruimd</t>
  </si>
  <si>
    <t>Okujabule, okunenjabulo</t>
  </si>
  <si>
    <t>Lunovuyo, luyavuya</t>
  </si>
  <si>
    <t>Ya thabileng, ya natefelwang</t>
  </si>
  <si>
    <t>Πρόσχαροι, Χαρούμενοι</t>
  </si>
  <si>
    <t>מאושר, שמח</t>
  </si>
  <si>
    <t>šťastní, radostní</t>
  </si>
  <si>
    <t>រីករាយ, រីករាយ</t>
  </si>
  <si>
    <t>سعيد ، مبتهج</t>
  </si>
  <si>
    <t>Heureux, joyeux</t>
  </si>
  <si>
    <t>Vui vẻ, vui tươi</t>
  </si>
  <si>
    <t>খুশি, আনন্দময়</t>
  </si>
  <si>
    <t>ਖੁਸ਼, ਖੁਸ਼ਮਿਜਾਜ</t>
  </si>
  <si>
    <t>ખુશ, આનંદપૂર્ણ</t>
  </si>
  <si>
    <t>ଖୁସୀ, ଆନନ୍ଦପୂର୍ଣ୍ଣ</t>
  </si>
  <si>
    <t>மகிழ்ச்சியானது, குதூகலம் மிக்கது</t>
  </si>
  <si>
    <t>ಸಂತೋಷಗೊಂಡ,  ಹಿಗ್ಗಿದ</t>
  </si>
  <si>
    <t xml:space="preserve">സന്തോഷമുള്ള, ആനന്ദമുള്ള </t>
  </si>
  <si>
    <t>खुश, आनंदपूर्ण</t>
  </si>
  <si>
    <t>सुखी, आनंदी</t>
  </si>
  <si>
    <t>සතුටු , ප්‍රීතිමත්</t>
  </si>
  <si>
    <t xml:space="preserve">மகிழ்ச்சியான, பூரிப்பான </t>
  </si>
  <si>
    <t>Boldog, vidám</t>
  </si>
  <si>
    <t>Onnellinen, riemukas</t>
  </si>
  <si>
    <t xml:space="preserve">خوش، پر مسرت </t>
  </si>
  <si>
    <t>খুশী, আনন্দিত</t>
  </si>
  <si>
    <t>Щасливий, радісний</t>
  </si>
  <si>
    <t>Счастливый, радостный</t>
  </si>
  <si>
    <t>šťastní, plní radosti</t>
  </si>
  <si>
    <t>Szczęśliwe, radosne</t>
  </si>
  <si>
    <t>Obi ụtọ, obi anụrị</t>
  </si>
  <si>
    <t>Ìdùnú, kún fún ayọ̀</t>
  </si>
  <si>
    <t>E dey glad and happy</t>
  </si>
  <si>
    <t>Mai murna, mai farin ciki</t>
  </si>
  <si>
    <t>Excited, elated</t>
  </si>
  <si>
    <t>Enthousiastes, euphoriques</t>
  </si>
  <si>
    <t>Opgetogen, verrukt</t>
  </si>
  <si>
    <t>Excitado, eufórico</t>
  </si>
  <si>
    <t>兴奋的，兴高采烈的</t>
  </si>
  <si>
    <t>Begeistert, freudig</t>
  </si>
  <si>
    <t>신이 난, 의기양양한</t>
  </si>
  <si>
    <t>Emocionado, exaltado</t>
  </si>
  <si>
    <t>Excited, nagagalak</t>
  </si>
  <si>
    <t>Excitadas, eufóricas</t>
  </si>
  <si>
    <t>Entusiastiska, upprymda</t>
  </si>
  <si>
    <t xml:space="preserve">متحمسة، </t>
  </si>
  <si>
    <t>Entusiasta, eufórica</t>
  </si>
  <si>
    <t>Bersemangat, gembira</t>
  </si>
  <si>
    <t>ワクワクする、気持ちがたかぶる</t>
  </si>
  <si>
    <t>Eccitate, euforiche</t>
  </si>
  <si>
    <t>Opprømt, oppløftet</t>
  </si>
  <si>
    <t>Heyecanlı, coşkun</t>
  </si>
  <si>
    <t>興奮的、興高采烈的</t>
  </si>
  <si>
    <t>စိတ္လွဳပ္ရွားေသာ</t>
  </si>
  <si>
    <t>Восторженность, подъем настроения</t>
  </si>
  <si>
    <t>ตื่นเต้นดีใจ, ปิติยินดี</t>
  </si>
  <si>
    <t>Teruja, girang</t>
  </si>
  <si>
    <t>兴奋，兴高采烈</t>
  </si>
  <si>
    <t>Excitées, ravies</t>
  </si>
  <si>
    <t>Emocionada(o, Exaltada(o)</t>
  </si>
  <si>
    <t>Emocionado/a, eufórico/a</t>
  </si>
  <si>
    <t>Opgewonde, verheug</t>
  </si>
  <si>
    <t>Okweneme, okwesese</t>
  </si>
  <si>
    <t xml:space="preserve">Lunochulumanco, luphakanyisiwe </t>
  </si>
  <si>
    <t>Emocionado, euforico</t>
  </si>
  <si>
    <t>מתרגש, במצב רוח מרומם</t>
  </si>
  <si>
    <t>Incantate, entuziasmate</t>
  </si>
  <si>
    <t>nadšení, šťastní</t>
  </si>
  <si>
    <t>Entusiasmado, extasiado</t>
  </si>
  <si>
    <t>រំភើប, រីករាយ</t>
  </si>
  <si>
    <t>متحمس ، مبتهج</t>
  </si>
  <si>
    <t>Excité, ravi</t>
  </si>
  <si>
    <t>Msisimko</t>
  </si>
  <si>
    <t>Hào hứng, phấn khích</t>
  </si>
  <si>
    <t>উত্তেজিত, উল্লসিত</t>
  </si>
  <si>
    <t>ਉਤੇਜਿਤ, ਪ੍ਰਸੰਨ</t>
  </si>
  <si>
    <t>ઉત્તેજિત, ઉલ્લાસિત</t>
  </si>
  <si>
    <t>ଉତ୍ସାହିତ, ଉଲ୍ଲାସିତ</t>
  </si>
  <si>
    <t>உற்சாகமானது,மிகவும் மகிழ்ச்சியானது</t>
  </si>
  <si>
    <t>ఉత్తేజితమైన, ఉల్లాసంగా గల</t>
  </si>
  <si>
    <t>ಸಂಭ್ರಮದ , ನಲಿವಿನ</t>
  </si>
  <si>
    <t xml:space="preserve">ആവേശമുള്ള, അത്യാഹ്ലാദമുള്ള </t>
  </si>
  <si>
    <t>উত্তেজিত, উত্তোলিত</t>
  </si>
  <si>
    <t xml:space="preserve">उत्साहित, उल्‍लसित </t>
  </si>
  <si>
    <t>उत्साही, उत्साहपूर्ण</t>
  </si>
  <si>
    <t xml:space="preserve">උද්වේගකාරී  , ඉමහත් සතුට </t>
  </si>
  <si>
    <t xml:space="preserve">உற்சாகமான, மகிழ்ச்சி பொங்கும் </t>
  </si>
  <si>
    <t>Entusiasmada, extasiada</t>
  </si>
  <si>
    <t>Izgatott, mámoros</t>
  </si>
  <si>
    <t>Innostunut, riemullinen</t>
  </si>
  <si>
    <t>متحمس ، مرح</t>
  </si>
  <si>
    <t>پر جوش، خوشی میں پھولے نا سمانا</t>
  </si>
  <si>
    <t>উত্তেজিত, উল্লাসিত</t>
  </si>
  <si>
    <t>Схвильований, тріумфуючий</t>
  </si>
  <si>
    <t>Восторженный, ликующий</t>
  </si>
  <si>
    <t>vzrušení, nadšení</t>
  </si>
  <si>
    <t>Podekscytowane, pełne entuzjazmu</t>
  </si>
  <si>
    <t>Obi ụtọ, obi ụtọ</t>
  </si>
  <si>
    <t>E dey happy and overjoy</t>
  </si>
  <si>
    <t>Mai ɗoki, mai farin ciki</t>
  </si>
  <si>
    <t>Uncomplicated</t>
  </si>
  <si>
    <t>Toute simple</t>
  </si>
  <si>
    <t>Ongecompliceerd</t>
  </si>
  <si>
    <t>Descomplicada</t>
  </si>
  <si>
    <t>简单易懂的</t>
  </si>
  <si>
    <t>Unkompliziert</t>
  </si>
  <si>
    <t>복잡하지 않은</t>
  </si>
  <si>
    <t>Sin complicaciones</t>
  </si>
  <si>
    <t>Madaling intindihin</t>
  </si>
  <si>
    <t>Okomplicerat</t>
  </si>
  <si>
    <t> غير معقدة</t>
  </si>
  <si>
    <t>Tidak rumit</t>
  </si>
  <si>
    <t>率直</t>
  </si>
  <si>
    <t>Semplice</t>
  </si>
  <si>
    <t>Ukomplisert</t>
  </si>
  <si>
    <t>Karışık olmayan</t>
  </si>
  <si>
    <t>簡單的</t>
  </si>
  <si>
    <t>ရိုးရွင္းသည္၊ရွဳပ္ေထြးမွဳမရွိေသာ</t>
  </si>
  <si>
    <t>Простая, понятная</t>
  </si>
  <si>
    <t>ไม่ซับซ้อน</t>
  </si>
  <si>
    <t>不复杂</t>
  </si>
  <si>
    <t>Simple</t>
  </si>
  <si>
    <t>Descomplicada(o)</t>
  </si>
  <si>
    <t>Sencillo</t>
  </si>
  <si>
    <t>Ongeklompiseerd</t>
  </si>
  <si>
    <t>Okungaxakile</t>
  </si>
  <si>
    <t>Alunangxaki</t>
  </si>
  <si>
    <t>Ya sa rarahanang</t>
  </si>
  <si>
    <t xml:space="preserve">Απλή </t>
  </si>
  <si>
    <t>פשוט/לא מסובך</t>
  </si>
  <si>
    <t>Necomplicate, simple</t>
  </si>
  <si>
    <t>jednoduchá</t>
  </si>
  <si>
    <t>មិនស្មុគស្មាញ</t>
  </si>
  <si>
    <t>غير معقد</t>
  </si>
  <si>
    <t>Asiyekuwa na utata</t>
  </si>
  <si>
    <t>Đơn giản, không phức tạp</t>
  </si>
  <si>
    <t xml:space="preserve">সরল </t>
  </si>
  <si>
    <t>ਗੁੰਝਲਰਹਿਤ</t>
  </si>
  <si>
    <t>સરળ</t>
  </si>
  <si>
    <t>ସରଳ</t>
  </si>
  <si>
    <t>சிக்கலற்றது</t>
  </si>
  <si>
    <t>సులభమైన</t>
  </si>
  <si>
    <t>ಕಷ್ಟಕರವಲ್ಲದ</t>
  </si>
  <si>
    <t xml:space="preserve">സങ്കീര്‍ണ്ണമല്ലാത്തത് </t>
  </si>
  <si>
    <t>অজটিল</t>
  </si>
  <si>
    <t>सरल/सादा</t>
  </si>
  <si>
    <t>सरळ</t>
  </si>
  <si>
    <t xml:space="preserve">සරල </t>
  </si>
  <si>
    <t xml:space="preserve">சிக்கலற்ற </t>
  </si>
  <si>
    <t>Egyszerű</t>
  </si>
  <si>
    <t>Mutkaton</t>
  </si>
  <si>
    <t>سیدھا، سمجھ میں آنے والا</t>
  </si>
  <si>
    <t>সহজ</t>
  </si>
  <si>
    <t>Без проблем, невигадливий</t>
  </si>
  <si>
    <t>Без заморочек, незатейливый</t>
  </si>
  <si>
    <t>nekomplikovaná</t>
  </si>
  <si>
    <t>Nieskomplikowane</t>
  </si>
  <si>
    <t>Enweghị nsogbu</t>
  </si>
  <si>
    <t>Àìrújú</t>
  </si>
  <si>
    <t>E dey straight forward</t>
  </si>
  <si>
    <t>Marar yamutsi</t>
  </si>
  <si>
    <t>Mainstream</t>
  </si>
  <si>
    <t>Commune/standard</t>
  </si>
  <si>
    <t>Gewoontjes/standaard</t>
  </si>
  <si>
    <t>Para todos / democrático</t>
  </si>
  <si>
    <t>主流的</t>
  </si>
  <si>
    <t>Mainstream/für alle</t>
  </si>
  <si>
    <t>주류/표준</t>
  </si>
  <si>
    <t>Corriente principal</t>
  </si>
  <si>
    <t>Kumbensyonal, pangunahing kalakaran</t>
  </si>
  <si>
    <t>Sigue la corriente, normal</t>
  </si>
  <si>
    <t>سائدة</t>
  </si>
  <si>
    <t>Convencional</t>
  </si>
  <si>
    <t>Arus utama</t>
  </si>
  <si>
    <t>主流</t>
  </si>
  <si>
    <t>Che va per la maggiore</t>
  </si>
  <si>
    <t>"Mainstream"</t>
  </si>
  <si>
    <t>ေခတ္ေရစီးေၾကာင္းကိုဦးေဆာင္သည္</t>
  </si>
  <si>
    <t>Распространенная</t>
  </si>
  <si>
    <t>กระแสหลัก</t>
  </si>
  <si>
    <t>Courante</t>
  </si>
  <si>
    <t>General</t>
  </si>
  <si>
    <t>Mainstream/Convencional/Mayoritario</t>
  </si>
  <si>
    <t>Hoofstroom</t>
  </si>
  <si>
    <t>Okwejwayelekile</t>
  </si>
  <si>
    <t>Undoqo</t>
  </si>
  <si>
    <t>Ya tlwaelehileng</t>
  </si>
  <si>
    <t>Συνηθισμένη / mainstream</t>
  </si>
  <si>
    <t>המחנה המשותף הרחב /זרם מרכזי</t>
  </si>
  <si>
    <t>Normale, standard</t>
  </si>
  <si>
    <t>bežná</t>
  </si>
  <si>
    <t xml:space="preserve">Ordinario </t>
  </si>
  <si>
    <t>អានុភាព</t>
  </si>
  <si>
    <t>تيار</t>
  </si>
  <si>
    <t>Conventionnel/Ordinaire</t>
  </si>
  <si>
    <t xml:space="preserve">Inayojulikana </t>
  </si>
  <si>
    <t>Phổ thông, bình dân</t>
  </si>
  <si>
    <t>মূলস্রোত</t>
  </si>
  <si>
    <t>ਮੇਨਸਟ੍ਰੀਮ</t>
  </si>
  <si>
    <t>મુખ્યધારા/મેઈનસ્ટ્રીમ</t>
  </si>
  <si>
    <t>ମୁଖ୍ୟ ଧାରା</t>
  </si>
  <si>
    <t>முக்கிய பாதையில் இருப்பது</t>
  </si>
  <si>
    <t>ప్రధాన రంగం</t>
  </si>
  <si>
    <t>ಮುಖ್ಯವಾಹಿನಿ</t>
  </si>
  <si>
    <t>മുഖ്യഗതി</t>
  </si>
  <si>
    <t>মূখ্য বা প্ৰধান ধাৰা</t>
  </si>
  <si>
    <t>मेनस्ट्रीम/मुख्य धारा का</t>
  </si>
  <si>
    <t>मेन स्ट्रीम</t>
  </si>
  <si>
    <t>ප්‍රධාන විෂය</t>
  </si>
  <si>
    <t xml:space="preserve">பிரதான </t>
  </si>
  <si>
    <t>Comum, para todos</t>
  </si>
  <si>
    <t>Átlagos</t>
  </si>
  <si>
    <t>Valtavirtaa</t>
  </si>
  <si>
    <t>مرکزی دھارا</t>
  </si>
  <si>
    <t>মুখ্যধারা</t>
  </si>
  <si>
    <t>Такий як усі, масовий, розповсюджений</t>
  </si>
  <si>
    <t>Такой как все,массовый, распространенный</t>
  </si>
  <si>
    <t>mainstreamová</t>
  </si>
  <si>
    <t>Powszechne, dla każdego</t>
  </si>
  <si>
    <t>Isi iyi</t>
  </si>
  <si>
    <t>Tí ó wọ́pọ̀, Ti àarìn gbùn-gbùn or ọ̀gangan</t>
  </si>
  <si>
    <t>E dey normal</t>
  </si>
  <si>
    <t>Na gama-gari</t>
  </si>
  <si>
    <t>Has new &amp; interesting features</t>
  </si>
  <si>
    <t>Qui offre des fonctionnalités originales</t>
  </si>
  <si>
    <t>Heeft nieuwe en interessante functies</t>
  </si>
  <si>
    <t>Tem recursos novos e interessantes</t>
  </si>
  <si>
    <t>提供新颖有趣的特色</t>
  </si>
  <si>
    <t>Bietet neue und interessante Funktionen</t>
  </si>
  <si>
    <t>새롭고 흥미로운 기능이 있는</t>
  </si>
  <si>
    <t>Tiene nuevas e interesantes características</t>
  </si>
  <si>
    <t>May mga bago at interesting na features</t>
  </si>
  <si>
    <t>Tienen características nuevas e interesantes</t>
  </si>
  <si>
    <t xml:space="preserve">Har nya och intressanta funktioner </t>
  </si>
  <si>
    <t> لديها ميزات جديدة ومثيرة للاهتمام</t>
  </si>
  <si>
    <t>Tiene características nuevas e interesantes</t>
  </si>
  <si>
    <t>Memiliki fitur baru &amp; menarik</t>
  </si>
  <si>
    <t>新しく面白い機能がある</t>
  </si>
  <si>
    <t>Ha caratteristivhe  nuove ed interessanti</t>
  </si>
  <si>
    <t>Har nye og interessante produktegenskaper</t>
  </si>
  <si>
    <t>Yeni ve ilginç özellikleri olan</t>
  </si>
  <si>
    <t>有新潮的和有趣的功能</t>
  </si>
  <si>
    <t>ဆန္းသစ္ျပီးစိတ္၀င္စားဖြယ္ေကာင္းေသာအသြင္အျပင္ရွိသည္</t>
  </si>
  <si>
    <t>มีคุณสมบัติที่ใหม่ และน่าสนใจ</t>
  </si>
  <si>
    <t>Mempunyai ciri - ciri baru &amp; menarik</t>
  </si>
  <si>
    <t>有新的和有趣的功能</t>
  </si>
  <si>
    <t>Offre des caractéristiques nouvelles et intéressantes</t>
  </si>
  <si>
    <t xml:space="preserve">Tiene/n características nuevas e interesantes </t>
  </si>
  <si>
    <t>Het nuwe en interessante kwliteite</t>
  </si>
  <si>
    <t>Okunezimpawu ezintsha nezihehanayo</t>
  </si>
  <si>
    <t>Luneempawu ezintsha nezitsala umdla</t>
  </si>
  <si>
    <t>Ya nang le dibopeho tse ntjha hape tse kgahlisang</t>
  </si>
  <si>
    <t>Έχει νέα και ενδιαφέροντα χαρακτηριστικά</t>
  </si>
  <si>
    <t>בעל תכונות חדשות ומעניינות</t>
  </si>
  <si>
    <t>Au caracteristici noi &amp; interesante</t>
  </si>
  <si>
    <t>má nové a zaujímavé prvky</t>
  </si>
  <si>
    <t>Tiene nuevas e interesantes funciones</t>
  </si>
  <si>
    <t>មានលក្ខណៈថ្មីនិងគួរឱ្យចាប់អារម្មណ៍</t>
  </si>
  <si>
    <t>لديه مميزات جديدة ومثيرة للاهتمام</t>
  </si>
  <si>
    <t>A de nouvelles fonctionnalités intéressantes</t>
  </si>
  <si>
    <t>Iko na features mpya na za kuvutia</t>
  </si>
  <si>
    <t>Có tính năng mới mẻ và thú vị</t>
  </si>
  <si>
    <t xml:space="preserve">নতুন এবং আকর্ষণীয় বৈশিষ্ট্য আছে </t>
  </si>
  <si>
    <t>ਨਵੀਆਂ ਅਤੇ ਦਿਲਚਸਪ ਵਿਸ਼ੇਸ਼ਤਾਵਾਂ ਹਨ</t>
  </si>
  <si>
    <t>નવા અને રસપ્રદ ફીચર્સ/વિશેષતાઓ ધરાવે છે</t>
  </si>
  <si>
    <t>ନୂଆ ଏବଂ ଆଗ୍ରହଜନକ ବୈଶିଷ୍ଟ୍ୟଗୁଡ଼ିକ ଅଛି</t>
  </si>
  <si>
    <t>புதிய மற்றும் ஆர்வத்தை தூண்டும் அம்சங்களைக் கொண்டிருப்பது</t>
  </si>
  <si>
    <t>క్రొత్త మరియు ఆసక్తికరమైన లక్షణాలు గల</t>
  </si>
  <si>
    <t>ಹೊಸ ಮತ್ತು ಆಸಕ್ತಿದಾಯಕ ವೈಶಿಷ್ಟ್ಯಗಳನ್ನು ಹೊಂದಿರುವ</t>
  </si>
  <si>
    <t xml:space="preserve">പുതിയതും താല്‍പര്യജനകവുമായ സവിശേഷതകള്‍ ഉണ്ട് </t>
  </si>
  <si>
    <t>নতুন আৰু আগ্ৰহপূৰ্ণ ফিচাৰ্চ</t>
  </si>
  <si>
    <t>इसमें नए और दिलचस्प फीचर्स हैं</t>
  </si>
  <si>
    <t>नवीन आणि मनोरंजक फिचर्स आहेत</t>
  </si>
  <si>
    <t xml:space="preserve">අළුත් සහ සිත් ඇදගන්නා සුළු විශේෂාංග ඇත </t>
  </si>
  <si>
    <t xml:space="preserve">புதிய மற்றும் ஆர்வமூட்டுகின்ற சிறப்பம்சங்களைக் கொண்டுள்ள </t>
  </si>
  <si>
    <t>Tem características novas e interessantes</t>
  </si>
  <si>
    <t>Új és érdekes tulajdonságai vannak</t>
  </si>
  <si>
    <t>Uusia ja kiinnostavia ominaisuuksia</t>
  </si>
  <si>
    <t>عندو ميزات جديدة ومثيرة للاهتمام</t>
  </si>
  <si>
    <t>نئے اور دلچسپ فیچر ہیں</t>
  </si>
  <si>
    <t>নতুন এবং আকর্ষণীয় বৈশিষ্ট্য আছে</t>
  </si>
  <si>
    <t>З новими та цікавими характеристиками</t>
  </si>
  <si>
    <t>С новыми и интересными характеристиками</t>
  </si>
  <si>
    <t>má nové a zajímavé funkce</t>
  </si>
  <si>
    <t>Ma nowe i ciekawe funkcje</t>
  </si>
  <si>
    <t>Enwere atụmatụ ọhụrụ na adọrọ mmasị</t>
  </si>
  <si>
    <t>E get new and interesting structures</t>
  </si>
  <si>
    <t>Yana da sababbin siffofi masu ban sha'awa</t>
  </si>
  <si>
    <t>Premium</t>
  </si>
  <si>
    <t>高档的</t>
  </si>
  <si>
    <t>프리미엄</t>
  </si>
  <si>
    <t>ممتازة</t>
  </si>
  <si>
    <t>De calidad suprema</t>
  </si>
  <si>
    <t>プレミアム</t>
  </si>
  <si>
    <t>Superiore</t>
  </si>
  <si>
    <t>Özel, seçkin</t>
  </si>
  <si>
    <t>高價的</t>
  </si>
  <si>
    <t>အရည္အေသြးအေကာင္းဆံုးျဖစ္ေသာ</t>
  </si>
  <si>
    <t>พรีเมี่ยม, คุณภาพดี (adj)/ ของแถม (n.)</t>
  </si>
  <si>
    <t xml:space="preserve">Premium </t>
  </si>
  <si>
    <t>Okweqophelo eliphezulu</t>
  </si>
  <si>
    <t>Iprimiyam</t>
  </si>
  <si>
    <t>Ya kgabane</t>
  </si>
  <si>
    <t>פרימיום</t>
  </si>
  <si>
    <t>prémiová</t>
  </si>
  <si>
    <t>ល្អប្រណិត</t>
  </si>
  <si>
    <t>إستثنائى</t>
  </si>
  <si>
    <t>Prime</t>
  </si>
  <si>
    <t>Ya kifahari</t>
  </si>
  <si>
    <t xml:space="preserve">প্রিমিয়াম </t>
  </si>
  <si>
    <t>ਪ੍ਰੀਮੀਅਮ</t>
  </si>
  <si>
    <t>પ્રીમિયમ</t>
  </si>
  <si>
    <t>ପ୍ରିମିୟମ୍‌</t>
  </si>
  <si>
    <t>உயர் தரமானது</t>
  </si>
  <si>
    <t>ప్రీమియం</t>
  </si>
  <si>
    <t>ಬೆಲೆಬಾಳುವ</t>
  </si>
  <si>
    <t>പ്രീമിയം (മുന്തിയത്)</t>
  </si>
  <si>
    <t>প্ৰিমিয়াম</t>
  </si>
  <si>
    <t>प्रीमियम</t>
  </si>
  <si>
    <t>प्रिमियम</t>
  </si>
  <si>
    <t xml:space="preserve">වාරික </t>
  </si>
  <si>
    <t xml:space="preserve">உயர் ரக </t>
  </si>
  <si>
    <t>Prémium</t>
  </si>
  <si>
    <t>Korkealuokkainen</t>
  </si>
  <si>
    <t>پریمیم / اعلٰی معیار والا</t>
  </si>
  <si>
    <t>প্রিমিয়াম</t>
  </si>
  <si>
    <t>Преміальний</t>
  </si>
  <si>
    <t>Премиальный</t>
  </si>
  <si>
    <t>Dị elu</t>
  </si>
  <si>
    <t>E get quality</t>
  </si>
  <si>
    <t>Mafi kyau</t>
  </si>
  <si>
    <t>Hi tech</t>
  </si>
  <si>
    <t>Hi-tech</t>
  </si>
  <si>
    <t>De haute technologie</t>
  </si>
  <si>
    <t>Alta tecnologia</t>
  </si>
  <si>
    <t>高科技的</t>
  </si>
  <si>
    <t>Hi-Tech</t>
  </si>
  <si>
    <t>첨단 기술의</t>
  </si>
  <si>
    <t>Alta tecnología</t>
  </si>
  <si>
    <t>De alta tecnología</t>
  </si>
  <si>
    <t>Högteknologiskt</t>
  </si>
  <si>
    <t>ذات تقنية عالية</t>
  </si>
  <si>
    <t>Teknologi tinggi</t>
  </si>
  <si>
    <t>ハイテク</t>
  </si>
  <si>
    <t>Tecnologicamente all'avanguardia</t>
  </si>
  <si>
    <t>High-tech</t>
  </si>
  <si>
    <t>Yüksek teknoloji</t>
  </si>
  <si>
    <t>Высокотехнологичная</t>
  </si>
  <si>
    <t>เทคโนโลยีชั้นสูง</t>
  </si>
  <si>
    <t>高科技</t>
  </si>
  <si>
    <t>Haute technologie</t>
  </si>
  <si>
    <t xml:space="preserve">Alta tecnología </t>
  </si>
  <si>
    <t>Hoogs tegnologies</t>
  </si>
  <si>
    <t>Okuyi-Hi tech</t>
  </si>
  <si>
    <t>Ubuchwepheshe obunzulu</t>
  </si>
  <si>
    <t>Ya nang le thekenoloji e hodimo</t>
  </si>
  <si>
    <t>Υψηλής τεχνολογίας / Hi tech</t>
  </si>
  <si>
    <t>היי טק</t>
  </si>
  <si>
    <t>Cu tehnologie avansata</t>
  </si>
  <si>
    <t>technologicky špičková</t>
  </si>
  <si>
    <t xml:space="preserve">De alta tecnología </t>
  </si>
  <si>
    <t>ذو تقنية عالية</t>
  </si>
  <si>
    <t>Hi tech (La technologie avancée)</t>
  </si>
  <si>
    <t>Áp dụng kỹ thuật cao</t>
  </si>
  <si>
    <t xml:space="preserve">হাই টেক </t>
  </si>
  <si>
    <t>ਉੱਚ ਤਕਨੀਕੀ</t>
  </si>
  <si>
    <t>હાઇ ટેક</t>
  </si>
  <si>
    <t>ହାଇ ଟେକ୍‌</t>
  </si>
  <si>
    <t>உயர்ந்த தொழில்நுட்பம்</t>
  </si>
  <si>
    <t>హై టెక్</t>
  </si>
  <si>
    <t>ಮೇಲ್ಮಟ್ಟದ ತಾಂತ್ರಿಕತೆಯುಳ್ಳ</t>
  </si>
  <si>
    <t>ഹൈ ടെക് (അത്യാധുനികം)</t>
  </si>
  <si>
    <t>হাই টেক</t>
  </si>
  <si>
    <t>हाई टेक</t>
  </si>
  <si>
    <t>हाय टेक</t>
  </si>
  <si>
    <t>උසස් තාක්ෂණය</t>
  </si>
  <si>
    <t xml:space="preserve">உயர் தொழில்நுட்ப </t>
  </si>
  <si>
    <t>Com tecnologia de ponta</t>
  </si>
  <si>
    <t>Huipputekniikkaa</t>
  </si>
  <si>
    <t>تكنولوجيا عالية</t>
  </si>
  <si>
    <t>اعلٰی ٹیکنالوجی والا / ھائی ٹیک</t>
  </si>
  <si>
    <t>উচ্চ প্রযুক্তি</t>
  </si>
  <si>
    <t>Технологічний</t>
  </si>
  <si>
    <t>Технологичный</t>
  </si>
  <si>
    <t>hi-tech</t>
  </si>
  <si>
    <t>Zaawansowane technologicznie</t>
  </si>
  <si>
    <t>Nka dị elu</t>
  </si>
  <si>
    <t>Ìmọ̀ ẹ̀rọ tí ó ga</t>
  </si>
  <si>
    <t>De technology dey high</t>
  </si>
  <si>
    <t>Maƙurar fasaha</t>
  </si>
  <si>
    <t>Leading edge</t>
  </si>
  <si>
    <t>A la pointe du progrès</t>
  </si>
  <si>
    <t>Toonaangevend, koploper, geavanceerd</t>
  </si>
  <si>
    <t>De vanguarda</t>
  </si>
  <si>
    <t>走在前沿的</t>
  </si>
  <si>
    <t>Führend</t>
  </si>
  <si>
    <t>독보적인</t>
  </si>
  <si>
    <t>Borde delantero</t>
  </si>
  <si>
    <t>Nangunguna</t>
  </si>
  <si>
    <t>vanguardista</t>
  </si>
  <si>
    <t>I framkant, toppmodernt</t>
  </si>
  <si>
    <t>تحتل مكانة بارزة</t>
  </si>
  <si>
    <t>Vanguardista</t>
  </si>
  <si>
    <t>Terdepan</t>
  </si>
  <si>
    <t>最先端</t>
  </si>
  <si>
    <t>All'avanguardia</t>
  </si>
  <si>
    <t>I forkant av andre</t>
  </si>
  <si>
    <t>Öncü</t>
  </si>
  <si>
    <t>最前沿的</t>
  </si>
  <si>
    <t>ေခတ္ကိုဦးေဆာင္ေနေသာ</t>
  </si>
  <si>
    <t>Лидирующая</t>
  </si>
  <si>
    <t>สิ่งที่ก้าวหน้าที่สุด/ นวัตกรรมใหม่ล่าสุด</t>
  </si>
  <si>
    <t>Termaju</t>
  </si>
  <si>
    <t>领先的，前沿</t>
  </si>
  <si>
    <t>À l'avant-garde</t>
  </si>
  <si>
    <t>A la vanguardia</t>
  </si>
  <si>
    <t>De vanguardia</t>
  </si>
  <si>
    <t>Ultramodern</t>
  </si>
  <si>
    <t>Okuzihola phambili</t>
  </si>
  <si>
    <t>Amandla okhutshiswano</t>
  </si>
  <si>
    <t>Ya etelletseng pele</t>
  </si>
  <si>
    <t>Κορυφαία</t>
  </si>
  <si>
    <t>מוביל בתחומו</t>
  </si>
  <si>
    <t>Varf de lance</t>
  </si>
  <si>
    <t>s vedúcim postavením</t>
  </si>
  <si>
    <t>ដែលឈានមុខគេ</t>
  </si>
  <si>
    <t>رائد المميزات</t>
  </si>
  <si>
    <t>Bord d'attaque</t>
  </si>
  <si>
    <t>Inayoongoza</t>
  </si>
  <si>
    <t>Sản phẩm vượt trội</t>
  </si>
  <si>
    <t>লিডিং এজ/ প্রযুক্তির দিক থেকে এগিয়ে</t>
  </si>
  <si>
    <t>ਤਕਨੀਕੀ ਤੌਰ 'ਤੇ ਵਿਕਸਿਤ</t>
  </si>
  <si>
    <t>અગ્રેસર</t>
  </si>
  <si>
    <t>ଲିଡିଙ୍ଗ୍‌ ଏଜ୍‌/ଅଗ୍ରଭାଗ</t>
  </si>
  <si>
    <t>முன்னணி வகிப்பது</t>
  </si>
  <si>
    <t>ప్రముఖమైన స్థానంలో గల</t>
  </si>
  <si>
    <t>ಮುಂಚೂಣಿಯಲ್ಲಿರುವ</t>
  </si>
  <si>
    <t xml:space="preserve">മുന്‍നിരയിലുള്ള </t>
  </si>
  <si>
    <t>লিডিং এজ্জ</t>
  </si>
  <si>
    <t>अगणी धार</t>
  </si>
  <si>
    <t>अग्रभागी असलेला</t>
  </si>
  <si>
    <t xml:space="preserve">අති නවීන සහ උසස් </t>
  </si>
  <si>
    <t xml:space="preserve">தொழில்நுட்ப முன்னிலை கொண்ட </t>
  </si>
  <si>
    <t>Na vanguarda</t>
  </si>
  <si>
    <t>Belépőétel</t>
  </si>
  <si>
    <t>Huippuluokkaa / Johtava tuote /Uusinta uutta</t>
  </si>
  <si>
    <t>فالريادة/المقدمة</t>
  </si>
  <si>
    <t>جدید دور والا</t>
  </si>
  <si>
    <t>উন্নত কার্যক্ষমতাসম্পন্ন</t>
  </si>
  <si>
    <t>Передовий</t>
  </si>
  <si>
    <t>Передовой</t>
  </si>
  <si>
    <t xml:space="preserve">vůdčí </t>
  </si>
  <si>
    <t>Wiodące, najnowsze</t>
  </si>
  <si>
    <t>Na-eche ihu</t>
  </si>
  <si>
    <t>Ní ìpín àjùlọ</t>
  </si>
  <si>
    <t>E dey on top</t>
  </si>
  <si>
    <t>Fasahar zamani</t>
  </si>
  <si>
    <t>Assertive, demanding</t>
  </si>
  <si>
    <t>Exigeantes, avec une personnalité bien trempée</t>
  </si>
  <si>
    <t>Assertief, veeleisend</t>
  </si>
  <si>
    <t>Assertivo, exigente</t>
  </si>
  <si>
    <t>决断的，要求甚高的</t>
  </si>
  <si>
    <t>Bestimmt, fordernd</t>
  </si>
  <si>
    <t>확고한, 기대수준이 높은</t>
  </si>
  <si>
    <t>Positivo, exigente</t>
  </si>
  <si>
    <t>Magpagiit, magpagpumilit</t>
  </si>
  <si>
    <t>Seguras, exigentes</t>
  </si>
  <si>
    <t>Självsäkra, krävande</t>
  </si>
  <si>
    <t>جازم، متطلِّب</t>
  </si>
  <si>
    <t>Firme, exigente</t>
  </si>
  <si>
    <t>Tegas, banyak menuntut</t>
  </si>
  <si>
    <t>自己主張の強い、要求が多い</t>
  </si>
  <si>
    <t>Sicure di sé, esigenti</t>
  </si>
  <si>
    <t>Bestemt, krevende</t>
  </si>
  <si>
    <t>İddalı, talepkar</t>
  </si>
  <si>
    <t>自信的、要求嚴格的</t>
  </si>
  <si>
    <t>မိမိကိုယ္ကိုယံုျကည္လြန္းေသာ၊ေတာင္းဆိုတတ္ေသာ</t>
  </si>
  <si>
    <t>Настойчивые, требовательные</t>
  </si>
  <si>
    <t>การกล้าแสดงออก, ช่างเรียกร้อง</t>
  </si>
  <si>
    <t>tegas, mendesak</t>
  </si>
  <si>
    <t>武端，要求严格</t>
  </si>
  <si>
    <t>Sûres d'elles-mêmes, exigeantes</t>
  </si>
  <si>
    <t>Asertiva(o), demandante</t>
  </si>
  <si>
    <t xml:space="preserve">Asertivo/a, exigente </t>
  </si>
  <si>
    <t>Selfversekererd, bevelend</t>
  </si>
  <si>
    <t>Okuqondisayo, okufuna kwenzeke</t>
  </si>
  <si>
    <t>Alunavalo, lufuna okwalo</t>
  </si>
  <si>
    <t>Ya sa tshabeng ho hlahisa maikutlo, ya tsekang</t>
  </si>
  <si>
    <t>Asertivo, exigente</t>
  </si>
  <si>
    <t>Σίγουροι, Απαιτητικοί</t>
  </si>
  <si>
    <t>אסרטיבי, תובעני</t>
  </si>
  <si>
    <t>Increzute, cu multe cerinte</t>
  </si>
  <si>
    <t>asertívni, nároční</t>
  </si>
  <si>
    <t>Asertiva, demandante</t>
  </si>
  <si>
    <t>ធានា, ទាមទារ</t>
  </si>
  <si>
    <t>جازم ، متطلب</t>
  </si>
  <si>
    <t>Assertif, exigeant</t>
  </si>
  <si>
    <t>Msisitizaji</t>
  </si>
  <si>
    <t xml:space="preserve">Quyết đoán và đòi hỏi cao </t>
  </si>
  <si>
    <t>নিশ্চয়কর, চাহিদাপূর্ণ</t>
  </si>
  <si>
    <t>ਖਾੜਕੂ, ਮੁਸ਼ਕਲ</t>
  </si>
  <si>
    <t>નિશ્ચયાત્મક, રોફ જમાવતા/વધુ પડતી કુશળતા કે પ્રયાસોની માંગવાળું</t>
  </si>
  <si>
    <t>ନିଶ୍ଚୟପୂର୍ବକ, ଅତୃପ୍ତ</t>
  </si>
  <si>
    <t>உறுதியானது, பிடிவாதமானது</t>
  </si>
  <si>
    <t>నిశ్చయత, డిమాండింగ్</t>
  </si>
  <si>
    <t xml:space="preserve">ಒತ್ತಿ ಹೇಳುವಂತಹ, ಸವಾಲಾಗಿರುವ  </t>
  </si>
  <si>
    <t xml:space="preserve">ദൃഢനിശ്ചയമുള്ള, ആവശ്യപ്പെടുന്ന </t>
  </si>
  <si>
    <t>নিশ্চয়তা, দাবীপূৰ্ণ</t>
  </si>
  <si>
    <t>निश्चयी, रौब जमानेवाला</t>
  </si>
  <si>
    <t>खंबीर, मागणी करणारा</t>
  </si>
  <si>
    <t xml:space="preserve">පෞරුෂයකින් පිරුණු  , ඉල්ලුමක් ඇති </t>
  </si>
  <si>
    <t xml:space="preserve">உறுதியான, கண்டிப்புடன் கேட்கின்ற </t>
  </si>
  <si>
    <t>Assertiva, exigente</t>
  </si>
  <si>
    <t>Asszertív, igényes</t>
  </si>
  <si>
    <t>Vakuuttava, vaativa</t>
  </si>
  <si>
    <t>حازم ، كثير الطلبات</t>
  </si>
  <si>
    <t>دعوای کرنے والا، مطالبہ کرنے والا</t>
  </si>
  <si>
    <t>প্রমাণকর, দাবিসম্পন্ন</t>
  </si>
  <si>
    <t>Напористий, вимогливий</t>
  </si>
  <si>
    <t>Напористый, требовательный</t>
  </si>
  <si>
    <t>rozhodní, nároční</t>
  </si>
  <si>
    <t>Asertywne, wymagające</t>
  </si>
  <si>
    <t>Na-achọsị ike, na-achọ</t>
  </si>
  <si>
    <t>Fi ẹsẹ̀ múlẹ̀, ńbèrè fún</t>
  </si>
  <si>
    <t>E get self confidence and tough</t>
  </si>
  <si>
    <t>Mai matsawa, mai bukata</t>
  </si>
  <si>
    <t>Practical, versatile</t>
  </si>
  <si>
    <t>Pratiques, qui ont plus d'une corde à leur arc</t>
  </si>
  <si>
    <t>Praktisch, veelzijdig</t>
  </si>
  <si>
    <t>Prático, versátil</t>
  </si>
  <si>
    <t>务实的，全能的</t>
  </si>
  <si>
    <t>Praktisch, vielseitig</t>
  </si>
  <si>
    <t>현실적인, 다재다능한</t>
  </si>
  <si>
    <t>Práctico, versátil</t>
  </si>
  <si>
    <t>Praktikal, maraming mapaggagamitan</t>
  </si>
  <si>
    <t>Prácticas, adaptables</t>
  </si>
  <si>
    <t>Praktiska, mångsidiga</t>
  </si>
  <si>
    <t>عملي، متنوع</t>
  </si>
  <si>
    <t xml:space="preserve">Práctica, versátil </t>
  </si>
  <si>
    <t>Praktis, serbaguna</t>
  </si>
  <si>
    <t xml:space="preserve">現実的、多才 </t>
  </si>
  <si>
    <t>Pratiche, versatili</t>
  </si>
  <si>
    <t>Praktisk, allsidig</t>
  </si>
  <si>
    <t>Becerikli, çok yönlü</t>
  </si>
  <si>
    <t>實用的、多才多藝的</t>
  </si>
  <si>
    <t>လက္ေတြ ့က်သည္</t>
  </si>
  <si>
    <t>เน้นการปฏิบัติ</t>
  </si>
  <si>
    <t>Praktikal, serba boleh</t>
  </si>
  <si>
    <t>实用，多才多艺</t>
  </si>
  <si>
    <t>Pragmatiques, souples</t>
  </si>
  <si>
    <t>Practica(o), versátil</t>
  </si>
  <si>
    <t xml:space="preserve">Práctico/a, versátil </t>
  </si>
  <si>
    <t>Prakties, veelsydig</t>
  </si>
  <si>
    <t>Okusebenzayo, okukhululekayo</t>
  </si>
  <si>
    <t xml:space="preserve">Luyenzeka, luyaguquguquka </t>
  </si>
  <si>
    <t>Ya batlang dintho tse etsahalang, ya kgonang ho fetoha le maemo</t>
  </si>
  <si>
    <t>Πρακτικοί, εύστροφοι</t>
  </si>
  <si>
    <t>מעשי, רב תכליתי</t>
  </si>
  <si>
    <t>Practice, flexibile</t>
  </si>
  <si>
    <t>praktickí, univerzálni</t>
  </si>
  <si>
    <t>អនុវត្ត,​ ដែលចេះសព្វគ្រប់</t>
  </si>
  <si>
    <t>عملي ، متعدد الإستعمالات</t>
  </si>
  <si>
    <t>Pratique, polyvalent</t>
  </si>
  <si>
    <t>Mtendaji wa mambo mbali mbali</t>
  </si>
  <si>
    <t>Thực tế, linh hoạt</t>
  </si>
  <si>
    <t>বাস্তববাদী, বহুমুখী কর্মশক্তি সম্পন্ন</t>
  </si>
  <si>
    <t>ਅਭਿਆਸਕ, ਬਹੁਗੁਣਾ</t>
  </si>
  <si>
    <t>વ્યવહારુ, પ્રતિભાશાળી</t>
  </si>
  <si>
    <t>ବ୍ୟାବହାରିକ, ବହୁମୁଖୀ</t>
  </si>
  <si>
    <t>நடைமுறைக்கு ஏற்றது, பலதரப்பட்ட பண்பு கொண்டது</t>
  </si>
  <si>
    <t>ప్రాక్టికల్, బహుముఖమైన</t>
  </si>
  <si>
    <t>ವ್ಯಾವಹಾರಿಕ, ಬಹುಮುಖದ</t>
  </si>
  <si>
    <t xml:space="preserve">പ്രായോഗികമായ, ബഹുമുഖപ്രതിഭ  </t>
  </si>
  <si>
    <t>বাস্তবিক, বহুমূখী</t>
  </si>
  <si>
    <t>व्यावहारिक, बहुमुखी</t>
  </si>
  <si>
    <t>व्यावहारिक, अष्टपैलू</t>
  </si>
  <si>
    <t xml:space="preserve">ප්‍රායෝගික , වෙනස් </t>
  </si>
  <si>
    <t xml:space="preserve">நடைமுறையான, பல்துறை ஆற்றல் கொண்ட </t>
  </si>
  <si>
    <t>Prática, versátil</t>
  </si>
  <si>
    <t>Praktikus, változatos</t>
  </si>
  <si>
    <t>Käytännöllinen, monipuolinen</t>
  </si>
  <si>
    <t>عملي ، متنوع</t>
  </si>
  <si>
    <t xml:space="preserve">Practical, versatile </t>
  </si>
  <si>
    <t>کر دکھانے والا، ہر فن مولا</t>
  </si>
  <si>
    <t>ব্যবহারিক, বহুমুখী</t>
  </si>
  <si>
    <t>Практичний, універсальний</t>
  </si>
  <si>
    <t>Практичный, универсальный</t>
  </si>
  <si>
    <t>praktičtí, všestranní</t>
  </si>
  <si>
    <t>Praktyczne, wszechstronne</t>
  </si>
  <si>
    <t xml:space="preserve">Ezigbo ihe, dị ọtụtụ </t>
  </si>
  <si>
    <t xml:space="preserve">Ṣeé fi sójú iṣe, ní akitiyan </t>
  </si>
  <si>
    <t>E dey real and useful</t>
  </si>
  <si>
    <t>Na aikace, fitacce</t>
  </si>
  <si>
    <t>Stimulated, excited</t>
  </si>
  <si>
    <t>Stimulées, excitées</t>
  </si>
  <si>
    <t>Gestimuleerd, opgewonden</t>
  </si>
  <si>
    <t>Estimulado, empolgado</t>
  </si>
  <si>
    <t>倍受激发的，兴奋的</t>
  </si>
  <si>
    <t>Stimuliert, begeistert</t>
  </si>
  <si>
    <t>흥미를 일으키는, 신이 난</t>
  </si>
  <si>
    <t>Estimulado, emocionado</t>
  </si>
  <si>
    <t>Gising na gising, excited</t>
  </si>
  <si>
    <t>Motivadas, entusiasmadas</t>
  </si>
  <si>
    <t>Stimulerade, entusiastiska</t>
  </si>
  <si>
    <t>متحفز، متحمس</t>
  </si>
  <si>
    <t>Estimulada, entusiasta</t>
  </si>
  <si>
    <t>Terstimulasi, bersemangat</t>
  </si>
  <si>
    <t>刺激を受ける、ワクワクする</t>
  </si>
  <si>
    <t>Appassionate, eccitate</t>
  </si>
  <si>
    <t>Full av liv, begeistret</t>
  </si>
  <si>
    <t>Uyarılmış, heyacanlı</t>
  </si>
  <si>
    <t>刺激的、興奮的</t>
  </si>
  <si>
    <t>လံွဳ႔ေဆာ္ေပးေသာ၊စိတ္လွဳပ္ရွားဖြယ္ေကာင္းေသာ</t>
  </si>
  <si>
    <t>Стимул, побуждение к действию</t>
  </si>
  <si>
    <t>กระตือรือร้น, ตื่นเต้นดีใจ</t>
  </si>
  <si>
    <t>Membangkitkan semangat, teruja</t>
  </si>
  <si>
    <t>刺激，兴奋</t>
  </si>
  <si>
    <t>Stimulées, enthousiastes</t>
  </si>
  <si>
    <t>estimulada(o), agitada(o)</t>
  </si>
  <si>
    <t>Estimulado/a, emocionado/a</t>
  </si>
  <si>
    <t>Stimulerend, opgewonde</t>
  </si>
  <si>
    <t>Okunentshisekelo, okweneme</t>
  </si>
  <si>
    <t>Luvuselelekile, lunochulumacho</t>
  </si>
  <si>
    <t>Ya susumeditsweng, ya nyakalletseng</t>
  </si>
  <si>
    <t>Estimulado, excitado.</t>
  </si>
  <si>
    <t>Σε ένταση, συνεπαρμένοι</t>
  </si>
  <si>
    <t>נמרץ, נרגש</t>
  </si>
  <si>
    <t>Stimulate, incantate</t>
  </si>
  <si>
    <t>nabudení, nadšení</t>
  </si>
  <si>
    <t>Estimulada, emocionada</t>
  </si>
  <si>
    <t>រំញោច,​ រំភើប</t>
  </si>
  <si>
    <t>متحفز ، متحمس</t>
  </si>
  <si>
    <t>Stimulé, excité</t>
  </si>
  <si>
    <t>অনুপ্রাণিত, উদ্দীপ্ত</t>
  </si>
  <si>
    <t>ਉਤੇਜਿਤ, ਉਤਸ਼ਾਹੀ</t>
  </si>
  <si>
    <t>પ્રેરિત, ઉત્તેજિત</t>
  </si>
  <si>
    <t>ଉତ୍ତେଜିତ</t>
  </si>
  <si>
    <t>கிளர்ச்சியூட்டுகிற, உற்சாகமான</t>
  </si>
  <si>
    <t>ఉద్దీపన, ఉత్తేజం పొందిన</t>
  </si>
  <si>
    <t>ಉತ್ತೇಜಿತ ,ಸಂಭ್ರಮಿತ</t>
  </si>
  <si>
    <t xml:space="preserve">പ്രചോദിതനായ, ആവേശമുള്ള </t>
  </si>
  <si>
    <t>ষ্টিমুলেটেড, উত্তেজিত</t>
  </si>
  <si>
    <t>उत्तेजित, उत्साहित</t>
  </si>
  <si>
    <t>उत्तेजित, उत्साही</t>
  </si>
  <si>
    <t xml:space="preserve">උනන්දු , උද්වේගකාරී </t>
  </si>
  <si>
    <t xml:space="preserve">ஊக்குவிக்கின்ற, மகிழ்ச்சியுணர்வு பொங்கிய </t>
  </si>
  <si>
    <t>Animada, entusiasmada</t>
  </si>
  <si>
    <t>Ösztönzött, izgatott</t>
  </si>
  <si>
    <t>Stimuloiva, innostunut</t>
  </si>
  <si>
    <t>نشيط ، متحمس</t>
  </si>
  <si>
    <t>متحرک ،جوشیلا</t>
  </si>
  <si>
    <t>অনুপ্রাণিত, উত্তেজিত</t>
  </si>
  <si>
    <t>Розбурханий, схвильований</t>
  </si>
  <si>
    <t>Взбудораженный, восторженный</t>
  </si>
  <si>
    <t>stimulovaní, nadšení</t>
  </si>
  <si>
    <t>Pobudzone, podekscytowane</t>
  </si>
  <si>
    <t>N’eme, obi ụtọ</t>
  </si>
  <si>
    <t>Ti jí, ìdùnú</t>
  </si>
  <si>
    <t>E dey encouraged and happy</t>
  </si>
  <si>
    <t>Mai ƙumaji, mai ɗoki</t>
  </si>
  <si>
    <t>Accomplishment, achievement</t>
  </si>
  <si>
    <t>Accomplished, achievement</t>
  </si>
  <si>
    <t>Talentueuses, qui réussissent</t>
  </si>
  <si>
    <t>Volbracht, het gemaakt hebben</t>
  </si>
  <si>
    <t>Realizado</t>
  </si>
  <si>
    <t>有造诣的，成功的</t>
  </si>
  <si>
    <t>Etwas geleistet/erreicht haben</t>
  </si>
  <si>
    <t>기량이 뛰어난, 성취하는</t>
  </si>
  <si>
    <t>Realizado, logro</t>
  </si>
  <si>
    <t>May natapos, may napagtagumpayan</t>
  </si>
  <si>
    <t>Realizadas, exitosas</t>
  </si>
  <si>
    <t>Fulländade, har presterat</t>
  </si>
  <si>
    <t>منجز، إنجاز</t>
  </si>
  <si>
    <t>Exitosa, lograda</t>
  </si>
  <si>
    <t>Prestasi, prestasi</t>
  </si>
  <si>
    <t>達成感</t>
  </si>
  <si>
    <t>Realizzate, che ce l'hanno fatta</t>
  </si>
  <si>
    <t>Vellykket, merritert</t>
  </si>
  <si>
    <t>Başarılı, başarmış</t>
  </si>
  <si>
    <t>成就</t>
  </si>
  <si>
    <t>ေအာင္ျမင္မွဳ၊ျပီးေျမာက္မွဳ</t>
  </si>
  <si>
    <t>การบรรลุเป้าหมาย, การบรรลุผลสำเร็จ</t>
  </si>
  <si>
    <t>Tercapai, rasa pencapaian</t>
  </si>
  <si>
    <t>成就，成绩</t>
  </si>
  <si>
    <t>Accomplissement, réussite</t>
  </si>
  <si>
    <t>realización, logro</t>
  </si>
  <si>
    <t>Realización, logro</t>
  </si>
  <si>
    <t>Bekwaam, presteer</t>
  </si>
  <si>
    <t>Okuphumelele, okunomphumela</t>
  </si>
  <si>
    <t>Impumezo, impumelelo</t>
  </si>
  <si>
    <t>Ya phethahetseng, ya nang le phihlelo</t>
  </si>
  <si>
    <t>Επίτευξη, υλοποίηση</t>
  </si>
  <si>
    <t>הגשמה, הישג</t>
  </si>
  <si>
    <t>Implinite, realizate</t>
  </si>
  <si>
    <t>úspech, výsledok</t>
  </si>
  <si>
    <t>Logro</t>
  </si>
  <si>
    <t>សមិទ្ធផល, ជោគជ័យ</t>
  </si>
  <si>
    <t>إنجاز, تحقيق</t>
  </si>
  <si>
    <t>Réalisation</t>
  </si>
  <si>
    <t>Ufanikishaji</t>
  </si>
  <si>
    <t>Có thành tựu, thành đạt</t>
  </si>
  <si>
    <t>সম্পূর্ণ করা, অর্জন করা</t>
  </si>
  <si>
    <t>ਪ੍ਰਾਪਤੀ, ਕਾਮਯਾਬੀ</t>
  </si>
  <si>
    <t>પરિપૂર્ણતા, સિદ્ધિ</t>
  </si>
  <si>
    <t>କାର୍ଯ୍ୟସିଦ୍ଧି, ଉପଲବ୍ଧି</t>
  </si>
  <si>
    <t>செயலை செய்து முடித்தல், சாதனை</t>
  </si>
  <si>
    <t>ಸಾಧಿಸಿದ, ಸಾಧನೆ</t>
  </si>
  <si>
    <t xml:space="preserve">സാഫല്യം, നേട്ടം </t>
  </si>
  <si>
    <t>সাফল্য অৰ্জন কৰা, সাফল্যতা</t>
  </si>
  <si>
    <t>प्राप्ति, उपलब्धि</t>
  </si>
  <si>
    <t>यशस्वी पूर्ती, यश</t>
  </si>
  <si>
    <t>දිනුම , ජයග්‍රහණය</t>
  </si>
  <si>
    <t xml:space="preserve">வெற்றியை நிலைநாட்டிய, சாதித்த </t>
  </si>
  <si>
    <t>Realização, conquista</t>
  </si>
  <si>
    <t>Teljesítmény, eredmény</t>
  </si>
  <si>
    <t>Etevä, aikaansaava</t>
  </si>
  <si>
    <t>الإنجاز ، التحقيق</t>
  </si>
  <si>
    <t>کامیابی،  مقصد کا حصول</t>
  </si>
  <si>
    <t>সংসাধন, অর্জন</t>
  </si>
  <si>
    <t>Завершення, досягнення</t>
  </si>
  <si>
    <t>Завершение, достижение</t>
  </si>
  <si>
    <t>mají pocit, že jsou úspěšní, něčeho dosáhli</t>
  </si>
  <si>
    <t>Osiągające sukces, spełnione</t>
  </si>
  <si>
    <t>Mmezu, mmete</t>
  </si>
  <si>
    <t>Tí gbe nǹkan ṣe, ti gbe ṣe</t>
  </si>
  <si>
    <t>E get achievement and success</t>
  </si>
  <si>
    <t>Cika buri, cin nasara</t>
  </si>
  <si>
    <t>Knowledgeable, competent</t>
  </si>
  <si>
    <t xml:space="preserve">Knowledgeable, competent </t>
  </si>
  <si>
    <t>Compétentes, qui s'y connaissent</t>
  </si>
  <si>
    <t>Bekwaam, deskundig</t>
  </si>
  <si>
    <t>Culto</t>
  </si>
  <si>
    <t>博学的，有能力的</t>
  </si>
  <si>
    <t>Sachkundig, kompetent</t>
  </si>
  <si>
    <t>지식이 많은, 능숙한</t>
  </si>
  <si>
    <t>Experto, competente</t>
  </si>
  <si>
    <t>Maalam, magaling</t>
  </si>
  <si>
    <t>Conocedoras, competentes</t>
  </si>
  <si>
    <t>Kunniga, kompetenta</t>
  </si>
  <si>
    <t>واسع الاطلاع، كفؤ</t>
  </si>
  <si>
    <t>Conocedora, experta</t>
  </si>
  <si>
    <t>Berpengetahuan luas, kompeten</t>
  </si>
  <si>
    <t>深い知識がある、有能</t>
  </si>
  <si>
    <t>Che se ne intendono, competenti</t>
  </si>
  <si>
    <t>Kunnskapsrik, kompetent</t>
  </si>
  <si>
    <t>Bilgili, işinin ehli</t>
  </si>
  <si>
    <t>知識淵博的、能幹的</t>
  </si>
  <si>
    <t>ဗဟုသုတျကြယ္၀ေသာ၊</t>
  </si>
  <si>
    <t>Свою компетентность, знание</t>
  </si>
  <si>
    <t>มีความรู้, มีความสามารถ</t>
  </si>
  <si>
    <t xml:space="preserve">Berpengetahuan, mematuhi </t>
  </si>
  <si>
    <t>知识渊博，能干</t>
  </si>
  <si>
    <t>Bien renseignées, compétentes</t>
  </si>
  <si>
    <t>Bien informada(o), competente</t>
  </si>
  <si>
    <t>Entendido/a, competente</t>
  </si>
  <si>
    <t>Kundig, mededingend</t>
  </si>
  <si>
    <t>Okunolwazi, okunekhono</t>
  </si>
  <si>
    <t>Lunolwazi olubanzi, lunesakhono</t>
  </si>
  <si>
    <t>Ya nang le tsebo, ya nang le bokgoni</t>
  </si>
  <si>
    <t>Entendido, competente</t>
  </si>
  <si>
    <t>Γνώστες, ικανοί</t>
  </si>
  <si>
    <t>בעל ידע, מוכשר</t>
  </si>
  <si>
    <t>Cunoscatoare, competente</t>
  </si>
  <si>
    <t>znalí, schopní</t>
  </si>
  <si>
    <t>Conocedora, competente</t>
  </si>
  <si>
    <t>មានចំណេះដឹង, មានសមត្ថកិច្</t>
  </si>
  <si>
    <t>ذو معرفة، ذو أهلية</t>
  </si>
  <si>
    <t>Bien informé, compétent</t>
  </si>
  <si>
    <t>Có năng lực, hiểu biết</t>
  </si>
  <si>
    <t>জ্ঞানসম্পন্ন, কর্মদক্ষ</t>
  </si>
  <si>
    <t>ਜਾਣਕਾਰੀ, ਸਮਰੱਥ</t>
  </si>
  <si>
    <t>જાણકાર, સમર્થ</t>
  </si>
  <si>
    <t>ଜ୍ଞାନବାନ, ନିପୂଣ</t>
  </si>
  <si>
    <t>அறிவுநிறைந்தது, திறன் மிக்கது</t>
  </si>
  <si>
    <t>పరిజ్ఞానం గల, పోటీపడగల</t>
  </si>
  <si>
    <t>ತಿಳುವಳಿಕೆಯುಳ್ಳ, ಸ್ಪರ್ಧಾತ್ಮಕ</t>
  </si>
  <si>
    <t xml:space="preserve">അറിവുള്ള, കാര്യശേഷിയുള്ള </t>
  </si>
  <si>
    <t>জ্ঞানী, দক্ষ</t>
  </si>
  <si>
    <t>जानकार, सक्षम</t>
  </si>
  <si>
    <t>ज्ञानी, कार्यक्षम</t>
  </si>
  <si>
    <t xml:space="preserve">දැනුමැති , දක්ෂ  </t>
  </si>
  <si>
    <t xml:space="preserve">அறிவார்ந்த, தகுதியான </t>
  </si>
  <si>
    <t>Conhecedora, competente</t>
  </si>
  <si>
    <t>Értelmes, kompetens</t>
  </si>
  <si>
    <t>Asiantunteva, pätevä</t>
  </si>
  <si>
    <t>عندو معرفة ، مختص</t>
  </si>
  <si>
    <t>علم رکھنے ولا، با صلاحیت</t>
  </si>
  <si>
    <t>জ্ঞানীয়, যোগ্য</t>
  </si>
  <si>
    <t>Знаючий, компетентний</t>
  </si>
  <si>
    <t>Знающий, компетентный</t>
  </si>
  <si>
    <t>vzdělaní, schopní</t>
  </si>
  <si>
    <t>Kompetentne, z dużą wiedzą</t>
  </si>
  <si>
    <t>Amamịghe, oke mmụta</t>
  </si>
  <si>
    <t>Ní ìmọ̀, kún ojú òṣùwọ̀n</t>
  </si>
  <si>
    <t>E get experience and na expert</t>
  </si>
  <si>
    <t>Mai ilimi, mai ƙwazo</t>
  </si>
  <si>
    <t>Sociable, popular</t>
  </si>
  <si>
    <t>Proches des autres, appréciées de tous</t>
  </si>
  <si>
    <t>Sociaal, populair</t>
  </si>
  <si>
    <t>Sociável, popular</t>
  </si>
  <si>
    <t>爱交朋友的，受欢迎的</t>
  </si>
  <si>
    <t>Gesellig, beliebt</t>
  </si>
  <si>
    <t>사교성 있는, 인기 있는</t>
  </si>
  <si>
    <t>Gezellig/open, populair</t>
  </si>
  <si>
    <t>Sociables, populares</t>
  </si>
  <si>
    <t>Sällskapliga, populära</t>
  </si>
  <si>
    <t>اجتماعي، ذو شعبية</t>
  </si>
  <si>
    <t xml:space="preserve">Sociable, popular </t>
  </si>
  <si>
    <t>Suka bersosialisasi, populer</t>
  </si>
  <si>
    <t xml:space="preserve">社交的、人気がある </t>
  </si>
  <si>
    <t>Socievoli, popolari</t>
  </si>
  <si>
    <t>Sosial, poulær</t>
  </si>
  <si>
    <t xml:space="preserve"> Sosyal, popüler </t>
  </si>
  <si>
    <t>善於交際的、受歡迎的</t>
  </si>
  <si>
    <t>ေရပန္းစားေသာ၊ ေဖာ္ေရြေသာ</t>
  </si>
  <si>
    <t>Свою вовлеченность, компанейство</t>
  </si>
  <si>
    <t>ชอบเข้าสังคม, เป็นที่นิยม</t>
  </si>
  <si>
    <t>Bersosial, popular</t>
  </si>
  <si>
    <t>善于交际，受欢迎</t>
  </si>
  <si>
    <t>Sociables, populaires</t>
  </si>
  <si>
    <t>Sosiaal, gewild</t>
  </si>
  <si>
    <t>Okuthanda abantu, okuthandwayo</t>
  </si>
  <si>
    <t xml:space="preserve">Lunobuhlobo kwezentlalo, luyathandwa </t>
  </si>
  <si>
    <t>Ya phedisanang le ba bang, ya tummeng</t>
  </si>
  <si>
    <t>Κοινωνικοί, δημοφιλείς</t>
  </si>
  <si>
    <t>חברותי, פופולרי</t>
  </si>
  <si>
    <t>Sociabile, populare</t>
  </si>
  <si>
    <t>spoločenskí, populárni</t>
  </si>
  <si>
    <t>សង្គម, ការពេញនិយម</t>
  </si>
  <si>
    <t>إجتماعى، مشهور</t>
  </si>
  <si>
    <t>Sociable, populaire</t>
  </si>
  <si>
    <t>Hòa đồng, được yêu thích</t>
  </si>
  <si>
    <t>মিশুকে, জনপ্রিয়</t>
  </si>
  <si>
    <t>ਮਿਲਨਸਾਰ, ਮਸ਼ਹੂਰ</t>
  </si>
  <si>
    <t>મિલનસાર, લોકપ્રિય</t>
  </si>
  <si>
    <t>ସାମାଜିକ, ଲୋକପ୍ରିୟ</t>
  </si>
  <si>
    <t>எளிதில் பழகக்கூடியது, பிரபலமானது</t>
  </si>
  <si>
    <t>స్నేహ శీలమైన, జనాదరణ గల</t>
  </si>
  <si>
    <t>ಕೂಡಿ ಬಾಳಬಲ್ಲ, ಜನಪ್ರಿಯ</t>
  </si>
  <si>
    <t xml:space="preserve">പെട്ടെന്ന് ഇണങ്ങിച്ചേരുന്ന, ജനപ്രീതിയുള്ള  </t>
  </si>
  <si>
    <t>সামাজিকভাৱে মিলা মিচা কৰা, জনপ্ৰিয়</t>
  </si>
  <si>
    <t>सामाजिक, लोकप्रिय</t>
  </si>
  <si>
    <t>मनमिळाऊ, लोकप्रिय</t>
  </si>
  <si>
    <t xml:space="preserve">සමාජීය , ජනප්‍රිය </t>
  </si>
  <si>
    <t xml:space="preserve">பழகக்கூடிய, பிரபலமான </t>
  </si>
  <si>
    <t>Társaságkedvelő, népszerű</t>
  </si>
  <si>
    <t>Sosiaalinen, suosittu</t>
  </si>
  <si>
    <t>اجتماعي ، عندو شعبية</t>
  </si>
  <si>
    <t>سماجی، مقبول</t>
  </si>
  <si>
    <t>মিশুক, জনপ্রিয়</t>
  </si>
  <si>
    <t>Комунікабельний, контактний, популярний</t>
  </si>
  <si>
    <t>Общительный, контактный, популярный</t>
  </si>
  <si>
    <t>společenští, oblíbení</t>
  </si>
  <si>
    <t>Towarzyskie, popularne</t>
  </si>
  <si>
    <t xml:space="preserve">Nwere mmekọrịta, ewu ewu </t>
  </si>
  <si>
    <t xml:space="preserve">Ní ọ̀yàyà, gbajúmọ̀ </t>
  </si>
  <si>
    <t>E dey friendly and current</t>
  </si>
  <si>
    <t>Na mutane, fitacce</t>
  </si>
  <si>
    <t>Enjoyment, delight</t>
  </si>
  <si>
    <t>Réjouies, enchantées</t>
  </si>
  <si>
    <t>Vreugde, genot</t>
  </si>
  <si>
    <t>Divertido, encantado</t>
  </si>
  <si>
    <t>享乐的，欣喜的</t>
  </si>
  <si>
    <t>Freude, Vergnügen</t>
  </si>
  <si>
    <t>기쁜, 즐거운</t>
  </si>
  <si>
    <t>Disfrute, deleite</t>
  </si>
  <si>
    <t>Pagkawili, kaligayahan</t>
  </si>
  <si>
    <t>Disfrutan, aman la diversión</t>
  </si>
  <si>
    <t>Känsla av njutning, nöje</t>
  </si>
  <si>
    <t>استمتاع، سرور</t>
  </si>
  <si>
    <t>Con capacidad de disfrute, encantadora</t>
  </si>
  <si>
    <t>Kenikmatan, senang</t>
  </si>
  <si>
    <t>楽しみ、喜び</t>
  </si>
  <si>
    <t xml:space="preserve">Se la godono, si divertono </t>
  </si>
  <si>
    <t>Glede, nytelse</t>
  </si>
  <si>
    <t>Zevk, mutluluktan uçmüş</t>
  </si>
  <si>
    <t>快樂</t>
  </si>
  <si>
    <t>စိတ္ေက်နပ္မွဳ၊ေပ်ာ္ရႊင္မွဳ</t>
  </si>
  <si>
    <t>ความเพลิดเพลิน, ความยินดี</t>
  </si>
  <si>
    <t>Kesenangan, kegembiraan</t>
  </si>
  <si>
    <t>享受，快乐</t>
  </si>
  <si>
    <t>Plaisir, joie</t>
  </si>
  <si>
    <t>Disfrute, placer</t>
  </si>
  <si>
    <t>Plesier, genot</t>
  </si>
  <si>
    <t>Okokuzijabulisa, okokwenama</t>
  </si>
  <si>
    <t>Ulwonwabo, uvuyo</t>
  </si>
  <si>
    <t>Ya nang le thabo, ya nang le nyakallo</t>
  </si>
  <si>
    <t>Απόλαυση, ευχαρίστηση</t>
  </si>
  <si>
    <t xml:space="preserve">הנאה, תענוג </t>
  </si>
  <si>
    <t>Bucuroase, delectate</t>
  </si>
  <si>
    <t>pôžitok, potešenie</t>
  </si>
  <si>
    <t>រីករាយ, សប្បាយ</t>
  </si>
  <si>
    <t>متعة ، بهجة</t>
  </si>
  <si>
    <t>Plaisir</t>
  </si>
  <si>
    <t>Kujistarehesha</t>
  </si>
  <si>
    <t>Vui sướng, hài lòng</t>
  </si>
  <si>
    <t>উপভোগ করা, আনন্দ</t>
  </si>
  <si>
    <t>ਆਨੰਦ, ਖੁਸ਼ੀ</t>
  </si>
  <si>
    <t>આનંદ, ખુશી</t>
  </si>
  <si>
    <t>ସଂଭୋଗ, ଆନନ୍ଦ</t>
  </si>
  <si>
    <t>அனுபவித்து மகிழ்தல் , மகிழ்ச்சி</t>
  </si>
  <si>
    <t>ఆనందించడం, సంతోషం</t>
  </si>
  <si>
    <t>ಮೋಜು, ಪರಮಾನಂದ</t>
  </si>
  <si>
    <t xml:space="preserve">ആസ്വാദനം, ആഹ്ലാദം </t>
  </si>
  <si>
    <t>উপভোগ কৰা, আনন্দ</t>
  </si>
  <si>
    <t>आनंद, प्रसन्न</t>
  </si>
  <si>
    <t>मौज, सुखावणे</t>
  </si>
  <si>
    <t xml:space="preserve">ආස්වාදය , ප්‍රීතිය </t>
  </si>
  <si>
    <t xml:space="preserve">குதூகலமான, மகிழ்ச்சி பொங்கும் </t>
  </si>
  <si>
    <t>Prazer, deleite</t>
  </si>
  <si>
    <t>Öröm, élvezet</t>
  </si>
  <si>
    <t>Nautinnollinen, ihastuttava</t>
  </si>
  <si>
    <t>التمتع ، البهجة</t>
  </si>
  <si>
    <t>تفریح، خوشی</t>
  </si>
  <si>
    <t>উপভোগ, আনন্দ</t>
  </si>
  <si>
    <t>Задоволення, насолода</t>
  </si>
  <si>
    <t>Удовольствие, наслаждение</t>
  </si>
  <si>
    <t>mají pocit požitku, potěšení</t>
  </si>
  <si>
    <t>Korzystające z życia, radosne</t>
  </si>
  <si>
    <t>Ịnwe obi ụtọ, obi ụtọ</t>
  </si>
  <si>
    <t>Ìgbádùn, nífẹ̀sí</t>
  </si>
  <si>
    <t>E get pleasure and gladness</t>
  </si>
  <si>
    <t>Jin daɗi, farin ciki</t>
  </si>
  <si>
    <t>Adventurous, independent</t>
  </si>
  <si>
    <t>Indépendantes, qui aiment sortir des sentiers battus</t>
  </si>
  <si>
    <t>Avontuurlijk, zelfstandig</t>
  </si>
  <si>
    <t>Aventureiro, independente</t>
  </si>
  <si>
    <t>喜欢冒险的，独立的</t>
  </si>
  <si>
    <t>Abenteuerlustig, unabhängig</t>
  </si>
  <si>
    <t>모험을 즐기는, 독립적인</t>
  </si>
  <si>
    <t>Aventurero, poco convenciona</t>
  </si>
  <si>
    <t>Mahilig makipagsapalaran, indipendiyente</t>
  </si>
  <si>
    <t>Aventureras, independientes</t>
  </si>
  <si>
    <t>Äventyrliga, oberoende</t>
  </si>
  <si>
    <t>مغامر، مستقل</t>
  </si>
  <si>
    <t>Aventurera, independiente</t>
  </si>
  <si>
    <t>Petualang, mandiri</t>
  </si>
  <si>
    <t>冒険心のある、独立した</t>
  </si>
  <si>
    <t xml:space="preserve">Avventuroso, indipentente </t>
  </si>
  <si>
    <t>Eventyrlysten, uavhengig</t>
  </si>
  <si>
    <t>Maceracı, bağımsız</t>
  </si>
  <si>
    <t>敢於冒險的、獨立的</t>
  </si>
  <si>
    <t>စြန့္စားေသာ၊အမွီအခိုကင္းေသာ</t>
  </si>
  <si>
    <t>Любящие приключения, независимые</t>
  </si>
  <si>
    <t>ชอบผจญภัย, เป็นอิสระ</t>
  </si>
  <si>
    <t>Suka mencarbar, berdikari</t>
  </si>
  <si>
    <t>冒险，独立</t>
  </si>
  <si>
    <t>Aventureuses, indépendantes</t>
  </si>
  <si>
    <t>Aventurera(o), independiente</t>
  </si>
  <si>
    <t>Aventurero/a, independiente</t>
  </si>
  <si>
    <t>Avontuurlistig, onafhanklik</t>
  </si>
  <si>
    <t>Okungesabi, okuzimele</t>
  </si>
  <si>
    <t>Lunodelongozi, alunaxhomekeko</t>
  </si>
  <si>
    <t>Ya lekellang, ya ikemetseng</t>
  </si>
  <si>
    <t>Aventurero, independiente</t>
  </si>
  <si>
    <t>Περιπετειώδεις, ανεξάρτητοι</t>
  </si>
  <si>
    <t>הרפתקני, עצמאי</t>
  </si>
  <si>
    <t>Aventuroase, independente</t>
  </si>
  <si>
    <t>dobrodružní, nezávislí</t>
  </si>
  <si>
    <t xml:space="preserve">Aventurosa, independiente </t>
  </si>
  <si>
    <t>ការផ្សងព្រេង, ឯករាជ្យ</t>
  </si>
  <si>
    <t>Aventureux, indépendant</t>
  </si>
  <si>
    <t>Mwenye kudhubutu, Huru</t>
  </si>
  <si>
    <t>Thích phiêu lưu, độc lập</t>
  </si>
  <si>
    <t>দু:সাহসিক, স্বাধীন</t>
  </si>
  <si>
    <t>ਹਿੰਮਤੀ, ਆਤਮ-ਨਿਰਭਰ</t>
  </si>
  <si>
    <t>સાહસિક, સ્વતંત્ર</t>
  </si>
  <si>
    <t>ସାହସିକ, ସ୍ବତନ୍ତ୍ର</t>
  </si>
  <si>
    <t>தாகசமானது, தனிப்பட்ட</t>
  </si>
  <si>
    <t>సాహసోపేతమైన, స్వతంత్రమైన</t>
  </si>
  <si>
    <t>ಸಾಹಸಿ, ಸ್ವತಂತ್ರ</t>
  </si>
  <si>
    <t xml:space="preserve">സാഹസികമായ, സ്വതന്ത്രമായ </t>
  </si>
  <si>
    <t>এডভেন্সাৰপ্ৰিয়, স্বাধীন</t>
  </si>
  <si>
    <t>साहसी, स्वतंत्र</t>
  </si>
  <si>
    <t>ත්‍රාසජනක ,ස්වාධීන</t>
  </si>
  <si>
    <t xml:space="preserve">துணிகரமான, சுயாதீனமான </t>
  </si>
  <si>
    <t>Aventureira, independente</t>
  </si>
  <si>
    <t>Kalandvágyó, független</t>
  </si>
  <si>
    <t>Seikkailunhaluinen, itsenäinen</t>
  </si>
  <si>
    <t>مہم جو، آزاد</t>
  </si>
  <si>
    <t>দুঃসাহসিক, স্বাধীন</t>
  </si>
  <si>
    <t>Авантюрний, сміливий, незалежний</t>
  </si>
  <si>
    <t>Авантюрный, смелый, независимый</t>
  </si>
  <si>
    <t>Niezależne, żądne przygód</t>
  </si>
  <si>
    <t>Njem, nnwere onwe</t>
  </si>
  <si>
    <t>Ní ìtara fún ìrìn-àjo, dá dúró</t>
  </si>
  <si>
    <t>E dey explore and free</t>
  </si>
  <si>
    <t>Mai kasada,mai 'yanci</t>
  </si>
  <si>
    <t>Sophisticated, stylish</t>
  </si>
  <si>
    <t>Sophistiquées, 'classe'</t>
  </si>
  <si>
    <t>Verfijnd, stijlvol</t>
  </si>
  <si>
    <t>Sofisticado, com estilo</t>
  </si>
  <si>
    <t>有品位的,时尚的</t>
  </si>
  <si>
    <t>Elegant, stilvoll</t>
  </si>
  <si>
    <t>세련된, 유행을 따르는</t>
  </si>
  <si>
    <t>Sofisticado, elegante</t>
  </si>
  <si>
    <t>Sopistikado, nakauso</t>
  </si>
  <si>
    <t>Sofisticadas, con estilo</t>
  </si>
  <si>
    <t>Sofistikerade, stilfulla</t>
  </si>
  <si>
    <t>Sofisticada, con estilo</t>
  </si>
  <si>
    <t>Canggih, bergaya</t>
  </si>
  <si>
    <t>Sofisticato</t>
  </si>
  <si>
    <t>Sofistikert, elegant</t>
  </si>
  <si>
    <t xml:space="preserve"> Şık, tarz sahibi</t>
  </si>
  <si>
    <t>คล่องแคล่วทางสังคม, เก๋/ ทันสมัย</t>
  </si>
  <si>
    <t>精致，时尚</t>
  </si>
  <si>
    <t>Sophistiquées, élégantes</t>
  </si>
  <si>
    <t>Sofisticada(o), estilizada(o)</t>
  </si>
  <si>
    <t xml:space="preserve">Sofisticado/a, con estilo </t>
  </si>
  <si>
    <t>Gesofistikeerd, stylvol</t>
  </si>
  <si>
    <t>Okucokeme, okunesitayela</t>
  </si>
  <si>
    <t>Luphucukile, luyabukeka</t>
  </si>
  <si>
    <t>Ya rarahaneng, wa setaele</t>
  </si>
  <si>
    <t>Sofisticado, con estilo</t>
  </si>
  <si>
    <t>מתוחכם, מסוגנן</t>
  </si>
  <si>
    <t>Sofisticate, stilate</t>
  </si>
  <si>
    <t>dômyselní, štýloví</t>
  </si>
  <si>
    <t xml:space="preserve">Sofisticada, con estilo </t>
  </si>
  <si>
    <t>ទំនើប, ទាន់សម័យ</t>
  </si>
  <si>
    <t>راقى، أنيق</t>
  </si>
  <si>
    <t>Sophistiqué, élégant</t>
  </si>
  <si>
    <t>Có gu, sành điệu</t>
  </si>
  <si>
    <t>অত্যাধুনিক, স্টাইলিশ</t>
  </si>
  <si>
    <t>ਫੈਲਸੂਫੀਆ, ਸਟਾਈਲਿਸ਼</t>
  </si>
  <si>
    <t>વ્યવહારદક્ષ, સ્ટાઇલિશ</t>
  </si>
  <si>
    <t>ସୋଫିଷ୍ଟିକେଟେଡ୍‌/ସଭ୍ୟ, ଷ୍ଟାଇଲିସ୍‌</t>
  </si>
  <si>
    <t>நவநாகரீகமானது, ஸ்டைலானது</t>
  </si>
  <si>
    <t>సొగసైన, స్టైలిష్</t>
  </si>
  <si>
    <t>ಅತ್ಯಾಧುನಿಕ, ಶೈಲಿಯುತ</t>
  </si>
  <si>
    <t xml:space="preserve">സംസ്കാരമുള്ള, സ്റ്റൈലിഷ് ആയ </t>
  </si>
  <si>
    <t>পৰিশীলিত বা সুসংস্কৃত, ষ্টাইলিচ</t>
  </si>
  <si>
    <t>सभ्य, स्टाइलिश</t>
  </si>
  <si>
    <t>अत्याधुनिक, स्टायलिश</t>
  </si>
  <si>
    <t>සංකීර් ණ , විලාසිතා වන්ට නැඹුරු</t>
  </si>
  <si>
    <t xml:space="preserve">அதிநவீன, நவீன பாணி கொண்ட </t>
  </si>
  <si>
    <t>Sofisticada, com estilo</t>
  </si>
  <si>
    <t>Szofisztikált, stílusos</t>
  </si>
  <si>
    <t>Sofistikoitunut, tyylikäs</t>
  </si>
  <si>
    <t>رافي، أنيق</t>
  </si>
  <si>
    <t>اسٹائلش، اپنا بھرم رکھنے والے</t>
  </si>
  <si>
    <t>পরিশীলিত, আড়ম্বরপূর্ণ</t>
  </si>
  <si>
    <t>Вишуканий, стильний</t>
  </si>
  <si>
    <t>Изысканный,  стильный</t>
  </si>
  <si>
    <t>vyznávají propracovanost a styl</t>
  </si>
  <si>
    <t>Wyrafinowane, stylowe</t>
  </si>
  <si>
    <t xml:space="preserve">Gbawojuru anya, ụdị </t>
  </si>
  <si>
    <t>Jáfáfá, àṣà</t>
  </si>
  <si>
    <t>E dey stylish and class</t>
  </si>
  <si>
    <t>Gogagge, mai salo</t>
  </si>
  <si>
    <t>Refined, understated</t>
  </si>
  <si>
    <t>Raffinées, discrètes</t>
  </si>
  <si>
    <t>Verfijnd, ingetogen</t>
  </si>
  <si>
    <t>Refinado, minimalista</t>
  </si>
  <si>
    <t>优雅的，低调的</t>
  </si>
  <si>
    <t>Kultiviert, dezent</t>
  </si>
  <si>
    <t>고상한, 절제된</t>
  </si>
  <si>
    <t>Refinado, subestimado</t>
  </si>
  <si>
    <t>Pino, hindi sumusobra</t>
  </si>
  <si>
    <t>Refinadas, discretas</t>
  </si>
  <si>
    <t>Förfinade, diskreta</t>
  </si>
  <si>
    <t>منمق، قليل الشأن</t>
  </si>
  <si>
    <t>Refinada, sobria</t>
  </si>
  <si>
    <t>Halus, bersahaja</t>
  </si>
  <si>
    <t>上品、控えめ</t>
  </si>
  <si>
    <t>Sofisticate, disciplinate</t>
  </si>
  <si>
    <t>Raffinert, subtil</t>
  </si>
  <si>
    <t>Seçici, sade</t>
  </si>
  <si>
    <t>優雅的、素雅的</t>
  </si>
  <si>
    <t>ျပန္လည္ျပင္ဆင္ထားေသာ၊ေလ်ွာ့တြက္ေသာ</t>
  </si>
  <si>
    <t>ประณีต, ได้รับการกล่าวถึงไม่เต็มที่</t>
  </si>
  <si>
    <t>Sempurna, menaksir</t>
  </si>
  <si>
    <t>精致，低调</t>
  </si>
  <si>
    <t>Refinada(o), subestimada(o)</t>
  </si>
  <si>
    <t>Refinado/a, discreto/a</t>
  </si>
  <si>
    <t xml:space="preserve">Verfynd, onderskattend </t>
  </si>
  <si>
    <t>Okuhloniphekayo, okungazinakisi</t>
  </si>
  <si>
    <t>Lucolekile, alubalulwanga ngokwaneleyo</t>
  </si>
  <si>
    <t>Ya tswetseng pele, ya ikokobeditseng</t>
  </si>
  <si>
    <t>Refinado, discreto</t>
  </si>
  <si>
    <t>Εκλεπτυσμένοι, υποτιμημένοι</t>
  </si>
  <si>
    <t>מעודן, מאופק</t>
  </si>
  <si>
    <t>Delicate, sub-evaluate</t>
  </si>
  <si>
    <t>kultivovaní, decentní</t>
  </si>
  <si>
    <t>Refinada, subestimado</t>
  </si>
  <si>
    <t>ចម្រាញ់, understated</t>
  </si>
  <si>
    <t>مصفى، مستخف به</t>
  </si>
  <si>
    <t>Raffiné, discret</t>
  </si>
  <si>
    <t>mungwana, shindwa kueleza kikamilifu</t>
  </si>
  <si>
    <t>Tinh tế, thanh lịch</t>
  </si>
  <si>
    <t xml:space="preserve">পরিমার্জিত, কম প্রকাশ করে </t>
  </si>
  <si>
    <t>ਸੁਸ਼ੀਲ, ਘੱਟ ਦਰਸਾਇਆ ਗਿਆ</t>
  </si>
  <si>
    <t>સુસંસ્કૃત, સાદગીપૂર્ણ</t>
  </si>
  <si>
    <t>ସୁସଂସ୍କୃତ, ଶାଳୀନ</t>
  </si>
  <si>
    <t>நாகரீகமானது,பகட்டில்லாதது (எளிமையானது)</t>
  </si>
  <si>
    <t>శుద్ధమైన, పేలవమైన</t>
  </si>
  <si>
    <t>ಸಂಸ್ಕರಿಸಿದ, ಗಮನ ಸೆಳೆಯದಿರುವುದು</t>
  </si>
  <si>
    <t xml:space="preserve">ശുദ്ധീകരിച്ച, കാര്യക്ഷമമായ രീതിയില്‍ പ്രതിപാദിച്ച  </t>
  </si>
  <si>
    <t>বিশুদ্ধ, আণ্ডাৰষ্টেটেড (মূল্যতকৈ কম পৰিমাপ কৰা)</t>
  </si>
  <si>
    <t xml:space="preserve">सुसंस्कृत, कम करके आंका हुआ </t>
  </si>
  <si>
    <t>परिष्कृत(रिफाइंड), कमी</t>
  </si>
  <si>
    <t xml:space="preserve">විනීත, අවතක්සේරු කල </t>
  </si>
  <si>
    <t xml:space="preserve">வடிகட்டப்பட்ட, குறைத்து மதிப்பிடப்பட்ட </t>
  </si>
  <si>
    <t>Refinada, subtil</t>
  </si>
  <si>
    <t>Kifinomult, alulértékelt</t>
  </si>
  <si>
    <t>Hienostunut, hillitty</t>
  </si>
  <si>
    <t>رفيع ، محتاط</t>
  </si>
  <si>
    <t>نفاست پسند، باریک بین</t>
  </si>
  <si>
    <t>পরিমার্জিত, নিম্নেউল্লিখিত</t>
  </si>
  <si>
    <t>Витончений, елегантний</t>
  </si>
  <si>
    <t>Утонченный, элегантный</t>
  </si>
  <si>
    <t>distingovaní, decentní</t>
  </si>
  <si>
    <t>Subtelne, wyważone</t>
  </si>
  <si>
    <t>Anụchara anụcha, nke a na eji nwayọ</t>
  </si>
  <si>
    <t>Tí a túnṣe, àisọ ọ̀rọ̀ tó</t>
  </si>
  <si>
    <t>E dey polished and simple</t>
  </si>
  <si>
    <t>Wayayye, wanda ba a faɗa ba</t>
  </si>
  <si>
    <t>Quiet, reflective</t>
  </si>
  <si>
    <t>Calmes, pensives</t>
  </si>
  <si>
    <t>Rustig, bedachtzaam</t>
  </si>
  <si>
    <t>Quieto, pensativo</t>
  </si>
  <si>
    <t>安静的，内省的</t>
  </si>
  <si>
    <t>Ruhig, reflektiert</t>
  </si>
  <si>
    <t>조용한, 사색적인</t>
  </si>
  <si>
    <t>Quieto, reflectivo</t>
  </si>
  <si>
    <t>Tahimik, mapag-isip</t>
  </si>
  <si>
    <t>Tranquilas, reflexivas</t>
  </si>
  <si>
    <t>Tystlåtna, tankfulla</t>
  </si>
  <si>
    <t>هادئ، تأملي</t>
  </si>
  <si>
    <t>Tranquila, reflexiva</t>
  </si>
  <si>
    <t>Tenang, reflektif</t>
  </si>
  <si>
    <t>物静か、思慮深い</t>
  </si>
  <si>
    <t>Quiete, riflessive</t>
  </si>
  <si>
    <t>Stille, reflektert</t>
  </si>
  <si>
    <t>Sessiz içe dönük</t>
  </si>
  <si>
    <t>安靜的、沈思的</t>
  </si>
  <si>
    <t>ျငိမ္သက္ေလးနက္ေသာ။</t>
  </si>
  <si>
    <t>Спокойные, умиротворенные</t>
  </si>
  <si>
    <t>เงียบ,ไตร่ตรอง</t>
  </si>
  <si>
    <t>Pendiam, sentiasa berfikir</t>
  </si>
  <si>
    <t>安静，反思</t>
  </si>
  <si>
    <t>Tranquilles, contemplatives</t>
  </si>
  <si>
    <t>Callada(o), reflexiva(o)</t>
  </si>
  <si>
    <t>Tranquilo/a, reflexivo/a</t>
  </si>
  <si>
    <t>Stil, weerkaatsend</t>
  </si>
  <si>
    <t>Okuthule, okucabangayo</t>
  </si>
  <si>
    <t>Luthule, luyakhanyisa</t>
  </si>
  <si>
    <t>Ya kgutsitseng, ya nahanang haholo</t>
  </si>
  <si>
    <t>Tranquilo, reflexivo</t>
  </si>
  <si>
    <t xml:space="preserve">Ήσυχοι, με διάθεση περισυλλογής </t>
  </si>
  <si>
    <t>שקט, מהורהר</t>
  </si>
  <si>
    <t>Linistite, ganditoare</t>
  </si>
  <si>
    <t>pokojní, hĺbaví</t>
  </si>
  <si>
    <t>Silenciosa, reflexiva</t>
  </si>
  <si>
    <t>ស្ងប់ស្ងាត់, ឆ្លុះបញ្ចាំង</t>
  </si>
  <si>
    <t>هادئ ، إنعكاسى</t>
  </si>
  <si>
    <t>Calme, réfléchissant</t>
  </si>
  <si>
    <t>mnyamavu na mwenye kutafakari</t>
  </si>
  <si>
    <t>Trầm tính, hay suy nghĩ</t>
  </si>
  <si>
    <t>শান্ত, চিন্তাশীল</t>
  </si>
  <si>
    <t>ਸ਼ਾਂਤ, ਚਿੰਤਨਸ਼ੀਲ</t>
  </si>
  <si>
    <t>શાંત, ચિંતનશીલ</t>
  </si>
  <si>
    <t>ଶାନ୍ତ, ଚିନ୍ତନଶୀଳ</t>
  </si>
  <si>
    <t>அமைதியானது, சிந்தித்து செயல்படுவது</t>
  </si>
  <si>
    <t>ప్రశాంతమైన, ప్రతిబింబించే</t>
  </si>
  <si>
    <t xml:space="preserve">ಶಾಂತಿಯುತ, ಪರ್ಯಾಲೋಚಿಸುವ </t>
  </si>
  <si>
    <t xml:space="preserve">ശാന്തമായ, പ്രതിഫലിപ്പിക്കുന്ന </t>
  </si>
  <si>
    <t>নিঃশব্দ, প্ৰতিফলিত কৰা</t>
  </si>
  <si>
    <t>शांत, चिंतनशील</t>
  </si>
  <si>
    <t xml:space="preserve">නිහඬ , පරාවර්තනය වන </t>
  </si>
  <si>
    <t xml:space="preserve">அமைதியான, பிரதிபலிக்கின்ற </t>
  </si>
  <si>
    <t>Calma, reflexiva</t>
  </si>
  <si>
    <t>Csöndes, elmélkedő</t>
  </si>
  <si>
    <t>Hiljainen, mietteliäs</t>
  </si>
  <si>
    <t>هادئ ، متأمل</t>
  </si>
  <si>
    <t>خاموش، عکاسی کرنے والا</t>
  </si>
  <si>
    <t>শান্ত, প্রতিফলিত</t>
  </si>
  <si>
    <t>Тихий, задумливий</t>
  </si>
  <si>
    <t>Тихий, задумчивый</t>
  </si>
  <si>
    <t>tiší, hloubaví</t>
  </si>
  <si>
    <t>Spokojne, refleksyjne</t>
  </si>
  <si>
    <t>Jiri nwayọọ, tụgharịa uche</t>
  </si>
  <si>
    <t>Dákẹ́jẹ́, ipò ìronú</t>
  </si>
  <si>
    <t>E no dey make noice and e dey thoughtful</t>
  </si>
  <si>
    <t>Mai nutsuwa, mai kirdado</t>
  </si>
  <si>
    <t>Sensitive, gentle</t>
  </si>
  <si>
    <t>Douces, sensibles</t>
  </si>
  <si>
    <t>Gevoelig, zacht</t>
  </si>
  <si>
    <t>Sensível, Gentil</t>
  </si>
  <si>
    <t>敏感的，温和的</t>
  </si>
  <si>
    <t>Sensibel, sanft</t>
  </si>
  <si>
    <t>감성적인, 부드러운</t>
  </si>
  <si>
    <t>Sensitivo, gentil</t>
  </si>
  <si>
    <t>Sensitibo, banayad</t>
  </si>
  <si>
    <t>Sensibles, tiernas</t>
  </si>
  <si>
    <t>Känsliga, varsamma</t>
  </si>
  <si>
    <t>حساس، لطيف</t>
  </si>
  <si>
    <t>Sensible, amable</t>
  </si>
  <si>
    <t>Sensitif, lembut</t>
  </si>
  <si>
    <t>繊細、穏やか</t>
  </si>
  <si>
    <t>Sensibili, delicate</t>
  </si>
  <si>
    <t>Følsom, mild</t>
  </si>
  <si>
    <t>Hassas, kibar</t>
  </si>
  <si>
    <t>善解人意的、溫柔的</t>
  </si>
  <si>
    <t>ထိခိုက္လြယ္ေသာ၊ သိမ္ေမြ႔ေသာ</t>
  </si>
  <si>
    <t>Чувствительные, нежные</t>
  </si>
  <si>
    <t>รู้สึกไว, อ่อนโยน</t>
  </si>
  <si>
    <t>敏感，温柔</t>
  </si>
  <si>
    <t>Sensibles, douces</t>
  </si>
  <si>
    <t>Sensible, gentíl</t>
  </si>
  <si>
    <t>Sensible, gentil</t>
  </si>
  <si>
    <t>Sensitief, saggeaard</t>
  </si>
  <si>
    <t>Okuzwelayo, okumnene</t>
  </si>
  <si>
    <t>Lunovelo, lunobunene</t>
  </si>
  <si>
    <t>Ya utlwisisang, ya bonolo</t>
  </si>
  <si>
    <t>Sensible, suave</t>
  </si>
  <si>
    <t>Ευαίσθητοι, ευγενείς</t>
  </si>
  <si>
    <t>רגיש, עדין</t>
  </si>
  <si>
    <t>Sensibile, blande</t>
  </si>
  <si>
    <t>jemní, vľúdni</t>
  </si>
  <si>
    <t>មានអារម្មណ៍, ទន់ភ្លន់</t>
  </si>
  <si>
    <t>حساس ، لطيف</t>
  </si>
  <si>
    <t>Sensible, doux</t>
  </si>
  <si>
    <t>Mpole</t>
  </si>
  <si>
    <t>Nhẹ nhàng, nhạy cảm</t>
  </si>
  <si>
    <t>সংবেদনশীল, মৃদু</t>
  </si>
  <si>
    <t>ਸੰਵੇਦੀ, ਨਿਮਰ</t>
  </si>
  <si>
    <t>સંવેદનશીલ, સૌમ્ય</t>
  </si>
  <si>
    <t>ସଂବେଦନଶୀଳ, କୋମଳ</t>
  </si>
  <si>
    <t>உணர்வுப்பூர்வமானது , மென்மையானது</t>
  </si>
  <si>
    <t>సున్నితమైన, సున్నితత్వం</t>
  </si>
  <si>
    <t>ಸೂಕ್ಷ್ಮ, ಸೌಮ್ಯ</t>
  </si>
  <si>
    <t xml:space="preserve">ലോലമായ, സൗമ്യമായ </t>
  </si>
  <si>
    <t>সংবেদনশীল, নম্ৰ</t>
  </si>
  <si>
    <t>संवेदनशील, कोमल/सौम्य</t>
  </si>
  <si>
    <t>संवेदनशील, सभ्य</t>
  </si>
  <si>
    <t xml:space="preserve">සංවේදී , මෘදු </t>
  </si>
  <si>
    <t xml:space="preserve">உணர்ச்சியுள்ள, மென்மையான </t>
  </si>
  <si>
    <t>Sensível, delicada</t>
  </si>
  <si>
    <t>Érzékeny, gyengéd</t>
  </si>
  <si>
    <t xml:space="preserve">Herkkä, lempeä </t>
  </si>
  <si>
    <t>حساس، نرم</t>
  </si>
  <si>
    <t>Чуйний, м'який</t>
  </si>
  <si>
    <t>Чуткий, мягкий</t>
  </si>
  <si>
    <t>citliví, jemní</t>
  </si>
  <si>
    <t>Wrażliwe, delikatne</t>
  </si>
  <si>
    <t>Mmetụta, dị nwayọọ</t>
  </si>
  <si>
    <t>Ní àkíyèsí, onínítútù</t>
  </si>
  <si>
    <t>E dey thoughtful and kind</t>
  </si>
  <si>
    <t>Mai la'akari, mai kyan hali</t>
  </si>
  <si>
    <t>Welcoming, approachable</t>
  </si>
  <si>
    <t>Accueillantes, faciles d'accès</t>
  </si>
  <si>
    <t>Gastvrij, toegankelijk</t>
  </si>
  <si>
    <t>Acolhedor, próximo</t>
  </si>
  <si>
    <t>好客的，好相处的</t>
  </si>
  <si>
    <t>Einladend, zugänglich</t>
  </si>
  <si>
    <t>환영하는, 사귀기 쉬운</t>
  </si>
  <si>
    <t>Acogedor, accesible</t>
  </si>
  <si>
    <t>Malugod ang pagtanggap, madaling lapitan</t>
  </si>
  <si>
    <t>Acogedoras, accesibles</t>
  </si>
  <si>
    <t>Välkomnande, tillgängliga</t>
  </si>
  <si>
    <t>مرحّب، يمكن التواصل معه</t>
  </si>
  <si>
    <t>Acogedora, accesible</t>
  </si>
  <si>
    <t>Ramah, mudah didekati</t>
  </si>
  <si>
    <t>人当たりが良い、親しみやすい</t>
  </si>
  <si>
    <t>Accoglienti, cordiali</t>
  </si>
  <si>
    <t>Imøtekommende, vennlig</t>
  </si>
  <si>
    <t>Cana yakın, kucaklayan</t>
  </si>
  <si>
    <t>熱情的、平易近人的</t>
  </si>
  <si>
    <t>ျကိုဆိုတတ္ေသာ၊ခ်ဥ္းကပ္ရလြယ္ေသာ</t>
  </si>
  <si>
    <t>Приветливые, радушные</t>
  </si>
  <si>
    <t>เต็มใจต้อนรับ, เข้าถึงได้ง่าย</t>
  </si>
  <si>
    <t>Mudah mesra, mudah didekati</t>
  </si>
  <si>
    <t>欢迎，平易近人</t>
  </si>
  <si>
    <t>Accueillantes, d'un abord facile</t>
  </si>
  <si>
    <t>Acogedor(a), accesible</t>
  </si>
  <si>
    <t>Acogedor/a , accesible</t>
  </si>
  <si>
    <t>Verwelkomend, toeganklik</t>
  </si>
  <si>
    <t>Okwemukelanayo, okungenekayo</t>
  </si>
  <si>
    <t>Luyamkela, luyangeneka</t>
  </si>
  <si>
    <t>Ya amohelang, eo o ka yang ho yena</t>
  </si>
  <si>
    <t>Σε υποδέχονται, προσιτοί</t>
  </si>
  <si>
    <t>מסביר פנים,  נגיש</t>
  </si>
  <si>
    <t>Primitoare, abordabile</t>
  </si>
  <si>
    <t>srdeční, prívetiví</t>
  </si>
  <si>
    <t xml:space="preserve">Acogedora, accesible </t>
  </si>
  <si>
    <t>ស្វាគមន៍, ស្រួលទាក់ទង</t>
  </si>
  <si>
    <t>ترحاب ، يمكن بلوغه</t>
  </si>
  <si>
    <t>Accueillant, accessible</t>
  </si>
  <si>
    <t>Mwenye kukaribisha, Anafikika</t>
  </si>
  <si>
    <t>Niềm nở, dễ gần</t>
  </si>
  <si>
    <t xml:space="preserve">অভ্যর্থনাকারী,কাছে যাওয়া যায় </t>
  </si>
  <si>
    <t>ਸਵਾਗਤੀ, ਪਹੁੰਚ ਅੰਦਰ</t>
  </si>
  <si>
    <t>આવકારનાર, મિલનસાર</t>
  </si>
  <si>
    <t>ସ୍ବାଗତ କରୁଥିବା, ସରଳ</t>
  </si>
  <si>
    <t>வரவேற்பது, அணுகக்கூடியது</t>
  </si>
  <si>
    <t>స్వాగతించే, అందుబాటులో ఉండే</t>
  </si>
  <si>
    <t>ಸ್ವಾಗತಿಸುವ, ಸಮೀಪಿಸಬಹುದಾದ</t>
  </si>
  <si>
    <t xml:space="preserve">സ്വാഗതം ചെയ്യുന്ന, സമീപിക്കാവുന്ന </t>
  </si>
  <si>
    <t>আদৰণি জনোৱা, ওচৰ চাপি যাব পৰা</t>
  </si>
  <si>
    <t>स्वागत करने वाला, पहुँच-योग्य</t>
  </si>
  <si>
    <t>स्वागत करणारा, अनुकूल</t>
  </si>
  <si>
    <t>සාදරයෙන් පිළිගැනීම , ලංවිය හැකි</t>
  </si>
  <si>
    <t xml:space="preserve">வரவேற்கின்ற, அணுகக்கூடிய </t>
  </si>
  <si>
    <t>Acolhedora, acessível</t>
  </si>
  <si>
    <t>Barátságos, elérhető</t>
  </si>
  <si>
    <t xml:space="preserve">Vastaanottavainen, helposti lähestyttävä </t>
  </si>
  <si>
    <t>كيرحب بالناس ، ودود</t>
  </si>
  <si>
    <t>خوش آمدید کرنے والا، قابل پہنچ</t>
  </si>
  <si>
    <t>স্বাগত, অভিগম্য</t>
  </si>
  <si>
    <t>přívětiví, přístupní</t>
  </si>
  <si>
    <t>Ịnabata, onye enwere ike ịbịaru nso</t>
  </si>
  <si>
    <t>Fanimọ́ra, ṣeé súnmọ́</t>
  </si>
  <si>
    <t>E get open heart and open mind</t>
  </si>
  <si>
    <t>Mai karɓar mutane, wanda ake iya tunkara</t>
  </si>
  <si>
    <t>Easy-going, friendly</t>
  </si>
  <si>
    <t>Sympathiques, faciles à vivre</t>
  </si>
  <si>
    <t>Gemoedelijk, vriendelijk</t>
  </si>
  <si>
    <t>Fácil de lidar, amigável</t>
  </si>
  <si>
    <t>随和的，友善的</t>
  </si>
  <si>
    <t>Locker, freundlich</t>
  </si>
  <si>
    <t>느긋한, 상냥한</t>
  </si>
  <si>
    <t>Sencillo, amigable</t>
  </si>
  <si>
    <t>Easy-going, palakaibigan</t>
  </si>
  <si>
    <t>De trato fácil, amistosas</t>
  </si>
  <si>
    <t>Lättsamma, vänskapliga</t>
  </si>
  <si>
    <t>سهل المعشر، ودود</t>
  </si>
  <si>
    <t>Fácil de llevar, amigable</t>
  </si>
  <si>
    <t>Santai, ramah</t>
  </si>
  <si>
    <t>おおらかな、親しみのある</t>
  </si>
  <si>
    <t>Alla mano, amichevoli</t>
  </si>
  <si>
    <t>Avslappet, hyggelig</t>
  </si>
  <si>
    <t>Uyumlu, arkadaşcanlısı</t>
  </si>
  <si>
    <t>隨和的、友好的</t>
  </si>
  <si>
    <t>ေဖာ္ေရြေသာ၊ေပါ့ေပါ့ပါးပါးေနတတ္ေသာ</t>
  </si>
  <si>
    <t>Riang, mesra</t>
  </si>
  <si>
    <t>随和，友好</t>
  </si>
  <si>
    <t>Décontractées, sympathiques</t>
  </si>
  <si>
    <t>Extrovertida(o), amigable</t>
  </si>
  <si>
    <t>Gemaklik, vriendelik</t>
  </si>
  <si>
    <t>Okukhululekile, okunobungane</t>
  </si>
  <si>
    <t>Lukhaphukhaphu, lunobuhlobo</t>
  </si>
  <si>
    <t>Ya bonolo, ya nang le setswalle</t>
  </si>
  <si>
    <t>De trato fácil, amigable</t>
  </si>
  <si>
    <t>Έυκολοι/ βολικοί, φιλικοί</t>
  </si>
  <si>
    <t>קליל, ידידותי</t>
  </si>
  <si>
    <t>Usor de abordat, prietenoase</t>
  </si>
  <si>
    <t>pohodoví, priateľskí</t>
  </si>
  <si>
    <t xml:space="preserve">Fácil de llevar, amigable </t>
  </si>
  <si>
    <t>ងាយស្រួលនិងរួសរាយរាក់ទាក់</t>
  </si>
  <si>
    <t>خفيف، ودود</t>
  </si>
  <si>
    <t>Facile à vivre, sympathique</t>
  </si>
  <si>
    <t>Mwenye urafiki</t>
  </si>
  <si>
    <t>Dễ chịu, thân thiện</t>
  </si>
  <si>
    <t>স্বচ্ছন্দ, বন্ধুত্বপূর্ণ</t>
  </si>
  <si>
    <t>ਸੌਖਾ, ਅਨੁਕੂਲ</t>
  </si>
  <si>
    <t>ચિંતા ના કરે એવું, મૈત્રીપૂર્ણ</t>
  </si>
  <si>
    <t>ସହଜ, ଉପଯୋଗୀ</t>
  </si>
  <si>
    <t>எதையும் எளிதாக எடுத்துக் கொள்வது, நட்பானது</t>
  </si>
  <si>
    <t>సులువుగా తీసుకునే, స్నేహపూర్వకమైన</t>
  </si>
  <si>
    <t>ಸಲೀಸಾದ, ಸ್ನೇಹಪರ</t>
  </si>
  <si>
    <t xml:space="preserve">പ്രസന്നമായ പ്രകൃതമുള്ള, സൗഹാര്‍ദ്ദഭാവമുള്ള </t>
  </si>
  <si>
    <t>সহজে-আগবাঢ়ি যোৱা, বন্ধুসুলভ</t>
  </si>
  <si>
    <t>आरामपसंद, फ्रेंडली/मैत्रीपूर्ण</t>
  </si>
  <si>
    <t>सहज, मैत्रीपूर्ण</t>
  </si>
  <si>
    <t>ඉක්මනින් තරහ නොයන  , මිත්‍රශීලී</t>
  </si>
  <si>
    <t xml:space="preserve">சரளமாக பழகுகின்ற, சிநேகபூர்வமான </t>
  </si>
  <si>
    <t>Despreocupada, amigável</t>
  </si>
  <si>
    <t>Alkalmazkodó, barátságos</t>
  </si>
  <si>
    <t>Rento, ystävällinen</t>
  </si>
  <si>
    <t>سهل التعالنل معه، لطيف</t>
  </si>
  <si>
    <t>سادہ لوح، دوستانہ</t>
  </si>
  <si>
    <t>সহজ, বন্ধুত্বপূর্ণ</t>
  </si>
  <si>
    <t>Безтурботний, доброзичливий</t>
  </si>
  <si>
    <t>Беззаботный, дружелюбный</t>
  </si>
  <si>
    <t>pohodoví, přátelští</t>
  </si>
  <si>
    <t>Przyjacielskie, otwarte</t>
  </si>
  <si>
    <t>Ọ dị mfe, enyi na enyi</t>
  </si>
  <si>
    <t>Ńlọ jẹ́jẹ́, kóni mọ́ra</t>
  </si>
  <si>
    <t>E dey easy going and sociable</t>
  </si>
  <si>
    <t>Mai sauƙin sha'ani, mai kirki</t>
  </si>
  <si>
    <t>Spontaneous, playful</t>
  </si>
  <si>
    <t>Spontanées, enjouées</t>
  </si>
  <si>
    <t>Spontaan, speels</t>
  </si>
  <si>
    <t>Espontâneo, Brincalhão</t>
  </si>
  <si>
    <t>随性的, 好玩的</t>
  </si>
  <si>
    <t>Spontan, spielerisch</t>
  </si>
  <si>
    <t>즉흥적인, 장난기 많은</t>
  </si>
  <si>
    <t>Espontáneo, juguetón</t>
  </si>
  <si>
    <t>Spontaneous, mapaglaro</t>
  </si>
  <si>
    <t>Espontáneas, juguetonas</t>
  </si>
  <si>
    <t>Spontana, lekfulla</t>
  </si>
  <si>
    <t xml:space="preserve">عفوي,مرح </t>
  </si>
  <si>
    <t>Espontánea, bromista</t>
  </si>
  <si>
    <t>Spontan, menyenangkan</t>
  </si>
  <si>
    <t>のびのびとした、遊び心のある</t>
  </si>
  <si>
    <t>Spontanee, giocose</t>
  </si>
  <si>
    <t>Spontan, leken</t>
  </si>
  <si>
    <t>Anı yaşayan, muzip</t>
  </si>
  <si>
    <t>主動的、愛玩的</t>
  </si>
  <si>
    <t>ေပ်ာ္ေပ်ာ္ေနတတ္ေသာ၊ ကတုိက္ကရိုက္ျဖစ္ေသာ</t>
  </si>
  <si>
    <t>Спонтанные, игривые</t>
  </si>
  <si>
    <t>โดยสัญชาตญาณ, ขี้เล่น</t>
  </si>
  <si>
    <t>Spontan, suka bermain</t>
  </si>
  <si>
    <t>自发，好玩</t>
  </si>
  <si>
    <t>Espontánea(o), divertida(o)</t>
  </si>
  <si>
    <t>Espontáneo/a, juguetón/a</t>
  </si>
  <si>
    <t>Okwenza ngaphandle kokucabanga, okudlalayo</t>
  </si>
  <si>
    <t>Luyazenzekela, luthanda ukudlala</t>
  </si>
  <si>
    <t>Ya etsang dintho hanghang, ya tletseng papadi</t>
  </si>
  <si>
    <t>Espontanea, juguetona</t>
  </si>
  <si>
    <t xml:space="preserve">Αυθόρμητοι, παιχνιδιάρικοι </t>
  </si>
  <si>
    <t>ספונטני,  שמח</t>
  </si>
  <si>
    <t>Spontane, jucause</t>
  </si>
  <si>
    <t>spontánni, hraví</t>
  </si>
  <si>
    <t xml:space="preserve">Espontánea, juguetona </t>
  </si>
  <si>
    <t>មិនបង្ហើប, លេងឥតឈប់ឈរ</t>
  </si>
  <si>
    <t>عفوية ، لعوب</t>
  </si>
  <si>
    <t>Spontané, enjoué</t>
  </si>
  <si>
    <t>Ngẫu hứng, vui nhộn</t>
  </si>
  <si>
    <t>স্বতঃস্ফূর্ত, কৌতুকপূর্ণ</t>
  </si>
  <si>
    <t>ਸੁਭਾਵਕ, ਰੌਣਕੀ</t>
  </si>
  <si>
    <t>સહજ, રમતિયાળ</t>
  </si>
  <si>
    <t>ସ୍ବତଃପ୍ରବୃତ, ଚଞ୍ଚଳ</t>
  </si>
  <si>
    <t>இயல்பானது, விளையாட்டுத்தனமானது</t>
  </si>
  <si>
    <t>యాధృచ్ఛికమైన, సరదాను కోరుకునే</t>
  </si>
  <si>
    <t>ಸ್ವಯಂ ಪ್ರೇರಿತ, ಹುಡುಗಾಟದ</t>
  </si>
  <si>
    <t xml:space="preserve">നൈസര്‍ഗ്ഗികമായ, കളിനിറഞ്ഞ </t>
  </si>
  <si>
    <t>স্বতঃস্ফূৰ্ত, ধেমেলীয়া</t>
  </si>
  <si>
    <t>स्वाभाविक, आनंदी</t>
  </si>
  <si>
    <t>स्वयंस्फूर्त, खेळकर</t>
  </si>
  <si>
    <t xml:space="preserve">නිරායාසයෙන්  , සෙල්ලක්කාර </t>
  </si>
  <si>
    <t xml:space="preserve">தன்னிச்சையான, விளையாட்டுத்தனமான </t>
  </si>
  <si>
    <t>Espontânea, brincalhona</t>
  </si>
  <si>
    <t>Spontán, játékos</t>
  </si>
  <si>
    <t>Välitön ,leikkisä</t>
  </si>
  <si>
    <t>عفوي ، لعوب</t>
  </si>
  <si>
    <t>بے ساختہ، چنچل</t>
  </si>
  <si>
    <t>Спонтанний, грайливий</t>
  </si>
  <si>
    <t>Спонтанный, игривый</t>
  </si>
  <si>
    <t>spontánní hraví</t>
  </si>
  <si>
    <t>N'amaghị egwu, egwu egwu</t>
  </si>
  <si>
    <t>Àìròtẹ́lẹ̀, kún fún eré</t>
  </si>
  <si>
    <t>E dey natural and full of life</t>
  </si>
  <si>
    <t>Ba zato ba aune, mai wasa</t>
  </si>
  <si>
    <t>Bold, forceful</t>
  </si>
  <si>
    <t>Fortes, hardies</t>
  </si>
  <si>
    <t>Stoutmoedig, krachtig</t>
  </si>
  <si>
    <t>Ousado, forte</t>
  </si>
  <si>
    <t>大胆的，坚强的</t>
  </si>
  <si>
    <t>Mutig, kraftvoll</t>
  </si>
  <si>
    <t>용감한, 단호한</t>
  </si>
  <si>
    <t>Audaz, fuerte</t>
  </si>
  <si>
    <t>Doortastend, krachtig</t>
  </si>
  <si>
    <t>Walang takot, mapwersa</t>
  </si>
  <si>
    <t>Atrevidas, llenas de energía</t>
  </si>
  <si>
    <t>Djärva, kraftfulla</t>
  </si>
  <si>
    <t>جريء، قوي</t>
  </si>
  <si>
    <t>Berani, kuat</t>
  </si>
  <si>
    <t>大胆、力強い</t>
  </si>
  <si>
    <t>Coraggiose, forti</t>
  </si>
  <si>
    <t>Modig, kraftfull</t>
  </si>
  <si>
    <t>Cesur, etkili</t>
  </si>
  <si>
    <t>大膽的、堅強的</t>
  </si>
  <si>
    <t>သတၱိရွိေသာ၊ အင္အားျကီးေသာ</t>
  </si>
  <si>
    <t>Прилив физических сил</t>
  </si>
  <si>
    <t>กล้าหาญ, หนักแน่น</t>
  </si>
  <si>
    <t>Berani, tegas</t>
  </si>
  <si>
    <t>大胆，有力</t>
  </si>
  <si>
    <t>Audacieuses, puissantes</t>
  </si>
  <si>
    <t>Atrevida(o), Contundente</t>
  </si>
  <si>
    <t>Audaz, enérgico/a</t>
  </si>
  <si>
    <t>Kragtig, kragdadig</t>
  </si>
  <si>
    <t>Okunamandla, okuphoqayo</t>
  </si>
  <si>
    <t>Lunesibindi, luyanyanzelisa</t>
  </si>
  <si>
    <t>Ya sebete, ya matla</t>
  </si>
  <si>
    <t>Atrevido, lleno de energía</t>
  </si>
  <si>
    <t>Τολμηροί, ισχυροί</t>
  </si>
  <si>
    <t>אמיץ, חזק</t>
  </si>
  <si>
    <t>Indraznete, puternice</t>
  </si>
  <si>
    <t>odvážni, húževnatí</t>
  </si>
  <si>
    <t>Atrevida, fuerte</t>
  </si>
  <si>
    <t>អង់អាចក្លាហាន, ការបង្ខិតបង្ខំ</t>
  </si>
  <si>
    <t>جرئ،  قوي</t>
  </si>
  <si>
    <t>Audacieux, énergique</t>
  </si>
  <si>
    <t>Mjasiri</t>
  </si>
  <si>
    <t>Mạnh mẽ, cường tráng</t>
  </si>
  <si>
    <t>সাহসী, জবরদস্ত</t>
  </si>
  <si>
    <t>ਹਿੰਮਤੀ, ਮਜਬੂਰਨ</t>
  </si>
  <si>
    <t>નીડર, બળવાન</t>
  </si>
  <si>
    <t>ନିର୍ଭୀକ, ବଳଶାଳୀ</t>
  </si>
  <si>
    <t>தைரியமானது , சக்தி மிக்கது</t>
  </si>
  <si>
    <t>సాహసం గల, ఎంపిక చేసుకున్న</t>
  </si>
  <si>
    <t>ದಿಟ್ಟ, ಪ್ರಬಲ</t>
  </si>
  <si>
    <t xml:space="preserve">ധീരമായ, കരുത്തുറ്റ </t>
  </si>
  <si>
    <t>সাহসী, জোৰ কৰা</t>
  </si>
  <si>
    <t>निडर, सशक्त</t>
  </si>
  <si>
    <t>धीट, बलवान</t>
  </si>
  <si>
    <t xml:space="preserve">එඩිතර  , බලහත්කාරයෙන් </t>
  </si>
  <si>
    <t xml:space="preserve">துணிவான, வலிமையான </t>
  </si>
  <si>
    <t>Merész, energikus</t>
  </si>
  <si>
    <t>Rohkea, voimakas</t>
  </si>
  <si>
    <t>جريئ، قوي</t>
  </si>
  <si>
    <t>بولڈ/ بہادر، طاقت ور</t>
  </si>
  <si>
    <t>সাহসী, বলপূর্বক</t>
  </si>
  <si>
    <t>Сміливий, рішучий</t>
  </si>
  <si>
    <t>Смелый, решительный</t>
  </si>
  <si>
    <t>troufalí, rázní</t>
  </si>
  <si>
    <t>Odważne, zdecydowane</t>
  </si>
  <si>
    <t>Obi ike, n’ike</t>
  </si>
  <si>
    <t>Ìgboyà, pẹ̀lú ipá</t>
  </si>
  <si>
    <t>E dey brave and strong</t>
  </si>
  <si>
    <t>Kaifi ɗaya, mai ƙarfin muradi</t>
  </si>
  <si>
    <t>Considered, selective</t>
  </si>
  <si>
    <t>Réfléchies, sélectives</t>
  </si>
  <si>
    <t>Doordacht, selectief</t>
  </si>
  <si>
    <t>Seletivo</t>
  </si>
  <si>
    <t>深思熟虑的，有选择性的</t>
  </si>
  <si>
    <t>Überlegt, wählerisch</t>
  </si>
  <si>
    <t>존경받는, 선별적인</t>
  </si>
  <si>
    <t>Considerado, selectivo</t>
  </si>
  <si>
    <t>Nagpag-aralan, napagpilian</t>
  </si>
  <si>
    <t>Consideradas, selectivas</t>
  </si>
  <si>
    <t>Genomtänkta, selektiva</t>
  </si>
  <si>
    <t>معتبرة، انتقائية</t>
  </si>
  <si>
    <t>Tenida en cuenta, selectiva</t>
  </si>
  <si>
    <t>Dianggap, selektif</t>
  </si>
  <si>
    <t>思慮深い、センスがある</t>
  </si>
  <si>
    <t>Ponderate, selettive</t>
  </si>
  <si>
    <t>Kresen, selektiv</t>
  </si>
  <si>
    <t>Dikkate alan, seçici</t>
  </si>
  <si>
    <t>深思熟慮的、精挑細選的</t>
  </si>
  <si>
    <t>ထည့္သြင္းစဥ္းစားသည္။ေရြးခ်ယ္ထားေသာ</t>
  </si>
  <si>
    <t>Продуманность, избирательность</t>
  </si>
  <si>
    <t>พิจารณาอย่างถี่ถ้วน, เลือกเฟ้น</t>
  </si>
  <si>
    <t>Selalu mempertimbangkan, memilih</t>
  </si>
  <si>
    <t>考虑，有选择性</t>
  </si>
  <si>
    <t>Estimées, sélectives</t>
  </si>
  <si>
    <t>Considerada(o), selectiva(o)</t>
  </si>
  <si>
    <t>Considerado/a, selectivo/a</t>
  </si>
  <si>
    <t>Konsiderend, geselekteerd</t>
  </si>
  <si>
    <t>Okucatshangiwe, okukhethayo</t>
  </si>
  <si>
    <t>Luyabalulwa, luyakhetha</t>
  </si>
  <si>
    <t>Ya hlokomelang, ya kgethang dintho</t>
  </si>
  <si>
    <t>Σκεφτόμενοι, επιλεκτικοί</t>
  </si>
  <si>
    <t>מחושב, בררני</t>
  </si>
  <si>
    <t>Iau totul in considerare, selective</t>
  </si>
  <si>
    <t>uvážliví, nároční</t>
  </si>
  <si>
    <t>Considerada, selectiva</t>
  </si>
  <si>
    <t>ចាត់ទុក, ជ្រើស</t>
  </si>
  <si>
    <t>معتبر، انتقائي</t>
  </si>
  <si>
    <t>Considéré, sélectif</t>
  </si>
  <si>
    <t>Mchaguzi</t>
  </si>
  <si>
    <t>Biết cân nhắc, lựa chọn</t>
  </si>
  <si>
    <t>বিবেচিত, নির্বাচন পটু</t>
  </si>
  <si>
    <t>ਵਿਚਾਰਿਆ ਗਿਆ, ਚੋਣਵਾਂ</t>
  </si>
  <si>
    <t>સુવિચારિત, પસંદગીલક્ષી</t>
  </si>
  <si>
    <t>ସୁବିଚାରିତ, ଚୟନଶୀଳ</t>
  </si>
  <si>
    <t>கருதப்படுவது, மிக கவனமாக தேர்ந்தெடுப்பது</t>
  </si>
  <si>
    <t>పరిగణించబడిన, ఎంపిక చేసుకున్న</t>
  </si>
  <si>
    <t xml:space="preserve">ಪರಿಗಣಿಸಿದ, ಆಯ್ಕೆ ಮಾಡುವಂತಹ </t>
  </si>
  <si>
    <t xml:space="preserve">പരിഗണിക്കപ്പെടുന്നത്, സൂക്ഷിച്ച് തിരഞ്ഞെടുക്കുന്ന </t>
  </si>
  <si>
    <t>বিবেচনা কৰিছিল, বাছনি কৰা</t>
  </si>
  <si>
    <t>विचाराधीन, चुनिंदा</t>
  </si>
  <si>
    <t>विचारपूर्वक बनवलेले, निवडक</t>
  </si>
  <si>
    <t xml:space="preserve">සලකන , තෝරා ගත හැකි </t>
  </si>
  <si>
    <t xml:space="preserve">கருத்தில் கொள்கின்ற, தேர்ந்தெடுக்கப்பட்ட </t>
  </si>
  <si>
    <t>Ponderado, seletiva</t>
  </si>
  <si>
    <t>Megfontolt, szelektív</t>
  </si>
  <si>
    <t>Harkitseva, valikoiva</t>
  </si>
  <si>
    <t>مقدر، انتقائي</t>
  </si>
  <si>
    <t>غور کیا گیا، منتخب شدہ</t>
  </si>
  <si>
    <t>বিবেচনাপ্রসূত, নির্বাচনশীল</t>
  </si>
  <si>
    <t>Вдумливий, вимогливий</t>
  </si>
  <si>
    <t>Вдумчивый, избирательный</t>
  </si>
  <si>
    <t>uvážliví, vybíraví</t>
  </si>
  <si>
    <t>Uważne, rozważne</t>
  </si>
  <si>
    <t>Atụlere, nhọrọ</t>
  </si>
  <si>
    <t>Ti gbewò, yíyàn</t>
  </si>
  <si>
    <t>E dey careful and choosy</t>
  </si>
  <si>
    <t>Mai duba, mai zaɓi</t>
  </si>
  <si>
    <t>Under control, composed</t>
  </si>
  <si>
    <t>En parfaite maîtrise, posées</t>
  </si>
  <si>
    <t>Gecontroleerd, beheerst</t>
  </si>
  <si>
    <t>No controle, sereno</t>
  </si>
  <si>
    <t>尽在掌握的，沉着的</t>
  </si>
  <si>
    <t>잘 관리 되는, 침착한</t>
  </si>
  <si>
    <t>Bajo control, compuesto</t>
  </si>
  <si>
    <t>Kontrolado, nagtitimpi</t>
  </si>
  <si>
    <t>Controladas, serenas</t>
  </si>
  <si>
    <t>Under kontroll, samlade</t>
  </si>
  <si>
    <t>تحت السيطرة، رصين</t>
  </si>
  <si>
    <t>Di bawah kendali, tenang</t>
  </si>
  <si>
    <t>管理できている、冷静</t>
  </si>
  <si>
    <t>Kontrollert, fattet</t>
  </si>
  <si>
    <t>在控制下的、鎮靜的</t>
  </si>
  <si>
    <t>Собранность, концентрацию</t>
  </si>
  <si>
    <t>อยู่ในความควบคุม, สงบ</t>
  </si>
  <si>
    <t>在控制下，组成</t>
  </si>
  <si>
    <t>Bajo control, serena(o)</t>
  </si>
  <si>
    <t>Onder beheer, saamgesteld</t>
  </si>
  <si>
    <t>Okulawulekayo, okuqoqekile</t>
  </si>
  <si>
    <t>Luphantsi kolawulo, lubumbekile</t>
  </si>
  <si>
    <t>Controlado, compuesto</t>
  </si>
  <si>
    <t>Έχουν τα πράγματα υπό έλεγχο, γαλήνιοι</t>
  </si>
  <si>
    <t>תחת שליטה,  מורכב</t>
  </si>
  <si>
    <t>Au totul sub control, calme</t>
  </si>
  <si>
    <t>pod kontrolou, vyrovnaní</t>
  </si>
  <si>
    <t>Bajo control, serena</t>
  </si>
  <si>
    <t>នៅក្រោមការគ្រប់គ្រង, ធ្វើពីអ្វីមួយ</t>
  </si>
  <si>
    <t>تحت السيطرة ، هادئ</t>
  </si>
  <si>
    <t>Sous contrôle, composé</t>
  </si>
  <si>
    <t>Mwenye udhibiti</t>
  </si>
  <si>
    <t>Điềm tĩnh, biết kiểm soát</t>
  </si>
  <si>
    <t>নিয়ন্ত্রণে থাকা, স্থির</t>
  </si>
  <si>
    <t>ਨਿਯੰਤ੍ਰਣ ਵਿੱਚ, ਅਡੋਲ</t>
  </si>
  <si>
    <t>નિયંત્રણ હેઠળ, શાંત</t>
  </si>
  <si>
    <t>ନିୟନ୍ତ୍ରଣରେ, ଅଂଗଭୂତ</t>
  </si>
  <si>
    <t>নিয়ন্ত্ৰণৰ অধীনত, ৰচিত</t>
  </si>
  <si>
    <t>नियंत्रणात, शांत</t>
  </si>
  <si>
    <t>පාලනය යටතේ , සමන්විත</t>
  </si>
  <si>
    <t>Sob controlo, controlada</t>
  </si>
  <si>
    <t>ضابطے میں،  پر سکون</t>
  </si>
  <si>
    <t>নিয়ন্ত্রণাধীনে, রচনা</t>
  </si>
  <si>
    <t>Такий що тримає все під контролем, планує</t>
  </si>
  <si>
    <t>Держащий все под контролем, планирующий</t>
  </si>
  <si>
    <t>vyrovnaní, mají vše pod kontrolou</t>
  </si>
  <si>
    <t>N'okpuru nchịkwa, ejikọtara</t>
  </si>
  <si>
    <t>E get control and dey calm</t>
  </si>
  <si>
    <t>Wanda ake iko, nutsattse</t>
  </si>
  <si>
    <t>Nurtured, supported</t>
  </si>
  <si>
    <t>Soutenues, accompagnées</t>
  </si>
  <si>
    <t>Gekoesterd, gesteund</t>
  </si>
  <si>
    <t>Nutrido, apoiado</t>
  </si>
  <si>
    <t>倍受滋养的，倍受支持的</t>
  </si>
  <si>
    <t>Versorgt, unterstützt</t>
  </si>
  <si>
    <t>양육된, 뒷받침 되는</t>
  </si>
  <si>
    <t>Nutrido, apoyado</t>
  </si>
  <si>
    <t>Kumakalinga, sumusuporta</t>
  </si>
  <si>
    <t>Dan soporte, apoyan</t>
  </si>
  <si>
    <t>Omvårdade, stöttade</t>
  </si>
  <si>
    <t>ينال الاهتمام، مدعوم</t>
  </si>
  <si>
    <t>Educada, controlada</t>
  </si>
  <si>
    <t>Dipelihara, didukung</t>
  </si>
  <si>
    <t>大切にされている、支えられている</t>
  </si>
  <si>
    <t>Accudite, supportate</t>
  </si>
  <si>
    <t>Pleiet, ivaretatt</t>
  </si>
  <si>
    <t>Özenilmiş, iyi bakılmış</t>
  </si>
  <si>
    <t>培養的、給予支持的</t>
  </si>
  <si>
    <t>ျပဳစုပ်ိဳးေထာင္သည္၊ေထာက္ပံ့သည္</t>
  </si>
  <si>
    <t>Заботу, поддержку</t>
  </si>
  <si>
    <t>ได้รับการอบรม, ได้รับการสนับสนุน</t>
  </si>
  <si>
    <t>Dipupuk, disokong</t>
  </si>
  <si>
    <t>培养，支持</t>
  </si>
  <si>
    <t>Accompagnées, appuyées</t>
  </si>
  <si>
    <t>Nutrida(o), apoyada)o)</t>
  </si>
  <si>
    <t>Educado/a, contenido emocionalmente</t>
  </si>
  <si>
    <t>Vertroetelend, ondersteunend</t>
  </si>
  <si>
    <t>Okunonophele, okuxhaswayo</t>
  </si>
  <si>
    <t>Londlekile, luxhasekile</t>
  </si>
  <si>
    <t>Ya hlokometsweng, ya tsheheditsweng</t>
  </si>
  <si>
    <t xml:space="preserve"> Στοργικοί, υποστηρικτικοί </t>
  </si>
  <si>
    <t>מחוזק/מקודם, נתמך</t>
  </si>
  <si>
    <t>Ingrijite, sustinute</t>
  </si>
  <si>
    <t>opatrovaní, podporovaní</t>
  </si>
  <si>
    <t>Apoyado</t>
  </si>
  <si>
    <t>ចិញ្ចឹមបីបាច់, គាំទ្រ</t>
  </si>
  <si>
    <t>رعي ، دعم</t>
  </si>
  <si>
    <t>Nourri, soutenu</t>
  </si>
  <si>
    <t>Kulewa, kutunzwa</t>
  </si>
  <si>
    <t>Được nâng niu, hỗ trợ</t>
  </si>
  <si>
    <t>প্রতিপালিত, সমর্থিত</t>
  </si>
  <si>
    <t>ਪੋਸ਼ਿਤ, ਸਮਰਥਿਤ</t>
  </si>
  <si>
    <t>પોષિત, સમર્થિત</t>
  </si>
  <si>
    <t>ପୋଷିତ, ସମର୍ଥିତ</t>
  </si>
  <si>
    <t>ஊக்கமளிக்கப்படுவது , ஆதரவளிக்கப்படுவது</t>
  </si>
  <si>
    <t>శిక్షణ పొందిన, మద్దతునిచ్చే</t>
  </si>
  <si>
    <t xml:space="preserve">ಪೋಷಿಸಿದ,  ಬೆಂಬಲಿತ </t>
  </si>
  <si>
    <t xml:space="preserve">പോഷിപ്പിക്കുന്ന, പിന്തുണയ്ക്കുന്ന </t>
  </si>
  <si>
    <t>প্ৰতিপালন কৰা, সমৰ্থিত</t>
  </si>
  <si>
    <t>पोषित, समर्थित/सपोर्टेड</t>
  </si>
  <si>
    <t>पोषित, समर्थित</t>
  </si>
  <si>
    <t xml:space="preserve">රැකබලා ගත්  , සහය දක්වන </t>
  </si>
  <si>
    <t xml:space="preserve">வளர்க்கப்பட்ட, ஆதரவு வழங்கிய </t>
  </si>
  <si>
    <t>Cuidadora, que dá apoio</t>
  </si>
  <si>
    <t>Táplált, támogatott</t>
  </si>
  <si>
    <t>Vaalittu, tuettu</t>
  </si>
  <si>
    <t>مشمول برعاية ، مدعم</t>
  </si>
  <si>
    <t>مدد یافتہ، حمایت یافتہ</t>
  </si>
  <si>
    <t>পালন, সমর্থিত</t>
  </si>
  <si>
    <t>Заохочуючий, підтримуючий</t>
  </si>
  <si>
    <t>Поощряющий, поддерживающий</t>
  </si>
  <si>
    <t>opečovávaní, podporovaní</t>
  </si>
  <si>
    <t>Wspierające, opiekujące się</t>
  </si>
  <si>
    <t>Azụlitere, akwadoro</t>
  </si>
  <si>
    <t>Ti ṣe ìtọ́jú, ní àtìlẹhìn</t>
  </si>
  <si>
    <t>E dey encouraged and sustained</t>
  </si>
  <si>
    <t>Wanda aka rena, aka tallafawa</t>
  </si>
  <si>
    <t>Uplifted, vibrant</t>
  </si>
  <si>
    <t>Exaltées, pleines d'entrain</t>
  </si>
  <si>
    <t>Opgemonterd, bruisend</t>
  </si>
  <si>
    <t>Elevado, dinâmico</t>
  </si>
  <si>
    <t>非常高兴的，活力四射的</t>
  </si>
  <si>
    <t>Angeregt, lebhaft</t>
  </si>
  <si>
    <t>희망찬, 활력이 도는</t>
  </si>
  <si>
    <t>Levantado, vibrante</t>
  </si>
  <si>
    <t>In vervoering, levendig</t>
  </si>
  <si>
    <t>Magaan ang loob, masigla</t>
  </si>
  <si>
    <t>Animadas, vibrantes</t>
  </si>
  <si>
    <t>Uppiggade, livfulla</t>
  </si>
  <si>
    <t>نابض بالحياة، مرتفع المعنويات</t>
  </si>
  <si>
    <t xml:space="preserve">Exaltada, dinámica </t>
  </si>
  <si>
    <t>Terangkat, bersemangat</t>
  </si>
  <si>
    <t xml:space="preserve">気分が乗る、精力的 </t>
  </si>
  <si>
    <t>Su di morale, piene di vita</t>
  </si>
  <si>
    <t>Oppløftet, levende</t>
  </si>
  <si>
    <t>Coşkulu, hareketli</t>
  </si>
  <si>
    <t>振奮的、充滿活力的</t>
  </si>
  <si>
    <t>စိတ္ဓာတ္ျမွင့္တင္ေပးေသာ၊ျမဴးျမဴးျကြျကြျဖစ္ေသာ</t>
  </si>
  <si>
    <t>ระดับจิตใจสูง, เจิดจ้า</t>
  </si>
  <si>
    <t>Bertenaga, ceria</t>
  </si>
  <si>
    <t>提升，充满活力</t>
  </si>
  <si>
    <t>Enthousiastes, vibrantes</t>
  </si>
  <si>
    <t>Elevada(o), dinámica(o)</t>
  </si>
  <si>
    <t>Animado/a, vibrante</t>
  </si>
  <si>
    <t>Opheffend, lewendig</t>
  </si>
  <si>
    <t>Okufukulekile, okunomfutho</t>
  </si>
  <si>
    <t xml:space="preserve">Luphakanyisiwe, luphaphamile </t>
  </si>
  <si>
    <t>Ya phahamisitsweng, ya tsotehang</t>
  </si>
  <si>
    <t>Animado, vibrante</t>
  </si>
  <si>
    <t>Συνεπαρμένοι, σε εγρήγορση</t>
  </si>
  <si>
    <t>מרומם, תוסס</t>
  </si>
  <si>
    <t>Elevate, vibrante</t>
  </si>
  <si>
    <t>povzbudení, plní života</t>
  </si>
  <si>
    <t xml:space="preserve">Elevada, dinámica </t>
  </si>
  <si>
    <t>បានផុសឡើង, ញ័រ</t>
  </si>
  <si>
    <t>ناهض ، نابضة بالحياة</t>
  </si>
  <si>
    <t>Élevé, vibrant</t>
  </si>
  <si>
    <t>Kusisimka</t>
  </si>
  <si>
    <t>Phấn chấn, sôi nổi</t>
  </si>
  <si>
    <t>প্রফুল্ল, উজ্জ্বল</t>
  </si>
  <si>
    <t>ਉੱਚਾ ਚੁੱਕਿਆ ਗਿਆ, ਜੀਵੰਤ</t>
  </si>
  <si>
    <t>ઉન્નત, ઉદ્યોગી</t>
  </si>
  <si>
    <t>ଉନ୍ନତ, ଚମକପ୍ରଦ</t>
  </si>
  <si>
    <t>உற்சாகமானது, துடிப்பானது</t>
  </si>
  <si>
    <t>ఉద్భవించిన, శక్తివంతమైన</t>
  </si>
  <si>
    <t>ಉದ್ಧ್ದಾರವಾಗಿರುವ, ರೋಮಾಂಚಕ</t>
  </si>
  <si>
    <t xml:space="preserve">ഉത്സാഹമുള്ള, ഊര്‍ജ്ജസ്വലനായ  </t>
  </si>
  <si>
    <t>তুলি ধৰা, স্পন্দনশীল</t>
  </si>
  <si>
    <t xml:space="preserve">प्रफुल्लित, फुर्तीला </t>
  </si>
  <si>
    <t>उन्नती करणे, उत्साही</t>
  </si>
  <si>
    <t xml:space="preserve">නගා සිටුවීම, වෙනස් </t>
  </si>
  <si>
    <t xml:space="preserve">மேம்பட்ட, துடிதுடிப்பான </t>
  </si>
  <si>
    <t>Animada, vibrante</t>
  </si>
  <si>
    <t>Felemelő, vibráló</t>
  </si>
  <si>
    <t>Innostunut, eloisa</t>
  </si>
  <si>
    <t>مرتفع ، نابض بالحياة</t>
  </si>
  <si>
    <t xml:space="preserve">Uplifted, vibrant </t>
  </si>
  <si>
    <t>اوپر اٹھایا گیا، متحرک</t>
  </si>
  <si>
    <t>উত্থাপিত, স্পন্দনশীল</t>
  </si>
  <si>
    <t>Піднесений, енергійний</t>
  </si>
  <si>
    <t>Приподнятый, энергичный</t>
  </si>
  <si>
    <t>v povznesené náladě, jásaví</t>
  </si>
  <si>
    <t>Żywiołowe, uskrzydlone</t>
  </si>
  <si>
    <t xml:space="preserve">Mbuli, dị ike </t>
  </si>
  <si>
    <t xml:space="preserve">Ti gbéga, kún fún agbára </t>
  </si>
  <si>
    <t>E dey raised and lively</t>
  </si>
  <si>
    <t>Wanda aka ɗaga, mai karsashi</t>
  </si>
  <si>
    <t>Freedom, letting go</t>
  </si>
  <si>
    <t>Libérées, prêtes à se lacher sans retenue</t>
  </si>
  <si>
    <t>Vrij, losgelaten</t>
  </si>
  <si>
    <t>Livre, que deixa ir</t>
  </si>
  <si>
    <t>自由自在的，随心所欲的</t>
  </si>
  <si>
    <t>Freiheit, ausgelassen</t>
  </si>
  <si>
    <t>자유로운, 얽매이지 않는</t>
  </si>
  <si>
    <t>Libertad, dejar ir</t>
  </si>
  <si>
    <t>Vrij(heid), losgelaten</t>
  </si>
  <si>
    <t>Malaya, pakawala</t>
  </si>
  <si>
    <t>Libres, se dejan llevar</t>
  </si>
  <si>
    <t>Känsla av frihet, att släppa taget</t>
  </si>
  <si>
    <t xml:space="preserve">حرية، </t>
  </si>
  <si>
    <t>Libre, que se deja llevar</t>
  </si>
  <si>
    <t>Kebebasan, melepaskan</t>
  </si>
  <si>
    <t>自由、自由で制約がない</t>
  </si>
  <si>
    <t>In libertà, si lasciano andare</t>
  </si>
  <si>
    <t>Frihet, bekymringsløs</t>
  </si>
  <si>
    <t>Özgür, kendini koyveren</t>
  </si>
  <si>
    <t>自由、放手</t>
  </si>
  <si>
    <t>လြတ္လပ္မွဳ၊ စြန့္လႊတ္ျခင္း</t>
  </si>
  <si>
    <t>Свободу, легкость</t>
  </si>
  <si>
    <t>ความเป็นอิสระ, ปล่อยวาง</t>
  </si>
  <si>
    <t>Sukakan kebebasan</t>
  </si>
  <si>
    <t>自由，放手</t>
  </si>
  <si>
    <t>Liberté, lâcher prise</t>
  </si>
  <si>
    <t>Libertad, Dejar ir</t>
  </si>
  <si>
    <t>Libre, dejarse llevar</t>
  </si>
  <si>
    <t>Vryheid, laat gaan</t>
  </si>
  <si>
    <t>Okunenkululeko, okudedelayo</t>
  </si>
  <si>
    <t>Inkululeko, luyakhulula</t>
  </si>
  <si>
    <t>Ya lokolohileng, ya tlohelang ho nahana ka tse fetileng</t>
  </si>
  <si>
    <t>Libertad, se dejan llevar</t>
  </si>
  <si>
    <t>Ελευθερία, αφήνονται</t>
  </si>
  <si>
    <t>חופש, לשחרר</t>
  </si>
  <si>
    <t>Libere, lasa sa treaca</t>
  </si>
  <si>
    <t>slobody, uvoľnenia</t>
  </si>
  <si>
    <t xml:space="preserve">Libertad, dejar ir </t>
  </si>
  <si>
    <t>សេរីភាព, អនុញ្ញាតឱ្យទៅ</t>
  </si>
  <si>
    <t>تحرر، يتخلى</t>
  </si>
  <si>
    <t>Uhuru</t>
  </si>
  <si>
    <t>Tự do, bước tới</t>
  </si>
  <si>
    <t>স্বাধীনতা, কোনো কিছুই গুরুত্বপূর্ণভাবে নেয় না</t>
  </si>
  <si>
    <t>ਸੁਤੰਤਰਤਾ, ਜਾਣ ਦੇਣਾ</t>
  </si>
  <si>
    <t>સ્વતંત્રતા, જતું કરતા</t>
  </si>
  <si>
    <t>ସ୍ବାଧୀନ, ଯିବାକୁ ଦେବା</t>
  </si>
  <si>
    <t>சுதந்திரம், லேசாக எடுத்துக் கொள்வது</t>
  </si>
  <si>
    <t>స్వేచ్ఛ, వెళ్లనిచ్చే</t>
  </si>
  <si>
    <t>ವಿಮುಕ್ತ, ಮುಕ್ತವಾಗುವ</t>
  </si>
  <si>
    <t xml:space="preserve">സ്വാതന്ത്ര്യം, മോചിപ്പിക്കുന്ന </t>
  </si>
  <si>
    <t>মুক্তি, যাবলৈ এৰি দিয়া</t>
  </si>
  <si>
    <t>स्वतंत्रता, मुक्त करना/जाने देना</t>
  </si>
  <si>
    <t>स्वातंत्र्य,  मुक्त करणे/जाऊ देणे</t>
  </si>
  <si>
    <t xml:space="preserve">නිදහස , අත් හැරීම </t>
  </si>
  <si>
    <t xml:space="preserve">சுதந்திரமான, விட்டு விடுகின்ற </t>
  </si>
  <si>
    <t>Liberdade,  libertação</t>
  </si>
  <si>
    <t>Szabadság, kötetlenség</t>
  </si>
  <si>
    <t>Varaa, irrotteleva</t>
  </si>
  <si>
    <t>الحرية ، الطلاقة</t>
  </si>
  <si>
    <t>آزاد، درگذر کرنے والا</t>
  </si>
  <si>
    <t>স্বাধীনতা, যেতে দেওয়া</t>
  </si>
  <si>
    <t>Свободний, безтурботний</t>
  </si>
  <si>
    <t>Свободный, беззаботный</t>
  </si>
  <si>
    <t>mají pocit svobody , uvolnění</t>
  </si>
  <si>
    <t>Niezależne, wolne</t>
  </si>
  <si>
    <t>Nnwere onwe, nhapụ</t>
  </si>
  <si>
    <t>Ominira, fífi sílẹ̀</t>
  </si>
  <si>
    <t>E get liberty and let go</t>
  </si>
  <si>
    <t>Yanci, marar hayaniya</t>
  </si>
  <si>
    <t>Familiar</t>
  </si>
  <si>
    <t>Connue</t>
  </si>
  <si>
    <t>Vertrouwd</t>
  </si>
  <si>
    <t>熟悉的</t>
  </si>
  <si>
    <t>Vertraut</t>
  </si>
  <si>
    <t>친근한, 익숙한</t>
  </si>
  <si>
    <t>Proactivo</t>
  </si>
  <si>
    <t>Pamilyar</t>
  </si>
  <si>
    <t>Välbekanta</t>
  </si>
  <si>
    <t>مألوفة</t>
  </si>
  <si>
    <t>Akrab</t>
  </si>
  <si>
    <t>身近</t>
  </si>
  <si>
    <t>Familiare</t>
  </si>
  <si>
    <t>Gjenkjennelig</t>
  </si>
  <si>
    <t>Tanıdık</t>
  </si>
  <si>
    <t>ရင္းနွီးကြ်မ္း၀င္သည္</t>
  </si>
  <si>
    <t>Известная</t>
  </si>
  <si>
    <t>คุ้นเคย</t>
  </si>
  <si>
    <t>Biasa</t>
  </si>
  <si>
    <t>熟悉</t>
  </si>
  <si>
    <t>Familière</t>
  </si>
  <si>
    <t>Familiêr</t>
  </si>
  <si>
    <t>Luqhelekile</t>
  </si>
  <si>
    <t>Οικία</t>
  </si>
  <si>
    <t>מוכר</t>
  </si>
  <si>
    <t>povedomí</t>
  </si>
  <si>
    <t xml:space="preserve">Familiar </t>
  </si>
  <si>
    <t>ស្គាល់</t>
  </si>
  <si>
    <t>مألوف</t>
  </si>
  <si>
    <t>Familier</t>
  </si>
  <si>
    <t>Quen thuộc/ thân thuộc</t>
  </si>
  <si>
    <t>পরিচিত</t>
  </si>
  <si>
    <t>ਜਾਣੂ</t>
  </si>
  <si>
    <t>પરિચિત</t>
  </si>
  <si>
    <t>ପରିଚିତ</t>
  </si>
  <si>
    <t>நன்கு தெரிந்தது</t>
  </si>
  <si>
    <t>బాగా తెలిసిన</t>
  </si>
  <si>
    <t>ಪರಿಚಿತ</t>
  </si>
  <si>
    <t xml:space="preserve">പരിചിതന്‍ </t>
  </si>
  <si>
    <t>পৰিচিত</t>
  </si>
  <si>
    <t>परिचित</t>
  </si>
  <si>
    <t>හුරු පුරුදු</t>
  </si>
  <si>
    <t xml:space="preserve">பழக்கப்பட்ட </t>
  </si>
  <si>
    <t>Ismerős</t>
  </si>
  <si>
    <t>Tuttu</t>
  </si>
  <si>
    <t>واقف</t>
  </si>
  <si>
    <t>Знайомий</t>
  </si>
  <si>
    <t>Знакомый</t>
  </si>
  <si>
    <t>známá</t>
  </si>
  <si>
    <t>Swojska</t>
  </si>
  <si>
    <t>Amatara</t>
  </si>
  <si>
    <t>Báramu</t>
  </si>
  <si>
    <t>E dey at ease with</t>
  </si>
  <si>
    <t>Wanda aka sani</t>
  </si>
  <si>
    <t>Informal</t>
  </si>
  <si>
    <t>Décontractée</t>
  </si>
  <si>
    <t>Informeel</t>
  </si>
  <si>
    <t>休闲随意的</t>
  </si>
  <si>
    <t>Ungezwungen</t>
  </si>
  <si>
    <t>정보를 제공하는</t>
  </si>
  <si>
    <t>Impormal</t>
  </si>
  <si>
    <t>Informales</t>
  </si>
  <si>
    <t>Informell</t>
  </si>
  <si>
    <t> غير رسمية</t>
  </si>
  <si>
    <t>堅苦しくない</t>
  </si>
  <si>
    <t>Informale</t>
  </si>
  <si>
    <t>Uformell</t>
  </si>
  <si>
    <t>Resmi olmayan</t>
  </si>
  <si>
    <t>非正式的</t>
  </si>
  <si>
    <t>ကိန္းခန္းမၾကီး ရင္းနွီးေဖာ္ေရြေသာ။</t>
  </si>
  <si>
    <t>Неформальная</t>
  </si>
  <si>
    <t>ไม่เป็นทางการ</t>
  </si>
  <si>
    <t>Tidak formal</t>
  </si>
  <si>
    <t>Informelle</t>
  </si>
  <si>
    <t>Okungalandeli zibopho</t>
  </si>
  <si>
    <t>Alucwangiselwanga</t>
  </si>
  <si>
    <t>Eo e seng ya tlwaelo</t>
  </si>
  <si>
    <t>Ανεπίσημη</t>
  </si>
  <si>
    <t>לא רשמי</t>
  </si>
  <si>
    <t>neformálni</t>
  </si>
  <si>
    <t xml:space="preserve">Informal </t>
  </si>
  <si>
    <t>មិនផ្លូវការ</t>
  </si>
  <si>
    <t>غير رسمي</t>
  </si>
  <si>
    <t>Informel</t>
  </si>
  <si>
    <t>Isiyokuwa rasmi</t>
  </si>
  <si>
    <t>Đơn giản, không câu nệ</t>
  </si>
  <si>
    <t>অনাড়ম্বর</t>
  </si>
  <si>
    <t>ਗੈਰ-ਰਸਮੀ</t>
  </si>
  <si>
    <t>બિનઔપચારિક</t>
  </si>
  <si>
    <t>ଅନୌପଚାରିକ</t>
  </si>
  <si>
    <t>முறைசாராதது (சாதாரணமானது)</t>
  </si>
  <si>
    <t>అనధికారికమైన</t>
  </si>
  <si>
    <t>ಅನೌಪಚಾರಿಕ</t>
  </si>
  <si>
    <t xml:space="preserve">അനൗപചാരികമായ </t>
  </si>
  <si>
    <t>অনানুষ্ঠানিক</t>
  </si>
  <si>
    <t>अनौपचारिक</t>
  </si>
  <si>
    <t xml:space="preserve">අනියම් </t>
  </si>
  <si>
    <t xml:space="preserve">முறைசாரா </t>
  </si>
  <si>
    <t>Informális</t>
  </si>
  <si>
    <t>Epämuodollinen</t>
  </si>
  <si>
    <t>غیر رسمی</t>
  </si>
  <si>
    <t>লৌকিকতাবর্জিত</t>
  </si>
  <si>
    <t>Неформальний</t>
  </si>
  <si>
    <t>Неформальный</t>
  </si>
  <si>
    <t>neformální</t>
  </si>
  <si>
    <t>Nieformalna</t>
  </si>
  <si>
    <t>Ezighi ezi</t>
  </si>
  <si>
    <t>Gbẹ̀fẹ̀</t>
  </si>
  <si>
    <t>E dey casual</t>
  </si>
  <si>
    <t>Wanda ba na tsari ba</t>
  </si>
  <si>
    <t>Esteemed</t>
  </si>
  <si>
    <t>Respectée</t>
  </si>
  <si>
    <t>Gewaardeerd</t>
  </si>
  <si>
    <t>Prestigiada</t>
  </si>
  <si>
    <t>受人尊敬的</t>
  </si>
  <si>
    <t>Angesehen</t>
  </si>
  <si>
    <t>존경받는</t>
  </si>
  <si>
    <t>Estimado</t>
  </si>
  <si>
    <t>Pinapahalagahan</t>
  </si>
  <si>
    <t>Queridas</t>
  </si>
  <si>
    <t>Aktad</t>
  </si>
  <si>
    <t>محترمة</t>
  </si>
  <si>
    <t>Apreciada</t>
  </si>
  <si>
    <t>Terhormat</t>
  </si>
  <si>
    <t>尊敬されている</t>
  </si>
  <si>
    <t>Stimato</t>
  </si>
  <si>
    <t>Anerkjent</t>
  </si>
  <si>
    <t>Saygıdeğer</t>
  </si>
  <si>
    <t>အထင္ျကီးေသာ</t>
  </si>
  <si>
    <t>Авторитетная</t>
  </si>
  <si>
    <t>น่าเคารพนับถือ</t>
  </si>
  <si>
    <t>Dihargai</t>
  </si>
  <si>
    <t>尊敬</t>
  </si>
  <si>
    <t>Appréciée</t>
  </si>
  <si>
    <t>Estimada(o)</t>
  </si>
  <si>
    <t>Estimado/a</t>
  </si>
  <si>
    <t>Hooggeag</t>
  </si>
  <si>
    <t>Okuhloniphekayo</t>
  </si>
  <si>
    <t>Luphakanyisiwe</t>
  </si>
  <si>
    <t>Ya hlomphuwang</t>
  </si>
  <si>
    <t>Που εμπνέει σεβασμό</t>
  </si>
  <si>
    <t>מוערך</t>
  </si>
  <si>
    <t>Stimate</t>
  </si>
  <si>
    <t>vážení</t>
  </si>
  <si>
    <t>Valorada</t>
  </si>
  <si>
    <t>ការគោរព</t>
  </si>
  <si>
    <t>محترم</t>
  </si>
  <si>
    <t>Estimé</t>
  </si>
  <si>
    <t>Heshimika</t>
  </si>
  <si>
    <t>Được trân trọng</t>
  </si>
  <si>
    <t>সম্মানিত</t>
  </si>
  <si>
    <t>ਹਰ ਮਨ ਪਿਆਰਾ</t>
  </si>
  <si>
    <t>માનનીય</t>
  </si>
  <si>
    <t>ପ୍ରିୟ</t>
  </si>
  <si>
    <t>மதிப்புள்ளது</t>
  </si>
  <si>
    <t>గౌరవప్రదమైన</t>
  </si>
  <si>
    <t>ಗೌರವಾನ್ವಿತ</t>
  </si>
  <si>
    <t xml:space="preserve">ആദരണീയമായ </t>
  </si>
  <si>
    <t>সন্মানিত</t>
  </si>
  <si>
    <t>प्रतिष्ठित</t>
  </si>
  <si>
    <t xml:space="preserve">අගෞරව </t>
  </si>
  <si>
    <t xml:space="preserve">பெருமதிப்பிற்குரிய </t>
  </si>
  <si>
    <t>Estimada</t>
  </si>
  <si>
    <t>Értékelt</t>
  </si>
  <si>
    <t>Arvostettu</t>
  </si>
  <si>
    <t>قابل قدر</t>
  </si>
  <si>
    <t>Шановний</t>
  </si>
  <si>
    <t>Уважаемый</t>
  </si>
  <si>
    <t>uznávaná</t>
  </si>
  <si>
    <t>Ceniona</t>
  </si>
  <si>
    <t>Akpọrọ</t>
  </si>
  <si>
    <t>Tí a gbéga</t>
  </si>
  <si>
    <t>E dey respected</t>
  </si>
  <si>
    <t>Wanda ake girmamawa</t>
  </si>
  <si>
    <t>Professional</t>
  </si>
  <si>
    <t>Experte, professionnelle</t>
  </si>
  <si>
    <t>Professioneel</t>
  </si>
  <si>
    <t>专业的</t>
  </si>
  <si>
    <t>Professionell</t>
  </si>
  <si>
    <t>전문적인</t>
  </si>
  <si>
    <t>Profesional</t>
  </si>
  <si>
    <t>Propesyonal</t>
  </si>
  <si>
    <t>Professionellt</t>
  </si>
  <si>
    <t>مهنية</t>
  </si>
  <si>
    <t>専門的</t>
  </si>
  <si>
    <t>Professionale</t>
  </si>
  <si>
    <t>Profesjonell</t>
  </si>
  <si>
    <t>Profesyonel</t>
  </si>
  <si>
    <t>專業的</t>
  </si>
  <si>
    <t>က်ြမ္းက်င္ေသာ၊ အရည္အေသြးျပည့္၀ေသာ</t>
  </si>
  <si>
    <t>Профессиональная</t>
  </si>
  <si>
    <t>เป็นมืออาชีพ</t>
  </si>
  <si>
    <t>专业</t>
  </si>
  <si>
    <t>Professionnelle</t>
  </si>
  <si>
    <t>Okusebenza ngokwemfundo ekhona</t>
  </si>
  <si>
    <t>Lunobungcali</t>
  </si>
  <si>
    <t>Profeshenale</t>
  </si>
  <si>
    <t>Επαγγελματική</t>
  </si>
  <si>
    <t>מקצועי</t>
  </si>
  <si>
    <t>Profesionale</t>
  </si>
  <si>
    <t>profesionálni</t>
  </si>
  <si>
    <t xml:space="preserve">Profesional </t>
  </si>
  <si>
    <t>វិជ្ជាជីវៈ</t>
  </si>
  <si>
    <t>محترف</t>
  </si>
  <si>
    <t>Professionnel</t>
  </si>
  <si>
    <t>Mweledi</t>
  </si>
  <si>
    <t>Chuyên nghiệp</t>
  </si>
  <si>
    <t>পেশাদার</t>
  </si>
  <si>
    <t>ਪੇਸ਼ੇਵਰ</t>
  </si>
  <si>
    <t>વ્યાવસાયિક</t>
  </si>
  <si>
    <t>ବୃତ୍ତିଗତ</t>
  </si>
  <si>
    <t>தொழில் ரீதியிலானது</t>
  </si>
  <si>
    <t>ప్రొఫెషనల్</t>
  </si>
  <si>
    <t>ವೃತ್ತಿಪರ</t>
  </si>
  <si>
    <t>പ്രൊഫഷണല്‍</t>
  </si>
  <si>
    <t>প্ৰফেচনেল</t>
  </si>
  <si>
    <t>पेशेवर/प्रोफेशनल</t>
  </si>
  <si>
    <t>व्यावसायिक</t>
  </si>
  <si>
    <t>වෘත්තීය</t>
  </si>
  <si>
    <t xml:space="preserve">தொழில்ரீதியான </t>
  </si>
  <si>
    <t>Profissional</t>
  </si>
  <si>
    <t>Profeszionális</t>
  </si>
  <si>
    <t xml:space="preserve">Ammattitaitoinen </t>
  </si>
  <si>
    <t>پروفیشنل/ پیشہ ورانہ</t>
  </si>
  <si>
    <t>পেশাদারী</t>
  </si>
  <si>
    <t>Професіонал</t>
  </si>
  <si>
    <t>Профессионал</t>
  </si>
  <si>
    <t>profesionální</t>
  </si>
  <si>
    <t>Profesjonalna</t>
  </si>
  <si>
    <t>Ọkachamara</t>
  </si>
  <si>
    <t>E dey specialized</t>
  </si>
  <si>
    <t>Ƙwarare</t>
  </si>
  <si>
    <t>Innovative</t>
  </si>
  <si>
    <t>Innovante</t>
  </si>
  <si>
    <t>Innovatief</t>
  </si>
  <si>
    <t>Inovadora</t>
  </si>
  <si>
    <t>创新的</t>
  </si>
  <si>
    <t>Innovativ</t>
  </si>
  <si>
    <t>혁신적인</t>
  </si>
  <si>
    <t>Inovador</t>
  </si>
  <si>
    <t>Inobatibo</t>
  </si>
  <si>
    <t>Innovadora</t>
  </si>
  <si>
    <t>Innovativt</t>
  </si>
  <si>
    <t>مبتكرة</t>
  </si>
  <si>
    <t>Inovatif</t>
  </si>
  <si>
    <t>革新的</t>
  </si>
  <si>
    <t>Innovativo</t>
  </si>
  <si>
    <t>Yenilikçi</t>
  </si>
  <si>
    <t>創新的</t>
  </si>
  <si>
    <t>တီထြင္ဆန္းသစ္ေသာ</t>
  </si>
  <si>
    <t>Инновационная</t>
  </si>
  <si>
    <t>สร้างสรรค์สิ่งใหม่ๆ</t>
  </si>
  <si>
    <t>创新</t>
  </si>
  <si>
    <t>Novatrice</t>
  </si>
  <si>
    <t>Innovador(a)</t>
  </si>
  <si>
    <t>Innovador/a</t>
  </si>
  <si>
    <t>Innoverend</t>
  </si>
  <si>
    <t>Okusza nokusha</t>
  </si>
  <si>
    <t>Luza nezinto ezintsha</t>
  </si>
  <si>
    <t>Ya nang le tshibollo</t>
  </si>
  <si>
    <t>Innovador</t>
  </si>
  <si>
    <t>Καινοτόμα</t>
  </si>
  <si>
    <t>חדשני</t>
  </si>
  <si>
    <t>Inovatoare</t>
  </si>
  <si>
    <t>inovatívna</t>
  </si>
  <si>
    <t>ច្នៃប្រឌិត</t>
  </si>
  <si>
    <t>مبتكر</t>
  </si>
  <si>
    <t>Innovant</t>
  </si>
  <si>
    <t>Ubunifu</t>
  </si>
  <si>
    <t xml:space="preserve">Đổi mới , sáng tạo </t>
  </si>
  <si>
    <t xml:space="preserve">উদ্ভাবনী </t>
  </si>
  <si>
    <t>ਨਵੀਨਕਾਰੀ</t>
  </si>
  <si>
    <t>નવીનતાપૂર્ણ/ઈનોવેટિવ</t>
  </si>
  <si>
    <t>ଅଭିନବ</t>
  </si>
  <si>
    <t>புதுமையானது</t>
  </si>
  <si>
    <t>వినూత్నమైన</t>
  </si>
  <si>
    <t>ನವೀನ</t>
  </si>
  <si>
    <t xml:space="preserve">നൂതനമായ </t>
  </si>
  <si>
    <t>নতুনত্বপূৰ্ণ</t>
  </si>
  <si>
    <t>अभिनव</t>
  </si>
  <si>
    <t>नाविन्यपूर्ण</t>
  </si>
  <si>
    <t xml:space="preserve">නවෝත්පාදන </t>
  </si>
  <si>
    <t xml:space="preserve">புத்தாக்கமான </t>
  </si>
  <si>
    <t>Innovatív</t>
  </si>
  <si>
    <t>Innovatiivinen</t>
  </si>
  <si>
    <t>جدید</t>
  </si>
  <si>
    <t>উদ্ভাবনী</t>
  </si>
  <si>
    <t>Інноваційний</t>
  </si>
  <si>
    <t>Инновационный</t>
  </si>
  <si>
    <t>inovativní</t>
  </si>
  <si>
    <t>Innowacyjna</t>
  </si>
  <si>
    <t>Mmepụta</t>
  </si>
  <si>
    <t>Jẹ́ àrà ọ̀tọ̀</t>
  </si>
  <si>
    <t>Mai fasahar ƙirƙira</t>
  </si>
  <si>
    <t>Reputable</t>
  </si>
  <si>
    <t>Réputée</t>
  </si>
  <si>
    <t>Gereputeerd</t>
  </si>
  <si>
    <t>Respeitável</t>
  </si>
  <si>
    <t>信誉良好的</t>
  </si>
  <si>
    <t>Seriös</t>
  </si>
  <si>
    <t>평판이 좋은</t>
  </si>
  <si>
    <t>Acreditado</t>
  </si>
  <si>
    <t>Eervol</t>
  </si>
  <si>
    <t>Reputado / marangal</t>
  </si>
  <si>
    <t>Acreditadas</t>
  </si>
  <si>
    <t>Ansedd</t>
  </si>
  <si>
    <t>مشهورة</t>
  </si>
  <si>
    <t>Con buena reputación</t>
  </si>
  <si>
    <t>Terkemuka</t>
  </si>
  <si>
    <t>評判が良い</t>
  </si>
  <si>
    <t>Con una buona reputazione</t>
  </si>
  <si>
    <t>Saygın</t>
  </si>
  <si>
    <t>信譽良好的</t>
  </si>
  <si>
    <t>နာမည္ေကာင္းရွိေသာ</t>
  </si>
  <si>
    <t>มีชื่อเสียง</t>
  </si>
  <si>
    <t>Bereputasi</t>
  </si>
  <si>
    <t>良好信誉</t>
  </si>
  <si>
    <t>Renommée</t>
  </si>
  <si>
    <t>Acreditada(o)</t>
  </si>
  <si>
    <t>Acreditado/a</t>
  </si>
  <si>
    <t>Herhalend</t>
  </si>
  <si>
    <t>Okunegama elihle</t>
  </si>
  <si>
    <t>Lunegama elihle</t>
  </si>
  <si>
    <t>Ya hlomphehang</t>
  </si>
  <si>
    <t>De confianza</t>
  </si>
  <si>
    <t>Ευυπόληπτη</t>
  </si>
  <si>
    <t>מכובד</t>
  </si>
  <si>
    <t>Respectabile</t>
  </si>
  <si>
    <t>s dobrou povesťou</t>
  </si>
  <si>
    <t xml:space="preserve">De buena reputación </t>
  </si>
  <si>
    <t>កេរ្តិ៍ឈ្មោះ</t>
  </si>
  <si>
    <t>ذو سمعة جيدة</t>
  </si>
  <si>
    <t>Honorable</t>
  </si>
  <si>
    <t>Có danh tiếng</t>
  </si>
  <si>
    <t>সুনামযোগ্য</t>
  </si>
  <si>
    <t>ਸਨਮਾਨਿਤ</t>
  </si>
  <si>
    <t>પ્રતિષ્ઠાપાત્ર</t>
  </si>
  <si>
    <t>ସମ୍ମାନିତ</t>
  </si>
  <si>
    <t>பெயர்பெற்றது</t>
  </si>
  <si>
    <t>కీర్తి గడించిన</t>
  </si>
  <si>
    <t>ಹೆಸರುವಾಸಿಯಾಗಿರುವ</t>
  </si>
  <si>
    <t>കീര്‍ത്തിയുള്ള</t>
  </si>
  <si>
    <t>মৰ্যাদাসম্পন্ন</t>
  </si>
  <si>
    <t>सम्मानित</t>
  </si>
  <si>
    <t>सन्माननीय</t>
  </si>
  <si>
    <t xml:space="preserve">කීර් තිමත් </t>
  </si>
  <si>
    <t xml:space="preserve">நன்மதிப்புக் கொண்ட </t>
  </si>
  <si>
    <t>Jóhírű</t>
  </si>
  <si>
    <t>Hyvämaineinen</t>
  </si>
  <si>
    <t>حسن السمعة</t>
  </si>
  <si>
    <t>معتبر</t>
  </si>
  <si>
    <t>সম্মানজনক</t>
  </si>
  <si>
    <t>Авторитетний</t>
  </si>
  <si>
    <t>Авторитетный</t>
  </si>
  <si>
    <t>s dobrou reputací</t>
  </si>
  <si>
    <t xml:space="preserve">O dobrej reputacji </t>
  </si>
  <si>
    <t>Akpọrọ aha</t>
  </si>
  <si>
    <t>Ní orúkọ</t>
  </si>
  <si>
    <t>E dey honest</t>
  </si>
  <si>
    <t>Sananne</t>
  </si>
  <si>
    <t>Pioneering</t>
  </si>
  <si>
    <t>Pionnière</t>
  </si>
  <si>
    <t>Baanbrekend</t>
  </si>
  <si>
    <t>开创性的</t>
  </si>
  <si>
    <t>Bahnbrechend</t>
  </si>
  <si>
    <t>선구적인</t>
  </si>
  <si>
    <t>Pionero</t>
  </si>
  <si>
    <t>Pioneras</t>
  </si>
  <si>
    <t>Banbrytande</t>
  </si>
  <si>
    <t> رائدة</t>
  </si>
  <si>
    <t>Pionera</t>
  </si>
  <si>
    <t>Mempelopori</t>
  </si>
  <si>
    <t>先駆的</t>
  </si>
  <si>
    <t>Pionieristico</t>
  </si>
  <si>
    <t>Pioneer</t>
  </si>
  <si>
    <t>開創的</t>
  </si>
  <si>
    <t>စြန့္ဦးတီထြင္ျခင္း</t>
  </si>
  <si>
    <t>Марка-первопроходец</t>
  </si>
  <si>
    <t>บุกเบิก</t>
  </si>
  <si>
    <t>Perintis</t>
  </si>
  <si>
    <t>开创</t>
  </si>
  <si>
    <t>Pionera(o)</t>
  </si>
  <si>
    <t>Pionero/a</t>
  </si>
  <si>
    <t>Baanbreker</t>
  </si>
  <si>
    <t>Okuqala okusha</t>
  </si>
  <si>
    <t>Luphuma phambili</t>
  </si>
  <si>
    <t>Eo e leng pula-madiboho</t>
  </si>
  <si>
    <t>Πρωτοποριακή</t>
  </si>
  <si>
    <t xml:space="preserve">חלוצי </t>
  </si>
  <si>
    <t>De pionierat</t>
  </si>
  <si>
    <t>priekopnícka</t>
  </si>
  <si>
    <t>ការត្រួសត្រាយ</t>
  </si>
  <si>
    <t>رائد</t>
  </si>
  <si>
    <t>Novateur</t>
  </si>
  <si>
    <t>Anzilishi</t>
  </si>
  <si>
    <t>Tiên phong</t>
  </si>
  <si>
    <t>পায়োনিয়ারিং বা পথ প্রদর্শন করা</t>
  </si>
  <si>
    <t>ਆਗੂ</t>
  </si>
  <si>
    <t>કેડી કંડારનાર/અગ્રણી</t>
  </si>
  <si>
    <t>ପଥପ୍ରଦର୍ଶକ</t>
  </si>
  <si>
    <t>முன்னோடியானது</t>
  </si>
  <si>
    <t>మార్గదర్శకమైన</t>
  </si>
  <si>
    <t>ಪ್ರವರ್ತಕ</t>
  </si>
  <si>
    <t xml:space="preserve">വഴികാട്ടിയായ </t>
  </si>
  <si>
    <t>বাটকটীয়া/পথ প্ৰদৰ্শক</t>
  </si>
  <si>
    <t>अग्रणी</t>
  </si>
  <si>
    <t>पायनियरिंग</t>
  </si>
  <si>
    <t>පුරෝගාමී</t>
  </si>
  <si>
    <t xml:space="preserve">முன்னோடியான </t>
  </si>
  <si>
    <t>Pioneira</t>
  </si>
  <si>
    <t>Úttörő</t>
  </si>
  <si>
    <t>Uraauurtava</t>
  </si>
  <si>
    <t>بنیاد رکھنے والا</t>
  </si>
  <si>
    <t>পথিকৃত্</t>
  </si>
  <si>
    <t>Новаторський</t>
  </si>
  <si>
    <t>Новаторский</t>
  </si>
  <si>
    <t>průkopnická</t>
  </si>
  <si>
    <t>Pionierska</t>
  </si>
  <si>
    <t>Ịsụ ụzọ</t>
  </si>
  <si>
    <t>Ṣíṣe aṣáájú</t>
  </si>
  <si>
    <t>E dey original</t>
  </si>
  <si>
    <t>Farawa</t>
  </si>
  <si>
    <t>Challenging, daring</t>
  </si>
  <si>
    <t>Audacieuses, qui aiment le défi</t>
  </si>
  <si>
    <t>Gaat uitdagingen aan, met durf</t>
  </si>
  <si>
    <t>Desafiador, ousado</t>
  </si>
  <si>
    <t>敢于挑战的，勇往直前的</t>
  </si>
  <si>
    <t>Herausfordernd, wagemutig</t>
  </si>
  <si>
    <t>도전적인, 대담한</t>
  </si>
  <si>
    <t>Desafiante, atrevido</t>
  </si>
  <si>
    <t>Gaat uitdagingen aan, durfal</t>
  </si>
  <si>
    <t>Sumusubok, malakas ang loob</t>
  </si>
  <si>
    <t>Exigentes, desafiantes</t>
  </si>
  <si>
    <t>Utmanande, djärva</t>
  </si>
  <si>
    <t>متحدي، جريء</t>
  </si>
  <si>
    <t>Desafiante, audaz</t>
  </si>
  <si>
    <t>Menantang, berani</t>
  </si>
  <si>
    <t>挑戦的、大胆</t>
  </si>
  <si>
    <t>Provocatorie, audaci</t>
  </si>
  <si>
    <t>Utfordrende, modig</t>
  </si>
  <si>
    <t>Zorlayıcı, cesur</t>
  </si>
  <si>
    <t>有挑戰性的、大膽的</t>
  </si>
  <si>
    <t>စိန္ေခၚမွဳမ်ားေသာ၊ရဲ၀ံ့စြန့္စားေသာ</t>
  </si>
  <si>
    <t>Дерзкие, бросающие вызов</t>
  </si>
  <si>
    <t>ท้าทาย, กล้าได้กล้าเสีย</t>
  </si>
  <si>
    <t>具有挑战性，大胆</t>
  </si>
  <si>
    <t>Stimulantes, intrépides</t>
  </si>
  <si>
    <t>Retadora(o), atrevida(o)</t>
  </si>
  <si>
    <t>Desafiante, atrevido/a</t>
  </si>
  <si>
    <t>Uitdagend, waaghalsig</t>
  </si>
  <si>
    <t>Okunenselelo, okunesibindi</t>
  </si>
  <si>
    <t>Lungumngeni, luyazondelela</t>
  </si>
  <si>
    <t>Ya phepetsang, ya sebete</t>
  </si>
  <si>
    <t>Προκλητικοί, τολμηροί</t>
  </si>
  <si>
    <t>מאתגר, מעז</t>
  </si>
  <si>
    <t>Provocatoare, indraznete</t>
  </si>
  <si>
    <t>vyzývaví, odvážni</t>
  </si>
  <si>
    <t>Desafiante, atrevida</t>
  </si>
  <si>
    <t>បញ្ហាប្រឈម, ហ៊ាន</t>
  </si>
  <si>
    <t>تحدي ، جرئ</t>
  </si>
  <si>
    <t>Difficile, audacieux</t>
  </si>
  <si>
    <t>Can trường, không ngại thử thách</t>
  </si>
  <si>
    <t>চ্যালেঞ্জ করতে জানে, সাহসী</t>
  </si>
  <si>
    <t>ਚੁਣੌਤੀ-ਭਰਿਆ, ਦਲੇਰੀ ਵਾਲਾ</t>
  </si>
  <si>
    <t>પડકારજનક, હિંમત</t>
  </si>
  <si>
    <t>ଆହ୍ବାନ ଦେଉଥିବା, ନିର୍ଭୀକ</t>
  </si>
  <si>
    <t>சவாலானது, துணிச்சலானது</t>
  </si>
  <si>
    <t>సవాలు చేయు, ధైర్యం గల</t>
  </si>
  <si>
    <t>ಸವಾಲಿನ, ಧೈರ್ಯಶಾಲಿ</t>
  </si>
  <si>
    <t xml:space="preserve">വെല്ലുവിളിയ്ക്കുന്ന, ധീരമായ </t>
  </si>
  <si>
    <t>প্ৰত্যাহ্বানমূলক, দুঃসাহসী</t>
  </si>
  <si>
    <t>चुनौतीपूर्ण, साहसी</t>
  </si>
  <si>
    <t>आव्हानात्मक, साहसी</t>
  </si>
  <si>
    <t xml:space="preserve">අභියෝගකාරී , නිර්භීත </t>
  </si>
  <si>
    <t xml:space="preserve">சவால் விடுகின்ற, தைரியம்மிக்க </t>
  </si>
  <si>
    <t>Desafiante, ousada</t>
  </si>
  <si>
    <t>Kihívást jelentő, vakmerő</t>
  </si>
  <si>
    <t>Haastava, uskalias</t>
  </si>
  <si>
    <t>صعب ، جريئ</t>
  </si>
  <si>
    <t>چیلنج لینے والا، بہادر</t>
  </si>
  <si>
    <t>ঝুঁকিসম্পন্ন, সাহসী</t>
  </si>
  <si>
    <t>Кидає виклик, зухвалий</t>
  </si>
  <si>
    <t>Бросающий вызов, дерзкий</t>
  </si>
  <si>
    <t>vyzývaví, odvážní</t>
  </si>
  <si>
    <t>Śmiałe, lubiące wyzwania</t>
  </si>
  <si>
    <t>Ịma aka, egwu</t>
  </si>
  <si>
    <t>Tí ó peni níjà, ní akíkanjú</t>
  </si>
  <si>
    <t>E dey interesting and bold</t>
  </si>
  <si>
    <t>Mai ƙalubale, marar tsoro</t>
  </si>
  <si>
    <t>Determined, strong willed</t>
  </si>
  <si>
    <t>Déterminées, volontaires</t>
  </si>
  <si>
    <t>Doelgericht, met sterke wil</t>
  </si>
  <si>
    <t>Determinado, com força de vontade</t>
  </si>
  <si>
    <t>坚定的,有毅力的</t>
  </si>
  <si>
    <t>Entschlossen, willensstark</t>
  </si>
  <si>
    <t>단호한, 의지가 강한</t>
  </si>
  <si>
    <t>Determinado, de voluntad fuerte</t>
  </si>
  <si>
    <t>Determinado, masugid sa kanyang paniniwala</t>
  </si>
  <si>
    <t>Con determinación, decididas</t>
  </si>
  <si>
    <t>Bestämda, viljestarka</t>
  </si>
  <si>
    <t xml:space="preserve"> لديه تصميم,ذو إرادة قوية</t>
  </si>
  <si>
    <t>Determinada, obstinada</t>
  </si>
  <si>
    <t>Bertekad, berkemauan keras</t>
  </si>
  <si>
    <t>妥協を許さない、意志が強い</t>
  </si>
  <si>
    <t>Determinate, tenaci</t>
  </si>
  <si>
    <t>Bestemt, viljesterk</t>
  </si>
  <si>
    <t>Kendinden emin, kararlı</t>
  </si>
  <si>
    <t>意志堅定的</t>
  </si>
  <si>
    <t>Сильные, решительные</t>
  </si>
  <si>
    <t>เด็ดเดี่ยว, หัวแข็ง</t>
  </si>
  <si>
    <t>Tekad, berazam kuat</t>
  </si>
  <si>
    <t>坚定，意志坚定</t>
  </si>
  <si>
    <t>Déterminées, résolues</t>
  </si>
  <si>
    <t>Determinada(o), fuerte de voluntad</t>
  </si>
  <si>
    <t xml:space="preserve">Determinado/a, de carácter fuerte </t>
  </si>
  <si>
    <t>Gedetermineerd, sterk wil</t>
  </si>
  <si>
    <t>Okuzimisele, okungaphikiswa</t>
  </si>
  <si>
    <t>Luzimisele, lunothakazelelo olunamandla</t>
  </si>
  <si>
    <t>Ya ikemiseditseng, ya nang le tjheseho e matla</t>
  </si>
  <si>
    <t>Αποφασιστικοί, με σιχυρή θέληση</t>
  </si>
  <si>
    <t>נחוש, בעל רצון עז</t>
  </si>
  <si>
    <t>Determinate, cu vointa</t>
  </si>
  <si>
    <t>odhodlaní, s pevnou vôľou</t>
  </si>
  <si>
    <t xml:space="preserve">Determinada, de fuerte carácter </t>
  </si>
  <si>
    <t>បានកំណត់, ឆន្ទៈខ្លាំង</t>
  </si>
  <si>
    <t>محدد، حازم</t>
  </si>
  <si>
    <t>Déterminée, forte volonté</t>
  </si>
  <si>
    <t>Mwenye kuamua kufanya kitu</t>
  </si>
  <si>
    <t>Quyết đoán, có ý chí</t>
  </si>
  <si>
    <t>দৃঢ় প্রতিজ্ঞ, দৃঢ় মনস্ক</t>
  </si>
  <si>
    <t>ਦ੍ਰਿੜ੍ਹ, ਪੱਕੀ ਇੱਛਾ-ਸ਼ਕਤੀ</t>
  </si>
  <si>
    <t>દ્રઢનિશ્ચયી, જિદ્દી</t>
  </si>
  <si>
    <t>ଦୃଢ଼ ସଂକଳ୍ପ, ଦୃଢ଼ ପରିକର</t>
  </si>
  <si>
    <t>மன உறுதி கண்டது, உறுதியானது</t>
  </si>
  <si>
    <t>నిర్ణయాత్మక, బలంగా కోరుకునే</t>
  </si>
  <si>
    <t xml:space="preserve">ದೃಢ ನಿಶ್ಚಯದ,  ದೃಢಸಂಕಲ್ಪದ </t>
  </si>
  <si>
    <t xml:space="preserve">ദൃഢചിത്തതയുള്ള, ഉറച്ച മനസ്സുള്ള </t>
  </si>
  <si>
    <t>দৃঢ়, শক্তিশালীৰ ইচ্ছা শক্তি</t>
  </si>
  <si>
    <t xml:space="preserve">दृढ़-निश्चयी, मजबूत इच्‍छाशक्ति वाला </t>
  </si>
  <si>
    <t>निश्चित, मजबूत इच्छाशक्ती</t>
  </si>
  <si>
    <t>අධිෂ්ඨානශීලී , දැඩි කැමැත්ත</t>
  </si>
  <si>
    <t xml:space="preserve">திடசங்கற்பம்  கொண்ட, உறுதிபூண்ட </t>
  </si>
  <si>
    <t>Determinada, com força de vontade</t>
  </si>
  <si>
    <t>Elszánt, erős akaratú</t>
  </si>
  <si>
    <t>Päättäväinen, vahvatahtoinen</t>
  </si>
  <si>
    <t>عازم ، قوية الإرادة</t>
  </si>
  <si>
    <t xml:space="preserve">پختہ ارادے والا، مظبوط عزم </t>
  </si>
  <si>
    <t>নির্ধারিত, কঠোর ইচ্ছাসম্পন্ন</t>
  </si>
  <si>
    <t>Рішучий, вольовий</t>
  </si>
  <si>
    <t>Решительный, волевой</t>
  </si>
  <si>
    <t>odhodlaní, mající silnou vůli</t>
  </si>
  <si>
    <t xml:space="preserve">Zdeterminowane, majace silną wolę </t>
  </si>
  <si>
    <t>Kpebisie ike, obi dị ike</t>
  </si>
  <si>
    <t>Pinnu, ọlákàn líle</t>
  </si>
  <si>
    <t>E dey strong minded and long for</t>
  </si>
  <si>
    <t>Mai dagewa, mai ƙarfin ƙuduri</t>
  </si>
  <si>
    <t>Ambitious, successful</t>
  </si>
  <si>
    <t>Ambitieuses, couronnées de succès</t>
  </si>
  <si>
    <t>Ambitieus, succesvol</t>
  </si>
  <si>
    <t>Ambicioso, de sucesso</t>
  </si>
  <si>
    <t>雄心勃勃的，成功的</t>
  </si>
  <si>
    <t>Ehrgeizig, erfolgreich</t>
  </si>
  <si>
    <t>야심있는, 성공한</t>
  </si>
  <si>
    <t>Ambicioso, exitoso</t>
  </si>
  <si>
    <t>Ambisyoso, matagumpay</t>
  </si>
  <si>
    <t>Ambiciosas, exitosas</t>
  </si>
  <si>
    <t>Ambitiösa, framgångsrika</t>
  </si>
  <si>
    <t>طموح، ناجح</t>
  </si>
  <si>
    <t>Ambiciosa, exitosa</t>
  </si>
  <si>
    <t>Ambisius, sukses</t>
  </si>
  <si>
    <t>野心的、成功している</t>
  </si>
  <si>
    <t>Ambizioso, di successo</t>
  </si>
  <si>
    <t>Ambisiøs, suksessfull</t>
  </si>
  <si>
    <t>Hırslı, başarılı</t>
  </si>
  <si>
    <t>雄心勃勃的、成功的</t>
  </si>
  <si>
    <t>ရည္မွန္းခ်က္ျကီးမားေသာ၊ေအာင္ျမင္ေသာ</t>
  </si>
  <si>
    <t>Успешные, амбициозные</t>
  </si>
  <si>
    <t>ทะเยอทะยาน, ประสบความสำเร็จ</t>
  </si>
  <si>
    <t>Bercita - cita, berjaya</t>
  </si>
  <si>
    <t>雄心勃勃，成功</t>
  </si>
  <si>
    <t>Ambitieuses, qui réussissent</t>
  </si>
  <si>
    <t>Ambiciosa(o), Exitosa(o)</t>
  </si>
  <si>
    <t>Ambicioso/a, exitoso/a</t>
  </si>
  <si>
    <t>Ambisieus, suksesvol</t>
  </si>
  <si>
    <t>Okunezifiso, okuphumelelayo</t>
  </si>
  <si>
    <t>Lunamabhongo, lunempumelelo</t>
  </si>
  <si>
    <t>Ya tsitlallelang, ya atlehileng</t>
  </si>
  <si>
    <t>Φιλόδοξοι, πετυχημένοι</t>
  </si>
  <si>
    <t xml:space="preserve">שאפתן, מוצלח </t>
  </si>
  <si>
    <t>Ambitioase, de succes</t>
  </si>
  <si>
    <t>ambiciózni, úspešní</t>
  </si>
  <si>
    <t xml:space="preserve">Ambiciosa, exitosa </t>
  </si>
  <si>
    <t>មានមហិច្ឆតា​, ជោគជ័យ</t>
  </si>
  <si>
    <t>Ambitieux, réussi</t>
  </si>
  <si>
    <t>Mwenye tamaa ya makuu, kufaulu</t>
  </si>
  <si>
    <t>Tham vọng, thành công</t>
  </si>
  <si>
    <t>উচ্চাকাঙ্ক্ষী , সফল</t>
  </si>
  <si>
    <t>ਅਭਿਲਾਸ਼ੀ, ਸਫਲ</t>
  </si>
  <si>
    <t>મહત્વાકાંક્ષી, સફળ</t>
  </si>
  <si>
    <t>ମହତ୍ବାକାଂକ୍ଷୀ, ସଫଳ</t>
  </si>
  <si>
    <t>குறிக்கோள் கொண்டது, வெற்றிகரமானது</t>
  </si>
  <si>
    <t>అద్భుతమైన, విజయవంతమైన</t>
  </si>
  <si>
    <t>ಮಹತ್ವಾಕಾಂಕ್ಷಿ, ಯಶಸ್ವಿ</t>
  </si>
  <si>
    <t xml:space="preserve">ഉല്‍ക്കര്‍ഷേച്ഛയുള്ള, വിജയിയായ </t>
  </si>
  <si>
    <t>উচ্চাকাংক্ষী, সফল</t>
  </si>
  <si>
    <t>महत्वाकांक्षी, सफल</t>
  </si>
  <si>
    <t>महत्वाकांक्षी, यशस्वी</t>
  </si>
  <si>
    <t xml:space="preserve">අපේක්ෂාවෙන් යුත් , සාර් ථක </t>
  </si>
  <si>
    <t xml:space="preserve">பேராவல் கொண்ட, வெற்றிகரமான </t>
  </si>
  <si>
    <t>Ambiciosa, bem sucedida</t>
  </si>
  <si>
    <t>Ambiciózus, sikeres</t>
  </si>
  <si>
    <t>Kunnianhimoinen, menestyvä</t>
  </si>
  <si>
    <t>طموح وناجح</t>
  </si>
  <si>
    <t>با مقصد، کامیاب</t>
  </si>
  <si>
    <t>উচ্চাকাঙ্ক্ষী, সফল</t>
  </si>
  <si>
    <t>Амбіційний, успішний</t>
  </si>
  <si>
    <t>Амбициозный, успешный</t>
  </si>
  <si>
    <t>ambiciózní, úspěšní</t>
  </si>
  <si>
    <t>Ambitne, nastawione na sukces</t>
  </si>
  <si>
    <t>Ịchọsị ike, ihe ịga nke ọma</t>
  </si>
  <si>
    <t>Ní ìtara ìlepa, ṣe àṣeyọrí</t>
  </si>
  <si>
    <t>E dey pushy and fruitful</t>
  </si>
  <si>
    <t>Mai buri, mai nasara</t>
  </si>
  <si>
    <t>Organised, precise</t>
  </si>
  <si>
    <t>Organized, precise</t>
  </si>
  <si>
    <t>Organisées, méticuleuses</t>
  </si>
  <si>
    <t>Georganiseerd, nauwkeurig</t>
  </si>
  <si>
    <t>Organizado, preciso</t>
  </si>
  <si>
    <t>有计划的，精准的</t>
  </si>
  <si>
    <t>Organisiert, präzise</t>
  </si>
  <si>
    <t>능률적인, 정밀한</t>
  </si>
  <si>
    <t>Organisado, malinaw / metikuloso</t>
  </si>
  <si>
    <t>Organizadas, precisas</t>
  </si>
  <si>
    <t>Organsierade, exakta</t>
  </si>
  <si>
    <t>منظم، دقيق</t>
  </si>
  <si>
    <t>Organizada, precisa</t>
  </si>
  <si>
    <t>Terorganisir, tepat</t>
  </si>
  <si>
    <t>きちんとしている、正確</t>
  </si>
  <si>
    <t>Organizzate, precise</t>
  </si>
  <si>
    <t>Organisert, presis</t>
  </si>
  <si>
    <t>Organize, net</t>
  </si>
  <si>
    <t>有條理的、精確的</t>
  </si>
  <si>
    <t>အစီအစဥ္တက်ရွိေသာ၊ တိက်ေသာ</t>
  </si>
  <si>
    <t>Организованные, точные</t>
  </si>
  <si>
    <t>เป็นระบบ, แม่นยำ</t>
  </si>
  <si>
    <t>Teratur,teliti</t>
  </si>
  <si>
    <t>有条理，精确</t>
  </si>
  <si>
    <t>Organisées, précises</t>
  </si>
  <si>
    <t>Organizada(o), precisa(o)</t>
  </si>
  <si>
    <t>Organizado/a, preciso/a</t>
  </si>
  <si>
    <t>Georganiseerd, presies</t>
  </si>
  <si>
    <t>Okuhlelekile, okunembayo</t>
  </si>
  <si>
    <t>Lucwangciselwe, luchanekile</t>
  </si>
  <si>
    <t>Ya itlhophileng, ya tobileng</t>
  </si>
  <si>
    <t>Οργανωμένοι, αριβείς</t>
  </si>
  <si>
    <t>מאורגן, מדויק</t>
  </si>
  <si>
    <t>Organizate, precise</t>
  </si>
  <si>
    <t>organizovaní, precízni</t>
  </si>
  <si>
    <t>រៀបចំ, ច្បាស់លាស់</t>
  </si>
  <si>
    <t>منظم ، دقيق</t>
  </si>
  <si>
    <t>Organisé, précis</t>
  </si>
  <si>
    <t>Mwenye kufuata utaratibu, sahihi</t>
  </si>
  <si>
    <t>Có óc tổ chức, chính xác/ tỉ mỉ</t>
  </si>
  <si>
    <t>সংগঠিত, যথাযথ</t>
  </si>
  <si>
    <t>ਵਿਵਸਥਿਤ, ਸਟੀਕ</t>
  </si>
  <si>
    <t>સુવ્યવસ્થિત, ચોક્કસ</t>
  </si>
  <si>
    <t>ବ୍ୟବସ୍ଥିତ, ବିଧିପୂର୍ବକ</t>
  </si>
  <si>
    <t>ஒழுங்கானது, துல்லியமானது</t>
  </si>
  <si>
    <t>నిర్వహించదగిన, ఖచ్చితమైన</t>
  </si>
  <si>
    <t>ಸಂಘಟಿತ, ನಿಖರವಾದ</t>
  </si>
  <si>
    <t xml:space="preserve">സംഘടിതമായ, സൂക്ഷ്മതയുള്ള </t>
  </si>
  <si>
    <t>সংগঠিত, নিখুঁত</t>
  </si>
  <si>
    <t>संगठित, अचूक</t>
  </si>
  <si>
    <t>आयोजित, ठराविक</t>
  </si>
  <si>
    <t xml:space="preserve">සංවිධානාත්මක , නිශ්චිත </t>
  </si>
  <si>
    <t xml:space="preserve">ஒழுங்கமைப்பான, துல்லியமான </t>
  </si>
  <si>
    <t>Szervezett, precíz</t>
  </si>
  <si>
    <t>Järjestelmällinen, tarkka</t>
  </si>
  <si>
    <t>با قاعدہ/ ترتیب وار، ٹھیک/ مطابقت رکھنے ولا</t>
  </si>
  <si>
    <t>সংগঠিত, সুনির্দিষ্ট</t>
  </si>
  <si>
    <t>Організований, чіткий</t>
  </si>
  <si>
    <t>Организованный, четкий</t>
  </si>
  <si>
    <t>organizovaní, precizní</t>
  </si>
  <si>
    <t>Zorganizowane, precyzyjne</t>
  </si>
  <si>
    <t>Hazie, kpọmkwem</t>
  </si>
  <si>
    <t>Létò, ṣe régí</t>
  </si>
  <si>
    <t>E dey prepared and exact</t>
  </si>
  <si>
    <t>Shiryayye, daidai</t>
  </si>
  <si>
    <t>Effective, proficient</t>
  </si>
  <si>
    <t>Efficaces, compétentes</t>
  </si>
  <si>
    <t>Doelgericht, vakkundig</t>
  </si>
  <si>
    <t>Efetivo, competente</t>
  </si>
  <si>
    <t>有效率的，精通的</t>
  </si>
  <si>
    <t>Effektiv, erfahren</t>
  </si>
  <si>
    <t>효과적인, 능숙한</t>
  </si>
  <si>
    <t xml:space="preserve">Efectivo, competente </t>
  </si>
  <si>
    <t>Effectief, vakkundig</t>
  </si>
  <si>
    <t>Mabisa, sanay na sanay</t>
  </si>
  <si>
    <t>Eficientes, competentes</t>
  </si>
  <si>
    <t>Effektiva, skickliga</t>
  </si>
  <si>
    <t>فعال، كفؤ</t>
  </si>
  <si>
    <t>Eficaz, competente</t>
  </si>
  <si>
    <t>Efektif, cakap</t>
  </si>
  <si>
    <t>効率的な、熟練した</t>
  </si>
  <si>
    <t>Efficaci, esperte</t>
  </si>
  <si>
    <t>Effektiv, dyktig</t>
  </si>
  <si>
    <t xml:space="preserve"> Donanımlı, etkili</t>
  </si>
  <si>
    <t>有效的、熟練的</t>
  </si>
  <si>
    <t>အက်ိဳးသက္ေရာက္မွုရွိသည္</t>
  </si>
  <si>
    <t>Эффективные, квалифицированные</t>
  </si>
  <si>
    <t>มีประสิทธิผล, ช่ำชอง</t>
  </si>
  <si>
    <t>有效，精通</t>
  </si>
  <si>
    <t>Efectiva(o), eficiente</t>
  </si>
  <si>
    <t xml:space="preserve">Efectivo/a, competente </t>
  </si>
  <si>
    <t>Effektief, bedrewe</t>
  </si>
  <si>
    <t>Okusebenzayo, okuphumelelayo</t>
  </si>
  <si>
    <t>Lusebenza kakuhle, lugqibelele</t>
  </si>
  <si>
    <t>Ya sebetsang hantle, ya nang le tsebo</t>
  </si>
  <si>
    <t>Αποτελεσματικοί, ικανοί</t>
  </si>
  <si>
    <t>יעיל, בקיא</t>
  </si>
  <si>
    <t>efektívni, schopní</t>
  </si>
  <si>
    <t>Efectiva, competente</t>
  </si>
  <si>
    <t>មានប្រសិទ្ធិភាព, ស្ទាត់ជំនាញ</t>
  </si>
  <si>
    <t>فعالة ، بارع</t>
  </si>
  <si>
    <t>Efficace, compétent</t>
  </si>
  <si>
    <t>Stadi</t>
  </si>
  <si>
    <t>Có hiệu quả, thành thạo</t>
  </si>
  <si>
    <t xml:space="preserve">কার্যকরী, দক্ষ </t>
  </si>
  <si>
    <t>ਅਸਰਦਾਰ, ਮਾਹਿਰ</t>
  </si>
  <si>
    <t>અસરકારક, કુશળ</t>
  </si>
  <si>
    <t>ପ୍ରଭାବୀ, ପ୍ରବୀଣ</t>
  </si>
  <si>
    <t>திறன் வாய்ந்தது, கைத்தேர்ந்தது</t>
  </si>
  <si>
    <t>ప్రభావవంతమైన, నైపుణ్యం గల</t>
  </si>
  <si>
    <t>ಪರಿಣಾಮಕಾರಿ, ಪ್ರವೀಣ</t>
  </si>
  <si>
    <t xml:space="preserve">കാര്യക്ഷമമായ, നിപുണനായ </t>
  </si>
  <si>
    <t>ফলপ্ৰসু, সুদক্ষ</t>
  </si>
  <si>
    <t>प्रभावी, कुशल</t>
  </si>
  <si>
    <t xml:space="preserve">ඵලදායී , ප්‍රවීනතාව </t>
  </si>
  <si>
    <t xml:space="preserve">திறன்மிக்க, தேர்ச்சி கொண்ட </t>
  </si>
  <si>
    <t>Hatékony, gyakorlott</t>
  </si>
  <si>
    <t>Tehokas, etevä</t>
  </si>
  <si>
    <t>فعال ، خبير</t>
  </si>
  <si>
    <t>مؤثر، ماہر</t>
  </si>
  <si>
    <t>কার্যকরী, দক্ষ</t>
  </si>
  <si>
    <t>Ефективний, досвідчений</t>
  </si>
  <si>
    <t>Эффективный, опытный</t>
  </si>
  <si>
    <t xml:space="preserve">efektivní, zdatní </t>
  </si>
  <si>
    <t>Skuteczne, doświadczone</t>
  </si>
  <si>
    <t>Ọ dị irè, mara</t>
  </si>
  <si>
    <t>Múnádóko, kún ojú òṣùwọ̀n</t>
  </si>
  <si>
    <t>E dey actual and talented</t>
  </si>
  <si>
    <t>Mai tasiri, gwani</t>
  </si>
  <si>
    <t>Quiet, cautious</t>
  </si>
  <si>
    <t>Calmes, prudentes</t>
  </si>
  <si>
    <t>Rustig, voorzichtig</t>
  </si>
  <si>
    <t>Quieto, cauteloso</t>
  </si>
  <si>
    <t>安静的，谨慎的</t>
  </si>
  <si>
    <t>Ruhig, behutsam</t>
  </si>
  <si>
    <t>조용한, 조심스러운</t>
  </si>
  <si>
    <t>Tahimik, maingat</t>
  </si>
  <si>
    <t>Tranquilas, cautelosas</t>
  </si>
  <si>
    <t>Tystlåtna, försiktiga</t>
  </si>
  <si>
    <t>هادئ، حريص</t>
  </si>
  <si>
    <t>Calma, precavida</t>
  </si>
  <si>
    <t>Diam, hati-hati</t>
  </si>
  <si>
    <t>物静か、注意深い</t>
  </si>
  <si>
    <t>Quiete, caute</t>
  </si>
  <si>
    <t>Stille, varsom</t>
  </si>
  <si>
    <t>Sakin, ağırbaşlı</t>
  </si>
  <si>
    <t>安靜的、謹慎的</t>
  </si>
  <si>
    <t>ျငိမ္သက္ေသာ၊သတိရွိေသာ</t>
  </si>
  <si>
    <t>Спокойные, осторожные</t>
  </si>
  <si>
    <t>เงียบ, รอบคอบ</t>
  </si>
  <si>
    <t>Pendiam, berhati - hati</t>
  </si>
  <si>
    <t>安静，谨慎</t>
  </si>
  <si>
    <t>Tranquilles, prudentes</t>
  </si>
  <si>
    <t>Callada(o), cautelosa(o)</t>
  </si>
  <si>
    <t>Tranquilo/a, cauteloso/a</t>
  </si>
  <si>
    <t>Stil, versigtig</t>
  </si>
  <si>
    <t>Okuthule, okucophelelayo</t>
  </si>
  <si>
    <t>Luthule, lulumkile</t>
  </si>
  <si>
    <t>Ya kgutsitseng, ya elang hloko</t>
  </si>
  <si>
    <t>Ήσυχοι, επιφυλακτικοί</t>
  </si>
  <si>
    <t>שקט, זהיר</t>
  </si>
  <si>
    <t>Linistite, precaute</t>
  </si>
  <si>
    <t>pokojní,obozretní</t>
  </si>
  <si>
    <t>Silenciosa, cautelosa</t>
  </si>
  <si>
    <t>ស្ងប់ស្ងៀមនិងប្រុងប្រយ័ត្ន</t>
  </si>
  <si>
    <t>هادئ، حذر</t>
  </si>
  <si>
    <t>Calme, prudent</t>
  </si>
  <si>
    <t>Mnyamavu, mwangalifu</t>
  </si>
  <si>
    <t>Trầm tính, thận trọng</t>
  </si>
  <si>
    <t>শান্ত, সতর্ক</t>
  </si>
  <si>
    <t>ਸ਼ਾਂਤ, ਸਾਵਧਾਨ</t>
  </si>
  <si>
    <t>શાંત, સાવધાન</t>
  </si>
  <si>
    <t>ଶାନ୍ତ, ସତର୍କ</t>
  </si>
  <si>
    <t>அமைதியானது, எச்சரிக்கையானது</t>
  </si>
  <si>
    <t>ప్రశాంతమైన, అప్రమత్తమైన</t>
  </si>
  <si>
    <t>ಮೌನಿ, ಜಾಗರೂಕನಾದ</t>
  </si>
  <si>
    <t xml:space="preserve">ശാന്തനായ, ജാഗ്രതയുള്ള </t>
  </si>
  <si>
    <t>নিশব্দ, সতৰ্ক</t>
  </si>
  <si>
    <t>शांत, सतर्क</t>
  </si>
  <si>
    <t>शांत, सावध</t>
  </si>
  <si>
    <t>නිහඬ , ප්‍රවේශම්</t>
  </si>
  <si>
    <t xml:space="preserve">அமைதியான, எச்சரிக்கையான </t>
  </si>
  <si>
    <t>Calma, cautelosa</t>
  </si>
  <si>
    <t>Csöndes, óvatos</t>
  </si>
  <si>
    <t>Hiljainen, varovainen</t>
  </si>
  <si>
    <t>هادئ وحذر</t>
  </si>
  <si>
    <t>خاموش، محتاط</t>
  </si>
  <si>
    <t>শান্ত, সাবধান</t>
  </si>
  <si>
    <t>Тихий, обережний</t>
  </si>
  <si>
    <t>Тихий, осторожный</t>
  </si>
  <si>
    <t>tiší, opatrní</t>
  </si>
  <si>
    <t>Wyciszone, ostrożne</t>
  </si>
  <si>
    <t>Jiri nwayọọ, kpachara anya</t>
  </si>
  <si>
    <t>Dákẹ́jẹ́, kíyèsára</t>
  </si>
  <si>
    <t>E no dey make noice and dey watchful</t>
  </si>
  <si>
    <t>Mai nutsuwa, mai bi sannu</t>
  </si>
  <si>
    <t>Caring, supportive</t>
  </si>
  <si>
    <t>Bienveillantes, prêtes à apporter leur soutien</t>
  </si>
  <si>
    <t>Zorgzaam, ondersteunend</t>
  </si>
  <si>
    <t>Carinhoso, dá apoio</t>
  </si>
  <si>
    <t>关心人的，支持人的</t>
  </si>
  <si>
    <t>Fürsorglich, unterstützend</t>
  </si>
  <si>
    <t>배려하는, 도와주는</t>
  </si>
  <si>
    <t>Cuidador, apoyador</t>
  </si>
  <si>
    <t>Maalaga, mapagsuporta</t>
  </si>
  <si>
    <t>Afectuosas, comprensivas</t>
  </si>
  <si>
    <t>Omtänksamma, stöttande</t>
  </si>
  <si>
    <t>يهتم بالآخرين، مساند</t>
  </si>
  <si>
    <t>Contenedora, solidaria</t>
  </si>
  <si>
    <t>Peduli, mendukung</t>
  </si>
  <si>
    <t>思いやりがある、協力的</t>
  </si>
  <si>
    <t>Premurose, di supporto</t>
  </si>
  <si>
    <t>Omsorgsfull, støttende</t>
  </si>
  <si>
    <t>Yardımsever, destekliyici</t>
  </si>
  <si>
    <t>為他人著想的、給予支持的</t>
  </si>
  <si>
    <t>ဂရုစိုက္ေသာ၊ေထာက္ပံ႔ေပးေသာ</t>
  </si>
  <si>
    <t>Заботливые, дающие поддержку</t>
  </si>
  <si>
    <t>เป็นห่วงเป็นใย, ให้การสนับสนุน</t>
  </si>
  <si>
    <t>Penyayang, sentiasa menyokong</t>
  </si>
  <si>
    <t>关怀，支持</t>
  </si>
  <si>
    <t>Bienveillantes, encourageantes</t>
  </si>
  <si>
    <t>Preocupada(o), apoyada(o)</t>
  </si>
  <si>
    <t>Afectuoso/a, brinda apoyo</t>
  </si>
  <si>
    <t>Sorgsaam, ondersteunend</t>
  </si>
  <si>
    <t>Okunakekelayo, okuxhasanayo</t>
  </si>
  <si>
    <t>Lunenkathalo, lunenkxaso</t>
  </si>
  <si>
    <t>Ya tsotellang, ya tshehetsang</t>
  </si>
  <si>
    <t>Που νοιάζονται, υποστηρικτικοί</t>
  </si>
  <si>
    <t>אכפתי , תומך</t>
  </si>
  <si>
    <t>Grijulii, incurajatoare</t>
  </si>
  <si>
    <t>starostliví, nápomocní</t>
  </si>
  <si>
    <t>Atenta, alentadora</t>
  </si>
  <si>
    <t>ការថែទាំ,​ ការគាំទ្រ</t>
  </si>
  <si>
    <t>يرعى،  يدعم</t>
  </si>
  <si>
    <t>Bienveillant, solidaire</t>
  </si>
  <si>
    <t>Mtunzaji</t>
  </si>
  <si>
    <t>Quan tâm, giúp đỡ mọi người</t>
  </si>
  <si>
    <t xml:space="preserve">যত্নশীল, সমর্থন করা </t>
  </si>
  <si>
    <t>ਦੇਖਭਾਲ ਕਰਨ ਵਾਲਾ, ਸਮਰਥਿਤ</t>
  </si>
  <si>
    <t>સ્નેહી, મદદગાર</t>
  </si>
  <si>
    <t>ଯତ୍ନବାନ, ସହାୟକ</t>
  </si>
  <si>
    <t>அக்கறையானது, ஆதரவானது</t>
  </si>
  <si>
    <t>సంరక్షించే, మద్దతునిచ్చే</t>
  </si>
  <si>
    <t>ಕಾಳಜಿ ವಹಿಸುವ, ಬೆಂಬಲಿಸುವ</t>
  </si>
  <si>
    <t xml:space="preserve">ശ്രദ്ധാലുവായ, പിന്തുണയ്ക്കുന്ന </t>
  </si>
  <si>
    <t>যত্নশীল, সমৰ্থিত</t>
  </si>
  <si>
    <t>देखभाल करनेवाला, सहायक</t>
  </si>
  <si>
    <t>काळजी घेणारा, समर्थक</t>
  </si>
  <si>
    <t xml:space="preserve">රැක බලා ගන්නා , උදව් කරන </t>
  </si>
  <si>
    <t xml:space="preserve">அக்கறை கொண்ட, ஆதரவளிக்கின்ற </t>
  </si>
  <si>
    <t>Cuidadosa, solidária</t>
  </si>
  <si>
    <t>Gondos, támogató</t>
  </si>
  <si>
    <t>Huolehtiva, kannustava</t>
  </si>
  <si>
    <t>معتني، داعم</t>
  </si>
  <si>
    <t>خیال کرنے والا، تعاون کرنے والا</t>
  </si>
  <si>
    <t>যত্নশীল, সহায়ক</t>
  </si>
  <si>
    <t>Дбайливий, підтримуючий</t>
  </si>
  <si>
    <t>Заботливый, поддерживающий</t>
  </si>
  <si>
    <t>starostliví, jsou oporou</t>
  </si>
  <si>
    <t>Troskliwe, opiekuńcze</t>
  </si>
  <si>
    <t>Na-elekọta, na-akwado</t>
  </si>
  <si>
    <t>Ṣe àbójútó, ní àtìlẹhìn</t>
  </si>
  <si>
    <t>E dey loving and helpful</t>
  </si>
  <si>
    <t>Mai kula, mai goyon baya</t>
  </si>
  <si>
    <t>Practical, down to earth</t>
  </si>
  <si>
    <t>Pleines de bon sens, les pieds sur terre</t>
  </si>
  <si>
    <t>Praktisch, voetjes op de grond</t>
  </si>
  <si>
    <t>Prático, pé no chão</t>
  </si>
  <si>
    <t>务实的，脚踏实地的</t>
  </si>
  <si>
    <t>Praktisch, bodenständig</t>
  </si>
  <si>
    <t>현실적인, 실제적인</t>
  </si>
  <si>
    <t>Práctico, realista</t>
  </si>
  <si>
    <t>Praktisch, down to earth</t>
  </si>
  <si>
    <t>Praktikal, makatotohanan</t>
  </si>
  <si>
    <t>Prácticas, con los pies en la tierra</t>
  </si>
  <si>
    <t>Praktiska, jordnära</t>
  </si>
  <si>
    <t>عملي، متواضع</t>
  </si>
  <si>
    <t>Práctica, realista</t>
  </si>
  <si>
    <t>Praktis,bersahaja</t>
  </si>
  <si>
    <t>現実的、堅実</t>
  </si>
  <si>
    <t>Pratiche, concrete</t>
  </si>
  <si>
    <t>Praktisk, jordnær</t>
  </si>
  <si>
    <t xml:space="preserve"> Becerikli, ayakları yere basan</t>
  </si>
  <si>
    <t>務實的、腳踏實地的</t>
  </si>
  <si>
    <t>လက္ေတြ ့က်ေသာ၊လက္ေတြ႔ဘ၀နွင့္နီးစပ္ေသာ</t>
  </si>
  <si>
    <t>เน้นการปฏิบัติ, ติดดิน</t>
  </si>
  <si>
    <t>Praktikal, rendah diri</t>
  </si>
  <si>
    <t>务实，脚踏实地</t>
  </si>
  <si>
    <t>Pragmatiques, réalistes</t>
  </si>
  <si>
    <t>Practica(o), aterrizada(o)</t>
  </si>
  <si>
    <t>Práctico/a, con los pies en la tierra</t>
  </si>
  <si>
    <t>Prakties, plat op die aarde</t>
  </si>
  <si>
    <t>Okwenzayo, okuphansi</t>
  </si>
  <si>
    <t>Luyenzeka, lunomoya ophantsi</t>
  </si>
  <si>
    <t>Ya batlang dintho tse etsahalang, ya ikokobeditseng</t>
  </si>
  <si>
    <t>Práctico, con los pies en la tierra</t>
  </si>
  <si>
    <t>Πρακτικοί, προσγειωμένοι</t>
  </si>
  <si>
    <t>מעשי, רגליים על הקרקע/מציאותי</t>
  </si>
  <si>
    <t>Practice, realiste</t>
  </si>
  <si>
    <t>praktickí, bez predstierania</t>
  </si>
  <si>
    <t>ជាក់ស្តែង, ចុះទៅលើផែនដី</t>
  </si>
  <si>
    <t>عملي ، متواضع</t>
  </si>
  <si>
    <t>Pratique, Simple</t>
  </si>
  <si>
    <t>Mwenye kutegemewa, mwenye anafanya mambo kihalisia</t>
  </si>
  <si>
    <t>Thực tế, không kiểu cách</t>
  </si>
  <si>
    <t>বাস্তবাদী, সহজ সরল</t>
  </si>
  <si>
    <t>ਅਭਿਆਸੀ, ਨਿਮਰ ਸੁਭਾਅ ਵਾਲਾ</t>
  </si>
  <si>
    <t>વ્યવહારુ, વાસ્તવિક</t>
  </si>
  <si>
    <t>ବ୍ୟାବହାରିକ, ନମ୍ର</t>
  </si>
  <si>
    <t>நடைமுறைக்கு ஏற்றது, எளிமையானது</t>
  </si>
  <si>
    <t>ప్రాక్టికల్, ఒదిగి ఉండే</t>
  </si>
  <si>
    <t>ವ್ಯಾವಹಾರಿಕ, ತಗ್ಗಿ ಬಗ್ಗಿ ನಡೆಯುವ</t>
  </si>
  <si>
    <t xml:space="preserve">പ്രായോഗികമായ, യാഥാര്‍ത്ഥ്യബോധമുള്ള </t>
  </si>
  <si>
    <t>বাস্তবিক, মাটিৰ মানুহ</t>
  </si>
  <si>
    <t>व्यावहारिक, सादा/जिसके पैर जमीन पर है</t>
  </si>
  <si>
    <t>व्यावहारिक, विनम्र</t>
  </si>
  <si>
    <t xml:space="preserve">ප්‍රායෝගික , නිහතමානී </t>
  </si>
  <si>
    <t xml:space="preserve">நடைமுறைரீதியான, அடக்கமான </t>
  </si>
  <si>
    <t>Prática, realista</t>
  </si>
  <si>
    <t>Praktikus, földhözragadt</t>
  </si>
  <si>
    <t>Käytännöllinen, maanläheinen</t>
  </si>
  <si>
    <t>عملي ، واقعي</t>
  </si>
  <si>
    <t>باعمل، عاجز</t>
  </si>
  <si>
    <t>বাস্তবিক, সাদাসিদে</t>
  </si>
  <si>
    <t>Практичний, скромний</t>
  </si>
  <si>
    <t>Практичный, скромный</t>
  </si>
  <si>
    <t>praktičtí, s nohama na zemi</t>
  </si>
  <si>
    <t>Praktyczne, mocno stąpające po ziemi</t>
  </si>
  <si>
    <t>Dị mma, ume ala</t>
  </si>
  <si>
    <t>Ṣeé fi sójú iṣe, ní rẹ̀lẹ̀</t>
  </si>
  <si>
    <t>E dey useful and truthful</t>
  </si>
  <si>
    <t>Na aikace, mai fayyace gaskiya</t>
  </si>
  <si>
    <t>Vibrant, outgoing</t>
  </si>
  <si>
    <t>Extraverties, pleines d'entrain</t>
  </si>
  <si>
    <t>Levendig, extravert</t>
  </si>
  <si>
    <t>Vibrante, extrovertido</t>
  </si>
  <si>
    <t>朝气蓬勃的，外向的</t>
  </si>
  <si>
    <t>생기가 넘치는, 사교적인</t>
  </si>
  <si>
    <t>Masigla, palakaibigan</t>
  </si>
  <si>
    <t>Animadas, extrovertidas</t>
  </si>
  <si>
    <t>Livfulla, utåtriktade</t>
  </si>
  <si>
    <t>نابض بالحياة، منطلق</t>
  </si>
  <si>
    <t>Dinámica, extrovertida</t>
  </si>
  <si>
    <t>Bersemangat, ramah</t>
  </si>
  <si>
    <t>精力的、外交的</t>
  </si>
  <si>
    <t>Piene di vita, estroverse</t>
  </si>
  <si>
    <t>Populær, utadvendt</t>
  </si>
  <si>
    <t>Enerjik, dışa dönük</t>
  </si>
  <si>
    <t>充滿活力的、外向的</t>
  </si>
  <si>
    <t>ျမဴးျကြေသာ၊ေဖာ္ေဖာ္ေရြေရြရွိေသာ</t>
  </si>
  <si>
    <t>Яркие, компанейские</t>
  </si>
  <si>
    <t>เจิดจ้า, อัธยาศัยดี</t>
  </si>
  <si>
    <t>Ceria, mudah mesra</t>
  </si>
  <si>
    <t>充满活力，外向</t>
  </si>
  <si>
    <t>Vibrantes, extraverties</t>
  </si>
  <si>
    <t>Brillante, extrovertida(o)</t>
  </si>
  <si>
    <t>Dinámico/a, extrovertido/a</t>
  </si>
  <si>
    <t>Okunomdlandla, okukhululekile</t>
  </si>
  <si>
    <t>Luphaphamile, lukhululekile</t>
  </si>
  <si>
    <t>Ya tsotehang, ya nang le setswalle</t>
  </si>
  <si>
    <t>Σε εγρήγορση, έξω καρδιά</t>
  </si>
  <si>
    <t>תוסס, מוחצן</t>
  </si>
  <si>
    <t>Vibrante, prietenoase</t>
  </si>
  <si>
    <t>ញ័រ, ចេញ</t>
  </si>
  <si>
    <t>Vibrant, sortant</t>
  </si>
  <si>
    <t>Kusisimka, mchangamfu</t>
  </si>
  <si>
    <t>Sôi động, hướng ngoại</t>
  </si>
  <si>
    <t>উজ্জ্বল, বর্হিমুখী</t>
  </si>
  <si>
    <t>ਥਰਕਦਾ, ਬਾਹਰਮੁਖੀ</t>
  </si>
  <si>
    <t>ઉદ્યોગી, મિત્રતાપૂર્ણ</t>
  </si>
  <si>
    <t>ଚମକପ୍ରଦ, ବହିର୍ମୁଖୀ</t>
  </si>
  <si>
    <t>துடிப்பானது, சமூகத்தில் நட்பாக பழகுவது</t>
  </si>
  <si>
    <t>శక్తివంతమైన, ఔట్ గోయింగ్</t>
  </si>
  <si>
    <t>ರೋಮಾಂಚಕ, ಬಹಿರ್ಮುಖಿ</t>
  </si>
  <si>
    <t xml:space="preserve">ഊര്‍ജ്ജസ്വലമായ, പ്രസന്നമായ പ്രകൃതമുള്ള </t>
  </si>
  <si>
    <t>স্পন্দনশীল, বৰ্হিমূখী</t>
  </si>
  <si>
    <t xml:space="preserve">फुर्तीला, आउटगोइंग/बहिर्गामी </t>
  </si>
  <si>
    <t>उत्साही, अनुकूल</t>
  </si>
  <si>
    <t xml:space="preserve">විචිත්‍රවත් , සමාජශීලී </t>
  </si>
  <si>
    <t xml:space="preserve">துடிதுடிப்பான, பழகக்கூடிய </t>
  </si>
  <si>
    <t>Vibrante, extrovertida</t>
  </si>
  <si>
    <t>Vibráló, bulizós</t>
  </si>
  <si>
    <t>Elämää sykkivä, ulospäinsuuntautunut</t>
  </si>
  <si>
    <t>نابضة بالحياة ، مطلوق</t>
  </si>
  <si>
    <t>متحرک، گھومنے پھرنے والا</t>
  </si>
  <si>
    <t>স্পন্দনশীল, বহির্গামী</t>
  </si>
  <si>
    <t>Енергійний, легкий на підйом</t>
  </si>
  <si>
    <t>Энергичный, легкий на подъем</t>
  </si>
  <si>
    <t>plní života, otevření</t>
  </si>
  <si>
    <t>Otwarte, towarzyskie</t>
  </si>
  <si>
    <t>Emesi ike, ọpụpụ</t>
  </si>
  <si>
    <t>Lárinrin jíjáde</t>
  </si>
  <si>
    <t>E dey lively and out going</t>
  </si>
  <si>
    <t>Mai karsashi, mai sauƙin kai</t>
  </si>
  <si>
    <t>Creative, inspirational</t>
  </si>
  <si>
    <t>Inventives, qui donnent des idées</t>
  </si>
  <si>
    <t>Creatief, inspirerend</t>
  </si>
  <si>
    <t>Criativo, aspiracional</t>
  </si>
  <si>
    <t>富有创意的，富有灵感的</t>
  </si>
  <si>
    <t>Kreativ, inspirierend</t>
  </si>
  <si>
    <t>창의적인, 영감을 주는</t>
  </si>
  <si>
    <t>Creativo, inspiracional</t>
  </si>
  <si>
    <t>Malikhain, inspirational</t>
  </si>
  <si>
    <t>Creativas, inspiradoras</t>
  </si>
  <si>
    <t>Kreativa, inspirerande</t>
  </si>
  <si>
    <t>مبدع، ملهٍم</t>
  </si>
  <si>
    <t>Creativa, inspiradora</t>
  </si>
  <si>
    <t>Kreatif, inspiratif</t>
  </si>
  <si>
    <t>独創的、直感的</t>
  </si>
  <si>
    <t>Creative, stimolanti</t>
  </si>
  <si>
    <t>Kreativ, inspirerende</t>
  </si>
  <si>
    <t>Yaratıcı, ilham veren</t>
  </si>
  <si>
    <t>有創意的、給予靈感的</t>
  </si>
  <si>
    <t>စိတ္ကူးေကာင္းေသာ၊မွတ္သားဖြယ္ျဖစ္ေသာ</t>
  </si>
  <si>
    <t>Творческие, полные вдохновения</t>
  </si>
  <si>
    <t>มีความคิดสร้างสรรค์, เป็นการดลใจ</t>
  </si>
  <si>
    <t>Kreatif, berinspirasi</t>
  </si>
  <si>
    <t>创意，鼓舞人心</t>
  </si>
  <si>
    <t>Créatives, inspirantes</t>
  </si>
  <si>
    <t>Creativa(o), Inspirada(o)</t>
  </si>
  <si>
    <t>Creativo/a, inspirador/a</t>
  </si>
  <si>
    <t>Kreatief, inspirerend</t>
  </si>
  <si>
    <t>Okunobuciko, okukhuthazanayo</t>
  </si>
  <si>
    <t>Luyadala, luyavuselela</t>
  </si>
  <si>
    <t>Ya nang le boiqapelo, ya susumetsang</t>
  </si>
  <si>
    <t>Creativo, inspirador</t>
  </si>
  <si>
    <t>Δημιουργικοί, που εμπνέουν</t>
  </si>
  <si>
    <t>יצירתי,  מעורר השראה</t>
  </si>
  <si>
    <t>Creative, care inspira</t>
  </si>
  <si>
    <t>kreatívni, inšpiratívni</t>
  </si>
  <si>
    <t>ច្នៃប្រឌិត, បំផុសគំនិត</t>
  </si>
  <si>
    <t>مبدع ، ملهم</t>
  </si>
  <si>
    <t>Créatif, inspirant</t>
  </si>
  <si>
    <t>Mvumbuzi, yenye kuvutia</t>
  </si>
  <si>
    <t>Sáng tạo, tạo cảm hứng</t>
  </si>
  <si>
    <t xml:space="preserve">সৃজনশীল, অনুপ্রেরণা যোগায় </t>
  </si>
  <si>
    <t>ਰਚਨਾਤਮਕ, ਪ੍ਰੇਰਕ</t>
  </si>
  <si>
    <t>રચનાત્મક, પ્રેરણાત્મક</t>
  </si>
  <si>
    <t>ସୃଜନଶୀଳ, ପ୍ରେରଣାତ୍ମକ</t>
  </si>
  <si>
    <t>கற்பனைத் திறன் மிக்கது, தூண்டுதலாக இருப்பது</t>
  </si>
  <si>
    <t>సృజనాత్మక, ప్రేరణదాయకమైన</t>
  </si>
  <si>
    <t>ಸೃಜನಾತ್ಮಕ, ಸ್ಪೂರ್ತಿದಾಯಕ</t>
  </si>
  <si>
    <t xml:space="preserve">സര്‍ഗ്ഗവൈഭവമുള്ള, പ്രചോദനമുണര്‍ത്തുന്ന </t>
  </si>
  <si>
    <t>সৃজনীমূলক, অনুপ্ৰেৰণামূলক</t>
  </si>
  <si>
    <t>रचनात्मक, प्रेरणादायक</t>
  </si>
  <si>
    <t>क्रिएटीव्ह,  प्रेरणादायक</t>
  </si>
  <si>
    <t>නිර්මාණශීලී , සිත් ඇදගන්නා</t>
  </si>
  <si>
    <t xml:space="preserve">ஆக்கபூர்வமான, ஊக்குவிப்பளிக்கின்ற </t>
  </si>
  <si>
    <t>Criativa, inspiradora</t>
  </si>
  <si>
    <t>Kreatív, inspiráló</t>
  </si>
  <si>
    <t>Luova, inspiroiva</t>
  </si>
  <si>
    <t>تخلیقی، متاثر کن</t>
  </si>
  <si>
    <t>সৃজনশীল, অনুপ্রেরণীয়</t>
  </si>
  <si>
    <t>Творчий, надихаючий</t>
  </si>
  <si>
    <t>Творческий, вдохновляющий</t>
  </si>
  <si>
    <t>kreativní, inspirující</t>
  </si>
  <si>
    <t>Kreatywne, inspirujące</t>
  </si>
  <si>
    <t>Nrụpta, mkpali</t>
  </si>
  <si>
    <t>Ìmọ̀ ìṣẹ̀dá, níní ìmísí</t>
  </si>
  <si>
    <t>E dey inventive and inspiring</t>
  </si>
  <si>
    <t>Mai ƙirƙira, mai ƙarfafawa</t>
  </si>
  <si>
    <t>Bold, dynamic</t>
  </si>
  <si>
    <t>Dynamiques, audacieuses</t>
  </si>
  <si>
    <t>Stoutmoedig, dynamisch</t>
  </si>
  <si>
    <t>Ousado, dinâmico</t>
  </si>
  <si>
    <t>大胆的，冲劲十足的</t>
  </si>
  <si>
    <t>Mutig, dynamisch</t>
  </si>
  <si>
    <t>용감한, 다이나믹한</t>
  </si>
  <si>
    <t>Audaz, dinámico</t>
  </si>
  <si>
    <t>Doortastend, dynamisch</t>
  </si>
  <si>
    <t>Walang takot, mabilis mag adjust or magbago</t>
  </si>
  <si>
    <t>Atrevidas, dinámicas</t>
  </si>
  <si>
    <t>Djärva, dynamiska</t>
  </si>
  <si>
    <t>جريء، ديناميكي</t>
  </si>
  <si>
    <t>Audaz, enérgica</t>
  </si>
  <si>
    <t>Berani, dinamis</t>
  </si>
  <si>
    <t>大胆、活力がみなぎる</t>
  </si>
  <si>
    <t>Coraggiose,  dinamiche</t>
  </si>
  <si>
    <t>Modig, dynamisk</t>
  </si>
  <si>
    <t>Cesur, dinamik</t>
  </si>
  <si>
    <t>大膽的、充滿活力的</t>
  </si>
  <si>
    <t>သတၱိရွိေသာ၊တက္တက္ျကြျကြရွိေသာ</t>
  </si>
  <si>
    <t>Силу, энергию</t>
  </si>
  <si>
    <t>กล้าหาญ, มีชีวิตชีวา</t>
  </si>
  <si>
    <t>Berani, dinamik</t>
  </si>
  <si>
    <t>大胆，充满活力</t>
  </si>
  <si>
    <t>Audacieuses, dynamiques</t>
  </si>
  <si>
    <t>Atrevida(o), dinámica(o)</t>
  </si>
  <si>
    <t>Audaz, dinámico/a</t>
  </si>
  <si>
    <t>Kragtig, dinamies</t>
  </si>
  <si>
    <t>Okunesibindi, okunomdlandla</t>
  </si>
  <si>
    <t>Lunesibindi, luyaguquguquka</t>
  </si>
  <si>
    <t>Atrevido, dinámico</t>
  </si>
  <si>
    <t>Τολμηροί, δυναμικοί</t>
  </si>
  <si>
    <t>אמיץ,  דינמי</t>
  </si>
  <si>
    <t>Indraznete, dinamice</t>
  </si>
  <si>
    <t>odvážni, dynamickí</t>
  </si>
  <si>
    <t xml:space="preserve">Atrevida, dinámica </t>
  </si>
  <si>
    <t>អង់អាចក្លាហាន, បត់បែន</t>
  </si>
  <si>
    <t>جرئ، ديناميكي</t>
  </si>
  <si>
    <t>Audacieux, dynamique</t>
  </si>
  <si>
    <t>Jasiri, yenye nguvu</t>
  </si>
  <si>
    <t>Mạnh mẽ, năng động</t>
  </si>
  <si>
    <t>সাহসী, গতিশীল</t>
  </si>
  <si>
    <t>ਹਿੰਮਤੀ, ਗਤੀਸ਼ੀਲ</t>
  </si>
  <si>
    <t>નીડર, ગતિશીલ</t>
  </si>
  <si>
    <t>ନିର୍ଭିକ, ଗତିଶୀଳ</t>
  </si>
  <si>
    <t>தைரியமானது , சக்தி வாய்ந்தது</t>
  </si>
  <si>
    <t>సాహసం గల, క్రియాశీలమైన</t>
  </si>
  <si>
    <t>ದಿಟ್ಟ, ಕ್ರಿಯಾತ್ಮಕ</t>
  </si>
  <si>
    <t xml:space="preserve">ധീരമായ, ഊര്‍ജ്ജസ്വലമായ </t>
  </si>
  <si>
    <t>निडर, डायनामिक</t>
  </si>
  <si>
    <t>धीट, गतिशील/डायनॅमिक</t>
  </si>
  <si>
    <t xml:space="preserve">අවිනීත , නිතර වෙනස් වන </t>
  </si>
  <si>
    <t>Ousada, dinâmica</t>
  </si>
  <si>
    <t>Merész, dinamikus</t>
  </si>
  <si>
    <t>Rohkea, dynaaminen/toiminnallinen</t>
  </si>
  <si>
    <t>جريئ ،ديناميكي</t>
  </si>
  <si>
    <t>بولڈ/ بہادر، متحرک</t>
  </si>
  <si>
    <t>Сміливий, динамічний</t>
  </si>
  <si>
    <t>Смелый, динамичный</t>
  </si>
  <si>
    <t>troufalí, dynamičtí</t>
  </si>
  <si>
    <t>Odważne, dynamiczne</t>
  </si>
  <si>
    <t>Obi ike, ike</t>
  </si>
  <si>
    <t>Ìgboyà, tí ó ńyípadà</t>
  </si>
  <si>
    <t>E dey courageous and active</t>
  </si>
  <si>
    <t>Kaifi ɗaya, mai canji</t>
  </si>
  <si>
    <t>Independent, explorative</t>
  </si>
  <si>
    <t>Indépendantes, l'esprit curieux</t>
  </si>
  <si>
    <t>Onafhankelijk, op ontdekking</t>
  </si>
  <si>
    <t>Independente, exploratório</t>
  </si>
  <si>
    <t>独立的，勇于探索的</t>
  </si>
  <si>
    <t>Unabhängig, neugierig</t>
  </si>
  <si>
    <t>독립적인, 탐구적인</t>
  </si>
  <si>
    <t>Independiente, explorador</t>
  </si>
  <si>
    <t>Onafhankelijk, onderzoekend</t>
  </si>
  <si>
    <t>May sariling pag-iisip, masiyasat</t>
  </si>
  <si>
    <t>Independientes, aventureras</t>
  </si>
  <si>
    <t>Självständiga, utforskande</t>
  </si>
  <si>
    <t>مستقل، استكشافي</t>
  </si>
  <si>
    <t>Independiente, exploradora</t>
  </si>
  <si>
    <t>Independen, eksploratif</t>
  </si>
  <si>
    <t>自立している、探求心のある</t>
  </si>
  <si>
    <t>Indipendenti, esplorative</t>
  </si>
  <si>
    <t>Uavgengig, utforskende</t>
  </si>
  <si>
    <t>bağımsız, keşifci</t>
  </si>
  <si>
    <t>獨立的、愛探索的</t>
  </si>
  <si>
    <t>အမွွီအခိုကင္းေသာ၊စူးစမ္းရွာေဖြလိုစိတ္မ်ားေသာ</t>
  </si>
  <si>
    <t>Независимость, стремление к неизведанному</t>
  </si>
  <si>
    <t>เป็นอิสระ, สำรวจตรวจตรา</t>
  </si>
  <si>
    <t>Berdikari, suka meneroka</t>
  </si>
  <si>
    <t>独立，探索</t>
  </si>
  <si>
    <t>Indépendantes, exploratives</t>
  </si>
  <si>
    <t>Independiente, curiosa(o)</t>
  </si>
  <si>
    <t>Independiente, exploratorio/a</t>
  </si>
  <si>
    <t>Okuzimele, okucingayo</t>
  </si>
  <si>
    <t>Alunaxhomekelo, luyaohanda</t>
  </si>
  <si>
    <t>Ya ikemetseng, ya hlahlobang</t>
  </si>
  <si>
    <t>Ανεξάρτητοι, με διερευνητική διάθεση</t>
  </si>
  <si>
    <t xml:space="preserve">עצמאי,  סקרן </t>
  </si>
  <si>
    <t>Independente, exploratoare</t>
  </si>
  <si>
    <t>nezávislí, bádaví</t>
  </si>
  <si>
    <t>ឯករាជ្យ, ស្វែងយល់</t>
  </si>
  <si>
    <t>مستقل ، استكشافي</t>
  </si>
  <si>
    <t>Indépendant, explorateur</t>
  </si>
  <si>
    <t>Độc lập, thích khám phá</t>
  </si>
  <si>
    <t>স্বাধীন,অনুসন্ধানাত্মক</t>
  </si>
  <si>
    <t>ਆਤਮ-ਨਿਰਭਰ, ਖੋਜਕਾਰੀ</t>
  </si>
  <si>
    <t>સ્વતંત્ર, ખોજ કરતા</t>
  </si>
  <si>
    <t>ସ୍ବତନ୍ତ୍ର, ଅନ୍ବେଷଣକାରୀ</t>
  </si>
  <si>
    <t>தனிப்பட்டது, ஆய்வு செய்வது</t>
  </si>
  <si>
    <t>స్వతంత్రమైన, అన్వేషించే</t>
  </si>
  <si>
    <t>ಸ್ವತಂತ್ರ, ಸಂಶೋಧನಾತ್ಮಕ</t>
  </si>
  <si>
    <t xml:space="preserve">സ്വതന്ത്രമായ, സൂക്ഷ്‌മനിരീക്ഷണം ചെയ്യുന്ന </t>
  </si>
  <si>
    <t>স্বাধীন, আৱিস্কাৰ কৰা সম্পৰ্কিত</t>
  </si>
  <si>
    <t>स्वतंत्र, खोजपूर्ण</t>
  </si>
  <si>
    <t>स्वतंत्र, शोधण्यायोग्य/एक्सप्लोरेटिव्ह</t>
  </si>
  <si>
    <t>ස්වාධීන , ගවේෂණාත්මක</t>
  </si>
  <si>
    <t xml:space="preserve">சுயாதீனமான, தேடல் திறன் கொண்ட </t>
  </si>
  <si>
    <t>Independente, exploradora</t>
  </si>
  <si>
    <t>Független, felfedező</t>
  </si>
  <si>
    <t>Itsenäinen, tiedonhaluinen</t>
  </si>
  <si>
    <t>خودمختار/ آزاد، کھوج بین</t>
  </si>
  <si>
    <t>স্বাধীন, অনুসন্ধানী</t>
  </si>
  <si>
    <t>Самостійний, допитливий</t>
  </si>
  <si>
    <t xml:space="preserve">Самостоятельный, любознательный  </t>
  </si>
  <si>
    <t>nezávislí, zkoumající</t>
  </si>
  <si>
    <t>Niezależne, poszukujące wyzwań</t>
  </si>
  <si>
    <t>Nke onwe, na-eme nchọpụta</t>
  </si>
  <si>
    <t>Dá dúró, wíwá nǹkan</t>
  </si>
  <si>
    <t>E dey fit stand on his own and dey explore</t>
  </si>
  <si>
    <t>Mai 'yanci, mai bincike</t>
  </si>
  <si>
    <t>Structured, in control</t>
  </si>
  <si>
    <t>Bien organisées, qui maîtrisent</t>
  </si>
  <si>
    <t>Gestructureerd, in controle</t>
  </si>
  <si>
    <t>Estruturado, no controle</t>
  </si>
  <si>
    <t>有条不紊的，掌控之中的</t>
  </si>
  <si>
    <t>Strukturiert, die Kontrolle haben</t>
  </si>
  <si>
    <t>구조화된, 통제할 수 있는</t>
  </si>
  <si>
    <t>Estructurado, en control</t>
  </si>
  <si>
    <t>Organisado o nasa ayos, kontrolado</t>
  </si>
  <si>
    <t>Estructuradas, con control</t>
  </si>
  <si>
    <t>Strukturerade, har kontroll</t>
  </si>
  <si>
    <t>منظم، مسيطر</t>
  </si>
  <si>
    <t>Estructurada, controlada</t>
  </si>
  <si>
    <t>Terstruktur, terkendali</t>
  </si>
  <si>
    <t>体系的、理性的</t>
  </si>
  <si>
    <t>Strutturate, controllate</t>
  </si>
  <si>
    <t>Strukturert, kontrollert</t>
  </si>
  <si>
    <t>Yapısal, kontrolcü</t>
  </si>
  <si>
    <t>有結構的、受掌控的</t>
  </si>
  <si>
    <t>ထိန္းခ်ဳပ္မွဳေအာက္တြင္ရွိေသာ၊ပံဳစံခ်ထားေသာ</t>
  </si>
  <si>
    <t>Порядок, контроль</t>
  </si>
  <si>
    <t>มีแบบแผนขั้นตอน, ควบคุมสถานการณ์ไว้ได้</t>
  </si>
  <si>
    <t>Teratur, dalam kawalan</t>
  </si>
  <si>
    <t>结构化，掌控</t>
  </si>
  <si>
    <t>Structurées, en contôle</t>
  </si>
  <si>
    <t>Estructirada(o), en control</t>
  </si>
  <si>
    <t xml:space="preserve">Estructurado/a, en control </t>
  </si>
  <si>
    <t>Gestruktureerd, in beheer</t>
  </si>
  <si>
    <t>Okuhlelekile, okulawulayo</t>
  </si>
  <si>
    <t>Lucwangciselwe, luphethe</t>
  </si>
  <si>
    <t>kYa nang le sebopeho, ya leng taolong</t>
  </si>
  <si>
    <t>Estructurado, controlado</t>
  </si>
  <si>
    <t>Δομημένοι, έχουν τον έλεγχο των πραγμάτων</t>
  </si>
  <si>
    <t>מסודר, בשליטה</t>
  </si>
  <si>
    <t>Structurate, detin controlul</t>
  </si>
  <si>
    <t>štrukturovaní, majúci pod kontrolou</t>
  </si>
  <si>
    <t xml:space="preserve">Estructurada, en control </t>
  </si>
  <si>
    <t>មានរចនាសម្ព័ន្ធ, គ្រប់គ្រង</t>
  </si>
  <si>
    <t>منظم ، مسيطر</t>
  </si>
  <si>
    <t>Structuré, en contrôle</t>
  </si>
  <si>
    <t>Udhibiti</t>
  </si>
  <si>
    <t>Trong tầm kiểm soát, có trật tự</t>
  </si>
  <si>
    <t>গঠিত, নিয়ন্ত্রণে থাকা</t>
  </si>
  <si>
    <t>ਸਰੰਚਿਤ, ਨਿਯੰਤ੍ਰਣ ਵਿੱਚ</t>
  </si>
  <si>
    <t>સુગઠિત, નિયંત્રણમાં</t>
  </si>
  <si>
    <t>ସରଞ୍ଚିତ, ନିୟନ୍ତ୍ରଣରେ</t>
  </si>
  <si>
    <t>ஒழுங்குப்படுத்தப்பட்டது , கட்டுப்பாட்டில் இருப்பது</t>
  </si>
  <si>
    <t>నిర్మాణాత్మక, నియంత్రణలో గల</t>
  </si>
  <si>
    <t>ರಚನಾತ್ಮಕ, ನಿಯಂತ್ರಣದಲ್ಲಿರುವ</t>
  </si>
  <si>
    <t xml:space="preserve">ഘടനാപരമായ, നിയന്ത്രണത്തില്‍ ഉള്ള </t>
  </si>
  <si>
    <t>গাঠনিকৃত, নিয়ন্ত্ৰণৰ অধীনত</t>
  </si>
  <si>
    <t>संरचित, नियंत्रण में</t>
  </si>
  <si>
    <t>संरचित, नियंत्रित</t>
  </si>
  <si>
    <t>වියූහගත , පාලනය සහිත</t>
  </si>
  <si>
    <t xml:space="preserve">கட்டமைக்கப்பட்ட, கட்டுப்பாட்டில் உள்ள </t>
  </si>
  <si>
    <t>Estruturada, em controlo</t>
  </si>
  <si>
    <t>Szervezett, kontrolláló</t>
  </si>
  <si>
    <t>Jäsennelty, hallinnassa</t>
  </si>
  <si>
    <t>منظم ، متمكن</t>
  </si>
  <si>
    <t xml:space="preserve"> تشکیل شدہ، قابو میں </t>
  </si>
  <si>
    <t>সংহত, নিয়ন্ত্রণাধীন</t>
  </si>
  <si>
    <t>Упорядкований, такий що тримає під контролем</t>
  </si>
  <si>
    <t>Упорядоченный, держащий под контролем</t>
  </si>
  <si>
    <t>organizovaní, mají vše pod kontrolou</t>
  </si>
  <si>
    <t>Systematyczne, mające pod kontrolą</t>
  </si>
  <si>
    <t>Nhazi, na njikwa</t>
  </si>
  <si>
    <t>Ni ètò, wà ní àkóso</t>
  </si>
  <si>
    <t>E dey organized and in control</t>
  </si>
  <si>
    <t>Tsararre, mai iko da</t>
  </si>
  <si>
    <t>Secure, stable</t>
  </si>
  <si>
    <t>En sécurité, à l'abri</t>
  </si>
  <si>
    <t>Veilig, stabiel</t>
  </si>
  <si>
    <t>Seguro, estável</t>
  </si>
  <si>
    <t xml:space="preserve"> 稳妥的，安定的</t>
  </si>
  <si>
    <t>Sicher, stabil</t>
  </si>
  <si>
    <t>안심하는, 안정된</t>
  </si>
  <si>
    <t>Sesguro, estable</t>
  </si>
  <si>
    <t>Ligtas, matatag</t>
  </si>
  <si>
    <t>Seguras, estables</t>
  </si>
  <si>
    <t>Säkra, stabila</t>
  </si>
  <si>
    <t>آمن، مستقر</t>
  </si>
  <si>
    <t>Segura, estable</t>
  </si>
  <si>
    <t>Aman, stabil</t>
  </si>
  <si>
    <t>安全、安定</t>
  </si>
  <si>
    <t>Sicure, stabili</t>
  </si>
  <si>
    <t>güvenli, sabit</t>
  </si>
  <si>
    <t>安全的、穩定的</t>
  </si>
  <si>
    <t>လံုျခံဳစိတ္ခ်ရေသာ၊တည္ျငိမ္ေသာ</t>
  </si>
  <si>
    <t>Стабильность, надежность</t>
  </si>
  <si>
    <t>ปลอดภัย, มั่นคง</t>
  </si>
  <si>
    <t>Terjamin, stabil</t>
  </si>
  <si>
    <t>安全，稳定</t>
  </si>
  <si>
    <t>En sécurité, stables</t>
  </si>
  <si>
    <t>Segura(o), estable</t>
  </si>
  <si>
    <t>Seguro/a, estable</t>
  </si>
  <si>
    <t>Okuphephile, okusimeme</t>
  </si>
  <si>
    <t>Lukhuselekile, lunozinzo</t>
  </si>
  <si>
    <t>Ya bolokehileng, ya nang le botsitso</t>
  </si>
  <si>
    <t>Seguro, estable</t>
  </si>
  <si>
    <t>Ασφαλείς, σταθεροί</t>
  </si>
  <si>
    <t>בטוח, יציב</t>
  </si>
  <si>
    <t>Sigure, stabile</t>
  </si>
  <si>
    <t>zaručení, istí</t>
  </si>
  <si>
    <t xml:space="preserve">Segura, estable </t>
  </si>
  <si>
    <t>មានសុវត្ថិភាពនិងស្ថេរភាព</t>
  </si>
  <si>
    <t>Sécurisé, stable</t>
  </si>
  <si>
    <t>Cảm thấy an toàn, ổn định</t>
  </si>
  <si>
    <t>সুরক্ষিত, স্থিতিশীল</t>
  </si>
  <si>
    <t>ਸੁਰੱਖਿਅਤ, ਸਥਿਰ</t>
  </si>
  <si>
    <t>સુરક્ષિત, સ્થિર</t>
  </si>
  <si>
    <t>ସୁରକ୍ଷିତ, ସ୍ଥିର</t>
  </si>
  <si>
    <t>பாதுகாப்பானது, நிலையானது</t>
  </si>
  <si>
    <t>భద్రమైన, స్థిరమైన</t>
  </si>
  <si>
    <t>ಸುರಕ್ಷಿತ, ಸ್ಥಿರ</t>
  </si>
  <si>
    <t xml:space="preserve">സുരക്ഷിതമായ, സുസ്ഥിരമായ </t>
  </si>
  <si>
    <t>সুৰক্ষিত, স্থিৰ</t>
  </si>
  <si>
    <t>सुरक्षित, स्थिर</t>
  </si>
  <si>
    <t xml:space="preserve">ආරක්ෂිත , ස්ථාවර </t>
  </si>
  <si>
    <t xml:space="preserve">பாதுகாப்பான, சீரான </t>
  </si>
  <si>
    <t>Segura, estável</t>
  </si>
  <si>
    <t>Biztonságos, stabil</t>
  </si>
  <si>
    <t>Varma, vakaa</t>
  </si>
  <si>
    <t>آمن ومستقر</t>
  </si>
  <si>
    <t>محفوظ، مستحکم</t>
  </si>
  <si>
    <t>নিরাপদ, স্থিতিশীল</t>
  </si>
  <si>
    <t>Надійний, стабільний</t>
  </si>
  <si>
    <t>Надежный, стабильный</t>
  </si>
  <si>
    <t>jistý, stabilní</t>
  </si>
  <si>
    <t>Bezpieczne, stabilne</t>
  </si>
  <si>
    <t>Echekwara, dị mma</t>
  </si>
  <si>
    <t>Ní ààbò, ṣe déédéé</t>
  </si>
  <si>
    <t>E dey safe and steady</t>
  </si>
  <si>
    <t>Wanda aka kare, Lafiyayye</t>
  </si>
  <si>
    <t>Sociable, included</t>
  </si>
  <si>
    <t>Sociables, conviviales</t>
  </si>
  <si>
    <t>Sociaal, erbij horend</t>
  </si>
  <si>
    <t>Soicável, incluído</t>
  </si>
  <si>
    <t>人缘好的，融入群体的</t>
  </si>
  <si>
    <t>Umgänglich, einbezogen</t>
  </si>
  <si>
    <t>사교성 있는, 어딘가에 속해 있는</t>
  </si>
  <si>
    <t>Sociable, incluido</t>
  </si>
  <si>
    <t>Gezellig/open, erbij horend</t>
  </si>
  <si>
    <t>Palakaibigan, pakikisama</t>
  </si>
  <si>
    <t>Sociables, forman parte del grupo</t>
  </si>
  <si>
    <t>Sällskapliga, inkluderade</t>
  </si>
  <si>
    <t>اجتماعي، مشمول</t>
  </si>
  <si>
    <t>Sociable, aceptado</t>
  </si>
  <si>
    <t>Ramah, diikutkan (ke dalam kelompok)</t>
  </si>
  <si>
    <t>社交的になる、なじんでいる</t>
  </si>
  <si>
    <t>Socievoli, coinvolte</t>
  </si>
  <si>
    <t>Sosial, inkludert</t>
  </si>
  <si>
    <t>sosyal, dahil</t>
  </si>
  <si>
    <t>善於交際的、融入的</t>
  </si>
  <si>
    <t>အေပါင္းအသင္း၀င္ဆံံ႔ေသာ၊ပါ၀င္ေသာ</t>
  </si>
  <si>
    <t>Свою вовлеченность, участие</t>
  </si>
  <si>
    <t>ชอบเข้าสังคม, เป็นส่วนหนึ่ง</t>
  </si>
  <si>
    <t>Bersosial, termasuk</t>
  </si>
  <si>
    <t>善于交际</t>
  </si>
  <si>
    <t>Sociables, incluses</t>
  </si>
  <si>
    <t>Sociable, incluida(o)</t>
  </si>
  <si>
    <t>Sociable, incluido/a</t>
  </si>
  <si>
    <t>Sosiaal, ingeslote</t>
  </si>
  <si>
    <t>Okuthanda abantu, okufakiwe</t>
  </si>
  <si>
    <t>Lunobuhlobo kwezentlalo, luyabandakanya</t>
  </si>
  <si>
    <t>Ya phedisanang le ba bang, ya akaretsang</t>
  </si>
  <si>
    <t xml:space="preserve">Κοινωνικοί, μέρος μίας ομάδας </t>
  </si>
  <si>
    <t>חברותי, לוקח חלק</t>
  </si>
  <si>
    <t>Sociabile, inclusive</t>
  </si>
  <si>
    <t>spoločenskí, začlenení</t>
  </si>
  <si>
    <t xml:space="preserve">Sociable, siempre incluída </t>
  </si>
  <si>
    <t>សង្គម, រួមបញ្ចូល</t>
  </si>
  <si>
    <t>إجتماعى، متضمن</t>
  </si>
  <si>
    <t>Sociable, inclus</t>
  </si>
  <si>
    <t>Hòa đồng, hòa nhập</t>
  </si>
  <si>
    <t>মিশুকে, অঙ্গীভূত</t>
  </si>
  <si>
    <t>ਮਿਲਨਸਾਰ, ਸ਼ਾਮਲ ਕੀਤਾ ਗਿਆ</t>
  </si>
  <si>
    <t>મિલનસાર, સમાવિષ્ટ</t>
  </si>
  <si>
    <t>ସାମାଜିକ, ସମ୍ମିଳିତ</t>
  </si>
  <si>
    <t>சமூகத்தில் எளிதாக பழகுவது, இணைந்திருப்பது</t>
  </si>
  <si>
    <t>స్నేహపూర్వక, చేర్చబడిన</t>
  </si>
  <si>
    <t>ಕೂಡಿ ಇರಬಲ್ಲ,  ಒಳಗೊಂಡಿರುವ</t>
  </si>
  <si>
    <t xml:space="preserve">പെട്ടെന്ന് ഇണങ്ങിച്ചേരുന്ന, ഉള്‍ക്കൊള്ളുന്ന </t>
  </si>
  <si>
    <t>সামাজিকভাৱে মিলামিচা কৰা, অন্তৰ্ভূক্ত</t>
  </si>
  <si>
    <t>सामाजिक, सम्मिलित</t>
  </si>
  <si>
    <t>मनमिळाऊ, समाविष्टीत</t>
  </si>
  <si>
    <t xml:space="preserve">සමාජශීලී  , ඇතුලත් </t>
  </si>
  <si>
    <t xml:space="preserve">பழகக்கூடிய, ஒன்றுசேர்க்கின்ற </t>
  </si>
  <si>
    <t>Sociável, inclusiva</t>
  </si>
  <si>
    <t>Társasági, bevont</t>
  </si>
  <si>
    <t>Sosiaalinen, menossa mukana</t>
  </si>
  <si>
    <t>اجتماغعي ، مدخل راسو</t>
  </si>
  <si>
    <t>سماجی، شامل</t>
  </si>
  <si>
    <t>মিশুক, অন্তর্ভুক্ত</t>
  </si>
  <si>
    <t>Комунікабельний, залучений</t>
  </si>
  <si>
    <t>Общительный, вовлеченный</t>
  </si>
  <si>
    <t>společenští, začlenění</t>
  </si>
  <si>
    <t>Towarzyskie, włączone</t>
  </si>
  <si>
    <t>Mmerịkọta, gụnyere</t>
  </si>
  <si>
    <t>Ní ọ̀yàyà, wà nínú rẹ̀</t>
  </si>
  <si>
    <t>E dey friendly and involved</t>
  </si>
  <si>
    <t>Na mutane, na ciki</t>
  </si>
  <si>
    <t>At ease, relaxed</t>
  </si>
  <si>
    <t>Bien dans leur peau, à l'aise</t>
  </si>
  <si>
    <t>Op je gemak, ontspannen</t>
  </si>
  <si>
    <t>À vontade, relaxado</t>
  </si>
  <si>
    <t>舒缓的，放松的</t>
  </si>
  <si>
    <t>Gelassen, entspannt</t>
  </si>
  <si>
    <t>걱정없는, 편안한</t>
  </si>
  <si>
    <t>A gusto, relajado</t>
  </si>
  <si>
    <t>Relaxed</t>
  </si>
  <si>
    <t>Cómodas, relajadas</t>
  </si>
  <si>
    <t>Känsla av välbefinnande, avslappning</t>
  </si>
  <si>
    <t>مرتاح، مسترخي</t>
  </si>
  <si>
    <t>Nyaman, santai</t>
  </si>
  <si>
    <t>ゆっくりした、リラックスする</t>
  </si>
  <si>
    <t>A proprio agio, disinvolte</t>
  </si>
  <si>
    <t>huzurlu, rahatlamış</t>
  </si>
  <si>
    <t>放心的、放鬆的</t>
  </si>
  <si>
    <t>လြယ္လြယ္ျဖစ္ေသာ၊သက္ေတာင့္သက္သာျဖစ္ေသာ</t>
  </si>
  <si>
    <t>สบายใจ, ผ่อนคลาย</t>
  </si>
  <si>
    <t>Mudah, tenang</t>
  </si>
  <si>
    <t>放心，放松</t>
  </si>
  <si>
    <t>À l'aise, détendues</t>
  </si>
  <si>
    <t>A gusto, relajada(o)</t>
  </si>
  <si>
    <t>A gusto, relajado/a</t>
  </si>
  <si>
    <t>Gemaklik, ontspanne</t>
  </si>
  <si>
    <t>Okukhululekile, okupholile</t>
  </si>
  <si>
    <t>Luzolile, lupholile</t>
  </si>
  <si>
    <t>Ya bonolo, ya iketlileng</t>
  </si>
  <si>
    <t>Cómodo, relajado</t>
  </si>
  <si>
    <t>pocit pohody, uvoľnenia</t>
  </si>
  <si>
    <t>A gusto, relajada</t>
  </si>
  <si>
    <t>នៅភាពងាយស្រួល, សម្រាក</t>
  </si>
  <si>
    <t>مستريح، مسترخى</t>
  </si>
  <si>
    <t>À l'aise, détendu</t>
  </si>
  <si>
    <t>Thư thái, dễ chịu</t>
  </si>
  <si>
    <t>স্বচ্ছন্দ, রিল্যাক্সড</t>
  </si>
  <si>
    <t>ਸੌਖਾ, ਸ਼ਾਂਤ</t>
  </si>
  <si>
    <t>નચિંત, હળવા</t>
  </si>
  <si>
    <t>ସହଜ, ଆରାମପ୍ରଦ</t>
  </si>
  <si>
    <t>எதையும் எளிதாக எடுத்துக் கொள்வது, ஓய்வாக இருப்பது</t>
  </si>
  <si>
    <t>సులువైన, సేదదీరిన</t>
  </si>
  <si>
    <t>ನಿರಾತಂಕವಾದ, ಆರಾಮವಾಗಿರುವ</t>
  </si>
  <si>
    <t xml:space="preserve">സ്വാസ്ഥ്യമുള്ള, വിശ്രാന്തിയുള്ള </t>
  </si>
  <si>
    <t>সহজ হৈ থকা, প্ৰশান্ত</t>
  </si>
  <si>
    <t>आराम से,  रिलैक्स्ड/आरामपसंद</t>
  </si>
  <si>
    <t>सहज, आरामशीर</t>
  </si>
  <si>
    <t>සුව සේ  , සැහැල්ලු</t>
  </si>
  <si>
    <t xml:space="preserve">இலகுவான, ஆறுதலான </t>
  </si>
  <si>
    <t>Tranquila, relaxada</t>
  </si>
  <si>
    <t>Könnyed, laza</t>
  </si>
  <si>
    <t xml:space="preserve">Levollinen, rentoutunut </t>
  </si>
  <si>
    <t>مرتاح ، مسترخي/مرولاكسي</t>
  </si>
  <si>
    <t xml:space="preserve">سکون میں، راحت میں </t>
  </si>
  <si>
    <t>স্বচ্ছন্দে, আরামদায়ক</t>
  </si>
  <si>
    <t>v pohodě, relaxovaní</t>
  </si>
  <si>
    <t>Wyluzowane, zrelaksowane</t>
  </si>
  <si>
    <t>Dị nrọ, dị jụụ</t>
  </si>
  <si>
    <t>Ìfarabalẹ̀, farabalẹ̀</t>
  </si>
  <si>
    <t>E dey at easy and calm</t>
  </si>
  <si>
    <t>Hankali kwance, mai hutu</t>
  </si>
  <si>
    <t>Alive, free-spirited</t>
  </si>
  <si>
    <t>Vivantes, libres d'esprit</t>
  </si>
  <si>
    <t>Spinglevend, vrijgevochten</t>
  </si>
  <si>
    <t>Vivo, de espírito livre</t>
  </si>
  <si>
    <t>充满生气的，自由奔放的</t>
  </si>
  <si>
    <t>Lebendig, freigeistig</t>
  </si>
  <si>
    <t>생기넘치는, 자유분방한</t>
  </si>
  <si>
    <t>Vivo de espíritu libre</t>
  </si>
  <si>
    <t>Spinglevend, Vrij van geest</t>
  </si>
  <si>
    <t>Buhay na buhay, malaya</t>
  </si>
  <si>
    <t>Vitales, de espíritu libre</t>
  </si>
  <si>
    <t>Levande, fritänkande</t>
  </si>
  <si>
    <t xml:space="preserve">مليء بالحياة، </t>
  </si>
  <si>
    <t>Activa, de espíritu libre</t>
  </si>
  <si>
    <t>Hidup, bersemangat</t>
  </si>
  <si>
    <t>生命力あふれる、自由奔放</t>
  </si>
  <si>
    <t>Vitali, piene di spirito</t>
  </si>
  <si>
    <t>I live, fri</t>
  </si>
  <si>
    <t>Canlı, özgür ruhlu</t>
  </si>
  <si>
    <t>活著的、自由自在的</t>
  </si>
  <si>
    <t>တက္ျကြေသာ၊လြတ္လြတ္လပ္လပ္ရွိေသာ</t>
  </si>
  <si>
    <t>Раскрепощенность, бодрость</t>
  </si>
  <si>
    <t>มีชีวิตชีวา, จิตวิญญาณอิสระ</t>
  </si>
  <si>
    <t>Bersemangat,bersemangat bebas</t>
  </si>
  <si>
    <t>有生气的，自由奔放</t>
  </si>
  <si>
    <t>Pleines de vie, esprit libre</t>
  </si>
  <si>
    <t>Viva(o), de espíritu libre</t>
  </si>
  <si>
    <t>Activo/a, de espíritu libre</t>
  </si>
  <si>
    <t>Opgewek, vrye gees</t>
  </si>
  <si>
    <t>Okuphilayo, okunomoya okhululekile</t>
  </si>
  <si>
    <t>Luphilile, lunomoya okhululekileyo</t>
  </si>
  <si>
    <t>Ya phetseng, ya nang le moya wa bolokolohi</t>
  </si>
  <si>
    <t>Vital, de espíritu libre</t>
  </si>
  <si>
    <t>Γεμάτοι ζωντάνια, ελεύθερα πνεύματα</t>
  </si>
  <si>
    <t>חי, חופשי ברוחו</t>
  </si>
  <si>
    <t>Pline de viata, cu spirit liber</t>
  </si>
  <si>
    <t>plní života, duchom slobodní</t>
  </si>
  <si>
    <t xml:space="preserve">Viva, de espíritu libre </t>
  </si>
  <si>
    <t>រស់រវើក, ដោយឥតគិតថ្លៃ</t>
  </si>
  <si>
    <t>مفعم بالحياة</t>
  </si>
  <si>
    <t>Vivant, libre d'esprit</t>
  </si>
  <si>
    <t>Vui sống, không bị gò bó</t>
  </si>
  <si>
    <t>প্রাণবন্ত, মুক্ত মনের</t>
  </si>
  <si>
    <t>ਜੀਵੰਤ, ਵੱਖਰੇ ਜੋਸ਼ ਵਾਲਾ</t>
  </si>
  <si>
    <t>સક્રિય, સ્વતંત્ર-મિજાજ</t>
  </si>
  <si>
    <t>ଫୂର୍ତ୍ତୀ, ଉତ୍ସାହିତ</t>
  </si>
  <si>
    <t>உயிரோட்டம் கொண்டது, சுதந்திர-மனப்பாங்கு கொண்டது</t>
  </si>
  <si>
    <t>సజీవమైన, స్వేచ్ఛాయుతమైన</t>
  </si>
  <si>
    <t>ಲವಲವಿಕೆಯ, ಮುಕ್ತ-ಮನೋಭಾವ</t>
  </si>
  <si>
    <t xml:space="preserve">ചൊടിയുള്ള, സ്വതന്ത്ര ചിന്താഗതിയുള്ള </t>
  </si>
  <si>
    <t>প্ৰাণৱন্ত, মুক্ত-আত্মাৰ</t>
  </si>
  <si>
    <t>जिंदादिल/फुर्तीला, उत्साहित/जोशपूर्ण</t>
  </si>
  <si>
    <t>ताजातवाना, बिंदास</t>
  </si>
  <si>
    <t xml:space="preserve">ජීවත් වන , ස්වාධින </t>
  </si>
  <si>
    <t xml:space="preserve">உயிர்ப்பான, சரளமான உற்சாக உணர்வு மிக்க </t>
  </si>
  <si>
    <t>Viva, espírito livre</t>
  </si>
  <si>
    <t>Élő, szabad szellemű</t>
  </si>
  <si>
    <t>Elossa, vapaamielinen</t>
  </si>
  <si>
    <t>حيوي ، نفسية حرة</t>
  </si>
  <si>
    <t xml:space="preserve">زندہ، طور طریقے/ قانون سے آزاد </t>
  </si>
  <si>
    <t>জীবন্ত, মুক্ত-ভাবাপন্ন</t>
  </si>
  <si>
    <t>Живий, вільнодумний</t>
  </si>
  <si>
    <t>Живой, свободолюбивый</t>
  </si>
  <si>
    <t>plní života, svobodomyslní</t>
  </si>
  <si>
    <t>Żywe, wolnego ducha</t>
  </si>
  <si>
    <t>Ndụ, mmụọ aṅụrị</t>
  </si>
  <si>
    <t>Wà láàyè, àìbìkítà</t>
  </si>
  <si>
    <t>E dey active and him spirit dey free</t>
  </si>
  <si>
    <t>Mai rayuwa, zuciyarsa a wanke</t>
  </si>
  <si>
    <t>Excited, enthusiastic</t>
  </si>
  <si>
    <t>Enthousiastes, emballées</t>
  </si>
  <si>
    <t>Opgewonden, enthousiast</t>
  </si>
  <si>
    <t>Empolgado, entusiasmado</t>
  </si>
  <si>
    <t>活跃的，热情的</t>
  </si>
  <si>
    <t>Begeistert, enthusiastisch</t>
  </si>
  <si>
    <t>신이 난, 열광적인</t>
  </si>
  <si>
    <t>Emocionado, entusiasta</t>
  </si>
  <si>
    <t>Natutuwa, nasasabik</t>
  </si>
  <si>
    <t>Upphetsade, entusiastiska</t>
  </si>
  <si>
    <t>متحمس</t>
  </si>
  <si>
    <t>Entusiasta</t>
  </si>
  <si>
    <t>Bersemangat, antusias</t>
  </si>
  <si>
    <t>活気がある、熱狂的</t>
  </si>
  <si>
    <t>Eccitate, entusiaste</t>
  </si>
  <si>
    <t>Opprømt, entusiastisk</t>
  </si>
  <si>
    <t>Heyecanlı, coşkulu</t>
  </si>
  <si>
    <t>興奮的、熱情的</t>
  </si>
  <si>
    <t>စိတ္လွုပ္ရွားဖြယ္ေကာင္းေသာ၊စိတ္အားထက္သန္ေသာ</t>
  </si>
  <si>
    <t>Восторженность, энтузиазм</t>
  </si>
  <si>
    <t>ตื่นเต้นดีใจ, กระตือรือร้น</t>
  </si>
  <si>
    <t>Teruja, berminat</t>
  </si>
  <si>
    <t>兴奋，热情</t>
  </si>
  <si>
    <t>Excitées, enthousiastes</t>
  </si>
  <si>
    <t>Emocionada(o), entusiasta</t>
  </si>
  <si>
    <t>Emocionado/a, entusiasta</t>
  </si>
  <si>
    <t>Opgewonde, entoesiasties</t>
  </si>
  <si>
    <t>Okujabule, okunentshisekelo</t>
  </si>
  <si>
    <t>Lunochulumanco, lunothakazelelo</t>
  </si>
  <si>
    <t>Ya thabileng, ya nang le kgahleho</t>
  </si>
  <si>
    <t>Συνεπαρμένοι, ενθουσιώδεις</t>
  </si>
  <si>
    <t>נרגש, נלהב</t>
  </si>
  <si>
    <t>Incantate, entuziaste</t>
  </si>
  <si>
    <t>nadšení, plní vzrušenia</t>
  </si>
  <si>
    <t>Emocionada, entusiasmada</t>
  </si>
  <si>
    <t>រំភើប, ចិត្តសាទរ</t>
  </si>
  <si>
    <t>متحمس ، حماسى</t>
  </si>
  <si>
    <t>Excité, enthousiaste</t>
  </si>
  <si>
    <t>Hào hứng, hăng hái</t>
  </si>
  <si>
    <t>উত্তেজিত, প্রবল কর্মশক্তি পূর্ণ</t>
  </si>
  <si>
    <t>ਉਤੇਜਿਤ, ਜੋਸ਼ੀਲਾ</t>
  </si>
  <si>
    <t>ઉત્તેજિત, ઉત્સાહી</t>
  </si>
  <si>
    <t>ଉତ୍ତେଜିତ, ଉତ୍ସାହପୂର୍ଣ୍ଣ</t>
  </si>
  <si>
    <t>உற்சாகம்,மிகுந்த ஆர்வம் கொண்டது</t>
  </si>
  <si>
    <t>ఉత్తేజితమైన, ఉత్సాహభరితమైన</t>
  </si>
  <si>
    <t>ಸಂಭ್ರಮಿತ, ಉತ್ಸಾಹಿತ</t>
  </si>
  <si>
    <t xml:space="preserve">ആവേശമുള്ള, അത്യുത്സാഹമുള്ള </t>
  </si>
  <si>
    <t>উত্তেজিত, উত্সাহী</t>
  </si>
  <si>
    <t>उत्तेजित, उत्साहशील</t>
  </si>
  <si>
    <t>उत्साहित, उत्साहपूर्ण</t>
  </si>
  <si>
    <t xml:space="preserve">උද්වේගකාරී , උත්සහවන්ත </t>
  </si>
  <si>
    <t xml:space="preserve">உற்சாகமான, உவகை பொங்கும் </t>
  </si>
  <si>
    <t>Izgatott, lelkes</t>
  </si>
  <si>
    <t>Innostunut, tohkeissaan</t>
  </si>
  <si>
    <t>متحمس ، مندفع</t>
  </si>
  <si>
    <t>پر جوش، شوقین</t>
  </si>
  <si>
    <t>Схвильований, захоплений</t>
  </si>
  <si>
    <t>Восторженный, увлеченный</t>
  </si>
  <si>
    <t>nadšení, entuziastičtí</t>
  </si>
  <si>
    <t>Podekscytowane, entuzjastycznie nastawione</t>
  </si>
  <si>
    <t>Obi ụtọ, ịnụ ọkụ n'obi</t>
  </si>
  <si>
    <t>Ìdùnú, ìgbóná ọkàn</t>
  </si>
  <si>
    <t>E dey happy and keen</t>
  </si>
  <si>
    <t>Mai ɗoki, mai shauƙi</t>
  </si>
  <si>
    <t>Occupations - 2 Fixed Screen Out Occupations
- 1 Dummy Continue Occupation
- Min 1, Max 2 Screen Out Occupation</t>
  </si>
  <si>
    <t>Advertising / Public Relations</t>
  </si>
  <si>
    <t>Marketing / Market Research</t>
  </si>
  <si>
    <t>FMCGBrand Usage</t>
  </si>
  <si>
    <t>FMCGPersuasion Users</t>
  </si>
  <si>
    <t>FMCGPersuasion Triallist</t>
  </si>
  <si>
    <t>FMCGPersuasion Non-triallist</t>
  </si>
  <si>
    <t>Long TermBrand Usage</t>
  </si>
  <si>
    <t>Long TermPersuasion</t>
  </si>
  <si>
    <t>ServiceBrand Usage</t>
  </si>
  <si>
    <t>ServicePersuasion Users</t>
  </si>
  <si>
    <t>ServicePersuasion Triallist</t>
  </si>
  <si>
    <t>ServicePersuasion Non-triallist</t>
  </si>
  <si>
    <t>US English</t>
  </si>
  <si>
    <t>FMCGBrand UsageUse</t>
  </si>
  <si>
    <t>Clique na frase que mais se aplica ao seu uso de [[ brand_name ]].</t>
  </si>
  <si>
    <t>Wählen Sie die Aussage aus, die am besten auf Ihre Verwendung von [[ brand_name ]] zutrifft.</t>
  </si>
  <si>
    <t>Per favore, selezioni la frase che descrive meglio il Suo utilizzo di [[ brand_name ]].</t>
  </si>
  <si>
    <t>Welke zin is het meest van toepassing op uw gebruik van [[ brand_name ]].</t>
  </si>
  <si>
    <t xml:space="preserve">กรุณาเลือกข้อความที่ตรงกับการ ใช้ [[ brand_name ]] ของคุณ. </t>
  </si>
  <si>
    <t>Sélectionnez la phrase qui correspond le mieux à votre utilisation de/d’ [[ brand_name ]].</t>
  </si>
  <si>
    <r>
      <rPr>
        <sz val="11"/>
        <color theme="1"/>
        <rFont val="Calibri"/>
        <family val="2"/>
      </rPr>
      <t>Pilih satu pernyataan yang menggambarkan pemakaian Anda untuk [[ brand_name ]].</t>
    </r>
  </si>
  <si>
    <t>Piliin ang statement na na-aangkop sa paggamit mo ng [[ brand_name ]].</t>
  </si>
  <si>
    <t>Use [[ brand_name ]] most often</t>
  </si>
  <si>
    <t>Uso [[ brand_name ]] com bastante frequência</t>
  </si>
  <si>
    <t>Verwende [[ brand_name ]] am häufigsten</t>
  </si>
  <si>
    <t>Utilizzo [[ brand_name ]] più di qualsiasi altro/a</t>
  </si>
  <si>
    <t>ik gebruik [[ brand_name ]] meestal</t>
  </si>
  <si>
    <t>ใช้ [[ brand_name ]] บ่อยที่สุด</t>
  </si>
  <si>
    <t>J'utilise [[ brand_name ]] le plus souvent</t>
  </si>
  <si>
    <t>Paling sering menggunakan [[ brand_name ]]</t>
  </si>
  <si>
    <t>Madalas na ginagamit ang [[ brand_name ]]</t>
  </si>
  <si>
    <t>Use [[ brand_name ]] regularly</t>
  </si>
  <si>
    <t>Uso [[ brand_name ]] regularmente</t>
  </si>
  <si>
    <t>Verwende [[ brand_name ]] regelmäßig</t>
  </si>
  <si>
    <t>Utilizzo [[ brand_name ]] regolarmente</t>
  </si>
  <si>
    <t>ik gebruik [[ brand_name ]] regelmatig</t>
  </si>
  <si>
    <t>ใช้ [[ brand_name ]] เป็นประจำ</t>
  </si>
  <si>
    <t>J'utilise [[ brand_name ]] régulièrement</t>
  </si>
  <si>
    <t>Secara teratur menggunakan [[ brand_name ]]</t>
  </si>
  <si>
    <t>Regular na ginagamit ang [[ brand_name ]]</t>
  </si>
  <si>
    <t>Use [[ brand_name ]] from time to time</t>
  </si>
  <si>
    <t>Uso [[ brand_name ]] de tempos em tempos</t>
  </si>
  <si>
    <t>Habe [[ brand_name ]] ab und zu mal verwendet</t>
  </si>
  <si>
    <t>Ho utilizzato [[ brand_name ]] qualche volta</t>
  </si>
  <si>
    <t>ik gebruik [[ brand_name ]] af en toe</t>
  </si>
  <si>
    <t>ใช้ [[ brand_name ]] บ้างเป็นบางครั้ง</t>
  </si>
  <si>
    <t>J'utilise [[ brand_name ]] de temps en temps</t>
  </si>
  <si>
    <t>Kadang-kadang menggunakan [[ brand_name ]]</t>
  </si>
  <si>
    <t>Paminsan-minsan na ginagamit ang [[ brand_name ]]</t>
  </si>
  <si>
    <t>Experimentei [[ brand_name ]] no passado</t>
  </si>
  <si>
    <t>Habe [[ brand_name ]] in der Vergangenheit probiert</t>
  </si>
  <si>
    <t>Ho provato [[ brand_name ]] in passato</t>
  </si>
  <si>
    <t>ik heb [[ brand_name ]] in het verleden geprobeerd</t>
  </si>
  <si>
    <t>เคยลอง [[ brand_name ]] มาก่อน</t>
  </si>
  <si>
    <t>J’ai essayé [[ brand_name ]] dans le passé</t>
  </si>
  <si>
    <t>Dulu pernah mencoba [[ brand_name ]]</t>
  </si>
  <si>
    <t>Sinubukan na dati ang [[ brand_name ]]</t>
  </si>
  <si>
    <t>Ouvi falar de [[ brand_name ]] mas nunca experimentei</t>
  </si>
  <si>
    <t>Habe von [[ brand_name ]] gehört, es/sie aber noch nicht probiert</t>
  </si>
  <si>
    <t>Ho sentito nominare [[ brand_name ]] ma non l’ho/li ho mai provato/i</t>
  </si>
  <si>
    <t>ik heb van [[ brand_name ]] gehoord, maar ik heb het/ze nooit geprobeerd</t>
  </si>
  <si>
    <t>เคยได้ยินชื่อ [[ brand_name ]] แต่ยังไม่เคยลอง</t>
  </si>
  <si>
    <t>J'ai entendu parler de/d’ [[ brand_name ]] mais ne l’/les ai jamais essayé(es)</t>
  </si>
  <si>
    <t xml:space="preserve">Pernah dengar [[ brand_name ]] tapi belum pernah mencobanya </t>
  </si>
  <si>
    <t>Narinig na ang [[ brand_name ]] pero hindi pa nasubukan ito/ang mga ito</t>
  </si>
  <si>
    <t>Nunca ouvi falar de [[ brand_name ]] antes</t>
  </si>
  <si>
    <t>Habe bis heute von [[ brand_name ]] noch nichts gehört</t>
  </si>
  <si>
    <t>Non ho mai sentito nominare [[ brand_name ]] prima d’oggi</t>
  </si>
  <si>
    <t>ik had tot vandaag nog nooit van [[ brand_name ]] gehoord</t>
  </si>
  <si>
    <t>ไม่เคยได้ยินชื่อ [[ brand_name ]] มาก่อน</t>
  </si>
  <si>
    <t>Je n’ai jamais entendu parler de/d’ [[ brand_name ]] avant aujourd'hui</t>
  </si>
  <si>
    <t>Belum pernah mendengar [[ brand_name ]] sebelumnya</t>
  </si>
  <si>
    <t>Hindi ko pa narinig ang [[ brand_name ]] bago ngayon</t>
  </si>
  <si>
    <t>FMCGBrand UsageConsume</t>
  </si>
  <si>
    <t>Consume [[ brand_name ]] most often</t>
  </si>
  <si>
    <t>Consumo [[ brand_name ]] com bastante frequência</t>
  </si>
  <si>
    <t>Consume [[ brand_name ]] regularly</t>
  </si>
  <si>
    <t>Consumo [[ brand_name ]] regularmente</t>
  </si>
  <si>
    <t>Consume [[ brand_name ]] from time to time</t>
  </si>
  <si>
    <t>Consumo [[ brand_name ]] de tempos em tempos</t>
  </si>
  <si>
    <t>FMCGBrand UsageBuy</t>
  </si>
  <si>
    <t xml:space="preserve">กรุณาเลือกข้อความที่ตรงกับการ ซื้อ [[ brand_name ]] ของคุณ. </t>
  </si>
  <si>
    <r>
      <rPr>
        <sz val="11"/>
        <color theme="1"/>
        <rFont val="Calibri"/>
        <family val="2"/>
      </rPr>
      <t>Pilih satu pernyataan yang menggambarkan pemakaian Anda untuk [[ brand_name ]].</t>
    </r>
  </si>
  <si>
    <t>Buy [[ brand_name ]] most often</t>
  </si>
  <si>
    <t>Compro [[ brand_name ]] com bastante frequência</t>
  </si>
  <si>
    <t>Kaufe [[ brand_name ]] am häufigsten</t>
  </si>
  <si>
    <t>Acquisto [[ brand_name ]] più di qualsiasi altro/a</t>
  </si>
  <si>
    <t>ik koop [[ brand_name ]] meestal</t>
  </si>
  <si>
    <t>ซื้อ [[ brand_name ]] บ่อยที่สุด</t>
  </si>
  <si>
    <t>J’achète [[ brand_name ]] le plus souvent</t>
  </si>
  <si>
    <t>Paling sering membeli [[ brand_name ]]</t>
  </si>
  <si>
    <t>Madalas na binibili ang [[ brand_name ]]</t>
  </si>
  <si>
    <t>Buy [[ brand_name ]] regularly</t>
  </si>
  <si>
    <t>Compro [[ brand_name ]] regularmente</t>
  </si>
  <si>
    <t>Kaufe [[ brand_name ]] regelmäßig</t>
  </si>
  <si>
    <t>Acquisto [[ brand_name ]] regolarmente</t>
  </si>
  <si>
    <t>ik koop [[ brand_name ]] regelmatig</t>
  </si>
  <si>
    <t>ซื้อ [[ brand_name ]] เป็นประจำ</t>
  </si>
  <si>
    <t>J’achète [[ brand_name ]] régulièrement</t>
  </si>
  <si>
    <t>Secara teratur membeli [[ brand_name ]]</t>
  </si>
  <si>
    <t>Regular na binibili ang [[ brand_name ]]</t>
  </si>
  <si>
    <t>Buy [[ brand_name ]] from time to time</t>
  </si>
  <si>
    <t>Compro [[ brand_name ]] de tempos em tempos</t>
  </si>
  <si>
    <t>Habe [[ brand_name ]] ab und zu mal gekauft</t>
  </si>
  <si>
    <t>Ho acquistato [[ brand_name ]] qualche volta</t>
  </si>
  <si>
    <t>ik koop [[ brand_name ]] af en toe</t>
  </si>
  <si>
    <t>ซื้อ [[ brand_name ]] บ้างเป็นบางครั้ง</t>
  </si>
  <si>
    <t>J’achète [[ brand_name ]] de temps en temps</t>
  </si>
  <si>
    <t>Kadang-kadang membeli [[ brand_name ]]</t>
  </si>
  <si>
    <t>Paminsan-minsan na binibili ang [[ brand_name ]]</t>
  </si>
  <si>
    <t>FMCGBrand UsageEat</t>
  </si>
  <si>
    <t xml:space="preserve">กรุณาเลือกข้อความที่ตรงกับการ ทาน [[ brand_name ]] ของคุณ. </t>
  </si>
  <si>
    <r>
      <rPr>
        <sz val="11"/>
        <color theme="1"/>
        <rFont val="Calibri"/>
        <family val="2"/>
      </rPr>
      <t>Pilih satu pernyataan yang menggambarkan pemakaian Anda untuk [[ brand_name ]].</t>
    </r>
  </si>
  <si>
    <t>Eat [[ brand_name ]] most often</t>
  </si>
  <si>
    <t>Como [[ brand_name ]] com bastante frequência</t>
  </si>
  <si>
    <t>Esse [[ brand_name ]] am häufigsten</t>
  </si>
  <si>
    <t>Mangio [[ brand_name ]] più di qualsiasi altro/a</t>
  </si>
  <si>
    <t>ik eet [[ brand_name ]] meestal</t>
  </si>
  <si>
    <t>ทาน [[ brand_name ]] บ่อยที่สุด</t>
  </si>
  <si>
    <t>Je mange [[ brand_name ]] le plus souvent</t>
  </si>
  <si>
    <t>Paling sering memakan [[ brand_name ]]</t>
  </si>
  <si>
    <r>
      <rPr>
        <sz val="11"/>
        <color theme="1"/>
        <rFont val="Calibri"/>
        <family val="2"/>
      </rPr>
      <t>Es la que más a menudo</t>
    </r>
    <r>
      <rPr>
        <sz val="11"/>
        <color theme="1"/>
        <rFont val="Calibri"/>
        <family val="2"/>
      </rPr>
      <t xml:space="preserve"> consumo</t>
    </r>
  </si>
  <si>
    <t>Madalas na kinakain ang [[ brand_name ]]</t>
  </si>
  <si>
    <t>Eat [[ brand_name ]] regularly</t>
  </si>
  <si>
    <t>Como [[ brand_name ]] regularmente</t>
  </si>
  <si>
    <t>Esse [[ brand_name ]] regelmäßig</t>
  </si>
  <si>
    <t>Mangio [[ brand_name ]] regolarmente</t>
  </si>
  <si>
    <t>ik eet [[ brand_name ]] regelmatig</t>
  </si>
  <si>
    <t>ทาน [[ brand_name ]] เป็นประจำ</t>
  </si>
  <si>
    <t>Je mange [[ brand_name ]] régulièrement</t>
  </si>
  <si>
    <t>Secara teratur memakan [[ brand_name ]]</t>
  </si>
  <si>
    <r>
      <rPr>
        <sz val="11"/>
        <color theme="1"/>
        <rFont val="Calibri"/>
        <family val="2"/>
      </rPr>
      <t xml:space="preserve">La </t>
    </r>
    <r>
      <rPr>
        <sz val="11"/>
        <color theme="1"/>
        <rFont val="Calibri"/>
        <family val="2"/>
      </rPr>
      <t xml:space="preserve">consumo </t>
    </r>
    <r>
      <rPr>
        <sz val="11"/>
        <color theme="1"/>
        <rFont val="Calibri"/>
        <family val="2"/>
      </rPr>
      <t>regularmente</t>
    </r>
  </si>
  <si>
    <t>Regular na kinakain ang [[ brand_name ]]</t>
  </si>
  <si>
    <t>Eat [[ brand_name ]] from time to time</t>
  </si>
  <si>
    <t>Como [[ brand_name ]] de tempos em tempos</t>
  </si>
  <si>
    <t>Habe [[ brand_name ]] ab und zu mal gegessen</t>
  </si>
  <si>
    <t>Ho mangiato [[ brand_name ]] qualche volta</t>
  </si>
  <si>
    <t>ik eet [[ brand_name ]] af en toe</t>
  </si>
  <si>
    <t>ทาน [[ brand_name ]] บ้างเป็นบางครั้ง</t>
  </si>
  <si>
    <t>Je mange [[ brand_name ]] de temps en temps</t>
  </si>
  <si>
    <t>Kadang-kadang memakan [[ brand_name ]]</t>
  </si>
  <si>
    <r>
      <rPr>
        <sz val="11"/>
        <color theme="1"/>
        <rFont val="Calibri"/>
        <family val="2"/>
      </rPr>
      <t>La</t>
    </r>
    <r>
      <rPr>
        <sz val="11"/>
        <color theme="1"/>
        <rFont val="Calibri"/>
        <family val="2"/>
      </rPr>
      <t xml:space="preserve"> consumo </t>
    </r>
    <r>
      <rPr>
        <sz val="11"/>
        <color theme="1"/>
        <rFont val="Calibri"/>
        <family val="2"/>
      </rPr>
      <t>de vez en cuando</t>
    </r>
  </si>
  <si>
    <t>Paminsan-minsan na kinakain ang [[ brand_name ]]</t>
  </si>
  <si>
    <r>
      <rPr>
        <sz val="11"/>
        <color theme="1"/>
        <rFont val="Calibri"/>
        <family val="2"/>
      </rPr>
      <t xml:space="preserve">La he </t>
    </r>
    <r>
      <rPr>
        <sz val="11"/>
        <color theme="1"/>
        <rFont val="Calibri"/>
        <family val="2"/>
      </rPr>
      <t xml:space="preserve">consumido </t>
    </r>
    <r>
      <rPr>
        <sz val="11"/>
        <color theme="1"/>
        <rFont val="Calibri"/>
        <family val="2"/>
      </rPr>
      <t>anteriormente</t>
    </r>
  </si>
  <si>
    <r>
      <rPr>
        <sz val="11"/>
        <color theme="1"/>
        <rFont val="Calibri"/>
        <family val="2"/>
      </rPr>
      <t xml:space="preserve">La conozco pero no la he </t>
    </r>
    <r>
      <rPr>
        <sz val="11"/>
        <color theme="1"/>
        <rFont val="Calibri"/>
        <family val="2"/>
      </rPr>
      <t xml:space="preserve">consumido </t>
    </r>
    <r>
      <rPr>
        <sz val="11"/>
        <color theme="1"/>
        <rFont val="Calibri"/>
        <family val="2"/>
      </rPr>
      <t>nunca</t>
    </r>
  </si>
  <si>
    <t>FMCGBrand UsageDrink</t>
  </si>
  <si>
    <t xml:space="preserve">กรุณาเลือกข้อความที่ตรงกับการ ดื่ม [[ brand_name ]] ของคุณ. </t>
  </si>
  <si>
    <r>
      <rPr>
        <sz val="11"/>
        <color theme="1"/>
        <rFont val="Calibri"/>
        <family val="2"/>
      </rPr>
      <t>Pilih satu pernyataan yang menggambarkan pemakaian Anda untuk [[ brand_name ]].</t>
    </r>
  </si>
  <si>
    <t>Drink [[ brand_name ]] most often</t>
  </si>
  <si>
    <t>Bebo [[ brand_name ]] com bastante frequência</t>
  </si>
  <si>
    <t>Trinke [[ brand_name ]] am häufigsten</t>
  </si>
  <si>
    <t>Bevo [[ brand_name ]] più di qualsiasi altro/a</t>
  </si>
  <si>
    <t>ik drink [[ brand_name ]] meestal</t>
  </si>
  <si>
    <t>ดื่ม [[ brand_name ]] บ่อยที่สุด</t>
  </si>
  <si>
    <t>Je bois [[ brand_name ]] le plus souvent</t>
  </si>
  <si>
    <t>Paling sering meminum [[ brand_name ]]</t>
  </si>
  <si>
    <t>Madalas na iniinom ang [[ brand_name ]]</t>
  </si>
  <si>
    <t>Drink [[ brand_name ]] regularly</t>
  </si>
  <si>
    <t>Bebo [[ brand_name ]] regularmente</t>
  </si>
  <si>
    <t>Trinke [[ brand_name ]] regelmäßig</t>
  </si>
  <si>
    <t>Bevo [[ brand_name ]] regolarmente</t>
  </si>
  <si>
    <t>ik drink [[ brand_name ]] regelmatig</t>
  </si>
  <si>
    <t>ดื่ม [[ brand_name ]] เป็นประจำ</t>
  </si>
  <si>
    <t>Je bois [[ brand_name ]] régulièrement</t>
  </si>
  <si>
    <t>Secara teratur meminum [[ brand_name ]]</t>
  </si>
  <si>
    <t>Regular na iniinom ang [[ brand_name ]]</t>
  </si>
  <si>
    <t>Drink [[ brand_name ]] from time to time</t>
  </si>
  <si>
    <t>Bebo [[ brand_name ]] de tempos em tempos</t>
  </si>
  <si>
    <t>Habe [[ brand_name ]] ab und zu mal getrunken</t>
  </si>
  <si>
    <t>Ho bevuto [[ brand_name ]] qualche volta</t>
  </si>
  <si>
    <t>ik drink [[ brand_name ]] af en toe</t>
  </si>
  <si>
    <t>ดื่ม [[ brand_name ]] บ้างเป็นบางครั้ง</t>
  </si>
  <si>
    <t>Je bois [[ brand_name ]] de temps en temps</t>
  </si>
  <si>
    <t>Kadang-kadang meminum [[ brand_name ]]</t>
  </si>
  <si>
    <t>Paminsan-minsan na iniinom ang [[ brand_name ]]</t>
  </si>
  <si>
    <t>FMCGBrand UsageVisit</t>
  </si>
  <si>
    <t xml:space="preserve">กรุณาเลือกข้อความที่ตรงกับการ ไป [[ brand_name ]] ของคุณ. </t>
  </si>
  <si>
    <r>
      <rPr>
        <sz val="11"/>
        <color theme="1"/>
        <rFont val="Calibri"/>
        <family val="2"/>
      </rPr>
      <t>Pilih satu pernyataan yang menggambarkan pemakaian Anda untuk [[ brand_name ]].</t>
    </r>
  </si>
  <si>
    <r>
      <rPr>
        <sz val="11"/>
        <color theme="1"/>
        <rFont val="Calibri"/>
        <family val="2"/>
      </rPr>
      <t xml:space="preserve">Selecciona la frase que aplica mejor </t>
    </r>
    <r>
      <rPr>
        <sz val="11"/>
        <color theme="1"/>
        <rFont val="Calibri"/>
        <family val="2"/>
      </rPr>
      <t>a las visitas</t>
    </r>
    <r>
      <rPr>
        <sz val="11"/>
        <color theme="1"/>
        <rFont val="Calibri"/>
        <family val="2"/>
      </rPr>
      <t xml:space="preserve"> que haces de [[ brand_name ]].</t>
    </r>
  </si>
  <si>
    <t>Visit [[ brand_name ]] most often</t>
  </si>
  <si>
    <t>Vou a/ao [[ brand_name ]] com bastante frequência</t>
  </si>
  <si>
    <t>Besuche [[ brand_name ]] am häufigsten</t>
  </si>
  <si>
    <t>Visito [[ brand_name ]] più di qualsiasi altro/a</t>
  </si>
  <si>
    <t>ik bezoek [[ brand_name ]] meestal</t>
  </si>
  <si>
    <t>ไป [[ brand_name ]] บ่อยที่สุด</t>
  </si>
  <si>
    <t>Je vais chez [[ brand_name ]] le plus souvent</t>
  </si>
  <si>
    <t>Paling sering mengunjungi [[ brand_name ]]</t>
  </si>
  <si>
    <t>Madalas na pinupuntahan ang [[ brand_name ]]</t>
  </si>
  <si>
    <t>Visit [[ brand_name ]] regularly</t>
  </si>
  <si>
    <t>Vou a/ao [[ brand_name ]] regularmente</t>
  </si>
  <si>
    <t>Besuche [[ brand_name ]] regelmäßig</t>
  </si>
  <si>
    <t>Visito [[ brand_name ]] regolarmente</t>
  </si>
  <si>
    <t>ik bezoek [[ brand_name ]] regelmatig</t>
  </si>
  <si>
    <t>ไป [[ brand_name ]] เป็นประจำ</t>
  </si>
  <si>
    <t>Je vais chez [[ brand_name ]] régulièrement</t>
  </si>
  <si>
    <t>Secara teratur mengunjungi [[ brand_name ]]</t>
  </si>
  <si>
    <t>Regular na pinupuntahan ang [[ brand_name ]]</t>
  </si>
  <si>
    <t>Visit [[ brand_name ]] from time to time</t>
  </si>
  <si>
    <t>Vou a/ao [[ brand_name ]] de tempos em tempos</t>
  </si>
  <si>
    <t>Habe [[ brand_name ]] ab und zu mal besucht</t>
  </si>
  <si>
    <t>Ho visitato [[ brand_name ]] qualche volta</t>
  </si>
  <si>
    <t>ik bezoek [[ brand_name ]] af en toe</t>
  </si>
  <si>
    <t>ไป [[ brand_name ]] บ้างเป็นบางครั้ง</t>
  </si>
  <si>
    <t>Je vais chez [[ brand_name ]] de temps en temps</t>
  </si>
  <si>
    <t>Kadang-kadang mengunjungi [[ brand_name ]]</t>
  </si>
  <si>
    <t>Paminsan-minsan na pinupuntahan ang [[ brand_name ]]</t>
  </si>
  <si>
    <t>ik heb [[ brand_name ]] in het verleden bezocht</t>
  </si>
  <si>
    <t>เคยไป [[ brand_name ]] มาก่อน</t>
  </si>
  <si>
    <t>ik heb van [[ brand_name ]] gehoord, maar ik heb het/ze nooit bezocht</t>
  </si>
  <si>
    <t>เคยได้ยินชื่อ [[ brand_name ]] แต่ยังไม่เคยไป</t>
  </si>
  <si>
    <t>FMCGPersuasion UsersUse</t>
  </si>
  <si>
    <t>Como você acha que o anúncio vai afetar o seu uso de [[ brand_name ]]?</t>
  </si>
  <si>
    <t>Wie wird die Werbung Ihre Verwendung von [[ brand_name ]] beeinflussen?</t>
  </si>
  <si>
    <t>In quale modo questa pubblicità modificherà il Suo comportamento nei confronti di [[ brand_name ]]?</t>
  </si>
  <si>
    <r>
      <rPr>
        <sz val="11"/>
        <color theme="1"/>
        <rFont val="Calibri"/>
        <family val="2"/>
      </rPr>
      <t>Hoe zal de reclame</t>
    </r>
    <r>
      <rPr>
        <sz val="11"/>
        <color theme="1"/>
        <rFont val="Calibri"/>
        <family val="2"/>
      </rPr>
      <t xml:space="preserve"> uw gebruik van [[ brand_name ]] beïnvloeden?</t>
    </r>
  </si>
  <si>
    <t>คุณคิดว่าโฆษณานี้มีผลกับการ ใช้ [[ brand_name ]] ของคุณอย่างไรคะ/ครับ?</t>
  </si>
  <si>
    <t>Dans quelle mesure cette publicité influencera-t-elle votre usage de/d’ [[ brand_name ]] ?</t>
  </si>
  <si>
    <t>Bagaimanakah iklan tadi akan mempengaruhi penggunaan Anda untuk [[ brand_name ]]?</t>
  </si>
  <si>
    <t>Paano maaapektuhan ng patalastas ang paggamit mo ng [[ brand_name ]]?</t>
  </si>
  <si>
    <t>Strongly encourages me to continue using [[ brand_name ]]</t>
  </si>
  <si>
    <t>Me incentiva muito a continuar usando [[ brand_name ]]</t>
  </si>
  <si>
    <t>Bestätigt mich sehr darin, [[ brand_name ]] weiterhin zu verwenden</t>
  </si>
  <si>
    <t>Mi rende molto propenso/a a continuare ad utilizzare [[ brand_name ]]</t>
  </si>
  <si>
    <t>het zet mij er in grote mate toe aan [[ brand_name ]] te blijven gebruiken</t>
  </si>
  <si>
    <t>มีผลอย่างมากในการทำให้ฉันใช้ [[ brand_name ]] ต่อไป</t>
  </si>
  <si>
    <t>M’incite fortement à continuer à utiliser [[ brand_name ]]</t>
  </si>
  <si>
    <t>Memberikan dorongan yang sangat kuat kepada saya untuk terus menggunakan [[ brand_name ]]</t>
  </si>
  <si>
    <t>Talagang nanghihikayat sa akin na ipagpatuloy ko ang paggamit ng/sa [[ brand_name ]]</t>
  </si>
  <si>
    <t>Encourages me to continue using [[ brand_name ]]</t>
  </si>
  <si>
    <t>Me incentiva a continuar usando [[ brand_name ]]</t>
  </si>
  <si>
    <t>Bestätigt mich darin, [[ brand_name ]] weiterhin zu verwenden</t>
  </si>
  <si>
    <t>Mi rende propenso/a a continuare ad utilizzare [[ brand_name ]]</t>
  </si>
  <si>
    <t>het zet mij ertoe aan [[ brand_name ]] te blijven gebruiken</t>
  </si>
  <si>
    <t>ค่อนข้างมีผลที่จะทำให้ฉันใช้ [[ brand_name ]] ต่อไป</t>
  </si>
  <si>
    <t>M’incite à continuer à utiliser [[ brand_name ]]</t>
  </si>
  <si>
    <t>Mendorong saya untuk terus menggunakan [[ brand_name ]]</t>
  </si>
  <si>
    <t>Nanghihikayat sa akin na ipagpatuloy ko ang paggamit ng/sa [[ brand_name ]]</t>
  </si>
  <si>
    <t>Não vai fazer diferença</t>
  </si>
  <si>
    <t>Hat keinen Einfluss darauf</t>
  </si>
  <si>
    <t>Non cambia la mia decisione</t>
  </si>
  <si>
    <t>het heeft geen invloed op mijn keuze</t>
  </si>
  <si>
    <t>ไม่มีผลต่อการตัดสินใจ</t>
  </si>
  <si>
    <t>Cela ne changera rien</t>
  </si>
  <si>
    <t>Tidak mempengaruhi saya</t>
  </si>
  <si>
    <t>Walang magagawang pagkakaiba</t>
  </si>
  <si>
    <t>Makes me less likely to continue using [[ brand_name ]]</t>
  </si>
  <si>
    <t>Me deixa menos predisposto(a) a continuar usando [[ brand_name ]]</t>
  </si>
  <si>
    <t>Würde mich eher davon abhalten, [[ brand_name ]] weiterhin zu verwenden</t>
  </si>
  <si>
    <t>Riduce la mia voglia di continuare ad utilizzare [[ brand_name ]]</t>
  </si>
  <si>
    <t>het maakt het minder waarschijnlijk dat ik [[ brand_name ]] blijf gebruiken</t>
  </si>
  <si>
    <t>มีผลทำให้ฉันอยากจะใช้ [[ brand_name ]] ต่อไปน้อยลง</t>
  </si>
  <si>
    <t>M’incite plutôt à ne pas continuer à utiliser [[ brand_name ]]</t>
  </si>
  <si>
    <r>
      <rPr>
        <sz val="11"/>
        <color theme="1"/>
        <rFont val="Calibri"/>
        <family val="2"/>
      </rPr>
      <t xml:space="preserve">Membuat saya </t>
    </r>
    <r>
      <rPr>
        <sz val="11"/>
        <color theme="1"/>
        <rFont val="Calibri"/>
        <family val="2"/>
      </rPr>
      <t>kurang ingin terus menggunakan [[ brand_name ]]</t>
    </r>
  </si>
  <si>
    <t>Ginagawang malamang na hindi ko ipagpatuloy ang paggamit ng/sa [[ brand_name ]]</t>
  </si>
  <si>
    <t>FMCGPersuasion UsersConsume</t>
  </si>
  <si>
    <t>Strongly encourages me to continue consuming [[ brand_name ]]</t>
  </si>
  <si>
    <t>Me incentiva muito a continuar consumindo [[ brand_name ]]</t>
  </si>
  <si>
    <t>Encourages me to continue consuming [[ brand_name ]]</t>
  </si>
  <si>
    <t>Me incentiva a continuar consumindo [[ brand_name ]]</t>
  </si>
  <si>
    <t>Makes me less likely to continue consuming [[ brand_name ]]</t>
  </si>
  <si>
    <t>Me deixa menos predisposto(a) a continuar consumindo [[ brand_name ]]</t>
  </si>
  <si>
    <t>FMCGPersuasion UsersBuy</t>
  </si>
  <si>
    <t>Hoe zal de reclame uw gebruik van [[ brand_name ]] beïnvloeden?</t>
  </si>
  <si>
    <t>คุณคิดว่าโฆษณานี้มีผลกับการ ซื้อ [[ brand_name ]] ของคุณอย่างไรคะ/ครับ?</t>
  </si>
  <si>
    <r>
      <rPr>
        <sz val="11"/>
        <color theme="1"/>
        <rFont val="Calibri"/>
        <family val="2"/>
      </rPr>
      <t>¿Cómo influirá el anuncio en</t>
    </r>
    <r>
      <rPr>
        <sz val="11"/>
        <color theme="1"/>
        <rFont val="Calibri"/>
        <family val="2"/>
      </rPr>
      <t xml:space="preserve"> la compra </t>
    </r>
    <r>
      <rPr>
        <sz val="11"/>
        <color theme="1"/>
        <rFont val="Calibri"/>
        <family val="2"/>
      </rPr>
      <t>que haces de [[ brand_name ]]?</t>
    </r>
  </si>
  <si>
    <t>Strongly encourages me to continue buying [[ brand_name ]]</t>
  </si>
  <si>
    <t>Me incentiva muito a continuar comprando [[ brand_name ]]</t>
  </si>
  <si>
    <t>Bestätigt mich sehr darin, [[ brand_name ]] weiterhin zu kaufen</t>
  </si>
  <si>
    <t>Mi rende molto propenso/a a continuare ad acquistare [[ brand_name ]]</t>
  </si>
  <si>
    <t>het zet mij er in grote mate toe aan [[ brand_name ]] te blijven kopen</t>
  </si>
  <si>
    <t>มีผลอย่างมากในการทำให้ฉันซื้อ [[ brand_name ]] ต่อไป</t>
  </si>
  <si>
    <t>M’incite fortement à continuer à acheter [[ brand_name ]]</t>
  </si>
  <si>
    <t>Memberikan dorongan yang sangat kuat kepada saya untuk terus membeli [[ brand_name ]]</t>
  </si>
  <si>
    <t>Talagang nanghihikayat sa akin na ipagpatuloy ko ang pagbili ng/sa [[ brand_name ]]</t>
  </si>
  <si>
    <t>Encourages me to continue buying [[ brand_name ]]</t>
  </si>
  <si>
    <t>Me incentiva a continuar comprando [[ brand_name ]]</t>
  </si>
  <si>
    <t>Bestätigt mich darin, [[ brand_name ]] weiterhin zu kaufen</t>
  </si>
  <si>
    <t>Mi rende propenso/a a continuare ad acquistare [[ brand_name ]]</t>
  </si>
  <si>
    <t>het zet mij ertoe aan [[ brand_name ]] te blijven kopen</t>
  </si>
  <si>
    <t>ค่อนข้างมีผลที่จะทำให้ฉันซื้อ [[ brand_name ]] ต่อไป</t>
  </si>
  <si>
    <t>M’incite à continuer à acheter [[ brand_name ]]</t>
  </si>
  <si>
    <t>Mendorong saya untuk terus membeli [[ brand_name ]]</t>
  </si>
  <si>
    <t>Nanghihikayat sa akin na ipagpatuloy ko ang pagbili ng/sa [[ brand_name ]]</t>
  </si>
  <si>
    <t>Makes me less likely to continue buying [[ brand_name ]]</t>
  </si>
  <si>
    <t>Me deixa menos predisposto(a) a continuar comprando [[ brand_name ]]</t>
  </si>
  <si>
    <t>Würde mich eher davon abhalten, [[ brand_name ]] weiterhin zu kaufen</t>
  </si>
  <si>
    <t>Riduce la mia voglia di continuare ad acquistare [[ brand_name ]]</t>
  </si>
  <si>
    <t>het maakt het minder waarschijnlijk dat ik [[ brand_name ]] blijf kopen</t>
  </si>
  <si>
    <t>มีผลทำให้ฉันอยากจะซื้อ [[ brand_name ]] ต่อไปน้อยลง</t>
  </si>
  <si>
    <t>M’incite plutôt à ne pas continuer à acheter [[ brand_name ]]</t>
  </si>
  <si>
    <r>
      <rPr>
        <sz val="11"/>
        <color theme="1"/>
        <rFont val="Calibri"/>
        <family val="2"/>
      </rPr>
      <t xml:space="preserve">Membuat saya </t>
    </r>
    <r>
      <rPr>
        <sz val="11"/>
        <color theme="1"/>
        <rFont val="Calibri"/>
        <family val="2"/>
      </rPr>
      <t>kurang ingin terus membeli [[ brand_name ]]</t>
    </r>
  </si>
  <si>
    <t>Ginagawang malamang na hindi ko ipagpatuloy ang pagbili ng/sa [[ brand_name ]]</t>
  </si>
  <si>
    <t>FMCGPersuasion UsersEat</t>
  </si>
  <si>
    <r>
      <rPr>
        <sz val="11"/>
        <color theme="1"/>
        <rFont val="Calibri"/>
        <family val="2"/>
      </rPr>
      <t>Hoe zal de reclame</t>
    </r>
    <r>
      <rPr>
        <sz val="11"/>
        <color theme="1"/>
        <rFont val="Calibri"/>
        <family val="2"/>
      </rPr>
      <t xml:space="preserve"> uw gebruik van [[ brand_name ]] beïnvloeden?</t>
    </r>
  </si>
  <si>
    <t>คุณคิดว่าโฆษณานี้มีผลกับการ ทาน [[ brand_name ]] ของคุณอย่างไรคะ/ครับ?</t>
  </si>
  <si>
    <t>Strongly encourages me to continue eating [[ brand_name ]]</t>
  </si>
  <si>
    <t>Me incentiva muito a continuar comendo [[ brand_name ]]</t>
  </si>
  <si>
    <t>Bestätigt mich sehr darin, [[ brand_name ]] weiterhin zu essen</t>
  </si>
  <si>
    <t>Mi rende molto propenso/a a continuare a mangiare [[ brand_name ]]</t>
  </si>
  <si>
    <t>het zet mij er in grote mate toe aan [[ brand_name ]] te blijven eten</t>
  </si>
  <si>
    <t>มีผลอย่างมากในการทำให้ฉันทาน [[ brand_name ]] ต่อไป</t>
  </si>
  <si>
    <t>M’incite fortement à continuer à manger [[ brand_name ]]</t>
  </si>
  <si>
    <t>Memberikan dorongan yang sangat kuat kepada saya untuk terus memakan [[ brand_name ]]</t>
  </si>
  <si>
    <t>Talagang nanghihikayat sa akin na ipagpatuloy ko ang pagkain ng/sa [[ brand_name ]]</t>
  </si>
  <si>
    <t>Encourages me to continue eating [[ brand_name ]]</t>
  </si>
  <si>
    <t>Me incentiva a continuar comendo [[ brand_name ]]</t>
  </si>
  <si>
    <t>Bestätigt mich darin, [[ brand_name ]] weiterhin zu essen</t>
  </si>
  <si>
    <t>Mi rende propenso/a a continuare a mangiare [[ brand_name ]]</t>
  </si>
  <si>
    <t>het zet mij ertoe aan [[ brand_name ]] te blijven eten</t>
  </si>
  <si>
    <t>ค่อนข้างมีผลที่จะทำให้ฉันทาน [[ brand_name ]] ต่อไป</t>
  </si>
  <si>
    <t>M’incite à continuer à manger [[ brand_name ]]</t>
  </si>
  <si>
    <t>Mendorong saya untuk terus memakan [[ brand_name ]]</t>
  </si>
  <si>
    <t>Nanghihikayat sa akin na ipagpatuloy ko ang pagkain ng/sa [[ brand_name ]]</t>
  </si>
  <si>
    <t>Makes me less likely to continue eating [[ brand_name ]]</t>
  </si>
  <si>
    <t>Me deixa menos predisposto(a) a continuar comendo [[ brand_name ]]</t>
  </si>
  <si>
    <t>Würde mich eher davon abhalten, [[ brand_name ]] weiterhin zu essen</t>
  </si>
  <si>
    <t>Riduce la mia voglia di continuare a mangiare [[ brand_name ]]</t>
  </si>
  <si>
    <t>het maakt het minder waarschijnlijk dat ik [[ brand_name ]] blijf eten</t>
  </si>
  <si>
    <t>มีผลทำให้ฉันอยากจะทาน [[ brand_name ]] ต่อไปน้อยลง</t>
  </si>
  <si>
    <t>M’incite plutôt à ne pas continuer à manger [[ brand_name ]]</t>
  </si>
  <si>
    <r>
      <rPr>
        <sz val="11"/>
        <color theme="1"/>
        <rFont val="Calibri"/>
        <family val="2"/>
      </rPr>
      <t xml:space="preserve">Membuat saya </t>
    </r>
    <r>
      <rPr>
        <sz val="11"/>
        <color theme="1"/>
        <rFont val="Calibri"/>
        <family val="2"/>
      </rPr>
      <t>kurang ingin terus memakan [[ brand_name ]]</t>
    </r>
  </si>
  <si>
    <t>Ginagawang malamang na hindi ko ipagpatuloy ang pagkain ng/sa [[ brand_name ]]</t>
  </si>
  <si>
    <t>FMCGPersuasion UsersDrink</t>
  </si>
  <si>
    <r>
      <rPr>
        <sz val="11"/>
        <color theme="1"/>
        <rFont val="Calibri"/>
        <family val="2"/>
      </rPr>
      <t>Hoe zal de reclame</t>
    </r>
    <r>
      <rPr>
        <sz val="11"/>
        <color theme="1"/>
        <rFont val="Calibri"/>
        <family val="2"/>
      </rPr>
      <t xml:space="preserve"> uw gebruik van [[ brand_name ]] beïnvloeden?</t>
    </r>
  </si>
  <si>
    <t>คุณคิดว่าโฆษณานี้มีผลกับการ ดื่ม [[ brand_name ]] ของคุณอย่างไรคะ/ครับ?</t>
  </si>
  <si>
    <t>Strongly encourages me to continue drinking [[ brand_name ]]</t>
  </si>
  <si>
    <t>Me incentiva muito a continuar bebendo [[ brand_name ]]</t>
  </si>
  <si>
    <t>Bestätigt mich sehr darin, [[ brand_name ]] weiterhin zu trinken</t>
  </si>
  <si>
    <t>Mi rende molto propenso/a a continuare a bere [[ brand_name ]]</t>
  </si>
  <si>
    <t>het zet mij er in grote mate toe aan [[ brand_name ]] te blijven drinken</t>
  </si>
  <si>
    <t>มีผลอย่างมากในการทำให้ฉันดื่ม [[ brand_name ]] ต่อไป</t>
  </si>
  <si>
    <t>M’incite fortement à continuer à boire [[ brand_name ]]</t>
  </si>
  <si>
    <t>Memberikan dorongan yang sangat kuat kepada saya untuk terus meminum [[ brand_name ]]</t>
  </si>
  <si>
    <t>Talagang nanghihikayat sa akin na ipagpatuloy ko ang paginom ng/sa [[ brand_name ]]</t>
  </si>
  <si>
    <t>Encourages me to continue drinking [[ brand_name ]]</t>
  </si>
  <si>
    <t>Me incentiva a continuar bebendo [[ brand_name ]]</t>
  </si>
  <si>
    <t>Bestätigt mich darin, [[ brand_name ]] weiterhin zu trinken</t>
  </si>
  <si>
    <t>Mi rende propenso/a a continuare a bere [[ brand_name ]]</t>
  </si>
  <si>
    <t>het zet mij ertoe aan [[ brand_name ]] te blijven drinken</t>
  </si>
  <si>
    <t>ค่อนข้างมีผลที่จะทำให้ฉันดื่ม [[ brand_name ]] ต่อไป</t>
  </si>
  <si>
    <t>M’incite à continuer à boire [[ brand_name ]]</t>
  </si>
  <si>
    <t>Mendorong saya untuk terus meminum [[ brand_name ]]</t>
  </si>
  <si>
    <t>Nanghihikayat sa akin na ipagpatuloy ko ang paginom ng/sa [[ brand_name ]]</t>
  </si>
  <si>
    <t>Makes me less likely to continue drinking [[ brand_name ]]</t>
  </si>
  <si>
    <t>Me deixa menos predisposto(a) a continuar bebendo [[ brand_name ]]</t>
  </si>
  <si>
    <t>Würde mich eher davon abhalten, [[ brand_name ]] weiterhin zu trinken</t>
  </si>
  <si>
    <t>Riduce la mia voglia di continuare a bere [[ brand_name ]]</t>
  </si>
  <si>
    <t>het maakt het minder waarschijnlijk dat ik [[ brand_name ]] blijf drinken</t>
  </si>
  <si>
    <t>มีผลทำให้ฉันอยากจะดื่ม [[ brand_name ]] ต่อไปน้อยลง</t>
  </si>
  <si>
    <t>M’incite plutôt à ne pas continuer à boire [[ brand_name ]]</t>
  </si>
  <si>
    <r>
      <rPr>
        <sz val="11"/>
        <color theme="1"/>
        <rFont val="Calibri"/>
        <family val="2"/>
      </rPr>
      <t xml:space="preserve">Membuat saya </t>
    </r>
    <r>
      <rPr>
        <sz val="11"/>
        <color theme="1"/>
        <rFont val="Calibri"/>
        <family val="2"/>
      </rPr>
      <t>kurang ingin terus meminum [[ brand_name ]]</t>
    </r>
  </si>
  <si>
    <t>Ginagawang malamang na hindi ko ipagpatuloy ang paginom ng/sa [[ brand_name ]]</t>
  </si>
  <si>
    <t>FMCGPersuasion UsersVisit</t>
  </si>
  <si>
    <r>
      <rPr>
        <sz val="11"/>
        <color theme="1"/>
        <rFont val="Calibri"/>
        <family val="2"/>
      </rPr>
      <t>Hoe zal de reclame</t>
    </r>
    <r>
      <rPr>
        <sz val="11"/>
        <color theme="1"/>
        <rFont val="Calibri"/>
        <family val="2"/>
      </rPr>
      <t xml:space="preserve"> uw gebruik van [[ brand_name ]] beïnvloeden?</t>
    </r>
  </si>
  <si>
    <t>คุณคิดว่าโฆษณานี้มีผลกับการ ไป [[ brand_name ]] ของคุณอย่างไรคะ/ครับ?</t>
  </si>
  <si>
    <t>Strongly encourages me to continue visiting [[ brand_name ]]</t>
  </si>
  <si>
    <t>Me incentiva muito a continuar indo a/ao [[ brand_name ]]</t>
  </si>
  <si>
    <t>Bestätigt mich sehr darin, [[ brand_name ]] weiterhin zu besuchen</t>
  </si>
  <si>
    <t>Mi rende molto propenso/a a continuare a visitare [[ brand_name ]]</t>
  </si>
  <si>
    <t>het zet mij er in grote mate toe aan [[ brand_name ]] te blijven bezoeken</t>
  </si>
  <si>
    <t>มีผลอย่างมากในการทำให้ฉันไป [[ brand_name ]] ต่อไป</t>
  </si>
  <si>
    <t>M’incite fortement à continuer à aller chez [[ brand_name ]]</t>
  </si>
  <si>
    <t>Memberikan dorongan yang sangat kuat kepada saya untuk terus mengunjungi [[ brand_name ]]</t>
  </si>
  <si>
    <t>Talagang nanghihikayat sa akin na ipagpatuloy ko ang pagpunta ng/sa [[ brand_name ]]</t>
  </si>
  <si>
    <t>Encourages me to continue visiting [[ brand_name ]]</t>
  </si>
  <si>
    <t>Me incentiva a continuar indo a/ao [[ brand_name ]]</t>
  </si>
  <si>
    <t>Bestätigt mich darin, [[ brand_name ]] weiterhin zu besuchen</t>
  </si>
  <si>
    <t>Mi rende propenso/a a continuare a visitare [[ brand_name ]]</t>
  </si>
  <si>
    <t>het zet mij ertoe aan [[ brand_name ]] te blijven bezoeken</t>
  </si>
  <si>
    <t>ค่อนข้างมีผลที่จะทำให้ฉันไป [[ brand_name ]] ต่อไป</t>
  </si>
  <si>
    <t>M’incite à continuer à aller chez [[ brand_name ]]</t>
  </si>
  <si>
    <t>Mendorong saya untuk terus mengunjungi [[ brand_name ]]</t>
  </si>
  <si>
    <t>Nanghihikayat sa akin na ipagpatuloy ko ang pagpunta ng/sa [[ brand_name ]]</t>
  </si>
  <si>
    <t>Makes me less likely to continue visiting [[ brand_name ]]</t>
  </si>
  <si>
    <t>Me deixa menos predisposto(a) a continuar indo a/ao [[ brand_name ]]</t>
  </si>
  <si>
    <t>Würde mich eher davon abhalten, [[ brand_name ]] weiterhin zu besuchen</t>
  </si>
  <si>
    <t>Riduce la mia voglia di continuare a visitare [[ brand_name ]]</t>
  </si>
  <si>
    <t>het maakt het minder waarschijnlijk dat ik [[ brand_name ]] blijf bezoeken</t>
  </si>
  <si>
    <t>มีผลทำให้ฉันอยากจะไป [[ brand_name ]] ต่อไปน้อยลง</t>
  </si>
  <si>
    <t>M’incite plutôt à ne pas continuer à aller chez [[ brand_name ]]</t>
  </si>
  <si>
    <r>
      <rPr>
        <sz val="11"/>
        <color theme="1"/>
        <rFont val="Calibri"/>
        <family val="2"/>
      </rPr>
      <t xml:space="preserve">Membuat saya </t>
    </r>
    <r>
      <rPr>
        <sz val="11"/>
        <color theme="1"/>
        <rFont val="Calibri"/>
        <family val="2"/>
      </rPr>
      <t>kurang ingin terus mengunjungi [[ brand_name ]]</t>
    </r>
  </si>
  <si>
    <t>Ginagawang malamang na hindi ko ipagpatuloy ang pagpunta ng/sa [[ brand_name ]]</t>
  </si>
  <si>
    <t>FMCGPersuasion TriallistUse</t>
  </si>
  <si>
    <t xml:space="preserve">Como você acha que o anúncio vai afetar o seu uso de [[ brand_name ]]?  </t>
  </si>
  <si>
    <t xml:space="preserve">In quale modo questa pubblicità modificherà il Suo comportamento nei confronti di [[ brand_name ]]?  </t>
  </si>
  <si>
    <r>
      <rPr>
        <sz val="11"/>
        <color theme="1"/>
        <rFont val="Calibri"/>
        <family val="2"/>
      </rPr>
      <t>Hoe zal de reclame</t>
    </r>
    <r>
      <rPr>
        <sz val="11"/>
        <color theme="1"/>
        <rFont val="Calibri"/>
        <family val="2"/>
      </rPr>
      <t xml:space="preserve"> uw gebruik van [[ brand_name ]] beïnvloeden?</t>
    </r>
  </si>
  <si>
    <t xml:space="preserve">Dans quelle mesure cette publicité influencera-t-elle votre usage de/d’ [[ brand_name ]] ?  </t>
  </si>
  <si>
    <t>Paano makakaapekto ang patalastas sa paggamit mo ng [[ brand_name ]]?</t>
  </si>
  <si>
    <t xml:space="preserve">É muito provável que eu escolha [[ brand_name ]] de novo </t>
  </si>
  <si>
    <t xml:space="preserve">Werde [[ brand_name ]] beim nächsten Einkauf wahrscheinlich wieder viel stärker in Betracht ziehen </t>
  </si>
  <si>
    <t>Mi rende molto più propenso/a a prendere di nuovo in considerazione [[ brand_name ]]</t>
  </si>
  <si>
    <t xml:space="preserve">ik zal veel eerder overwegen [[ brand_name ]] weer te kiezen </t>
  </si>
  <si>
    <t>มีผลอย่างมากในการทำให้ฉันอยากที่จะเลือก [[ brand_name ]] อีกครั้ง</t>
  </si>
  <si>
    <t>M’incite fortement à réessayer [[ brand_name ]] lors d'un prochain achat</t>
  </si>
  <si>
    <t xml:space="preserve">Membuat saya jauh lebih mungkin, mempertimbangkan memilih [[ brand_name ]] lagi </t>
  </si>
  <si>
    <t xml:space="preserve">Talagang nanghihikayat sa akin na pag-isipan kong piliin ulit ang [[ brand_name ]]  </t>
  </si>
  <si>
    <t xml:space="preserve">É provável que eu escolha [[ brand_name ]] de novo </t>
  </si>
  <si>
    <t>Werde [[ brand_name ]] beim nächsten Einkauf wahrscheinlich wieder etwas stärker in Betracht ziehen</t>
  </si>
  <si>
    <t>Mi rende un po' più propenso/a a prendere di nuovo in considerazione [[ brand_name ]]</t>
  </si>
  <si>
    <t>ik zal iets eerder overwegen [[ brand_name ]] weer te kiezen</t>
  </si>
  <si>
    <t>มีผลเล็กน้อยในการทำให้ฉันอยากที่จะเลือก [[ brand_name ]] อีกครั้ง</t>
  </si>
  <si>
    <t>M'incite un peu plus à réessayer [[ brand_name ]] lors d'un prochain achat</t>
  </si>
  <si>
    <t>Membuat saya agak lebih mungkin mempertimbangkan memilih [[ brand_name ]] lagi</t>
  </si>
  <si>
    <t>Medyo nanghihikayat sa akin na pag-isipan kong piliin ulit ang [[ brand_name ]]</t>
  </si>
  <si>
    <t xml:space="preserve">Tidak akan mempengaruhi pertimbangan saya </t>
  </si>
  <si>
    <t>Me deixa menos predisposto(a) a escolher [[ brand_name ]] de novo</t>
  </si>
  <si>
    <t>Würde mich eher davon abhalten, [[ brand_name ]] beim nächsten Einkauf in Betracht zu ziehen</t>
  </si>
  <si>
    <t>Mi fa passare la voglia di prendere di nuovo in considerazione [[ brand_name ]]</t>
  </si>
  <si>
    <t>het maakt het minder waarschijnlijk dat ik weer voor [[ brand_name ]] zal kiezen</t>
  </si>
  <si>
    <t>มีผลทำให้ฉันอยากจะเลือก [[ brand_name ]] อีกครั้งน้อยลง</t>
  </si>
  <si>
    <t>M’incite plutôt à ne pas réessayer [[ brand_name ]] lors d'un prochain achat</t>
  </si>
  <si>
    <r>
      <rPr>
        <sz val="11"/>
        <color theme="1"/>
        <rFont val="Calibri"/>
        <family val="2"/>
      </rPr>
      <t xml:space="preserve">Membuat saya </t>
    </r>
    <r>
      <rPr>
        <sz val="11"/>
        <color theme="1"/>
        <rFont val="Calibri"/>
        <family val="2"/>
      </rPr>
      <t>kurang ingin memilih [[ brand_name ]] lagi</t>
    </r>
  </si>
  <si>
    <t>Hinihikayat akong mas hindi piliin ang [[ brand_name ]] ulit</t>
  </si>
  <si>
    <t>FMCGPersuasion TriallistConsume</t>
  </si>
  <si>
    <t>FMCGPersuasion TriallistBuy</t>
  </si>
  <si>
    <r>
      <rPr>
        <sz val="11"/>
        <color theme="1"/>
        <rFont val="Calibri"/>
        <family val="2"/>
      </rPr>
      <t>Hoe zal de reclame</t>
    </r>
    <r>
      <rPr>
        <sz val="11"/>
        <color theme="1"/>
        <rFont val="Calibri"/>
        <family val="2"/>
      </rPr>
      <t xml:space="preserve"> uw gebruik van [[ brand_name ]] beïnvloeden?</t>
    </r>
  </si>
  <si>
    <r>
      <rPr>
        <sz val="11"/>
        <color theme="1"/>
        <rFont val="Calibri"/>
        <family val="2"/>
      </rPr>
      <t xml:space="preserve">Membuat saya </t>
    </r>
    <r>
      <rPr>
        <sz val="11"/>
        <color theme="1"/>
        <rFont val="Calibri"/>
        <family val="2"/>
      </rPr>
      <t>kurang ingin memilih [[ brand_name ]] lagi</t>
    </r>
  </si>
  <si>
    <t>FMCGPersuasion TriallistEat</t>
  </si>
  <si>
    <r>
      <rPr>
        <sz val="11"/>
        <color theme="1"/>
        <rFont val="Calibri"/>
        <family val="2"/>
      </rPr>
      <t>Hoe zal de reclame</t>
    </r>
    <r>
      <rPr>
        <sz val="11"/>
        <color theme="1"/>
        <rFont val="Calibri"/>
        <family val="2"/>
      </rPr>
      <t xml:space="preserve"> uw gebruik van [[ brand_name ]] beïnvloeden?</t>
    </r>
  </si>
  <si>
    <r>
      <rPr>
        <sz val="11"/>
        <color theme="1"/>
        <rFont val="Calibri"/>
        <family val="2"/>
      </rPr>
      <t xml:space="preserve">Membuat saya </t>
    </r>
    <r>
      <rPr>
        <sz val="11"/>
        <color theme="1"/>
        <rFont val="Calibri"/>
        <family val="2"/>
      </rPr>
      <t>kurang ingin memilih [[ brand_name ]] lagi</t>
    </r>
  </si>
  <si>
    <t>FMCGPersuasion TriallistDrink</t>
  </si>
  <si>
    <r>
      <rPr>
        <sz val="11"/>
        <color theme="1"/>
        <rFont val="Calibri"/>
        <family val="2"/>
      </rPr>
      <t>Hoe zal de reclame</t>
    </r>
    <r>
      <rPr>
        <sz val="11"/>
        <color theme="1"/>
        <rFont val="Calibri"/>
        <family val="2"/>
      </rPr>
      <t xml:space="preserve"> uw gebruik van [[ brand_name ]] beïnvloeden?</t>
    </r>
  </si>
  <si>
    <r>
      <rPr>
        <sz val="11"/>
        <color theme="1"/>
        <rFont val="Calibri"/>
        <family val="2"/>
      </rPr>
      <t xml:space="preserve">Membuat saya </t>
    </r>
    <r>
      <rPr>
        <sz val="11"/>
        <color theme="1"/>
        <rFont val="Calibri"/>
        <family val="2"/>
      </rPr>
      <t>kurang ingin memilih [[ brand_name ]] lagi</t>
    </r>
  </si>
  <si>
    <t>FMCGPersuasion TriallistVisit</t>
  </si>
  <si>
    <r>
      <rPr>
        <sz val="11"/>
        <color theme="1"/>
        <rFont val="Calibri"/>
        <family val="2"/>
      </rPr>
      <t>Hoe zal de reclame</t>
    </r>
    <r>
      <rPr>
        <sz val="11"/>
        <color theme="1"/>
        <rFont val="Calibri"/>
        <family val="2"/>
      </rPr>
      <t xml:space="preserve"> uw bezoek van [[ brand_name ]] beïnvloeden?</t>
    </r>
  </si>
  <si>
    <r>
      <rPr>
        <sz val="11"/>
        <color theme="1"/>
        <rFont val="Calibri"/>
        <family val="2"/>
      </rPr>
      <t xml:space="preserve">ik zal veel eerder overwegen [[ brand_name ]] weer te </t>
    </r>
    <r>
      <rPr>
        <sz val="11"/>
        <color theme="1"/>
        <rFont val="Calibri"/>
        <family val="2"/>
      </rPr>
      <t>bezoeken</t>
    </r>
  </si>
  <si>
    <t>มีผลอย่างมากในการทำให้ฉันอยากที่จะไป [[ brand_name ]] อีกครั้ง</t>
  </si>
  <si>
    <r>
      <rPr>
        <sz val="11"/>
        <color theme="1"/>
        <rFont val="Calibri"/>
        <family val="2"/>
      </rPr>
      <t xml:space="preserve">ik zal iets eerder overwegen [[ brand_name ]] weer te </t>
    </r>
    <r>
      <rPr>
        <sz val="11"/>
        <color theme="1"/>
        <rFont val="Calibri"/>
        <family val="2"/>
      </rPr>
      <t>bezoeken</t>
    </r>
  </si>
  <si>
    <t>มีผลเล็กน้อยในการทำให้ฉันอยากที่จะไป [[ brand_name ]] อีกครั้ง</t>
  </si>
  <si>
    <r>
      <rPr>
        <sz val="11"/>
        <color theme="1"/>
        <rFont val="Calibri"/>
        <family val="2"/>
      </rPr>
      <t xml:space="preserve">het maakt het minder waarschijnlijk dat ik </t>
    </r>
    <r>
      <rPr>
        <sz val="11"/>
        <color theme="1"/>
        <rFont val="Calibri"/>
        <family val="2"/>
      </rPr>
      <t>[[ brand_name ]] weer zal bezoeken</t>
    </r>
  </si>
  <si>
    <t>มีผลทำให้ฉันอยากจะไป [[ brand_name ]] อีกครั้งน้อยลง</t>
  </si>
  <si>
    <r>
      <rPr>
        <sz val="11"/>
        <color theme="1"/>
        <rFont val="Calibri"/>
        <family val="2"/>
      </rPr>
      <t xml:space="preserve">Membuat saya </t>
    </r>
    <r>
      <rPr>
        <sz val="11"/>
        <color theme="1"/>
        <rFont val="Calibri"/>
        <family val="2"/>
      </rPr>
      <t>kurang ingin memilih [[ brand_name ]] lagi</t>
    </r>
  </si>
  <si>
    <t>FMCGPersuasion Non-triallistUse</t>
  </si>
  <si>
    <t>Paano ito makakaapekto sa paggamit mo ng [[ brand_name ]]?</t>
  </si>
  <si>
    <t>É muito provável que eu experimente [[ brand_name ]] num futuro próximo</t>
  </si>
  <si>
    <t>Ich bin wahrscheinlich viel mehr bereit, [[ brand_name ]] in nächster Zukunft zu probieren</t>
  </si>
  <si>
    <t>Mi rende molto più propenso/a a provare [[ brand_name ]] in futuro</t>
  </si>
  <si>
    <t>ik zal [[ brand_name ]] veel eerder proberen in de nabije toekomst</t>
  </si>
  <si>
    <t>มีผลอย่างมากในการทำให้ฉันอยากลอง [[ brand_name ]] ในอนาคตอันใกล้นี้</t>
  </si>
  <si>
    <t>M’incite fortement à essayer [[ brand_name ]] prochainement</t>
  </si>
  <si>
    <t xml:space="preserve">Membuat saya jauh lebih ingin mencoba [[ brand_name ]] dalam waktu dekat </t>
  </si>
  <si>
    <t>Talagang nanghihikayat sa akin na subukan ang [[ brand_name ]] sa malapit na hinaharap</t>
  </si>
  <si>
    <t>É provável que eu experimente [[ brand_name ]] num futuro próximo</t>
  </si>
  <si>
    <t>Ich bin wahrscheinlich etwas mehr bereit, [[ brand_name ]] in nächster Zukunft zu probieren</t>
  </si>
  <si>
    <t>Mi rende un po’ più propenso/a a provare [[ brand_name ]] in futuro</t>
  </si>
  <si>
    <t>ik zal [[ brand_name ]] iets eerder proberen in de nabije toekomst</t>
  </si>
  <si>
    <t>มีผลเล็กน้อยในการทำให้ฉันอยากลอง [[ brand_name ]] ในอนาคตอันใกล้นี้</t>
  </si>
  <si>
    <t>M'incite un peu plus à essayer [[ brand_name ]] prochainement</t>
  </si>
  <si>
    <t>Membuat saya agak ingin mencoba [[ brand_name ]] dalam waktu dekat</t>
  </si>
  <si>
    <t>Medyo nanghihikayat sa akin na subukan ang [[ brand_name ]] sa malapit na hinaharap</t>
  </si>
  <si>
    <t xml:space="preserve">Tidak akan mempengaruhi saya  </t>
  </si>
  <si>
    <t>Me deixa menos predisposto(a) a experimentar [[ brand_name ]] num futuro próximo</t>
  </si>
  <si>
    <t>Würde mich eher davon abhalten, [[ brand_name ]] in nächster Zukunft zu probieren</t>
  </si>
  <si>
    <t>Mi fa passare la voglia di provare [[ brand_name ]] in futuro</t>
  </si>
  <si>
    <t>het maakt het minder waarschijnlijk dat ik [[ brand_name ]] zal proberen in de nabije toekomst</t>
  </si>
  <si>
    <t>ทำให้ฉันไม่อยากลอง [[ brand_name ]] ในอนาคตอันใกล้นี้</t>
  </si>
  <si>
    <t>M’incite plutôt à ne pas essayer [[ brand_name ]] prochainement</t>
  </si>
  <si>
    <t>Membuat saya kurang ingin mencoba [[ brand_name ]] dalam waktu dekat</t>
  </si>
  <si>
    <t>Ginagawang medyo malamang na hindi ko susubukan ang [[ brand_name ]] sa malapit na hinaharap</t>
  </si>
  <si>
    <t>FMCGPersuasion Non-triallistConsume</t>
  </si>
  <si>
    <t>FMCGPersuasion Non-triallistBuy</t>
  </si>
  <si>
    <r>
      <rPr>
        <sz val="11"/>
        <color theme="1"/>
        <rFont val="Calibri"/>
        <family val="2"/>
      </rPr>
      <t>Hoe zal de reclame</t>
    </r>
    <r>
      <rPr>
        <sz val="11"/>
        <color theme="1"/>
        <rFont val="Calibri"/>
        <family val="2"/>
      </rPr>
      <t xml:space="preserve"> uw gebruik van [[ brand_name ]] beïnvloeden?</t>
    </r>
  </si>
  <si>
    <t>FMCGPersuasion Non-triallistEat</t>
  </si>
  <si>
    <r>
      <rPr>
        <sz val="11"/>
        <color theme="1"/>
        <rFont val="Calibri"/>
        <family val="2"/>
      </rPr>
      <t>Hoe zal de reclame</t>
    </r>
    <r>
      <rPr>
        <sz val="11"/>
        <color theme="1"/>
        <rFont val="Calibri"/>
        <family val="2"/>
      </rPr>
      <t xml:space="preserve"> uw gebruik van [[ brand_name ]] beïnvloeden?</t>
    </r>
  </si>
  <si>
    <t>FMCGPersuasion Non-triallistDrink</t>
  </si>
  <si>
    <r>
      <rPr>
        <sz val="11"/>
        <color theme="1"/>
        <rFont val="Calibri"/>
        <family val="2"/>
      </rPr>
      <t>Hoe zal de reclame</t>
    </r>
    <r>
      <rPr>
        <sz val="11"/>
        <color theme="1"/>
        <rFont val="Calibri"/>
        <family val="2"/>
      </rPr>
      <t xml:space="preserve"> uw gebruik van [[ brand_name ]] beïnvloeden?</t>
    </r>
  </si>
  <si>
    <t>FMCGPersuasion Non-triallistVisit</t>
  </si>
  <si>
    <r>
      <rPr>
        <sz val="11"/>
        <color theme="1"/>
        <rFont val="Calibri"/>
        <family val="2"/>
      </rPr>
      <t>Hoe zal de reclame</t>
    </r>
    <r>
      <rPr>
        <sz val="11"/>
        <color theme="1"/>
        <rFont val="Calibri"/>
        <family val="2"/>
      </rPr>
      <t xml:space="preserve"> uw bezoek van [[ brand_name ]] beïnvloeden?</t>
    </r>
  </si>
  <si>
    <r>
      <rPr>
        <sz val="11"/>
        <color theme="1"/>
        <rFont val="Calibri"/>
        <family val="2"/>
      </rPr>
      <t xml:space="preserve">ik zal [[ brand_name ]] veel eerder </t>
    </r>
    <r>
      <rPr>
        <sz val="11"/>
        <color theme="1"/>
        <rFont val="Calibri"/>
        <family val="2"/>
      </rPr>
      <t>bezoeken in de nabije toekomst</t>
    </r>
  </si>
  <si>
    <t>มีผลอย่างมากในการทำให้ฉันอยากไป [[ brand_name ]] ในอนาคตอันใกล้นี้</t>
  </si>
  <si>
    <r>
      <rPr>
        <sz val="11"/>
        <color theme="1"/>
        <rFont val="Calibri"/>
        <family val="2"/>
      </rPr>
      <t xml:space="preserve">ik zal [[ brand_name ]] iets eerder </t>
    </r>
    <r>
      <rPr>
        <sz val="11"/>
        <color theme="1"/>
        <rFont val="Calibri"/>
        <family val="2"/>
      </rPr>
      <t>bezoeken in de nabije toekomst</t>
    </r>
  </si>
  <si>
    <t>มีผลเล็กน้อยในการทำให้ฉันอยากไป [[ brand_name ]] ในอนาคตอันใกล้นี้</t>
  </si>
  <si>
    <r>
      <rPr>
        <sz val="11"/>
        <color theme="1"/>
        <rFont val="Calibri"/>
        <family val="2"/>
      </rPr>
      <t xml:space="preserve">het maakt het minder waarschijnlijk dat ik [[ brand_name ]] zal </t>
    </r>
    <r>
      <rPr>
        <sz val="11"/>
        <color theme="1"/>
        <rFont val="Calibri"/>
        <family val="2"/>
      </rPr>
      <t>bezoeken in de nabije toekomst</t>
    </r>
  </si>
  <si>
    <t>ทำให้ฉันไม่อยากไป [[ brand_name ]] ในอนาคตอันใกล้นี้</t>
  </si>
  <si>
    <t>Long TermBrand UsageUse</t>
  </si>
  <si>
    <t xml:space="preserve">Wählen Sie die Aussage aus, die am besten auf Ihre Verwendung von [brand name] zutrifft.  </t>
  </si>
  <si>
    <t xml:space="preserve">กรุณาเลือกข้อความที่ตรงกับการใช้ [[ brand_name ]] ของคุณ </t>
  </si>
  <si>
    <r>
      <rPr>
        <sz val="11"/>
        <color theme="1"/>
        <rFont val="Calibri"/>
        <family val="2"/>
      </rPr>
      <t>Pilih satu pernyataan yang menggambarkan pemakaian Anda untuk [[ brand_name ]].</t>
    </r>
  </si>
  <si>
    <t>I currently use a/an [[ brand_name ]] [[ product_name ]]  </t>
  </si>
  <si>
    <t>Eu atualmente uso um/uma [[ product_name ]] [[ brand_name ]]</t>
  </si>
  <si>
    <t>Ich verwende zurzeit ein/eine/einen [[ brand_name ]] [[ product_name ]]</t>
  </si>
  <si>
    <t xml:space="preserve">Attualmente uso un/una [[ product_name ]] [[ brand_name ]] </t>
  </si>
  <si>
    <t xml:space="preserve">ik gebruik momenteel een [[ brand _name ]] [[ product_name ]]  </t>
  </si>
  <si>
    <t>ฉัน ใช้ [[ product_name ]] [[ brand_name ]] ในปัจจุบัน</t>
  </si>
  <si>
    <t>J’ utilise actuellement un/une [[ product_name ]] [[ brand_name ]]</t>
  </si>
  <si>
    <r>
      <rPr>
        <sz val="11"/>
        <color theme="1"/>
        <rFont val="Calibri"/>
        <family val="2"/>
      </rPr>
      <t>Saat ini saya menggunakan [[ product_name ]] [[ brand_name ]]</t>
    </r>
  </si>
  <si>
    <t>Actualmente uso una/un [[ product_name ]] [[ brand_name ]]</t>
  </si>
  <si>
    <t>Kasalukuyan akong gumagamit ng/sa [[ brand_name ]] [[ product_name ]]</t>
  </si>
  <si>
    <t>I currently use a/an [[ brand_name ]] [[ product_name ]]</t>
  </si>
  <si>
    <t>I have used a/an [[ brand_name ]] [[ product_name ]] in the past, but don't use a/an [[ brand_name ]] [[ product_name ]] now</t>
  </si>
  <si>
    <t>Eu usei um/uma [[ product_name ]] [[ brand_name ]] no passado, mas não uso um/uma [[ product_name ]] [[ brand_name ]] hoje em dia</t>
  </si>
  <si>
    <t>Ich habe ein/eine/einen [[ brand_name ]] [[ product_name ]] verwendet, verwende [[ brand_name ]] [[ product_name ]] zurzeit aber nicht</t>
  </si>
  <si>
    <r>
      <rPr>
        <sz val="11"/>
        <color theme="1"/>
        <rFont val="Calibri"/>
        <family val="2"/>
      </rPr>
      <t>Ho usato un/una</t>
    </r>
    <r>
      <rPr>
        <sz val="11"/>
        <color theme="1"/>
        <rFont val="Calibri"/>
        <family val="2"/>
      </rPr>
      <t xml:space="preserve"> [[ product_name ]] [[ brand_name ]] in passato, ma ora non più</t>
    </r>
  </si>
  <si>
    <t>ik heb in het verleden een [[ brand_name ]] [[ product_name ]] gebruikt, maar nu niet meer</t>
  </si>
  <si>
    <t xml:space="preserve">ฉันเคยใช้ [[ product_name ]] [[ brand_name ]] ในอดีต แต่ปัจจุบันไม่ได้ใช้ [[ product_name ]] [[ brand_name ]] </t>
  </si>
  <si>
    <t xml:space="preserve">J’ai utilisé un/une [[ product_name ]] [[ brand_name ]] dans le passé, mais je n’ utilise plus de/d’ [[ product_name ]] [[ brand_name ]] maintenant </t>
  </si>
  <si>
    <t>Saya pernah menggunakan [[ product_name ]] [[ brand_name ]] sebelumnya, tapi tidak menggunakan [[ product_name ]] [[ brand_name ]] lagi sekarang</t>
  </si>
  <si>
    <t>He usado una/un [[ product_name ]] [[ brand_name ]] en el pasado, pero no uso una/un [[ product_name ]] [[ brand_name ]] en este momento</t>
  </si>
  <si>
    <r>
      <rPr>
        <sz val="11"/>
        <color theme="1"/>
        <rFont val="Calibri"/>
        <family val="2"/>
      </rPr>
      <t xml:space="preserve">Gumamit ako </t>
    </r>
    <r>
      <rPr>
        <sz val="11"/>
        <color theme="1"/>
        <rFont val="Calibri"/>
        <family val="2"/>
      </rPr>
      <t xml:space="preserve">ng/sa </t>
    </r>
    <r>
      <rPr>
        <sz val="11"/>
        <color theme="1"/>
        <rFont val="Calibri"/>
        <family val="2"/>
      </rPr>
      <t>[[ brand_name ]] [[ product_name ]] dati, pero hindi na ako gumagamit nito/dito ngayon</t>
    </r>
  </si>
  <si>
    <t>I have heard of a/an [[ brand_name ]] [[ product_name ]] but never used a/an [[ brand_name ]] [[ product_name ]]</t>
  </si>
  <si>
    <t>Já ouvi falar de [[ product_name ]] [[ brand_name ]], mas nunca usei um/uma [[ product_name ]] [[ brand_name ]]</t>
  </si>
  <si>
    <t>Ich habe von einem/einer [[ brand_name ]] [[ product_name ]] gehört,  aber habe noch nie ein/eine/einen [[ brand_name ]] [[ product_name ]] verwendet</t>
  </si>
  <si>
    <r>
      <rPr>
        <sz val="11"/>
        <color theme="1"/>
        <rFont val="Calibri"/>
        <family val="2"/>
      </rPr>
      <t>Ho sentito parlare di un/una</t>
    </r>
    <r>
      <rPr>
        <sz val="11"/>
        <color theme="1"/>
        <rFont val="Calibri"/>
        <family val="2"/>
      </rPr>
      <t xml:space="preserve"> [[ product_name ]] [[ brand_name ]] ma non l’ho mai usato </t>
    </r>
  </si>
  <si>
    <t>ik heb van een [[ brand_name ]] [[ product_name ]] gehoord, maar ik heb nog nooit een [[ brand_name ]] [[ product_name ]] gebruikt</t>
  </si>
  <si>
    <t>ฉันเคยได้ยินชื่อ [[ product_name ]] [[ brand_name ]] แต่ไม่เคยใช้ [[ product_name ]] [[ brand_name ]]</t>
  </si>
  <si>
    <t xml:space="preserve">J’ai entendu parler de/d’/des [[ product_name ]](s) [[ brand_name ]] mais je n’ai jamais utilisé de/d’ [[ product_name ]] [[ brand_name ]] </t>
  </si>
  <si>
    <t>Saya pernah dengar [[ product_name ]] [[ brand_name ]] tapi tidak pernah menggunakan [[ product_name ]] [[ brand_name ]]</t>
  </si>
  <si>
    <t>He oído sobre una/un [[ product_name ]] [[ brand_name ]] pero nunca usé una/un [[ product_name ]] [[ brand_name ]]</t>
  </si>
  <si>
    <r>
      <rPr>
        <sz val="11"/>
        <color theme="1"/>
        <rFont val="Calibri"/>
        <family val="2"/>
      </rPr>
      <t>Narinig ko na</t>
    </r>
    <r>
      <rPr>
        <sz val="11"/>
        <color theme="1"/>
        <rFont val="Calibri"/>
        <family val="2"/>
      </rPr>
      <t xml:space="preserve"> ang</t>
    </r>
    <r>
      <rPr>
        <sz val="11"/>
        <color theme="1"/>
        <rFont val="Calibri"/>
        <family val="2"/>
      </rPr>
      <t xml:space="preserve"> [[ brand_name ]] [[ product_name ]] pero hindi ako gumamit ng/sa [[ brand_name ]] [[ product_name ]].</t>
    </r>
  </si>
  <si>
    <t>Nunca ouvi falar de [[ product_name ]] [[ brand_name ]] até agora</t>
  </si>
  <si>
    <t>Habe bis heute noch nichts von einem/einer [[ brand_name ]]  [[ product_name ]] gehört</t>
  </si>
  <si>
    <t>Non ho mai sentito parlare di un/una [[ product_name ]] [[ brand_name ]] prima di oggi</t>
  </si>
  <si>
    <t>ik had tot vandaag nog nooit van een [[ brand_name ]] [[ product_name ]] gehoord</t>
  </si>
  <si>
    <t>ฉันไม่เคยได้ยินชื่อ [[ product_name ]] [[ brand_name ]] มาก่อนเลย</t>
  </si>
  <si>
    <t>Je n’ai jamais entendu parler de/d’/des [[ product_name ]](s) [[ brand_name ]] avant aujourd’hui</t>
  </si>
  <si>
    <t>Saya tidak pernah mendengar [[ product_name ]] [[ brand_name ]] sebelum hari ini</t>
  </si>
  <si>
    <t>Nunca había oído de una/un [[ product_name ]] [[ brand_name ]] hasta hoy</t>
  </si>
  <si>
    <t>Hindi ko pa narining ang [[ brand_name ]] [[ product_name ]] bago ngayon.</t>
  </si>
  <si>
    <t>Long TermBrand UsageHave</t>
  </si>
  <si>
    <t xml:space="preserve">กรุณาเลือกข้อความที่ตรงกับการมี [[ brand_name ]] ของคุณ </t>
  </si>
  <si>
    <r>
      <rPr>
        <sz val="11"/>
        <color theme="1"/>
        <rFont val="Calibri"/>
        <family val="2"/>
      </rPr>
      <t>Pilih satu pernyataan yang menggambarkan pemakaian Anda untuk [[ brand_name ]].</t>
    </r>
  </si>
  <si>
    <t>I currently have a/an [[ brand_name ]] [[ product_name ]]  </t>
  </si>
  <si>
    <t>Eu atualmente tenho um/uma [[ product_name ]] [[ brand_name ]]</t>
  </si>
  <si>
    <t>Ich besitze zurzeit ein/eine/einen [[ brand_name ]] [[ product_name ]]</t>
  </si>
  <si>
    <t xml:space="preserve">Attualmente ho un/una [[ product_name ]] [[ brand_name ]] </t>
  </si>
  <si>
    <t xml:space="preserve">ik heb momenteel een [[ brand _name ]] [[ product_name ]]  </t>
  </si>
  <si>
    <t>ฉัน มี [[ product_name ]] [[ brand_name ]] ในปัจจุบัน</t>
  </si>
  <si>
    <t>J’ ai actuellement un/une [[ product_name ]] [[ brand_name ]]</t>
  </si>
  <si>
    <r>
      <rPr>
        <sz val="11"/>
        <color theme="1"/>
        <rFont val="Calibri"/>
        <family val="2"/>
      </rPr>
      <t>Saat ini saya menggunakan [[ product_name ]] [[ brand_name ]]</t>
    </r>
  </si>
  <si>
    <t>Actualmente tengo una/un [[ product_name ]] [[ brand_name ]]</t>
  </si>
  <si>
    <t>I currently have a/an [[ brand_name ]] [[ product_name ]]</t>
  </si>
  <si>
    <t>I have had a/an [[ brand_name ]] [[ product_name ]] in the past, but don't have a/an [[ brand_name ]] [[ product_name ]] now</t>
  </si>
  <si>
    <t>Eu tive um/uma [[ product_name ]] [[ brand_name ]] no passado, mas não tenho um/uma [[ product_name ]] [[ brand_name ]] hoje em dia</t>
  </si>
  <si>
    <t>Ich habe ein/eine/einen [[ brand_name ]] [[ product_name ]] besessen, besitze [[ product_name ]] aber nicht</t>
  </si>
  <si>
    <t>Ho avuto un/una [[ product_name ]] [[ brand_name ]] in passato, ma ora non più</t>
  </si>
  <si>
    <t>ik heb in het verleden een [[ brand_name ]] [[ product_name ]] gehad, maar nu niet meer</t>
  </si>
  <si>
    <t xml:space="preserve">ฉันเคยมี [[ product_name ]] [[ brand_name ]] ในอดีต แต่ปัจจุบันไม่ได้มี [[ product_name ]] [[ brand_name ]] </t>
  </si>
  <si>
    <t xml:space="preserve">J’ai eu un/une [[ product_name ]] [[ brand_name ]] dans le passé, mais je n’ ai plus de/d’ [[ product_name ]] [[ brand_name ]] maintenant </t>
  </si>
  <si>
    <t>Saya pernah memiliki [[ product_name ]] [[ brand_name ]] sebelumnya, tapi tidak memiliki [[ product_name ]] [[ brand_name ]] lagi sekarang</t>
  </si>
  <si>
    <t>He tenido una/un [[ product_name ]] [[ brand_name ]] en el pasado, pero no tengo una/un [[ product_name ]] [[ brand_name ]] en este momento</t>
  </si>
  <si>
    <t>I have heard of a/an [[ brand_name ]] [[ product_name ]] but never had a/an [[ brand_name ]] [[ product_name ]]</t>
  </si>
  <si>
    <t>Já ouvi falar de [[ product_name ]] [[ brand_name ]], mas nunca tive um/uma [[ product_name ]] [[ brand_name ]]</t>
  </si>
  <si>
    <t>Ich habe von einem/einer [[ brand_name ]] [[ product_name ]] gehört,  aber habe noch nie ein/eine/einen [[ brand_name ]] [[ product_name ]] besessen</t>
  </si>
  <si>
    <t xml:space="preserve">Ho sentito parlare di un/una [[ product_name ]] [[ brand_name ]] ma non l’ho mai avuto </t>
  </si>
  <si>
    <t>ik heb van een [[ brand_name ]] [[ product_name ]] gehoord, maar ik heb nog nooit een [[ brand_name ]] [[ product_name ]] gehad</t>
  </si>
  <si>
    <t>ฉันเคยได้ยินชื่อ [[ product_name ]] [[ brand_name ]] แต่ไม่เคยมี [[ product_name ]] [[ brand_name ]]</t>
  </si>
  <si>
    <t xml:space="preserve">J’ai entendu parler de/d’/des [[ product_name ]](s) [[ brand_name ]] mais je n’ai jamais eu de/d’ [[ product_name ]] [[ brand_name ]] </t>
  </si>
  <si>
    <t>Saya pernah dengar [[ product_name ]] [[ brand_name ]] tapi tidak pernah memiliki [[ product_name ]] [[ brand_name ]]</t>
  </si>
  <si>
    <t>He oído sobre una/un [[ product_name ]] [[ brand_name ]] pero nunca tuve una/un [[ product_name ]] [[ brand_name ]]</t>
  </si>
  <si>
    <t>Habe bis heute noch nichts von einem/einer [[ brand_name ]] [[ product_name ]] gehört</t>
  </si>
  <si>
    <t>Long TermBrand UsageBuy</t>
  </si>
  <si>
    <t>I currently buy a/an [[ brand_name ]] [[ product_name ]]  </t>
  </si>
  <si>
    <t>Kasalukuyan akong bumibili ng/sa [[ brand_name ]] [[ product_name ]]</t>
  </si>
  <si>
    <t>I have bought a/an [[ brand_name ]] [[ product_name ]] in the past, but don't buy a/an [[ brand_name ]] [[ product_name ]] now</t>
  </si>
  <si>
    <r>
      <rPr>
        <sz val="11"/>
        <color theme="1"/>
        <rFont val="Calibri"/>
        <family val="2"/>
      </rPr>
      <t xml:space="preserve">Bumili ako </t>
    </r>
    <r>
      <rPr>
        <sz val="11"/>
        <color theme="1"/>
        <rFont val="Calibri"/>
        <family val="2"/>
      </rPr>
      <t>ng/sa</t>
    </r>
    <r>
      <rPr>
        <sz val="11"/>
        <color theme="1"/>
        <rFont val="Calibri"/>
        <family val="2"/>
      </rPr>
      <t xml:space="preserve"> [[ brand_name ]] [[ product_name ]] dati, pero hindi na ako bumibili nito/dito ngayon</t>
    </r>
  </si>
  <si>
    <t>I have heard of a/an [[ brand_name ]] [[ product_name ]] but never bought a/an [[ brand_name ]] [[ product_name ]]</t>
  </si>
  <si>
    <r>
      <rPr>
        <sz val="11"/>
        <color theme="1"/>
        <rFont val="Calibri"/>
        <family val="2"/>
      </rPr>
      <t xml:space="preserve">Narinig ko na </t>
    </r>
    <r>
      <rPr>
        <sz val="11"/>
        <color theme="1"/>
        <rFont val="Calibri"/>
        <family val="2"/>
      </rPr>
      <t>ang</t>
    </r>
    <r>
      <rPr>
        <sz val="11"/>
        <color theme="1"/>
        <rFont val="Calibri"/>
        <family val="2"/>
      </rPr>
      <t xml:space="preserve"> [[ brand_name ]] [[ product_name ]] pero hindi ako bumili ng/sa [[ brand_name ]] [[ product_name ]].</t>
    </r>
  </si>
  <si>
    <t>Long TermBrand UsageVisit</t>
  </si>
  <si>
    <t>I currently visit a/an [[ brand_name ]] [[ product_name ]]  </t>
  </si>
  <si>
    <t>Kasalukuyan akong pumupunta ng/sa [[ brand_name ]] [[ product_name ]]</t>
  </si>
  <si>
    <t>I have visited a/an [[ brand_name ]] [[ product_name ]] in the past, but don't visit a/an [[ brand_name ]] [[ product_name ]] now</t>
  </si>
  <si>
    <r>
      <rPr>
        <sz val="11"/>
        <color theme="1"/>
        <rFont val="Calibri"/>
        <family val="2"/>
      </rPr>
      <t xml:space="preserve">Pumunta ako </t>
    </r>
    <r>
      <rPr>
        <sz val="11"/>
        <color theme="1"/>
        <rFont val="Calibri"/>
        <family val="2"/>
      </rPr>
      <t>ng/sa</t>
    </r>
    <r>
      <rPr>
        <sz val="11"/>
        <color theme="1"/>
        <rFont val="Calibri"/>
        <family val="2"/>
      </rPr>
      <t xml:space="preserve"> [[ brand_name ]] [[ product_name ]] dati, pero hindi na ako pumupunta nito/dito ngayon</t>
    </r>
  </si>
  <si>
    <t>I have heard of a/an [[ brand_name ]] [[ product_name ]] but never visited a/an [[ brand_name ]] [[ product_name ]]</t>
  </si>
  <si>
    <r>
      <rPr>
        <sz val="11"/>
        <color theme="1"/>
        <rFont val="Calibri"/>
        <family val="2"/>
      </rPr>
      <t xml:space="preserve">Narinig ko </t>
    </r>
    <r>
      <rPr>
        <sz val="11"/>
        <color theme="1"/>
        <rFont val="Calibri"/>
        <family val="2"/>
      </rPr>
      <t>na ang</t>
    </r>
    <r>
      <rPr>
        <sz val="11"/>
        <color theme="1"/>
        <rFont val="Calibri"/>
        <family val="2"/>
      </rPr>
      <t xml:space="preserve"> [[ brand_name ]] [[ product_name ]] pero hindi ako pumunta ng/sa [[ brand_name ]] [[ product_name ]].</t>
    </r>
  </si>
  <si>
    <t>Long TermPersuasionGet</t>
  </si>
  <si>
    <t>If you were about to get a/an [[ product_name ]], how would this ad affect your consideration of [[ brand_name ]]?</t>
  </si>
  <si>
    <t xml:space="preserve">Se você fosse adquirir um/uma [[ product_name ]], como você acha que esse comercial vai afetar a sua consideração de [[ brand_name ]]? </t>
  </si>
  <si>
    <t>Wenn Sie dabei wären, (sich) ein/eine/einen [[ product_name ]] zu erwerben, inwieweit wird sich diese Werbung darauf auswirken, ob Sie [[ brand_name ]] in Erwägung ziehen?</t>
  </si>
  <si>
    <t>Se Lei avesse intenzione di prendere un/una [[ product_name ]], in quale modo questa pubblicità modificherebbe la Sua considerazione nei confronti di [[ brand_name ]]?</t>
  </si>
  <si>
    <r>
      <rPr>
        <sz val="11"/>
        <color theme="1"/>
        <rFont val="Calibri"/>
        <family val="2"/>
      </rPr>
      <t>Als u een [[ product_name ]]  zou gaan aanschaffen, hoe denkt u dan dat deze reclame</t>
    </r>
    <r>
      <rPr>
        <sz val="11"/>
        <color theme="1"/>
        <rFont val="Calibri"/>
        <family val="2"/>
      </rPr>
      <t xml:space="preserve"> uw overweging van [[ brand_name ]] zal beïnvloeden?</t>
    </r>
  </si>
  <si>
    <t>ขอให้คุณนึกถึงโฆษณาของ [[ brand_name ]] ที่คุณพึ่งดูนะคะ/ครับ ถ้าคุณอยากจะมี [[ product_name ]] โฆษณานี้จะมีผลต่อการพิจารณายี่ห้อ [[ brand_name ]] ของคุณอย่างไรคะ/ครับ?</t>
  </si>
  <si>
    <t>Si vous deviez obtenir un/une [[ product_name ]], dans quelle mesure cette publicité influencerait-elle votre comportement à l’égard de/d’ [[ brand_name ]] ?</t>
  </si>
  <si>
    <r>
      <rPr>
        <sz val="11"/>
        <color theme="1"/>
        <rFont val="Calibri"/>
        <family val="2"/>
      </rPr>
      <t>Jika anda ingin mendapatkan [[ product_name ]] sekarang ini, bagaimanakah iklan ini mempengaruhi pertimbangan anda terhadap [[ brand_name ]]?</t>
    </r>
  </si>
  <si>
    <t>Si fueras a adquirir una/un [[ product_name ]], ¿cómo influirá el anuncio en tu consideración de [[ brand_name ]]?</t>
  </si>
  <si>
    <r>
      <rPr>
        <sz val="11"/>
        <color theme="1"/>
        <rFont val="Calibri"/>
        <family val="2"/>
      </rPr>
      <t xml:space="preserve">Kung kukuha ka </t>
    </r>
    <r>
      <rPr>
        <sz val="11"/>
        <color theme="1"/>
        <rFont val="Calibri"/>
        <family val="2"/>
      </rPr>
      <t>ng/sa</t>
    </r>
    <r>
      <rPr>
        <sz val="11"/>
        <color theme="1"/>
        <rFont val="Calibri"/>
        <family val="2"/>
      </rPr>
      <t xml:space="preserve"> [[ product_name ]], paano maapektuhan ng patalastas ang pagkonsidera mo ng [[ brand_name ]]?</t>
    </r>
  </si>
  <si>
    <t>É muito provável que eu considere [[ brand_name ]]</t>
  </si>
  <si>
    <r>
      <rPr>
        <sz val="11"/>
        <color theme="1"/>
        <rFont val="Calibri"/>
        <family val="2"/>
      </rPr>
      <t xml:space="preserve">Ich werde </t>
    </r>
    <r>
      <rPr>
        <sz val="11"/>
        <color theme="1"/>
        <rFont val="Calibri"/>
        <family val="2"/>
      </rPr>
      <t>[[ brand_name ]] sehr viel stärker in Erwägung ziehen</t>
    </r>
  </si>
  <si>
    <t xml:space="preserve">Mi rende molto più propenso/a a considerare [[ brand_name ]] </t>
  </si>
  <si>
    <r>
      <rPr>
        <sz val="11"/>
        <color theme="1"/>
        <rFont val="Calibri"/>
        <family val="2"/>
      </rPr>
      <t xml:space="preserve">ik zal </t>
    </r>
    <r>
      <rPr>
        <sz val="11"/>
        <color theme="1"/>
        <rFont val="Calibri"/>
        <family val="2"/>
      </rPr>
      <t xml:space="preserve">[[ brand_name ]] </t>
    </r>
    <r>
      <rPr>
        <sz val="11"/>
        <color theme="1"/>
        <rFont val="Calibri"/>
        <family val="2"/>
      </rPr>
      <t>veel eerder overwegen</t>
    </r>
  </si>
  <si>
    <t>ทำให้ฉันน่าจะพิจารณา [[ brand_name ]] มากขึ้นมาก</t>
  </si>
  <si>
    <t>Je songerais plus fortement à [[ brand_name ]]</t>
  </si>
  <si>
    <t>Membuat saya jauh lebih mungkin, mempertimbangkan memilih [[ product_name ]] [[ brand_name ]]</t>
  </si>
  <si>
    <r>
      <rPr>
        <sz val="11"/>
        <color theme="1"/>
        <rFont val="Calibri"/>
        <family val="2"/>
      </rPr>
      <t xml:space="preserve">Hace mucho más probable que considere </t>
    </r>
    <r>
      <rPr>
        <sz val="11"/>
        <color theme="1"/>
        <rFont val="Calibri"/>
        <family val="2"/>
      </rPr>
      <t>[[ brand_name ]]</t>
    </r>
  </si>
  <si>
    <r>
      <rPr>
        <sz val="11"/>
        <color theme="1"/>
        <rFont val="Calibri"/>
        <family val="2"/>
      </rPr>
      <t xml:space="preserve">Talagang hinihikayat ako na mas ikonsidera ko </t>
    </r>
    <r>
      <rPr>
        <sz val="11"/>
        <color theme="1"/>
        <rFont val="Calibri"/>
        <family val="2"/>
      </rPr>
      <t xml:space="preserve">ang </t>
    </r>
    <r>
      <rPr>
        <sz val="11"/>
        <color theme="1"/>
        <rFont val="Calibri"/>
        <family val="2"/>
      </rPr>
      <t>[[ brand_name ]]</t>
    </r>
  </si>
  <si>
    <t>É provável que eu considere [[ brand_name ]]</t>
  </si>
  <si>
    <r>
      <rPr>
        <sz val="11"/>
        <color theme="1"/>
        <rFont val="Calibri"/>
        <family val="2"/>
      </rPr>
      <t xml:space="preserve">Ich werde </t>
    </r>
    <r>
      <rPr>
        <sz val="11"/>
        <color theme="1"/>
        <rFont val="Calibri"/>
        <family val="2"/>
      </rPr>
      <t>[[ brand_name ]] etwas stärker in Erwägung ziehen</t>
    </r>
  </si>
  <si>
    <t xml:space="preserve">Mi rende un po’ più propenso/a a considerare [[ brand_name ]] </t>
  </si>
  <si>
    <r>
      <rPr>
        <sz val="11"/>
        <color theme="1"/>
        <rFont val="Calibri"/>
        <family val="2"/>
      </rPr>
      <t xml:space="preserve">ik zal </t>
    </r>
    <r>
      <rPr>
        <sz val="11"/>
        <color theme="1"/>
        <rFont val="Calibri"/>
        <family val="2"/>
      </rPr>
      <t>[[ brand_name ]]</t>
    </r>
    <r>
      <rPr>
        <sz val="11"/>
        <color theme="1"/>
        <rFont val="Calibri"/>
        <family val="2"/>
      </rPr>
      <t xml:space="preserve"> iets eerder overwegen</t>
    </r>
  </si>
  <si>
    <t>ทำให้ฉันน่าจะพิจารณา [[ brand_name ]] มากขึ้นเล็กน้อย</t>
  </si>
  <si>
    <t>Je songerais un peu plus à [[ brand_name ]]</t>
  </si>
  <si>
    <t>Membuat saya agak lebih mungkin mempertimbangkan memilih [[ product_name ]] [[ brand_name ]]</t>
  </si>
  <si>
    <r>
      <rPr>
        <sz val="11"/>
        <color theme="1"/>
        <rFont val="Calibri"/>
        <family val="2"/>
      </rPr>
      <t xml:space="preserve">Hace más probable que considere </t>
    </r>
    <r>
      <rPr>
        <sz val="11"/>
        <color theme="1"/>
        <rFont val="Calibri"/>
        <family val="2"/>
      </rPr>
      <t>[[ brand_name ]]</t>
    </r>
  </si>
  <si>
    <t>Medyo hinihikayat ako na  mas ikonsidera ko ang [[ brand_name ]]</t>
  </si>
  <si>
    <t>Non cambierà la mia decisione</t>
  </si>
  <si>
    <t>Cela ne changerait rien</t>
  </si>
  <si>
    <t>Me faz deixar de considerar [[ brand_name ]]</t>
  </si>
  <si>
    <r>
      <rPr>
        <sz val="11"/>
        <color theme="1"/>
        <rFont val="Calibri"/>
        <family val="2"/>
      </rPr>
      <t xml:space="preserve">Wird mich davon abhalten, </t>
    </r>
    <r>
      <rPr>
        <sz val="11"/>
        <color theme="1"/>
        <rFont val="Calibri"/>
        <family val="2"/>
      </rPr>
      <t>[[ brand_name ]] in Erwägung zu ziehen</t>
    </r>
  </si>
  <si>
    <t xml:space="preserve">Mi fa passare la voglia di considerare [[ brand_name ]] </t>
  </si>
  <si>
    <r>
      <rPr>
        <sz val="11"/>
        <color theme="1"/>
        <rFont val="Calibri"/>
        <family val="2"/>
      </rPr>
      <t xml:space="preserve">het doet me ervan afzien </t>
    </r>
    <r>
      <rPr>
        <sz val="11"/>
        <color theme="1"/>
        <rFont val="Calibri"/>
        <family val="2"/>
      </rPr>
      <t xml:space="preserve">[[ brand_name ]] </t>
    </r>
    <r>
      <rPr>
        <sz val="11"/>
        <color theme="1"/>
        <rFont val="Calibri"/>
        <family val="2"/>
      </rPr>
      <t>te overwegen</t>
    </r>
  </si>
  <si>
    <t xml:space="preserve">ทำให้ฉันไม่พิจารณา [[ brand_name ]] </t>
  </si>
  <si>
    <t>Elle m’inciterait plutôt à ne plus songer à [[ brand_name ]]</t>
  </si>
  <si>
    <t>Membuat saya tidak akan mempertimbangkan [[ product_name ]] [[ brand_name ]]</t>
  </si>
  <si>
    <t>Hace que no considere [[ brand_name ]]</t>
  </si>
  <si>
    <r>
      <rPr>
        <sz val="11"/>
        <color theme="1"/>
        <rFont val="Calibri"/>
        <family val="2"/>
      </rPr>
      <t>Hinikayat ako na huwag ikonsidera</t>
    </r>
    <r>
      <rPr>
        <sz val="11"/>
        <color theme="1"/>
        <rFont val="Calibri"/>
        <family val="2"/>
      </rPr>
      <t xml:space="preserve"> ang </t>
    </r>
    <r>
      <rPr>
        <sz val="11"/>
        <color theme="1"/>
        <rFont val="Calibri"/>
        <family val="2"/>
      </rPr>
      <t>[[ brand_name ]]</t>
    </r>
  </si>
  <si>
    <t>Makes me less likely to consider [[ brand_name ]]</t>
  </si>
  <si>
    <t>Long TermPersuasionBuy</t>
  </si>
  <si>
    <t>If you were about to buy a/an [[ product_name ]], how would this ad affect your consideration of [[ brand_name ]]?</t>
  </si>
  <si>
    <t xml:space="preserve">Se você fosse comprar um/uma [[ product_name ]], como você acha que esse comercial vai afetar a sua consideração de [[ brand_name ]]? </t>
  </si>
  <si>
    <t>Wenn Sie dabei wären, (sich) ein/eine/einen [[ product_name ]] zu kaufen, inwieweit wird sich diese Werbung darauf auswirken, ob Sie [[ brand_name ]] in Erwägung ziehen?</t>
  </si>
  <si>
    <t>Se Lei avesse intenzione di acquistare un/una [[ product_name ]], in quale modo questa pubblicità modificherebbe la Sua considerazione nei confronti di [[ brand_name ]]?</t>
  </si>
  <si>
    <r>
      <rPr>
        <sz val="11"/>
        <color theme="1"/>
        <rFont val="Calibri"/>
        <family val="2"/>
      </rPr>
      <t>Als u een [[ product_name ]]  zou gaan kopen, hoe denkt u dan dat deze reclame</t>
    </r>
    <r>
      <rPr>
        <sz val="11"/>
        <color theme="1"/>
        <rFont val="Calibri"/>
        <family val="2"/>
      </rPr>
      <t xml:space="preserve"> uw overweging van [[ brand_name ]] zal beïnvloeden?</t>
    </r>
  </si>
  <si>
    <t>ขอให้คุณนึกถึงโฆษณาของ [[ brand_name ]] ที่คุณพึ่งดูนะคะ/ครับ ถ้าคุณอยากจะซื้อ [[ product_name ]] โฆษณานี้จะมีผลต่อการพิจารณายี่ห้อ [[ brand_name ]] ของคุณอย่างไรคะ/ครับ?</t>
  </si>
  <si>
    <t>Si vous deviez acheter un/une [[ product_name ]], dans quelle mesure cette publicité influencerait-elle votre comportement à l’égard de/d’ [[ brand_name ]] ?</t>
  </si>
  <si>
    <r>
      <rPr>
        <sz val="11"/>
        <color theme="1"/>
        <rFont val="Calibri"/>
        <family val="2"/>
      </rPr>
      <t>Jika anda ingin membeli [[ product_name ]] sekarang ini, bagaimanakah iklan ini mempengaruhi pertimbangan anda terhadap [[ brand_name ]]?</t>
    </r>
  </si>
  <si>
    <t>Si fueras a comprar una/un [[ product_name ]], ¿cómo influirá el anuncio en tu consideración de [[ brand_name ]]?</t>
  </si>
  <si>
    <r>
      <rPr>
        <sz val="11"/>
        <color theme="1"/>
        <rFont val="Calibri"/>
        <family val="2"/>
      </rPr>
      <t xml:space="preserve">Kung bibili ka </t>
    </r>
    <r>
      <rPr>
        <sz val="11"/>
        <color theme="1"/>
        <rFont val="Calibri"/>
        <family val="2"/>
      </rPr>
      <t>ng/sa</t>
    </r>
    <r>
      <rPr>
        <sz val="11"/>
        <color theme="1"/>
        <rFont val="Calibri"/>
        <family val="2"/>
      </rPr>
      <t xml:space="preserve"> [[ product_name ]], paano maapektuhan ng patalastas ang pagkonsidera mo </t>
    </r>
    <r>
      <rPr>
        <sz val="11"/>
        <color theme="1"/>
        <rFont val="Calibri"/>
        <family val="2"/>
      </rPr>
      <t>ng</t>
    </r>
    <r>
      <rPr>
        <sz val="11"/>
        <color theme="1"/>
        <rFont val="Calibri"/>
        <family val="2"/>
      </rPr>
      <t xml:space="preserve"> [[ brand_name ]]?</t>
    </r>
  </si>
  <si>
    <r>
      <rPr>
        <sz val="11"/>
        <color theme="1"/>
        <rFont val="Calibri"/>
        <family val="2"/>
      </rPr>
      <t xml:space="preserve">Ich werde </t>
    </r>
    <r>
      <rPr>
        <sz val="11"/>
        <color theme="1"/>
        <rFont val="Calibri"/>
        <family val="2"/>
      </rPr>
      <t>[[ brand_name ]] sehr viel stärker in Erwägung ziehen</t>
    </r>
  </si>
  <si>
    <r>
      <rPr>
        <sz val="11"/>
        <color theme="1"/>
        <rFont val="Calibri"/>
        <family val="2"/>
      </rPr>
      <t xml:space="preserve">ik zal </t>
    </r>
    <r>
      <rPr>
        <sz val="11"/>
        <color theme="1"/>
        <rFont val="Calibri"/>
        <family val="2"/>
      </rPr>
      <t xml:space="preserve">[[ brand_name ]] </t>
    </r>
    <r>
      <rPr>
        <sz val="11"/>
        <color theme="1"/>
        <rFont val="Calibri"/>
        <family val="2"/>
      </rPr>
      <t>veel eerder overwegen</t>
    </r>
  </si>
  <si>
    <r>
      <rPr>
        <sz val="11"/>
        <color theme="1"/>
        <rFont val="Calibri"/>
        <family val="2"/>
      </rPr>
      <t xml:space="preserve">ทำให้ฉันน่าจะพิจารณา </t>
    </r>
    <r>
      <rPr>
        <sz val="11"/>
        <color theme="1"/>
        <rFont val="Calibri"/>
        <family val="2"/>
      </rPr>
      <t>[[ brand_name ]] มากขึ้นมาก</t>
    </r>
  </si>
  <si>
    <r>
      <rPr>
        <sz val="11"/>
        <color theme="1"/>
        <rFont val="Calibri"/>
        <family val="2"/>
      </rPr>
      <t xml:space="preserve">Hace mucho más probable que considere </t>
    </r>
    <r>
      <rPr>
        <sz val="11"/>
        <color theme="1"/>
        <rFont val="Calibri"/>
        <family val="2"/>
      </rPr>
      <t>[[ brand_name ]]</t>
    </r>
  </si>
  <si>
    <r>
      <rPr>
        <sz val="11"/>
        <color theme="1"/>
        <rFont val="Calibri"/>
        <family val="2"/>
      </rPr>
      <t xml:space="preserve">Talagang hinihikayat ako na mas ikonsidera ko </t>
    </r>
    <r>
      <rPr>
        <sz val="11"/>
        <color theme="1"/>
        <rFont val="Calibri"/>
        <family val="2"/>
      </rPr>
      <t>ang</t>
    </r>
    <r>
      <rPr>
        <sz val="11"/>
        <color theme="1"/>
        <rFont val="Calibri"/>
        <family val="2"/>
      </rPr>
      <t xml:space="preserve"> [[ brand_name ]]</t>
    </r>
  </si>
  <si>
    <r>
      <rPr>
        <sz val="11"/>
        <color theme="1"/>
        <rFont val="Calibri"/>
        <family val="2"/>
      </rPr>
      <t xml:space="preserve">Ich werde </t>
    </r>
    <r>
      <rPr>
        <sz val="11"/>
        <color theme="1"/>
        <rFont val="Calibri"/>
        <family val="2"/>
      </rPr>
      <t>[[ brand_name ]] etwas stärker in Erwägung ziehen</t>
    </r>
  </si>
  <si>
    <t>ik zal [[ brand_name ]] iets eerder overwegen</t>
  </si>
  <si>
    <r>
      <rPr>
        <sz val="11"/>
        <color theme="1"/>
        <rFont val="Calibri"/>
        <family val="2"/>
      </rPr>
      <t xml:space="preserve">ทำให้ฉันน่าจะพิจารณา </t>
    </r>
    <r>
      <rPr>
        <sz val="11"/>
        <color theme="1"/>
        <rFont val="Calibri"/>
        <family val="2"/>
      </rPr>
      <t>[[ brand_name ]] มากขึ้นเล็กน้อย</t>
    </r>
  </si>
  <si>
    <r>
      <rPr>
        <sz val="11"/>
        <color theme="1"/>
        <rFont val="Calibri"/>
        <family val="2"/>
      </rPr>
      <t xml:space="preserve">Hace más probable que considere </t>
    </r>
    <r>
      <rPr>
        <sz val="11"/>
        <color theme="1"/>
        <rFont val="Calibri"/>
        <family val="2"/>
      </rPr>
      <t>[[ brand_name ]]</t>
    </r>
  </si>
  <si>
    <r>
      <rPr>
        <sz val="11"/>
        <color theme="1"/>
        <rFont val="Calibri"/>
        <family val="2"/>
      </rPr>
      <t xml:space="preserve">Medyo hinihikayat ako na  mas ikonsidera ko </t>
    </r>
    <r>
      <rPr>
        <sz val="11"/>
        <color theme="1"/>
        <rFont val="Calibri"/>
        <family val="2"/>
      </rPr>
      <t xml:space="preserve">ang </t>
    </r>
    <r>
      <rPr>
        <sz val="11"/>
        <color theme="1"/>
        <rFont val="Calibri"/>
        <family val="2"/>
      </rPr>
      <t>[[ brand_name ]]</t>
    </r>
  </si>
  <si>
    <r>
      <rPr>
        <sz val="11"/>
        <color theme="1"/>
        <rFont val="Calibri"/>
        <family val="2"/>
      </rPr>
      <t xml:space="preserve">Wird mich davon abhalten, </t>
    </r>
    <r>
      <rPr>
        <sz val="11"/>
        <color theme="1"/>
        <rFont val="Calibri"/>
        <family val="2"/>
      </rPr>
      <t>[[ brand_name ]] in Erwägung zu ziehen</t>
    </r>
  </si>
  <si>
    <r>
      <rPr>
        <sz val="11"/>
        <color theme="1"/>
        <rFont val="Calibri"/>
        <family val="2"/>
      </rPr>
      <t xml:space="preserve">het doet me ervan afzien </t>
    </r>
    <r>
      <rPr>
        <sz val="11"/>
        <color theme="1"/>
        <rFont val="Calibri"/>
        <family val="2"/>
      </rPr>
      <t xml:space="preserve">[[ brand_name ]] </t>
    </r>
    <r>
      <rPr>
        <sz val="11"/>
        <color theme="1"/>
        <rFont val="Calibri"/>
        <family val="2"/>
      </rPr>
      <t>te overwegen</t>
    </r>
  </si>
  <si>
    <r>
      <rPr>
        <sz val="11"/>
        <color theme="1"/>
        <rFont val="Calibri"/>
        <family val="2"/>
      </rPr>
      <t xml:space="preserve">ทำให้ฉันไม่พิจารณา </t>
    </r>
    <r>
      <rPr>
        <sz val="11"/>
        <color theme="1"/>
        <rFont val="Calibri"/>
        <family val="2"/>
      </rPr>
      <t xml:space="preserve">[[ brand_name ]] </t>
    </r>
  </si>
  <si>
    <r>
      <rPr>
        <sz val="11"/>
        <color theme="1"/>
        <rFont val="Calibri"/>
        <family val="2"/>
      </rPr>
      <t>Hace que no considere</t>
    </r>
    <r>
      <rPr>
        <sz val="11"/>
        <color theme="1"/>
        <rFont val="Calibri"/>
        <family val="2"/>
      </rPr>
      <t xml:space="preserve"> [[ brand_name ]]</t>
    </r>
  </si>
  <si>
    <t>Hinikayat ako na huwag ikonsidera ang [[ brand_name ]]</t>
  </si>
  <si>
    <t>Long TermPersuasionTakeOut</t>
  </si>
  <si>
    <t>If you were about to take out a/an [[ product_name ]], how would this ad affect your consideration of [[ brand_name ]]?</t>
  </si>
  <si>
    <t>Wenn Sie dabei wären, (sich) ein/eine/einen [[ product_name ]] abzuschließen, inwieweit wird sich diese Werbung darauf auswirken, ob Sie [[ brand_name ]] in Erwägung ziehen?</t>
  </si>
  <si>
    <t>Ich werde [[ brand_name ]] sehr viel stärker in Erwägung ziehen</t>
  </si>
  <si>
    <r>
      <rPr>
        <sz val="11"/>
        <color theme="1"/>
        <rFont val="Calibri"/>
        <family val="2"/>
      </rPr>
      <t xml:space="preserve">Ich werde </t>
    </r>
    <r>
      <rPr>
        <sz val="11"/>
        <color theme="1"/>
        <rFont val="Calibri"/>
        <family val="2"/>
      </rPr>
      <t>[[ brand_name ]] etwas stärker in Erwägung ziehen</t>
    </r>
  </si>
  <si>
    <t>Wird mich davon abhalten, [[ brand_name ]] in Erwägung zu ziehen</t>
  </si>
  <si>
    <t>Long TermPersuasionVisit</t>
  </si>
  <si>
    <t>If you were about to visit a/an [[ product_name ]], how would this ad affect your consideration of [[ brand_name ]]?</t>
  </si>
  <si>
    <r>
      <rPr>
        <sz val="11"/>
        <color theme="1"/>
        <rFont val="Calibri"/>
        <family val="2"/>
      </rPr>
      <t xml:space="preserve">Kung pupunta  ka </t>
    </r>
    <r>
      <rPr>
        <sz val="11"/>
        <color theme="1"/>
        <rFont val="Calibri"/>
        <family val="2"/>
      </rPr>
      <t>ng/sa</t>
    </r>
    <r>
      <rPr>
        <sz val="11"/>
        <color theme="1"/>
        <rFont val="Calibri"/>
        <family val="2"/>
      </rPr>
      <t xml:space="preserve"> [[ product_name ]], paano maapektuhan ng patalastas ang pagkonsidera mo ng [[ brand_name ]]?</t>
    </r>
  </si>
  <si>
    <r>
      <rPr>
        <sz val="11"/>
        <color theme="1"/>
        <rFont val="Calibri"/>
        <family val="2"/>
      </rPr>
      <t xml:space="preserve">Talagang hinihikayat ako na mas ikonsidera ko </t>
    </r>
    <r>
      <rPr>
        <sz val="11"/>
        <color theme="1"/>
        <rFont val="Calibri"/>
        <family val="2"/>
      </rPr>
      <t>ang</t>
    </r>
    <r>
      <rPr>
        <sz val="11"/>
        <color theme="1"/>
        <rFont val="Calibri"/>
        <family val="2"/>
      </rPr>
      <t xml:space="preserve"> [[ brand_name ]]</t>
    </r>
  </si>
  <si>
    <t>ServiceBrand UsageUse</t>
  </si>
  <si>
    <t xml:space="preserve">Select the phrase which applies to you. </t>
  </si>
  <si>
    <t>Clique na frase que mais se aplica a você.</t>
  </si>
  <si>
    <t xml:space="preserve">Wählen Sie die Aussage aus, die am besten auf Sie zutrifft. </t>
  </si>
  <si>
    <t xml:space="preserve">Per favore, selezioni la frase che meglio Le si adatta. </t>
  </si>
  <si>
    <t>Welke zin is het meest op u van toepassing?</t>
  </si>
  <si>
    <t>กรุณาเลือกข้อความที่คุณคิดว่าตรงกับตัวคุณ.</t>
  </si>
  <si>
    <t>Sélectionnez la phrase qui vous convient le mieux.</t>
  </si>
  <si>
    <t>Pilih pernyataan yang menggambarkan keadaan Anda.</t>
  </si>
  <si>
    <t>Selecciona la frase que aplica mejor para ti.</t>
  </si>
  <si>
    <t>Piliin ang statement na na-aangkop sayo</t>
  </si>
  <si>
    <t>I currently use [[ brand_name ]]</t>
  </si>
  <si>
    <t xml:space="preserve">Eu atualmente uso [[ brand_name ]] </t>
  </si>
  <si>
    <t xml:space="preserve">Ich nutze zurzeit [[brand name]] </t>
  </si>
  <si>
    <t>Attualmente utilizzo [[ brand_name ]]</t>
  </si>
  <si>
    <t>ik gebruik momenteel [[ brand_name ]]</t>
  </si>
  <si>
    <r>
      <rPr>
        <sz val="11"/>
        <color theme="1"/>
        <rFont val="Calibri"/>
        <family val="2"/>
      </rPr>
      <t xml:space="preserve">ปัจจุบันฉันใช้ </t>
    </r>
    <r>
      <rPr>
        <sz val="11"/>
        <color theme="1"/>
        <rFont val="Calibri"/>
        <family val="2"/>
      </rPr>
      <t>[[ brand_name ]]</t>
    </r>
  </si>
  <si>
    <t>J’ utilise actuellement [[ brand_name ]]</t>
  </si>
  <si>
    <t>Saat ini saya menggunakan [[ brand_name ]]</t>
  </si>
  <si>
    <r>
      <rPr>
        <sz val="11"/>
        <color theme="1"/>
        <rFont val="Calibri"/>
        <family val="2"/>
      </rPr>
      <t>Actualmente uso</t>
    </r>
    <r>
      <rPr>
        <sz val="11"/>
        <color theme="1"/>
        <rFont val="Calibri"/>
        <family val="2"/>
      </rPr>
      <t xml:space="preserve"> [[ brand_name ]]</t>
    </r>
  </si>
  <si>
    <t>Kasalukuyan akong gumagamit ng [[ brand_name ]]</t>
  </si>
  <si>
    <t>I currently use [[ brand_name ]] and use another brand or product as well</t>
  </si>
  <si>
    <t>Eu atualmente uso [[ brand_name ]] e outra marca ou produto</t>
  </si>
  <si>
    <t>Ich nutze [[ brand_name ]] und eine andere Marke oder ein anderes Produkt</t>
  </si>
  <si>
    <r>
      <rPr>
        <sz val="11"/>
        <color theme="1"/>
        <rFont val="Calibri"/>
        <family val="2"/>
      </rPr>
      <t>Attualmente utilizzo</t>
    </r>
    <r>
      <rPr>
        <sz val="11"/>
        <color theme="1"/>
        <rFont val="Calibri"/>
        <family val="2"/>
      </rPr>
      <t xml:space="preserve"> [[ brand_name ]] e anche altre marche/servizi</t>
    </r>
  </si>
  <si>
    <r>
      <rPr>
        <sz val="11"/>
        <color theme="1"/>
        <rFont val="Calibri"/>
        <family val="2"/>
      </rPr>
      <t xml:space="preserve">ik gebruik momenteel </t>
    </r>
    <r>
      <rPr>
        <sz val="11"/>
        <color theme="1"/>
        <rFont val="Calibri"/>
        <family val="2"/>
      </rPr>
      <t xml:space="preserve">[[ brand_name ]] </t>
    </r>
    <r>
      <rPr>
        <sz val="11"/>
        <color theme="1"/>
        <rFont val="Calibri"/>
        <family val="2"/>
      </rPr>
      <t xml:space="preserve">en ik gebruik ook een ander merk of product </t>
    </r>
  </si>
  <si>
    <r>
      <rPr>
        <sz val="11"/>
        <color theme="1"/>
        <rFont val="Calibri"/>
        <family val="2"/>
      </rPr>
      <t xml:space="preserve">ปัจจุบันฉันใช้ </t>
    </r>
    <r>
      <rPr>
        <sz val="11"/>
        <color theme="1"/>
        <rFont val="Calibri"/>
        <family val="2"/>
      </rPr>
      <t>[[ brand_name ]] และยี่ห้ออื่นด้วย</t>
    </r>
  </si>
  <si>
    <t>J’ utilise actuellement [[ brand_name ]] ainsi qu’une autre marque ou un autre produit</t>
  </si>
  <si>
    <t>Saat ini saya menggunakan [[ brand_name ]] dan juga merek atau produk lain</t>
  </si>
  <si>
    <r>
      <rPr>
        <sz val="11"/>
        <color theme="1"/>
        <rFont val="Calibri"/>
        <family val="2"/>
      </rPr>
      <t xml:space="preserve">Actualmente uso </t>
    </r>
    <r>
      <rPr>
        <sz val="11"/>
        <color theme="1"/>
        <rFont val="Calibri"/>
        <family val="2"/>
      </rPr>
      <t>[[ brand_name ]] y uso otra marca o producto también.</t>
    </r>
  </si>
  <si>
    <t>Kasalukuyan akong gumagamit ng [[ brand_name ]] at gumagamit din ako ng ibang brand o produkto</t>
  </si>
  <si>
    <t>I have used [[ brand_name ]] in the past but don’t use [[ brand_name ]] now</t>
  </si>
  <si>
    <t>Eu já usei [[ brand_name ]] no passado, mas não uso   [[ brand_name ]] hoje em dia</t>
  </si>
  <si>
    <t>Ich habe [[ brand_name ]] verwendet, verwende [[ brand_name ]] zurzeit aber nicht</t>
  </si>
  <si>
    <r>
      <rPr>
        <sz val="11"/>
        <color theme="1"/>
        <rFont val="Calibri"/>
        <family val="2"/>
      </rPr>
      <t>Ho utilizzato un/una</t>
    </r>
    <r>
      <rPr>
        <sz val="11"/>
        <color theme="1"/>
        <rFont val="Calibri"/>
        <family val="2"/>
      </rPr>
      <t xml:space="preserve"> [[ brand_name ]] in passato, ma ora non più</t>
    </r>
  </si>
  <si>
    <r>
      <rPr>
        <sz val="11"/>
        <color theme="1"/>
        <rFont val="Calibri"/>
        <family val="2"/>
      </rPr>
      <t>ik heb [[brand name]]</t>
    </r>
    <r>
      <rPr>
        <sz val="11"/>
        <color theme="1"/>
        <rFont val="Calibri"/>
        <family val="2"/>
      </rPr>
      <t xml:space="preserve"> in het verleden gebruikt, maar op dit moment gebruik ik het niet</t>
    </r>
  </si>
  <si>
    <r>
      <rPr>
        <sz val="11"/>
        <color theme="1"/>
        <rFont val="Calibri"/>
        <family val="2"/>
      </rPr>
      <t xml:space="preserve">ฉันเคยใช้ </t>
    </r>
    <r>
      <rPr>
        <sz val="11"/>
        <color theme="1"/>
        <rFont val="Calibri"/>
        <family val="2"/>
      </rPr>
      <t>[[ brand_name ]] ในอดีตแต่ไม่ได้ใช้</t>
    </r>
    <r>
      <rPr>
        <sz val="11"/>
        <color theme="1"/>
        <rFont val="Calibri"/>
        <family val="2"/>
      </rPr>
      <t xml:space="preserve"> [[ brand_name ]] ในปัจจุบัน</t>
    </r>
  </si>
  <si>
    <t>J'ai utilisé [[ brand_name ]] dans le passé mais je n'utilise plus [[ product_name ]] [[ brand_name ]] maintenant</t>
  </si>
  <si>
    <r>
      <rPr>
        <sz val="11"/>
        <color theme="1"/>
        <rFont val="Calibri"/>
        <family val="2"/>
      </rPr>
      <t>Saya pernah menggunakan</t>
    </r>
    <r>
      <rPr>
        <sz val="11"/>
        <color theme="1"/>
        <rFont val="Calibri"/>
        <family val="2"/>
      </rPr>
      <t xml:space="preserve"> [[ brand_name ]] sebelumnya tetapi tidak menggunakan [[ brand_name ]] lagi sekarang</t>
    </r>
  </si>
  <si>
    <r>
      <rPr>
        <sz val="11"/>
        <color theme="1"/>
        <rFont val="Calibri"/>
        <family val="2"/>
      </rPr>
      <t xml:space="preserve">He usado </t>
    </r>
    <r>
      <rPr>
        <sz val="11"/>
        <color theme="1"/>
        <rFont val="Calibri"/>
        <family val="2"/>
      </rPr>
      <t>[[ brand_name ]] anteriormente pero ahora no  uso [[ brand_name ]]</t>
    </r>
  </si>
  <si>
    <t>Gumamit ako ng [[ brand_name ]] dati pero hindi na ako gumagamit nito ngayon</t>
  </si>
  <si>
    <t>I have heard of [[ brand_name ]] but never used it</t>
  </si>
  <si>
    <t>Já ouvi falar de [[ brand_name ]] mas nunca usei</t>
  </si>
  <si>
    <t>Ich habe von [[ brand_name ]] gehört, es/ihn/sie aber noch nie verwendet</t>
  </si>
  <si>
    <r>
      <rPr>
        <sz val="11"/>
        <color theme="1"/>
        <rFont val="Calibri"/>
        <family val="2"/>
      </rPr>
      <t>Ho sentito nominare</t>
    </r>
    <r>
      <rPr>
        <sz val="11"/>
        <color theme="1"/>
        <rFont val="Calibri"/>
        <family val="2"/>
      </rPr>
      <t xml:space="preserve"> [[ brand_name ]] ma non l’ho mai usato</t>
    </r>
  </si>
  <si>
    <t>ik heb van [[brand name]] gehoord, maar heb het nog nooit gebruikt</t>
  </si>
  <si>
    <t>ฉันเคยได้ยินชื่อ [[ brand_name ]] แต่ไม่เคยใช้ [[ brand_name ]]</t>
  </si>
  <si>
    <t>J’ai entendu parler de/d’ [[ brand_name ]] mais je ne l'ai jamais utilisé</t>
  </si>
  <si>
    <t>Saya pernah mendengar [[ brand_name ]] tapi tidak pernah menggunakannya</t>
  </si>
  <si>
    <t>He oído o escuchado sobre [[ brand_name ]] pero nunca usé uno/ una.</t>
  </si>
  <si>
    <t>Narinig ko na ang [[ brand_name ]] pero hindi pa ako nakagamit nito</t>
  </si>
  <si>
    <t>I have never heard of [[ brand_name ]] before today</t>
  </si>
  <si>
    <t>Nunca ouvi falar de [[ brand_name ]] até agora</t>
  </si>
  <si>
    <t>Habe bis heute noch nichts von [[ brand_name ]] gehört</t>
  </si>
  <si>
    <r>
      <rPr>
        <sz val="11"/>
        <color theme="1"/>
        <rFont val="Calibri"/>
        <family val="2"/>
      </rPr>
      <t>Non ho mai sentito nominare</t>
    </r>
    <r>
      <rPr>
        <sz val="11"/>
        <color theme="1"/>
        <rFont val="Calibri"/>
        <family val="2"/>
      </rPr>
      <t xml:space="preserve"> [[ brand_name ]] prima d’oggi</t>
    </r>
  </si>
  <si>
    <t>ik had voor vandaag nog nooit van [[brand name]] gehoord</t>
  </si>
  <si>
    <r>
      <rPr>
        <sz val="11"/>
        <color theme="1"/>
        <rFont val="Calibri"/>
        <family val="2"/>
      </rPr>
      <t xml:space="preserve">ฉันไม่เคยได้ยินชื่อ </t>
    </r>
    <r>
      <rPr>
        <sz val="11"/>
        <color theme="1"/>
        <rFont val="Calibri"/>
        <family val="2"/>
      </rPr>
      <t>[[ brand_name ]] มาก่อนเลย</t>
    </r>
  </si>
  <si>
    <t>Je n’ai jamais entendu parler de/d’ [[ brand_name ]] avant aujourd’hui</t>
  </si>
  <si>
    <t>Saya tidak pernah mendengar [[ brand_name ]] sebelum hari ini</t>
  </si>
  <si>
    <r>
      <rPr>
        <sz val="11"/>
        <color theme="1"/>
        <rFont val="Calibri"/>
        <family val="2"/>
      </rPr>
      <t xml:space="preserve">Nunca había escuchado sobre </t>
    </r>
    <r>
      <rPr>
        <sz val="11"/>
        <color theme="1"/>
        <rFont val="Calibri"/>
        <family val="2"/>
      </rPr>
      <t>[[ brand_name ]] hasta hoy</t>
    </r>
  </si>
  <si>
    <t>ServiceBrand UsageHave</t>
  </si>
  <si>
    <t>I currently have [[ brand_name ]]</t>
  </si>
  <si>
    <t xml:space="preserve">Eu atualmente tenho [[ brand_name ]] </t>
  </si>
  <si>
    <t>Ich besitze zurzeit [[brand name]]</t>
  </si>
  <si>
    <r>
      <rPr>
        <sz val="11"/>
        <color theme="1"/>
        <rFont val="Calibri"/>
        <family val="2"/>
      </rPr>
      <t xml:space="preserve">Attualmente ho </t>
    </r>
    <r>
      <rPr>
        <sz val="11"/>
        <color theme="1"/>
        <rFont val="Calibri"/>
        <family val="2"/>
      </rPr>
      <t>[[ brand_name ]]</t>
    </r>
  </si>
  <si>
    <t>ik heb momenteel [[brand name]]</t>
  </si>
  <si>
    <t>ปัจจุบันฉันมี [[ brand_name ]]</t>
  </si>
  <si>
    <t>J’ ai actuellement [[ brand_name ]]</t>
  </si>
  <si>
    <t>Saat ini saya memiliki [[ brand_name ]]</t>
  </si>
  <si>
    <r>
      <rPr>
        <sz val="11"/>
        <color theme="1"/>
        <rFont val="Calibri"/>
        <family val="2"/>
      </rPr>
      <t xml:space="preserve">Actualmente tengo </t>
    </r>
    <r>
      <rPr>
        <sz val="11"/>
        <color theme="1"/>
        <rFont val="Calibri"/>
        <family val="2"/>
      </rPr>
      <t>[[ brand_name ]]</t>
    </r>
  </si>
  <si>
    <t>Kasalukuyan akong mayroong ng [[ brand_name ]]</t>
  </si>
  <si>
    <t>I currently have [[ brand_name ]] and use another brand or product as well</t>
  </si>
  <si>
    <t>Eu atualmente tenho [[ brand_name ]] e outra marca ou produto</t>
  </si>
  <si>
    <t>Ich besitze zurzeit [[ brand_name ]] und eine andere Marke oder ein anderes Produkt</t>
  </si>
  <si>
    <t>Attualmente ho [[ brand_name ]] e anche altre marche/servizi</t>
  </si>
  <si>
    <r>
      <rPr>
        <sz val="11"/>
        <color theme="1"/>
        <rFont val="Calibri"/>
        <family val="2"/>
      </rPr>
      <t xml:space="preserve">ik heb momenteel [[brand name]] </t>
    </r>
    <r>
      <rPr>
        <sz val="11"/>
        <color theme="1"/>
        <rFont val="Calibri"/>
        <family val="2"/>
      </rPr>
      <t xml:space="preserve">en ik gebruik ook een ander merk of product </t>
    </r>
  </si>
  <si>
    <r>
      <rPr>
        <sz val="11"/>
        <color theme="1"/>
        <rFont val="Calibri"/>
        <family val="2"/>
      </rPr>
      <t xml:space="preserve">ปัจจุบันฉันมี </t>
    </r>
    <r>
      <rPr>
        <sz val="11"/>
        <color theme="1"/>
        <rFont val="Calibri"/>
        <family val="2"/>
      </rPr>
      <t>[[ brand_name ]] และยี่ห้ออื่นด้วย</t>
    </r>
  </si>
  <si>
    <t>J’ ai actuellement [[ brand_name ]] ainsi qu’une autre marque ou un autre produit</t>
  </si>
  <si>
    <t>Saat ini saya memiliki [[ brand_name ]] dan juga menggunakan merek atau produk lain</t>
  </si>
  <si>
    <r>
      <rPr>
        <sz val="11"/>
        <color theme="1"/>
        <rFont val="Calibri"/>
        <family val="2"/>
      </rPr>
      <t xml:space="preserve">Actualmente tengo </t>
    </r>
    <r>
      <rPr>
        <sz val="11"/>
        <color theme="1"/>
        <rFont val="Calibri"/>
        <family val="2"/>
      </rPr>
      <t>[[ brand_name ]] y uso otra marca o producto también.</t>
    </r>
  </si>
  <si>
    <t>Kasalukuyan akong mayroong ng [[ brand_name ]] at gumagamit din ako ng ibang brand o produkto</t>
  </si>
  <si>
    <t>I have had [[ brand_name ]] in the past but don’t have [[ brand_name ]] now</t>
  </si>
  <si>
    <t>Eu já tive [[ brand_name ]] no passado, mas não tenho [[ brand_name ]] hoje em dia</t>
  </si>
  <si>
    <t>Ich habe [[ brand_name ]] besessen, besitze [[ brand_name ]] zurzeit aber nicht</t>
  </si>
  <si>
    <t>Ho avuto un/una [[ brand_name ]] in passato, ma ora non più</t>
  </si>
  <si>
    <t>ik heb [[brand name]] in het verleden gehad, maar op dit moment heb ik het niet</t>
  </si>
  <si>
    <r>
      <rPr>
        <sz val="11"/>
        <color theme="1"/>
        <rFont val="Calibri"/>
        <family val="2"/>
      </rPr>
      <t xml:space="preserve">ฉันเคยมี </t>
    </r>
    <r>
      <rPr>
        <sz val="11"/>
        <color theme="1"/>
        <rFont val="Calibri"/>
        <family val="2"/>
      </rPr>
      <t xml:space="preserve">[[ brand_name ]] ในอดีตแต่ไม่ได้มี </t>
    </r>
    <r>
      <rPr>
        <sz val="11"/>
        <color theme="1"/>
        <rFont val="Calibri"/>
        <family val="2"/>
      </rPr>
      <t>[[ brand_name ]] ในปัจจุบัน</t>
    </r>
  </si>
  <si>
    <t>J'ai eu [[ brand_name ]] dans le passé mais je n'ai plus [[ brand_name ]] maintenant</t>
  </si>
  <si>
    <r>
      <rPr>
        <sz val="11"/>
        <color theme="1"/>
        <rFont val="Calibri"/>
        <family val="2"/>
      </rPr>
      <t>Saya pernah menggunakan</t>
    </r>
    <r>
      <rPr>
        <sz val="11"/>
        <color theme="1"/>
        <rFont val="Calibri"/>
        <family val="2"/>
      </rPr>
      <t xml:space="preserve"> [[ brand_name ]] sebelumnya tetapi tidak menggunakan [[ brand_name ]] lagi sekarang</t>
    </r>
  </si>
  <si>
    <r>
      <rPr>
        <sz val="11"/>
        <color theme="1"/>
        <rFont val="Calibri"/>
        <family val="2"/>
      </rPr>
      <t xml:space="preserve">He tenido </t>
    </r>
    <r>
      <rPr>
        <sz val="11"/>
        <color theme="1"/>
        <rFont val="Calibri"/>
        <family val="2"/>
      </rPr>
      <t>[[ brand_name ]] anteriormente pero ahora no  tengo [[ brand_name ]]</t>
    </r>
  </si>
  <si>
    <t>Nagkaroon ako ng [[ brand_name ]] dati pero hindi na ako mayroong nito ngayon</t>
  </si>
  <si>
    <t>I have heard of [[ brand_name ]] but never had one</t>
  </si>
  <si>
    <t>Já ouvi falar de [[ brand_name ]] mas nunca tive</t>
  </si>
  <si>
    <t>Ich habe von [[ brand_name ]] gehört, habe es/ihn/sie aber noch nie besessen</t>
  </si>
  <si>
    <t>Ho sentito nominare [[ brand_name ]] ma non l’ho mai avuto</t>
  </si>
  <si>
    <r>
      <rPr>
        <sz val="11"/>
        <color theme="1"/>
        <rFont val="Calibri"/>
        <family val="2"/>
      </rPr>
      <t xml:space="preserve">ik heb van [[brand name]] </t>
    </r>
    <r>
      <rPr>
        <sz val="11"/>
        <color theme="1"/>
        <rFont val="Calibri"/>
        <family val="2"/>
      </rPr>
      <t>gehoord, maar heb er nooit één gehad</t>
    </r>
  </si>
  <si>
    <r>
      <rPr>
        <sz val="11"/>
        <color theme="1"/>
        <rFont val="Calibri"/>
        <family val="2"/>
      </rPr>
      <t xml:space="preserve">ฉันเคยได้ยินชื่อ </t>
    </r>
    <r>
      <rPr>
        <sz val="11"/>
        <color theme="1"/>
        <rFont val="Calibri"/>
        <family val="2"/>
      </rPr>
      <t xml:space="preserve">[[ brand_name ]] แต่ไม่เคยมี </t>
    </r>
    <r>
      <rPr>
        <sz val="11"/>
        <color theme="1"/>
        <rFont val="Calibri"/>
        <family val="2"/>
      </rPr>
      <t>[[ brand_name ]]</t>
    </r>
  </si>
  <si>
    <t>J’ai entendu parler de/d' [[ brand_name ]] mais je n’en ai jamais eu</t>
  </si>
  <si>
    <t>Saya pernah mendengar [[ brand_name ]] tapi tidak pernah memilikinya</t>
  </si>
  <si>
    <r>
      <rPr>
        <sz val="11"/>
        <color theme="1"/>
        <rFont val="Calibri"/>
        <family val="2"/>
      </rPr>
      <t xml:space="preserve">He oído o escuchado sobre </t>
    </r>
    <r>
      <rPr>
        <sz val="11"/>
        <color theme="1"/>
        <rFont val="Calibri"/>
        <family val="2"/>
      </rPr>
      <t>[[ brand_name ]] pero nunca tuve uno/ una.</t>
    </r>
  </si>
  <si>
    <t>Narinig ko na ang [[ brand_name ]] pero hindi pa ako nagkaroon nito</t>
  </si>
  <si>
    <r>
      <rPr>
        <sz val="11"/>
        <color theme="1"/>
        <rFont val="Calibri"/>
        <family val="2"/>
      </rPr>
      <t xml:space="preserve">Non ho mai sentito nominare </t>
    </r>
    <r>
      <rPr>
        <sz val="11"/>
        <color theme="1"/>
        <rFont val="Calibri"/>
        <family val="2"/>
      </rPr>
      <t>[[ brand_name ]] prima d’oggi</t>
    </r>
  </si>
  <si>
    <r>
      <rPr>
        <sz val="11"/>
        <color theme="1"/>
        <rFont val="Calibri"/>
        <family val="2"/>
      </rPr>
      <t xml:space="preserve">ฉันไม่เคยได้ยินชื่อ </t>
    </r>
    <r>
      <rPr>
        <sz val="11"/>
        <color theme="1"/>
        <rFont val="Calibri"/>
        <family val="2"/>
      </rPr>
      <t>[[ brand_name ]] มาก่อนเลย</t>
    </r>
  </si>
  <si>
    <r>
      <rPr>
        <sz val="11"/>
        <color theme="1"/>
        <rFont val="Calibri"/>
        <family val="2"/>
      </rPr>
      <t>Nunca había escuchado sobre</t>
    </r>
    <r>
      <rPr>
        <sz val="11"/>
        <color theme="1"/>
        <rFont val="Calibri"/>
        <family val="2"/>
      </rPr>
      <t xml:space="preserve"> [[ brand_name ]] hasta hoy</t>
    </r>
  </si>
  <si>
    <t>ServicePersuasion UsersSubscribeTo</t>
  </si>
  <si>
    <t>How will the ad affect your attitude towards [[ brand_name ]]?</t>
  </si>
  <si>
    <t>Como você acha que esse anúncio vai afetar a sua atitude em relação à [[ brand_name ]]?</t>
  </si>
  <si>
    <t>Wie wird die Werbung Ihre Einstellung gegenüber [[ brand_name ]] beeinflussen?</t>
  </si>
  <si>
    <r>
      <rPr>
        <sz val="11"/>
        <color theme="1"/>
        <rFont val="Calibri"/>
        <family val="2"/>
      </rPr>
      <t>Hoe denkt u dat de reclame</t>
    </r>
    <r>
      <rPr>
        <sz val="11"/>
        <color theme="1"/>
        <rFont val="Calibri"/>
        <family val="2"/>
      </rPr>
      <t xml:space="preserve"> uw houding ten opzichte van [brand name] zal beïnvloeden?</t>
    </r>
  </si>
  <si>
    <t>คุณคิดว่าโฆษณานี้มีผลกับทัศนคติของคุณที่มีต่อยี่ห้อ [[ brand_name ]] อย่างไรคะ/ครับ?</t>
  </si>
  <si>
    <t>Dans quelle mesure cette publicité influencera-t-elle votre comportement à l’égard de/d’ [[ brand_name ]] ?</t>
  </si>
  <si>
    <t>Bagaimanakah iklan ini mempengaruhi sikap anda terhadap [[ brand_name ]]?</t>
  </si>
  <si>
    <t>¿Cómo influirá el anuncio en tu actitud hacia [[ brand_name ]]?</t>
  </si>
  <si>
    <t>Paano nito maaapektuhan ang iyong disposisyon tungo sa [[ brand_name ]]?</t>
  </si>
  <si>
    <t>Strongly encourages me to stay with [[ brand_name ]]</t>
  </si>
  <si>
    <t>Me incentiva muito a continuar com [[ brand_name ]]</t>
  </si>
  <si>
    <r>
      <rPr>
        <sz val="11"/>
        <color theme="1"/>
        <rFont val="Calibri"/>
        <family val="2"/>
      </rPr>
      <t>Bestätigt mich sehr darin, weiterhin bei</t>
    </r>
    <r>
      <rPr>
        <sz val="11"/>
        <color theme="1"/>
        <rFont val="Calibri"/>
        <family val="2"/>
      </rPr>
      <t xml:space="preserve"> [[ brand_name ]] zu bleiben</t>
    </r>
  </si>
  <si>
    <r>
      <rPr>
        <sz val="11"/>
        <color theme="1"/>
        <rFont val="Calibri"/>
        <family val="2"/>
      </rPr>
      <t xml:space="preserve">Mi rende molto propenso/a a continuare ad utilizzare </t>
    </r>
    <r>
      <rPr>
        <sz val="11"/>
        <color theme="1"/>
        <rFont val="Calibri"/>
        <family val="2"/>
      </rPr>
      <t>[[ brand_name ]]</t>
    </r>
  </si>
  <si>
    <t>het moedigt me in grote mate aan om bij [[brand name]] te blijven</t>
  </si>
  <si>
    <t>มีผลกระตุ้นให้ฉันใช้ [[ brand_name ]] ต่อไปอย่างมาก</t>
  </si>
  <si>
    <t>M’encourage fortement à rester avec [[ brand_name ]]</t>
  </si>
  <si>
    <r>
      <rPr>
        <sz val="11"/>
        <color theme="1"/>
        <rFont val="Calibri"/>
        <family val="2"/>
      </rPr>
      <t xml:space="preserve">Memberikan dorongan yang sangat kuat kepada saya untuk </t>
    </r>
    <r>
      <rPr>
        <sz val="11"/>
        <color theme="1"/>
        <rFont val="Calibri"/>
        <family val="2"/>
      </rPr>
      <t>terus berlangganan [[ brand_name ]]</t>
    </r>
  </si>
  <si>
    <t>Me alienta fuertemente a seguir con [[ brand_name ]]</t>
  </si>
  <si>
    <t>Talagang nanghihikayat sa akin na manatili sa [[ brand_name ]]</t>
  </si>
  <si>
    <t>Encourages me to stay with [[ brand_name ]]</t>
  </si>
  <si>
    <t>Me incentiva a continuar com [[ brand_name ]]</t>
  </si>
  <si>
    <r>
      <rPr>
        <sz val="11"/>
        <color theme="1"/>
        <rFont val="Calibri"/>
        <family val="2"/>
      </rPr>
      <t>Bestätigt mich darin, weiterhin bei</t>
    </r>
    <r>
      <rPr>
        <sz val="11"/>
        <color theme="1"/>
        <rFont val="Calibri"/>
        <family val="2"/>
      </rPr>
      <t xml:space="preserve"> [[ brand_name ]] zu bleiben</t>
    </r>
  </si>
  <si>
    <r>
      <rPr>
        <sz val="11"/>
        <color theme="1"/>
        <rFont val="Calibri"/>
        <family val="2"/>
      </rPr>
      <t xml:space="preserve">Mi rende propenso/a a continuare ad utilizzare </t>
    </r>
    <r>
      <rPr>
        <sz val="11"/>
        <color theme="1"/>
        <rFont val="Calibri"/>
        <family val="2"/>
      </rPr>
      <t>[[ brand_name ]]</t>
    </r>
  </si>
  <si>
    <r>
      <rPr>
        <sz val="11"/>
        <color theme="1"/>
        <rFont val="Calibri"/>
        <family val="2"/>
      </rPr>
      <t xml:space="preserve">het moedigt me aan om bij [[brand name]] </t>
    </r>
    <r>
      <rPr>
        <sz val="11"/>
        <color theme="1"/>
        <rFont val="Calibri"/>
        <family val="2"/>
      </rPr>
      <t>te blijven</t>
    </r>
  </si>
  <si>
    <r>
      <rPr>
        <sz val="11"/>
        <color rgb="FF000000"/>
        <rFont val="Calibri"/>
        <family val="2"/>
      </rPr>
      <t>มีผลกระตุ้นให้ฉันใช้</t>
    </r>
    <r>
      <rPr>
        <sz val="11"/>
        <color rgb="FF000000"/>
        <rFont val="Calibri"/>
        <family val="2"/>
      </rPr>
      <t xml:space="preserve"> [[ brand_name ]] ต่อไป</t>
    </r>
  </si>
  <si>
    <t>M’encourage à rester avec [[ brand_name ]]</t>
  </si>
  <si>
    <r>
      <rPr>
        <sz val="11"/>
        <color theme="1"/>
        <rFont val="Calibri"/>
        <family val="2"/>
      </rPr>
      <t xml:space="preserve">Mendorong saya untuk </t>
    </r>
    <r>
      <rPr>
        <sz val="11"/>
        <color theme="1"/>
        <rFont val="Calibri"/>
        <family val="2"/>
      </rPr>
      <t>terus berlangganan [[ brand_name ]]</t>
    </r>
  </si>
  <si>
    <t>Me alienta a seguir con [[ brand_name ]]</t>
  </si>
  <si>
    <t>Nanghihikayat sa akin na manatili sa [[ brand_name ]]</t>
  </si>
  <si>
    <t>het heeft geen invloed op mijn houding</t>
  </si>
  <si>
    <t>No influye en cuanto a seguir con [[ brand_name ]]</t>
  </si>
  <si>
    <t>Makes me think about cancelling [[ brand_name ]]</t>
  </si>
  <si>
    <t xml:space="preserve">Me faz pensar em cancelar o/a [[ brand_name ]] </t>
  </si>
  <si>
    <r>
      <rPr>
        <sz val="11"/>
        <color theme="1"/>
        <rFont val="Calibri"/>
        <family val="2"/>
      </rPr>
      <t>Lässt mich darüber nachdenken,</t>
    </r>
    <r>
      <rPr>
        <sz val="11"/>
        <color theme="1"/>
        <rFont val="Calibri"/>
        <family val="2"/>
      </rPr>
      <t xml:space="preserve"> [[ brand_name ]] zu kündigen</t>
    </r>
  </si>
  <si>
    <r>
      <rPr>
        <sz val="11"/>
        <color theme="1"/>
        <rFont val="Calibri"/>
        <family val="2"/>
      </rPr>
      <t xml:space="preserve">Mi fa venir voglia di disdire </t>
    </r>
    <r>
      <rPr>
        <sz val="11"/>
        <color theme="1"/>
        <rFont val="Calibri"/>
        <family val="2"/>
      </rPr>
      <t>[[ brand_name ]]</t>
    </r>
  </si>
  <si>
    <t>de reclame doet me overwegen om mijn [[brand name]] op te zeggen</t>
  </si>
  <si>
    <r>
      <rPr>
        <sz val="11"/>
        <color rgb="FF000000"/>
        <rFont val="Calibri"/>
        <family val="2"/>
      </rPr>
      <t xml:space="preserve">ทำให้ฉันคิดที่จะเลิกใช้ </t>
    </r>
    <r>
      <rPr>
        <sz val="11"/>
        <color rgb="FF000000"/>
        <rFont val="Calibri"/>
        <family val="2"/>
      </rPr>
      <t>[[ brand_name ]]</t>
    </r>
  </si>
  <si>
    <t>Me fait réfléchir quant à l’annulation de [[ brand_name ]]</t>
  </si>
  <si>
    <r>
      <rPr>
        <sz val="11"/>
        <color theme="1"/>
        <rFont val="Calibri"/>
        <family val="2"/>
      </rPr>
      <t xml:space="preserve">Membuat saya berpikir untuk </t>
    </r>
    <r>
      <rPr>
        <sz val="11"/>
        <color theme="1"/>
        <rFont val="Calibri"/>
        <family val="2"/>
      </rPr>
      <t>berhenti berlangganan[[ brand name ]]</t>
    </r>
  </si>
  <si>
    <t>Me hace pensar en cancelar mi contrato con [[ brand_name ]]</t>
  </si>
  <si>
    <r>
      <rPr>
        <sz val="11"/>
        <color theme="1"/>
        <rFont val="Calibri"/>
        <family val="2"/>
      </rPr>
      <t xml:space="preserve">Pinapag-isip ako na kanselahin ang </t>
    </r>
    <r>
      <rPr>
        <sz val="11"/>
        <color theme="1"/>
        <rFont val="Calibri"/>
        <family val="2"/>
      </rPr>
      <t>[[ brand_name ]]</t>
    </r>
  </si>
  <si>
    <r>
      <rPr>
        <sz val="11"/>
        <color theme="1"/>
        <rFont val="Calibri"/>
        <family val="2"/>
      </rPr>
      <t>Makes me think about cancel</t>
    </r>
    <r>
      <rPr>
        <sz val="11"/>
        <color theme="1"/>
        <rFont val="Calibri"/>
        <family val="2"/>
      </rPr>
      <t>ing [[ brand_name ]]</t>
    </r>
  </si>
  <si>
    <t>ServicePersuasion UsersTakeOut</t>
  </si>
  <si>
    <t>Hoe denkt u dat de reclame uw houding ten opzichte van [[brand name]] zal beïnvloeden?</t>
  </si>
  <si>
    <t>Me incentiva muito a continuar com o/a [[ brand_name ]]</t>
  </si>
  <si>
    <r>
      <rPr>
        <sz val="11"/>
        <color theme="1"/>
        <rFont val="Calibri"/>
        <family val="2"/>
      </rPr>
      <t xml:space="preserve">Bestätigt mich sehr darin, weiterhin bei </t>
    </r>
    <r>
      <rPr>
        <sz val="11"/>
        <color theme="1"/>
        <rFont val="Calibri"/>
        <family val="2"/>
      </rPr>
      <t>[[ brand_name ]] zu bleiben</t>
    </r>
  </si>
  <si>
    <r>
      <rPr>
        <sz val="11"/>
        <color theme="1"/>
        <rFont val="Calibri"/>
        <family val="2"/>
      </rPr>
      <t xml:space="preserve">Mi rende molto propenso/a a continuare ad utilizzare </t>
    </r>
    <r>
      <rPr>
        <sz val="11"/>
        <color theme="1"/>
        <rFont val="Calibri"/>
        <family val="2"/>
      </rPr>
      <t>[[ brand_name ]]</t>
    </r>
  </si>
  <si>
    <r>
      <rPr>
        <sz val="11"/>
        <color rgb="FF000000"/>
        <rFont val="Calibri"/>
        <family val="2"/>
      </rPr>
      <t xml:space="preserve">มีผลกระตุ้นให้ฉันใช้ </t>
    </r>
    <r>
      <rPr>
        <sz val="11"/>
        <color rgb="FF000000"/>
        <rFont val="Calibri"/>
        <family val="2"/>
      </rPr>
      <t>[[ brand_name ]] ต่อไปอย่างมาก</t>
    </r>
  </si>
  <si>
    <r>
      <rPr>
        <sz val="11"/>
        <color theme="1"/>
        <rFont val="Calibri"/>
        <family val="2"/>
      </rPr>
      <t xml:space="preserve">Memberikan dorongan yang sangat kuat kepada saya untuk </t>
    </r>
    <r>
      <rPr>
        <sz val="11"/>
        <color theme="1"/>
        <rFont val="Calibri"/>
        <family val="2"/>
      </rPr>
      <t>terus mengambil [[ brand_name ]]</t>
    </r>
  </si>
  <si>
    <r>
      <rPr>
        <sz val="11"/>
        <color theme="1"/>
        <rFont val="Calibri"/>
        <family val="2"/>
      </rPr>
      <t xml:space="preserve">Me alienta fuertemente a seguir con </t>
    </r>
    <r>
      <rPr>
        <sz val="11"/>
        <color theme="1"/>
        <rFont val="Calibri"/>
        <family val="2"/>
      </rPr>
      <t>[[ brand_name ]]</t>
    </r>
  </si>
  <si>
    <t>Me incentiva a continuar com o/a [[ brand_name ]]</t>
  </si>
  <si>
    <r>
      <rPr>
        <sz val="11"/>
        <color theme="1"/>
        <rFont val="Calibri"/>
        <family val="2"/>
      </rPr>
      <t>Bestätigt mich darin, weiterhin bei</t>
    </r>
    <r>
      <rPr>
        <sz val="11"/>
        <color theme="1"/>
        <rFont val="Calibri"/>
        <family val="2"/>
      </rPr>
      <t xml:space="preserve"> [[ brand_name ]] zu bleiben</t>
    </r>
  </si>
  <si>
    <r>
      <rPr>
        <sz val="11"/>
        <color theme="1"/>
        <rFont val="Calibri"/>
        <family val="2"/>
      </rPr>
      <t xml:space="preserve">Mi rende propenso/a a continuare ad utilizzare </t>
    </r>
    <r>
      <rPr>
        <sz val="11"/>
        <color theme="1"/>
        <rFont val="Calibri"/>
        <family val="2"/>
      </rPr>
      <t>[[ brand_name ]]</t>
    </r>
  </si>
  <si>
    <t>het moedigt me aan om bij [[brand name]] te blijven</t>
  </si>
  <si>
    <t>มีผลกระตุ้นให้ฉันใช้ [[ brand_name ]] ต่อไป</t>
  </si>
  <si>
    <r>
      <rPr>
        <sz val="11"/>
        <color theme="1"/>
        <rFont val="Calibri"/>
        <family val="2"/>
      </rPr>
      <t xml:space="preserve">Mendorong saya untuk </t>
    </r>
    <r>
      <rPr>
        <sz val="11"/>
        <color theme="1"/>
        <rFont val="Calibri"/>
        <family val="2"/>
      </rPr>
      <t>terus mengambil [[ brand_name ]]</t>
    </r>
  </si>
  <si>
    <r>
      <rPr>
        <sz val="11"/>
        <color theme="1"/>
        <rFont val="Calibri"/>
        <family val="2"/>
      </rPr>
      <t xml:space="preserve">Me alienta a seguir con </t>
    </r>
    <r>
      <rPr>
        <sz val="11"/>
        <color theme="1"/>
        <rFont val="Calibri"/>
        <family val="2"/>
      </rPr>
      <t>[[ brand_name ]]</t>
    </r>
  </si>
  <si>
    <r>
      <rPr>
        <sz val="11"/>
        <color theme="1"/>
        <rFont val="Calibri"/>
        <family val="2"/>
      </rPr>
      <t xml:space="preserve">Lässt mich darüber nachdenken, </t>
    </r>
    <r>
      <rPr>
        <sz val="11"/>
        <color theme="1"/>
        <rFont val="Calibri"/>
        <family val="2"/>
      </rPr>
      <t>[[ brand_name ]] zu kündigen</t>
    </r>
  </si>
  <si>
    <r>
      <rPr>
        <sz val="11"/>
        <color theme="1"/>
        <rFont val="Calibri"/>
        <family val="2"/>
      </rPr>
      <t>Mi fa venir voglia di disdire</t>
    </r>
    <r>
      <rPr>
        <sz val="11"/>
        <color rgb="FFFF0000"/>
        <rFont val="Calibri"/>
        <family val="2"/>
      </rPr>
      <t xml:space="preserve"> </t>
    </r>
    <r>
      <rPr>
        <sz val="11"/>
        <color theme="1"/>
        <rFont val="Calibri"/>
        <family val="2"/>
      </rPr>
      <t>[[ brand_name ]]</t>
    </r>
  </si>
  <si>
    <r>
      <rPr>
        <sz val="11"/>
        <color rgb="FF000000"/>
        <rFont val="Calibri"/>
        <family val="2"/>
      </rPr>
      <t xml:space="preserve">ทำให้ฉันคิดที่จะเลิกใช้ </t>
    </r>
    <r>
      <rPr>
        <sz val="11"/>
        <color rgb="FF000000"/>
        <rFont val="Calibri"/>
        <family val="2"/>
      </rPr>
      <t>[[ brand_name ]]</t>
    </r>
  </si>
  <si>
    <r>
      <rPr>
        <sz val="11"/>
        <color theme="1"/>
        <rFont val="Calibri"/>
        <family val="2"/>
      </rPr>
      <t xml:space="preserve">Membuat saya berpikir untuk </t>
    </r>
    <r>
      <rPr>
        <sz val="11"/>
        <color theme="1"/>
        <rFont val="Calibri"/>
        <family val="2"/>
      </rPr>
      <t>berhenti mengambil brand name ]]</t>
    </r>
  </si>
  <si>
    <r>
      <rPr>
        <sz val="11"/>
        <color theme="1"/>
        <rFont val="Calibri"/>
        <family val="2"/>
      </rPr>
      <t>Me hace pensar en cancelar mi contrato con</t>
    </r>
    <r>
      <rPr>
        <sz val="11"/>
        <color theme="1"/>
        <rFont val="Calibri"/>
        <family val="2"/>
      </rPr>
      <t xml:space="preserve"> [[ brand_name ]]</t>
    </r>
  </si>
  <si>
    <r>
      <rPr>
        <sz val="11"/>
        <color theme="1"/>
        <rFont val="Calibri"/>
        <family val="2"/>
      </rPr>
      <t xml:space="preserve">Pinapag-isip ako na kanselahin ang </t>
    </r>
    <r>
      <rPr>
        <sz val="11"/>
        <color theme="1"/>
        <rFont val="Calibri"/>
        <family val="2"/>
      </rPr>
      <t>[[ brand_name ]]</t>
    </r>
  </si>
  <si>
    <t>Makes me think about canceling [[ brand_name ]]</t>
  </si>
  <si>
    <t>ServicePersuasion UsersOpenA</t>
  </si>
  <si>
    <r>
      <rPr>
        <sz val="11"/>
        <color theme="1"/>
        <rFont val="Calibri"/>
        <family val="2"/>
      </rPr>
      <t xml:space="preserve">Bestätigt mich sehr darin, weiterhin bei </t>
    </r>
    <r>
      <rPr>
        <sz val="11"/>
        <color theme="1"/>
        <rFont val="Calibri"/>
        <family val="2"/>
      </rPr>
      <t>[[ brand_name ]] zu bleiben</t>
    </r>
  </si>
  <si>
    <r>
      <rPr>
        <sz val="11"/>
        <color theme="1"/>
        <rFont val="Calibri"/>
        <family val="2"/>
      </rPr>
      <t>Mi rende molto propenso/a a continuare ad utilizzare</t>
    </r>
    <r>
      <rPr>
        <sz val="11"/>
        <color theme="1"/>
        <rFont val="Calibri"/>
        <family val="2"/>
      </rPr>
      <t xml:space="preserve"> [[ brand_name ]]</t>
    </r>
  </si>
  <si>
    <r>
      <rPr>
        <sz val="11"/>
        <color theme="1"/>
        <rFont val="Calibri"/>
        <family val="2"/>
      </rPr>
      <t xml:space="preserve">het moedigt me in grote mate aan om bij [[brand name]] </t>
    </r>
    <r>
      <rPr>
        <sz val="11"/>
        <color theme="1"/>
        <rFont val="Calibri"/>
        <family val="2"/>
      </rPr>
      <t>te blijven</t>
    </r>
  </si>
  <si>
    <r>
      <rPr>
        <sz val="11"/>
        <color rgb="FF000000"/>
        <rFont val="Calibri"/>
        <family val="2"/>
      </rPr>
      <t xml:space="preserve">มีผลกระตุ้นให้ฉันใช้ </t>
    </r>
    <r>
      <rPr>
        <sz val="11"/>
        <color rgb="FF000000"/>
        <rFont val="Calibri"/>
        <family val="2"/>
      </rPr>
      <t>[[ brand_name ]] ต่อไปอย่างมาก</t>
    </r>
  </si>
  <si>
    <r>
      <rPr>
        <sz val="11"/>
        <color theme="1"/>
        <rFont val="Calibri"/>
        <family val="2"/>
      </rPr>
      <t xml:space="preserve">Memberikan dorongan yang sangat kuat kepada saya untuk </t>
    </r>
    <r>
      <rPr>
        <sz val="11"/>
        <color theme="1"/>
        <rFont val="Calibri"/>
        <family val="2"/>
      </rPr>
      <t>terus menggunakan [[ brand_name ]]</t>
    </r>
  </si>
  <si>
    <r>
      <rPr>
        <sz val="11"/>
        <color theme="1"/>
        <rFont val="Calibri"/>
        <family val="2"/>
      </rPr>
      <t xml:space="preserve">Bestätigt mich darin, weiterhin bei </t>
    </r>
    <r>
      <rPr>
        <sz val="11"/>
        <color theme="1"/>
        <rFont val="Calibri"/>
        <family val="2"/>
      </rPr>
      <t>[[ brand_name ]] zu bleiben</t>
    </r>
  </si>
  <si>
    <r>
      <rPr>
        <sz val="11"/>
        <color theme="1"/>
        <rFont val="Calibri"/>
        <family val="2"/>
      </rPr>
      <t>Mi rende propenso/a a continuare ad utilizzare</t>
    </r>
    <r>
      <rPr>
        <sz val="11"/>
        <color theme="1"/>
        <rFont val="Calibri"/>
        <family val="2"/>
      </rPr>
      <t xml:space="preserve"> [[ brand_name ]]</t>
    </r>
  </si>
  <si>
    <r>
      <rPr>
        <sz val="11"/>
        <color theme="1"/>
        <rFont val="Calibri"/>
        <family val="2"/>
      </rPr>
      <t xml:space="preserve">Mendorong saya untuk </t>
    </r>
    <r>
      <rPr>
        <sz val="11"/>
        <color theme="1"/>
        <rFont val="Calibri"/>
        <family val="2"/>
      </rPr>
      <t>terus menggunakan [[ brand_name ]]</t>
    </r>
  </si>
  <si>
    <r>
      <rPr>
        <sz val="11"/>
        <color rgb="FF000000"/>
        <rFont val="Calibri"/>
        <family val="2"/>
      </rPr>
      <t xml:space="preserve">No influye en cuanto a seguir con </t>
    </r>
    <r>
      <rPr>
        <sz val="11"/>
        <color rgb="FF000000"/>
        <rFont val="Calibri"/>
        <family val="2"/>
      </rPr>
      <t>[[ brand_name ]]</t>
    </r>
  </si>
  <si>
    <t>Lässt mich darüber nachdenken, [[ brand_name ]] zu kündigen</t>
  </si>
  <si>
    <t>Mi fa venir voglia di disdire [[ brand_name ]]</t>
  </si>
  <si>
    <r>
      <rPr>
        <sz val="11"/>
        <color rgb="FF000000"/>
        <rFont val="Calibri"/>
        <family val="2"/>
      </rPr>
      <t xml:space="preserve">ทำให้ฉันคิดที่จะเลิกใช้ </t>
    </r>
    <r>
      <rPr>
        <sz val="11"/>
        <color rgb="FF000000"/>
        <rFont val="Calibri"/>
        <family val="2"/>
      </rPr>
      <t>[[ brand_name ]]</t>
    </r>
  </si>
  <si>
    <r>
      <rPr>
        <sz val="11"/>
        <color theme="1"/>
        <rFont val="Calibri"/>
        <family val="2"/>
      </rPr>
      <t xml:space="preserve">Membuat saya berpikir untuk </t>
    </r>
    <r>
      <rPr>
        <sz val="11"/>
        <color theme="1"/>
        <rFont val="Calibri"/>
        <family val="2"/>
      </rPr>
      <t>berhenti menggunakan brand name ]]</t>
    </r>
  </si>
  <si>
    <r>
      <rPr>
        <sz val="11"/>
        <color theme="1"/>
        <rFont val="Calibri"/>
        <family val="2"/>
      </rPr>
      <t xml:space="preserve">Me hace pensar en cancelar mi contrato con </t>
    </r>
    <r>
      <rPr>
        <sz val="11"/>
        <color theme="1"/>
        <rFont val="Calibri"/>
        <family val="2"/>
      </rPr>
      <t>[[ brand_name ]]</t>
    </r>
  </si>
  <si>
    <r>
      <rPr>
        <sz val="11"/>
        <color theme="1"/>
        <rFont val="Calibri"/>
        <family val="2"/>
      </rPr>
      <t xml:space="preserve">Pinapag-isip ako na kanselahin ang </t>
    </r>
    <r>
      <rPr>
        <sz val="11"/>
        <color theme="1"/>
        <rFont val="Calibri"/>
        <family val="2"/>
      </rPr>
      <t>[[ brand_name ]]</t>
    </r>
  </si>
  <si>
    <r>
      <rPr>
        <sz val="11"/>
        <color theme="1"/>
        <rFont val="Calibri"/>
        <family val="2"/>
      </rPr>
      <t>Makes me think about cancel</t>
    </r>
    <r>
      <rPr>
        <sz val="11"/>
        <color theme="1"/>
        <rFont val="Calibri"/>
        <family val="2"/>
      </rPr>
      <t>ing [[ brand_name ]]</t>
    </r>
  </si>
  <si>
    <t>ServicePersuasion UsersHave</t>
  </si>
  <si>
    <t>ServicePersuasion UsersVisit</t>
  </si>
  <si>
    <r>
      <rPr>
        <sz val="11"/>
        <color theme="1"/>
        <rFont val="Calibri"/>
        <family val="2"/>
      </rPr>
      <t xml:space="preserve">Bestätigt mich sehr darin, weiterhin bei </t>
    </r>
    <r>
      <rPr>
        <sz val="11"/>
        <color theme="1"/>
        <rFont val="Calibri"/>
        <family val="2"/>
      </rPr>
      <t>[[ brand_name ]] zu bleiben</t>
    </r>
  </si>
  <si>
    <r>
      <rPr>
        <sz val="11"/>
        <color theme="1"/>
        <rFont val="Calibri"/>
        <family val="2"/>
      </rPr>
      <t>Mi rende molto propenso/a a continuare ad utilizzare</t>
    </r>
    <r>
      <rPr>
        <sz val="11"/>
        <color theme="1"/>
        <rFont val="Calibri"/>
        <family val="2"/>
      </rPr>
      <t xml:space="preserve"> [[ brand_name ]]</t>
    </r>
  </si>
  <si>
    <r>
      <rPr>
        <sz val="11"/>
        <color rgb="FF000000"/>
        <rFont val="Calibri"/>
        <family val="2"/>
      </rPr>
      <t xml:space="preserve">มีผลกระตุ้นให้ฉันใช้ </t>
    </r>
    <r>
      <rPr>
        <sz val="11"/>
        <color rgb="FF000000"/>
        <rFont val="Calibri"/>
        <family val="2"/>
      </rPr>
      <t>[[ brand_name ]] ต่อไปอย่างมาก</t>
    </r>
  </si>
  <si>
    <r>
      <rPr>
        <sz val="11"/>
        <color theme="1"/>
        <rFont val="Calibri"/>
        <family val="2"/>
      </rPr>
      <t xml:space="preserve">Memberikan dorongan yang sangat kuat kepada saya untuk </t>
    </r>
    <r>
      <rPr>
        <sz val="11"/>
        <color theme="1"/>
        <rFont val="Calibri"/>
        <family val="2"/>
      </rPr>
      <t>terus mengunjungi [[ brand_name ]]</t>
    </r>
  </si>
  <si>
    <r>
      <rPr>
        <sz val="11"/>
        <color theme="1"/>
        <rFont val="Calibri"/>
        <family val="2"/>
      </rPr>
      <t xml:space="preserve">Me alienta fuertemente a seguir con </t>
    </r>
    <r>
      <rPr>
        <sz val="11"/>
        <color theme="1"/>
        <rFont val="Calibri"/>
        <family val="2"/>
      </rPr>
      <t>[[ brand_name ]]</t>
    </r>
  </si>
  <si>
    <r>
      <rPr>
        <sz val="11"/>
        <color theme="1"/>
        <rFont val="Calibri"/>
        <family val="2"/>
      </rPr>
      <t>Talagang nanghihikayat sa akin na manatili sa [[ brand_name ]]</t>
    </r>
  </si>
  <si>
    <r>
      <rPr>
        <sz val="11"/>
        <color theme="1"/>
        <rFont val="Calibri"/>
        <family val="2"/>
      </rPr>
      <t xml:space="preserve">Bestätigt mich darin, weiterhin bei </t>
    </r>
    <r>
      <rPr>
        <sz val="11"/>
        <color theme="1"/>
        <rFont val="Calibri"/>
        <family val="2"/>
      </rPr>
      <t>[[ brand_name ]] zu bleiben</t>
    </r>
  </si>
  <si>
    <r>
      <rPr>
        <sz val="11"/>
        <color theme="1"/>
        <rFont val="Calibri"/>
        <family val="2"/>
      </rPr>
      <t>Mi rende propenso/a a continuare ad utilizzare</t>
    </r>
    <r>
      <rPr>
        <sz val="11"/>
        <color theme="1"/>
        <rFont val="Calibri"/>
        <family val="2"/>
      </rPr>
      <t xml:space="preserve"> [[ brand_name ]]</t>
    </r>
  </si>
  <si>
    <r>
      <rPr>
        <sz val="11"/>
        <color rgb="FF000000"/>
        <rFont val="Calibri"/>
        <family val="2"/>
      </rPr>
      <t xml:space="preserve">มีผลกระตุ้นให้ฉันใช้ </t>
    </r>
    <r>
      <rPr>
        <sz val="11"/>
        <color rgb="FF000000"/>
        <rFont val="Calibri"/>
        <family val="2"/>
      </rPr>
      <t>[[ brand_name ]] ต่อไป</t>
    </r>
  </si>
  <si>
    <r>
      <rPr>
        <sz val="11"/>
        <color theme="1"/>
        <rFont val="Calibri"/>
        <family val="2"/>
      </rPr>
      <t xml:space="preserve">Mendorong saya untuk </t>
    </r>
    <r>
      <rPr>
        <sz val="11"/>
        <color theme="1"/>
        <rFont val="Calibri"/>
        <family val="2"/>
      </rPr>
      <t>terus mengunjungi [[ brand_name ]]</t>
    </r>
  </si>
  <si>
    <r>
      <rPr>
        <sz val="11"/>
        <color theme="1"/>
        <rFont val="Calibri"/>
        <family val="2"/>
      </rPr>
      <t xml:space="preserve">Me alienta a seguir con </t>
    </r>
    <r>
      <rPr>
        <sz val="11"/>
        <color theme="1"/>
        <rFont val="Calibri"/>
        <family val="2"/>
      </rPr>
      <t>[[ brand_name ]]</t>
    </r>
  </si>
  <si>
    <r>
      <rPr>
        <sz val="11"/>
        <color rgb="FF000000"/>
        <rFont val="Calibri"/>
        <family val="2"/>
      </rPr>
      <t xml:space="preserve">No influye en cuanto a seguir con </t>
    </r>
    <r>
      <rPr>
        <sz val="11"/>
        <color rgb="FF000000"/>
        <rFont val="Calibri"/>
        <family val="2"/>
      </rPr>
      <t>[[ brand_name ]]</t>
    </r>
  </si>
  <si>
    <r>
      <rPr>
        <sz val="11"/>
        <color theme="1"/>
        <rFont val="Calibri"/>
        <family val="2"/>
      </rPr>
      <t xml:space="preserve">Lässt mich darüber nachdenken, </t>
    </r>
    <r>
      <rPr>
        <sz val="11"/>
        <color theme="1"/>
        <rFont val="Calibri"/>
        <family val="2"/>
      </rPr>
      <t>[[ brand_name ]] zu kündigen</t>
    </r>
  </si>
  <si>
    <r>
      <rPr>
        <sz val="11"/>
        <color theme="1"/>
        <rFont val="Calibri"/>
        <family val="2"/>
      </rPr>
      <t xml:space="preserve">Mi fa venir voglia di disdire </t>
    </r>
    <r>
      <rPr>
        <sz val="11"/>
        <color theme="1"/>
        <rFont val="Calibri"/>
        <family val="2"/>
      </rPr>
      <t>[[ brand_name ]]</t>
    </r>
  </si>
  <si>
    <r>
      <rPr>
        <sz val="11"/>
        <color theme="1"/>
        <rFont val="Calibri"/>
        <family val="2"/>
      </rPr>
      <t xml:space="preserve">de reclame doet me overwegen om mijn [[brand name]] </t>
    </r>
    <r>
      <rPr>
        <sz val="11"/>
        <color theme="1"/>
        <rFont val="Calibri"/>
        <family val="2"/>
      </rPr>
      <t>op te zeggen</t>
    </r>
  </si>
  <si>
    <r>
      <rPr>
        <sz val="11"/>
        <color rgb="FF000000"/>
        <rFont val="Calibri"/>
        <family val="2"/>
      </rPr>
      <t xml:space="preserve">ทำให้ฉันคิดที่จะเลิกใช้ </t>
    </r>
    <r>
      <rPr>
        <sz val="11"/>
        <color rgb="FF000000"/>
        <rFont val="Calibri"/>
        <family val="2"/>
      </rPr>
      <t>[[ brand_name ]]</t>
    </r>
  </si>
  <si>
    <r>
      <rPr>
        <sz val="11"/>
        <color theme="1"/>
        <rFont val="Calibri"/>
        <family val="2"/>
      </rPr>
      <t xml:space="preserve">Membuat saya berpikir untuk </t>
    </r>
    <r>
      <rPr>
        <sz val="11"/>
        <color theme="1"/>
        <rFont val="Calibri"/>
        <family val="2"/>
      </rPr>
      <t>berhenti mengunjungi brand name ]]</t>
    </r>
  </si>
  <si>
    <r>
      <rPr>
        <sz val="11"/>
        <color theme="1"/>
        <rFont val="Calibri"/>
        <family val="2"/>
      </rPr>
      <t xml:space="preserve">Me hace pensar en cancelar mi contrato con </t>
    </r>
    <r>
      <rPr>
        <sz val="11"/>
        <color theme="1"/>
        <rFont val="Calibri"/>
        <family val="2"/>
      </rPr>
      <t>[[ brand_name ]]</t>
    </r>
  </si>
  <si>
    <r>
      <rPr>
        <sz val="11"/>
        <color theme="1"/>
        <rFont val="Calibri"/>
        <family val="2"/>
      </rPr>
      <t>Pinapag-isip ako na kanselahin ang</t>
    </r>
    <r>
      <rPr>
        <sz val="11"/>
        <color theme="1"/>
        <rFont val="Calibri"/>
        <family val="2"/>
      </rPr>
      <t xml:space="preserve"> [[ brand_name ]]</t>
    </r>
  </si>
  <si>
    <t>ServicePersuasion UsersUse</t>
  </si>
  <si>
    <r>
      <rPr>
        <sz val="11"/>
        <color theme="1"/>
        <rFont val="Calibri"/>
        <family val="2"/>
      </rPr>
      <t xml:space="preserve">Bestätigt mich sehr darin, weiterhin bei </t>
    </r>
    <r>
      <rPr>
        <sz val="11"/>
        <color theme="1"/>
        <rFont val="Calibri"/>
        <family val="2"/>
      </rPr>
      <t>[[ brand_name ]] zu bleiben</t>
    </r>
  </si>
  <si>
    <r>
      <rPr>
        <sz val="11"/>
        <color theme="1"/>
        <rFont val="Calibri"/>
        <family val="2"/>
      </rPr>
      <t>Mi rende molto propenso/a a continuare ad utilizzare</t>
    </r>
    <r>
      <rPr>
        <sz val="11"/>
        <color theme="1"/>
        <rFont val="Calibri"/>
        <family val="2"/>
      </rPr>
      <t xml:space="preserve"> [[ brand_name ]]</t>
    </r>
  </si>
  <si>
    <r>
      <rPr>
        <sz val="11"/>
        <color theme="1"/>
        <rFont val="Calibri"/>
        <family val="2"/>
      </rPr>
      <t xml:space="preserve">het moedigt me in grote mate aan om bij [[brand name]] </t>
    </r>
    <r>
      <rPr>
        <sz val="11"/>
        <color theme="1"/>
        <rFont val="Calibri"/>
        <family val="2"/>
      </rPr>
      <t>te blijven</t>
    </r>
  </si>
  <si>
    <r>
      <rPr>
        <sz val="11"/>
        <color theme="1"/>
        <rFont val="Calibri"/>
        <family val="2"/>
      </rPr>
      <t xml:space="preserve">มีผลกระตุ้นให้ฉันใช้ </t>
    </r>
    <r>
      <rPr>
        <sz val="11"/>
        <color theme="1"/>
        <rFont val="Calibri"/>
        <family val="2"/>
      </rPr>
      <t>[[ brand_name ]] ต่อไปอย่างมาก</t>
    </r>
  </si>
  <si>
    <r>
      <rPr>
        <sz val="11"/>
        <color theme="1"/>
        <rFont val="Calibri"/>
        <family val="2"/>
      </rPr>
      <t xml:space="preserve">Memberikan dorongan yang sangat kuat kepada saya untuk </t>
    </r>
    <r>
      <rPr>
        <sz val="11"/>
        <color theme="1"/>
        <rFont val="Calibri"/>
        <family val="2"/>
      </rPr>
      <t>terus menggunakan [[ brand_name ]]</t>
    </r>
  </si>
  <si>
    <r>
      <rPr>
        <sz val="11"/>
        <color theme="1"/>
        <rFont val="Calibri"/>
        <family val="2"/>
      </rPr>
      <t>Me alienta fuertemente a seguir con</t>
    </r>
    <r>
      <rPr>
        <sz val="11"/>
        <color theme="1"/>
        <rFont val="Calibri"/>
        <family val="2"/>
      </rPr>
      <t xml:space="preserve"> [[ brand_name ]]</t>
    </r>
  </si>
  <si>
    <r>
      <rPr>
        <sz val="11"/>
        <color theme="1"/>
        <rFont val="Calibri"/>
        <family val="2"/>
      </rPr>
      <t>Bestätigt mich darin, weiterhin bei</t>
    </r>
    <r>
      <rPr>
        <sz val="11"/>
        <color theme="1"/>
        <rFont val="Calibri"/>
        <family val="2"/>
      </rPr>
      <t xml:space="preserve"> [[ brand_name ]] zu bleiben</t>
    </r>
  </si>
  <si>
    <r>
      <rPr>
        <sz val="11"/>
        <color theme="1"/>
        <rFont val="Calibri"/>
        <family val="2"/>
      </rPr>
      <t xml:space="preserve">มีผลกระตุ้นให้ฉันใช้ </t>
    </r>
    <r>
      <rPr>
        <sz val="11"/>
        <color theme="1"/>
        <rFont val="Calibri"/>
        <family val="2"/>
      </rPr>
      <t>[[ brand_name ]] ต่อไป</t>
    </r>
  </si>
  <si>
    <r>
      <rPr>
        <sz val="11"/>
        <color theme="1"/>
        <rFont val="Calibri"/>
        <family val="2"/>
      </rPr>
      <t xml:space="preserve">Mendorong saya untuk </t>
    </r>
    <r>
      <rPr>
        <sz val="11"/>
        <color theme="1"/>
        <rFont val="Calibri"/>
        <family val="2"/>
      </rPr>
      <t>terus menggunakan [[ brand_name ]]</t>
    </r>
  </si>
  <si>
    <r>
      <rPr>
        <sz val="11"/>
        <color theme="1"/>
        <rFont val="Calibri"/>
        <family val="2"/>
      </rPr>
      <t xml:space="preserve">Me alienta a seguir con </t>
    </r>
    <r>
      <rPr>
        <sz val="11"/>
        <color theme="1"/>
        <rFont val="Calibri"/>
        <family val="2"/>
      </rPr>
      <t>[[ brand_name ]]</t>
    </r>
  </si>
  <si>
    <r>
      <rPr>
        <sz val="11"/>
        <color rgb="FF000000"/>
        <rFont val="Calibri"/>
        <family val="2"/>
      </rPr>
      <t xml:space="preserve">No influye en cuanto a seguir con </t>
    </r>
    <r>
      <rPr>
        <sz val="11"/>
        <color rgb="FF000000"/>
        <rFont val="Calibri"/>
        <family val="2"/>
      </rPr>
      <t>[[ brand_name ]]</t>
    </r>
  </si>
  <si>
    <r>
      <rPr>
        <sz val="11"/>
        <color theme="1"/>
        <rFont val="Calibri"/>
        <family val="2"/>
      </rPr>
      <t xml:space="preserve">Lässt mich darüber nachdenken, </t>
    </r>
    <r>
      <rPr>
        <sz val="11"/>
        <color theme="1"/>
        <rFont val="Calibri"/>
        <family val="2"/>
      </rPr>
      <t>[[ brand_name ]] zu kündigen</t>
    </r>
  </si>
  <si>
    <r>
      <rPr>
        <sz val="11"/>
        <color theme="1"/>
        <rFont val="Calibri"/>
        <family val="2"/>
      </rPr>
      <t xml:space="preserve">Mi fa venir voglia di disdire </t>
    </r>
    <r>
      <rPr>
        <sz val="11"/>
        <color theme="1"/>
        <rFont val="Calibri"/>
        <family val="2"/>
      </rPr>
      <t>[[ brand_name ]]</t>
    </r>
  </si>
  <si>
    <r>
      <rPr>
        <sz val="11"/>
        <color rgb="FF000000"/>
        <rFont val="Calibri"/>
        <family val="2"/>
      </rPr>
      <t xml:space="preserve">ทำให้ฉันคิดที่จะเลิกใช้ </t>
    </r>
    <r>
      <rPr>
        <sz val="11"/>
        <color rgb="FF000000"/>
        <rFont val="Calibri"/>
        <family val="2"/>
      </rPr>
      <t xml:space="preserve">[[ brand_name ]] </t>
    </r>
  </si>
  <si>
    <r>
      <rPr>
        <sz val="11"/>
        <color theme="1"/>
        <rFont val="Calibri"/>
        <family val="2"/>
      </rPr>
      <t xml:space="preserve">Membuat saya berpikir untuk </t>
    </r>
    <r>
      <rPr>
        <sz val="11"/>
        <color theme="1"/>
        <rFont val="Calibri"/>
        <family val="2"/>
      </rPr>
      <t>berhenti menggunakan brand name ]]</t>
    </r>
  </si>
  <si>
    <t>Pinapag-isip ako na kanselahin ang aking [[ brand_name ]]</t>
  </si>
  <si>
    <r>
      <rPr>
        <sz val="11"/>
        <color theme="1"/>
        <rFont val="Calibri"/>
        <family val="2"/>
      </rPr>
      <t>Makes me think about cancel</t>
    </r>
    <r>
      <rPr>
        <sz val="11"/>
        <color theme="1"/>
        <rFont val="Calibri"/>
        <family val="2"/>
      </rPr>
      <t>ing [[ brand_name ]]</t>
    </r>
  </si>
  <si>
    <t>ServicePersuasion TriallistSubscribeTo</t>
  </si>
  <si>
    <t>How will the ad affect your consideration of [[ brand_name ]]?</t>
  </si>
  <si>
    <t>Como você acha que esse anúncio vai afetar sua consideração de [[ brand_name ]]?</t>
  </si>
  <si>
    <t>Inwiefern wird die Werbung beeinflussen, ob Sie [[ brand_name ]] in Erwägung ziehen?</t>
  </si>
  <si>
    <r>
      <rPr>
        <sz val="11"/>
        <color theme="1"/>
        <rFont val="Calibri"/>
        <family val="2"/>
      </rPr>
      <t>Hoe denkt u dat de reclame</t>
    </r>
    <r>
      <rPr>
        <sz val="11"/>
        <color theme="1"/>
        <rFont val="Calibri"/>
        <family val="2"/>
      </rPr>
      <t xml:space="preserve"> uw overweging van [[ brand_name ]] zal beïnvloeden?</t>
    </r>
  </si>
  <si>
    <t>โฆษณานี้มีผลต่อการพิจารณายี่ห้อ [[ brand_name ]] ของคุณอย่างไรคะ/ครับ?</t>
  </si>
  <si>
    <t>Bagaimanakah iklan ini mempengaruhi pertimbangan anda terhadap [[ brand_name ]]?</t>
  </si>
  <si>
    <t>¿Cómo influirá el anuncio en tu consideración hacia [[ brand_name ]]?</t>
  </si>
  <si>
    <t>Paano nito maaapektuhan ang pagkonsidera mo para sa [[ brand_name ]]?</t>
  </si>
  <si>
    <t>Makes me much more likely to subscribe to [[ brand_name ]] again in the near future</t>
  </si>
  <si>
    <t>É muito provável que eu assine um/uma [[ brand_name ]] de novo num futuro próximo</t>
  </si>
  <si>
    <r>
      <rPr>
        <sz val="11"/>
        <color theme="1"/>
        <rFont val="Calibri"/>
        <family val="2"/>
      </rPr>
      <t xml:space="preserve">Ich bin wahrscheinlich viel mehr bereit, wieder </t>
    </r>
    <r>
      <rPr>
        <sz val="11"/>
        <color theme="1"/>
        <rFont val="Calibri"/>
        <family val="2"/>
      </rPr>
      <t>[[ brand_name ]] in nächster Zukunft zu abonnieren</t>
    </r>
  </si>
  <si>
    <r>
      <rPr>
        <sz val="11"/>
        <color theme="1"/>
        <rFont val="Calibri"/>
        <family val="2"/>
      </rPr>
      <t xml:space="preserve">Mi rende molto più propenso/a a sottoscrivere un/una </t>
    </r>
    <r>
      <rPr>
        <sz val="11"/>
        <color theme="1"/>
        <rFont val="Calibri"/>
        <family val="2"/>
      </rPr>
      <t>[[ brand_name ]] in futuro</t>
    </r>
  </si>
  <si>
    <t>ik zal veel eerder een abonnement op [[ brand_name ]] nemen in de nabije toekomst</t>
  </si>
  <si>
    <r>
      <rPr>
        <sz val="11"/>
        <color theme="1"/>
        <rFont val="Calibri"/>
        <family val="2"/>
      </rPr>
      <t xml:space="preserve">ทำให้ฉันน่าจะใช้บริการ </t>
    </r>
    <r>
      <rPr>
        <sz val="11"/>
        <color theme="1"/>
        <rFont val="Calibri"/>
        <family val="2"/>
      </rPr>
      <t>[[ brand_name ]] มากขึ้นมากในอนาคตอันใกล้นี้</t>
    </r>
  </si>
  <si>
    <t>Me donne vraiment envie de souscrire à [[ brand_name ]] de nouveau dans un futur proche</t>
  </si>
  <si>
    <t>Membuat saya jauh lebih mungkin mempertimbangkan berlangganan [[ brand_name ]] dalam waktu dekat</t>
  </si>
  <si>
    <r>
      <rPr>
        <sz val="11"/>
        <color theme="1"/>
        <rFont val="Calibri"/>
        <family val="2"/>
      </rPr>
      <t xml:space="preserve">Hace mucho más probable que me suscriba a </t>
    </r>
    <r>
      <rPr>
        <sz val="11"/>
        <color theme="1"/>
        <rFont val="Calibri"/>
        <family val="2"/>
      </rPr>
      <t xml:space="preserve">[[ brand_name ]] en un futuro cercano </t>
    </r>
  </si>
  <si>
    <r>
      <rPr>
        <sz val="11"/>
        <color theme="1"/>
        <rFont val="Calibri"/>
        <family val="2"/>
      </rPr>
      <t xml:space="preserve">Talagang nanghihikayat sa akin na magsubscribe ng/sa [[ brand_name ]] </t>
    </r>
    <r>
      <rPr>
        <sz val="11"/>
        <color theme="1"/>
        <rFont val="Calibri"/>
        <family val="2"/>
      </rPr>
      <t>sa malapit na hinaharap</t>
    </r>
  </si>
  <si>
    <t>Makes me much more likely to subscribe to [[ brand_name ]] in the near future</t>
  </si>
  <si>
    <t>Makes me a little more likely to subscribe to [[ brand_name ]] again in the near future</t>
  </si>
  <si>
    <t>É provável que eu assine um/uma [[ brand_name ]] de novo num futuro próximo</t>
  </si>
  <si>
    <r>
      <rPr>
        <sz val="11"/>
        <color theme="1"/>
        <rFont val="Calibri"/>
        <family val="2"/>
      </rPr>
      <t xml:space="preserve">Ich bin wahrscheinlich etwas mehr bereit, wieder </t>
    </r>
    <r>
      <rPr>
        <sz val="11"/>
        <color theme="1"/>
        <rFont val="Calibri"/>
        <family val="2"/>
      </rPr>
      <t>[[ brand_name ]] in nächster Zukunft zu abonnieren</t>
    </r>
  </si>
  <si>
    <r>
      <rPr>
        <sz val="11"/>
        <color theme="1"/>
        <rFont val="Calibri"/>
        <family val="2"/>
      </rPr>
      <t xml:space="preserve">Mi rende un po’ più propenso/a a sottoscrivere un/una </t>
    </r>
    <r>
      <rPr>
        <sz val="11"/>
        <color theme="1"/>
        <rFont val="Calibri"/>
        <family val="2"/>
      </rPr>
      <t xml:space="preserve">[[ brand_name ]] in futuro  </t>
    </r>
  </si>
  <si>
    <r>
      <rPr>
        <sz val="11"/>
        <color theme="1"/>
        <rFont val="Calibri"/>
        <family val="2"/>
      </rPr>
      <t xml:space="preserve">ik zal iets eerder een abonnement op [[ brand_name ]] </t>
    </r>
    <r>
      <rPr>
        <sz val="11"/>
        <color theme="1"/>
        <rFont val="Calibri"/>
        <family val="2"/>
      </rPr>
      <t>nemen in de nabije toekomst</t>
    </r>
  </si>
  <si>
    <r>
      <rPr>
        <sz val="11"/>
        <color theme="1"/>
        <rFont val="Calibri"/>
        <family val="2"/>
      </rPr>
      <t xml:space="preserve">ทำให้ฉันน่าจะใช้บริการ </t>
    </r>
    <r>
      <rPr>
        <sz val="11"/>
        <color theme="1"/>
        <rFont val="Calibri"/>
        <family val="2"/>
      </rPr>
      <t>[[ brand_name ]] มากขึ้นในอนาคตอันใกล้นี้</t>
    </r>
  </si>
  <si>
    <t>Me donne un peu plus envie de souscrire à [[ brand_name ]] de nouveau dans un futur proche</t>
  </si>
  <si>
    <r>
      <rPr>
        <sz val="11"/>
        <color theme="1"/>
        <rFont val="Calibri"/>
        <family val="2"/>
      </rPr>
      <t xml:space="preserve">Membuat saya agak lebih mungkin mempertimbangkan berlangganan </t>
    </r>
    <r>
      <rPr>
        <sz val="11"/>
        <color theme="1"/>
        <rFont val="Calibri"/>
        <family val="2"/>
      </rPr>
      <t>[[ brand_name ]] dalam waktu dekat</t>
    </r>
  </si>
  <si>
    <r>
      <rPr>
        <sz val="11"/>
        <color theme="1"/>
        <rFont val="Calibri"/>
        <family val="2"/>
      </rPr>
      <t xml:space="preserve">Hace más probable que me suscriba a </t>
    </r>
    <r>
      <rPr>
        <sz val="11"/>
        <color theme="1"/>
        <rFont val="Calibri"/>
        <family val="2"/>
      </rPr>
      <t>[[ brand_name ]]  en un futuro cercano</t>
    </r>
  </si>
  <si>
    <r>
      <rPr>
        <sz val="11"/>
        <color theme="1"/>
        <rFont val="Calibri"/>
        <family val="2"/>
      </rPr>
      <t xml:space="preserve">Medyo nanghihikayat sa akin na magsubscribe ng/sa [[ brand_name ]] </t>
    </r>
    <r>
      <rPr>
        <sz val="11"/>
        <color theme="1"/>
        <rFont val="Calibri"/>
        <family val="2"/>
      </rPr>
      <t>sa malapit na hinaharap</t>
    </r>
  </si>
  <si>
    <t>Makes me a little more likely to subscribe to [[ brand_name ]] in the near future</t>
  </si>
  <si>
    <r>
      <rPr>
        <sz val="11"/>
        <color theme="1"/>
        <rFont val="Calibri"/>
        <family val="2"/>
      </rPr>
      <t>No influye en cuanto a que me suscriba a</t>
    </r>
    <r>
      <rPr>
        <sz val="11"/>
        <color theme="1"/>
        <rFont val="Calibri"/>
        <family val="2"/>
      </rPr>
      <t xml:space="preserve"> [[ brand_name ]]</t>
    </r>
  </si>
  <si>
    <t>Makes me less likely to subscribe to [[ brand_name ]] again in the near future</t>
  </si>
  <si>
    <t>Vai me deixar menos predisposto(a) a assinar um/uma [[ brand_name ]] de novo num futuro próximo</t>
  </si>
  <si>
    <r>
      <rPr>
        <sz val="11"/>
        <color theme="1"/>
        <rFont val="Calibri"/>
        <family val="2"/>
      </rPr>
      <t xml:space="preserve">Würde mich eher davon abhalten, wieder </t>
    </r>
    <r>
      <rPr>
        <sz val="11"/>
        <color theme="1"/>
        <rFont val="Calibri"/>
        <family val="2"/>
      </rPr>
      <t>[[ brand_name ]] in nächster Zukunft zu abonnieren</t>
    </r>
  </si>
  <si>
    <r>
      <rPr>
        <sz val="11"/>
        <color theme="1"/>
        <rFont val="Calibri"/>
        <family val="2"/>
      </rPr>
      <t xml:space="preserve">Mi fa passare la voglia di sottoscrivere un/una </t>
    </r>
    <r>
      <rPr>
        <sz val="11"/>
        <color theme="1"/>
        <rFont val="Calibri"/>
        <family val="2"/>
      </rPr>
      <t xml:space="preserve">[[ brand_name ]] in futuro </t>
    </r>
  </si>
  <si>
    <r>
      <rPr>
        <sz val="11"/>
        <color theme="1"/>
        <rFont val="Calibri"/>
        <family val="2"/>
      </rPr>
      <t xml:space="preserve">ik zal minder snel een abonnement op [[ brand_name ]] </t>
    </r>
    <r>
      <rPr>
        <sz val="11"/>
        <color theme="1"/>
        <rFont val="Calibri"/>
        <family val="2"/>
      </rPr>
      <t>nemen in de nabije toekomst</t>
    </r>
  </si>
  <si>
    <r>
      <rPr>
        <sz val="11"/>
        <color theme="1"/>
        <rFont val="Calibri"/>
        <family val="2"/>
      </rPr>
      <t>ทำให้ฉันน่าจะใช้บริการ</t>
    </r>
    <r>
      <rPr>
        <sz val="11"/>
        <color theme="1"/>
        <rFont val="Calibri"/>
        <family val="2"/>
      </rPr>
      <t xml:space="preserve"> [[ brand_name ]] น้อยลงในอนาคตอันใกล้นี้</t>
    </r>
  </si>
  <si>
    <t>Me donne moins envie de souscrire à [[ brand_name ]] de nouveau dans un futur proche</t>
  </si>
  <si>
    <r>
      <rPr>
        <sz val="11"/>
        <color theme="1"/>
        <rFont val="Calibri"/>
        <family val="2"/>
      </rPr>
      <t xml:space="preserve">Membuat saya </t>
    </r>
    <r>
      <rPr>
        <sz val="11"/>
        <color theme="1"/>
        <rFont val="Calibri"/>
        <family val="2"/>
      </rPr>
      <t>kurang ingin berlangganan [[ brand_name ]] lagi</t>
    </r>
  </si>
  <si>
    <r>
      <rPr>
        <sz val="11"/>
        <color theme="1"/>
        <rFont val="Calibri"/>
        <family val="2"/>
      </rPr>
      <t xml:space="preserve">Hace mucho menos probable que me suscriba a </t>
    </r>
    <r>
      <rPr>
        <sz val="11"/>
        <color theme="1"/>
        <rFont val="Calibri"/>
        <family val="2"/>
      </rPr>
      <t>[[ brand_name ]] en un futuro cercano</t>
    </r>
  </si>
  <si>
    <t>Ginagawang medyo malamang na magsubscribe ng/sa [[ brand_name ]] sa malapit na hinaharap</t>
  </si>
  <si>
    <t>Makes me less likely to subscribe to [[ brand_name ]] in the near future</t>
  </si>
  <si>
    <t>ServicePersuasion TriallistTakeOut</t>
  </si>
  <si>
    <r>
      <rPr>
        <sz val="11"/>
        <color theme="1"/>
        <rFont val="Calibri"/>
        <family val="2"/>
      </rPr>
      <t>Hoe denkt u dat de reclame</t>
    </r>
    <r>
      <rPr>
        <sz val="11"/>
        <color theme="1"/>
        <rFont val="Calibri"/>
        <family val="2"/>
      </rPr>
      <t xml:space="preserve"> uw overweging van [[ brand_name ]] zal beïnvloeden?</t>
    </r>
  </si>
  <si>
    <t>Makes me much more likely to take out [[ brand_name ]] again in the near future</t>
  </si>
  <si>
    <t>É muito provável que eu contrate um/uma [[ brand_name ]] de novo num futuro próximo</t>
  </si>
  <si>
    <r>
      <rPr>
        <sz val="11"/>
        <color theme="1"/>
        <rFont val="Calibri"/>
        <family val="2"/>
      </rPr>
      <t xml:space="preserve">Ich bin wahrscheinlich viel mehr bereit, wieder </t>
    </r>
    <r>
      <rPr>
        <sz val="11"/>
        <color theme="1"/>
        <rFont val="Calibri"/>
        <family val="2"/>
      </rPr>
      <t>[[ brand_name ]] in nächster Zukunft abzuschließen</t>
    </r>
  </si>
  <si>
    <r>
      <rPr>
        <sz val="11"/>
        <color theme="1"/>
        <rFont val="Calibri"/>
        <family val="2"/>
      </rPr>
      <t>Mi rende molto più propenso/a a attivare</t>
    </r>
    <r>
      <rPr>
        <sz val="11"/>
        <color theme="1"/>
        <rFont val="Calibri"/>
        <family val="2"/>
      </rPr>
      <t xml:space="preserve"> [[ brand_name ]] in futuro</t>
    </r>
  </si>
  <si>
    <r>
      <rPr>
        <sz val="11"/>
        <color theme="1"/>
        <rFont val="Calibri"/>
        <family val="2"/>
      </rPr>
      <t xml:space="preserve">ik zal veel eerder een [[ brand_name ]] </t>
    </r>
    <r>
      <rPr>
        <sz val="11"/>
        <color theme="1"/>
        <rFont val="Calibri"/>
        <family val="2"/>
      </rPr>
      <t>nemen in de nabije toekomst</t>
    </r>
  </si>
  <si>
    <r>
      <rPr>
        <sz val="11"/>
        <color theme="1"/>
        <rFont val="Calibri"/>
        <family val="2"/>
      </rPr>
      <t xml:space="preserve">ทำให้ฉันน่าจะใช้ </t>
    </r>
    <r>
      <rPr>
        <sz val="11"/>
        <color theme="1"/>
        <rFont val="Calibri"/>
        <family val="2"/>
      </rPr>
      <t>[[ brand_name ]] มากขึ้นมากในอนาคตอันใกล้นี้</t>
    </r>
  </si>
  <si>
    <t>Me donne vraiment envie de contracter à [[ brand_name ]] de nouveau dans un futur proche</t>
  </si>
  <si>
    <t>Membuat saya jauh lebih mungkin mempertimbangkan mengambil [[ brand_name ]] dalam waktu dekat</t>
  </si>
  <si>
    <t xml:space="preserve">Hace mucho más probable que contrate [[ brand_name ]] en un futuro cercano </t>
  </si>
  <si>
    <r>
      <rPr>
        <sz val="11"/>
        <color theme="1"/>
        <rFont val="Calibri"/>
        <family val="2"/>
      </rPr>
      <t xml:space="preserve">Talagang nanghihikayat sa akin na maglabas ng/sa [[ brand_name ]] </t>
    </r>
    <r>
      <rPr>
        <sz val="11"/>
        <color theme="1"/>
        <rFont val="Calibri"/>
        <family val="2"/>
      </rPr>
      <t>sa malapit na hinaharap</t>
    </r>
  </si>
  <si>
    <t>Makes me much more likely to take out [[ brand_name ]] in the near future</t>
  </si>
  <si>
    <t>Makes me a little more likely to take out [[ brand_name ]] again in the near future</t>
  </si>
  <si>
    <t>É provável que eu contrate um/uma [[ brand_name ]] de novo num futuro próximo</t>
  </si>
  <si>
    <r>
      <rPr>
        <sz val="11"/>
        <color theme="1"/>
        <rFont val="Calibri"/>
        <family val="2"/>
      </rPr>
      <t xml:space="preserve">Ich bin wahrscheinlich etwas mehr bereit, wieder </t>
    </r>
    <r>
      <rPr>
        <sz val="11"/>
        <color theme="1"/>
        <rFont val="Calibri"/>
        <family val="2"/>
      </rPr>
      <t>[[ brand_name ]] in nächster Zukunft abzuschließen</t>
    </r>
  </si>
  <si>
    <r>
      <rPr>
        <sz val="11"/>
        <color theme="1"/>
        <rFont val="Calibri"/>
        <family val="2"/>
      </rPr>
      <t>Mi rende un po’ più propenso/a a attivare</t>
    </r>
    <r>
      <rPr>
        <sz val="11"/>
        <color theme="1"/>
        <rFont val="Calibri"/>
        <family val="2"/>
      </rPr>
      <t xml:space="preserve"> [[ brand_name ]] in futuro  </t>
    </r>
  </si>
  <si>
    <r>
      <rPr>
        <sz val="11"/>
        <color theme="1"/>
        <rFont val="Calibri"/>
        <family val="2"/>
      </rPr>
      <t xml:space="preserve">ik zal iets eerder een [[ brand_name ]] </t>
    </r>
    <r>
      <rPr>
        <sz val="11"/>
        <color theme="1"/>
        <rFont val="Calibri"/>
        <family val="2"/>
      </rPr>
      <t>nemen in de nabije toekomst</t>
    </r>
  </si>
  <si>
    <r>
      <rPr>
        <sz val="11"/>
        <color theme="1"/>
        <rFont val="Calibri"/>
        <family val="2"/>
      </rPr>
      <t xml:space="preserve">ทำให้ฉันน่าจะใช้ </t>
    </r>
    <r>
      <rPr>
        <sz val="11"/>
        <color theme="1"/>
        <rFont val="Calibri"/>
        <family val="2"/>
      </rPr>
      <t>[[ brand_name ]] มากขึ้นในอนาคตอันใกล้นี้</t>
    </r>
  </si>
  <si>
    <t>Me donne un peu plus envie de contracter à [[ brand_name ]] de nouveau dans un futur proche</t>
  </si>
  <si>
    <r>
      <rPr>
        <sz val="11"/>
        <color theme="1"/>
        <rFont val="Calibri"/>
        <family val="2"/>
      </rPr>
      <t xml:space="preserve">Membuat saya agak lebih mungkin mempertimbangkan mengambil </t>
    </r>
    <r>
      <rPr>
        <sz val="11"/>
        <color theme="1"/>
        <rFont val="Calibri"/>
        <family val="2"/>
      </rPr>
      <t>[[ brand_name ]] dalam waktu dekat</t>
    </r>
  </si>
  <si>
    <r>
      <rPr>
        <sz val="11"/>
        <color theme="1"/>
        <rFont val="Calibri"/>
        <family val="2"/>
      </rPr>
      <t xml:space="preserve">Hace más probable que contrate </t>
    </r>
    <r>
      <rPr>
        <sz val="11"/>
        <color theme="1"/>
        <rFont val="Calibri"/>
        <family val="2"/>
      </rPr>
      <t>[[ brand_name ]] en un futuro cercano</t>
    </r>
  </si>
  <si>
    <r>
      <rPr>
        <sz val="11"/>
        <color theme="1"/>
        <rFont val="Calibri"/>
        <family val="2"/>
      </rPr>
      <t xml:space="preserve">Medyo nanghihikayat sa akin na maglabas ng/sa [[ brand_name ]] </t>
    </r>
    <r>
      <rPr>
        <sz val="11"/>
        <color theme="1"/>
        <rFont val="Calibri"/>
        <family val="2"/>
      </rPr>
      <t>sa malapit na hinaharap</t>
    </r>
  </si>
  <si>
    <t>Makes me a little more likely to take out [[ brand_name ]] in the near future</t>
  </si>
  <si>
    <r>
      <rPr>
        <sz val="11"/>
        <color theme="1"/>
        <rFont val="Calibri"/>
        <family val="2"/>
      </rPr>
      <t xml:space="preserve">No influye en cuanto a que contrate </t>
    </r>
    <r>
      <rPr>
        <sz val="11"/>
        <color theme="1"/>
        <rFont val="Calibri"/>
        <family val="2"/>
      </rPr>
      <t>[[ brand_name ]]</t>
    </r>
  </si>
  <si>
    <t>Makes me less likely to take out [[ brand_name ]] again in the near future</t>
  </si>
  <si>
    <t>Vai me deixar menos predisposto(a) a contratar um/uma [[ brand_name ]] de novo num futuro próximo</t>
  </si>
  <si>
    <r>
      <rPr>
        <sz val="11"/>
        <color theme="1"/>
        <rFont val="Calibri"/>
        <family val="2"/>
      </rPr>
      <t xml:space="preserve">Würde mich eher davon abhalten, wieder </t>
    </r>
    <r>
      <rPr>
        <sz val="11"/>
        <color theme="1"/>
        <rFont val="Calibri"/>
        <family val="2"/>
      </rPr>
      <t>[[ brand_name ]] in nächster Zukunft abzuschließen</t>
    </r>
  </si>
  <si>
    <r>
      <rPr>
        <sz val="11"/>
        <color theme="1"/>
        <rFont val="Calibri"/>
        <family val="2"/>
      </rPr>
      <t>Mi fa passare la voglia di attivare</t>
    </r>
    <r>
      <rPr>
        <sz val="11"/>
        <color theme="1"/>
        <rFont val="Calibri"/>
        <family val="2"/>
      </rPr>
      <t xml:space="preserve"> [[ brand_name ]] in futuro </t>
    </r>
  </si>
  <si>
    <t>ik zal minder snel een [[ brand_name ]] nemen in de nabije toekomst</t>
  </si>
  <si>
    <r>
      <rPr>
        <sz val="11"/>
        <color theme="1"/>
        <rFont val="Calibri"/>
        <family val="2"/>
      </rPr>
      <t xml:space="preserve">ทำให้ฉันน่าจะใช้ </t>
    </r>
    <r>
      <rPr>
        <sz val="11"/>
        <color theme="1"/>
        <rFont val="Calibri"/>
        <family val="2"/>
      </rPr>
      <t>[[ brand_name ]] น้อยลงในอนาคตอันใกล้นี้</t>
    </r>
  </si>
  <si>
    <t>Me donne moins envie de contracter à [[ brand_name ]] de nouveau dans un futur proche</t>
  </si>
  <si>
    <r>
      <rPr>
        <sz val="11"/>
        <color theme="1"/>
        <rFont val="Calibri"/>
        <family val="2"/>
      </rPr>
      <t xml:space="preserve">Membuat saya </t>
    </r>
    <r>
      <rPr>
        <sz val="11"/>
        <color theme="1"/>
        <rFont val="Calibri"/>
        <family val="2"/>
      </rPr>
      <t>kurang ingin</t>
    </r>
    <r>
      <rPr>
        <strike/>
        <sz val="11"/>
        <color theme="1"/>
        <rFont val="Calibri"/>
        <family val="2"/>
      </rPr>
      <t xml:space="preserve"> </t>
    </r>
    <r>
      <rPr>
        <sz val="11"/>
        <color theme="1"/>
        <rFont val="Calibri"/>
        <family val="2"/>
      </rPr>
      <t>mengambil [[ brand_name ]] lagi</t>
    </r>
  </si>
  <si>
    <r>
      <rPr>
        <sz val="11"/>
        <color theme="1"/>
        <rFont val="Calibri"/>
        <family val="2"/>
      </rPr>
      <t xml:space="preserve">Hace mucho menos probable que contrate </t>
    </r>
    <r>
      <rPr>
        <sz val="11"/>
        <color theme="1"/>
        <rFont val="Calibri"/>
        <family val="2"/>
      </rPr>
      <t>[[ brand_name ]] en un futuro cercano</t>
    </r>
  </si>
  <si>
    <t>Ginagawang medyo malamang na maglabas ng/sa [[ brand_name ]] sa malapit na hinaharap</t>
  </si>
  <si>
    <t>Makes me less likely to take out [[ brand_name ]] in the near future</t>
  </si>
  <si>
    <t>ServicePersuasion TriallistOpenA</t>
  </si>
  <si>
    <r>
      <rPr>
        <sz val="11"/>
        <color theme="1"/>
        <rFont val="Calibri"/>
        <family val="2"/>
      </rPr>
      <t>Hoe denkt u dat de reclame</t>
    </r>
    <r>
      <rPr>
        <sz val="11"/>
        <color theme="1"/>
        <rFont val="Calibri"/>
        <family val="2"/>
      </rPr>
      <t xml:space="preserve"> uw overweging van [[ brand_name ]] zal beïnvloeden?</t>
    </r>
  </si>
  <si>
    <t>Makes me much more likely to open a [[ brand_name ]] again in the near future</t>
  </si>
  <si>
    <t>É muito provável que eu abra um/uma [[ brand_name ]] de novo num futuro próximo</t>
  </si>
  <si>
    <r>
      <rPr>
        <sz val="11"/>
        <color theme="1"/>
        <rFont val="Calibri"/>
        <family val="2"/>
      </rPr>
      <t xml:space="preserve">Ich bin wahrscheinlich viel mehr bereit, wieder </t>
    </r>
    <r>
      <rPr>
        <sz val="11"/>
        <color theme="1"/>
        <rFont val="Calibri"/>
        <family val="2"/>
      </rPr>
      <t>[[ brand_name ]] in nächster Zukunft zu eröffnen</t>
    </r>
  </si>
  <si>
    <r>
      <rPr>
        <sz val="11"/>
        <color theme="1"/>
        <rFont val="Calibri"/>
        <family val="2"/>
      </rPr>
      <t xml:space="preserve">Mi rende molto più propenso/a a aprire un/una </t>
    </r>
    <r>
      <rPr>
        <sz val="11"/>
        <color theme="1"/>
        <rFont val="Calibri"/>
        <family val="2"/>
      </rPr>
      <t>[[ brand_name ]] in futuro</t>
    </r>
  </si>
  <si>
    <r>
      <rPr>
        <sz val="11"/>
        <color theme="1"/>
        <rFont val="Calibri"/>
        <family val="2"/>
      </rPr>
      <t xml:space="preserve">ik zal veel eerder een [[ brand_name ]] </t>
    </r>
    <r>
      <rPr>
        <sz val="11"/>
        <color theme="1"/>
        <rFont val="Calibri"/>
        <family val="2"/>
      </rPr>
      <t>openen in de nabije toekomst</t>
    </r>
  </si>
  <si>
    <r>
      <rPr>
        <sz val="11"/>
        <color theme="1"/>
        <rFont val="Calibri"/>
        <family val="2"/>
      </rPr>
      <t>ทำให้ฉันน่าจะเปิด</t>
    </r>
    <r>
      <rPr>
        <sz val="11"/>
        <color theme="1"/>
        <rFont val="Calibri"/>
        <family val="2"/>
      </rPr>
      <t xml:space="preserve"> [[ brand_name ]] มากขึ้นมากในอนาคตอันใกล้นี้</t>
    </r>
  </si>
  <si>
    <t>Me donne vraiment envie d’ouvrir un/une [[ brand_name ]] de nouveau dans un futur proche</t>
  </si>
  <si>
    <t>Membuat saya jauh lebih mungkin mempertimbangkan membuka [[ brand_name ]] dalam waktu dekat</t>
  </si>
  <si>
    <r>
      <rPr>
        <sz val="11"/>
        <color theme="1"/>
        <rFont val="Calibri"/>
        <family val="2"/>
      </rPr>
      <t xml:space="preserve">Hace mucho más probable que abra </t>
    </r>
    <r>
      <rPr>
        <sz val="11"/>
        <color theme="1"/>
        <rFont val="Calibri"/>
        <family val="2"/>
      </rPr>
      <t xml:space="preserve">[[ brand_name ]] en un futuro cercano </t>
    </r>
  </si>
  <si>
    <r>
      <rPr>
        <sz val="11"/>
        <color theme="1"/>
        <rFont val="Calibri"/>
        <family val="2"/>
      </rPr>
      <t xml:space="preserve">Talagang nanghihikayat sa akin na magbukas ng/sa [[ brand_name ]] </t>
    </r>
    <r>
      <rPr>
        <sz val="11"/>
        <color theme="1"/>
        <rFont val="Calibri"/>
        <family val="2"/>
      </rPr>
      <t>sa malapit na hinaharap</t>
    </r>
  </si>
  <si>
    <t>Makes me much more likely to open a [[ brand_name ]] in the near future</t>
  </si>
  <si>
    <t>Makes me a little more likely to open a [[ brand_name ]] again in the near future</t>
  </si>
  <si>
    <t>É provável que eu abra um/uma [[ brand_name ]] de novo num futuro próximo</t>
  </si>
  <si>
    <r>
      <rPr>
        <sz val="11"/>
        <color theme="1"/>
        <rFont val="Calibri"/>
        <family val="2"/>
      </rPr>
      <t xml:space="preserve">Ich bin wahrscheinlich etwas mehr bereit, wieder </t>
    </r>
    <r>
      <rPr>
        <sz val="11"/>
        <color theme="1"/>
        <rFont val="Calibri"/>
        <family val="2"/>
      </rPr>
      <t>von [[ brand_name ]] in nächster Zukunft zu eröffnen</t>
    </r>
  </si>
  <si>
    <r>
      <rPr>
        <sz val="11"/>
        <color theme="1"/>
        <rFont val="Calibri"/>
        <family val="2"/>
      </rPr>
      <t xml:space="preserve">Mi rende un po’ più propenso/a a aprire un/una </t>
    </r>
    <r>
      <rPr>
        <sz val="11"/>
        <color theme="1"/>
        <rFont val="Calibri"/>
        <family val="2"/>
      </rPr>
      <t xml:space="preserve">[[ brand_name ]] in futuro  </t>
    </r>
  </si>
  <si>
    <r>
      <rPr>
        <sz val="11"/>
        <color theme="1"/>
        <rFont val="Calibri"/>
        <family val="2"/>
      </rPr>
      <t xml:space="preserve">ik zal iets eerder een [[ brand_name ]] </t>
    </r>
    <r>
      <rPr>
        <sz val="11"/>
        <color theme="1"/>
        <rFont val="Calibri"/>
        <family val="2"/>
      </rPr>
      <t>openen in de nabije toekomst</t>
    </r>
  </si>
  <si>
    <r>
      <rPr>
        <sz val="11"/>
        <color theme="1"/>
        <rFont val="Calibri"/>
        <family val="2"/>
      </rPr>
      <t>ทำให้ฉันน่าจะเปิด</t>
    </r>
    <r>
      <rPr>
        <sz val="11"/>
        <color theme="1"/>
        <rFont val="Calibri"/>
        <family val="2"/>
      </rPr>
      <t xml:space="preserve"> [[ brand_name ]] มากขึ้นในอนาคตอันใกล้นี้</t>
    </r>
  </si>
  <si>
    <t>Me donne un peu plus envie d’ouvrir un/une [[ brand_name ]] de nouveau dans un futur proche</t>
  </si>
  <si>
    <r>
      <rPr>
        <sz val="11"/>
        <color theme="1"/>
        <rFont val="Calibri"/>
        <family val="2"/>
      </rPr>
      <t xml:space="preserve">Membuat saya agak lebih mungkin mempertimbangkan membuka </t>
    </r>
    <r>
      <rPr>
        <sz val="11"/>
        <color theme="1"/>
        <rFont val="Calibri"/>
        <family val="2"/>
      </rPr>
      <t>[[ brand_name ]] dalam waktu dekat</t>
    </r>
  </si>
  <si>
    <r>
      <rPr>
        <sz val="11"/>
        <color theme="1"/>
        <rFont val="Calibri"/>
        <family val="2"/>
      </rPr>
      <t xml:space="preserve">Hace más probable que abra </t>
    </r>
    <r>
      <rPr>
        <sz val="11"/>
        <color theme="1"/>
        <rFont val="Calibri"/>
        <family val="2"/>
      </rPr>
      <t>[[ brand_name ]] en un futuro cercano</t>
    </r>
  </si>
  <si>
    <t>Medyo nanghihikayat sa akin na magbukas ng/sa [[ brand_name ]] sa malapit na hinaharap</t>
  </si>
  <si>
    <t>Makes me a little more likely to open a [[ brand_name ]] in the near future</t>
  </si>
  <si>
    <r>
      <rPr>
        <sz val="11"/>
        <color theme="1"/>
        <rFont val="Calibri"/>
        <family val="2"/>
      </rPr>
      <t xml:space="preserve">No influye en cuanto a que abra </t>
    </r>
    <r>
      <rPr>
        <sz val="11"/>
        <color theme="1"/>
        <rFont val="Calibri"/>
        <family val="2"/>
      </rPr>
      <t>[[ brand_name ]]</t>
    </r>
  </si>
  <si>
    <t>Makes me less likely to open a [[ brand_name ]] again in the near future</t>
  </si>
  <si>
    <t>Vai me deixar menos predisposto(a) a abrir um/uma [[ brand_name ]] de novo num futuro próximo</t>
  </si>
  <si>
    <r>
      <rPr>
        <sz val="11"/>
        <color theme="1"/>
        <rFont val="Calibri"/>
        <family val="2"/>
      </rPr>
      <t xml:space="preserve">Würde mich eher davon abhalten, wieder </t>
    </r>
    <r>
      <rPr>
        <sz val="11"/>
        <color theme="1"/>
        <rFont val="Calibri"/>
        <family val="2"/>
      </rPr>
      <t>[[ brand_name ]] in nächster Zukunft zu eröffnen</t>
    </r>
  </si>
  <si>
    <r>
      <rPr>
        <sz val="11"/>
        <color theme="1"/>
        <rFont val="Calibri"/>
        <family val="2"/>
      </rPr>
      <t xml:space="preserve">Mi fa passare la voglia di aprire un/una </t>
    </r>
    <r>
      <rPr>
        <sz val="11"/>
        <color theme="1"/>
        <rFont val="Calibri"/>
        <family val="2"/>
      </rPr>
      <t xml:space="preserve">[[ brand_name ]] in futuro </t>
    </r>
  </si>
  <si>
    <r>
      <rPr>
        <sz val="11"/>
        <color theme="1"/>
        <rFont val="Calibri"/>
        <family val="2"/>
      </rPr>
      <t xml:space="preserve">ik zal minder snel een [[ brand_name ]] </t>
    </r>
    <r>
      <rPr>
        <sz val="11"/>
        <color theme="1"/>
        <rFont val="Calibri"/>
        <family val="2"/>
      </rPr>
      <t>openen in de nabije toekomst</t>
    </r>
  </si>
  <si>
    <r>
      <rPr>
        <sz val="11"/>
        <color theme="1"/>
        <rFont val="Calibri"/>
        <family val="2"/>
      </rPr>
      <t xml:space="preserve">ทำให้ฉันน่าจะเปิด </t>
    </r>
    <r>
      <rPr>
        <sz val="11"/>
        <color theme="1"/>
        <rFont val="Calibri"/>
        <family val="2"/>
      </rPr>
      <t>[[ brand_name ]] น้อยลงในอนาคตอันใกล้นี้</t>
    </r>
  </si>
  <si>
    <t>Me donne moins envie d’ouvrir un/une [[ brand_name ]] de nouveau dans un futur proche</t>
  </si>
  <si>
    <r>
      <rPr>
        <sz val="11"/>
        <color theme="1"/>
        <rFont val="Calibri"/>
        <family val="2"/>
      </rPr>
      <t xml:space="preserve">Membuat saya </t>
    </r>
    <r>
      <rPr>
        <sz val="11"/>
        <color theme="1"/>
        <rFont val="Calibri"/>
        <family val="2"/>
      </rPr>
      <t>kurang ingin membuka [[ brand_name ]] lagi</t>
    </r>
  </si>
  <si>
    <r>
      <rPr>
        <sz val="11"/>
        <color theme="1"/>
        <rFont val="Calibri"/>
        <family val="2"/>
      </rPr>
      <t xml:space="preserve">Hace mucho menos probable que abra </t>
    </r>
    <r>
      <rPr>
        <sz val="11"/>
        <color theme="1"/>
        <rFont val="Calibri"/>
        <family val="2"/>
      </rPr>
      <t>[[ brand_name ]] en un futuro cercano</t>
    </r>
  </si>
  <si>
    <t>Ginagawang medyo malamang na magbukas ng/sa [[ brand_name ]] sa malapit na hinaharap</t>
  </si>
  <si>
    <t>Makes me less likely to open a [[ brand_name ]] in the near future</t>
  </si>
  <si>
    <t>ServicePersuasion TriallistHave</t>
  </si>
  <si>
    <t>Makes me much more likely to have [[ brand_name ]] again in the near future</t>
  </si>
  <si>
    <t>É muito provável que eu tenha um/uma [[ brand_name ]] de novo num futuro próximo</t>
  </si>
  <si>
    <t>Makes me a little more likely to have [[ brand_name ]] again in the near future</t>
  </si>
  <si>
    <t>É provável que eu tenha um/uma [[ brand_name ]] de novo num futuro próximo</t>
  </si>
  <si>
    <t>Makes me less likely to have [[ brand_name ]] again in the near future</t>
  </si>
  <si>
    <t>Vai me deixar menos predisposto(a) a ter um/uma [[ brand_name ]] de novo num futuro próximo</t>
  </si>
  <si>
    <t>ServicePersuasion TriallistVisit</t>
  </si>
  <si>
    <r>
      <rPr>
        <sz val="11"/>
        <color theme="1"/>
        <rFont val="Calibri"/>
        <family val="2"/>
      </rPr>
      <t>Hoe denkt u dat de reclame</t>
    </r>
    <r>
      <rPr>
        <sz val="11"/>
        <color theme="1"/>
        <rFont val="Calibri"/>
        <family val="2"/>
      </rPr>
      <t xml:space="preserve"> uw overweging van [[ brand_name ]] zal beïnvloeden?</t>
    </r>
  </si>
  <si>
    <t>Makes me much more likely to visit  [[ brand_name ]] again in the near future</t>
  </si>
  <si>
    <t>É muito provável que eu visite um/uma [[ brand_name ]] de novo num futuro próximo</t>
  </si>
  <si>
    <r>
      <rPr>
        <sz val="11"/>
        <color theme="1"/>
        <rFont val="Calibri"/>
        <family val="2"/>
      </rPr>
      <t xml:space="preserve">Ich bin wahrscheinlich viel mehr bereit, wieder </t>
    </r>
    <r>
      <rPr>
        <sz val="11"/>
        <color theme="1"/>
        <rFont val="Calibri"/>
        <family val="2"/>
      </rPr>
      <t>[[ brand_name ]] in nächster Zukunft zu besuchen</t>
    </r>
  </si>
  <si>
    <r>
      <rPr>
        <sz val="11"/>
        <color theme="1"/>
        <rFont val="Calibri"/>
        <family val="2"/>
      </rPr>
      <t xml:space="preserve">Mi rende molto più propenso/a a visitare </t>
    </r>
    <r>
      <rPr>
        <sz val="11"/>
        <color theme="1"/>
        <rFont val="Calibri"/>
        <family val="2"/>
      </rPr>
      <t>[[ brand_name ]] in futuro</t>
    </r>
  </si>
  <si>
    <r>
      <rPr>
        <sz val="11"/>
        <color theme="1"/>
        <rFont val="Calibri"/>
        <family val="2"/>
      </rPr>
      <t xml:space="preserve">ik zal veel eerder een [[ brand_name ]] </t>
    </r>
    <r>
      <rPr>
        <sz val="11"/>
        <color theme="1"/>
        <rFont val="Calibri"/>
        <family val="2"/>
      </rPr>
      <t>bezoeken in de nabije toekomst</t>
    </r>
  </si>
  <si>
    <r>
      <rPr>
        <sz val="11"/>
        <color theme="1"/>
        <rFont val="Calibri"/>
        <family val="2"/>
      </rPr>
      <t xml:space="preserve">ทำให้ฉันน่าจะไป </t>
    </r>
    <r>
      <rPr>
        <sz val="11"/>
        <color theme="1"/>
        <rFont val="Calibri"/>
        <family val="2"/>
      </rPr>
      <t>[[ brand_name ]] มากขึ้นมากในอนาคตอันใกล้นี้</t>
    </r>
  </si>
  <si>
    <t>Me donne vraiment envie de me rendre chez [[ brand_name ]] de nouveau dans un futur proche</t>
  </si>
  <si>
    <r>
      <rPr>
        <sz val="11"/>
        <color theme="1"/>
        <rFont val="Calibri"/>
        <family val="2"/>
      </rPr>
      <t xml:space="preserve">Hace mucho más probable que visite </t>
    </r>
    <r>
      <rPr>
        <sz val="11"/>
        <color theme="1"/>
        <rFont val="Calibri"/>
        <family val="2"/>
      </rPr>
      <t xml:space="preserve">[[ brand_name ]] en un futuro cercano </t>
    </r>
  </si>
  <si>
    <t>Talagang nanghihikayat sa akin na pumunta ng/sa [[ brand_name ]] sa malapit na hinaharap</t>
  </si>
  <si>
    <r>
      <rPr>
        <sz val="11"/>
        <color theme="1"/>
        <rFont val="Calibri"/>
        <family val="2"/>
      </rPr>
      <t xml:space="preserve">Makes me much more likely to visit </t>
    </r>
    <r>
      <rPr>
        <sz val="11"/>
        <color theme="1"/>
        <rFont val="Calibri"/>
        <family val="2"/>
      </rPr>
      <t>[[ brand_name ]] in the near future</t>
    </r>
  </si>
  <si>
    <t>Makes me a little more likely to visit  [[ brand_name ]] again in the near future</t>
  </si>
  <si>
    <t>É provável que eu visite um/uma [[ brand_name ]] de novo num futuro próximo</t>
  </si>
  <si>
    <r>
      <rPr>
        <sz val="11"/>
        <color theme="1"/>
        <rFont val="Calibri"/>
        <family val="2"/>
      </rPr>
      <t xml:space="preserve">Ich bin wahrscheinlich etwas mehr bereit, wieder </t>
    </r>
    <r>
      <rPr>
        <sz val="11"/>
        <color theme="1"/>
        <rFont val="Calibri"/>
        <family val="2"/>
      </rPr>
      <t>[[ brand_name ]] in nächster Zukunft zu besuchen</t>
    </r>
  </si>
  <si>
    <r>
      <rPr>
        <sz val="11"/>
        <color theme="1"/>
        <rFont val="Calibri"/>
        <family val="2"/>
      </rPr>
      <t xml:space="preserve">Mi rende un po’ più propenso/a a visitare </t>
    </r>
    <r>
      <rPr>
        <sz val="11"/>
        <color theme="1"/>
        <rFont val="Calibri"/>
        <family val="2"/>
      </rPr>
      <t xml:space="preserve">[[ brand_name ]] in futuro  </t>
    </r>
  </si>
  <si>
    <r>
      <rPr>
        <sz val="11"/>
        <color theme="1"/>
        <rFont val="Calibri"/>
        <family val="2"/>
      </rPr>
      <t xml:space="preserve">ik zal iets eerder een [[ brand_name ]] </t>
    </r>
    <r>
      <rPr>
        <sz val="11"/>
        <color theme="1"/>
        <rFont val="Calibri"/>
        <family val="2"/>
      </rPr>
      <t>bezoeken in de nabije toekomst</t>
    </r>
  </si>
  <si>
    <r>
      <rPr>
        <sz val="11"/>
        <color theme="1"/>
        <rFont val="Calibri"/>
        <family val="2"/>
      </rPr>
      <t>ทำให้ฉันน่าจะไป</t>
    </r>
    <r>
      <rPr>
        <sz val="11"/>
        <color theme="1"/>
        <rFont val="Calibri"/>
        <family val="2"/>
      </rPr>
      <t xml:space="preserve"> [[ brand_name ]] มากขึ้นในอนาคตอันใกล้นี้</t>
    </r>
  </si>
  <si>
    <t>Me donne un peu plus envie de me rendre chez [[ brand_name ]] de nouveau dans un futur proche</t>
  </si>
  <si>
    <r>
      <rPr>
        <sz val="11"/>
        <color theme="1"/>
        <rFont val="Calibri"/>
        <family val="2"/>
      </rPr>
      <t xml:space="preserve">Membuat saya agak lebih mungkin mempertimbangkan membuka </t>
    </r>
    <r>
      <rPr>
        <sz val="11"/>
        <color theme="1"/>
        <rFont val="Calibri"/>
        <family val="2"/>
      </rPr>
      <t>[[ brand_name ]] dalam waktu dekat</t>
    </r>
  </si>
  <si>
    <r>
      <rPr>
        <sz val="11"/>
        <color theme="1"/>
        <rFont val="Calibri"/>
        <family val="2"/>
      </rPr>
      <t xml:space="preserve">Hace más probable que visite </t>
    </r>
    <r>
      <rPr>
        <sz val="11"/>
        <color theme="1"/>
        <rFont val="Calibri"/>
        <family val="2"/>
      </rPr>
      <t>[[ brand_name ]] en un futuro cercano</t>
    </r>
  </si>
  <si>
    <r>
      <rPr>
        <sz val="11"/>
        <color theme="1"/>
        <rFont val="Calibri"/>
        <family val="2"/>
      </rPr>
      <t xml:space="preserve">Medyo nanghihikayat sa akin na pumunta ng/sa [[ brand_name ]] </t>
    </r>
    <r>
      <rPr>
        <sz val="11"/>
        <color theme="1"/>
        <rFont val="Calibri"/>
        <family val="2"/>
      </rPr>
      <t>sa malapit na hinaharap</t>
    </r>
  </si>
  <si>
    <r>
      <rPr>
        <sz val="11"/>
        <color theme="1"/>
        <rFont val="Calibri"/>
        <family val="2"/>
      </rPr>
      <t xml:space="preserve">Makes me a little more likely to visit </t>
    </r>
    <r>
      <rPr>
        <sz val="11"/>
        <color theme="1"/>
        <rFont val="Calibri"/>
        <family val="2"/>
      </rPr>
      <t>[[ brand_name ]] in the near future</t>
    </r>
  </si>
  <si>
    <r>
      <rPr>
        <sz val="11"/>
        <color theme="1"/>
        <rFont val="Calibri"/>
        <family val="2"/>
      </rPr>
      <t xml:space="preserve">No influye en cuanto a que visite </t>
    </r>
    <r>
      <rPr>
        <sz val="11"/>
        <color theme="1"/>
        <rFont val="Calibri"/>
        <family val="2"/>
      </rPr>
      <t>[[ brand_name ]]</t>
    </r>
  </si>
  <si>
    <t>Makes me less likely to visit  [[ brand_name ]] again in the near future</t>
  </si>
  <si>
    <t>Vai me deixar menos predisposto(a) a visitar um/uma [[ brand_name ]] de novo num futuro próximo</t>
  </si>
  <si>
    <t>Würde mich eher davon abhalten, wieder [[ brand_name ]] in nächster Zukunft zu besuchen</t>
  </si>
  <si>
    <r>
      <rPr>
        <sz val="11"/>
        <color theme="1"/>
        <rFont val="Calibri"/>
        <family val="2"/>
      </rPr>
      <t>Mi fa passare la voglia di visitare</t>
    </r>
    <r>
      <rPr>
        <sz val="11"/>
        <color theme="1"/>
        <rFont val="Calibri"/>
        <family val="2"/>
      </rPr>
      <t xml:space="preserve"> [[ brand_name ]] in futuro </t>
    </r>
  </si>
  <si>
    <r>
      <rPr>
        <sz val="11"/>
        <color theme="1"/>
        <rFont val="Calibri"/>
        <family val="2"/>
      </rPr>
      <t xml:space="preserve">ik zal minder snel een [[ brand_name ]] </t>
    </r>
    <r>
      <rPr>
        <sz val="11"/>
        <color theme="1"/>
        <rFont val="Calibri"/>
        <family val="2"/>
      </rPr>
      <t>bezoeken in de nabije toekomst</t>
    </r>
  </si>
  <si>
    <r>
      <rPr>
        <sz val="11"/>
        <color theme="1"/>
        <rFont val="Calibri"/>
        <family val="2"/>
      </rPr>
      <t xml:space="preserve">ทำให้ฉันน่าจะไป </t>
    </r>
    <r>
      <rPr>
        <sz val="11"/>
        <color theme="1"/>
        <rFont val="Calibri"/>
        <family val="2"/>
      </rPr>
      <t>[[ brand_name ]] น้อยลงในอนาคตอันใกล้นี้</t>
    </r>
  </si>
  <si>
    <t>Me donne moins envie de me rendre chez [[ brand_name ]] de nouveau dans un futur proche</t>
  </si>
  <si>
    <r>
      <rPr>
        <sz val="11"/>
        <color theme="1"/>
        <rFont val="Calibri"/>
        <family val="2"/>
      </rPr>
      <t xml:space="preserve">Membuat saya </t>
    </r>
    <r>
      <rPr>
        <sz val="11"/>
        <color theme="1"/>
        <rFont val="Calibri"/>
        <family val="2"/>
      </rPr>
      <t>kurang ingin</t>
    </r>
    <r>
      <rPr>
        <strike/>
        <sz val="11"/>
        <color theme="1"/>
        <rFont val="Calibri"/>
        <family val="2"/>
      </rPr>
      <t xml:space="preserve"> </t>
    </r>
    <r>
      <rPr>
        <sz val="11"/>
        <color theme="1"/>
        <rFont val="Calibri"/>
        <family val="2"/>
      </rPr>
      <t>membuka [[ brand_name ]] lagi</t>
    </r>
  </si>
  <si>
    <r>
      <rPr>
        <sz val="11"/>
        <color theme="1"/>
        <rFont val="Calibri"/>
        <family val="2"/>
      </rPr>
      <t xml:space="preserve">Hace mucho menos probable que visite </t>
    </r>
    <r>
      <rPr>
        <sz val="11"/>
        <color theme="1"/>
        <rFont val="Calibri"/>
        <family val="2"/>
      </rPr>
      <t>[[ brand_name ]] en un futuro cercano</t>
    </r>
  </si>
  <si>
    <r>
      <rPr>
        <sz val="11"/>
        <color theme="1"/>
        <rFont val="Calibri"/>
        <family val="2"/>
      </rPr>
      <t xml:space="preserve">Ginagawang medyo malamang na pumunta ng/sa [[ brand_name ]] </t>
    </r>
    <r>
      <rPr>
        <sz val="11"/>
        <color theme="1"/>
        <rFont val="Calibri"/>
        <family val="2"/>
      </rPr>
      <t>sa malapit na hinaharap</t>
    </r>
  </si>
  <si>
    <r>
      <rPr>
        <sz val="11"/>
        <color theme="1"/>
        <rFont val="Calibri"/>
        <family val="2"/>
      </rPr>
      <t xml:space="preserve">Makes me less likely to visit </t>
    </r>
    <r>
      <rPr>
        <sz val="11"/>
        <color theme="1"/>
        <rFont val="Calibri"/>
        <family val="2"/>
      </rPr>
      <t>[[ brand_name ]] in the near future</t>
    </r>
  </si>
  <si>
    <t>ServicePersuasion TriallistUse</t>
  </si>
  <si>
    <r>
      <rPr>
        <sz val="11"/>
        <color theme="1"/>
        <rFont val="Calibri"/>
        <family val="2"/>
      </rPr>
      <t>Hoe denkt u dat de reclame</t>
    </r>
    <r>
      <rPr>
        <sz val="11"/>
        <color theme="1"/>
        <rFont val="Calibri"/>
        <family val="2"/>
      </rPr>
      <t xml:space="preserve"> uw overweging van [[ brand_name ]] zal beïnvloeden?</t>
    </r>
  </si>
  <si>
    <t>Makes me much more likely to use  [[ brand_name ]] again in the near future</t>
  </si>
  <si>
    <t>É muito provável que eu use um/uma [[ brand_name ]] de novo num futuro próximo</t>
  </si>
  <si>
    <r>
      <rPr>
        <sz val="11"/>
        <color theme="1"/>
        <rFont val="Calibri"/>
        <family val="2"/>
      </rPr>
      <t xml:space="preserve">Ich bin wahrscheinlich viel mehr bereit, wieder </t>
    </r>
    <r>
      <rPr>
        <sz val="11"/>
        <color theme="1"/>
        <rFont val="Calibri"/>
        <family val="2"/>
      </rPr>
      <t>[[ brand_name ]] in nächster Zukunft zu verwenden</t>
    </r>
  </si>
  <si>
    <t>Mi rende molto più propenso/a a utilizzare [[ brand_name ]] in futuro</t>
  </si>
  <si>
    <r>
      <rPr>
        <sz val="11"/>
        <color theme="1"/>
        <rFont val="Calibri"/>
        <family val="2"/>
      </rPr>
      <t xml:space="preserve">ik zal veel eerder een [[ brand_name ]] </t>
    </r>
    <r>
      <rPr>
        <sz val="11"/>
        <color theme="1"/>
        <rFont val="Calibri"/>
        <family val="2"/>
      </rPr>
      <t>gebruiken in de nabije toekomst</t>
    </r>
  </si>
  <si>
    <r>
      <rPr>
        <sz val="11"/>
        <color theme="1"/>
        <rFont val="Calibri"/>
        <family val="2"/>
      </rPr>
      <t xml:space="preserve">ทำให้ฉันน่าจะใช้ </t>
    </r>
    <r>
      <rPr>
        <sz val="11"/>
        <color theme="1"/>
        <rFont val="Calibri"/>
        <family val="2"/>
      </rPr>
      <t>[[ brand_name ]] มากขึ้นมากในอนาคตอันใกล้นี้</t>
    </r>
  </si>
  <si>
    <t>Me donne vraiment envie d’utiliser [[ brand_name ]] de nouveau dans un futur proche</t>
  </si>
  <si>
    <r>
      <rPr>
        <sz val="11"/>
        <color theme="1"/>
        <rFont val="Calibri"/>
        <family val="2"/>
      </rPr>
      <t>Membuat saya jauh lebih mungkin mempertimbangkan menggunakan</t>
    </r>
    <r>
      <rPr>
        <strike/>
        <sz val="11"/>
        <color theme="1"/>
        <rFont val="Calibri"/>
        <family val="2"/>
      </rPr>
      <t xml:space="preserve"> </t>
    </r>
    <r>
      <rPr>
        <sz val="11"/>
        <color theme="1"/>
        <rFont val="Calibri"/>
        <family val="2"/>
      </rPr>
      <t>[[ brand_name ]] dalam waktu dekat</t>
    </r>
  </si>
  <si>
    <r>
      <rPr>
        <sz val="11"/>
        <color theme="1"/>
        <rFont val="Calibri"/>
        <family val="2"/>
      </rPr>
      <t xml:space="preserve">Hace mucho más probable que use </t>
    </r>
    <r>
      <rPr>
        <sz val="11"/>
        <color theme="1"/>
        <rFont val="Calibri"/>
        <family val="2"/>
      </rPr>
      <t xml:space="preserve">[[ brand_name ]] en un futuro cercano </t>
    </r>
  </si>
  <si>
    <r>
      <rPr>
        <sz val="11"/>
        <color theme="1"/>
        <rFont val="Calibri"/>
        <family val="2"/>
      </rPr>
      <t>Talagang nanghihikayat sa akin na gumamit ng/sa [[ brand_name ]]</t>
    </r>
    <r>
      <rPr>
        <sz val="11"/>
        <color theme="1"/>
        <rFont val="Calibri"/>
        <family val="2"/>
      </rPr>
      <t xml:space="preserve"> sa malapit na hinaharap</t>
    </r>
  </si>
  <si>
    <r>
      <rPr>
        <sz val="11"/>
        <color theme="1"/>
        <rFont val="Calibri"/>
        <family val="2"/>
      </rPr>
      <t xml:space="preserve">Makes me much more likely to use </t>
    </r>
    <r>
      <rPr>
        <sz val="11"/>
        <color theme="1"/>
        <rFont val="Calibri"/>
        <family val="2"/>
      </rPr>
      <t>[[ brand_name ]] in the near future</t>
    </r>
  </si>
  <si>
    <t>Makes me a little more likely to use  [[ brand_name ]] again in the near future</t>
  </si>
  <si>
    <t>É provável que eu use um/uma [[ brand_name ]] de novo num futuro próximo</t>
  </si>
  <si>
    <r>
      <rPr>
        <sz val="11"/>
        <color theme="1"/>
        <rFont val="Calibri"/>
        <family val="2"/>
      </rPr>
      <t xml:space="preserve">Ich bin wahrscheinlich etwas mehr bereit, wieder </t>
    </r>
    <r>
      <rPr>
        <sz val="11"/>
        <color theme="1"/>
        <rFont val="Calibri"/>
        <family val="2"/>
      </rPr>
      <t>[[ brand_name ]] in nächster Zukunft zu verwenden</t>
    </r>
  </si>
  <si>
    <t xml:space="preserve">Mi rende un po’ più propenso/a a utilizzare [[ brand_name ]] in futuro  </t>
  </si>
  <si>
    <r>
      <rPr>
        <sz val="11"/>
        <color theme="1"/>
        <rFont val="Calibri"/>
        <family val="2"/>
      </rPr>
      <t xml:space="preserve">ik zal iets eerder een [[ brand_name ]] </t>
    </r>
    <r>
      <rPr>
        <sz val="11"/>
        <color theme="1"/>
        <rFont val="Calibri"/>
        <family val="2"/>
      </rPr>
      <t>gebruiken in de nabije toekomst</t>
    </r>
  </si>
  <si>
    <t>ทำให้ฉันน่าจะใช้ [[ brand_name ]] มากขึ้นในอนาคตอันใกล้นี้</t>
  </si>
  <si>
    <t>Me donne un peu plus envie d’utiliser [[ brand_name ]] de nouveau dans un futur proche</t>
  </si>
  <si>
    <r>
      <rPr>
        <sz val="11"/>
        <color theme="1"/>
        <rFont val="Calibri"/>
        <family val="2"/>
      </rPr>
      <t xml:space="preserve">Membuat saya agak lebih mungkin mempertimbangkan menggunakan </t>
    </r>
    <r>
      <rPr>
        <sz val="11"/>
        <color theme="1"/>
        <rFont val="Calibri"/>
        <family val="2"/>
      </rPr>
      <t>[[ brand_name ]] dalam waktu dekat</t>
    </r>
  </si>
  <si>
    <t>Hace más probable que use [[ brand_name ]] en un futuro cercano</t>
  </si>
  <si>
    <r>
      <rPr>
        <sz val="11"/>
        <color theme="1"/>
        <rFont val="Calibri"/>
        <family val="2"/>
      </rPr>
      <t xml:space="preserve">Medyo nanghihikayat sa akin na gumamit ng/sa [[ brand_name ]] </t>
    </r>
    <r>
      <rPr>
        <sz val="11"/>
        <color theme="1"/>
        <rFont val="Calibri"/>
        <family val="2"/>
      </rPr>
      <t>sa malapit na hinaharap</t>
    </r>
  </si>
  <si>
    <r>
      <rPr>
        <sz val="11"/>
        <color theme="1"/>
        <rFont val="Calibri"/>
        <family val="2"/>
      </rPr>
      <t xml:space="preserve">Makes me a little more likely to use </t>
    </r>
    <r>
      <rPr>
        <sz val="11"/>
        <color theme="1"/>
        <rFont val="Calibri"/>
        <family val="2"/>
      </rPr>
      <t>[[ brand_name ]] in the near future</t>
    </r>
  </si>
  <si>
    <r>
      <rPr>
        <sz val="11"/>
        <color theme="1"/>
        <rFont val="Calibri"/>
        <family val="2"/>
      </rPr>
      <t xml:space="preserve">No influye en cuanto a que use </t>
    </r>
    <r>
      <rPr>
        <sz val="11"/>
        <color theme="1"/>
        <rFont val="Calibri"/>
        <family val="2"/>
      </rPr>
      <t>[[ brand_name ]]</t>
    </r>
  </si>
  <si>
    <t>Makes me less likely to use  [[ brand_name ]] again in the near future</t>
  </si>
  <si>
    <t>Vai me deixar menos predisposto(a) a usar um/uma [[ brand_name ]] de novo num futuro próximo</t>
  </si>
  <si>
    <r>
      <rPr>
        <sz val="11"/>
        <color theme="1"/>
        <rFont val="Calibri"/>
        <family val="2"/>
      </rPr>
      <t xml:space="preserve">Würde mich eher davon abhalten, wieder </t>
    </r>
    <r>
      <rPr>
        <sz val="11"/>
        <color theme="1"/>
        <rFont val="Calibri"/>
        <family val="2"/>
      </rPr>
      <t>[[ brand_name ]] in nächster Zukunft zu verwenden</t>
    </r>
  </si>
  <si>
    <r>
      <rPr>
        <sz val="11"/>
        <color theme="1"/>
        <rFont val="Calibri"/>
        <family val="2"/>
      </rPr>
      <t xml:space="preserve">Mi fa passare la voglia di utilizzare </t>
    </r>
    <r>
      <rPr>
        <sz val="11"/>
        <color theme="1"/>
        <rFont val="Calibri"/>
        <family val="2"/>
      </rPr>
      <t xml:space="preserve">[[ brand_name ]] in futuro </t>
    </r>
  </si>
  <si>
    <r>
      <rPr>
        <sz val="11"/>
        <color theme="1"/>
        <rFont val="Calibri"/>
        <family val="2"/>
      </rPr>
      <t xml:space="preserve">ik zal minder snel een [[ brand_name ]] </t>
    </r>
    <r>
      <rPr>
        <sz val="11"/>
        <color theme="1"/>
        <rFont val="Calibri"/>
        <family val="2"/>
      </rPr>
      <t>gebruiken in de nabije toekomst</t>
    </r>
  </si>
  <si>
    <t>ทำให้ฉันน่าจะใช้ [[ brand_name ]] น้อยลงในอนาคตอันใกล้นี้</t>
  </si>
  <si>
    <t>Me donne moins envie d’utiliser [[ brand_name ]] de nouveau dans un futur proche</t>
  </si>
  <si>
    <r>
      <rPr>
        <sz val="11"/>
        <color theme="1"/>
        <rFont val="Calibri"/>
        <family val="2"/>
      </rPr>
      <t xml:space="preserve">Membuat saya </t>
    </r>
    <r>
      <rPr>
        <sz val="11"/>
        <color theme="1"/>
        <rFont val="Calibri"/>
        <family val="2"/>
      </rPr>
      <t>kurang ingin</t>
    </r>
    <r>
      <rPr>
        <strike/>
        <sz val="11"/>
        <color theme="1"/>
        <rFont val="Calibri"/>
        <family val="2"/>
      </rPr>
      <t xml:space="preserve"> </t>
    </r>
    <r>
      <rPr>
        <sz val="11"/>
        <color theme="1"/>
        <rFont val="Calibri"/>
        <family val="2"/>
      </rPr>
      <t>menggunakan [[ brand_name ]] lagi</t>
    </r>
  </si>
  <si>
    <r>
      <rPr>
        <sz val="11"/>
        <color theme="1"/>
        <rFont val="Calibri"/>
        <family val="2"/>
      </rPr>
      <t xml:space="preserve">Hace mucho menos probable que use </t>
    </r>
    <r>
      <rPr>
        <sz val="11"/>
        <color theme="1"/>
        <rFont val="Calibri"/>
        <family val="2"/>
      </rPr>
      <t>[[ brand_name ]] en un futuro cercano</t>
    </r>
  </si>
  <si>
    <r>
      <rPr>
        <sz val="11"/>
        <color theme="1"/>
        <rFont val="Calibri"/>
        <family val="2"/>
      </rPr>
      <t>Ginagawang medyo malamang na gumamit ng/sa [[ brand_name ]]</t>
    </r>
    <r>
      <rPr>
        <sz val="11"/>
        <color theme="1"/>
        <rFont val="Calibri"/>
        <family val="2"/>
      </rPr>
      <t xml:space="preserve"> sa malapit na hinaharap</t>
    </r>
  </si>
  <si>
    <t>Makes me less likely to use [[ brand_name ]] in the near future</t>
  </si>
  <si>
    <t>ServicePersuasion Non-triallistSubscribeTo</t>
  </si>
  <si>
    <r>
      <rPr>
        <sz val="11"/>
        <color theme="1"/>
        <rFont val="Calibri"/>
        <family val="2"/>
      </rPr>
      <t>Hoe denkt u dat de reclame</t>
    </r>
    <r>
      <rPr>
        <sz val="11"/>
        <color theme="1"/>
        <rFont val="Calibri"/>
        <family val="2"/>
      </rPr>
      <t xml:space="preserve"> uw overweging van [[ brand_name ]] zal beïnvloeden?</t>
    </r>
  </si>
  <si>
    <t>¿Cómo influirá el anuncio en tu consideración hacia [[ brand _name ]]?</t>
  </si>
  <si>
    <t>É muito provável que eu assine um/uma [[ brand_name ]] num futuro próximo</t>
  </si>
  <si>
    <t>Ich bin wahrscheinlich viel mehr bereit, [[ brand_name ]] in nächster Zukunft zu abonnieren</t>
  </si>
  <si>
    <r>
      <rPr>
        <sz val="11"/>
        <color theme="1"/>
        <rFont val="Calibri"/>
        <family val="2"/>
      </rPr>
      <t>Mi rende molto più propenso/a a sottoscrivere un/una</t>
    </r>
    <r>
      <rPr>
        <sz val="11"/>
        <color theme="1"/>
        <rFont val="Calibri"/>
        <family val="2"/>
      </rPr>
      <t xml:space="preserve"> [[ brand_name ]] di nuovo in futuro</t>
    </r>
  </si>
  <si>
    <r>
      <rPr>
        <sz val="11"/>
        <color theme="1"/>
        <rFont val="Calibri"/>
        <family val="2"/>
      </rPr>
      <t>ik zal veel eerder weer een abonnement op [[ brand_name ]]</t>
    </r>
    <r>
      <rPr>
        <sz val="11"/>
        <color theme="1"/>
        <rFont val="Calibri"/>
        <family val="2"/>
      </rPr>
      <t xml:space="preserve"> nemen in de nabije toekomst</t>
    </r>
  </si>
  <si>
    <r>
      <rPr>
        <sz val="11"/>
        <color theme="1"/>
        <rFont val="Calibri"/>
        <family val="2"/>
      </rPr>
      <t xml:space="preserve">ทำให้ฉันกลับไปใช้บริการ </t>
    </r>
    <r>
      <rPr>
        <sz val="11"/>
        <color theme="1"/>
        <rFont val="Calibri"/>
        <family val="2"/>
      </rPr>
      <t>[[ brand_name]] ในอนาคตอันใกล้นี้มากขึ้นมาก</t>
    </r>
  </si>
  <si>
    <t>Me donne vraiment envie de souscrire à [[ brand_name ]] dans un futur proche</t>
  </si>
  <si>
    <r>
      <rPr>
        <sz val="11"/>
        <color theme="1"/>
        <rFont val="Calibri"/>
        <family val="2"/>
      </rPr>
      <t xml:space="preserve">Hace mucho más probable que me suscriba a </t>
    </r>
    <r>
      <rPr>
        <sz val="11"/>
        <color theme="1"/>
        <rFont val="Calibri"/>
        <family val="2"/>
      </rPr>
      <t>[[ brand_name ]]</t>
    </r>
    <r>
      <rPr>
        <sz val="11"/>
        <color theme="1"/>
        <rFont val="Calibri"/>
        <family val="2"/>
      </rPr>
      <t xml:space="preserve"> en un futuro cercano</t>
    </r>
  </si>
  <si>
    <t>Talagang nanghihikayat sa akin na magsubscribe ng/sa [[ brand_name ]] sa malapit na hinaharap</t>
  </si>
  <si>
    <t>É provável que eu assine um/uma [[ brand_name ]] num futuro próximo</t>
  </si>
  <si>
    <t>Ich bin wahrscheinlich etwas mehr bereit, [[brand name]] in nächster Zukunft zu abonnieren</t>
  </si>
  <si>
    <r>
      <rPr>
        <sz val="11"/>
        <color theme="1"/>
        <rFont val="Calibri"/>
        <family val="2"/>
      </rPr>
      <t xml:space="preserve">Mi rende un po’ più propenso/a a sottoscrivere un/una </t>
    </r>
    <r>
      <rPr>
        <sz val="11"/>
        <color theme="1"/>
        <rFont val="Calibri"/>
        <family val="2"/>
      </rPr>
      <t>[[ brand_name ]] di nuovo in futuro</t>
    </r>
  </si>
  <si>
    <r>
      <rPr>
        <sz val="11"/>
        <color theme="1"/>
        <rFont val="Calibri"/>
        <family val="2"/>
      </rPr>
      <t>ik zal iets eerder weer een abonnement op [[ brand_name ]]</t>
    </r>
    <r>
      <rPr>
        <sz val="11"/>
        <color theme="1"/>
        <rFont val="Calibri"/>
        <family val="2"/>
      </rPr>
      <t xml:space="preserve"> nemen in de nabije toekomst</t>
    </r>
  </si>
  <si>
    <r>
      <rPr>
        <sz val="11"/>
        <color theme="1"/>
        <rFont val="Calibri"/>
        <family val="2"/>
      </rPr>
      <t xml:space="preserve">ทำให้ฉันกลับไปใช้บริการ </t>
    </r>
    <r>
      <rPr>
        <sz val="11"/>
        <color theme="1"/>
        <rFont val="Calibri"/>
        <family val="2"/>
      </rPr>
      <t>[[ brand_name ]] ในอนาคตอันใกล้นี้มากขึ้นเล็กน้อย</t>
    </r>
  </si>
  <si>
    <t>Me donne un peu plus envie de souscrire à [[ brand_name ]] dans un futur proche</t>
  </si>
  <si>
    <r>
      <rPr>
        <sz val="11"/>
        <color theme="1"/>
        <rFont val="Calibri"/>
        <family val="2"/>
      </rPr>
      <t xml:space="preserve">Membuat saya agak lebih mungkin mempertimbangkan berlangganan </t>
    </r>
    <r>
      <rPr>
        <sz val="11"/>
        <color theme="1"/>
        <rFont val="Calibri"/>
        <family val="2"/>
      </rPr>
      <t>[[ brand_name ]] dalam waktu dekat</t>
    </r>
  </si>
  <si>
    <r>
      <rPr>
        <sz val="11"/>
        <color theme="1"/>
        <rFont val="Calibri"/>
        <family val="2"/>
      </rPr>
      <t xml:space="preserve">Hace más probable que me suscriba a [[ brand_name ]] </t>
    </r>
    <r>
      <rPr>
        <sz val="11"/>
        <color theme="1"/>
        <rFont val="Calibri"/>
        <family val="2"/>
      </rPr>
      <t>en un futuro cercano</t>
    </r>
  </si>
  <si>
    <t>Medyo nanghihikayat sa akin na magsubscribe ng/sa [[ brand_name ]] sa malapit na hinaharap</t>
  </si>
  <si>
    <r>
      <rPr>
        <sz val="11"/>
        <color theme="1"/>
        <rFont val="Calibri"/>
        <family val="2"/>
      </rPr>
      <t>No influye en cuanto a que me suscriba a</t>
    </r>
    <r>
      <rPr>
        <sz val="11"/>
        <color theme="1"/>
        <rFont val="Calibri"/>
        <family val="2"/>
      </rPr>
      <t xml:space="preserve"> [[ brand_name ]]</t>
    </r>
  </si>
  <si>
    <t>Vai me deixar menos predisposto(a) a assinar um/uma [[ brand_name ]] num futuro próximo</t>
  </si>
  <si>
    <r>
      <rPr>
        <sz val="11"/>
        <color theme="1"/>
        <rFont val="Calibri"/>
        <family val="2"/>
      </rPr>
      <t xml:space="preserve">Würde mich eher davon abhalten, </t>
    </r>
    <r>
      <rPr>
        <sz val="11"/>
        <color theme="1"/>
        <rFont val="Calibri"/>
        <family val="2"/>
      </rPr>
      <t>[[ brand_name ]] in nächster Zukunft zu abonnieren</t>
    </r>
  </si>
  <si>
    <r>
      <rPr>
        <sz val="11"/>
        <color theme="1"/>
        <rFont val="Calibri"/>
        <family val="2"/>
      </rPr>
      <t xml:space="preserve">Mi fa passare la voglia di sottoscrivere un/una </t>
    </r>
    <r>
      <rPr>
        <sz val="11"/>
        <color theme="1"/>
        <rFont val="Calibri"/>
        <family val="2"/>
      </rPr>
      <t>[[ brand_name ]] di nuovo in futuro</t>
    </r>
  </si>
  <si>
    <t>ik zal minder snel weer een abonnement op [[ brand_name ]] nemen in de nabije toekomst</t>
  </si>
  <si>
    <t>ทำให้ฉันกลับไปใช้บริการ [[ brand_name ]] ในอนาคตอันใกล้นี้น้อยลง</t>
  </si>
  <si>
    <t>Me donne moins envie de souscrire à [[ brand_name ]] dans un futur proche</t>
  </si>
  <si>
    <r>
      <rPr>
        <sz val="11"/>
        <color theme="1"/>
        <rFont val="Calibri"/>
        <family val="2"/>
      </rPr>
      <t xml:space="preserve">Membuat saya </t>
    </r>
    <r>
      <rPr>
        <sz val="11"/>
        <color theme="1"/>
        <rFont val="Calibri"/>
        <family val="2"/>
      </rPr>
      <t>kurang ingin berlangganan [[ brand_name ]] dalam waktu dekat</t>
    </r>
  </si>
  <si>
    <r>
      <rPr>
        <sz val="11"/>
        <color theme="1"/>
        <rFont val="Calibri"/>
        <family val="2"/>
      </rPr>
      <t xml:space="preserve">Hace mucho menos probable que me suscriba a [[ brand_name ]] </t>
    </r>
    <r>
      <rPr>
        <sz val="11"/>
        <color theme="1"/>
        <rFont val="Calibri"/>
        <family val="2"/>
      </rPr>
      <t>en un futuro cercano</t>
    </r>
  </si>
  <si>
    <r>
      <rPr>
        <sz val="11"/>
        <color theme="1"/>
        <rFont val="Calibri"/>
        <family val="2"/>
      </rPr>
      <t xml:space="preserve">Ginagawang medyo malamang na magsubscribe ng/sa [[ brand_name ]] </t>
    </r>
    <r>
      <rPr>
        <sz val="11"/>
        <color theme="1"/>
        <rFont val="Calibri"/>
        <family val="2"/>
      </rPr>
      <t>sa malapit na hinaharap</t>
    </r>
  </si>
  <si>
    <t>ServicePersuasion Non-triallistTakeOut</t>
  </si>
  <si>
    <r>
      <rPr>
        <sz val="11"/>
        <color theme="1"/>
        <rFont val="Calibri"/>
        <family val="2"/>
      </rPr>
      <t>Hoe denkt u dat de reclame</t>
    </r>
    <r>
      <rPr>
        <sz val="11"/>
        <color theme="1"/>
        <rFont val="Calibri"/>
        <family val="2"/>
      </rPr>
      <t xml:space="preserve"> uw overweging van [[ brand_name ]] zal beïnvloeden?</t>
    </r>
  </si>
  <si>
    <t>É muito provável que eu contrate um/uma [[ brand_name ]] num futuro próximo</t>
  </si>
  <si>
    <r>
      <rPr>
        <sz val="11"/>
        <color theme="1"/>
        <rFont val="Calibri"/>
        <family val="2"/>
      </rPr>
      <t xml:space="preserve">Ich bin wahrscheinlich viel mehr bereit, </t>
    </r>
    <r>
      <rPr>
        <sz val="11"/>
        <color theme="1"/>
        <rFont val="Calibri"/>
        <family val="2"/>
      </rPr>
      <t>[[ brand_name ]] in nächster Zukunft abzuschließen</t>
    </r>
  </si>
  <si>
    <t>Mi rende molto più propenso/a a attivare [[ brand_name ]] di nuovo in futuro</t>
  </si>
  <si>
    <r>
      <rPr>
        <sz val="11"/>
        <color theme="1"/>
        <rFont val="Calibri"/>
        <family val="2"/>
      </rPr>
      <t xml:space="preserve">ik zal veel eerder weer een [[ brand_name ]] </t>
    </r>
    <r>
      <rPr>
        <sz val="11"/>
        <color theme="1"/>
        <rFont val="Calibri"/>
        <family val="2"/>
      </rPr>
      <t>nemen in de nabije toekomst</t>
    </r>
  </si>
  <si>
    <r>
      <rPr>
        <sz val="11"/>
        <color theme="1"/>
        <rFont val="Calibri"/>
        <family val="2"/>
      </rPr>
      <t xml:space="preserve">ทำให้ฉันกลับไปใช้ </t>
    </r>
    <r>
      <rPr>
        <sz val="11"/>
        <color theme="1"/>
        <rFont val="Calibri"/>
        <family val="2"/>
      </rPr>
      <t>[[ brand_name]] ในอนาคตอันใกล้นี้มากขึ้นมาก</t>
    </r>
  </si>
  <si>
    <t>Me donne vraiment envie de contracter à [[ brand_name ]] dans un futur proche</t>
  </si>
  <si>
    <r>
      <rPr>
        <sz val="11"/>
        <color theme="1"/>
        <rFont val="Calibri"/>
        <family val="2"/>
      </rPr>
      <t xml:space="preserve">Hace mucho más probable que contrate </t>
    </r>
    <r>
      <rPr>
        <sz val="11"/>
        <color theme="1"/>
        <rFont val="Calibri"/>
        <family val="2"/>
      </rPr>
      <t xml:space="preserve">[[ brand_name ]] </t>
    </r>
    <r>
      <rPr>
        <sz val="11"/>
        <color theme="1"/>
        <rFont val="Calibri"/>
        <family val="2"/>
      </rPr>
      <t>en un futuro cercano</t>
    </r>
  </si>
  <si>
    <r>
      <rPr>
        <sz val="11"/>
        <color theme="1"/>
        <rFont val="Calibri"/>
        <family val="2"/>
      </rPr>
      <t xml:space="preserve">Talagang nanghihikayat sa akin na maglabas ng/sa [[ brand_name ]] </t>
    </r>
    <r>
      <rPr>
        <sz val="11"/>
        <color theme="1"/>
        <rFont val="Calibri"/>
        <family val="2"/>
      </rPr>
      <t>sa malapit na hinaharap</t>
    </r>
  </si>
  <si>
    <t>É provável que eu contrate um/uma [[ brand_name ]] num futuro próximo</t>
  </si>
  <si>
    <r>
      <rPr>
        <sz val="11"/>
        <color theme="1"/>
        <rFont val="Calibri"/>
        <family val="2"/>
      </rPr>
      <t xml:space="preserve">Ich bin wahrscheinlich etwas mehr bereit, </t>
    </r>
    <r>
      <rPr>
        <sz val="11"/>
        <color theme="1"/>
        <rFont val="Calibri"/>
        <family val="2"/>
      </rPr>
      <t>[brand name] in nächster Zukunft abzuschließen</t>
    </r>
  </si>
  <si>
    <r>
      <rPr>
        <sz val="11"/>
        <color theme="1"/>
        <rFont val="Calibri"/>
        <family val="2"/>
      </rPr>
      <t>Mi rende un po’ più propenso/a a attivare</t>
    </r>
    <r>
      <rPr>
        <sz val="11"/>
        <color theme="1"/>
        <rFont val="Calibri"/>
        <family val="2"/>
      </rPr>
      <t xml:space="preserve"> [[ brand_name ]] di nuovo in futuro</t>
    </r>
  </si>
  <si>
    <t>ik zal iets eerder weer een [[ brand_name ]] nemen in de nabije toekomst</t>
  </si>
  <si>
    <r>
      <rPr>
        <sz val="11"/>
        <color theme="1"/>
        <rFont val="Calibri"/>
        <family val="2"/>
      </rPr>
      <t xml:space="preserve">ทำให้ฉันกลับไปใช้ </t>
    </r>
    <r>
      <rPr>
        <sz val="11"/>
        <color theme="1"/>
        <rFont val="Calibri"/>
        <family val="2"/>
      </rPr>
      <t>[[ brand_name ]] ในอนาคตอันใกล้นี้มากขึ้นเล็กน้อย</t>
    </r>
  </si>
  <si>
    <t>Me donne un peu plus envie de contracter à [[ brand_name ]] dans un futur proche</t>
  </si>
  <si>
    <r>
      <rPr>
        <sz val="11"/>
        <color theme="1"/>
        <rFont val="Calibri"/>
        <family val="2"/>
      </rPr>
      <t xml:space="preserve">Membuat saya agak lebih mungkin mempertimbangkan mengambil </t>
    </r>
    <r>
      <rPr>
        <sz val="11"/>
        <color theme="1"/>
        <rFont val="Calibri"/>
        <family val="2"/>
      </rPr>
      <t>[[ brand_name ]] dalam waktu dekat</t>
    </r>
  </si>
  <si>
    <r>
      <rPr>
        <sz val="11"/>
        <color theme="1"/>
        <rFont val="Calibri"/>
        <family val="2"/>
      </rPr>
      <t xml:space="preserve">Hace más probable que contrate </t>
    </r>
    <r>
      <rPr>
        <sz val="11"/>
        <color theme="1"/>
        <rFont val="Calibri"/>
        <family val="2"/>
      </rPr>
      <t xml:space="preserve">[[ brand_name ]] </t>
    </r>
    <r>
      <rPr>
        <sz val="11"/>
        <color theme="1"/>
        <rFont val="Calibri"/>
        <family val="2"/>
      </rPr>
      <t>en un futuro cercano</t>
    </r>
  </si>
  <si>
    <r>
      <rPr>
        <sz val="11"/>
        <color theme="1"/>
        <rFont val="Calibri"/>
        <family val="2"/>
      </rPr>
      <t xml:space="preserve">Medyo nanghihikayat sa akin na maglabas ng/sa [[ brand_name ]] </t>
    </r>
    <r>
      <rPr>
        <sz val="11"/>
        <color theme="1"/>
        <rFont val="Calibri"/>
        <family val="2"/>
      </rPr>
      <t>sa malapit na hinaharap</t>
    </r>
  </si>
  <si>
    <r>
      <rPr>
        <sz val="11"/>
        <color theme="1"/>
        <rFont val="Calibri"/>
        <family val="2"/>
      </rPr>
      <t xml:space="preserve">No influye en cuanto a que contrate </t>
    </r>
    <r>
      <rPr>
        <sz val="11"/>
        <color theme="1"/>
        <rFont val="Calibri"/>
        <family val="2"/>
      </rPr>
      <t>[[ brand_name ]]</t>
    </r>
  </si>
  <si>
    <t>Vai me deixar menos predisposto(a) a contratar um/uma [[ brand_name ]] num futuro próximo</t>
  </si>
  <si>
    <r>
      <rPr>
        <sz val="11"/>
        <color theme="1"/>
        <rFont val="Calibri"/>
        <family val="2"/>
      </rPr>
      <t xml:space="preserve">Würde mich eher davon abhalten, </t>
    </r>
    <r>
      <rPr>
        <sz val="11"/>
        <color theme="1"/>
        <rFont val="Calibri"/>
        <family val="2"/>
      </rPr>
      <t>[[ brand_name ]] in nächster Zukunft abzuschließen</t>
    </r>
  </si>
  <si>
    <r>
      <rPr>
        <sz val="11"/>
        <color theme="1"/>
        <rFont val="Calibri"/>
        <family val="2"/>
      </rPr>
      <t xml:space="preserve">Mi fa passare la voglia di attivare </t>
    </r>
    <r>
      <rPr>
        <sz val="11"/>
        <color theme="1"/>
        <rFont val="Calibri"/>
        <family val="2"/>
      </rPr>
      <t>[[ brand_name ]] di nuovo in futuro</t>
    </r>
  </si>
  <si>
    <t>ik zal minder snel weer een [[ brand_name ]] nemen in de nabije toekomst</t>
  </si>
  <si>
    <r>
      <rPr>
        <sz val="11"/>
        <color theme="1"/>
        <rFont val="Calibri"/>
        <family val="2"/>
      </rPr>
      <t xml:space="preserve">ทำให้ฉันกลับไปใช้ </t>
    </r>
    <r>
      <rPr>
        <sz val="11"/>
        <color theme="1"/>
        <rFont val="Calibri"/>
        <family val="2"/>
      </rPr>
      <t>[[ brand_name ]] ในอนาคตอันใกล้นี้น้อยลง</t>
    </r>
  </si>
  <si>
    <t>Me donne moins envie de contracter [[ brand_name ]] dans un futur proche</t>
  </si>
  <si>
    <r>
      <rPr>
        <sz val="11"/>
        <color theme="1"/>
        <rFont val="Calibri"/>
        <family val="2"/>
      </rPr>
      <t xml:space="preserve">Membuat saya </t>
    </r>
    <r>
      <rPr>
        <sz val="11"/>
        <color theme="1"/>
        <rFont val="Calibri"/>
        <family val="2"/>
      </rPr>
      <t>kurang ingin mengambil [[ brand_name ]] dalam waktu dekat</t>
    </r>
  </si>
  <si>
    <r>
      <rPr>
        <sz val="11"/>
        <color theme="1"/>
        <rFont val="Calibri"/>
        <family val="2"/>
      </rPr>
      <t>Hace mucho menos probable que contrate [[ brand_name ]]</t>
    </r>
    <r>
      <rPr>
        <sz val="11"/>
        <color theme="1"/>
        <rFont val="Calibri"/>
        <family val="2"/>
      </rPr>
      <t xml:space="preserve"> en un futuro cercano</t>
    </r>
  </si>
  <si>
    <t>ServicePersuasion Non-triallistOpenA</t>
  </si>
  <si>
    <r>
      <rPr>
        <sz val="11"/>
        <color theme="1"/>
        <rFont val="Calibri"/>
        <family val="2"/>
      </rPr>
      <t>Hoe denkt u dat de reclame</t>
    </r>
    <r>
      <rPr>
        <sz val="11"/>
        <color theme="1"/>
        <rFont val="Calibri"/>
        <family val="2"/>
      </rPr>
      <t xml:space="preserve"> uw overweging van [[ brand_name ]] zal beïnvloeden?</t>
    </r>
  </si>
  <si>
    <t>É muito provável que eu abra um/uma [[ brand_name ]] num futuro próximo</t>
  </si>
  <si>
    <r>
      <rPr>
        <sz val="11"/>
        <color theme="1"/>
        <rFont val="Calibri"/>
        <family val="2"/>
      </rPr>
      <t xml:space="preserve">Ich bin wahrscheinlich viel mehr bereit, </t>
    </r>
    <r>
      <rPr>
        <sz val="11"/>
        <color theme="1"/>
        <rFont val="Calibri"/>
        <family val="2"/>
      </rPr>
      <t>[[ brand_name ]] in nächster Zukunft zu eröffnen</t>
    </r>
  </si>
  <si>
    <r>
      <rPr>
        <sz val="11"/>
        <color theme="1"/>
        <rFont val="Calibri"/>
        <family val="2"/>
      </rPr>
      <t xml:space="preserve">Mi rende molto più propenso/a a aprire un/una </t>
    </r>
    <r>
      <rPr>
        <sz val="11"/>
        <color theme="1"/>
        <rFont val="Calibri"/>
        <family val="2"/>
      </rPr>
      <t>[[ brand_name ]] di nuovo in futuro</t>
    </r>
  </si>
  <si>
    <r>
      <rPr>
        <sz val="11"/>
        <color theme="1"/>
        <rFont val="Calibri"/>
        <family val="2"/>
      </rPr>
      <t xml:space="preserve">ik zal veel eerder weer een [[ brand_name ]] </t>
    </r>
    <r>
      <rPr>
        <sz val="11"/>
        <color theme="1"/>
        <rFont val="Calibri"/>
        <family val="2"/>
      </rPr>
      <t>openen in de nabije toekomst</t>
    </r>
  </si>
  <si>
    <r>
      <rPr>
        <sz val="11"/>
        <color theme="1"/>
        <rFont val="Calibri"/>
        <family val="2"/>
      </rPr>
      <t xml:space="preserve">ทำให้ฉันกลับไปเปิด </t>
    </r>
    <r>
      <rPr>
        <sz val="11"/>
        <color theme="1"/>
        <rFont val="Calibri"/>
        <family val="2"/>
      </rPr>
      <t>[[ brand_name]] ในอนาคตอันใกล้นี้มากขึ้นมาก</t>
    </r>
  </si>
  <si>
    <t>Me donne vraiment envie d’ouvrir un/une [[ brand_name ]] dans un futur proche</t>
  </si>
  <si>
    <r>
      <rPr>
        <sz val="11"/>
        <color theme="1"/>
        <rFont val="Calibri"/>
        <family val="2"/>
      </rPr>
      <t xml:space="preserve">Hace mucho más probable que abra </t>
    </r>
    <r>
      <rPr>
        <sz val="11"/>
        <color theme="1"/>
        <rFont val="Calibri"/>
        <family val="2"/>
      </rPr>
      <t xml:space="preserve">[[ brand_name ]] </t>
    </r>
    <r>
      <rPr>
        <sz val="11"/>
        <color theme="1"/>
        <rFont val="Calibri"/>
        <family val="2"/>
      </rPr>
      <t>en un futuro cercano</t>
    </r>
  </si>
  <si>
    <r>
      <rPr>
        <sz val="11"/>
        <color theme="1"/>
        <rFont val="Calibri"/>
        <family val="2"/>
      </rPr>
      <t xml:space="preserve">Talagang nanghihikayat sa akin na magbukas ng/sa [[ brand_name ]] </t>
    </r>
    <r>
      <rPr>
        <sz val="11"/>
        <color theme="1"/>
        <rFont val="Calibri"/>
        <family val="2"/>
      </rPr>
      <t>sa malapit na hinaharap</t>
    </r>
  </si>
  <si>
    <t>É provável que eu abra um/uma [[ brand_name ]] num futuro próximo</t>
  </si>
  <si>
    <t>Ich bin wahrscheinlich etwas mehr bereit, [[brand name]] in nächster Zukunft zu eröffnen</t>
  </si>
  <si>
    <r>
      <rPr>
        <sz val="11"/>
        <color theme="1"/>
        <rFont val="Calibri"/>
        <family val="2"/>
      </rPr>
      <t>Mi rende un po’ più propenso/a a aprire un/una</t>
    </r>
    <r>
      <rPr>
        <sz val="11"/>
        <color theme="1"/>
        <rFont val="Calibri"/>
        <family val="2"/>
      </rPr>
      <t xml:space="preserve"> [[ brand_name ]] di nuovo in futuro</t>
    </r>
  </si>
  <si>
    <r>
      <rPr>
        <sz val="11"/>
        <color theme="1"/>
        <rFont val="Calibri"/>
        <family val="2"/>
      </rPr>
      <t xml:space="preserve">ik zal iets eerder weer een [[ brand_name ]] </t>
    </r>
    <r>
      <rPr>
        <sz val="11"/>
        <color theme="1"/>
        <rFont val="Calibri"/>
        <family val="2"/>
      </rPr>
      <t>openen in de nabije toekomst</t>
    </r>
  </si>
  <si>
    <t>ทำให้ฉันกลับไปเปิด [[ brand_name ]] ในอนาคตอันใกล้นี้มากขึ้นเล็กน้อย</t>
  </si>
  <si>
    <t>Me donne un peu plus envie d’ouvrir un/une [[ brand_name ]] dans un futur proche</t>
  </si>
  <si>
    <r>
      <rPr>
        <sz val="11"/>
        <color theme="1"/>
        <rFont val="Calibri"/>
        <family val="2"/>
      </rPr>
      <t xml:space="preserve">Membuat saya agak lebih mungkin mempertimbangkan membuka </t>
    </r>
    <r>
      <rPr>
        <sz val="11"/>
        <color theme="1"/>
        <rFont val="Calibri"/>
        <family val="2"/>
      </rPr>
      <t>[[ brand_name ]] dalam waktu dekat</t>
    </r>
  </si>
  <si>
    <r>
      <rPr>
        <sz val="11"/>
        <color theme="1"/>
        <rFont val="Calibri"/>
        <family val="2"/>
      </rPr>
      <t xml:space="preserve">Hace más probable que abra [[ brand_name ]] </t>
    </r>
    <r>
      <rPr>
        <sz val="11"/>
        <color theme="1"/>
        <rFont val="Calibri"/>
        <family val="2"/>
      </rPr>
      <t>en un futuro cercano</t>
    </r>
  </si>
  <si>
    <r>
      <rPr>
        <sz val="11"/>
        <color theme="1"/>
        <rFont val="Calibri"/>
        <family val="2"/>
      </rPr>
      <t>Medyo nanghihikayat sa akin na magbukas ng/sa [[ brand_name ]]</t>
    </r>
    <r>
      <rPr>
        <sz val="11"/>
        <color theme="1"/>
        <rFont val="Calibri"/>
        <family val="2"/>
      </rPr>
      <t xml:space="preserve"> sa malapit na hinaharap</t>
    </r>
  </si>
  <si>
    <r>
      <rPr>
        <sz val="11"/>
        <color theme="1"/>
        <rFont val="Calibri"/>
        <family val="2"/>
      </rPr>
      <t xml:space="preserve">No influye en cuanto a que abra </t>
    </r>
    <r>
      <rPr>
        <sz val="11"/>
        <color theme="1"/>
        <rFont val="Calibri"/>
        <family val="2"/>
      </rPr>
      <t>[[ brand_name ]]</t>
    </r>
  </si>
  <si>
    <t>Vai me deixar menos predisposto(a) a abrir um/uma [[ brand_name ]] num futuro próximo</t>
  </si>
  <si>
    <r>
      <rPr>
        <sz val="11"/>
        <color theme="1"/>
        <rFont val="Calibri"/>
        <family val="2"/>
      </rPr>
      <t xml:space="preserve">Würde mich eher davon abhalten, </t>
    </r>
    <r>
      <rPr>
        <sz val="11"/>
        <color theme="1"/>
        <rFont val="Calibri"/>
        <family val="2"/>
      </rPr>
      <t>[[ brand_name ]] in nächster Zukunft zu eröffnen</t>
    </r>
  </si>
  <si>
    <r>
      <rPr>
        <sz val="11"/>
        <color theme="1"/>
        <rFont val="Calibri"/>
        <family val="2"/>
      </rPr>
      <t xml:space="preserve">Mi fa passare la voglia di aprire un/una </t>
    </r>
    <r>
      <rPr>
        <sz val="11"/>
        <color theme="1"/>
        <rFont val="Calibri"/>
        <family val="2"/>
      </rPr>
      <t>[[ brand_name ]] di nuovo in futuro</t>
    </r>
  </si>
  <si>
    <t>ik zal minder snel weer een [[ brand_name ]] openen in de nabije toekomst</t>
  </si>
  <si>
    <r>
      <rPr>
        <sz val="11"/>
        <color theme="1"/>
        <rFont val="Calibri"/>
        <family val="2"/>
      </rPr>
      <t xml:space="preserve">ทำให้ฉันกลับไปเปิด </t>
    </r>
    <r>
      <rPr>
        <sz val="11"/>
        <color theme="1"/>
        <rFont val="Calibri"/>
        <family val="2"/>
      </rPr>
      <t>[[ brand_name ]] ในอนาคตอันใกล้นี้น้อยลง</t>
    </r>
  </si>
  <si>
    <t>Me donne moins envie d’ouvrir un/une [[ brand_name ]] dans un futur proche</t>
  </si>
  <si>
    <r>
      <rPr>
        <sz val="11"/>
        <color theme="1"/>
        <rFont val="Calibri"/>
        <family val="2"/>
      </rPr>
      <t xml:space="preserve">Membuat saya </t>
    </r>
    <r>
      <rPr>
        <sz val="11"/>
        <color theme="1"/>
        <rFont val="Calibri"/>
        <family val="2"/>
      </rPr>
      <t>kurang ingin membuka [[ brand_name ]] dalam waktu dekat</t>
    </r>
  </si>
  <si>
    <r>
      <rPr>
        <sz val="11"/>
        <color theme="1"/>
        <rFont val="Calibri"/>
        <family val="2"/>
      </rPr>
      <t xml:space="preserve">Hace mucho menos probable que abra </t>
    </r>
    <r>
      <rPr>
        <sz val="11"/>
        <color theme="1"/>
        <rFont val="Calibri"/>
        <family val="2"/>
      </rPr>
      <t xml:space="preserve">[[ brand_name ]] </t>
    </r>
    <r>
      <rPr>
        <sz val="11"/>
        <color theme="1"/>
        <rFont val="Calibri"/>
        <family val="2"/>
      </rPr>
      <t>en un futuro cercano</t>
    </r>
  </si>
  <si>
    <r>
      <rPr>
        <sz val="11"/>
        <color theme="1"/>
        <rFont val="Calibri"/>
        <family val="2"/>
      </rPr>
      <t xml:space="preserve">Ginagawang medyo malamang na magbukas ng/sa [[ brand_name ]] </t>
    </r>
    <r>
      <rPr>
        <sz val="11"/>
        <color theme="1"/>
        <rFont val="Calibri"/>
        <family val="2"/>
      </rPr>
      <t>sa malapit na hinaharap</t>
    </r>
  </si>
  <si>
    <t>ServicePersuasion Non-triallistHave</t>
  </si>
  <si>
    <t>Makes me much more likely to have [[ brand_name ]] in the near future</t>
  </si>
  <si>
    <t>É muito provável que eu tenha um/uma [[ brand_name ]] num futuro próximo</t>
  </si>
  <si>
    <t>Makes me a little more likely to have [[ brand_name ]] in the near future</t>
  </si>
  <si>
    <t>É provável que eu tenha um/uma [[ brand_name ]] num futuro próximo</t>
  </si>
  <si>
    <t>Makes me less likely to have [[ brand_name ]] in the near future</t>
  </si>
  <si>
    <t>Vai me deixar menos predisposto(a) a ter um/uma [[ brand_name ]] num futuro próximo</t>
  </si>
  <si>
    <t>ServicePersuasion Non-triallistVisit</t>
  </si>
  <si>
    <r>
      <rPr>
        <sz val="11"/>
        <color theme="1"/>
        <rFont val="Calibri"/>
        <family val="2"/>
      </rPr>
      <t>Hoe denkt u dat de reclame</t>
    </r>
    <r>
      <rPr>
        <sz val="11"/>
        <color theme="1"/>
        <rFont val="Calibri"/>
        <family val="2"/>
      </rPr>
      <t xml:space="preserve"> uw overweging van [[ brand_name ]] zal beïnvloeden?</t>
    </r>
  </si>
  <si>
    <t>Makes me much more likely to visit  [[ brand_name ]] in the near future</t>
  </si>
  <si>
    <t>É muito provável que eu visite um/uma [[ brand_name ]] num futuro próximo</t>
  </si>
  <si>
    <r>
      <rPr>
        <sz val="11"/>
        <color theme="1"/>
        <rFont val="Calibri"/>
        <family val="2"/>
      </rPr>
      <t xml:space="preserve">Ich bin wahrscheinlich viel mehr bereit, </t>
    </r>
    <r>
      <rPr>
        <sz val="11"/>
        <color theme="1"/>
        <rFont val="Calibri"/>
        <family val="2"/>
      </rPr>
      <t>[[ brand_name ]] in nächster Zukunft zu besuchen</t>
    </r>
  </si>
  <si>
    <r>
      <rPr>
        <sz val="11"/>
        <color theme="1"/>
        <rFont val="Calibri"/>
        <family val="2"/>
      </rPr>
      <t>Mi rende molto più propenso/a a visitare</t>
    </r>
    <r>
      <rPr>
        <sz val="11"/>
        <color theme="1"/>
        <rFont val="Calibri"/>
        <family val="2"/>
      </rPr>
      <t xml:space="preserve"> [[ brand_name ]] di nuovo in futuro</t>
    </r>
  </si>
  <si>
    <r>
      <rPr>
        <sz val="11"/>
        <color theme="1"/>
        <rFont val="Calibri"/>
        <family val="2"/>
      </rPr>
      <t xml:space="preserve">ik zal veel eerder weer een [[ brand_name ]] </t>
    </r>
    <r>
      <rPr>
        <sz val="11"/>
        <color theme="1"/>
        <rFont val="Calibri"/>
        <family val="2"/>
      </rPr>
      <t>bezoeken in de nabije toekomst</t>
    </r>
  </si>
  <si>
    <r>
      <rPr>
        <sz val="11"/>
        <color theme="1"/>
        <rFont val="Calibri"/>
        <family val="2"/>
      </rPr>
      <t xml:space="preserve">ทำให้ฉันกลับไป </t>
    </r>
    <r>
      <rPr>
        <sz val="11"/>
        <color theme="1"/>
        <rFont val="Calibri"/>
        <family val="2"/>
      </rPr>
      <t>[[ brand_name]] ในอนาคตอันใกล้นี้มากขึ้นมาก</t>
    </r>
  </si>
  <si>
    <t>Me donne vraiment envie de me rendre chez [[ brand_name ]] dans un futur proche</t>
  </si>
  <si>
    <t>Membuat saya jauh lebih mungkin mempertimbangkan mengunjungi [[ brand_name ]] dalam waktu dekat</t>
  </si>
  <si>
    <r>
      <rPr>
        <sz val="11"/>
        <color theme="1"/>
        <rFont val="Calibri"/>
        <family val="2"/>
      </rPr>
      <t xml:space="preserve">Hace mucho más probable que visite </t>
    </r>
    <r>
      <rPr>
        <sz val="11"/>
        <color theme="1"/>
        <rFont val="Calibri"/>
        <family val="2"/>
      </rPr>
      <t xml:space="preserve">[[ brand_name ]] </t>
    </r>
    <r>
      <rPr>
        <sz val="11"/>
        <color theme="1"/>
        <rFont val="Calibri"/>
        <family val="2"/>
      </rPr>
      <t>en un futuro cercano</t>
    </r>
  </si>
  <si>
    <r>
      <rPr>
        <sz val="11"/>
        <color theme="1"/>
        <rFont val="Calibri"/>
        <family val="2"/>
      </rPr>
      <t xml:space="preserve">Talagang nanghihikayat sa akin na pumunta ng/sa [[ brand_name ]] </t>
    </r>
    <r>
      <rPr>
        <sz val="11"/>
        <color theme="1"/>
        <rFont val="Calibri"/>
        <family val="2"/>
      </rPr>
      <t>sa malapit na hinaharap</t>
    </r>
  </si>
  <si>
    <r>
      <rPr>
        <sz val="11"/>
        <color theme="1"/>
        <rFont val="Calibri"/>
        <family val="2"/>
      </rPr>
      <t xml:space="preserve">Makes me much more likely to visit </t>
    </r>
    <r>
      <rPr>
        <sz val="11"/>
        <color theme="1"/>
        <rFont val="Calibri"/>
        <family val="2"/>
      </rPr>
      <t>[[ brand_name ]] again in the near future</t>
    </r>
  </si>
  <si>
    <t>Makes me a little more likely to visit  [[ brand_name ]] in the near future</t>
  </si>
  <si>
    <t>É provável que eu visite um/uma [[ brand_name ]] num futuro próximo</t>
  </si>
  <si>
    <t>Ich bin wahrscheinlich etwas mehr bereit, [[brand name]] in nächster Zukunft zu besuchen</t>
  </si>
  <si>
    <r>
      <rPr>
        <sz val="11"/>
        <color theme="1"/>
        <rFont val="Calibri"/>
        <family val="2"/>
      </rPr>
      <t>Mi rende un po’ più propenso/a a visitare</t>
    </r>
    <r>
      <rPr>
        <sz val="11"/>
        <color theme="1"/>
        <rFont val="Calibri"/>
        <family val="2"/>
      </rPr>
      <t xml:space="preserve"> [[ brand_name ]] di nuovo in futuro</t>
    </r>
  </si>
  <si>
    <r>
      <rPr>
        <sz val="11"/>
        <color theme="1"/>
        <rFont val="Calibri"/>
        <family val="2"/>
      </rPr>
      <t xml:space="preserve">ik zal iets eerder weer een [[ brand_name ]] </t>
    </r>
    <r>
      <rPr>
        <sz val="11"/>
        <color theme="1"/>
        <rFont val="Calibri"/>
        <family val="2"/>
      </rPr>
      <t>bezoeken in de nabije toekomst</t>
    </r>
  </si>
  <si>
    <r>
      <rPr>
        <sz val="11"/>
        <color theme="1"/>
        <rFont val="Calibri"/>
        <family val="2"/>
      </rPr>
      <t>ทำให้ฉันกลับไป</t>
    </r>
    <r>
      <rPr>
        <sz val="11"/>
        <color theme="1"/>
        <rFont val="Calibri"/>
        <family val="2"/>
      </rPr>
      <t xml:space="preserve"> [[ brand_name ]] ในอนาคตอันใกล้นี้มากขึ้นเล็กน้อย</t>
    </r>
  </si>
  <si>
    <t>Me donne un peu plus envie de me rendre chez [[ brand_name ]] dans un futur proche</t>
  </si>
  <si>
    <r>
      <rPr>
        <sz val="11"/>
        <color theme="1"/>
        <rFont val="Calibri"/>
        <family val="2"/>
      </rPr>
      <t xml:space="preserve">Membuat saya agak lebih mungkin mempertimbangkan mengunjungi </t>
    </r>
    <r>
      <rPr>
        <sz val="11"/>
        <color theme="1"/>
        <rFont val="Calibri"/>
        <family val="2"/>
      </rPr>
      <t>[[ brand_name ]] dalam waktu dekat</t>
    </r>
  </si>
  <si>
    <r>
      <rPr>
        <sz val="11"/>
        <color theme="1"/>
        <rFont val="Calibri"/>
        <family val="2"/>
      </rPr>
      <t xml:space="preserve">Hace más probable que visite [[ brand_name ]] </t>
    </r>
    <r>
      <rPr>
        <sz val="11"/>
        <color theme="1"/>
        <rFont val="Calibri"/>
        <family val="2"/>
      </rPr>
      <t>en un futuro cercano</t>
    </r>
  </si>
  <si>
    <r>
      <rPr>
        <sz val="11"/>
        <color theme="1"/>
        <rFont val="Calibri"/>
        <family val="2"/>
      </rPr>
      <t>Medyo nanghihikayat sa akin na pumunta ng/sa [[ brand_name ]]</t>
    </r>
    <r>
      <rPr>
        <sz val="11"/>
        <color theme="1"/>
        <rFont val="Calibri"/>
        <family val="2"/>
      </rPr>
      <t xml:space="preserve"> sa malapit na hinaharap</t>
    </r>
  </si>
  <si>
    <r>
      <rPr>
        <sz val="11"/>
        <color theme="1"/>
        <rFont val="Calibri"/>
        <family val="2"/>
      </rPr>
      <t xml:space="preserve">Makes me a little more likely to visit </t>
    </r>
    <r>
      <rPr>
        <sz val="11"/>
        <color theme="1"/>
        <rFont val="Calibri"/>
        <family val="2"/>
      </rPr>
      <t>[[ brand_name ]] again in the near future</t>
    </r>
  </si>
  <si>
    <r>
      <rPr>
        <sz val="11"/>
        <color theme="1"/>
        <rFont val="Calibri"/>
        <family val="2"/>
      </rPr>
      <t xml:space="preserve">No influye en cuanto a que visite </t>
    </r>
    <r>
      <rPr>
        <sz val="11"/>
        <color theme="1"/>
        <rFont val="Calibri"/>
        <family val="2"/>
      </rPr>
      <t>[[ brand_name ]]</t>
    </r>
  </si>
  <si>
    <t>Makes me less likely to visit  [[ brand_name ]] in the near future</t>
  </si>
  <si>
    <t>Vai me deixar menos predisposto(a) a visitar um/uma [[ brand_name ]] num futuro próximo</t>
  </si>
  <si>
    <r>
      <rPr>
        <sz val="11"/>
        <color theme="1"/>
        <rFont val="Calibri"/>
        <family val="2"/>
      </rPr>
      <t xml:space="preserve">Würde mich eher davon abhalten, </t>
    </r>
    <r>
      <rPr>
        <sz val="11"/>
        <color theme="1"/>
        <rFont val="Calibri"/>
        <family val="2"/>
      </rPr>
      <t>[[ brand_name ]] in nächster Zukunft zu besuchen</t>
    </r>
  </si>
  <si>
    <r>
      <rPr>
        <sz val="11"/>
        <color theme="1"/>
        <rFont val="Calibri"/>
        <family val="2"/>
      </rPr>
      <t xml:space="preserve">Mi fa passare la voglia di visitare </t>
    </r>
    <r>
      <rPr>
        <sz val="11"/>
        <color theme="1"/>
        <rFont val="Calibri"/>
        <family val="2"/>
      </rPr>
      <t>[[ brand_name ]] di nuovo in futuro</t>
    </r>
  </si>
  <si>
    <t>ik zal minder snel weer een [[ brand_name ]] bezoeken in de nabije toekomst</t>
  </si>
  <si>
    <r>
      <rPr>
        <sz val="11"/>
        <color theme="1"/>
        <rFont val="Calibri"/>
        <family val="2"/>
      </rPr>
      <t>ทำให้ฉันกลับไป</t>
    </r>
    <r>
      <rPr>
        <sz val="11"/>
        <color theme="1"/>
        <rFont val="Calibri"/>
        <family val="2"/>
      </rPr>
      <t xml:space="preserve"> [[ brand_name ]] ในอนาคตอันใกล้นี้น้อยลง</t>
    </r>
  </si>
  <si>
    <t>Me donne moins envie de me rendre chez [[ brand_name ]] dans un futur proche</t>
  </si>
  <si>
    <r>
      <rPr>
        <sz val="11"/>
        <color theme="1"/>
        <rFont val="Calibri"/>
        <family val="2"/>
      </rPr>
      <t xml:space="preserve">Membuat saya </t>
    </r>
    <r>
      <rPr>
        <sz val="11"/>
        <color theme="1"/>
        <rFont val="Calibri"/>
        <family val="2"/>
      </rPr>
      <t>kurang ingin mengunjungi [[ brand_name ]] dalam waktu dekat</t>
    </r>
  </si>
  <si>
    <r>
      <rPr>
        <sz val="11"/>
        <color theme="1"/>
        <rFont val="Calibri"/>
        <family val="2"/>
      </rPr>
      <t xml:space="preserve">Hace mucho menos probable que visite [[ brand_name ]] </t>
    </r>
    <r>
      <rPr>
        <sz val="11"/>
        <color theme="1"/>
        <rFont val="Calibri"/>
        <family val="2"/>
      </rPr>
      <t>en un futuro cercano</t>
    </r>
  </si>
  <si>
    <r>
      <rPr>
        <sz val="11"/>
        <color theme="1"/>
        <rFont val="Calibri"/>
        <family val="2"/>
      </rPr>
      <t>Ginagawang medyo malamang na pumunta ng/sa [[ brand_name ]]</t>
    </r>
    <r>
      <rPr>
        <sz val="11"/>
        <color theme="1"/>
        <rFont val="Calibri"/>
        <family val="2"/>
      </rPr>
      <t xml:space="preserve"> sa malapit na hinaharap</t>
    </r>
  </si>
  <si>
    <r>
      <rPr>
        <sz val="11"/>
        <color theme="1"/>
        <rFont val="Calibri"/>
        <family val="2"/>
      </rPr>
      <t xml:space="preserve">Makes me less likely to visit </t>
    </r>
    <r>
      <rPr>
        <sz val="11"/>
        <color theme="1"/>
        <rFont val="Calibri"/>
        <family val="2"/>
      </rPr>
      <t>[[ brand_name ]] again in the near future</t>
    </r>
  </si>
  <si>
    <t>ServicePersuasion Non-triallistUse</t>
  </si>
  <si>
    <r>
      <rPr>
        <sz val="11"/>
        <color theme="1"/>
        <rFont val="Calibri"/>
        <family val="2"/>
      </rPr>
      <t>Hoe denkt u dat de reclame</t>
    </r>
    <r>
      <rPr>
        <sz val="11"/>
        <color theme="1"/>
        <rFont val="Calibri"/>
        <family val="2"/>
      </rPr>
      <t xml:space="preserve"> uw overweging van [[ brand_name ]] zal beïnvloeden?</t>
    </r>
  </si>
  <si>
    <t>Makes me much more likely to use  [[ brand_name ]] in the near future</t>
  </si>
  <si>
    <t>É muito provável que eu use um/uma [[ brand_name ]] num futuro próximo</t>
  </si>
  <si>
    <r>
      <rPr>
        <sz val="11"/>
        <color theme="1"/>
        <rFont val="Calibri"/>
        <family val="2"/>
      </rPr>
      <t xml:space="preserve">Ich bin wahrscheinlich viel mehr bereit, </t>
    </r>
    <r>
      <rPr>
        <sz val="11"/>
        <color theme="1"/>
        <rFont val="Calibri"/>
        <family val="2"/>
      </rPr>
      <t>[[ brand_name ]] in nächster Zukunft zu verwenden</t>
    </r>
  </si>
  <si>
    <r>
      <rPr>
        <sz val="11"/>
        <color theme="1"/>
        <rFont val="Calibri"/>
        <family val="2"/>
      </rPr>
      <t xml:space="preserve">Mi rende molto più propenso/a a utilizzare </t>
    </r>
    <r>
      <rPr>
        <sz val="11"/>
        <color theme="1"/>
        <rFont val="Calibri"/>
        <family val="2"/>
      </rPr>
      <t>[[ brand_name ]] di nuovo in futuro</t>
    </r>
  </si>
  <si>
    <t>ik zal veel eerder weer een [[ brand_name ]] gebruiken in de nabije toekomst</t>
  </si>
  <si>
    <r>
      <rPr>
        <sz val="11"/>
        <color theme="1"/>
        <rFont val="Calibri"/>
        <family val="2"/>
      </rPr>
      <t xml:space="preserve">ทำให้ฉันกลับไปใช้ </t>
    </r>
    <r>
      <rPr>
        <sz val="11"/>
        <color theme="1"/>
        <rFont val="Calibri"/>
        <family val="2"/>
      </rPr>
      <t>[[ brand_name]] ในอนาคตอันใกล้นี้มากขึ้นมาก</t>
    </r>
  </si>
  <si>
    <t>Me donne vraiment envie d’utiliser [[ brand_name ]] dans un futur proche</t>
  </si>
  <si>
    <r>
      <rPr>
        <sz val="11"/>
        <color theme="1"/>
        <rFont val="Calibri"/>
        <family val="2"/>
      </rPr>
      <t>Membuat saya jauh lebih mungkin mempertimbangkan menggunakan</t>
    </r>
    <r>
      <rPr>
        <strike/>
        <sz val="11"/>
        <color theme="1"/>
        <rFont val="Calibri"/>
        <family val="2"/>
      </rPr>
      <t xml:space="preserve"> </t>
    </r>
    <r>
      <rPr>
        <sz val="11"/>
        <color theme="1"/>
        <rFont val="Calibri"/>
        <family val="2"/>
      </rPr>
      <t>[[ brand_name ]] dalam waktu dekat</t>
    </r>
  </si>
  <si>
    <t>Hace mucho más probable que use [[ brand_name ]] en un futuro cercano</t>
  </si>
  <si>
    <r>
      <rPr>
        <sz val="11"/>
        <color theme="1"/>
        <rFont val="Calibri"/>
        <family val="2"/>
      </rPr>
      <t xml:space="preserve">Talagang nanghihikayat sa akin na gumamit ng/sa [[ brand_name ]] </t>
    </r>
    <r>
      <rPr>
        <sz val="11"/>
        <color theme="1"/>
        <rFont val="Calibri"/>
        <family val="2"/>
      </rPr>
      <t>sa malapit na hinaharap</t>
    </r>
  </si>
  <si>
    <r>
      <rPr>
        <sz val="11"/>
        <color theme="1"/>
        <rFont val="Calibri"/>
        <family val="2"/>
      </rPr>
      <t xml:space="preserve">Makes me much more likely to use </t>
    </r>
    <r>
      <rPr>
        <sz val="11"/>
        <color theme="1"/>
        <rFont val="Calibri"/>
        <family val="2"/>
      </rPr>
      <t>[[ brand_name ]] again in the near future</t>
    </r>
  </si>
  <si>
    <t>Makes me a little more likely to use  [[ brand_name ]] in the near future</t>
  </si>
  <si>
    <t>É provável que eu use um/uma [[ brand_name ]] num futuro próximo</t>
  </si>
  <si>
    <t>Ich bin wahrscheinlich etwas mehr bereit, [[brand name]] in nächster Zukunft zu verwenden</t>
  </si>
  <si>
    <r>
      <rPr>
        <sz val="11"/>
        <color theme="1"/>
        <rFont val="Calibri"/>
        <family val="2"/>
      </rPr>
      <t>Mi rende un po’ più propenso/a a utilizzare</t>
    </r>
    <r>
      <rPr>
        <sz val="11"/>
        <color theme="1"/>
        <rFont val="Calibri"/>
        <family val="2"/>
      </rPr>
      <t xml:space="preserve"> [[ brand_name ]] di nuovo in futuro</t>
    </r>
  </si>
  <si>
    <r>
      <rPr>
        <sz val="11"/>
        <color theme="1"/>
        <rFont val="Calibri"/>
        <family val="2"/>
      </rPr>
      <t xml:space="preserve">ik zal iets eerder weer een [[ brand_name ]] </t>
    </r>
    <r>
      <rPr>
        <sz val="11"/>
        <color theme="1"/>
        <rFont val="Calibri"/>
        <family val="2"/>
      </rPr>
      <t>gebruiken in de nabije toekomst</t>
    </r>
  </si>
  <si>
    <r>
      <rPr>
        <sz val="11"/>
        <color theme="1"/>
        <rFont val="Calibri"/>
        <family val="2"/>
      </rPr>
      <t xml:space="preserve">ทำให้ฉันกลับไปใช้ </t>
    </r>
    <r>
      <rPr>
        <sz val="11"/>
        <color theme="1"/>
        <rFont val="Calibri"/>
        <family val="2"/>
      </rPr>
      <t>[[ brand_name ]] ในอนาคตอันใกล้นี้มากขึ้นเล็กน้อย</t>
    </r>
  </si>
  <si>
    <t>Me donne un peu plus envie d’utiliser [[ brand_name ]] dans un futur proche</t>
  </si>
  <si>
    <r>
      <rPr>
        <sz val="11"/>
        <color theme="1"/>
        <rFont val="Calibri"/>
        <family val="2"/>
      </rPr>
      <t xml:space="preserve">Membuat saya agak lebih mungkin mempertimbangkan menggunakan </t>
    </r>
    <r>
      <rPr>
        <sz val="11"/>
        <color theme="1"/>
        <rFont val="Calibri"/>
        <family val="2"/>
      </rPr>
      <t>[[ brand_name ]] dalam waktu dekat</t>
    </r>
  </si>
  <si>
    <r>
      <rPr>
        <sz val="11"/>
        <color theme="1"/>
        <rFont val="Calibri"/>
        <family val="2"/>
      </rPr>
      <t xml:space="preserve">Hace más probable que use </t>
    </r>
    <r>
      <rPr>
        <sz val="11"/>
        <color theme="1"/>
        <rFont val="Calibri"/>
        <family val="2"/>
      </rPr>
      <t xml:space="preserve">[[ brand_name ]] </t>
    </r>
    <r>
      <rPr>
        <sz val="11"/>
        <color theme="1"/>
        <rFont val="Calibri"/>
        <family val="2"/>
      </rPr>
      <t>en un futuro cercano</t>
    </r>
  </si>
  <si>
    <r>
      <rPr>
        <sz val="11"/>
        <color theme="1"/>
        <rFont val="Calibri"/>
        <family val="2"/>
      </rPr>
      <t xml:space="preserve">Medyo nanghihikayat sa akin na gumamit ng/sa [[ brand_name ]] </t>
    </r>
    <r>
      <rPr>
        <sz val="11"/>
        <color theme="1"/>
        <rFont val="Calibri"/>
        <family val="2"/>
      </rPr>
      <t>sa malapit na hinaharap</t>
    </r>
  </si>
  <si>
    <r>
      <rPr>
        <sz val="11"/>
        <color theme="1"/>
        <rFont val="Calibri"/>
        <family val="2"/>
      </rPr>
      <t xml:space="preserve">Makes me a little more likely to use </t>
    </r>
    <r>
      <rPr>
        <sz val="11"/>
        <color theme="1"/>
        <rFont val="Calibri"/>
        <family val="2"/>
      </rPr>
      <t>[[ brand_name ]] again in the near future</t>
    </r>
  </si>
  <si>
    <r>
      <rPr>
        <sz val="11"/>
        <color theme="1"/>
        <rFont val="Calibri"/>
        <family val="2"/>
      </rPr>
      <t>No influye en cuanto a que use</t>
    </r>
    <r>
      <rPr>
        <sz val="11"/>
        <color theme="1"/>
        <rFont val="Calibri"/>
        <family val="2"/>
      </rPr>
      <t xml:space="preserve"> [[ brand_name ]]</t>
    </r>
  </si>
  <si>
    <t>Makes me less likely to use  [[ brand_name ]] in the near future</t>
  </si>
  <si>
    <t>Vai me deixar menos predisposto(a) a usar um/uma [[ brand_name ]] num futuro próximo</t>
  </si>
  <si>
    <r>
      <rPr>
        <sz val="11"/>
        <color theme="1"/>
        <rFont val="Calibri"/>
        <family val="2"/>
      </rPr>
      <t xml:space="preserve">Würde mich eher davon abhalten, </t>
    </r>
    <r>
      <rPr>
        <sz val="11"/>
        <color theme="1"/>
        <rFont val="Calibri"/>
        <family val="2"/>
      </rPr>
      <t>[[ brand_name ]] in nächster Zukunft zu verwenden</t>
    </r>
  </si>
  <si>
    <r>
      <rPr>
        <sz val="11"/>
        <color theme="1"/>
        <rFont val="Calibri"/>
        <family val="2"/>
      </rPr>
      <t>Mi fa passare la voglia di utilizzare</t>
    </r>
    <r>
      <rPr>
        <sz val="11"/>
        <color theme="1"/>
        <rFont val="Calibri"/>
        <family val="2"/>
      </rPr>
      <t xml:space="preserve"> [[ brand_name ]] di nuovo in futuro</t>
    </r>
  </si>
  <si>
    <t>ik zal minder snel weer een [[ brand_name ]] gebruiken in de nabije toekomst</t>
  </si>
  <si>
    <r>
      <rPr>
        <sz val="11"/>
        <color theme="1"/>
        <rFont val="Calibri"/>
        <family val="2"/>
      </rPr>
      <t>ทำให้ฉันกลับไปใช้</t>
    </r>
    <r>
      <rPr>
        <sz val="11"/>
        <color theme="1"/>
        <rFont val="Calibri"/>
        <family val="2"/>
      </rPr>
      <t xml:space="preserve"> [[ brand_name ]] ในอนาคตอันใกล้นี้น้อยลง</t>
    </r>
  </si>
  <si>
    <t>Me donne moins envie d’utiliser [[ brand_name ]] dans un futur proche</t>
  </si>
  <si>
    <r>
      <rPr>
        <sz val="11"/>
        <color theme="1"/>
        <rFont val="Calibri"/>
        <family val="2"/>
      </rPr>
      <t xml:space="preserve">Membuat saya </t>
    </r>
    <r>
      <rPr>
        <sz val="11"/>
        <color theme="1"/>
        <rFont val="Calibri"/>
        <family val="2"/>
      </rPr>
      <t>kurang ingin menggunakan [[ brand_name ]] dalam waktu dekat</t>
    </r>
  </si>
  <si>
    <t>Hace mucho menos probable que use [[ brand_name ]] en un futuro cercano</t>
  </si>
  <si>
    <t>Ginagawang medyo malamang na gumamit ng/sa [[ brand_name ]] sa malapit na hinaharap</t>
  </si>
  <si>
    <r>
      <rPr>
        <sz val="11"/>
        <color theme="1"/>
        <rFont val="Calibri"/>
        <family val="2"/>
      </rPr>
      <t xml:space="preserve">Makes me less likely to use </t>
    </r>
    <r>
      <rPr>
        <sz val="11"/>
        <color theme="1"/>
        <rFont val="Calibri"/>
        <family val="2"/>
      </rPr>
      <t>[[ brand_name ]] again in the near future</t>
    </r>
  </si>
  <si>
    <t>Quota variables used in quota tables are defined below:</t>
  </si>
  <si>
    <t>Click below after providing variable details</t>
  </si>
  <si>
    <t>Variable Name</t>
  </si>
  <si>
    <t>Variable Type</t>
  </si>
  <si>
    <t>Origin</t>
  </si>
  <si>
    <t>Named Range</t>
  </si>
  <si>
    <t>MDD Variable Name</t>
  </si>
  <si>
    <t>Quota variable Items for which quota table values need to be assigned are defined below:</t>
  </si>
  <si>
    <t>Quota Variable 1</t>
  </si>
  <si>
    <t>Quota Variable 2</t>
  </si>
  <si>
    <t>Quota Variable 3</t>
  </si>
  <si>
    <t>Quota Variable 4</t>
  </si>
  <si>
    <t>Quota Variable 5</t>
  </si>
  <si>
    <t>Quota Variable 6</t>
  </si>
  <si>
    <t>Quota Variable 7</t>
  </si>
  <si>
    <t>Quota Variable 8</t>
  </si>
  <si>
    <t>Quota Variable 9</t>
  </si>
  <si>
    <t>Quota Variable 10</t>
  </si>
  <si>
    <t>Quota Variable 11</t>
  </si>
  <si>
    <t>Quota Variable 12</t>
  </si>
  <si>
    <t>Quota Variable 13</t>
  </si>
  <si>
    <t>Quota Variable 14</t>
  </si>
  <si>
    <t>Quota Variable 15</t>
  </si>
  <si>
    <t>Quota Variable 16</t>
  </si>
  <si>
    <t>Quota Variable 17</t>
  </si>
  <si>
    <t>Quota Variable 18</t>
  </si>
  <si>
    <t>Quota Variable 19</t>
  </si>
  <si>
    <t>Quota Variable 20</t>
  </si>
  <si>
    <t>Quota details are provided below for each table:</t>
  </si>
  <si>
    <t>51</t>
  </si>
  <si>
    <t>52</t>
  </si>
  <si>
    <t>53</t>
  </si>
  <si>
    <t>56</t>
  </si>
  <si>
    <t>57</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</si>
  <si>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</si>
  <si>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</si>
  <si>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</si>
  <si>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</si>
  <si>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</si>
  <si>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</si>
  <si>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</si>
  <si>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</si>
  <si>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</si>
  <si>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</si>
  <si>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</si>
  <si>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</si>
  <si>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</si>
  <si>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</si>
  <si>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</si>
  <si>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</si>
  <si>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</si>
  <si>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</si>
  <si>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</si>
  <si>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</si>
  <si>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</si>
  <si>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</si>
  <si>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</si>
  <si>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</si>
  <si>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</si>
  <si>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</si>
  <si>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</si>
  <si>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</si>
  <si>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</si>
  <si>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</si>
  <si>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</si>
  <si>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</si>
  <si>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</si>
  <si>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</si>
  <si>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</si>
  <si>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</si>
  <si>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</si>
  <si>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</si>
  <si>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</si>
  <si>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</si>
  <si>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</si>
  <si>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Seleccioná la frase que más se aplica a vos.</t>
  </si>
  <si>
    <t>Veuillez sélectionner l'énoncé qui vous convient.</t>
  </si>
  <si>
    <t>¿Cuál de estas frases se aplica a ti?</t>
  </si>
  <si>
    <t>请问下面哪句话最适合形容您的情况？</t>
  </si>
  <si>
    <t>Seleccione la frase que más aplica a usted.</t>
  </si>
  <si>
    <t xml:space="preserve">Která z následujících vět je pro Vás nejvýstižnější? </t>
  </si>
  <si>
    <t>Vælg det udsagn, som passer til dig.</t>
  </si>
  <si>
    <t xml:space="preserve">ايه من الجمل دي تنطبق عليك  </t>
  </si>
  <si>
    <t>Ποια από τις παρακάτω φράσεις ταιριάζει σε εσάς;</t>
  </si>
  <si>
    <t>下面邊一句最能夠形容您嘅情況呢？</t>
  </si>
  <si>
    <t>A következő állítások közül melyik illik Önre leginkább?</t>
  </si>
  <si>
    <t>वह वाक्य चुने जो आप पर लागू होता है?</t>
  </si>
  <si>
    <t>உங்களுக்கு பொருந்தும் வாக்கியத்தை தேர்வு செய்யவும்.</t>
  </si>
  <si>
    <t xml:space="preserve">[[ brand_name ]] の[[ product_name ]] について、次のどの文章が最も良くあてはまりますか。 </t>
  </si>
  <si>
    <t>يرجى اختيار العبارة التي تنطبق عليك</t>
  </si>
  <si>
    <t>다음 중 귀하의 상황에 가장 알맞은 것은 어느 것입니까?</t>
  </si>
  <si>
    <t>选择适用于您的字词。</t>
  </si>
  <si>
    <t>Manakah di antara rangkaikata-rangkaikata berikut berkaitan dengan anda?</t>
  </si>
  <si>
    <t>Velg den påstanden som passer best for deg.</t>
  </si>
  <si>
    <t xml:space="preserve">Proszę zaznaczyć stwierdzenie, które najlepiej opisuje Pana(i) sytuację. </t>
  </si>
  <si>
    <t>Selecione a  frase que se aplica melhor a si.</t>
  </si>
  <si>
    <t>Care dintre aceste afirmatii vi se potriveste cel mai bine?</t>
  </si>
  <si>
    <t xml:space="preserve">Selecciona la frase que se te aplique mejor. </t>
  </si>
  <si>
    <t>Välj det påstående som passar in på dig.</t>
  </si>
  <si>
    <t>下列哪一種情況最符合您的情形？</t>
  </si>
  <si>
    <t>Buradaki ifadelerden hangisi sizin [[ brand_name ]] kullanma/sahip olma durumunuzu en iyi ifade eder?</t>
  </si>
  <si>
    <t>Seleccione la frase que le aplica a usted.</t>
  </si>
  <si>
    <t>Câu nhận định nào sau đây thích hợp nhất với Anh/Chị?</t>
  </si>
  <si>
    <t>I currently [SERVICE_USAGE_VS1R] [[ brand_name ]]</t>
  </si>
  <si>
    <t>Actualmente [SERVICE_USAGE_VS1R] una/un [[ product_name ]] [[ brand_name ]]</t>
  </si>
  <si>
    <t>[SERVICE_USAGE_VS1R] [[ brand_name ]] [product name ]], présentement</t>
  </si>
  <si>
    <t xml:space="preserve">Actualmente [SERVICE_USAGE_VS1R] un/una [[ product_name ]] [[ brand_name ]] </t>
  </si>
  <si>
    <t>我现在正在[SERVICE_USAGE_VS1R] [[ brand_name ]] [[ product_name ]]</t>
  </si>
  <si>
    <t>Actualmente [SERVICE_USAGE_VS1R] [[ product_name ]] [[ brand_name ]]</t>
  </si>
  <si>
    <t>V současnosti využívám služeb značky [[ brand_name_N ]]</t>
  </si>
  <si>
    <t>Jeg [SERVICE_USAGE_VS1R] [[ brand_name ]] for tiden</t>
  </si>
  <si>
    <t>انا  حاليا [SERVICE_USAGE_VS1R] [[ brand_name ]] [[ product_name ]]</t>
  </si>
  <si>
    <t>Tällä hetkellä [SERVICE_USAGE_VS1R]</t>
  </si>
  <si>
    <t>[SERVICE_USAGE_VS1R] [[ brand_name ]] [[product name ]] τώρα</t>
  </si>
  <si>
    <t>我現時[SERVICE_USAGE_VS1R] [[ brand_name ]] [[ product_name ]]</t>
  </si>
  <si>
    <t xml:space="preserve">Jelenleg [SERVICE_USAGE_VS1R] </t>
  </si>
  <si>
    <t>फिलहाल [SERVICE_USAGE_VS1R] [[ brand_name ]] [[ product_name ]] [SERVICE_USAGE_VS2R]</t>
  </si>
  <si>
    <t xml:space="preserve">[SERVICE_USAGE_VS1R] आजकल [[ brand_name ]] [[ product_name ]] [SERVICE_USAGE_VS2R] </t>
  </si>
  <si>
    <t>நான் தற்போது [[ brand_name ]] [[ product_name ]] [SERVICE_USAGE_VS1R]</t>
  </si>
  <si>
    <t>現在[[ brand_name ]]の [[ product_name ]] を [SERVICE_USAGE_VS1R]</t>
  </si>
  <si>
    <t>أنا [SERVICE_USAGE_VS1R] [[ product_name ]]  [[ brand_name ]] حالياً</t>
  </si>
  <si>
    <t>나는 현재 [[ brand_name ]] [[ product_name ]]을/를 [SERVICE_USAGE_VS1R] 있다</t>
  </si>
  <si>
    <t>我 目 前 有 [SERVICE_USAGE_VS1R] [[ brand_name ]] [[ product_name ]]</t>
  </si>
  <si>
    <t>Saya sekarang [SERVICE_USAGE_VS1R] [[ brand_name ]] [[ product_name ]]</t>
  </si>
  <si>
    <t>Jeg [SERVICE_USAGE_VS1R] for tiden [[ brand_name ]]</t>
  </si>
  <si>
    <t>Obecnie [SERVICE_USAGE_VS1R]</t>
  </si>
  <si>
    <t>Actualmente [SERVICE_USAGE_VS1R] [[ brand_name ]] [[ product_name ]]</t>
  </si>
  <si>
    <t>In prezent [SERVICE_USAGE_VS1R] [[ product_name ]] [[ brand_name ]]</t>
  </si>
  <si>
    <t>Actualmente [SERVICE_USAGE_VS1R] un/a [[ product_name ]] [[ brand_name ]]</t>
  </si>
  <si>
    <t>För närvarande [SERVICE_USAGE_VS1R] jag [[ brand_name ]]</t>
  </si>
  <si>
    <t>我目前正在[SERVICE_USAGE_VS1R] [[ brand_name ]] [[ product_name ]]</t>
  </si>
  <si>
    <t>Şu anda [[ brand_name ]] [[ product_name ]] [SERVICE_USAGE_VS1R]</t>
  </si>
  <si>
    <t>Actualmente [SERVICE_USAGE_VS1R] un/a [[ product_name ]] de [[ brand_name ]]</t>
  </si>
  <si>
    <t>Tôi hiện đang [SERVICE_USAGE_VS1R] [[ product_name ]] [[ brand_name ]]</t>
  </si>
  <si>
    <t>I currently [SERVICE_USAGE_VS1R] [[ brand_name ]] and use another brand or product as well</t>
  </si>
  <si>
    <t>Actualmente [SERVICE_USAGE_VS1R] una/un [[ product_name ]] [[ brand_name ]] además de otro(s) proveedor(es) del servicio</t>
  </si>
  <si>
    <t>[SERVICE_USAGE_VS1R] [[ brand_name ]] [[ product_name ]] présentement, et [SERVICE_USAGE_VS4R] aussi une autre marque ou un produit</t>
  </si>
  <si>
    <t>Actualmente [SERVICE_USAGE_VS1R] un/una [[ product_name ]] [[ brand_name ]] y uso otra marca o producto también</t>
  </si>
  <si>
    <t>我现在正在同时[SERVICE_USAGE_VS1R] [[ brand_name ]] [[ product_name ]]以及另外一个品牌/产品</t>
  </si>
  <si>
    <t>Actualmente [SERVICE_USAGE_VS1R] [[ product_name ]] [[ brand_name ]] además de otras marcas de [[product name]]</t>
  </si>
  <si>
    <t>V současnosti využívám služeb značky [[ brand_name_N ]] i jiných značek poskytujících tuto službu</t>
  </si>
  <si>
    <t>Jeg [SERVICE_USAGE_VS1R] [[ brand_name ]] og et andet mærke eller produkt for tiden</t>
  </si>
  <si>
    <t>انا  حاليا [SERVICE_USAGE_VS1R] [[ brand_name ]] [[ product_name ]] و بستخدم ماركة او منتج تاتي</t>
  </si>
  <si>
    <t>Tällä hetkellä [SERVICE_USAGE_VS1R] ja lisäksi [SERVICE_USAGE_VS4R]</t>
  </si>
  <si>
    <t xml:space="preserve">[SERVICE_USAGE_VS1R] [[ brand_name ]] [[product name ]] τώρα καθώς και κάποια άλλη μάρκα ή προϊον </t>
  </si>
  <si>
    <t>我現時[SERVICE_USAGE_VS1R] [[ brand_name ]] [[product_name ]] 
與及另一間/其他公司嘅服務</t>
  </si>
  <si>
    <t>Jelenleg [SERVICE_USAGE_VS1R] és másik szolgáltatót is használok</t>
  </si>
  <si>
    <t>फिलहाल [SERVICE_USAGE_VS1R] [[ brand_name ]] [[ product_name ]] [SERVICE_USAGE_VS2R] व उसके साथ दूसरा ब्रांड या प्रोडक्ट  भी [SERVICE_USAGE_VS4R] है</t>
  </si>
  <si>
    <t>[SERVICE_USAGE_VS1R] [[ brand_name ]] [[ product_name ]] आजकल [SERVICE_USAGE_VS2R] और उसके साथ दूसरा ब्रांड या प्रोडक्ट भी [SERVICE_USAGE_VS2R]</t>
  </si>
  <si>
    <t>நான் தற்போது [[ brand_name ]] [[ product_name ]] மற்றும் மற்றொரு பிராண்ட் அல்லது தயாரிப்பை [SERVICE_USAGE_VS1R]</t>
  </si>
  <si>
    <t>現在[[ brand_name ]] の[[ product_name ]] を [SERVICE_USAGE_VS1R] が、別のブランドや製品も[SERVICE_USAGE_VS1R]</t>
  </si>
  <si>
    <t>أنا [SERVICE_USAGE_VS1R] [[ product_name ]]  [[ brand_name ]] حالياً وأستخدم ماركة أو منتج آخر أيضاً</t>
  </si>
  <si>
    <t>나는 현재 [[ brand_name ]] [[ product_name ]]을/를 [SERVICE_USAGE_VS4R]하고 있고, 다른 브랜드나 제품도 [SERVICE_USAGE_VS4R]하고 있다</t>
  </si>
  <si>
    <t>我目前有 [SERVICE_USAGE_VS1R] [[ brand_name ]] [[ product_name ]]，也有使用其他品牌或产品</t>
  </si>
  <si>
    <t xml:space="preserve">Saya sekarang [SERVICE_USAGE_VS1R] [[ brand_name ]] [[ product_name ]] dan menggunakan jenama atau produk yang lain juga. </t>
  </si>
  <si>
    <t>Jeg [SERVICE_USAGE_VS1R] for tiden [[ brand_name ]] og bruker et annet merke eller produkt i tillegg</t>
  </si>
  <si>
    <t>Actualmente [SERVICE_USAGE_VS1R] [[ product_name ]] [[ brand_name ]] además de otro/otros proveedor(es)/provedor(es) de [[ category_name ]]</t>
  </si>
  <si>
    <t xml:space="preserve">Obecnie [SERVICE_USAGE_VS2R] </t>
  </si>
  <si>
    <t>Actualmente [SERVICE_USAGE_VS1R] [[ brand_name ]] [[ product_name ]] e também [SERVICE_USAGE_VS1R] outra marca ou produto.</t>
  </si>
  <si>
    <t>In prezent [SERVICE_USAGE_VS1R] [[ product_name ]] [[ brand_name ]] si o alta marca sau un alt produs</t>
  </si>
  <si>
    <t>Actualmente [SERVICE_USAGE_VS1R] un/a [[ product_name ]] [[ brand_name ]] y además utilizo otra marca o producto</t>
  </si>
  <si>
    <t>För närvarande [SERVICE_USAGE_VS1R] jag [[ brand_name ]] och ett annat märke eller produkt också</t>
  </si>
  <si>
    <t>我目前除了正在[SERVICE_USAGE_VS1R] [[ brand_name ]] [[ product_name ]] 之外，還有[SERVICE_USAGE_VS1R]另一個品牌或其他產品。</t>
  </si>
  <si>
    <t>Şu anda [[ brand_name ]] [[ product_name ]] [SERVICE_USAGE_VS1R] ve aynı zamanda başka bir marka veya ürün kullanıyorum</t>
  </si>
  <si>
    <t>Actualmente [SERVICE_USAGE_VS1R] un/a [[ product_name ]] de [[ brand_name ]] adicionalmente a otro marca o producto</t>
  </si>
  <si>
    <t xml:space="preserve">Tôi hiện đang [SERVICE_USAGE_VS1R] [[ product_name ]] [[ brand_name ]] và của một nhà cung cấp khác. </t>
  </si>
  <si>
    <t>I have [SERVICE_USAGE_VS2R] [[ brand_name ]] in the past but don’t [SERVICE_USAGE_VS1R] [[ brand_name ]] now</t>
  </si>
  <si>
    <t xml:space="preserve">He [SERVICE_USAGE_VS2R] una/un [[ product_name ]] [[ brand_name ]] anterioremente, pero ahora no uso [[ product_name ]] [[ brand_name ]]  </t>
  </si>
  <si>
    <t>J’ai déjà [SERVICE_USAGE_VS2R] [[ brand_name ]] [[ product_name ]], mais je [SERVICE_USAGE_VS3R] pas de [[ brand_name ]] [[ product_name ]] présentement</t>
  </si>
  <si>
    <t>He [SERVICE_USAGE_VS2R] un/una [[ product_name ]] [[ brand_name ]] antes, pero no [SERVICE_USAGE_VS1R] [[ product_name ]] [[ brand_name ]] actualmente</t>
  </si>
  <si>
    <t>我曾经[SERVICE_USAGE_VS2R] [[ brand_name ]] [[ product_name ]]，但是现在 [SERVICE_USAGE_VS3R]了</t>
  </si>
  <si>
    <t xml:space="preserve">He [SERVICE_USAGE_VS2R] [[ product_name ]] [[ brand_name ]] anterioremente pero ahora no [SERVICE_USAGE_VS1R] [[ product_name ]] [[ brand_name ]] </t>
  </si>
  <si>
    <t>Využíval/a jsem služeb značky [[ brand_name_N ]] v minulosti, ale nyní již služeb značky [[ brand_name_N ]] nevyužívám</t>
  </si>
  <si>
    <t>Jeg har [SERVICE_USAGE_VS2R] [[ brand_name ]] tidligere, men jeg [SERVICE_USAGE_VS1R] ikke [[ brand_name ]] nu</t>
  </si>
  <si>
    <t>انا [SERVICE_USAGE_VS2R] [[product_name]] [[brand_name]]  في الماضي بس مش [SERVICE_USAGE_VS1R] [[ brand_name ]] [[ product_name ]] دلوقتي</t>
  </si>
  <si>
    <t>[SERVICE_USAGE_VS2R] ennen, mutta [SERVICE_USAGE_VS5R] enää</t>
  </si>
  <si>
    <t>[SERVICE_USAGE_VS2R] [[ brand_name ]] [[ product_name ]] στο παρελθόν αλλά δεν [SERVICE_USAGE_VS1R] [[ brand_name ]] [[ product_name ]] τώρα</t>
  </si>
  <si>
    <t>我以前有[SERVICE_USAGE_VS1R] [[ brand_name ]] [[ product_name ]], 但現時已無[SERVICE_USAGE_VS1R] [[ brand_name ]] [[ product_name ]]</t>
  </si>
  <si>
    <t>Régebben [SERVICE_USAGE_VS2R], de most már nem</t>
  </si>
  <si>
    <t xml:space="preserve">[SERVICE_USAGE_VS5R] पहले [SERVICE_USAGE_VS6R] [[ brand_name ]] [[ product_name ]] [SERVICE_USAGE_VS7R]  लेकिन अब [[ brand_name ]] [[ product_name ]] [SERVICE_USAGE_VS3R]  </t>
  </si>
  <si>
    <t xml:space="preserve">[SERVICE_USAGE_VS3R] [[ brand_name ]] [[ product_name ]] [SERVICE_USAGE_VS4R] था पर अब [[ brand_name ]] [[ product_name ]] [SERVICE_USAGE_VS5R] </t>
  </si>
  <si>
    <t>நான் முன்பு [[ brand_name ]] [[ product_name ]] [SERVICE_USAGE_VS2R] ஆனால் இப்போது  [[ brand_name ]] [[ product_name ]] [SERVICE_USAGE_VS3R]</t>
  </si>
  <si>
    <t>以前[[ brand_name ]] の [[ product_name ]] を [SERVICE_USAGE_VS2R] が、現在は[SERVICE_USAGE_VS3R]</t>
  </si>
  <si>
    <t>كنت [SERVICE_USAGE_VS2R] [[ product_name ]]  [[ brand_name ]] في الماضي، لكن لا [SERVICE_USAGE_VS1R] [[ product_name ]]  [[ brand_name ]] الآن</t>
  </si>
  <si>
    <t>나는 과거에 [[ brand_name ]] [[ product_name ]]을/를 [SERVICE_USAGE_VS2R] 지금은 [[ brand_name ]] [[ product_name ]]을/를 [SERVICE_USAGE_VS1R] 있지 않다</t>
  </si>
  <si>
    <t>我曾经[SERVICE_USAGE_VS2R] [[ brand_name ]] [[ product_name ]]，可是现在没有[SERVICE_USAGE_VS1R] [[ brand-name ]] [[ product_name ]]</t>
  </si>
  <si>
    <t>Saya pernah [SERVICE_USAGE_VS1R] [[ brand_name ]] [[ product_name ]], tetapi tidak [SERVICE_USAGE_VS1R] [[ brand_name]] [[ product_name ]] sekarang</t>
  </si>
  <si>
    <t>Jeg har [SERVICE_USAGE_VS2R] [[ brand_name ]] tidligere, men jeg [SERVICE_USAGE_VS1R] ikke [[ brand_name ]] nå</t>
  </si>
  <si>
    <t>He [SERVICE_USAGE_VS2R] [[ product_name ]] [[ brand_name ]] anterioremente pero ahora no [SERVICE_USAGE_VS1R] [[ product_name ]] [[ brand_name ]]</t>
  </si>
  <si>
    <t>[SERVICE_USAGE_VS3R] w przeszłości, ale obecnie nie [SERVICE_USAGE_VS5R]</t>
  </si>
  <si>
    <t>Já [SERVICE_USAGE_VS2R] [[ brand_name ]] [[ product_name ]] no passado mas não [SERVICE_USAGE_VS1R] [[ brand_name ]] [[ product_name ]] actualmente</t>
  </si>
  <si>
    <t>Am [SERVICE_USAGE_VS2R] [[ product_name ]] [[ brand_name ]] in trecut, dar acum nu mai [SERVICE_USAGE_VS1R] [[ product_name ]] [[ brand_name ]]</t>
  </si>
  <si>
    <t>He [SERVICE_USAGE_VS2R] un/a [[ product_name ]] [[ brand_name ]] en el pasado, pero no [SERVICE_USAGE_VS1R] un/a [[ product_name ]] [[ brand_name ]] ahora</t>
  </si>
  <si>
    <t>Jag har tidigare [SERVICE_USAGE_VS2R] [[ brand_name ]], men jag [SERVICE_USAGE_VS1R] inte [[ brand_name ]] idag</t>
  </si>
  <si>
    <t>我在過去曾經[SERVICE_USAGE_VS1R] [[ brand_name ]] [[ product_name ]]，但現在已經不再[SERVICE_USAGE_VS1R] [[ brand_name ]] [[ product_name ]]</t>
  </si>
  <si>
    <t>Daha önce [[ brand_name ]] [[ product_name ]] [SERVICE_USAGE_VS2R] fakat artık [[ brand_name ]] [[ product_name ]] [SERVICE_USAGE_VS3R]</t>
  </si>
  <si>
    <t>He [SERVICE_USAGE_VS2R] un/a [[ product_name ]] de [[ brand_name ]] antes pero no [SERVICE_USAGE_VS1R] ahora</t>
  </si>
  <si>
    <t>Tôi [SERVICE_USAGE_VS1R] [[ product_name ]] [[ brand_name ]] trong quá khứ, nhưng hiện nay không còn [SERVICE_USAGE_VS1R] [[ product_name ]] [[ brand_name ]] nữa</t>
  </si>
  <si>
    <t>I have heard of [[ brand_name ]] but never [SERVICE_USAGE_VS3R]</t>
  </si>
  <si>
    <t>He oido sobre [[ product_name ]] [[ brand_name ]], pero nunca lo/la [SERVICE_USAGE_VS3R]</t>
  </si>
  <si>
    <t>J’ai entendu parler de [[ brand_name ]] [[ product_name ]], mais n’en ai jamais [SERVICE_USAGE_VS2R]</t>
  </si>
  <si>
    <t>He escuchado de [[ product_name ]] [[ brand_name ]] pero nunca he [SERVICE_USAGE_VS2R]</t>
  </si>
  <si>
    <t>我听说过 [[ brand_name ]] [[ product_name ]]但是从未[SERVICE_USAGE_VS2R]</t>
  </si>
  <si>
    <t>He oido o escuchado sobre [[ product_name ]] [[ brand_name ]] pero nunca lo/la he [SERVICE_USAGE_VS2R]</t>
  </si>
  <si>
    <t>Slyšel/a jsem o značce [[ brand_name_N ]], ale nikdy jsem jejích služeb nevyužil/a</t>
  </si>
  <si>
    <t>Jeg har hørt om [[ brand_name ]], men aldrig [SERVICE_USAGE_VS3R]</t>
  </si>
  <si>
    <t xml:space="preserve">انا سمعت عن [[ brand_name ]] [[ product_name ]] بس عمري م [SERVICE_USAGE_VS3R] </t>
  </si>
  <si>
    <t>Olen kuullut mainoksen tuotemerkistä, mutta [SERVICE_USAGE_VS3R] sitä</t>
  </si>
  <si>
    <t>Έχω ακούσει για το [[ brand_name ]] [[ product_name ]] αλλά ποτέ δεν το [SERVICE_USAGE_VS3R]</t>
  </si>
  <si>
    <t>我聽過[[ brand_name ]] [[ product_name ]], 但從未[SERVICE_USAGE_VS1R]過</t>
  </si>
  <si>
    <t>Hallottam a(z) [[ brand_name ]] [[ product_name ]]-ról/ről, de  soha [SERVICE_USAGE_VS3R]</t>
  </si>
  <si>
    <t>आपने [[ brand_name ]] [[ product_name ]] के बारे में सुना है पर कभी [[ brand_name ]] [[ product_name ]] [SERVICE_USAGE_VS4R]</t>
  </si>
  <si>
    <t>आपने [[ brand_name ]] [[ product_name ]] के बारे में सुना है पर कभी [SERVICE_USAGE_VS6R]</t>
  </si>
  <si>
    <t>நான் [[ brand_name ]] [[ product_name ]] பற்றி கேள்விப்பட்டிருக்கிறேன் ஆனால் ஒருபோதும் [SERVICE_USAGE_VS4R]</t>
  </si>
  <si>
    <t>[[ brand_name ]] の [[ product_name ]] は聞いたことがあるが[SERVICE_USAGE_VS4R] たことはない</t>
  </si>
  <si>
    <t>سمعت عن [[ product_name ]]  [[ brand_name ]] لكن لم [SERVICE_USAGE_VS3R] أبداً</t>
  </si>
  <si>
    <t>나는 전에 [[ brand_name ]] [[ product_name ]]에 대해 들어본 적이 있으나 그것을 [SERVICE_USAGE_VS3R] 적이 없다</t>
  </si>
  <si>
    <t>我有听过[[ brand_name ]] [[ product_name ]]但不[SERVICE_USAGE_VS3R]</t>
  </si>
  <si>
    <t>Saya pernah dengar [[ brand_name ]] [[ product_name ]], tetapi tidak pernah [SERVICE_USAGE_VS1R] [[ brand_name ]] [[ product_name ]]</t>
  </si>
  <si>
    <t>Jeg hørt om [[ brand_name ]], men aldri [SERVICE_USAGE_VS3R]</t>
  </si>
  <si>
    <t>He oido o escuchado sobre [[ product_name ]] [[ brand_name ]] pero nunca lo/la he [SERVICE_USAGE_VS3R]</t>
  </si>
  <si>
    <t>Słyszałem(am) o [[ product_name_L ]] [[ brand_name_N ]], ale nigdy nie [SERVICE_USAGE_VS4R]</t>
  </si>
  <si>
    <t>Já ouvi falar de [[ brand_name ]] [[ product_name ]] mas nunca o [SERVICE_USAGE_VS2R]</t>
  </si>
  <si>
    <t>Am auzit de [[ product_name ]] [[ brand_name ]], dar nu am [SERVICE_USAGE_VS2R] [[ brand_name ]]</t>
  </si>
  <si>
    <t>Conozco los/las [[ product_name ]] [[ brand_name ]] pero nunca he [SERVICE_USAGE_VS2R] ninguno/a</t>
  </si>
  <si>
    <t>Jag har hört talas om [[ brand_name ]] men aldrig [SERVICE_USAGE_VS3R]</t>
  </si>
  <si>
    <t>我曾經聽過[[ brand_name ]] [[ product_name ]]，但未曾[SERVICE_USAGE_VS1R]過這項服務</t>
  </si>
  <si>
    <t>Duydum ama hiç [SERVICE_USAGE_VS4R]</t>
  </si>
  <si>
    <t>Nunca he escuchado de [[ product_name ]] de [[ brand_name ]] pero nunca he [SERVICE_USAGE_VS3R]</t>
  </si>
  <si>
    <t>Tôi đã từng nghe nói đến [[ product_name ]] [[ brand_name ]] nhưng chưa bao giờ [SERVICE_USAGE_VS1R] nó</t>
  </si>
  <si>
    <t>Nunca he oído sobre [[ product_name ]] [[ brand_name ]] hasta hoy</t>
  </si>
  <si>
    <t>Nunca he escuchado de [[ product_name ]] [[ brand_name ]] hasta hoy</t>
  </si>
  <si>
    <t>我在今天之前从未听说过[[ brand_name ]] [[ product_name ]]</t>
  </si>
  <si>
    <t>اناعمري ما سمعت عن [[ brand_name ]] [[ product_name ]] قبل النهاردة</t>
  </si>
  <si>
    <t>En ole koskaan aikaisemmin kuullutkaan mainoksen tuotemerkistä ennen tätä</t>
  </si>
  <si>
    <t>Δεν έχω ακούσει για το [[ brand_name ]] [[ product_name ]] πριν από σήμερα</t>
  </si>
  <si>
    <t>Soha nem hallottam még a(z) [[ brand_name ]] [[ product_name ]]-ról/-ről</t>
  </si>
  <si>
    <t xml:space="preserve">आपने आज से पहले कभी भी [[ brand_name ]] [[ product_name ]] [SERVICE_USAGE_VS7R] के बारे में नहीं सुना </t>
  </si>
  <si>
    <t>இதற்கு முன் [[ brand_name ]] [[ product_name ]] பற்றி கேள்விப்பட்டதில்லை</t>
  </si>
  <si>
    <t>[[ brand_name ]] の [[ product_name ]] は、今までに聞いたこともない</t>
  </si>
  <si>
    <t>나는 오늘 이전에 [[ brand_name ]] [[ product_name ]]에 대해 들어본 적이 없다</t>
  </si>
  <si>
    <t>今天之前，我没有听过[[ brand_name ]] [[ product_name ]]</t>
  </si>
  <si>
    <t>Saya tidak pernah dengar [[ brand_name ]] [[ product_name ]] sebelum hari ini.</t>
  </si>
  <si>
    <t>Jeg har aldri hørt om [[ brand_name ]] før</t>
  </si>
  <si>
    <t>Nunca tinha ouvido falar de [[ brand_name ]] [[ product_name ]] até hoje</t>
  </si>
  <si>
    <t>Nu am auzit niciodata de [[ product_name ]] [[ brand_name ]] pana acum</t>
  </si>
  <si>
    <t>No conocía los/las [[ product_name ]] [[ brand_name ]] hasta hoy</t>
  </si>
  <si>
    <t>Jag har aldrig hört talas om [[ brand_name ]] förrän idag</t>
  </si>
  <si>
    <t>我目前沒有[SERVICE_USAGE_VS1R] [[ brand_name ]] [[ product_name ]]</t>
  </si>
  <si>
    <t>Bugüne kadar hiç duymadım</t>
  </si>
  <si>
    <t>Nunca he escuchado de [[ product_name ]] de [[ brand_name ]] sino hasta hoy</t>
  </si>
  <si>
    <t>Tôi chưa bao giờ nghe nói đến [[ product_name ]] [[ brand_name ]] trước đây</t>
  </si>
  <si>
    <t>¿Cómo afectará este comercial tu actitud hacia [[ brand_name ]]?</t>
  </si>
  <si>
    <t>Dans quelle mesure cette publicité affectera-t-elle votre attitude face à [[ brand_name ]]?</t>
  </si>
  <si>
    <t>现在请您回想一下刚才看到的那个[[ brand_name ]] 的广告，
请问您认为这个广告对您今后使用[[ brand_name ]] 的情况会产生怎样的影响呢？</t>
  </si>
  <si>
    <t>¿Cómo cree que el anuncio influirá en su actitud hacia [[ brand_name ]]?</t>
  </si>
  <si>
    <t xml:space="preserve">Hvordan vil reklamen påvirke din holdning til [[ brand_name ]]? </t>
  </si>
  <si>
    <t>كيف سيؤثر الإعلان على موقفك تجاه [[ brand_name ]]؟</t>
  </si>
  <si>
    <t>Kuinka tämä mainos tulee vaikuttamaan suhtautumiseesi mainoksen tuotemerkkiä kohtaan?</t>
  </si>
  <si>
    <t>Πώς πιστεύετε ότι η διαφήμιση θα επηρεάσει την στάση σας ως προς το [[ brand_name ]];</t>
  </si>
  <si>
    <t>您認為呢個廣告將會點樣影響您對[[ brand_name]]嘅睇法以及使用情況呢?</t>
  </si>
  <si>
    <t>Hogyan befolyásolja a reklám azt, hogy Ön hogyan viszonyul a(z) [[ brand_name ]]-hoz/hez?</t>
  </si>
  <si>
    <t>विज्ञापन आपके [[brand name]] के प्रति नज़रिये को कैसे प्रभावित करेगा?</t>
  </si>
  <si>
    <t>यह  विज्ञापन आपके [[ brand_name ]] की ओर देखने के नजरिये पर कैसा असर करेगा?</t>
  </si>
  <si>
    <t>[[ brand_name ]] தொடர்பான உங்கள் மனோபாவத்தில் விளம்பரம் எந்த மாதிரி தாக்கத்தை ஏற்படுத்தும் ?</t>
  </si>
  <si>
    <t>この[[ brand_name ]] のコマーシャルをご覧になって、どの程度[[ brand_name ]] を使いたいと思いますか。
このコマーシャルを見て…</t>
  </si>
  <si>
    <t>방금 보신 [[ brand_name ]] 광고를 생각하면, 이 광고가 [[ brand_name ]]에 대한 귀하의 태도에 어떤 영향을 미칠 것 같습니까?</t>
  </si>
  <si>
    <t>这广告如何影响您对[[ brand_name ]]的态度？</t>
  </si>
  <si>
    <t xml:space="preserve">Bagaimanakah iklan ini akan mempengaruhi sikap anda terhadap [[ brand_name ]]? </t>
  </si>
  <si>
    <t>Hvordan vil reklamen påvirke din oppfatning av [[ brand_name ]]?</t>
  </si>
  <si>
    <t>Jak ta reklama wpłynie na Pana(i) nastawienie odnośnie [[ brand name_G ]]?</t>
  </si>
  <si>
    <t>Como irá o anúncio afectar a sua atitude face a [[ brand_name ]]?</t>
  </si>
  <si>
    <t>Cum credeti ca va influenta reclama atitudinea dumneavoastra fata de [[ brand_name ]]?</t>
  </si>
  <si>
    <t>¿Cómo crees que el anuncio influirá en tu actitud hacia [[ brand_name ]]?</t>
  </si>
  <si>
    <t>Hur kommer reklamen att påverka din inställning till [[ brand_name ]]?</t>
  </si>
  <si>
    <t>請問這個廣告將會如何影響您對於[[ brand_name ]] 的看法和使用情況?</t>
  </si>
  <si>
    <t>Reklam [[ brand_name ]] kullanımı konusundaki davranışınızı nasıl etkileyecektir?</t>
  </si>
  <si>
    <t>¿Cómo afectará el comercial su consideración de [[ brand_name ]]?</t>
  </si>
  <si>
    <t>Mẫu quảng cáo tác động lên cách Anh/Chị sử dụng dịch vụ của [[ brand_name ]] như thế nào?</t>
  </si>
  <si>
    <t>Me alienta fuertemente a quedarme con [[ product_name ]] [[ brand_name ]]</t>
  </si>
  <si>
    <t>M'incite fortement à rester fidèle à [[ brand_name ]] [[ product_name ]]</t>
  </si>
  <si>
    <t>Me alienta fuertemente a continuar con [[ product_name ]] [[ brand_name ]]</t>
  </si>
  <si>
    <t>这个广告强烈的吸引我继续使用 [[ brand_name ]] [[ product_name ]]</t>
  </si>
  <si>
    <t>Me alienta fuertemente a seguir con [[ product_name ]] de [[ brand_name ]]</t>
  </si>
  <si>
    <t>Velmi mě povzbudí k dalšímu využití služeb značky [[ brand_name_N ]]</t>
  </si>
  <si>
    <t>Giver mig meget lyst til at forblive kunde hos [[ brand_name ]]</t>
  </si>
  <si>
    <t>سيشجعني بشدة للبقاء مع [[ brand_name ]] [[ product_name ]]</t>
  </si>
  <si>
    <t>Kannustaa vahvasti jatkamaan mainoksen tuotemerkin käyttöä</t>
  </si>
  <si>
    <t>Με ενθαρρύνει πολύ να παραμείνω με [[ brand_name ]] [[ product_name ]]</t>
  </si>
  <si>
    <t>非常鼓勵我繼續使用 [[ brand_name ]] [[ product_name ]]</t>
  </si>
  <si>
    <t>Nagymértékben ösztönöz arra, hogy továbbra is a(z) [[ brand_name ]] [[ product_name ]]-[SERVICE_USER_VS1R]</t>
  </si>
  <si>
    <t xml:space="preserve">[[ brand_name ]] [[ product_name ]] के साथ बने रहने के लिए आपको बहुत प्रोत्‍साहित करता है / बढ़ावा देता है </t>
  </si>
  <si>
    <t xml:space="preserve">आपको [[ brand_name ]] [[ product_name ]] के साथ रहने के लिए बहुत प्रोत्साहित करता है  </t>
  </si>
  <si>
    <t>[[ brand_name ]] [[ product_name ]] ல் தொடர்ந்திருக்க உறுதியாய் ஊக்குவிக்கிறது</t>
  </si>
  <si>
    <t>[[ brand_name ]] の[[ product_name ]]をこれからも[SERVICE_USER_VS1R] 続けたいと強く思った</t>
  </si>
  <si>
    <t>سيشجعني كثيراً على الاستمرار مع [[ product_name ]] [[ brand_name ]]</t>
  </si>
  <si>
    <t>이 광고는 [[ brand_name ]] [[ product_name ]]을/를 계속 [SERVICE_USER_VS1R]하고 싶은 마음이 강하게 들게 한다</t>
  </si>
  <si>
    <t>非 常 地 鼓 励 我 继 续 去 使 用 [[ brand_name ]] [[ product_name ]]</t>
  </si>
  <si>
    <t>Sangat menggalakkan saya untuk terus menggunakan [[ brand_name ]] [[ product_name ]]</t>
  </si>
  <si>
    <t>Oppmuntrer meg i stor grad til å fortsette med [[ brand_name ]]</t>
  </si>
  <si>
    <t>Me alienta fuertemente a seguir con [[ product_name ]] [[ brand_name ]]</t>
  </si>
  <si>
    <t>Bardzo zachęca mnie do dalszego korzystania z [[ product_name_G ]] [[ brand_name_N ]]</t>
  </si>
  <si>
    <t>Motiva-me muito a manter o contrato com [[ brand_name ]] [[ product_name ]]</t>
  </si>
  <si>
    <t>Ma incurajeaza puternic sa continuu cu [[ product_name ]] [[ brand_name ]]</t>
  </si>
  <si>
    <t>Me anima mucho a seguir con mi [[ product_name ]] [[ brand_name ]]</t>
  </si>
  <si>
    <t>Uppmuntrar mig verkligen att vara kvar som kund hos [[ brand_name ]]</t>
  </si>
  <si>
    <t>使我非常願意繼續使用[[ brand_name ]] [[ product_name ]]</t>
  </si>
  <si>
    <t>[[ brand_name ]] [[ product_name ]] kullanmaya devam etmemi kesinlikle teşvik eder</t>
  </si>
  <si>
    <t>Me motiva fuertemente en continuar con [[ product_name ]] de [[ brand_name ]]</t>
  </si>
  <si>
    <t>Mạnh mẽ khuyến khích tôi tiếp tục sử dụng dịch vụ [[ product_name ]] của [[ brand_name ]]</t>
  </si>
  <si>
    <t>Me anima a quedarme con [[ product_name ]] [[ brand_name ]]</t>
  </si>
  <si>
    <t>M'incite à rester fidèle à [[ brand_name ]] [[ product_name ]]</t>
  </si>
  <si>
    <t>Me alienta a continuar con [[ product_name ]] [[ brand_name ]]</t>
  </si>
  <si>
    <t>这个广告吸引我继续使用 [[ brand_name ]] [[ product_name ]]</t>
  </si>
  <si>
    <t>Me alienta a seguir con [[ product_name ]] de [[ brand_name ]]</t>
  </si>
  <si>
    <t>Povzbudí mě k dalšímu využití služeb značky [[ brand_name_N ]]</t>
  </si>
  <si>
    <t>Giver mig lyst til at forblive kunde hos [[ brand_name ]]</t>
  </si>
  <si>
    <t>سيشجعني للبقاء مع [[ brand_name]] [[ product_name ]]</t>
  </si>
  <si>
    <t>Kannustaa jatkamaan mainoksen tuotemerkin käyttöä</t>
  </si>
  <si>
    <t>Με ενθαρρύνει να παραμείνω με [[ brand_name ]] [[ product_name ]]</t>
  </si>
  <si>
    <t>鼓勵我繼續使用 [[ brand_name ]] [[ product_name ]]</t>
  </si>
  <si>
    <t>Ösztönöz arra, hogy továbbra is a(z) [[ brand_name ]] [[ product_name ]]-[SERVICE_USER_VS1R]</t>
  </si>
  <si>
    <t xml:space="preserve">[[ brand_name ]] [[ product_name ]] के साथ बने रहने के लिए आपको प्रोत्‍साहित करता है / बढ़ावा देता है </t>
  </si>
  <si>
    <t xml:space="preserve">आपको [[ brand_name ]] [[ product_name ]] के साथ रहने के लिए  प्रोत्साहित करता है  </t>
  </si>
  <si>
    <t>[[ brand_name ]] [[ product_name ]] ல் தொடர்ந்திருக்க ஊக்குவிக்கிறது</t>
  </si>
  <si>
    <t>[[ brand_name ]]の [[ product_name ]]をこれからも[SERVICE_USER_VS1R] 続けたいと思った</t>
  </si>
  <si>
    <t>سيشجعني على الاستمرار مع [[ product_name ]] [[ brand_name ]]</t>
  </si>
  <si>
    <t>이 광고는 [[ brand_name ]] [[ product_name ]]을/를 계속 [SERVICE_USER_VS1R]하고 싶게 한다</t>
  </si>
  <si>
    <t>鼓 励 我 继 续 去 使 用 [[ brand_name ]] [[ product_name ]]</t>
  </si>
  <si>
    <t>Menggalakkan saya untuk terus menggunakan [[ brand_name ]] [[ product_name ]]</t>
  </si>
  <si>
    <t>Oppmuntrer meg til å fortsette med [[ brand_name ]]</t>
  </si>
  <si>
    <t>Me alienta a seguir con [[ product_name ]] [[ brand_name ]]</t>
  </si>
  <si>
    <t>Zachęca mnie do dalszego korzystania z [[ product_name_G ]] [[ brand_name_N ]]</t>
  </si>
  <si>
    <t>Motiva-me a manter o contrato com [[ brand_name ]] [[ product_name ]]</t>
  </si>
  <si>
    <t>Ma incurajeaza sa continuu cu [[ product_name ]] [[ brand_name ]]</t>
  </si>
  <si>
    <t>Me anima a seguir con mi [[ product_name ]] [[ brand_name ]]</t>
  </si>
  <si>
    <t>Uppmuntrar mig att vara kvar som kund hos [[ brand_name ]]</t>
  </si>
  <si>
    <t>使我願意繼續使用[[ brand_name ]] [[ product_name ]]</t>
  </si>
  <si>
    <t>[[ brand_name ]] [[ product_name ]] kullanmaya devam etmemi teşvik eder</t>
  </si>
  <si>
    <t>Me motiva en continuar con [[ product_name ]] de [[ brand_name ]]</t>
  </si>
  <si>
    <t>Khuyến khích tôi tiếp tục sử dụng dịch vụ [[ product_name ]] của [[ brand_name ]]</t>
  </si>
  <si>
    <t>这个广告对我使用 [[ brand_name ]] [[ product_name ]] 没什么影响</t>
  </si>
  <si>
    <t>Δεν κάνει καμία διαφορά</t>
  </si>
  <si>
    <t>唔會影響我繼續使用 [[ brand_name ]] [[ product_name ]]</t>
  </si>
  <si>
    <t>[[ brand_name ]]の [[ product_name ]] をこれからも[SERVICE_USER_VS1R] 続けるかどうかは、このコマーシャルに影響されない</t>
  </si>
  <si>
    <t>이 광고는 [[ brand_name ]] [[ product_name ]] [SERVICE_USER_VS1R]에 아무런 영향을 미치지 않는다</t>
  </si>
  <si>
    <t>對我是否會繼續使用[[ brand_name ]] [[ product_name ]]，沒有影響</t>
  </si>
  <si>
    <t>Không ảnh hưởng gì đến việc tôi có tiếp tục sử dụng dịch vụ [[ product_name ]] của [[ brand_name ]] hay không</t>
  </si>
  <si>
    <t>Me hace pensar en cancelar mi [[ product_name ]] [[ brand_name ]]</t>
  </si>
  <si>
    <t>Me donne l'idée d'annuler ma/mon/mes [[ brand_name ]] [[ product_name ]]</t>
  </si>
  <si>
    <t>这个广告使我想停止使用我的[[ brand_name ]] [[ product_name ]]</t>
  </si>
  <si>
    <t xml:space="preserve">Me hace pensar en cancelar mi contrato con [[ product_name ]] de [[ brand_name ]] </t>
  </si>
  <si>
    <t>Přiměje mě k zamyšlení nad ukončením využívání služeb značky [[ brand_name_N ]]</t>
  </si>
  <si>
    <t>Gør at jeg får lyst til at stoppe med at være kunde hos [[ brand_name ]]</t>
  </si>
  <si>
    <t>سيجعلني أفكر في إلغاء [[ brand_name ]] [[ product_name ]]</t>
  </si>
  <si>
    <t>Saa minut harkitsemaan mainoksen tuotemerkin peruuttamista/käytön lopettamista</t>
  </si>
  <si>
    <t>Με κάνει να σκέφτομαι να ακυρώσω την [[ brand_name ]] [[ product_name ]] μου</t>
  </si>
  <si>
    <t>令我考慮取消我嘅 [[ brand_name ]] [[ product_name ]]</t>
  </si>
  <si>
    <t>A reklám láttán elgondolkozom azon, hogy felmondom a(z) [[ brand_name ]] [[ product_name ]]-mat/met.</t>
  </si>
  <si>
    <t>[[ brand_name ]] [[ product_name ]] को रद्द / बंद  करने के बारे में आप सोचते हैं</t>
  </si>
  <si>
    <t xml:space="preserve">आपको [[ brand_name ]] [[ product_name ]] को रद्द करने की सोच में डाल देता है </t>
  </si>
  <si>
    <t xml:space="preserve">[[ brand_name ]] [[ product_name ]] வேண்டாம் என்று நினைக்க செய்வது  </t>
  </si>
  <si>
    <t>[[ brand_name ]]の [[ product_name ]]を[SERVICE_USER_VS2R] のをやめるかもしれないと思った</t>
  </si>
  <si>
    <t>سيجعلني أفكّر في إلغاء اشتراكي مع [[ product_name ]] [[ brand_name ]]</t>
  </si>
  <si>
    <t>이 광고를 보니 [[ brand_name ]] [[ product_name ]] 사용을 취소하고 싶게 한다</t>
  </si>
  <si>
    <t>让 我 感 到 要 取 消 我 的 [[ brand_name ]] [[ product_name ]]</t>
  </si>
  <si>
    <t>Membuat saya ingin membatalkan [[ brand_name ]] [[ product_name ]] saya</t>
  </si>
  <si>
    <t>Fører til at jeg vurderer å stoppe med [[ brand_name ]]</t>
  </si>
  <si>
    <t>Me hace pensar en cancelar mi contrato con [[ product_name ]] [[ brand_name ]]</t>
  </si>
  <si>
    <t>Zachęca mnie do rezygnacji z [[ product_name_G ]] [[ brand_name_N ]]</t>
  </si>
  <si>
    <t>Faz-me pensar em cancelar o meu contrato com [[ brand_name ]] [[ product_name ]]</t>
  </si>
  <si>
    <t>Ma face sa ma gandesc sa renunt la [[ product_name ]] [[ brand_name ]] meu/ mea</t>
  </si>
  <si>
    <t>Får mig att fundera på att sluta vara kund hos [[ brand_name ]]</t>
  </si>
  <si>
    <t>使我想取消我的[[ brand_name ]] [[ product_name ]]</t>
  </si>
  <si>
    <t>İptal etmeyi düşünmeme sebep oldu</t>
  </si>
  <si>
    <t>Me hace pensar en cancelar mi [[ product_name ]] de [[ brand_name ]]</t>
  </si>
  <si>
    <t>Làm tôi nghĩ đến việc không sử dụng dịch vụ [[ product_name ]] của [[ brand_name ]] nữa</t>
  </si>
  <si>
    <t>¿Cómo afectará este comercial tu consideración de [[ brand_name ]]?</t>
  </si>
  <si>
    <t>Dans quelle mesure cette publicité affectera-t-elle votre prise en considération de [[ brand_name ]]?</t>
  </si>
  <si>
    <t>现在请您回想一下刚才看到的那个[[ brand_name ]] 的广告，请问您认为这个广告对您今后使用[[ brand_name ]] 的情况会产生怎样的影响呢？</t>
  </si>
  <si>
    <t>¿Cómo cree que el anuncio influirá en su consideración de [[ brand_name ]] ?</t>
  </si>
  <si>
    <t>Jakým způsobem tato reklama ovlivní Vaše uvažování o značce [[ brand_name_N ]]?</t>
  </si>
  <si>
    <t>Hvordan vil reklamen påvirke dine overvejelser i forhold til [[ brand_name ]]?</t>
  </si>
  <si>
    <t>كيف سيؤثر الاعلان على أعتبارك ل [[ brand_name ]] ؟</t>
  </si>
  <si>
    <t>Πώς πιστεύετε ότι η διαφήμιση θα σας επηρεάσει ως προς το να λάβετε υπόψη τη [[ brand_name ]];</t>
  </si>
  <si>
    <t>您認為呢個廣告將會點樣影響您對[[ brand_name ]]嘅睇法以及使用情況呢?</t>
  </si>
  <si>
    <t>यह विज्ञापन आपके [[ brand _name ]] को विचार में लेने को कैसे प्रभावित करेगा?</t>
  </si>
  <si>
    <t>यह  विज्ञापन आपके [[ brand_name ]] को ध्यान में लेने की संभावना पर कैसा असर करेगा?</t>
  </si>
  <si>
    <t xml:space="preserve">[[ brand_name ]] தொடர்பான உங்கள் கருத்தில் விளம்பரம் எந்த மாதிரி தாக்கத்தை ஏற்படுத்தும் ? </t>
  </si>
  <si>
    <t xml:space="preserve">この[[ brand_name ]]のコマーシャルをご覧になって、どの程度[[ brand_name ]] を検討してみたいと思いますか。
このコマーシャルを見て…
</t>
  </si>
  <si>
    <t>كيف سيؤثر الإعلان على تفكيرك في [[ brand_name ]]؟</t>
  </si>
  <si>
    <t>这广告如何影响您对[[ brand_name ]]的考虑？</t>
  </si>
  <si>
    <t>Bagaimanakah iklan ini akan mempengaruhi pertimbangan anda terhadap [[ brand_name ]]?</t>
  </si>
  <si>
    <t>¿Cómo cree que el anuncio influirá en su consideración de [[ brand_name ]]?</t>
  </si>
  <si>
    <t>Jak ta reklama wpłynie na rozważanie przez Pana(ią) [[ brand_name_G ]]?</t>
  </si>
  <si>
    <t>Como irá o anúncio influenciar a sua consideração acerca de [[ brand_name ]]?</t>
  </si>
  <si>
    <t>¿Cómo crees que el anuncio influirá en tu consideración de [[ brand_name ]]?</t>
  </si>
  <si>
    <t>Hur kommer reklamen att påverka din benägenhet att välja [[ brand_name ]]?</t>
  </si>
  <si>
    <t>請問這個廣告將會如何影響您考慮使用[[ brand_name ]] 的情況?</t>
  </si>
  <si>
    <t>Reklam [[ brand_name ]] tercihinizi nasıl etkileyecektir?</t>
  </si>
  <si>
    <t>Mẫu quảng cáo tác động lên cách Anh/Chị sử dụng dịch vụ của [[ brand_name ]] như thế nào</t>
  </si>
  <si>
    <t>Makes me much more likely to [SERVICE_NONTRIALLIST_VS1R] [[ brand_name ]] in the near future</t>
  </si>
  <si>
    <t>Hace mucho más probable que [SERVICE_NONTRIALLIST_VS1R] [[ product_name ]] [[ brand_name ]] en el futuro cercano</t>
  </si>
  <si>
    <t>Me rend beaucoup plus susceptible [SERVICE_NONTRIALLIST_VS1R] un(e) [[ brand_name ]] [[ product_name ]], prochainement</t>
  </si>
  <si>
    <t>Hace mucho más probable que [SERVICE_NONTRIALLIST_VS1R] [[ product_name ]] [[ brand_name ]] próximamente</t>
  </si>
  <si>
    <t>这个广告让我非常有可能最近[SERVICE_NONTRIALLIST_VS1R] [[ brand_name ]] [[ product_name ]]</t>
  </si>
  <si>
    <t>Hace mucho más probable que [SERVICE_NONTRIALLIST_VS1R] [[ product_name ]] de [[ brand_name ]] próximamente</t>
  </si>
  <si>
    <t>Velmi mě povzbudila, abych využil/a služeb značky [[ brand_name_N ]] v blízké budoucnosti</t>
  </si>
  <si>
    <t xml:space="preserve">Gør det meget mere sandsynligt, at jeg vil [SERVICE_NONTRIALLIST_VS1R] [[ brand_name ]] i den nærmeste fremtid </t>
  </si>
  <si>
    <t>هايخلي في احتمال كبير اني أفكر [SERVICE_NONTRIALLIST_VS1R] [[ brand_name ]] [[ product_name ]] فى المستقبل القريب</t>
  </si>
  <si>
    <t>Saa minut vahvasti harkitsemaan [SERVICE_NONTRIALLIST_VS1R] lähitulevaisuudessa</t>
  </si>
  <si>
    <t xml:space="preserve">Είναι πολύ πιο πιθανό το να [SERVICE_NONTRIALLIST_VS1R] [[ brand_name ]] [[ product_name ]] στο κοντινό μέλλον </t>
  </si>
  <si>
    <t>令我喺最近好大可能會[SERVICE_NONTRIALLIST_VS1R] [[ brand_name ]] [[ product_name ]]</t>
  </si>
  <si>
    <t>Sokkal valószínűbb, hogy a reklám alapján a közeljövőben [SERVICE_NONTRIALLIST_VS1R]</t>
  </si>
  <si>
    <t>निकट भविष्य में आपके [[ brand_name ]] [[ product_name ]] [SERVICE_NONTRIALLIST_VS1R] की संभावना को बहुत बढ़ाता है</t>
  </si>
  <si>
    <t>आने वाले दिनों में, [[ brand_name ]] [[ product_name ]] [SERVICE_NONTRIALLIST_VS1R] की आपकी संभावना को बहुत ज्यादा बढ़ाता है</t>
  </si>
  <si>
    <t>வருங்காலத்தில் [[ brand_name ]] [[ product_name ]] ஐ [SERVICE_NONTRIALLIST_VS1R] மிக அதிக வாய்ப்பை ஏற்படுத்துகிறது</t>
  </si>
  <si>
    <t>近いうちに[[ brand_name ]] の[[ product_name ]] [SERVICE_NONTRIALLIST_VS1R]と強く思った</t>
  </si>
  <si>
    <t xml:space="preserve">يزيد كثيراً من احتمالاتي [SERVICE_NONTRIALLIST_VS1R] [[ product_name ]]   [[ brand_name ]] في المستقبل القريب </t>
  </si>
  <si>
    <t>가까운 시일 내에 [[ brand_name ]] [[ product_name ]]을/를 [SERVICE_NONTRIALLIST_VS1R] 싶은 마음이 강하게 들게 한다</t>
  </si>
  <si>
    <t>使 我 非 常 有 可 能 在 短 期 内  [SERVICE_NONTRIALLIST_VS1R] [[ brand_name ]] [[ product_name ]]</t>
  </si>
  <si>
    <t>Membuat saya jauh lebih berkemungkinan untuk [SERVICE_NONTRIALLIST_VS1R] [[ brand_name ]] [[ product_name ]] pada masa akan datang</t>
  </si>
  <si>
    <t xml:space="preserve">Gjør det mye mer sannsynlig at jeg vil [SERVICE_NONTRIALLIST_VS1R] [[ brand_name ]] i nærmeste fremtid </t>
  </si>
  <si>
    <t xml:space="preserve">Hace mucho más probable que [SERVICE_NONTRIALLIST_VS1R] [[ product_name ]] [[ brand_name ]] próximamente </t>
  </si>
  <si>
    <t>Bardzo zachęca mnie do [SERVICE_NONTRIALLIST_VS1R] w bliskiej przyszłości</t>
  </si>
  <si>
    <t>Faz-me estar muito mais disposto a [SERVICE_NONTRIALLIST_VS1R] [[ brand_name ]] [[ product_name ]] num futuro próximo</t>
  </si>
  <si>
    <t>Ma determina in mare masura sa [SERVICE_NONTRIALLIST_VS1R] [[ product_name ]] [[ brand_name ]] in viitorul apropiat</t>
  </si>
  <si>
    <t>Me hace estar mucho más dispuesto a [SERVICE_NONTRIALLIST_VS1R] un/a [[ product_name ]] [[ brand_name ]] en un futuro próximo</t>
  </si>
  <si>
    <t>Gör mig mycket mer benägen att [SERVICE_NONTRIALLIST_VS1R] [[ brand_name ]] i en nära framtid</t>
  </si>
  <si>
    <t>讓我最近，非常有可能考慮[SERVICE_NONTRIALLIST_VS1R]一個[[ brand_name ]] [[ product_name ]]</t>
  </si>
  <si>
    <t>Reklam yakın bir gelecekte [[ brand_name ]] [[ product_name ]] [SERVICE_NONTRIALLIST_VS1R]  konusunda çok etkili olacaktır</t>
  </si>
  <si>
    <t>Hace mucho más probable que [SERVICE_NONTRIALLIST_VS1R] un/a [[ product_name ]] de [[ brand_name ]] próximamente</t>
  </si>
  <si>
    <t xml:space="preserve">Rất có khả năng tôi sẽ [SERVICE_NONTRIALLIST_VS1R] dịch vụ [[ product_name ]] của [[ brand_name ]]trong thời gian sắp tới </t>
  </si>
  <si>
    <t>Makes me a little more likely to [SERVICE_NONTRIALLIST_VS1R] [[ brand_name ]] in the near future</t>
  </si>
  <si>
    <t>Hace más probable que [SERVICE_NONTRIALLIST_VS1R] [[ product_name ]] [[ brand_name ]] en el futuro cercano</t>
  </si>
  <si>
    <t>Me rend un peu plus susceptible [SERVICE_NONTRIALLIST_VS1R] un(e) [[ brand_name ]] [[ product_name ]], prochainement</t>
  </si>
  <si>
    <t>Hace probable que [SERVICE_NONTRIALLIST_VS1R] [[ product_name ]] [[ brand_name ]] próximamente</t>
  </si>
  <si>
    <t>这个广告让我有点可能最近[SERVICE_NONTRIALLIST_VS1R] [[ brand_name ]] [[ product_name ]]</t>
  </si>
  <si>
    <t>Hace un poco más probable que [SERVICE_NONTRIALLIST_VS1R] a [[ product_name ]] de [[ brand_name ]] próximamente</t>
  </si>
  <si>
    <t>Povzbudila mě, abych využil/a služeb značky [[ brand_name_N ]] v blízké budoucnosti</t>
  </si>
  <si>
    <t>Gør det lidt mere sandsynligt, at jeg vil [SERVICE_NONTRIALLIST_VS1R] [[ brand_name ]] i den nærmeste fremtid</t>
  </si>
  <si>
    <t>هايخلي في احتمال  اني أفكر [SERVICE_NONTRIALLIST_VS1R] [[ brand_name ]] [[ product_name ]] فى المستقبل القريب</t>
  </si>
  <si>
    <t>Saa minut jossain määrin harkitsemaan [SERVICE_NONTRIALLIST_VS1R] lähitulevaisuudessa</t>
  </si>
  <si>
    <t>Είναι λίγο πιο πιθανό το να [SERVICE_NONTRIALLIST_VS1R] [[ brand_name ]] [[ product_name ]] στο κοντινό μέλλον</t>
  </si>
  <si>
    <t>令我喺最近可能會[SERVICE_NONTRIALLIST_VS1R] [[ brand_name ]] [[ product_name ]]</t>
  </si>
  <si>
    <t>Valószínűbb, hogy a reklám alapján a közeljövőben [SERVICE_NONTRIALLIST_VS1R]</t>
  </si>
  <si>
    <t>निकट भविष्य में आपके [[ brand_name ]] [[ product_name ]] [SERVICE_NONTRIALLIST_VS1R] की संभावना को कुछ हद तक बढ़ाता है</t>
  </si>
  <si>
    <t>आने वाले दिनों में, [[ brand_name ]] [[ product_name ]] [SERVICE_NONTRIALLIST_VS1R] की आपकी संभावना को थोड़ा ज्यादा बढ़ाता है</t>
  </si>
  <si>
    <t>வருங்காலத்தில் [[ brand_name ]] [[ product_name ]] ஐ [SERVICE_NONTRIALLIST_VS1R] ஓரளவு வாய்ப்பை ஏற்படுத்துகிறது</t>
  </si>
  <si>
    <t>近いうちに[[ brand_name ]] の[[ product_name ]] [SERVICE_NONTRIALLIST_VS1R]と思った</t>
  </si>
  <si>
    <t>يزيد قليلاً من احتمالاتي [SERVICE_NONTRIALLIST_VS1R] [[ product_name ]]   [[ brand_name ]] في المستقبل القريب</t>
  </si>
  <si>
    <t>가까운 시일 내에 [[ brand_name ]] [[ product_name ]]을/를 [SERVICE_NONTRIALLIST_VS1R] 싶은 마음이 조금 더 들게 하는 편이다</t>
  </si>
  <si>
    <t>使 我 相 当 有 可 能 在 短 期 内  [SERVICE_NONTRIALLIST_VS1R] [[ brand_name ]] [[ product_name ]]</t>
  </si>
  <si>
    <t>Membuat saya agak lebih berkemungkinan untuk [SERVICE_NONTRIALLIST_VS1R] [[ brand_name ]] [[ product_name ]] pada masa akan datang</t>
  </si>
  <si>
    <t>Gjør det litt mer sannsynlig at jeg vil [SERVICE_NONTRIALLIST_VS1R] [[ brand_name ]] i nærmeste fremtid</t>
  </si>
  <si>
    <t>Hace un poco más probable que [SERVICE_NONTRIALLIST_VS1R] [[ product_name ]] [[ brand_name ]] próximamente</t>
  </si>
  <si>
    <t>Zachęca mnie do [SERVICE_NONTRIALLIST_VS1R] w bliskiej przyszłości</t>
  </si>
  <si>
    <t>Faz-me estar um pouco mais disposto a [SERVICE_NONTRIALLIST_VS1R] [[ brand_name ]] [[ product_name ]] num futuro próximo</t>
  </si>
  <si>
    <t xml:space="preserve">Ma determina intr-o oarecare masura sa [SERVICE_NONTRIALLIST_VS1R] [[ product_name ]] [[ brand_name ]] in viitorul apropiat </t>
  </si>
  <si>
    <t>Me hace estar un poco más dispuesto a [SERVICE_NONTRIALLIST_VS1R] un/a [[ product_name ]] [[ brand_name ]] en un futuro próximo</t>
  </si>
  <si>
    <t>Gör mig något mer benägen att [SERVICE_NONTRIALLIST_VS1R] [[ brand_name ]] i en nära framtid</t>
  </si>
  <si>
    <t>讓我最近，有可能考慮[SERVICE_NONTRIALLIST_VS1R]一個[[ brand_name ]] [[ product_name ]]</t>
  </si>
  <si>
    <t>Reklam yakın bir gelecekte [[ brand_name ]] [[ product_name ]] [SERVICE_NONTRIALLIST_VS1R] konusunda biraz etkili olacaktır</t>
  </si>
  <si>
    <t>Hace un poco más probable que [SERVICE_NONTRIALLIST_VS1R] un/a [[ product_name ]] de [[ brand_name ]] próximamente</t>
  </si>
  <si>
    <t>Hơi có khả năng rằng tôi sẽ [SERVICE_NONTRIALLIST_VS1R] dịch vụ [[ product_name ]] của [[ brand_name ]] trong thời gian sắp tới</t>
  </si>
  <si>
    <t>这个广告对我没有什么影响</t>
  </si>
  <si>
    <t>唔會影響我最近會唔會[SERVICE_NONTRIALLIST_VS1R] [[ brand_name ]] [[ product_name ]]</t>
  </si>
  <si>
    <t>मुझ पर कोई फर्क नही पड़ता</t>
  </si>
  <si>
    <t>近いうちに[[ brand_name ]] の[[ product_name ]] [SERVICE_NONTRIALLIST_VS2R] かどうかは、このコマーシャルに影響されない</t>
  </si>
  <si>
    <t>가까운 시일 내에 [[ brand_name ]] [[ product_name ]]을/를 [SERVICE_NONTRIALLIST_VS1R] 싶은 마음에 어떠한 영향도 미치지 않는다</t>
  </si>
  <si>
    <t>對我最近，是否會考慮[SERVICE_NONTRIALLIST_VS1R] 一個[[ brand_name ]] [[ product_name ]]，沒有影響</t>
  </si>
  <si>
    <t>Không ảnh hưởng gì đến việc tôi có [SERVICE_NONTRIALLIST_VS1R] dịch vụ [[ product_name ]] của [[ brand_name ]] trong thời gian tới hay không</t>
  </si>
  <si>
    <t>Makes me less likely to [SERVICE_NONTRIALLIST_VS1R] [[ brand_name ]] in the near future</t>
  </si>
  <si>
    <t>Hace mucho menos probable que [SERVICE_NONTRIALLIST_VS1R] [[ product_name ]] [[ brand_name ]] en el futuro cercano</t>
  </si>
  <si>
    <t>Me rend moins susceptible [SERVICE_NONTRIALLIST_VS1R] un(e) [[ brand_name ]] [[ product_name ]], prochainement</t>
  </si>
  <si>
    <t>Hace mucho menos probable que [SERVICE_NONTRIALLIST_VS1R] [[ product_name ]] [[ brand_name ]] próximamente</t>
  </si>
  <si>
    <t>这个广告让我不太可能最近[SERVICE_NONTRIALLIST_VS1R] [[ brand_name ]] [[ product_name ]]</t>
  </si>
  <si>
    <t>Hace mucho menos probable que [SERVICE_NONTRIALLIST_VS1R] [[ product_name ]] de [[ brand_name ]] próximamente</t>
  </si>
  <si>
    <t>Spíše mě odradila od využívání služeb značky [[ brand_name_N ]] v blízké budoucnosti</t>
  </si>
  <si>
    <t>Gør det mindre sandsynligt, at jeg vil [SERVICE_NONTRIALLIST_VS1R] [[ brand_name ]] i den nærmeste fremtid</t>
  </si>
  <si>
    <t>هيقلل احتمالية  اني أفكر [SERVICE_NONTRIALLIST_VS1R] [[ brand_name ]] [[ product_name ]] فى المستقبل القريب</t>
  </si>
  <si>
    <t>Se vähentää kiinnostustani [SERVICE_NONTRIALLIST_VS2R] lähitulevaisuudessa</t>
  </si>
  <si>
    <t>Είναι λιγότερο πιθανό το να [SERVICE_NONTRIALLIST_VS1R] [[ brand_name ]] [[ product_name ]] στο κοντινό μέλλον</t>
  </si>
  <si>
    <t>減少我喺最近[SERVICE_NONTRIALLIST_VS1R] [[ brand_name ]] [[ product_name ]]嘅機會</t>
  </si>
  <si>
    <t>Kevésbé valószínű, hogy a reklám alapján a közeljövőben [SERVICE_NONTRIALLIST_VS1R]</t>
  </si>
  <si>
    <t>निकट भविष्य में आपके [[ brand_name ]] [[ product_name ]] [SERVICE_NONTRIALLIST_VS1R] की संभावना को कम करता है</t>
  </si>
  <si>
    <t>आने वाले दिनों में, [[ brand_name ]] [[ product_name ]] [SERVICE_NONTRIALLIST_VS1R] की आपकी संभावना को कम करता है</t>
  </si>
  <si>
    <t>வருங்காலத்தில் [[ brand_name ]] [[ product_name ]] ஐ [SERVICE_NONTRIALLIST_VS2R] வாய்ப்பை குறைக்கிறது</t>
  </si>
  <si>
    <t>近いうちに[[ brand_name ]] の[[ product_name ]] [SERVICE_NONTRIALLIST_VS1R]とは思わない</t>
  </si>
  <si>
    <t>يقلّل من احتمالاتي [SERVICE_NONTRIALLIST_VS1R] [[ product_name ]]   [[ brand_name ]] في المستقبل القريب</t>
  </si>
  <si>
    <t>가까운 시일 내에 [[ brand_name ]] [[ product_name ]]을/를 [SERVICE_NONTRIALLIST_VS1R] 싶은 마음이 별로 들지 않게 한다</t>
  </si>
  <si>
    <t xml:space="preserve">使 我 更 少 有 可 能 在 短 期 内 去  [SERVICE_NONTRIALLIST_VS1R] [[ brand_name ]] [[ product_name ]] </t>
  </si>
  <si>
    <t>Membuatkan saya kurang berkemungkinan untuk [SERVICE_NONTRIALLIST_VS1R] [[ brand_name ]] [[ prouct_name ]] pada masa akan datang</t>
  </si>
  <si>
    <t>Gjør det mindre sannsynlig at jeg vil [SERVICE_NONTRIALLIST_VS1R] [[ brand_name ]] i nærmeste fremtid</t>
  </si>
  <si>
    <t>Zniechęca do [SERVICE_NONTRIALLIST_VS1R] w bliskiej przyszłości</t>
  </si>
  <si>
    <t>Faz com que seja menos provável que [SERVICE_NONTRIALLIST_VS2R] [[ brand_name ]] [[ product_name ]] num futuro próximo</t>
  </si>
  <si>
    <t xml:space="preserve">Este mai putin probabil sa [SERVICE_NONTRIALLIST_VS1R] [[ product_name ]] [[ brand_name ]] in viitorul apropiat </t>
  </si>
  <si>
    <t>Me hace estar menos dispuesto a [SERVICE_NONTRIALLIST_VS1R] un/a [[ product_name ]] [[ brand_name ]] en un futuro próximo</t>
  </si>
  <si>
    <t>Gör mig mindre benägen att [SERVICE_NONTRIALLIST_VS1R] [[ brand_name ]] i en nära framtid</t>
  </si>
  <si>
    <t>讓我最近，不可能考慮[SERVICE_NONTRIALLIST_VS1R]一個[[ brand_name ]] [[ product_name ]]</t>
  </si>
  <si>
    <t>Reklam yakın bir gelecekte [[ brand_name ]] [[ product_name ]] [SERVICE_NONTRIALLIST_VS1R] olasılığımı azaltır</t>
  </si>
  <si>
    <t>Hace menos probable que [SERVICE_NONTRIALLIST_VS1R] un/a [[ product_name ]] de [[ brand_name ]] próximamente</t>
  </si>
  <si>
    <t>Ít có khả năng tôi sẽ [SERVICE_NONTRIALLIST_VS1R] dịch vụ [[ product_name ]] của [[ brand_name ]] trong thời gian sắp tới</t>
  </si>
  <si>
    <t>¿Cómo cree que  el anuncio influirá en su consideración de [[ brand_name ]] ?</t>
  </si>
  <si>
    <t>كيف سيؤثر الاعلان على أعتبارك ل  [[ brand_name ]] ؟</t>
  </si>
  <si>
    <t>Σκεπτόμενος/η την διαφήμιση που μόλις είδατε για την [[ brand_name ]], πώς πιστεύετε ότι η διαφήμιση θα σας επηρεάσει ως προς το να λάβετε υπόψη τη [[ brand_name ]];</t>
  </si>
  <si>
    <t>यह विज्ञापन आपके [[ brand_name ]] को विचार में लेने को कैसे प्रभावित करेगा?</t>
  </si>
  <si>
    <t>[[ brand_name ]] தொடர்பான உங்கள் கருத்தில் விளம்பரம் எந்த மாதிரி தாக்கத்தை ஏற்படுத்தும் ?</t>
  </si>
  <si>
    <t>この[[ brand_name ]] のコマーシャルをご覧になって、どの程度[[ brand_name ]] を検討してみたいと思いますか。
このコマーシャルを見て…</t>
  </si>
  <si>
    <t>Anh/Chị vui lòng cho biết mẫu quảng cáo tác động như thế nào đến việc Anh/Chị xem xét sử dụng dịch vụ của [[ brand_name ]]?</t>
  </si>
  <si>
    <t>Makes me much more likely to [SERVICE_TRIALLIST_VS1R] [[ brand_name ]] again in the near future</t>
  </si>
  <si>
    <t>Hace mucho más probable que [SERVICE_TRIALLIST_VS1R] [[ product_name ]] [[ brand_name ]] otra vez en el futuro cercano</t>
  </si>
  <si>
    <t>Me rend beaucoup plus susceptible [SERVICE_TRIALLIST_VS1R] un(e) [[ brand_name ]] [[ product_name ]] de nouveau, prochainement</t>
  </si>
  <si>
    <t>Hace mucho más probable que [SERVICE_TRIALLIST_VS1R] [[ product_name ]] [[ brand_name ]] otra vez próximamente</t>
  </si>
  <si>
    <t>这个广告让我非常有可能最近再次[SERVICE_TRIALLIST_VS1R] [[ brand_name ]] [[ product_name ]]</t>
  </si>
  <si>
    <t>Hace mucho más probable que [SERVICE_TRIALLIST_VS1R] otra vez [[ product_name ]] de [[ brand_name ]] próximamente</t>
  </si>
  <si>
    <t>Velmi mě povzbudila, abych znovu využil/a služeb značky [[ brand_name_N ]] v blízké budoucnosti</t>
  </si>
  <si>
    <t xml:space="preserve">Gør det meget mere sandsynligt, at jeg vil [SERVICE_TRIALLIST_VS1R] [[ brand_name ]] igen i den nærmeste fremtid </t>
  </si>
  <si>
    <t>هايخلي في احتمال كبير اني أفكر [SERVICE_TRIALLIST_VS1R] [[ brand_name ]] [[ product_name ]]  تاني فى المستقبل القريب</t>
  </si>
  <si>
    <t>Saa minut vahvasti harkitsemaan [SERVICE_TRIALLIST_VS1R] uudestaan lähitulevaisuudessa</t>
  </si>
  <si>
    <t xml:space="preserve">Είναι πολύ πιο πιθανό το να [SERVICE_TRIALLIST_VS1R] [[ brand_name ]] [[ product_name ]] ξανά στο κοντινό μέλλον </t>
  </si>
  <si>
    <t>令我喺最近好大可能再會[SERVICE_TRIALLIST_VS1R] [[ brand_name ]] [[ product_name ]]</t>
  </si>
  <si>
    <t>Sokkal valószínűbb, hogy a reklám alapján a közeljövőben [SERVICE_TRIALLIST_VS1R]</t>
  </si>
  <si>
    <t>निकट भविष्य में दोबारा आपके [[ brand_name ]] [[ product_name ]] [SERVICE_TRIALLIST_VS1R] की संभावना को बहुत बढ़ाता है</t>
  </si>
  <si>
    <t>आने वाले दिनों में , फिरसे [[ brand_name ]] [[ product_name] ] [SERVICE_TRIALLIST_VS1R] की आपकी संभावना को बहुत ज्यादा बढ़ाता है</t>
  </si>
  <si>
    <t>வருங்காலத்தில் [[ brand_name ]] [[ product_name ]] ஐ மீண்டும் [SERVICE_TRIALLIST_VS1R] மிக அதிக வாய்ப்பை ஏற்படுத்துகிறது</t>
  </si>
  <si>
    <t>近いうちにもう一度、[[ brand_name ]]の [[ product_name ]] [SERVICE_TRIALLIST_VS1R]と強く思った</t>
  </si>
  <si>
    <t xml:space="preserve">يزيد كثيراً من احتمالاتي [SERVICE_TRIALLIST_VS1R] [[ product_name ]]   [[ brand_name ]] مرة أخرى في المستقبل القريب </t>
  </si>
  <si>
    <t>가까운 시일 내에 [[ brand_name ]] [[ product_name ]]을/를 다시 [SERVICE_TRIALLIST_VS1R]  싶은 마음이 강하게 들게 한다</t>
  </si>
  <si>
    <t>使 我 非 常 有 可 能 在 短 期 内  [SERVICE_TRIALLIST_VS1R] [[ brand_name ]] [[ product_name ]]</t>
  </si>
  <si>
    <t>Membuat saya jauh lebih berkemungkinan untuk [SERVICE_TRIALLIST_VS1R] [[ brand_name ]] [[ product_name ]] pada masa akan datang</t>
  </si>
  <si>
    <t>Gjør det mye mer sannsynlig at jeg vil [SERVICE_TRIALLIST_VS1R] [[ brand_name ]] igjen i nærmeste fremtid</t>
  </si>
  <si>
    <t>Hace mucho más probable que [SERVICE_TRIALLIST_VS1R] otra vez [[ product_name ]] [[ brand_name ]] próximamente</t>
  </si>
  <si>
    <t>Bardzo zachęca mnie do ponownego [SERVICE_TRIALLIST_VS1R] w bliskiej przyszłości</t>
  </si>
  <si>
    <t>Faz-me estar muito mais disposto a [SERVICE_TRIALLIST_VS1R] [[ brand_name ]] [[ product_name ]] novamente num futuro próximo</t>
  </si>
  <si>
    <t>Ma determina in mare masura sa [SERVICE_TRIALLIST_VS1R] [[ product_name ]] [[ brand_name ]] din nou in viitorul apropiat</t>
  </si>
  <si>
    <t>Me hace estar mucho más dispuesto a [SERVICE_TRIALLIST_VS1R] un/a [[ product_name ]] [[ brand_name ]] de nuevo en un futuro próximo</t>
  </si>
  <si>
    <t>Gör mig mycket mer benägen att [SERVICE_TRIALLIST_VS1R] [[ brand_name ]] igen i en nära framtid</t>
  </si>
  <si>
    <t>讓我最近，非常有可能考慮再次[SERVICE_TRIALLIST_VS1R]一個[[ brand_name ]] [[ product_name ]]</t>
  </si>
  <si>
    <t>Reklam yakın bir gelecekte tekrar [[ brand_name ]] [[ product_name ]] [SERVICE_TRIALLIST_VS1R] konusunda çok etkili olacaktır</t>
  </si>
  <si>
    <t>Hace mucho más probable que vuelva a [SERVICE_TRIALLIST_VS1R] un/a [[ product_name ]] de [[ brand_name ]] próximamente</t>
  </si>
  <si>
    <t>Rất có khả năng tôi sẽ [SERVICE_TRIALLIST_VS1R] lại dịch vụ [[ product_name ]] của [[ brand_name ]] trong thời gian tới</t>
  </si>
  <si>
    <t>Makes me a little more likely to [SERVICE_TRIALLIST_VS1R] [[ brand_name ]] again in the near future</t>
  </si>
  <si>
    <t>Hace más probable que [SERVICE_TRIALLIST_VS1R] [[ product_name ]] [[ brand_name ]] otra vez en el futuro cercano</t>
  </si>
  <si>
    <t>Me rend un peu plus susceptible [SERVICE_TRIALLIST_VS1R] un(e) [[ brand_name ]] [[ product_name ]] de nouveau, prochainement</t>
  </si>
  <si>
    <t>Hace probable que [SERVICE_TRIALLIST_VS1R] [[ product_name ]] [[ brand_name ]] otra vez próximamente</t>
  </si>
  <si>
    <t>这个广告让我有点可能最近再次[SERVICE_TRIALLIST_VS1R] [[ brand_name ]] [[ product_name ]]</t>
  </si>
  <si>
    <t>Hace más probable que [SERVICE_TRIALLIST_VS1R] otra vez [[ product_name ]] de [[ brand_name ]] próximamente</t>
  </si>
  <si>
    <t>Povzbudila mě, abych znovu využil/a služeb značky [[ brand_name_N ]] v blízké budoucnosti</t>
  </si>
  <si>
    <t>Gør det lidt mere sandsynligt, at jeg vil [SERVICE_TRIALLIST_VS1R] [[ brand_name ]] igen i den nærmeste fremtid</t>
  </si>
  <si>
    <t>هايخلي في احتمال  اني أفكر [SERVICE_TRIALLIST_VS1R] [[ brand_name ]] [[ product_name ]]  تاني فى المستقبل القريب</t>
  </si>
  <si>
    <t>Saa minut jossain määrin harkitsemaan [SERVICE_TRIALLIST_VS1R] uudestaan lähitulevaisuudessa</t>
  </si>
  <si>
    <t>Είναι λίγο πιο πιθανό το να [SERVICE_TRIALLIST_VS1R] [[ brand_name ]] [[ product_name ]] ξανά στο κοντινό μέλλον</t>
  </si>
  <si>
    <t>令我喺最近可能再會[SERVICE_TRIALLIST_VS1R] [[ brand_name ]] [[ product_name ]]</t>
  </si>
  <si>
    <t>Valószínűbb, hogy a reklám alapján a közeljövőben [SERVICE_TRIALLIST_VS1R]</t>
  </si>
  <si>
    <t>निकट भविष्य में दोबारा आपके [[ brand_name ]] [[ product_name ]] [SERVICE_TRIALLIST_VS1R] की संभावना को कुछ हद तक बढ़ाता है</t>
  </si>
  <si>
    <t>आने वाले दिनों में, फिरसे [[ brand_name ]] [[ product_name ]] [SERVICE_TRIALLIST_VS1R] की आपकी संभावना को थोड़ा ज्यादा बढ़ाता है</t>
  </si>
  <si>
    <t>வருங்காலத்தில் [[ brand_name ]] [[ product_name ]] ஐ மீண்டும் [SERVICE_TRIALLIST_VS1R] ஓரளவு வாய்ப்பை ஏற்படுத்துகிறது</t>
  </si>
  <si>
    <t>近いうちにもう一度、[[ brand_name ]] の[[ product_name ]] [SERVICE_TRIALLIST_VS1R]と思った</t>
  </si>
  <si>
    <t>يزيد قليلاً من احتمالاتي [SERVICE_TRIALLIST_VS1R] [[ product_name ]]   [[ brand_name ]] مرة أخرى في المستقبل القريب</t>
  </si>
  <si>
    <t>가까운 시일 내에 [[ brand_name ]] [[ product_name ]]을/를 다시 [SERVICE_TRIALLIST_VS1R] 싶은 마음이 조금 더 들게 하는 편이다</t>
  </si>
  <si>
    <t>使 我 相 当 有 可 能 在 短 期 内  [SERVICE_TRIALLIST_VS1R] [[ brand_name ]] [[ product_name ]]</t>
  </si>
  <si>
    <t>Membuat saya agak lebih berkemungkinan untuk [SERVICE_TRIALLIST_VS1R] [[ brand_name ]] [[ product_name ]] pada masa akan datang</t>
  </si>
  <si>
    <t>Gjør det litt mer sannsynlig at jeg vil [SERVICE_TRIALLIST_VS1R] [[ brand_name ]] igjen i nærmeste fremtid</t>
  </si>
  <si>
    <t>Hace más probable que [SERVICE_TRIALLIST_VS1R] otra vez [[ product_name ]] [[ brand_name ]] próximamente</t>
  </si>
  <si>
    <t>Zachęca mnie do ponownego [SERVICE_TRIALLIST_VS1R] w bliskiej przyszłości</t>
  </si>
  <si>
    <t>Faz-me estar um pouco mais disposto a [SERVICE_TRIALLIST_VS1R] [[ brand_name ]] [[ product_name ]] novamente num futuro próximo</t>
  </si>
  <si>
    <t xml:space="preserve">Ma determina intr-o oarecare masura sa [SERVICE_TRIALLIST_VS1R] [[ product_name ]] [[ brand_name ]] din nou in viitorul apropiat </t>
  </si>
  <si>
    <t>Me hace estar un poco más dispuesto a [SERVICE_TRIALLIST_VS1R] un/a [[ product_name ]] [[ brand_name ]] de nuevo en un futuro próximo</t>
  </si>
  <si>
    <t>Gör mig något mer benägen att [SERVICE_TRIALLIST_VS1R] [[ brand_name ]] igen i en nära framtid</t>
  </si>
  <si>
    <t>讓我最近，有可能考慮再次[SERVICE_TRIALLIST_VS1R] 一個[[ brand_name ]] [[ product_name ]]</t>
  </si>
  <si>
    <t>Reklam yakın bir gelecekte tekrar [[ brand_name ]] [[ product_name ]] [SERVICE_TRIALLIST_VS1R] konusunda biraz etkili olacaktır</t>
  </si>
  <si>
    <t>Hace un poco más probable que vuelva a [SERVICE_TRIALLIST_VS1R] un/a [[ product_name ]] de [[ brand_name ]] próximamente</t>
  </si>
  <si>
    <t>Hơi có khả năng tôi sẽ [SERVICE_TRIALLIST_VS1R] lại dịch vụ [[ product_name ]] của [[ brand_name ]] trong thời gian tới</t>
  </si>
  <si>
    <t>唔會影響我最近會唔會再[SERVICE_TRIALLIST_VS1R] [[ brand_name ]] [[ product_name ]]</t>
  </si>
  <si>
    <t>近いうちにもう一度、[[ brand_name ]] の[[ product_name ]] [SERVICE_TRIALLIST_VS2R] かどうかは、このコマーシャルに影響されない</t>
  </si>
  <si>
    <t>가까운 시일 내에 [[ brand_name ]] [[ product_name ]]을/를 다시 [SERVICE_TRIALLIST_VS1R] 싶은 마음에 어떠한 영향도 미치지 않는다</t>
  </si>
  <si>
    <t>對我最近，是否會考慮再次[SERVICE_TRIALLIST_VS1R] 一個[[ brand_name ]] [[ product_name ]]，沒有影響</t>
  </si>
  <si>
    <t>Không ảnh hưởng gì đến việc tôi sẽ [SERVICE_TRIALLIST_VS1R] lại dịch vụ [[ prodcut_name ]] của [[ brand_name ]] trong thời gian tới</t>
  </si>
  <si>
    <t>Makes me less likely to [SERVICE_TRIALLIST_VS1R] [[ brand_name ]] again in the near future</t>
  </si>
  <si>
    <t>Hace mucho menos probable que [SERVICE_TRIALLIST_VS1R] [[ product_name ]] [[ brand_name ]] otra vez en el futuro cercano</t>
  </si>
  <si>
    <t>Me rend moins susceptible [SERVICE_TRIALLIST_VS1R] un(e) [[ brand_name ]] [[ product_name ]] de nouveau, prochainement</t>
  </si>
  <si>
    <t>Hace mucho menos probable que [SERVICE_TRIALLIST_VS1R] [[ product_name ]] [[ brand_name ]] otra vez próximamente</t>
  </si>
  <si>
    <t>这个广告让我不太可能最近再次[SERVICE_TRIALLIST_VS1R] [[ brand_name ]] [[ product_name ]]</t>
  </si>
  <si>
    <t>Hace mucho menos probable que [SERVICE_TRIALLIST_VS1R] otra vez  [[ product_name ]] de [[ brand_name ]] próximamente</t>
  </si>
  <si>
    <t>Spíše mě odradila od dalšího využití služeb značky [[ brand_name_N ]] v blízké budoucnosti</t>
  </si>
  <si>
    <t>Gør det mindre sandsynligt, at jeg vil [SERVICE_TRIALLIST_VS1R] [[ brand_name ]] igen i den nærmeste fremtid</t>
  </si>
  <si>
    <t>هيقلل احتمالية  اني أفكر [SERVICE_TRIALLIST_VS1R] [[ brand_name ]] [[ product_name ]]  تاني فى المستقبل القريب</t>
  </si>
  <si>
    <t>Se vähentää kiinnostustani [SERVICE_TRIALLIST_VS2R] uudestaan lähitulevaisuudessa</t>
  </si>
  <si>
    <t>Είναι λιγότερο πιθανό το να [SERVICE_TRIALLIST_VS1R] [[ brand_name ]] [[ product_name ]] ξανά στο κοντινό μέλλον</t>
  </si>
  <si>
    <t>減少我最近再[SERVICE_TRIALLIST_VS1R] [[ brand_name ]] [[ product_name ]]嘅機會</t>
  </si>
  <si>
    <t>Kevésbé valószínű, hogy a reklám alapján a közeljövőben [SERVICE_TRIALLIST_VS1R]</t>
  </si>
  <si>
    <t>निकट भविष्य में दोबारा आपके [[ brand_name ]] [[ product_name ]] [SERVICE_TRIALLIST_VS1R] की संभावना को  कम करता है</t>
  </si>
  <si>
    <t xml:space="preserve">आने वाले दिनों में, फिरसे [[ brand_name ]] [[ product_name ]] [SERVICE_TRIALLIST_VS1R] की आपकी संभावना को कम करता है </t>
  </si>
  <si>
    <t>வருங்காலத்தில் [[ brand_name ]] [[ product_name ]] ஐ மீண்டும் [SERVICE_TRIALLIST_VS2R] வாய்ப்பை குறைக்கிறது</t>
  </si>
  <si>
    <t>近いうちにもう一度、[[ brand_name ]] の[[ product_name ]] [SERVICE_TRIALLIST_VS1R] とは思わない</t>
  </si>
  <si>
    <t>يقلّل من احتمالاتي [SERVICE_TRIALLIST_VS1R] [[ product_name ]]   [[ brand_name ]] مرة أخرى في المستقبل القريب</t>
  </si>
  <si>
    <t>가까운 시일 내에 [[ brand_name ]] [[ product_name ]]을/를 다시 [SERVICE_TRIALLIST_VS1R] 싶은 마음이 별로 들지 않게 한다</t>
  </si>
  <si>
    <t xml:space="preserve">使 我 更 少 有 可 能 在 短 期 内 去  [SERVICE_TRIALLIST_VS1R] [[ brand_name ]] [[ product_name ]] </t>
  </si>
  <si>
    <t>Membuatkan saya kurang berkemungkinan untuk [SERVICE_TRIALLIST_VS1R] [[ brand_name ]] [[ product_name ]] pada masa akan datang</t>
  </si>
  <si>
    <t>Gjør det mindre sannsynlig at jeg vil [SERVICE_TRIALLIST_VS1R] [[ brand_name ]] igjen i nærmeste fremtid</t>
  </si>
  <si>
    <t>Hace mucho menos probable que [SERVICE_TRIALLIST_VS1R] otra vez [[ product_name ]] [[ brand_name ]] próximamente</t>
  </si>
  <si>
    <t>Zniechęca do ponownego [SERVICE_TRIALLIST_VS1R] w bliskiej przyszłości</t>
  </si>
  <si>
    <t>Faz com que seja menos provável que [SERVICE_TRIALLIST_VS2R] [[ brand_name ]] [[ product_name ]] noavamente num futuro próximo</t>
  </si>
  <si>
    <t xml:space="preserve">Este mai putin probabil sa [SERVICE_TRIALLIST_VS1R] [[ product_name ]] [[ brand_name ]] din nou in viitorul apropiat </t>
  </si>
  <si>
    <t>Me hace estar menos dispuesto a [SERVICE_TRIALLIST_VS1R] un/a [[ product_name ]] [[ brand_name ]] de nuevo en un futuro próximo</t>
  </si>
  <si>
    <t>Gör mig mindre benägen att [SERVICE_TRIALLIST_VS1R] [[ brand_name ]] igen i en nära framtid</t>
  </si>
  <si>
    <t>讓我最近，不會考慮再次[SERVICE_TRIALLIST_VS1R] 一個[[ brand_name ]] [[ product_name ]]</t>
  </si>
  <si>
    <t>Reklam yakın bir gelecekte tekrar [[ brand_name ]] [[ product_name ]] [SERVICE_TRIALLIST_VS1R] olasılığımı azaltır</t>
  </si>
  <si>
    <t>Hace menos probable que vuelva a [SERVICE_TRIALLIST_VS1R] un/a [[ product_name ]] de [[ brand_name ]] próximamente</t>
  </si>
  <si>
    <t>Ít có khả năng tôi [SERVICE_TRIALLIST_VS1R] lại dịch vụ [[ product_name ]] của [[ brand_name ]] trong thời gian tới</t>
  </si>
  <si>
    <t>SUBSCRIBETO</t>
  </si>
  <si>
    <t>[SERVICE_USAGE_VS1R]</t>
  </si>
  <si>
    <t>[SERVICE_USAGE_VS2R]</t>
  </si>
  <si>
    <t>[SERVICE_USAGE_VS3R]</t>
  </si>
  <si>
    <t>[SERVICE_USAGE_VS4R]</t>
  </si>
  <si>
    <t>[SERVICE_USAGE_VS5R]</t>
  </si>
  <si>
    <t>[SERVICE_USAGE_VS6R]</t>
  </si>
  <si>
    <t>[SERVICE_USAGE_VS7R]</t>
  </si>
  <si>
    <t>[SERVICE_USER_VS1R]</t>
  </si>
  <si>
    <t>[SERVICE_USER_VS2R]</t>
  </si>
  <si>
    <t>[SERVICE_NONTRIALLIST_VS1R]</t>
  </si>
  <si>
    <t>[SERVICE_NONTRIALLIST_VS2R]</t>
  </si>
  <si>
    <t>[SERVICE_TRIALLIST_VS1R]</t>
  </si>
  <si>
    <t>[SERVICE_TRIALLIST_VS2R]</t>
  </si>
  <si>
    <t>[SERVICE_USAGE_VS1R]_USE</t>
  </si>
  <si>
    <t>J’utilise</t>
  </si>
  <si>
    <t>käytän mainoksen tuotemerkkiä</t>
  </si>
  <si>
    <t>nutze</t>
  </si>
  <si>
    <t>használom a(z) [[ brand_name ]] [[product name ]]-t</t>
  </si>
  <si>
    <t>utilizzo</t>
  </si>
  <si>
    <t>利用している</t>
  </si>
  <si>
    <t>[SERVICE_USAGE_VS1R]_USEALTERNATIVE</t>
  </si>
  <si>
    <t>korzystam z [[ product_name_G ]] [[ brand_name_N ]]</t>
  </si>
  <si>
    <t>[SERVICE_USAGE_VS1R]_HAVE</t>
  </si>
  <si>
    <t>minulla on mainoksen tuotemerkki</t>
  </si>
  <si>
    <t>rendelkezem [[ brand_name ]] [[product name ]]-val/vel</t>
  </si>
  <si>
    <t>보유하고</t>
  </si>
  <si>
    <t>mayroong</t>
  </si>
  <si>
    <t xml:space="preserve">mam [[ product_name_A ]] [[ brand_name_N ]] </t>
  </si>
  <si>
    <t>sử dụng</t>
  </si>
  <si>
    <t>[SERVICE_USAGE_VS1R]_CONTRACT</t>
  </si>
  <si>
    <t>tengo contratado</t>
  </si>
  <si>
    <t>[SERVICE_USAGE_VS2R]_USE</t>
  </si>
  <si>
    <t>Olen käyttänyt mainoksen tuotemerkkiä</t>
  </si>
  <si>
    <t xml:space="preserve">Έχω χρησιμοποιήσει </t>
  </si>
  <si>
    <t>használtam a(z) [[ brand_name ]] [[ product_name ]]-t</t>
  </si>
  <si>
    <t>利用していた</t>
  </si>
  <si>
    <t>사용했지만</t>
  </si>
  <si>
    <t xml:space="preserve">使 用 </t>
  </si>
  <si>
    <t>[SERVICE_USAGE_VS2R]_USEALTERNATIVE</t>
  </si>
  <si>
    <t>korzystam z [[ product_name_G ]] [[ brand_name_N ]] oraz podobnego produktu innej marki</t>
  </si>
  <si>
    <t>[SERVICE_USAGE_VS2R]_HAVE</t>
  </si>
  <si>
    <t>Minulla on ollut mainoksen tuotemerkki</t>
  </si>
  <si>
    <t>είχα</t>
  </si>
  <si>
    <t>rendelkeztem [[ brand_name ]] [[ product_name ]]-val/vel</t>
  </si>
  <si>
    <t>आपके पास है</t>
  </si>
  <si>
    <t>보유했지만</t>
  </si>
  <si>
    <t>Nagkaroon</t>
  </si>
  <si>
    <t>mam [[ product_name_A ]] [[ brand_name_N ]] oraz podobny produkt innej marki</t>
  </si>
  <si>
    <t>[SERVICE_USAGE_VS2R]_CONTRACT</t>
  </si>
  <si>
    <t>contracted</t>
  </si>
  <si>
    <t>tenido contratado</t>
  </si>
  <si>
    <t>[SERVICE_USAGE_VS3R]_USE</t>
  </si>
  <si>
    <t>used it</t>
  </si>
  <si>
    <t>brugt den/det/dem</t>
  </si>
  <si>
    <t>استخدمته</t>
  </si>
  <si>
    <t>n'utilise plus</t>
  </si>
  <si>
    <t>nem használtam</t>
  </si>
  <si>
    <t>menggunakannya</t>
  </si>
  <si>
    <t>利用していない</t>
  </si>
  <si>
    <t>أستخدمها</t>
  </si>
  <si>
    <t>사용해본</t>
  </si>
  <si>
    <t>曾使 用</t>
  </si>
  <si>
    <t>het nog nooit gebruikt</t>
  </si>
  <si>
    <t>brukt en/ett</t>
  </si>
  <si>
    <t>nakagamit</t>
  </si>
  <si>
    <t>använt den/det</t>
  </si>
  <si>
    <t>usado uno</t>
  </si>
  <si>
    <t>[SERVICE_USAGE_VS3R]_USEALTERNATIVE</t>
  </si>
  <si>
    <t>Korzystałem(am) z [[ product_name_G ]] [[ brand_name_ N ]]</t>
  </si>
  <si>
    <t>[SERVICE_USAGE_VS3R]_HAVE</t>
  </si>
  <si>
    <t>had one</t>
  </si>
  <si>
    <t>取消</t>
  </si>
  <si>
    <t>haft en/et</t>
  </si>
  <si>
    <t>كان عندي واحد</t>
  </si>
  <si>
    <t>n'ai plus</t>
  </si>
  <si>
    <t>nem rendelkeztem vele</t>
  </si>
  <si>
    <t>आपके पास है नहीं है</t>
  </si>
  <si>
    <t>पहले आपके पास</t>
  </si>
  <si>
    <t>memilikinya</t>
  </si>
  <si>
    <t>أمتلكها</t>
  </si>
  <si>
    <t>보유해본</t>
  </si>
  <si>
    <t>拥 有它</t>
  </si>
  <si>
    <t>er nooit één gehad</t>
  </si>
  <si>
    <t>hatt en/ett</t>
  </si>
  <si>
    <t>nagkaroon</t>
  </si>
  <si>
    <t>haft någon</t>
  </si>
  <si>
    <t>tenido uno</t>
  </si>
  <si>
    <t>[SERVICE_USAGE_VS3R]_CONTRACT</t>
  </si>
  <si>
    <t>contracted it</t>
  </si>
  <si>
    <t>[SERVICE_USAGE_VS4R]_USE</t>
  </si>
  <si>
    <t>j’utilise</t>
  </si>
  <si>
    <t>käytän yhtä tai useampaa muuta</t>
  </si>
  <si>
    <t xml:space="preserve">इस्तेमाल कर रहे </t>
  </si>
  <si>
    <t>पहले इस्तेमाल किया</t>
  </si>
  <si>
    <t>利用し</t>
  </si>
  <si>
    <t>[SERVICE_USAGE_VS4R]_USEALTERNATIVE</t>
  </si>
  <si>
    <t>korzystałem(am)</t>
  </si>
  <si>
    <t>[SERVICE_USAGE_VS4R]_HAVE</t>
  </si>
  <si>
    <t>je possède</t>
  </si>
  <si>
    <t>minulla on yksi tai useampi muu</t>
  </si>
  <si>
    <t>持っ</t>
  </si>
  <si>
    <t>보유</t>
  </si>
  <si>
    <t>miałem(am)</t>
  </si>
  <si>
    <t>sahip olmadım</t>
  </si>
  <si>
    <t>[SERVICE_USAGE_VS4R]_CONTRACT</t>
  </si>
  <si>
    <t>[SERVICE_USAGE_VS5R]_USE</t>
  </si>
  <si>
    <t xml:space="preserve">नहीं इस्तेमाल कर रहे है </t>
  </si>
  <si>
    <t>[SERVICE_USAGE_VS5R]_USEALTERNATIVE</t>
  </si>
  <si>
    <t>[SERVICE_USAGE_VS5R]_HAVE</t>
  </si>
  <si>
    <t xml:space="preserve">आपके पास है नहीं </t>
  </si>
  <si>
    <t xml:space="preserve">mam [[ product_name_G ]] [[ brand_name_N ]] </t>
  </si>
  <si>
    <t>[SERVICE_USAGE_VS5R]_CONTRACT</t>
  </si>
  <si>
    <t>[SERVICE_USAGE_VS6R]_USE</t>
  </si>
  <si>
    <t>[SERVICE_USAGE_VS6R]_USEALTERNATIVE</t>
  </si>
  <si>
    <t>[SERVICE_USAGE_VS6R]_HAVE</t>
  </si>
  <si>
    <t>[SERVICE_USAGE_VS6R]_CONTRACT</t>
  </si>
  <si>
    <t>[SERVICE_USAGE_VS7R]_USE</t>
  </si>
  <si>
    <t>[SERVICE_USAGE_VS7R]_USEALTERNATIVE</t>
  </si>
  <si>
    <t>[SERVICE_USAGE_VS7R]_HAVE</t>
  </si>
  <si>
    <t>था</t>
  </si>
  <si>
    <t>[SERVICE_USAGE_VS7R]_CONTRACT</t>
  </si>
  <si>
    <t>[SERVICE_USER_VS1R]_SUBSCRIBETO</t>
  </si>
  <si>
    <t>subscribe to</t>
  </si>
  <si>
    <t>nál/nél maradjak</t>
  </si>
  <si>
    <t>[SERVICE_USER_VS1R]_TAKEOUT</t>
  </si>
  <si>
    <t>[SERVICE_USER_VS1R]_OPENA</t>
  </si>
  <si>
    <t>open a</t>
  </si>
  <si>
    <t>[SERVICE_USER_VS1R]_HAVE</t>
  </si>
  <si>
    <t>持ち</t>
  </si>
  <si>
    <t>[SERVICE_USER_VS1R]_VISIT</t>
  </si>
  <si>
    <t xml:space="preserve">visit </t>
  </si>
  <si>
    <t>[SERVICE_USER_VS1R]_VISITWEBSERVICE</t>
  </si>
  <si>
    <t>visit for web service etc</t>
  </si>
  <si>
    <t>[SERVICE_USER_VS1R]_VISITHOTEL</t>
  </si>
  <si>
    <t>visit if refers to hotel</t>
  </si>
  <si>
    <t>[SERVICE_USER_VS1R]_VISITRESTAURANTS</t>
  </si>
  <si>
    <t>visit if refers to restaurant etc</t>
  </si>
  <si>
    <t>[SERVICE_USER_VS1R]_USEWEBSERVICE</t>
  </si>
  <si>
    <t>use for web service etc</t>
  </si>
  <si>
    <t>[SERVICE_USER_VS1R]_USEHOTELRESTAURANTS</t>
  </si>
  <si>
    <t>use for hotel and restaurants</t>
  </si>
  <si>
    <t>[SERVICE_USER_VS1R]_USE</t>
  </si>
  <si>
    <t xml:space="preserve">use </t>
  </si>
  <si>
    <t>t használjam</t>
  </si>
  <si>
    <t>使い</t>
  </si>
  <si>
    <t xml:space="preserve">ใช้ </t>
  </si>
  <si>
    <t>[SERVICE_USER_VS1R]_USEALTERNATIVE</t>
  </si>
  <si>
    <t>[SERVICE_USER_VS1R]_SIGNTO</t>
  </si>
  <si>
    <t>sign to</t>
  </si>
  <si>
    <t>[SERVICE_USER_VS1R]_CONTRACT</t>
  </si>
  <si>
    <t>[SERVICE_USER_VS2R]_SUBSCRIBETO</t>
  </si>
  <si>
    <t>[SERVICE_USER_VS2R]_TAKEOUT</t>
  </si>
  <si>
    <t>[SERVICE_USER_VS2R]_OPENA</t>
  </si>
  <si>
    <t>[SERVICE_USER_VS2R]_HAVE</t>
  </si>
  <si>
    <t>持つ</t>
  </si>
  <si>
    <t>[SERVICE_USER_VS2R]_VISIT</t>
  </si>
  <si>
    <t>[SERVICE_USER_VS2R]_VISITWEBSERVICE</t>
  </si>
  <si>
    <t>[SERVICE_USER_VS2R]_VISITHOTEL</t>
  </si>
  <si>
    <t>[SERVICE_USER_VS2R]_VISITRESTAURANTS</t>
  </si>
  <si>
    <t>[SERVICE_USER_VS2R]_USEWEBSERVICE</t>
  </si>
  <si>
    <t>[SERVICE_USER_VS2R]_USEHOTELRESTAURANTS</t>
  </si>
  <si>
    <t>[SERVICE_USER_VS2R]_USE</t>
  </si>
  <si>
    <t>[SERVICE_USER_VS2R]_USEALTERNATIVE</t>
  </si>
  <si>
    <t>[SERVICE_USER_VS2R]_SIGNTO</t>
  </si>
  <si>
    <t>[SERVICE_USER_VS2R]_CONTRACT</t>
  </si>
  <si>
    <t>[SERVICE_NONTRIALLIST_VS1R]_SUBSCRIBETO</t>
  </si>
  <si>
    <t>suscriba a</t>
  </si>
  <si>
    <t>assine</t>
  </si>
  <si>
    <t>de m'abonner à</t>
  </si>
  <si>
    <t>me suscriba a</t>
  </si>
  <si>
    <t>预订</t>
  </si>
  <si>
    <t>me suscriba</t>
  </si>
  <si>
    <t>abonnere på</t>
  </si>
  <si>
    <t>أشترك في</t>
  </si>
  <si>
    <t>mainoksen tuotemerkin tilaamista</t>
  </si>
  <si>
    <t>de souscrire</t>
  </si>
  <si>
    <t>zu abonnieren</t>
  </si>
  <si>
    <t>γίνω συνδρομήτής</t>
  </si>
  <si>
    <t>申請</t>
  </si>
  <si>
    <t>előfizetek a(z) [[ brand_name ]] [[ product_name ]]-ra/re</t>
  </si>
  <si>
    <t xml:space="preserve">சப்ஸ்க்ரைப் செய்ய </t>
  </si>
  <si>
    <t>berlangganan</t>
  </si>
  <si>
    <t xml:space="preserve">sottoscrivere un/una </t>
  </si>
  <si>
    <t>と契約してみたい</t>
  </si>
  <si>
    <t>للاشتراك في</t>
  </si>
  <si>
    <t>신청하고</t>
  </si>
  <si>
    <t>订阅</t>
  </si>
  <si>
    <t>melanggan</t>
  </si>
  <si>
    <t>een abonnement op</t>
  </si>
  <si>
    <t>magsubscribe</t>
  </si>
  <si>
    <t>wykupienia [[ product_name_G ]] [[ brand_name_N ]]</t>
  </si>
  <si>
    <t>subscrever</t>
  </si>
  <si>
    <t>ma abonez la</t>
  </si>
  <si>
    <t>suscribir</t>
  </si>
  <si>
    <t xml:space="preserve">prenumerera på </t>
  </si>
  <si>
    <t>ใช้บริการ</t>
  </si>
  <si>
    <t>abonesi olma</t>
  </si>
  <si>
    <t>đăng ký</t>
  </si>
  <si>
    <t>[SERVICE_NONTRIALLIST_VS1R]_TAKEOUT</t>
  </si>
  <si>
    <t>contrate</t>
  </si>
  <si>
    <t>de prendre</t>
  </si>
  <si>
    <t>contrate un/una</t>
  </si>
  <si>
    <t>办理</t>
  </si>
  <si>
    <t>tegne en/et</t>
  </si>
  <si>
    <t>اخرج</t>
  </si>
  <si>
    <t>mainoksen tuotemerkin ottamista</t>
  </si>
  <si>
    <t>de contracter</t>
  </si>
  <si>
    <t>βγάλω</t>
  </si>
  <si>
    <t>訂購</t>
  </si>
  <si>
    <t>fel fogom venni a(z) [[ brand_name ]] [[ product_name ]]-t</t>
  </si>
  <si>
    <t>எடுக்க</t>
  </si>
  <si>
    <t>mengambil</t>
  </si>
  <si>
    <t>attivare</t>
  </si>
  <si>
    <t>に申し込んでみたい</t>
  </si>
  <si>
    <t>للحصول على</t>
  </si>
  <si>
    <t>가입하고</t>
  </si>
  <si>
    <t>获 取</t>
  </si>
  <si>
    <t xml:space="preserve">mengeluarkan </t>
  </si>
  <si>
    <t>contrate una/un</t>
  </si>
  <si>
    <t>een</t>
  </si>
  <si>
    <t>ta ut</t>
  </si>
  <si>
    <t>maglabas</t>
  </si>
  <si>
    <t>skorzystania z [[ product_name_G ]] [[ brand_name_N ]]</t>
  </si>
  <si>
    <t>aderir</t>
  </si>
  <si>
    <t>iau un</t>
  </si>
  <si>
    <t>firmar</t>
  </si>
  <si>
    <t>anlita en/ett</t>
  </si>
  <si>
    <t>alma</t>
  </si>
  <si>
    <t>saque</t>
  </si>
  <si>
    <t>chọn</t>
  </si>
  <si>
    <t>[SERVICE_NONTRIALLIST_VS1R]_OPENA</t>
  </si>
  <si>
    <t>abra</t>
  </si>
  <si>
    <t xml:space="preserve">abra </t>
  </si>
  <si>
    <t>d'ouvrir</t>
  </si>
  <si>
    <t>abra un/una</t>
  </si>
  <si>
    <t>开设</t>
  </si>
  <si>
    <t>åbne en/et</t>
  </si>
  <si>
    <t>افتح</t>
  </si>
  <si>
    <t xml:space="preserve">mainoksen tuotemerkin avaamista </t>
  </si>
  <si>
    <t>d’ouvrir</t>
  </si>
  <si>
    <t>zu eröffnen</t>
  </si>
  <si>
    <t>ανοίξω</t>
  </si>
  <si>
    <t>開設</t>
  </si>
  <si>
    <t>nyitok egy [[ brand_name ]] [[ product_name ]]-t</t>
  </si>
  <si>
    <t>में खाता खोलने</t>
  </si>
  <si>
    <t>திறக்க</t>
  </si>
  <si>
    <t>membuka</t>
  </si>
  <si>
    <t xml:space="preserve">aprire un/una </t>
  </si>
  <si>
    <t>を作ってみたい</t>
  </si>
  <si>
    <t>لفتح</t>
  </si>
  <si>
    <t>개설하고</t>
  </si>
  <si>
    <t>开 一 个</t>
  </si>
  <si>
    <t>abra una/un</t>
  </si>
  <si>
    <t>åpne en/ett</t>
  </si>
  <si>
    <t>magbukas</t>
  </si>
  <si>
    <t>otwarcia [[ product_name_ G ]] [[ brand_name_N ]]</t>
  </si>
  <si>
    <t>abrir um</t>
  </si>
  <si>
    <t>deschid un</t>
  </si>
  <si>
    <t>abrir</t>
  </si>
  <si>
    <t>öppna en/ett</t>
  </si>
  <si>
    <t>開立</t>
  </si>
  <si>
    <t>เปิด</t>
  </si>
  <si>
    <t>hesap açma</t>
  </si>
  <si>
    <t>mở</t>
  </si>
  <si>
    <t>[SERVICE_NONTRIALLIST_VS1R]_HAVE</t>
  </si>
  <si>
    <t>tenha</t>
  </si>
  <si>
    <t>[SERVICE_NONTRIALLIST_VS1R]_VISIT</t>
  </si>
  <si>
    <t>visite</t>
  </si>
  <si>
    <t xml:space="preserve">de visiter </t>
  </si>
  <si>
    <t>visite un/una</t>
  </si>
  <si>
    <t>de me rendre dans</t>
  </si>
  <si>
    <t>zu besuchen</t>
  </si>
  <si>
    <t>επισκεπτώ</t>
  </si>
  <si>
    <t>elmegyek  a(z) [[ brand_name ]] [[ product_name ]]-ba</t>
  </si>
  <si>
    <t xml:space="preserve">mengunjungi </t>
  </si>
  <si>
    <t xml:space="preserve">visitare </t>
  </si>
  <si>
    <t>لزيارة</t>
  </si>
  <si>
    <t xml:space="preserve">방문하고 </t>
  </si>
  <si>
    <t>visite una/un</t>
  </si>
  <si>
    <t>ziyaret etme</t>
  </si>
  <si>
    <t>[SERVICE_NONTRIALLIST_VS1R]_VISITWEBSERVICE</t>
  </si>
  <si>
    <t xml:space="preserve">を見てみたい </t>
  </si>
  <si>
    <t>[SERVICE_NONTRIALLIST_VS1R]_VISITHOTEL</t>
  </si>
  <si>
    <t xml:space="preserve">入住 </t>
  </si>
  <si>
    <t>に行ってみたい</t>
  </si>
  <si>
    <t>[SERVICE_NONTRIALLIST_VS1R]_VISITRESTAURANTS</t>
  </si>
  <si>
    <t xml:space="preserve">去/光顾 </t>
  </si>
  <si>
    <t>[SERVICE_NONTRIALLIST_VS1R]_USEWEBSERVICE</t>
  </si>
  <si>
    <t>を使ってみたい</t>
  </si>
  <si>
    <t>[SERVICE_NONTRIALLIST_VS1R]_USEHOTELRESTAURANTS</t>
  </si>
  <si>
    <t>を利用してみたい</t>
  </si>
  <si>
    <t>[SERVICE_NONTRIALLIST_VS1R]_USE</t>
  </si>
  <si>
    <t>d’utiliser</t>
  </si>
  <si>
    <t>use un/una</t>
  </si>
  <si>
    <t>bruge</t>
  </si>
  <si>
    <t>استخدم</t>
  </si>
  <si>
    <t>mainoksen tuotemerkin käyttämistä</t>
  </si>
  <si>
    <t>zu verwenden</t>
  </si>
  <si>
    <t>χρησιμοποιήσω</t>
  </si>
  <si>
    <t>használni fogom a(z) [[ brand_name ]] [[ product_name ]]-t</t>
  </si>
  <si>
    <t>इस्तेमाल करने </t>
  </si>
  <si>
    <t>பயன்படுத்த</t>
  </si>
  <si>
    <t>utilizzare</t>
  </si>
  <si>
    <t>لاستخدام</t>
  </si>
  <si>
    <t>use una/un</t>
  </si>
  <si>
    <t>utilizar</t>
  </si>
  <si>
    <t>kullanma</t>
  </si>
  <si>
    <t>[SERVICE_NONTRIALLIST_VS1R]_USEALTERNATIVE</t>
  </si>
  <si>
    <t>korzystania z [[ product_name_G ]] [[ brand_name_N ]]</t>
  </si>
  <si>
    <t>[SERVICE_NONTRIALLIST_VS1R]_SIGNTO</t>
  </si>
  <si>
    <t>zawarcia umowy na [[ product_name_A ]] w [[ brand_name_L ]]</t>
  </si>
  <si>
    <t>[SERVICE_NONTRIALLIST_VS1R]_CONTRACT</t>
  </si>
  <si>
    <t>[SERVICE_NONTRIALLIST_VS2R]_SUBSCRIBETO</t>
  </si>
  <si>
    <t>assinar</t>
  </si>
  <si>
    <t>tilata mainoksen tuotemerkki</t>
  </si>
  <si>
    <t>சப்ஸ்க்ரைப் செய்யும்</t>
  </si>
  <si>
    <t>と契約する</t>
  </si>
  <si>
    <t>nemen</t>
  </si>
  <si>
    <t>subscreva</t>
  </si>
  <si>
    <t>[SERVICE_NONTRIALLIST_VS2R]_TAKEOUT</t>
  </si>
  <si>
    <t>ottaa mainoksen tuotemerkki</t>
  </si>
  <si>
    <t>எடுக்கும்</t>
  </si>
  <si>
    <t>に申し込む</t>
  </si>
  <si>
    <t>adira</t>
  </si>
  <si>
    <t>[SERVICE_NONTRIALLIST_VS2R]_OPENA</t>
  </si>
  <si>
    <t xml:space="preserve">abrir </t>
  </si>
  <si>
    <t>avata mainoksen tuotemerkki</t>
  </si>
  <si>
    <t>திறக்கும்</t>
  </si>
  <si>
    <t>を作る</t>
  </si>
  <si>
    <t>openen</t>
  </si>
  <si>
    <t>abra um</t>
  </si>
  <si>
    <t>[SERVICE_NONTRIALLIST_VS2R]_HAVE</t>
  </si>
  <si>
    <t>ter</t>
  </si>
  <si>
    <t>[SERVICE_NONTRIALLIST_VS2R]_VISIT</t>
  </si>
  <si>
    <t>vierailla mainoksen tuotemerkissä</t>
  </si>
  <si>
    <t xml:space="preserve">bezoeken </t>
  </si>
  <si>
    <t>[SERVICE_NONTRIALLIST_VS2R]_VISITWEBSERVICE</t>
  </si>
  <si>
    <t>を見る</t>
  </si>
  <si>
    <t>[SERVICE_NONTRIALLIST_VS2R]_VISITHOTEL</t>
  </si>
  <si>
    <t>visit for hotel and restaurants</t>
  </si>
  <si>
    <t>に行く</t>
  </si>
  <si>
    <t>[SERVICE_NONTRIALLIST_VS2R]_VISITRESTAURANTS</t>
  </si>
  <si>
    <t>[SERVICE_NONTRIALLIST_VS2R]_USEWEBSERVICE</t>
  </si>
  <si>
    <t>を使う</t>
  </si>
  <si>
    <t>[SERVICE_NONTRIALLIST_VS2R]_USEHOTELRESTAURANTS</t>
  </si>
  <si>
    <t>を利用する</t>
  </si>
  <si>
    <t>[SERVICE_NONTRIALLIST_VS2R]_USE</t>
  </si>
  <si>
    <t>käyttää mainoksen tuotemerkkiä</t>
  </si>
  <si>
    <t>பயன்படுத்தும்</t>
  </si>
  <si>
    <t>[SERVICE_NONTRIALLIST_VS2R]_USEALTERNATIVE</t>
  </si>
  <si>
    <t>[SERVICE_NONTRIALLIST_VS2R]_SIGNTO</t>
  </si>
  <si>
    <t>[SERVICE_NONTRIALLIST_VS2R]_CONTRACT</t>
  </si>
  <si>
    <t>[SERVICE_TRIALLIST_VS1R]_SUBSCRIBETO</t>
  </si>
  <si>
    <t>sottoscrivere un/una</t>
  </si>
  <si>
    <t>suscribirme</t>
  </si>
  <si>
    <t>[SERVICE_TRIALLIST_VS1R]_TAKEOUT</t>
  </si>
  <si>
    <t>sacar</t>
  </si>
  <si>
    <t>[SERVICE_TRIALLIST_VS1R]_OPENA</t>
  </si>
  <si>
    <t>να ανοίξω</t>
  </si>
  <si>
    <t>aprire un/una</t>
  </si>
  <si>
    <t>[SERVICE_TRIALLIST_VS1R]_HAVE</t>
  </si>
  <si>
    <t>[SERVICE_TRIALLIST_VS1R]_VISIT</t>
  </si>
  <si>
    <t>اروح</t>
  </si>
  <si>
    <t>[SERVICE_TRIALLIST_VS1R]_VISITWEBSERVICE</t>
  </si>
  <si>
    <t>[SERVICE_TRIALLIST_VS1R]_VISITHOTEL</t>
  </si>
  <si>
    <t>[SERVICE_TRIALLIST_VS1R]_VISITRESTAURANTS</t>
  </si>
  <si>
    <t>[SERVICE_TRIALLIST_VS1R]_USEWEBSERVICE</t>
  </si>
  <si>
    <t>[SERVICE_TRIALLIST_VS1R]_USEHOTELRESTAURANTS</t>
  </si>
  <si>
    <t xml:space="preserve">use for hotel and restaurants </t>
  </si>
  <si>
    <t>[SERVICE_TRIALLIST_VS1R]_USE</t>
  </si>
  <si>
    <t>[SERVICE_TRIALLIST_VS1R]_USEALTERNATIVE</t>
  </si>
  <si>
    <t>[SERVICE_TRIALLIST_VS1R]_SIGNTO</t>
  </si>
  <si>
    <t>[SERVICE_TRIALLIST_VS1R]_CONTRACT</t>
  </si>
  <si>
    <t>[SERVICE_TRIALLIST_VS2R]_SUBSCRIBETO</t>
  </si>
  <si>
    <t>[SERVICE_TRIALLIST_VS2R]_TAKEOUT</t>
  </si>
  <si>
    <t>[SERVICE_TRIALLIST_VS2R]_OPENA</t>
  </si>
  <si>
    <t>[SERVICE_TRIALLIST_VS2R]_HAVE</t>
  </si>
  <si>
    <t>[SERVICE_TRIALLIST_VS2R]_VISIT</t>
  </si>
  <si>
    <t>[SERVICE_TRIALLIST_VS2R]_VISITWEBSERVICE</t>
  </si>
  <si>
    <t>[SERVICE_TRIALLIST_VS2R]_VISITHOTEL</t>
  </si>
  <si>
    <t>[SERVICE_TRIALLIST_VS2R]_VISITRESTAURANTS</t>
  </si>
  <si>
    <t>[SERVICE_TRIALLIST_VS2R]_USEWEBSERVICE</t>
  </si>
  <si>
    <t>[SERVICE_TRIALLIST_VS2R]_USEHOTELRESTAURANTS</t>
  </si>
  <si>
    <t>[SERVICE_TRIALLIST_VS2R]_USE</t>
  </si>
  <si>
    <t>[SERVICE_TRIALLIST_VS2R]_USEALTERNATIVE</t>
  </si>
  <si>
    <t>[SERVICE_TRIALLIST_VS2R]_SIGNTO</t>
  </si>
  <si>
    <t>[SERVICE_TRIALLIST_VS2R]_CONTRACT</t>
  </si>
  <si>
    <t>sheet_name</t>
  </si>
  <si>
    <t>list_name</t>
  </si>
  <si>
    <t>question_id</t>
  </si>
  <si>
    <t>column</t>
  </si>
  <si>
    <t>Referred Question</t>
  </si>
  <si>
    <t>column1</t>
  </si>
  <si>
    <t>column2</t>
  </si>
  <si>
    <t>Adnow SheetName</t>
  </si>
  <si>
    <t>LanguageStartingColumn</t>
  </si>
  <si>
    <t>AdsStartColumn</t>
  </si>
  <si>
    <t>C</t>
  </si>
  <si>
    <t>D</t>
  </si>
  <si>
    <t>F</t>
  </si>
  <si>
    <t>NEEDS_BASED_SALIENCE</t>
  </si>
  <si>
    <t>G</t>
  </si>
  <si>
    <t>CAT_ENT_PTS</t>
  </si>
  <si>
    <t>H</t>
  </si>
  <si>
    <t>AD_Messaging</t>
  </si>
  <si>
    <t>I</t>
  </si>
  <si>
    <t>Activation_Statements</t>
  </si>
  <si>
    <t>J</t>
  </si>
  <si>
    <t>AdList</t>
  </si>
  <si>
    <t>K</t>
  </si>
  <si>
    <t>AdFMCG</t>
  </si>
  <si>
    <t>AdLong</t>
  </si>
  <si>
    <t>AdService</t>
  </si>
  <si>
    <t>AdOtherProps</t>
  </si>
  <si>
    <t>E</t>
  </si>
  <si>
    <t>N</t>
  </si>
  <si>
    <t>APPList</t>
  </si>
  <si>
    <t>XmediaRegion_LST</t>
  </si>
  <si>
    <t>XmediaTouchpointsName_LST</t>
  </si>
  <si>
    <t>XmediaCampaign_LST</t>
  </si>
  <si>
    <t>AdRecognitionBrands</t>
  </si>
  <si>
    <t>CommsAdvert</t>
  </si>
  <si>
    <t>Somewhere else</t>
  </si>
  <si>
    <t>Otro lugar</t>
  </si>
  <si>
    <t>On live TV</t>
  </si>
  <si>
    <t>TV</t>
  </si>
  <si>
    <t>TV en vivo</t>
  </si>
  <si>
    <t>On a YouTube video or other video sharing website</t>
  </si>
  <si>
    <t>En un video de YouTube u otro sitio web para compartir videos</t>
  </si>
  <si>
    <t>On an online magazine or newspaper</t>
  </si>
  <si>
    <t>En una revistas en línea o el sitio web de un periódico</t>
  </si>
  <si>
    <t>On the radio (not online)</t>
  </si>
  <si>
    <t>En la radio (no en internet)</t>
  </si>
  <si>
    <t>In a shop</t>
  </si>
  <si>
    <t>En una tienda</t>
  </si>
  <si>
    <t>At an event</t>
  </si>
  <si>
    <t>En un evento</t>
  </si>
  <si>
    <t>European French (France)</t>
  </si>
  <si>
    <t>European French (Belgium)</t>
  </si>
  <si>
    <t>Brazilian Portugese (Brazil)</t>
  </si>
  <si>
    <t>Simplified Chinese (China)</t>
  </si>
  <si>
    <t>Mexican Spanish (Mexico)</t>
  </si>
  <si>
    <t>European Spanish (Spain)</t>
  </si>
  <si>
    <t>Saudi Arabia (UAE)</t>
  </si>
  <si>
    <t>US English (USA)</t>
  </si>
  <si>
    <t>US Hispanic (USA)</t>
  </si>
  <si>
    <t>Canadian French (Canada)</t>
  </si>
  <si>
    <t>Argentinian Spanish (Argentina)</t>
  </si>
  <si>
    <t>Colombian Spanish (Colombian)</t>
  </si>
  <si>
    <t>South Sotho (south Africa)</t>
  </si>
  <si>
    <t>Tranditional Chinese (Hong Kong)</t>
  </si>
  <si>
    <t>Bahasa (Indonesia)</t>
  </si>
  <si>
    <t>Norwegian (Norway)</t>
  </si>
  <si>
    <t xml:space="preserve">TBC Ghana </t>
  </si>
  <si>
    <t>Burmese (Myanmar)</t>
  </si>
  <si>
    <t>European French (Senegal)</t>
  </si>
  <si>
    <t>TBC Sri Lanka</t>
  </si>
  <si>
    <t>Finnish (Finland)</t>
  </si>
  <si>
    <t>Ukrainian (Ukraine)</t>
  </si>
  <si>
    <t>Russian (Ukraine)</t>
  </si>
  <si>
    <t>A la télévision</t>
  </si>
  <si>
    <t>Im Fernsehen (live)</t>
  </si>
  <si>
    <t>A la télévision en direct</t>
  </si>
  <si>
    <t>Op live TV</t>
  </si>
  <si>
    <t>Op live (rechtstreekse) televisie</t>
  </si>
  <si>
    <t>Na TV ao vivo</t>
  </si>
  <si>
    <t>在直播电视上</t>
  </si>
  <si>
    <t>Sa Live TV</t>
  </si>
  <si>
    <t>TV 생방송</t>
  </si>
  <si>
    <t>En TV online</t>
  </si>
  <si>
    <t>عبر البث التلفزيوني المباشر</t>
  </si>
  <si>
    <t>på direktsänd TV</t>
  </si>
  <si>
    <t>En TV abierta</t>
  </si>
  <si>
    <t>W telewizji</t>
  </si>
  <si>
    <t>En televisión en vivo</t>
  </si>
  <si>
    <t>По телевизору в эфирное время - во время показа программы / фильма и т.п.</t>
  </si>
  <si>
    <t>โฆษณาบนช่องทีวี</t>
  </si>
  <si>
    <t>À la télé en direct</t>
  </si>
  <si>
    <t>Televisión en vivo</t>
  </si>
  <si>
    <t>Aanlyn-TV</t>
  </si>
  <si>
    <t>Ku-live TV</t>
  </si>
  <si>
    <t>I-TV ekwi-intanethi</t>
  </si>
  <si>
    <t>Ka ho otloloha ho TV</t>
  </si>
  <si>
    <t>Dem dey show am life for television</t>
  </si>
  <si>
    <t>A kan gidan talabijin</t>
  </si>
  <si>
    <t>Na TV ndụ</t>
  </si>
  <si>
    <t>Lori TV ifiwe</t>
  </si>
  <si>
    <t>在直播電視上</t>
  </si>
  <si>
    <t>In TV</t>
  </si>
  <si>
    <t>テレビ</t>
  </si>
  <si>
    <t>Di TV </t>
  </si>
  <si>
    <t>På lineær TV</t>
  </si>
  <si>
    <t>TV de Canlı yayında</t>
  </si>
  <si>
    <t>Di TV secara langsung</t>
  </si>
  <si>
    <t>在电视直播</t>
  </si>
  <si>
    <t>على البث التلفزيوني المباشر</t>
  </si>
  <si>
    <t>على المباشر ف التلفزة</t>
  </si>
  <si>
    <t>တိုက္ရိုက္ၾကည့္ရွဳႏိုင္ေသာ TV တြင္</t>
  </si>
  <si>
    <t>Sur la TV en Direct</t>
  </si>
  <si>
    <t>Trên truyền hình phát sóng trực tiếp</t>
  </si>
  <si>
    <t>Em direto / no momento em que estava a passar na TV</t>
  </si>
  <si>
    <t xml:space="preserve">Σε Online Τηλεόραση </t>
  </si>
  <si>
    <t>Éló tévéműsorban</t>
  </si>
  <si>
    <t>V TV, sledovanej naživo (nie archív alebo nahrávka)</t>
  </si>
  <si>
    <t>Televisiossa</t>
  </si>
  <si>
    <t xml:space="preserve">La TV, in direct </t>
  </si>
  <si>
    <t xml:space="preserve">На телебаченні </t>
  </si>
  <si>
    <t>На телевидении</t>
  </si>
  <si>
    <t>On catch-up TV</t>
  </si>
  <si>
    <t>A la télévision en replay</t>
  </si>
  <si>
    <t>Im Fernsehen (Zeitversetzt oder On-Demand)</t>
  </si>
  <si>
    <t>A la télévision de rattrapage</t>
  </si>
  <si>
    <t>Op uitgestelde TV</t>
  </si>
  <si>
    <t>Op uitzending gemist</t>
  </si>
  <si>
    <t>Em programas gravados de TV</t>
  </si>
  <si>
    <t>在点播电视上</t>
  </si>
  <si>
    <t>TV por internet</t>
  </si>
  <si>
    <t>Sa On Demand TV</t>
  </si>
  <si>
    <t>TV 다시보기 서비스</t>
  </si>
  <si>
    <t>En TV a la carta</t>
  </si>
  <si>
    <t>على نظام المشاهدة في وقت لاحق</t>
  </si>
  <si>
    <t>på WebbTV/StreamTV/Playtjänster</t>
  </si>
  <si>
    <t>En TV on-demand (VOD)</t>
  </si>
  <si>
    <t>W telewizji na życzenie /  VOD</t>
  </si>
  <si>
    <t>En televisión a la carta</t>
  </si>
  <si>
    <t>При просмотре телевизионных передач в записи (например, на сайте телеканалов или по ТВ, но не в эфирное время)</t>
  </si>
  <si>
    <t>โฆษณาบนรายการทีวีย้อนหลัง</t>
  </si>
  <si>
    <t>À la télé de rattrapage</t>
  </si>
  <si>
    <t>En television On Demand/a la carta/Sitio Web de TV</t>
  </si>
  <si>
    <t>Televisión a la carta</t>
  </si>
  <si>
    <t>Tv ze záznamu</t>
  </si>
  <si>
    <t>Op opvang-TV</t>
  </si>
  <si>
    <t>Ku-catch up TV</t>
  </si>
  <si>
    <t>I-TV yecatch- up</t>
  </si>
  <si>
    <t>Lenaneong le hatisitsweng la TV</t>
  </si>
  <si>
    <t>Na to hook up with de television</t>
  </si>
  <si>
    <t>A kan tashe-tashen hankali</t>
  </si>
  <si>
    <t>Na TV na-ejide ya</t>
  </si>
  <si>
    <t>Lori TV adaja</t>
  </si>
  <si>
    <t>在點播電視上</t>
  </si>
  <si>
    <t>Sulla TV on demand</t>
  </si>
  <si>
    <t>ネットテレビ （有料および無料配信サービス）</t>
  </si>
  <si>
    <t>Di TV rekaman</t>
  </si>
  <si>
    <t>På catch -up TV</t>
  </si>
  <si>
    <t>TV de kaydet izle özelliği kullanırken</t>
  </si>
  <si>
    <t>Di catch up TV</t>
  </si>
  <si>
    <t>在电视节目重温</t>
  </si>
  <si>
    <t>على البث التلفزيوني اللاحق</t>
  </si>
  <si>
    <t xml:space="preserve">فالاعادة على التلفزة </t>
  </si>
  <si>
    <t>အစီအစဥ္မ်ားကို ျပန္လည္ ၾကည့္ရွဳႏိုင္ေသာ  TV တြင္</t>
  </si>
  <si>
    <t xml:space="preserve">Sur TV en retransmission </t>
  </si>
  <si>
    <t>Trên truyền hình xem lại theo yêu cầu</t>
  </si>
  <si>
    <t>Em diferido / gravações na TV</t>
  </si>
  <si>
    <t xml:space="preserve">Σε Τηλεόραση με υπηρεσία ετεροχρονισμένης προβολής </t>
  </si>
  <si>
    <t>Felvett tévéműsorban</t>
  </si>
  <si>
    <t>V TV, sledovanej z archívu alebo nahrávky</t>
  </si>
  <si>
    <t>Nauhoitetussa televisiossa</t>
  </si>
  <si>
    <t>La programele TV vizionate de pe Internet</t>
  </si>
  <si>
    <t>На телебаченні з відкладеним переглядом</t>
  </si>
  <si>
    <t>На телевидении с отложенным просмотром</t>
  </si>
  <si>
    <t>Sur une vidéo YouTube ou sur un autre site de partage de vidéos</t>
  </si>
  <si>
    <t>Auf YouTube oder einer anderen Video Plattform</t>
  </si>
  <si>
    <t>Dans une vidéo YouTube ou via un autre site de partage de vidéos</t>
  </si>
  <si>
    <t>In een YouTube video of op een andere video streaming website</t>
  </si>
  <si>
    <t>Op een Youtube video of andere videowebsite</t>
  </si>
  <si>
    <t>Vídeos Online (Youtube, Hulu)</t>
  </si>
  <si>
    <t>在YouTube视频或其他视频分享网站</t>
  </si>
  <si>
    <t>Video sa Youtube o iba pang video sharing website</t>
  </si>
  <si>
    <t>동영상 서비스 (Youtube/틱톡/tving/포털 내 동영상 등)</t>
  </si>
  <si>
    <t>عبر فيديو على YouTube أو أي موقع ويب آخر لمشاركة مقاطع الفيديو</t>
  </si>
  <si>
    <t>på YouTube eller annan webbplats som har videor</t>
  </si>
  <si>
    <t>En YouTube o en otro sitio web de videos</t>
  </si>
  <si>
    <t>Na YouTube lub innej stronie do udostępniania wideo</t>
  </si>
  <si>
    <t>Во время просмотра видео на YouTube или другом сайте с видео</t>
  </si>
  <si>
    <t>โฆษณาบนยูทูบหรือเว็บไซต์แบ่งปันวิดีโออื่นๆ</t>
  </si>
  <si>
    <t>Sur une vidéo YouTube ou autre site Web de partage de vidéos</t>
  </si>
  <si>
    <t>En un video de YouTube u otro video en un sitio web</t>
  </si>
  <si>
    <t>En un video de Youtube u otra página web para compartir videos</t>
  </si>
  <si>
    <t>Youtube video nebo jiné videoplatformy</t>
  </si>
  <si>
    <t>Op 'n YouTube-video of ander video wat deel vorm van 'n webwerf</t>
  </si>
  <si>
    <t>Kuvidiyo ye-YouTube noma enye iwebhusayithi eyabelana ngamavidiyo</t>
  </si>
  <si>
    <t>Kwividiyo yeYouTube okanye kwenye ividiyo ekwiwebhusayithi yolwabelwano</t>
  </si>
  <si>
    <t>Ho Youtube kapa webosaete e nngwe e abelanang ka divideo</t>
  </si>
  <si>
    <t>Na for YouTube video or for another video wen dem dey share for internet</t>
  </si>
  <si>
    <t>A kan bidiyon YouTube ko sauran shafin yanar gizon bidiyo</t>
  </si>
  <si>
    <t>Na vidiyo vidio YouTube ma ọ bụ ebe nrụọrụ weebụ na-ekiri video</t>
  </si>
  <si>
    <t>Lori fidio YouTube kan tabi aaye ayelujara ti o pinpin fidio miiran</t>
  </si>
  <si>
    <t>在YouTube影片或其他影片分享網站的影片</t>
  </si>
  <si>
    <t>In un video su YouTube o su un altro sito di condivisione video</t>
  </si>
  <si>
    <t>YouTube動画、他の動画共有サイト</t>
  </si>
  <si>
    <t>Di video youtube atau website video lainnya</t>
  </si>
  <si>
    <t>I en video på YouTube eller på andre videodelingssider</t>
  </si>
  <si>
    <t>You Tube yada başka video paylaşım platformunda</t>
  </si>
  <si>
    <t>Di YouTube atau laman web perkongsian video lain</t>
  </si>
  <si>
    <t xml:space="preserve">
在YouTube视频或其他视频共享网站上</t>
  </si>
  <si>
    <t xml:space="preserve">على اليوتيوب أو أي موقع ويب آخر </t>
  </si>
  <si>
    <t>ف فيديو على اليوتوب أو  على أي موقع اخر</t>
  </si>
  <si>
    <t>Youtube ဗြီဒီယိုတစ္ခု သို႕ ၀က္ဆိုဒ္တစ္ခုမွ ်ေ၀ထားေသာ အျခားဗြီဒီယို တစ္ခုတြင္</t>
  </si>
  <si>
    <t>Sur une vidéo YouTube ou un autre site de partage de vidéos</t>
  </si>
  <si>
    <t>Trên video trên YouTube hoặc trang web chia sẻ video khác</t>
  </si>
  <si>
    <t>Num vídeo no YouTube ou noutro website de partilha de vídeos</t>
  </si>
  <si>
    <t>Στο Youtube H σε  άλλο διαδικτυακό βίντεο</t>
  </si>
  <si>
    <t>YouTube videon vagy más video megosztó oldalon</t>
  </si>
  <si>
    <t>Na YouTube alebo inej internetovej stránke poskytujúcej videoobsah</t>
  </si>
  <si>
    <t>YouTube-videossa tai muulla videosivustolla</t>
  </si>
  <si>
    <t>La un videoclip YouTube sau pe alt site de partajare video</t>
  </si>
  <si>
    <t>На сайті відео YouTube або іншому веб-сайті для обміну відео</t>
  </si>
  <si>
    <t>На сайте видео YouTube или другом сайте для обмена видео</t>
  </si>
  <si>
    <t>On the radio online</t>
  </si>
  <si>
    <t>Sur une radio en ligne</t>
  </si>
  <si>
    <t>Im Radio online</t>
  </si>
  <si>
    <t>A la radio en ligne</t>
  </si>
  <si>
    <t>Op online radio</t>
  </si>
  <si>
    <t>Op de radio online</t>
  </si>
  <si>
    <t>Rádio (AM/ FM, Satélite ou Internet)</t>
  </si>
  <si>
    <t>在网络广播电台</t>
  </si>
  <si>
    <t>Radio en internet</t>
  </si>
  <si>
    <t>Sa online radio</t>
  </si>
  <si>
    <t>라디오 (온라인)</t>
  </si>
  <si>
    <t>En la radio (online)</t>
  </si>
  <si>
    <t>على الراديو عبر الإنترنت</t>
  </si>
  <si>
    <t>på radio online</t>
  </si>
  <si>
    <t>En una radio online</t>
  </si>
  <si>
    <t>W radiu - w internecie</t>
  </si>
  <si>
    <t>En la radio en línea</t>
  </si>
  <si>
    <t>По радио (онлайн)</t>
  </si>
  <si>
    <t>โฆษณาบนวิทยุออนไลน์</t>
  </si>
  <si>
    <t>À la radio en ligne</t>
  </si>
  <si>
    <t>En la radio Online</t>
  </si>
  <si>
    <t>En radio en línea</t>
  </si>
  <si>
    <t>Online rádio</t>
  </si>
  <si>
    <t>Op die radio aanlyn</t>
  </si>
  <si>
    <t>Emsakazweni o-online</t>
  </si>
  <si>
    <t>Kwirediyo ekwi-intanethi</t>
  </si>
  <si>
    <t>Radiong inthaneteng</t>
  </si>
  <si>
    <t>Na for online radio</t>
  </si>
  <si>
    <t>A rediyo a kan layi</t>
  </si>
  <si>
    <t>Na redio online</t>
  </si>
  <si>
    <t>Lori redio lori ayelujara</t>
  </si>
  <si>
    <t>在網上電台</t>
  </si>
  <si>
    <t>Alla radio via internet/web radio</t>
  </si>
  <si>
    <t>ラジオ（インターネット）</t>
  </si>
  <si>
    <t>Di radio online</t>
  </si>
  <si>
    <t>På web-radio</t>
  </si>
  <si>
    <t>İnternet Üzerinden yayın yapan radyoda</t>
  </si>
  <si>
    <t>Di radio dalam talian</t>
  </si>
  <si>
    <t>在网上/在线广播</t>
  </si>
  <si>
    <t>اونلاين على الراديو</t>
  </si>
  <si>
    <t xml:space="preserve"> ေရဒီယိုေပၚတြင္ (အြန္လိုင္းမွတစ္ဆင့္ နားေထာင္ေသာ)</t>
  </si>
  <si>
    <t>Trên sóng phát thanh online (trực tuyến)</t>
  </si>
  <si>
    <t>Na rádio online</t>
  </si>
  <si>
    <t>Σε Online Ραδιόφωνο</t>
  </si>
  <si>
    <t>Online rádióban</t>
  </si>
  <si>
    <t>V internetovom rádiu</t>
  </si>
  <si>
    <t>Nettiradiossa</t>
  </si>
  <si>
    <t>La radio online</t>
  </si>
  <si>
    <t>На онлайн радіо</t>
  </si>
  <si>
    <t>На онлайн радио</t>
  </si>
  <si>
    <t>A la radio (pas en ligne)</t>
  </si>
  <si>
    <t xml:space="preserve">Im Radio (nicht online)                                    </t>
  </si>
  <si>
    <t>Op de radio (niet online)</t>
  </si>
  <si>
    <t xml:space="preserve">Op de radio (niet online) </t>
  </si>
  <si>
    <t>Rádio</t>
  </si>
  <si>
    <t>在广播电台 (非网络)</t>
  </si>
  <si>
    <t>Sa estasyon ng radyo</t>
  </si>
  <si>
    <t>라디오 (온라인 제외)</t>
  </si>
  <si>
    <t>En la radio (no online)</t>
  </si>
  <si>
    <t>على الراديو (بدون الاتصال بالإنترنت)</t>
  </si>
  <si>
    <t>på radio (ej online)</t>
  </si>
  <si>
    <t>En una radio (no online)</t>
  </si>
  <si>
    <t>W radiu - nie w internecie</t>
  </si>
  <si>
    <t>En la radio (no en línea)</t>
  </si>
  <si>
    <t>По радио (не онлайн)</t>
  </si>
  <si>
    <t>โฆษณาบนวิทยุ (ไม่ใช่วิทยุออนไลน์)</t>
  </si>
  <si>
    <t>À la radio (autre qu'en ligne)</t>
  </si>
  <si>
    <t>En la radio (no Online)</t>
  </si>
  <si>
    <t>En radio tradicional</t>
  </si>
  <si>
    <t>Rádio (ne na internetu)</t>
  </si>
  <si>
    <t>Op die radio (nie aanlyn nie)</t>
  </si>
  <si>
    <t>Emsakazweni  (ongekho online)</t>
  </si>
  <si>
    <t>Kwirediyo (engekho kwi-intanethi)</t>
  </si>
  <si>
    <t>Radiong (e seng inthaneteng)</t>
  </si>
  <si>
    <t>Na for radio not online</t>
  </si>
  <si>
    <t>A rediyo (ba a layi)</t>
  </si>
  <si>
    <t>Na redio (ọ bụghị n'Ịntanet)</t>
  </si>
  <si>
    <t>Lori redio (kii ṣe ori ayelujara)</t>
  </si>
  <si>
    <t>在電台 (非網上)</t>
  </si>
  <si>
    <t>Alla radio (non via internet)</t>
  </si>
  <si>
    <t>ラジオ（地上波）</t>
  </si>
  <si>
    <t>Di radio (biasa bukan online)</t>
  </si>
  <si>
    <t xml:space="preserve">På radio </t>
  </si>
  <si>
    <t>Radyoda</t>
  </si>
  <si>
    <t>Di radio</t>
  </si>
  <si>
    <t>在广播（ 不是网上/在线）</t>
  </si>
  <si>
    <t>على الراديو (ليس عبر الإنترنت)</t>
  </si>
  <si>
    <t>على الراديو ( ماشي اونلاين )</t>
  </si>
  <si>
    <t>ေရဒီယိုေပၚတြင္ (အြန္လိုင္းမွ တစ္ဆင့္မဟုတ္ေသာ)</t>
  </si>
  <si>
    <t>A la radio (Pas en ligne)</t>
  </si>
  <si>
    <t>Trên sóng phát thanh (không online)</t>
  </si>
  <si>
    <t>Na rádio (sem ser online)</t>
  </si>
  <si>
    <t xml:space="preserve">Στο Ραδιόφωνο (όχι online) </t>
  </si>
  <si>
    <t>(nem online) Rádióban</t>
  </si>
  <si>
    <t>V rádiu (nie internetovom rádiu)</t>
  </si>
  <si>
    <t>Radiossa (ei online)</t>
  </si>
  <si>
    <t>La radio (nu online)</t>
  </si>
  <si>
    <t>На радіо (не онлайн)</t>
  </si>
  <si>
    <t>На радио (не онлайн)</t>
  </si>
  <si>
    <t>In an email</t>
  </si>
  <si>
    <t>Dans un email</t>
  </si>
  <si>
    <t>In einer E-Mail/ einem Newsletter</t>
  </si>
  <si>
    <t>Dans un e-mail</t>
  </si>
  <si>
    <t>In een e-mail</t>
  </si>
  <si>
    <t>Email marketing/ Newsletter</t>
  </si>
  <si>
    <t>从邮件</t>
  </si>
  <si>
    <t>En un correo electrónico</t>
  </si>
  <si>
    <t>Sa isang email</t>
  </si>
  <si>
    <t>이메일</t>
  </si>
  <si>
    <t>En un email</t>
  </si>
  <si>
    <t>في بريد إلكتروني</t>
  </si>
  <si>
    <t>i ett email</t>
  </si>
  <si>
    <t>W emailu</t>
  </si>
  <si>
    <t>По электронной почте (email)</t>
  </si>
  <si>
    <t>อีเมลล์</t>
  </si>
  <si>
    <t>Dans un courriel</t>
  </si>
  <si>
    <t>En un Correo electronico/Email</t>
  </si>
  <si>
    <t>En correo electrónico</t>
  </si>
  <si>
    <t>Email</t>
  </si>
  <si>
    <t>In 'n e-pos</t>
  </si>
  <si>
    <t>Ku-imeyili</t>
  </si>
  <si>
    <t>Kwi-imeyili</t>
  </si>
  <si>
    <t>Emeiling</t>
  </si>
  <si>
    <t>Na for email</t>
  </si>
  <si>
    <t>A cikin imel</t>
  </si>
  <si>
    <t>Na email</t>
  </si>
  <si>
    <t>Ninu imeeli</t>
  </si>
  <si>
    <t>從電郵</t>
  </si>
  <si>
    <t>In una e-mail</t>
  </si>
  <si>
    <t>メール</t>
  </si>
  <si>
    <t>Dari email</t>
  </si>
  <si>
    <t xml:space="preserve">I en e-post </t>
  </si>
  <si>
    <t>Bir email içerisinde</t>
  </si>
  <si>
    <t>Di dalam email</t>
  </si>
  <si>
    <t>在邮件</t>
  </si>
  <si>
    <t>في بريد الكتروني</t>
  </si>
  <si>
    <t>ف رسالة الكترونية</t>
  </si>
  <si>
    <t>email တစ္ေစာင္တြင္</t>
  </si>
  <si>
    <t>Dans un email (mail electronique)</t>
  </si>
  <si>
    <t>Trong thư điện tử (email)</t>
  </si>
  <si>
    <t>Num email</t>
  </si>
  <si>
    <t xml:space="preserve">Σε ηλεκτρονικό ταχυδρομείο (e-mail) </t>
  </si>
  <si>
    <t>Emailben</t>
  </si>
  <si>
    <t>V emaile</t>
  </si>
  <si>
    <t>Sähköpostissa</t>
  </si>
  <si>
    <t>Intr-un e-mail</t>
  </si>
  <si>
    <t>У електронному листі</t>
  </si>
  <si>
    <t>В электронном письме</t>
  </si>
  <si>
    <t xml:space="preserve">On the internet on a Laptop or PC </t>
  </si>
  <si>
    <t>Sur internet en utilisant un PC ou un ordinateur portable</t>
  </si>
  <si>
    <t>Im Internet per PC oder Laptop</t>
  </si>
  <si>
    <t>Sur internet sur un ordinateur portable ou PC</t>
  </si>
  <si>
    <t>Op het internet op een laptop of PC</t>
  </si>
  <si>
    <t>Na internet no Laptop ou PC</t>
  </si>
  <si>
    <t>在个人电脑或笔记本电脑上网</t>
  </si>
  <si>
    <t xml:space="preserve">En internet en una Laptop o PC </t>
  </si>
  <si>
    <t>Sa internet gamit ang laptop o computer</t>
  </si>
  <si>
    <t>인터넷 (노트북/PC)</t>
  </si>
  <si>
    <t>En internet en un ordenador</t>
  </si>
  <si>
    <t>عبر الإنترنت على كمبيوتر محمول أو شخصي </t>
  </si>
  <si>
    <t>på internet via Laptop eller PC</t>
  </si>
  <si>
    <t>En Internet del computador</t>
  </si>
  <si>
    <t>W internecie - na laptopie lub komputerze</t>
  </si>
  <si>
    <t>En Internet en una computadora portátil o de escritorio</t>
  </si>
  <si>
    <t>В Интернете (на ПК или ноутбуке)</t>
  </si>
  <si>
    <t>สื่อโฆษณาบนอินเตอร์เน็ตในแล็ปท๊อปหรือคอมพิวเตอร์พีซี</t>
  </si>
  <si>
    <t>Sur Internet à l'aide d'un ordinateur portable ou d'un PC</t>
  </si>
  <si>
    <t>En internet en la PC o Laptop</t>
  </si>
  <si>
    <t>En Internet,  computador portátil o computador de escritorio</t>
  </si>
  <si>
    <t>Internet na počítači nebo laptopu</t>
  </si>
  <si>
    <t>Op die internet op 'n skootrekenaar of PC</t>
  </si>
  <si>
    <t>Ku-intanethi nge-Laptop noma i-PC</t>
  </si>
  <si>
    <t>Kwi-intanethi ekwiLaptop okanye kwiPC</t>
  </si>
  <si>
    <t>Inthaneteng ho Laptop kapa PC</t>
  </si>
  <si>
    <t>Na for internet for laptop or personal computer</t>
  </si>
  <si>
    <t>A intanit akan kwamfutar tafi-da-gidanka ko PC</t>
  </si>
  <si>
    <t>Na ịntanetị na Laptọọpụ ma ọ bụ PC</t>
  </si>
  <si>
    <t>Lori Intanẹẹti lori Kọǹpútà alágbèéká tabi PC</t>
  </si>
  <si>
    <t>在個人電腦或手提電腦上網</t>
  </si>
  <si>
    <t>Su internet da un PC o computer portatile</t>
  </si>
  <si>
    <t>インターネット（PC、ラップトップ）</t>
  </si>
  <si>
    <t>Dari internet di laptop/PC</t>
  </si>
  <si>
    <t>På internett på en bærbar-  eller stasjonær PC</t>
  </si>
  <si>
    <t>Bir Laptop yada PC de internet üzerinden</t>
  </si>
  <si>
    <t>Di internet di Laptop atau PC</t>
  </si>
  <si>
    <t>在笔记本电脑或桌上电脑上的互联网上</t>
  </si>
  <si>
    <t xml:space="preserve">على الإنترنت على لابتوب أو كمبيوتر </t>
  </si>
  <si>
    <t xml:space="preserve">على الانترنيت فحاسوب محمول </t>
  </si>
  <si>
    <t>လက္ေတာ့ပ္ (သို႔) အထိုင္ကြန္ျပဴတာရွိ အင္တာနက္ေပၚတြင္</t>
  </si>
  <si>
    <t>Sur l'Internet à travers un ordinateur portable ou un PC</t>
  </si>
  <si>
    <t>Trên mạng internet truy cập bằng máy vi tính</t>
  </si>
  <si>
    <t>Na internet através de um computador fixo ou portátil</t>
  </si>
  <si>
    <t xml:space="preserve">Στο διαδίκτυο μέσω laptop / PC </t>
  </si>
  <si>
    <t>Interneten laptopon vagy számítógépen</t>
  </si>
  <si>
    <t>Na internete na PC alebo notebooku</t>
  </si>
  <si>
    <t>Internetissä kannettavalla tietokoneella tai PC:llä</t>
  </si>
  <si>
    <t>Pe internet pe un laptop sau un PC</t>
  </si>
  <si>
    <t>В Інтернеті на ноутбуці або стаціонарному комп'ютері</t>
  </si>
  <si>
    <t>В Интернете на ноутбуке или стационарном компьютере</t>
  </si>
  <si>
    <t>On the internet on a mobile device</t>
  </si>
  <si>
    <t>Sur internet en utilisant un mobile ou une tablette</t>
  </si>
  <si>
    <t>Im Internet auf dem Smartphone oder Tablet</t>
  </si>
  <si>
    <t>Sur internet sur un appareil mobile</t>
  </si>
  <si>
    <t>Op het internet op een mobiel apparaat</t>
  </si>
  <si>
    <t>Na internet em um aparelho móvel</t>
  </si>
  <si>
    <t>在手机或平板电脑上网</t>
  </si>
  <si>
    <t>En internet en un dispositivo móvil</t>
  </si>
  <si>
    <t>Sa internet gamit ang mobile device</t>
  </si>
  <si>
    <t>인터넷 (모바일)</t>
  </si>
  <si>
    <t>عبر الإنترنت على جهاز محمول</t>
  </si>
  <si>
    <t>på internet via mobiltelefon/mobil enhet</t>
  </si>
  <si>
    <t>En Internet de un dispositivo móvil</t>
  </si>
  <si>
    <t>W internecie - na urządzeniu mobilnym</t>
  </si>
  <si>
    <t>En Internet en un dispositivo móvil</t>
  </si>
  <si>
    <t>В Интернете (на смартфоне)</t>
  </si>
  <si>
    <t>สื่อโฆษณาบนอินเตอร์เน็ตในโทรศัพท์มือถือ</t>
  </si>
  <si>
    <t>Sur Internet à l'aide d'un appareil mobie</t>
  </si>
  <si>
    <t>En Internet en un dispositivo movil (Celular, Tablet)</t>
  </si>
  <si>
    <t>Internet na mobilním zařízení</t>
  </si>
  <si>
    <t>Op die internet op 'n mobiele toestel</t>
  </si>
  <si>
    <t>Ku-intanethi ngesisetshenziswa ohamba naso (mobile device)</t>
  </si>
  <si>
    <t>Kwi-intanethi ekwisixhobo esiphathwa esandleni</t>
  </si>
  <si>
    <t>Inthaneteng selfounung</t>
  </si>
  <si>
    <t>Na for internet for one portable device</t>
  </si>
  <si>
    <t>A kan intanit akan na'ura ta hannu</t>
  </si>
  <si>
    <t>Na ịntanetị na ngwaọrụ mkpanaka</t>
  </si>
  <si>
    <t>Lori ayelujara lori ẹrọ alagbeka kan</t>
  </si>
  <si>
    <t>在手提電話或平板電腦上網</t>
  </si>
  <si>
    <t>Su internet da un dispositivo mobile</t>
  </si>
  <si>
    <t>インターネット（モバイル、タブレット）</t>
  </si>
  <si>
    <t>Dari internet di HP</t>
  </si>
  <si>
    <t xml:space="preserve">På internett på en mobilenhet </t>
  </si>
  <si>
    <t>Bir mobil çihaz üzerinden internetde</t>
  </si>
  <si>
    <t>Di internet pada peranti mudah alih</t>
  </si>
  <si>
    <t xml:space="preserve">
在移动设备上的互联网上</t>
  </si>
  <si>
    <t>على الإنترنت على الموبايل</t>
  </si>
  <si>
    <t>على الانترنيت فجهاز محمول</t>
  </si>
  <si>
    <t>မိုဘိုင္းလ္ဖုန္းရွိ အင္တာနက္ေပၚတြင္</t>
  </si>
  <si>
    <t>Sur Internet à travers un appareil mobile</t>
  </si>
  <si>
    <t>Trên mạng internet truy cập trên thiết bị di động</t>
  </si>
  <si>
    <t>Na internet através de um dispositivo móvel</t>
  </si>
  <si>
    <t xml:space="preserve">Στο διαδίκτυο μέσω κινητού </t>
  </si>
  <si>
    <t>Interneten mobil eszközön</t>
  </si>
  <si>
    <t>Na internete na mobilnom zariadení</t>
  </si>
  <si>
    <t>Internetissä mobiililaitteella</t>
  </si>
  <si>
    <t>Pe internet pe un dispozitiv mobil</t>
  </si>
  <si>
    <t>В Інтернеті на мобільному пристрої</t>
  </si>
  <si>
    <t>В Интернете на мобильном устройстве</t>
  </si>
  <si>
    <t>On social media</t>
  </si>
  <si>
    <t>Sur les réseaux sociaux</t>
  </si>
  <si>
    <t>In sozialen Medien</t>
  </si>
  <si>
    <t>Dans les médias sociaux</t>
  </si>
  <si>
    <t>Op sociale media</t>
  </si>
  <si>
    <t>Redes Sociais</t>
  </si>
  <si>
    <t>在社交媒体</t>
  </si>
  <si>
    <t>En redes sociales</t>
  </si>
  <si>
    <t>Sa social media</t>
  </si>
  <si>
    <t>SNS (인스타그램/페이스북 등)</t>
  </si>
  <si>
    <t>En las redes sociales</t>
  </si>
  <si>
    <t>على وسائل التواصل الاجتماعي</t>
  </si>
  <si>
    <t>i sociala medier</t>
  </si>
  <si>
    <t>W mediach społecznościowych</t>
  </si>
  <si>
    <t>В социальных сетях</t>
  </si>
  <si>
    <t xml:space="preserve">สื่อโซเชียลมีเดีย </t>
  </si>
  <si>
    <t>Sur les réseaux  sociaux</t>
  </si>
  <si>
    <t>En una Red Social</t>
  </si>
  <si>
    <t>Sociální sítě</t>
  </si>
  <si>
    <t>Op sosiale media</t>
  </si>
  <si>
    <t>Ku-social media</t>
  </si>
  <si>
    <t>Kunxibelelwano lwezentlalo kwi-intanethi</t>
  </si>
  <si>
    <t>Ho marangrang a phatlalatso</t>
  </si>
  <si>
    <t>Na for public media</t>
  </si>
  <si>
    <t>A kan kafofin watsa labarai</t>
  </si>
  <si>
    <t>Na mgbasa ozi mgbasa ozi</t>
  </si>
  <si>
    <t>Lori media media</t>
  </si>
  <si>
    <t>在社交媒體</t>
  </si>
  <si>
    <t>Sui social media</t>
  </si>
  <si>
    <t>ソーシャルメディア</t>
  </si>
  <si>
    <t>Di media sosial</t>
  </si>
  <si>
    <t xml:space="preserve">I sosiale medier </t>
  </si>
  <si>
    <t>Sosyal Medyada</t>
  </si>
  <si>
    <t xml:space="preserve">
在社交媒体上</t>
  </si>
  <si>
    <t>على شبكات التواصل الاجتماعي</t>
  </si>
  <si>
    <t>على مواقع التواصل الاجتماعي</t>
  </si>
  <si>
    <t>လူမွဳကြန္ယက္ေပၚတြင္</t>
  </si>
  <si>
    <t>Trên phương tiện truyền thông xã hội (social media)</t>
  </si>
  <si>
    <t>Nas redes sociais</t>
  </si>
  <si>
    <t xml:space="preserve">Σε Μέσα κοινωνικής δικτύωσης </t>
  </si>
  <si>
    <t>Közösségi médiában</t>
  </si>
  <si>
    <t>Na sociálnych médiách</t>
  </si>
  <si>
    <t>Sosiaalisessa mediassa</t>
  </si>
  <si>
    <t>Pe social media</t>
  </si>
  <si>
    <t>У соціальних мережах</t>
  </si>
  <si>
    <t>Dans un magasin</t>
  </si>
  <si>
    <t>Vor Ort im Geschäft</t>
  </si>
  <si>
    <t>Dans un magazin</t>
  </si>
  <si>
    <t>In een winkel</t>
  </si>
  <si>
    <t>Loja/ Ponto de Venda</t>
  </si>
  <si>
    <t>在店铺内</t>
  </si>
  <si>
    <t>Sa tindahan</t>
  </si>
  <si>
    <t>매장</t>
  </si>
  <si>
    <t>في متجر</t>
  </si>
  <si>
    <t>i en butik</t>
  </si>
  <si>
    <t>W sklepie</t>
  </si>
  <si>
    <t>В магазине</t>
  </si>
  <si>
    <t>สื่อโฆษณาในร้านค้าจุดขาย</t>
  </si>
  <si>
    <t>Dans une boutique</t>
  </si>
  <si>
    <t>En una tienda/local</t>
  </si>
  <si>
    <t>Obchod</t>
  </si>
  <si>
    <t>In 'n winkel</t>
  </si>
  <si>
    <t>Esitolo</t>
  </si>
  <si>
    <t>Evenkileni</t>
  </si>
  <si>
    <t>Lebenkeleng</t>
  </si>
  <si>
    <t>Na for shop</t>
  </si>
  <si>
    <t>A cikin shagon</t>
  </si>
  <si>
    <t>Na ụlọ ahịa</t>
  </si>
  <si>
    <t>Ni itaja kan</t>
  </si>
  <si>
    <t>在店舖內</t>
  </si>
  <si>
    <t>Nel punto vendita</t>
  </si>
  <si>
    <t>店頭、店内</t>
  </si>
  <si>
    <t>Di toko</t>
  </si>
  <si>
    <t xml:space="preserve">I en butikk </t>
  </si>
  <si>
    <t>Bir mağazada</t>
  </si>
  <si>
    <t>Di kedai</t>
  </si>
  <si>
    <t>在商店里</t>
  </si>
  <si>
    <t>في المحل</t>
  </si>
  <si>
    <t>ف شي محل</t>
  </si>
  <si>
    <t>ဆိုင္တစ္ခုထဲတြင္</t>
  </si>
  <si>
    <t>Ở cửa hàng</t>
  </si>
  <si>
    <t>Numa loja</t>
  </si>
  <si>
    <t xml:space="preserve">Σε ένα κατάστημα </t>
  </si>
  <si>
    <t>Üzletben</t>
  </si>
  <si>
    <t>V obchode</t>
  </si>
  <si>
    <t>Kaupassa</t>
  </si>
  <si>
    <t>Intr-un magazin</t>
  </si>
  <si>
    <t>У магазині</t>
  </si>
  <si>
    <t>On an online shop</t>
  </si>
  <si>
    <t>Sur un site de commerce en ligne</t>
  </si>
  <si>
    <t>In einem Online-Shop</t>
  </si>
  <si>
    <t>Sur un site de shopping en ligne</t>
  </si>
  <si>
    <t>Op een online shopping website</t>
  </si>
  <si>
    <t>Op een online winkel</t>
  </si>
  <si>
    <t>Em um site de compras online</t>
  </si>
  <si>
    <t>在网上商城</t>
  </si>
  <si>
    <t>En un sitio de compras en línea</t>
  </si>
  <si>
    <t>Sa isang online shopping site</t>
  </si>
  <si>
    <t>온라인 쇼핑몰</t>
  </si>
  <si>
    <t>En una página web de compras online</t>
  </si>
  <si>
    <t>على موقع تسوق عبر الإنترنت</t>
  </si>
  <si>
    <t>On an online shopping site</t>
  </si>
  <si>
    <t>när du handlade online</t>
  </si>
  <si>
    <t>En el sitio online de una tienda</t>
  </si>
  <si>
    <t>W sklepie internetowym</t>
  </si>
  <si>
    <t>В онлайн-магазине</t>
  </si>
  <si>
    <t>บนเว็บไซต์ช็อปปิ้งออนไลน์</t>
  </si>
  <si>
    <t>Sur un site de magasinage en ligne</t>
  </si>
  <si>
    <t>En un sitio de compras web/online</t>
  </si>
  <si>
    <t>En un sitio web de compras en línea</t>
  </si>
  <si>
    <t>Nakupování přes internet</t>
  </si>
  <si>
    <t>Op 'n aanlyn winkelperseel</t>
  </si>
  <si>
    <t>Lapho kuthengwa khona online</t>
  </si>
  <si>
    <t>Kwisiza sentengiso kwi-intanethi</t>
  </si>
  <si>
    <t>Saeteng ya ho teka e inthaneteng</t>
  </si>
  <si>
    <t>Na for shop weni dey internet</t>
  </si>
  <si>
    <t>A kan shafin yanar gizon kan layi</t>
  </si>
  <si>
    <t>Na ebe nrụọrụ weebụ n'ịntanetị</t>
  </si>
  <si>
    <t>Lori aaye ayelujara ti o nlo lori ayelujara</t>
  </si>
  <si>
    <t>在網上商店</t>
  </si>
  <si>
    <t>Su un sito di shopping online</t>
  </si>
  <si>
    <t>ショッピングサイト（インターネット通販）</t>
  </si>
  <si>
    <t>Di website belanja online</t>
  </si>
  <si>
    <t xml:space="preserve">På en shoppingside på internett </t>
  </si>
  <si>
    <t>İnternet mağazasında</t>
  </si>
  <si>
    <t>Pada laman membeli-belah dalam talian</t>
  </si>
  <si>
    <t xml:space="preserve">
在网上购物网站上</t>
  </si>
  <si>
    <t>على موقع  للشراء عبر الانترنت</t>
  </si>
  <si>
    <t>فموقع للتسوق عبر الانترنيت</t>
  </si>
  <si>
    <t>အြန္လိုင္းေရွာ့ပင္း ၀က္ဆိုဒ္ တစ္ခုတြင္</t>
  </si>
  <si>
    <t>Sur un site d'achat en ligne</t>
  </si>
  <si>
    <t>Trên trang web mua sắm trực tuyến</t>
  </si>
  <si>
    <t>Num site de compras online</t>
  </si>
  <si>
    <t>Σε ιστοσελίδα ηλεκτρονικού καταστήματος</t>
  </si>
  <si>
    <t>Online bevásárló oldalon</t>
  </si>
  <si>
    <t>V internetovom obchode</t>
  </si>
  <si>
    <t>Nettikaupassa</t>
  </si>
  <si>
    <t>Pe un site de cumparaturi online</t>
  </si>
  <si>
    <t>На сайті онлайн-покупок</t>
  </si>
  <si>
    <t>На сайте онлайн-покупок</t>
  </si>
  <si>
    <t>Through the post</t>
  </si>
  <si>
    <t>Par la poste</t>
  </si>
  <si>
    <t>in einem Werbebrief (Postwurfsendung)</t>
  </si>
  <si>
    <t>Via de post</t>
  </si>
  <si>
    <t>Met de post</t>
  </si>
  <si>
    <t>Por correspondência</t>
  </si>
  <si>
    <t>通过快递邮件</t>
  </si>
  <si>
    <t>Por correo postal</t>
  </si>
  <si>
    <t>Sa isang liham</t>
  </si>
  <si>
    <t>우편물</t>
  </si>
  <si>
    <t>A través del correo postal</t>
  </si>
  <si>
    <t>عبر البريد</t>
  </si>
  <si>
    <t>Via vanlig post</t>
  </si>
  <si>
    <t>A través del correo</t>
  </si>
  <si>
    <t>W poczcie/dostarczone pocztą</t>
  </si>
  <si>
    <t>A través del post</t>
  </si>
  <si>
    <t>По почте</t>
  </si>
  <si>
    <t>ทางไปรษณีย์</t>
  </si>
  <si>
    <t>A traves del correo</t>
  </si>
  <si>
    <t>A través de oficinas de correos</t>
  </si>
  <si>
    <t>Pošta</t>
  </si>
  <si>
    <t>Deur die pos</t>
  </si>
  <si>
    <t>Ngeposi</t>
  </si>
  <si>
    <t>Ngokuposa imbalelwano</t>
  </si>
  <si>
    <t>Ka poso</t>
  </si>
  <si>
    <t>Na through post office</t>
  </si>
  <si>
    <t>Ta hanyar gidan</t>
  </si>
  <si>
    <t>Site na post</t>
  </si>
  <si>
    <t>Nipa awọn ifiweranṣẹ</t>
  </si>
  <si>
    <t>從郵件</t>
  </si>
  <si>
    <t>Via posta</t>
  </si>
  <si>
    <t>郵送/宅配チラシ、ダイレクトメール</t>
  </si>
  <si>
    <t>Dari pos</t>
  </si>
  <si>
    <t xml:space="preserve">Via posten </t>
  </si>
  <si>
    <t>Posta yolu ile</t>
  </si>
  <si>
    <t>Melalui pos</t>
  </si>
  <si>
    <t xml:space="preserve">
通过信件</t>
  </si>
  <si>
    <t>ف البوسطا</t>
  </si>
  <si>
    <t>ပို႔စ္ (post) တစ္ခုတြင္</t>
  </si>
  <si>
    <t>Qua thư gửi đường bưu điện</t>
  </si>
  <si>
    <t>Pelo correio</t>
  </si>
  <si>
    <t>Μέσω Ταχυδρομείου</t>
  </si>
  <si>
    <t>Postán</t>
  </si>
  <si>
    <t>V poštovej zásielke</t>
  </si>
  <si>
    <t>Postin kautta</t>
  </si>
  <si>
    <t>Prin posta</t>
  </si>
  <si>
    <t>Через пошту</t>
  </si>
  <si>
    <t>Через почту</t>
  </si>
  <si>
    <t>On a flyer or leaflet</t>
  </si>
  <si>
    <t>Sur un prospectus</t>
  </si>
  <si>
    <t>In einem Prospekt/ einem Handzettel</t>
  </si>
  <si>
    <t xml:space="preserve">Sur une brochure </t>
  </si>
  <si>
    <t>Op een flyer of brochure</t>
  </si>
  <si>
    <t>Op een flyer of pamflet</t>
  </si>
  <si>
    <t>Panfletos</t>
  </si>
  <si>
    <t>在传单</t>
  </si>
  <si>
    <t>En un volante o folleto</t>
  </si>
  <si>
    <t>Sa isang flyer o leaflet</t>
  </si>
  <si>
    <t>전단지</t>
  </si>
  <si>
    <t>En un folleto</t>
  </si>
  <si>
    <t>في نشرة إعلانية أو منشور دعائي</t>
  </si>
  <si>
    <t>på flygblad eller broschyrer/foldrar</t>
  </si>
  <si>
    <t>W ulotce lub broszurce</t>
  </si>
  <si>
    <t>На листовке или буклете</t>
  </si>
  <si>
    <t>แผ่นพับหรือใบปลิว</t>
  </si>
  <si>
    <t>Dans une circulaire ou un feuillet publicitaire</t>
  </si>
  <si>
    <t>En un folleto/flyer/volante</t>
  </si>
  <si>
    <t>En un folleto o volante</t>
  </si>
  <si>
    <t>Leták</t>
  </si>
  <si>
    <t>Op 'n strooibiljet of pamflet</t>
  </si>
  <si>
    <t>Ngepheshana noma ikhasana</t>
  </si>
  <si>
    <t>Kwiphetshana lezaziso/icwecwe</t>
  </si>
  <si>
    <t>Ka folaya kapa pampitshana</t>
  </si>
  <si>
    <t>Na for flyer or leaflet</t>
  </si>
  <si>
    <t>A kan maƙalli ko leaflet</t>
  </si>
  <si>
    <t>Na akwukwo ma obu akwukwo</t>
  </si>
  <si>
    <t>Lori fọọmu tabi iwe pelebe kan</t>
  </si>
  <si>
    <t>在傳單或單張</t>
  </si>
  <si>
    <t>Su un volantino o una brochure</t>
  </si>
  <si>
    <t>チラシ、冊子</t>
  </si>
  <si>
    <t>Di brosur/flyer</t>
  </si>
  <si>
    <t xml:space="preserve">På en løpeseddel </t>
  </si>
  <si>
    <t>El ilanı yada broşür üzerinde</t>
  </si>
  <si>
    <t>Pada risalah atau risalah</t>
  </si>
  <si>
    <t>在传单上</t>
  </si>
  <si>
    <t>على فلاير او كتيب</t>
  </si>
  <si>
    <t>فمنشور  اعلاني</t>
  </si>
  <si>
    <t>လက္ကမ္းေၾကျငာစာေစာင္တစ္ခုတြင္</t>
  </si>
  <si>
    <t>Sur un flyer ou une brochure</t>
  </si>
  <si>
    <t>Trên tờ rơi</t>
  </si>
  <si>
    <t>Num panfleto ou folheto</t>
  </si>
  <si>
    <t>Σε Φυλλάδιο</t>
  </si>
  <si>
    <t>Szórólapon, prospektuson</t>
  </si>
  <si>
    <t>Na letáku, prospekte</t>
  </si>
  <si>
    <t>Mainoslehtisessä</t>
  </si>
  <si>
    <t>Pe un fluturas sau o brosura</t>
  </si>
  <si>
    <t>На листівці або флаєрі</t>
  </si>
  <si>
    <t>На открытке или флаере</t>
  </si>
  <si>
    <t>In a paper magazine</t>
  </si>
  <si>
    <t>Dans un magazine</t>
  </si>
  <si>
    <t>In einer Zeitschrift</t>
  </si>
  <si>
    <t>Dans un magazine (papier)</t>
  </si>
  <si>
    <t>In een papieren magazine</t>
  </si>
  <si>
    <t>In een papieren tijdschrift</t>
  </si>
  <si>
    <t>Revista</t>
  </si>
  <si>
    <t>在纸质杂志上</t>
  </si>
  <si>
    <t>En una revista</t>
  </si>
  <si>
    <t>Sa isang paper magazine</t>
  </si>
  <si>
    <t>잡지</t>
  </si>
  <si>
    <t>En una revista en papel</t>
  </si>
  <si>
    <t>في مجلة ورقية</t>
  </si>
  <si>
    <t>i tidskrift/magasin  - papper</t>
  </si>
  <si>
    <t>En una revista de papel</t>
  </si>
  <si>
    <t xml:space="preserve">W papierowym czasopiśmie </t>
  </si>
  <si>
    <t>В печатном журнале</t>
  </si>
  <si>
    <t>นิตยสาร</t>
  </si>
  <si>
    <t>Dans un magazine papier</t>
  </si>
  <si>
    <t>Časopis</t>
  </si>
  <si>
    <t>In 'n tydskrif</t>
  </si>
  <si>
    <t>Kwiphephabhuku eliyiphepha</t>
  </si>
  <si>
    <t>Kwimagazini eliphepha</t>
  </si>
  <si>
    <t>Makasineng wa pampiri</t>
  </si>
  <si>
    <t>Na for paper magazine</t>
  </si>
  <si>
    <t>A cikin mujallar takarda</t>
  </si>
  <si>
    <t>Na magazin akwụkwọ</t>
  </si>
  <si>
    <t>Ninu iwe irohin iwe-iwe kan</t>
  </si>
  <si>
    <t>在雜誌 (非網上)</t>
  </si>
  <si>
    <t>Su una rivista cartacea</t>
  </si>
  <si>
    <t>雑誌 (紙媒体)</t>
  </si>
  <si>
    <t>Di majalah</t>
  </si>
  <si>
    <t xml:space="preserve">I et magasin </t>
  </si>
  <si>
    <t>Basılı yayınlanan bir dergide</t>
  </si>
  <si>
    <t>Dalam majalah (kertas)</t>
  </si>
  <si>
    <t>في المجلة</t>
  </si>
  <si>
    <t xml:space="preserve">ف مجلة ورقية </t>
  </si>
  <si>
    <t>မဂၢဇင္း တစ္ခုတြင္</t>
  </si>
  <si>
    <t>Trong tạp chí giấy</t>
  </si>
  <si>
    <t>Numa revista em papel</t>
  </si>
  <si>
    <t>Σε περιοδικό</t>
  </si>
  <si>
    <t>Papír alapú magazinban</t>
  </si>
  <si>
    <t>V časopise</t>
  </si>
  <si>
    <t>Aikakauslehdessä</t>
  </si>
  <si>
    <t>Intr-o revista de hartie</t>
  </si>
  <si>
    <t>У паперовому журналі</t>
  </si>
  <si>
    <t>В бумажном журнале</t>
  </si>
  <si>
    <t>In a paper magazine or newspaper</t>
  </si>
  <si>
    <t>Dans un magazine ou un journal</t>
  </si>
  <si>
    <t>In einer Zeitschrift oder Zeitung</t>
  </si>
  <si>
    <t>Dans un magazine ou dans le journal (papier)</t>
  </si>
  <si>
    <t>In een papieren magazine of een krant</t>
  </si>
  <si>
    <t>In een papieren tijdschrift of krant</t>
  </si>
  <si>
    <t>Jornal/ Revista</t>
  </si>
  <si>
    <r>
      <rPr>
        <sz val="11"/>
        <color theme="1"/>
        <rFont val="Calibri"/>
        <family val="2"/>
      </rPr>
      <t xml:space="preserve">在纸质杂志或纸质报纸上
</t>
    </r>
    <r>
      <rPr>
        <sz val="11"/>
        <color rgb="FFFF0000"/>
        <rFont val="Calibri"/>
        <family val="2"/>
      </rPr>
      <t>在纸质报纸上</t>
    </r>
    <r>
      <rPr>
        <sz val="11"/>
        <color theme="1"/>
        <rFont val="Calibri"/>
        <family val="2"/>
      </rPr>
      <t xml:space="preserve">
</t>
    </r>
  </si>
  <si>
    <t>En una revista o periódico</t>
  </si>
  <si>
    <t>Sa isang paper magazine o dyaryo</t>
  </si>
  <si>
    <t>잡지/신문</t>
  </si>
  <si>
    <t>En una revista o periódico en papel</t>
  </si>
  <si>
    <t>في مجلة أو صحيفة ورقية</t>
  </si>
  <si>
    <t>i tidskrift/magasin eller dagstidning - papper</t>
  </si>
  <si>
    <t>En una revista o perdiódico de papel</t>
  </si>
  <si>
    <t>W papierowym czasopiśmie lub gazecie codziennej</t>
  </si>
  <si>
    <t>En una revista o un periódico de papel</t>
  </si>
  <si>
    <t>В печатном журнале или газете</t>
  </si>
  <si>
    <t>นิตยสารหรือหนังสือพิมพ์</t>
  </si>
  <si>
    <t>Dans un magazine ou journal papier</t>
  </si>
  <si>
    <t>En una revista o diario/periodico en papel</t>
  </si>
  <si>
    <t>En una revista o periódico de papel</t>
  </si>
  <si>
    <t>Časopis nebo noviny</t>
  </si>
  <si>
    <t>In 'n tydskrif of koerant</t>
  </si>
  <si>
    <t>Kwiphephabhuku eliyiphepha noma iphephandaba eliyiphepha</t>
  </si>
  <si>
    <t>Kwimagazini eliphepha okanye kwiphephandaba</t>
  </si>
  <si>
    <t>Makasineng wa pampiri kapa koranteng</t>
  </si>
  <si>
    <t>Na for paper magazine or for newspaper</t>
  </si>
  <si>
    <t>在報章 (非網上)</t>
  </si>
  <si>
    <t>Su una rivista cartacea o un giornale cartaceo</t>
  </si>
  <si>
    <t>新聞/雑誌 (紙媒体)</t>
  </si>
  <si>
    <t>Di majalah atau koran</t>
  </si>
  <si>
    <t xml:space="preserve">I et magasin eller i en avis </t>
  </si>
  <si>
    <t>Basılı yayınlanan bir dergi yada gazetede</t>
  </si>
  <si>
    <t>Dalam majalah atau surat khabar (kertas)</t>
  </si>
  <si>
    <t xml:space="preserve">
在纸质杂志或报纸上</t>
  </si>
  <si>
    <t>في المجلة أو الصحيفة</t>
  </si>
  <si>
    <t>ف مجلة ورقية أو  جريدة</t>
  </si>
  <si>
    <t>မဂၢဇင္းစာအုပ္(သို႔) သတင္းစာ တစ္ခုတြင္</t>
  </si>
  <si>
    <t>Dans un magazine papier ou un journal</t>
  </si>
  <si>
    <t>Trong báo hoặc tạp chí giấy</t>
  </si>
  <si>
    <t>Numa revista ou jornal em papel</t>
  </si>
  <si>
    <t xml:space="preserve">Σε κάποιο περιοδικό / εφημερίδα </t>
  </si>
  <si>
    <t>Papír alapú magazinban vagy újságban</t>
  </si>
  <si>
    <t>V časopise alebo novinách</t>
  </si>
  <si>
    <t>Aikakauslehdessä tai sanomalehdessä</t>
  </si>
  <si>
    <t>Intr-o revista sau ziar de hartie</t>
  </si>
  <si>
    <t>У паперовом журналі або газеті</t>
  </si>
  <si>
    <t>В бумажном журнале или газете</t>
  </si>
  <si>
    <t>Dans un évènement</t>
  </si>
  <si>
    <t>Bei einem Event</t>
  </si>
  <si>
    <t>Lors d'un événement</t>
  </si>
  <si>
    <t>Op een evenement</t>
  </si>
  <si>
    <t>Em um evento</t>
  </si>
  <si>
    <t>在活动中</t>
  </si>
  <si>
    <t>Sa isang event</t>
  </si>
  <si>
    <t>행사</t>
  </si>
  <si>
    <t>في مناسبة ما</t>
  </si>
  <si>
    <t>vid ett evenemang</t>
  </si>
  <si>
    <t xml:space="preserve">Podczas imprezy/wydarzenia </t>
  </si>
  <si>
    <t>На мероприятии</t>
  </si>
  <si>
    <t>รายการกิจกรรมต่างๆ</t>
  </si>
  <si>
    <t>Akce</t>
  </si>
  <si>
    <t>Tydens 'n gebeurtenis</t>
  </si>
  <si>
    <t>Emcimbini</t>
  </si>
  <si>
    <t>Kwitheko</t>
  </si>
  <si>
    <t>Moketjaneng</t>
  </si>
  <si>
    <t>Na for occasion</t>
  </si>
  <si>
    <t>A wani taron</t>
  </si>
  <si>
    <t>Na ihe omume</t>
  </si>
  <si>
    <t>Ni iṣẹlẹ kan</t>
  </si>
  <si>
    <t>在活動中</t>
  </si>
  <si>
    <t>A un evento</t>
  </si>
  <si>
    <t>イベント、展示会</t>
  </si>
  <si>
    <t>Di suatu acara/event</t>
  </si>
  <si>
    <t>På et arrangement</t>
  </si>
  <si>
    <t xml:space="preserve">Bir etkinlikde </t>
  </si>
  <si>
    <t>Di dalam acara</t>
  </si>
  <si>
    <t>在活动</t>
  </si>
  <si>
    <t>في حدث ما</t>
  </si>
  <si>
    <t xml:space="preserve">ف شي مناسبة </t>
  </si>
  <si>
    <t>ပြဲတစ္ခုတြင္</t>
  </si>
  <si>
    <t>lors d'un événement</t>
  </si>
  <si>
    <t>Tại một sự kiện</t>
  </si>
  <si>
    <t>Num evento</t>
  </si>
  <si>
    <t>Σε κάποια εκδήλωση</t>
  </si>
  <si>
    <t>Egy eseményen</t>
  </si>
  <si>
    <t>Na podujatí, spoločenskej akcii</t>
  </si>
  <si>
    <t>Tapahtumassa</t>
  </si>
  <si>
    <t>La un eveniment</t>
  </si>
  <si>
    <t>На заході/івенті</t>
  </si>
  <si>
    <t>На мероприятии/ивенте</t>
  </si>
  <si>
    <t>On billboards</t>
  </si>
  <si>
    <t>Sur des panneaux publicitaires</t>
  </si>
  <si>
    <t>Auf einem Plakat</t>
  </si>
  <si>
    <t>Sur un panneau d'affichage</t>
  </si>
  <si>
    <t>Op een reclamebord</t>
  </si>
  <si>
    <t>Op billboards</t>
  </si>
  <si>
    <t>Em outdoors</t>
  </si>
  <si>
    <t>在户外广告板上</t>
  </si>
  <si>
    <t>En espectaculares</t>
  </si>
  <si>
    <t>Sa mga billboard</t>
  </si>
  <si>
    <t>입간판</t>
  </si>
  <si>
    <t>En vallas oublicitarias</t>
  </si>
  <si>
    <t>على اللوحات الإعلانية</t>
  </si>
  <si>
    <t>på utomhusreklam</t>
  </si>
  <si>
    <t>En una gigantografía en vía pública</t>
  </si>
  <si>
    <t>Na billboardach</t>
  </si>
  <si>
    <t>En vallas publicitarias</t>
  </si>
  <si>
    <t>На рекламных щитах</t>
  </si>
  <si>
    <t>สื่อประเภทบิลล์บอร์ด</t>
  </si>
  <si>
    <t>Sur des panneaux d'affichage</t>
  </si>
  <si>
    <t>En vallas/afiches en la vía pública</t>
  </si>
  <si>
    <t xml:space="preserve">Vallas </t>
  </si>
  <si>
    <t>Billboard</t>
  </si>
  <si>
    <t xml:space="preserve">Op reklameborde </t>
  </si>
  <si>
    <t>Emabhodini amakhulu okukhangisa</t>
  </si>
  <si>
    <t>Kwiibhodi zezaziso</t>
  </si>
  <si>
    <t xml:space="preserve">Dibilibotong </t>
  </si>
  <si>
    <t>Na for billboard</t>
  </si>
  <si>
    <t>A kan shafuka</t>
  </si>
  <si>
    <t>Na mbadamba ihe</t>
  </si>
  <si>
    <t>Lori awọn iwe idiyele</t>
  </si>
  <si>
    <t>在廣告板上 (非電子)</t>
  </si>
  <si>
    <t>Su un cartellone pubblicitario/affissione</t>
  </si>
  <si>
    <t>屋外広告</t>
  </si>
  <si>
    <t>Di billboard/ papan iklan</t>
  </si>
  <si>
    <t xml:space="preserve">På en reklametavle </t>
  </si>
  <si>
    <t>Bilboardlarda</t>
  </si>
  <si>
    <t>Pada papan iklan</t>
  </si>
  <si>
    <t>在广告牌上</t>
  </si>
  <si>
    <t xml:space="preserve"> ف لوحات  ديال الاشهار</t>
  </si>
  <si>
    <t>ေဘလ္ဘုတ္မ်ားတြင္</t>
  </si>
  <si>
    <t>Sur les panneaux d'affichage</t>
  </si>
  <si>
    <t>Trên bảng quảng cáo ngoài trời</t>
  </si>
  <si>
    <t xml:space="preserve">Σε διαφημιστικές πινακίδες </t>
  </si>
  <si>
    <t>Utcai reklámtáblákon</t>
  </si>
  <si>
    <t>Na billboarde</t>
  </si>
  <si>
    <t>Mainostauluilla</t>
  </si>
  <si>
    <t>Pe panouri</t>
  </si>
  <si>
    <t>На білбордах</t>
  </si>
  <si>
    <t>На билбордах</t>
  </si>
  <si>
    <t>On posters</t>
  </si>
  <si>
    <t>Sur des affiches</t>
  </si>
  <si>
    <t>Auf einer Werbetafel</t>
  </si>
  <si>
    <t>Sur une affiche</t>
  </si>
  <si>
    <t>Op een poster</t>
  </si>
  <si>
    <t>Op posters</t>
  </si>
  <si>
    <t>Em cartazes</t>
  </si>
  <si>
    <t>在户外海报上</t>
  </si>
  <si>
    <t>En posters</t>
  </si>
  <si>
    <t>Sa mga poster</t>
  </si>
  <si>
    <t>포스터</t>
  </si>
  <si>
    <t>En carteles</t>
  </si>
  <si>
    <t>على الملصقات</t>
  </si>
  <si>
    <t>En un poster en la vía pública</t>
  </si>
  <si>
    <t>Na plakatach</t>
  </si>
  <si>
    <t>На рекламных плакатах</t>
  </si>
  <si>
    <t>โปสเตอร์</t>
  </si>
  <si>
    <t>En posters en la vía pública</t>
  </si>
  <si>
    <t>Carteles/Paraderos</t>
  </si>
  <si>
    <t>Plakáty</t>
  </si>
  <si>
    <t>Op baniere</t>
  </si>
  <si>
    <t>Kumaphosta</t>
  </si>
  <si>
    <t>Kwiipowusta</t>
  </si>
  <si>
    <t>Diphoustareng</t>
  </si>
  <si>
    <t>Na for posters</t>
  </si>
  <si>
    <t>A kan lakabi</t>
  </si>
  <si>
    <t>Na posters</t>
  </si>
  <si>
    <t>Lori awọn ifiweranṣẹ</t>
  </si>
  <si>
    <t>在海報上 (非電子)</t>
  </si>
  <si>
    <t>Su un poster pubblicitario</t>
  </si>
  <si>
    <t>ポスター</t>
  </si>
  <si>
    <t>Di poster</t>
  </si>
  <si>
    <t xml:space="preserve">På en plakat </t>
  </si>
  <si>
    <t>Posterlerde</t>
  </si>
  <si>
    <t>Pada poster</t>
  </si>
  <si>
    <t>在海报上</t>
  </si>
  <si>
    <t xml:space="preserve">على الملصقات
</t>
  </si>
  <si>
    <t xml:space="preserve">فملصقات </t>
  </si>
  <si>
    <t>ပိုစတာမ်ားတြင္</t>
  </si>
  <si>
    <t>Sur des posters (affiches)</t>
  </si>
  <si>
    <t>Trên áp phích quảng cáo</t>
  </si>
  <si>
    <t xml:space="preserve">Σε αφίσες </t>
  </si>
  <si>
    <t>Utcai plakátokon</t>
  </si>
  <si>
    <t>Na plagáte</t>
  </si>
  <si>
    <t>Julisteissa</t>
  </si>
  <si>
    <t>Pe afise</t>
  </si>
  <si>
    <t>На плакатах</t>
  </si>
  <si>
    <t>On billboards or posters</t>
  </si>
  <si>
    <t>Sur des panneaux publicitaires ou des affiches</t>
  </si>
  <si>
    <t>Auf einem Plakat/ einer Werbetafel</t>
  </si>
  <si>
    <t>Sur un panneau d'affichage ou une affiche</t>
  </si>
  <si>
    <t>Op een reclamebord of een poster</t>
  </si>
  <si>
    <t>Op billboards of posters</t>
  </si>
  <si>
    <t>Em outdoors ou cartazes</t>
  </si>
  <si>
    <t>在户外广告板或海报上</t>
  </si>
  <si>
    <t>En espectaculares o posters</t>
  </si>
  <si>
    <t>Sa mga billboard o poster</t>
  </si>
  <si>
    <t>입간판 및 포스터</t>
  </si>
  <si>
    <t>En vallas oublicitarias o en carteles</t>
  </si>
  <si>
    <t>على اللوحات الإعلانية أو الملصقات</t>
  </si>
  <si>
    <t>En una gigantografía o poster en vía pública</t>
  </si>
  <si>
    <t>Na billboardach lub plakatach</t>
  </si>
  <si>
    <t>En vallas publicitarias o carteles</t>
  </si>
  <si>
    <t>На рекламных щитах / плакатах</t>
  </si>
  <si>
    <t>สื่อประเภทบิลล์บอร์ด หรือ โปสเตอร์</t>
  </si>
  <si>
    <t>Sur des panneaux d'affichage ou des affiches</t>
  </si>
  <si>
    <t>En vallas/afiches o posters en la vía pública</t>
  </si>
  <si>
    <t>En vallas o Carteles/Paraderos</t>
  </si>
  <si>
    <t>Billboardy nebo plakáty</t>
  </si>
  <si>
    <t>Op reklameborde of baniere</t>
  </si>
  <si>
    <t>Emabhodini amakhulu okukhangisa noma kumaphosta</t>
  </si>
  <si>
    <t>Kwiibhodi zezaziso okanye kwiipowusta</t>
  </si>
  <si>
    <t>Dibilibotong kapa diphoustareng</t>
  </si>
  <si>
    <t>Na for billboard or poster</t>
  </si>
  <si>
    <t>A kan takardun shaida ko lakabi</t>
  </si>
  <si>
    <t>Lori awọn iwe itẹwe tabi awọn lẹta</t>
  </si>
  <si>
    <t>在廣告板或海報上 (非電子)</t>
  </si>
  <si>
    <t>Su un cartellone pubblicitario/affissione o un poster pubblicitario</t>
  </si>
  <si>
    <t>屋外広告もしくはポスター</t>
  </si>
  <si>
    <t>Di billboard/ papan iklan atau poster</t>
  </si>
  <si>
    <t xml:space="preserve">På reklametavler eller plakater </t>
  </si>
  <si>
    <t>Bilboard veya posterlerde</t>
  </si>
  <si>
    <t>Pada papan iklan atau poster</t>
  </si>
  <si>
    <t>在广告牌或海报上</t>
  </si>
  <si>
    <t>ف لوحات أو ملصقات  ديال الاشهار</t>
  </si>
  <si>
    <t>ေဘလ္ဘုတ္ သို႔မဟုတ္ ပိုစတာမ်ားတြင္</t>
  </si>
  <si>
    <t>Trên bảng quảng cáo ngoài trời hoặc áp phích quảng cáo</t>
  </si>
  <si>
    <t xml:space="preserve">Em outdoors ou cartazes </t>
  </si>
  <si>
    <t>Σε διαφημιστικές πινακίδες ή αφίσες</t>
  </si>
  <si>
    <t>Utcai reklámtáblákon, plakátokon</t>
  </si>
  <si>
    <t>Na billboarde alebo plagáte</t>
  </si>
  <si>
    <t>Mainostauluilla tai julisteissa</t>
  </si>
  <si>
    <t>Pe panouri sau afise</t>
  </si>
  <si>
    <t>На білбордах або плакатах</t>
  </si>
  <si>
    <t>На билбордах или плакатах</t>
  </si>
  <si>
    <t>Public transport</t>
  </si>
  <si>
    <t>Dans les transports</t>
  </si>
  <si>
    <t>Auf öffentlichen Nachverkehrsmitteln (Busse, Bahnen)</t>
  </si>
  <si>
    <t>Transports publics</t>
  </si>
  <si>
    <t>Openbaar vervoer</t>
  </si>
  <si>
    <t>ou " Em transporte Público"</t>
  </si>
  <si>
    <t>在公共交通工具上</t>
  </si>
  <si>
    <t>Transporte público</t>
  </si>
  <si>
    <t>Sa pampublikong sasakyan</t>
  </si>
  <si>
    <t>대중 교통</t>
  </si>
  <si>
    <t>En transporte público</t>
  </si>
  <si>
    <t>وسائل النقل العام</t>
  </si>
  <si>
    <t>i kollektivtrafik</t>
  </si>
  <si>
    <t>En un transporte público</t>
  </si>
  <si>
    <t>W transporcie publicznym</t>
  </si>
  <si>
    <t>En el transporte público</t>
  </si>
  <si>
    <t>В общественном транспорте</t>
  </si>
  <si>
    <t>สื่อโฆษณาเคลื่อนที่บนรถสาธารณะ</t>
  </si>
  <si>
    <t>Dans les transports en commun</t>
  </si>
  <si>
    <t>Hromadná doprava</t>
  </si>
  <si>
    <t>Openbare vervoer</t>
  </si>
  <si>
    <t>Kwezokuhamba uwonkewenke</t>
  </si>
  <si>
    <t>Kwizithuthi zikawonkewonke</t>
  </si>
  <si>
    <t>Sepalangwa sa bohle</t>
  </si>
  <si>
    <t>Na for public transport</t>
  </si>
  <si>
    <t>Harkokin jama'a</t>
  </si>
  <si>
    <t>Ụgbọ njem ndị mmadụ</t>
  </si>
  <si>
    <t>Wiwa eniyan</t>
  </si>
  <si>
    <t xml:space="preserve">Sui mezzi di trasporto pubblici </t>
  </si>
  <si>
    <t>公共交通機関（バス、電車、タクシー）</t>
  </si>
  <si>
    <t>Di angkutan umum</t>
  </si>
  <si>
    <t xml:space="preserve">Offentlig transport </t>
  </si>
  <si>
    <t>Toplu taşımada</t>
  </si>
  <si>
    <t>Pengangkutan awam</t>
  </si>
  <si>
    <t>公共交通</t>
  </si>
  <si>
    <t>المواصلات العامة</t>
  </si>
  <si>
    <t xml:space="preserve">فالنقل العمومي </t>
  </si>
  <si>
    <t>အမ်ားျပည္သူ သယ္ယူပို႕ေဆာင္ေရး</t>
  </si>
  <si>
    <t>Transport public</t>
  </si>
  <si>
    <t>Trên phương tiện giao thông công cộng</t>
  </si>
  <si>
    <t>Num transporte público</t>
  </si>
  <si>
    <t xml:space="preserve">Στα Μέσα Μεταφοράς </t>
  </si>
  <si>
    <t>Tömegközlekedési eszközökön</t>
  </si>
  <si>
    <t>Vo verejnej doprave (autobus, trolejbus, vlak,...a pod.)</t>
  </si>
  <si>
    <t>Julkisessa liikenteessä</t>
  </si>
  <si>
    <t>У громадському транспорті</t>
  </si>
  <si>
    <t>At the cinema</t>
  </si>
  <si>
    <t>Au cinéma</t>
  </si>
  <si>
    <t>Im Kino</t>
  </si>
  <si>
    <t>Au cinema</t>
  </si>
  <si>
    <t>In de bioscoop</t>
  </si>
  <si>
    <t>Cinema</t>
  </si>
  <si>
    <t>在电影院</t>
  </si>
  <si>
    <t>En el cine</t>
  </si>
  <si>
    <t>Sa sinehan</t>
  </si>
  <si>
    <t>극장</t>
  </si>
  <si>
    <t>في السينما</t>
  </si>
  <si>
    <t>på bio</t>
  </si>
  <si>
    <t>W kinie</t>
  </si>
  <si>
    <t>В кинотеатре</t>
  </si>
  <si>
    <t>โฆษณาในโรงภาพยนตร์</t>
  </si>
  <si>
    <t>En el Cine</t>
  </si>
  <si>
    <t>En cine</t>
  </si>
  <si>
    <t>Kino</t>
  </si>
  <si>
    <t>By die bioskoop</t>
  </si>
  <si>
    <t>Esinema</t>
  </si>
  <si>
    <t>Kwibhanyabhanya</t>
  </si>
  <si>
    <t>Baesekopong</t>
  </si>
  <si>
    <t>Na for cinema where dem dey watch movies</t>
  </si>
  <si>
    <t>A cinema</t>
  </si>
  <si>
    <t>Na sirima</t>
  </si>
  <si>
    <t>Ni sinima</t>
  </si>
  <si>
    <t>在戲院裡</t>
  </si>
  <si>
    <t>Al cinema</t>
  </si>
  <si>
    <t>劇場広告</t>
  </si>
  <si>
    <t>Di bioskop</t>
  </si>
  <si>
    <t xml:space="preserve">På Kino </t>
  </si>
  <si>
    <t>Sinemada</t>
  </si>
  <si>
    <t>Di dalam panggung wayang</t>
  </si>
  <si>
    <t>在戏院</t>
  </si>
  <si>
    <t xml:space="preserve">ف السينما </t>
  </si>
  <si>
    <t>ရုပ္ရွင္ရံုတြင္</t>
  </si>
  <si>
    <t>Tại rạp chiếu phim</t>
  </si>
  <si>
    <t>No cinema</t>
  </si>
  <si>
    <t>Στον κινηματογράφο</t>
  </si>
  <si>
    <t>Moziban</t>
  </si>
  <si>
    <t>V kine</t>
  </si>
  <si>
    <t>Elokuvateatterissa</t>
  </si>
  <si>
    <t>La cinema</t>
  </si>
  <si>
    <t>В кінотеатрі</t>
  </si>
  <si>
    <t>Talking to friends/family/someone else</t>
  </si>
  <si>
    <t>En parlant à des amis/à sa famille/à quelqu'un d'autre</t>
  </si>
  <si>
    <t>In einem Gespräch mit Jemandem</t>
  </si>
  <si>
    <t>En parlant à des amis/la famille/quelqu'un d'autre</t>
  </si>
  <si>
    <t>In een gesprek met vrienden/familie/iemand anders</t>
  </si>
  <si>
    <t>Pratend met vrienden/familie/familie/iemand anders</t>
  </si>
  <si>
    <t>Conversando com alguém</t>
  </si>
  <si>
    <t>从朋友/家人/其他人口中</t>
  </si>
  <si>
    <t>Hablando con amigos/familia/alguien más</t>
  </si>
  <si>
    <t>Sa pakikipag-usap sa mga kaibigan / pamilya / iba pa</t>
  </si>
  <si>
    <t>입소문 (지인추천)</t>
  </si>
  <si>
    <t>التحدث إلى الأصدقاء / العائلة / شخص آخر</t>
  </si>
  <si>
    <t xml:space="preserve">Genom att tala med vänner/familj/någon annan </t>
  </si>
  <si>
    <t>Hablando con amigos/familia/otra persona</t>
  </si>
  <si>
    <t>Podczas rozmowy z przyjaciółmi/rodziną/inną osobą</t>
  </si>
  <si>
    <t>Hablando con amigos / familia / otra persona</t>
  </si>
  <si>
    <t>В разговорах с друзьями / семьей / кем-то еще</t>
  </si>
  <si>
    <t>พูดคุยกับเพื่อน คนในครอบครัว คนอื่นๆ</t>
  </si>
  <si>
    <t>Hablando con amigos/familiares/o alguien más</t>
  </si>
  <si>
    <t>Rozhovor s přáteli/rodinou/další osobou</t>
  </si>
  <si>
    <t>Gesels met vriende/familie/iemand anders</t>
  </si>
  <si>
    <t>Ngokukhuluma nabangane/umndeni/omunye umuntu</t>
  </si>
  <si>
    <t>Ukuthetha nabahlobo/nosapho/nomnye umntu</t>
  </si>
  <si>
    <t>Ho bua le metswalle/ba lelapa/motho e mong</t>
  </si>
  <si>
    <t>Na where you go talk to your friends or family or another person</t>
  </si>
  <si>
    <t>Yin magana ga abokai / iyali / wani</t>
  </si>
  <si>
    <t>Na-agwa ndị enyi / ezinụlọ / onye ọzọ okwu</t>
  </si>
  <si>
    <t>Sọrọ si awọn ọrẹ / ẹbi / ẹlomiiran</t>
  </si>
  <si>
    <t>從朋友/家人/其他人口中</t>
  </si>
  <si>
    <t>Parlando con amici/familiari o altri</t>
  </si>
  <si>
    <t>周囲のクチコミ</t>
  </si>
  <si>
    <t>Membicarakannya dengan teman/ keluarga/ orang lain</t>
  </si>
  <si>
    <t xml:space="preserve">Snakket med en venn/familie/noen andre </t>
  </si>
  <si>
    <t>Arkaşlarla/aileyle/bir başkası ile konuşurken</t>
  </si>
  <si>
    <t>Bercakap dengan rakan-rakan / keluarga / orang lain</t>
  </si>
  <si>
    <t>与朋友/家人/其他人交谈</t>
  </si>
  <si>
    <t>التحدث مع الأصدقاء / العائلة/ شخص آخر</t>
  </si>
  <si>
    <t>من خلال الهدرة مع الاصدقاء/العائلة/شخص اخر</t>
  </si>
  <si>
    <t>သူငယ္ခ်င္းမ်ား၊ မိသားစုမ်ား၊ အျခားတစ္စံုတစ္ေယာက္ႏွင့္ စကားေျပာျခင္းမွ</t>
  </si>
  <si>
    <t>Parler à des amis / famille / quelqu'un d'autre</t>
  </si>
  <si>
    <t>Nói chuyện với bạn bè / gia đình / mọi người</t>
  </si>
  <si>
    <t>Conversando com amigos / familiares / outra pessoa</t>
  </si>
  <si>
    <t>Από Φίλους/συγγενείς κ.λ.π.</t>
  </si>
  <si>
    <t>Barátokkal/családtagokkal/valaki mással beszélgetve</t>
  </si>
  <si>
    <t>Hovoril/a som o značke s niekým (priatelia, rodina a pod.)</t>
  </si>
  <si>
    <t>Ystävien/perheen/jonkun muun kanssa keskustellessa</t>
  </si>
  <si>
    <t>Vorbind cu prietenii / familia / altcineva</t>
  </si>
  <si>
    <t>У розмові з друзями / родичами / кимось іншим</t>
  </si>
  <si>
    <t>Во время разговора с друзьями / родственниками / кем-то другим</t>
  </si>
  <si>
    <t>In a text message</t>
  </si>
  <si>
    <t>Par un SMS</t>
  </si>
  <si>
    <t>In einer Textnachricht (SMS, Whatsapp)</t>
  </si>
  <si>
    <t>Dans un SMS</t>
  </si>
  <si>
    <t>In een tekstbericht / SMS</t>
  </si>
  <si>
    <t>In een sms-bericht</t>
  </si>
  <si>
    <t>Em mensagem de texto</t>
  </si>
  <si>
    <t>从文字讯息中</t>
  </si>
  <si>
    <t>En un mensaje de texto</t>
  </si>
  <si>
    <t>Sa isang text message</t>
  </si>
  <si>
    <t>문자 메시지</t>
  </si>
  <si>
    <t>في رسالة نصية</t>
  </si>
  <si>
    <t>I ett SMS</t>
  </si>
  <si>
    <t xml:space="preserve">W wiadomości tekstowej </t>
  </si>
  <si>
    <t>В текстовом сообщении</t>
  </si>
  <si>
    <t>จากข้อความ</t>
  </si>
  <si>
    <t>Dans un message texte</t>
  </si>
  <si>
    <t>Sms</t>
  </si>
  <si>
    <t>In 'n teksboodskap</t>
  </si>
  <si>
    <t>Emlayezweni ongumbhalo</t>
  </si>
  <si>
    <t>Kumyalezo obhaliweyo</t>
  </si>
  <si>
    <t>Ka molaetsa wa sengolwa</t>
  </si>
  <si>
    <t>Na for text message</t>
  </si>
  <si>
    <t>A cikin saƙon rubutu</t>
  </si>
  <si>
    <t>Na ozi ederede</t>
  </si>
  <si>
    <t>Ninu ifọrọranṣẹ</t>
  </si>
  <si>
    <t>從文字訊息中</t>
  </si>
  <si>
    <t>In un messaggio sul cellulare</t>
  </si>
  <si>
    <t>テキストメッセージ</t>
  </si>
  <si>
    <t>Dari SMS</t>
  </si>
  <si>
    <t xml:space="preserve">I en tekstmelding </t>
  </si>
  <si>
    <t>Bir SMS mesajında</t>
  </si>
  <si>
    <t>Dalam mesej teks</t>
  </si>
  <si>
    <t>在文体信息</t>
  </si>
  <si>
    <t>فرسالة نصية أو ميساج</t>
  </si>
  <si>
    <t>မက္ေဆ့ခ်္တစ္ေစာင္မွ</t>
  </si>
  <si>
    <t>Qua tin nhắn</t>
  </si>
  <si>
    <t>Numa mensagem de texro</t>
  </si>
  <si>
    <t>Σε κάποιο μήνυμα</t>
  </si>
  <si>
    <t>Szöveges üzenetben</t>
  </si>
  <si>
    <t>V textovej správe v mobilnom telefóne</t>
  </si>
  <si>
    <t>Tekstiviestissä</t>
  </si>
  <si>
    <t>Intr-un mesaj text</t>
  </si>
  <si>
    <t>У текстовому повідомленні</t>
  </si>
  <si>
    <t>On digital billboards or posters</t>
  </si>
  <si>
    <t>Sur des panneaux publicitaires ou des affiches numériques</t>
  </si>
  <si>
    <t>Auf einer ditgitalen Werbetafel</t>
  </si>
  <si>
    <t>Sur un panneau d'affichage  ou un poster numérique</t>
  </si>
  <si>
    <t>Op een digitaal reclamebord of poster</t>
  </si>
  <si>
    <t>Op digitale billboards of posters</t>
  </si>
  <si>
    <t>Em outdoors ou cartazes digitais</t>
  </si>
  <si>
    <t>在电子广告板或电子海报上</t>
  </si>
  <si>
    <t>En espectaculares o posters digitales</t>
  </si>
  <si>
    <t>Sa mga digital billboard o poster</t>
  </si>
  <si>
    <t>디지털 간판 및 포스터</t>
  </si>
  <si>
    <t>En vallas oublicitarias o en carteles digitales</t>
  </si>
  <si>
    <t>على ملصقات أو لوحات إعلانية رقمية</t>
  </si>
  <si>
    <t>på digital utomhusreklam</t>
  </si>
  <si>
    <t>En una pantalla digital en vía pública</t>
  </si>
  <si>
    <t xml:space="preserve">Na cyfrowych billboardach lub plakatach </t>
  </si>
  <si>
    <t>En vallas publicitarias o carteles digitales</t>
  </si>
  <si>
    <t>На электронных рекламных щитах / плакатах</t>
  </si>
  <si>
    <t>สื่อประเภทป้ายโฆษณาแบบดิจิตอลบนอาคาร/ สี่แยก</t>
  </si>
  <si>
    <t>Sur des panneaux d'affichage ou des affiches numériques</t>
  </si>
  <si>
    <t>En pantallas o posters digitales en la via pública</t>
  </si>
  <si>
    <t>En pantallas o carteles digitales</t>
  </si>
  <si>
    <t>Digitální billboardy nebo plakáty</t>
  </si>
  <si>
    <t>Op digitale reklameborde of baniere</t>
  </si>
  <si>
    <t>Emabhodini amakhulu okukhangisa ayi-dijithali noma kumaphosta</t>
  </si>
  <si>
    <t>Kwiibhodi zezaziso kwi-intanethi okanye kwiipowusta</t>
  </si>
  <si>
    <t>Ho dibiliboto tsa dijithale kapa diphoustara</t>
  </si>
  <si>
    <t>Na for digital billboard or poster</t>
  </si>
  <si>
    <t>A kan lissafin lambobi ko lakabi</t>
  </si>
  <si>
    <t>Na ntaneti dijitalụ ma ọ bụ posters</t>
  </si>
  <si>
    <t>Lori awọn iwe-iṣowo owo-ori tabi awọn ifiweranṣẹ</t>
  </si>
  <si>
    <t>在電子廣告板或海報上</t>
  </si>
  <si>
    <t>Su un cartellone pubblicitario/affissione digitale o un poster pubblicitario digitale</t>
  </si>
  <si>
    <t>デジタルサイネージ（屋外広告、ポスター）</t>
  </si>
  <si>
    <t>Di billboard/ papan iklan atau poster digital</t>
  </si>
  <si>
    <t xml:space="preserve">På digitale reklametavler eller plakater </t>
  </si>
  <si>
    <t>Dijital bilboardlarda veya posterlerde</t>
  </si>
  <si>
    <t>Pada papan iklan atau poster digital</t>
  </si>
  <si>
    <t>在数码广告牌或海报上</t>
  </si>
  <si>
    <t>على لوحات إعلانية رقمية أو ملصقات</t>
  </si>
  <si>
    <t>ف لوحات أو ملصقات رقمية</t>
  </si>
  <si>
    <t>ဒီဂ်စ္တယ္ ေဘလ္ဘုတ္မ်ား သို႔ ပိုစတာမ်ားမွ</t>
  </si>
  <si>
    <t>Sur les panneaux d'affichage numériques ou des affiches</t>
  </si>
  <si>
    <t>Trên bảng quảng cáo hoặc áp phích quảng cáo điện tử</t>
  </si>
  <si>
    <t>Σε ηλεκτρονικές αφίσες</t>
  </si>
  <si>
    <t>Utcai digitális reklámtáblákon, plakátokon</t>
  </si>
  <si>
    <t>Na digitálnom billboarde alebo plagáte</t>
  </si>
  <si>
    <t>Digitaalisilla mainostauluilla tai julisteissa</t>
  </si>
  <si>
    <t>Pe panouri digitale sau postere</t>
  </si>
  <si>
    <t>На цифрових білбордах або плакатах</t>
  </si>
  <si>
    <t>Цифровых билбордах или плакатах</t>
  </si>
  <si>
    <t>Sur le site internet d'un magazine ou d'un journal</t>
  </si>
  <si>
    <t>In einem Online-Magazin oder einer Online-Nachrichten-Webseite</t>
  </si>
  <si>
    <t>Dans un magazine en ligne ou sur un site de journal en ligne</t>
  </si>
  <si>
    <t>In een online magazine of op een krantenwebsite</t>
  </si>
  <si>
    <t xml:space="preserve">Op een online magazine of website van een krant </t>
  </si>
  <si>
    <t>Em revistas onlines ou sites de jornais</t>
  </si>
  <si>
    <t>在网上报章杂志网页</t>
  </si>
  <si>
    <t>Sa isang online magazine o website ng balita</t>
  </si>
  <si>
    <t>잡지/신문 웹사이트</t>
  </si>
  <si>
    <t>En una revista online o en una página web de un periódico</t>
  </si>
  <si>
    <t>" على مجلة أو صحيفة عبر الإنترنت "</t>
  </si>
  <si>
    <t xml:space="preserve">
On an online magazine or newspaper website </t>
  </si>
  <si>
    <t>i tidskrift/magasin eller dagstidning - online</t>
  </si>
  <si>
    <t>En el sitioweb de una revista o perdiódico</t>
  </si>
  <si>
    <t>W internetowej wersji czasopisma lub gazety codziennej</t>
  </si>
  <si>
    <t>En una revista o un periódico en línea</t>
  </si>
  <si>
    <t>В онлайн версии журнала или газеты</t>
  </si>
  <si>
    <t>นิตยสารออนไลน์หรือหนังสือพิมพ์ออนไลน์</t>
  </si>
  <si>
    <t>Sur un site Web de magazine ou de journal en ligne</t>
  </si>
  <si>
    <t>En una revista o diario/periodico online/digital</t>
  </si>
  <si>
    <t>En revistas o periódicos en línea</t>
  </si>
  <si>
    <t>Online časopis  nebo noviny</t>
  </si>
  <si>
    <t>Op 'n aanlyn tydskrif of koerant-webwerf</t>
  </si>
  <si>
    <t>Ephephabhukweini eli-online noma ku-website yephephandaba</t>
  </si>
  <si>
    <t>Kwimagazini ekwi-intanethi okanye kwiwebhusayithi yamaphephandaba</t>
  </si>
  <si>
    <t>Makasineng e inthaneteng kapa koranteng e webosaeteng</t>
  </si>
  <si>
    <t>Na for magazine or newspaer weni dey internet</t>
  </si>
  <si>
    <t>A kan mujallar yanar gizo ko shafin yanar gizon jarida</t>
  </si>
  <si>
    <t>N'okpo weebụ ma ọ bụ ebe nrụọrụ weebụ akwụkwọ akụkọ</t>
  </si>
  <si>
    <t>Lori iwe irohin ayelujara tabi aaye ayelujara irohin</t>
  </si>
  <si>
    <t>在網上報章雜誌</t>
  </si>
  <si>
    <t>Su una rivista o un giornale online</t>
  </si>
  <si>
    <t>新聞/雑誌 (電子版)</t>
  </si>
  <si>
    <t>Di situs majalah/ koran online</t>
  </si>
  <si>
    <t xml:space="preserve">i et magasin eller i en avis på nett </t>
  </si>
  <si>
    <t>İnternet üzerinden yayınlanan dergi veya gazetede</t>
  </si>
  <si>
    <t>Di laman web majalah atau akhbar dalam talian</t>
  </si>
  <si>
    <t>在网上杂志或报章官方网站上</t>
  </si>
  <si>
    <t>في مجلة أو صحيفة على الإنترنت</t>
  </si>
  <si>
    <t>فمجلة على الانترنيت أو موقع صحفي</t>
  </si>
  <si>
    <t>အြန္လိုင္း မဂၢဇင္းမ်ား သို႔ သတင္းစာ ၀က္ဆိုဒ္မ်ားတြင္</t>
  </si>
  <si>
    <t>Sur un site de magazine ou de journal en ligne</t>
  </si>
  <si>
    <t>Trên báo hoặc tạp chí trên mạng</t>
  </si>
  <si>
    <t>Numa revista online ou num site de um jornal</t>
  </si>
  <si>
    <t>Σε online περιοδικό/εφημερίδα</t>
  </si>
  <si>
    <t>Online magazin vagy újság oldalán</t>
  </si>
  <si>
    <t>V Internetovom čaopise alebo novinách</t>
  </si>
  <si>
    <t>Nettilehdessä tai uutissivustolla</t>
  </si>
  <si>
    <t>Intr-o revista online sau pe site-ul ziarului</t>
  </si>
  <si>
    <t xml:space="preserve">На веб-сайті онлайн-журналу чи газети </t>
  </si>
  <si>
    <t>На сайте онлайн-журнала или газеты</t>
  </si>
  <si>
    <t>Ailleurs</t>
  </si>
  <si>
    <t>Irgendwo anders</t>
  </si>
  <si>
    <t>Ergens anders</t>
  </si>
  <si>
    <t>Algum outro lugar</t>
  </si>
  <si>
    <t>在其他地方</t>
  </si>
  <si>
    <t>Sa iba pa</t>
  </si>
  <si>
    <t>기타</t>
  </si>
  <si>
    <t>En algún otro sitio</t>
  </si>
  <si>
    <t>في مكان آخر</t>
  </si>
  <si>
    <t>Någon annanstans</t>
  </si>
  <si>
    <t>En algún otro lugar</t>
  </si>
  <si>
    <t>W innym miejscu</t>
  </si>
  <si>
    <t>En otro lugar</t>
  </si>
  <si>
    <t>В другом месте</t>
  </si>
  <si>
    <t xml:space="preserve">ที่อื่นๆ </t>
  </si>
  <si>
    <t>En otra parte</t>
  </si>
  <si>
    <t>Někde jinde</t>
  </si>
  <si>
    <t>Iewers anders</t>
  </si>
  <si>
    <t>Kwenye indawo</t>
  </si>
  <si>
    <t>Nqeng e nngwe</t>
  </si>
  <si>
    <t>Na for another place</t>
  </si>
  <si>
    <t>Wani abu dabam</t>
  </si>
  <si>
    <t>Ibomiran</t>
  </si>
  <si>
    <t>Altrove</t>
  </si>
  <si>
    <t>上記以外</t>
  </si>
  <si>
    <t>Dari tempat lainnya</t>
  </si>
  <si>
    <t>Et annet sted</t>
  </si>
  <si>
    <t>Başka bir yerde</t>
  </si>
  <si>
    <t>Di tempat lain</t>
  </si>
  <si>
    <t>其他地方</t>
  </si>
  <si>
    <t>مكان اخر</t>
  </si>
  <si>
    <t>فمكان اخر</t>
  </si>
  <si>
    <t>အျခား တစ္ေနရာရာဆီမွ</t>
  </si>
  <si>
    <t>Từ một nơi khác</t>
  </si>
  <si>
    <t>Noutro local</t>
  </si>
  <si>
    <t xml:space="preserve">Κάπου αλλού </t>
  </si>
  <si>
    <t>Valahol máshol</t>
  </si>
  <si>
    <t>Niekde inde</t>
  </si>
  <si>
    <t>Jossain muualla</t>
  </si>
  <si>
    <t>In alta parte</t>
  </si>
  <si>
    <t>В іншому місці</t>
  </si>
  <si>
    <t>nr_ad_brand_status</t>
  </si>
  <si>
    <t>nr_ad_client_name</t>
  </si>
  <si>
    <t>nr_ad_country</t>
  </si>
  <si>
    <t>nr_ad_format</t>
  </si>
  <si>
    <t>nr_ad_image_media</t>
  </si>
  <si>
    <t>nr_ad_measure_type</t>
  </si>
  <si>
    <t>nr_ad_news_value</t>
  </si>
  <si>
    <t>nr_ad_video_media</t>
  </si>
  <si>
    <t>nr_additional_routing</t>
  </si>
  <si>
    <t>nr_additional_routing2</t>
  </si>
  <si>
    <t>nr_au1ab_routing</t>
  </si>
  <si>
    <t>nr_brand_categorization</t>
  </si>
  <si>
    <t>nr_canada_region</t>
  </si>
  <si>
    <t>nr_category_type</t>
  </si>
  <si>
    <t>nr_connect_sector</t>
  </si>
  <si>
    <t>nr_connect_time_period</t>
  </si>
  <si>
    <t>nr_fmcg1</t>
  </si>
  <si>
    <t>nr_harmonized_abs_brand_variants</t>
  </si>
  <si>
    <t>nr_harmonized_abs_brand_variants2</t>
  </si>
  <si>
    <t>nr_long1</t>
  </si>
  <si>
    <t>nr_long2</t>
  </si>
  <si>
    <t>nr_market_factor</t>
  </si>
  <si>
    <t>nr_methodology</t>
  </si>
  <si>
    <t>nr_mf_brand_variants</t>
  </si>
  <si>
    <t>nr_needs_benefit</t>
  </si>
  <si>
    <t>nr_needscope_region</t>
  </si>
  <si>
    <t>nr_needscope_sector</t>
  </si>
  <si>
    <t>nr_neuro_number</t>
  </si>
  <si>
    <t>nr_pos_neg</t>
  </si>
  <si>
    <t>nr_pos_neg_diff</t>
  </si>
  <si>
    <t>nr_qdb_cat_usage</t>
  </si>
  <si>
    <t>nr_qdb_chief_fmcg</t>
  </si>
  <si>
    <t>nr_qdb_chief_non_fmcg</t>
  </si>
  <si>
    <t>nr_qdb_gender</t>
  </si>
  <si>
    <t>nr_qdb_gender_inclusive</t>
  </si>
  <si>
    <t>nr_quota_region</t>
  </si>
  <si>
    <t>nr_quota_type</t>
  </si>
  <si>
    <t>nr_region_commissioning</t>
  </si>
  <si>
    <t>nr_service1</t>
  </si>
  <si>
    <t>nr_service3</t>
  </si>
  <si>
    <t>nr_spend_market</t>
  </si>
  <si>
    <t>nr_tbca_list</t>
  </si>
  <si>
    <t>nr_us_ethnicity</t>
  </si>
  <si>
    <t>nr_us_income</t>
  </si>
  <si>
    <t>nr_us_regions</t>
  </si>
  <si>
    <t>nr_weekday</t>
  </si>
  <si>
    <t>nr_xmedia_localisation</t>
  </si>
  <si>
    <t>nr_yes</t>
  </si>
  <si>
    <t>nr_yes_no</t>
  </si>
  <si>
    <t>New (under a year old)</t>
  </si>
  <si>
    <t>1-800 Flowers</t>
  </si>
  <si>
    <t>Albania</t>
  </si>
  <si>
    <t>Video</t>
  </si>
  <si>
    <t>Event/activity description or pictures</t>
  </si>
  <si>
    <t>GRP Spent</t>
  </si>
  <si>
    <t>New Product</t>
  </si>
  <si>
    <t>Client</t>
  </si>
  <si>
    <t>Atlantic</t>
  </si>
  <si>
    <t>FMCG</t>
  </si>
  <si>
    <t>Automotive</t>
  </si>
  <si>
    <t>three months</t>
  </si>
  <si>
    <t>NA</t>
  </si>
  <si>
    <t>GET</t>
  </si>
  <si>
    <t>Africa</t>
  </si>
  <si>
    <t>Consumer</t>
  </si>
  <si>
    <t>Continue</t>
  </si>
  <si>
    <t>Almost all the time</t>
  </si>
  <si>
    <t>I am solely responsible for choosing the {#CATEGORY}</t>
  </si>
  <si>
    <t>Basic</t>
  </si>
  <si>
    <t>North America</t>
  </si>
  <si>
    <t>low</t>
  </si>
  <si>
    <t>Hispanic</t>
  </si>
  <si>
    <t>Under $50K</t>
  </si>
  <si>
    <t>Region1</t>
  </si>
  <si>
    <t>Young (1-2 years old)</t>
  </si>
  <si>
    <t>21st Century Insurance</t>
  </si>
  <si>
    <t>Algeria</t>
  </si>
  <si>
    <t>InStore</t>
  </si>
  <si>
    <t>Impressions</t>
  </si>
  <si>
    <t>New Claim</t>
  </si>
  <si>
    <t>Aware Brands</t>
  </si>
  <si>
    <t>Alternative Routing from AU1a (self-coding) + AU1b</t>
  </si>
  <si>
    <t>Competitor</t>
  </si>
  <si>
    <t>Ontario</t>
  </si>
  <si>
    <t>Long-Term</t>
  </si>
  <si>
    <t>Finance</t>
  </si>
  <si>
    <t>six months</t>
  </si>
  <si>
    <t>CAPI</t>
  </si>
  <si>
    <t>Only 2 brands</t>
  </si>
  <si>
    <t>Benefits/associations</t>
  </si>
  <si>
    <t>Africa Mixed</t>
  </si>
  <si>
    <t>Telecoms</t>
  </si>
  <si>
    <t>Close</t>
  </si>
  <si>
    <t>Half or more than half the time</t>
  </si>
  <si>
    <t>I share responsibility with someone else in the household</t>
  </si>
  <si>
    <t>US</t>
  </si>
  <si>
    <t>Priority</t>
  </si>
  <si>
    <t>TAKEOUT</t>
  </si>
  <si>
    <t>med</t>
  </si>
  <si>
    <t>African American</t>
  </si>
  <si>
    <t>$50K-$100K</t>
  </si>
  <si>
    <t>Region2</t>
  </si>
  <si>
    <t>Established (2 years old or more)</t>
  </si>
  <si>
    <t>2do Werbeagentur</t>
  </si>
  <si>
    <t>Angola</t>
  </si>
  <si>
    <t>LCD</t>
  </si>
  <si>
    <t>New Approach</t>
  </si>
  <si>
    <t>Other</t>
  </si>
  <si>
    <t>Quebec</t>
  </si>
  <si>
    <t>Services</t>
  </si>
  <si>
    <t>Retailer</t>
  </si>
  <si>
    <t>twelve months</t>
  </si>
  <si>
    <t>TAKE OUT</t>
  </si>
  <si>
    <t>B2B</t>
  </si>
  <si>
    <t>Less than half the time</t>
  </si>
  <si>
    <t>Someone else in the household is responsible for choosing the {#CATEGORY}</t>
  </si>
  <si>
    <t>I don't identify as either</t>
  </si>
  <si>
    <t>Random</t>
  </si>
  <si>
    <t>OPENA</t>
  </si>
  <si>
    <t>high</t>
  </si>
  <si>
    <t>Asian</t>
  </si>
  <si>
    <t>$50K-$75K</t>
  </si>
  <si>
    <t>Region3</t>
  </si>
  <si>
    <t>Monday</t>
  </si>
  <si>
    <t>3M</t>
  </si>
  <si>
    <t>Magazine</t>
  </si>
  <si>
    <t>Similar Approach</t>
  </si>
  <si>
    <t>West</t>
  </si>
  <si>
    <t>Tech</t>
  </si>
  <si>
    <t>VISIT</t>
  </si>
  <si>
    <t>Decision Maker</t>
  </si>
  <si>
    <t>Prefer not to answer</t>
  </si>
  <si>
    <t>LeastFull_Ratio</t>
  </si>
  <si>
    <t>CONTRACT</t>
  </si>
  <si>
    <t>dk</t>
  </si>
  <si>
    <t>Caucasian/White (non-Hispanic)</t>
  </si>
  <si>
    <t>$75K-$100K</t>
  </si>
  <si>
    <t>Region4</t>
  </si>
  <si>
    <t>Tuesday</t>
  </si>
  <si>
    <t>7-Eleven</t>
  </si>
  <si>
    <t>Armenia</t>
  </si>
  <si>
    <t>Mobile display</t>
  </si>
  <si>
    <t>Promotional</t>
  </si>
  <si>
    <t>Mobile video</t>
  </si>
  <si>
    <t>French Atlantic</t>
  </si>
  <si>
    <t>Fmcg</t>
  </si>
  <si>
    <t>DRIVE</t>
  </si>
  <si>
    <t>CHOOSE</t>
  </si>
  <si>
    <t>Europe</t>
  </si>
  <si>
    <t>Healthcare</t>
  </si>
  <si>
    <t>LeastFull</t>
  </si>
  <si>
    <t>Native American</t>
  </si>
  <si>
    <t>$100K-$150K</t>
  </si>
  <si>
    <t>Region5</t>
  </si>
  <si>
    <t>Wednesday</t>
  </si>
  <si>
    <t>AA</t>
  </si>
  <si>
    <t>Australia</t>
  </si>
  <si>
    <t>Newspaper</t>
  </si>
  <si>
    <t>No Claim at all</t>
  </si>
  <si>
    <t>Online video</t>
  </si>
  <si>
    <t>French Ontario</t>
  </si>
  <si>
    <t>EAT</t>
  </si>
  <si>
    <t>CONTACT</t>
  </si>
  <si>
    <t>Retail</t>
  </si>
  <si>
    <t>VISITWEBSERVICE</t>
  </si>
  <si>
    <t>Other/Prefer not to answer</t>
  </si>
  <si>
    <t>Thursday</t>
  </si>
  <si>
    <t>AAMI - Insurance</t>
  </si>
  <si>
    <t>Austria</t>
  </si>
  <si>
    <t>Newspaper/Magazine</t>
  </si>
  <si>
    <t>Point of sale material</t>
  </si>
  <si>
    <t>French Quebec</t>
  </si>
  <si>
    <t>DRINK</t>
  </si>
  <si>
    <t>India Sub-Continent</t>
  </si>
  <si>
    <t>Technology</t>
  </si>
  <si>
    <t>VISITHOTEL</t>
  </si>
  <si>
    <t>Friday</t>
  </si>
  <si>
    <t>AARP</t>
  </si>
  <si>
    <t>Azerbaijan</t>
  </si>
  <si>
    <t>Online display</t>
  </si>
  <si>
    <t>Radio</t>
  </si>
  <si>
    <t>French West</t>
  </si>
  <si>
    <t>Middle East</t>
  </si>
  <si>
    <t>Personal Care</t>
  </si>
  <si>
    <t>VISITRESTAURANTS</t>
  </si>
  <si>
    <t>Abba Seafood</t>
  </si>
  <si>
    <t>Bahrain</t>
  </si>
  <si>
    <t>English Atlantic</t>
  </si>
  <si>
    <t>Middle East Mixed</t>
  </si>
  <si>
    <t>USEWEBSERVICE</t>
  </si>
  <si>
    <t>Abbey</t>
  </si>
  <si>
    <t>Bangladesh</t>
  </si>
  <si>
    <t>Poster/Billboard</t>
  </si>
  <si>
    <t>English Ontario</t>
  </si>
  <si>
    <t>North Africa</t>
  </si>
  <si>
    <t>USEHOTELRESTAURANTS</t>
  </si>
  <si>
    <t>Abbott Laboratories</t>
  </si>
  <si>
    <t>Belgium</t>
  </si>
  <si>
    <t>English Quebec</t>
  </si>
  <si>
    <t>Abbott Mead Vickers</t>
  </si>
  <si>
    <t>Bolivia</t>
  </si>
  <si>
    <t>English West</t>
  </si>
  <si>
    <t>North East Asia</t>
  </si>
  <si>
    <t>Abbott Nutrition</t>
  </si>
  <si>
    <t>Bosnia And Herzegovina</t>
  </si>
  <si>
    <t>English custom1</t>
  </si>
  <si>
    <t>South America</t>
  </si>
  <si>
    <t>SIGNTO</t>
  </si>
  <si>
    <t>Abelson-Taylor</t>
  </si>
  <si>
    <t>Brazil - North East</t>
  </si>
  <si>
    <t>English custom2</t>
  </si>
  <si>
    <t>South America Mixed</t>
  </si>
  <si>
    <t>AB Food</t>
  </si>
  <si>
    <t>Brazil - Rio de Janeiro</t>
  </si>
  <si>
    <t>English custom3</t>
  </si>
  <si>
    <t>South East Asia</t>
  </si>
  <si>
    <t>ABInBev</t>
  </si>
  <si>
    <t>Brazil - Sao Paulo</t>
  </si>
  <si>
    <t>English custom4</t>
  </si>
  <si>
    <t>South East Asia Mixed</t>
  </si>
  <si>
    <t>AB Vassilopoulos</t>
  </si>
  <si>
    <t>Brazil - South</t>
  </si>
  <si>
    <t>English custom5</t>
  </si>
  <si>
    <t>Acalmar Oils &amp; Fats Ltd</t>
  </si>
  <si>
    <t>Brazil (CAWI Only)</t>
  </si>
  <si>
    <t>French custom1</t>
  </si>
  <si>
    <t>Access</t>
  </si>
  <si>
    <t>Bulgaria</t>
  </si>
  <si>
    <t>French custom2</t>
  </si>
  <si>
    <t>Ace Hardware Stores</t>
  </si>
  <si>
    <t>Cambodia</t>
  </si>
  <si>
    <t>French custom3</t>
  </si>
  <si>
    <t>ACH Foods</t>
  </si>
  <si>
    <t>Cameroon</t>
  </si>
  <si>
    <t>French custom4</t>
  </si>
  <si>
    <t>Aco Hudvard AB</t>
  </si>
  <si>
    <t>Canada - English Speaking</t>
  </si>
  <si>
    <t>French custom5</t>
  </si>
  <si>
    <t>A.C.R.A.F.</t>
  </si>
  <si>
    <t>Canada - French Speaking</t>
  </si>
  <si>
    <t>Adams</t>
  </si>
  <si>
    <t>Adformatix</t>
  </si>
  <si>
    <t>China - Beijing</t>
  </si>
  <si>
    <t>Adidas</t>
  </si>
  <si>
    <t>China - Secondary Cities Central and West</t>
  </si>
  <si>
    <t>ADM Kao LLC</t>
  </si>
  <si>
    <t>China - Secondary Cities East</t>
  </si>
  <si>
    <t>AEFA</t>
  </si>
  <si>
    <t>China - Secondary Cities North</t>
  </si>
  <si>
    <t>Aer Lingus</t>
  </si>
  <si>
    <t>China - Secondary Cities South and Guangzhou</t>
  </si>
  <si>
    <t>Affinity</t>
  </si>
  <si>
    <t>China - Shanghai</t>
  </si>
  <si>
    <t>Afia</t>
  </si>
  <si>
    <t>China - Tertiary Cities</t>
  </si>
  <si>
    <t>Aflac</t>
  </si>
  <si>
    <t>AGF Grain Products</t>
  </si>
  <si>
    <t>Costa Rica</t>
  </si>
  <si>
    <t>AGL</t>
  </si>
  <si>
    <t>Croatia</t>
  </si>
  <si>
    <t>Agora</t>
  </si>
  <si>
    <t>Cyprus</t>
  </si>
  <si>
    <t>Agroliment</t>
  </si>
  <si>
    <t>Agropur</t>
  </si>
  <si>
    <t>Agros Fortuna</t>
  </si>
  <si>
    <t>Dominican Republic</t>
  </si>
  <si>
    <t>Agrosuper</t>
  </si>
  <si>
    <t>Ecuador</t>
  </si>
  <si>
    <t>Agro Tech Foods</t>
  </si>
  <si>
    <t>AGV</t>
  </si>
  <si>
    <t>El Salvador</t>
  </si>
  <si>
    <t>AHM</t>
  </si>
  <si>
    <t>Estonia</t>
  </si>
  <si>
    <t>Ahmed Mohamed Saleh Baeshen &amp; Co</t>
  </si>
  <si>
    <t>Ethiopia</t>
  </si>
  <si>
    <t>Ahold</t>
  </si>
  <si>
    <t>AIA Financial</t>
  </si>
  <si>
    <t>AIB</t>
  </si>
  <si>
    <t>FYR Macedonia</t>
  </si>
  <si>
    <t>AIG</t>
  </si>
  <si>
    <t>Air Asia</t>
  </si>
  <si>
    <t>Ghana</t>
  </si>
  <si>
    <t>Aircel</t>
  </si>
  <si>
    <t>Air New Zealand</t>
  </si>
  <si>
    <t>Guatemala</t>
  </si>
  <si>
    <t>Airtours</t>
  </si>
  <si>
    <t>Haiti</t>
  </si>
  <si>
    <t>Ajinomoto General Foods</t>
  </si>
  <si>
    <t>Honduras</t>
  </si>
  <si>
    <t>Akrikhin</t>
  </si>
  <si>
    <t>Hong Kong S.A.R.</t>
  </si>
  <si>
    <t>Akzo Nobel</t>
  </si>
  <si>
    <t>Alamo Car Rental</t>
  </si>
  <si>
    <t>Iceland</t>
  </si>
  <si>
    <t>Alcoa Inc</t>
  </si>
  <si>
    <t>India - East</t>
  </si>
  <si>
    <t>Aldi</t>
  </si>
  <si>
    <t>India - Mumbai</t>
  </si>
  <si>
    <t>Alef</t>
  </si>
  <si>
    <t>India - North</t>
  </si>
  <si>
    <t>Alegro Internacional</t>
  </si>
  <si>
    <t>India - Rest of South</t>
  </si>
  <si>
    <t>Alicorp</t>
  </si>
  <si>
    <t>India - Rest of West</t>
  </si>
  <si>
    <t>Alima-Gerber</t>
  </si>
  <si>
    <t>India - Rural</t>
  </si>
  <si>
    <t>Alimentos Capullo</t>
  </si>
  <si>
    <t>India - Tamil Nadu</t>
  </si>
  <si>
    <t>ALIMENTOS CARNICOS S.A.</t>
  </si>
  <si>
    <t>Allergan</t>
  </si>
  <si>
    <t>Iran</t>
  </si>
  <si>
    <t>Aller Press</t>
  </si>
  <si>
    <t>Ireland</t>
  </si>
  <si>
    <t>Allianz</t>
  </si>
  <si>
    <t>Israel</t>
  </si>
  <si>
    <t>Allied Domecq</t>
  </si>
  <si>
    <t>Allied Lyons</t>
  </si>
  <si>
    <t>Ivory Coast</t>
  </si>
  <si>
    <t>Allstate</t>
  </si>
  <si>
    <t>Jamaica</t>
  </si>
  <si>
    <t>Almacenes Paris</t>
  </si>
  <si>
    <t>Almirall</t>
  </si>
  <si>
    <t>Jordan</t>
  </si>
  <si>
    <t>Alpargatas S.A.</t>
  </si>
  <si>
    <t>Kazakhstan</t>
  </si>
  <si>
    <t>Alpina</t>
  </si>
  <si>
    <t>Kenya</t>
  </si>
  <si>
    <t>Alpro</t>
  </si>
  <si>
    <t>ALQUERIA</t>
  </si>
  <si>
    <t>Kuwait</t>
  </si>
  <si>
    <t>Alquria</t>
  </si>
  <si>
    <t>Latvia</t>
  </si>
  <si>
    <t>Altia</t>
  </si>
  <si>
    <t>Lebanon</t>
  </si>
  <si>
    <t>Altiparmak</t>
  </si>
  <si>
    <t>Lithuania</t>
  </si>
  <si>
    <t>Ambience</t>
  </si>
  <si>
    <t>Luxembourg</t>
  </si>
  <si>
    <t>Ambra</t>
  </si>
  <si>
    <t>Madagascar</t>
  </si>
  <si>
    <t>Amena</t>
  </si>
  <si>
    <t>Malaysia</t>
  </si>
  <si>
    <t>A. Menarini Industrie Farmaceutiche Riunite Srl</t>
  </si>
  <si>
    <t>Malta</t>
  </si>
  <si>
    <t>American Airlines</t>
  </si>
  <si>
    <t>Mauritius</t>
  </si>
  <si>
    <t>American Automobile Association</t>
  </si>
  <si>
    <t>American Express</t>
  </si>
  <si>
    <t>Moldova</t>
  </si>
  <si>
    <t>American Family Insurance</t>
  </si>
  <si>
    <t>Morocco</t>
  </si>
  <si>
    <t>American Red Cross</t>
  </si>
  <si>
    <t>Mozambique</t>
  </si>
  <si>
    <t>American Standard</t>
  </si>
  <si>
    <t>Myanmar (Burma)</t>
  </si>
  <si>
    <t>Amgen</t>
  </si>
  <si>
    <t>Nepal</t>
  </si>
  <si>
    <t>AMI Insurance</t>
  </si>
  <si>
    <t>Amil</t>
  </si>
  <si>
    <t>New Zealand</t>
  </si>
  <si>
    <t>Aminach</t>
  </si>
  <si>
    <t>Nicaragua</t>
  </si>
  <si>
    <t>Amis</t>
  </si>
  <si>
    <t>Nigeria</t>
  </si>
  <si>
    <t>Amore Pacific Corp.</t>
  </si>
  <si>
    <t>Amplifon</t>
  </si>
  <si>
    <t>Oman</t>
  </si>
  <si>
    <t>AmRest</t>
  </si>
  <si>
    <t>Pakistan</t>
  </si>
  <si>
    <t>Amrutanjan Ltd</t>
  </si>
  <si>
    <t>Panama</t>
  </si>
  <si>
    <t>Amtel</t>
  </si>
  <si>
    <t>Paraguay</t>
  </si>
  <si>
    <t>Amtrak</t>
  </si>
  <si>
    <t>A.M.V</t>
  </si>
  <si>
    <t>Amway</t>
  </si>
  <si>
    <t>Anchor Foods</t>
  </si>
  <si>
    <t>Angelina A.C.R.A.F.</t>
  </si>
  <si>
    <t>Puerto Rico</t>
  </si>
  <si>
    <t>Angelini</t>
  </si>
  <si>
    <t>Qatar</t>
  </si>
  <si>
    <t>Anglian Water</t>
  </si>
  <si>
    <t>Anil Dhirubhai Ambani Group</t>
  </si>
  <si>
    <t>Russia</t>
  </si>
  <si>
    <t>An Post</t>
  </si>
  <si>
    <t>Saudi Arabia</t>
  </si>
  <si>
    <t>Ansell</t>
  </si>
  <si>
    <t>Senegal</t>
  </si>
  <si>
    <t>Antonio Puig</t>
  </si>
  <si>
    <t>Serbia</t>
  </si>
  <si>
    <t>ANWB</t>
  </si>
  <si>
    <t>Singapore</t>
  </si>
  <si>
    <t>ANZ</t>
  </si>
  <si>
    <t>Slovakia</t>
  </si>
  <si>
    <t>AOL</t>
  </si>
  <si>
    <t>Slovenia</t>
  </si>
  <si>
    <t>APIA Insurance</t>
  </si>
  <si>
    <t>South Africa - LSMA (7-10)</t>
  </si>
  <si>
    <t>Apotheker Walter Bouhon</t>
  </si>
  <si>
    <t>South Africa - LSMB (5-6)</t>
  </si>
  <si>
    <t>Apple</t>
  </si>
  <si>
    <t>South Africa - LSMC</t>
  </si>
  <si>
    <t>Arby's</t>
  </si>
  <si>
    <t>Arch Chemicals</t>
  </si>
  <si>
    <t>Sri Lanka</t>
  </si>
  <si>
    <t>ARCOR</t>
  </si>
  <si>
    <t>Arena</t>
  </si>
  <si>
    <t>Switzerland</t>
  </si>
  <si>
    <t>Argos</t>
  </si>
  <si>
    <t>Syria</t>
  </si>
  <si>
    <t>Arias Mantequerias</t>
  </si>
  <si>
    <t>Arla Foods</t>
  </si>
  <si>
    <t>Tanzania</t>
  </si>
  <si>
    <t>Armstrong</t>
  </si>
  <si>
    <t>Arnold Worldwide</t>
  </si>
  <si>
    <t>Trinidad</t>
  </si>
  <si>
    <t>Arvind Lifestyle Brands Ltd</t>
  </si>
  <si>
    <t>Tunisia</t>
  </si>
  <si>
    <t>ASB</t>
  </si>
  <si>
    <t>Asda</t>
  </si>
  <si>
    <t>Uganda</t>
  </si>
  <si>
    <t>Asian Dairies</t>
  </si>
  <si>
    <t>Ukraine</t>
  </si>
  <si>
    <t>Asian Paints</t>
  </si>
  <si>
    <t>United Arab Emirates</t>
  </si>
  <si>
    <t>Asia Pacific Breweries Ltd</t>
  </si>
  <si>
    <t>United Kingdom</t>
  </si>
  <si>
    <t>Asia Pacific Breweries (Spore) Ptd Ltd</t>
  </si>
  <si>
    <t>Uruguay</t>
  </si>
  <si>
    <t>Ask.com</t>
  </si>
  <si>
    <t>USA - African American</t>
  </si>
  <si>
    <t>Associated British Foods</t>
  </si>
  <si>
    <t>USA - English</t>
  </si>
  <si>
    <t>Astellas Pharma</t>
  </si>
  <si>
    <t>USA - Ethnic</t>
  </si>
  <si>
    <t>Astra Zeneca</t>
  </si>
  <si>
    <t>USA - Spanish</t>
  </si>
  <si>
    <t>ASUSTeK Computer Incorporation</t>
  </si>
  <si>
    <t>Venezuela</t>
  </si>
  <si>
    <t>A.S. Watson</t>
  </si>
  <si>
    <t>Athorn, Clark and Partners</t>
  </si>
  <si>
    <t>Zambia</t>
  </si>
  <si>
    <t>Atria Scandinavia</t>
  </si>
  <si>
    <t>Zimbabwe</t>
  </si>
  <si>
    <t>AT&amp;T</t>
  </si>
  <si>
    <t>Aujan Industries</t>
  </si>
  <si>
    <t>Aunt Bessie</t>
  </si>
  <si>
    <t>Australian Milk Marketing</t>
  </si>
  <si>
    <t>Australian Pensioners Insurance Agency</t>
  </si>
  <si>
    <t>Australian Post</t>
  </si>
  <si>
    <t>Australian Tourist Commission</t>
  </si>
  <si>
    <t>Australian Unity</t>
  </si>
  <si>
    <t>Auto General</t>
  </si>
  <si>
    <t>Autohome</t>
  </si>
  <si>
    <t>Autotrader.com</t>
  </si>
  <si>
    <t>Avaya</t>
  </si>
  <si>
    <t>Avery</t>
  </si>
  <si>
    <t>AVI Limited</t>
  </si>
  <si>
    <t>Aviva</t>
  </si>
  <si>
    <t>Avon</t>
  </si>
  <si>
    <t>AXA</t>
  </si>
  <si>
    <t>Axis Bank Ltd</t>
  </si>
  <si>
    <t>Aygaz</t>
  </si>
  <si>
    <t>Bacardi</t>
  </si>
  <si>
    <t>BACS Ltd</t>
  </si>
  <si>
    <t>Bahlsen</t>
  </si>
  <si>
    <t>Baidu</t>
  </si>
  <si>
    <t>Bajaj Auto</t>
  </si>
  <si>
    <t>Bajaj Corporation</t>
  </si>
  <si>
    <t>Bally Total Fitness</t>
  </si>
  <si>
    <t>Balsara Home Products Ltd</t>
  </si>
  <si>
    <t>Baltic Beverages Holding</t>
  </si>
  <si>
    <t>Banca Intesa</t>
  </si>
  <si>
    <t>Banco ABC Brasil</t>
  </si>
  <si>
    <t>Banco BCI</t>
  </si>
  <si>
    <t>Banco Caja Social</t>
  </si>
  <si>
    <t>Banco Ciudad</t>
  </si>
  <si>
    <t>Banco Comercial Portugues</t>
  </si>
  <si>
    <t>Banco de Bogota</t>
  </si>
  <si>
    <t>Banco de Chile</t>
  </si>
  <si>
    <t>Banco Estado</t>
  </si>
  <si>
    <t>Banco Falabella</t>
  </si>
  <si>
    <t>Bancolombia</t>
  </si>
  <si>
    <t>Banco Pastor</t>
  </si>
  <si>
    <t>Banco Promerica</t>
  </si>
  <si>
    <t>Bank BPH</t>
  </si>
  <si>
    <t>Bank Central Asia</t>
  </si>
  <si>
    <t>Banking Syndicate</t>
  </si>
  <si>
    <t>Bank Ochrony Srodowiska</t>
  </si>
  <si>
    <t>Bank of America</t>
  </si>
  <si>
    <t>Bank of China</t>
  </si>
  <si>
    <t>Bank of Ireland</t>
  </si>
  <si>
    <t>Bank of Montreal</t>
  </si>
  <si>
    <t>Bank of New Zealand</t>
  </si>
  <si>
    <t>Bank of Scotland</t>
  </si>
  <si>
    <t>Bank One</t>
  </si>
  <si>
    <t>Bankowy</t>
  </si>
  <si>
    <t>Banque Populaire</t>
  </si>
  <si>
    <t>Barber Foods</t>
  </si>
  <si>
    <t>Barclays Bank</t>
  </si>
  <si>
    <t>Barton Brands</t>
  </si>
  <si>
    <t>Bass</t>
  </si>
  <si>
    <t>B.A.T. (BRITISH AMERICAN TOBACCO)</t>
  </si>
  <si>
    <t>Bausch &amp; Lomb</t>
  </si>
  <si>
    <t>Bayer</t>
  </si>
  <si>
    <t>Bayer Animal Health</t>
  </si>
  <si>
    <t>BBC</t>
  </si>
  <si>
    <t>BBDO</t>
  </si>
  <si>
    <t>BBK Electronics</t>
  </si>
  <si>
    <t>BBVA</t>
  </si>
  <si>
    <t>BCH</t>
  </si>
  <si>
    <t>Beacon Healthcare</t>
  </si>
  <si>
    <t>Beagle Street</t>
  </si>
  <si>
    <t>Beam Global Spirits &amp; Wine</t>
  </si>
  <si>
    <t>Behr Process Corp.</t>
  </si>
  <si>
    <t>Beiersdorf</t>
  </si>
  <si>
    <t>BEKO</t>
  </si>
  <si>
    <t>Bel Group</t>
  </si>
  <si>
    <t>Bella Aurora</t>
  </si>
  <si>
    <t>Bell Atlantic Corporation</t>
  </si>
  <si>
    <t>BellSouth</t>
  </si>
  <si>
    <t>Belron Group</t>
  </si>
  <si>
    <t>Benenuts</t>
  </si>
  <si>
    <t>Benevia</t>
  </si>
  <si>
    <t>Benjamin Moore &amp; Co.</t>
  </si>
  <si>
    <t>Berger Paints</t>
  </si>
  <si>
    <t>Berlex</t>
  </si>
  <si>
    <t>Bernard Matthews Ltd</t>
  </si>
  <si>
    <t>Bernstein-Rein</t>
  </si>
  <si>
    <t>Best Buy</t>
  </si>
  <si>
    <t>Best Western International, Inc</t>
  </si>
  <si>
    <t>Bet365</t>
  </si>
  <si>
    <t>Betania Lacteos</t>
  </si>
  <si>
    <t>BGZ</t>
  </si>
  <si>
    <t>Bharti Airtel Ltd</t>
  </si>
  <si>
    <t>Bimbo</t>
  </si>
  <si>
    <t>Bintang Toedjoe</t>
  </si>
  <si>
    <t>Biscuiterie Industrielle du Moghreb</t>
  </si>
  <si>
    <t>Bistroff</t>
  </si>
  <si>
    <t>Black &amp; Decker</t>
  </si>
  <si>
    <t>Blackmores</t>
  </si>
  <si>
    <t>Blistex</t>
  </si>
  <si>
    <t>Blockbuster</t>
  </si>
  <si>
    <t>Blowplast Ltd</t>
  </si>
  <si>
    <t>BMP DDB Needham Worldwide</t>
  </si>
  <si>
    <t>BMW</t>
  </si>
  <si>
    <t>Boca Foods</t>
  </si>
  <si>
    <t>Bocatta</t>
  </si>
  <si>
    <t>Boehringer Ingelheim</t>
  </si>
  <si>
    <t>Boiron</t>
  </si>
  <si>
    <t>Bols</t>
  </si>
  <si>
    <t>Bombay Dyeing</t>
  </si>
  <si>
    <t>Bombril</t>
  </si>
  <si>
    <t>Bonduelle</t>
  </si>
  <si>
    <t>Bonefish Grill</t>
  </si>
  <si>
    <t>Bonomelli s.r.l</t>
  </si>
  <si>
    <t>Boost Mobile</t>
  </si>
  <si>
    <t>Boots Co Plc (Holding Co)</t>
  </si>
  <si>
    <t>Bord Bia</t>
  </si>
  <si>
    <t>Borders Perrin Norrander</t>
  </si>
  <si>
    <t>BOSE</t>
  </si>
  <si>
    <t>Bos S.A.</t>
  </si>
  <si>
    <t>Boston Beer</t>
  </si>
  <si>
    <t>Boston Pizza</t>
  </si>
  <si>
    <t>Bouygues Telecom</t>
  </si>
  <si>
    <t>BP Amoco</t>
  </si>
  <si>
    <t>B&amp;Q</t>
  </si>
  <si>
    <t>Bradford &amp; Bingley</t>
  </si>
  <si>
    <t>BRANCA</t>
  </si>
  <si>
    <t>Brand Fuel</t>
  </si>
  <si>
    <t>Brand’s Suntory</t>
  </si>
  <si>
    <t>Brandt Og Falk</t>
  </si>
  <si>
    <t>Brau</t>
  </si>
  <si>
    <t>Brau Union</t>
  </si>
  <si>
    <t>Bravoo</t>
  </si>
  <si>
    <t>Brazil-Clorox</t>
  </si>
  <si>
    <t>Brazil-Contemporanea</t>
  </si>
  <si>
    <t>Brazil Telecentrosul</t>
  </si>
  <si>
    <t>Brazil Telecom</t>
  </si>
  <si>
    <t>Breathe</t>
  </si>
  <si>
    <t>Breville</t>
  </si>
  <si>
    <t>BRF (Brasil Foods)</t>
  </si>
  <si>
    <t>Bridgestone Corporation</t>
  </si>
  <si>
    <t>Bristol-Myers Squibb</t>
  </si>
  <si>
    <t>Britania Building Society</t>
  </si>
  <si>
    <t>Britannia Building Society</t>
  </si>
  <si>
    <t>Britannia Industries Limited</t>
  </si>
  <si>
    <t>Britannia New Zealand Milk</t>
  </si>
  <si>
    <t>British Airways</t>
  </si>
  <si>
    <t>British Bakeries</t>
  </si>
  <si>
    <t>British Columbia Hydro</t>
  </si>
  <si>
    <t>British Gas</t>
  </si>
  <si>
    <t>British Sky Broadcasting</t>
  </si>
  <si>
    <t>British Telecom</t>
  </si>
  <si>
    <t>Britvic</t>
  </si>
  <si>
    <t>Bromor Foods</t>
  </si>
  <si>
    <t>Browary Warka S.A.</t>
  </si>
  <si>
    <t>Brown-Forman</t>
  </si>
  <si>
    <t>Brown Forman Beverages</t>
  </si>
  <si>
    <t>Bryggerigruppen</t>
  </si>
  <si>
    <t>BSH – Hausgeräte GmbH</t>
  </si>
  <si>
    <t>BSN</t>
  </si>
  <si>
    <t>Budapest Bank</t>
  </si>
  <si>
    <t>Buffets, Inc.</t>
  </si>
  <si>
    <t>Building Society Syndicate</t>
  </si>
  <si>
    <t>Bukalapak.com</t>
  </si>
  <si>
    <t>Bulgari</t>
  </si>
  <si>
    <t>Bulla Dairy Foods</t>
  </si>
  <si>
    <t>Bunge Ltd</t>
  </si>
  <si>
    <t>BUPA</t>
  </si>
  <si>
    <t>Burger King</t>
  </si>
  <si>
    <t>Burlington Coat Factory Direct Corp.</t>
  </si>
  <si>
    <t>Burton's Foods</t>
  </si>
  <si>
    <t>Burtons Foods</t>
  </si>
  <si>
    <t>Bush Brother's &amp; Company</t>
  </si>
  <si>
    <t>Butcher's Pet food</t>
  </si>
  <si>
    <t>BY-HEALTH</t>
  </si>
  <si>
    <t>C&amp;A</t>
  </si>
  <si>
    <t>Cacau Show</t>
  </si>
  <si>
    <t>Cadem</t>
  </si>
  <si>
    <t>Cains</t>
  </si>
  <si>
    <t>Caixa Economica Federal</t>
  </si>
  <si>
    <t>Caja Madrid</t>
  </si>
  <si>
    <t>CAM</t>
  </si>
  <si>
    <t>Camelot</t>
  </si>
  <si>
    <t>Campari Group</t>
  </si>
  <si>
    <t>Campbell Grocery Prod Ltd</t>
  </si>
  <si>
    <t>Campofrio S.A.</t>
  </si>
  <si>
    <t>Camy</t>
  </si>
  <si>
    <t>Canada Breads</t>
  </si>
  <si>
    <t>Canadian Club</t>
  </si>
  <si>
    <t>Canadian Mutual Insurance</t>
  </si>
  <si>
    <t>Canadian Tire</t>
  </si>
  <si>
    <t>Canakkale Seramik</t>
  </si>
  <si>
    <t>Canal+</t>
  </si>
  <si>
    <t>Candy</t>
  </si>
  <si>
    <t>Canon</t>
  </si>
  <si>
    <t>Capital One</t>
  </si>
  <si>
    <t>Captain D's</t>
  </si>
  <si>
    <t>Carbonite</t>
  </si>
  <si>
    <t>Career Launcher Ltd</t>
  </si>
  <si>
    <t>Cargill</t>
  </si>
  <si>
    <t>Carglass</t>
  </si>
  <si>
    <t>Carlsberg</t>
  </si>
  <si>
    <t>Carnival</t>
  </si>
  <si>
    <t>Carrabba's Italian Grill</t>
  </si>
  <si>
    <t>Carrefour</t>
  </si>
  <si>
    <t>Carrier</t>
  </si>
  <si>
    <t>Carsrom Beverages</t>
  </si>
  <si>
    <t>Carter Wallace</t>
  </si>
  <si>
    <t>Casa Cuervo</t>
  </si>
  <si>
    <t>Casa Luker</t>
  </si>
  <si>
    <t>Casas GEO</t>
  </si>
  <si>
    <t>Castrol Oil</t>
  </si>
  <si>
    <t>Caterpillar</t>
  </si>
  <si>
    <t>Cathay Pacific</t>
  </si>
  <si>
    <t>Cavin Kare Ltd</t>
  </si>
  <si>
    <t>CBD (Companhia Brasileira de Distribuicao)</t>
  </si>
  <si>
    <t>CB Fleet Company</t>
  </si>
  <si>
    <t>C-Bon</t>
  </si>
  <si>
    <t>C &amp; C International</t>
  </si>
  <si>
    <t>CCM (Cerveceria Cuauhtemoc Moctezuma)</t>
  </si>
  <si>
    <t>CDW</t>
  </si>
  <si>
    <t>Cecinas San Jorge</t>
  </si>
  <si>
    <t>Cederroth</t>
  </si>
  <si>
    <t>Cegetel</t>
  </si>
  <si>
    <t>Cellcom</t>
  </si>
  <si>
    <t>Celta</t>
  </si>
  <si>
    <t>Cencosud</t>
  </si>
  <si>
    <t>Cendant</t>
  </si>
  <si>
    <t>Centertel</t>
  </si>
  <si>
    <t>Central Cervecera</t>
  </si>
  <si>
    <t>Century 21</t>
  </si>
  <si>
    <t>Cepas Argentinas</t>
  </si>
  <si>
    <t>Cepsa</t>
  </si>
  <si>
    <t>Cerealia</t>
  </si>
  <si>
    <t>Cerebos</t>
  </si>
  <si>
    <t>Ceres Fruit Juices</t>
  </si>
  <si>
    <t>Ceres S.p.A.</t>
  </si>
  <si>
    <t>Cerveceria Centroamericana</t>
  </si>
  <si>
    <t>Cervejarias Kaiser</t>
  </si>
  <si>
    <t>Cervezas Damm</t>
  </si>
  <si>
    <t>Ceska Pojistovna</t>
  </si>
  <si>
    <t>Ceska Posta</t>
  </si>
  <si>
    <t>Ceska Sporitelna</t>
  </si>
  <si>
    <t>Cesky Mobil</t>
  </si>
  <si>
    <t>CGU Insurance</t>
  </si>
  <si>
    <t>Chamber of Coal Traders</t>
  </si>
  <si>
    <t>Champion</t>
  </si>
  <si>
    <t>Chanel</t>
  </si>
  <si>
    <t>ChangYu Group</t>
  </si>
  <si>
    <t>Channel 4 Betfair</t>
  </si>
  <si>
    <t>Charter Communications</t>
  </si>
  <si>
    <t>Chefaro</t>
  </si>
  <si>
    <t>Chen Li Ji</t>
  </si>
  <si>
    <t>Chevron Corp</t>
  </si>
  <si>
    <t>Chile Tobacos</t>
  </si>
  <si>
    <t>CHI Limited</t>
  </si>
  <si>
    <t>China Mobile</t>
  </si>
  <si>
    <t>China Resource Cestbon</t>
  </si>
  <si>
    <t>China Resources</t>
  </si>
  <si>
    <t>China Tencent Computer Co</t>
  </si>
  <si>
    <t>Chinatrust Real Estate</t>
  </si>
  <si>
    <t>Chipita</t>
  </si>
  <si>
    <t>Chiquita</t>
  </si>
  <si>
    <t>Choice Hotel International</t>
  </si>
  <si>
    <t>Cholayil</t>
  </si>
  <si>
    <t>Christian Dior</t>
  </si>
  <si>
    <t>Chrysler</t>
  </si>
  <si>
    <t>Chumak</t>
  </si>
  <si>
    <t>Chupa Chups</t>
  </si>
  <si>
    <t>Church &amp; Dwight</t>
  </si>
  <si>
    <t>Ciba</t>
  </si>
  <si>
    <t>CIB Bank</t>
  </si>
  <si>
    <t>Cielo</t>
  </si>
  <si>
    <t>Cifrograd</t>
  </si>
  <si>
    <t>Cigna Healthcare</t>
  </si>
  <si>
    <t>Circuit City</t>
  </si>
  <si>
    <t>Citicorp Savings</t>
  </si>
  <si>
    <t>Citigroup</t>
  </si>
  <si>
    <t>CITRIC</t>
  </si>
  <si>
    <t>Citroen</t>
  </si>
  <si>
    <t>CJ Korea</t>
  </si>
  <si>
    <t>CJ Lion</t>
  </si>
  <si>
    <t>Claire Fisher Cosmetics</t>
  </si>
  <si>
    <t>Clairol</t>
  </si>
  <si>
    <t>Clarica</t>
  </si>
  <si>
    <t>Claro</t>
  </si>
  <si>
    <t>Classified Ventures</t>
  </si>
  <si>
    <t>Clearasil</t>
  </si>
  <si>
    <t>Clearwire</t>
  </si>
  <si>
    <t>Clerical Medical</t>
  </si>
  <si>
    <t>Clix</t>
  </si>
  <si>
    <t>Clockwork</t>
  </si>
  <si>
    <t>Clock Work Reklamebureau</t>
  </si>
  <si>
    <t>Clover</t>
  </si>
  <si>
    <t>Clover Leaf Seafoods L.P.</t>
  </si>
  <si>
    <t>CMPC</t>
  </si>
  <si>
    <t>CMR</t>
  </si>
  <si>
    <t>Cobra Beer Ltd</t>
  </si>
  <si>
    <t>Coca Cola Company</t>
  </si>
  <si>
    <t>Coca Cola Enterprises</t>
  </si>
  <si>
    <t>Coca – Cola HBC Greece</t>
  </si>
  <si>
    <t>Cocio</t>
  </si>
  <si>
    <t>COFCO Group</t>
  </si>
  <si>
    <t>Cofidis</t>
  </si>
  <si>
    <t>Cofresco</t>
  </si>
  <si>
    <t>Cogsal</t>
  </si>
  <si>
    <t>Colanta</t>
  </si>
  <si>
    <t>Coles</t>
  </si>
  <si>
    <t>Colgate Palmolive</t>
  </si>
  <si>
    <t>Collins Food</t>
  </si>
  <si>
    <t>Colombia Movil S.A. E.S.P - Tigo</t>
  </si>
  <si>
    <t>Colombina</t>
  </si>
  <si>
    <t>Combe</t>
  </si>
  <si>
    <t>Comercial Gallo</t>
  </si>
  <si>
    <t>Comet</t>
  </si>
  <si>
    <t>Commercial Market Strategy Cms</t>
  </si>
  <si>
    <t>Commercial Union</t>
  </si>
  <si>
    <t>Common Health</t>
  </si>
  <si>
    <t>Commonwealth Bank Australia</t>
  </si>
  <si>
    <t>Compania Cervecera De Canarias</t>
  </si>
  <si>
    <t>Compañía Cervecera de Nicaragua, S.A</t>
  </si>
  <si>
    <t>Compania de Galletas Noel</t>
  </si>
  <si>
    <t>Compaq</t>
  </si>
  <si>
    <t>Complete Nutrition</t>
  </si>
  <si>
    <t>Conagra</t>
  </si>
  <si>
    <t>Con Agra Group</t>
  </si>
  <si>
    <t>Confused.com</t>
  </si>
  <si>
    <t>ConocoPhillips</t>
  </si>
  <si>
    <t>Consejo de la Comunicacion</t>
  </si>
  <si>
    <t>Conservas Ortiz</t>
  </si>
  <si>
    <t>Conserve Italia</t>
  </si>
  <si>
    <t>Continental Foods</t>
  </si>
  <si>
    <t>Conto Arancio</t>
  </si>
  <si>
    <t>Coop Denmark</t>
  </si>
  <si>
    <t>Copenhagen Airport</t>
  </si>
  <si>
    <t>Coraya</t>
  </si>
  <si>
    <t>Corby Distilleries</t>
  </si>
  <si>
    <t>Cordiant</t>
  </si>
  <si>
    <t>Core Performance centre</t>
  </si>
  <si>
    <t>Corma</t>
  </si>
  <si>
    <t>Corning Consumer Products</t>
  </si>
  <si>
    <t>Corpbanca</t>
  </si>
  <si>
    <t>Corporacion Dermoestetica S.A.</t>
  </si>
  <si>
    <t>Cosmote Mobile Telecommunications</t>
  </si>
  <si>
    <t>Costa Crociere S.p.A</t>
  </si>
  <si>
    <t>Coty</t>
  </si>
  <si>
    <t>Coway</t>
  </si>
  <si>
    <t>Cow &amp; Gate Nutricia</t>
  </si>
  <si>
    <t>Cox Communications</t>
  </si>
  <si>
    <t>CP</t>
  </si>
  <si>
    <t>Crab Tree</t>
  </si>
  <si>
    <t>Cracker Barrel</t>
  </si>
  <si>
    <t>Cramer Krasselt</t>
  </si>
  <si>
    <t>Crayola</t>
  </si>
  <si>
    <t>Credicard Citi</t>
  </si>
  <si>
    <t>Credit Agricole</t>
  </si>
  <si>
    <t>Credit Suisse</t>
  </si>
  <si>
    <t>Creta Granjas</t>
  </si>
  <si>
    <t>Cricket Communications</t>
  </si>
  <si>
    <t>Crown Berger</t>
  </si>
  <si>
    <t>Crown Imports</t>
  </si>
  <si>
    <t>Cruzan</t>
  </si>
  <si>
    <t>Cruzcampo</t>
  </si>
  <si>
    <t>CSOB</t>
  </si>
  <si>
    <t>Cussons (Uk) Limited</t>
  </si>
  <si>
    <t>Cyfra</t>
  </si>
  <si>
    <t>Dabur &amp; Aviva</t>
  </si>
  <si>
    <t>Daewoo</t>
  </si>
  <si>
    <t>Daiichi Sankyo</t>
  </si>
  <si>
    <t>Dairy Australia</t>
  </si>
  <si>
    <t>Dairy Crest</t>
  </si>
  <si>
    <t>Dairy Farmers</t>
  </si>
  <si>
    <t>Daisy Brand LLC</t>
  </si>
  <si>
    <t>Dalgety</t>
  </si>
  <si>
    <t>Dandy</t>
  </si>
  <si>
    <t>Danica Pension</t>
  </si>
  <si>
    <t>Danisco</t>
  </si>
  <si>
    <t>Danisco Sugar</t>
  </si>
  <si>
    <t>Danish Health Board</t>
  </si>
  <si>
    <t>Danone/Dannon</t>
  </si>
  <si>
    <t>Danone Spain</t>
  </si>
  <si>
    <t>Danpo</t>
  </si>
  <si>
    <t>Danske Bank</t>
  </si>
  <si>
    <t>Danske Invest</t>
  </si>
  <si>
    <t>Danske Stats Baner</t>
  </si>
  <si>
    <t>Dansk Tipstjeneste A/S</t>
  </si>
  <si>
    <t>Darden</t>
  </si>
  <si>
    <t>Daunat</t>
  </si>
  <si>
    <t>Days Inn</t>
  </si>
  <si>
    <t>DB Breweries</t>
  </si>
  <si>
    <t>DDB Korea</t>
  </si>
  <si>
    <t>Deakin University</t>
  </si>
  <si>
    <t>Dean Foods</t>
  </si>
  <si>
    <t>DeBeers</t>
  </si>
  <si>
    <t>Debenhams</t>
  </si>
  <si>
    <t>Debt Advisory Service</t>
  </si>
  <si>
    <t>Delaney Fletcher Slaymaker</t>
  </si>
  <si>
    <t>Delek</t>
  </si>
  <si>
    <t>Delhaize</t>
  </si>
  <si>
    <t>Dell Computers</t>
  </si>
  <si>
    <t>Dellifood Sentosa Corpindo</t>
  </si>
  <si>
    <t>Del Monte Foods</t>
  </si>
  <si>
    <t>Delta Faucets</t>
  </si>
  <si>
    <t>Delta Lloyd</t>
  </si>
  <si>
    <t>Demasa</t>
  </si>
  <si>
    <t>Denny's</t>
  </si>
  <si>
    <t>Dentsu</t>
  </si>
  <si>
    <t>Desert Glory</t>
  </si>
  <si>
    <t>Deutsch</t>
  </si>
  <si>
    <t>Deutsche Bank Syndicate</t>
  </si>
  <si>
    <t>Deutsche Telecom</t>
  </si>
  <si>
    <t>Development Bank of Singapore</t>
  </si>
  <si>
    <t>DFS</t>
  </si>
  <si>
    <t>DHL</t>
  </si>
  <si>
    <t>DIA</t>
  </si>
  <si>
    <t>Diageo</t>
  </si>
  <si>
    <t>Dialog S.A.</t>
  </si>
  <si>
    <t>Diamond Trading Company</t>
  </si>
  <si>
    <t>Dick's Sporting Goods</t>
  </si>
  <si>
    <t>Digital Property Group</t>
  </si>
  <si>
    <t>Dillon Bass Ltd</t>
  </si>
  <si>
    <t>DIM</t>
  </si>
  <si>
    <t>Dimes</t>
  </si>
  <si>
    <t>Diplom Royal</t>
  </si>
  <si>
    <t>Direct Dial Insurance</t>
  </si>
  <si>
    <t>Directgov</t>
  </si>
  <si>
    <t>Direct Line Insurance PLC</t>
  </si>
  <si>
    <t>Direct Pojistovna</t>
  </si>
  <si>
    <t>DIRECTV</t>
  </si>
  <si>
    <t>Discover</t>
  </si>
  <si>
    <t>Discovery Foods</t>
  </si>
  <si>
    <t>Disney Group</t>
  </si>
  <si>
    <t>Distell</t>
  </si>
  <si>
    <t>Distillerie Fratelli Branca</t>
  </si>
  <si>
    <t>Distribuidora Internacional de Alimentacion (DIA)</t>
  </si>
  <si>
    <t>Dixons Group</t>
  </si>
  <si>
    <t>D.M.B. &amp; B.</t>
  </si>
  <si>
    <t>Dobson</t>
  </si>
  <si>
    <t>Dole</t>
  </si>
  <si>
    <t>Dominos</t>
  </si>
  <si>
    <t>Doner For May Company</t>
  </si>
  <si>
    <t>Dong</t>
  </si>
  <si>
    <t>Dongsuh</t>
  </si>
  <si>
    <t>Dorel</t>
  </si>
  <si>
    <t>Douwe Egberts</t>
  </si>
  <si>
    <t>Dowbrands Asia</t>
  </si>
  <si>
    <t>Drambuie</t>
  </si>
  <si>
    <t>Dr Oetker</t>
  </si>
  <si>
    <t>Dr Oetker Group</t>
  </si>
  <si>
    <t>Dr Pepper Snapple Group</t>
  </si>
  <si>
    <t>Dr Scholl's</t>
  </si>
  <si>
    <t>DTE Energy</t>
  </si>
  <si>
    <t>Dublin Airport Authority</t>
  </si>
  <si>
    <t>Dublin City Council</t>
  </si>
  <si>
    <t>Dufil</t>
  </si>
  <si>
    <t>Dulux</t>
  </si>
  <si>
    <t>Dun &amp; Bradstreet</t>
  </si>
  <si>
    <t>Dunkin Donut</t>
  </si>
  <si>
    <t>Du Pont De Nemours</t>
  </si>
  <si>
    <t>Durex</t>
  </si>
  <si>
    <t>Dutch Meat Board</t>
  </si>
  <si>
    <t>Dutch Mill</t>
  </si>
  <si>
    <t>Dylon</t>
  </si>
  <si>
    <t>Dymo</t>
  </si>
  <si>
    <t>Dyrups</t>
  </si>
  <si>
    <t>East Midlands Electricity</t>
  </si>
  <si>
    <t>East-West Marketing</t>
  </si>
  <si>
    <t>EasyJet</t>
  </si>
  <si>
    <t>Ebay</t>
  </si>
  <si>
    <t>EBS</t>
  </si>
  <si>
    <t>E. C. De Witt</t>
  </si>
  <si>
    <t>Ecker Granini</t>
  </si>
  <si>
    <t>Ecoembalajes España</t>
  </si>
  <si>
    <t>Edeka</t>
  </si>
  <si>
    <t>Eden Vale</t>
  </si>
  <si>
    <t>EDF</t>
  </si>
  <si>
    <t>Edgewell</t>
  </si>
  <si>
    <t>Edible Arrangements International, Inc</t>
  </si>
  <si>
    <t>EDP</t>
  </si>
  <si>
    <t>Edrington</t>
  </si>
  <si>
    <t>EDS Business and Technology</t>
  </si>
  <si>
    <t>Edu-Loan (Pty) Ltd</t>
  </si>
  <si>
    <t>Edward Dillon</t>
  </si>
  <si>
    <t>Edward Snell &amp; Co Ltd</t>
  </si>
  <si>
    <t>EF</t>
  </si>
  <si>
    <t>Efes</t>
  </si>
  <si>
    <t>EFKO Group</t>
  </si>
  <si>
    <t>Egeberg</t>
  </si>
  <si>
    <t>eHarmony</t>
  </si>
  <si>
    <t>Ehrmann Alimpex</t>
  </si>
  <si>
    <t>E.I.D. Parry (India) Ltd</t>
  </si>
  <si>
    <t>Eight O'Clock Coffee</t>
  </si>
  <si>
    <t>eircom</t>
  </si>
  <si>
    <t>Eisai</t>
  </si>
  <si>
    <t>E &amp; J Gallo winery</t>
  </si>
  <si>
    <t>Eldorado</t>
  </si>
  <si>
    <t>Electricity Council</t>
  </si>
  <si>
    <t>Electricity Supply</t>
  </si>
  <si>
    <t>Electrolux</t>
  </si>
  <si>
    <t>Electronic Arts</t>
  </si>
  <si>
    <t>Eleme</t>
  </si>
  <si>
    <t>ELF</t>
  </si>
  <si>
    <t>Eli Lilly Intrnl Corp Com</t>
  </si>
  <si>
    <t>Elite</t>
  </si>
  <si>
    <t>El Pozo</t>
  </si>
  <si>
    <t>El Rey</t>
  </si>
  <si>
    <t>Elsparefonden</t>
  </si>
  <si>
    <t>eMag</t>
  </si>
  <si>
    <t>Emami India Limited</t>
  </si>
  <si>
    <t>Embarq</t>
  </si>
  <si>
    <t>Emirates Integrated Telecommunications Company</t>
  </si>
  <si>
    <t>Empresa Forestal Arauco</t>
  </si>
  <si>
    <t>Empresas Lipigas</t>
  </si>
  <si>
    <t>Eneco</t>
  </si>
  <si>
    <t>ENECO Energie</t>
  </si>
  <si>
    <t>ENEL</t>
  </si>
  <si>
    <t>Energizer Holdings Inc.</t>
  </si>
  <si>
    <t>Engro</t>
  </si>
  <si>
    <t>Eniro</t>
  </si>
  <si>
    <t>Entel</t>
  </si>
  <si>
    <t>Enterprise Car Sales</t>
  </si>
  <si>
    <t>Enterprise Holdings</t>
  </si>
  <si>
    <t>Epson</t>
  </si>
  <si>
    <t>Equiva Services-Texaco</t>
  </si>
  <si>
    <t>Ergo</t>
  </si>
  <si>
    <t>Ergon Energy</t>
  </si>
  <si>
    <t>Ericsson</t>
  </si>
  <si>
    <t>Esi Polska</t>
  </si>
  <si>
    <t>ESPN</t>
  </si>
  <si>
    <t>Estee Lauder</t>
  </si>
  <si>
    <t>Estrella</t>
  </si>
  <si>
    <t>Esure</t>
  </si>
  <si>
    <t>Ethicon Endo</t>
  </si>
  <si>
    <t>ETI</t>
  </si>
  <si>
    <t>Etisalat</t>
  </si>
  <si>
    <t>Euronics Italia Spa.</t>
  </si>
  <si>
    <t>Europæiske Rejseforsikring</t>
  </si>
  <si>
    <t>Europe Foods GB</t>
  </si>
  <si>
    <t>Euro RSCG</t>
  </si>
  <si>
    <t>Euro Rtv Agd</t>
  </si>
  <si>
    <t>Eurotel</t>
  </si>
  <si>
    <t>Eurozet</t>
  </si>
  <si>
    <t>Evercrisp Snacks</t>
  </si>
  <si>
    <t>Ever Ready</t>
  </si>
  <si>
    <t>Evyap</t>
  </si>
  <si>
    <t>Expedia Inc</t>
  </si>
  <si>
    <t>Experian</t>
  </si>
  <si>
    <t>Expert Hellas</t>
  </si>
  <si>
    <t>Explorex Technologies Inc</t>
  </si>
  <si>
    <t>Exxon Mobil Corporation</t>
  </si>
  <si>
    <t>Ezaki Glico</t>
  </si>
  <si>
    <t>Facebook</t>
  </si>
  <si>
    <t>Fagor SA</t>
  </si>
  <si>
    <t>FAI Insurance</t>
  </si>
  <si>
    <t>Falabella</t>
  </si>
  <si>
    <t>Falck</t>
  </si>
  <si>
    <t>Familia</t>
  </si>
  <si>
    <t>Famous Brands Ltd</t>
  </si>
  <si>
    <t>Famous Footwear</t>
  </si>
  <si>
    <t>Farmacias Benavides</t>
  </si>
  <si>
    <t>Farma Lepori</t>
  </si>
  <si>
    <t>Fater S.p.a</t>
  </si>
  <si>
    <t>Favorite Brands Inc</t>
  </si>
  <si>
    <t>Federal Express</t>
  </si>
  <si>
    <t>Fenavi</t>
  </si>
  <si>
    <t>Ferrero</t>
  </si>
  <si>
    <t>Ferring Pharmaceuticals</t>
  </si>
  <si>
    <t>FET</t>
  </si>
  <si>
    <t>Fidelity</t>
  </si>
  <si>
    <t>Fidia Farmaceutici</t>
  </si>
  <si>
    <t>Field Fresh Foods Pvt. Ltd</t>
  </si>
  <si>
    <t>Financial Syndicate</t>
  </si>
  <si>
    <t>Findus</t>
  </si>
  <si>
    <t>FirstBank</t>
  </si>
  <si>
    <t>First Choice</t>
  </si>
  <si>
    <t>FirstRand Bank Limited</t>
  </si>
  <si>
    <t>Fisher &amp; Paykel</t>
  </si>
  <si>
    <t>Fisons</t>
  </si>
  <si>
    <t>Fleet/Norstar</t>
  </si>
  <si>
    <t>Fleetway Editions</t>
  </si>
  <si>
    <t>Flex</t>
  </si>
  <si>
    <t>Flight Centre</t>
  </si>
  <si>
    <t>Florida Dept of Citrus</t>
  </si>
  <si>
    <t>Florida's Natural</t>
  </si>
  <si>
    <t>Fly Buys</t>
  </si>
  <si>
    <t>F&amp;N</t>
  </si>
  <si>
    <t>Focus</t>
  </si>
  <si>
    <t>Fona</t>
  </si>
  <si>
    <t>Fondo Vitivinicola Mendoza</t>
  </si>
  <si>
    <t>Ford Motor Company</t>
  </si>
  <si>
    <t>Forte Pharma Laboratoires</t>
  </si>
  <si>
    <t>Fortis Bank</t>
  </si>
  <si>
    <t>Foster Farms</t>
  </si>
  <si>
    <t>Foster's</t>
  </si>
  <si>
    <t>Fountain Tire</t>
  </si>
  <si>
    <t>Foxs Biscuits Ltd</t>
  </si>
  <si>
    <t>France Telecom</t>
  </si>
  <si>
    <t>Fratelli Averna</t>
  </si>
  <si>
    <t>Freeview NZ</t>
  </si>
  <si>
    <t>Fresh &amp; Honest Cafe Ltd</t>
  </si>
  <si>
    <t>Friends Provident</t>
  </si>
  <si>
    <t>Friesche Vlag</t>
  </si>
  <si>
    <t>Friesland Campina</t>
  </si>
  <si>
    <t>Frigo sa</t>
  </si>
  <si>
    <t>Frizzell Insurance</t>
  </si>
  <si>
    <t>Fruit Dips</t>
  </si>
  <si>
    <t>Fruit of the Loom</t>
  </si>
  <si>
    <t>Fry Hammond Barr</t>
  </si>
  <si>
    <t>Fujian Dali Group</t>
  </si>
  <si>
    <t>Fujian Haixin</t>
  </si>
  <si>
    <t>Fujian Nanping Nanfu Battery Co</t>
  </si>
  <si>
    <t>Furniture Brands Int</t>
  </si>
  <si>
    <t>Furniture.com</t>
  </si>
  <si>
    <t>Galbani</t>
  </si>
  <si>
    <t>Galderma</t>
  </si>
  <si>
    <t>Gamesa</t>
  </si>
  <si>
    <t>Gamma</t>
  </si>
  <si>
    <t>Gap</t>
  </si>
  <si>
    <t>Garanti</t>
  </si>
  <si>
    <t>Gas Natural Fenosa</t>
  </si>
  <si>
    <t>Gateway</t>
  </si>
  <si>
    <t>Gaymers</t>
  </si>
  <si>
    <t>GEB</t>
  </si>
  <si>
    <t>GE Capital Bank</t>
  </si>
  <si>
    <t>Gedeon Richter</t>
  </si>
  <si>
    <t>General De Confiteria</t>
  </si>
  <si>
    <t>General Mills</t>
  </si>
  <si>
    <t>General Mills &amp; Nestle Group</t>
  </si>
  <si>
    <t>General Motors</t>
  </si>
  <si>
    <t>Genertel</t>
  </si>
  <si>
    <t>Genesis</t>
  </si>
  <si>
    <t>Geniki Trofimon</t>
  </si>
  <si>
    <t>Genomma Lab</t>
  </si>
  <si>
    <t>George Patterson Bates</t>
  </si>
  <si>
    <t>George Weston Bakeries</t>
  </si>
  <si>
    <t>Georgia Pacific Corporation</t>
  </si>
  <si>
    <t>German National Tourist Office</t>
  </si>
  <si>
    <t>GHD</t>
  </si>
  <si>
    <t>Giant Eagle</t>
  </si>
  <si>
    <t>Giant Food Stores</t>
  </si>
  <si>
    <t>Gildee</t>
  </si>
  <si>
    <t>GIO - Insurance</t>
  </si>
  <si>
    <t>Giovanni Rana</t>
  </si>
  <si>
    <t>Giti</t>
  </si>
  <si>
    <t>Gjensidige Bank</t>
  </si>
  <si>
    <t>Glaxosmithkline</t>
  </si>
  <si>
    <t>Globe Telecommunications</t>
  </si>
  <si>
    <t>Globus</t>
  </si>
  <si>
    <t>Glocalnet</t>
  </si>
  <si>
    <t>Godiva Chocolatier</t>
  </si>
  <si>
    <t>Godrej Consumer Product Limited</t>
  </si>
  <si>
    <t>Godrej Ge Appliances Ltd</t>
  </si>
  <si>
    <t>Going Places</t>
  </si>
  <si>
    <t>Golden Circle Cannery</t>
  </si>
  <si>
    <t>Golden Fry Foods</t>
  </si>
  <si>
    <t>Golden Wonder</t>
  </si>
  <si>
    <t>Goldilocks Bakeshop Inc.</t>
  </si>
  <si>
    <t>Goldpartner</t>
  </si>
  <si>
    <t>Gold Roast</t>
  </si>
  <si>
    <t>Goodby, Silverstein &amp; Partners</t>
  </si>
  <si>
    <t>Goodlass Nerolac</t>
  </si>
  <si>
    <t>Goodman Fielder</t>
  </si>
  <si>
    <t>Goodyear</t>
  </si>
  <si>
    <t>Google</t>
  </si>
  <si>
    <t>Gorton's</t>
  </si>
  <si>
    <t>Gostyn</t>
  </si>
  <si>
    <t>Goterborg Kex</t>
  </si>
  <si>
    <t>Gourmet Garden</t>
  </si>
  <si>
    <t>Government of Mexico</t>
  </si>
  <si>
    <t>Graco</t>
  </si>
  <si>
    <t>Graham Poulter Plc</t>
  </si>
  <si>
    <t>Grameenphone</t>
  </si>
  <si>
    <t>Granada Uk Rental And Retail</t>
  </si>
  <si>
    <t>Granfood</t>
  </si>
  <si>
    <t>Grant Jacoby</t>
  </si>
  <si>
    <t>Grant Thornton</t>
  </si>
  <si>
    <t>Great Wolf Lodge</t>
  </si>
  <si>
    <t>Green Mountain Cidery</t>
  </si>
  <si>
    <t>Green Mountain Coffee</t>
  </si>
  <si>
    <t>Grey Worldwide</t>
  </si>
  <si>
    <t>Griffins</t>
  </si>
  <si>
    <t>Groupe SEB</t>
  </si>
  <si>
    <t>Grupa Zywiec</t>
  </si>
  <si>
    <t>Grupo Bimbo</t>
  </si>
  <si>
    <t>Grupo Cacaolat S.L.</t>
  </si>
  <si>
    <t>Grupo Leche Pascual</t>
  </si>
  <si>
    <t>Grupo Mahou-San Miguel</t>
  </si>
  <si>
    <t>Grupo Modelo</t>
  </si>
  <si>
    <t>Grupo Petropolis</t>
  </si>
  <si>
    <t>Grupo Polar</t>
  </si>
  <si>
    <t>Grupo Salinas</t>
  </si>
  <si>
    <t>GRUPO SOS</t>
  </si>
  <si>
    <t>Grupo Televisa</t>
  </si>
  <si>
    <t>Grupo Vitro</t>
  </si>
  <si>
    <t>GS Caltex</t>
  </si>
  <si>
    <t>Guaber</t>
  </si>
  <si>
    <t>Guangshou Confectionery</t>
  </si>
  <si>
    <t>Guan Sheng Yuan</t>
  </si>
  <si>
    <t>Guardian Life</t>
  </si>
  <si>
    <t>Guhl Ikebana Cosmetics</t>
  </si>
  <si>
    <t>Guidant</t>
  </si>
  <si>
    <t>Guldbageren</t>
  </si>
  <si>
    <t>Guseppe</t>
  </si>
  <si>
    <t>GVT (Global Village Telecom)</t>
  </si>
  <si>
    <t>H3G</t>
  </si>
  <si>
    <t>Haagen Dazs</t>
  </si>
  <si>
    <t>Haci Sakir</t>
  </si>
  <si>
    <t>Haier Incorporation</t>
  </si>
  <si>
    <t>Hakuhodo</t>
  </si>
  <si>
    <t>Halfords</t>
  </si>
  <si>
    <t>Hallmark</t>
  </si>
  <si>
    <t>Halls Bros</t>
  </si>
  <si>
    <t>Hancomm</t>
  </si>
  <si>
    <t>Hanes</t>
  </si>
  <si>
    <t>Hanesbrands Inc</t>
  </si>
  <si>
    <t>Haoji</t>
  </si>
  <si>
    <t>Harbin Pharmaceutical Group Co. Ltd.</t>
  </si>
  <si>
    <t>Harinera Del Valle</t>
  </si>
  <si>
    <t>Harley-Davidson</t>
  </si>
  <si>
    <t>Harveys of Bristol</t>
  </si>
  <si>
    <t>Havas</t>
  </si>
  <si>
    <t>Havells</t>
  </si>
  <si>
    <t>Hawley &amp; Hazel Chemical Co.(ZS) Ltd</t>
  </si>
  <si>
    <t>Haymes Paint</t>
  </si>
  <si>
    <t>HBOS</t>
  </si>
  <si>
    <t>HCF (health insurance)</t>
  </si>
  <si>
    <t>HCL Infinet</t>
  </si>
  <si>
    <t>HDFC</t>
  </si>
  <si>
    <t>Heineken N.V.</t>
  </si>
  <si>
    <t>Heinz</t>
  </si>
  <si>
    <t>Hellebusch Research &amp; Consulting</t>
  </si>
  <si>
    <t>Helzberg Diamonds</t>
  </si>
  <si>
    <t>Hemas Marketing Pvt Ltd</t>
  </si>
  <si>
    <t>Henkel</t>
  </si>
  <si>
    <t>Hennessy</t>
  </si>
  <si>
    <t>Herbapol Lublin</t>
  </si>
  <si>
    <t>Herdez</t>
  </si>
  <si>
    <t>Hero</t>
  </si>
  <si>
    <t>Hero Honda Motors Ltd</t>
  </si>
  <si>
    <t>Herschend Entertainment</t>
  </si>
  <si>
    <t>Hershey Chocolate Company</t>
  </si>
  <si>
    <t>Heublein</t>
  </si>
  <si>
    <t>Hewlett Packard</t>
  </si>
  <si>
    <t>hhgregg</t>
  </si>
  <si>
    <t>Hicks, Muse, Tate And Furst Company</t>
  </si>
  <si>
    <t>Hijos de Rivera</t>
  </si>
  <si>
    <t>Hillsdown Holdings Plc</t>
  </si>
  <si>
    <t>Hill's Pet Nutrition</t>
  </si>
  <si>
    <t>Hindustan Times</t>
  </si>
  <si>
    <t>Hisense Group</t>
  </si>
  <si>
    <t>Hitachi Ltd</t>
  </si>
  <si>
    <t>Hite Brewery Company Ltd</t>
  </si>
  <si>
    <t>Hjemmet Mortensen</t>
  </si>
  <si>
    <t>Hochland</t>
  </si>
  <si>
    <t>Holiday Inn</t>
  </si>
  <si>
    <t>Hologic</t>
  </si>
  <si>
    <t>Holsten Breweries</t>
  </si>
  <si>
    <t>Homann Feinkost GmbH</t>
  </si>
  <si>
    <t>HomeAway.com</t>
  </si>
  <si>
    <t>Home Credit</t>
  </si>
  <si>
    <t>Honda</t>
  </si>
  <si>
    <t>Hoover</t>
  </si>
  <si>
    <t>Horizon Organic</t>
  </si>
  <si>
    <t>Hormel Foods Corp</t>
  </si>
  <si>
    <t>Hornitos</t>
  </si>
  <si>
    <t>Hortex</t>
  </si>
  <si>
    <t>HoyHoy</t>
  </si>
  <si>
    <t>Hozelock</t>
  </si>
  <si>
    <t>HP Bulmer Ltd</t>
  </si>
  <si>
    <t>H&amp;R Block</t>
  </si>
  <si>
    <t>HSBC</t>
  </si>
  <si>
    <t>HSE</t>
  </si>
  <si>
    <t>HSE/Safefood</t>
  </si>
  <si>
    <t>HT Media Ltd</t>
  </si>
  <si>
    <t>Huawei</t>
  </si>
  <si>
    <t>Huber Engineered Woods</t>
  </si>
  <si>
    <t>Hudson Bay Company</t>
  </si>
  <si>
    <t>Hui Yuan</t>
  </si>
  <si>
    <t>Huletts</t>
  </si>
  <si>
    <t>Humana</t>
  </si>
  <si>
    <t>Humira</t>
  </si>
  <si>
    <t>Hunan Yahua Dairy Ltd</t>
  </si>
  <si>
    <t>Hurriyet</t>
  </si>
  <si>
    <t>Hutchison 3G</t>
  </si>
  <si>
    <t>Hutchison Max Telecom Ltd</t>
  </si>
  <si>
    <t>Hutchison Whampoa Group</t>
  </si>
  <si>
    <t>Hyde Park Group</t>
  </si>
  <si>
    <t>Hypermarcas</t>
  </si>
  <si>
    <t>Hyundai</t>
  </si>
  <si>
    <t>IBD India Private Ltd</t>
  </si>
  <si>
    <t>Iberostar</t>
  </si>
  <si>
    <t>IBM</t>
  </si>
  <si>
    <t>ICBC</t>
  </si>
  <si>
    <t>ICICI</t>
  </si>
  <si>
    <t>ICI Paints</t>
  </si>
  <si>
    <t>ID Consultores</t>
  </si>
  <si>
    <t>Idea Cellular</t>
  </si>
  <si>
    <t>Idearc Media</t>
  </si>
  <si>
    <t>IDV UK Ltd</t>
  </si>
  <si>
    <t>Iglo</t>
  </si>
  <si>
    <t>Ikano Bank</t>
  </si>
  <si>
    <t>Ikea</t>
  </si>
  <si>
    <t>Illycaffè S.p.A</t>
  </si>
  <si>
    <t>Importaciones y Exportaciones VARMA</t>
  </si>
  <si>
    <t>Impulse</t>
  </si>
  <si>
    <t>Indagro Foods Limited</t>
  </si>
  <si>
    <t>Indesit Company</t>
  </si>
  <si>
    <t>Indian Oil Corporation Ltd</t>
  </si>
  <si>
    <t>Industria de Alimentos Zenu</t>
  </si>
  <si>
    <t>ING</t>
  </si>
  <si>
    <t>Innocent</t>
  </si>
  <si>
    <t>Inntea</t>
  </si>
  <si>
    <t>iNova</t>
  </si>
  <si>
    <t>Instituto Nacional Electoral</t>
  </si>
  <si>
    <t>Insurance Syndicate</t>
  </si>
  <si>
    <t>Intact Financial Corporation</t>
  </si>
  <si>
    <t>Intel</t>
  </si>
  <si>
    <t>Interactive Advertising Bureau</t>
  </si>
  <si>
    <t>Interbrew</t>
  </si>
  <si>
    <t>Intercontinental Hotels Group (IHG)</t>
  </si>
  <si>
    <t>International Marques</t>
  </si>
  <si>
    <t>International Paper Do Brasil Ltda</t>
  </si>
  <si>
    <t>Internation Distillers Philippines</t>
  </si>
  <si>
    <t>Interpublic Group</t>
  </si>
  <si>
    <t>Interstate Bakeries</t>
  </si>
  <si>
    <t>Intesa Sanpaolo</t>
  </si>
  <si>
    <t>Intouch</t>
  </si>
  <si>
    <t>Invista</t>
  </si>
  <si>
    <t>Ionica</t>
  </si>
  <si>
    <t>I.P.C</t>
  </si>
  <si>
    <t>IPC</t>
  </si>
  <si>
    <t>Ipek Kagit</t>
  </si>
  <si>
    <t>IP Trading</t>
  </si>
  <si>
    <t>IPUSA</t>
  </si>
  <si>
    <t>Irish Biscuits</t>
  </si>
  <si>
    <t>Irving Consumer Products</t>
  </si>
  <si>
    <t>Isabel</t>
  </si>
  <si>
    <t>Isdin</t>
  </si>
  <si>
    <t>Isola Takshingle</t>
  </si>
  <si>
    <t>Itaú</t>
  </si>
  <si>
    <t>ITC LRBD Ltd</t>
  </si>
  <si>
    <t>ITC Ltd</t>
  </si>
  <si>
    <t>ITV Digital</t>
  </si>
  <si>
    <t>I.W.S</t>
  </si>
  <si>
    <t>IWS</t>
  </si>
  <si>
    <t>Jafra Cosmetics International</t>
  </si>
  <si>
    <t>JALA</t>
  </si>
  <si>
    <t>James River</t>
  </si>
  <si>
    <t>James Robertson &amp; Sons</t>
  </si>
  <si>
    <t>Jasper Infotech Private Ltd</t>
  </si>
  <si>
    <t>Jbb Worldwide (Jim Beam)</t>
  </si>
  <si>
    <t>JBS</t>
  </si>
  <si>
    <t>JCPenney</t>
  </si>
  <si>
    <t xml:space="preserve">JDE Master Blenders </t>
  </si>
  <si>
    <t>Jenny Craig</t>
  </si>
  <si>
    <t>Jeronimo Martins</t>
  </si>
  <si>
    <t>Jestset Travel</t>
  </si>
  <si>
    <t>Jetstar</t>
  </si>
  <si>
    <t>Jeyes Ltd</t>
  </si>
  <si>
    <t>JO Butler</t>
  </si>
  <si>
    <t>John Lewis</t>
  </si>
  <si>
    <t>Johnson &amp; Johnson</t>
  </si>
  <si>
    <t>Johnsonville</t>
  </si>
  <si>
    <t>John Street</t>
  </si>
  <si>
    <t>John West</t>
  </si>
  <si>
    <t>Jollibee Food Corporation</t>
  </si>
  <si>
    <t>Jotun</t>
  </si>
  <si>
    <t>Joyco</t>
  </si>
  <si>
    <t>JP Morgan Chase</t>
  </si>
  <si>
    <t>J Sainsburys</t>
  </si>
  <si>
    <t>Jungle.Com</t>
  </si>
  <si>
    <t>Junta de Beneficiencia de Guayaquil</t>
  </si>
  <si>
    <t>Juver Zumos</t>
  </si>
  <si>
    <t>Jyoco</t>
  </si>
  <si>
    <t>Kabi Pharmacia</t>
  </si>
  <si>
    <t>Kaiser</t>
  </si>
  <si>
    <t>Kaitaoqi</t>
  </si>
  <si>
    <t>Kalbe Nutritionals</t>
  </si>
  <si>
    <t>Kamis</t>
  </si>
  <si>
    <t>Kansai Nerolac</t>
  </si>
  <si>
    <t>Kansai Paint Indonesia</t>
  </si>
  <si>
    <t>Kao Brands</t>
  </si>
  <si>
    <t>Kao Consumer Products (Sea)</t>
  </si>
  <si>
    <t>Karamchand Appliances Ltd</t>
  </si>
  <si>
    <t xml:space="preserve">Karlovarske Mineralni Vody a.s. </t>
  </si>
  <si>
    <t>Kaya Ltd</t>
  </si>
  <si>
    <t>Keebler</t>
  </si>
  <si>
    <t>Keith Clark</t>
  </si>
  <si>
    <t>Kelloggs</t>
  </si>
  <si>
    <t>Kelsenbisca</t>
  </si>
  <si>
    <t>Kenwood</t>
  </si>
  <si>
    <t>Kepak</t>
  </si>
  <si>
    <t>Kerry Foods</t>
  </si>
  <si>
    <t>Kerrygold</t>
  </si>
  <si>
    <t>Kettle Foods</t>
  </si>
  <si>
    <t>Keurig</t>
  </si>
  <si>
    <t>KFC</t>
  </si>
  <si>
    <t>KFM</t>
  </si>
  <si>
    <t>KH Lloreda</t>
  </si>
  <si>
    <t>Kia</t>
  </si>
  <si>
    <t>Kia Motors</t>
  </si>
  <si>
    <t>Kibon</t>
  </si>
  <si>
    <t>Kimberly Clark</t>
  </si>
  <si>
    <t>Kims</t>
  </si>
  <si>
    <t>Kinetic Engg</t>
  </si>
  <si>
    <t>Kirin Holdings Company</t>
  </si>
  <si>
    <t>Kiwibank</t>
  </si>
  <si>
    <t>KKCG</t>
  </si>
  <si>
    <t>Kodak</t>
  </si>
  <si>
    <t>Kofola</t>
  </si>
  <si>
    <t>Kohler</t>
  </si>
  <si>
    <t>Kopparberg</t>
  </si>
  <si>
    <t>Kortman Intradal Bv</t>
  </si>
  <si>
    <t>Kotra Pharma</t>
  </si>
  <si>
    <t>KPN</t>
  </si>
  <si>
    <t>Kraft Foods</t>
  </si>
  <si>
    <t>Kreativt Center</t>
  </si>
  <si>
    <t>Krka</t>
  </si>
  <si>
    <t>Krung Thai Card</t>
  </si>
  <si>
    <t>Kwv International</t>
  </si>
  <si>
    <t>Kyivistar</t>
  </si>
  <si>
    <t>Labatts</t>
  </si>
  <si>
    <t>Laboratorio Chile</t>
  </si>
  <si>
    <t>Laboratorio Ledmar</t>
  </si>
  <si>
    <t>Laboratorios Cinfa</t>
  </si>
  <si>
    <t>Laboratorios Urgo SLU</t>
  </si>
  <si>
    <t>La Caixa</t>
  </si>
  <si>
    <t>La Caja Seguros</t>
  </si>
  <si>
    <t>Lacer S.A.</t>
  </si>
  <si>
    <t>La Cruz del Campo</t>
  </si>
  <si>
    <t>Lacta</t>
  </si>
  <si>
    <t>Lactalis Group</t>
  </si>
  <si>
    <t>La française des jeux</t>
  </si>
  <si>
    <t>Lager Syndicate</t>
  </si>
  <si>
    <t>Lala</t>
  </si>
  <si>
    <t>Lamote</t>
  </si>
  <si>
    <t>La Nacion</t>
  </si>
  <si>
    <t>Land Rover</t>
  </si>
  <si>
    <t>Lane Bryant</t>
  </si>
  <si>
    <t>Lantmannen</t>
  </si>
  <si>
    <t>La Papelera Del Plata</t>
  </si>
  <si>
    <t>Larios</t>
  </si>
  <si>
    <t>LATAM AIRLINES</t>
  </si>
  <si>
    <t>Latin Works</t>
  </si>
  <si>
    <t>Latitude Financial Services</t>
  </si>
  <si>
    <t>Laureate International Universities</t>
  </si>
  <si>
    <t>Lavazza</t>
  </si>
  <si>
    <t>La Virginia</t>
  </si>
  <si>
    <t>LCA</t>
  </si>
  <si>
    <t>Leaf</t>
  </si>
  <si>
    <t>L'Easy</t>
  </si>
  <si>
    <t>Leeds BS</t>
  </si>
  <si>
    <t>Lee Jeans</t>
  </si>
  <si>
    <t>Lee Kum Kee</t>
  </si>
  <si>
    <t>Lego</t>
  </si>
  <si>
    <t>Legoland</t>
  </si>
  <si>
    <t>LEK</t>
  </si>
  <si>
    <t>LendingTree.Com</t>
  </si>
  <si>
    <t>Leniz Y Lobato</t>
  </si>
  <si>
    <t>Lenovo</t>
  </si>
  <si>
    <t>LensCrafters</t>
  </si>
  <si>
    <t>Leo Burnett</t>
  </si>
  <si>
    <t>Leroy Merlin</t>
  </si>
  <si>
    <t>Les Furets</t>
  </si>
  <si>
    <t>Levi Strauss</t>
  </si>
  <si>
    <t>Lexmark International, Inc</t>
  </si>
  <si>
    <t>LG Corp</t>
  </si>
  <si>
    <t>LGE US</t>
  </si>
  <si>
    <t>LGR Holdings</t>
  </si>
  <si>
    <t>Liberty</t>
  </si>
  <si>
    <t>Lifescan</t>
  </si>
  <si>
    <t>Life Style</t>
  </si>
  <si>
    <t>Life Time Fitness</t>
  </si>
  <si>
    <t>Lindt &amp; Sprungli</t>
  </si>
  <si>
    <t>Li-Ning</t>
  </si>
  <si>
    <t>Lipigas</t>
  </si>
  <si>
    <t>Little Caesar Enterprises</t>
  </si>
  <si>
    <t>Littlewoods Retail</t>
  </si>
  <si>
    <t>Lloyds TSB</t>
  </si>
  <si>
    <t>LML Ltd</t>
  </si>
  <si>
    <t>Lobkowicz</t>
  </si>
  <si>
    <t>L'Occitane</t>
  </si>
  <si>
    <t>Logitech</t>
  </si>
  <si>
    <t>Lohia Machines Limited</t>
  </si>
  <si>
    <t>Lojas Riachuelo</t>
  </si>
  <si>
    <t>L'Oreal</t>
  </si>
  <si>
    <t>Lorenz Bahlsen Snack World</t>
  </si>
  <si>
    <t>Lornamead</t>
  </si>
  <si>
    <t>Lotte</t>
  </si>
  <si>
    <t>Lotto</t>
  </si>
  <si>
    <t>Louise Vuitton Moet Hennessy</t>
  </si>
  <si>
    <t>LOVEFiLM</t>
  </si>
  <si>
    <t>Lowe Worldwide</t>
  </si>
  <si>
    <t>Lubella</t>
  </si>
  <si>
    <t>Lucchetti</t>
  </si>
  <si>
    <t>Lucchetti Corpora Tres Montes</t>
  </si>
  <si>
    <t>Lucky Star Pilchards</t>
  </si>
  <si>
    <t>Lukas Bank</t>
  </si>
  <si>
    <t>Lunn Poly</t>
  </si>
  <si>
    <t>Luxottica</t>
  </si>
  <si>
    <t>Maabarot</t>
  </si>
  <si>
    <t>Maax</t>
  </si>
  <si>
    <t>Mabe</t>
  </si>
  <si>
    <t>Macromex</t>
  </si>
  <si>
    <t>Madura Garments</t>
  </si>
  <si>
    <t>Magyar Kulkereskedelmi Bank Rt</t>
  </si>
  <si>
    <t>Mahindra &amp; Mahindra</t>
  </si>
  <si>
    <t>Mail on Sunday</t>
  </si>
  <si>
    <t>MAKEMYTRIP PRIVATE LIMITED</t>
  </si>
  <si>
    <t>Malaco Leaf</t>
  </si>
  <si>
    <t>Malher</t>
  </si>
  <si>
    <t>Mall Plaza</t>
  </si>
  <si>
    <t>Manetti &amp; Roberts</t>
  </si>
  <si>
    <t>Manpower</t>
  </si>
  <si>
    <t>Manulife</t>
  </si>
  <si>
    <t>Mapfre</t>
  </si>
  <si>
    <t>Mareblu Tonno</t>
  </si>
  <si>
    <t>Mareven Food</t>
  </si>
  <si>
    <t>Marico Industries Limited</t>
  </si>
  <si>
    <t>Marie Uniq</t>
  </si>
  <si>
    <t>Marks &amp; Spencer Plc</t>
  </si>
  <si>
    <t>Marlow Foods</t>
  </si>
  <si>
    <t>Marriott Hotels</t>
  </si>
  <si>
    <t>Mars</t>
  </si>
  <si>
    <t>Masan Group</t>
  </si>
  <si>
    <t>Maspex</t>
  </si>
  <si>
    <t>Massmart Holding</t>
  </si>
  <si>
    <t>Mastercard International</t>
  </si>
  <si>
    <t>Masterfoods</t>
  </si>
  <si>
    <t>Matari Advertising</t>
  </si>
  <si>
    <t>Mater Private Healthcare</t>
  </si>
  <si>
    <t>Mattel</t>
  </si>
  <si>
    <t>Mattessons Walls</t>
  </si>
  <si>
    <t>Maxis Communications</t>
  </si>
  <si>
    <t>Max New York Life</t>
  </si>
  <si>
    <t>MAXUS Ukraine Co. Ltd</t>
  </si>
  <si>
    <t>Maybelline</t>
  </si>
  <si>
    <t>Maytag</t>
  </si>
  <si>
    <t>Mbna-Helm Agency</t>
  </si>
  <si>
    <t>McCain Foods</t>
  </si>
  <si>
    <t>Mccann Ericson Advertising</t>
  </si>
  <si>
    <t>McCaw Cellular Communications</t>
  </si>
  <si>
    <t>McCormick'S</t>
  </si>
  <si>
    <t>McDonalds</t>
  </si>
  <si>
    <t>McDowells</t>
  </si>
  <si>
    <t>McKee Foods</t>
  </si>
  <si>
    <t>Mead Johnson</t>
  </si>
  <si>
    <t>Meadow Lea Foods</t>
  </si>
  <si>
    <t>Meat and Livestock Commision</t>
  </si>
  <si>
    <t>Meat &amp; Livestock Australia</t>
  </si>
  <si>
    <t>Meat &amp; Livestock UK</t>
  </si>
  <si>
    <t>Medco Health Solutions</t>
  </si>
  <si>
    <t>MediaCom</t>
  </si>
  <si>
    <t>Mediaset</t>
  </si>
  <si>
    <t>Media Storm</t>
  </si>
  <si>
    <t>Media Support</t>
  </si>
  <si>
    <t>Medibank Private</t>
  </si>
  <si>
    <t>Medical Benefits Fund Of Australia Ltd</t>
  </si>
  <si>
    <t>MEDIFE</t>
  </si>
  <si>
    <t>MedImmune</t>
  </si>
  <si>
    <t>Medtronic</t>
  </si>
  <si>
    <t>Mejeriforeningen</t>
  </si>
  <si>
    <t>Mellors Reay</t>
  </si>
  <si>
    <t>Menarini Group</t>
  </si>
  <si>
    <t>Mengniu</t>
  </si>
  <si>
    <t>Mentholatum</t>
  </si>
  <si>
    <t>Merck &amp; Co Inc</t>
  </si>
  <si>
    <t>Merial</t>
  </si>
  <si>
    <t>Merisant Ltd</t>
  </si>
  <si>
    <t>Merlin Entertainments Group</t>
  </si>
  <si>
    <t>Merloni Elettrodomestici</t>
  </si>
  <si>
    <t>Merz &amp; Co.</t>
  </si>
  <si>
    <t>Metrocentro</t>
  </si>
  <si>
    <t>Metropolitan Life Insurance Company</t>
  </si>
  <si>
    <t>Mevgal</t>
  </si>
  <si>
    <t>Mexicana Airlines</t>
  </si>
  <si>
    <t>Mey Icki</t>
  </si>
  <si>
    <t>MFI</t>
  </si>
  <si>
    <t>MFS Communications</t>
  </si>
  <si>
    <t>MGA Entertainment</t>
  </si>
  <si>
    <t>Michelin</t>
  </si>
  <si>
    <t>Microsoft</t>
  </si>
  <si>
    <t>Midsummer Ltd</t>
  </si>
  <si>
    <t>MiFarma</t>
  </si>
  <si>
    <t>Migros</t>
  </si>
  <si>
    <t>Mikakuto Co. Ltd.</t>
  </si>
  <si>
    <t>Milennium Import</t>
  </si>
  <si>
    <t>Milk Marketing Board</t>
  </si>
  <si>
    <t>Milk/Public</t>
  </si>
  <si>
    <t>Millennium Bank</t>
  </si>
  <si>
    <t>Mills</t>
  </si>
  <si>
    <t>Milnot</t>
  </si>
  <si>
    <t>Minerva oli</t>
  </si>
  <si>
    <t>Miracle-ear</t>
  </si>
  <si>
    <t>Mirc Electronics</t>
  </si>
  <si>
    <t>Mission</t>
  </si>
  <si>
    <t>Mitsubishi Electric</t>
  </si>
  <si>
    <t>Mitsubishi Motors</t>
  </si>
  <si>
    <t>Mizrahi-Tefahot Bank</t>
  </si>
  <si>
    <t>MKB Bank</t>
  </si>
  <si>
    <t>M L Rogers</t>
  </si>
  <si>
    <t>Mobil Oil Co</t>
  </si>
  <si>
    <t>Moet &amp; Chandon</t>
  </si>
  <si>
    <t>Moet Hennessy</t>
  </si>
  <si>
    <t xml:space="preserve">MOL Ceská republika, s.r.o. </t>
  </si>
  <si>
    <t>MOL Group</t>
  </si>
  <si>
    <t>Molitalia</t>
  </si>
  <si>
    <t>Molnlycke</t>
  </si>
  <si>
    <t>Mondelez</t>
  </si>
  <si>
    <t>Money Advice Service</t>
  </si>
  <si>
    <t>Monsanto</t>
  </si>
  <si>
    <t>Montenegro</t>
  </si>
  <si>
    <t>More Group</t>
  </si>
  <si>
    <t>Morgan Stanley</t>
  </si>
  <si>
    <t>Morinaga</t>
  </si>
  <si>
    <t>Moritz</t>
  </si>
  <si>
    <t>Morliny</t>
  </si>
  <si>
    <t>Morningstar</t>
  </si>
  <si>
    <t>Morrisons</t>
  </si>
  <si>
    <t>Motel 6</t>
  </si>
  <si>
    <t>Mother Dairy</t>
  </si>
  <si>
    <t>Motorola</t>
  </si>
  <si>
    <t>Motts</t>
  </si>
  <si>
    <t>Moulinex</t>
  </si>
  <si>
    <t>Mount Everest Mineral Water Ltd</t>
  </si>
  <si>
    <t>Mrs Bairds</t>
  </si>
  <si>
    <t>Mrs Smith's</t>
  </si>
  <si>
    <t>Msc Crociere</t>
  </si>
  <si>
    <t>Msc Group</t>
  </si>
  <si>
    <t>MSN</t>
  </si>
  <si>
    <t>MTS</t>
  </si>
  <si>
    <t>Mudra Communications</t>
  </si>
  <si>
    <t>Muller</t>
  </si>
  <si>
    <t>Multibra's</t>
  </si>
  <si>
    <t>Mundipharma</t>
  </si>
  <si>
    <t>Music Broadcast Pvt. Ltd.</t>
  </si>
  <si>
    <t>Musicland - Best Buy</t>
  </si>
  <si>
    <t>M.Video</t>
  </si>
  <si>
    <t>MVM</t>
  </si>
  <si>
    <t>MW Brands</t>
  </si>
  <si>
    <t>Namibia Breweries</t>
  </si>
  <si>
    <t>Nampak</t>
  </si>
  <si>
    <t>Nando's</t>
  </si>
  <si>
    <t>Napolina</t>
  </si>
  <si>
    <t>Nasher Trading Co</t>
  </si>
  <si>
    <t>National Australia Bank</t>
  </si>
  <si>
    <t>National Biscuits &amp; Confectionery Company</t>
  </si>
  <si>
    <t>National Brands</t>
  </si>
  <si>
    <t>National Cancer Screening Service</t>
  </si>
  <si>
    <t>National Centre for Partnership and Performance</t>
  </si>
  <si>
    <t>National Dairy Council</t>
  </si>
  <si>
    <t>National Dairy Crest</t>
  </si>
  <si>
    <t>National Express Coaches</t>
  </si>
  <si>
    <t>National Foods</t>
  </si>
  <si>
    <t>National Lottery</t>
  </si>
  <si>
    <t>National Marrow Donor</t>
  </si>
  <si>
    <t>National Savings</t>
  </si>
  <si>
    <t>National Transport Authority</t>
  </si>
  <si>
    <t>National Westminster Bank</t>
  </si>
  <si>
    <t>Nationwide</t>
  </si>
  <si>
    <t>Nationwide Insurance</t>
  </si>
  <si>
    <t>Natura</t>
  </si>
  <si>
    <t>Nature's Bounty</t>
  </si>
  <si>
    <t>Nedbank</t>
  </si>
  <si>
    <t>Neo Corporate</t>
  </si>
  <si>
    <t>Nestle</t>
  </si>
  <si>
    <t>Netcom GSM AS</t>
  </si>
  <si>
    <t>Netscape</t>
  </si>
  <si>
    <t>Newell Rubbermaid</t>
  </si>
  <si>
    <t>New Look</t>
  </si>
  <si>
    <t>News International</t>
  </si>
  <si>
    <t>New World Pasta</t>
  </si>
  <si>
    <t>New Zealand Milk</t>
  </si>
  <si>
    <t>Nextel</t>
  </si>
  <si>
    <t>Next Retail Ltd</t>
  </si>
  <si>
    <t>NFU Mutual</t>
  </si>
  <si>
    <t>Nice</t>
  </si>
  <si>
    <t>Nigerian Breweries Plc</t>
  </si>
  <si>
    <t>Nikon</t>
  </si>
  <si>
    <t>Nimbus Group</t>
  </si>
  <si>
    <t>Nin Jiom</t>
  </si>
  <si>
    <t>Nippon</t>
  </si>
  <si>
    <t>Nissan</t>
  </si>
  <si>
    <t>Nokia</t>
  </si>
  <si>
    <t>Nom Dairy</t>
  </si>
  <si>
    <t>Nora</t>
  </si>
  <si>
    <t>Nordea</t>
  </si>
  <si>
    <t>Norgaard Mikkelsen</t>
  </si>
  <si>
    <t>Northern Electric</t>
  </si>
  <si>
    <t>Northwestern Memorial Hospital</t>
  </si>
  <si>
    <t>Norweb Manweb</t>
  </si>
  <si>
    <t>Norwegian Cruise Line</t>
  </si>
  <si>
    <t>Novaris</t>
  </si>
  <si>
    <t>Novartis</t>
  </si>
  <si>
    <t>Novo Nordisk</t>
  </si>
  <si>
    <t>N P I</t>
  </si>
  <si>
    <t>Npower</t>
  </si>
  <si>
    <t>NRMA</t>
  </si>
  <si>
    <t>NRMA Insurance</t>
  </si>
  <si>
    <t>Nuffield Health</t>
  </si>
  <si>
    <t>NULL</t>
  </si>
  <si>
    <t>Nur Die GmbH</t>
  </si>
  <si>
    <t>Nutresa</t>
  </si>
  <si>
    <t>Nutrexpa</t>
  </si>
  <si>
    <t>NutriAsia</t>
  </si>
  <si>
    <t>Nutrifood</t>
  </si>
  <si>
    <t>Nutri System Inc.</t>
  </si>
  <si>
    <t>Nutrition &amp; Sante</t>
  </si>
  <si>
    <t>Nykredit</t>
  </si>
  <si>
    <t>Nynex Info Resources</t>
  </si>
  <si>
    <t>NZ Post</t>
  </si>
  <si>
    <t>Obolon</t>
  </si>
  <si>
    <t>OCBC Bank</t>
  </si>
  <si>
    <t>Ocean Spray</t>
  </si>
  <si>
    <t>Office Depot</t>
  </si>
  <si>
    <t>Ohio State Medical Center</t>
  </si>
  <si>
    <t>Olam Sanyo</t>
  </si>
  <si>
    <t>Old Mutual</t>
  </si>
  <si>
    <t>Old World Industries</t>
  </si>
  <si>
    <t>Olivette</t>
  </si>
  <si>
    <t>OLX</t>
  </si>
  <si>
    <t>Olympus</t>
  </si>
  <si>
    <t>OM Kotak Mahindra Life Insurance</t>
  </si>
  <si>
    <t>ONE Ltd</t>
  </si>
  <si>
    <t>ONO</t>
  </si>
  <si>
    <t>OnStar</t>
  </si>
  <si>
    <t>OPAP</t>
  </si>
  <si>
    <t>Opoczno</t>
  </si>
  <si>
    <t>Optimus</t>
  </si>
  <si>
    <t>Optus</t>
  </si>
  <si>
    <t>Orange</t>
  </si>
  <si>
    <t xml:space="preserve">Orangina Schweppes International </t>
  </si>
  <si>
    <t>Orbitel</t>
  </si>
  <si>
    <t>Orbitz</t>
  </si>
  <si>
    <t>Organix</t>
  </si>
  <si>
    <t>Organon</t>
  </si>
  <si>
    <t>Orica</t>
  </si>
  <si>
    <t>Oriflame</t>
  </si>
  <si>
    <t>Orion Group</t>
  </si>
  <si>
    <t>Orion Media</t>
  </si>
  <si>
    <t>Orkin</t>
  </si>
  <si>
    <t>Orlando Convention and Visitor's Bureau</t>
  </si>
  <si>
    <t>Oskar</t>
  </si>
  <si>
    <t>OSM Radomsko</t>
  </si>
  <si>
    <t>OTP Bank</t>
  </si>
  <si>
    <t>Outback Steakhouse</t>
  </si>
  <si>
    <t>Over and Out</t>
  </si>
  <si>
    <t>Oxfam</t>
  </si>
  <si>
    <t>Oxford Biscuits</t>
  </si>
  <si>
    <t>Pacific Access</t>
  </si>
  <si>
    <t>PACIFIC BRANDS</t>
  </si>
  <si>
    <t>Pacific Cycling Group</t>
  </si>
  <si>
    <t>Pacific Equity Partners</t>
  </si>
  <si>
    <t>Pactiv Corp</t>
  </si>
  <si>
    <t>Pagenet</t>
  </si>
  <si>
    <t>Palmer Hargreaves</t>
  </si>
  <si>
    <t>Panasonic</t>
  </si>
  <si>
    <t>Pannon Gsm Rt</t>
  </si>
  <si>
    <t>Panrico</t>
  </si>
  <si>
    <t>Pansfood</t>
  </si>
  <si>
    <t>Papelera Del Plata</t>
  </si>
  <si>
    <t>Parle Products Ltd</t>
  </si>
  <si>
    <t>Parmalat</t>
  </si>
  <si>
    <t>Parque Arauco</t>
  </si>
  <si>
    <t>Patties</t>
  </si>
  <si>
    <t>PAUL PAULET</t>
  </si>
  <si>
    <t>PC World</t>
  </si>
  <si>
    <t>Pearle Vision</t>
  </si>
  <si>
    <t>PediaSure</t>
  </si>
  <si>
    <t>Pekao</t>
  </si>
  <si>
    <t>Pelayo</t>
  </si>
  <si>
    <t>Pella Windows</t>
  </si>
  <si>
    <t>Penzoil/Quaker State</t>
  </si>
  <si>
    <t>PepsiCo</t>
  </si>
  <si>
    <t>Perdue Farms Incorporated</t>
  </si>
  <si>
    <t>Perfetti</t>
  </si>
  <si>
    <t>Permira</t>
  </si>
  <si>
    <t>Pernod Ricard</t>
  </si>
  <si>
    <t>Peter Moeller</t>
  </si>
  <si>
    <t>Peters</t>
  </si>
  <si>
    <t>Petronas</t>
  </si>
  <si>
    <t>Pets At Home</t>
  </si>
  <si>
    <t>Peugeot</t>
  </si>
  <si>
    <t>Pfizer</t>
  </si>
  <si>
    <t>Pharmacia</t>
  </si>
  <si>
    <t>Pharma Healthcare</t>
  </si>
  <si>
    <t>Pharmavite Corp</t>
  </si>
  <si>
    <t>Philip Morris Group</t>
  </si>
  <si>
    <t>Philips</t>
  </si>
  <si>
    <t>Phones 4U</t>
  </si>
  <si>
    <t>Pilgrims Choice</t>
  </si>
  <si>
    <t>Pinar</t>
  </si>
  <si>
    <t>Pinnacle Foods Group LLC</t>
  </si>
  <si>
    <t>Piramal Healthcare Private Ltd</t>
  </si>
  <si>
    <t>PIT</t>
  </si>
  <si>
    <t>Pittsburg Paints</t>
  </si>
  <si>
    <t>PKO BP</t>
  </si>
  <si>
    <t>Pladis</t>
  </si>
  <si>
    <t>Plascon</t>
  </si>
  <si>
    <t>Plasmon Dietetici Alimentari</t>
  </si>
  <si>
    <t>Platinum Guild International</t>
  </si>
  <si>
    <t>Play</t>
  </si>
  <si>
    <t>Pliva Krakow</t>
  </si>
  <si>
    <t>Plusnet</t>
  </si>
  <si>
    <t>PNC Financial Services Group</t>
  </si>
  <si>
    <t>Poczta Polska</t>
  </si>
  <si>
    <t>Podravka Koprivnica</t>
  </si>
  <si>
    <t>P&amp;O Ferries</t>
  </si>
  <si>
    <t>Polbank EFG</t>
  </si>
  <si>
    <t>Polkomtel</t>
  </si>
  <si>
    <t>Pollo Campero</t>
  </si>
  <si>
    <t>Polpharma</t>
  </si>
  <si>
    <t>Polska Telefonia Cyfrowa</t>
  </si>
  <si>
    <t>Posadas De Mexico</t>
  </si>
  <si>
    <t>Post Cereals</t>
  </si>
  <si>
    <t>Post Foods</t>
  </si>
  <si>
    <t>Postobon</t>
  </si>
  <si>
    <t>Powergen</t>
  </si>
  <si>
    <t>PPWK</t>
  </si>
  <si>
    <t>Premier Inn</t>
  </si>
  <si>
    <t>Premium Restaurant Brands</t>
  </si>
  <si>
    <t>President Enterprises</t>
  </si>
  <si>
    <t>Prestige TTK Ltd</t>
  </si>
  <si>
    <t>Priceline.Com</t>
  </si>
  <si>
    <t>Princes Foods</t>
  </si>
  <si>
    <t>Principal Financial</t>
  </si>
  <si>
    <t>Procasa</t>
  </si>
  <si>
    <t>Procordia Food</t>
  </si>
  <si>
    <t>Procter &amp; Gamble</t>
  </si>
  <si>
    <t>Progressive Insurance</t>
  </si>
  <si>
    <t>Promisador</t>
  </si>
  <si>
    <t>Promo-Med</t>
  </si>
  <si>
    <t>Prudential</t>
  </si>
  <si>
    <t>PT Dairyland Indonesia</t>
  </si>
  <si>
    <t>PT Garudafood Putra Putri Jaya</t>
  </si>
  <si>
    <t xml:space="preserve">PT Indofood ICBP Sukses Makmur </t>
  </si>
  <si>
    <t>PTK Centertel</t>
  </si>
  <si>
    <t>PT ULTRAJAYA MILK INDUSTRY,Tbk</t>
  </si>
  <si>
    <t>Publicis India Communications Ltd</t>
  </si>
  <si>
    <t>Publix</t>
  </si>
  <si>
    <t>PUIG Group</t>
  </si>
  <si>
    <t>Puma</t>
  </si>
  <si>
    <t>Punica</t>
  </si>
  <si>
    <t>Puristics</t>
  </si>
  <si>
    <t>PZ Cussons</t>
  </si>
  <si>
    <t>PZU</t>
  </si>
  <si>
    <t>PZ Wilmar</t>
  </si>
  <si>
    <t>QBE</t>
  </si>
  <si>
    <t>Quadrant Amroq Beverages</t>
  </si>
  <si>
    <t>Quaker State</t>
  </si>
  <si>
    <t>Quala</t>
  </si>
  <si>
    <t>Qualtia Alimentos S.A. De C.V</t>
  </si>
  <si>
    <t>Quicks</t>
  </si>
  <si>
    <t>Química Âmparo</t>
  </si>
  <si>
    <t>Rabobank</t>
  </si>
  <si>
    <t>RAC</t>
  </si>
  <si>
    <t>RACV</t>
  </si>
  <si>
    <t>Radeberger Gruppe</t>
  </si>
  <si>
    <t>Radio Advertising Board</t>
  </si>
  <si>
    <t>Radio Advertising Effectiveness Lab</t>
  </si>
  <si>
    <t>Radio City Entertainment</t>
  </si>
  <si>
    <t>Radio Rentals</t>
  </si>
  <si>
    <t>RadioShack</t>
  </si>
  <si>
    <t>Raiffeisen Bank</t>
  </si>
  <si>
    <t>Raisio</t>
  </si>
  <si>
    <t>Ralsont</t>
  </si>
  <si>
    <t>Ralston Group</t>
  </si>
  <si>
    <t>Rank Hovis Ltd</t>
  </si>
  <si>
    <t>Rasna Private Limited</t>
  </si>
  <si>
    <t>Raymond Ltd</t>
  </si>
  <si>
    <t>Reckitt Benckiser</t>
  </si>
  <si>
    <t>Reckitt Benckiser and Hellebusch Research &amp; Consulting</t>
  </si>
  <si>
    <t>Recoletos</t>
  </si>
  <si>
    <t>Red Bull</t>
  </si>
  <si>
    <t>Redcliff.com</t>
  </si>
  <si>
    <t>Redco Foods Inc.</t>
  </si>
  <si>
    <t>Red Lobster</t>
  </si>
  <si>
    <t>Reliance Group Of Industries</t>
  </si>
  <si>
    <t>Remington Products Company</t>
  </si>
  <si>
    <t>Remy Cointreau</t>
  </si>
  <si>
    <t>Renault</t>
  </si>
  <si>
    <t>Renfe</t>
  </si>
  <si>
    <t>Repsol</t>
  </si>
  <si>
    <t>Research Bureau Indonesia</t>
  </si>
  <si>
    <t>Reserved</t>
  </si>
  <si>
    <t>Result DDB</t>
  </si>
  <si>
    <t>Revlon</t>
  </si>
  <si>
    <t>Reynolds Consumer Products</t>
  </si>
  <si>
    <t>Rhea &amp; Kaiser</t>
  </si>
  <si>
    <t>Richards Group</t>
  </si>
  <si>
    <t>Riche Monde (Bangkok) Ltd</t>
  </si>
  <si>
    <t>Ricola</t>
  </si>
  <si>
    <t>Rieber &amp; Son</t>
  </si>
  <si>
    <t>Riedel Drankenindustrie</t>
  </si>
  <si>
    <t>Ringnes</t>
  </si>
  <si>
    <t>Robi</t>
  </si>
  <si>
    <t>Roche</t>
  </si>
  <si>
    <t>Roncraft</t>
  </si>
  <si>
    <t>Roshfrans</t>
  </si>
  <si>
    <t>Ross Products</t>
  </si>
  <si>
    <t>Rover Group</t>
  </si>
  <si>
    <t>Royal Bank of Scotland</t>
  </si>
  <si>
    <t>Royal Caribbean</t>
  </si>
  <si>
    <t>Royal Insurance</t>
  </si>
  <si>
    <t>Royal Insurance Liverpool</t>
  </si>
  <si>
    <t>Royal Mail</t>
  </si>
  <si>
    <t>Royal Unibrew</t>
  </si>
  <si>
    <t>RT Reklamebureau S/A</t>
  </si>
  <si>
    <t>Ruby Tuesday</t>
  </si>
  <si>
    <t>Rumblelows</t>
  </si>
  <si>
    <t>Rusagro Group</t>
  </si>
  <si>
    <t>Rynkeby Foods</t>
  </si>
  <si>
    <t>Saab</t>
  </si>
  <si>
    <t>Saatchi &amp; Saatchi</t>
  </si>
  <si>
    <t>Sabanci Gida</t>
  </si>
  <si>
    <t>Sabeco</t>
  </si>
  <si>
    <t>SABMiller</t>
  </si>
  <si>
    <t>Sadolin</t>
  </si>
  <si>
    <t>Safaricom</t>
  </si>
  <si>
    <t>Safeco</t>
  </si>
  <si>
    <t>Safefood</t>
  </si>
  <si>
    <t>Safeway/Vons</t>
  </si>
  <si>
    <t>SAFILO SPA</t>
  </si>
  <si>
    <t>Saga</t>
  </si>
  <si>
    <t>Sagatiba</t>
  </si>
  <si>
    <t>Saimaxa</t>
  </si>
  <si>
    <t>Salford</t>
  </si>
  <si>
    <t>Salling Group</t>
  </si>
  <si>
    <t>Sally Hansen</t>
  </si>
  <si>
    <t>Salt River Project</t>
  </si>
  <si>
    <t>Samsung</t>
  </si>
  <si>
    <t>San Benedetto</t>
  </si>
  <si>
    <t>Sanchine</t>
  </si>
  <si>
    <t>San Cristobal</t>
  </si>
  <si>
    <t>Sanford-Newell</t>
  </si>
  <si>
    <t>Sanitarium</t>
  </si>
  <si>
    <t>Sanitas</t>
  </si>
  <si>
    <t>Sanlam</t>
  </si>
  <si>
    <t>San Miguel</t>
  </si>
  <si>
    <t>Sanofi Aventis</t>
  </si>
  <si>
    <t>Santander</t>
  </si>
  <si>
    <t>Sara Lee</t>
  </si>
  <si>
    <t>Sargento</t>
  </si>
  <si>
    <t>Saturn</t>
  </si>
  <si>
    <t>Savola</t>
  </si>
  <si>
    <t>Sberbank</t>
  </si>
  <si>
    <t>SCA</t>
  </si>
  <si>
    <t>SCA Johnson</t>
  </si>
  <si>
    <t>Schering-Plough</t>
  </si>
  <si>
    <t>Schieffelin &amp; Somerset</t>
  </si>
  <si>
    <t>Schwan's</t>
  </si>
  <si>
    <t>Schwarzkopf &amp; Henkel</t>
  </si>
  <si>
    <t>Schweppes Australia</t>
  </si>
  <si>
    <t>Scion International</t>
  </si>
  <si>
    <t>SC Johnson</t>
  </si>
  <si>
    <t>Scotiabank</t>
  </si>
  <si>
    <t>Scottish Dairy Council</t>
  </si>
  <si>
    <t>Scottish Widows</t>
  </si>
  <si>
    <t>Scott Limited</t>
  </si>
  <si>
    <t>Scotts Company</t>
  </si>
  <si>
    <t>Sea Fish Ind. Authority</t>
  </si>
  <si>
    <t>Seagate</t>
  </si>
  <si>
    <t>Sealink</t>
  </si>
  <si>
    <t>Sealy</t>
  </si>
  <si>
    <t>Seamild</t>
  </si>
  <si>
    <t>Searle</t>
  </si>
  <si>
    <t>Sears</t>
  </si>
  <si>
    <t>Seat Pagine Gialle</t>
  </si>
  <si>
    <t>Sedita</t>
  </si>
  <si>
    <t>SEEK</t>
  </si>
  <si>
    <t>Segafredo Zanetti</t>
  </si>
  <si>
    <t>Seguro Directo</t>
  </si>
  <si>
    <t>Seguros Falabella</t>
  </si>
  <si>
    <t>Select Comfort</t>
  </si>
  <si>
    <t>Senac</t>
  </si>
  <si>
    <t>Sensel</t>
  </si>
  <si>
    <t>Sepracor Inc</t>
  </si>
  <si>
    <t>Sequis</t>
  </si>
  <si>
    <t>SE Supermercados</t>
  </si>
  <si>
    <t>Seven Seas</t>
  </si>
  <si>
    <t>Shanghai Bright Dairy &amp; Food Share Co. Ltd</t>
  </si>
  <si>
    <t>Shanghai Inoherb Cosmetics Co. Ltd</t>
  </si>
  <si>
    <t>Shanghai Jahwa United Co. Ltd.</t>
  </si>
  <si>
    <t>Sharp Corporation</t>
  </si>
  <si>
    <t>Shell Oil Corp</t>
  </si>
  <si>
    <t>Shell Rain-X</t>
  </si>
  <si>
    <t>Shenzhen Skyworth-RGB Electronics Co. Ltd</t>
  </si>
  <si>
    <t>Sherwin-Williams</t>
  </si>
  <si>
    <t>Shire Pharmaceuticals</t>
  </si>
  <si>
    <t>Shiseido</t>
  </si>
  <si>
    <t>Siam Commercial Bank</t>
  </si>
  <si>
    <t>Siemens</t>
  </si>
  <si>
    <t>Signet Group UK</t>
  </si>
  <si>
    <t>Siman</t>
  </si>
  <si>
    <t>Simmons</t>
  </si>
  <si>
    <t>Simplot Australia</t>
  </si>
  <si>
    <t>Singleton Australia</t>
  </si>
  <si>
    <t>SingTel Telecommunications</t>
  </si>
  <si>
    <t>Sio-Eckes</t>
  </si>
  <si>
    <t>Sirio Libanes</t>
  </si>
  <si>
    <t>Six Continents Retail</t>
  </si>
  <si>
    <t>Six Flags Inc.</t>
  </si>
  <si>
    <t>Skoda</t>
  </si>
  <si>
    <t>Sladco</t>
  </si>
  <si>
    <t>Slager Radio</t>
  </si>
  <si>
    <t>Sleeman Breweries Ltd</t>
  </si>
  <si>
    <t>Smart</t>
  </si>
  <si>
    <t>SmarTone</t>
  </si>
  <si>
    <t>Smiles S.A.</t>
  </si>
  <si>
    <t>Smith-Dahmer Associates</t>
  </si>
  <si>
    <t>Smithfield Foods Inc.</t>
  </si>
  <si>
    <t>Smithkline Beecham Plc</t>
  </si>
  <si>
    <t>Smith &amp; Nephew</t>
  </si>
  <si>
    <t>Smith's Snackfood Co</t>
  </si>
  <si>
    <t>SNCF</t>
  </si>
  <si>
    <t>Snet</t>
  </si>
  <si>
    <t>Snow Beer</t>
  </si>
  <si>
    <t>Sobeys Inc.</t>
  </si>
  <si>
    <t>Sodimac</t>
  </si>
  <si>
    <t>So Good International</t>
  </si>
  <si>
    <t>Solen</t>
  </si>
  <si>
    <t>SolPro</t>
  </si>
  <si>
    <t>Somela</t>
  </si>
  <si>
    <t>Somerfield</t>
  </si>
  <si>
    <t>Sommerfield</t>
  </si>
  <si>
    <t>Sonda</t>
  </si>
  <si>
    <t>Sony</t>
  </si>
  <si>
    <t>Sosaco</t>
  </si>
  <si>
    <t>Southcorp Wines</t>
  </si>
  <si>
    <t>South Pacific Tyres</t>
  </si>
  <si>
    <t>Sovena Group</t>
  </si>
  <si>
    <t>Soya World</t>
  </si>
  <si>
    <t>Spar</t>
  </si>
  <si>
    <t>Specsavers</t>
  </si>
  <si>
    <t>Spectrum</t>
  </si>
  <si>
    <t>Spendrups Bryggeri Ab</t>
  </si>
  <si>
    <t>Splash Corporation</t>
  </si>
  <si>
    <t>Sportium</t>
  </si>
  <si>
    <t>Spotless Group</t>
  </si>
  <si>
    <t>Sprint</t>
  </si>
  <si>
    <t>Sprint PCS</t>
  </si>
  <si>
    <t>SSL International</t>
  </si>
  <si>
    <t>Staatsloterij</t>
  </si>
  <si>
    <t>Stabburet/Nora</t>
  </si>
  <si>
    <t>Standard Bank</t>
  </si>
  <si>
    <t>Standard Chartered Bank</t>
  </si>
  <si>
    <t>Staples</t>
  </si>
  <si>
    <t>Star</t>
  </si>
  <si>
    <t>Starbucks</t>
  </si>
  <si>
    <t>Starcom</t>
  </si>
  <si>
    <t>State Bank Of India</t>
  </si>
  <si>
    <t>Stella Foods</t>
  </si>
  <si>
    <t>St George</t>
  </si>
  <si>
    <t>Stiefel Laboratories</t>
  </si>
  <si>
    <t>St Ivel Ltd</t>
  </si>
  <si>
    <t>STOCK Plzen</t>
  </si>
  <si>
    <t>Stolwerck Budapest Kit</t>
  </si>
  <si>
    <t>Storck</t>
  </si>
  <si>
    <t>Stowells Of Chelsea</t>
  </si>
  <si>
    <t>Strauss</t>
  </si>
  <si>
    <t>Streets</t>
  </si>
  <si>
    <t>Stroili Oro</t>
  </si>
  <si>
    <t>Subaru</t>
  </si>
  <si>
    <t>Subway</t>
  </si>
  <si>
    <t>Suncorp</t>
  </si>
  <si>
    <t>Sundhedsstyrelsen</t>
  </si>
  <si>
    <t>Sundio Group B.V.</t>
  </si>
  <si>
    <t>Sun Interbrew</t>
  </si>
  <si>
    <t>Sunlife Assurance</t>
  </si>
  <si>
    <t>Sun Nutritional</t>
  </si>
  <si>
    <t>Sunny Delight Beverage Co.</t>
  </si>
  <si>
    <t>Sun Product Corp.</t>
  </si>
  <si>
    <t>SunRice</t>
  </si>
  <si>
    <t>Sunstar Americas Inc.</t>
  </si>
  <si>
    <t>Suntory</t>
  </si>
  <si>
    <t>Suntrust</t>
  </si>
  <si>
    <t>Supa Quick</t>
  </si>
  <si>
    <t>Superquinn</t>
  </si>
  <si>
    <t>Supreme Group</t>
  </si>
  <si>
    <t>Suzano</t>
  </si>
  <si>
    <t>Suzuki</t>
  </si>
  <si>
    <t>Swift&amp;Moore</t>
  </si>
  <si>
    <t>Swinton Insurance</t>
  </si>
  <si>
    <t>Swissair</t>
  </si>
  <si>
    <t>Swisscom</t>
  </si>
  <si>
    <t>Switchco</t>
  </si>
  <si>
    <t>Sylvan</t>
  </si>
  <si>
    <t>Symbion</t>
  </si>
  <si>
    <t>Syndicated Client</t>
  </si>
  <si>
    <t>Synutra International Inc</t>
  </si>
  <si>
    <t>Systeme U</t>
  </si>
  <si>
    <t>Szentkirályi&amp;Kékkúti Ásványvíz Kft.</t>
  </si>
  <si>
    <t>TAB</t>
  </si>
  <si>
    <t>Taco Bueno</t>
  </si>
  <si>
    <t>Taiji</t>
  </si>
  <si>
    <t>Takeda</t>
  </si>
  <si>
    <t>Tap Pharmaceutical Products Inc</t>
  </si>
  <si>
    <t>Tap Pharmecuticals</t>
  </si>
  <si>
    <t>Tara</t>
  </si>
  <si>
    <t>Target Corporation</t>
  </si>
  <si>
    <t>Taskforce 23</t>
  </si>
  <si>
    <t>Tata Group</t>
  </si>
  <si>
    <t>Tata Group &amp; Tamil Nadu Industrial Development Corporation</t>
  </si>
  <si>
    <t>Tatersalls</t>
  </si>
  <si>
    <t>Taunton Cider Company</t>
  </si>
  <si>
    <t>TCL Corporation</t>
  </si>
  <si>
    <t>TD Bank/Toronto Dominion Bank</t>
  </si>
  <si>
    <t>Td Volshebnuy Krai</t>
  </si>
  <si>
    <t>TD Waterhouse</t>
  </si>
  <si>
    <t>Telcel</t>
  </si>
  <si>
    <t>Tele2</t>
  </si>
  <si>
    <t>Telebrasilia</t>
  </si>
  <si>
    <t>Telecom Argentina</t>
  </si>
  <si>
    <t>Telecom Italia</t>
  </si>
  <si>
    <t>Telefonica</t>
  </si>
  <si>
    <t>Telefonica Moviles &amp; Portugal Telecom E</t>
  </si>
  <si>
    <t>Telekomunikacja Polska</t>
  </si>
  <si>
    <t>Telemobil</t>
  </si>
  <si>
    <t>Telenor Group</t>
  </si>
  <si>
    <t>Television Cyfra+</t>
  </si>
  <si>
    <t>Telewest</t>
  </si>
  <si>
    <t>Telia</t>
  </si>
  <si>
    <t>Telkom</t>
  </si>
  <si>
    <t>Tempur-Pedic</t>
  </si>
  <si>
    <t>Tenwow Group</t>
  </si>
  <si>
    <t>Tequila Herradura</t>
  </si>
  <si>
    <t>Tesalia Springs</t>
  </si>
  <si>
    <t>Tesco</t>
  </si>
  <si>
    <t>Tetrapak</t>
  </si>
  <si>
    <t>Teva</t>
  </si>
  <si>
    <t>Teva Naot</t>
  </si>
  <si>
    <t>Teva Of</t>
  </si>
  <si>
    <t>TGI Friday's</t>
  </si>
  <si>
    <t>The Barilla Group</t>
  </si>
  <si>
    <t>The Cheese Company</t>
  </si>
  <si>
    <t>The Himalaya Drug Company</t>
  </si>
  <si>
    <t>The Home Depot</t>
  </si>
  <si>
    <t>The Insurance Service</t>
  </si>
  <si>
    <t>The LOTOS Group</t>
  </si>
  <si>
    <t>The Number</t>
  </si>
  <si>
    <t>The Number - 118 118</t>
  </si>
  <si>
    <t>The Picture People</t>
  </si>
  <si>
    <t>The Sugar Bureau</t>
  </si>
  <si>
    <t>The Timberland Company</t>
  </si>
  <si>
    <t>TH Food Chain JSC</t>
  </si>
  <si>
    <t>This is a test</t>
  </si>
  <si>
    <t>This Water</t>
  </si>
  <si>
    <t>Thomas Cook</t>
  </si>
  <si>
    <t>Thompson</t>
  </si>
  <si>
    <t>Thompson Holidays</t>
  </si>
  <si>
    <t>TI</t>
  </si>
  <si>
    <t>Tiger Airways</t>
  </si>
  <si>
    <t>Tiger Brands</t>
  </si>
  <si>
    <t>Time Warner Cable Business Class</t>
  </si>
  <si>
    <t>Timex Watches Ltd</t>
  </si>
  <si>
    <t>Tim Hortons</t>
  </si>
  <si>
    <t>Ting Hsin International Group</t>
  </si>
  <si>
    <t>Titan Industries Ltd</t>
  </si>
  <si>
    <t>Titan Insurance</t>
  </si>
  <si>
    <t>TJX</t>
  </si>
  <si>
    <t>TK Maxx</t>
  </si>
  <si>
    <t>TLC Laser Eye Care</t>
  </si>
  <si>
    <t>TLC Laser Eye Center</t>
  </si>
  <si>
    <t>TMB</t>
  </si>
  <si>
    <t>T-Mobile</t>
  </si>
  <si>
    <t>Tnuva</t>
  </si>
  <si>
    <t>T &amp; O Ad Agency</t>
  </si>
  <si>
    <t>Tofas</t>
  </si>
  <si>
    <t>Toms</t>
  </si>
  <si>
    <t>Tomtom International Bv.</t>
  </si>
  <si>
    <t>Torrecafé Águila Roja</t>
  </si>
  <si>
    <t>TOTAL Lubricants</t>
  </si>
  <si>
    <t>Tottus</t>
  </si>
  <si>
    <t>Tourism Ireland</t>
  </si>
  <si>
    <t>Toyota</t>
  </si>
  <si>
    <t>TPI (Telefónica Publicidad e Información)</t>
  </si>
  <si>
    <t>TracFone</t>
  </si>
  <si>
    <t>Tracker</t>
  </si>
  <si>
    <t>Trane</t>
  </si>
  <si>
    <t>Transbank</t>
  </si>
  <si>
    <t>Travel Inn</t>
  </si>
  <si>
    <t>Traveloka</t>
  </si>
  <si>
    <t>Traverso</t>
  </si>
  <si>
    <t>Trent Limited</t>
  </si>
  <si>
    <t>Trex</t>
  </si>
  <si>
    <t>Triton</t>
  </si>
  <si>
    <t>Tronchetti</t>
  </si>
  <si>
    <t>True Corporation Public Company Limited</t>
  </si>
  <si>
    <t>TruSouth Oil</t>
  </si>
  <si>
    <t>Truvia</t>
  </si>
  <si>
    <t>Tryg Forsikring</t>
  </si>
  <si>
    <t>TSK &amp; F</t>
  </si>
  <si>
    <t>Tui Travel PLC</t>
  </si>
  <si>
    <t>Tulip Food Company</t>
  </si>
  <si>
    <t>Turkcell</t>
  </si>
  <si>
    <t>Tvs Motor Company</t>
  </si>
  <si>
    <t>TXU</t>
  </si>
  <si>
    <t>Tyson Foods</t>
  </si>
  <si>
    <t>U.A.C Foods Limited</t>
  </si>
  <si>
    <t>Uctv Canal 13</t>
  </si>
  <si>
    <t>Udarnitsa</t>
  </si>
  <si>
    <t>Ulker</t>
  </si>
  <si>
    <t>Ultralase</t>
  </si>
  <si>
    <t>Uncle Bens</t>
  </si>
  <si>
    <t>Uncle Tobys</t>
  </si>
  <si>
    <t>UNE-EPM TELECOMUNICACIONES</t>
  </si>
  <si>
    <t>Unibanco</t>
  </si>
  <si>
    <t>Unibrew</t>
  </si>
  <si>
    <t>Unicer</t>
  </si>
  <si>
    <t>Unicharm</t>
  </si>
  <si>
    <t>Unilab</t>
  </si>
  <si>
    <t>Unilever</t>
  </si>
  <si>
    <t>UniMilk</t>
  </si>
  <si>
    <t>United</t>
  </si>
  <si>
    <t>United Airlines</t>
  </si>
  <si>
    <t>United Biscuits</t>
  </si>
  <si>
    <t>United Breweries Ltd.</t>
  </si>
  <si>
    <t>United Confectioners</t>
  </si>
  <si>
    <t>United Distillers</t>
  </si>
  <si>
    <t>United Laboratories</t>
  </si>
  <si>
    <t>United Spirits Limited</t>
  </si>
  <si>
    <t>United States Army</t>
  </si>
  <si>
    <t>United States Postal Service</t>
  </si>
  <si>
    <t>United Sugar Company</t>
  </si>
  <si>
    <t>Universal Studios</t>
  </si>
  <si>
    <t>Universidad Europea De Madrid</t>
  </si>
  <si>
    <t>University Of Auckland</t>
  </si>
  <si>
    <t>UPC</t>
  </si>
  <si>
    <t>UPS</t>
  </si>
  <si>
    <t xml:space="preserve">Uriach-Aquilea OTC </t>
  </si>
  <si>
    <t>USAA</t>
  </si>
  <si>
    <t>U.S. Cellular</t>
  </si>
  <si>
    <t>Usha</t>
  </si>
  <si>
    <t>US Military</t>
  </si>
  <si>
    <t>Valio Ltd</t>
  </si>
  <si>
    <t>Valvoline Cummins Limited</t>
  </si>
  <si>
    <t>Vania Expension</t>
  </si>
  <si>
    <t>Vanity Fair</t>
  </si>
  <si>
    <t>V&amp;D (Vroom &amp; Dreesman)</t>
  </si>
  <si>
    <t>Vediorbis</t>
  </si>
  <si>
    <t>Vega Mayor</t>
  </si>
  <si>
    <t>Velux</t>
  </si>
  <si>
    <t>Verizon</t>
  </si>
  <si>
    <t>Vestel</t>
  </si>
  <si>
    <t>VF Corporation</t>
  </si>
  <si>
    <t>V-Guard Industries Ltd</t>
  </si>
  <si>
    <t>Via Digital</t>
  </si>
  <si>
    <t>Vimplecom</t>
  </si>
  <si>
    <t>Vimto Soft Drinks</t>
  </si>
  <si>
    <t>Vinasoy</t>
  </si>
  <si>
    <t>Virgin</t>
  </si>
  <si>
    <t>Virutex</t>
  </si>
  <si>
    <t>Visa</t>
  </si>
  <si>
    <t>Vitasoy</t>
  </si>
  <si>
    <t>Vivartia</t>
  </si>
  <si>
    <t>VK Muehlen</t>
  </si>
  <si>
    <t>Vlasic</t>
  </si>
  <si>
    <t>V Line</t>
  </si>
  <si>
    <t>Vodacom</t>
  </si>
  <si>
    <t>Vodafone</t>
  </si>
  <si>
    <t>Voice of America</t>
  </si>
  <si>
    <t>Volkswagen (VW)</t>
  </si>
  <si>
    <t>Vonage</t>
  </si>
  <si>
    <t>Vrumona</t>
  </si>
  <si>
    <t>Vulcabras Azaleia</t>
  </si>
  <si>
    <t>VW Bank Direct</t>
  </si>
  <si>
    <t>Wachovia</t>
  </si>
  <si>
    <t>Wagner Frozen Foods Ltd</t>
  </si>
  <si>
    <t>Wal-Mart</t>
  </si>
  <si>
    <t>Wander</t>
  </si>
  <si>
    <t>Warburtons</t>
  </si>
  <si>
    <t>Warner Welcome Group</t>
  </si>
  <si>
    <t>Warta</t>
  </si>
  <si>
    <t>Washington Mutual</t>
  </si>
  <si>
    <t>Watts S.A.</t>
  </si>
  <si>
    <t>Wave Kids</t>
  </si>
  <si>
    <t>Wedgewood</t>
  </si>
  <si>
    <t>Weetabix</t>
  </si>
  <si>
    <t>Weihenstephan</t>
  </si>
  <si>
    <t>Welch's</t>
  </si>
  <si>
    <t>Wellnx - Life Sciences</t>
  </si>
  <si>
    <t>Wells Fargo</t>
  </si>
  <si>
    <t>Wendys</t>
  </si>
  <si>
    <t>Westbay Distributors Limited</t>
  </si>
  <si>
    <t>Western Union</t>
  </si>
  <si>
    <t>Westfarmers</t>
  </si>
  <si>
    <t>Westland Kaasspecialiteiten B.V.</t>
  </si>
  <si>
    <t>Westpac AFS</t>
  </si>
  <si>
    <t>Whirlpool Corporation</t>
  </si>
  <si>
    <t>Whitbread &amp; Co Plc</t>
  </si>
  <si>
    <t>Whitehall Labs</t>
  </si>
  <si>
    <t>White Pages</t>
  </si>
  <si>
    <t>Whitewave</t>
  </si>
  <si>
    <t>White Wave Foods</t>
  </si>
  <si>
    <t>WH Smith</t>
  </si>
  <si>
    <t>Whyte And Mackay Ltd</t>
  </si>
  <si>
    <t>Wickes</t>
  </si>
  <si>
    <t>William Grant &amp; Sons Ltd</t>
  </si>
  <si>
    <t>William Hill</t>
  </si>
  <si>
    <t>Wilmar International Limited</t>
  </si>
  <si>
    <t>Winiamando</t>
  </si>
  <si>
    <t>Wipro Consumer Products</t>
  </si>
  <si>
    <t>Wisc M M B</t>
  </si>
  <si>
    <t>Witco</t>
  </si>
  <si>
    <t>Wizards Of The Coast</t>
  </si>
  <si>
    <t>Woelm Phaslia</t>
  </si>
  <si>
    <t>Wolverhampton &amp; Dudley</t>
  </si>
  <si>
    <t>Womer Wellcome</t>
  </si>
  <si>
    <t>Woolworths</t>
  </si>
  <si>
    <t>Woorlworths</t>
  </si>
  <si>
    <t>Workthing</t>
  </si>
  <si>
    <t>World Vision</t>
  </si>
  <si>
    <t>WPP</t>
  </si>
  <si>
    <t>Wrigley Co Ltd</t>
  </si>
  <si>
    <t>WW Grainger</t>
  </si>
  <si>
    <t>Wyeth</t>
  </si>
  <si>
    <t>Xi'an Jansson</t>
  </si>
  <si>
    <t>XL Axiata</t>
  </si>
  <si>
    <t>Xtep</t>
  </si>
  <si>
    <t>Yakult</t>
  </si>
  <si>
    <t>YangShengTang</t>
  </si>
  <si>
    <t>Yapi Kredi Bank</t>
  </si>
  <si>
    <t>Yashili International Holdings Ltd</t>
  </si>
  <si>
    <t>Yell Group</t>
  </si>
  <si>
    <t>Yellow Pages</t>
  </si>
  <si>
    <t>Yi Li Group Corp. Ltd</t>
  </si>
  <si>
    <t>Young &amp; Rubicam</t>
  </si>
  <si>
    <t>Young’s</t>
  </si>
  <si>
    <t>YPF</t>
  </si>
  <si>
    <t>Yudum</t>
  </si>
  <si>
    <t>Yuen Foong Yu</t>
  </si>
  <si>
    <t>Yum Restaurants Mktg</t>
  </si>
  <si>
    <t>Zalando</t>
  </si>
  <si>
    <t>Zales Corporation</t>
  </si>
  <si>
    <t>Zambon</t>
  </si>
  <si>
    <t>Zeneca Pharmeceuticals</t>
  </si>
  <si>
    <t>Zespri</t>
  </si>
  <si>
    <t>Zian</t>
  </si>
  <si>
    <t>Zicam</t>
  </si>
  <si>
    <t>Zilingo</t>
  </si>
  <si>
    <t>Zodiac</t>
  </si>
  <si>
    <t>Zoglobek</t>
  </si>
  <si>
    <t>Zoglowek</t>
  </si>
  <si>
    <t>Zott</t>
  </si>
  <si>
    <t>Zt Kruszwica</t>
  </si>
  <si>
    <t>Zurich</t>
  </si>
  <si>
    <t>Zwack Unicum Rt</t>
  </si>
  <si>
    <t>None of These</t>
  </si>
  <si>
    <t>tpcode</t>
  </si>
  <si>
    <t>sector</t>
  </si>
  <si>
    <t>label</t>
  </si>
  <si>
    <t>name</t>
  </si>
  <si>
    <t>code</t>
  </si>
  <si>
    <t>config</t>
  </si>
  <si>
    <t>namedrange</t>
  </si>
  <si>
    <t>default_row</t>
  </si>
  <si>
    <t>qid</t>
  </si>
  <si>
    <t>no_equity1</t>
  </si>
  <si>
    <t>no_equity2</t>
  </si>
  <si>
    <t>no_equity3</t>
  </si>
  <si>
    <t>no_equity4</t>
  </si>
  <si>
    <t>no_equity5</t>
  </si>
  <si>
    <t>streamlined_power1</t>
  </si>
  <si>
    <t>streamlined_power2</t>
  </si>
  <si>
    <t>multi_dimensional_power_mds1</t>
  </si>
  <si>
    <t>multi_dimensional_power_mds2</t>
  </si>
  <si>
    <t>multi_dimensional_power_mds3</t>
  </si>
  <si>
    <t>multi_dimensional_power_mds_premium1</t>
  </si>
  <si>
    <t>multi_dimensional_power_mds_premium2</t>
  </si>
  <si>
    <t>multi_dimensional_power_mds_premium3</t>
  </si>
  <si>
    <t>abs_range</t>
  </si>
  <si>
    <t>id</t>
  </si>
  <si>
    <t>type</t>
  </si>
  <si>
    <t>gender</t>
  </si>
  <si>
    <t>region</t>
  </si>
  <si>
    <t>address</t>
  </si>
  <si>
    <t>spine</t>
  </si>
  <si>
    <t>item</t>
  </si>
  <si>
    <t>named_range</t>
  </si>
  <si>
    <t>origin</t>
  </si>
  <si>
    <t>touchpoint</t>
  </si>
  <si>
    <t>module_label</t>
  </si>
  <si>
    <t>list_title</t>
  </si>
  <si>
    <t>question</t>
  </si>
  <si>
    <t>list</t>
  </si>
  <si>
    <t>ids</t>
  </si>
  <si>
    <t>xmedia_label</t>
  </si>
  <si>
    <t>script_code</t>
  </si>
  <si>
    <t>tp01</t>
  </si>
  <si>
    <t>Seen car on street</t>
  </si>
  <si>
    <t>Afghanistan</t>
  </si>
  <si>
    <t>AF</t>
  </si>
  <si>
    <t>No equity</t>
  </si>
  <si>
    <t>xl_harmonized_no_equity</t>
  </si>
  <si>
    <t>28,43,44,45,46,54,130</t>
  </si>
  <si>
    <t>ABS Traditional</t>
  </si>
  <si>
    <t>Focused (Updated Evoked)</t>
  </si>
  <si>
    <t>Africa - Male V7 - code 1 Red.jpg</t>
  </si>
  <si>
    <t>FMCG\Flowers</t>
  </si>
  <si>
    <t>Flowers</t>
  </si>
  <si>
    <t>Single</t>
  </si>
  <si>
    <t>QDB_CORE</t>
  </si>
  <si>
    <t>TV stations on plan (please split networks into component channels)</t>
  </si>
  <si>
    <t>CXTV5, CXTV6</t>
  </si>
  <si>
    <t>CXTV5_List</t>
  </si>
  <si>
    <t>Television</t>
  </si>
  <si>
    <t>tp02</t>
  </si>
  <si>
    <t>TV ad</t>
  </si>
  <si>
    <t>AL</t>
  </si>
  <si>
    <t>Streamlined Power</t>
  </si>
  <si>
    <t>xl_harmonized_streamlined_power</t>
  </si>
  <si>
    <t>200,2053,51,2014</t>
  </si>
  <si>
    <t>Evoked Set (DO NOT USE)</t>
  </si>
  <si>
    <t>Africa - Male V7 - code 2 Purple.jpg</t>
  </si>
  <si>
    <t>FMCG\Food and Drink</t>
  </si>
  <si>
    <t>Food and Drink</t>
  </si>
  <si>
    <t>Gender_Inclusive</t>
  </si>
  <si>
    <t>Specific TV shows</t>
  </si>
  <si>
    <t>CXTV7</t>
  </si>
  <si>
    <t>CXTV7_List</t>
  </si>
  <si>
    <t>Video on Demand (VOD) - Catch Up TV</t>
  </si>
  <si>
    <t>VOD</t>
  </si>
  <si>
    <t>tp03</t>
  </si>
  <si>
    <t>Personal car experience</t>
  </si>
  <si>
    <t>DZ</t>
  </si>
  <si>
    <t>xl_harmonized_multi_dimensional_power_mds</t>
  </si>
  <si>
    <t>20,23,19</t>
  </si>
  <si>
    <t>Ask all aware</t>
  </si>
  <si>
    <t>Africa - Male V7 - code 3 Blue.jpg</t>
  </si>
  <si>
    <t>FMCG\Food and Drink\Drink</t>
  </si>
  <si>
    <t>Age_Bands</t>
  </si>
  <si>
    <t>lnr_agebands</t>
  </si>
  <si>
    <t>QDB_IS</t>
  </si>
  <si>
    <t>VOD (Catch Up TV)</t>
  </si>
  <si>
    <t>Site/placement</t>
  </si>
  <si>
    <t>CXVOD1, CXVOD2</t>
  </si>
  <si>
    <t>CXVOD1_List</t>
  </si>
  <si>
    <t>1,2</t>
  </si>
  <si>
    <t>TV &amp; VOD</t>
  </si>
  <si>
    <t>TV_VOD</t>
  </si>
  <si>
    <t>tp04</t>
  </si>
  <si>
    <t>Recommendation by friends/family</t>
  </si>
  <si>
    <t>AR</t>
  </si>
  <si>
    <t>Multi-dimensional Power &amp; MDS + Premium  </t>
  </si>
  <si>
    <t>xl_harmonized_multi_dimensional_power_mds_premium</t>
  </si>
  <si>
    <t>22,23,20</t>
  </si>
  <si>
    <t>Africa - Male V7 - code 4 Brown.jpg</t>
  </si>
  <si>
    <t>FMCG\Food and Drink\Drink\Alcoholic Drinks</t>
  </si>
  <si>
    <t>Alcoholic Drinks</t>
  </si>
  <si>
    <t>lnr_occupational_screener</t>
  </si>
  <si>
    <t>Radio stations on plan (please split networks into component channels)</t>
  </si>
  <si>
    <t>CXRAD1, CXRAD6, CXRAD7, CXRAD8, CXRAD5</t>
  </si>
  <si>
    <t>CXRAD1_List</t>
  </si>
  <si>
    <t>tp05</t>
  </si>
  <si>
    <t>Print ad</t>
  </si>
  <si>
    <t>AM</t>
  </si>
  <si>
    <t>22,19,20</t>
  </si>
  <si>
    <t>Spanish (Spain, International Sort)</t>
  </si>
  <si>
    <t>Africa - Male V7 - code 5 Orange.jpg</t>
  </si>
  <si>
    <t>FMCG\Food and Drink\Drink\Alcoholic Drinks\Alcopops</t>
  </si>
  <si>
    <t>Alcopops</t>
  </si>
  <si>
    <t>Chief_Shopper_FMCG</t>
  </si>
  <si>
    <t>Specific radio shows</t>
  </si>
  <si>
    <t>CXRAD9</t>
  </si>
  <si>
    <t>CXRAD9_List</t>
  </si>
  <si>
    <t>Print</t>
  </si>
  <si>
    <t>Magazine,Newspaper</t>
  </si>
  <si>
    <t>tp06</t>
  </si>
  <si>
    <t>Car showroom</t>
  </si>
  <si>
    <t>AU</t>
  </si>
  <si>
    <t>22,19,23</t>
  </si>
  <si>
    <t>Spanish (United States)</t>
  </si>
  <si>
    <t>Africa - Male V7 - code 6 Yellow.jpg</t>
  </si>
  <si>
    <t>FMCG\Food and Drink\Drink\Alcoholic Drinks\Beer</t>
  </si>
  <si>
    <t>Beer</t>
  </si>
  <si>
    <t>Chief_Shopper_Non_FMCG</t>
  </si>
  <si>
    <t>Magazines</t>
  </si>
  <si>
    <t>CXMAG1</t>
  </si>
  <si>
    <t>CXMAG1_List</t>
  </si>
  <si>
    <t>tp07</t>
  </si>
  <si>
    <t>Test report/review/blog</t>
  </si>
  <si>
    <t>Africa - Female v7 - code 1 Red.jpg</t>
  </si>
  <si>
    <t>FMCG\Food and Drink\Drink\Alcoholic Drinks\Cider</t>
  </si>
  <si>
    <t>Cider</t>
  </si>
  <si>
    <t>Daily newspapers</t>
  </si>
  <si>
    <t>CXNEWS1, CXNEWS2</t>
  </si>
  <si>
    <t>CXNEWS2_List</t>
  </si>
  <si>
    <t>Out of Home (OOH)</t>
  </si>
  <si>
    <t>Outdoor</t>
  </si>
  <si>
    <t>tp08</t>
  </si>
  <si>
    <t>Car garage/repair shop</t>
  </si>
  <si>
    <t>AZ</t>
  </si>
  <si>
    <t>Africa - Female v7 - code 2 Purple.jpg</t>
  </si>
  <si>
    <t>FMCG\Food and Drink\Drink\Alcoholic Drinks\Spirits</t>
  </si>
  <si>
    <t>Spirits</t>
  </si>
  <si>
    <t>(Weekend Day 1)</t>
  </si>
  <si>
    <t>CXNEWS4a</t>
  </si>
  <si>
    <t>CXNEWS4a_List</t>
  </si>
  <si>
    <t>Point of Sale Material (POSM)</t>
  </si>
  <si>
    <t>POP</t>
  </si>
  <si>
    <t>tp09</t>
  </si>
  <si>
    <t>Online search engine</t>
  </si>
  <si>
    <t>BH</t>
  </si>
  <si>
    <t>Indonesian (Indonesia)</t>
  </si>
  <si>
    <t>Africa - Female v7 - code 3 Blue.jpg</t>
  </si>
  <si>
    <t>FMCG\Food and Drink\Drink\Alcoholic Drinks\Test</t>
  </si>
  <si>
    <t>Test</t>
  </si>
  <si>
    <t>Category_Usage</t>
  </si>
  <si>
    <t>(Weekend Day 2)</t>
  </si>
  <si>
    <t>CXNEWS4</t>
  </si>
  <si>
    <t>CXNEWS4_List</t>
  </si>
  <si>
    <t>Digital</t>
  </si>
  <si>
    <t>MobileOnline</t>
  </si>
  <si>
    <t>tp10</t>
  </si>
  <si>
    <t>Outdoor advertising</t>
  </si>
  <si>
    <t>BD</t>
  </si>
  <si>
    <t>Africa - Female v7 - code 4 Brown.jpg</t>
  </si>
  <si>
    <t>FMCG\Food and Drink\Drink\Alcoholic Drinks\Wine</t>
  </si>
  <si>
    <t>Wine</t>
  </si>
  <si>
    <t>US_Regions</t>
  </si>
  <si>
    <t>REGION</t>
  </si>
  <si>
    <t>0</t>
  </si>
  <si>
    <t>Supplements</t>
  </si>
  <si>
    <t>CXNEWS6</t>
  </si>
  <si>
    <t>CXNEWS6_List</t>
  </si>
  <si>
    <t>tp11</t>
  </si>
  <si>
    <t>Car dealer staff</t>
  </si>
  <si>
    <t>Belarus</t>
  </si>
  <si>
    <t>BY</t>
  </si>
  <si>
    <t>Africa - Female v7 - code 5 Orange.jpg</t>
  </si>
  <si>
    <t>FMCG\Food and Drink\Drink\Hot drinks</t>
  </si>
  <si>
    <t>Hot drinks</t>
  </si>
  <si>
    <t>Ethnicity</t>
  </si>
  <si>
    <t>Cinema/Movie Theater</t>
  </si>
  <si>
    <t>Films/Movies titles</t>
  </si>
  <si>
    <t>CXCIN3</t>
  </si>
  <si>
    <t>CXCIN3_List</t>
  </si>
  <si>
    <t>tp12</t>
  </si>
  <si>
    <t>Brand flagship store/experience centre</t>
  </si>
  <si>
    <t>BE</t>
  </si>
  <si>
    <t>Africa - Female v7 - code 6 Yellow.jpg</t>
  </si>
  <si>
    <t>FMCG\Food and Drink\Drink\Hot drinks\Coffee</t>
  </si>
  <si>
    <t>Coffee</t>
  </si>
  <si>
    <t>Income</t>
  </si>
  <si>
    <t>Cinemas</t>
  </si>
  <si>
    <t>CXCIN4</t>
  </si>
  <si>
    <t>CXCIN4_List</t>
  </si>
  <si>
    <t>tp13</t>
  </si>
  <si>
    <t>Test drive</t>
  </si>
  <si>
    <t>Belize</t>
  </si>
  <si>
    <t>BZ</t>
  </si>
  <si>
    <t>Albanian (Albania)</t>
  </si>
  <si>
    <t>SQI</t>
  </si>
  <si>
    <t>Africa Mixed - Male v8 - code 1 Red.jpg</t>
  </si>
  <si>
    <t>FMCG\Food and Drink\Drink\Hot drinks\Coffee Creamer</t>
  </si>
  <si>
    <t>Coffee Creamer</t>
  </si>
  <si>
    <t>Canada_Regions</t>
  </si>
  <si>
    <t>OOH</t>
  </si>
  <si>
    <t>CXOUT3, CXOUT6</t>
  </si>
  <si>
    <t>CXOOH_List</t>
  </si>
  <si>
    <t>tp14</t>
  </si>
  <si>
    <t>Brand website</t>
  </si>
  <si>
    <t>Bolivarian Republic of Venezuela</t>
  </si>
  <si>
    <t>VE</t>
  </si>
  <si>
    <t>Alsatian (France)</t>
  </si>
  <si>
    <t>GSW</t>
  </si>
  <si>
    <t>Africa Mixed - Male v8 - code 2 Purple.jpg</t>
  </si>
  <si>
    <t>FMCG\Food and Drink\Drink\Hot drinks\Other Hot Drink</t>
  </si>
  <si>
    <t>Other Hot Drink</t>
  </si>
  <si>
    <t>KTNSCM</t>
  </si>
  <si>
    <t>POSM</t>
  </si>
  <si>
    <t>Stores</t>
  </si>
  <si>
    <t>CXPOP1, CXPOP2, CXPOP2b</t>
  </si>
  <si>
    <t>CXPOP1_List</t>
  </si>
  <si>
    <t>tp15</t>
  </si>
  <si>
    <t>Car configurator</t>
  </si>
  <si>
    <t>BO</t>
  </si>
  <si>
    <t>Amharic (Ethiopia)</t>
  </si>
  <si>
    <t>AMH</t>
  </si>
  <si>
    <t>Africa Mixed - Male v8 - code 3 Blue.jpg</t>
  </si>
  <si>
    <t>FMCG\Food and Drink\Drink\Hot drinks\Tea</t>
  </si>
  <si>
    <t>Tea</t>
  </si>
  <si>
    <t>Websites/apps</t>
  </si>
  <si>
    <t>CXONL1, CXONL2</t>
  </si>
  <si>
    <t>CXONL1_List</t>
  </si>
  <si>
    <t>tp16</t>
  </si>
  <si>
    <t>App on mobile device</t>
  </si>
  <si>
    <t>Bosnia and Herzegovina</t>
  </si>
  <si>
    <t>BA</t>
  </si>
  <si>
    <t>Arabic (Algeria)</t>
  </si>
  <si>
    <t>ARG</t>
  </si>
  <si>
    <t>Africa Mixed - Male v8 - code 4 Brown.jpg</t>
  </si>
  <si>
    <t>FMCG\Food and Drink\Drink\Non-alcoholic drinks</t>
  </si>
  <si>
    <t>Non-alcoholic drinks</t>
  </si>
  <si>
    <t>tp17</t>
  </si>
  <si>
    <t>Catalogues/newsletters</t>
  </si>
  <si>
    <t>BR</t>
  </si>
  <si>
    <t>Arabic (Bahrain)</t>
  </si>
  <si>
    <t>ARH</t>
  </si>
  <si>
    <t>Africa Mixed - Male v8 - code 5 Orange.jpg</t>
  </si>
  <si>
    <t>FMCG\Food and Drink\Drink\Non-alcoholic drinks\Bottled Water</t>
  </si>
  <si>
    <t>Bottled Water</t>
  </si>
  <si>
    <t>Chief_FMCG</t>
  </si>
  <si>
    <t>tp18</t>
  </si>
  <si>
    <t>Customer portal</t>
  </si>
  <si>
    <t>Brunei Darussalam</t>
  </si>
  <si>
    <t>BN</t>
  </si>
  <si>
    <t>Arabic (Egypt)</t>
  </si>
  <si>
    <t>Africa Mixed - Male v8 - code 6 Yellow.jpg</t>
  </si>
  <si>
    <t>FMCG\Food and Drink\Drink\Non-alcoholic drinks\Carbonated Soft Drinks</t>
  </si>
  <si>
    <t>Carbonated Soft Drinks</t>
  </si>
  <si>
    <t>tp19</t>
  </si>
  <si>
    <t>Online store (e.g. new/used cars)</t>
  </si>
  <si>
    <t>BG</t>
  </si>
  <si>
    <t>Arabic (Iraq)</t>
  </si>
  <si>
    <t>ARI</t>
  </si>
  <si>
    <t>Africa Mixed - Female V8 - code 1 Red.jpg</t>
  </si>
  <si>
    <t>FMCG\Food and Drink\Drink\Non-alcoholic drinks\Fermented Soft Drinks</t>
  </si>
  <si>
    <t>Fermented Soft Drinks</t>
  </si>
  <si>
    <t>tp20</t>
  </si>
  <si>
    <t>Social media</t>
  </si>
  <si>
    <t>KH</t>
  </si>
  <si>
    <t>Arabic (Jordan)</t>
  </si>
  <si>
    <t>ARJ</t>
  </si>
  <si>
    <t>Africa Mixed - Female V8 - code 2 Purple.jpg</t>
  </si>
  <si>
    <t>FMCG\Food and Drink\Drink\Non-alcoholic drinks\Fruit Juice/Squash</t>
  </si>
  <si>
    <t>Fruit Juice/Squash</t>
  </si>
  <si>
    <t>tp21</t>
  </si>
  <si>
    <t>Event sponsoring (sports, fashion)</t>
  </si>
  <si>
    <t>Canada</t>
  </si>
  <si>
    <t>CA</t>
  </si>
  <si>
    <t>Arabic (Kuwait)</t>
  </si>
  <si>
    <t>ARK</t>
  </si>
  <si>
    <t>Africa Mixed - Female V8 - code 3 Blue.jpg</t>
  </si>
  <si>
    <t>FMCG\Food and Drink\Drink\Non-alcoholic drinks\Health/Dairy Drinks</t>
  </si>
  <si>
    <t>Health/Dairy Drinks</t>
  </si>
  <si>
    <t>tp22</t>
  </si>
  <si>
    <t>Media sponsoring (e.g. TV programme)</t>
  </si>
  <si>
    <t>Caribbean</t>
  </si>
  <si>
    <t>029</t>
  </si>
  <si>
    <t>Arabic (Lebanon)</t>
  </si>
  <si>
    <t>ARB</t>
  </si>
  <si>
    <t>Africa Mixed - Female V8 - code 4 Brown.jpg</t>
  </si>
  <si>
    <t>FMCG\Food and Drink\Drink\Non-alcoholic drinks\Iced Tea/Coffee</t>
  </si>
  <si>
    <t>Iced Tea/Coffee</t>
  </si>
  <si>
    <t>tp23</t>
  </si>
  <si>
    <t>Online ad (banner, pop-up)</t>
  </si>
  <si>
    <t>CL</t>
  </si>
  <si>
    <t>Arabic (Libya)</t>
  </si>
  <si>
    <t>ARL</t>
  </si>
  <si>
    <t>Africa Mixed - Female V8 - code 5 Orange.jpg</t>
  </si>
  <si>
    <t>FMCG\Food and Drink\Drink\Non-alcoholic drinks\Low/substitute alcoholic drinks</t>
  </si>
  <si>
    <t>Low/substitute alcoholic drinks</t>
  </si>
  <si>
    <t>tp24</t>
  </si>
  <si>
    <t>Online video ad</t>
  </si>
  <si>
    <t>CO</t>
  </si>
  <si>
    <t>Africa Mixed - Female V8 - code 6 Yellow.jpg</t>
  </si>
  <si>
    <t>FMCG\Food and Drink\Drink\Non-alcoholic drinks\Milk</t>
  </si>
  <si>
    <t>Milk</t>
  </si>
  <si>
    <t>tp25</t>
  </si>
  <si>
    <t>Cinema advertising</t>
  </si>
  <si>
    <t>CR</t>
  </si>
  <si>
    <t>Arabic (Oman)</t>
  </si>
  <si>
    <t>ARO</t>
  </si>
  <si>
    <t>Global - B2B - Male v3 - code 1 Red.jpg</t>
  </si>
  <si>
    <t>FMCG\Food and Drink\Drink\Non-alcoholic drinks\Powdered Drink Mix</t>
  </si>
  <si>
    <t>Powdered Drink Mix</t>
  </si>
  <si>
    <t>tp26</t>
  </si>
  <si>
    <t>Product event/motor show</t>
  </si>
  <si>
    <t>HR</t>
  </si>
  <si>
    <t>Arabic (Qatar)</t>
  </si>
  <si>
    <t>ARQ</t>
  </si>
  <si>
    <t>Global - B2B - Male v3 - code 2 Purple.jpg</t>
  </si>
  <si>
    <t>FMCG\Food and Drink\Drink\Non-alcoholic drinks\Sports/Energy Drinks</t>
  </si>
  <si>
    <t>Sports/Energy Drinks</t>
  </si>
  <si>
    <t>tp27</t>
  </si>
  <si>
    <t>News coverage</t>
  </si>
  <si>
    <t>CZ</t>
  </si>
  <si>
    <t>ARA</t>
  </si>
  <si>
    <t>Global - B2B - Male v3 - code 3 Blue.jpg</t>
  </si>
  <si>
    <t>FMCG\Food and Drink\Food</t>
  </si>
  <si>
    <t>Food</t>
  </si>
  <si>
    <t>tp28</t>
  </si>
  <si>
    <t>Customer service (chat, email, phone)</t>
  </si>
  <si>
    <t>DK</t>
  </si>
  <si>
    <t>Arabic (Syria)</t>
  </si>
  <si>
    <t>ARS</t>
  </si>
  <si>
    <t>Global - B2B - Male v3 - code 4 Brown.jpg</t>
  </si>
  <si>
    <t>FMCG\Food and Drink\Food\Baby Food</t>
  </si>
  <si>
    <t>Baby Food</t>
  </si>
  <si>
    <t>tp29</t>
  </si>
  <si>
    <t>Contract negotiation at dealer</t>
  </si>
  <si>
    <t>DO</t>
  </si>
  <si>
    <t>Arabic (Tunisia)</t>
  </si>
  <si>
    <t>ART</t>
  </si>
  <si>
    <t>Global - B2B - Male v3 - code 5 Orange.jpg</t>
  </si>
  <si>
    <t>FMCG\Food and Drink\Food\Baby Food\Baby formula</t>
  </si>
  <si>
    <t>Baby formula</t>
  </si>
  <si>
    <t>tp30</t>
  </si>
  <si>
    <t>Vehicle handover</t>
  </si>
  <si>
    <t>EC</t>
  </si>
  <si>
    <t>Arabic (U.A.E.)</t>
  </si>
  <si>
    <t>Global - B2B - Male v3 - code 6 Yellow.jpg</t>
  </si>
  <si>
    <t>FMCG\Food and Drink\Food\Baby Food\Infant Cereal</t>
  </si>
  <si>
    <t>Infant Cereal</t>
  </si>
  <si>
    <t>tp31</t>
  </si>
  <si>
    <t>EG</t>
  </si>
  <si>
    <t>Arabic (Yemen)</t>
  </si>
  <si>
    <t>ARY</t>
  </si>
  <si>
    <t>Global - B2B - Female v3 - code 1 Red.jpg</t>
  </si>
  <si>
    <t>FMCG\Food and Drink\Food\Biscuits/Cookies</t>
  </si>
  <si>
    <t>Biscuits/Cookies</t>
  </si>
  <si>
    <t>tp32</t>
  </si>
  <si>
    <t>Branch visit</t>
  </si>
  <si>
    <t>SV</t>
  </si>
  <si>
    <t>Armenian (Armenia)</t>
  </si>
  <si>
    <t>HYE</t>
  </si>
  <si>
    <t>Global - B2B - Female v3 - code 2 Purple.jpg</t>
  </si>
  <si>
    <t>FMCG\Food and Drink\Food\Cakes/Sweets/Baked Goods</t>
  </si>
  <si>
    <t>Cakes/Sweets/Baked Goods</t>
  </si>
  <si>
    <t>tp33</t>
  </si>
  <si>
    <t>Independent advisor or broker</t>
  </si>
  <si>
    <t>EE</t>
  </si>
  <si>
    <t>Global - B2B - Female v3 - code 3 Blue.jpg</t>
  </si>
  <si>
    <t>FMCG\Food and Drink\Food\Cereals</t>
  </si>
  <si>
    <t>Cereals</t>
  </si>
  <si>
    <t>tp34</t>
  </si>
  <si>
    <t>Financial advisor or broker of the brand</t>
  </si>
  <si>
    <t>ET</t>
  </si>
  <si>
    <t>Azeri (Cyrillic, Azerbaijan)</t>
  </si>
  <si>
    <t>AZC</t>
  </si>
  <si>
    <t>Global - B2B - Female v3 - code 4 Brown.jpg</t>
  </si>
  <si>
    <t>FMCG\Food and Drink\Food\Confectionery</t>
  </si>
  <si>
    <t>Confectionery</t>
  </si>
  <si>
    <t>tp35</t>
  </si>
  <si>
    <t>Faroe Islands</t>
  </si>
  <si>
    <t>FO</t>
  </si>
  <si>
    <t>Azeri (Latin, Azerbaijan)</t>
  </si>
  <si>
    <t>AZE</t>
  </si>
  <si>
    <t>Global - B2B - Female v3 - code 5 Orange.jpg</t>
  </si>
  <si>
    <t>FMCG\Food and Drink\Food\Confectionery\Bagged Sweets/Candy</t>
  </si>
  <si>
    <t>Bagged Sweets/Candy</t>
  </si>
  <si>
    <t>tp36</t>
  </si>
  <si>
    <t>Recommendation by friends/familiy</t>
  </si>
  <si>
    <t>FI</t>
  </si>
  <si>
    <t>Bashkir (Russia)</t>
  </si>
  <si>
    <t>BAS</t>
  </si>
  <si>
    <t>Global - B2B - Female v3 - code 6 Yellow.jpg</t>
  </si>
  <si>
    <t>FMCG\Food and Drink\Food\Confectionery\Chewing Gum</t>
  </si>
  <si>
    <t>Chewing Gum</t>
  </si>
  <si>
    <t>tp37</t>
  </si>
  <si>
    <t>FR</t>
  </si>
  <si>
    <t>Basque (Basque)</t>
  </si>
  <si>
    <t>EUQ</t>
  </si>
  <si>
    <t>China - Male v3 TBV - code 1 Red.jpg</t>
  </si>
  <si>
    <t>FMCG\Food and Drink\Food\Confectionery\Chocolate (Boxed/Gift)</t>
  </si>
  <si>
    <t>Chocolate (Boxed/Gift)</t>
  </si>
  <si>
    <t>tp38</t>
  </si>
  <si>
    <t>Comparison website</t>
  </si>
  <si>
    <t>Georgia</t>
  </si>
  <si>
    <t>GE</t>
  </si>
  <si>
    <t>Belarusian (Belarus)</t>
  </si>
  <si>
    <t>China - Male v3 TBV - code 2 Purple.jpg</t>
  </si>
  <si>
    <t>FMCG\Food and Drink\Food\Confectionery\Chocolate (non boxed/snack)</t>
  </si>
  <si>
    <t>Chocolate (non boxed/snack)</t>
  </si>
  <si>
    <t>tp39</t>
  </si>
  <si>
    <t>DE</t>
  </si>
  <si>
    <t>China - Male v3 TBV - code 3 Blue.jpg</t>
  </si>
  <si>
    <t>FMCG\Food and Drink\Food\Confectionery\Ice Cream (Impulse)</t>
  </si>
  <si>
    <t>Ice Cream (Impulse)</t>
  </si>
  <si>
    <t>tp40</t>
  </si>
  <si>
    <t>Online/mobile banking</t>
  </si>
  <si>
    <t>GR</t>
  </si>
  <si>
    <t>China - Male v3 TBV - code 4 Brown.jpg</t>
  </si>
  <si>
    <t>FMCG\Food and Drink\Food\Confectionery\Mints</t>
  </si>
  <si>
    <t>Mints</t>
  </si>
  <si>
    <t>tp41</t>
  </si>
  <si>
    <t>Sponsoring (sports, events)</t>
  </si>
  <si>
    <t>Greenland</t>
  </si>
  <si>
    <t>GL</t>
  </si>
  <si>
    <t>Bosnian (Cyrillic, Bosnia and Herzegovina)</t>
  </si>
  <si>
    <t>BSC</t>
  </si>
  <si>
    <t>China - Male v3 TBV - code 5 Orange.jpg</t>
  </si>
  <si>
    <t>FMCG\Food and Drink\Food\Cooking Oil</t>
  </si>
  <si>
    <t>Cooking Oil</t>
  </si>
  <si>
    <t>tp42</t>
  </si>
  <si>
    <t>GT</t>
  </si>
  <si>
    <t>Bosnian (Latin, Bosnia and Herzegovina)</t>
  </si>
  <si>
    <t>BSB</t>
  </si>
  <si>
    <t>China - Male v3 TBV - code 6 Yellow.jpg</t>
  </si>
  <si>
    <t>FMCG\Food and Drink\Food\Dairy</t>
  </si>
  <si>
    <t>Dairy</t>
  </si>
  <si>
    <t>tp43</t>
  </si>
  <si>
    <t>HN</t>
  </si>
  <si>
    <t>Breton (France)</t>
  </si>
  <si>
    <t>BRE</t>
  </si>
  <si>
    <t>China - Female v4 - code 1 Red.jpg</t>
  </si>
  <si>
    <t>FMCG\Food and Drink\Food\Dairy\Cheese</t>
  </si>
  <si>
    <t>Cheese</t>
  </si>
  <si>
    <t>tp44</t>
  </si>
  <si>
    <t>Call centre advertising</t>
  </si>
  <si>
    <t>HK</t>
  </si>
  <si>
    <t>Bulgarian (Bulgaria)</t>
  </si>
  <si>
    <t>BGR</t>
  </si>
  <si>
    <t>China - Female v4 - code 2 Purple.jpg</t>
  </si>
  <si>
    <t>FMCG\Food and Drink\Food\Dairy\Creams/Milks</t>
  </si>
  <si>
    <t>Creams/Milks</t>
  </si>
  <si>
    <t>tp45</t>
  </si>
  <si>
    <t>Contract documents</t>
  </si>
  <si>
    <t>HU</t>
  </si>
  <si>
    <t>Catalan (Catalan)</t>
  </si>
  <si>
    <t>CAT</t>
  </si>
  <si>
    <t>China - Female v4 - code 3 Blue.jpg</t>
  </si>
  <si>
    <t>FMCG\Food and Drink\Food\Dairy\Yellow Fats</t>
  </si>
  <si>
    <t>Yellow Fats</t>
  </si>
  <si>
    <t>tp46</t>
  </si>
  <si>
    <t>ATM machine</t>
  </si>
  <si>
    <t>IS</t>
  </si>
  <si>
    <t>Chinese (Simplified, Singapore)</t>
  </si>
  <si>
    <t>ZHI</t>
  </si>
  <si>
    <t>China - Female v4 - code 4 Brown.jpg</t>
  </si>
  <si>
    <t>FMCG\Food and Drink\Food\Dairy\Yogurts/Desserts</t>
  </si>
  <si>
    <t>Yogurts/Desserts</t>
  </si>
  <si>
    <t>tp47</t>
  </si>
  <si>
    <t>India</t>
  </si>
  <si>
    <t>IN</t>
  </si>
  <si>
    <t>China - Female v4 - code 5 Orange.jpg</t>
  </si>
  <si>
    <t>FMCG\Food and Drink\Food\Dressings</t>
  </si>
  <si>
    <t>Dressings</t>
  </si>
  <si>
    <t>tp48</t>
  </si>
  <si>
    <t>Loyalty program</t>
  </si>
  <si>
    <t>Chinese (Traditional, Macao S.A.R.)</t>
  </si>
  <si>
    <t>ZHM</t>
  </si>
  <si>
    <t>China - Female v4 - code 6 Yellow.jpg</t>
  </si>
  <si>
    <t>FMCG\Food and Drink\Food\Dressings\Mayonnaise/Ketchup</t>
  </si>
  <si>
    <t>Mayonnaise/Ketchup</t>
  </si>
  <si>
    <t>tp49</t>
  </si>
  <si>
    <t>Customer magazine</t>
  </si>
  <si>
    <t>IR</t>
  </si>
  <si>
    <t>Chinese (Traditional, Taiwan)</t>
  </si>
  <si>
    <t>Europe - Male v7 - code 1 Red.jpg</t>
  </si>
  <si>
    <t>FMCG\Food and Drink\Food\Dressings\Mayonnaise/Ketchup\Ketchup</t>
  </si>
  <si>
    <t>Ketchup</t>
  </si>
  <si>
    <t>tp50</t>
  </si>
  <si>
    <t>Iraq</t>
  </si>
  <si>
    <t>IQ</t>
  </si>
  <si>
    <t>Corsican (France)</t>
  </si>
  <si>
    <t>COS</t>
  </si>
  <si>
    <t>Europe - Male v7 - code 2 Purple.jpg</t>
  </si>
  <si>
    <t>FMCG\Food and Drink\Food\Dressings\Mayonnaise/Ketchup\Mayonnaise</t>
  </si>
  <si>
    <t>Mayonnaise</t>
  </si>
  <si>
    <t>tp51</t>
  </si>
  <si>
    <t>Flyer/leaflet for takeaway</t>
  </si>
  <si>
    <t>IE</t>
  </si>
  <si>
    <t>Croatian (Croatia)</t>
  </si>
  <si>
    <t>HRV</t>
  </si>
  <si>
    <t>Europe - Male v7 - code 3 Blue.jpg</t>
  </si>
  <si>
    <t>FMCG\Food and Drink\Food\Dressings\Salad Dressings</t>
  </si>
  <si>
    <t>Salad Dressings</t>
  </si>
  <si>
    <t>tp52</t>
  </si>
  <si>
    <t>Radio ad</t>
  </si>
  <si>
    <t>Islamic Republic of Pakistan</t>
  </si>
  <si>
    <t>PK</t>
  </si>
  <si>
    <t>Croatian (Latin, Bosnia and Herzegovina)</t>
  </si>
  <si>
    <t>HRB</t>
  </si>
  <si>
    <t>Europe - Male v7 - code 4 Brown.jpg</t>
  </si>
  <si>
    <t>FMCG\Food and Drink\Food\Enhancers (condiments, sauces, gravies, etc.)</t>
  </si>
  <si>
    <t>Enhancers (condiments, sauces, gravies, etc.)</t>
  </si>
  <si>
    <t>tp53</t>
  </si>
  <si>
    <t>IL</t>
  </si>
  <si>
    <t>Europe - Male v7 - code 5 Orange.jpg</t>
  </si>
  <si>
    <t>FMCG\Food and Drink\Food\Health Dietary food</t>
  </si>
  <si>
    <t>Health Dietary food</t>
  </si>
  <si>
    <t>tp54</t>
  </si>
  <si>
    <t>IT</t>
  </si>
  <si>
    <t>Danish (Denmark)</t>
  </si>
  <si>
    <t>Europe - Male v7 - code 6 Yellow.jpg</t>
  </si>
  <si>
    <t>FMCG\Food and Drink\Food\Meat</t>
  </si>
  <si>
    <t>Meat</t>
  </si>
  <si>
    <t>tp55</t>
  </si>
  <si>
    <t>JM</t>
  </si>
  <si>
    <t>Dari (Afghanistan)</t>
  </si>
  <si>
    <t>PRS</t>
  </si>
  <si>
    <t>Europe - Female V5 - code 1 Red.jpg</t>
  </si>
  <si>
    <t>FMCG\Food and Drink\Food\Meat\Poultry</t>
  </si>
  <si>
    <t>Poultry</t>
  </si>
  <si>
    <t>tp56</t>
  </si>
  <si>
    <t>Direct mail/newsletter</t>
  </si>
  <si>
    <t>JP</t>
  </si>
  <si>
    <t>Divehi (Maldives)</t>
  </si>
  <si>
    <t>DIV</t>
  </si>
  <si>
    <t>Europe - Female V5 - code 2 Purple.jpg</t>
  </si>
  <si>
    <t>FMCG\Food and Drink\Food\Pasta</t>
  </si>
  <si>
    <t>Pasta</t>
  </si>
  <si>
    <t>tp57</t>
  </si>
  <si>
    <t>Experience with claims/complaints</t>
  </si>
  <si>
    <t>JO</t>
  </si>
  <si>
    <t>Europe - Female V5 - code 3 Blue.jpg</t>
  </si>
  <si>
    <t>FMCG\Food and Drink\Food\Prepared/Convenience/Frozen foods</t>
  </si>
  <si>
    <t>Prepared/Convenience/Frozen foods</t>
  </si>
  <si>
    <t>tp58</t>
  </si>
  <si>
    <t>Promotional gift</t>
  </si>
  <si>
    <t>KZ</t>
  </si>
  <si>
    <t>Europe - Female V5 - code 4 Brown.jpg</t>
  </si>
  <si>
    <t>FMCG\Food and Drink\Food\Prepared/Convenience/Frozen foods\Frozen</t>
  </si>
  <si>
    <t>Frozen</t>
  </si>
  <si>
    <t>tp59</t>
  </si>
  <si>
    <t>Experience with contactless payment</t>
  </si>
  <si>
    <t>KE</t>
  </si>
  <si>
    <t>English (Australia)</t>
  </si>
  <si>
    <t>Europe - Female V5 - code 5 Orange.jpg</t>
  </si>
  <si>
    <t>FMCG\Food and Drink\Food\Prepared/Convenience/Frozen foods\Frozen\Desserts</t>
  </si>
  <si>
    <t>Desserts</t>
  </si>
  <si>
    <t>tp60</t>
  </si>
  <si>
    <t>Third party (car dealer, employer)</t>
  </si>
  <si>
    <t>KR</t>
  </si>
  <si>
    <t>English (Belize)</t>
  </si>
  <si>
    <t>Europe - Female V5 - code 6 Yellow.jpg</t>
  </si>
  <si>
    <t>FMCG\Food and Drink\Food\Prepared/Convenience/Frozen foods\Frozen\Desserts/Ice Creams (planned)</t>
  </si>
  <si>
    <t>Desserts/Ice Creams (planned)</t>
  </si>
  <si>
    <t>tp61</t>
  </si>
  <si>
    <t>Staff at service counter/checkout</t>
  </si>
  <si>
    <t>KW</t>
  </si>
  <si>
    <t>English (Canada)</t>
  </si>
  <si>
    <t>Global - Male v6 - code 1 Red.jpg</t>
  </si>
  <si>
    <t>FMCG\Food and Drink\Food\Prepared/Convenience/Frozen foods\Frozen\Frozen Meals or parts of meals</t>
  </si>
  <si>
    <t>Frozen Meals or parts of meals</t>
  </si>
  <si>
    <t>tp62</t>
  </si>
  <si>
    <t>General shopping experience</t>
  </si>
  <si>
    <t>Kyrgyzstan</t>
  </si>
  <si>
    <t>KG</t>
  </si>
  <si>
    <t>English (Caribbean)</t>
  </si>
  <si>
    <t>ENB</t>
  </si>
  <si>
    <t>Global - Male v6 - code 2 Purple.jpg</t>
  </si>
  <si>
    <t>FMCG\Food and Drink\Food\Prepared/Convenience/Frozen foods\Frozen\Ice Creams (planned)</t>
  </si>
  <si>
    <t>Ice Creams (planned)</t>
  </si>
  <si>
    <t>tp63</t>
  </si>
  <si>
    <t>Own experience with products</t>
  </si>
  <si>
    <t>Lao P.D.R.</t>
  </si>
  <si>
    <t>LA</t>
  </si>
  <si>
    <t>English (India)</t>
  </si>
  <si>
    <t>Global - Male v6 - code 3 Blue.jpg</t>
  </si>
  <si>
    <t>FMCG\Food and Drink\Food\Prepared/Convenience/Frozen foods\Prepared/Convenience Foods</t>
  </si>
  <si>
    <t>Prepared/Convenience Foods</t>
  </si>
  <si>
    <t>tp64</t>
  </si>
  <si>
    <t>Final bill</t>
  </si>
  <si>
    <t>LV</t>
  </si>
  <si>
    <t>English (Ireland)</t>
  </si>
  <si>
    <t>Global - Male v6 - code 4 Brown.jpg</t>
  </si>
  <si>
    <t>FMCG\Food and Drink\Food\Prepared/Convenience/Frozen foods\Prepared/Convenience Foods\Macaroni and Cheese</t>
  </si>
  <si>
    <t>Macaroni and Cheese</t>
  </si>
  <si>
    <t>tp65</t>
  </si>
  <si>
    <t>LB</t>
  </si>
  <si>
    <t>English (Jamaica)</t>
  </si>
  <si>
    <t>ENJ</t>
  </si>
  <si>
    <t>Global - Male v6 - code 5 Orange.jpg</t>
  </si>
  <si>
    <t>FMCG\Food and Drink\Food\Prepared/Convenience/Frozen foods\Prepared/Convenience Foods\Pre-packed meats</t>
  </si>
  <si>
    <t>Pre-packed meats</t>
  </si>
  <si>
    <t>tp66</t>
  </si>
  <si>
    <t>Retailer magazine</t>
  </si>
  <si>
    <t>Libya</t>
  </si>
  <si>
    <t>LY</t>
  </si>
  <si>
    <t>English (Malaysia)</t>
  </si>
  <si>
    <t>ENM</t>
  </si>
  <si>
    <t>Global - Male v6 - code 6 Yellow.jpg</t>
  </si>
  <si>
    <t>FMCG\Food and Drink\Food\Prepared/Convenience/Frozen foods\Prepared/Convenience Foods\Prepackaged Meal/Dinner kit</t>
  </si>
  <si>
    <t>Prepackaged Meal/Dinner kit</t>
  </si>
  <si>
    <t>tp67</t>
  </si>
  <si>
    <t>In-store ad</t>
  </si>
  <si>
    <t>Liechtenstein</t>
  </si>
  <si>
    <t>LI</t>
  </si>
  <si>
    <t>English (New Zealand)</t>
  </si>
  <si>
    <t>Global - Female v3 - code 1 Red.jpg</t>
  </si>
  <si>
    <t>FMCG\Food and Drink\Food\Prepared/Convenience/Frozen foods\Prepared/Convenience Foods\Tinned/Canned/packet food</t>
  </si>
  <si>
    <t>Tinned/Canned/packet food</t>
  </si>
  <si>
    <t>tp68</t>
  </si>
  <si>
    <t>Online ad (banner, pop-up, video)</t>
  </si>
  <si>
    <t>LT</t>
  </si>
  <si>
    <t>English (Republic of the Philippines)</t>
  </si>
  <si>
    <t>ENP</t>
  </si>
  <si>
    <t>Global - Female v3 - code 2 Purple.jpg</t>
  </si>
  <si>
    <t>FMCG\Food and Drink\Food\Savoury</t>
  </si>
  <si>
    <t>Savoury</t>
  </si>
  <si>
    <t>tp69</t>
  </si>
  <si>
    <t>LU</t>
  </si>
  <si>
    <t>English (Singapore)</t>
  </si>
  <si>
    <t>Global - Female v3 - code 3 Blue.jpg</t>
  </si>
  <si>
    <t>FMCG\Food and Drink\Food\Savoury\Savoury Bouillon</t>
  </si>
  <si>
    <t>Savoury Bouillon</t>
  </si>
  <si>
    <t>tp70</t>
  </si>
  <si>
    <t>Macao S.A.R.</t>
  </si>
  <si>
    <t>MO</t>
  </si>
  <si>
    <t>English (South Africa)</t>
  </si>
  <si>
    <t>Global - Female v3 - code 4 Brown.jpg</t>
  </si>
  <si>
    <t>FMCG\Food and Drink\Food\Savoury\Savoury Hot Sauces</t>
  </si>
  <si>
    <t>Savoury Hot Sauces</t>
  </si>
  <si>
    <t>tp71</t>
  </si>
  <si>
    <t>Macedonia (FYROM)</t>
  </si>
  <si>
    <t>MK</t>
  </si>
  <si>
    <t>English (Trinidad and Tobago)</t>
  </si>
  <si>
    <t>Global - Female v3 - code 5 Orange.jpg</t>
  </si>
  <si>
    <t>FMCG\Food and Drink\Food\Savoury\Savoury Seasonings</t>
  </si>
  <si>
    <t>Savoury Seasonings</t>
  </si>
  <si>
    <t>tp72</t>
  </si>
  <si>
    <t>MY</t>
  </si>
  <si>
    <t>English (Zimbabwe)</t>
  </si>
  <si>
    <t>ENW</t>
  </si>
  <si>
    <t>Global - Female v3 - code 6 Yellow.jpg</t>
  </si>
  <si>
    <t>FMCG\Food and Drink\Food\Savoury\Savoury Soups</t>
  </si>
  <si>
    <t>Savoury Soups</t>
  </si>
  <si>
    <t>tp73</t>
  </si>
  <si>
    <t>Flyer/leaflet (e.g. in newspaper)</t>
  </si>
  <si>
    <t>Maldives</t>
  </si>
  <si>
    <t>MV</t>
  </si>
  <si>
    <t>Estonian (Estonia)</t>
  </si>
  <si>
    <t>India Sub Continent - Male v7 - code 1 Red.jpg</t>
  </si>
  <si>
    <t>FMCG\Food and Drink\Food\Snacks (non-confectionery)</t>
  </si>
  <si>
    <t>Snacks (non-confectionery)</t>
  </si>
  <si>
    <t>tp74</t>
  </si>
  <si>
    <t>MT</t>
  </si>
  <si>
    <t>Faroese (Faroe Islands)</t>
  </si>
  <si>
    <t>India Sub Continent - Male v7 - code 2 Purple.jpg</t>
  </si>
  <si>
    <t>FMCG\Food and Drink\Food\Spreads</t>
  </si>
  <si>
    <t>Spreads</t>
  </si>
  <si>
    <t>tp75</t>
  </si>
  <si>
    <t>MX</t>
  </si>
  <si>
    <t>Filipino (Philippines)</t>
  </si>
  <si>
    <t>India Sub Continent - Male v7 - code 3 Blue.jpg</t>
  </si>
  <si>
    <t>FMCG\Food and Drink\Food\Staples/Basic foods</t>
  </si>
  <si>
    <t>Staples/Basic foods</t>
  </si>
  <si>
    <t>tp76</t>
  </si>
  <si>
    <t>Mongolia</t>
  </si>
  <si>
    <t>MN</t>
  </si>
  <si>
    <t>India Sub Continent - Male v7 - code 4 Brown.jpg</t>
  </si>
  <si>
    <t>FMCG\Gambling</t>
  </si>
  <si>
    <t>Gambling</t>
  </si>
  <si>
    <t>tp77</t>
  </si>
  <si>
    <t>Website</t>
  </si>
  <si>
    <t>ME</t>
  </si>
  <si>
    <t>India Sub Continent - Male v7 - code 5 Orange.jpg</t>
  </si>
  <si>
    <t>FMCG\Household</t>
  </si>
  <si>
    <t>Household</t>
  </si>
  <si>
    <t>tp78</t>
  </si>
  <si>
    <t>Online shop</t>
  </si>
  <si>
    <t>MA</t>
  </si>
  <si>
    <t>India Sub Continent - Male v7 - code 6 Yellow.jpg</t>
  </si>
  <si>
    <t>FMCG\Household\Household Miscellaneous</t>
  </si>
  <si>
    <t>Household Miscellaneous</t>
  </si>
  <si>
    <t>tp79</t>
  </si>
  <si>
    <t>NP</t>
  </si>
  <si>
    <t>French (Luxembourg)</t>
  </si>
  <si>
    <t>FRL</t>
  </si>
  <si>
    <t>India Sub Continent - Female v13 - code 1 Red.jpg</t>
  </si>
  <si>
    <t>FMCG\Household\Household Miscellaneous\Writing Instruments</t>
  </si>
  <si>
    <t>Writing Instruments</t>
  </si>
  <si>
    <t>tp80</t>
  </si>
  <si>
    <t>Event of the brand (e.g. charity)</t>
  </si>
  <si>
    <t>NL</t>
  </si>
  <si>
    <t>French (Monaco)</t>
  </si>
  <si>
    <t>India Sub Continent - Female v13 - code 2 Purple.jpg</t>
  </si>
  <si>
    <t>FMCG\Household\Household batteries</t>
  </si>
  <si>
    <t>Household batteries</t>
  </si>
  <si>
    <t>tp81</t>
  </si>
  <si>
    <t>NZ</t>
  </si>
  <si>
    <t>French (Switzerland)</t>
  </si>
  <si>
    <t>FRS</t>
  </si>
  <si>
    <t>India Sub Continent - Female v13 - code 3 Blue.jpg</t>
  </si>
  <si>
    <t>FMCG\Household\Household cleaners</t>
  </si>
  <si>
    <t>Household cleaners</t>
  </si>
  <si>
    <t>tp82</t>
  </si>
  <si>
    <t>NI</t>
  </si>
  <si>
    <t>Frisian (Netherlands)</t>
  </si>
  <si>
    <t>FYN</t>
  </si>
  <si>
    <t>India Sub Continent - Female v13 - code 4 Brown.jpg</t>
  </si>
  <si>
    <t>FMCG\Household\Household cleaners\Air Fresheners</t>
  </si>
  <si>
    <t>Air Fresheners</t>
  </si>
  <si>
    <t>tp83</t>
  </si>
  <si>
    <t>Promotion/special offers</t>
  </si>
  <si>
    <t>NG</t>
  </si>
  <si>
    <t>Galician (Galician)</t>
  </si>
  <si>
    <t>GLC</t>
  </si>
  <si>
    <t>India Sub Continent - Female v13 - code 5 Orange.jpg</t>
  </si>
  <si>
    <t>FMCG\Household\Household cleaners\Cleaning products/Bleaches</t>
  </si>
  <si>
    <t>Cleaning products/Bleaches</t>
  </si>
  <si>
    <t>tp84</t>
  </si>
  <si>
    <t>Shelf display</t>
  </si>
  <si>
    <t>NO</t>
  </si>
  <si>
    <t>Georgian (Georgia)</t>
  </si>
  <si>
    <t>KAT</t>
  </si>
  <si>
    <t>India Sub Continent - Female v13 - code 6 Yellow.jpg</t>
  </si>
  <si>
    <t>FMCG\Household\Household cleaners\Hand Dish Wash</t>
  </si>
  <si>
    <t>Hand Dish Wash</t>
  </si>
  <si>
    <t>tp85</t>
  </si>
  <si>
    <t>Self checkout</t>
  </si>
  <si>
    <t>OM</t>
  </si>
  <si>
    <t>German (Austria)</t>
  </si>
  <si>
    <t>DEA</t>
  </si>
  <si>
    <t>Middle East - Male V11 - code 1 Red.jpg</t>
  </si>
  <si>
    <t>FMCG\Household\Household cleaners\Machine Dish Wash</t>
  </si>
  <si>
    <t>Machine Dish Wash</t>
  </si>
  <si>
    <t>tp86</t>
  </si>
  <si>
    <t>Delivery service</t>
  </si>
  <si>
    <t>PA</t>
  </si>
  <si>
    <t>German (Liechtenstein)</t>
  </si>
  <si>
    <t>DEC</t>
  </si>
  <si>
    <t>Middle East - Male V11 - code 2 Purple.jpg</t>
  </si>
  <si>
    <t>FMCG\Household\Insecticides/chemicals</t>
  </si>
  <si>
    <t>Insecticides/chemicals</t>
  </si>
  <si>
    <t>tp87</t>
  </si>
  <si>
    <t>PY</t>
  </si>
  <si>
    <t>German (Luxembourg)</t>
  </si>
  <si>
    <t>DEL</t>
  </si>
  <si>
    <t>Middle East - Male V11 - code 3 Blue.jpg</t>
  </si>
  <si>
    <t>FMCG\Household\Laundry products</t>
  </si>
  <si>
    <t>Laundry products</t>
  </si>
  <si>
    <t>tp88</t>
  </si>
  <si>
    <t>People's Republic of China</t>
  </si>
  <si>
    <t>CN</t>
  </si>
  <si>
    <t>German (Switzerland)</t>
  </si>
  <si>
    <t>DES</t>
  </si>
  <si>
    <t>Middle East - Male V11 - code 4 Brown.jpg</t>
  </si>
  <si>
    <t>FMCG\Household\Laundry products\Pre Wash Treatments</t>
  </si>
  <si>
    <t>Pre Wash Treatments</t>
  </si>
  <si>
    <t>tp89</t>
  </si>
  <si>
    <t>Own product usage</t>
  </si>
  <si>
    <t>PE</t>
  </si>
  <si>
    <t>Middle East - Male V11 - code 5 Orange.jpg</t>
  </si>
  <si>
    <t>FMCG\Household\Laundry products\Softners</t>
  </si>
  <si>
    <t>Softners</t>
  </si>
  <si>
    <t>tp90</t>
  </si>
  <si>
    <t>Test report/product comparison</t>
  </si>
  <si>
    <t>PH</t>
  </si>
  <si>
    <t>Greenlandic (Greenland)</t>
  </si>
  <si>
    <t>KAL</t>
  </si>
  <si>
    <t>Middle East - Male V11 - code 6 Yellow.jpg</t>
  </si>
  <si>
    <t>FMCG\Household\Laundry products\Washing Powders/Liquids</t>
  </si>
  <si>
    <t>Washing Powders/Liquids</t>
  </si>
  <si>
    <t>tp91</t>
  </si>
  <si>
    <t>Brand shop</t>
  </si>
  <si>
    <t>PL</t>
  </si>
  <si>
    <t>Middle East - Female V11 - code 1 Red.jpg</t>
  </si>
  <si>
    <t>FMCG\Household\Paper products</t>
  </si>
  <si>
    <t>Paper products</t>
  </si>
  <si>
    <t>tp92</t>
  </si>
  <si>
    <t>Shop of retailer/partner</t>
  </si>
  <si>
    <t>PT</t>
  </si>
  <si>
    <t>Middle East - Female V11 - code 2 Purple.jpg</t>
  </si>
  <si>
    <t>FMCG\Household\Pet Care products</t>
  </si>
  <si>
    <t>Pet Care products</t>
  </si>
  <si>
    <t>tp93</t>
  </si>
  <si>
    <t>Online shop of the brand</t>
  </si>
  <si>
    <t>Principality of Monaco</t>
  </si>
  <si>
    <t>MC</t>
  </si>
  <si>
    <t>Middle East - Female V11 - code 3 Blue.jpg</t>
  </si>
  <si>
    <t>FMCG\Household\Pet Care products\Medical Products</t>
  </si>
  <si>
    <t>Medical Products</t>
  </si>
  <si>
    <t>tp94</t>
  </si>
  <si>
    <t>Online shop retailer/partner</t>
  </si>
  <si>
    <t>PR</t>
  </si>
  <si>
    <t>Middle East - Female V11 - code 4 Brown.jpg</t>
  </si>
  <si>
    <t>FMCG\Household\Pet Care products\Pet Food</t>
  </si>
  <si>
    <t>Pet Food</t>
  </si>
  <si>
    <t>tp95</t>
  </si>
  <si>
    <t>Ads/promotion of retailer/partner</t>
  </si>
  <si>
    <t>QA</t>
  </si>
  <si>
    <t>Icelandic (Iceland)</t>
  </si>
  <si>
    <t>ISL</t>
  </si>
  <si>
    <t>Middle East - Female V11 - code 5 Orange.jpg</t>
  </si>
  <si>
    <t>FMCG\Lottery</t>
  </si>
  <si>
    <t>Lottery</t>
  </si>
  <si>
    <t>tp96</t>
  </si>
  <si>
    <t>Customer review</t>
  </si>
  <si>
    <t>RO</t>
  </si>
  <si>
    <t>Middle East - Female V11- code 6 Yellow.jpg</t>
  </si>
  <si>
    <t>FMCG\Personal Care</t>
  </si>
  <si>
    <t>tp97</t>
  </si>
  <si>
    <t>RU</t>
  </si>
  <si>
    <t>Inuktitut (Latin, Canada)</t>
  </si>
  <si>
    <t>IUK</t>
  </si>
  <si>
    <t>Middle East Mixed - Male V5 - code 1 Red.jpg</t>
  </si>
  <si>
    <t>FMCG\Personal Care\Baby products</t>
  </si>
  <si>
    <t>Baby products</t>
  </si>
  <si>
    <t>tp98</t>
  </si>
  <si>
    <t>Rwanda</t>
  </si>
  <si>
    <t>RW</t>
  </si>
  <si>
    <t>Inuktitut (Syllabics, Canada)</t>
  </si>
  <si>
    <t>IUS</t>
  </si>
  <si>
    <t>Middle East Mixed - Male V5 - code 2 Purple.jpg</t>
  </si>
  <si>
    <t>FMCG\Personal Care\Toiletries</t>
  </si>
  <si>
    <t>Toiletries</t>
  </si>
  <si>
    <t>tp99</t>
  </si>
  <si>
    <t>SA</t>
  </si>
  <si>
    <t>Irish (Ireland)</t>
  </si>
  <si>
    <t>IRE</t>
  </si>
  <si>
    <t>Middle East Mixed - Male V5 - code 3 Blue.jpg</t>
  </si>
  <si>
    <t>FMCG\Personal Care\Toiletries\Bath/Shower</t>
  </si>
  <si>
    <t>Bath/Shower</t>
  </si>
  <si>
    <t>tp100</t>
  </si>
  <si>
    <t>SN</t>
  </si>
  <si>
    <t>isiXhosa (South Africa)</t>
  </si>
  <si>
    <t>Middle East Mixed - Male V5 - code 4 Brown.jpg</t>
  </si>
  <si>
    <t>FMCG\Personal Care\Toiletries\Body Care</t>
  </si>
  <si>
    <t>Body Care</t>
  </si>
  <si>
    <t>tp101</t>
  </si>
  <si>
    <t>RS</t>
  </si>
  <si>
    <t>isiZulu (South Africa)</t>
  </si>
  <si>
    <t>Middle East Mixed - Male V5 - code 5 Orange.jpg</t>
  </si>
  <si>
    <t>FMCG\Personal Care\Toiletries\Cosmetics</t>
  </si>
  <si>
    <t>Cosmetics</t>
  </si>
  <si>
    <t>tp102</t>
  </si>
  <si>
    <t>Serbia and Montenegro (Former)</t>
  </si>
  <si>
    <t>CS</t>
  </si>
  <si>
    <t>Middle East Mixed - Male V5 - code 6 Yellow.jpg</t>
  </si>
  <si>
    <t>FMCG\Personal Care\Toiletries\Deodorants</t>
  </si>
  <si>
    <t>Deodorants</t>
  </si>
  <si>
    <t>tp103</t>
  </si>
  <si>
    <t>Seen others use</t>
  </si>
  <si>
    <t>SG</t>
  </si>
  <si>
    <t>Italian (Switzerland)</t>
  </si>
  <si>
    <t>ITS</t>
  </si>
  <si>
    <t>Middle East Mixed - Female V4 - code 1 Red.jpg</t>
  </si>
  <si>
    <t>FMCG\Personal Care\Toiletries\Deodorants\Female Deodorants</t>
  </si>
  <si>
    <t>Female Deodorants</t>
  </si>
  <si>
    <t>tp104</t>
  </si>
  <si>
    <t>Slovak Republic</t>
  </si>
  <si>
    <t>SK</t>
  </si>
  <si>
    <t>Middle East Mixed - Female V4 - code 2 Purple.jpg</t>
  </si>
  <si>
    <t>FMCG\Personal Care\Toiletries\Deodorants\Male Deodorants</t>
  </si>
  <si>
    <t>Male Deodorants</t>
  </si>
  <si>
    <t>tp105</t>
  </si>
  <si>
    <t>Advice by sales staff</t>
  </si>
  <si>
    <t>SI</t>
  </si>
  <si>
    <t>Kazakh (Kazakhstan)</t>
  </si>
  <si>
    <t>KKZ</t>
  </si>
  <si>
    <t>Middle East Mixed - Female V4 - code 3 Blue.jpg</t>
  </si>
  <si>
    <t>FMCG\Personal Care\Toiletries\Eye Care</t>
  </si>
  <si>
    <t>Eye Care</t>
  </si>
  <si>
    <t>tp106</t>
  </si>
  <si>
    <t>South Africa</t>
  </si>
  <si>
    <t>ZA</t>
  </si>
  <si>
    <t>Middle East Mixed - Female V4 - code 4 Brown.jpg</t>
  </si>
  <si>
    <t>FMCG\Personal Care\Toiletries\Eye Care\Contact Lens Wash</t>
  </si>
  <si>
    <t>Contact Lens Wash</t>
  </si>
  <si>
    <t>tp107</t>
  </si>
  <si>
    <t>ES</t>
  </si>
  <si>
    <t>K'iche (Guatemala)</t>
  </si>
  <si>
    <t>QUT</t>
  </si>
  <si>
    <t>Middle East Mixed - Female V4 - code 5 Orange.jpg</t>
  </si>
  <si>
    <t>FMCG\Personal Care\Toiletries\Face Care</t>
  </si>
  <si>
    <t>Face Care</t>
  </si>
  <si>
    <t>tp108</t>
  </si>
  <si>
    <t>LK</t>
  </si>
  <si>
    <t>Kinyarwanda (Rwanda)</t>
  </si>
  <si>
    <t>KIN</t>
  </si>
  <si>
    <t>Middle East Mixed - Female V4 - code 6 Yellow.jpg</t>
  </si>
  <si>
    <t>FMCG\Personal Care\Toiletries\Face Care\Face Care Female</t>
  </si>
  <si>
    <t>Face Care Female</t>
  </si>
  <si>
    <t>tp109</t>
  </si>
  <si>
    <t>SE</t>
  </si>
  <si>
    <t>Kiswahili (Kenya)</t>
  </si>
  <si>
    <t>North Africa - Male v4 - code 1 Red.jpg</t>
  </si>
  <si>
    <t>FMCG\Personal Care\Toiletries\Face Care\Face Care Male</t>
  </si>
  <si>
    <t>Face Care Male</t>
  </si>
  <si>
    <t>tp110</t>
  </si>
  <si>
    <t>Trade fair/exhibition</t>
  </si>
  <si>
    <t>CH</t>
  </si>
  <si>
    <t>Konkani (India)</t>
  </si>
  <si>
    <t>KNK</t>
  </si>
  <si>
    <t>North Africa - Male v4 - code 2 Purple.jpg</t>
  </si>
  <si>
    <t>FMCG\Personal Care\Toiletries\Feminine Hygiene/Depilatory</t>
  </si>
  <si>
    <t>Feminine Hygiene/Depilatory</t>
  </si>
  <si>
    <t>tp111</t>
  </si>
  <si>
    <t>Brand event</t>
  </si>
  <si>
    <t>SY</t>
  </si>
  <si>
    <t>North Africa - Male v4 - code 3 Blue.jpg</t>
  </si>
  <si>
    <t>FMCG\Personal Care\Toiletries\Foot Care</t>
  </si>
  <si>
    <t>Foot Care</t>
  </si>
  <si>
    <t>tp112</t>
  </si>
  <si>
    <t>TW</t>
  </si>
  <si>
    <t>Kyrgyz (Kyrgyzstan)</t>
  </si>
  <si>
    <t>KYR</t>
  </si>
  <si>
    <t>North Africa - Male v4 - code 4 Brown.jpg</t>
  </si>
  <si>
    <t>FMCG\Personal Care\Toiletries\Fragrances</t>
  </si>
  <si>
    <t>Fragrances</t>
  </si>
  <si>
    <t>tp113</t>
  </si>
  <si>
    <t>Tajikistan</t>
  </si>
  <si>
    <t>TJ</t>
  </si>
  <si>
    <t>Lao (Lao P.D.R.)</t>
  </si>
  <si>
    <t>LAO</t>
  </si>
  <si>
    <t>North Africa - Male v4 - code 5 Orange.jpg</t>
  </si>
  <si>
    <t>FMCG\Personal Care\Toiletries\Hair Care</t>
  </si>
  <si>
    <t>Hair Care</t>
  </si>
  <si>
    <t>tp114</t>
  </si>
  <si>
    <t>Recommendation by celebrities</t>
  </si>
  <si>
    <t>TH</t>
  </si>
  <si>
    <t>Latvian (Latvia)</t>
  </si>
  <si>
    <t>LVI</t>
  </si>
  <si>
    <t>North Africa - Male v4 - code 6 Yellow.jpg</t>
  </si>
  <si>
    <t>FMCG\Personal Care\Toiletries\Hair Care\Colourant</t>
  </si>
  <si>
    <t>Colourant</t>
  </si>
  <si>
    <t>tp115</t>
  </si>
  <si>
    <t>Trinidad and Tobago</t>
  </si>
  <si>
    <t>TT</t>
  </si>
  <si>
    <t>Lithuanian (Lithuania)</t>
  </si>
  <si>
    <t>LTH</t>
  </si>
  <si>
    <t>North Africa - Female v2 - code 1 Red.jpg</t>
  </si>
  <si>
    <t>FMCG\Personal Care\Toiletries\Hair Care\Hair Repair/Treatment</t>
  </si>
  <si>
    <t>Hair Repair/Treatment</t>
  </si>
  <si>
    <t>tp116</t>
  </si>
  <si>
    <t>Usage of other brand products</t>
  </si>
  <si>
    <t>TN</t>
  </si>
  <si>
    <t>Lower Sorbian (Germany)</t>
  </si>
  <si>
    <t>DSB</t>
  </si>
  <si>
    <t>North Africa - Female v2 - code 2 Purple.jpg</t>
  </si>
  <si>
    <t>FMCG\Personal Care\Toiletries\Hair Care\Shampoo/Conditioner</t>
  </si>
  <si>
    <t>Shampoo/Conditioner</t>
  </si>
  <si>
    <t>tp117</t>
  </si>
  <si>
    <t xml:space="preserve">Own product usage </t>
  </si>
  <si>
    <t>TR</t>
  </si>
  <si>
    <t>Luxembourgish (Luxembourg)</t>
  </si>
  <si>
    <t>LBX</t>
  </si>
  <si>
    <t>North Africa - Female v2 - code 3 Blue.jpg</t>
  </si>
  <si>
    <t>FMCG\Personal Care\Toiletries\Hair Care\Styling</t>
  </si>
  <si>
    <t>Styling</t>
  </si>
  <si>
    <t>tp118</t>
  </si>
  <si>
    <t>Turkmenistan</t>
  </si>
  <si>
    <t>TM</t>
  </si>
  <si>
    <t>Macedonian (Former Yugoslav Republic of Macedonia)</t>
  </si>
  <si>
    <t>MKI</t>
  </si>
  <si>
    <t>North Africa - Female v2 - code 4 Brown.jpg</t>
  </si>
  <si>
    <t>FMCG\Personal Care\Toiletries\Hair Removal</t>
  </si>
  <si>
    <t>Hair Removal</t>
  </si>
  <si>
    <t>tp119</t>
  </si>
  <si>
    <t>Product presence in  shelf</t>
  </si>
  <si>
    <t>AE</t>
  </si>
  <si>
    <t>Malay (Brunei Darussalam)</t>
  </si>
  <si>
    <t>North Africa - Female v2 - code 5 Orange.jpg</t>
  </si>
  <si>
    <t>FMCG\Personal Care\Toiletries\Oral Care</t>
  </si>
  <si>
    <t>Oral Care</t>
  </si>
  <si>
    <t>tp120</t>
  </si>
  <si>
    <t xml:space="preserve">TV ad </t>
  </si>
  <si>
    <t>UA</t>
  </si>
  <si>
    <t>North Africa - Female v2 - code 6 Yellow.jpg</t>
  </si>
  <si>
    <t>FMCG\Personal Care\Toiletries\Oral Care\Dental Gum</t>
  </si>
  <si>
    <t>Dental Gum</t>
  </si>
  <si>
    <t>tp121</t>
  </si>
  <si>
    <t xml:space="preserve">Product packaging </t>
  </si>
  <si>
    <t>GB</t>
  </si>
  <si>
    <t>North America - Male V8 - code 1 Red.jpg</t>
  </si>
  <si>
    <t>FMCG\Personal Care\Toiletries\Oral Care\Denture Care</t>
  </si>
  <si>
    <t>Denture Care</t>
  </si>
  <si>
    <t>tp122</t>
  </si>
  <si>
    <t>Product tasting/free sample</t>
  </si>
  <si>
    <t>USA</t>
  </si>
  <si>
    <t>Maltese (Malta)</t>
  </si>
  <si>
    <t>North America - Male V8 - code 2 Purple.jpg</t>
  </si>
  <si>
    <t>FMCG\Personal Care\Toiletries\Oral Care\Mouthwash</t>
  </si>
  <si>
    <t>Mouthwash</t>
  </si>
  <si>
    <t>tp123</t>
  </si>
  <si>
    <t>In-store promotion/special exhibit</t>
  </si>
  <si>
    <t>UY</t>
  </si>
  <si>
    <t>Maori (New Zealand)</t>
  </si>
  <si>
    <t>MRI</t>
  </si>
  <si>
    <t>North America - Male V8 - code 3 Blue.jpg</t>
  </si>
  <si>
    <t>FMCG\Personal Care\Toiletries\Oral Care\Toothbrushes Electric</t>
  </si>
  <si>
    <t>Toothbrushes Electric</t>
  </si>
  <si>
    <t>tp124</t>
  </si>
  <si>
    <t>Recommendation by gastronomy staff</t>
  </si>
  <si>
    <t>Uzbekistan</t>
  </si>
  <si>
    <t>UZ</t>
  </si>
  <si>
    <t>Mapudungun (Chile)</t>
  </si>
  <si>
    <t>MPD</t>
  </si>
  <si>
    <t>North America - Male V8 - code 4 Brown.jpg</t>
  </si>
  <si>
    <t>FMCG\Personal Care\Toiletries\Oral Care\Toothbrushes Manual</t>
  </si>
  <si>
    <t>Toothbrushes Manual</t>
  </si>
  <si>
    <t>tp125</t>
  </si>
  <si>
    <t xml:space="preserve">Social media </t>
  </si>
  <si>
    <t>VN</t>
  </si>
  <si>
    <t>North America - Male V8 - code 5 Orange.jpg</t>
  </si>
  <si>
    <t>FMCG\Personal Care\Toiletries\Oral Care\Toothpaste</t>
  </si>
  <si>
    <t>Toothpaste</t>
  </si>
  <si>
    <t>tp126</t>
  </si>
  <si>
    <t xml:space="preserve">Brand website </t>
  </si>
  <si>
    <t>Yemen</t>
  </si>
  <si>
    <t>YE</t>
  </si>
  <si>
    <t>Mohawk (Mohawk)</t>
  </si>
  <si>
    <t>MWK</t>
  </si>
  <si>
    <t>North America - Male V8 - code 6 Yellow.jpg</t>
  </si>
  <si>
    <t>FMCG\Personal Care\Toiletries\Oral Care\Whitening Treatments (not toothpaste)</t>
  </si>
  <si>
    <t>Whitening Treatments (not toothpaste)</t>
  </si>
  <si>
    <t>tp127</t>
  </si>
  <si>
    <t>ZW</t>
  </si>
  <si>
    <t>Mongolian (Cyrillic, Mongolia)</t>
  </si>
  <si>
    <t>MNN</t>
  </si>
  <si>
    <t>North America - Female v7 - code 1 Red.jpg</t>
  </si>
  <si>
    <t>FMCG\Personal Care\Toiletries\Personal Wash</t>
  </si>
  <si>
    <t>Personal Wash</t>
  </si>
  <si>
    <t>tp128</t>
  </si>
  <si>
    <t>Gastronomy promo material/furnishing</t>
  </si>
  <si>
    <t>Mongolian (Traditional Mongolian, PRC)</t>
  </si>
  <si>
    <t>MNG</t>
  </si>
  <si>
    <t>North America - Female v7 - code 2 Purple.jpg</t>
  </si>
  <si>
    <t>FMCG\Personal Care\Toiletries\Personal Wash\Personal Wash Female</t>
  </si>
  <si>
    <t>Personal Wash Female</t>
  </si>
  <si>
    <t>tp129</t>
  </si>
  <si>
    <t xml:space="preserve">Outdoor ad </t>
  </si>
  <si>
    <t>Nepali (Nepal)</t>
  </si>
  <si>
    <t>NEP</t>
  </si>
  <si>
    <t>North America - Female v7 - code 3 Blue.jpg</t>
  </si>
  <si>
    <t>FMCG\Personal Care\Toiletries\Personal Wash\Personal Wash Male</t>
  </si>
  <si>
    <t>Personal Wash Male</t>
  </si>
  <si>
    <t>tp130</t>
  </si>
  <si>
    <t xml:space="preserve">Print ad </t>
  </si>
  <si>
    <t>Norwegian, Bokm†l (Norway)</t>
  </si>
  <si>
    <t>North America - Female v7 - code 4 Brown.jpg</t>
  </si>
  <si>
    <t>FMCG\Personal Care\Toiletries\Shaving Products</t>
  </si>
  <si>
    <t>Shaving Products</t>
  </si>
  <si>
    <t>tp131</t>
  </si>
  <si>
    <t xml:space="preserve">Radio ad </t>
  </si>
  <si>
    <t>Norwegian, Nynorsk (Norway)</t>
  </si>
  <si>
    <t>NON</t>
  </si>
  <si>
    <t>North America - Female v7 - code 5 Orange.jpg</t>
  </si>
  <si>
    <t>FMCG\Personal Care\Toiletries\Skin Care</t>
  </si>
  <si>
    <t>Skin Care</t>
  </si>
  <si>
    <t>tp132</t>
  </si>
  <si>
    <t>Occitan (France)</t>
  </si>
  <si>
    <t>OCI</t>
  </si>
  <si>
    <t>North America - Female v7 - code 6 Yellow.jpg</t>
  </si>
  <si>
    <t>FMCG\Personal Care\Toiletries\Skin Care\Hand and Body Care</t>
  </si>
  <si>
    <t>Hand and Body Care</t>
  </si>
  <si>
    <t>tp133</t>
  </si>
  <si>
    <t>North East Asia - Male v6 - code 1 Red.jpg</t>
  </si>
  <si>
    <t>FMCG\Personal Care\Toiletries\Skin Care\Hand and Body Cleaning</t>
  </si>
  <si>
    <t>Hand and Body Cleaning</t>
  </si>
  <si>
    <t>tp134</t>
  </si>
  <si>
    <t xml:space="preserve">Online video ad </t>
  </si>
  <si>
    <t>Pashto (Afghanistan)</t>
  </si>
  <si>
    <t>PAS</t>
  </si>
  <si>
    <t>North East Asia - Male v6 - code 2 Purple.jpg</t>
  </si>
  <si>
    <t>FMCG\Personal Care\Toiletries\Skin Care\Skin Cleaning and Care</t>
  </si>
  <si>
    <t>Skin Cleaning and Care</t>
  </si>
  <si>
    <t>tp135</t>
  </si>
  <si>
    <t xml:space="preserve">E-Mail/newsletter </t>
  </si>
  <si>
    <t>Persian</t>
  </si>
  <si>
    <t>FAR</t>
  </si>
  <si>
    <t>North East Asia - Male v6 - code 3 Blue.jpg</t>
  </si>
  <si>
    <t>FMCG\Personal Care\Toiletries\Sun Care</t>
  </si>
  <si>
    <t>Sun Care</t>
  </si>
  <si>
    <t>tp136</t>
  </si>
  <si>
    <t>North East Asia - Male v6 - code 4 Brown.jpg</t>
  </si>
  <si>
    <t>FMCG\Tobacco/Cigarettes</t>
  </si>
  <si>
    <t>Tobacco/Cigarettes</t>
  </si>
  <si>
    <t>tp137</t>
  </si>
  <si>
    <t>TV sponsorship/product placement</t>
  </si>
  <si>
    <t>North East Asia - Male v6 - code 5 Orange.jpg</t>
  </si>
  <si>
    <t>Non FMCG\Apparel</t>
  </si>
  <si>
    <t>Apparel</t>
  </si>
  <si>
    <t>tp138</t>
  </si>
  <si>
    <t xml:space="preserve">Online search engine </t>
  </si>
  <si>
    <t>North East Asia - Male v6 - code 6 Yellow.jpg</t>
  </si>
  <si>
    <t>Non FMCG\Apparel\Clothing</t>
  </si>
  <si>
    <t>Clothing</t>
  </si>
  <si>
    <t>tp139</t>
  </si>
  <si>
    <t xml:space="preserve">Gastronomy menu </t>
  </si>
  <si>
    <t>Quechua (Bolivia)</t>
  </si>
  <si>
    <t>QUB</t>
  </si>
  <si>
    <t>Safe, protected</t>
  </si>
  <si>
    <t>North East Asia - Female V8 - code 1 Red.jpg</t>
  </si>
  <si>
    <t>Non FMCG\Apparel\Fibres</t>
  </si>
  <si>
    <t>Fibres</t>
  </si>
  <si>
    <t>tp140</t>
  </si>
  <si>
    <t>Quechua (Ecuador)</t>
  </si>
  <si>
    <t>QUE</t>
  </si>
  <si>
    <t>North East Asia - Female V8 - code 2 Purple.jpg</t>
  </si>
  <si>
    <t>Non FMCG\Apparel\Jewellery (Apparel)</t>
  </si>
  <si>
    <t>Jewellery (Apparel)</t>
  </si>
  <si>
    <t>tp141</t>
  </si>
  <si>
    <t xml:space="preserve">Brand app </t>
  </si>
  <si>
    <t>Quechua (Peru)</t>
  </si>
  <si>
    <t>QUP</t>
  </si>
  <si>
    <t>North East Asia - Female V8 - code 3 Blue.jpg</t>
  </si>
  <si>
    <t>Non FMCG\Apparel\Jewellery (Apparel)\Other Jewellery</t>
  </si>
  <si>
    <t>Other Jewellery</t>
  </si>
  <si>
    <t>tp142</t>
  </si>
  <si>
    <t xml:space="preserve">Coupons </t>
  </si>
  <si>
    <t>North East Asia - Female V8 - code 4 Brown.jpg</t>
  </si>
  <si>
    <t>Non FMCG\Apparel\Jewellery (Apparel)\Watches</t>
  </si>
  <si>
    <t>Watches</t>
  </si>
  <si>
    <t>tp143</t>
  </si>
  <si>
    <t xml:space="preserve">Branded clothing </t>
  </si>
  <si>
    <t>Romansh (Switzerland)</t>
  </si>
  <si>
    <t>RMC</t>
  </si>
  <si>
    <t>North East Asia - Female V8 - code 5 Orange.jpg</t>
  </si>
  <si>
    <t>Non FMCG\Automobiles</t>
  </si>
  <si>
    <t>Automobiles</t>
  </si>
  <si>
    <t>tp144</t>
  </si>
  <si>
    <t xml:space="preserve">Online shop </t>
  </si>
  <si>
    <t>North East Asia - Female V8 - code 6 Yellow.jpg</t>
  </si>
  <si>
    <t>Non FMCG\Automobiles\Automobile Accessories</t>
  </si>
  <si>
    <t>Automobile Accessories</t>
  </si>
  <si>
    <t>tp145</t>
  </si>
  <si>
    <t xml:space="preserve">Customer review </t>
  </si>
  <si>
    <t>Sami, Inari (Finland)</t>
  </si>
  <si>
    <t>SMN</t>
  </si>
  <si>
    <t>South America - Male V7 - code 1 Red.jpg</t>
  </si>
  <si>
    <t>Non FMCG\Automobiles\Motor Fuel</t>
  </si>
  <si>
    <t>Motor Fuel</t>
  </si>
  <si>
    <t>tp146</t>
  </si>
  <si>
    <t xml:space="preserve">Cinema ad </t>
  </si>
  <si>
    <t>Sami, Lule (Norway)</t>
  </si>
  <si>
    <t>SMJ</t>
  </si>
  <si>
    <t>South America - Male V7 - code 2 Purple.jpg</t>
  </si>
  <si>
    <t>Non FMCG\Automobiles\Motor Oil</t>
  </si>
  <si>
    <t>Motor Oil</t>
  </si>
  <si>
    <t>tp147</t>
  </si>
  <si>
    <t xml:space="preserve">Brand event </t>
  </si>
  <si>
    <t>Sami, Lule (Sweden)</t>
  </si>
  <si>
    <t>SMK</t>
  </si>
  <si>
    <t>South America - Male V7 - code 3 Blue.jpg</t>
  </si>
  <si>
    <t>Non FMCG\Automobiles\Service Centres</t>
  </si>
  <si>
    <t>Service Centres</t>
  </si>
  <si>
    <t>tp148</t>
  </si>
  <si>
    <t xml:space="preserve">Limited edition </t>
  </si>
  <si>
    <t>Sami, Northern (Finland)</t>
  </si>
  <si>
    <t>SMG</t>
  </si>
  <si>
    <t>South America - Male V7 - code 4 Brown.jpg</t>
  </si>
  <si>
    <t>Non FMCG\Automobiles\Showroom Forecourt</t>
  </si>
  <si>
    <t>Showroom Forecourt</t>
  </si>
  <si>
    <t>tp149</t>
  </si>
  <si>
    <t>Customer club/loyalty program</t>
  </si>
  <si>
    <t>Sami, Northern (Norway)</t>
  </si>
  <si>
    <t>SME</t>
  </si>
  <si>
    <t>South America - Male V7 - code 5 Orange.jpg</t>
  </si>
  <si>
    <t>Non FMCG\Automobiles\Tyres</t>
  </si>
  <si>
    <t>Tyres</t>
  </si>
  <si>
    <t>Sami, Northern (Sweden)</t>
  </si>
  <si>
    <t>SMF</t>
  </si>
  <si>
    <t>South America - Male V7 - code 6 Yellow.jpg</t>
  </si>
  <si>
    <t>Non FMCG\Automobiles\Vehicles</t>
  </si>
  <si>
    <t>Vehicles</t>
  </si>
  <si>
    <t>Sami, Skolt (Finland)</t>
  </si>
  <si>
    <t>SMS</t>
  </si>
  <si>
    <t>South America - Female V7 - code 1 Red.jpg</t>
  </si>
  <si>
    <t>Non FMCG\Automobiles\Vehicles\4WD/SUV</t>
  </si>
  <si>
    <t>4WD/SUV</t>
  </si>
  <si>
    <t>Sami, Southern (Norway)</t>
  </si>
  <si>
    <t>SMA</t>
  </si>
  <si>
    <t>South America - Female V7 - code 2 Purple.jpg</t>
  </si>
  <si>
    <t>Non FMCG\Automobiles\Vehicles\Cars</t>
  </si>
  <si>
    <t>Cars</t>
  </si>
  <si>
    <t>Sami, Southern (Sweden)</t>
  </si>
  <si>
    <t>SMB</t>
  </si>
  <si>
    <t>South America - Female V7 - code 3 Blue.jpg</t>
  </si>
  <si>
    <t>Non FMCG\Automobiles\Vehicles\Light Trucks</t>
  </si>
  <si>
    <t>Light Trucks</t>
  </si>
  <si>
    <t>Sanskrit (India)</t>
  </si>
  <si>
    <t>SAN</t>
  </si>
  <si>
    <t>South America - Female V7 - code 4 Brown.jpg</t>
  </si>
  <si>
    <t>Non FMCG\Automobiles\Vehicles\Motorcycles</t>
  </si>
  <si>
    <t>Motorcycles</t>
  </si>
  <si>
    <t>Scottish Gaelic (United Kingdom)</t>
  </si>
  <si>
    <t>GLA</t>
  </si>
  <si>
    <t>South America - Female V7 - code 5 Orange.jpg</t>
  </si>
  <si>
    <t>Non FMCG\Automobiles\Vehicles\Other Automobiles</t>
  </si>
  <si>
    <t>Other Automobiles</t>
  </si>
  <si>
    <t>Serbian (Cyrillic, Bosnia and Herzegovina)</t>
  </si>
  <si>
    <t>SRN</t>
  </si>
  <si>
    <t>South America - Female V7 - code 6 Yellow.jpg</t>
  </si>
  <si>
    <t>Non FMCG\Automobiles\Website</t>
  </si>
  <si>
    <t>Serbian (Cyrillic, Montenegro)</t>
  </si>
  <si>
    <t>SRQ</t>
  </si>
  <si>
    <t>South America Mixed - Male v8 - code 1 Red.jpg</t>
  </si>
  <si>
    <t>Non FMCG\Corporate</t>
  </si>
  <si>
    <t>Corporate</t>
  </si>
  <si>
    <t>Serbian (Cyrillic, Serbia and Montenegro (Former))</t>
  </si>
  <si>
    <t>SRB</t>
  </si>
  <si>
    <t>South America Mixed - Male v8 - code 2 Purple.jpg</t>
  </si>
  <si>
    <t>Non FMCG\Corporate\Corporate Entertainment</t>
  </si>
  <si>
    <t>Corporate Entertainment</t>
  </si>
  <si>
    <t>Serbian (Cyrillic, Serbia)</t>
  </si>
  <si>
    <t>SRO</t>
  </si>
  <si>
    <t>South America Mixed - Male v8 - code 3 Blue.jpg</t>
  </si>
  <si>
    <t>Non FMCG\Corporate\Corporate Food</t>
  </si>
  <si>
    <t>Corporate Food</t>
  </si>
  <si>
    <t>Serbian (Latin, Bosnia and Herzegovina)</t>
  </si>
  <si>
    <t>SRS</t>
  </si>
  <si>
    <t>South America Mixed - Male v8 - code 4 Brown.jpg</t>
  </si>
  <si>
    <t>Non FMCG\Corporate\Corporate Oil</t>
  </si>
  <si>
    <t>Corporate Oil</t>
  </si>
  <si>
    <t>Serbian (Latin, Montenegro)</t>
  </si>
  <si>
    <t>SRP</t>
  </si>
  <si>
    <t>South America Mixed - Male v8 - code 5 Orange.jpg</t>
  </si>
  <si>
    <t>Non FMCG\Corporate\Corporate Other</t>
  </si>
  <si>
    <t>Corporate Other</t>
  </si>
  <si>
    <t>Serbian (Latin, Serbia and Montenegro (Former))</t>
  </si>
  <si>
    <t>SRL</t>
  </si>
  <si>
    <t>South America Mixed - Male v8 - code 6 Yellow.jpg</t>
  </si>
  <si>
    <t>Non FMCG\Corporate\Corporate Personal Care</t>
  </si>
  <si>
    <t>Corporate Personal Care</t>
  </si>
  <si>
    <t>Serbian (Latin, Serbia)</t>
  </si>
  <si>
    <t>SRM</t>
  </si>
  <si>
    <t>South America Mixed - Female V7 - code 1 Red.jpg</t>
  </si>
  <si>
    <t>Non FMCG\Corporate\Corporate Pharmaceutical</t>
  </si>
  <si>
    <t>Corporate Pharmaceutical</t>
  </si>
  <si>
    <t>Sesotho sa Leboa (South Africa)</t>
  </si>
  <si>
    <t>NSO</t>
  </si>
  <si>
    <t>South America Mixed - Female V7 - code 2 Purple.jpg</t>
  </si>
  <si>
    <t>Non FMCG\Corporate\Corporate Pharmaceutical (GPs)</t>
  </si>
  <si>
    <t>Corporate Pharmaceutical (GPs)</t>
  </si>
  <si>
    <t>Setswana (South Africa)</t>
  </si>
  <si>
    <t>South America Mixed - Female V7 - code 3 Blue.jpg</t>
  </si>
  <si>
    <t>Non FMCG\Corporate\Public Services</t>
  </si>
  <si>
    <t>Public Services</t>
  </si>
  <si>
    <t>Sinhala (Sri Lanka)</t>
  </si>
  <si>
    <t>South America Mixed - Female V7 - code 4 Brown.jpg</t>
  </si>
  <si>
    <t>Non FMCG\Corporate\Services</t>
  </si>
  <si>
    <t>South America Mixed - Female V7 - code 5 Orange.jpg</t>
  </si>
  <si>
    <t>Non FMCG\Corporate\Services\Couriers (Business)</t>
  </si>
  <si>
    <t>Couriers (Business)</t>
  </si>
  <si>
    <t>Slovenian (Slovenia)</t>
  </si>
  <si>
    <t>SLV</t>
  </si>
  <si>
    <t>South America Mixed - Female V7 - code 6 Yellow.jpg</t>
  </si>
  <si>
    <t>Non FMCG\Corporate\Services\Global Services (Hispanics Business)</t>
  </si>
  <si>
    <t>Global Services (Hispanics Business)</t>
  </si>
  <si>
    <t>South East Asia - Male v9 - code 1 Red.jpg</t>
  </si>
  <si>
    <t>Non FMCG\Corporate\Services\Global Services (Women Owned Business)</t>
  </si>
  <si>
    <t>Global Services (Women Owned Business)</t>
  </si>
  <si>
    <t>Spanish (Bolivarian Republic of Venezuela)</t>
  </si>
  <si>
    <t>ESV</t>
  </si>
  <si>
    <t>South East Asia - Male v9 - code 2 Purple.jpg</t>
  </si>
  <si>
    <t>Non FMCG\Corporate\Services\IT Advisory and Consulting (Business)</t>
  </si>
  <si>
    <t>IT Advisory and Consulting (Business)</t>
  </si>
  <si>
    <t>Spanish (Bolivia)</t>
  </si>
  <si>
    <t>ESB</t>
  </si>
  <si>
    <t>South East Asia - Male v9 - code 3 Blue.jpg</t>
  </si>
  <si>
    <t>Non FMCG\Corporate\Services\Telecoms &amp; Networking (Business)</t>
  </si>
  <si>
    <t>Telecoms &amp; Networking (Business)</t>
  </si>
  <si>
    <t>Spanish (Chile)</t>
  </si>
  <si>
    <t>South East Asia - Male v9 - code 4 Brown.jpg</t>
  </si>
  <si>
    <t>Non FMCG\Durables</t>
  </si>
  <si>
    <t>Durables</t>
  </si>
  <si>
    <t>South East Asia - Male v9 - code 5 Orange.jpg</t>
  </si>
  <si>
    <t>Non FMCG\Durables\Appliances</t>
  </si>
  <si>
    <t>Appliances</t>
  </si>
  <si>
    <t>Spanish (Costa Rica)</t>
  </si>
  <si>
    <t>ESC</t>
  </si>
  <si>
    <t>South East Asia - Male v9 - code 6 Yellow.jpg</t>
  </si>
  <si>
    <t>Non FMCG\Durables\Appliances\DIY Products</t>
  </si>
  <si>
    <t>DIY Products</t>
  </si>
  <si>
    <t>Spanish (Dominican Republic)</t>
  </si>
  <si>
    <t>ESD</t>
  </si>
  <si>
    <t>South East Asia - Female v9 - code 1 Red.jpg</t>
  </si>
  <si>
    <t>Non FMCG\Durables\Appliances\Kitchen Appliances</t>
  </si>
  <si>
    <t>Kitchen Appliances</t>
  </si>
  <si>
    <t>Spanish (Ecuador)</t>
  </si>
  <si>
    <t>South East Asia - Female v9 - code 2 Purple.jpg</t>
  </si>
  <si>
    <t>Non FMCG\Durables\Appliances\Other Home Appliances</t>
  </si>
  <si>
    <t>Other Home Appliances</t>
  </si>
  <si>
    <t>Spanish (El Salvador)</t>
  </si>
  <si>
    <t>ESE</t>
  </si>
  <si>
    <t>South East Asia - Female v9 - code 3 Blue.jpg</t>
  </si>
  <si>
    <t>Non FMCG\Durables\Home Furnishings</t>
  </si>
  <si>
    <t>Home Furnishings</t>
  </si>
  <si>
    <t>Spanish (Guatemala)</t>
  </si>
  <si>
    <t>ESG</t>
  </si>
  <si>
    <t>South East Asia - Female v9 - code 4 Brown.jpg</t>
  </si>
  <si>
    <t>Non FMCG\Durables\Home Improvement (Durables)</t>
  </si>
  <si>
    <t>Home Improvement (Durables)</t>
  </si>
  <si>
    <t>Spanish (Honduras)</t>
  </si>
  <si>
    <t>ESH</t>
  </si>
  <si>
    <t>South East Asia - Female v9 - code 5 Orange.jpg</t>
  </si>
  <si>
    <t>Non FMCG\Durables\Home Improvement (Durables)\Decorating Products</t>
  </si>
  <si>
    <t>Decorating Products</t>
  </si>
  <si>
    <t>South East Asia - Female v9 - code 6 Yellow.jpg</t>
  </si>
  <si>
    <t>Non FMCG\Durables\Home Improvement (Durables)\Decorating Products\Paint</t>
  </si>
  <si>
    <t>Paint</t>
  </si>
  <si>
    <t>Spanish (Nicaragua)</t>
  </si>
  <si>
    <t>ESI</t>
  </si>
  <si>
    <t>South East Asia Mixed - Male v3 - code 1 Red.jpg</t>
  </si>
  <si>
    <t>Non FMCG\Durables\Home Improvement (Durables)\Other Home Improvement</t>
  </si>
  <si>
    <t>Other Home Improvement</t>
  </si>
  <si>
    <t>Spanish (Panama)</t>
  </si>
  <si>
    <t>ESA</t>
  </si>
  <si>
    <t>South East Asia Mixed - Male v3 - code 2 Purple.jpg</t>
  </si>
  <si>
    <t>Non FMCG\Durables\Technology</t>
  </si>
  <si>
    <t>Spanish (Paraguay)</t>
  </si>
  <si>
    <t>ESZ</t>
  </si>
  <si>
    <t>South East Asia Mixed - Male v3 - code 3 Blue.jpg</t>
  </si>
  <si>
    <t>Non FMCG\Durables\Technology (Internet)</t>
  </si>
  <si>
    <t>Technology (Internet)</t>
  </si>
  <si>
    <t>Spanish (Peru)</t>
  </si>
  <si>
    <t>South East Asia Mixed - Male v3 - code 4 Brown.jpg</t>
  </si>
  <si>
    <t>Non FMCG\Durables\Technology\Cameras</t>
  </si>
  <si>
    <t>Cameras</t>
  </si>
  <si>
    <t>Spanish (Puerto Rico)</t>
  </si>
  <si>
    <t>ESU</t>
  </si>
  <si>
    <t>South East Asia Mixed - Male v3 - code 5 Orange.jpg</t>
  </si>
  <si>
    <t>Non FMCG\Durables\Technology\Cameras\Digital Camera</t>
  </si>
  <si>
    <t>Digital Camera</t>
  </si>
  <si>
    <t>ESP</t>
  </si>
  <si>
    <t>South East Asia Mixed - Male v3 - code 6 Yellow.jpg</t>
  </si>
  <si>
    <t>Non FMCG\Durables\Technology\Cameras\Traditional Camera</t>
  </si>
  <si>
    <t>Traditional Camera</t>
  </si>
  <si>
    <t>Spanish (Uruguay)</t>
  </si>
  <si>
    <t>ESY</t>
  </si>
  <si>
    <t>South East Asia Mixed - Female v2 - code 1 Red.jpg</t>
  </si>
  <si>
    <t>Non FMCG\Durables\Technology\Computers</t>
  </si>
  <si>
    <t>Computers</t>
  </si>
  <si>
    <t>Swedish (Finland)</t>
  </si>
  <si>
    <t>SVF</t>
  </si>
  <si>
    <t>South East Asia Mixed - Female v2 - code 2 Purple.jpg</t>
  </si>
  <si>
    <t>Non FMCG\Durables\Technology\Computers\Hardware (Computers)</t>
  </si>
  <si>
    <t>Hardware (Computers)</t>
  </si>
  <si>
    <t>South East Asia Mixed - Female v2 - code 3 Blue.jpg</t>
  </si>
  <si>
    <t>Non FMCG\Durables\Technology\Computers\Hardware (Computers)\Components</t>
  </si>
  <si>
    <t>Components</t>
  </si>
  <si>
    <t>Syriac (Syria)</t>
  </si>
  <si>
    <t>SYR</t>
  </si>
  <si>
    <t>South East Asia Mixed - Female v2 - code 4 Brown.jpg</t>
  </si>
  <si>
    <t>Non FMCG\Durables\Technology\Computers\Hardware (Computers)\Consumables (Ink/Paper etc)</t>
  </si>
  <si>
    <t>Consumables (Ink/Paper etc)</t>
  </si>
  <si>
    <t>Tajik (Cyrillic, Tajikistan)</t>
  </si>
  <si>
    <t>TAJ</t>
  </si>
  <si>
    <t>South East Asia Mixed - Female v2 - code 5 Orange.jpg</t>
  </si>
  <si>
    <t>Non FMCG\Durables\Technology\Computers\Hardware (Computers)\Digital Photo Processing</t>
  </si>
  <si>
    <t>Digital Photo Processing</t>
  </si>
  <si>
    <t>Tamazight (Latin, Algeria)</t>
  </si>
  <si>
    <t>TZM</t>
  </si>
  <si>
    <t>South East Asia Mixed - Female v2 - code 6 Yellow.jpg</t>
  </si>
  <si>
    <t>Non FMCG\Durables\Technology\Computers\Hardware (Computers)\Laptops/PCs/Servers</t>
  </si>
  <si>
    <t>Laptops/PCs/Servers</t>
  </si>
  <si>
    <t>Non FMCG\Durables\Technology\Computers\Hardware (Computers)\Printers and Peripherals</t>
  </si>
  <si>
    <t>Printers and Peripherals</t>
  </si>
  <si>
    <t>Tatar (Russia)</t>
  </si>
  <si>
    <t>Non FMCG\Durables\Technology\Computers\Software (Computers)</t>
  </si>
  <si>
    <t>Software (Computers)</t>
  </si>
  <si>
    <t>Non FMCG\Durables\Technology\Computers\Software (Computers)\Operating Systems</t>
  </si>
  <si>
    <t>Operating Systems</t>
  </si>
  <si>
    <t>Non FMCG\Durables\Technology\Gaming</t>
  </si>
  <si>
    <t>Gaming</t>
  </si>
  <si>
    <t>Tibetan (PRC)</t>
  </si>
  <si>
    <t>BOB</t>
  </si>
  <si>
    <t>Non FMCG\Durables\Technology\Gaming\Consoles</t>
  </si>
  <si>
    <t>Consoles</t>
  </si>
  <si>
    <t>Non FMCG\Durables\Technology\Gaming\Games</t>
  </si>
  <si>
    <t>Games</t>
  </si>
  <si>
    <t>Turkmen (Turkmenistan)</t>
  </si>
  <si>
    <t>TUK</t>
  </si>
  <si>
    <t>Non FMCG\Durables\Technology\Home Entertainment</t>
  </si>
  <si>
    <t>Home Entertainment</t>
  </si>
  <si>
    <t>Non FMCG\Durables\Technology\Other technology</t>
  </si>
  <si>
    <t>Other technology</t>
  </si>
  <si>
    <t>Upper Sorbian (Germany)</t>
  </si>
  <si>
    <t>HSB</t>
  </si>
  <si>
    <t>Non FMCG\Durables\Technology\TV's</t>
  </si>
  <si>
    <t>TV's</t>
  </si>
  <si>
    <t>Urdu (Islamic Republic of Pakistan)</t>
  </si>
  <si>
    <t>Non FMCG\Durables\Technology\Telecommunications</t>
  </si>
  <si>
    <t>Telecommunications</t>
  </si>
  <si>
    <t>Uyghur (PRC)</t>
  </si>
  <si>
    <t>UIG</t>
  </si>
  <si>
    <t>Non FMCG\Durables\Technology\Telecommunications\Mobile Phone Handsets</t>
  </si>
  <si>
    <t>Mobile Phone Handsets</t>
  </si>
  <si>
    <t>Uzbek (Cyrillic, Uzbekistan)</t>
  </si>
  <si>
    <t>UZB</t>
  </si>
  <si>
    <t>Non FMCG\Durables\Tools</t>
  </si>
  <si>
    <t>Tools</t>
  </si>
  <si>
    <t>Non FMCG\Establishments</t>
  </si>
  <si>
    <t>Establishments</t>
  </si>
  <si>
    <t>Welsh (United Kingdom)</t>
  </si>
  <si>
    <t>CYM</t>
  </si>
  <si>
    <t>Non FMCG\Establishments\Retail</t>
  </si>
  <si>
    <t>Wolof (Senegal)</t>
  </si>
  <si>
    <t>Non FMCG\Establishments\Retail\Clothing Stores</t>
  </si>
  <si>
    <t>Clothing Stores</t>
  </si>
  <si>
    <t>Yakut (Russia)</t>
  </si>
  <si>
    <t>SAH</t>
  </si>
  <si>
    <t>Non FMCG\Establishments\Retail\Convenience Stores</t>
  </si>
  <si>
    <t>Convenience Stores</t>
  </si>
  <si>
    <t>Yi (PRC)</t>
  </si>
  <si>
    <t>Non FMCG\Establishments\Retail\Department Stores</t>
  </si>
  <si>
    <t>Department Stores</t>
  </si>
  <si>
    <t>Non FMCG\Establishments\Retail\Gasoline/petrol</t>
  </si>
  <si>
    <t>Gasoline/petrol</t>
  </si>
  <si>
    <t>Non FMCG\Establishments\Retail\Grocery Stores/Supermarkets</t>
  </si>
  <si>
    <t>Grocery Stores/Supermarkets</t>
  </si>
  <si>
    <t>Non FMCG\Establishments\Retail\Home Improvement (Retail)</t>
  </si>
  <si>
    <t>Home Improvement (Retail)</t>
  </si>
  <si>
    <t>Non FMCG\Establishments\Retail\Internet (Online)</t>
  </si>
  <si>
    <t>Internet (Online)</t>
  </si>
  <si>
    <t>Non FMCG\Establishments\Retail\Jewellery (Retail)</t>
  </si>
  <si>
    <t>Jewellery (Retail)</t>
  </si>
  <si>
    <t>Non FMCG\Establishments\Retail\Other Home Improvements</t>
  </si>
  <si>
    <t>Other Home Improvements</t>
  </si>
  <si>
    <t>Non FMCG\Establishments\Retail\Photography</t>
  </si>
  <si>
    <t>Photography</t>
  </si>
  <si>
    <t>Non FMCG\Establishments\Retail\Photography\Digital</t>
  </si>
  <si>
    <t>Non FMCG\Establishments\Retail\Photography\Store Digital Processing</t>
  </si>
  <si>
    <t>Store Digital Processing</t>
  </si>
  <si>
    <t>Non FMCG\Establishments\Retail\Photography\Store Film Processing</t>
  </si>
  <si>
    <t>Store Film Processing</t>
  </si>
  <si>
    <t>Non FMCG\Establishments\Retail\Specialty Stores</t>
  </si>
  <si>
    <t>Specialty Stores</t>
  </si>
  <si>
    <t>Non FMCG\Establishments\Retail\Technology (Retail)</t>
  </si>
  <si>
    <t>Technology (Retail)</t>
  </si>
  <si>
    <t>Non FMCG\Establishments\Service establishments</t>
  </si>
  <si>
    <t>Service establishments</t>
  </si>
  <si>
    <t>Non FMCG\Establishments\Service establishments\Delivery Services</t>
  </si>
  <si>
    <t>Delivery Services</t>
  </si>
  <si>
    <t>Non FMCG\Establishments\Service establishments\Energy Utilities</t>
  </si>
  <si>
    <t>Energy Utilities</t>
  </si>
  <si>
    <t>Non FMCG\Establishments\Service establishments\Financial Services</t>
  </si>
  <si>
    <t>Financial Services</t>
  </si>
  <si>
    <t>Non FMCG\Establishments\Service establishments\Financial Services\Banking/Building Society (incl Checking/Savings/Credit Union)</t>
  </si>
  <si>
    <t>Banking/Building Society (incl Checking/Savings/Credit Union)</t>
  </si>
  <si>
    <t>Non FMCG\Establishments\Service establishments\Financial Services\Brokerage/Investments/Peps/Mutual Funds</t>
  </si>
  <si>
    <t>Brokerage/Investments/Peps/Mutual Funds</t>
  </si>
  <si>
    <t>Non FMCG\Establishments\Service establishments\Financial Services\Credit/Charge Cards</t>
  </si>
  <si>
    <t>Credit/Charge Cards</t>
  </si>
  <si>
    <t>Non FMCG\Establishments\Service establishments\Financial Services\Insurance</t>
  </si>
  <si>
    <t>Insurance</t>
  </si>
  <si>
    <t>Non FMCG\Establishments\Service establishments\Financial Services\Mortgages/Loans/Other Personal Lending</t>
  </si>
  <si>
    <t>Mortgages/Loans/Other Personal Lending</t>
  </si>
  <si>
    <t>Non FMCG\Establishments\Service establishments\Financial Services\Other Financial Services</t>
  </si>
  <si>
    <t>Other Financial Services</t>
  </si>
  <si>
    <t>Non FMCG\Establishments\Service establishments\Fitness Programs</t>
  </si>
  <si>
    <t>Fitness Programs</t>
  </si>
  <si>
    <t>Non FMCG\Establishments\Service establishments\Government</t>
  </si>
  <si>
    <t>Government</t>
  </si>
  <si>
    <t>Non FMCG\Establishments\Service establishments\Government\Armed Forces</t>
  </si>
  <si>
    <t>Armed Forces</t>
  </si>
  <si>
    <t>Non FMCG\Establishments\Service establishments\Government\Armed Forces\Army</t>
  </si>
  <si>
    <t>Army</t>
  </si>
  <si>
    <t>Non FMCG\Establishments\Service establishments\Home Shopping</t>
  </si>
  <si>
    <t>Home Shopping</t>
  </si>
  <si>
    <t xml:space="preserve">Non FMCG\Establishments\Service establishments\Internet </t>
  </si>
  <si>
    <t xml:space="preserve">Internet </t>
  </si>
  <si>
    <t>Non FMCG\Establishments\Service establishments\Internet \ISPs</t>
  </si>
  <si>
    <t>ISPs</t>
  </si>
  <si>
    <t>Non FMCG\Establishments\Service establishments\Internet \Internet Security Companies</t>
  </si>
  <si>
    <t>Internet Security Companies</t>
  </si>
  <si>
    <t>Non FMCG\Establishments\Service establishments\Internet \Portals</t>
  </si>
  <si>
    <t>Portals</t>
  </si>
  <si>
    <t>Non FMCG\Establishments\Service establishments\Internet \Travel (Internet)</t>
  </si>
  <si>
    <t>Travel (Internet)</t>
  </si>
  <si>
    <t>Non FMCG\Establishments\Service establishments\News and Information</t>
  </si>
  <si>
    <t>News and Information</t>
  </si>
  <si>
    <t>Non FMCG\Establishments\Service establishments\Other Services</t>
  </si>
  <si>
    <t>Other Services</t>
  </si>
  <si>
    <t>Non FMCG\Establishments\Service establishments\Radio Station</t>
  </si>
  <si>
    <t>Radio Station</t>
  </si>
  <si>
    <t>Non FMCG\Establishments\Service establishments\Restaurants</t>
  </si>
  <si>
    <t>Restaurants</t>
  </si>
  <si>
    <t>Non FMCG\Establishments\Service establishments\Restaurants\Casual Dining</t>
  </si>
  <si>
    <t>Casual Dining</t>
  </si>
  <si>
    <t>Non FMCG\Establishments\Service establishments\Restaurants\Fast Food</t>
  </si>
  <si>
    <t>Fast Food</t>
  </si>
  <si>
    <t>Non FMCG\Establishments\Service establishments\Restaurants\Fine Dining</t>
  </si>
  <si>
    <t>Fine Dining</t>
  </si>
  <si>
    <t>Non FMCG\Establishments\Service establishments\TV Channels</t>
  </si>
  <si>
    <t>TV Channels</t>
  </si>
  <si>
    <t>Non FMCG\Establishments\Service establishments\Technology (Services)</t>
  </si>
  <si>
    <t>Technology (Services)</t>
  </si>
  <si>
    <t>Non FMCG\Establishments\Service establishments\Technology (Services)\Telecommunication Carriers</t>
  </si>
  <si>
    <t>Telecommunication Carriers</t>
  </si>
  <si>
    <t>Non FMCG\Establishments\Service establishments\Technology (Services)\Telecommunication Carriers\Broadband</t>
  </si>
  <si>
    <t>Broadband</t>
  </si>
  <si>
    <t>Non FMCG\Establishments\Service establishments\Technology (Services)\Telecommunication Carriers\Bundled Offerings</t>
  </si>
  <si>
    <t>Bundled Offerings</t>
  </si>
  <si>
    <t>Non FMCG\Establishments\Service establishments\Technology (Services)\Telecommunication Carriers\Cell/Mobile Phone Network</t>
  </si>
  <si>
    <t>Cell/Mobile Phone Network</t>
  </si>
  <si>
    <t>Non FMCG\Establishments\Service establishments\Technology (Services)\Telecommunication Carriers\Landline network</t>
  </si>
  <si>
    <t>Landline network</t>
  </si>
  <si>
    <t>Non FMCG\Establishments\Service establishments\Technology (Services)\Telecommunication Carriers\Other Telecommunications</t>
  </si>
  <si>
    <t>Other Telecommunications</t>
  </si>
  <si>
    <t>Non FMCG\Establishments\Service establishments\Technology (Services)\Telecommunication Carriers\TV Network Carriers</t>
  </si>
  <si>
    <t>TV Network Carriers</t>
  </si>
  <si>
    <t>Non FMCG\Establishments\Service establishments\Technology (Services)\Web Portals</t>
  </si>
  <si>
    <t>Web Portals</t>
  </si>
  <si>
    <t>Non FMCG\Establishments\Service establishments\Travel</t>
  </si>
  <si>
    <t>Travel</t>
  </si>
  <si>
    <t>Non FMCG\Establishments\Service establishments\Travel\Holiday /Vacation agents/Companies</t>
  </si>
  <si>
    <t>Holiday /Vacation agents/Companies</t>
  </si>
  <si>
    <t>Non FMCG\Establishments\Service establishments\Travel\Holiday Destinations</t>
  </si>
  <si>
    <t>Holiday Destinations</t>
  </si>
  <si>
    <t>Non FMCG\Establishments\Service establishments\Travel\Hotels</t>
  </si>
  <si>
    <t>Hotels</t>
  </si>
  <si>
    <t>Non FMCG\Establishments\Service establishments\Travel\Other Travel</t>
  </si>
  <si>
    <t>Other Travel</t>
  </si>
  <si>
    <t>Non FMCG\Establishments\Service establishments\Travel\Theme Parks/Resorts</t>
  </si>
  <si>
    <t>Theme Parks/Resorts</t>
  </si>
  <si>
    <t>Non FMCG\Establishments\Service establishments\Travel\Transportation</t>
  </si>
  <si>
    <t>Transportation</t>
  </si>
  <si>
    <t>Non FMCG\Establishments\Service establishments\Travel\Transportation\Airlines</t>
  </si>
  <si>
    <t>Airlines</t>
  </si>
  <si>
    <t>Non FMCG\Establishments\Service establishments\Travel\Transportation\Other Transportation</t>
  </si>
  <si>
    <t>Other Transportation</t>
  </si>
  <si>
    <t>Non FMCG\Establishments\Service establishments\Travel\Transportation\Rail</t>
  </si>
  <si>
    <t>Rail</t>
  </si>
  <si>
    <t>Non FMCG\Establishments\Service establishments\Travel\Transportation\Rental Cars</t>
  </si>
  <si>
    <t>Rental Cars</t>
  </si>
  <si>
    <t>Non FMCG\Infrequent Medical</t>
  </si>
  <si>
    <t>Infrequent Medical</t>
  </si>
  <si>
    <t>Non FMCG\Infrequent Medical\Surgery</t>
  </si>
  <si>
    <t>Surgery</t>
  </si>
  <si>
    <t>Non FMCG\Leisure</t>
  </si>
  <si>
    <t>Leisure</t>
  </si>
  <si>
    <t>Non FMCG\Leisure\Books</t>
  </si>
  <si>
    <t>Books</t>
  </si>
  <si>
    <t>Non FMCG\Leisure\Camera Film</t>
  </si>
  <si>
    <t>Camera Film</t>
  </si>
  <si>
    <t>Non FMCG\Leisure\Comics</t>
  </si>
  <si>
    <t>Comics</t>
  </si>
  <si>
    <t>Non FMCG\Leisure\DVDs/Films/Programs</t>
  </si>
  <si>
    <t>DVDs/Films/Programs</t>
  </si>
  <si>
    <t>Non FMCG\Leisure\Greeting cards/Gifts</t>
  </si>
  <si>
    <t>Greeting cards/Gifts</t>
  </si>
  <si>
    <t>Non FMCG\Leisure\Home Processing</t>
  </si>
  <si>
    <t>Home Processing</t>
  </si>
  <si>
    <t>Non FMCG\Leisure\Magazines</t>
  </si>
  <si>
    <t>Non FMCG\Leisure\Newspapers</t>
  </si>
  <si>
    <t>Newspapers</t>
  </si>
  <si>
    <t>Non FMCG\Leisure\Tapes/CD's</t>
  </si>
  <si>
    <t>Tapes/CD's</t>
  </si>
  <si>
    <t>Non FMCG\Leisure\Throw-Away Camera</t>
  </si>
  <si>
    <t>Throw-Away Camera</t>
  </si>
  <si>
    <t>Non FMCG\Leisure\Toys/Games</t>
  </si>
  <si>
    <t>Toys/Games</t>
  </si>
  <si>
    <t>Non FMCG\Leisure\Traditional</t>
  </si>
  <si>
    <t>Non FMCG\Luxury Goods</t>
  </si>
  <si>
    <t>Luxury Goods</t>
  </si>
  <si>
    <t>Non FMCG\Medical</t>
  </si>
  <si>
    <t>Medical</t>
  </si>
  <si>
    <t>Non FMCG\Medical\DTC Drugs</t>
  </si>
  <si>
    <t>DTC Drugs</t>
  </si>
  <si>
    <t>Non FMCG\Medical\DTC Drugs\Episodic (ie Short Term dosage) (DTC)</t>
  </si>
  <si>
    <t>Episodic (ie Short Term dosage) (DTC)</t>
  </si>
  <si>
    <t>Non FMCG\Medical\DTC Drugs\Episodic (ie Short Term dosage) (DTC)\Analgesics/Pain Reliever (DTC)</t>
  </si>
  <si>
    <t>Analgesics/Pain Reliever (DTC)</t>
  </si>
  <si>
    <t>Non FMCG\Medical\DTC Drugs\Episodic (ie Short Term dosage) (DTC)\Erectile Dysfunction (DTC)</t>
  </si>
  <si>
    <t>Erectile Dysfunction (DTC)</t>
  </si>
  <si>
    <t>Non FMCG\Medical\DTC Drugs\Episodic (ie Short Term dosage) (DTC)\Other DTC Episodic (DTC)</t>
  </si>
  <si>
    <t>Other DTC Episodic (DTC)</t>
  </si>
  <si>
    <t>Non FMCG\Medical\DTC Drugs\Preventative (ie Long Term dosage) (DTC)</t>
  </si>
  <si>
    <t>Preventative (ie Long Term dosage) (DTC)</t>
  </si>
  <si>
    <t>Non FMCG\Medical\DTC Drugs\Preventative (ie Long Term dosage) (DTC)\Acid Reflux (DTC)</t>
  </si>
  <si>
    <t>Acid Reflux (DTC)</t>
  </si>
  <si>
    <t>Non FMCG\Medical\DTC Drugs\Preventative (ie Long Term dosage) (DTC)\Allergy Treatments (DTC)</t>
  </si>
  <si>
    <t>Allergy Treatments (DTC)</t>
  </si>
  <si>
    <t>Non FMCG\Medical\DTC Drugs\Preventative (ie Long Term dosage) (DTC)\Arthritis (DTC)</t>
  </si>
  <si>
    <t>Arthritis (DTC)</t>
  </si>
  <si>
    <t>Non FMCG\Medical\DTC Drugs\Preventative (ie Long Term dosage) (DTC)\Asthma (DTC)</t>
  </si>
  <si>
    <t>Asthma (DTC)</t>
  </si>
  <si>
    <t>Non FMCG\Medical\DTC Drugs\Preventative (ie Long Term dosage) (DTC)\Cholesterol (DTC)</t>
  </si>
  <si>
    <t>Cholesterol (DTC)</t>
  </si>
  <si>
    <t>Non FMCG\Medical\DTC Drugs\Preventative (ie Long Term dosage) (DTC)\Contraceptives (DTC)</t>
  </si>
  <si>
    <t>Contraceptives (DTC)</t>
  </si>
  <si>
    <t>Non FMCG\Medical\DTC Drugs\Preventative (ie Long Term dosage) (DTC)\Depression (DTC)</t>
  </si>
  <si>
    <t>Depression (DTC)</t>
  </si>
  <si>
    <t>Non FMCG\Medical\DTC Drugs\Preventative (ie Long Term dosage) (DTC)\Heartburn (DTC)</t>
  </si>
  <si>
    <t>Heartburn (DTC)</t>
  </si>
  <si>
    <t>Non FMCG\Medical\DTC Drugs\Preventative (ie Long Term dosage) (DTC)\Other DTC Preventative (DTC)</t>
  </si>
  <si>
    <t>Other DTC Preventative (DTC)</t>
  </si>
  <si>
    <t>Non FMCG\Medical\DTC Procedures</t>
  </si>
  <si>
    <t>DTC Procedures</t>
  </si>
  <si>
    <t>Non FMCG\Medical\DTC Products</t>
  </si>
  <si>
    <t>DTC Products</t>
  </si>
  <si>
    <t>Non FMCG\Medical\DTC Products\Eye Care (DTC)</t>
  </si>
  <si>
    <t>Eye Care (DTC)</t>
  </si>
  <si>
    <t>Non FMCG\Medical\DTC Products\Eye Care (DTC)\Contact Lenses (DTC)</t>
  </si>
  <si>
    <t>Contact Lenses (DTC)</t>
  </si>
  <si>
    <t>Non FMCG\Medical\DTC Products\Eye Care (DTC)\Spectacle Lenses (DTC)</t>
  </si>
  <si>
    <t>Spectacle Lenses (DTC)</t>
  </si>
  <si>
    <t>Non FMCG\Medical\DTC Products\Other (DTC)</t>
  </si>
  <si>
    <t>Other (DTC)</t>
  </si>
  <si>
    <t>Non FMCG\Medical\DTC Products\Pacemaker/Implantable Defibrillator (DTC)</t>
  </si>
  <si>
    <t>Pacemaker/Implantable Defibrillator (DTC)</t>
  </si>
  <si>
    <t>Non FMCG\Medical\OTC Drugs</t>
  </si>
  <si>
    <t>OTC Drugs</t>
  </si>
  <si>
    <t>Non FMCG\Medical\OTC Drugs\Episodic (ie Short Term dosage) (OTC)</t>
  </si>
  <si>
    <t>Episodic (ie Short Term dosage) (OTC)</t>
  </si>
  <si>
    <t>Non FMCG\Medical\OTC Drugs\Episodic (ie Short Term dosage) (OTC)\Analgesics/Pain Reliever (OTC)</t>
  </si>
  <si>
    <t>Analgesics/Pain Reliever (OTC)</t>
  </si>
  <si>
    <t>Non FMCG\Medical\OTC Drugs\Episodic (ie Short Term dosage) (OTC)\Antiseptic (OTC)</t>
  </si>
  <si>
    <t>Antiseptic (OTC)</t>
  </si>
  <si>
    <t>Non FMCG\Medical\OTC Drugs\Episodic (ie Short Term dosage) (OTC)\Cough/Cold (OTC)</t>
  </si>
  <si>
    <t>Cough/Cold (OTC)</t>
  </si>
  <si>
    <t>Non FMCG\Medical\OTC Drugs\Episodic (ie Short Term dosage) (OTC)\Health/Herbal Vitamins (OTC)</t>
  </si>
  <si>
    <t>Health/Herbal Vitamins (OTC)</t>
  </si>
  <si>
    <t>Non FMCG\Medical\OTC Drugs\Episodic (ie Short Term dosage) (OTC)\Heartburn (ST - OTC)</t>
  </si>
  <si>
    <t>Heartburn (ST - OTC)</t>
  </si>
  <si>
    <t>Non FMCG\Medical\OTC Drugs\Episodic (ie Short Term dosage) (OTC)\Nicotine Replacement (OTC)</t>
  </si>
  <si>
    <t>Nicotine Replacement (OTC)</t>
  </si>
  <si>
    <t>Non FMCG\Medical\OTC Drugs\Episodic (ie Short Term dosage) (OTC)\Other OTC Episodic (OTC)</t>
  </si>
  <si>
    <t>Other OTC Episodic (OTC)</t>
  </si>
  <si>
    <t>Non FMCG\Medical\OTC Drugs\Episodic (ie Short Term dosage) (OTC)\Ulcers (OTC)</t>
  </si>
  <si>
    <t>Ulcers (OTC)</t>
  </si>
  <si>
    <t>Non FMCG\Medical\OTC Drugs\Preventative (ie Long Term dosage) (OTC Drugs))</t>
  </si>
  <si>
    <t>Preventative (ie Long Term dosage) (OTC Drugs))</t>
  </si>
  <si>
    <t>Non FMCG\Medical\OTC Drugs\Preventative (ie Long Term dosage) (OTC Drugs))\Allergy Treatments (OTC)</t>
  </si>
  <si>
    <t>Allergy Treatments (OTC)</t>
  </si>
  <si>
    <t>Non FMCG\Medical\OTC Drugs\Preventative (ie Long Term dosage) (OTC Drugs))\Asthma (OTC)</t>
  </si>
  <si>
    <t>Asthma (OTC)</t>
  </si>
  <si>
    <t>Non FMCG\Medical\OTC Drugs\Preventative (ie Long Term dosage) (OTC Drugs))\Cholesterol (OTC)</t>
  </si>
  <si>
    <t>Cholesterol (OTC)</t>
  </si>
  <si>
    <t>Non FMCG\Medical\OTC Drugs\Preventative (ie Long Term dosage) (OTC Drugs))\Contraceptives (OTC)</t>
  </si>
  <si>
    <t>Contraceptives (OTC)</t>
  </si>
  <si>
    <t>Non FMCG\Medical\OTC Drugs\Preventative (ie Long Term dosage) (OTC Drugs))\Heartburn (LT - OTC)</t>
  </si>
  <si>
    <t>Heartburn (LT - OTC)</t>
  </si>
  <si>
    <t>Non FMCG\Medical\OTC Drugs\Preventative (ie Long Term dosage) (OTC Drugs))\Other OTC Preventative (OTC)</t>
  </si>
  <si>
    <t>Other OTC Preventative (OTC)</t>
  </si>
  <si>
    <t>Non FMCG\Medical\OTC Products</t>
  </si>
  <si>
    <t>OTC Products</t>
  </si>
  <si>
    <t>Non FMCG\Medical\OTC Products\Preventative (ie Long Term dosage) (OTC Products))</t>
  </si>
  <si>
    <t>Preventative (ie Long Term dosage) (OTC Products))</t>
  </si>
  <si>
    <t>Non FMCG\Medical\OTC Products\Preventative (ie Long Term dosage) (OTC Products))\Bandages/Plasters (OTC)</t>
  </si>
  <si>
    <t>Bandages/Plasters (OTC)</t>
  </si>
  <si>
    <t>Non FMCG\Medical\OTC Products\Preventative (ie Long Term dosage) (OTC Products))\Birth Control (ie Condoms) (OTC)</t>
  </si>
  <si>
    <t>Birth Control (ie Condoms) (OTC)</t>
  </si>
  <si>
    <t>Non FMCG\Medical\OTC Products\Preventative (ie Long Term dosage) (OTC Products))\Eye Care (OTC)</t>
  </si>
  <si>
    <t>Eye Care (OTC)</t>
  </si>
  <si>
    <t>Non FMCG\Medical\OTC Products\Preventative (ie Long Term dosage) (OTC Products))\Glucose Monitor (OTC)</t>
  </si>
  <si>
    <t>Glucose Monitor (OTC)</t>
  </si>
  <si>
    <t>Non FMCG\Medical\OTC Products\Preventative (ie Long Term dosage) (OTC Products))\Nasal Strips (OTC)</t>
  </si>
  <si>
    <t>Nasal Strips (OTC)</t>
  </si>
  <si>
    <t>Non FMCG\Medical\Website (Information)</t>
  </si>
  <si>
    <t>Website (Information)</t>
  </si>
  <si>
    <t>Non FMCG\Public Information</t>
  </si>
  <si>
    <t>Public Information</t>
  </si>
  <si>
    <t>Non FMCG\Public Information\Charity</t>
  </si>
  <si>
    <t>Charity</t>
  </si>
  <si>
    <t>Non FMCG\Public Information\Health</t>
  </si>
  <si>
    <t>Health</t>
  </si>
  <si>
    <t>Non FMCG\Public Information\Other</t>
  </si>
  <si>
    <t>None of these</t>
  </si>
  <si>
    <t>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</si>
</sst>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 #,##0.00_-;_-* &quot;-&quot;??_-;_-@_-"/>
  </numFmts>
  <fonts count="49">
    <font>
      <sz val="11"/>
      <color theme="1"/>
      <name val="Calibri"/>
      <family val="2"/>
      <scheme val="minor"/>
    </font>
    <font>
      <sz val="11"/>
      <color theme="1"/>
      <name val="Calibri"/>
      <family val="2"/>
      <scheme val="minor"/>
    </font>
    <font>
      <sz val="10"/>
      <name val="Arial"/>
      <family val="2"/>
    </font>
    <font>
      <b/>
      <sz val="10"/>
      <color theme="1"/>
      <name val="arial"/>
      <family val="2"/>
    </font>
    <font>
      <sz val="10"/>
      <color theme="1"/>
      <name val="arial"/>
      <family val="2"/>
    </font>
    <font>
      <sz val="11"/>
      <color theme="1"/>
      <name val="Arial"/>
      <family val="2"/>
    </font>
    <font>
      <b/>
      <sz val="11"/>
      <color theme="1"/>
      <name val="Arial"/>
      <family val="2"/>
    </font>
    <font>
      <sz val="11"/>
      <name val="Arial"/>
      <family val="2"/>
    </font>
    <font>
      <sz val="10"/>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sz val="11"/>
      <color indexed="8"/>
      <name val="Calibri"/>
      <family val="2"/>
      <scheme val="minor"/>
    </font>
    <font>
      <b/>
      <sz val="11"/>
      <color rgb="FF00B050"/>
      <name val="Calibri"/>
      <family val="2"/>
      <scheme val="minor"/>
    </font>
    <font>
      <b/>
      <sz val="10"/>
      <color theme="1"/>
      <name val="Calibri"/>
      <family val="2"/>
      <scheme val="minor"/>
    </font>
    <font>
      <b/>
      <sz val="11"/>
      <name val="Calibri"/>
      <family val="2"/>
      <scheme val="minor"/>
    </font>
    <font>
      <sz val="11"/>
      <color theme="1"/>
      <name val="Zawgyi-One"/>
      <family val="2"/>
    </font>
    <font>
      <b/>
      <sz val="11"/>
      <color theme="1"/>
      <name val="Zawgyi-One"/>
      <family val="2"/>
    </font>
    <font>
      <sz val="11"/>
      <color theme="2" tint="-0.249977111117893"/>
      <name val="Calibri"/>
      <family val="2"/>
      <scheme val="minor"/>
    </font>
    <font>
      <u/>
      <sz val="11"/>
      <color theme="0"/>
      <name val="Arial"/>
      <family val="2"/>
    </font>
    <font>
      <i/>
      <sz val="11"/>
      <color theme="1"/>
      <name val="Arial"/>
      <family val="2"/>
    </font>
    <font>
      <b/>
      <sz val="12"/>
      <color theme="1"/>
      <name val="Calibri"/>
      <family val="2"/>
      <scheme val="minor"/>
    </font>
    <font>
      <b/>
      <sz val="15"/>
      <color theme="1"/>
      <name val="Calibri"/>
      <family val="2"/>
    </font>
    <font>
      <b/>
      <u/>
      <sz val="12"/>
      <color theme="1"/>
      <name val="Calibri"/>
      <family val="2"/>
    </font>
    <font>
      <b/>
      <sz val="8"/>
      <color rgb="FF000000"/>
      <name val="Tahoma"/>
      <family val="2"/>
    </font>
    <font>
      <sz val="8"/>
      <color rgb="FF000000"/>
      <name val="Tahoma"/>
      <family val="2"/>
    </font>
    <font>
      <b/>
      <sz val="11"/>
      <color rgb="FFFF0000"/>
      <name val="Calibri"/>
      <family val="2"/>
      <scheme val="minor"/>
    </font>
    <font>
      <b/>
      <sz val="18"/>
      <color theme="1"/>
      <name val="Arial"/>
      <family val="2"/>
    </font>
    <font>
      <b/>
      <sz val="14"/>
      <color theme="1"/>
      <name val="Arial"/>
      <family val="2"/>
    </font>
    <font>
      <b/>
      <sz val="18"/>
      <color indexed="8"/>
      <name val="Calibri"/>
      <family val="2"/>
    </font>
    <font>
      <b/>
      <sz val="14"/>
      <color indexed="8"/>
      <name val="Calibri"/>
      <family val="2"/>
    </font>
    <font>
      <b/>
      <sz val="14"/>
      <color theme="1"/>
      <name val="Calibri"/>
      <family val="2"/>
    </font>
    <font>
      <b/>
      <sz val="9"/>
      <color rgb="FFC65911"/>
      <name val="Calibri"/>
      <family val="2"/>
    </font>
    <font>
      <b/>
      <sz val="16"/>
      <color theme="1"/>
      <name val="Calibri"/>
      <family val="2"/>
    </font>
    <font>
      <b/>
      <u/>
      <sz val="12"/>
      <color theme="10"/>
      <name val="Calibri"/>
      <family val="2"/>
    </font>
    <font>
      <u/>
      <sz val="11"/>
      <color theme="10"/>
      <name val="Calibri"/>
      <family val="2"/>
    </font>
    <font>
      <b/>
      <sz val="16"/>
      <color rgb="FF000000"/>
      <name val="Calibri"/>
      <family val="2"/>
    </font>
    <font>
      <b/>
      <sz val="12"/>
      <color rgb="FF000000"/>
      <name val="Calibri"/>
      <family val="2"/>
    </font>
    <font>
      <b/>
      <sz val="15"/>
      <color rgb="FF000000"/>
      <name val="Calibri"/>
      <family val="2"/>
    </font>
    <font>
      <sz val="11"/>
      <color rgb="FFC65911"/>
      <name val="Calibri"/>
      <family val="2"/>
    </font>
    <font>
      <b/>
      <sz val="18"/>
      <color rgb="FF000000"/>
      <name val="Calibri"/>
      <family val="2"/>
    </font>
    <font>
      <b/>
      <sz val="14"/>
      <color rgb="FF000000"/>
      <name val="Calibri"/>
      <family val="2"/>
    </font>
    <font>
      <sz val="11"/>
      <color theme="1"/>
      <name val="Calibri"/>
      <family val="2"/>
    </font>
    <font>
      <sz val="11"/>
      <color rgb="FF000000"/>
      <name val="Calibri"/>
      <family val="2"/>
    </font>
    <font>
      <sz val="11"/>
      <color rgb="FFFF0000"/>
      <name val="Calibri"/>
      <family val="2"/>
    </font>
    <font>
      <strike/>
      <sz val="11"/>
      <color theme="1"/>
      <name val="Calibri"/>
      <family val="2"/>
    </font>
    <font>
      <b/>
      <sz val="9"/>
      <color rgb="FF000000"/>
      <name val="Tahoma"/>
      <family val="2"/>
    </font>
    <font>
      <sz val="9"/>
      <color rgb="FF000000"/>
      <name val="Tahoma"/>
      <family val="2"/>
    </font>
    <font>
      <b/>
      <sz val="11"/>
      <color rgb="FF000000"/>
      <name val="Calibri"/>
      <family val="2"/>
    </font>
  </fonts>
  <fills count="27">
    <fill>
      <patternFill patternType="none"/>
    </fill>
    <fill>
      <patternFill patternType="gray125"/>
    </fill>
    <fill>
      <patternFill patternType="solid">
        <fgColor theme="0" tint="-0.14999847407452621"/>
        <bgColor indexed="64"/>
      </patternFill>
    </fill>
    <fill>
      <patternFill patternType="solid">
        <fgColor theme="0" tint="-0.499984740745262"/>
        <bgColor indexed="64"/>
      </patternFill>
    </fill>
    <fill>
      <patternFill patternType="solid">
        <fgColor theme="0"/>
        <bgColor indexed="64"/>
      </patternFill>
    </fill>
    <fill>
      <patternFill patternType="solid">
        <fgColor theme="1" tint="0.249977111117893"/>
        <bgColor indexed="64"/>
      </patternFill>
    </fill>
    <fill>
      <patternFill patternType="solid">
        <fgColor rgb="FFFFFF00"/>
        <bgColor indexed="64"/>
      </patternFill>
    </fill>
    <fill>
      <patternFill patternType="solid">
        <fgColor rgb="FF92D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4" tint="0.79998168889431442"/>
        <bgColor theme="4" tint="0.79998168889431442"/>
      </patternFill>
    </fill>
    <fill>
      <patternFill patternType="solid">
        <fgColor theme="5" tint="-0.249977111117893"/>
        <bgColor indexed="64"/>
      </patternFill>
    </fill>
    <fill>
      <patternFill patternType="solid">
        <fgColor rgb="FF00B0F0"/>
        <bgColor indexed="64"/>
      </patternFill>
    </fill>
    <fill>
      <patternFill patternType="solid">
        <fgColor theme="0" tint="-0.249977111117893"/>
        <bgColor indexed="64"/>
      </patternFill>
    </fill>
    <fill>
      <patternFill patternType="solid">
        <fgColor theme="1"/>
        <bgColor indexed="64"/>
      </patternFill>
    </fill>
    <fill>
      <patternFill patternType="solid">
        <fgColor rgb="FFACC864"/>
        <bgColor indexed="64"/>
      </patternFill>
    </fill>
    <fill>
      <patternFill patternType="solid">
        <fgColor rgb="FFB7C656"/>
        <bgColor indexed="64"/>
      </patternFill>
    </fill>
    <fill>
      <patternFill patternType="solid">
        <fgColor rgb="FFD3E29D"/>
        <bgColor indexed="64"/>
      </patternFill>
    </fill>
    <fill>
      <patternFill patternType="solid">
        <fgColor rgb="FFD4EB9D"/>
      </patternFill>
    </fill>
    <fill>
      <patternFill patternType="solid">
        <fgColor rgb="FFD0CECE"/>
      </patternFill>
    </fill>
    <fill>
      <patternFill patternType="solid">
        <fgColor rgb="FFFFF5EE"/>
      </patternFill>
    </fill>
    <fill>
      <patternFill patternType="solid">
        <fgColor rgb="FF8AB446"/>
      </patternFill>
    </fill>
    <fill>
      <patternFill patternType="solid">
        <fgColor rgb="FFC6DFB4"/>
      </patternFill>
    </fill>
    <fill>
      <patternFill patternType="solid">
        <fgColor rgb="FF4F8901"/>
      </patternFill>
    </fill>
    <fill>
      <patternFill patternType="solid">
        <fgColor rgb="FFFF0000"/>
      </patternFill>
    </fill>
    <fill>
      <patternFill patternType="solid">
        <fgColor rgb="FF808080"/>
        <bgColor indexed="64"/>
      </patternFill>
    </fill>
    <fill>
      <patternFill patternType="solid">
        <fgColor rgb="FFFFFFFF"/>
        <bgColor indexed="64"/>
      </patternFill>
    </fill>
  </fills>
  <borders count="16">
    <border>
      <left/>
      <right/>
      <top/>
      <bottom/>
      <diagonal/>
    </border>
    <border>
      <left style="thin">
        <color auto="1"/>
      </left>
      <right style="thin">
        <color auto="1"/>
      </right>
      <top style="thin">
        <color auto="1"/>
      </top>
      <bottom style="thin">
        <color auto="1"/>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s>
  <cellStyleXfs count="6">
    <xf numFmtId="0" fontId="0" fillId="0" borderId="0"/>
    <xf numFmtId="0" fontId="1" fillId="0" borderId="0"/>
    <xf numFmtId="0" fontId="2" fillId="0" borderId="0" applyBorder="0">
      <protection locked="0"/>
    </xf>
    <xf numFmtId="0" fontId="4" fillId="0" borderId="0"/>
    <xf numFmtId="0" fontId="1" fillId="0" borderId="0"/>
    <xf numFmtId="43" fontId="1" fillId="0" borderId="0" applyFont="0" applyFill="0" applyBorder="0" applyAlignment="0" applyProtection="0"/>
  </cellStyleXfs>
  <cellXfs count="250">
    <xf numFmtId="0" fontId="0" fillId="0" borderId="0" xfId="0"/>
    <xf numFmtId="0" fontId="11" fillId="26" borderId="1" xfId="0" applyNumberFormat="1" applyFont="1" applyFill="1" applyBorder="1" applyAlignment="1" applyProtection="1">
      <alignment horizontal="center" wrapText="1"/>
      <protection locked="0"/>
    </xf>
    <xf numFmtId="0" fontId="11" fillId="26" borderId="1" xfId="0" applyNumberFormat="1" applyFont="1" applyFill="1" applyBorder="1" applyAlignment="1" applyProtection="1">
      <alignment horizontal="center" wrapText="1"/>
    </xf>
    <xf numFmtId="0" fontId="11" fillId="25" borderId="1" xfId="0" applyNumberFormat="1" applyFont="1" applyFill="1" applyBorder="1" applyAlignment="1" applyProtection="1">
      <alignment horizontal="center" wrapText="1"/>
      <protection locked="0"/>
    </xf>
    <xf numFmtId="0" fontId="11" fillId="25" borderId="1" xfId="0" applyNumberFormat="1" applyFont="1" applyFill="1" applyBorder="1" applyAlignment="1" applyProtection="1">
      <alignment horizontal="center" wrapText="1"/>
    </xf>
    <xf numFmtId="0" fontId="11" fillId="0" borderId="1" xfId="0" applyNumberFormat="1" applyFont="1" applyFill="1" applyBorder="1" applyAlignment="1" applyProtection="1">
      <alignment horizontal="center" wrapText="1"/>
      <protection locked="0"/>
    </xf>
    <xf numFmtId="0" fontId="11" fillId="0" borderId="1" xfId="0" applyNumberFormat="1" applyFont="1" applyFill="1" applyBorder="1" applyAlignment="1" applyProtection="1">
      <alignment horizontal="left" wrapText="1"/>
    </xf>
    <xf numFmtId="0" fontId="39" fillId="0" borderId="1" xfId="0" applyNumberFormat="1" applyFont="1" applyFill="1" applyBorder="1" applyAlignment="1" applyProtection="1">
      <alignment horizontal="center" wrapText="1"/>
    </xf>
    <xf numFmtId="0" fontId="32" fillId="0" borderId="1" xfId="0" applyNumberFormat="1" applyFont="1" applyFill="1" applyBorder="1" applyAlignment="1" applyProtection="1">
      <alignment wrapText="1"/>
    </xf>
    <xf numFmtId="0" fontId="11" fillId="0" borderId="1" xfId="0" applyNumberFormat="1" applyFont="1" applyFill="1" applyBorder="1" applyAlignment="1" applyProtection="1">
      <alignment wrapText="1"/>
      <protection locked="0"/>
    </xf>
    <xf numFmtId="0" fontId="11" fillId="0" borderId="1" xfId="0" applyNumberFormat="1" applyFont="1" applyFill="1" applyBorder="1" applyAlignment="1" applyProtection="1">
      <alignment horizontal="center" wrapText="1"/>
    </xf>
    <xf numFmtId="0" fontId="35" fillId="0" borderId="1" xfId="0" applyNumberFormat="1" applyFont="1" applyFill="1" applyBorder="1" applyAlignment="1" applyProtection="1">
      <alignment horizontal="center" wrapText="1"/>
    </xf>
    <xf numFmtId="0" fontId="0" fillId="0" borderId="0" xfId="0" applyAlignment="1" applyProtection="1">
      <alignment wrapText="1"/>
      <protection locked="0"/>
    </xf>
    <xf numFmtId="0" fontId="8" fillId="0" borderId="0" xfId="0" applyFont="1"/>
    <xf numFmtId="0" fontId="0" fillId="0" borderId="0" xfId="0" applyProtection="1">
      <protection locked="0"/>
    </xf>
    <xf numFmtId="0" fontId="5" fillId="0" borderId="0" xfId="0" applyFont="1" applyAlignment="1" applyProtection="1">
      <alignment vertical="top" wrapText="1"/>
      <protection locked="0"/>
    </xf>
    <xf numFmtId="0" fontId="0" fillId="0" borderId="1" xfId="0" applyFont="1" applyBorder="1" applyAlignment="1">
      <alignment wrapText="1"/>
    </xf>
    <xf numFmtId="49" fontId="0" fillId="0" borderId="1" xfId="0" applyNumberFormat="1" applyFont="1" applyFill="1" applyBorder="1" applyAlignment="1">
      <alignment wrapText="1"/>
    </xf>
    <xf numFmtId="0" fontId="0" fillId="0" borderId="1" xfId="0" applyBorder="1"/>
    <xf numFmtId="49" fontId="10" fillId="0" borderId="1" xfId="0" applyNumberFormat="1" applyFont="1" applyFill="1" applyBorder="1" applyAlignment="1" applyProtection="1">
      <alignment wrapText="1"/>
    </xf>
    <xf numFmtId="0" fontId="10" fillId="0" borderId="1" xfId="0" applyFont="1" applyBorder="1"/>
    <xf numFmtId="0" fontId="10" fillId="0" borderId="1" xfId="0" applyNumberFormat="1" applyFont="1" applyFill="1" applyBorder="1" applyAlignment="1" applyProtection="1">
      <alignment wrapText="1"/>
    </xf>
    <xf numFmtId="0" fontId="17" fillId="0" borderId="1" xfId="0" applyNumberFormat="1" applyFont="1" applyFill="1" applyBorder="1" applyAlignment="1" applyProtection="1">
      <alignment wrapText="1"/>
    </xf>
    <xf numFmtId="0" fontId="0" fillId="0" borderId="1" xfId="0" applyNumberFormat="1" applyFont="1" applyFill="1" applyBorder="1" applyAlignment="1" applyProtection="1">
      <alignment horizontal="left" vertical="center" wrapText="1"/>
    </xf>
    <xf numFmtId="0" fontId="0" fillId="0" borderId="1" xfId="0" applyNumberFormat="1" applyFont="1" applyFill="1" applyBorder="1" applyAlignment="1" applyProtection="1">
      <alignment vertical="center" wrapText="1"/>
    </xf>
    <xf numFmtId="0" fontId="0" fillId="0" borderId="1" xfId="0" applyNumberFormat="1" applyFont="1" applyFill="1" applyBorder="1" applyAlignment="1" applyProtection="1">
      <alignment horizontal="left" vertical="center"/>
    </xf>
    <xf numFmtId="0" fontId="11" fillId="0" borderId="1" xfId="0" applyNumberFormat="1" applyFont="1" applyFill="1" applyBorder="1" applyAlignment="1" applyProtection="1">
      <alignment wrapText="1"/>
    </xf>
    <xf numFmtId="0" fontId="11" fillId="0" borderId="1" xfId="0" applyNumberFormat="1" applyFont="1" applyFill="1" applyBorder="1" applyAlignment="1" applyProtection="1">
      <alignment horizontal="left" vertical="center" wrapText="1"/>
    </xf>
    <xf numFmtId="0" fontId="26" fillId="0" borderId="1" xfId="0" applyNumberFormat="1" applyFont="1" applyFill="1" applyBorder="1" applyAlignment="1" applyProtection="1">
      <alignment wrapText="1"/>
    </xf>
    <xf numFmtId="0" fontId="11" fillId="0" borderId="0" xfId="0" applyNumberFormat="1" applyFont="1" applyFill="1" applyAlignment="1" applyProtection="1">
      <protection locked="0"/>
    </xf>
    <xf numFmtId="0" fontId="11" fillId="0" borderId="0" xfId="0" applyNumberFormat="1" applyFont="1" applyFill="1" applyAlignment="1" applyProtection="1">
      <alignment horizontal="center" wrapText="1"/>
    </xf>
    <xf numFmtId="0" fontId="11" fillId="0" borderId="1" xfId="0" applyNumberFormat="1" applyFont="1" applyFill="1" applyBorder="1" applyAlignment="1" applyProtection="1">
      <alignment horizontal="left"/>
    </xf>
    <xf numFmtId="0" fontId="11" fillId="0" borderId="1" xfId="0" applyNumberFormat="1" applyFont="1" applyFill="1" applyBorder="1" applyAlignment="1" applyProtection="1">
      <protection locked="0"/>
    </xf>
    <xf numFmtId="0" fontId="9" fillId="0" borderId="1" xfId="0" applyNumberFormat="1" applyFont="1" applyFill="1" applyBorder="1" applyAlignment="1" applyProtection="1">
      <alignment horizontal="center" wrapText="1"/>
    </xf>
    <xf numFmtId="49" fontId="0" fillId="0" borderId="1" xfId="0" applyNumberFormat="1" applyBorder="1"/>
    <xf numFmtId="49" fontId="12" fillId="0" borderId="1" xfId="0" applyNumberFormat="1" applyFont="1" applyBorder="1"/>
    <xf numFmtId="0" fontId="12" fillId="0" borderId="1" xfId="0" applyFont="1" applyBorder="1"/>
    <xf numFmtId="49" fontId="9" fillId="0" borderId="1" xfId="0" applyNumberFormat="1" applyFont="1" applyBorder="1"/>
    <xf numFmtId="0" fontId="9" fillId="0" borderId="1" xfId="0" applyNumberFormat="1" applyFont="1" applyFill="1" applyBorder="1" applyAlignment="1" applyProtection="1">
      <alignment wrapText="1"/>
    </xf>
    <xf numFmtId="0" fontId="16" fillId="0" borderId="1" xfId="0" applyNumberFormat="1" applyFont="1" applyFill="1" applyBorder="1" applyAlignment="1" applyProtection="1"/>
    <xf numFmtId="0" fontId="40" fillId="17" borderId="0" xfId="0" applyNumberFormat="1" applyFont="1" applyFill="1" applyAlignment="1" applyProtection="1">
      <alignment horizontal="center"/>
    </xf>
    <xf numFmtId="0" fontId="40" fillId="17" borderId="1" xfId="0" applyNumberFormat="1" applyFont="1" applyFill="1" applyBorder="1" applyAlignment="1" applyProtection="1">
      <alignment horizontal="center" wrapText="1"/>
    </xf>
    <xf numFmtId="0" fontId="40" fillId="15" borderId="0" xfId="0" applyNumberFormat="1" applyFont="1" applyFill="1" applyAlignment="1" applyProtection="1">
      <alignment horizontal="center" vertical="center"/>
    </xf>
    <xf numFmtId="0" fontId="41" fillId="18" borderId="0" xfId="0" applyNumberFormat="1" applyFont="1" applyFill="1" applyAlignment="1" applyProtection="1">
      <alignment horizontal="center" vertical="center"/>
    </xf>
    <xf numFmtId="0" fontId="41" fillId="17" borderId="0" xfId="0" applyNumberFormat="1" applyFont="1" applyFill="1" applyAlignment="1" applyProtection="1">
      <alignment horizontal="center" vertical="center"/>
    </xf>
    <xf numFmtId="0" fontId="11" fillId="19" borderId="0" xfId="0" applyNumberFormat="1" applyFont="1" applyFill="1" applyAlignment="1" applyProtection="1"/>
    <xf numFmtId="0" fontId="41" fillId="17" borderId="1" xfId="0" applyNumberFormat="1" applyFont="1" applyFill="1" applyBorder="1" applyAlignment="1" applyProtection="1">
      <alignment horizontal="center" vertical="center" wrapText="1"/>
    </xf>
    <xf numFmtId="0" fontId="41" fillId="17" borderId="1" xfId="0" applyNumberFormat="1" applyFont="1" applyFill="1" applyBorder="1" applyAlignment="1" applyProtection="1">
      <alignment horizontal="center" vertical="center"/>
    </xf>
    <xf numFmtId="0" fontId="11" fillId="19" borderId="1" xfId="0" applyNumberFormat="1" applyFont="1" applyFill="1" applyBorder="1" applyAlignment="1" applyProtection="1">
      <alignment wrapText="1"/>
    </xf>
    <xf numFmtId="0" fontId="32" fillId="19" borderId="1" xfId="0" applyNumberFormat="1" applyFont="1" applyFill="1" applyBorder="1" applyAlignment="1" applyProtection="1">
      <alignment wrapText="1"/>
    </xf>
    <xf numFmtId="0" fontId="11" fillId="19" borderId="1" xfId="0" applyNumberFormat="1" applyFont="1" applyFill="1" applyBorder="1" applyAlignment="1" applyProtection="1"/>
    <xf numFmtId="0" fontId="11" fillId="20" borderId="1" xfId="0" applyNumberFormat="1" applyFont="1" applyFill="1" applyBorder="1" applyAlignment="1" applyProtection="1">
      <protection locked="0"/>
    </xf>
    <xf numFmtId="0" fontId="15" fillId="22" borderId="1" xfId="0" applyNumberFormat="1" applyFont="1" applyFill="1" applyBorder="1" applyAlignment="1" applyProtection="1">
      <alignment horizontal="center" vertical="center" wrapText="1"/>
    </xf>
    <xf numFmtId="0" fontId="15" fillId="22" borderId="1" xfId="0" applyNumberFormat="1" applyFont="1" applyFill="1" applyBorder="1" applyAlignment="1" applyProtection="1">
      <alignment horizontal="center" vertical="center" wrapText="1"/>
      <protection locked="0"/>
    </xf>
    <xf numFmtId="0" fontId="26" fillId="22" borderId="1" xfId="0" applyNumberFormat="1" applyFont="1" applyFill="1" applyBorder="1" applyAlignment="1" applyProtection="1">
      <alignment horizontal="center" vertical="center" wrapText="1"/>
    </xf>
    <xf numFmtId="0" fontId="11" fillId="23" borderId="1" xfId="0" applyNumberFormat="1" applyFont="1" applyFill="1" applyBorder="1" applyAlignment="1" applyProtection="1"/>
    <xf numFmtId="0" fontId="11" fillId="23" borderId="1" xfId="0" applyNumberFormat="1" applyFont="1" applyFill="1" applyBorder="1" applyAlignment="1" applyProtection="1">
      <alignment horizontal="left" wrapText="1"/>
    </xf>
    <xf numFmtId="0" fontId="11" fillId="23" borderId="1" xfId="0" applyNumberFormat="1" applyFont="1" applyFill="1" applyBorder="1" applyAlignment="1" applyProtection="1">
      <alignment horizontal="center" wrapText="1"/>
    </xf>
    <xf numFmtId="0" fontId="11" fillId="23" borderId="1" xfId="0" applyNumberFormat="1" applyFont="1" applyFill="1" applyBorder="1" applyAlignment="1" applyProtection="1">
      <alignment horizontal="center" wrapText="1"/>
      <protection locked="0"/>
    </xf>
    <xf numFmtId="0" fontId="11" fillId="21" borderId="1" xfId="0" applyNumberFormat="1" applyFont="1" applyFill="1" applyBorder="1" applyAlignment="1" applyProtection="1"/>
    <xf numFmtId="0" fontId="11" fillId="21" borderId="1" xfId="0" applyNumberFormat="1" applyFont="1" applyFill="1" applyBorder="1" applyAlignment="1" applyProtection="1">
      <alignment horizontal="left" wrapText="1"/>
    </xf>
    <xf numFmtId="0" fontId="11" fillId="21" borderId="1" xfId="0" applyNumberFormat="1" applyFont="1" applyFill="1" applyBorder="1" applyAlignment="1" applyProtection="1">
      <alignment horizontal="center" wrapText="1"/>
    </xf>
    <xf numFmtId="0" fontId="11" fillId="21" borderId="1" xfId="0" applyNumberFormat="1" applyFont="1" applyFill="1" applyBorder="1" applyAlignment="1" applyProtection="1">
      <alignment horizontal="center" wrapText="1"/>
      <protection locked="0"/>
    </xf>
    <xf numFmtId="0" fontId="11" fillId="15" borderId="1" xfId="0" applyNumberFormat="1" applyFont="1" applyFill="1" applyBorder="1" applyAlignment="1" applyProtection="1"/>
    <xf numFmtId="0" fontId="11" fillId="15" borderId="1" xfId="0" applyNumberFormat="1" applyFont="1" applyFill="1" applyBorder="1" applyAlignment="1" applyProtection="1">
      <alignment horizontal="left" wrapText="1"/>
    </xf>
    <xf numFmtId="0" fontId="11" fillId="15" borderId="1" xfId="0" applyNumberFormat="1" applyFont="1" applyFill="1" applyBorder="1" applyAlignment="1" applyProtection="1">
      <alignment horizontal="center" wrapText="1"/>
    </xf>
    <xf numFmtId="0" fontId="11" fillId="15" borderId="1" xfId="0" applyNumberFormat="1" applyFont="1" applyFill="1" applyBorder="1" applyAlignment="1" applyProtection="1">
      <alignment horizontal="center" wrapText="1"/>
      <protection locked="0"/>
    </xf>
    <xf numFmtId="0" fontId="11" fillId="16" borderId="1" xfId="0" applyNumberFormat="1" applyFont="1" applyFill="1" applyBorder="1" applyAlignment="1" applyProtection="1"/>
    <xf numFmtId="0" fontId="11" fillId="16" borderId="1" xfId="0" applyNumberFormat="1" applyFont="1" applyFill="1" applyBorder="1" applyAlignment="1" applyProtection="1">
      <alignment horizontal="left" wrapText="1"/>
    </xf>
    <xf numFmtId="0" fontId="11" fillId="16" borderId="1" xfId="0" applyNumberFormat="1" applyFont="1" applyFill="1" applyBorder="1" applyAlignment="1" applyProtection="1">
      <alignment horizontal="center" wrapText="1"/>
    </xf>
    <xf numFmtId="0" fontId="11" fillId="16" borderId="1" xfId="0" applyNumberFormat="1" applyFont="1" applyFill="1" applyBorder="1" applyAlignment="1" applyProtection="1">
      <alignment horizontal="center" wrapText="1"/>
      <protection locked="0"/>
    </xf>
    <xf numFmtId="0" fontId="11" fillId="17" borderId="1" xfId="0" applyNumberFormat="1" applyFont="1" applyFill="1" applyBorder="1" applyAlignment="1" applyProtection="1"/>
    <xf numFmtId="0" fontId="11" fillId="17" borderId="1" xfId="0" applyNumberFormat="1" applyFont="1" applyFill="1" applyBorder="1" applyAlignment="1" applyProtection="1">
      <alignment horizontal="left" wrapText="1"/>
    </xf>
    <xf numFmtId="0" fontId="11" fillId="17" borderId="1" xfId="0" applyNumberFormat="1" applyFont="1" applyFill="1" applyBorder="1" applyAlignment="1" applyProtection="1">
      <alignment horizontal="center" wrapText="1"/>
    </xf>
    <xf numFmtId="0" fontId="11" fillId="17" borderId="1" xfId="0" applyNumberFormat="1" applyFont="1" applyFill="1" applyBorder="1" applyAlignment="1" applyProtection="1">
      <alignment horizontal="center" wrapText="1"/>
      <protection locked="0"/>
    </xf>
    <xf numFmtId="0" fontId="27" fillId="15" borderId="0" xfId="0" applyNumberFormat="1" applyFont="1" applyFill="1" applyAlignment="1" applyProtection="1">
      <alignment horizontal="center" vertical="center" wrapText="1"/>
    </xf>
    <xf numFmtId="0" fontId="28" fillId="18" borderId="0" xfId="0" applyNumberFormat="1" applyFont="1" applyFill="1" applyAlignment="1" applyProtection="1">
      <alignment horizontal="center" vertical="center" wrapText="1"/>
    </xf>
    <xf numFmtId="0" fontId="28" fillId="17" borderId="0" xfId="0" applyNumberFormat="1" applyFont="1" applyFill="1" applyAlignment="1" applyProtection="1">
      <alignment horizontal="center" vertical="center" wrapText="1"/>
    </xf>
    <xf numFmtId="0" fontId="0" fillId="19" borderId="0" xfId="0" applyNumberFormat="1" applyFill="1" applyAlignment="1" applyProtection="1"/>
    <xf numFmtId="0" fontId="31" fillId="17" borderId="1" xfId="0" applyNumberFormat="1" applyFont="1" applyFill="1" applyBorder="1" applyAlignment="1" applyProtection="1">
      <alignment horizontal="center" vertical="center" wrapText="1"/>
    </xf>
    <xf numFmtId="0" fontId="30" fillId="17" borderId="1" xfId="0" applyNumberFormat="1" applyFont="1" applyFill="1" applyBorder="1" applyAlignment="1" applyProtection="1">
      <alignment horizontal="center" vertical="center" wrapText="1"/>
    </xf>
    <xf numFmtId="0" fontId="33" fillId="21" borderId="0" xfId="0" applyNumberFormat="1" applyFont="1" applyFill="1" applyAlignment="1" applyProtection="1">
      <alignment horizontal="center" vertical="center"/>
    </xf>
    <xf numFmtId="0" fontId="21" fillId="15" borderId="0" xfId="0" applyNumberFormat="1" applyFont="1" applyFill="1" applyAlignment="1" applyProtection="1">
      <alignment horizontal="center" vertical="center"/>
    </xf>
    <xf numFmtId="0" fontId="21" fillId="18" borderId="0" xfId="0" applyNumberFormat="1" applyFont="1" applyFill="1" applyAlignment="1" applyProtection="1">
      <alignment horizontal="center" vertical="center"/>
      <protection locked="0"/>
    </xf>
    <xf numFmtId="0" fontId="21" fillId="17" borderId="0" xfId="0" applyNumberFormat="1" applyFont="1" applyFill="1" applyAlignment="1" applyProtection="1">
      <alignment horizontal="center" vertical="center"/>
    </xf>
    <xf numFmtId="0" fontId="21" fillId="17" borderId="1" xfId="0" applyNumberFormat="1" applyFont="1" applyFill="1" applyBorder="1" applyAlignment="1" applyProtection="1">
      <alignment horizontal="center" vertical="center" wrapText="1"/>
    </xf>
    <xf numFmtId="0" fontId="21" fillId="17" borderId="1" xfId="0" applyNumberFormat="1" applyFont="1" applyFill="1" applyBorder="1" applyAlignment="1" applyProtection="1">
      <alignment horizontal="center" vertical="center"/>
    </xf>
    <xf numFmtId="0" fontId="0" fillId="0" borderId="1" xfId="0" applyNumberFormat="1" applyFill="1" applyBorder="1" applyAlignment="1" applyProtection="1">
      <alignment horizontal="center" wrapText="1"/>
    </xf>
    <xf numFmtId="0" fontId="0" fillId="19" borderId="1" xfId="0" applyNumberFormat="1" applyFill="1" applyBorder="1" applyAlignment="1" applyProtection="1">
      <alignment horizontal="center"/>
    </xf>
    <xf numFmtId="0" fontId="35" fillId="19" borderId="1" xfId="0" applyNumberFormat="1" applyFont="1" applyFill="1" applyBorder="1" applyAlignment="1" applyProtection="1">
      <alignment horizontal="center" wrapText="1"/>
    </xf>
    <xf numFmtId="0" fontId="0" fillId="0" borderId="1" xfId="0" applyNumberFormat="1" applyFill="1" applyBorder="1" applyAlignment="1" applyProtection="1">
      <alignment horizontal="center" wrapText="1"/>
      <protection locked="0"/>
    </xf>
    <xf numFmtId="0" fontId="0" fillId="0" borderId="1" xfId="0" applyNumberFormat="1" applyFill="1" applyBorder="1" applyAlignment="1" applyProtection="1">
      <protection locked="0"/>
    </xf>
    <xf numFmtId="0" fontId="36" fillId="21" borderId="0" xfId="0" applyNumberFormat="1" applyFont="1" applyFill="1" applyAlignment="1" applyProtection="1">
      <alignment horizontal="center" vertical="center"/>
    </xf>
    <xf numFmtId="0" fontId="37" fillId="15" borderId="0" xfId="0" applyNumberFormat="1" applyFont="1" applyFill="1" applyAlignment="1" applyProtection="1">
      <alignment horizontal="center" vertical="center"/>
    </xf>
    <xf numFmtId="0" fontId="37" fillId="18" borderId="0" xfId="0" applyNumberFormat="1" applyFont="1" applyFill="1" applyAlignment="1" applyProtection="1">
      <alignment horizontal="center" vertical="center"/>
      <protection locked="0"/>
    </xf>
    <xf numFmtId="0" fontId="37" fillId="17" borderId="0" xfId="0" applyNumberFormat="1" applyFont="1" applyFill="1" applyAlignment="1" applyProtection="1">
      <alignment horizontal="center" vertical="center"/>
    </xf>
    <xf numFmtId="0" fontId="37" fillId="17" borderId="1" xfId="0" applyNumberFormat="1" applyFont="1" applyFill="1" applyBorder="1" applyAlignment="1" applyProtection="1">
      <alignment horizontal="center" vertical="center" wrapText="1"/>
    </xf>
    <xf numFmtId="0" fontId="37" fillId="24" borderId="1" xfId="0" applyNumberFormat="1" applyFont="1" applyFill="1" applyBorder="1" applyAlignment="1" applyProtection="1">
      <alignment horizontal="center" vertical="center" wrapText="1"/>
    </xf>
    <xf numFmtId="0" fontId="11" fillId="24" borderId="1" xfId="0" applyNumberFormat="1" applyFont="1" applyFill="1" applyBorder="1" applyAlignment="1" applyProtection="1">
      <alignment horizontal="center" wrapText="1"/>
    </xf>
    <xf numFmtId="0" fontId="11" fillId="19" borderId="1" xfId="0" applyNumberFormat="1" applyFont="1" applyFill="1" applyBorder="1" applyAlignment="1" applyProtection="1">
      <alignment horizontal="center" wrapText="1"/>
    </xf>
    <xf numFmtId="0" fontId="18" fillId="0" borderId="1" xfId="0" applyNumberFormat="1" applyFont="1" applyFill="1" applyBorder="1" applyAlignment="1" applyProtection="1">
      <alignment wrapText="1"/>
    </xf>
    <xf numFmtId="0" fontId="0" fillId="0" borderId="1" xfId="0" applyNumberFormat="1" applyFill="1" applyBorder="1" applyAlignment="1" applyProtection="1">
      <alignment wrapText="1"/>
      <protection locked="0"/>
    </xf>
    <xf numFmtId="0" fontId="37" fillId="17" borderId="0" xfId="0" applyNumberFormat="1" applyFont="1" applyFill="1" applyAlignment="1" applyProtection="1">
      <alignment horizontal="center" vertical="center" wrapText="1"/>
    </xf>
    <xf numFmtId="0" fontId="19" fillId="0" borderId="1" xfId="0" applyNumberFormat="1" applyFont="1" applyFill="1" applyBorder="1" applyAlignment="1" applyProtection="1">
      <alignment horizontal="center" vertical="top" wrapText="1"/>
    </xf>
    <xf numFmtId="0" fontId="6" fillId="4" borderId="1" xfId="0" applyNumberFormat="1" applyFont="1" applyFill="1" applyBorder="1" applyAlignment="1" applyProtection="1">
      <alignment horizontal="left" vertical="top" wrapText="1"/>
    </xf>
    <xf numFmtId="0" fontId="19" fillId="4" borderId="1" xfId="0" applyNumberFormat="1" applyFont="1" applyFill="1" applyBorder="1" applyAlignment="1" applyProtection="1">
      <alignment horizontal="center" vertical="top" wrapText="1"/>
    </xf>
    <xf numFmtId="0" fontId="20" fillId="4" borderId="1" xfId="0" applyNumberFormat="1" applyFont="1" applyFill="1" applyBorder="1" applyAlignment="1" applyProtection="1">
      <alignment horizontal="left" vertical="top" wrapText="1"/>
    </xf>
    <xf numFmtId="0" fontId="5" fillId="4" borderId="1" xfId="0" applyNumberFormat="1" applyFont="1" applyFill="1" applyBorder="1" applyAlignment="1" applyProtection="1">
      <alignment vertical="top" wrapText="1"/>
      <protection locked="0"/>
    </xf>
    <xf numFmtId="0" fontId="5" fillId="0" borderId="1" xfId="0" applyNumberFormat="1" applyFont="1" applyFill="1" applyBorder="1" applyAlignment="1" applyProtection="1">
      <alignment vertical="top" wrapText="1"/>
      <protection locked="0"/>
    </xf>
    <xf numFmtId="37" fontId="5" fillId="0" borderId="1" xfId="0" applyNumberFormat="1" applyFont="1" applyFill="1" applyBorder="1" applyAlignment="1" applyProtection="1">
      <alignment vertical="top" wrapText="1"/>
      <protection locked="0"/>
    </xf>
    <xf numFmtId="0" fontId="4" fillId="0" borderId="1" xfId="0" applyNumberFormat="1" applyFont="1" applyFill="1" applyBorder="1" applyAlignment="1" applyProtection="1">
      <alignment vertical="top" wrapText="1"/>
      <protection locked="0"/>
    </xf>
    <xf numFmtId="0" fontId="8" fillId="6" borderId="0" xfId="0" applyNumberFormat="1" applyFont="1" applyFill="1" applyAlignment="1" applyProtection="1"/>
    <xf numFmtId="0" fontId="8" fillId="3" borderId="0" xfId="0" applyNumberFormat="1" applyFont="1" applyFill="1" applyAlignment="1" applyProtection="1"/>
    <xf numFmtId="0" fontId="8" fillId="6" borderId="1" xfId="0" applyNumberFormat="1" applyFont="1" applyFill="1" applyBorder="1" applyAlignment="1" applyProtection="1"/>
    <xf numFmtId="0" fontId="0" fillId="6" borderId="1" xfId="0" applyNumberFormat="1" applyFill="1" applyBorder="1" applyAlignment="1" applyProtection="1"/>
    <xf numFmtId="0" fontId="8" fillId="11" borderId="1" xfId="0" applyNumberFormat="1" applyFont="1" applyFill="1" applyBorder="1" applyAlignment="1" applyProtection="1"/>
    <xf numFmtId="0" fontId="8" fillId="0" borderId="1" xfId="0" applyNumberFormat="1" applyFont="1" applyFill="1" applyBorder="1" applyAlignment="1" applyProtection="1"/>
    <xf numFmtId="0" fontId="8" fillId="3" borderId="1" xfId="0" applyNumberFormat="1" applyFont="1" applyFill="1" applyBorder="1" applyAlignment="1" applyProtection="1"/>
    <xf numFmtId="0" fontId="8" fillId="9" borderId="1" xfId="0" applyNumberFormat="1" applyFont="1" applyFill="1" applyBorder="1" applyAlignment="1" applyProtection="1"/>
    <xf numFmtId="0" fontId="8" fillId="7" borderId="1" xfId="0" applyNumberFormat="1" applyFont="1" applyFill="1" applyBorder="1" applyAlignment="1" applyProtection="1"/>
    <xf numFmtId="0" fontId="8" fillId="12" borderId="1" xfId="0" applyNumberFormat="1" applyFont="1" applyFill="1" applyBorder="1" applyAlignment="1" applyProtection="1"/>
    <xf numFmtId="0" fontId="8" fillId="0" borderId="1" xfId="0" applyNumberFormat="1" applyFont="1" applyFill="1" applyBorder="1" applyAlignment="1" applyProtection="1">
      <alignment wrapText="1"/>
    </xf>
    <xf numFmtId="0" fontId="9" fillId="5" borderId="1" xfId="0" applyNumberFormat="1" applyFont="1" applyFill="1" applyBorder="1" applyAlignment="1" applyProtection="1"/>
    <xf numFmtId="0" fontId="0" fillId="0" borderId="1" xfId="0" applyNumberFormat="1" applyFill="1" applyBorder="1" applyAlignment="1" applyProtection="1">
      <alignment horizontal="center"/>
    </xf>
    <xf numFmtId="0" fontId="9" fillId="5" borderId="1" xfId="0" applyNumberFormat="1" applyFont="1" applyFill="1" applyBorder="1" applyAlignment="1" applyProtection="1">
      <alignment horizontal="center"/>
    </xf>
    <xf numFmtId="0" fontId="0" fillId="0" borderId="1" xfId="0" applyNumberFormat="1" applyFill="1" applyBorder="1" applyAlignment="1" applyProtection="1">
      <alignment horizontal="center" vertical="center"/>
    </xf>
    <xf numFmtId="0" fontId="11" fillId="19" borderId="0" xfId="0" applyNumberFormat="1" applyFont="1" applyFill="1" applyAlignment="1" applyProtection="1">
      <alignment horizontal="center" wrapText="1"/>
    </xf>
    <xf numFmtId="0" fontId="3" fillId="4" borderId="1" xfId="0" applyNumberFormat="1" applyFont="1" applyFill="1" applyBorder="1" applyAlignment="1" applyProtection="1">
      <alignment vertical="center"/>
    </xf>
    <xf numFmtId="0" fontId="13" fillId="4" borderId="1" xfId="0" applyNumberFormat="1" applyFont="1" applyFill="1" applyBorder="1" applyAlignment="1" applyProtection="1"/>
    <xf numFmtId="0" fontId="4" fillId="4" borderId="1" xfId="0" applyNumberFormat="1" applyFont="1" applyFill="1" applyBorder="1" applyAlignment="1" applyProtection="1">
      <alignment vertical="center"/>
    </xf>
    <xf numFmtId="0" fontId="0" fillId="2" borderId="1" xfId="0" applyNumberFormat="1" applyFill="1" applyBorder="1" applyAlignment="1" applyProtection="1"/>
    <xf numFmtId="0" fontId="3" fillId="4" borderId="1" xfId="0" applyNumberFormat="1" applyFont="1" applyFill="1" applyBorder="1" applyAlignment="1" applyProtection="1">
      <alignment horizontal="right" vertical="center"/>
    </xf>
    <xf numFmtId="0" fontId="3" fillId="4" borderId="1" xfId="0" applyNumberFormat="1" applyFont="1" applyFill="1" applyBorder="1" applyAlignment="1" applyProtection="1">
      <alignment horizontal="left" vertical="center"/>
    </xf>
    <xf numFmtId="0" fontId="0" fillId="4" borderId="1" xfId="0" applyNumberFormat="1" applyFill="1" applyBorder="1" applyAlignment="1" applyProtection="1"/>
    <xf numFmtId="0" fontId="3" fillId="4" borderId="1" xfId="0" applyNumberFormat="1" applyFont="1" applyFill="1" applyBorder="1" applyAlignment="1" applyProtection="1"/>
    <xf numFmtId="0" fontId="3" fillId="4" borderId="1" xfId="0" applyNumberFormat="1" applyFont="1" applyFill="1" applyBorder="1" applyAlignment="1" applyProtection="1">
      <alignment wrapText="1"/>
    </xf>
    <xf numFmtId="0" fontId="0" fillId="4" borderId="1" xfId="0" applyNumberFormat="1" applyFill="1" applyBorder="1" applyAlignment="1" applyProtection="1">
      <alignment horizontal="right"/>
    </xf>
    <xf numFmtId="49" fontId="0" fillId="10" borderId="1" xfId="0" applyNumberFormat="1" applyFill="1" applyBorder="1" applyAlignment="1" applyProtection="1">
      <alignment wrapText="1"/>
    </xf>
    <xf numFmtId="0" fontId="0" fillId="10" borderId="1" xfId="0" applyNumberFormat="1" applyFill="1" applyBorder="1" applyAlignment="1" applyProtection="1">
      <alignment wrapText="1"/>
    </xf>
    <xf numFmtId="0" fontId="16" fillId="0" borderId="1" xfId="0" applyNumberFormat="1" applyFont="1" applyFill="1" applyBorder="1" applyAlignment="1" applyProtection="1">
      <alignment wrapText="1"/>
    </xf>
    <xf numFmtId="0" fontId="0" fillId="6" borderId="1" xfId="0" applyNumberFormat="1" applyFill="1" applyBorder="1" applyAlignment="1" applyProtection="1">
      <alignment wrapText="1"/>
    </xf>
    <xf numFmtId="0" fontId="0" fillId="6" borderId="0" xfId="0" applyNumberFormat="1" applyFill="1" applyAlignment="1" applyProtection="1"/>
    <xf numFmtId="0" fontId="10" fillId="0" borderId="1" xfId="0" applyNumberFormat="1" applyFont="1" applyFill="1" applyBorder="1" applyAlignment="1" applyProtection="1">
      <alignment vertical="center" wrapText="1"/>
    </xf>
    <xf numFmtId="0" fontId="0" fillId="2" borderId="1" xfId="0" applyNumberFormat="1" applyFill="1" applyBorder="1" applyAlignment="1" applyProtection="1">
      <alignment vertical="center" wrapText="1"/>
    </xf>
    <xf numFmtId="0" fontId="14" fillId="0" borderId="1" xfId="0" applyNumberFormat="1" applyFont="1" applyFill="1" applyBorder="1" applyAlignment="1" applyProtection="1">
      <alignment vertical="center" wrapText="1"/>
    </xf>
    <xf numFmtId="0" fontId="14" fillId="0" borderId="1" xfId="0" applyNumberFormat="1" applyFont="1" applyFill="1" applyBorder="1" applyAlignment="1" applyProtection="1">
      <alignment wrapText="1"/>
    </xf>
    <xf numFmtId="0" fontId="15" fillId="0" borderId="1" xfId="0" applyNumberFormat="1" applyFont="1" applyFill="1" applyBorder="1" applyAlignment="1" applyProtection="1">
      <alignment wrapText="1"/>
    </xf>
    <xf numFmtId="0" fontId="0" fillId="6" borderId="1" xfId="0" applyNumberFormat="1" applyFill="1" applyBorder="1" applyAlignment="1" applyProtection="1">
      <alignment vertical="center" wrapText="1"/>
    </xf>
    <xf numFmtId="0" fontId="10" fillId="2" borderId="1" xfId="0" applyNumberFormat="1" applyFont="1" applyFill="1" applyBorder="1" applyAlignment="1" applyProtection="1">
      <alignment vertical="center" wrapText="1"/>
    </xf>
    <xf numFmtId="0" fontId="10" fillId="14" borderId="1" xfId="0" applyNumberFormat="1" applyFont="1" applyFill="1" applyBorder="1" applyAlignment="1" applyProtection="1">
      <alignment vertical="center" wrapText="1"/>
    </xf>
    <xf numFmtId="0" fontId="0" fillId="14" borderId="1" xfId="0" applyNumberFormat="1" applyFill="1" applyBorder="1" applyAlignment="1" applyProtection="1">
      <alignment vertical="center" wrapText="1"/>
    </xf>
    <xf numFmtId="0" fontId="11" fillId="6" borderId="1" xfId="0" applyNumberFormat="1" applyFont="1" applyFill="1" applyBorder="1" applyAlignment="1" applyProtection="1">
      <alignment wrapText="1"/>
    </xf>
    <xf numFmtId="0" fontId="8" fillId="13" borderId="1" xfId="0" applyNumberFormat="1" applyFont="1" applyFill="1" applyBorder="1" applyAlignment="1" applyProtection="1"/>
    <xf numFmtId="49" fontId="0" fillId="6" borderId="1" xfId="0" applyNumberFormat="1" applyFill="1" applyBorder="1" applyAlignment="1" applyProtection="1">
      <alignment wrapText="1"/>
    </xf>
    <xf numFmtId="0" fontId="10" fillId="6" borderId="1" xfId="0" applyNumberFormat="1" applyFont="1" applyFill="1" applyBorder="1" applyAlignment="1" applyProtection="1">
      <alignment wrapText="1"/>
    </xf>
    <xf numFmtId="0" fontId="0" fillId="9" borderId="1" xfId="0" applyNumberFormat="1" applyFill="1" applyBorder="1" applyAlignment="1" applyProtection="1"/>
    <xf numFmtId="0" fontId="40" fillId="15" borderId="4" xfId="0" applyNumberFormat="1" applyFont="1" applyFill="1" applyBorder="1" applyAlignment="1" applyProtection="1">
      <alignment horizontal="center" vertical="center" wrapText="1"/>
    </xf>
    <xf numFmtId="0" fontId="40" fillId="15" borderId="2" xfId="0" applyNumberFormat="1" applyFont="1" applyFill="1" applyBorder="1" applyAlignment="1" applyProtection="1">
      <alignment horizontal="center" vertical="center" wrapText="1"/>
    </xf>
    <xf numFmtId="0" fontId="40" fillId="15" borderId="0" xfId="0" applyNumberFormat="1" applyFont="1" applyFill="1" applyAlignment="1" applyProtection="1">
      <alignment horizontal="center" vertical="center" wrapText="1"/>
    </xf>
    <xf numFmtId="0" fontId="41" fillId="18" borderId="4" xfId="0" applyNumberFormat="1" applyFont="1" applyFill="1" applyBorder="1" applyAlignment="1" applyProtection="1">
      <alignment horizontal="center" vertical="center" wrapText="1"/>
    </xf>
    <xf numFmtId="0" fontId="41" fillId="18" borderId="2" xfId="0" applyNumberFormat="1" applyFont="1" applyFill="1" applyBorder="1" applyAlignment="1" applyProtection="1">
      <alignment horizontal="center" vertical="center" wrapText="1"/>
    </xf>
    <xf numFmtId="0" fontId="41" fillId="18" borderId="0" xfId="0" applyNumberFormat="1" applyFont="1" applyFill="1" applyAlignment="1" applyProtection="1">
      <alignment horizontal="center" vertical="center" wrapText="1"/>
    </xf>
    <xf numFmtId="0" fontId="29" fillId="15" borderId="4" xfId="0" applyNumberFormat="1" applyFont="1" applyFill="1" applyBorder="1" applyAlignment="1" applyProtection="1">
      <alignment horizontal="center" vertical="center" wrapText="1"/>
    </xf>
    <xf numFmtId="0" fontId="29" fillId="15" borderId="2" xfId="0" applyNumberFormat="1" applyFont="1" applyFill="1" applyBorder="1" applyAlignment="1" applyProtection="1">
      <alignment horizontal="center" vertical="center" wrapText="1"/>
    </xf>
    <xf numFmtId="0" fontId="29" fillId="15" borderId="3" xfId="0" applyNumberFormat="1" applyFont="1" applyFill="1" applyBorder="1" applyAlignment="1" applyProtection="1">
      <alignment horizontal="center" vertical="center" wrapText="1"/>
    </xf>
    <xf numFmtId="0" fontId="30" fillId="18" borderId="4" xfId="0" applyNumberFormat="1" applyFont="1" applyFill="1" applyBorder="1" applyAlignment="1" applyProtection="1">
      <alignment horizontal="center" vertical="center" wrapText="1"/>
    </xf>
    <xf numFmtId="0" fontId="30" fillId="18" borderId="2" xfId="0" applyNumberFormat="1" applyFont="1" applyFill="1" applyBorder="1" applyAlignment="1" applyProtection="1">
      <alignment horizontal="center" vertical="center" wrapText="1"/>
    </xf>
    <xf numFmtId="0" fontId="30" fillId="18" borderId="3" xfId="0" applyNumberFormat="1" applyFont="1" applyFill="1" applyBorder="1" applyAlignment="1" applyProtection="1">
      <alignment horizontal="center" vertical="center" wrapText="1"/>
    </xf>
    <xf numFmtId="0" fontId="33" fillId="21" borderId="4" xfId="0" applyNumberFormat="1" applyFont="1" applyFill="1" applyBorder="1" applyAlignment="1" applyProtection="1">
      <alignment horizontal="left" vertical="center" wrapText="1"/>
    </xf>
    <xf numFmtId="0" fontId="33" fillId="21" borderId="2" xfId="0" applyNumberFormat="1" applyFont="1" applyFill="1" applyBorder="1" applyAlignment="1" applyProtection="1">
      <alignment horizontal="left" vertical="center" wrapText="1"/>
    </xf>
    <xf numFmtId="0" fontId="33" fillId="21" borderId="3" xfId="0" applyNumberFormat="1" applyFont="1" applyFill="1" applyBorder="1" applyAlignment="1" applyProtection="1">
      <alignment horizontal="left" vertical="center" wrapText="1"/>
    </xf>
    <xf numFmtId="0" fontId="22" fillId="15" borderId="6" xfId="0" applyNumberFormat="1" applyFont="1" applyFill="1" applyBorder="1" applyAlignment="1" applyProtection="1">
      <alignment horizontal="center" vertical="center"/>
    </xf>
    <xf numFmtId="0" fontId="22" fillId="15" borderId="7" xfId="0" applyNumberFormat="1" applyFont="1" applyFill="1" applyBorder="1" applyAlignment="1" applyProtection="1">
      <alignment horizontal="center" vertical="center"/>
    </xf>
    <xf numFmtId="0" fontId="22" fillId="15" borderId="8" xfId="0" applyNumberFormat="1" applyFont="1" applyFill="1" applyBorder="1" applyAlignment="1" applyProtection="1">
      <alignment horizontal="center" vertical="center"/>
    </xf>
    <xf numFmtId="0" fontId="22" fillId="15" borderId="10" xfId="0" applyNumberFormat="1" applyFont="1" applyFill="1" applyBorder="1" applyAlignment="1" applyProtection="1">
      <alignment horizontal="center" vertical="center"/>
    </xf>
    <xf numFmtId="0" fontId="22" fillId="15" borderId="11" xfId="0" applyNumberFormat="1" applyFont="1" applyFill="1" applyBorder="1" applyAlignment="1" applyProtection="1">
      <alignment horizontal="center" vertical="center"/>
    </xf>
    <xf numFmtId="0" fontId="22" fillId="15" borderId="12" xfId="0" applyNumberFormat="1" applyFont="1" applyFill="1" applyBorder="1" applyAlignment="1" applyProtection="1">
      <alignment horizontal="center" vertical="center"/>
    </xf>
    <xf numFmtId="0" fontId="22" fillId="15" borderId="6" xfId="0" applyNumberFormat="1" applyFont="1" applyFill="1" applyBorder="1" applyAlignment="1" applyProtection="1">
      <alignment horizontal="center" vertical="center" wrapText="1"/>
    </xf>
    <xf numFmtId="0" fontId="22" fillId="15" borderId="7" xfId="0" applyNumberFormat="1" applyFont="1" applyFill="1" applyBorder="1" applyAlignment="1" applyProtection="1">
      <alignment horizontal="center" vertical="center" wrapText="1"/>
    </xf>
    <xf numFmtId="0" fontId="22" fillId="15" borderId="8" xfId="0" applyNumberFormat="1" applyFont="1" applyFill="1" applyBorder="1" applyAlignment="1" applyProtection="1">
      <alignment horizontal="center" vertical="center" wrapText="1"/>
    </xf>
    <xf numFmtId="0" fontId="22" fillId="15" borderId="10" xfId="0" applyNumberFormat="1" applyFont="1" applyFill="1" applyBorder="1" applyAlignment="1" applyProtection="1">
      <alignment horizontal="center" vertical="center" wrapText="1"/>
    </xf>
    <xf numFmtId="0" fontId="22" fillId="15" borderId="11" xfId="0" applyNumberFormat="1" applyFont="1" applyFill="1" applyBorder="1" applyAlignment="1" applyProtection="1">
      <alignment horizontal="center" vertical="center" wrapText="1"/>
    </xf>
    <xf numFmtId="0" fontId="22" fillId="15" borderId="12" xfId="0" applyNumberFormat="1" applyFont="1" applyFill="1" applyBorder="1" applyAlignment="1" applyProtection="1">
      <alignment horizontal="center" vertical="center" wrapText="1"/>
    </xf>
    <xf numFmtId="0" fontId="34" fillId="15" borderId="5" xfId="0" applyNumberFormat="1" applyFont="1" applyFill="1" applyBorder="1" applyAlignment="1" applyProtection="1">
      <alignment horizontal="center" vertical="center"/>
    </xf>
    <xf numFmtId="0" fontId="34" fillId="15" borderId="9" xfId="0" applyNumberFormat="1" applyFont="1" applyFill="1" applyBorder="1" applyAlignment="1" applyProtection="1">
      <alignment horizontal="center" vertical="center"/>
    </xf>
    <xf numFmtId="0" fontId="36" fillId="21" borderId="4" xfId="0" applyNumberFormat="1" applyFont="1" applyFill="1" applyBorder="1" applyAlignment="1" applyProtection="1">
      <alignment horizontal="left" vertical="center" wrapText="1"/>
    </xf>
    <xf numFmtId="0" fontId="36" fillId="21" borderId="2" xfId="0" applyNumberFormat="1" applyFont="1" applyFill="1" applyBorder="1" applyAlignment="1" applyProtection="1">
      <alignment horizontal="left" vertical="center" wrapText="1"/>
    </xf>
    <xf numFmtId="0" fontId="36" fillId="21" borderId="3" xfId="0" applyNumberFormat="1" applyFont="1" applyFill="1" applyBorder="1" applyAlignment="1" applyProtection="1">
      <alignment horizontal="left" vertical="center" wrapText="1"/>
    </xf>
    <xf numFmtId="0" fontId="38" fillId="15" borderId="6" xfId="0" applyNumberFormat="1" applyFont="1" applyFill="1" applyBorder="1" applyAlignment="1" applyProtection="1">
      <alignment horizontal="center" vertical="center" wrapText="1"/>
    </xf>
    <xf numFmtId="0" fontId="38" fillId="15" borderId="7" xfId="0" applyNumberFormat="1" applyFont="1" applyFill="1" applyBorder="1" applyAlignment="1" applyProtection="1">
      <alignment horizontal="center" vertical="center" wrapText="1"/>
    </xf>
    <xf numFmtId="0" fontId="38" fillId="15" borderId="8" xfId="0" applyNumberFormat="1" applyFont="1" applyFill="1" applyBorder="1" applyAlignment="1" applyProtection="1">
      <alignment horizontal="center" vertical="center" wrapText="1"/>
    </xf>
    <xf numFmtId="0" fontId="38" fillId="15" borderId="10" xfId="0" applyNumberFormat="1" applyFont="1" applyFill="1" applyBorder="1" applyAlignment="1" applyProtection="1">
      <alignment horizontal="center" vertical="center" wrapText="1"/>
    </xf>
    <xf numFmtId="0" fontId="38" fillId="15" borderId="11" xfId="0" applyNumberFormat="1" applyFont="1" applyFill="1" applyBorder="1" applyAlignment="1" applyProtection="1">
      <alignment horizontal="center" vertical="center" wrapText="1"/>
    </xf>
    <xf numFmtId="0" fontId="38" fillId="15" borderId="12" xfId="0" applyNumberFormat="1" applyFont="1" applyFill="1" applyBorder="1" applyAlignment="1" applyProtection="1">
      <alignment horizontal="center" vertical="center" wrapText="1"/>
    </xf>
    <xf numFmtId="0" fontId="37" fillId="15" borderId="4" xfId="0" applyNumberFormat="1" applyFont="1" applyFill="1" applyBorder="1" applyAlignment="1" applyProtection="1">
      <alignment horizontal="center" vertical="center" wrapText="1"/>
    </xf>
    <xf numFmtId="0" fontId="37" fillId="15" borderId="3" xfId="0" applyNumberFormat="1" applyFont="1" applyFill="1" applyBorder="1" applyAlignment="1" applyProtection="1">
      <alignment horizontal="center" vertical="center" wrapText="1"/>
    </xf>
    <xf numFmtId="0" fontId="37" fillId="18" borderId="4" xfId="0" applyNumberFormat="1" applyFont="1" applyFill="1" applyBorder="1" applyAlignment="1" applyProtection="1">
      <alignment horizontal="center" vertical="center" wrapText="1"/>
      <protection locked="0"/>
    </xf>
    <xf numFmtId="0" fontId="37" fillId="18" borderId="3" xfId="0" applyNumberFormat="1" applyFont="1" applyFill="1" applyBorder="1" applyAlignment="1" applyProtection="1">
      <alignment horizontal="center" vertical="center" wrapText="1"/>
      <protection locked="0"/>
    </xf>
    <xf numFmtId="0" fontId="37" fillId="15" borderId="2" xfId="0" applyNumberFormat="1" applyFont="1" applyFill="1" applyBorder="1" applyAlignment="1" applyProtection="1">
      <alignment horizontal="center" vertical="center" wrapText="1"/>
    </xf>
    <xf numFmtId="0" fontId="37" fillId="18" borderId="2" xfId="0" applyNumberFormat="1" applyFont="1" applyFill="1" applyBorder="1" applyAlignment="1" applyProtection="1">
      <alignment horizontal="center" vertical="center" wrapText="1"/>
      <protection locked="0"/>
    </xf>
    <xf numFmtId="0" fontId="38" fillId="15" borderId="5" xfId="0" applyNumberFormat="1" applyFont="1" applyFill="1" applyBorder="1" applyAlignment="1" applyProtection="1">
      <alignment horizontal="center" vertical="center" wrapText="1"/>
    </xf>
    <xf numFmtId="0" fontId="38" fillId="15" borderId="9" xfId="0" applyNumberFormat="1" applyFont="1" applyFill="1" applyBorder="1" applyAlignment="1" applyProtection="1">
      <alignment horizontal="center" vertical="center" wrapText="1"/>
    </xf>
    <xf numFmtId="0" fontId="22" fillId="15" borderId="4" xfId="0" applyNumberFormat="1" applyFont="1" applyFill="1" applyBorder="1" applyAlignment="1" applyProtection="1">
      <alignment horizontal="left" vertical="center"/>
    </xf>
    <xf numFmtId="0" fontId="22" fillId="15" borderId="2" xfId="0" applyNumberFormat="1" applyFont="1" applyFill="1" applyBorder="1" applyAlignment="1" applyProtection="1">
      <alignment horizontal="left" vertical="center"/>
    </xf>
    <xf numFmtId="0" fontId="22" fillId="15" borderId="3" xfId="0" applyNumberFormat="1" applyFont="1" applyFill="1" applyBorder="1" applyAlignment="1" applyProtection="1">
      <alignment horizontal="left" vertical="center"/>
    </xf>
    <xf numFmtId="0" fontId="36" fillId="21" borderId="0" xfId="0" applyNumberFormat="1" applyFont="1" applyFill="1" applyAlignment="1" applyProtection="1">
      <alignment horizontal="left" vertical="center" wrapText="1"/>
    </xf>
    <xf numFmtId="0" fontId="37" fillId="15" borderId="0" xfId="0" applyNumberFormat="1" applyFont="1" applyFill="1" applyAlignment="1" applyProtection="1">
      <alignment horizontal="center" vertical="center" wrapText="1"/>
    </xf>
    <xf numFmtId="0" fontId="37" fillId="18" borderId="0" xfId="0" applyNumberFormat="1" applyFont="1" applyFill="1" applyAlignment="1" applyProtection="1">
      <alignment horizontal="center" vertical="center" wrapText="1"/>
      <protection locked="0"/>
    </xf>
    <xf numFmtId="0" fontId="23" fillId="17" borderId="4" xfId="0" applyNumberFormat="1" applyFont="1" applyFill="1" applyBorder="1" applyAlignment="1" applyProtection="1">
      <alignment horizontal="center" vertical="center" wrapText="1"/>
    </xf>
    <xf numFmtId="0" fontId="23" fillId="17" borderId="2" xfId="0" applyNumberFormat="1" applyFont="1" applyFill="1" applyBorder="1" applyAlignment="1" applyProtection="1">
      <alignment horizontal="center" vertical="center" wrapText="1"/>
    </xf>
    <xf numFmtId="0" fontId="23" fillId="17" borderId="3" xfId="0" applyNumberFormat="1" applyFont="1" applyFill="1" applyBorder="1" applyAlignment="1" applyProtection="1">
      <alignment horizontal="center" vertical="center" wrapText="1"/>
    </xf>
    <xf numFmtId="0" fontId="6" fillId="17" borderId="5" xfId="0" applyNumberFormat="1" applyFont="1" applyFill="1" applyBorder="1" applyAlignment="1" applyProtection="1">
      <alignment horizontal="left" vertical="top" wrapText="1"/>
    </xf>
    <xf numFmtId="0" fontId="6" fillId="17" borderId="9" xfId="0" applyNumberFormat="1" applyFont="1" applyFill="1" applyBorder="1" applyAlignment="1" applyProtection="1">
      <alignment horizontal="left" vertical="top" wrapText="1"/>
    </xf>
    <xf numFmtId="1" fontId="5" fillId="0" borderId="13" xfId="0" applyNumberFormat="1" applyFont="1" applyFill="1" applyBorder="1" applyAlignment="1" applyProtection="1">
      <alignment horizontal="left" vertical="top" wrapText="1"/>
      <protection locked="0"/>
    </xf>
    <xf numFmtId="1" fontId="5" fillId="0" borderId="14" xfId="0" applyNumberFormat="1" applyFont="1" applyFill="1" applyBorder="1" applyAlignment="1" applyProtection="1">
      <alignment horizontal="left" vertical="top" wrapText="1"/>
      <protection locked="0"/>
    </xf>
    <xf numFmtId="0" fontId="20" fillId="13" borderId="6" xfId="0" applyNumberFormat="1" applyFont="1" applyFill="1" applyBorder="1" applyAlignment="1" applyProtection="1">
      <alignment horizontal="left" vertical="top" wrapText="1"/>
    </xf>
    <xf numFmtId="0" fontId="20" fillId="13" borderId="7" xfId="0" applyNumberFormat="1" applyFont="1" applyFill="1" applyBorder="1" applyAlignment="1" applyProtection="1">
      <alignment horizontal="left" vertical="top" wrapText="1"/>
    </xf>
    <xf numFmtId="0" fontId="20" fillId="13" borderId="8" xfId="0" applyNumberFormat="1" applyFont="1" applyFill="1" applyBorder="1" applyAlignment="1" applyProtection="1">
      <alignment horizontal="left" vertical="top" wrapText="1"/>
    </xf>
    <xf numFmtId="0" fontId="20" fillId="13" borderId="10" xfId="0" applyNumberFormat="1" applyFont="1" applyFill="1" applyBorder="1" applyAlignment="1" applyProtection="1">
      <alignment horizontal="left" vertical="top" wrapText="1"/>
    </xf>
    <xf numFmtId="0" fontId="20" fillId="13" borderId="11" xfId="0" applyNumberFormat="1" applyFont="1" applyFill="1" applyBorder="1" applyAlignment="1" applyProtection="1">
      <alignment horizontal="left" vertical="top" wrapText="1"/>
    </xf>
    <xf numFmtId="0" fontId="20" fillId="13" borderId="12" xfId="0" applyNumberFormat="1" applyFont="1" applyFill="1" applyBorder="1" applyAlignment="1" applyProtection="1">
      <alignment horizontal="left" vertical="top" wrapText="1"/>
    </xf>
    <xf numFmtId="0" fontId="7" fillId="0" borderId="13" xfId="0" applyNumberFormat="1" applyFont="1" applyFill="1" applyBorder="1" applyAlignment="1" applyProtection="1">
      <alignment horizontal="left" vertical="top" wrapText="1"/>
      <protection locked="0"/>
    </xf>
    <xf numFmtId="0" fontId="7" fillId="0" borderId="14" xfId="0" applyNumberFormat="1" applyFont="1" applyFill="1" applyBorder="1" applyAlignment="1" applyProtection="1">
      <alignment horizontal="left" vertical="top" wrapText="1"/>
      <protection locked="0"/>
    </xf>
    <xf numFmtId="0" fontId="8" fillId="8" borderId="13" xfId="0" applyNumberFormat="1" applyFont="1" applyFill="1" applyBorder="1" applyAlignment="1" applyProtection="1">
      <alignment horizontal="center" vertical="center"/>
    </xf>
    <xf numFmtId="0" fontId="8" fillId="8" borderId="15" xfId="0" applyNumberFormat="1" applyFont="1" applyFill="1" applyBorder="1" applyAlignment="1" applyProtection="1">
      <alignment horizontal="center" vertical="center"/>
    </xf>
    <xf numFmtId="0" fontId="8" fillId="8" borderId="14" xfId="0" applyNumberFormat="1" applyFont="1" applyFill="1" applyBorder="1" applyAlignment="1" applyProtection="1">
      <alignment horizontal="center" vertical="center"/>
    </xf>
    <xf numFmtId="0" fontId="0" fillId="0" borderId="4" xfId="0" applyNumberFormat="1" applyFill="1" applyBorder="1" applyAlignment="1" applyProtection="1">
      <alignment horizontal="center"/>
    </xf>
    <xf numFmtId="0" fontId="0" fillId="0" borderId="3" xfId="0" applyNumberFormat="1" applyFill="1" applyBorder="1" applyAlignment="1" applyProtection="1">
      <alignment horizontal="center"/>
    </xf>
    <xf numFmtId="0" fontId="9" fillId="5" borderId="4" xfId="0" applyNumberFormat="1" applyFont="1" applyFill="1" applyBorder="1" applyAlignment="1" applyProtection="1">
      <alignment horizontal="center"/>
    </xf>
    <xf numFmtId="0" fontId="9" fillId="5" borderId="2" xfId="0" applyNumberFormat="1" applyFont="1" applyFill="1" applyBorder="1" applyAlignment="1" applyProtection="1">
      <alignment horizontal="center"/>
    </xf>
    <xf numFmtId="0" fontId="9" fillId="5" borderId="3" xfId="0" applyNumberFormat="1" applyFont="1" applyFill="1" applyBorder="1" applyAlignment="1" applyProtection="1">
      <alignment horizontal="center"/>
    </xf>
    <xf numFmtId="0" fontId="0" fillId="0" borderId="2" xfId="0" applyNumberFormat="1" applyFill="1" applyBorder="1" applyAlignment="1" applyProtection="1">
      <alignment horizontal="center"/>
    </xf>
    <xf numFmtId="0" fontId="37" fillId="15" borderId="1" xfId="0" applyNumberFormat="1" applyFont="1" applyFill="1" applyBorder="1" applyAlignment="1" applyProtection="1">
      <alignment horizontal="center" vertical="center" wrapText="1"/>
    </xf>
    <xf numFmtId="0" fontId="37" fillId="18" borderId="1" xfId="0" applyNumberFormat="1" applyFont="1" applyFill="1" applyBorder="1" applyAlignment="1" applyProtection="1">
      <alignment horizontal="center" vertical="center" wrapText="1"/>
      <protection locked="0"/>
    </xf>
    <xf numFmtId="0" fontId="3" fillId="4" borderId="4" xfId="0" applyNumberFormat="1" applyFont="1" applyFill="1" applyBorder="1" applyAlignment="1" applyProtection="1">
      <alignment horizontal="center" vertical="center"/>
    </xf>
    <xf numFmtId="0" fontId="3" fillId="4" borderId="3" xfId="0" applyNumberFormat="1" applyFont="1" applyFill="1" applyBorder="1" applyAlignment="1" applyProtection="1">
      <alignment horizontal="center" vertical="center"/>
    </xf>
    <xf numFmtId="0" fontId="3" fillId="4" borderId="4" xfId="0" applyNumberFormat="1" applyFont="1" applyFill="1" applyBorder="1" applyAlignment="1" applyProtection="1">
      <alignment horizontal="right" vertical="center"/>
    </xf>
    <xf numFmtId="0" fontId="3" fillId="4" borderId="3" xfId="0" applyNumberFormat="1" applyFont="1" applyFill="1" applyBorder="1" applyAlignment="1" applyProtection="1">
      <alignment horizontal="right" vertical="center"/>
    </xf>
    <xf numFmtId="0" fontId="4" fillId="4" borderId="4" xfId="0" applyNumberFormat="1" applyFont="1" applyFill="1" applyBorder="1" applyAlignment="1" applyProtection="1">
      <alignment horizontal="left" vertical="center" wrapText="1"/>
    </xf>
    <xf numFmtId="0" fontId="4" fillId="4" borderId="2" xfId="0" applyNumberFormat="1" applyFont="1" applyFill="1" applyBorder="1" applyAlignment="1" applyProtection="1">
      <alignment horizontal="left" vertical="center" wrapText="1"/>
    </xf>
    <xf numFmtId="0" fontId="4" fillId="4" borderId="3" xfId="0" applyNumberFormat="1" applyFont="1" applyFill="1" applyBorder="1" applyAlignment="1" applyProtection="1">
      <alignment horizontal="left" vertical="center" wrapText="1"/>
    </xf>
    <xf numFmtId="0" fontId="3" fillId="4" borderId="4" xfId="0" applyNumberFormat="1" applyFont="1" applyFill="1" applyBorder="1" applyAlignment="1" applyProtection="1">
      <alignment horizontal="left" wrapText="1"/>
    </xf>
    <xf numFmtId="0" fontId="3" fillId="4" borderId="2" xfId="0" applyNumberFormat="1" applyFont="1" applyFill="1" applyBorder="1" applyAlignment="1" applyProtection="1">
      <alignment horizontal="left" wrapText="1"/>
    </xf>
    <xf numFmtId="0" fontId="3" fillId="4" borderId="3" xfId="0" applyNumberFormat="1" applyFont="1" applyFill="1" applyBorder="1" applyAlignment="1" applyProtection="1">
      <alignment horizontal="left" wrapText="1"/>
    </xf>
    <xf numFmtId="0" fontId="10" fillId="0" borderId="13" xfId="0" applyNumberFormat="1" applyFont="1" applyFill="1" applyBorder="1" applyAlignment="1" applyProtection="1">
      <alignment horizontal="center" vertical="center" wrapText="1"/>
    </xf>
    <xf numFmtId="0" fontId="10" fillId="0" borderId="15" xfId="0" applyNumberFormat="1" applyFont="1" applyFill="1" applyBorder="1" applyAlignment="1" applyProtection="1">
      <alignment horizontal="center" vertical="center" wrapText="1"/>
    </xf>
    <xf numFmtId="0" fontId="10" fillId="0" borderId="14" xfId="0" applyNumberFormat="1" applyFont="1" applyFill="1" applyBorder="1" applyAlignment="1" applyProtection="1">
      <alignment horizontal="center" vertical="center" wrapText="1"/>
    </xf>
    <xf numFmtId="0" fontId="10" fillId="6" borderId="13" xfId="0" applyNumberFormat="1" applyFont="1" applyFill="1" applyBorder="1" applyAlignment="1" applyProtection="1">
      <alignment horizontal="center" vertical="center" wrapText="1"/>
    </xf>
    <xf numFmtId="0" fontId="10" fillId="6" borderId="15" xfId="0" applyNumberFormat="1" applyFont="1" applyFill="1" applyBorder="1" applyAlignment="1" applyProtection="1">
      <alignment horizontal="center" vertical="center" wrapText="1"/>
    </xf>
    <xf numFmtId="0" fontId="10" fillId="6" borderId="14" xfId="0" applyNumberFormat="1" applyFont="1" applyFill="1" applyBorder="1" applyAlignment="1" applyProtection="1">
      <alignment horizontal="center" vertical="center" wrapText="1"/>
    </xf>
  </cellXfs>
  <cellStyles count="6">
    <cellStyle name="Comma 2" xfId="5"/>
    <cellStyle name="Normal" xfId="0" builtinId="0"/>
    <cellStyle name="Normal 2" xfId="1"/>
    <cellStyle name="Normal 2 2" xfId="2"/>
    <cellStyle name="Normal 3" xfId="3"/>
    <cellStyle name="Normal 4" xfId="4"/>
  </cellStyles>
  <dxfs count="124">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
      <font>
        <color theme="1"/>
      </font>
      <border>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D3E29D"/>
      <color rgb="FFB7C656"/>
      <color rgb="FFACC864"/>
      <color rgb="FF48C864"/>
      <color rgb="FF8AB446"/>
      <color rgb="FF93A63E"/>
      <color rgb="FF96C821"/>
      <color rgb="FF6B9F01"/>
      <color rgb="FF3D6B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13</xdr:col>
          <xdr:colOff>0</xdr:colOff>
          <xdr:row>1</xdr:row>
          <xdr:rowOff>0</xdr:rowOff>
        </xdr:to>
        <xdr:sp macro="" textlink="">
          <xdr:nvSpPr>
            <xdr:cNvPr id="4097" name="QdbGenerateBtn"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Generate Required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495300</xdr:rowOff>
        </xdr:from>
        <xdr:to>
          <xdr:col>3</xdr:col>
          <xdr:colOff>0</xdr:colOff>
          <xdr:row>3</xdr:row>
          <xdr:rowOff>0</xdr:rowOff>
        </xdr:to>
        <xdr:sp macro="" textlink="">
          <xdr:nvSpPr>
            <xdr:cNvPr id="10241" name="adnowFmcgBtn"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495300</xdr:rowOff>
        </xdr:from>
        <xdr:to>
          <xdr:col>3</xdr:col>
          <xdr:colOff>0</xdr:colOff>
          <xdr:row>3</xdr:row>
          <xdr:rowOff>0</xdr:rowOff>
        </xdr:to>
        <xdr:sp macro="" textlink="">
          <xdr:nvSpPr>
            <xdr:cNvPr id="11265" name="adnowLongBtn"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495300</xdr:rowOff>
        </xdr:from>
        <xdr:to>
          <xdr:col>4</xdr:col>
          <xdr:colOff>0</xdr:colOff>
          <xdr:row>3</xdr:row>
          <xdr:rowOff>0</xdr:rowOff>
        </xdr:to>
        <xdr:sp macro="" textlink="">
          <xdr:nvSpPr>
            <xdr:cNvPr id="13313" name="adnowOtherBtn" hidden="1">
              <a:extLst>
                <a:ext uri="{63B3BB69-23CF-44E3-9099-C40C66FF867C}">
                  <a14:compatExt spid="_x0000_s13313"/>
                </a:ext>
                <a:ext uri="{FF2B5EF4-FFF2-40B4-BE49-F238E27FC236}">
                  <a16:creationId xmlns:a16="http://schemas.microsoft.com/office/drawing/2014/main" id="{00000000-0008-0000-0B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495300</xdr:rowOff>
        </xdr:from>
        <xdr:to>
          <xdr:col>3</xdr:col>
          <xdr:colOff>0</xdr:colOff>
          <xdr:row>3</xdr:row>
          <xdr:rowOff>0</xdr:rowOff>
        </xdr:to>
        <xdr:sp macro="" textlink="">
          <xdr:nvSpPr>
            <xdr:cNvPr id="12289" name="adnowServiceBtn" hidden="1">
              <a:extLst>
                <a:ext uri="{63B3BB69-23CF-44E3-9099-C40C66FF867C}">
                  <a14:compatExt spid="_x0000_s12289"/>
                </a:ext>
                <a:ext uri="{FF2B5EF4-FFF2-40B4-BE49-F238E27FC236}">
                  <a16:creationId xmlns:a16="http://schemas.microsoft.com/office/drawing/2014/main" id="{00000000-0008-0000-0C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495300</xdr:rowOff>
        </xdr:from>
        <xdr:to>
          <xdr:col>16383</xdr:col>
          <xdr:colOff>0</xdr:colOff>
          <xdr:row>3</xdr:row>
          <xdr:rowOff>0</xdr:rowOff>
        </xdr:to>
        <xdr:sp macro="" textlink="">
          <xdr:nvSpPr>
            <xdr:cNvPr id="6145" name="xmedia_btn" hidden="1">
              <a:extLst>
                <a:ext uri="{63B3BB69-23CF-44E3-9099-C40C66FF867C}">
                  <a14:compatExt spid="_x0000_s6145"/>
                </a:ext>
                <a:ext uri="{FF2B5EF4-FFF2-40B4-BE49-F238E27FC236}">
                  <a16:creationId xmlns:a16="http://schemas.microsoft.com/office/drawing/2014/main" id="{00000000-0008-0000-14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Generate Media Lists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495300</xdr:rowOff>
        </xdr:from>
        <xdr:to>
          <xdr:col>2</xdr:col>
          <xdr:colOff>0</xdr:colOff>
          <xdr:row>3</xdr:row>
          <xdr:rowOff>0</xdr:rowOff>
        </xdr:to>
        <xdr:sp macro="" textlink="">
          <xdr:nvSpPr>
            <xdr:cNvPr id="7169" name="needscope_translate" hidden="1">
              <a:extLst>
                <a:ext uri="{63B3BB69-23CF-44E3-9099-C40C66FF867C}">
                  <a14:compatExt spid="_x0000_s7169"/>
                </a:ext>
                <a:ext uri="{FF2B5EF4-FFF2-40B4-BE49-F238E27FC236}">
                  <a16:creationId xmlns:a16="http://schemas.microsoft.com/office/drawing/2014/main" id="{00000000-0008-0000-1C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Translate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495300</xdr:rowOff>
        </xdr:from>
        <xdr:to>
          <xdr:col>16383</xdr:col>
          <xdr:colOff>0</xdr:colOff>
          <xdr:row>3</xdr:row>
          <xdr:rowOff>0</xdr:rowOff>
        </xdr:to>
        <xdr:sp macro="" textlink="">
          <xdr:nvSpPr>
            <xdr:cNvPr id="8193" name="btnGenerateQuotaVariables" hidden="1">
              <a:extLst>
                <a:ext uri="{63B3BB69-23CF-44E3-9099-C40C66FF867C}">
                  <a14:compatExt spid="_x0000_s8193"/>
                </a:ext>
                <a:ext uri="{FF2B5EF4-FFF2-40B4-BE49-F238E27FC236}">
                  <a16:creationId xmlns:a16="http://schemas.microsoft.com/office/drawing/2014/main" id="{00000000-0008-0000-2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Generate Quota Variables</a:t>
              </a:r>
            </a:p>
          </xdr:txBody>
        </xdr:sp>
        <xdr:clientData fPrintsWithSheet="0"/>
      </xdr:twoCellAnchor>
    </mc:Choice>
    <mc:Fallback/>
  </mc:AlternateContent>
</xdr:wsDr>
</file>

<file path=xl/tables/table1.xml><?xml version="1.0" encoding="utf-8"?>
<table xmlns="http://schemas.openxmlformats.org/spreadsheetml/2006/main" id="2" name="xl_visiblity_langauge_media_info" displayName="xl_visiblity_langauge_media_info" ref="H1:J21" totalsRowShown="0">
  <autoFilter ref="H1:J21"/>
  <tableColumns count="3">
    <tableColumn id="1" name="sheet_name" dataDxfId="123"/>
    <tableColumn id="2" name="column1" dataDxfId="122"/>
    <tableColumn id="3" name="column2" dataDxfId="121"/>
  </tableColumns>
  <tableStyleInfo name="TableStyleMedium2" showFirstColumn="0" showLastColumn="0" showRowStripes="1" showColumnStripes="0"/>
</table>
</file>

<file path=xl/tables/table2.xml><?xml version="1.0" encoding="utf-8"?>
<table xmlns="http://schemas.openxmlformats.org/spreadsheetml/2006/main" id="1" name="xl_visiblity_list_info" displayName="xl_visiblity_list_info" ref="A1:B30" totalsRowShown="0">
  <autoFilter ref="A1:B30"/>
  <tableColumns count="2">
    <tableColumn id="1" name="sheet_name"/>
    <tableColumn id="2" name="list_name"/>
  </tableColumns>
  <tableStyleInfo name="TableStyleMedium2" showFirstColumn="0" showLastColumn="0" showRowStripes="1" showColumnStripes="0"/>
</table>
</file>

<file path=xl/tables/table3.xml><?xml version="1.0" encoding="utf-8"?>
<table xmlns="http://schemas.openxmlformats.org/spreadsheetml/2006/main" id="3" name="xl_visiblity_property_info" displayName="xl_visiblity_property_info" ref="D1:F18" totalsRowShown="0">
  <autoFilter ref="D1:F18"/>
  <tableColumns count="3">
    <tableColumn id="1" name="question_id" dataDxfId="120"/>
    <tableColumn id="2" name="sheet_name" dataDxfId="119"/>
    <tableColumn id="3" name="column" dataDxfId="118"/>
  </tableColumns>
  <tableStyleInfo name="TableStyleMedium2" showFirstColumn="0" showLastColumn="0" showRowStripes="1" showColumnStripes="0"/>
</table>
</file>

<file path=xl/tables/table4.xml><?xml version="1.0" encoding="utf-8"?>
<table xmlns="http://schemas.openxmlformats.org/spreadsheetml/2006/main" id="12" name="xl_connect_touchpoint" displayName="xl_connect_touchpoint" ref="A1:C150" totalsRowShown="0">
  <autoFilter ref="A1:C150"/>
  <tableColumns count="3">
    <tableColumn id="1" name="tpcode" dataDxfId="117"/>
    <tableColumn id="2" name="sector" dataDxfId="116"/>
    <tableColumn id="3" name="label" dataDxfId="115"/>
  </tableColumns>
  <tableStyleInfo name="TableStyleMedium2" showFirstColumn="0" showLastColumn="0" showRowStripes="1" showColumnStripes="0"/>
</table>
</file>

<file path=xl/tables/table5.xml><?xml version="1.0" encoding="utf-8"?>
<table xmlns="http://schemas.openxmlformats.org/spreadsheetml/2006/main" id="10" name="xl_country" displayName="xl_country" ref="E1:F128" totalsRowShown="0">
  <autoFilter ref="E1:F128"/>
  <tableColumns count="2">
    <tableColumn id="1" name="name" dataDxfId="114"/>
    <tableColumn id="2" name="code" dataDxfId="113"/>
  </tableColumns>
  <tableStyleInfo name="TableStyleMedium2" showFirstColumn="0" showLastColumn="0" showRowStripes="1" showColumnStripes="0"/>
</table>
</file>

<file path=xl/tables/table6.xml><?xml version="1.0" encoding="utf-8"?>
<table xmlns="http://schemas.openxmlformats.org/spreadsheetml/2006/main" id="6" name="xl_harmonized_config" displayName="xl_harmonized_config" ref="H1:J5" totalsRowShown="0">
  <autoFilter ref="H1:J5"/>
  <tableColumns count="3">
    <tableColumn id="1" name="config" dataDxfId="112"/>
    <tableColumn id="2" name="namedrange" dataDxfId="111"/>
    <tableColumn id="3" name="default_row" dataDxfId="110"/>
  </tableColumns>
  <tableStyleInfo name="TableStyleMedium2" showFirstColumn="0" showLastColumn="0" showRowStripes="1" showColumnStripes="0"/>
</table>
</file>

<file path=xl/tables/table7.xml><?xml version="1.0" encoding="utf-8"?>
<table xmlns="http://schemas.openxmlformats.org/spreadsheetml/2006/main" id="18" name="xl_harmonized_dependency" displayName="xl_harmonized_dependency" ref="L1:Y3" totalsRowShown="0">
  <autoFilter ref="L1:Y3"/>
  <tableColumns count="14">
    <tableColumn id="1" name="qid" dataDxfId="109"/>
    <tableColumn id="2" name="no_equity1" dataDxfId="108"/>
    <tableColumn id="3" name="no_equity2" dataDxfId="107"/>
    <tableColumn id="4" name="no_equity3" dataDxfId="106"/>
    <tableColumn id="5" name="no_equity4" dataDxfId="105"/>
    <tableColumn id="6" name="no_equity5" dataDxfId="104"/>
    <tableColumn id="7" name="streamlined_power1" dataDxfId="103"/>
    <tableColumn id="8" name="streamlined_power2" dataDxfId="102"/>
    <tableColumn id="9" name="multi_dimensional_power_mds1" dataDxfId="101"/>
    <tableColumn id="10" name="multi_dimensional_power_mds2" dataDxfId="100"/>
    <tableColumn id="11" name="multi_dimensional_power_mds3" dataDxfId="99"/>
    <tableColumn id="12" name="multi_dimensional_power_mds_premium1" dataDxfId="98"/>
    <tableColumn id="13" name="multi_dimensional_power_mds_premium2" dataDxfId="97"/>
    <tableColumn id="14" name="multi_dimensional_power_mds_premium3" dataDxfId="96"/>
  </tableColumns>
  <tableStyleInfo name="TableStyleMedium2" showFirstColumn="0" showLastColumn="0" showRowStripes="1" showColumnStripes="0"/>
</table>
</file>

<file path=xl/tables/table8.xml><?xml version="1.0" encoding="utf-8"?>
<table xmlns="http://schemas.openxmlformats.org/spreadsheetml/2006/main" id="15" name="xl_harmonized_exclusive" displayName="xl_harmonized_exclusive" ref="AA1:AN7" totalsRowShown="0">
  <autoFilter ref="AA1:AN7"/>
  <tableColumns count="14">
    <tableColumn id="1" name="qid" dataDxfId="95"/>
    <tableColumn id="2" name="no_equity1" dataDxfId="94"/>
    <tableColumn id="3" name="no_equity2" dataDxfId="93"/>
    <tableColumn id="4" name="no_equity3" dataDxfId="92"/>
    <tableColumn id="5" name="no_equity4" dataDxfId="91"/>
    <tableColumn id="6" name="no_equity5" dataDxfId="90"/>
    <tableColumn id="7" name="streamlined_power1" dataDxfId="89"/>
    <tableColumn id="8" name="streamlined_power2" dataDxfId="88"/>
    <tableColumn id="9" name="multi_dimensional_power_mds1" dataDxfId="87"/>
    <tableColumn id="10" name="multi_dimensional_power_mds2" dataDxfId="86"/>
    <tableColumn id="11" name="multi_dimensional_power_mds3" dataDxfId="85"/>
    <tableColumn id="12" name="multi_dimensional_power_mds_premium1" dataDxfId="84"/>
    <tableColumn id="13" name="multi_dimensional_power_mds_premium2" dataDxfId="83"/>
    <tableColumn id="14" name="multi_dimensional_power_mds_premium3" dataDxfId="82"/>
  </tableColumns>
  <tableStyleInfo name="TableStyleMedium2" showFirstColumn="0" showLastColumn="0" showRowStripes="1" showColumnStripes="0"/>
</table>
</file>

<file path=xl/tables/table9.xml><?xml version="1.0" encoding="utf-8"?>
<table xmlns="http://schemas.openxmlformats.org/spreadsheetml/2006/main" id="13" name="xl_harmonized_multi_dimensional_power_mds" displayName="xl_harmonized_multi_dimensional_power_mds" ref="AP1:AR4" totalsRowShown="0">
  <autoFilter ref="AP1:AR4"/>
  <tableColumns count="3">
    <tableColumn id="1" name="config" dataDxfId="81"/>
    <tableColumn id="2" name="column" dataDxfId="80"/>
    <tableColumn id="3" name="abs_range" dataDxfId="79"/>
  </tableColumns>
  <tableStyleInfo name="TableStyleMedium2" showFirstColumn="0" showLastColumn="0" showRowStripes="1" showColumnStripes="0"/>
</table>
</file>

<file path=xl/tables/table10.xml><?xml version="1.0" encoding="utf-8"?>
<table xmlns="http://schemas.openxmlformats.org/spreadsheetml/2006/main" id="7" name="xl_harmonized_multi_dimensional_power_mds_premium" displayName="xl_harmonized_multi_dimensional_power_mds_premium" ref="AT1:AV4" totalsRowShown="0">
  <autoFilter ref="AT1:AV4"/>
  <tableColumns count="3">
    <tableColumn id="1" name="config" dataDxfId="78"/>
    <tableColumn id="2" name="column" dataDxfId="77"/>
    <tableColumn id="3" name="abs_range" dataDxfId="76"/>
  </tableColumns>
  <tableStyleInfo name="TableStyleMedium2" showFirstColumn="0" showLastColumn="0" showRowStripes="1" showColumnStripes="0"/>
</table>
</file>

<file path=xl/tables/table11.xml><?xml version="1.0" encoding="utf-8"?>
<table xmlns="http://schemas.openxmlformats.org/spreadsheetml/2006/main" id="4" name="xl_harmonized_no_equity" displayName="xl_harmonized_no_equity" ref="AX1:AZ6" totalsRowShown="0">
  <autoFilter ref="AX1:AZ6"/>
  <tableColumns count="3">
    <tableColumn id="1" name="config" dataDxfId="75"/>
    <tableColumn id="2" name="column" dataDxfId="74"/>
    <tableColumn id="3" name="abs_range" dataDxfId="73"/>
  </tableColumns>
  <tableStyleInfo name="TableStyleMedium2" showFirstColumn="0" showLastColumn="0" showRowStripes="1" showColumnStripes="0"/>
</table>
</file>

<file path=xl/tables/table12.xml><?xml version="1.0" encoding="utf-8"?>
<table xmlns="http://schemas.openxmlformats.org/spreadsheetml/2006/main" id="19" name="xl_harmonized_qdb" displayName="xl_harmonized_qdb" ref="BB1:BO130" totalsRowShown="0">
  <autoFilter ref="BB1:BO130"/>
  <tableColumns count="14">
    <tableColumn id="1" name="qid" dataDxfId="72"/>
    <tableColumn id="2" name="no_equity1" dataDxfId="71"/>
    <tableColumn id="3" name="no_equity2" dataDxfId="70"/>
    <tableColumn id="4" name="no_equity3" dataDxfId="69"/>
    <tableColumn id="5" name="no_equity4" dataDxfId="68"/>
    <tableColumn id="6" name="no_equity5" dataDxfId="67"/>
    <tableColumn id="7" name="streamlined_power1" dataDxfId="66"/>
    <tableColumn id="8" name="streamlined_power2" dataDxfId="65"/>
    <tableColumn id="9" name="multi_dimensional_power_mds1" dataDxfId="64"/>
    <tableColumn id="10" name="multi_dimensional_power_mds2" dataDxfId="63"/>
    <tableColumn id="11" name="multi_dimensional_power_mds3" dataDxfId="62"/>
    <tableColumn id="12" name="multi_dimensional_power_mds_premium1" dataDxfId="61"/>
    <tableColumn id="13" name="multi_dimensional_power_mds_premium2" dataDxfId="60"/>
    <tableColumn id="14" name="multi_dimensional_power_mds_premium3" dataDxfId="59"/>
  </tableColumns>
  <tableStyleInfo name="TableStyleMedium2" showFirstColumn="0" showLastColumn="0" showRowStripes="1" showColumnStripes="0"/>
</table>
</file>

<file path=xl/tables/table13.xml><?xml version="1.0" encoding="utf-8"?>
<table xmlns="http://schemas.openxmlformats.org/spreadsheetml/2006/main" id="17" name="xl_harmonized_streamlined_power" displayName="xl_harmonized_streamlined_power" ref="BQ1:BS3" totalsRowShown="0">
  <autoFilter ref="BQ1:BS3"/>
  <tableColumns count="3">
    <tableColumn id="1" name="config" dataDxfId="58"/>
    <tableColumn id="2" name="column" dataDxfId="57"/>
    <tableColumn id="3" name="abs_range" dataDxfId="56"/>
  </tableColumns>
  <tableStyleInfo name="TableStyleMedium2" showFirstColumn="0" showLastColumn="0" showRowStripes="1" showColumnStripes="0"/>
</table>
</file>

<file path=xl/tables/table14.xml><?xml version="1.0" encoding="utf-8"?>
<table xmlns="http://schemas.openxmlformats.org/spreadsheetml/2006/main" id="14" name="xl_language" displayName="xl_language" ref="BU1:BV211" totalsRowShown="0">
  <autoFilter ref="BU1:BV211"/>
  <tableColumns count="2">
    <tableColumn id="1" name="name" dataDxfId="55"/>
    <tableColumn id="2" name="code" dataDxfId="54"/>
  </tableColumns>
  <tableStyleInfo name="TableStyleMedium2" showFirstColumn="0" showLastColumn="0" showRowStripes="1" showColumnStripes="0"/>
</table>
</file>

<file path=xl/tables/table15.xml><?xml version="1.0" encoding="utf-8"?>
<table xmlns="http://schemas.openxmlformats.org/spreadsheetml/2006/main" id="8" name="xl_needscope_attributes" displayName="xl_needscope_attributes" ref="BX1:CA433" totalsRowShown="0">
  <autoFilter ref="BX1:CA433"/>
  <tableColumns count="4">
    <tableColumn id="1" name="id" dataDxfId="53"/>
    <tableColumn id="2" name="name" dataDxfId="52"/>
    <tableColumn id="3" name="type" dataDxfId="51"/>
    <tableColumn id="4" name="sector" dataDxfId="50"/>
  </tableColumns>
  <tableStyleInfo name="TableStyleMedium2" showFirstColumn="0" showLastColumn="0" showRowStripes="1" showColumnStripes="0"/>
</table>
</file>

<file path=xl/tables/table16.xml><?xml version="1.0" encoding="utf-8"?>
<table xmlns="http://schemas.openxmlformats.org/spreadsheetml/2006/main" id="5" name="xl_needscope_collages" displayName="xl_needscope_collages" ref="CC1:CF193" totalsRowShown="0">
  <autoFilter ref="CC1:CF193"/>
  <tableColumns count="4">
    <tableColumn id="1" name="id" dataDxfId="49"/>
    <tableColumn id="2" name="name" dataDxfId="48"/>
    <tableColumn id="3" name="gender" dataDxfId="47"/>
    <tableColumn id="4" name="region" dataDxfId="46"/>
  </tableColumns>
  <tableStyleInfo name="TableStyleMedium2" showFirstColumn="0" showLastColumn="0" showRowStripes="1" showColumnStripes="0"/>
</table>
</file>

<file path=xl/tables/table17.xml><?xml version="1.0" encoding="utf-8"?>
<table xmlns="http://schemas.openxmlformats.org/spreadsheetml/2006/main" id="20" name="xl_project_category" displayName="xl_project_category" ref="CH1:CI339" totalsRowShown="0">
  <autoFilter ref="CH1:CI339"/>
  <tableColumns count="2">
    <tableColumn id="1" name="address" dataDxfId="45"/>
    <tableColumn id="2" name="name" dataDxfId="44"/>
  </tableColumns>
  <tableStyleInfo name="TableStyleMedium2" showFirstColumn="0" showLastColumn="0" showRowStripes="1" showColumnStripes="0"/>
</table>
</file>

<file path=xl/tables/table18.xml><?xml version="1.0" encoding="utf-8"?>
<table xmlns="http://schemas.openxmlformats.org/spreadsheetml/2006/main" id="16" name="xl_quota_variable" displayName="xl_quota_variable" ref="CK1:CQ23" totalsRowShown="0">
  <autoFilter ref="CK1:CQ23"/>
  <tableColumns count="7">
    <tableColumn id="1" name="spine" dataDxfId="43"/>
    <tableColumn id="2" name="item" dataDxfId="42"/>
    <tableColumn id="3" name="named_range" dataDxfId="41"/>
    <tableColumn id="4" name="type" dataDxfId="40"/>
    <tableColumn id="5" name="origin" dataDxfId="39"/>
    <tableColumn id="6" name="region" dataDxfId="38"/>
    <tableColumn id="7" name="qid" dataDxfId="37"/>
  </tableColumns>
  <tableStyleInfo name="TableStyleMedium2" showFirstColumn="0" showLastColumn="0" showRowStripes="1" showColumnStripes="0"/>
</table>
</file>

<file path=xl/tables/table19.xml><?xml version="1.0" encoding="utf-8"?>
<table xmlns="http://schemas.openxmlformats.org/spreadsheetml/2006/main" id="11" name="xl_touchpoint_data" displayName="xl_touchpoint_data" ref="CS1:CX16" totalsRowShown="0">
  <autoFilter ref="CS1:CX16"/>
  <tableColumns count="6">
    <tableColumn id="1" name="touchpoint" dataDxfId="36"/>
    <tableColumn id="2" name="module_label" dataDxfId="35"/>
    <tableColumn id="3" name="list_title" dataDxfId="34"/>
    <tableColumn id="4" name="question" dataDxfId="33"/>
    <tableColumn id="5" name="list" dataDxfId="32"/>
    <tableColumn id="6" name="id" dataDxfId="31"/>
  </tableColumns>
  <tableStyleInfo name="TableStyleMedium2" showFirstColumn="0" showLastColumn="0" showRowStripes="1" showColumnStripes="0"/>
</table>
</file>

<file path=xl/tables/table20.xml><?xml version="1.0" encoding="utf-8"?>
<table xmlns="http://schemas.openxmlformats.org/spreadsheetml/2006/main" id="9" name="xl_xmedia_battery" displayName="xl_xmedia_battery" ref="CZ1:DB10" totalsRowShown="0">
  <autoFilter ref="CZ1:DB10"/>
  <tableColumns count="3">
    <tableColumn id="1" name="ids" dataDxfId="30"/>
    <tableColumn id="2" name="xmedia_label" dataDxfId="29"/>
    <tableColumn id="3" name="script_code" dataDxfId="28"/>
  </tableColumns>
  <tableStyleInfo name="TableStyleMedium2" showFirstColumn="0" showLastColumn="0" showRowStripes="1" showColumnStripes="0"/>
</table>
</file>

<file path=xl/tables/table21.xml><?xml version="1.0" encoding="utf-8"?>
<table xmlns="http://schemas.openxmlformats.org/spreadsheetml/2006/main" id="26" name="xl_search_adnowcategory" displayName="xl_search_adnowcategory" ref="A1:B501" totalsRowShown="0">
  <autoFilter ref="A1:B501"/>
  <tableColumns count="2">
    <tableColumn id="1" name="index" dataDxfId="27">
      <calculatedColumnFormula>IF(ISNUMBER(SEARCH(ps_search_adnowcategory,INDEX(xl_project_category[address],ROW()-1))),MAX(INDIRECT(ADDRESS(1,COLUMN())&amp;":"&amp;ADDRESS(ROW()-1,COLUMN())))+1,"")</calculatedColumnFormula>
    </tableColumn>
    <tableColumn id="2" name="item" dataDxfId="26">
      <calculatedColumnFormula>IFERROR(INDEX(xl_project_category[address],MATCH(ROW()-1,xl_search_adnowcategory[index],0)),"")</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5" name="xl_search_adnowclientname" displayName="xl_search_adnowclientname" ref="D1:E2501" totalsRowShown="0">
  <autoFilter ref="D1:E2501"/>
  <tableColumns count="2">
    <tableColumn id="1" name="index" dataDxfId="25">
      <calculatedColumnFormula>IF(ISNUMBER(SEARCH(ps_search_adnowclientname,INDEX(nr_ad_client_name,ROW()-1))),MAX(INDIRECT(ADDRESS(1,COLUMN())&amp;":"&amp;ADDRESS(ROW()-1,COLUMN())))+1,"")</calculatedColumnFormula>
    </tableColumn>
    <tableColumn id="2" name="item" dataDxfId="24">
      <calculatedColumnFormula>IFERROR(INDEX(nr_ad_client_name,MATCH(ROW()-1,xl_search_adnowclientname[index],0)),"")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2" name="xl_search_adnowcountry" displayName="xl_search_adnowcountry" ref="G1:H301" totalsRowShown="0">
  <autoFilter ref="G1:H301"/>
  <tableColumns count="2">
    <tableColumn id="1" name="index" dataDxfId="23">
      <calculatedColumnFormula>IF(ISNUMBER(SEARCH(ps_search_adnowcountry,INDEX(nr_ad_country,ROW()-1))),MAX(INDIRECT(ADDRESS(1,COLUMN())&amp;":"&amp;ADDRESS(ROW()-1,COLUMN())))+1,"")</calculatedColumnFormula>
    </tableColumn>
    <tableColumn id="2" name="item" dataDxfId="22">
      <calculatedColumnFormula>IFERROR(INDEX(nr_ad_country,MATCH(ROW()-1,xl_search_adnowcountry[index],0)),"")</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31" name="xl_search_country" displayName="xl_search_country" ref="J1:K201" totalsRowShown="0">
  <autoFilter ref="J1:K201"/>
  <tableColumns count="2">
    <tableColumn id="1" name="index" dataDxfId="21">
      <calculatedColumnFormula>IF(ISNUMBER(SEARCH(ps_search_country_name,INDEX(xl_country[name],ROW()-1))),MAX(INDIRECT(ADDRESS(1,COLUMN())&amp;":"&amp;ADDRESS(ROW()-1,COLUMN())))+1,"")</calculatedColumnFormula>
    </tableColumn>
    <tableColumn id="2" name="item" dataDxfId="20">
      <calculatedColumnFormula>IFERROR(INDEX(xl_country[name],MATCH(ROW()-1,xl_search_country[index],0)),"")</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9" name="xl_search_language2" displayName="xl_search_language2" ref="M1:N301" totalsRowShown="0">
  <autoFilter ref="M1:N301"/>
  <tableColumns count="2">
    <tableColumn id="1" name="index" dataDxfId="19">
      <calculatedColumnFormula>IF(ISNUMBER(SEARCH(ps_search_language2,INDEX(xl_language[name],ROW()-1))),MAX(INDIRECT(ADDRESS(1,COLUMN())&amp;":"&amp;ADDRESS(ROW()-1,COLUMN())))+1,"")</calculatedColumnFormula>
    </tableColumn>
    <tableColumn id="2" name="item" dataDxfId="18">
      <calculatedColumnFormula>IFERROR(INDEX(xl_language[name],MATCH(ROW()-1,xl_search_language2[index],0)),"")</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7" name="xl_search_language3" displayName="xl_search_language3" ref="P1:Q301" totalsRowShown="0">
  <autoFilter ref="P1:Q301"/>
  <tableColumns count="2">
    <tableColumn id="1" name="index" dataDxfId="17">
      <calculatedColumnFormula>IF(ISNUMBER(SEARCH(ps_search_language3,INDEX(xl_language[name],ROW()-1))),MAX(INDIRECT(ADDRESS(1,COLUMN())&amp;":"&amp;ADDRESS(ROW()-1,COLUMN())))+1,"")</calculatedColumnFormula>
    </tableColumn>
    <tableColumn id="2" name="item" dataDxfId="16">
      <calculatedColumnFormula>IFERROR(INDEX(xl_language[name],MATCH(ROW()-1,xl_search_language3[index],0)),"")</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3" name="xl_search_language4" displayName="xl_search_language4" ref="S1:T301" totalsRowShown="0">
  <autoFilter ref="S1:T301"/>
  <tableColumns count="2">
    <tableColumn id="1" name="index" dataDxfId="15">
      <calculatedColumnFormula>IF(ISNUMBER(SEARCH(ps_search_language4,INDEX(xl_language[name],ROW()-1))),MAX(INDIRECT(ADDRESS(1,COLUMN())&amp;":"&amp;ADDRESS(ROW()-1,COLUMN())))+1,"")</calculatedColumnFormula>
    </tableColumn>
    <tableColumn id="2" name="item" dataDxfId="14">
      <calculatedColumnFormula>IFERROR(INDEX(xl_language[name],MATCH(ROW()-1,xl_search_language4[index],0)),"")</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1" name="xl_search_language5" displayName="xl_search_language5" ref="V1:W301" totalsRowShown="0">
  <autoFilter ref="V1:W301"/>
  <tableColumns count="2">
    <tableColumn id="1" name="index" dataDxfId="13">
      <calculatedColumnFormula>IF(ISNUMBER(SEARCH(ps_search_language5,INDEX(xl_language[name],ROW()-1))),MAX(INDIRECT(ADDRESS(1,COLUMN())&amp;":"&amp;ADDRESS(ROW()-1,COLUMN())))+1,"")</calculatedColumnFormula>
    </tableColumn>
    <tableColumn id="2" name="item" dataDxfId="12">
      <calculatedColumnFormula>IFERROR(INDEX(xl_language[name],MATCH(ROW()-1,xl_search_language5[index],0)),"")</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32" name="xl_search_language6" displayName="xl_search_language6" ref="Y1:Z301" totalsRowShown="0">
  <autoFilter ref="Y1:Z301"/>
  <tableColumns count="2">
    <tableColumn id="1" name="index" dataDxfId="11">
      <calculatedColumnFormula>IF(ISNUMBER(SEARCH(ps_search_language6,INDEX(xl_language[name],ROW()-1))),MAX(INDIRECT(ADDRESS(1,COLUMN())&amp;":"&amp;ADDRESS(ROW()-1,COLUMN())))+1,"")</calculatedColumnFormula>
    </tableColumn>
    <tableColumn id="2" name="item" dataDxfId="10">
      <calculatedColumnFormula>IFERROR(INDEX(xl_language[name],MATCH(ROW()-1,xl_search_language6[index],0)),"")</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xl_search_language7" displayName="xl_search_language7" ref="AB1:AC301" totalsRowShown="0">
  <autoFilter ref="AB1:AC301"/>
  <tableColumns count="2">
    <tableColumn id="1" name="index" dataDxfId="9">
      <calculatedColumnFormula>IF(ISNUMBER(SEARCH(ps_search_language7,INDEX(xl_language[name],ROW()-1))),MAX(INDIRECT(ADDRESS(1,COLUMN())&amp;":"&amp;ADDRESS(ROW()-1,COLUMN())))+1,"")</calculatedColumnFormula>
    </tableColumn>
    <tableColumn id="2" name="item" dataDxfId="8">
      <calculatedColumnFormula>IFERROR(INDEX(xl_language[name],MATCH(ROW()-1,xl_search_language7[index],0)),"")</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28" name="xl_search_language8" displayName="xl_search_language8" ref="AE1:AF301" totalsRowShown="0">
  <autoFilter ref="AE1:AF301"/>
  <tableColumns count="2">
    <tableColumn id="1" name="index" dataDxfId="7">
      <calculatedColumnFormula>IF(ISNUMBER(SEARCH(ps_search_language8,INDEX(xl_language[name],ROW()-1))),MAX(INDIRECT(ADDRESS(1,COLUMN())&amp;":"&amp;ADDRESS(ROW()-1,COLUMN())))+1,"")</calculatedColumnFormula>
    </tableColumn>
    <tableColumn id="2" name="item" dataDxfId="6">
      <calculatedColumnFormula>IFERROR(INDEX(xl_language[name],MATCH(ROW()-1,xl_search_language8[index],0)),"")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4" name="xl_search_quota" displayName="xl_search_quota" ref="AH1:AM101" totalsRowShown="0">
  <autoFilter ref="AH1:AM101"/>
  <tableColumns count="6">
    <tableColumn id="1" name="index" dataDxfId="5">
      <calculatedColumnFormula>IF(AND(IFERROR(xl_quota_variable[spine]=ps_spine_code,FALSE),IFERROR(IF(VALUE(xl_quota_variable[qid])=0,TRUE,IF(INDEX(QDB!K:K,(MATCH(VALUE(xl_quota_variable[qid]),QDB!A:A,0)))&lt;&gt;0,TRUE,FALSE)),FALSE),ISNUMBER(SEARCH(ps_quota_region,INDEX(xl_quota_variable[region],ROW()-1)))),MAX(INDIRECT(ADDRESS(1,COLUMN())&amp;":"&amp;ADDRESS(ROW()-1,COLUMN())))+1,"")</calculatedColumnFormula>
    </tableColumn>
    <tableColumn id="2" name="item" dataDxfId="4">
      <calculatedColumnFormula>IFERROR(INDEX(xl_quota_variable[item],MATCH(ROW()-1,xl_search_quota[index],0)),"")</calculatedColumnFormula>
    </tableColumn>
    <tableColumn id="3" name="named_range" dataDxfId="3">
      <calculatedColumnFormula>IFERROR(INDEX(xl_quota_variable[named_range],MATCH(ROW()-1,xl_search_quota[index],0)),"")</calculatedColumnFormula>
    </tableColumn>
    <tableColumn id="4" name="type" dataDxfId="2">
      <calculatedColumnFormula>IFERROR(INDEX(xl_quota_variable[type],MATCH(ROW()-1,xl_search_quota[index],0)),"")</calculatedColumnFormula>
    </tableColumn>
    <tableColumn id="5" name="origin" dataDxfId="1">
      <calculatedColumnFormula>IFERROR(INDEX(xl_quota_variable[origin],MATCH(ROW()-1,xl_search_quota[index],0)),"")</calculatedColumnFormula>
    </tableColumn>
    <tableColumn id="6" name="region" dataDxfId="0">
      <calculatedColumnFormula>IFERROR(INDEX(xl_quota_variable[region],MATCH(ROW()-1,xl_search_quota[index],0)),"")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9.vml"/><Relationship Id="rId1" Type="http://schemas.openxmlformats.org/officeDocument/2006/relationships/drawing" Target="../drawings/drawing7.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10.vml"/><Relationship Id="rId1" Type="http://schemas.openxmlformats.org/officeDocument/2006/relationships/drawing" Target="../drawings/drawing8.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7.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8.bin"/><Relationship Id="rId4" Type="http://schemas.openxmlformats.org/officeDocument/2006/relationships/table" Target="../tables/table3.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43.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17" Type="http://schemas.openxmlformats.org/officeDocument/2006/relationships/table" Target="../tables/table20.xml"/><Relationship Id="rId2" Type="http://schemas.openxmlformats.org/officeDocument/2006/relationships/table" Target="../tables/table5.xml"/><Relationship Id="rId16" Type="http://schemas.openxmlformats.org/officeDocument/2006/relationships/table" Target="../tables/table19.xml"/><Relationship Id="rId1" Type="http://schemas.openxmlformats.org/officeDocument/2006/relationships/table" Target="../tables/table4.xml"/><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12" Type="http://schemas.openxmlformats.org/officeDocument/2006/relationships/table" Target="../tables/table32.xml"/><Relationship Id="rId2" Type="http://schemas.openxmlformats.org/officeDocument/2006/relationships/table" Target="../tables/table22.xml"/><Relationship Id="rId1" Type="http://schemas.openxmlformats.org/officeDocument/2006/relationships/table" Target="../tables/table21.xml"/><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39"/>
  <sheetViews>
    <sheetView workbookViewId="0">
      <selection activeCell="B4" sqref="B4"/>
    </sheetView>
  </sheetViews>
  <sheetFormatPr defaultColWidth="0" defaultRowHeight="14.4" zeroHeight="1"/>
  <cols>
    <col min="1" max="1" width="30.6640625" customWidth="1"/>
    <col min="2" max="2" width="80.6640625" customWidth="1"/>
    <col min="3" max="3" width="9.109375" hidden="1" customWidth="1"/>
    <col min="4" max="16384" width="9.109375" hidden="1"/>
  </cols>
  <sheetData>
    <row r="1" spans="1:2" s="40" customFormat="1" ht="50.1" customHeight="1">
      <c r="A1" s="41" t="s">
        <v>0</v>
      </c>
      <c r="B1" s="41" t="s">
        <v>1</v>
      </c>
    </row>
    <row r="2" spans="1:2">
      <c r="A2" s="11" t="s">
        <v>2</v>
      </c>
      <c r="B2" s="10" t="s">
        <v>3</v>
      </c>
    </row>
    <row r="3" spans="1:2">
      <c r="A3" s="11" t="s">
        <v>4</v>
      </c>
      <c r="B3" s="10" t="s">
        <v>5</v>
      </c>
    </row>
    <row r="4" spans="1:2">
      <c r="A4" s="11" t="s">
        <v>6</v>
      </c>
      <c r="B4" s="10" t="s">
        <v>7</v>
      </c>
    </row>
    <row r="5" spans="1:2">
      <c r="A5" s="11" t="s">
        <v>8</v>
      </c>
      <c r="B5" s="10" t="s">
        <v>9</v>
      </c>
    </row>
    <row r="6" spans="1:2">
      <c r="A6" s="11" t="s">
        <v>10</v>
      </c>
      <c r="B6" s="10" t="s">
        <v>11</v>
      </c>
    </row>
    <row r="7" spans="1:2">
      <c r="A7" s="11" t="s">
        <v>12</v>
      </c>
      <c r="B7" s="10" t="s">
        <v>13</v>
      </c>
    </row>
    <row r="8" spans="1:2">
      <c r="A8" s="11" t="s">
        <v>14</v>
      </c>
      <c r="B8" s="10" t="s">
        <v>15</v>
      </c>
    </row>
    <row r="9" spans="1:2">
      <c r="A9" s="11" t="s">
        <v>16</v>
      </c>
      <c r="B9" s="10" t="s">
        <v>17</v>
      </c>
    </row>
    <row r="10" spans="1:2">
      <c r="A10" s="11" t="s">
        <v>18</v>
      </c>
      <c r="B10" s="10" t="s">
        <v>19</v>
      </c>
    </row>
    <row r="11" spans="1:2">
      <c r="A11" s="11" t="s">
        <v>20</v>
      </c>
      <c r="B11" s="10" t="s">
        <v>21</v>
      </c>
    </row>
    <row r="12" spans="1:2">
      <c r="A12" s="11" t="s">
        <v>22</v>
      </c>
      <c r="B12" s="10" t="s">
        <v>23</v>
      </c>
    </row>
    <row r="13" spans="1:2" ht="30" customHeight="1">
      <c r="A13" s="11" t="s">
        <v>24</v>
      </c>
      <c r="B13" s="10" t="s">
        <v>25</v>
      </c>
    </row>
    <row r="14" spans="1:2">
      <c r="A14" s="11" t="s">
        <v>26</v>
      </c>
      <c r="B14" s="10" t="s">
        <v>27</v>
      </c>
    </row>
    <row r="15" spans="1:2">
      <c r="A15" s="11" t="s">
        <v>28</v>
      </c>
      <c r="B15" s="10" t="s">
        <v>29</v>
      </c>
    </row>
    <row r="16" spans="1:2" ht="30" customHeight="1">
      <c r="A16" s="11" t="s">
        <v>30</v>
      </c>
      <c r="B16" s="10" t="s">
        <v>31</v>
      </c>
    </row>
    <row r="17" spans="1:2">
      <c r="A17" s="11" t="s">
        <v>32</v>
      </c>
      <c r="B17" s="10" t="s">
        <v>33</v>
      </c>
    </row>
    <row r="18" spans="1:2">
      <c r="A18" s="11" t="s">
        <v>34</v>
      </c>
      <c r="B18" s="10" t="s">
        <v>35</v>
      </c>
    </row>
    <row r="19" spans="1:2">
      <c r="A19" s="11" t="s">
        <v>36</v>
      </c>
      <c r="B19" s="10" t="s">
        <v>37</v>
      </c>
    </row>
    <row r="20" spans="1:2">
      <c r="A20" s="11" t="s">
        <v>38</v>
      </c>
      <c r="B20" s="10" t="s">
        <v>39</v>
      </c>
    </row>
    <row r="21" spans="1:2" ht="30" customHeight="1">
      <c r="A21" s="11" t="s">
        <v>40</v>
      </c>
      <c r="B21" s="10" t="s">
        <v>41</v>
      </c>
    </row>
    <row r="22" spans="1:2">
      <c r="A22" s="11" t="s">
        <v>42</v>
      </c>
      <c r="B22" s="10" t="s">
        <v>43</v>
      </c>
    </row>
    <row r="23" spans="1:2">
      <c r="A23" s="11" t="s">
        <v>44</v>
      </c>
      <c r="B23" s="10" t="s">
        <v>45</v>
      </c>
    </row>
    <row r="24" spans="1:2" ht="30" customHeight="1">
      <c r="A24" s="11" t="s">
        <v>46</v>
      </c>
      <c r="B24" s="10" t="s">
        <v>47</v>
      </c>
    </row>
    <row r="25" spans="1:2" ht="30" customHeight="1">
      <c r="A25" s="11" t="s">
        <v>48</v>
      </c>
      <c r="B25" s="10" t="s">
        <v>49</v>
      </c>
    </row>
    <row r="26" spans="1:2">
      <c r="A26" s="11" t="s">
        <v>50</v>
      </c>
      <c r="B26" s="10" t="s">
        <v>51</v>
      </c>
    </row>
    <row r="27" spans="1:2">
      <c r="A27" s="11" t="s">
        <v>52</v>
      </c>
      <c r="B27" s="10" t="s">
        <v>53</v>
      </c>
    </row>
    <row r="28" spans="1:2">
      <c r="A28" s="11" t="s">
        <v>54</v>
      </c>
      <c r="B28" s="10" t="s">
        <v>55</v>
      </c>
    </row>
    <row r="29" spans="1:2">
      <c r="A29" s="11" t="s">
        <v>56</v>
      </c>
      <c r="B29" s="10" t="s">
        <v>57</v>
      </c>
    </row>
    <row r="30" spans="1:2">
      <c r="A30" s="11" t="s">
        <v>58</v>
      </c>
      <c r="B30" s="10" t="s">
        <v>59</v>
      </c>
    </row>
    <row r="31" spans="1:2" ht="30" customHeight="1">
      <c r="A31" s="11" t="s">
        <v>60</v>
      </c>
      <c r="B31" s="10" t="s">
        <v>61</v>
      </c>
    </row>
    <row r="32" spans="1:2">
      <c r="A32" s="11" t="s">
        <v>62</v>
      </c>
      <c r="B32" s="10" t="s">
        <v>63</v>
      </c>
    </row>
    <row r="33" spans="1:2">
      <c r="A33" s="11" t="s">
        <v>64</v>
      </c>
      <c r="B33" s="10" t="s">
        <v>53</v>
      </c>
    </row>
    <row r="34" spans="1:2">
      <c r="A34" s="11" t="s">
        <v>65</v>
      </c>
      <c r="B34" s="10" t="s">
        <v>66</v>
      </c>
    </row>
    <row r="35" spans="1:2">
      <c r="A35" s="11" t="s">
        <v>67</v>
      </c>
      <c r="B35" s="10"/>
    </row>
    <row r="36" spans="1:2">
      <c r="A36" s="11" t="s">
        <v>68</v>
      </c>
      <c r="B36" s="10"/>
    </row>
    <row r="37" spans="1:2">
      <c r="A37" s="11" t="s">
        <v>69</v>
      </c>
      <c r="B37" s="10"/>
    </row>
    <row r="38" spans="1:2">
      <c r="A38" s="11" t="s">
        <v>70</v>
      </c>
      <c r="B38" s="10"/>
    </row>
    <row r="39" spans="1:2">
      <c r="A39" s="11" t="s">
        <v>71</v>
      </c>
      <c r="B39" s="10" t="s">
        <v>72</v>
      </c>
    </row>
  </sheetData>
  <sheetProtection algorithmName="SHA-512" hashValue="GIfc9N+LMPIprBpyAr6zEGRRwT47M8bWCzDDhvQotgrTKAy4DCReIifF/oko3SQCHVsxaGNVE/xm2//GcFb7TQ==" saltValue="ctvMwqgUcCtY/W8GroWbtg==" spinCount="100000" sheet="1" scenarios="1"/>
  <hyperlinks>
    <hyperlink ref="A2" location="'Index'!A1" display="Index"/>
    <hyperlink ref="A3" location="'Project Settings'!A1" display="Project Settings"/>
    <hyperlink ref="A4" location="'QDB'!A1" display="QDB"/>
    <hyperlink ref="A5" location="'Additional Project Settings'!A1" display="Additional Project Settings"/>
    <hyperlink ref="A6" location="'Project Level Text Replacement'!A1" display="Project Level Text Replacement"/>
    <hyperlink ref="A7" location="'Brands'!A1" display="Brands"/>
    <hyperlink ref="A8" location="'ActivationStatements'!A1" display="ActivationStatements"/>
    <hyperlink ref="A9" location="'AdMessaging'!A1" display="AdMessaging"/>
    <hyperlink ref="A10" location="'ADNOW_ADs'!A1" display="ADNOW_ADs"/>
    <hyperlink ref="A11" location="'ADNOW_FMCG'!A1" display="ADNOW_FMCG"/>
    <hyperlink ref="A12" location="'ADNOW_LONG_TERM'!A1" display="ADNOW_LONG_TERM"/>
    <hyperlink ref="A13" location="'ADNOW_Other_Properties'!A1" display="ADNOW_Other_Properties"/>
    <hyperlink ref="A14" location="'ADNOW_SERVICE'!A1" display="ADNOW_SERVICE"/>
    <hyperlink ref="A15" location="'Agebands'!A1" display="Agebands"/>
    <hyperlink ref="A16" location="'Brands_SelfCoding'!A1" display="Brands_SelfCoding"/>
    <hyperlink ref="A17" location="'CategoryEntryPoints_NBS'!A1" display="CategoryEntryPoints_NBS"/>
    <hyperlink ref="A18" location="'Comms_AMP'!A1" display="Comms_AMP"/>
    <hyperlink ref="A19" location="'Comms_BrandFluency'!A1" display="Comms_BrandFluency"/>
    <hyperlink ref="A20" location="'COMPETITOR_BRANDS'!A1" display="COMPETITOR_BRANDS"/>
    <hyperlink ref="A21" location="'ConnectFilterVariables'!A1" display="ConnectFilterVariables"/>
    <hyperlink ref="A22" location="'ConnectTouchPoints'!A1" display="ConnectTouchPoints"/>
    <hyperlink ref="A23" location="'CrossMedia_A_Regions'!A1" display="CrossMedia_A_Regions"/>
    <hyperlink ref="A24" location="'CrossMedia_B_Campaign_Builder'!A1" display="CrossMedia_B_Campaign_Builder"/>
    <hyperlink ref="A25" location="'CrossMedia_C_Campaign'!A1" display="CrossMedia_C_Campaign"/>
    <hyperlink ref="A26" location="'DET_APPS'!A1" display="DET_APPS"/>
    <hyperlink ref="A27" location="'DET_DP'!A1" display="DET_DP"/>
    <hyperlink ref="A28" location="'IA_TARGET_WORDS'!A1" display="IA_TARGET_WORDS"/>
    <hyperlink ref="A29" location="'Imagery'!A1" display="Imagery"/>
    <hyperlink ref="A30" location="'MarketFactors'!A1" display="MarketFactors"/>
    <hyperlink ref="A31" location="'NeedScope_Attributes'!A1" display="NeedScope_Attributes"/>
    <hyperlink ref="A32" location="'NeedScope_Collages'!A1" display="NeedScope_Collages"/>
    <hyperlink ref="A33" location="'NeedScope_DP'!A1" display="NeedScope_DP"/>
    <hyperlink ref="A34" location="'OccupationalScreener'!A1" display="OccupationalScreener"/>
    <hyperlink ref="A35" location="'Quota_A_Variables'!A1" display="Quota_A_Variables"/>
    <hyperlink ref="A36" location="'Quota_B_Variable_Items'!A1" display="Quota_B_Variable_Items"/>
    <hyperlink ref="A37" location="'Quota_C_Tables'!A1" display="Quota_C_Tables"/>
    <hyperlink ref="A38" location="'Quota_D_Main'!A1" display="Quota_D_Main"/>
    <hyperlink ref="A39" location="'TBCA_Media'!A1" display="TBCA_Media"/>
  </hyperlinks>
  <pageMargins left="0.75" right="0.75" top="0.75" bottom="0.5" header="0.5" footer="0.7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2"/>
  <sheetViews>
    <sheetView tabSelected="1" topLeftCell="B3" workbookViewId="0">
      <selection activeCell="C12" sqref="C12"/>
    </sheetView>
  </sheetViews>
  <sheetFormatPr defaultColWidth="0" defaultRowHeight="14.4" zeroHeight="1"/>
  <cols>
    <col min="1" max="1" width="40.6640625" hidden="1" customWidth="1"/>
    <col min="2" max="3" width="40.6640625" customWidth="1"/>
    <col min="4" max="4" width="50.6640625" customWidth="1"/>
    <col min="5" max="5" width="30.6640625" customWidth="1"/>
    <col min="6" max="6" width="9.109375" hidden="1" customWidth="1"/>
    <col min="7" max="16384" width="9.109375" hidden="1"/>
  </cols>
  <sheetData>
    <row r="1" spans="1:7" hidden="1">
      <c r="A1" s="26"/>
      <c r="B1" s="26"/>
      <c r="C1" s="26"/>
      <c r="D1" s="26"/>
      <c r="E1" s="18"/>
    </row>
    <row r="2" spans="1:7" hidden="1">
      <c r="A2" s="26"/>
      <c r="B2" s="26"/>
      <c r="C2" s="26"/>
      <c r="D2" s="26"/>
      <c r="E2" s="18"/>
    </row>
    <row r="3" spans="1:7" s="42" customFormat="1" ht="39.9" customHeight="1">
      <c r="A3" s="156" t="s">
        <v>73</v>
      </c>
      <c r="B3" s="157"/>
      <c r="C3" s="157"/>
      <c r="D3" s="157"/>
      <c r="E3" s="157"/>
      <c r="F3" s="158"/>
      <c r="G3" s="158"/>
    </row>
    <row r="4" spans="1:7" s="43" customFormat="1" ht="39.9" customHeight="1">
      <c r="A4" s="159" t="s">
        <v>74</v>
      </c>
      <c r="B4" s="160"/>
      <c r="C4" s="160"/>
      <c r="D4" s="160"/>
      <c r="E4" s="160"/>
      <c r="F4" s="161"/>
      <c r="G4" s="161"/>
    </row>
    <row r="5" spans="1:7" s="44" customFormat="1" ht="39.9" customHeight="1">
      <c r="A5" s="46" t="s">
        <v>75</v>
      </c>
      <c r="B5" s="46" t="s">
        <v>76</v>
      </c>
      <c r="C5" s="46" t="s">
        <v>77</v>
      </c>
      <c r="D5" s="46" t="s">
        <v>1</v>
      </c>
      <c r="E5" s="47" t="s">
        <v>78</v>
      </c>
      <c r="F5" s="44" t="s">
        <v>79</v>
      </c>
      <c r="G5" s="44" t="s">
        <v>80</v>
      </c>
    </row>
    <row r="6" spans="1:7" s="45" customFormat="1">
      <c r="A6" s="48" t="s">
        <v>81</v>
      </c>
      <c r="B6" s="48" t="s">
        <v>82</v>
      </c>
      <c r="C6" s="48" t="s">
        <v>83</v>
      </c>
      <c r="D6" s="49"/>
      <c r="E6" s="50"/>
    </row>
    <row r="7" spans="1:7" s="45" customFormat="1">
      <c r="A7" s="48" t="s">
        <v>84</v>
      </c>
      <c r="B7" s="48" t="s">
        <v>85</v>
      </c>
      <c r="C7" s="48" t="s">
        <v>86</v>
      </c>
      <c r="D7" s="49"/>
      <c r="E7" s="50"/>
    </row>
    <row r="8" spans="1:7" s="45" customFormat="1">
      <c r="A8" s="48" t="s">
        <v>87</v>
      </c>
      <c r="B8" s="48" t="s">
        <v>88</v>
      </c>
      <c r="C8" s="48" t="s">
        <v>89</v>
      </c>
      <c r="D8" s="49"/>
      <c r="E8" s="50"/>
    </row>
    <row r="9" spans="1:7" s="45" customFormat="1">
      <c r="A9" s="48" t="s">
        <v>90</v>
      </c>
      <c r="B9" s="48" t="s">
        <v>91</v>
      </c>
      <c r="C9" s="48" t="s">
        <v>92</v>
      </c>
      <c r="D9" s="49"/>
      <c r="E9" s="50"/>
    </row>
    <row r="10" spans="1:7" s="45" customFormat="1">
      <c r="A10" s="48" t="s">
        <v>93</v>
      </c>
      <c r="B10" s="48" t="s">
        <v>94</v>
      </c>
      <c r="C10" s="48" t="s">
        <v>95</v>
      </c>
      <c r="D10" s="49"/>
      <c r="E10" s="50"/>
    </row>
    <row r="11" spans="1:7">
      <c r="A11" s="26" t="s">
        <v>96</v>
      </c>
      <c r="B11" s="26" t="s">
        <v>97</v>
      </c>
      <c r="C11" s="9" t="s">
        <v>98</v>
      </c>
      <c r="D11" s="8" t="s">
        <v>99</v>
      </c>
      <c r="E11" s="50"/>
    </row>
    <row r="12" spans="1:7">
      <c r="A12" s="26" t="s">
        <v>100</v>
      </c>
      <c r="B12" s="26" t="s">
        <v>101</v>
      </c>
      <c r="C12" s="9"/>
      <c r="D12" s="8"/>
      <c r="E12" s="51"/>
    </row>
    <row r="13" spans="1:7" s="45" customFormat="1">
      <c r="A13" s="48" t="s">
        <v>103</v>
      </c>
      <c r="B13" s="48" t="s">
        <v>104</v>
      </c>
      <c r="C13" s="48" t="str">
        <f ca="1">IF(ps_country_name="","",VLOOKUP(ps_country_name,INDIRECT("xl_country"),2,FALSE))</f>
        <v/>
      </c>
      <c r="D13" s="49"/>
      <c r="E13" s="50"/>
    </row>
    <row r="14" spans="1:7" hidden="1">
      <c r="A14" s="26" t="s">
        <v>105</v>
      </c>
      <c r="B14" s="26" t="s">
        <v>106</v>
      </c>
      <c r="C14" s="9"/>
      <c r="D14" s="8"/>
      <c r="E14" s="50"/>
    </row>
    <row r="15" spans="1:7" hidden="1">
      <c r="A15" s="26" t="s">
        <v>107</v>
      </c>
      <c r="B15" s="26" t="s">
        <v>108</v>
      </c>
      <c r="C15" s="9"/>
      <c r="D15" s="8"/>
      <c r="E15" s="50"/>
    </row>
    <row r="16" spans="1:7">
      <c r="A16" s="26" t="s">
        <v>109</v>
      </c>
      <c r="B16" s="26" t="s">
        <v>110</v>
      </c>
      <c r="C16" s="9"/>
      <c r="D16" s="8" t="s">
        <v>112</v>
      </c>
      <c r="E16" s="50"/>
    </row>
    <row r="17" spans="1:5" s="45" customFormat="1">
      <c r="A17" s="48" t="s">
        <v>113</v>
      </c>
      <c r="B17" s="48" t="s">
        <v>114</v>
      </c>
      <c r="C17" s="48" t="str">
        <f>IF(ps_methodology="CAWI","DIMENSIONS",IF(ps_methodology="CAPI","NFIELD",""))</f>
        <v/>
      </c>
      <c r="D17" s="49" t="s">
        <v>115</v>
      </c>
      <c r="E17" s="50"/>
    </row>
    <row r="18" spans="1:5">
      <c r="A18" s="26" t="s">
        <v>116</v>
      </c>
      <c r="B18" s="26" t="s">
        <v>117</v>
      </c>
      <c r="C18" s="9"/>
      <c r="D18" s="8"/>
      <c r="E18" s="50"/>
    </row>
    <row r="19" spans="1:5">
      <c r="A19" s="26" t="s">
        <v>118</v>
      </c>
      <c r="B19" s="26" t="s">
        <v>119</v>
      </c>
      <c r="C19" s="9"/>
      <c r="D19" s="8"/>
      <c r="E19" s="50"/>
    </row>
    <row r="20" spans="1:5">
      <c r="A20" s="26" t="s">
        <v>121</v>
      </c>
      <c r="B20" s="26" t="s">
        <v>122</v>
      </c>
      <c r="C20" s="9"/>
      <c r="D20" s="8"/>
      <c r="E20" s="50"/>
    </row>
    <row r="21" spans="1:5">
      <c r="A21" s="26" t="s">
        <v>124</v>
      </c>
      <c r="B21" s="26" t="s">
        <v>125</v>
      </c>
      <c r="C21" s="9"/>
      <c r="D21" s="8"/>
      <c r="E21" s="50"/>
    </row>
    <row r="22" spans="1:5" s="45" customFormat="1">
      <c r="A22" s="48" t="s">
        <v>126</v>
      </c>
      <c r="B22" s="48" t="s">
        <v>127</v>
      </c>
      <c r="C22" s="48" t="s">
        <v>128</v>
      </c>
      <c r="D22" s="49" t="s">
        <v>129</v>
      </c>
      <c r="E22" s="50"/>
    </row>
    <row r="23" spans="1:5">
      <c r="A23" s="26" t="s">
        <v>130</v>
      </c>
      <c r="B23" s="26" t="s">
        <v>131</v>
      </c>
      <c r="C23" s="9"/>
      <c r="D23" s="8"/>
      <c r="E23" s="51"/>
    </row>
    <row r="24" spans="1:5">
      <c r="A24" s="26" t="s">
        <v>133</v>
      </c>
      <c r="B24" s="26" t="s">
        <v>134</v>
      </c>
      <c r="C24" s="9"/>
      <c r="D24" s="8"/>
      <c r="E24" s="51"/>
    </row>
    <row r="25" spans="1:5">
      <c r="A25" s="26" t="s">
        <v>135</v>
      </c>
      <c r="B25" s="26" t="s">
        <v>136</v>
      </c>
      <c r="C25" s="9"/>
      <c r="D25" s="8"/>
      <c r="E25" s="51"/>
    </row>
    <row r="26" spans="1:5">
      <c r="A26" s="26" t="s">
        <v>137</v>
      </c>
      <c r="B26" s="26" t="s">
        <v>138</v>
      </c>
      <c r="C26" s="9"/>
      <c r="D26" s="8"/>
      <c r="E26" s="51"/>
    </row>
    <row r="27" spans="1:5">
      <c r="A27" s="26" t="s">
        <v>139</v>
      </c>
      <c r="B27" s="26" t="s">
        <v>140</v>
      </c>
      <c r="C27" s="9"/>
      <c r="D27" s="8"/>
      <c r="E27" s="51"/>
    </row>
    <row r="28" spans="1:5">
      <c r="A28" s="26" t="s">
        <v>141</v>
      </c>
      <c r="B28" s="26" t="s">
        <v>142</v>
      </c>
      <c r="C28" s="9"/>
      <c r="D28" s="8"/>
      <c r="E28" s="51"/>
    </row>
    <row r="29" spans="1:5">
      <c r="A29" s="26" t="s">
        <v>143</v>
      </c>
      <c r="B29" s="26" t="s">
        <v>144</v>
      </c>
      <c r="C29" s="9"/>
      <c r="D29" s="8"/>
      <c r="E29" s="51"/>
    </row>
    <row r="30" spans="1:5">
      <c r="A30" s="26" t="s">
        <v>145</v>
      </c>
      <c r="B30" s="26" t="s">
        <v>146</v>
      </c>
      <c r="C30" s="9"/>
      <c r="D30" s="8"/>
      <c r="E30" s="50"/>
    </row>
    <row r="31" spans="1:5" ht="24.75" customHeight="1">
      <c r="A31" s="26" t="s">
        <v>148</v>
      </c>
      <c r="B31" s="26" t="s">
        <v>149</v>
      </c>
      <c r="C31" s="9"/>
      <c r="D31" s="8" t="s">
        <v>151</v>
      </c>
      <c r="E31" s="50"/>
    </row>
    <row r="32" spans="1:5">
      <c r="A32" s="26" t="s">
        <v>152</v>
      </c>
      <c r="B32" s="26" t="s">
        <v>153</v>
      </c>
      <c r="C32" s="9"/>
      <c r="D32" s="8" t="s">
        <v>155</v>
      </c>
      <c r="E32" s="50"/>
    </row>
  </sheetData>
  <sheetProtection algorithmName="SHA-512" hashValue="VMKgY2FbWysto7KP1gvB/G0uFfu4KN75uVrNPpq2F2ZWLm8wn/0lu5kXmXfxDHXKXb88MVdac20h3KPdVNKPUQ==" saltValue="4cudwkctw1oQJrYqhFMRTg==" spinCount="100000" sheet="1" scenarios="1"/>
  <mergeCells count="2">
    <mergeCell ref="A3:G3"/>
    <mergeCell ref="A4:G4"/>
  </mergeCells>
  <dataValidations count="15">
    <dataValidation allowBlank="1" showInputMessage="1" showErrorMessage="1" sqref="C6 C11 C13 C18 C22"/>
    <dataValidation type="list" allowBlank="1" showInputMessage="1" showErrorMessage="1" sqref="C12">
      <formula1>OFFSET(INDIRECT("xl_search_country[item]"),0,0,COUNTA(INDIRECT("xl_search_country[item]"))-COUNTBLANK(INDIRECT("xl_search_country[item]")),1)</formula1>
    </dataValidation>
    <dataValidation type="list" allowBlank="1" showInputMessage="1" showErrorMessage="1" sqref="C16">
      <formula1>nr_methodology</formula1>
    </dataValidation>
    <dataValidation type="list" allowBlank="1" showInputMessage="1" showErrorMessage="1" sqref="C19">
      <formula1>INDIRECT("xl_harmonized_config[config]")</formula1>
    </dataValidation>
    <dataValidation type="list" allowBlank="1" showInputMessage="1" showErrorMessage="1" sqref="C20">
      <formula1>INDIRECT("xl_harmonized_no_equity[config]")</formula1>
    </dataValidation>
    <dataValidation type="list" allowBlank="1" showInputMessage="1" showErrorMessage="1" sqref="C21">
      <formula1>nr_harmonized_abs_brand_variants2</formula1>
    </dataValidation>
    <dataValidation type="list" allowBlank="1" showInputMessage="1" showErrorMessage="1" sqref="C23">
      <formula1>OFFSET(INDIRECT("xl_search_language2[item]"),0,0,COUNTA(INDIRECT("xl_search_language2[item]"))-COUNTBLANK(INDIRECT("xl_search_language2[item]")),1)</formula1>
    </dataValidation>
    <dataValidation type="list" allowBlank="1" showInputMessage="1" showErrorMessage="1" sqref="C24">
      <formula1>OFFSET(INDIRECT("xl_search_language3[item]"),0,0,COUNTA(INDIRECT("xl_search_language3[item]"))-COUNTBLANK(INDIRECT("xl_search_language3[item]")),1)</formula1>
    </dataValidation>
    <dataValidation type="list" allowBlank="1" showInputMessage="1" showErrorMessage="1" sqref="C25">
      <formula1>OFFSET(INDIRECT("xl_search_language4[item]"),0,0,COUNTA(INDIRECT("xl_search_language4[item]"))-COUNTBLANK(INDIRECT("xl_search_language4[item]")),1)</formula1>
    </dataValidation>
    <dataValidation type="list" allowBlank="1" showInputMessage="1" showErrorMessage="1" sqref="C26">
      <formula1>OFFSET(INDIRECT("xl_search_language5[item]"),0,0,COUNTA(INDIRECT("xl_search_language5[item]"))-COUNTBLANK(INDIRECT("xl_search_language5[item]")),1)</formula1>
    </dataValidation>
    <dataValidation type="list" allowBlank="1" showInputMessage="1" showErrorMessage="1" sqref="C27">
      <formula1>OFFSET(INDIRECT("xl_search_language6[item]"),0,0,COUNTA(INDIRECT("xl_search_language6[item]"))-COUNTBLANK(INDIRECT("xl_search_language6[item]")),1)</formula1>
    </dataValidation>
    <dataValidation type="list" allowBlank="1" showInputMessage="1" showErrorMessage="1" sqref="C28">
      <formula1>OFFSET(INDIRECT("xl_search_language7[item]"),0,0,COUNTA(INDIRECT("xl_search_language7[item]"))-COUNTBLANK(INDIRECT("xl_search_language7[item]")),1)</formula1>
    </dataValidation>
    <dataValidation type="list" allowBlank="1" showInputMessage="1" showErrorMessage="1" sqref="C29">
      <formula1>OFFSET(INDIRECT("xl_search_language8[item]"),0,0,COUNTA(INDIRECT("xl_search_language8[item]"))-COUNTBLANK(INDIRECT("xl_search_language8[item]")),1)</formula1>
    </dataValidation>
    <dataValidation type="list" allowBlank="1" showInputMessage="1" showErrorMessage="1" sqref="C30:C31">
      <formula1>nr_yes_no</formula1>
    </dataValidation>
    <dataValidation type="list" allowBlank="1" showInputMessage="1" showErrorMessage="1" sqref="C32">
      <formula1>nr_quota_region</formula1>
    </dataValidation>
  </dataValidations>
  <pageMargins left="0.75" right="0.75" top="0.75" bottom="0.5" header="0.5" footer="0.7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outlinePr summaryBelow="0"/>
  </sheetPr>
  <dimension ref="A1:O200"/>
  <sheetViews>
    <sheetView topLeftCell="B1" workbookViewId="0">
      <selection activeCell="K2" sqref="K2"/>
    </sheetView>
  </sheetViews>
  <sheetFormatPr defaultColWidth="0" defaultRowHeight="14.4" zeroHeight="1" outlineLevelRow="5"/>
  <cols>
    <col min="1" max="1" width="9.109375" hidden="1" customWidth="1"/>
    <col min="2" max="2" width="75.6640625" customWidth="1"/>
    <col min="3" max="7" width="9.109375" hidden="1" customWidth="1"/>
    <col min="8" max="8" width="25.6640625" customWidth="1"/>
    <col min="9" max="10" width="9.109375" hidden="1" customWidth="1"/>
    <col min="11" max="11" width="25.6640625" customWidth="1"/>
    <col min="12" max="12" width="9.109375" hidden="1" customWidth="1"/>
    <col min="13" max="13" width="50.6640625" customWidth="1"/>
    <col min="14" max="14" width="3.6640625" customWidth="1"/>
    <col min="15" max="15" width="75.6640625" customWidth="1"/>
    <col min="16" max="16" width="9.109375" hidden="1" customWidth="1"/>
    <col min="17" max="16384" width="9.109375" hidden="1"/>
  </cols>
  <sheetData>
    <row r="1" spans="1:15" ht="30" customHeight="1">
      <c r="A1" s="18" t="s">
        <v>156</v>
      </c>
      <c r="B1" s="52" t="s">
        <v>157</v>
      </c>
      <c r="C1" s="18" t="s">
        <v>158</v>
      </c>
      <c r="D1" s="18" t="s">
        <v>159</v>
      </c>
      <c r="E1" s="18" t="s">
        <v>160</v>
      </c>
      <c r="F1" s="18" t="s">
        <v>161</v>
      </c>
      <c r="G1" s="18" t="s">
        <v>162</v>
      </c>
      <c r="H1" s="52" t="s">
        <v>163</v>
      </c>
      <c r="I1" s="18" t="s">
        <v>164</v>
      </c>
      <c r="J1" s="18" t="s">
        <v>165</v>
      </c>
      <c r="K1" s="53" t="s">
        <v>166</v>
      </c>
      <c r="L1" s="18" t="s">
        <v>109</v>
      </c>
      <c r="M1" s="52"/>
      <c r="N1" s="18"/>
      <c r="O1" s="54" t="s">
        <v>167</v>
      </c>
    </row>
    <row r="2" spans="1:15">
      <c r="A2" s="55">
        <v>1</v>
      </c>
      <c r="B2" s="56" t="s">
        <v>168</v>
      </c>
      <c r="C2" s="55">
        <v>0</v>
      </c>
      <c r="D2" s="55" t="s">
        <v>169</v>
      </c>
      <c r="E2" s="55"/>
      <c r="F2" s="55"/>
      <c r="G2" s="55"/>
      <c r="H2" s="57" t="s">
        <v>170</v>
      </c>
      <c r="I2" s="55"/>
      <c r="J2" s="55"/>
      <c r="K2" s="58" t="s">
        <v>171</v>
      </c>
      <c r="L2" s="18" t="s">
        <v>172</v>
      </c>
      <c r="M2" s="7"/>
      <c r="N2" s="10"/>
    </row>
    <row r="3" spans="1:15" outlineLevel="1">
      <c r="A3" s="18">
        <v>2</v>
      </c>
      <c r="B3" s="6" t="s">
        <v>173</v>
      </c>
      <c r="C3" s="18">
        <v>1</v>
      </c>
      <c r="D3" s="18" t="s">
        <v>174</v>
      </c>
      <c r="E3" s="18" t="s">
        <v>175</v>
      </c>
      <c r="F3" s="18"/>
      <c r="G3" s="18"/>
      <c r="H3" s="10" t="s">
        <v>176</v>
      </c>
      <c r="I3" s="18"/>
      <c r="J3" s="18" t="s">
        <v>65</v>
      </c>
      <c r="K3" s="5"/>
      <c r="L3" s="18" t="s">
        <v>172</v>
      </c>
      <c r="M3" s="7"/>
      <c r="N3" s="10"/>
    </row>
    <row r="4" spans="1:15" outlineLevel="1">
      <c r="A4" s="18">
        <v>3</v>
      </c>
      <c r="B4" s="6" t="s">
        <v>177</v>
      </c>
      <c r="C4" s="18">
        <v>1</v>
      </c>
      <c r="D4" s="18" t="s">
        <v>174</v>
      </c>
      <c r="E4" s="18" t="s">
        <v>178</v>
      </c>
      <c r="F4" s="18"/>
      <c r="G4" s="18" t="s">
        <v>179</v>
      </c>
      <c r="H4" s="10" t="s">
        <v>176</v>
      </c>
      <c r="I4" s="18"/>
      <c r="J4" s="18"/>
      <c r="K4" s="5" t="s">
        <v>171</v>
      </c>
      <c r="L4" s="18" t="s">
        <v>172</v>
      </c>
      <c r="M4" s="7"/>
      <c r="N4" s="10"/>
    </row>
    <row r="5" spans="1:15" outlineLevel="1">
      <c r="A5" s="18">
        <v>4</v>
      </c>
      <c r="B5" s="6" t="s">
        <v>180</v>
      </c>
      <c r="C5" s="18">
        <v>1</v>
      </c>
      <c r="D5" s="18" t="s">
        <v>174</v>
      </c>
      <c r="E5" s="18" t="s">
        <v>181</v>
      </c>
      <c r="F5" s="18"/>
      <c r="G5" s="18" t="s">
        <v>182</v>
      </c>
      <c r="H5" s="10" t="s">
        <v>183</v>
      </c>
      <c r="I5" s="18"/>
      <c r="J5" s="18"/>
      <c r="K5" s="5"/>
      <c r="L5" s="18" t="s">
        <v>172</v>
      </c>
      <c r="M5" s="7"/>
      <c r="N5" s="10"/>
    </row>
    <row r="6" spans="1:15" outlineLevel="1">
      <c r="A6" s="18">
        <v>5</v>
      </c>
      <c r="B6" s="6" t="s">
        <v>184</v>
      </c>
      <c r="C6" s="18">
        <v>1</v>
      </c>
      <c r="D6" s="18" t="s">
        <v>174</v>
      </c>
      <c r="E6" s="18" t="s">
        <v>185</v>
      </c>
      <c r="F6" s="18" t="s">
        <v>186</v>
      </c>
      <c r="G6" s="18"/>
      <c r="H6" s="10" t="s">
        <v>176</v>
      </c>
      <c r="I6" s="18"/>
      <c r="J6" s="18"/>
      <c r="K6" s="5" t="s">
        <v>171</v>
      </c>
      <c r="L6" s="18" t="s">
        <v>172</v>
      </c>
      <c r="M6" s="7"/>
      <c r="N6" s="10"/>
    </row>
    <row r="7" spans="1:15" outlineLevel="1">
      <c r="A7" s="18">
        <v>6</v>
      </c>
      <c r="B7" s="6" t="s">
        <v>187</v>
      </c>
      <c r="C7" s="18">
        <v>1</v>
      </c>
      <c r="D7" s="18" t="s">
        <v>174</v>
      </c>
      <c r="E7" s="18" t="s">
        <v>188</v>
      </c>
      <c r="F7" s="18"/>
      <c r="G7" s="18"/>
      <c r="H7" s="10" t="s">
        <v>183</v>
      </c>
      <c r="I7" s="18"/>
      <c r="J7" s="18" t="s">
        <v>189</v>
      </c>
      <c r="K7" s="5" t="s">
        <v>171</v>
      </c>
      <c r="L7" s="18" t="s">
        <v>172</v>
      </c>
      <c r="M7" s="7"/>
      <c r="N7" s="10"/>
    </row>
    <row r="8" spans="1:15" outlineLevel="1">
      <c r="A8" s="18">
        <v>7</v>
      </c>
      <c r="B8" s="6" t="s">
        <v>190</v>
      </c>
      <c r="C8" s="18">
        <v>1</v>
      </c>
      <c r="D8" s="18" t="s">
        <v>174</v>
      </c>
      <c r="E8" s="18" t="s">
        <v>191</v>
      </c>
      <c r="F8" s="18"/>
      <c r="G8" s="18"/>
      <c r="H8" s="10" t="s">
        <v>176</v>
      </c>
      <c r="I8" s="18"/>
      <c r="J8" s="18"/>
      <c r="K8" s="5"/>
      <c r="L8" s="18" t="s">
        <v>172</v>
      </c>
      <c r="M8" s="7"/>
      <c r="N8" s="10"/>
    </row>
    <row r="9" spans="1:15" ht="30" customHeight="1" outlineLevel="1">
      <c r="A9" s="18">
        <v>8</v>
      </c>
      <c r="B9" s="6" t="s">
        <v>192</v>
      </c>
      <c r="C9" s="18">
        <v>1</v>
      </c>
      <c r="D9" s="18" t="s">
        <v>174</v>
      </c>
      <c r="E9" s="18" t="s">
        <v>193</v>
      </c>
      <c r="F9" s="18"/>
      <c r="G9" s="18" t="s">
        <v>194</v>
      </c>
      <c r="H9" s="10" t="s">
        <v>176</v>
      </c>
      <c r="I9" s="18"/>
      <c r="J9" s="18"/>
      <c r="K9" s="5" t="s">
        <v>171</v>
      </c>
      <c r="L9" s="18" t="s">
        <v>172</v>
      </c>
      <c r="M9" s="7" t="s">
        <v>195</v>
      </c>
      <c r="N9" s="10"/>
    </row>
    <row r="10" spans="1:15" ht="30" customHeight="1" outlineLevel="1">
      <c r="A10" s="18">
        <v>9</v>
      </c>
      <c r="B10" s="6" t="s">
        <v>196</v>
      </c>
      <c r="C10" s="18">
        <v>1</v>
      </c>
      <c r="D10" s="18" t="s">
        <v>174</v>
      </c>
      <c r="E10" s="18" t="s">
        <v>197</v>
      </c>
      <c r="F10" s="18"/>
      <c r="G10" s="18" t="s">
        <v>198</v>
      </c>
      <c r="H10" s="10" t="s">
        <v>176</v>
      </c>
      <c r="I10" s="18"/>
      <c r="J10" s="18"/>
      <c r="K10" s="5"/>
      <c r="L10" s="18" t="s">
        <v>172</v>
      </c>
      <c r="M10" s="7" t="s">
        <v>195</v>
      </c>
      <c r="N10" s="10"/>
    </row>
    <row r="11" spans="1:15" outlineLevel="1">
      <c r="A11" s="18">
        <v>10</v>
      </c>
      <c r="B11" s="6" t="s">
        <v>199</v>
      </c>
      <c r="C11" s="18">
        <v>1</v>
      </c>
      <c r="D11" s="18" t="s">
        <v>174</v>
      </c>
      <c r="E11" s="18" t="s">
        <v>200</v>
      </c>
      <c r="F11" s="18"/>
      <c r="G11" s="18"/>
      <c r="H11" s="10" t="s">
        <v>170</v>
      </c>
      <c r="I11" s="18"/>
      <c r="J11" s="18"/>
      <c r="K11" s="5" t="s">
        <v>171</v>
      </c>
      <c r="L11" s="18" t="s">
        <v>172</v>
      </c>
      <c r="M11" s="7"/>
      <c r="N11" s="10"/>
    </row>
    <row r="12" spans="1:15" hidden="1">
      <c r="A12" s="18">
        <v>11</v>
      </c>
      <c r="B12" s="6" t="s">
        <v>201</v>
      </c>
      <c r="C12" s="18">
        <v>0</v>
      </c>
      <c r="D12" s="18" t="s">
        <v>174</v>
      </c>
      <c r="E12" s="18"/>
      <c r="F12" s="18"/>
      <c r="G12" s="18"/>
      <c r="H12" s="10" t="s">
        <v>170</v>
      </c>
      <c r="I12" s="18"/>
      <c r="J12" s="18"/>
      <c r="K12" s="5" t="s">
        <v>171</v>
      </c>
      <c r="L12" s="18" t="s">
        <v>172</v>
      </c>
      <c r="M12" s="7"/>
      <c r="N12" s="10"/>
    </row>
    <row r="13" spans="1:15">
      <c r="A13" s="55">
        <v>100</v>
      </c>
      <c r="B13" s="56" t="s">
        <v>202</v>
      </c>
      <c r="C13" s="55">
        <v>0</v>
      </c>
      <c r="D13" s="55" t="s">
        <v>169</v>
      </c>
      <c r="E13" s="55"/>
      <c r="F13" s="55"/>
      <c r="G13" s="55"/>
      <c r="H13" s="57" t="s">
        <v>170</v>
      </c>
      <c r="I13" s="55"/>
      <c r="J13" s="55"/>
      <c r="K13" s="58" t="s">
        <v>171</v>
      </c>
      <c r="L13" s="18" t="s">
        <v>172</v>
      </c>
      <c r="M13" s="7"/>
      <c r="N13" s="10"/>
    </row>
    <row r="14" spans="1:15" outlineLevel="1">
      <c r="A14" s="59">
        <v>101</v>
      </c>
      <c r="B14" s="60" t="s">
        <v>203</v>
      </c>
      <c r="C14" s="59">
        <v>100</v>
      </c>
      <c r="D14" s="59" t="s">
        <v>169</v>
      </c>
      <c r="E14" s="59"/>
      <c r="F14" s="59"/>
      <c r="G14" s="59"/>
      <c r="H14" s="61" t="s">
        <v>176</v>
      </c>
      <c r="I14" s="59"/>
      <c r="J14" s="59"/>
      <c r="K14" s="62" t="s">
        <v>171</v>
      </c>
      <c r="L14" s="18" t="s">
        <v>172</v>
      </c>
      <c r="M14" s="7"/>
      <c r="N14" s="10"/>
    </row>
    <row r="15" spans="1:15" outlineLevel="2">
      <c r="A15" s="18">
        <v>12</v>
      </c>
      <c r="B15" s="6" t="s">
        <v>204</v>
      </c>
      <c r="C15" s="18">
        <v>101</v>
      </c>
      <c r="D15" s="18" t="s">
        <v>174</v>
      </c>
      <c r="E15" s="18" t="s">
        <v>205</v>
      </c>
      <c r="F15" s="18"/>
      <c r="G15" s="18" t="s">
        <v>206</v>
      </c>
      <c r="H15" s="10" t="s">
        <v>218</v>
      </c>
      <c r="I15" s="18"/>
      <c r="J15" s="18"/>
      <c r="K15" s="5"/>
      <c r="L15" s="18" t="s">
        <v>172</v>
      </c>
      <c r="M15" s="7"/>
      <c r="N15" s="10"/>
    </row>
    <row r="16" spans="1:15" outlineLevel="2">
      <c r="A16" s="18">
        <v>13</v>
      </c>
      <c r="B16" s="6" t="s">
        <v>207</v>
      </c>
      <c r="C16" s="18">
        <v>101</v>
      </c>
      <c r="D16" s="18" t="s">
        <v>174</v>
      </c>
      <c r="E16" s="18" t="s">
        <v>208</v>
      </c>
      <c r="F16" s="18"/>
      <c r="G16" s="18" t="s">
        <v>209</v>
      </c>
      <c r="H16" s="10" t="s">
        <v>218</v>
      </c>
      <c r="I16" s="18"/>
      <c r="J16" s="18"/>
      <c r="K16" s="5" t="s">
        <v>171</v>
      </c>
      <c r="L16" s="18" t="s">
        <v>172</v>
      </c>
      <c r="M16" s="7"/>
      <c r="N16" s="10"/>
    </row>
    <row r="17" spans="1:14" outlineLevel="1">
      <c r="A17" s="59">
        <v>102</v>
      </c>
      <c r="B17" s="60" t="s">
        <v>210</v>
      </c>
      <c r="C17" s="59">
        <v>100</v>
      </c>
      <c r="D17" s="59" t="s">
        <v>169</v>
      </c>
      <c r="E17" s="59"/>
      <c r="F17" s="59"/>
      <c r="G17" s="59"/>
      <c r="H17" s="61" t="s">
        <v>170</v>
      </c>
      <c r="I17" s="59"/>
      <c r="J17" s="59"/>
      <c r="K17" s="62" t="s">
        <v>171</v>
      </c>
      <c r="L17" s="18" t="s">
        <v>172</v>
      </c>
      <c r="M17" s="7"/>
      <c r="N17" s="10"/>
    </row>
    <row r="18" spans="1:14" outlineLevel="2">
      <c r="A18" s="18">
        <v>14</v>
      </c>
      <c r="B18" s="6" t="s">
        <v>211</v>
      </c>
      <c r="C18" s="18">
        <v>102</v>
      </c>
      <c r="D18" s="18" t="s">
        <v>174</v>
      </c>
      <c r="E18" s="18" t="s">
        <v>212</v>
      </c>
      <c r="F18" s="18"/>
      <c r="G18" s="18"/>
      <c r="H18" s="10" t="s">
        <v>218</v>
      </c>
      <c r="I18" s="18"/>
      <c r="J18" s="18"/>
      <c r="K18" s="5" t="s">
        <v>171</v>
      </c>
      <c r="L18" s="18" t="s">
        <v>172</v>
      </c>
      <c r="M18" s="7"/>
      <c r="N18" s="10"/>
    </row>
    <row r="19" spans="1:14" outlineLevel="2">
      <c r="A19" s="18">
        <v>15</v>
      </c>
      <c r="B19" s="6" t="s">
        <v>213</v>
      </c>
      <c r="C19" s="18">
        <v>102</v>
      </c>
      <c r="D19" s="18" t="s">
        <v>174</v>
      </c>
      <c r="E19" s="18" t="s">
        <v>214</v>
      </c>
      <c r="F19" s="18"/>
      <c r="G19" s="18"/>
      <c r="H19" s="10" t="s">
        <v>170</v>
      </c>
      <c r="I19" s="18"/>
      <c r="J19" s="18"/>
      <c r="K19" s="5" t="s">
        <v>171</v>
      </c>
      <c r="L19" s="18" t="s">
        <v>172</v>
      </c>
      <c r="M19" s="7"/>
      <c r="N19" s="10"/>
    </row>
    <row r="20" spans="1:14" outlineLevel="2">
      <c r="A20" s="18">
        <v>16</v>
      </c>
      <c r="B20" s="6" t="s">
        <v>215</v>
      </c>
      <c r="C20" s="18">
        <v>102</v>
      </c>
      <c r="D20" s="18" t="s">
        <v>174</v>
      </c>
      <c r="E20" s="18" t="s">
        <v>216</v>
      </c>
      <c r="F20" s="18"/>
      <c r="G20" s="18"/>
      <c r="H20" s="10" t="s">
        <v>218</v>
      </c>
      <c r="I20" s="18"/>
      <c r="J20" s="18"/>
      <c r="K20" s="5" t="s">
        <v>171</v>
      </c>
      <c r="L20" s="18" t="s">
        <v>172</v>
      </c>
      <c r="M20" s="7"/>
      <c r="N20" s="10"/>
    </row>
    <row r="21" spans="1:14" ht="45" customHeight="1">
      <c r="A21" s="55">
        <v>130</v>
      </c>
      <c r="B21" s="56" t="s">
        <v>217</v>
      </c>
      <c r="C21" s="55">
        <v>0</v>
      </c>
      <c r="D21" s="55" t="s">
        <v>169</v>
      </c>
      <c r="E21" s="55"/>
      <c r="F21" s="55"/>
      <c r="G21" s="55"/>
      <c r="H21" s="57" t="s">
        <v>218</v>
      </c>
      <c r="I21" s="55"/>
      <c r="J21" s="55"/>
      <c r="K21" s="58" t="s">
        <v>171</v>
      </c>
      <c r="L21" s="18" t="s">
        <v>172</v>
      </c>
      <c r="M21" s="7" t="s">
        <v>219</v>
      </c>
      <c r="N21" s="10"/>
    </row>
    <row r="22" spans="1:14" outlineLevel="1">
      <c r="A22" s="18">
        <v>21</v>
      </c>
      <c r="B22" s="6" t="s">
        <v>220</v>
      </c>
      <c r="C22" s="18">
        <v>130</v>
      </c>
      <c r="D22" s="18" t="s">
        <v>174</v>
      </c>
      <c r="E22" s="18" t="s">
        <v>221</v>
      </c>
      <c r="F22" s="18"/>
      <c r="G22" s="18" t="s">
        <v>750</v>
      </c>
      <c r="H22" s="10" t="s">
        <v>176</v>
      </c>
      <c r="I22" s="18"/>
      <c r="J22" s="18" t="s">
        <v>223</v>
      </c>
      <c r="K22" s="5"/>
      <c r="L22" s="18" t="s">
        <v>172</v>
      </c>
      <c r="M22" s="7"/>
      <c r="N22" s="10"/>
    </row>
    <row r="23" spans="1:14" outlineLevel="1">
      <c r="A23" s="18">
        <v>18</v>
      </c>
      <c r="B23" s="6" t="s">
        <v>224</v>
      </c>
      <c r="C23" s="18">
        <v>130</v>
      </c>
      <c r="D23" s="18" t="s">
        <v>174</v>
      </c>
      <c r="E23" s="18" t="s">
        <v>225</v>
      </c>
      <c r="F23" s="18"/>
      <c r="G23" s="18" t="s">
        <v>755</v>
      </c>
      <c r="H23" s="10" t="s">
        <v>176</v>
      </c>
      <c r="I23" s="18"/>
      <c r="J23" s="18" t="s">
        <v>227</v>
      </c>
      <c r="K23" s="5"/>
      <c r="L23" s="18" t="s">
        <v>172</v>
      </c>
      <c r="M23" s="7"/>
      <c r="N23" s="10"/>
    </row>
    <row r="24" spans="1:14" outlineLevel="1">
      <c r="A24" s="18">
        <v>22</v>
      </c>
      <c r="B24" s="6" t="s">
        <v>228</v>
      </c>
      <c r="C24" s="18">
        <v>130</v>
      </c>
      <c r="D24" s="18" t="s">
        <v>174</v>
      </c>
      <c r="E24" s="18" t="s">
        <v>229</v>
      </c>
      <c r="F24" s="18"/>
      <c r="G24" s="18" t="s">
        <v>19942</v>
      </c>
      <c r="H24" s="10" t="s">
        <v>176</v>
      </c>
      <c r="I24" s="18"/>
      <c r="J24" s="18" t="s">
        <v>223</v>
      </c>
      <c r="K24" s="5" t="s">
        <v>171</v>
      </c>
      <c r="L24" s="18" t="s">
        <v>172</v>
      </c>
      <c r="M24" s="7"/>
      <c r="N24" s="10"/>
    </row>
    <row r="25" spans="1:14" outlineLevel="1">
      <c r="A25" s="18">
        <v>19</v>
      </c>
      <c r="B25" s="6" t="s">
        <v>231</v>
      </c>
      <c r="C25" s="18">
        <v>130</v>
      </c>
      <c r="D25" s="18" t="s">
        <v>174</v>
      </c>
      <c r="E25" s="18" t="s">
        <v>232</v>
      </c>
      <c r="F25" s="18"/>
      <c r="G25" s="18" t="s">
        <v>19961</v>
      </c>
      <c r="H25" s="10" t="s">
        <v>176</v>
      </c>
      <c r="I25" s="18"/>
      <c r="J25" s="18" t="s">
        <v>12</v>
      </c>
      <c r="K25" s="5"/>
      <c r="L25" s="18" t="s">
        <v>172</v>
      </c>
      <c r="M25" s="7"/>
      <c r="N25" s="10"/>
    </row>
    <row r="26" spans="1:14" outlineLevel="1">
      <c r="A26" s="18">
        <v>23</v>
      </c>
      <c r="B26" s="6" t="s">
        <v>234</v>
      </c>
      <c r="C26" s="18">
        <v>130</v>
      </c>
      <c r="D26" s="18" t="s">
        <v>174</v>
      </c>
      <c r="E26" s="18" t="s">
        <v>235</v>
      </c>
      <c r="F26" s="18"/>
      <c r="G26" s="18" t="s">
        <v>19972</v>
      </c>
      <c r="H26" s="10" t="s">
        <v>176</v>
      </c>
      <c r="I26" s="18"/>
      <c r="J26" s="18" t="s">
        <v>237</v>
      </c>
      <c r="K26" s="5"/>
      <c r="L26" s="18" t="s">
        <v>172</v>
      </c>
      <c r="M26" s="7"/>
      <c r="N26" s="10"/>
    </row>
    <row r="27" spans="1:14" outlineLevel="1">
      <c r="A27" s="18">
        <v>20</v>
      </c>
      <c r="B27" s="6" t="s">
        <v>238</v>
      </c>
      <c r="C27" s="18">
        <v>130</v>
      </c>
      <c r="D27" s="18" t="s">
        <v>174</v>
      </c>
      <c r="E27" s="18" t="s">
        <v>239</v>
      </c>
      <c r="F27" s="18"/>
      <c r="G27" s="18" t="s">
        <v>19986</v>
      </c>
      <c r="H27" s="10" t="s">
        <v>176</v>
      </c>
      <c r="I27" s="18"/>
      <c r="J27" s="18" t="s">
        <v>241</v>
      </c>
      <c r="K27" s="5"/>
      <c r="L27" s="18" t="s">
        <v>172</v>
      </c>
      <c r="M27" s="7"/>
      <c r="N27" s="10"/>
    </row>
    <row r="28" spans="1:14">
      <c r="A28" s="55">
        <v>150</v>
      </c>
      <c r="B28" s="56" t="s">
        <v>242</v>
      </c>
      <c r="C28" s="55">
        <v>0</v>
      </c>
      <c r="D28" s="55" t="s">
        <v>169</v>
      </c>
      <c r="E28" s="55"/>
      <c r="F28" s="55"/>
      <c r="G28" s="55"/>
      <c r="H28" s="57" t="s">
        <v>170</v>
      </c>
      <c r="I28" s="55"/>
      <c r="J28" s="55"/>
      <c r="K28" s="58" t="s">
        <v>171</v>
      </c>
      <c r="L28" s="18" t="s">
        <v>172</v>
      </c>
      <c r="M28" s="7" t="s">
        <v>243</v>
      </c>
      <c r="N28" s="10"/>
    </row>
    <row r="29" spans="1:14" outlineLevel="1">
      <c r="A29" s="18">
        <v>25</v>
      </c>
      <c r="B29" s="6" t="s">
        <v>244</v>
      </c>
      <c r="C29" s="18">
        <v>150</v>
      </c>
      <c r="D29" s="18" t="s">
        <v>174</v>
      </c>
      <c r="E29" s="18" t="s">
        <v>245</v>
      </c>
      <c r="F29" s="18"/>
      <c r="G29" s="18" t="s">
        <v>246</v>
      </c>
      <c r="H29" s="10" t="s">
        <v>176</v>
      </c>
      <c r="I29" s="18"/>
      <c r="J29" s="18" t="s">
        <v>12</v>
      </c>
      <c r="K29" s="5"/>
      <c r="L29" s="18" t="s">
        <v>172</v>
      </c>
      <c r="M29" s="7"/>
      <c r="N29" s="10"/>
    </row>
    <row r="30" spans="1:14" outlineLevel="1">
      <c r="A30" s="18">
        <v>26</v>
      </c>
      <c r="B30" s="6" t="s">
        <v>247</v>
      </c>
      <c r="C30" s="18">
        <v>150</v>
      </c>
      <c r="D30" s="18" t="s">
        <v>174</v>
      </c>
      <c r="E30" s="18" t="s">
        <v>248</v>
      </c>
      <c r="F30" s="18"/>
      <c r="G30" s="18" t="s">
        <v>249</v>
      </c>
      <c r="H30" s="10" t="s">
        <v>176</v>
      </c>
      <c r="I30" s="18"/>
      <c r="J30" s="18" t="s">
        <v>12</v>
      </c>
      <c r="K30" s="5"/>
      <c r="L30" s="18" t="s">
        <v>172</v>
      </c>
      <c r="M30" s="7"/>
      <c r="N30" s="10"/>
    </row>
    <row r="31" spans="1:14" outlineLevel="1">
      <c r="A31" s="18">
        <v>27</v>
      </c>
      <c r="B31" s="6" t="s">
        <v>250</v>
      </c>
      <c r="C31" s="18">
        <v>150</v>
      </c>
      <c r="D31" s="18" t="s">
        <v>174</v>
      </c>
      <c r="E31" s="18" t="s">
        <v>251</v>
      </c>
      <c r="F31" s="18"/>
      <c r="G31" s="18" t="s">
        <v>252</v>
      </c>
      <c r="H31" s="10" t="s">
        <v>176</v>
      </c>
      <c r="I31" s="18"/>
      <c r="J31" s="18" t="s">
        <v>12</v>
      </c>
      <c r="K31" s="5" t="s">
        <v>171</v>
      </c>
      <c r="L31" s="18" t="s">
        <v>172</v>
      </c>
      <c r="M31" s="7"/>
      <c r="N31" s="10"/>
    </row>
    <row r="32" spans="1:14">
      <c r="A32" s="55">
        <v>151</v>
      </c>
      <c r="B32" s="56" t="s">
        <v>253</v>
      </c>
      <c r="C32" s="55">
        <v>0</v>
      </c>
      <c r="D32" s="55" t="s">
        <v>169</v>
      </c>
      <c r="E32" s="55"/>
      <c r="F32" s="55"/>
      <c r="G32" s="55"/>
      <c r="H32" s="57" t="s">
        <v>170</v>
      </c>
      <c r="I32" s="55"/>
      <c r="J32" s="55"/>
      <c r="K32" s="58" t="s">
        <v>171</v>
      </c>
      <c r="L32" s="18" t="s">
        <v>172</v>
      </c>
      <c r="M32" s="7"/>
      <c r="N32" s="10"/>
    </row>
    <row r="33" spans="1:14" outlineLevel="1">
      <c r="A33" s="18">
        <v>30</v>
      </c>
      <c r="B33" s="6" t="s">
        <v>254</v>
      </c>
      <c r="C33" s="18">
        <v>151</v>
      </c>
      <c r="D33" s="18" t="s">
        <v>174</v>
      </c>
      <c r="E33" s="18" t="s">
        <v>255</v>
      </c>
      <c r="F33" s="18"/>
      <c r="G33" s="18" t="s">
        <v>256</v>
      </c>
      <c r="H33" s="10" t="s">
        <v>170</v>
      </c>
      <c r="I33" s="18"/>
      <c r="J33" s="18" t="s">
        <v>12</v>
      </c>
      <c r="K33" s="5" t="s">
        <v>171</v>
      </c>
      <c r="L33" s="18" t="s">
        <v>172</v>
      </c>
      <c r="M33" s="7" t="s">
        <v>257</v>
      </c>
      <c r="N33" s="10"/>
    </row>
    <row r="34" spans="1:14" outlineLevel="1">
      <c r="A34" s="59">
        <v>2091</v>
      </c>
      <c r="B34" s="60" t="s">
        <v>258</v>
      </c>
      <c r="C34" s="59">
        <v>151</v>
      </c>
      <c r="D34" s="59" t="s">
        <v>169</v>
      </c>
      <c r="E34" s="59"/>
      <c r="F34" s="59"/>
      <c r="G34" s="59"/>
      <c r="H34" s="61" t="s">
        <v>170</v>
      </c>
      <c r="I34" s="59"/>
      <c r="J34" s="59"/>
      <c r="K34" s="62" t="s">
        <v>171</v>
      </c>
      <c r="L34" s="18" t="s">
        <v>172</v>
      </c>
      <c r="M34" s="7"/>
      <c r="N34" s="10"/>
    </row>
    <row r="35" spans="1:14" outlineLevel="2">
      <c r="A35" s="18">
        <v>29</v>
      </c>
      <c r="B35" s="6" t="s">
        <v>259</v>
      </c>
      <c r="C35" s="18">
        <v>2091</v>
      </c>
      <c r="D35" s="18" t="s">
        <v>174</v>
      </c>
      <c r="E35" s="18" t="s">
        <v>260</v>
      </c>
      <c r="F35" s="18"/>
      <c r="G35" s="18" t="s">
        <v>261</v>
      </c>
      <c r="H35" s="10" t="s">
        <v>183</v>
      </c>
      <c r="I35" s="18"/>
      <c r="J35" s="18" t="s">
        <v>12</v>
      </c>
      <c r="K35" s="5" t="s">
        <v>171</v>
      </c>
      <c r="L35" s="18" t="s">
        <v>172</v>
      </c>
      <c r="M35" s="7"/>
      <c r="N35" s="10"/>
    </row>
    <row r="36" spans="1:14" outlineLevel="2">
      <c r="A36" s="18">
        <v>2016</v>
      </c>
      <c r="B36" s="6" t="s">
        <v>262</v>
      </c>
      <c r="C36" s="18">
        <v>2091</v>
      </c>
      <c r="D36" s="18" t="s">
        <v>174</v>
      </c>
      <c r="E36" s="18" t="s">
        <v>263</v>
      </c>
      <c r="F36" s="18"/>
      <c r="G36" s="18" t="s">
        <v>264</v>
      </c>
      <c r="H36" s="10" t="s">
        <v>176</v>
      </c>
      <c r="I36" s="18"/>
      <c r="J36" s="18" t="s">
        <v>12</v>
      </c>
      <c r="K36" s="5"/>
      <c r="L36" s="18" t="s">
        <v>172</v>
      </c>
      <c r="M36" s="7"/>
      <c r="N36" s="10"/>
    </row>
    <row r="37" spans="1:14" outlineLevel="2">
      <c r="A37" s="18">
        <v>2017</v>
      </c>
      <c r="B37" s="6" t="s">
        <v>265</v>
      </c>
      <c r="C37" s="18">
        <v>2091</v>
      </c>
      <c r="D37" s="18" t="s">
        <v>174</v>
      </c>
      <c r="E37" s="18" t="s">
        <v>266</v>
      </c>
      <c r="F37" s="18"/>
      <c r="G37" s="18" t="s">
        <v>267</v>
      </c>
      <c r="H37" s="10" t="s">
        <v>176</v>
      </c>
      <c r="I37" s="18"/>
      <c r="J37" s="18" t="s">
        <v>12</v>
      </c>
      <c r="K37" s="5"/>
      <c r="L37" s="18" t="s">
        <v>172</v>
      </c>
      <c r="M37" s="7"/>
      <c r="N37" s="10"/>
    </row>
    <row r="38" spans="1:14" outlineLevel="2">
      <c r="A38" s="18">
        <v>2018</v>
      </c>
      <c r="B38" s="6" t="s">
        <v>268</v>
      </c>
      <c r="C38" s="18">
        <v>2091</v>
      </c>
      <c r="D38" s="18" t="s">
        <v>174</v>
      </c>
      <c r="E38" s="18" t="s">
        <v>269</v>
      </c>
      <c r="F38" s="18"/>
      <c r="G38" s="18" t="s">
        <v>270</v>
      </c>
      <c r="H38" s="10" t="s">
        <v>176</v>
      </c>
      <c r="I38" s="18"/>
      <c r="J38" s="18" t="s">
        <v>12</v>
      </c>
      <c r="K38" s="5"/>
      <c r="L38" s="18" t="s">
        <v>172</v>
      </c>
      <c r="M38" s="7"/>
      <c r="N38" s="10"/>
    </row>
    <row r="39" spans="1:14" outlineLevel="1">
      <c r="A39" s="18">
        <v>28</v>
      </c>
      <c r="B39" s="6" t="s">
        <v>271</v>
      </c>
      <c r="C39" s="18">
        <v>151</v>
      </c>
      <c r="D39" s="18" t="s">
        <v>174</v>
      </c>
      <c r="E39" s="18" t="s">
        <v>272</v>
      </c>
      <c r="F39" s="18"/>
      <c r="G39" s="18"/>
      <c r="H39" s="10" t="s">
        <v>170</v>
      </c>
      <c r="I39" s="18"/>
      <c r="J39" s="18" t="s">
        <v>12</v>
      </c>
      <c r="K39" s="5" t="s">
        <v>171</v>
      </c>
      <c r="L39" s="18" t="s">
        <v>172</v>
      </c>
      <c r="M39" s="7" t="s">
        <v>273</v>
      </c>
      <c r="N39" s="10"/>
    </row>
    <row r="40" spans="1:14" outlineLevel="1">
      <c r="A40" s="18">
        <v>31</v>
      </c>
      <c r="B40" s="6" t="s">
        <v>274</v>
      </c>
      <c r="C40" s="18">
        <v>151</v>
      </c>
      <c r="D40" s="18" t="s">
        <v>174</v>
      </c>
      <c r="E40" s="18" t="s">
        <v>275</v>
      </c>
      <c r="F40" s="18"/>
      <c r="G40" s="18"/>
      <c r="H40" s="10" t="s">
        <v>218</v>
      </c>
      <c r="I40" s="18"/>
      <c r="J40" s="18" t="s">
        <v>276</v>
      </c>
      <c r="K40" s="5" t="s">
        <v>171</v>
      </c>
      <c r="L40" s="18" t="s">
        <v>172</v>
      </c>
      <c r="M40" s="7"/>
      <c r="N40" s="10"/>
    </row>
    <row r="41" spans="1:14" outlineLevel="1">
      <c r="A41" s="18">
        <v>33</v>
      </c>
      <c r="B41" s="6" t="s">
        <v>277</v>
      </c>
      <c r="C41" s="18">
        <v>151</v>
      </c>
      <c r="D41" s="18" t="s">
        <v>174</v>
      </c>
      <c r="E41" s="18" t="s">
        <v>278</v>
      </c>
      <c r="F41" s="18"/>
      <c r="G41" s="18" t="s">
        <v>279</v>
      </c>
      <c r="H41" s="10" t="s">
        <v>176</v>
      </c>
      <c r="I41" s="18"/>
      <c r="J41" s="18" t="s">
        <v>12</v>
      </c>
      <c r="K41" s="5" t="s">
        <v>171</v>
      </c>
      <c r="L41" s="18" t="s">
        <v>172</v>
      </c>
      <c r="M41" s="7"/>
      <c r="N41" s="10"/>
    </row>
    <row r="42" spans="1:14" outlineLevel="1">
      <c r="A42" s="18">
        <v>34</v>
      </c>
      <c r="B42" s="6" t="s">
        <v>280</v>
      </c>
      <c r="C42" s="18">
        <v>151</v>
      </c>
      <c r="D42" s="18" t="s">
        <v>174</v>
      </c>
      <c r="E42" s="18" t="s">
        <v>281</v>
      </c>
      <c r="F42" s="18"/>
      <c r="G42" s="18" t="s">
        <v>282</v>
      </c>
      <c r="H42" s="10" t="s">
        <v>176</v>
      </c>
      <c r="I42" s="18"/>
      <c r="J42" s="18" t="s">
        <v>12</v>
      </c>
      <c r="K42" s="5"/>
      <c r="L42" s="18" t="s">
        <v>172</v>
      </c>
      <c r="M42" s="7"/>
      <c r="N42" s="10"/>
    </row>
    <row r="43" spans="1:14">
      <c r="A43" s="55">
        <v>170</v>
      </c>
      <c r="B43" s="56" t="s">
        <v>283</v>
      </c>
      <c r="C43" s="55">
        <v>0</v>
      </c>
      <c r="D43" s="55" t="s">
        <v>169</v>
      </c>
      <c r="E43" s="55"/>
      <c r="F43" s="55"/>
      <c r="G43" s="55"/>
      <c r="H43" s="57" t="s">
        <v>170</v>
      </c>
      <c r="I43" s="55"/>
      <c r="J43" s="55"/>
      <c r="K43" s="58" t="s">
        <v>171</v>
      </c>
      <c r="L43" s="18" t="s">
        <v>172</v>
      </c>
      <c r="M43" s="7"/>
      <c r="N43" s="10"/>
    </row>
    <row r="44" spans="1:14" outlineLevel="1">
      <c r="A44" s="18">
        <v>43</v>
      </c>
      <c r="B44" s="6" t="s">
        <v>284</v>
      </c>
      <c r="C44" s="18">
        <v>170</v>
      </c>
      <c r="D44" s="18" t="s">
        <v>174</v>
      </c>
      <c r="E44" s="18" t="s">
        <v>285</v>
      </c>
      <c r="F44" s="18"/>
      <c r="G44" s="18"/>
      <c r="H44" s="10" t="s">
        <v>170</v>
      </c>
      <c r="I44" s="18"/>
      <c r="J44" s="18" t="s">
        <v>12</v>
      </c>
      <c r="K44" s="5" t="s">
        <v>171</v>
      </c>
      <c r="L44" s="18" t="s">
        <v>172</v>
      </c>
      <c r="M44" s="7" t="s">
        <v>286</v>
      </c>
      <c r="N44" s="10"/>
    </row>
    <row r="45" spans="1:14" outlineLevel="1">
      <c r="A45" s="18">
        <v>44</v>
      </c>
      <c r="B45" s="6" t="s">
        <v>287</v>
      </c>
      <c r="C45" s="18">
        <v>170</v>
      </c>
      <c r="D45" s="18" t="s">
        <v>174</v>
      </c>
      <c r="E45" s="18" t="s">
        <v>288</v>
      </c>
      <c r="F45" s="18"/>
      <c r="G45" s="18"/>
      <c r="H45" s="10" t="s">
        <v>170</v>
      </c>
      <c r="I45" s="18"/>
      <c r="J45" s="18" t="s">
        <v>12</v>
      </c>
      <c r="K45" s="5" t="s">
        <v>171</v>
      </c>
      <c r="L45" s="18" t="s">
        <v>172</v>
      </c>
      <c r="M45" s="7" t="s">
        <v>286</v>
      </c>
      <c r="N45" s="10"/>
    </row>
    <row r="46" spans="1:14" outlineLevel="1">
      <c r="A46" s="18">
        <v>45</v>
      </c>
      <c r="B46" s="6" t="s">
        <v>289</v>
      </c>
      <c r="C46" s="18">
        <v>170</v>
      </c>
      <c r="D46" s="18" t="s">
        <v>174</v>
      </c>
      <c r="E46" s="18" t="s">
        <v>290</v>
      </c>
      <c r="F46" s="18"/>
      <c r="G46" s="18"/>
      <c r="H46" s="10" t="s">
        <v>170</v>
      </c>
      <c r="I46" s="18"/>
      <c r="J46" s="18" t="s">
        <v>12</v>
      </c>
      <c r="K46" s="5" t="s">
        <v>171</v>
      </c>
      <c r="L46" s="18" t="s">
        <v>172</v>
      </c>
      <c r="M46" s="7" t="s">
        <v>286</v>
      </c>
      <c r="N46" s="10"/>
    </row>
    <row r="47" spans="1:14" outlineLevel="1">
      <c r="A47" s="18">
        <v>46</v>
      </c>
      <c r="B47" s="6" t="s">
        <v>291</v>
      </c>
      <c r="C47" s="18">
        <v>170</v>
      </c>
      <c r="D47" s="18" t="s">
        <v>174</v>
      </c>
      <c r="E47" s="18" t="s">
        <v>292</v>
      </c>
      <c r="F47" s="18"/>
      <c r="G47" s="18"/>
      <c r="H47" s="10" t="s">
        <v>170</v>
      </c>
      <c r="I47" s="18"/>
      <c r="J47" s="18" t="s">
        <v>12</v>
      </c>
      <c r="K47" s="5" t="s">
        <v>171</v>
      </c>
      <c r="L47" s="18" t="s">
        <v>172</v>
      </c>
      <c r="M47" s="7" t="s">
        <v>286</v>
      </c>
      <c r="N47" s="10"/>
    </row>
    <row r="48" spans="1:14" outlineLevel="1">
      <c r="A48" s="18">
        <v>47</v>
      </c>
      <c r="B48" s="6" t="s">
        <v>293</v>
      </c>
      <c r="C48" s="18">
        <v>170</v>
      </c>
      <c r="D48" s="18" t="s">
        <v>174</v>
      </c>
      <c r="E48" s="18" t="s">
        <v>294</v>
      </c>
      <c r="F48" s="18"/>
      <c r="G48" s="18"/>
      <c r="H48" s="10" t="s">
        <v>176</v>
      </c>
      <c r="I48" s="18"/>
      <c r="J48" s="18" t="s">
        <v>12</v>
      </c>
      <c r="K48" s="5"/>
      <c r="L48" s="18" t="s">
        <v>172</v>
      </c>
      <c r="M48" s="7"/>
      <c r="N48" s="10"/>
    </row>
    <row r="49" spans="1:14" outlineLevel="1">
      <c r="A49" s="18">
        <v>48</v>
      </c>
      <c r="B49" s="6" t="s">
        <v>295</v>
      </c>
      <c r="C49" s="18">
        <v>170</v>
      </c>
      <c r="D49" s="18" t="s">
        <v>174</v>
      </c>
      <c r="E49" s="18" t="s">
        <v>296</v>
      </c>
      <c r="F49" s="18"/>
      <c r="G49" s="18"/>
      <c r="H49" s="10" t="s">
        <v>176</v>
      </c>
      <c r="I49" s="18"/>
      <c r="J49" s="18" t="s">
        <v>12</v>
      </c>
      <c r="K49" s="5"/>
      <c r="L49" s="18" t="s">
        <v>172</v>
      </c>
      <c r="M49" s="7" t="s">
        <v>297</v>
      </c>
      <c r="N49" s="10"/>
    </row>
    <row r="50" spans="1:14">
      <c r="A50" s="55">
        <v>190</v>
      </c>
      <c r="B50" s="56" t="s">
        <v>298</v>
      </c>
      <c r="C50" s="55">
        <v>0</v>
      </c>
      <c r="D50" s="55" t="s">
        <v>169</v>
      </c>
      <c r="E50" s="55"/>
      <c r="F50" s="55"/>
      <c r="G50" s="55"/>
      <c r="H50" s="57" t="s">
        <v>170</v>
      </c>
      <c r="I50" s="55"/>
      <c r="J50" s="55"/>
      <c r="K50" s="58" t="s">
        <v>171</v>
      </c>
      <c r="L50" s="18" t="s">
        <v>172</v>
      </c>
      <c r="M50" s="7"/>
      <c r="N50" s="10"/>
    </row>
    <row r="51" spans="1:14" outlineLevel="1">
      <c r="A51" s="18">
        <v>50</v>
      </c>
      <c r="B51" s="6" t="s">
        <v>299</v>
      </c>
      <c r="C51" s="18">
        <v>190</v>
      </c>
      <c r="D51" s="18" t="s">
        <v>174</v>
      </c>
      <c r="E51" s="18" t="s">
        <v>300</v>
      </c>
      <c r="F51" s="18" t="s">
        <v>301</v>
      </c>
      <c r="G51" s="18"/>
      <c r="H51" s="10" t="s">
        <v>176</v>
      </c>
      <c r="I51" s="18"/>
      <c r="J51" s="18" t="s">
        <v>12</v>
      </c>
      <c r="K51" s="5"/>
      <c r="L51" s="18" t="s">
        <v>172</v>
      </c>
      <c r="M51" s="7"/>
      <c r="N51" s="10"/>
    </row>
    <row r="52" spans="1:14" outlineLevel="1">
      <c r="A52" s="18">
        <v>51</v>
      </c>
      <c r="B52" s="6" t="s">
        <v>302</v>
      </c>
      <c r="C52" s="18">
        <v>190</v>
      </c>
      <c r="D52" s="18" t="s">
        <v>174</v>
      </c>
      <c r="E52" s="18" t="s">
        <v>303</v>
      </c>
      <c r="F52" s="18"/>
      <c r="G52" s="18"/>
      <c r="H52" s="10" t="s">
        <v>170</v>
      </c>
      <c r="I52" s="18"/>
      <c r="J52" s="18" t="s">
        <v>304</v>
      </c>
      <c r="K52" s="5" t="s">
        <v>171</v>
      </c>
      <c r="L52" s="18" t="s">
        <v>172</v>
      </c>
      <c r="M52" s="7" t="s">
        <v>243</v>
      </c>
      <c r="N52" s="10"/>
    </row>
    <row r="53" spans="1:14" outlineLevel="1">
      <c r="A53" s="18">
        <v>52</v>
      </c>
      <c r="B53" s="6" t="s">
        <v>305</v>
      </c>
      <c r="C53" s="18">
        <v>190</v>
      </c>
      <c r="D53" s="18" t="s">
        <v>174</v>
      </c>
      <c r="E53" s="18" t="s">
        <v>306</v>
      </c>
      <c r="F53" s="18"/>
      <c r="G53" s="18"/>
      <c r="H53" s="10" t="s">
        <v>176</v>
      </c>
      <c r="I53" s="18"/>
      <c r="J53" s="18" t="s">
        <v>12</v>
      </c>
      <c r="K53" s="5"/>
      <c r="L53" s="18" t="s">
        <v>172</v>
      </c>
      <c r="M53" s="7"/>
      <c r="N53" s="10"/>
    </row>
    <row r="54" spans="1:14" ht="30" customHeight="1">
      <c r="A54" s="55">
        <v>200</v>
      </c>
      <c r="B54" s="56" t="s">
        <v>307</v>
      </c>
      <c r="C54" s="55">
        <v>0</v>
      </c>
      <c r="D54" s="55" t="s">
        <v>169</v>
      </c>
      <c r="E54" s="55"/>
      <c r="F54" s="55"/>
      <c r="G54" s="55"/>
      <c r="H54" s="57" t="s">
        <v>176</v>
      </c>
      <c r="I54" s="55"/>
      <c r="J54" s="55"/>
      <c r="K54" s="58" t="s">
        <v>171</v>
      </c>
      <c r="L54" s="18" t="s">
        <v>172</v>
      </c>
      <c r="M54" s="7" t="s">
        <v>308</v>
      </c>
      <c r="N54" s="10"/>
    </row>
    <row r="55" spans="1:14" outlineLevel="1">
      <c r="A55" s="18">
        <v>54</v>
      </c>
      <c r="B55" s="6" t="s">
        <v>309</v>
      </c>
      <c r="C55" s="18">
        <v>200</v>
      </c>
      <c r="D55" s="18" t="s">
        <v>174</v>
      </c>
      <c r="E55" s="18" t="s">
        <v>310</v>
      </c>
      <c r="F55" s="18"/>
      <c r="G55" s="18" t="s">
        <v>311</v>
      </c>
      <c r="H55" s="10" t="s">
        <v>176</v>
      </c>
      <c r="I55" s="18"/>
      <c r="J55" s="18" t="s">
        <v>312</v>
      </c>
      <c r="K55" s="5"/>
      <c r="L55" s="18" t="s">
        <v>172</v>
      </c>
      <c r="M55" s="7" t="s">
        <v>273</v>
      </c>
      <c r="N55" s="10"/>
    </row>
    <row r="56" spans="1:14" outlineLevel="1">
      <c r="A56" s="18">
        <v>55</v>
      </c>
      <c r="B56" s="6" t="s">
        <v>313</v>
      </c>
      <c r="C56" s="18">
        <v>200</v>
      </c>
      <c r="D56" s="18" t="s">
        <v>174</v>
      </c>
      <c r="E56" s="18" t="s">
        <v>314</v>
      </c>
      <c r="F56" s="18"/>
      <c r="G56" s="18" t="s">
        <v>315</v>
      </c>
      <c r="H56" s="10" t="s">
        <v>218</v>
      </c>
      <c r="I56" s="18"/>
      <c r="J56" s="18" t="s">
        <v>312</v>
      </c>
      <c r="K56" s="5" t="s">
        <v>171</v>
      </c>
      <c r="L56" s="18" t="s">
        <v>172</v>
      </c>
      <c r="M56" s="7"/>
      <c r="N56" s="10"/>
    </row>
    <row r="57" spans="1:14">
      <c r="A57" s="55">
        <v>220</v>
      </c>
      <c r="B57" s="56" t="s">
        <v>316</v>
      </c>
      <c r="C57" s="55">
        <v>0</v>
      </c>
      <c r="D57" s="55" t="s">
        <v>169</v>
      </c>
      <c r="E57" s="55"/>
      <c r="F57" s="55"/>
      <c r="G57" s="55"/>
      <c r="H57" s="57" t="s">
        <v>176</v>
      </c>
      <c r="I57" s="55"/>
      <c r="J57" s="55"/>
      <c r="K57" s="58" t="s">
        <v>171</v>
      </c>
      <c r="L57" s="18" t="s">
        <v>172</v>
      </c>
      <c r="M57" s="7"/>
      <c r="N57" s="10"/>
    </row>
    <row r="58" spans="1:14" outlineLevel="1">
      <c r="A58" s="18">
        <v>57</v>
      </c>
      <c r="B58" s="6" t="s">
        <v>317</v>
      </c>
      <c r="C58" s="18">
        <v>220</v>
      </c>
      <c r="D58" s="18" t="s">
        <v>174</v>
      </c>
      <c r="E58" s="18" t="s">
        <v>318</v>
      </c>
      <c r="F58" s="18"/>
      <c r="G58" s="18"/>
      <c r="H58" s="10" t="s">
        <v>218</v>
      </c>
      <c r="I58" s="18"/>
      <c r="J58" s="18" t="s">
        <v>319</v>
      </c>
      <c r="K58" s="5" t="s">
        <v>171</v>
      </c>
      <c r="L58" s="18" t="s">
        <v>172</v>
      </c>
      <c r="M58" s="7"/>
      <c r="N58" s="10"/>
    </row>
    <row r="59" spans="1:14" outlineLevel="1">
      <c r="A59" s="18">
        <v>58</v>
      </c>
      <c r="B59" s="6" t="s">
        <v>320</v>
      </c>
      <c r="C59" s="18">
        <v>220</v>
      </c>
      <c r="D59" s="18" t="s">
        <v>174</v>
      </c>
      <c r="E59" s="18" t="s">
        <v>321</v>
      </c>
      <c r="F59" s="18"/>
      <c r="G59" s="18" t="s">
        <v>322</v>
      </c>
      <c r="H59" s="10" t="s">
        <v>176</v>
      </c>
      <c r="I59" s="18"/>
      <c r="J59" s="18" t="s">
        <v>12</v>
      </c>
      <c r="K59" s="5"/>
      <c r="L59" s="18" t="s">
        <v>172</v>
      </c>
      <c r="M59" s="7"/>
      <c r="N59" s="10"/>
    </row>
    <row r="60" spans="1:14" outlineLevel="1">
      <c r="A60" s="18">
        <v>59</v>
      </c>
      <c r="B60" s="6" t="s">
        <v>323</v>
      </c>
      <c r="C60" s="18">
        <v>220</v>
      </c>
      <c r="D60" s="18" t="s">
        <v>174</v>
      </c>
      <c r="E60" s="18" t="s">
        <v>324</v>
      </c>
      <c r="F60" s="18"/>
      <c r="G60" s="18" t="s">
        <v>325</v>
      </c>
      <c r="H60" s="10" t="s">
        <v>176</v>
      </c>
      <c r="I60" s="18"/>
      <c r="J60" s="18" t="s">
        <v>12</v>
      </c>
      <c r="K60" s="5" t="s">
        <v>171</v>
      </c>
      <c r="L60" s="18" t="s">
        <v>172</v>
      </c>
      <c r="M60" s="7"/>
      <c r="N60" s="10"/>
    </row>
    <row r="61" spans="1:14" outlineLevel="1">
      <c r="A61" s="18">
        <v>60</v>
      </c>
      <c r="B61" s="6" t="s">
        <v>326</v>
      </c>
      <c r="C61" s="18">
        <v>220</v>
      </c>
      <c r="D61" s="18" t="s">
        <v>174</v>
      </c>
      <c r="E61" s="18" t="s">
        <v>327</v>
      </c>
      <c r="F61" s="18"/>
      <c r="G61" s="18"/>
      <c r="H61" s="10" t="s">
        <v>176</v>
      </c>
      <c r="I61" s="18"/>
      <c r="J61" s="18" t="s">
        <v>12</v>
      </c>
      <c r="K61" s="5" t="s">
        <v>171</v>
      </c>
      <c r="L61" s="18" t="s">
        <v>172</v>
      </c>
      <c r="M61" s="7"/>
      <c r="N61" s="10"/>
    </row>
    <row r="62" spans="1:14" outlineLevel="1">
      <c r="A62" s="18">
        <v>66</v>
      </c>
      <c r="B62" s="6" t="s">
        <v>328</v>
      </c>
      <c r="C62" s="18">
        <v>220</v>
      </c>
      <c r="D62" s="18" t="s">
        <v>174</v>
      </c>
      <c r="E62" s="18" t="s">
        <v>329</v>
      </c>
      <c r="F62" s="18"/>
      <c r="G62" s="18" t="s">
        <v>330</v>
      </c>
      <c r="H62" s="10" t="s">
        <v>176</v>
      </c>
      <c r="I62" s="18"/>
      <c r="J62" s="18" t="s">
        <v>331</v>
      </c>
      <c r="K62" s="5"/>
      <c r="L62" s="18" t="s">
        <v>172</v>
      </c>
      <c r="M62" s="7"/>
      <c r="N62" s="10"/>
    </row>
    <row r="63" spans="1:14" outlineLevel="1">
      <c r="A63" s="18">
        <v>67</v>
      </c>
      <c r="B63" s="6" t="s">
        <v>332</v>
      </c>
      <c r="C63" s="18">
        <v>220</v>
      </c>
      <c r="D63" s="18" t="s">
        <v>174</v>
      </c>
      <c r="E63" s="18" t="s">
        <v>333</v>
      </c>
      <c r="F63" s="18"/>
      <c r="G63" s="18" t="s">
        <v>334</v>
      </c>
      <c r="H63" s="10" t="s">
        <v>176</v>
      </c>
      <c r="I63" s="18"/>
      <c r="J63" s="18" t="s">
        <v>331</v>
      </c>
      <c r="K63" s="5"/>
      <c r="L63" s="18" t="s">
        <v>172</v>
      </c>
      <c r="M63" s="7"/>
      <c r="N63" s="10"/>
    </row>
    <row r="64" spans="1:14">
      <c r="A64" s="55">
        <v>240</v>
      </c>
      <c r="B64" s="56" t="s">
        <v>335</v>
      </c>
      <c r="C64" s="55">
        <v>0</v>
      </c>
      <c r="D64" s="55" t="s">
        <v>169</v>
      </c>
      <c r="E64" s="55"/>
      <c r="F64" s="55"/>
      <c r="G64" s="55"/>
      <c r="H64" s="57" t="s">
        <v>176</v>
      </c>
      <c r="I64" s="55"/>
      <c r="J64" s="55"/>
      <c r="K64" s="58"/>
      <c r="L64" s="18" t="s">
        <v>172</v>
      </c>
      <c r="M64" s="7"/>
      <c r="N64" s="10"/>
    </row>
    <row r="65" spans="1:14" outlineLevel="1">
      <c r="A65" s="18">
        <v>64</v>
      </c>
      <c r="B65" s="6" t="s">
        <v>336</v>
      </c>
      <c r="C65" s="18">
        <v>240</v>
      </c>
      <c r="D65" s="18" t="s">
        <v>174</v>
      </c>
      <c r="E65" s="18" t="s">
        <v>337</v>
      </c>
      <c r="F65" s="18"/>
      <c r="G65" s="18" t="s">
        <v>338</v>
      </c>
      <c r="H65" s="10" t="s">
        <v>176</v>
      </c>
      <c r="I65" s="18"/>
      <c r="J65" s="18" t="s">
        <v>12</v>
      </c>
      <c r="K65" s="5"/>
      <c r="L65" s="18" t="s">
        <v>172</v>
      </c>
      <c r="M65" s="7" t="s">
        <v>339</v>
      </c>
      <c r="N65" s="10"/>
    </row>
    <row r="66" spans="1:14" outlineLevel="1">
      <c r="A66" s="18">
        <v>65</v>
      </c>
      <c r="B66" s="6" t="s">
        <v>340</v>
      </c>
      <c r="C66" s="18">
        <v>240</v>
      </c>
      <c r="D66" s="18" t="s">
        <v>174</v>
      </c>
      <c r="E66" s="18" t="s">
        <v>341</v>
      </c>
      <c r="F66" s="18"/>
      <c r="G66" s="18" t="s">
        <v>342</v>
      </c>
      <c r="H66" s="10" t="s">
        <v>176</v>
      </c>
      <c r="I66" s="18"/>
      <c r="J66" s="18" t="s">
        <v>12</v>
      </c>
      <c r="K66" s="5"/>
      <c r="L66" s="18" t="s">
        <v>172</v>
      </c>
      <c r="M66" s="7" t="s">
        <v>339</v>
      </c>
      <c r="N66" s="10"/>
    </row>
    <row r="67" spans="1:14" ht="30" customHeight="1">
      <c r="A67" s="55">
        <v>250</v>
      </c>
      <c r="B67" s="56" t="s">
        <v>343</v>
      </c>
      <c r="C67" s="55">
        <v>0</v>
      </c>
      <c r="D67" s="55" t="s">
        <v>169</v>
      </c>
      <c r="E67" s="55"/>
      <c r="F67" s="55"/>
      <c r="G67" s="55"/>
      <c r="H67" s="57" t="s">
        <v>176</v>
      </c>
      <c r="I67" s="55"/>
      <c r="J67" s="55"/>
      <c r="K67" s="58"/>
      <c r="L67" s="18" t="s">
        <v>172</v>
      </c>
      <c r="M67" s="7" t="s">
        <v>195</v>
      </c>
      <c r="N67" s="10"/>
    </row>
    <row r="68" spans="1:14" ht="30" customHeight="1" outlineLevel="1">
      <c r="A68" s="18">
        <v>69</v>
      </c>
      <c r="B68" s="6" t="s">
        <v>344</v>
      </c>
      <c r="C68" s="18">
        <v>250</v>
      </c>
      <c r="D68" s="18" t="s">
        <v>174</v>
      </c>
      <c r="E68" s="18" t="s">
        <v>345</v>
      </c>
      <c r="F68" s="18"/>
      <c r="G68" s="18" t="s">
        <v>346</v>
      </c>
      <c r="H68" s="10" t="s">
        <v>176</v>
      </c>
      <c r="I68" s="18"/>
      <c r="J68" s="18"/>
      <c r="K68" s="5"/>
      <c r="L68" s="18" t="s">
        <v>172</v>
      </c>
      <c r="M68" s="7" t="s">
        <v>195</v>
      </c>
      <c r="N68" s="10"/>
    </row>
    <row r="69" spans="1:14" ht="30" customHeight="1" outlineLevel="1">
      <c r="A69" s="18">
        <v>70</v>
      </c>
      <c r="B69" s="6" t="s">
        <v>347</v>
      </c>
      <c r="C69" s="18">
        <v>250</v>
      </c>
      <c r="D69" s="18" t="s">
        <v>174</v>
      </c>
      <c r="E69" s="18" t="s">
        <v>348</v>
      </c>
      <c r="F69" s="18"/>
      <c r="G69" s="18" t="s">
        <v>349</v>
      </c>
      <c r="H69" s="10" t="s">
        <v>176</v>
      </c>
      <c r="I69" s="18"/>
      <c r="J69" s="18"/>
      <c r="K69" s="5"/>
      <c r="L69" s="18" t="s">
        <v>172</v>
      </c>
      <c r="M69" s="7" t="s">
        <v>195</v>
      </c>
      <c r="N69" s="10"/>
    </row>
    <row r="70" spans="1:14">
      <c r="A70" s="55">
        <v>350</v>
      </c>
      <c r="B70" s="56" t="s">
        <v>350</v>
      </c>
      <c r="C70" s="55">
        <v>0</v>
      </c>
      <c r="D70" s="55" t="s">
        <v>169</v>
      </c>
      <c r="E70" s="55"/>
      <c r="F70" s="55"/>
      <c r="G70" s="55"/>
      <c r="H70" s="57" t="s">
        <v>454</v>
      </c>
      <c r="I70" s="55"/>
      <c r="J70" s="55"/>
      <c r="K70" s="58"/>
      <c r="L70" s="18" t="s">
        <v>111</v>
      </c>
      <c r="M70" s="7"/>
      <c r="N70" s="10"/>
    </row>
    <row r="71" spans="1:14" ht="30" customHeight="1" outlineLevel="1">
      <c r="A71" s="18">
        <v>351</v>
      </c>
      <c r="B71" s="6" t="s">
        <v>351</v>
      </c>
      <c r="C71" s="18">
        <v>350</v>
      </c>
      <c r="D71" s="18" t="s">
        <v>174</v>
      </c>
      <c r="E71" s="18" t="s">
        <v>352</v>
      </c>
      <c r="F71" s="18" t="s">
        <v>353</v>
      </c>
      <c r="G71" s="18" t="s">
        <v>311</v>
      </c>
      <c r="H71" s="10" t="s">
        <v>454</v>
      </c>
      <c r="I71" s="18"/>
      <c r="J71" s="18" t="s">
        <v>354</v>
      </c>
      <c r="K71" s="5"/>
      <c r="L71" s="18" t="s">
        <v>111</v>
      </c>
      <c r="M71" s="7" t="s">
        <v>355</v>
      </c>
      <c r="N71" s="10"/>
    </row>
    <row r="72" spans="1:14">
      <c r="A72" s="55">
        <v>400</v>
      </c>
      <c r="B72" s="56" t="s">
        <v>356</v>
      </c>
      <c r="C72" s="55">
        <v>0</v>
      </c>
      <c r="D72" s="55" t="s">
        <v>169</v>
      </c>
      <c r="E72" s="55"/>
      <c r="F72" s="55"/>
      <c r="G72" s="55" t="s">
        <v>357</v>
      </c>
      <c r="H72" s="57" t="s">
        <v>176</v>
      </c>
      <c r="I72" s="55"/>
      <c r="J72" s="55"/>
      <c r="K72" s="58"/>
      <c r="L72" s="18" t="s">
        <v>172</v>
      </c>
      <c r="M72" s="7"/>
      <c r="N72" s="10"/>
    </row>
    <row r="73" spans="1:14" outlineLevel="1">
      <c r="A73" s="18">
        <v>406</v>
      </c>
      <c r="B73" s="6" t="s">
        <v>358</v>
      </c>
      <c r="C73" s="18">
        <v>400</v>
      </c>
      <c r="D73" s="18" t="s">
        <v>174</v>
      </c>
      <c r="E73" s="18" t="s">
        <v>359</v>
      </c>
      <c r="F73" s="18" t="s">
        <v>360</v>
      </c>
      <c r="G73" s="18"/>
      <c r="H73" s="10" t="s">
        <v>170</v>
      </c>
      <c r="I73" s="18"/>
      <c r="J73" s="18" t="s">
        <v>361</v>
      </c>
      <c r="K73" s="5"/>
      <c r="L73" s="18" t="s">
        <v>172</v>
      </c>
      <c r="M73" s="7"/>
      <c r="N73" s="10"/>
    </row>
    <row r="74" spans="1:14" outlineLevel="1">
      <c r="A74" s="18">
        <v>411</v>
      </c>
      <c r="B74" s="6" t="s">
        <v>362</v>
      </c>
      <c r="C74" s="18">
        <v>400</v>
      </c>
      <c r="D74" s="18" t="s">
        <v>174</v>
      </c>
      <c r="E74" s="18" t="s">
        <v>363</v>
      </c>
      <c r="F74" s="18"/>
      <c r="G74" s="18"/>
      <c r="H74" s="10" t="s">
        <v>218</v>
      </c>
      <c r="I74" s="18"/>
      <c r="J74" s="18" t="s">
        <v>361</v>
      </c>
      <c r="K74" s="5"/>
      <c r="L74" s="18" t="s">
        <v>172</v>
      </c>
      <c r="M74" s="7"/>
      <c r="N74" s="10"/>
    </row>
    <row r="75" spans="1:14" outlineLevel="1">
      <c r="A75" s="18">
        <v>412</v>
      </c>
      <c r="B75" s="6" t="s">
        <v>364</v>
      </c>
      <c r="C75" s="18">
        <v>400</v>
      </c>
      <c r="D75" s="18" t="s">
        <v>174</v>
      </c>
      <c r="E75" s="18" t="s">
        <v>365</v>
      </c>
      <c r="F75" s="18"/>
      <c r="G75" s="18"/>
      <c r="H75" s="10" t="s">
        <v>170</v>
      </c>
      <c r="I75" s="18"/>
      <c r="J75" s="18" t="s">
        <v>361</v>
      </c>
      <c r="K75" s="5"/>
      <c r="L75" s="18" t="s">
        <v>172</v>
      </c>
      <c r="M75" s="7"/>
      <c r="N75" s="10"/>
    </row>
    <row r="76" spans="1:14" outlineLevel="1" collapsed="1">
      <c r="A76" s="59">
        <v>415</v>
      </c>
      <c r="B76" s="60" t="s">
        <v>366</v>
      </c>
      <c r="C76" s="59">
        <v>400</v>
      </c>
      <c r="D76" s="59" t="s">
        <v>169</v>
      </c>
      <c r="E76" s="59"/>
      <c r="F76" s="59"/>
      <c r="G76" s="59"/>
      <c r="H76" s="61" t="s">
        <v>176</v>
      </c>
      <c r="I76" s="59"/>
      <c r="J76" s="59"/>
      <c r="K76" s="62"/>
      <c r="L76" s="18" t="s">
        <v>172</v>
      </c>
      <c r="M76" s="7"/>
      <c r="N76" s="10"/>
    </row>
    <row r="77" spans="1:14" hidden="1" outlineLevel="2">
      <c r="A77" s="18">
        <v>416</v>
      </c>
      <c r="B77" s="6" t="s">
        <v>367</v>
      </c>
      <c r="C77" s="18">
        <v>415</v>
      </c>
      <c r="D77" s="18" t="s">
        <v>174</v>
      </c>
      <c r="E77" s="18" t="s">
        <v>368</v>
      </c>
      <c r="F77" s="18"/>
      <c r="G77" s="18"/>
      <c r="H77" s="10" t="s">
        <v>170</v>
      </c>
      <c r="I77" s="18"/>
      <c r="J77" s="18" t="s">
        <v>361</v>
      </c>
      <c r="K77" s="5"/>
      <c r="L77" s="18" t="s">
        <v>172</v>
      </c>
      <c r="M77" s="7"/>
      <c r="N77" s="10"/>
    </row>
    <row r="78" spans="1:14" hidden="1" outlineLevel="2">
      <c r="A78" s="18">
        <v>417</v>
      </c>
      <c r="B78" s="6" t="s">
        <v>369</v>
      </c>
      <c r="C78" s="18">
        <v>415</v>
      </c>
      <c r="D78" s="18" t="s">
        <v>174</v>
      </c>
      <c r="E78" s="18" t="s">
        <v>368</v>
      </c>
      <c r="F78" s="18"/>
      <c r="G78" s="18"/>
      <c r="H78" s="10" t="s">
        <v>170</v>
      </c>
      <c r="I78" s="18"/>
      <c r="J78" s="18" t="s">
        <v>361</v>
      </c>
      <c r="K78" s="5"/>
      <c r="L78" s="18" t="s">
        <v>172</v>
      </c>
      <c r="M78" s="7"/>
      <c r="N78" s="10"/>
    </row>
    <row r="79" spans="1:14" hidden="1" outlineLevel="2">
      <c r="A79" s="18">
        <v>418</v>
      </c>
      <c r="B79" s="6" t="s">
        <v>370</v>
      </c>
      <c r="C79" s="18">
        <v>415</v>
      </c>
      <c r="D79" s="18" t="s">
        <v>174</v>
      </c>
      <c r="E79" s="18" t="s">
        <v>368</v>
      </c>
      <c r="F79" s="18"/>
      <c r="G79" s="18"/>
      <c r="H79" s="10" t="s">
        <v>170</v>
      </c>
      <c r="I79" s="18"/>
      <c r="J79" s="18" t="s">
        <v>361</v>
      </c>
      <c r="K79" s="5"/>
      <c r="L79" s="18" t="s">
        <v>172</v>
      </c>
      <c r="M79" s="7"/>
      <c r="N79" s="10"/>
    </row>
    <row r="80" spans="1:14" outlineLevel="1" collapsed="1">
      <c r="A80" s="59">
        <v>402</v>
      </c>
      <c r="B80" s="60" t="s">
        <v>371</v>
      </c>
      <c r="C80" s="59">
        <v>400</v>
      </c>
      <c r="D80" s="59" t="s">
        <v>169</v>
      </c>
      <c r="E80" s="59"/>
      <c r="F80" s="59"/>
      <c r="G80" s="59"/>
      <c r="H80" s="61" t="s">
        <v>170</v>
      </c>
      <c r="I80" s="59"/>
      <c r="J80" s="59"/>
      <c r="K80" s="62"/>
      <c r="L80" s="18" t="s">
        <v>172</v>
      </c>
      <c r="M80" s="7"/>
      <c r="N80" s="10"/>
    </row>
    <row r="81" spans="1:14" ht="30" hidden="1" customHeight="1" outlineLevel="2">
      <c r="A81" s="18">
        <v>410</v>
      </c>
      <c r="B81" s="6" t="s">
        <v>372</v>
      </c>
      <c r="C81" s="18">
        <v>402</v>
      </c>
      <c r="D81" s="18" t="s">
        <v>174</v>
      </c>
      <c r="E81" s="18" t="s">
        <v>373</v>
      </c>
      <c r="F81" s="18"/>
      <c r="G81" s="18" t="s">
        <v>374</v>
      </c>
      <c r="H81" s="10" t="s">
        <v>176</v>
      </c>
      <c r="I81" s="18"/>
      <c r="J81" s="18" t="s">
        <v>361</v>
      </c>
      <c r="K81" s="5"/>
      <c r="L81" s="18" t="s">
        <v>172</v>
      </c>
      <c r="M81" s="7" t="s">
        <v>375</v>
      </c>
      <c r="N81" s="10"/>
    </row>
    <row r="82" spans="1:14" ht="30" hidden="1" customHeight="1" outlineLevel="2">
      <c r="A82" s="18">
        <v>420</v>
      </c>
      <c r="B82" s="6" t="s">
        <v>376</v>
      </c>
      <c r="C82" s="18">
        <v>402</v>
      </c>
      <c r="D82" s="18" t="s">
        <v>174</v>
      </c>
      <c r="E82" s="18" t="s">
        <v>377</v>
      </c>
      <c r="F82" s="18"/>
      <c r="G82" s="18" t="s">
        <v>378</v>
      </c>
      <c r="H82" s="10" t="s">
        <v>176</v>
      </c>
      <c r="I82" s="18"/>
      <c r="J82" s="18" t="s">
        <v>361</v>
      </c>
      <c r="K82" s="5"/>
      <c r="L82" s="18" t="s">
        <v>172</v>
      </c>
      <c r="M82" s="7" t="s">
        <v>379</v>
      </c>
      <c r="N82" s="10"/>
    </row>
    <row r="83" spans="1:14" hidden="1" outlineLevel="2">
      <c r="A83" s="63">
        <v>403</v>
      </c>
      <c r="B83" s="64" t="s">
        <v>380</v>
      </c>
      <c r="C83" s="63">
        <v>402</v>
      </c>
      <c r="D83" s="63" t="s">
        <v>169</v>
      </c>
      <c r="E83" s="63"/>
      <c r="F83" s="63"/>
      <c r="G83" s="63"/>
      <c r="H83" s="65" t="s">
        <v>170</v>
      </c>
      <c r="I83" s="63"/>
      <c r="J83" s="63"/>
      <c r="K83" s="66"/>
      <c r="L83" s="18" t="s">
        <v>172</v>
      </c>
      <c r="M83" s="7"/>
      <c r="N83" s="10"/>
    </row>
    <row r="84" spans="1:14" hidden="1" outlineLevel="3">
      <c r="A84" s="18">
        <v>430</v>
      </c>
      <c r="B84" s="6" t="s">
        <v>381</v>
      </c>
      <c r="C84" s="18">
        <v>403</v>
      </c>
      <c r="D84" s="18" t="s">
        <v>174</v>
      </c>
      <c r="E84" s="18" t="s">
        <v>382</v>
      </c>
      <c r="F84" s="18" t="s">
        <v>383</v>
      </c>
      <c r="G84" s="18" t="s">
        <v>384</v>
      </c>
      <c r="H84" s="10" t="s">
        <v>176</v>
      </c>
      <c r="I84" s="18"/>
      <c r="J84" s="18" t="s">
        <v>361</v>
      </c>
      <c r="K84" s="5"/>
      <c r="L84" s="18" t="s">
        <v>172</v>
      </c>
      <c r="M84" s="7"/>
      <c r="N84" s="10"/>
    </row>
    <row r="85" spans="1:14" hidden="1" outlineLevel="3">
      <c r="A85" s="18">
        <v>440</v>
      </c>
      <c r="B85" s="6" t="s">
        <v>385</v>
      </c>
      <c r="C85" s="18">
        <v>403</v>
      </c>
      <c r="D85" s="18" t="s">
        <v>174</v>
      </c>
      <c r="E85" s="18" t="s">
        <v>386</v>
      </c>
      <c r="F85" s="18" t="s">
        <v>383</v>
      </c>
      <c r="G85" s="18" t="s">
        <v>387</v>
      </c>
      <c r="H85" s="10" t="s">
        <v>176</v>
      </c>
      <c r="I85" s="18"/>
      <c r="J85" s="18" t="s">
        <v>361</v>
      </c>
      <c r="K85" s="5"/>
      <c r="L85" s="18" t="s">
        <v>172</v>
      </c>
      <c r="M85" s="7"/>
      <c r="N85" s="10"/>
    </row>
    <row r="86" spans="1:14" hidden="1" outlineLevel="3">
      <c r="A86" s="67">
        <v>450</v>
      </c>
      <c r="B86" s="68" t="s">
        <v>388</v>
      </c>
      <c r="C86" s="67">
        <v>403</v>
      </c>
      <c r="D86" s="67" t="s">
        <v>169</v>
      </c>
      <c r="E86" s="67"/>
      <c r="F86" s="67"/>
      <c r="G86" s="67" t="s">
        <v>389</v>
      </c>
      <c r="H86" s="69" t="s">
        <v>176</v>
      </c>
      <c r="I86" s="67"/>
      <c r="J86" s="67"/>
      <c r="K86" s="70"/>
      <c r="L86" s="18" t="s">
        <v>172</v>
      </c>
      <c r="M86" s="7"/>
      <c r="N86" s="10"/>
    </row>
    <row r="87" spans="1:14" hidden="1" outlineLevel="4" collapsed="1">
      <c r="A87" s="71">
        <v>460</v>
      </c>
      <c r="B87" s="72" t="s">
        <v>390</v>
      </c>
      <c r="C87" s="71">
        <v>450</v>
      </c>
      <c r="D87" s="71" t="s">
        <v>169</v>
      </c>
      <c r="E87" s="71"/>
      <c r="F87" s="71"/>
      <c r="G87" s="71"/>
      <c r="H87" s="73" t="s">
        <v>176</v>
      </c>
      <c r="I87" s="71"/>
      <c r="J87" s="71"/>
      <c r="K87" s="74"/>
      <c r="L87" s="18" t="s">
        <v>172</v>
      </c>
      <c r="M87" s="7"/>
      <c r="N87" s="10"/>
    </row>
    <row r="88" spans="1:14" hidden="1" outlineLevel="5">
      <c r="A88" s="18">
        <v>470</v>
      </c>
      <c r="B88" s="6" t="s">
        <v>391</v>
      </c>
      <c r="C88" s="18">
        <v>460</v>
      </c>
      <c r="D88" s="18" t="s">
        <v>174</v>
      </c>
      <c r="E88" s="18" t="s">
        <v>392</v>
      </c>
      <c r="F88" s="18" t="s">
        <v>383</v>
      </c>
      <c r="G88" s="18" t="s">
        <v>393</v>
      </c>
      <c r="H88" s="10" t="s">
        <v>176</v>
      </c>
      <c r="I88" s="18"/>
      <c r="J88" s="18" t="s">
        <v>394</v>
      </c>
      <c r="K88" s="5"/>
      <c r="L88" s="18" t="s">
        <v>172</v>
      </c>
      <c r="M88" s="7"/>
      <c r="N88" s="10"/>
    </row>
    <row r="89" spans="1:14" hidden="1" outlineLevel="5">
      <c r="A89" s="18">
        <v>480</v>
      </c>
      <c r="B89" s="6" t="s">
        <v>395</v>
      </c>
      <c r="C89" s="18">
        <v>460</v>
      </c>
      <c r="D89" s="18" t="s">
        <v>174</v>
      </c>
      <c r="E89" s="18" t="s">
        <v>396</v>
      </c>
      <c r="F89" s="18" t="s">
        <v>383</v>
      </c>
      <c r="G89" s="18" t="s">
        <v>397</v>
      </c>
      <c r="H89" s="10" t="s">
        <v>176</v>
      </c>
      <c r="I89" s="18"/>
      <c r="J89" s="18" t="s">
        <v>398</v>
      </c>
      <c r="K89" s="5"/>
      <c r="L89" s="18" t="s">
        <v>172</v>
      </c>
      <c r="M89" s="7"/>
      <c r="N89" s="10"/>
    </row>
    <row r="90" spans="1:14" hidden="1" outlineLevel="5">
      <c r="A90" s="18">
        <v>490</v>
      </c>
      <c r="B90" s="6" t="s">
        <v>399</v>
      </c>
      <c r="C90" s="18">
        <v>460</v>
      </c>
      <c r="D90" s="18" t="s">
        <v>174</v>
      </c>
      <c r="E90" s="18" t="s">
        <v>400</v>
      </c>
      <c r="F90" s="18" t="s">
        <v>383</v>
      </c>
      <c r="G90" s="18" t="s">
        <v>401</v>
      </c>
      <c r="H90" s="10" t="s">
        <v>176</v>
      </c>
      <c r="I90" s="18"/>
      <c r="J90" s="18" t="s">
        <v>402</v>
      </c>
      <c r="K90" s="5"/>
      <c r="L90" s="18" t="s">
        <v>172</v>
      </c>
      <c r="M90" s="7"/>
      <c r="N90" s="10"/>
    </row>
    <row r="91" spans="1:14" hidden="1" outlineLevel="4" collapsed="1">
      <c r="A91" s="71">
        <v>501</v>
      </c>
      <c r="B91" s="72" t="s">
        <v>403</v>
      </c>
      <c r="C91" s="71">
        <v>450</v>
      </c>
      <c r="D91" s="71" t="s">
        <v>169</v>
      </c>
      <c r="E91" s="71"/>
      <c r="F91" s="71"/>
      <c r="G91" s="71"/>
      <c r="H91" s="73" t="s">
        <v>176</v>
      </c>
      <c r="I91" s="71"/>
      <c r="J91" s="71"/>
      <c r="K91" s="74"/>
      <c r="L91" s="18" t="s">
        <v>172</v>
      </c>
      <c r="M91" s="7"/>
      <c r="N91" s="10"/>
    </row>
    <row r="92" spans="1:14" hidden="1" outlineLevel="5">
      <c r="A92" s="18">
        <v>502</v>
      </c>
      <c r="B92" s="6" t="s">
        <v>404</v>
      </c>
      <c r="C92" s="18">
        <v>501</v>
      </c>
      <c r="D92" s="18" t="s">
        <v>174</v>
      </c>
      <c r="E92" s="18" t="s">
        <v>405</v>
      </c>
      <c r="F92" s="18" t="s">
        <v>383</v>
      </c>
      <c r="G92" s="18" t="s">
        <v>406</v>
      </c>
      <c r="H92" s="10" t="s">
        <v>170</v>
      </c>
      <c r="I92" s="18"/>
      <c r="J92" s="18" t="s">
        <v>361</v>
      </c>
      <c r="K92" s="5"/>
      <c r="L92" s="18" t="s">
        <v>172</v>
      </c>
      <c r="M92" s="7"/>
      <c r="N92" s="10"/>
    </row>
    <row r="93" spans="1:14">
      <c r="A93" s="55">
        <v>550</v>
      </c>
      <c r="B93" s="56" t="s">
        <v>407</v>
      </c>
      <c r="C93" s="55">
        <v>0</v>
      </c>
      <c r="D93" s="55" t="s">
        <v>169</v>
      </c>
      <c r="E93" s="55"/>
      <c r="F93" s="55"/>
      <c r="G93" s="55"/>
      <c r="H93" s="57" t="s">
        <v>176</v>
      </c>
      <c r="I93" s="55"/>
      <c r="J93" s="55"/>
      <c r="K93" s="58"/>
      <c r="L93" s="18" t="s">
        <v>111</v>
      </c>
      <c r="M93" s="7"/>
      <c r="N93" s="10"/>
    </row>
    <row r="94" spans="1:14" outlineLevel="1">
      <c r="A94" s="18">
        <v>551</v>
      </c>
      <c r="B94" s="6" t="s">
        <v>408</v>
      </c>
      <c r="C94" s="18">
        <v>550</v>
      </c>
      <c r="D94" s="18" t="s">
        <v>174</v>
      </c>
      <c r="E94" s="18" t="s">
        <v>409</v>
      </c>
      <c r="F94" s="18"/>
      <c r="G94" s="18"/>
      <c r="H94" s="10" t="s">
        <v>170</v>
      </c>
      <c r="I94" s="18"/>
      <c r="J94" s="18" t="s">
        <v>410</v>
      </c>
      <c r="K94" s="5"/>
      <c r="L94" s="18" t="s">
        <v>111</v>
      </c>
      <c r="M94" s="7"/>
      <c r="N94" s="10"/>
    </row>
    <row r="95" spans="1:14">
      <c r="A95" s="55">
        <v>600</v>
      </c>
      <c r="B95" s="56" t="s">
        <v>411</v>
      </c>
      <c r="C95" s="55">
        <v>0</v>
      </c>
      <c r="D95" s="55" t="s">
        <v>169</v>
      </c>
      <c r="E95" s="55"/>
      <c r="F95" s="55"/>
      <c r="G95" s="55"/>
      <c r="H95" s="57" t="s">
        <v>176</v>
      </c>
      <c r="I95" s="55"/>
      <c r="J95" s="55"/>
      <c r="K95" s="58"/>
      <c r="L95" s="18" t="s">
        <v>172</v>
      </c>
      <c r="M95" s="7"/>
      <c r="N95" s="10"/>
    </row>
    <row r="96" spans="1:14" outlineLevel="1">
      <c r="A96" s="18">
        <v>610</v>
      </c>
      <c r="B96" s="6" t="s">
        <v>412</v>
      </c>
      <c r="C96" s="18">
        <v>600</v>
      </c>
      <c r="D96" s="18" t="s">
        <v>174</v>
      </c>
      <c r="E96" s="18" t="s">
        <v>413</v>
      </c>
      <c r="F96" s="18"/>
      <c r="G96" s="18" t="s">
        <v>414</v>
      </c>
      <c r="H96" s="10" t="s">
        <v>170</v>
      </c>
      <c r="I96" s="18"/>
      <c r="J96" s="18" t="s">
        <v>415</v>
      </c>
      <c r="K96" s="5"/>
      <c r="L96" s="18" t="s">
        <v>172</v>
      </c>
      <c r="M96" s="7"/>
      <c r="N96" s="10"/>
    </row>
    <row r="97" spans="1:14" ht="60" customHeight="1" outlineLevel="1" collapsed="1">
      <c r="A97" s="59">
        <v>620</v>
      </c>
      <c r="B97" s="60" t="s">
        <v>416</v>
      </c>
      <c r="C97" s="59">
        <v>600</v>
      </c>
      <c r="D97" s="59" t="s">
        <v>169</v>
      </c>
      <c r="E97" s="59"/>
      <c r="F97" s="59"/>
      <c r="G97" s="59"/>
      <c r="H97" s="61" t="s">
        <v>176</v>
      </c>
      <c r="I97" s="59"/>
      <c r="J97" s="59" t="s">
        <v>417</v>
      </c>
      <c r="K97" s="62"/>
      <c r="L97" s="18" t="s">
        <v>172</v>
      </c>
      <c r="M97" s="7" t="s">
        <v>418</v>
      </c>
      <c r="N97" s="10"/>
    </row>
    <row r="98" spans="1:14" hidden="1" outlineLevel="2">
      <c r="A98" s="18">
        <v>621</v>
      </c>
      <c r="B98" s="6" t="s">
        <v>419</v>
      </c>
      <c r="C98" s="18">
        <v>620</v>
      </c>
      <c r="D98" s="18" t="s">
        <v>174</v>
      </c>
      <c r="E98" s="18" t="s">
        <v>420</v>
      </c>
      <c r="F98" s="18" t="s">
        <v>421</v>
      </c>
      <c r="G98" s="18" t="s">
        <v>422</v>
      </c>
      <c r="H98" s="10" t="s">
        <v>176</v>
      </c>
      <c r="I98" s="18"/>
      <c r="J98" s="18"/>
      <c r="K98" s="5"/>
      <c r="L98" s="18" t="s">
        <v>172</v>
      </c>
      <c r="M98" s="7"/>
      <c r="N98" s="10"/>
    </row>
    <row r="99" spans="1:14" hidden="1" outlineLevel="2">
      <c r="A99" s="18">
        <v>622</v>
      </c>
      <c r="B99" s="6" t="s">
        <v>423</v>
      </c>
      <c r="C99" s="18">
        <v>620</v>
      </c>
      <c r="D99" s="18" t="s">
        <v>174</v>
      </c>
      <c r="E99" s="18" t="s">
        <v>424</v>
      </c>
      <c r="F99" s="18" t="s">
        <v>421</v>
      </c>
      <c r="G99" s="18" t="s">
        <v>425</v>
      </c>
      <c r="H99" s="10" t="s">
        <v>176</v>
      </c>
      <c r="I99" s="18"/>
      <c r="J99" s="18"/>
      <c r="K99" s="5"/>
      <c r="L99" s="18" t="s">
        <v>172</v>
      </c>
      <c r="M99" s="7"/>
      <c r="N99" s="10"/>
    </row>
    <row r="100" spans="1:14" hidden="1" outlineLevel="2">
      <c r="A100" s="18">
        <v>623</v>
      </c>
      <c r="B100" s="6" t="s">
        <v>426</v>
      </c>
      <c r="C100" s="18">
        <v>620</v>
      </c>
      <c r="D100" s="18" t="s">
        <v>174</v>
      </c>
      <c r="E100" s="18" t="s">
        <v>427</v>
      </c>
      <c r="F100" s="18" t="s">
        <v>428</v>
      </c>
      <c r="G100" s="18"/>
      <c r="H100" s="10" t="s">
        <v>176</v>
      </c>
      <c r="I100" s="18"/>
      <c r="J100" s="18"/>
      <c r="K100" s="5"/>
      <c r="L100" s="18" t="s">
        <v>172</v>
      </c>
      <c r="M100" s="7"/>
      <c r="N100" s="10"/>
    </row>
    <row r="101" spans="1:14" hidden="1" outlineLevel="2">
      <c r="A101" s="18">
        <v>624</v>
      </c>
      <c r="B101" s="6" t="s">
        <v>429</v>
      </c>
      <c r="C101" s="18">
        <v>620</v>
      </c>
      <c r="D101" s="18" t="s">
        <v>174</v>
      </c>
      <c r="E101" s="18" t="s">
        <v>430</v>
      </c>
      <c r="F101" s="18" t="s">
        <v>428</v>
      </c>
      <c r="G101" s="18"/>
      <c r="H101" s="10" t="s">
        <v>176</v>
      </c>
      <c r="I101" s="18"/>
      <c r="J101" s="18"/>
      <c r="K101" s="5"/>
      <c r="L101" s="18" t="s">
        <v>172</v>
      </c>
      <c r="M101" s="7"/>
      <c r="N101" s="10"/>
    </row>
    <row r="102" spans="1:14">
      <c r="A102" s="55">
        <v>700</v>
      </c>
      <c r="B102" s="56" t="s">
        <v>431</v>
      </c>
      <c r="C102" s="55">
        <v>0</v>
      </c>
      <c r="D102" s="55" t="s">
        <v>169</v>
      </c>
      <c r="E102" s="55"/>
      <c r="F102" s="55"/>
      <c r="G102" s="55"/>
      <c r="H102" s="57" t="s">
        <v>176</v>
      </c>
      <c r="I102" s="55"/>
      <c r="J102" s="55"/>
      <c r="K102" s="58"/>
      <c r="L102" s="18" t="s">
        <v>172</v>
      </c>
      <c r="M102" s="7"/>
      <c r="N102" s="10"/>
    </row>
    <row r="103" spans="1:14" outlineLevel="1" collapsed="1">
      <c r="A103" s="59">
        <v>710</v>
      </c>
      <c r="B103" s="60" t="s">
        <v>432</v>
      </c>
      <c r="C103" s="59">
        <v>700</v>
      </c>
      <c r="D103" s="59" t="s">
        <v>169</v>
      </c>
      <c r="E103" s="59"/>
      <c r="F103" s="59"/>
      <c r="G103" s="59"/>
      <c r="H103" s="61" t="s">
        <v>176</v>
      </c>
      <c r="I103" s="59"/>
      <c r="J103" s="59"/>
      <c r="K103" s="62"/>
      <c r="L103" s="18" t="s">
        <v>172</v>
      </c>
      <c r="M103" s="7"/>
      <c r="N103" s="10"/>
    </row>
    <row r="104" spans="1:14" hidden="1" outlineLevel="2">
      <c r="A104" s="18">
        <v>711</v>
      </c>
      <c r="B104" s="6" t="s">
        <v>433</v>
      </c>
      <c r="C104" s="18">
        <v>710</v>
      </c>
      <c r="D104" s="18" t="s">
        <v>174</v>
      </c>
      <c r="E104" s="18" t="s">
        <v>434</v>
      </c>
      <c r="F104" s="18"/>
      <c r="G104" s="18" t="s">
        <v>435</v>
      </c>
      <c r="H104" s="10" t="s">
        <v>176</v>
      </c>
      <c r="I104" s="18"/>
      <c r="J104" s="18" t="s">
        <v>436</v>
      </c>
      <c r="K104" s="5"/>
      <c r="L104" s="18" t="s">
        <v>172</v>
      </c>
      <c r="M104" s="7"/>
      <c r="N104" s="10"/>
    </row>
    <row r="105" spans="1:14" hidden="1" outlineLevel="2">
      <c r="A105" s="18">
        <v>712</v>
      </c>
      <c r="B105" s="6" t="s">
        <v>437</v>
      </c>
      <c r="C105" s="18">
        <v>710</v>
      </c>
      <c r="D105" s="18" t="s">
        <v>174</v>
      </c>
      <c r="E105" s="18" t="s">
        <v>438</v>
      </c>
      <c r="F105" s="18"/>
      <c r="G105" s="18" t="s">
        <v>439</v>
      </c>
      <c r="H105" s="10" t="s">
        <v>176</v>
      </c>
      <c r="I105" s="18"/>
      <c r="J105" s="18" t="s">
        <v>436</v>
      </c>
      <c r="K105" s="5"/>
      <c r="L105" s="18" t="s">
        <v>172</v>
      </c>
      <c r="M105" s="7"/>
      <c r="N105" s="10"/>
    </row>
    <row r="106" spans="1:14" outlineLevel="1" collapsed="1">
      <c r="A106" s="59">
        <v>720</v>
      </c>
      <c r="B106" s="60" t="s">
        <v>440</v>
      </c>
      <c r="C106" s="59">
        <v>700</v>
      </c>
      <c r="D106" s="59" t="s">
        <v>169</v>
      </c>
      <c r="E106" s="59"/>
      <c r="F106" s="59"/>
      <c r="G106" s="59"/>
      <c r="H106" s="61" t="s">
        <v>176</v>
      </c>
      <c r="I106" s="59"/>
      <c r="J106" s="59"/>
      <c r="K106" s="62"/>
      <c r="L106" s="18" t="s">
        <v>172</v>
      </c>
      <c r="M106" s="7"/>
      <c r="N106" s="10"/>
    </row>
    <row r="107" spans="1:14" hidden="1" outlineLevel="2">
      <c r="A107" s="18">
        <v>721</v>
      </c>
      <c r="B107" s="6" t="s">
        <v>441</v>
      </c>
      <c r="C107" s="18">
        <v>720</v>
      </c>
      <c r="D107" s="18" t="s">
        <v>174</v>
      </c>
      <c r="E107" s="18" t="s">
        <v>442</v>
      </c>
      <c r="F107" s="18"/>
      <c r="G107" s="18" t="s">
        <v>421</v>
      </c>
      <c r="H107" s="10" t="s">
        <v>170</v>
      </c>
      <c r="I107" s="18"/>
      <c r="J107" s="18"/>
      <c r="K107" s="5"/>
      <c r="L107" s="18" t="s">
        <v>172</v>
      </c>
      <c r="M107" s="7"/>
      <c r="N107" s="10"/>
    </row>
    <row r="108" spans="1:14" ht="180" customHeight="1">
      <c r="A108" s="55">
        <v>800</v>
      </c>
      <c r="B108" s="56" t="s">
        <v>443</v>
      </c>
      <c r="C108" s="55">
        <v>0</v>
      </c>
      <c r="D108" s="55" t="s">
        <v>169</v>
      </c>
      <c r="E108" s="55"/>
      <c r="F108" s="55"/>
      <c r="G108" s="55"/>
      <c r="H108" s="57" t="s">
        <v>176</v>
      </c>
      <c r="I108" s="55"/>
      <c r="J108" s="55"/>
      <c r="K108" s="58"/>
      <c r="L108" s="18" t="s">
        <v>172</v>
      </c>
      <c r="M108" s="7" t="s">
        <v>444</v>
      </c>
      <c r="N108" s="10"/>
    </row>
    <row r="109" spans="1:14" outlineLevel="1">
      <c r="A109" s="18">
        <v>810</v>
      </c>
      <c r="B109" s="6" t="s">
        <v>445</v>
      </c>
      <c r="C109" s="18">
        <v>800</v>
      </c>
      <c r="D109" s="18" t="s">
        <v>174</v>
      </c>
      <c r="E109" s="18" t="s">
        <v>446</v>
      </c>
      <c r="F109" s="18" t="s">
        <v>447</v>
      </c>
      <c r="G109" s="18" t="s">
        <v>448</v>
      </c>
      <c r="H109" s="10" t="s">
        <v>176</v>
      </c>
      <c r="I109" s="18"/>
      <c r="J109" s="18"/>
      <c r="K109" s="5"/>
      <c r="L109" s="18" t="s">
        <v>172</v>
      </c>
      <c r="M109" s="7"/>
      <c r="N109" s="10"/>
    </row>
    <row r="110" spans="1:14" outlineLevel="1">
      <c r="A110" s="18">
        <v>820</v>
      </c>
      <c r="B110" s="6" t="s">
        <v>449</v>
      </c>
      <c r="C110" s="18">
        <v>800</v>
      </c>
      <c r="D110" s="18" t="s">
        <v>174</v>
      </c>
      <c r="E110" s="18" t="s">
        <v>450</v>
      </c>
      <c r="F110" s="18" t="s">
        <v>447</v>
      </c>
      <c r="G110" s="18" t="s">
        <v>451</v>
      </c>
      <c r="H110" s="10" t="s">
        <v>176</v>
      </c>
      <c r="I110" s="18"/>
      <c r="J110" s="18" t="s">
        <v>452</v>
      </c>
      <c r="K110" s="5"/>
      <c r="L110" s="18" t="s">
        <v>172</v>
      </c>
      <c r="M110" s="7"/>
      <c r="N110" s="10"/>
    </row>
    <row r="111" spans="1:14">
      <c r="A111" s="55">
        <v>2035</v>
      </c>
      <c r="B111" s="56" t="s">
        <v>453</v>
      </c>
      <c r="C111" s="55">
        <v>0</v>
      </c>
      <c r="D111" s="55" t="s">
        <v>169</v>
      </c>
      <c r="E111" s="55"/>
      <c r="F111" s="55"/>
      <c r="G111" s="55"/>
      <c r="H111" s="57" t="s">
        <v>454</v>
      </c>
      <c r="I111" s="55"/>
      <c r="J111" s="55"/>
      <c r="K111" s="58"/>
      <c r="L111" s="18" t="s">
        <v>172</v>
      </c>
      <c r="M111" s="7"/>
      <c r="N111" s="10"/>
    </row>
    <row r="112" spans="1:14" outlineLevel="1">
      <c r="A112" s="18">
        <v>2061</v>
      </c>
      <c r="B112" s="6" t="s">
        <v>455</v>
      </c>
      <c r="C112" s="18">
        <v>2035</v>
      </c>
      <c r="D112" s="18" t="s">
        <v>174</v>
      </c>
      <c r="E112" s="18" t="s">
        <v>456</v>
      </c>
      <c r="F112" s="18"/>
      <c r="G112" s="18"/>
      <c r="H112" s="10" t="s">
        <v>454</v>
      </c>
      <c r="I112" s="18"/>
      <c r="J112" s="18" t="s">
        <v>12</v>
      </c>
      <c r="K112" s="5"/>
      <c r="L112" s="18" t="s">
        <v>172</v>
      </c>
      <c r="M112" s="7"/>
      <c r="N112" s="10"/>
    </row>
    <row r="113" spans="1:14">
      <c r="A113" s="55">
        <v>2050</v>
      </c>
      <c r="B113" s="56" t="s">
        <v>457</v>
      </c>
      <c r="C113" s="55">
        <v>0</v>
      </c>
      <c r="D113" s="55" t="s">
        <v>169</v>
      </c>
      <c r="E113" s="55"/>
      <c r="F113" s="55"/>
      <c r="G113" s="55"/>
      <c r="H113" s="57" t="s">
        <v>454</v>
      </c>
      <c r="I113" s="55"/>
      <c r="J113" s="55"/>
      <c r="K113" s="58"/>
      <c r="L113" s="18" t="s">
        <v>172</v>
      </c>
      <c r="M113" s="7"/>
      <c r="N113" s="10"/>
    </row>
    <row r="114" spans="1:14" outlineLevel="1">
      <c r="A114" s="18">
        <v>2053</v>
      </c>
      <c r="B114" s="6" t="s">
        <v>458</v>
      </c>
      <c r="C114" s="18">
        <v>2050</v>
      </c>
      <c r="D114" s="18" t="s">
        <v>174</v>
      </c>
      <c r="E114" s="18" t="s">
        <v>459</v>
      </c>
      <c r="F114" s="18"/>
      <c r="G114" s="18" t="s">
        <v>460</v>
      </c>
      <c r="H114" s="10" t="s">
        <v>454</v>
      </c>
      <c r="I114" s="18"/>
      <c r="J114" s="18" t="s">
        <v>12</v>
      </c>
      <c r="K114" s="5"/>
      <c r="L114" s="18" t="s">
        <v>172</v>
      </c>
      <c r="M114" s="7"/>
      <c r="N114" s="10"/>
    </row>
    <row r="115" spans="1:14" outlineLevel="1">
      <c r="A115" s="18">
        <v>2054</v>
      </c>
      <c r="B115" s="6" t="s">
        <v>461</v>
      </c>
      <c r="C115" s="18">
        <v>2050</v>
      </c>
      <c r="D115" s="18" t="s">
        <v>174</v>
      </c>
      <c r="E115" s="18" t="s">
        <v>462</v>
      </c>
      <c r="F115" s="18" t="s">
        <v>463</v>
      </c>
      <c r="G115" s="18" t="s">
        <v>460</v>
      </c>
      <c r="H115" s="10" t="s">
        <v>454</v>
      </c>
      <c r="I115" s="18"/>
      <c r="J115" s="18" t="s">
        <v>12</v>
      </c>
      <c r="K115" s="5"/>
      <c r="L115" s="18" t="s">
        <v>172</v>
      </c>
      <c r="M115" s="7"/>
      <c r="N115" s="10"/>
    </row>
    <row r="116" spans="1:14">
      <c r="A116" s="55">
        <v>2070</v>
      </c>
      <c r="B116" s="56" t="s">
        <v>464</v>
      </c>
      <c r="C116" s="55">
        <v>0</v>
      </c>
      <c r="D116" s="55" t="s">
        <v>169</v>
      </c>
      <c r="E116" s="55"/>
      <c r="F116" s="55"/>
      <c r="G116" s="55"/>
      <c r="H116" s="57" t="s">
        <v>454</v>
      </c>
      <c r="I116" s="55"/>
      <c r="J116" s="55"/>
      <c r="K116" s="58"/>
      <c r="L116" s="18" t="s">
        <v>172</v>
      </c>
      <c r="M116" s="7"/>
      <c r="N116" s="10"/>
    </row>
    <row r="117" spans="1:14" outlineLevel="1">
      <c r="A117" s="18">
        <v>2014</v>
      </c>
      <c r="B117" s="6" t="s">
        <v>465</v>
      </c>
      <c r="C117" s="18">
        <v>2070</v>
      </c>
      <c r="D117" s="18" t="s">
        <v>174</v>
      </c>
      <c r="E117" s="18" t="s">
        <v>466</v>
      </c>
      <c r="F117" s="18" t="s">
        <v>463</v>
      </c>
      <c r="G117" s="18" t="s">
        <v>467</v>
      </c>
      <c r="H117" s="10" t="s">
        <v>454</v>
      </c>
      <c r="I117" s="18"/>
      <c r="J117" s="18" t="s">
        <v>12</v>
      </c>
      <c r="K117" s="5"/>
      <c r="L117" s="18" t="s">
        <v>172</v>
      </c>
      <c r="M117" s="7"/>
      <c r="N117" s="10"/>
    </row>
    <row r="118" spans="1:14">
      <c r="A118" s="55">
        <v>1130</v>
      </c>
      <c r="B118" s="56" t="s">
        <v>468</v>
      </c>
      <c r="C118" s="55">
        <v>0</v>
      </c>
      <c r="D118" s="55" t="s">
        <v>169</v>
      </c>
      <c r="E118" s="55"/>
      <c r="F118" s="55"/>
      <c r="G118" s="55"/>
      <c r="H118" s="57" t="s">
        <v>176</v>
      </c>
      <c r="I118" s="55"/>
      <c r="J118" s="55"/>
      <c r="K118" s="58"/>
      <c r="L118" s="18" t="s">
        <v>172</v>
      </c>
      <c r="M118" s="7"/>
      <c r="N118" s="10"/>
    </row>
    <row r="119" spans="1:14" ht="45" customHeight="1" outlineLevel="1">
      <c r="A119" s="18">
        <v>1025</v>
      </c>
      <c r="B119" s="6" t="s">
        <v>469</v>
      </c>
      <c r="C119" s="18">
        <v>1130</v>
      </c>
      <c r="D119" s="18" t="s">
        <v>174</v>
      </c>
      <c r="E119" s="18" t="s">
        <v>470</v>
      </c>
      <c r="F119" s="18" t="s">
        <v>471</v>
      </c>
      <c r="G119" s="18" t="s">
        <v>472</v>
      </c>
      <c r="H119" s="10" t="s">
        <v>170</v>
      </c>
      <c r="I119" s="18"/>
      <c r="J119" s="18" t="s">
        <v>12</v>
      </c>
      <c r="K119" s="5"/>
      <c r="L119" s="18" t="s">
        <v>172</v>
      </c>
      <c r="M119" s="7" t="s">
        <v>473</v>
      </c>
      <c r="N119" s="10"/>
    </row>
    <row r="120" spans="1:14" ht="60" customHeight="1" outlineLevel="1" collapsed="1">
      <c r="A120" s="59">
        <v>1027</v>
      </c>
      <c r="B120" s="60" t="s">
        <v>474</v>
      </c>
      <c r="C120" s="59">
        <v>1130</v>
      </c>
      <c r="D120" s="59" t="s">
        <v>169</v>
      </c>
      <c r="E120" s="59"/>
      <c r="F120" s="59"/>
      <c r="G120" s="59"/>
      <c r="H120" s="61" t="s">
        <v>170</v>
      </c>
      <c r="I120" s="59"/>
      <c r="J120" s="59"/>
      <c r="K120" s="62"/>
      <c r="L120" s="18" t="s">
        <v>172</v>
      </c>
      <c r="M120" s="7" t="s">
        <v>475</v>
      </c>
      <c r="N120" s="10"/>
    </row>
    <row r="121" spans="1:14" hidden="1" outlineLevel="2">
      <c r="A121" s="18">
        <v>1026</v>
      </c>
      <c r="B121" s="6" t="s">
        <v>476</v>
      </c>
      <c r="C121" s="18">
        <v>1027</v>
      </c>
      <c r="D121" s="18" t="s">
        <v>174</v>
      </c>
      <c r="E121" s="18" t="s">
        <v>477</v>
      </c>
      <c r="F121" s="18" t="s">
        <v>471</v>
      </c>
      <c r="G121" s="18" t="s">
        <v>478</v>
      </c>
      <c r="H121" s="10" t="s">
        <v>176</v>
      </c>
      <c r="I121" s="18"/>
      <c r="J121" s="18" t="s">
        <v>12</v>
      </c>
      <c r="K121" s="5"/>
      <c r="L121" s="18" t="s">
        <v>172</v>
      </c>
      <c r="M121" s="7"/>
      <c r="N121" s="10"/>
    </row>
    <row r="122" spans="1:14" hidden="1" outlineLevel="2">
      <c r="A122" s="18">
        <v>1028</v>
      </c>
      <c r="B122" s="6" t="s">
        <v>479</v>
      </c>
      <c r="C122" s="18">
        <v>1027</v>
      </c>
      <c r="D122" s="18" t="s">
        <v>174</v>
      </c>
      <c r="E122" s="18" t="s">
        <v>480</v>
      </c>
      <c r="F122" s="18" t="s">
        <v>471</v>
      </c>
      <c r="G122" s="18" t="s">
        <v>481</v>
      </c>
      <c r="H122" s="10" t="s">
        <v>454</v>
      </c>
      <c r="I122" s="18"/>
      <c r="J122" s="18" t="s">
        <v>12</v>
      </c>
      <c r="K122" s="5"/>
      <c r="L122" s="18" t="s">
        <v>172</v>
      </c>
      <c r="M122" s="7"/>
      <c r="N122" s="10"/>
    </row>
    <row r="123" spans="1:14">
      <c r="A123" s="55">
        <v>2190</v>
      </c>
      <c r="B123" s="56" t="s">
        <v>482</v>
      </c>
      <c r="C123" s="55">
        <v>0</v>
      </c>
      <c r="D123" s="55" t="s">
        <v>169</v>
      </c>
      <c r="E123" s="55"/>
      <c r="F123" s="55"/>
      <c r="G123" s="55"/>
      <c r="H123" s="57" t="s">
        <v>176</v>
      </c>
      <c r="I123" s="55"/>
      <c r="J123" s="55"/>
      <c r="K123" s="58"/>
      <c r="L123" s="18" t="s">
        <v>172</v>
      </c>
      <c r="M123" s="7"/>
      <c r="N123" s="10"/>
    </row>
    <row r="124" spans="1:14" outlineLevel="1">
      <c r="A124" s="18">
        <v>2034</v>
      </c>
      <c r="B124" s="6" t="s">
        <v>483</v>
      </c>
      <c r="C124" s="18">
        <v>2190</v>
      </c>
      <c r="D124" s="18" t="s">
        <v>174</v>
      </c>
      <c r="E124" s="18" t="s">
        <v>484</v>
      </c>
      <c r="F124" s="18"/>
      <c r="G124" s="18"/>
      <c r="H124" s="10" t="s">
        <v>170</v>
      </c>
      <c r="I124" s="18"/>
      <c r="J124" s="18" t="s">
        <v>56</v>
      </c>
      <c r="K124" s="5"/>
      <c r="L124" s="18" t="s">
        <v>172</v>
      </c>
      <c r="M124" s="7"/>
      <c r="N124" s="10"/>
    </row>
    <row r="125" spans="1:14" ht="30" customHeight="1">
      <c r="A125" s="55">
        <v>2170</v>
      </c>
      <c r="B125" s="56" t="s">
        <v>485</v>
      </c>
      <c r="C125" s="55">
        <v>0</v>
      </c>
      <c r="D125" s="55" t="s">
        <v>169</v>
      </c>
      <c r="E125" s="55"/>
      <c r="F125" s="55"/>
      <c r="G125" s="55"/>
      <c r="H125" s="57" t="s">
        <v>176</v>
      </c>
      <c r="I125" s="55"/>
      <c r="J125" s="55"/>
      <c r="K125" s="58" t="s">
        <v>171</v>
      </c>
      <c r="L125" s="18" t="s">
        <v>172</v>
      </c>
      <c r="M125" s="7" t="s">
        <v>486</v>
      </c>
      <c r="N125" s="10"/>
    </row>
    <row r="126" spans="1:14" outlineLevel="1">
      <c r="A126" s="18">
        <v>2032</v>
      </c>
      <c r="B126" s="6" t="s">
        <v>487</v>
      </c>
      <c r="C126" s="18">
        <v>2170</v>
      </c>
      <c r="D126" s="18" t="s">
        <v>174</v>
      </c>
      <c r="E126" s="18" t="s">
        <v>488</v>
      </c>
      <c r="F126" s="18"/>
      <c r="G126" s="18" t="s">
        <v>489</v>
      </c>
      <c r="H126" s="10" t="s">
        <v>170</v>
      </c>
      <c r="I126" s="18"/>
      <c r="J126" s="18" t="s">
        <v>490</v>
      </c>
      <c r="K126" s="5" t="s">
        <v>171</v>
      </c>
      <c r="L126" s="18" t="s">
        <v>172</v>
      </c>
      <c r="M126" s="7"/>
      <c r="N126" s="10"/>
    </row>
    <row r="127" spans="1:14">
      <c r="A127" s="55">
        <v>2250</v>
      </c>
      <c r="B127" s="56" t="s">
        <v>491</v>
      </c>
      <c r="C127" s="55">
        <v>0</v>
      </c>
      <c r="D127" s="55" t="s">
        <v>169</v>
      </c>
      <c r="E127" s="55"/>
      <c r="F127" s="55"/>
      <c r="G127" s="55"/>
      <c r="H127" s="57" t="s">
        <v>176</v>
      </c>
      <c r="I127" s="55"/>
      <c r="J127" s="55"/>
      <c r="K127" s="58"/>
      <c r="L127" s="18" t="s">
        <v>172</v>
      </c>
      <c r="M127" s="7"/>
      <c r="N127" s="10"/>
    </row>
    <row r="128" spans="1:14" outlineLevel="1">
      <c r="A128" s="18">
        <v>2041</v>
      </c>
      <c r="B128" s="6" t="s">
        <v>492</v>
      </c>
      <c r="C128" s="18">
        <v>2250</v>
      </c>
      <c r="D128" s="18" t="s">
        <v>174</v>
      </c>
      <c r="E128" s="18" t="s">
        <v>493</v>
      </c>
      <c r="F128" s="18"/>
      <c r="G128" s="18" t="s">
        <v>494</v>
      </c>
      <c r="H128" s="10" t="s">
        <v>170</v>
      </c>
      <c r="I128" s="18"/>
      <c r="J128" s="18" t="s">
        <v>495</v>
      </c>
      <c r="K128" s="5"/>
      <c r="L128" s="18" t="s">
        <v>172</v>
      </c>
      <c r="M128" s="7"/>
      <c r="N128" s="10"/>
    </row>
    <row r="129" spans="1:15">
      <c r="A129" s="55">
        <v>2300</v>
      </c>
      <c r="B129" s="56" t="s">
        <v>496</v>
      </c>
      <c r="C129" s="55">
        <v>0</v>
      </c>
      <c r="D129" s="55" t="s">
        <v>169</v>
      </c>
      <c r="E129" s="55"/>
      <c r="F129" s="55"/>
      <c r="G129" s="55"/>
      <c r="H129" s="57" t="s">
        <v>176</v>
      </c>
      <c r="I129" s="55"/>
      <c r="J129" s="55"/>
      <c r="K129" s="58" t="s">
        <v>171</v>
      </c>
      <c r="L129" s="18" t="s">
        <v>172</v>
      </c>
      <c r="M129" s="7"/>
      <c r="N129" s="10"/>
    </row>
    <row r="130" spans="1:15" outlineLevel="1">
      <c r="A130" s="18">
        <v>2043</v>
      </c>
      <c r="B130" s="6" t="s">
        <v>497</v>
      </c>
      <c r="C130" s="18">
        <v>2300</v>
      </c>
      <c r="D130" s="18" t="s">
        <v>174</v>
      </c>
      <c r="E130" s="18" t="s">
        <v>498</v>
      </c>
      <c r="F130" s="18"/>
      <c r="G130" s="18" t="s">
        <v>499</v>
      </c>
      <c r="H130" s="10" t="s">
        <v>170</v>
      </c>
      <c r="I130" s="18"/>
      <c r="J130" s="18" t="s">
        <v>500</v>
      </c>
      <c r="K130" s="5" t="s">
        <v>171</v>
      </c>
      <c r="L130" s="18" t="s">
        <v>172</v>
      </c>
      <c r="M130" s="7"/>
      <c r="N130" s="10"/>
    </row>
    <row r="131" spans="1:15">
      <c r="A131" s="18"/>
      <c r="B131" s="31"/>
      <c r="C131" s="18"/>
      <c r="D131" s="18"/>
      <c r="E131" s="18"/>
      <c r="F131" s="18"/>
      <c r="G131" s="18"/>
      <c r="H131" s="18"/>
      <c r="I131" s="18"/>
      <c r="J131" s="18"/>
      <c r="K131" s="32"/>
      <c r="L131" s="18"/>
      <c r="M131" s="18"/>
      <c r="N131" s="18"/>
      <c r="O131" s="18"/>
    </row>
    <row r="132" spans="1:15"/>
    <row r="133" spans="1:15"/>
    <row r="134" spans="1:15"/>
    <row r="135" spans="1:15"/>
    <row r="136" spans="1:15"/>
    <row r="137" spans="1:15"/>
    <row r="138" spans="1:15"/>
    <row r="139" spans="1:15"/>
    <row r="140" spans="1:15"/>
    <row r="141" spans="1:15"/>
    <row r="142" spans="1:15"/>
    <row r="143" spans="1:15"/>
    <row r="144" spans="1:15"/>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sheetData>
  <sheetProtection algorithmName="SHA-512" hashValue="79vqhgjYieAAoLeFi9M8glh3k/ZJKCaWpU5zChZoOo+P24+QdR2meo8c73wCJUzdaR+cdM6T0rq4aEbsEdantw==" saltValue="8vElLMA2VPM+KVJmomlLrg==" spinCount="100000" sheet="1" objects="1" scenarios="1"/>
  <pageMargins left="0.75" right="0.75" top="0.75" bottom="0.5" header="0.5" footer="0.75"/>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QdbGenerateBtn">
              <controlPr defaultSize="0" print="0" autoFill="0" autoPict="0" macro="Sheet4.Validationchecks_Click">
                <anchor moveWithCells="1" sizeWithCells="1">
                  <from>
                    <xdr:col>12</xdr:col>
                    <xdr:colOff>0</xdr:colOff>
                    <xdr:row>0</xdr:row>
                    <xdr:rowOff>0</xdr:rowOff>
                  </from>
                  <to>
                    <xdr:col>13</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G23"/>
  <sheetViews>
    <sheetView topLeftCell="B3" workbookViewId="0"/>
  </sheetViews>
  <sheetFormatPr defaultColWidth="0" defaultRowHeight="14.4" zeroHeight="1"/>
  <cols>
    <col min="1" max="1" width="40.6640625" hidden="1" customWidth="1"/>
    <col min="2" max="3" width="40.6640625" customWidth="1"/>
    <col min="4" max="4" width="50.6640625" customWidth="1"/>
    <col min="5" max="5" width="30.6640625" customWidth="1"/>
    <col min="6" max="6" width="16.33203125" hidden="1" customWidth="1"/>
    <col min="7" max="7" width="22.5546875" hidden="1" customWidth="1"/>
    <col min="8" max="8" width="9.109375" hidden="1" customWidth="1"/>
    <col min="9" max="16384" width="9.109375" hidden="1"/>
  </cols>
  <sheetData>
    <row r="1" spans="1:7" hidden="1">
      <c r="A1" s="16"/>
      <c r="B1" s="16"/>
      <c r="C1" s="16"/>
      <c r="D1" s="16"/>
      <c r="E1" s="18"/>
    </row>
    <row r="2" spans="1:7" hidden="1">
      <c r="A2" s="16"/>
      <c r="B2" s="16"/>
      <c r="C2" s="16"/>
      <c r="D2" s="16"/>
      <c r="E2" s="18"/>
    </row>
    <row r="3" spans="1:7" s="75" customFormat="1" ht="39.9" customHeight="1">
      <c r="A3" s="162" t="s">
        <v>73</v>
      </c>
      <c r="B3" s="163"/>
      <c r="C3" s="163"/>
      <c r="D3" s="163"/>
      <c r="E3" s="163"/>
      <c r="F3" s="163"/>
      <c r="G3" s="164"/>
    </row>
    <row r="4" spans="1:7" s="76" customFormat="1" ht="39.9" customHeight="1">
      <c r="A4" s="165" t="s">
        <v>74</v>
      </c>
      <c r="B4" s="166"/>
      <c r="C4" s="166"/>
      <c r="D4" s="166"/>
      <c r="E4" s="166"/>
      <c r="F4" s="166"/>
      <c r="G4" s="167"/>
    </row>
    <row r="5" spans="1:7" s="77" customFormat="1" ht="39.9" customHeight="1">
      <c r="A5" s="79" t="s">
        <v>75</v>
      </c>
      <c r="B5" s="80" t="s">
        <v>76</v>
      </c>
      <c r="C5" s="79" t="s">
        <v>77</v>
      </c>
      <c r="D5" s="79" t="s">
        <v>1</v>
      </c>
      <c r="E5" s="79" t="s">
        <v>78</v>
      </c>
      <c r="F5" s="79" t="s">
        <v>79</v>
      </c>
      <c r="G5" s="79" t="s">
        <v>80</v>
      </c>
    </row>
    <row r="6" spans="1:7" hidden="1">
      <c r="A6" s="26" t="s">
        <v>501</v>
      </c>
      <c r="B6" s="26" t="s">
        <v>502</v>
      </c>
      <c r="C6" s="9"/>
      <c r="D6" s="8"/>
      <c r="E6" s="50"/>
      <c r="F6" t="s">
        <v>503</v>
      </c>
    </row>
    <row r="7" spans="1:7" hidden="1">
      <c r="A7" s="26" t="s">
        <v>504</v>
      </c>
      <c r="B7" s="26" t="s">
        <v>505</v>
      </c>
      <c r="C7" s="9"/>
      <c r="D7" s="8"/>
      <c r="E7" s="50"/>
      <c r="F7" t="s">
        <v>503</v>
      </c>
    </row>
    <row r="8" spans="1:7" ht="120.75" hidden="1" customHeight="1">
      <c r="A8" s="26" t="s">
        <v>506</v>
      </c>
      <c r="B8" s="26" t="s">
        <v>507</v>
      </c>
      <c r="C8" s="9"/>
      <c r="D8" s="8" t="s">
        <v>508</v>
      </c>
      <c r="E8" s="51"/>
      <c r="F8" t="s">
        <v>503</v>
      </c>
    </row>
    <row r="9" spans="1:7" s="78" customFormat="1" hidden="1">
      <c r="A9" s="48" t="s">
        <v>509</v>
      </c>
      <c r="B9" s="48" t="s">
        <v>510</v>
      </c>
      <c r="C9" s="48">
        <f>COUNTA(lnr_adnow_ads)</f>
        <v>0</v>
      </c>
      <c r="D9" s="49" t="s">
        <v>511</v>
      </c>
      <c r="E9" s="50"/>
      <c r="F9" s="45"/>
      <c r="G9" s="45"/>
    </row>
    <row r="10" spans="1:7" hidden="1">
      <c r="A10" s="26" t="s">
        <v>512</v>
      </c>
      <c r="B10" s="26" t="s">
        <v>513</v>
      </c>
      <c r="C10" s="9"/>
      <c r="D10" s="8"/>
      <c r="E10" s="51"/>
      <c r="F10" t="s">
        <v>503</v>
      </c>
    </row>
    <row r="11" spans="1:7" hidden="1">
      <c r="A11" s="26" t="s">
        <v>514</v>
      </c>
      <c r="B11" s="26" t="s">
        <v>515</v>
      </c>
      <c r="C11" s="9"/>
      <c r="D11" s="8"/>
      <c r="E11" s="51"/>
      <c r="F11" t="s">
        <v>503</v>
      </c>
    </row>
    <row r="12" spans="1:7" s="78" customFormat="1" hidden="1">
      <c r="A12" s="48" t="s">
        <v>516</v>
      </c>
      <c r="B12" s="48" t="s">
        <v>517</v>
      </c>
      <c r="C12" s="48" t="str">
        <f ca="1">IF(TRIM(ps_adnowcategory)&lt;&gt;"",INDEX(INDIRECT("xl_project_category[name]"),MATCH(ps_adnowcategory,INDIRECT("xl_project_category[address]"),0)),"")</f>
        <v/>
      </c>
      <c r="D12" s="49"/>
      <c r="E12" s="50"/>
      <c r="F12" s="45" t="s">
        <v>503</v>
      </c>
      <c r="G12" s="45"/>
    </row>
    <row r="13" spans="1:7" ht="84.75" hidden="1" customHeight="1">
      <c r="A13" s="26" t="s">
        <v>518</v>
      </c>
      <c r="B13" s="26" t="s">
        <v>519</v>
      </c>
      <c r="C13" s="9"/>
      <c r="D13" s="8" t="s">
        <v>520</v>
      </c>
      <c r="E13" s="50"/>
      <c r="F13" t="s">
        <v>521</v>
      </c>
    </row>
    <row r="14" spans="1:7" ht="30" hidden="1" customHeight="1">
      <c r="A14" s="26" t="s">
        <v>522</v>
      </c>
      <c r="B14" s="26" t="s">
        <v>523</v>
      </c>
      <c r="C14" s="9" t="s">
        <v>524</v>
      </c>
      <c r="D14" s="8" t="s">
        <v>525</v>
      </c>
      <c r="E14" s="50"/>
      <c r="F14" t="s">
        <v>448</v>
      </c>
    </row>
    <row r="15" spans="1:7" ht="24.75" hidden="1" customHeight="1">
      <c r="A15" s="26" t="s">
        <v>526</v>
      </c>
      <c r="B15" s="26" t="s">
        <v>527</v>
      </c>
      <c r="C15" s="9" t="s">
        <v>528</v>
      </c>
      <c r="D15" s="8" t="s">
        <v>529</v>
      </c>
      <c r="E15" s="50"/>
      <c r="F15" t="s">
        <v>448</v>
      </c>
    </row>
    <row r="16" spans="1:7" ht="24.75" hidden="1" customHeight="1">
      <c r="A16" s="26" t="s">
        <v>530</v>
      </c>
      <c r="B16" s="26" t="s">
        <v>531</v>
      </c>
      <c r="C16" s="9" t="s">
        <v>532</v>
      </c>
      <c r="D16" s="8" t="s">
        <v>533</v>
      </c>
      <c r="E16" s="50"/>
      <c r="F16" t="s">
        <v>448</v>
      </c>
    </row>
    <row r="17" spans="1:7" ht="24.75" hidden="1" customHeight="1">
      <c r="A17" s="26" t="s">
        <v>534</v>
      </c>
      <c r="B17" s="26" t="s">
        <v>535</v>
      </c>
      <c r="C17" s="9" t="s">
        <v>150</v>
      </c>
      <c r="D17" s="8" t="s">
        <v>536</v>
      </c>
      <c r="E17" s="50"/>
      <c r="F17" t="s">
        <v>448</v>
      </c>
    </row>
    <row r="18" spans="1:7" s="78" customFormat="1" hidden="1">
      <c r="A18" s="48" t="s">
        <v>537</v>
      </c>
      <c r="B18" s="48" t="s">
        <v>538</v>
      </c>
      <c r="C18" s="48">
        <f>IF(ps_xmtouchpointsbyregion="No",0,COUNTA(lnr_crossmedia_regions))</f>
        <v>0</v>
      </c>
      <c r="D18" s="49" t="s">
        <v>511</v>
      </c>
      <c r="E18" s="50"/>
      <c r="F18" s="45"/>
      <c r="G18" s="45"/>
    </row>
    <row r="19" spans="1:7" hidden="1">
      <c r="A19" s="26" t="s">
        <v>539</v>
      </c>
      <c r="B19" s="26" t="s">
        <v>540</v>
      </c>
      <c r="C19" s="9" t="s">
        <v>150</v>
      </c>
      <c r="D19" s="8" t="s">
        <v>541</v>
      </c>
      <c r="E19" s="50"/>
      <c r="F19" t="s">
        <v>448</v>
      </c>
    </row>
    <row r="20" spans="1:7" hidden="1">
      <c r="A20" s="26" t="s">
        <v>542</v>
      </c>
      <c r="B20" s="26" t="s">
        <v>543</v>
      </c>
      <c r="C20" s="9" t="s">
        <v>150</v>
      </c>
      <c r="D20" s="8"/>
      <c r="E20" s="50"/>
      <c r="F20" t="s">
        <v>544</v>
      </c>
    </row>
    <row r="21" spans="1:7" hidden="1">
      <c r="A21" s="26" t="s">
        <v>545</v>
      </c>
      <c r="B21" s="26" t="s">
        <v>546</v>
      </c>
      <c r="C21" s="9" t="s">
        <v>547</v>
      </c>
      <c r="D21" s="8"/>
      <c r="E21" s="50"/>
      <c r="F21" t="s">
        <v>548</v>
      </c>
    </row>
    <row r="22" spans="1:7">
      <c r="A22" s="26" t="s">
        <v>549</v>
      </c>
      <c r="B22" s="26" t="s">
        <v>550</v>
      </c>
      <c r="C22" s="9" t="s">
        <v>551</v>
      </c>
      <c r="D22" s="8"/>
      <c r="E22" s="50"/>
      <c r="F22" t="s">
        <v>552</v>
      </c>
      <c r="G22" t="s">
        <v>171</v>
      </c>
    </row>
    <row r="23" spans="1:7" ht="24.75" customHeight="1">
      <c r="A23" s="26" t="s">
        <v>553</v>
      </c>
      <c r="B23" s="26" t="s">
        <v>554</v>
      </c>
      <c r="C23" s="9" t="s">
        <v>555</v>
      </c>
      <c r="D23" s="8" t="s">
        <v>556</v>
      </c>
      <c r="E23" s="50"/>
      <c r="F23" t="s">
        <v>557</v>
      </c>
      <c r="G23" t="s">
        <v>171</v>
      </c>
    </row>
  </sheetData>
  <sheetProtection algorithmName="SHA-512" hashValue="5DiGCPu34k+55mbJ5osDXtlk2pAtLCOI2Nwpw2BG1mXPuwj25lTljTTIYNfNLIehfzbST8pOmz20lWL9ucEGCA==" saltValue="b46dL0u/dCedzuLwtTS6Jw==" spinCount="100000" sheet="1" objects="1" scenarios="1"/>
  <mergeCells count="2">
    <mergeCell ref="A3:G3"/>
    <mergeCell ref="A4:G4"/>
  </mergeCells>
  <dataValidations count="11">
    <dataValidation allowBlank="1" showInputMessage="1" showErrorMessage="1" sqref="C7 C9 C12 C18"/>
    <dataValidation type="list" allowBlank="1" showInputMessage="1" showErrorMessage="1" sqref="C8">
      <formula1>OFFSET(INDIRECT("xl_search_adnowclientname[item]"),0,0,COUNTA(INDIRECT("xl_search_adnowclientname[item]"))-COUNTBLANK(INDIRECT("xl_search_adnowclientname[item]")),1)</formula1>
    </dataValidation>
    <dataValidation type="list" allowBlank="1" showInputMessage="1" showErrorMessage="1" sqref="C10">
      <formula1>OFFSET(INDIRECT("xl_search_adnowcountry[item]"),0,0,COUNTA(INDIRECT("xl_search_adnowcountry[item]"))-COUNTBLANK(INDIRECT("xl_search_adnowcountry[item]")),1)</formula1>
    </dataValidation>
    <dataValidation type="list" allowBlank="1" showInputMessage="1" showErrorMessage="1" sqref="C11">
      <formula1>OFFSET(INDIRECT("xl_search_adnowcategory[item]"),0,0,COUNTA(INDIRECT("xl_search_adnowcategory[item]"))-COUNTBLANK(INDIRECT("xl_search_adnowcategory[item]")),1)</formula1>
    </dataValidation>
    <dataValidation type="list" allowBlank="1" showInputMessage="1" showErrorMessage="1" sqref="C13">
      <formula1>nr_neuro_number</formula1>
    </dataValidation>
    <dataValidation type="list" allowBlank="1" showInputMessage="1" showErrorMessage="1" sqref="C14">
      <formula1>nr_xmedia_localisation</formula1>
    </dataValidation>
    <dataValidation type="list" allowBlank="1" showInputMessage="1" showErrorMessage="1" sqref="C15:C16">
      <formula1>nr_weekday</formula1>
    </dataValidation>
    <dataValidation type="list" allowBlank="1" showInputMessage="1" showErrorMessage="1" sqref="C17 C19:C20">
      <formula1>nr_yes_no</formula1>
    </dataValidation>
    <dataValidation type="list" allowBlank="1" showInputMessage="1" showErrorMessage="1" sqref="C21">
      <formula1>nr_au1ab_routing</formula1>
    </dataValidation>
    <dataValidation type="list" allowBlank="1" showInputMessage="1" showErrorMessage="1" sqref="C23">
      <formula1>nr_mf_brand_variants</formula1>
    </dataValidation>
    <dataValidation type="list" operator="equal" allowBlank="1" showInputMessage="1" showErrorMessage="1" sqref="C22">
      <formula1>INDIRECT("nr_additional_routing")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P50"/>
  <sheetViews>
    <sheetView workbookViewId="0">
      <selection activeCell="H7" sqref="H7"/>
    </sheetView>
  </sheetViews>
  <sheetFormatPr defaultColWidth="0" defaultRowHeight="14.4" zeroHeight="1"/>
  <cols>
    <col min="1" max="1" width="8.6640625" customWidth="1"/>
    <col min="2" max="4" width="30.6640625" style="14" hidden="1" customWidth="1"/>
    <col min="5" max="5" width="80.6640625" style="14" hidden="1" customWidth="1"/>
    <col min="6" max="6" width="30.6640625" style="14" hidden="1" customWidth="1"/>
    <col min="7" max="7" width="50.6640625" style="14" customWidth="1"/>
    <col min="8" max="8" width="40.6640625" style="14" customWidth="1"/>
    <col min="9" max="10" width="30.6640625" style="14" customWidth="1"/>
    <col min="11" max="16" width="30.6640625" style="14" hidden="1" customWidth="1"/>
    <col min="17" max="17" width="9.109375" style="14" hidden="1" customWidth="1"/>
    <col min="18" max="16384" width="9.109375" style="14" hidden="1"/>
  </cols>
  <sheetData>
    <row r="1" spans="1:16" s="81" customFormat="1" ht="80.099999999999994" customHeight="1">
      <c r="A1" s="168" t="s">
        <v>558</v>
      </c>
      <c r="B1" s="169"/>
      <c r="C1" s="169"/>
      <c r="D1" s="169"/>
      <c r="E1" s="169"/>
      <c r="F1" s="169"/>
      <c r="G1" s="169"/>
      <c r="H1" s="169"/>
      <c r="I1" s="169"/>
      <c r="J1" s="169"/>
      <c r="K1" s="169"/>
      <c r="L1" s="169"/>
      <c r="M1" s="169"/>
      <c r="N1" s="169"/>
      <c r="O1" s="169"/>
      <c r="P1" s="170"/>
    </row>
    <row r="2" spans="1:16" s="82" customFormat="1" ht="39.9" customHeight="1">
      <c r="A2" s="183" t="s">
        <v>2</v>
      </c>
      <c r="B2" s="171" t="s">
        <v>559</v>
      </c>
      <c r="C2" s="172"/>
      <c r="D2" s="172"/>
      <c r="E2" s="172"/>
      <c r="F2" s="172"/>
      <c r="G2" s="172"/>
      <c r="H2" s="173"/>
      <c r="I2" s="177" t="s">
        <v>560</v>
      </c>
      <c r="J2" s="178"/>
      <c r="K2" s="178"/>
      <c r="L2" s="178"/>
      <c r="M2" s="178"/>
      <c r="N2" s="178"/>
      <c r="O2" s="178"/>
      <c r="P2" s="179"/>
    </row>
    <row r="3" spans="1:16" s="83" customFormat="1" ht="39.9" customHeight="1">
      <c r="A3" s="184"/>
      <c r="B3" s="174"/>
      <c r="C3" s="175"/>
      <c r="D3" s="175"/>
      <c r="E3" s="175"/>
      <c r="F3" s="175"/>
      <c r="G3" s="175"/>
      <c r="H3" s="176"/>
      <c r="I3" s="180"/>
      <c r="J3" s="181"/>
      <c r="K3" s="181"/>
      <c r="L3" s="181"/>
      <c r="M3" s="181"/>
      <c r="N3" s="181"/>
      <c r="O3" s="181"/>
      <c r="P3" s="182"/>
    </row>
    <row r="4" spans="1:16" s="84" customFormat="1" ht="60" customHeight="1">
      <c r="A4" s="85" t="s">
        <v>561</v>
      </c>
      <c r="B4" s="86" t="s">
        <v>562</v>
      </c>
      <c r="C4" s="86" t="s">
        <v>563</v>
      </c>
      <c r="D4" s="86" t="s">
        <v>564</v>
      </c>
      <c r="E4" s="86" t="s">
        <v>565</v>
      </c>
      <c r="F4" s="86" t="s">
        <v>566</v>
      </c>
      <c r="G4" s="85" t="s">
        <v>76</v>
      </c>
      <c r="H4" s="85" t="s">
        <v>567</v>
      </c>
      <c r="I4" s="85" t="str">
        <f>ps_language1</f>
        <v>English (United Kingdom)</v>
      </c>
      <c r="J4" s="85">
        <f>ps_language2</f>
        <v>0</v>
      </c>
      <c r="K4" s="85">
        <f>ps_language3</f>
        <v>0</v>
      </c>
      <c r="L4" s="85">
        <f>ps_language4</f>
        <v>0</v>
      </c>
      <c r="M4" s="85">
        <f>ps_language5</f>
        <v>0</v>
      </c>
      <c r="N4" s="85">
        <f>ps_language6</f>
        <v>0</v>
      </c>
      <c r="O4" s="85">
        <f>ps_language7</f>
        <v>0</v>
      </c>
      <c r="P4" s="85">
        <f>ps_language8</f>
        <v>0</v>
      </c>
    </row>
    <row r="5" spans="1:16" customFormat="1" ht="30" customHeight="1">
      <c r="A5" s="87">
        <v>1</v>
      </c>
      <c r="B5" s="88" t="s">
        <v>568</v>
      </c>
      <c r="C5" s="88" t="s">
        <v>569</v>
      </c>
      <c r="D5" s="88"/>
      <c r="E5" s="88"/>
      <c r="F5" s="88" t="s">
        <v>171</v>
      </c>
      <c r="G5" s="89" t="s">
        <v>570</v>
      </c>
      <c r="H5" s="90" t="s">
        <v>571</v>
      </c>
      <c r="I5" s="90" t="s">
        <v>571</v>
      </c>
      <c r="J5" s="90" t="s">
        <v>572</v>
      </c>
      <c r="K5" s="90"/>
      <c r="L5" s="90"/>
      <c r="M5" s="90"/>
      <c r="N5" s="90"/>
      <c r="O5" s="90"/>
      <c r="P5" s="90"/>
    </row>
    <row r="6" spans="1:16" customFormat="1" ht="30" hidden="1" customHeight="1">
      <c r="A6" s="87">
        <v>2</v>
      </c>
      <c r="B6" s="88" t="s">
        <v>573</v>
      </c>
      <c r="C6" s="88" t="s">
        <v>574</v>
      </c>
      <c r="D6" s="88"/>
      <c r="E6" s="88"/>
      <c r="F6" s="88"/>
      <c r="G6" s="89" t="s">
        <v>575</v>
      </c>
      <c r="H6" s="90"/>
      <c r="I6" s="90"/>
      <c r="J6" s="90"/>
      <c r="K6" s="90"/>
      <c r="L6" s="90"/>
      <c r="M6" s="90"/>
      <c r="N6" s="90"/>
      <c r="O6" s="90"/>
      <c r="P6" s="90"/>
    </row>
    <row r="7" spans="1:16" customFormat="1" ht="60" customHeight="1">
      <c r="A7" s="87">
        <v>3</v>
      </c>
      <c r="B7" s="88" t="s">
        <v>576</v>
      </c>
      <c r="C7" s="88" t="s">
        <v>569</v>
      </c>
      <c r="D7" s="88"/>
      <c r="E7" s="88"/>
      <c r="F7" s="88" t="s">
        <v>171</v>
      </c>
      <c r="G7" s="89" t="s">
        <v>577</v>
      </c>
      <c r="H7" s="90" t="s">
        <v>578</v>
      </c>
      <c r="I7" s="90" t="s">
        <v>578</v>
      </c>
      <c r="J7" s="90" t="s">
        <v>579</v>
      </c>
      <c r="K7" s="90"/>
      <c r="L7" s="90"/>
      <c r="M7" s="90"/>
      <c r="N7" s="90"/>
      <c r="O7" s="90"/>
      <c r="P7" s="90"/>
    </row>
    <row r="8" spans="1:16" customFormat="1" ht="60" customHeight="1">
      <c r="A8" s="87">
        <v>4</v>
      </c>
      <c r="B8" s="88" t="s">
        <v>580</v>
      </c>
      <c r="C8" s="88" t="s">
        <v>569</v>
      </c>
      <c r="D8" s="88"/>
      <c r="E8" s="88"/>
      <c r="F8" s="88" t="s">
        <v>171</v>
      </c>
      <c r="G8" s="89" t="s">
        <v>581</v>
      </c>
      <c r="H8" s="90" t="s">
        <v>582</v>
      </c>
      <c r="I8" s="90" t="s">
        <v>582</v>
      </c>
      <c r="J8" s="90" t="s">
        <v>583</v>
      </c>
      <c r="K8" s="90"/>
      <c r="L8" s="90"/>
      <c r="M8" s="90"/>
      <c r="N8" s="90"/>
      <c r="O8" s="90"/>
      <c r="P8" s="90"/>
    </row>
    <row r="9" spans="1:16" customFormat="1" ht="45" customHeight="1">
      <c r="A9" s="87">
        <v>5</v>
      </c>
      <c r="B9" s="88" t="s">
        <v>584</v>
      </c>
      <c r="C9" s="88" t="s">
        <v>569</v>
      </c>
      <c r="D9" s="88"/>
      <c r="E9" s="88"/>
      <c r="F9" s="88" t="s">
        <v>171</v>
      </c>
      <c r="G9" s="89" t="s">
        <v>585</v>
      </c>
      <c r="H9" s="90" t="s">
        <v>586</v>
      </c>
      <c r="I9" s="90" t="s">
        <v>586</v>
      </c>
      <c r="J9" s="90" t="s">
        <v>572</v>
      </c>
      <c r="K9" s="90"/>
      <c r="L9" s="90"/>
      <c r="M9" s="90"/>
      <c r="N9" s="90"/>
      <c r="O9" s="90"/>
      <c r="P9" s="90"/>
    </row>
    <row r="10" spans="1:16" customFormat="1" ht="45" hidden="1" customHeight="1">
      <c r="A10" s="87">
        <v>6</v>
      </c>
      <c r="B10" s="88" t="s">
        <v>587</v>
      </c>
      <c r="C10" s="88" t="s">
        <v>588</v>
      </c>
      <c r="D10" s="88"/>
      <c r="E10" s="88"/>
      <c r="F10" s="88"/>
      <c r="G10" s="89" t="s">
        <v>589</v>
      </c>
      <c r="H10" s="90"/>
      <c r="I10" s="90"/>
      <c r="J10" s="90"/>
      <c r="K10" s="90"/>
      <c r="L10" s="90"/>
      <c r="M10" s="90"/>
      <c r="N10" s="90"/>
      <c r="O10" s="90"/>
      <c r="P10" s="90"/>
    </row>
    <row r="11" spans="1:16" customFormat="1" ht="45" hidden="1" customHeight="1">
      <c r="A11" s="87">
        <v>7</v>
      </c>
      <c r="B11" s="88" t="s">
        <v>590</v>
      </c>
      <c r="C11" s="88" t="s">
        <v>588</v>
      </c>
      <c r="D11" s="88"/>
      <c r="E11" s="88"/>
      <c r="F11" s="88"/>
      <c r="G11" s="89" t="s">
        <v>591</v>
      </c>
      <c r="H11" s="90"/>
      <c r="I11" s="90"/>
      <c r="J11" s="90"/>
      <c r="K11" s="90"/>
      <c r="L11" s="90"/>
      <c r="M11" s="90"/>
      <c r="N11" s="90"/>
      <c r="O11" s="90"/>
      <c r="P11" s="90"/>
    </row>
    <row r="12" spans="1:16" customFormat="1" ht="45" hidden="1" customHeight="1">
      <c r="A12" s="87">
        <v>8</v>
      </c>
      <c r="B12" s="88" t="s">
        <v>592</v>
      </c>
      <c r="C12" s="88" t="s">
        <v>593</v>
      </c>
      <c r="D12" s="88"/>
      <c r="E12" s="88"/>
      <c r="F12" s="88"/>
      <c r="G12" s="89" t="s">
        <v>594</v>
      </c>
      <c r="H12" s="90"/>
      <c r="I12" s="90"/>
      <c r="J12" s="90"/>
      <c r="K12" s="90"/>
      <c r="L12" s="90"/>
      <c r="M12" s="90"/>
      <c r="N12" s="90"/>
      <c r="O12" s="90"/>
      <c r="P12" s="90"/>
    </row>
    <row r="13" spans="1:16" customFormat="1" ht="45" hidden="1" customHeight="1">
      <c r="A13" s="87">
        <v>9</v>
      </c>
      <c r="B13" s="88" t="s">
        <v>595</v>
      </c>
      <c r="C13" s="88" t="s">
        <v>596</v>
      </c>
      <c r="D13" s="88"/>
      <c r="E13" s="88"/>
      <c r="F13" s="88"/>
      <c r="G13" s="89" t="s">
        <v>597</v>
      </c>
      <c r="H13" s="90"/>
      <c r="I13" s="90"/>
      <c r="J13" s="90"/>
      <c r="K13" s="90"/>
      <c r="L13" s="90"/>
      <c r="M13" s="90"/>
      <c r="N13" s="90"/>
      <c r="O13" s="90"/>
      <c r="P13" s="90"/>
    </row>
    <row r="14" spans="1:16" customFormat="1" ht="75" customHeight="1">
      <c r="A14" s="87">
        <v>10</v>
      </c>
      <c r="B14" s="88" t="s">
        <v>598</v>
      </c>
      <c r="C14" s="88" t="s">
        <v>599</v>
      </c>
      <c r="D14" s="88"/>
      <c r="E14" s="88" t="s">
        <v>600</v>
      </c>
      <c r="F14" s="88" t="s">
        <v>171</v>
      </c>
      <c r="G14" s="89" t="s">
        <v>601</v>
      </c>
      <c r="H14" s="90" t="s">
        <v>602</v>
      </c>
      <c r="I14" s="90" t="s">
        <v>602</v>
      </c>
      <c r="J14" s="90" t="s">
        <v>572</v>
      </c>
      <c r="K14" s="90"/>
      <c r="L14" s="90"/>
      <c r="M14" s="90"/>
      <c r="N14" s="90"/>
      <c r="O14" s="90"/>
      <c r="P14" s="90"/>
    </row>
    <row r="15" spans="1:16" hidden="1">
      <c r="A15" s="87">
        <v>11</v>
      </c>
      <c r="B15" s="88" t="s">
        <v>603</v>
      </c>
      <c r="C15" s="88" t="s">
        <v>604</v>
      </c>
      <c r="D15" s="88"/>
      <c r="E15" s="88" t="s">
        <v>605</v>
      </c>
      <c r="F15" s="88"/>
      <c r="G15" s="89" t="s">
        <v>603</v>
      </c>
      <c r="H15" s="90"/>
      <c r="I15" s="90"/>
      <c r="J15" s="90"/>
      <c r="K15" s="90"/>
      <c r="L15" s="90"/>
      <c r="M15" s="90"/>
      <c r="N15" s="90"/>
      <c r="O15" s="90"/>
      <c r="P15" s="90"/>
    </row>
    <row r="16" spans="1:16">
      <c r="A16" s="87">
        <v>12</v>
      </c>
      <c r="B16" s="88" t="s">
        <v>606</v>
      </c>
      <c r="C16" s="88" t="s">
        <v>607</v>
      </c>
      <c r="D16" s="88"/>
      <c r="E16" s="88" t="s">
        <v>608</v>
      </c>
      <c r="F16" s="88" t="s">
        <v>171</v>
      </c>
      <c r="G16" s="89" t="s">
        <v>606</v>
      </c>
      <c r="H16" s="90" t="s">
        <v>609</v>
      </c>
      <c r="I16" s="90" t="s">
        <v>609</v>
      </c>
      <c r="J16" s="90" t="s">
        <v>610</v>
      </c>
      <c r="K16" s="90"/>
      <c r="L16" s="90"/>
      <c r="M16" s="90"/>
      <c r="N16" s="90"/>
      <c r="O16" s="90"/>
      <c r="P16" s="90"/>
    </row>
    <row r="17" spans="1:16">
      <c r="A17" s="87">
        <v>13</v>
      </c>
      <c r="B17" s="88" t="s">
        <v>611</v>
      </c>
      <c r="C17" s="88" t="s">
        <v>612</v>
      </c>
      <c r="D17" s="88"/>
      <c r="E17" s="88" t="s">
        <v>613</v>
      </c>
      <c r="F17" s="88" t="s">
        <v>171</v>
      </c>
      <c r="G17" s="89" t="s">
        <v>611</v>
      </c>
      <c r="H17" s="90" t="s">
        <v>614</v>
      </c>
      <c r="I17" s="90" t="s">
        <v>614</v>
      </c>
      <c r="J17" s="90" t="s">
        <v>615</v>
      </c>
      <c r="K17" s="90"/>
      <c r="L17" s="90"/>
      <c r="M17" s="90"/>
      <c r="N17" s="90"/>
      <c r="O17" s="90"/>
      <c r="P17" s="90"/>
    </row>
    <row r="18" spans="1:16">
      <c r="A18" s="87">
        <v>14</v>
      </c>
      <c r="B18" s="88" t="s">
        <v>616</v>
      </c>
      <c r="C18" s="88" t="s">
        <v>322</v>
      </c>
      <c r="D18" s="88"/>
      <c r="E18" s="88" t="s">
        <v>617</v>
      </c>
      <c r="F18" s="88" t="s">
        <v>171</v>
      </c>
      <c r="G18" s="89" t="s">
        <v>616</v>
      </c>
      <c r="H18" s="90" t="s">
        <v>618</v>
      </c>
      <c r="I18" s="90" t="s">
        <v>618</v>
      </c>
      <c r="J18" s="90" t="s">
        <v>619</v>
      </c>
      <c r="K18" s="90"/>
      <c r="L18" s="90"/>
      <c r="M18" s="90"/>
      <c r="N18" s="90"/>
      <c r="O18" s="90"/>
      <c r="P18" s="90"/>
    </row>
    <row r="19" spans="1:16">
      <c r="A19" s="87">
        <v>15</v>
      </c>
      <c r="B19" s="88" t="s">
        <v>620</v>
      </c>
      <c r="C19" s="88" t="s">
        <v>621</v>
      </c>
      <c r="D19" s="88"/>
      <c r="E19" s="88" t="s">
        <v>617</v>
      </c>
      <c r="F19" s="88" t="s">
        <v>171</v>
      </c>
      <c r="G19" s="89" t="s">
        <v>620</v>
      </c>
      <c r="H19" s="90" t="s">
        <v>622</v>
      </c>
      <c r="I19" s="90" t="s">
        <v>622</v>
      </c>
      <c r="J19" s="90" t="s">
        <v>623</v>
      </c>
      <c r="K19" s="90"/>
      <c r="L19" s="90"/>
      <c r="M19" s="90"/>
      <c r="N19" s="90"/>
      <c r="O19" s="90"/>
      <c r="P19" s="90"/>
    </row>
    <row r="20" spans="1:16">
      <c r="A20" s="87">
        <v>16</v>
      </c>
      <c r="B20" s="88" t="s">
        <v>624</v>
      </c>
      <c r="C20" s="88" t="s">
        <v>621</v>
      </c>
      <c r="D20" s="88"/>
      <c r="E20" s="88" t="s">
        <v>617</v>
      </c>
      <c r="F20" s="88" t="s">
        <v>171</v>
      </c>
      <c r="G20" s="89" t="s">
        <v>624</v>
      </c>
      <c r="H20" s="90" t="s">
        <v>625</v>
      </c>
      <c r="I20" s="90" t="s">
        <v>625</v>
      </c>
      <c r="J20" s="90" t="s">
        <v>626</v>
      </c>
      <c r="K20" s="90"/>
      <c r="L20" s="90"/>
      <c r="M20" s="90"/>
      <c r="N20" s="90"/>
      <c r="O20" s="90"/>
      <c r="P20" s="90"/>
    </row>
    <row r="21" spans="1:16">
      <c r="A21" s="87">
        <v>17</v>
      </c>
      <c r="B21" s="88" t="s">
        <v>627</v>
      </c>
      <c r="C21" s="88" t="s">
        <v>621</v>
      </c>
      <c r="D21" s="88"/>
      <c r="E21" s="88" t="s">
        <v>628</v>
      </c>
      <c r="F21" s="88" t="s">
        <v>171</v>
      </c>
      <c r="G21" s="89" t="s">
        <v>627</v>
      </c>
      <c r="H21" s="90" t="s">
        <v>629</v>
      </c>
      <c r="I21" s="90" t="s">
        <v>629</v>
      </c>
      <c r="J21" s="90" t="s">
        <v>630</v>
      </c>
      <c r="K21" s="90"/>
      <c r="L21" s="90"/>
      <c r="M21" s="90"/>
      <c r="N21" s="90"/>
      <c r="O21" s="90"/>
      <c r="P21" s="90"/>
    </row>
    <row r="22" spans="1:16">
      <c r="A22" s="87">
        <v>18</v>
      </c>
      <c r="B22" s="88" t="s">
        <v>631</v>
      </c>
      <c r="C22" s="88" t="s">
        <v>621</v>
      </c>
      <c r="D22" s="88"/>
      <c r="E22" s="88" t="s">
        <v>628</v>
      </c>
      <c r="F22" s="88" t="s">
        <v>171</v>
      </c>
      <c r="G22" s="89" t="s">
        <v>631</v>
      </c>
      <c r="H22" s="90" t="s">
        <v>632</v>
      </c>
      <c r="I22" s="90" t="s">
        <v>632</v>
      </c>
      <c r="J22" s="90" t="s">
        <v>630</v>
      </c>
      <c r="K22" s="90"/>
      <c r="L22" s="90"/>
      <c r="M22" s="90"/>
      <c r="N22" s="90"/>
      <c r="O22" s="90"/>
      <c r="P22" s="90"/>
    </row>
    <row r="23" spans="1:16">
      <c r="A23" s="87">
        <v>19</v>
      </c>
      <c r="B23" s="88" t="s">
        <v>633</v>
      </c>
      <c r="C23" s="88" t="s">
        <v>634</v>
      </c>
      <c r="D23" s="88"/>
      <c r="E23" s="88" t="s">
        <v>635</v>
      </c>
      <c r="F23" s="88" t="s">
        <v>171</v>
      </c>
      <c r="G23" s="89" t="s">
        <v>633</v>
      </c>
      <c r="H23" s="90" t="s">
        <v>636</v>
      </c>
      <c r="I23" s="90" t="s">
        <v>636</v>
      </c>
      <c r="J23" s="90" t="s">
        <v>637</v>
      </c>
      <c r="K23" s="90"/>
      <c r="L23" s="90"/>
      <c r="M23" s="90"/>
      <c r="N23" s="90"/>
      <c r="O23" s="90"/>
      <c r="P23" s="90"/>
    </row>
    <row r="24" spans="1:16">
      <c r="A24" s="87">
        <v>20</v>
      </c>
      <c r="B24" s="88" t="s">
        <v>638</v>
      </c>
      <c r="C24" s="88" t="s">
        <v>639</v>
      </c>
      <c r="D24" s="88"/>
      <c r="E24" s="88" t="s">
        <v>640</v>
      </c>
      <c r="F24" s="88" t="s">
        <v>171</v>
      </c>
      <c r="G24" s="89" t="s">
        <v>638</v>
      </c>
      <c r="H24" s="90" t="s">
        <v>641</v>
      </c>
      <c r="I24" s="90" t="s">
        <v>641</v>
      </c>
      <c r="J24" s="90" t="s">
        <v>642</v>
      </c>
      <c r="K24" s="90"/>
      <c r="L24" s="90"/>
      <c r="M24" s="90"/>
      <c r="N24" s="90"/>
      <c r="O24" s="90"/>
      <c r="P24" s="90"/>
    </row>
    <row r="25" spans="1:16" hidden="1">
      <c r="A25" s="87">
        <v>21</v>
      </c>
      <c r="B25" s="88" t="s">
        <v>643</v>
      </c>
      <c r="C25" s="88" t="s">
        <v>644</v>
      </c>
      <c r="D25" s="88"/>
      <c r="E25" s="88" t="s">
        <v>645</v>
      </c>
      <c r="F25" s="88"/>
      <c r="G25" s="89" t="s">
        <v>643</v>
      </c>
      <c r="H25" s="90"/>
      <c r="I25" s="90"/>
      <c r="J25" s="90"/>
      <c r="K25" s="90"/>
      <c r="L25" s="90"/>
      <c r="M25" s="90"/>
      <c r="N25" s="90"/>
      <c r="O25" s="90"/>
      <c r="P25" s="90"/>
    </row>
    <row r="26" spans="1:16" customFormat="1" ht="30" hidden="1" customHeight="1">
      <c r="A26" s="87">
        <v>22</v>
      </c>
      <c r="B26" s="88" t="s">
        <v>646</v>
      </c>
      <c r="C26" s="88" t="s">
        <v>647</v>
      </c>
      <c r="D26" s="88"/>
      <c r="E26" s="88" t="s">
        <v>648</v>
      </c>
      <c r="F26" s="88"/>
      <c r="G26" s="89" t="s">
        <v>646</v>
      </c>
      <c r="H26" s="90"/>
      <c r="I26" s="90"/>
      <c r="J26" s="90"/>
      <c r="K26" s="90"/>
      <c r="L26" s="90"/>
      <c r="M26" s="90"/>
      <c r="N26" s="90"/>
      <c r="O26" s="90"/>
      <c r="P26" s="90"/>
    </row>
    <row r="27" spans="1:16">
      <c r="A27" s="87">
        <v>23</v>
      </c>
      <c r="B27" s="88" t="s">
        <v>649</v>
      </c>
      <c r="C27" s="88" t="s">
        <v>650</v>
      </c>
      <c r="D27" s="88"/>
      <c r="E27" s="88" t="s">
        <v>651</v>
      </c>
      <c r="F27" s="88" t="s">
        <v>171</v>
      </c>
      <c r="G27" s="89" t="s">
        <v>649</v>
      </c>
      <c r="H27" s="90" t="s">
        <v>652</v>
      </c>
      <c r="I27" s="90" t="s">
        <v>652</v>
      </c>
      <c r="J27" s="90" t="s">
        <v>653</v>
      </c>
      <c r="K27" s="90"/>
      <c r="L27" s="90"/>
      <c r="M27" s="90"/>
      <c r="N27" s="90"/>
      <c r="O27" s="90"/>
      <c r="P27" s="90"/>
    </row>
    <row r="28" spans="1:16" hidden="1">
      <c r="A28" s="87">
        <v>24</v>
      </c>
      <c r="B28" s="88" t="s">
        <v>654</v>
      </c>
      <c r="C28" s="88" t="s">
        <v>655</v>
      </c>
      <c r="D28" s="88"/>
      <c r="E28" s="88" t="s">
        <v>656</v>
      </c>
      <c r="F28" s="88"/>
      <c r="G28" s="89" t="s">
        <v>654</v>
      </c>
      <c r="H28" s="90"/>
      <c r="I28" s="90"/>
      <c r="J28" s="90"/>
      <c r="K28" s="90"/>
      <c r="L28" s="90"/>
      <c r="M28" s="90"/>
      <c r="N28" s="90"/>
      <c r="O28" s="90"/>
      <c r="P28" s="90"/>
    </row>
    <row r="29" spans="1:16">
      <c r="A29" s="87">
        <v>25</v>
      </c>
      <c r="B29" s="88" t="s">
        <v>657</v>
      </c>
      <c r="C29" s="88" t="s">
        <v>472</v>
      </c>
      <c r="D29" s="88"/>
      <c r="E29" s="88" t="s">
        <v>658</v>
      </c>
      <c r="F29" s="88" t="s">
        <v>171</v>
      </c>
      <c r="G29" s="89" t="s">
        <v>657</v>
      </c>
      <c r="H29" s="90" t="s">
        <v>659</v>
      </c>
      <c r="I29" s="90" t="s">
        <v>659</v>
      </c>
      <c r="J29" s="90" t="s">
        <v>610</v>
      </c>
      <c r="K29" s="90"/>
      <c r="L29" s="90"/>
      <c r="M29" s="90"/>
      <c r="N29" s="90"/>
      <c r="O29" s="90"/>
      <c r="P29" s="90"/>
    </row>
    <row r="30" spans="1:16" hidden="1">
      <c r="A30" s="87">
        <v>26</v>
      </c>
      <c r="B30" s="88" t="s">
        <v>660</v>
      </c>
      <c r="C30" s="88" t="s">
        <v>661</v>
      </c>
      <c r="D30" s="88"/>
      <c r="E30" s="88" t="s">
        <v>662</v>
      </c>
      <c r="F30" s="88"/>
      <c r="G30" s="89" t="s">
        <v>660</v>
      </c>
      <c r="H30" s="90"/>
      <c r="I30" s="90"/>
      <c r="J30" s="90"/>
      <c r="K30" s="90"/>
      <c r="L30" s="90"/>
      <c r="M30" s="90"/>
      <c r="N30" s="90"/>
      <c r="O30" s="90"/>
      <c r="P30" s="90"/>
    </row>
    <row r="31" spans="1:16">
      <c r="A31" s="87">
        <v>27</v>
      </c>
      <c r="B31" s="88" t="s">
        <v>663</v>
      </c>
      <c r="C31" s="88" t="s">
        <v>664</v>
      </c>
      <c r="D31" s="88"/>
      <c r="E31" s="88" t="s">
        <v>665</v>
      </c>
      <c r="F31" s="88" t="s">
        <v>171</v>
      </c>
      <c r="G31" s="89" t="s">
        <v>663</v>
      </c>
      <c r="H31" s="90" t="s">
        <v>666</v>
      </c>
      <c r="I31" s="90" t="s">
        <v>666</v>
      </c>
      <c r="J31" s="90" t="s">
        <v>667</v>
      </c>
      <c r="K31" s="90"/>
      <c r="L31" s="90"/>
      <c r="M31" s="90"/>
      <c r="N31" s="90"/>
      <c r="O31" s="90"/>
      <c r="P31" s="90"/>
    </row>
    <row r="32" spans="1:16" customFormat="1" ht="30" customHeight="1">
      <c r="A32" s="87">
        <v>28</v>
      </c>
      <c r="B32" s="88" t="s">
        <v>668</v>
      </c>
      <c r="C32" s="88" t="s">
        <v>206</v>
      </c>
      <c r="D32" s="88"/>
      <c r="E32" s="88" t="s">
        <v>669</v>
      </c>
      <c r="F32" s="88" t="s">
        <v>171</v>
      </c>
      <c r="G32" s="89" t="s">
        <v>668</v>
      </c>
      <c r="H32" s="90" t="s">
        <v>670</v>
      </c>
      <c r="I32" s="90" t="s">
        <v>670</v>
      </c>
      <c r="J32" s="90" t="s">
        <v>671</v>
      </c>
      <c r="K32" s="90"/>
      <c r="L32" s="90"/>
      <c r="M32" s="90"/>
      <c r="N32" s="90"/>
      <c r="O32" s="90"/>
      <c r="P32" s="90"/>
    </row>
    <row r="33" spans="1:16" customFormat="1" ht="30" hidden="1" customHeight="1">
      <c r="A33" s="87">
        <v>29</v>
      </c>
      <c r="B33" s="88" t="s">
        <v>672</v>
      </c>
      <c r="C33" s="88" t="s">
        <v>673</v>
      </c>
      <c r="D33" s="88"/>
      <c r="E33" s="88"/>
      <c r="F33" s="88"/>
      <c r="G33" s="89" t="s">
        <v>674</v>
      </c>
      <c r="H33" s="90"/>
      <c r="I33" s="90"/>
      <c r="J33" s="90"/>
      <c r="K33" s="90"/>
      <c r="L33" s="90"/>
      <c r="M33" s="90"/>
      <c r="N33" s="90"/>
      <c r="O33" s="90"/>
      <c r="P33" s="90"/>
    </row>
    <row r="34" spans="1:16" customFormat="1" ht="30" hidden="1" customHeight="1">
      <c r="A34" s="87">
        <v>30</v>
      </c>
      <c r="B34" s="88" t="s">
        <v>675</v>
      </c>
      <c r="C34" s="88" t="s">
        <v>676</v>
      </c>
      <c r="D34" s="88"/>
      <c r="E34" s="88"/>
      <c r="F34" s="88"/>
      <c r="G34" s="89" t="s">
        <v>677</v>
      </c>
      <c r="H34" s="90"/>
      <c r="I34" s="90"/>
      <c r="J34" s="90"/>
      <c r="K34" s="90"/>
      <c r="L34" s="90"/>
      <c r="M34" s="90"/>
      <c r="N34" s="90"/>
      <c r="O34" s="90"/>
      <c r="P34" s="90"/>
    </row>
    <row r="35" spans="1:16" customFormat="1" ht="30" hidden="1" customHeight="1">
      <c r="A35" s="87">
        <v>31</v>
      </c>
      <c r="B35" s="88" t="s">
        <v>678</v>
      </c>
      <c r="C35" s="88" t="s">
        <v>256</v>
      </c>
      <c r="D35" s="88"/>
      <c r="E35" s="88"/>
      <c r="F35" s="88"/>
      <c r="G35" s="89" t="s">
        <v>679</v>
      </c>
      <c r="H35" s="90"/>
      <c r="I35" s="90"/>
      <c r="J35" s="90"/>
      <c r="K35" s="90"/>
      <c r="L35" s="90"/>
      <c r="M35" s="90"/>
      <c r="N35" s="90"/>
      <c r="O35" s="90"/>
      <c r="P35" s="90"/>
    </row>
    <row r="36" spans="1:16" customFormat="1" ht="30" hidden="1" customHeight="1">
      <c r="A36" s="87">
        <v>32</v>
      </c>
      <c r="B36" s="88" t="s">
        <v>680</v>
      </c>
      <c r="C36" s="88" t="s">
        <v>681</v>
      </c>
      <c r="D36" s="88"/>
      <c r="E36" s="88"/>
      <c r="F36" s="88"/>
      <c r="G36" s="89" t="s">
        <v>682</v>
      </c>
      <c r="H36" s="90"/>
      <c r="I36" s="90"/>
      <c r="J36" s="90"/>
      <c r="K36" s="90"/>
      <c r="L36" s="90"/>
      <c r="M36" s="90"/>
      <c r="N36" s="90"/>
      <c r="O36" s="90"/>
      <c r="P36" s="90"/>
    </row>
    <row r="37" spans="1:16" customFormat="1" ht="45" hidden="1" customHeight="1">
      <c r="A37" s="87">
        <v>33</v>
      </c>
      <c r="B37" s="88" t="s">
        <v>683</v>
      </c>
      <c r="C37" s="88" t="s">
        <v>684</v>
      </c>
      <c r="D37" s="88"/>
      <c r="E37" s="88"/>
      <c r="F37" s="88"/>
      <c r="G37" s="89" t="s">
        <v>685</v>
      </c>
      <c r="H37" s="90"/>
      <c r="I37" s="90"/>
      <c r="J37" s="90"/>
      <c r="K37" s="90"/>
      <c r="L37" s="90"/>
      <c r="M37" s="90"/>
      <c r="N37" s="90"/>
      <c r="O37" s="90"/>
      <c r="P37" s="90"/>
    </row>
    <row r="38" spans="1:16" customFormat="1" ht="45" hidden="1" customHeight="1">
      <c r="A38" s="87">
        <v>34</v>
      </c>
      <c r="B38" s="88" t="s">
        <v>686</v>
      </c>
      <c r="C38" s="88" t="s">
        <v>687</v>
      </c>
      <c r="D38" s="88"/>
      <c r="E38" s="88"/>
      <c r="F38" s="88"/>
      <c r="G38" s="89" t="s">
        <v>688</v>
      </c>
      <c r="H38" s="90"/>
      <c r="I38" s="90"/>
      <c r="J38" s="90"/>
      <c r="K38" s="90"/>
      <c r="L38" s="90"/>
      <c r="M38" s="90"/>
      <c r="N38" s="90"/>
      <c r="O38" s="90"/>
      <c r="P38" s="90"/>
    </row>
    <row r="39" spans="1:16" hidden="1">
      <c r="A39" s="18"/>
      <c r="B39" s="91"/>
      <c r="C39" s="91"/>
      <c r="D39" s="91"/>
      <c r="E39" s="91"/>
      <c r="F39" s="91"/>
      <c r="G39" s="91"/>
      <c r="H39" s="91"/>
      <c r="I39" s="91"/>
      <c r="J39" s="91"/>
      <c r="K39" s="91"/>
      <c r="L39" s="91"/>
      <c r="M39" s="91"/>
      <c r="N39" s="91"/>
      <c r="O39" s="91"/>
      <c r="P39" s="91"/>
    </row>
    <row r="40" spans="1:16" hidden="1">
      <c r="A40" s="18"/>
      <c r="B40" s="91"/>
      <c r="C40" s="91"/>
      <c r="D40" s="91"/>
      <c r="E40" s="91"/>
      <c r="F40" s="91"/>
      <c r="G40" s="91"/>
      <c r="H40" s="91"/>
      <c r="I40" s="91"/>
      <c r="J40" s="91"/>
      <c r="K40" s="91"/>
      <c r="L40" s="91"/>
      <c r="M40" s="91"/>
      <c r="N40" s="91"/>
      <c r="O40" s="91"/>
      <c r="P40" s="91"/>
    </row>
    <row r="41" spans="1:16" hidden="1">
      <c r="A41" s="18"/>
      <c r="B41" s="91"/>
      <c r="C41" s="91"/>
      <c r="D41" s="91"/>
      <c r="E41" s="91"/>
      <c r="F41" s="91"/>
      <c r="G41" s="91"/>
      <c r="H41" s="91"/>
      <c r="I41" s="91"/>
      <c r="J41" s="91"/>
      <c r="K41" s="91"/>
      <c r="L41" s="91"/>
      <c r="M41" s="91"/>
      <c r="N41" s="91"/>
      <c r="O41" s="91"/>
      <c r="P41" s="91"/>
    </row>
    <row r="42" spans="1:16" hidden="1">
      <c r="A42" s="18"/>
      <c r="B42" s="91"/>
      <c r="C42" s="91"/>
      <c r="D42" s="91"/>
      <c r="E42" s="91"/>
      <c r="F42" s="91"/>
      <c r="G42" s="91"/>
      <c r="H42" s="91"/>
      <c r="I42" s="91"/>
      <c r="J42" s="91"/>
      <c r="K42" s="91"/>
      <c r="L42" s="91"/>
      <c r="M42" s="91"/>
      <c r="N42" s="91"/>
      <c r="O42" s="91"/>
      <c r="P42" s="91"/>
    </row>
    <row r="43" spans="1:16" hidden="1">
      <c r="A43" s="18"/>
      <c r="B43" s="91"/>
      <c r="C43" s="91"/>
      <c r="D43" s="91"/>
      <c r="E43" s="91"/>
      <c r="F43" s="91"/>
      <c r="G43" s="91"/>
      <c r="H43" s="91"/>
      <c r="I43" s="91"/>
      <c r="J43" s="91"/>
      <c r="K43" s="91"/>
      <c r="L43" s="91"/>
      <c r="M43" s="91"/>
      <c r="N43" s="91"/>
      <c r="O43" s="91"/>
      <c r="P43" s="91"/>
    </row>
    <row r="44" spans="1:16" hidden="1">
      <c r="A44" s="18"/>
      <c r="B44" s="91"/>
      <c r="C44" s="91"/>
      <c r="D44" s="91"/>
      <c r="E44" s="91"/>
      <c r="F44" s="91"/>
      <c r="G44" s="91"/>
      <c r="H44" s="91"/>
      <c r="I44" s="91"/>
      <c r="J44" s="91"/>
      <c r="K44" s="91"/>
      <c r="L44" s="91"/>
      <c r="M44" s="91"/>
      <c r="N44" s="91"/>
      <c r="O44" s="91"/>
      <c r="P44" s="91"/>
    </row>
    <row r="45" spans="1:16" hidden="1">
      <c r="A45" s="18"/>
      <c r="B45" s="91"/>
      <c r="C45" s="91"/>
      <c r="D45" s="91"/>
      <c r="E45" s="91"/>
      <c r="F45" s="91"/>
      <c r="G45" s="91"/>
      <c r="H45" s="91"/>
      <c r="I45" s="91"/>
      <c r="J45" s="91"/>
      <c r="K45" s="91"/>
      <c r="L45" s="91"/>
      <c r="M45" s="91"/>
      <c r="N45" s="91"/>
      <c r="O45" s="91"/>
      <c r="P45" s="91"/>
    </row>
    <row r="46" spans="1:16" hidden="1">
      <c r="A46" s="18"/>
      <c r="B46" s="91"/>
      <c r="C46" s="91"/>
      <c r="D46" s="91"/>
      <c r="E46" s="91"/>
      <c r="F46" s="91"/>
      <c r="G46" s="91"/>
      <c r="H46" s="91"/>
      <c r="I46" s="91"/>
      <c r="J46" s="91"/>
      <c r="K46" s="91"/>
      <c r="L46" s="91"/>
      <c r="M46" s="91"/>
      <c r="N46" s="91"/>
      <c r="O46" s="91"/>
      <c r="P46" s="91"/>
    </row>
    <row r="47" spans="1:16" hidden="1">
      <c r="A47" s="18"/>
      <c r="B47" s="91"/>
      <c r="C47" s="91"/>
      <c r="D47" s="91"/>
      <c r="E47" s="91"/>
      <c r="F47" s="91"/>
      <c r="G47" s="91"/>
      <c r="H47" s="91"/>
      <c r="I47" s="91"/>
      <c r="J47" s="91"/>
      <c r="K47" s="91"/>
      <c r="L47" s="91"/>
      <c r="M47" s="91"/>
      <c r="N47" s="91"/>
      <c r="O47" s="91"/>
      <c r="P47" s="91"/>
    </row>
    <row r="48" spans="1:16" hidden="1">
      <c r="A48" s="18"/>
      <c r="B48" s="91"/>
      <c r="C48" s="91"/>
      <c r="D48" s="91"/>
      <c r="E48" s="91"/>
      <c r="F48" s="91"/>
      <c r="G48" s="91"/>
      <c r="H48" s="91"/>
      <c r="I48" s="91"/>
      <c r="J48" s="91"/>
      <c r="K48" s="91"/>
      <c r="L48" s="91"/>
      <c r="M48" s="91"/>
      <c r="N48" s="91"/>
      <c r="O48" s="91"/>
      <c r="P48" s="91"/>
    </row>
    <row r="49" spans="1:16" hidden="1">
      <c r="A49" s="18"/>
      <c r="B49" s="91"/>
      <c r="C49" s="91"/>
      <c r="D49" s="91"/>
      <c r="E49" s="91"/>
      <c r="F49" s="91"/>
      <c r="G49" s="91"/>
      <c r="H49" s="91"/>
      <c r="I49" s="91"/>
      <c r="J49" s="91"/>
      <c r="K49" s="91"/>
      <c r="L49" s="91"/>
      <c r="M49" s="91"/>
      <c r="N49" s="91"/>
      <c r="O49" s="91"/>
      <c r="P49" s="91"/>
    </row>
    <row r="50" spans="1:16" hidden="1">
      <c r="A50" s="18"/>
      <c r="B50" s="91"/>
      <c r="C50" s="91"/>
      <c r="D50" s="91"/>
      <c r="E50" s="91"/>
      <c r="F50" s="91"/>
      <c r="G50" s="91"/>
      <c r="H50" s="91"/>
      <c r="I50" s="91"/>
      <c r="J50" s="91"/>
      <c r="K50" s="91"/>
      <c r="L50" s="91"/>
      <c r="M50" s="91"/>
      <c r="N50" s="91"/>
      <c r="O50" s="91"/>
      <c r="P50" s="91"/>
    </row>
  </sheetData>
  <sheetProtection algorithmName="SHA-512" hashValue="4t9RpuxqXq4ah32XXqEPrnhOkBS/HbDb8GEfCJRmY7AJI8NTUnLCbcRBTF89mpeFQsvKEPlW+B1JOgHrLIo41w==" saltValue="OeXm3DyAv8xtDB/vF/Zdtw==" spinCount="100000" sheet="1" objects="1" scenarios="1"/>
  <mergeCells count="4">
    <mergeCell ref="A1:P1"/>
    <mergeCell ref="B2:H3"/>
    <mergeCell ref="I2:P3"/>
    <mergeCell ref="A2:A3"/>
  </mergeCells>
  <dataValidations count="22">
    <dataValidation type="list" showInputMessage="1" sqref="H7">
      <formula1>"brand,make,company,supplier"</formula1>
    </dataValidation>
    <dataValidation type="list" showInputMessage="1" sqref="H8">
      <formula1>"brands,make,companies,suppliers"</formula1>
    </dataValidation>
    <dataValidation type="list" showInputMessage="1" sqref="H10">
      <formula1>"eat,drink,use"</formula1>
    </dataValidation>
    <dataValidation type="list" showInputMessage="1" sqref="H11">
      <formula1>"eating,drinking,using"</formula1>
    </dataValidation>
    <dataValidation type="list" showInputMessage="1" showErrorMessage="1" sqref="H13">
      <formula1>"three months,six months,twelve months"</formula1>
    </dataValidation>
    <dataValidation type="list" showInputMessage="1" sqref="H15">
      <formula1>"USED,EATEN,BOUGHT"</formula1>
    </dataValidation>
    <dataValidation type="list" showInputMessage="1" sqref="H16">
      <formula1>"OF"</formula1>
    </dataValidation>
    <dataValidation type="list" showInputMessage="1" sqref="H17">
      <formula1>"USE,EAT,BUY"</formula1>
    </dataValidation>
    <dataValidation type="list" showInputMessage="1" sqref="H18">
      <formula1>"SHOPPING,LOOKING"</formula1>
    </dataValidation>
    <dataValidation type="list" showInputMessage="1" sqref="H19">
      <formula1>"AT,ON,IN,WITH THE"</formula1>
    </dataValidation>
    <dataValidation type="list" showInputMessage="1" sqref="H20">
      <formula1>"STORE,VENUE"</formula1>
    </dataValidation>
    <dataValidation type="list" showInputMessage="1" sqref="H21">
      <formula1>"I GO,I SHOP"</formula1>
    </dataValidation>
    <dataValidation type="list" showInputMessage="1" sqref="H22">
      <formula1>"SHOP,LOOK"</formula1>
    </dataValidation>
    <dataValidation type="list" showInputMessage="1" sqref="H23">
      <formula1>"TRIED"</formula1>
    </dataValidation>
    <dataValidation type="list" showInputMessage="1" sqref="H24">
      <formula1>"IT,THEM"</formula1>
    </dataValidation>
    <dataValidation type="list" showInputMessage="1" sqref="H25">
      <formula1>"AND,AS WELL AS,WITH"</formula1>
    </dataValidation>
    <dataValidation type="list" showInputMessage="1" sqref="H26">
      <formula1>"RECENTLY,ANOTHER TIME FRAME"</formula1>
    </dataValidation>
    <dataValidation type="list" showInputMessage="1" sqref="H27">
      <formula1>"PURCHASES,DRINKS,USES"</formula1>
    </dataValidation>
    <dataValidation type="list" showInputMessage="1" sqref="H28">
      <formula1>"from"</formula1>
    </dataValidation>
    <dataValidation type="list" showInputMessage="1" sqref="H29">
      <formula1>"FROM,IN"</formula1>
    </dataValidation>
    <dataValidation type="list" showInputMessage="1" sqref="H30">
      <formula1>"ON THE PACKAGING,IN THE STORE"</formula1>
    </dataValidation>
    <dataValidation type="list" showInputMessage="1" sqref="H32">
      <formula1>"It's always at the best price?,Offers the best price?"</formula1>
    </dataValidation>
  </dataValidations>
  <hyperlinks>
    <hyperlink ref="A2" location="'Index'!A1" display="Index"/>
    <hyperlink ref="G5" location="'Project Level Text Replacement'!D5" display="Category - How it is to appear in the question text throughout the script (short version)."/>
    <hyperlink ref="G6" location="'Project Level Text Replacement'!D6" display="Category description: extended category description if required to introduce the category only"/>
    <hyperlink ref="G7" location="'Project Level Text Replacement'!D7" display="Category type: Select the appropriate word to best fit your category type (If any of the words does not fit then type in your own).  Input should be in small letters only."/>
    <hyperlink ref="G8" location="'Project Level Text Replacement'!D8" display="Category type Plural: Select the appropriate word to best fit your category type (If any of the words does not fit then type in your own).  Input should be in small letters only."/>
    <hyperlink ref="G9" location="'Project Level Text Replacement'!D9" display="Category : Text for Plural Category (e.g. Beverages). If singular and plural are the same, use singular for the replacement value e.g Cheese"/>
    <hyperlink ref="G10" location="'Project Level Text Replacement'!D10" display="[NEEDSCOPE] Present tense verb, e.g. eat, drink, use … (If any of the words does not fit then type in your own)"/>
    <hyperlink ref="G11" location="'Project Level Text Replacement'!D11" display="[NEEDSCOPE] Present continuous tense verb, e.g. eating, drinking, using … (If any of the words does not fit then type in your own)."/>
    <hyperlink ref="G12" location="'Project Level Text Replacement'!D12" display="[NEEDSCOPE] Question text for NSPOS_SPARE (e.g. How would these people describe what [PRESENT CONTINUOUS TENSE VERB] [BRAND] does for them?)"/>
    <hyperlink ref="G13" location="'Project Level Text Replacement'!D13" display="[CONNECT] Choose one of these options for your point in time preference (e.g. … in the past 3\6\12 months)"/>
    <hyperlink ref="G14" location="'Project Level Text Replacement'!D14" display="##A/AN CATEGORY## - If category is the same for singular and plural, then enter same category here (e.g. Cheese). But if a category isn't the same, then enter 'A category' or 'An category' (e.g. A Beverage) for use in these questions."/>
    <hyperlink ref="G15" location="'Project Level Text Replacement'!D15" display="##PAST TENSE VERB E.G. USED /EATEN /BOUGHT ETC.##"/>
    <hyperlink ref="G16" location="'Project Level Text Replacement'!D16" display="##OF##"/>
    <hyperlink ref="G17" location="'Project Level Text Replacement'!D17" display="##PRESENT TENSE VERB E.G. USE /EAT /BUY ETC.##"/>
    <hyperlink ref="G18" location="'Project Level Text Replacement'!D18" display="##SHOPPING/LOOKING##"/>
    <hyperlink ref="G19" location="'Project Level Text Replacement'!D19" display="##AT/ON/IN/WITH THE##"/>
    <hyperlink ref="G20" location="'Project Level Text Replacement'!D20" display="##CHANNEL E.G. STORE /VENUE /ETC.##"/>
    <hyperlink ref="G21" location="'Project Level Text Replacement'!D21" display="##I GO/I SHOP##"/>
    <hyperlink ref="G22" location="'Project Level Text Replacement'!D22" display="##SHOP/LOOK##"/>
    <hyperlink ref="G23" location="'Project Level Text Replacement'!D23" display="##TRIED##"/>
    <hyperlink ref="G24" location="'Project Level Text Replacement'!D24" display="##IT/THEM##"/>
    <hyperlink ref="G25" location="'Project Level Text Replacement'!D25" display="##AND/AS WELL AS/WITH##"/>
    <hyperlink ref="G26" location="'Project Level Text Replacement'!D26" display="##RECENTLY / ANOTHER TIME FRAME E.G. 'in the past six months'##"/>
    <hyperlink ref="G27" location="'Project Level Text Replacement'!D27" display="##PLURAL NOUN E.G. PURCHASES /DRINKS /USES##"/>
    <hyperlink ref="G28" location="'Project Level Text Replacement'!D28" display="##from##"/>
    <hyperlink ref="G29" location="'Project Level Text Replacement'!D29" display="##FROM /IN##"/>
    <hyperlink ref="G30" location="'Project Level Text Replacement'!D30" display="##ON THE PACKAGING /IN THE STORE##"/>
    <hyperlink ref="G31" location="'Project Level Text Replacement'!D31" display="##SHOPPING FOR /CHOOSING##"/>
    <hyperlink ref="G32" location="'Project Level Text Replacement'!D32" display="##It's always at the best price? OR Offers the best price?##"/>
    <hyperlink ref="G33" location="'Project Level Text Replacement'!D33" display="Usage : Label text  to appear in the question"/>
    <hyperlink ref="G34" location="'Project Level Text Replacement'!D34" display="Most often usage : Label text  to appear in the question"/>
    <hyperlink ref="G35" location="'Project Level Text Replacement'!D35" display="Consideration  : Label text  to appear in the question"/>
    <hyperlink ref="G36" location="'Project Level Text Replacement'!D36" display="Market share - Last 10 : Label text  to appear in the question"/>
    <hyperlink ref="G37" location="'Project Level Text Replacement'!D37" display="Market share - Actual Spend : Label text  to appear in the question"/>
    <hyperlink ref="G38" location="'Project Level Text Replacement'!D38" display="Market share - Proportion of spend : Label text  to appear in the question"/>
  </hyperlinks>
  <pageMargins left="0.7" right="0.7" top="0.75" bottom="0.75" header="0.3" footer="0.3"/>
  <pageSetup paperSize="1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F36"/>
  <sheetViews>
    <sheetView workbookViewId="0">
      <selection activeCell="A2" sqref="A2:A3"/>
    </sheetView>
  </sheetViews>
  <sheetFormatPr defaultColWidth="0" defaultRowHeight="14.4" zeroHeight="1"/>
  <cols>
    <col min="1" max="1" width="8.6640625" customWidth="1"/>
    <col min="2" max="4" width="30.6640625" style="29" customWidth="1"/>
    <col min="5" max="5" width="30.6640625" style="29" hidden="1" customWidth="1"/>
    <col min="6" max="7" width="30.6640625" style="29" customWidth="1"/>
    <col min="8" max="10" width="30.6640625" style="29" hidden="1" customWidth="1"/>
    <col min="11" max="11" width="30.6640625" style="29" customWidth="1"/>
    <col min="12" max="16" width="30.6640625" style="29" hidden="1" customWidth="1"/>
    <col min="17" max="18" width="30.6640625" style="29" customWidth="1"/>
    <col min="19" max="24" width="30.6640625" style="29" hidden="1" customWidth="1"/>
    <col min="25" max="26" width="30.6640625" style="29" customWidth="1"/>
    <col min="27" max="32" width="30.6640625" style="29" hidden="1" customWidth="1"/>
    <col min="33" max="33" width="9.109375" style="29" hidden="1" customWidth="1"/>
    <col min="34" max="16384" width="9.109375" style="29" hidden="1"/>
  </cols>
  <sheetData>
    <row r="1" spans="1:32" s="92" customFormat="1" ht="80.099999999999994" customHeight="1">
      <c r="A1" s="185" t="s">
        <v>689</v>
      </c>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86"/>
      <c r="AD1" s="186"/>
      <c r="AE1" s="186"/>
      <c r="AF1" s="187"/>
    </row>
    <row r="2" spans="1:32" s="93" customFormat="1" ht="39.9" customHeight="1">
      <c r="A2" s="183" t="s">
        <v>2</v>
      </c>
      <c r="B2" s="188" t="s">
        <v>559</v>
      </c>
      <c r="C2" s="189"/>
      <c r="D2" s="189"/>
      <c r="E2" s="189"/>
      <c r="F2" s="189"/>
      <c r="G2" s="189"/>
      <c r="H2" s="189"/>
      <c r="I2" s="189"/>
      <c r="J2" s="189"/>
      <c r="K2" s="189"/>
      <c r="L2" s="189"/>
      <c r="M2" s="189"/>
      <c r="N2" s="189"/>
      <c r="O2" s="189"/>
      <c r="P2" s="190"/>
      <c r="Q2" s="188" t="s">
        <v>560</v>
      </c>
      <c r="R2" s="189"/>
      <c r="S2" s="189"/>
      <c r="T2" s="189"/>
      <c r="U2" s="189"/>
      <c r="V2" s="189"/>
      <c r="W2" s="189"/>
      <c r="X2" s="190"/>
      <c r="Y2" s="188" t="s">
        <v>690</v>
      </c>
      <c r="Z2" s="189"/>
      <c r="AA2" s="189"/>
      <c r="AB2" s="189"/>
      <c r="AC2" s="189"/>
      <c r="AD2" s="189"/>
      <c r="AE2" s="189"/>
      <c r="AF2" s="190"/>
    </row>
    <row r="3" spans="1:32" s="94" customFormat="1" ht="39.9" customHeight="1">
      <c r="A3" s="184"/>
      <c r="B3" s="191"/>
      <c r="C3" s="192"/>
      <c r="D3" s="192"/>
      <c r="E3" s="192"/>
      <c r="F3" s="192"/>
      <c r="G3" s="192"/>
      <c r="H3" s="192"/>
      <c r="I3" s="192"/>
      <c r="J3" s="192"/>
      <c r="K3" s="192"/>
      <c r="L3" s="192"/>
      <c r="M3" s="192"/>
      <c r="N3" s="192"/>
      <c r="O3" s="192"/>
      <c r="P3" s="193"/>
      <c r="Q3" s="191"/>
      <c r="R3" s="192"/>
      <c r="S3" s="192"/>
      <c r="T3" s="192"/>
      <c r="U3" s="192"/>
      <c r="V3" s="192"/>
      <c r="W3" s="192"/>
      <c r="X3" s="193"/>
      <c r="Y3" s="191"/>
      <c r="Z3" s="192"/>
      <c r="AA3" s="192"/>
      <c r="AB3" s="192"/>
      <c r="AC3" s="192"/>
      <c r="AD3" s="192"/>
      <c r="AE3" s="192"/>
      <c r="AF3" s="193"/>
    </row>
    <row r="4" spans="1:32" s="95" customFormat="1" ht="60" customHeight="1">
      <c r="A4" s="96" t="s">
        <v>561</v>
      </c>
      <c r="B4" s="96" t="s">
        <v>567</v>
      </c>
      <c r="C4" s="96" t="s">
        <v>691</v>
      </c>
      <c r="D4" s="96" t="s">
        <v>692</v>
      </c>
      <c r="E4" s="96" t="s">
        <v>693</v>
      </c>
      <c r="F4" s="96" t="s">
        <v>694</v>
      </c>
      <c r="G4" s="96" t="s">
        <v>695</v>
      </c>
      <c r="H4" s="96" t="s">
        <v>696</v>
      </c>
      <c r="I4" s="96" t="s">
        <v>697</v>
      </c>
      <c r="J4" s="96" t="s">
        <v>698</v>
      </c>
      <c r="K4" s="96" t="s">
        <v>699</v>
      </c>
      <c r="L4" s="96" t="s">
        <v>700</v>
      </c>
      <c r="M4" s="96" t="s">
        <v>701</v>
      </c>
      <c r="N4" s="96" t="s">
        <v>702</v>
      </c>
      <c r="O4" s="96" t="s">
        <v>703</v>
      </c>
      <c r="P4" s="96" t="s">
        <v>704</v>
      </c>
      <c r="Q4" s="96" t="str">
        <f>ps_language1</f>
        <v>English (United Kingdom)</v>
      </c>
      <c r="R4" s="96">
        <f>ps_language2</f>
        <v>0</v>
      </c>
      <c r="S4" s="96">
        <f>ps_language3</f>
        <v>0</v>
      </c>
      <c r="T4" s="96">
        <f>ps_language4</f>
        <v>0</v>
      </c>
      <c r="U4" s="96">
        <f>ps_language5</f>
        <v>0</v>
      </c>
      <c r="V4" s="96">
        <f>ps_language6</f>
        <v>0</v>
      </c>
      <c r="W4" s="96">
        <f>ps_language7</f>
        <v>0</v>
      </c>
      <c r="X4" s="96">
        <f>ps_language8</f>
        <v>0</v>
      </c>
      <c r="Y4" s="96" t="str">
        <f>ps_language1</f>
        <v>English (United Kingdom)</v>
      </c>
      <c r="Z4" s="96">
        <f>ps_language2</f>
        <v>0</v>
      </c>
      <c r="AA4" s="96">
        <f>ps_language3</f>
        <v>0</v>
      </c>
      <c r="AB4" s="96">
        <f>ps_language4</f>
        <v>0</v>
      </c>
      <c r="AC4" s="96">
        <f>ps_language5</f>
        <v>0</v>
      </c>
      <c r="AD4" s="96">
        <f>ps_language6</f>
        <v>0</v>
      </c>
      <c r="AE4" s="96">
        <f>ps_language7</f>
        <v>0</v>
      </c>
      <c r="AF4" s="96">
        <f>ps_language8</f>
        <v>0</v>
      </c>
    </row>
    <row r="5" spans="1:32">
      <c r="A5" s="33" t="s">
        <v>705</v>
      </c>
      <c r="B5" s="5" t="s">
        <v>706</v>
      </c>
      <c r="C5" s="5"/>
      <c r="D5" s="5"/>
      <c r="E5" s="5" t="s">
        <v>147</v>
      </c>
      <c r="F5" s="5"/>
      <c r="G5" s="5"/>
      <c r="H5" s="5"/>
      <c r="I5" s="5"/>
      <c r="J5" s="5"/>
      <c r="K5" s="5" t="s">
        <v>147</v>
      </c>
      <c r="L5" s="5"/>
      <c r="M5" s="5"/>
      <c r="N5" s="5"/>
      <c r="O5" s="5"/>
      <c r="P5" s="5"/>
      <c r="Q5" s="5" t="s">
        <v>706</v>
      </c>
      <c r="R5" s="5" t="s">
        <v>706</v>
      </c>
      <c r="S5" s="5"/>
      <c r="T5" s="5"/>
      <c r="U5" s="5"/>
      <c r="V5" s="5"/>
      <c r="W5" s="5"/>
      <c r="X5" s="5"/>
      <c r="Y5" s="5" t="s">
        <v>707</v>
      </c>
      <c r="Z5" s="5" t="s">
        <v>707</v>
      </c>
      <c r="AA5" s="5"/>
      <c r="AB5" s="5"/>
      <c r="AC5" s="5"/>
      <c r="AD5" s="5"/>
      <c r="AE5" s="5"/>
      <c r="AF5" s="5"/>
    </row>
    <row r="6" spans="1:32">
      <c r="A6" s="33" t="s">
        <v>708</v>
      </c>
      <c r="B6" s="5" t="s">
        <v>709</v>
      </c>
      <c r="C6" s="5"/>
      <c r="D6" s="5"/>
      <c r="E6" s="5" t="s">
        <v>147</v>
      </c>
      <c r="F6" s="5"/>
      <c r="G6" s="5"/>
      <c r="H6" s="5"/>
      <c r="I6" s="5"/>
      <c r="J6" s="5"/>
      <c r="K6" s="5" t="s">
        <v>147</v>
      </c>
      <c r="L6" s="5"/>
      <c r="M6" s="5"/>
      <c r="N6" s="5"/>
      <c r="O6" s="5"/>
      <c r="P6" s="5"/>
      <c r="Q6" s="5" t="s">
        <v>709</v>
      </c>
      <c r="R6" s="5" t="s">
        <v>709</v>
      </c>
      <c r="S6" s="5"/>
      <c r="T6" s="5"/>
      <c r="U6" s="5"/>
      <c r="V6" s="5"/>
      <c r="W6" s="5"/>
      <c r="X6" s="5"/>
      <c r="Y6" s="5" t="s">
        <v>710</v>
      </c>
      <c r="Z6" s="5" t="s">
        <v>710</v>
      </c>
      <c r="AA6" s="5"/>
      <c r="AB6" s="5"/>
      <c r="AC6" s="5"/>
      <c r="AD6" s="5"/>
      <c r="AE6" s="5"/>
      <c r="AF6" s="5"/>
    </row>
    <row r="7" spans="1:32">
      <c r="A7" s="10" t="s">
        <v>182</v>
      </c>
      <c r="B7" s="5" t="s">
        <v>711</v>
      </c>
      <c r="C7" s="5"/>
      <c r="D7" s="5"/>
      <c r="E7" s="5" t="s">
        <v>147</v>
      </c>
      <c r="F7" s="5"/>
      <c r="G7" s="5"/>
      <c r="H7" s="5"/>
      <c r="I7" s="5"/>
      <c r="J7" s="5"/>
      <c r="K7" s="5" t="s">
        <v>147</v>
      </c>
      <c r="L7" s="5"/>
      <c r="M7" s="5"/>
      <c r="N7" s="5"/>
      <c r="O7" s="5"/>
      <c r="P7" s="5"/>
      <c r="Q7" s="5" t="s">
        <v>711</v>
      </c>
      <c r="R7" s="5" t="s">
        <v>711</v>
      </c>
      <c r="S7" s="5"/>
      <c r="T7" s="5"/>
      <c r="U7" s="5"/>
      <c r="V7" s="5"/>
      <c r="W7" s="5"/>
      <c r="X7" s="5"/>
      <c r="Y7" s="5" t="s">
        <v>712</v>
      </c>
      <c r="Z7" s="5" t="s">
        <v>712</v>
      </c>
      <c r="AA7" s="5"/>
      <c r="AB7" s="5"/>
      <c r="AC7" s="5"/>
      <c r="AD7" s="5"/>
      <c r="AE7" s="5"/>
      <c r="AF7" s="5"/>
    </row>
    <row r="8" spans="1:32">
      <c r="A8" s="10" t="s">
        <v>179</v>
      </c>
      <c r="B8" s="5" t="s">
        <v>713</v>
      </c>
      <c r="C8" s="5" t="s">
        <v>147</v>
      </c>
      <c r="D8" s="5" t="s">
        <v>147</v>
      </c>
      <c r="E8" s="5" t="s">
        <v>147</v>
      </c>
      <c r="F8" s="5"/>
      <c r="G8" s="5"/>
      <c r="H8" s="5"/>
      <c r="I8" s="5"/>
      <c r="J8" s="5"/>
      <c r="K8" s="5" t="s">
        <v>147</v>
      </c>
      <c r="L8" s="5"/>
      <c r="M8" s="5"/>
      <c r="N8" s="5"/>
      <c r="O8" s="5"/>
      <c r="P8" s="5"/>
      <c r="Q8" s="5" t="s">
        <v>713</v>
      </c>
      <c r="R8" s="5" t="s">
        <v>713</v>
      </c>
      <c r="S8" s="5"/>
      <c r="T8" s="5"/>
      <c r="U8" s="5"/>
      <c r="V8" s="5"/>
      <c r="W8" s="5"/>
      <c r="X8" s="5"/>
      <c r="Y8" s="5" t="s">
        <v>714</v>
      </c>
      <c r="Z8" s="5" t="s">
        <v>714</v>
      </c>
      <c r="AA8" s="5"/>
      <c r="AB8" s="5"/>
      <c r="AC8" s="5"/>
      <c r="AD8" s="5"/>
      <c r="AE8" s="5"/>
      <c r="AF8" s="5"/>
    </row>
    <row r="9" spans="1:32">
      <c r="A9" s="10" t="s">
        <v>715</v>
      </c>
      <c r="B9" s="5" t="s">
        <v>716</v>
      </c>
      <c r="C9" s="5"/>
      <c r="D9" s="5"/>
      <c r="E9" s="5" t="s">
        <v>147</v>
      </c>
      <c r="F9" s="5"/>
      <c r="G9" s="5"/>
      <c r="H9" s="5"/>
      <c r="I9" s="5"/>
      <c r="J9" s="5"/>
      <c r="K9" s="5" t="s">
        <v>147</v>
      </c>
      <c r="L9" s="5"/>
      <c r="M9" s="5"/>
      <c r="N9" s="5"/>
      <c r="O9" s="5"/>
      <c r="P9" s="5"/>
      <c r="Q9" s="5" t="s">
        <v>716</v>
      </c>
      <c r="R9" s="5" t="s">
        <v>716</v>
      </c>
      <c r="S9" s="5"/>
      <c r="T9" s="5"/>
      <c r="U9" s="5"/>
      <c r="V9" s="5"/>
      <c r="W9" s="5"/>
      <c r="X9" s="5"/>
      <c r="Y9" s="5" t="s">
        <v>717</v>
      </c>
      <c r="Z9" s="5" t="s">
        <v>717</v>
      </c>
      <c r="AA9" s="5"/>
      <c r="AB9" s="5"/>
      <c r="AC9" s="5"/>
      <c r="AD9" s="5"/>
      <c r="AE9" s="5"/>
      <c r="AF9" s="5"/>
    </row>
    <row r="10" spans="1:32">
      <c r="A10" s="10" t="s">
        <v>186</v>
      </c>
      <c r="B10" s="5" t="s">
        <v>718</v>
      </c>
      <c r="C10" s="5"/>
      <c r="D10" s="5"/>
      <c r="E10" s="5" t="s">
        <v>147</v>
      </c>
      <c r="F10" s="5"/>
      <c r="G10" s="5"/>
      <c r="H10" s="5"/>
      <c r="I10" s="5"/>
      <c r="J10" s="5"/>
      <c r="K10" s="5" t="s">
        <v>147</v>
      </c>
      <c r="L10" s="5"/>
      <c r="M10" s="5"/>
      <c r="N10" s="5"/>
      <c r="O10" s="5"/>
      <c r="P10" s="5"/>
      <c r="Q10" s="5" t="s">
        <v>718</v>
      </c>
      <c r="R10" s="5" t="s">
        <v>718</v>
      </c>
      <c r="S10" s="5"/>
      <c r="T10" s="5"/>
      <c r="U10" s="5"/>
      <c r="V10" s="5"/>
      <c r="W10" s="5"/>
      <c r="X10" s="5"/>
      <c r="Y10" s="5" t="s">
        <v>719</v>
      </c>
      <c r="Z10" s="5" t="s">
        <v>719</v>
      </c>
      <c r="AA10" s="5"/>
      <c r="AB10" s="5"/>
      <c r="AC10" s="5"/>
      <c r="AD10" s="5"/>
      <c r="AE10" s="5"/>
      <c r="AF10" s="5"/>
    </row>
    <row r="11" spans="1:32">
      <c r="A11" s="10" t="s">
        <v>574</v>
      </c>
      <c r="B11" s="5" t="s">
        <v>720</v>
      </c>
      <c r="C11" s="5" t="s">
        <v>147</v>
      </c>
      <c r="D11" s="5" t="s">
        <v>147</v>
      </c>
      <c r="E11" s="5" t="s">
        <v>147</v>
      </c>
      <c r="F11" s="5"/>
      <c r="G11" s="5"/>
      <c r="H11" s="5"/>
      <c r="I11" s="5"/>
      <c r="J11" s="5"/>
      <c r="K11" s="5" t="s">
        <v>147</v>
      </c>
      <c r="L11" s="5"/>
      <c r="M11" s="5"/>
      <c r="N11" s="5"/>
      <c r="O11" s="5"/>
      <c r="P11" s="5"/>
      <c r="Q11" s="5" t="s">
        <v>720</v>
      </c>
      <c r="R11" s="5" t="s">
        <v>720</v>
      </c>
      <c r="S11" s="5"/>
      <c r="T11" s="5"/>
      <c r="U11" s="5"/>
      <c r="V11" s="5"/>
      <c r="W11" s="5"/>
      <c r="X11" s="5"/>
      <c r="Y11" s="5" t="s">
        <v>721</v>
      </c>
      <c r="Z11" s="5" t="s">
        <v>721</v>
      </c>
      <c r="AA11" s="5"/>
      <c r="AB11" s="5"/>
      <c r="AC11" s="5"/>
      <c r="AD11" s="5"/>
      <c r="AE11" s="5"/>
      <c r="AF11" s="5"/>
    </row>
    <row r="12" spans="1:32">
      <c r="A12" s="10" t="s">
        <v>722</v>
      </c>
      <c r="B12" s="5" t="s">
        <v>723</v>
      </c>
      <c r="C12" s="5"/>
      <c r="D12" s="5" t="s">
        <v>147</v>
      </c>
      <c r="E12" s="5" t="s">
        <v>147</v>
      </c>
      <c r="F12" s="5"/>
      <c r="G12" s="5"/>
      <c r="H12" s="5"/>
      <c r="I12" s="5"/>
      <c r="J12" s="5"/>
      <c r="K12" s="5" t="s">
        <v>147</v>
      </c>
      <c r="L12" s="5"/>
      <c r="M12" s="5"/>
      <c r="N12" s="5"/>
      <c r="O12" s="5"/>
      <c r="P12" s="5"/>
      <c r="Q12" s="5" t="s">
        <v>723</v>
      </c>
      <c r="R12" s="5" t="s">
        <v>723</v>
      </c>
      <c r="S12" s="5"/>
      <c r="T12" s="5"/>
      <c r="U12" s="5"/>
      <c r="V12" s="5"/>
      <c r="W12" s="5"/>
      <c r="X12" s="5"/>
      <c r="Y12" s="5" t="s">
        <v>724</v>
      </c>
      <c r="Z12" s="5" t="s">
        <v>724</v>
      </c>
      <c r="AA12" s="5"/>
      <c r="AB12" s="5"/>
      <c r="AC12" s="5"/>
      <c r="AD12" s="5"/>
      <c r="AE12" s="5"/>
      <c r="AF12" s="5"/>
    </row>
    <row r="13" spans="1:32">
      <c r="A13" s="10" t="s">
        <v>725</v>
      </c>
      <c r="B13" s="5" t="s">
        <v>726</v>
      </c>
      <c r="C13" s="5"/>
      <c r="D13" s="5"/>
      <c r="E13" s="5" t="s">
        <v>147</v>
      </c>
      <c r="F13" s="5"/>
      <c r="G13" s="5"/>
      <c r="H13" s="5"/>
      <c r="I13" s="5"/>
      <c r="J13" s="5"/>
      <c r="K13" s="5" t="s">
        <v>147</v>
      </c>
      <c r="L13" s="5"/>
      <c r="M13" s="5"/>
      <c r="N13" s="5"/>
      <c r="O13" s="5"/>
      <c r="P13" s="5"/>
      <c r="Q13" s="5" t="s">
        <v>726</v>
      </c>
      <c r="R13" s="5" t="s">
        <v>726</v>
      </c>
      <c r="S13" s="5"/>
      <c r="T13" s="5"/>
      <c r="U13" s="5"/>
      <c r="V13" s="5"/>
      <c r="W13" s="5"/>
      <c r="X13" s="5"/>
      <c r="Y13" s="5" t="s">
        <v>727</v>
      </c>
      <c r="Z13" s="5" t="s">
        <v>727</v>
      </c>
      <c r="AA13" s="5"/>
      <c r="AB13" s="5"/>
      <c r="AC13" s="5"/>
      <c r="AD13" s="5"/>
      <c r="AE13" s="5"/>
      <c r="AF13" s="5"/>
    </row>
    <row r="14" spans="1:32">
      <c r="A14" s="10" t="s">
        <v>728</v>
      </c>
      <c r="B14" s="5" t="s">
        <v>729</v>
      </c>
      <c r="C14" s="5" t="s">
        <v>147</v>
      </c>
      <c r="D14" s="5"/>
      <c r="E14" s="5" t="s">
        <v>147</v>
      </c>
      <c r="F14" s="5"/>
      <c r="G14" s="5"/>
      <c r="H14" s="5"/>
      <c r="I14" s="5"/>
      <c r="J14" s="5"/>
      <c r="K14" s="5" t="s">
        <v>147</v>
      </c>
      <c r="L14" s="5"/>
      <c r="M14" s="5"/>
      <c r="N14" s="5"/>
      <c r="O14" s="5"/>
      <c r="P14" s="5"/>
      <c r="Q14" s="5" t="s">
        <v>729</v>
      </c>
      <c r="R14" s="5" t="s">
        <v>729</v>
      </c>
      <c r="S14" s="5"/>
      <c r="T14" s="5"/>
      <c r="U14" s="5"/>
      <c r="V14" s="5"/>
      <c r="W14" s="5"/>
      <c r="X14" s="5"/>
      <c r="Y14" s="5" t="s">
        <v>730</v>
      </c>
      <c r="Z14" s="5" t="s">
        <v>730</v>
      </c>
      <c r="AA14" s="5"/>
      <c r="AB14" s="5"/>
      <c r="AC14" s="5"/>
      <c r="AD14" s="5"/>
      <c r="AE14" s="5"/>
      <c r="AF14" s="5"/>
    </row>
    <row r="15" spans="1:32">
      <c r="A15" s="10" t="s">
        <v>731</v>
      </c>
      <c r="B15" s="5" t="s">
        <v>732</v>
      </c>
      <c r="C15" s="5"/>
      <c r="D15" s="5"/>
      <c r="E15" s="5" t="s">
        <v>147</v>
      </c>
      <c r="F15" s="5"/>
      <c r="G15" s="5"/>
      <c r="H15" s="5"/>
      <c r="I15" s="5"/>
      <c r="J15" s="5"/>
      <c r="K15" s="5" t="s">
        <v>147</v>
      </c>
      <c r="L15" s="5"/>
      <c r="M15" s="5"/>
      <c r="N15" s="5"/>
      <c r="O15" s="5"/>
      <c r="P15" s="5"/>
      <c r="Q15" s="5" t="s">
        <v>732</v>
      </c>
      <c r="R15" s="5" t="s">
        <v>732</v>
      </c>
      <c r="S15" s="5"/>
      <c r="T15" s="5"/>
      <c r="U15" s="5"/>
      <c r="V15" s="5"/>
      <c r="W15" s="5"/>
      <c r="X15" s="5"/>
      <c r="Y15" s="5" t="s">
        <v>733</v>
      </c>
      <c r="Z15" s="5" t="s">
        <v>733</v>
      </c>
      <c r="AA15" s="5"/>
      <c r="AB15" s="5"/>
      <c r="AC15" s="5"/>
      <c r="AD15" s="5"/>
      <c r="AE15" s="5"/>
      <c r="AF15" s="5"/>
    </row>
    <row r="16" spans="1:32">
      <c r="A16" s="10" t="s">
        <v>209</v>
      </c>
      <c r="B16" s="5" t="s">
        <v>734</v>
      </c>
      <c r="C16" s="5"/>
      <c r="D16" s="5"/>
      <c r="E16" s="5" t="s">
        <v>147</v>
      </c>
      <c r="F16" s="5"/>
      <c r="G16" s="5"/>
      <c r="H16" s="5"/>
      <c r="I16" s="5"/>
      <c r="J16" s="5"/>
      <c r="K16" s="5" t="s">
        <v>147</v>
      </c>
      <c r="L16" s="5"/>
      <c r="M16" s="5"/>
      <c r="N16" s="5"/>
      <c r="O16" s="5"/>
      <c r="P16" s="5"/>
      <c r="Q16" s="5" t="s">
        <v>734</v>
      </c>
      <c r="R16" s="5" t="s">
        <v>734</v>
      </c>
      <c r="S16" s="5"/>
      <c r="T16" s="5"/>
      <c r="U16" s="5"/>
      <c r="V16" s="5"/>
      <c r="W16" s="5"/>
      <c r="X16" s="5"/>
      <c r="Y16" s="5" t="s">
        <v>735</v>
      </c>
      <c r="Z16" s="5" t="s">
        <v>735</v>
      </c>
      <c r="AA16" s="5"/>
      <c r="AB16" s="5"/>
      <c r="AC16" s="5"/>
      <c r="AD16" s="5"/>
      <c r="AE16" s="5"/>
      <c r="AF16" s="5"/>
    </row>
    <row r="17" spans="1:32">
      <c r="A17" s="10" t="s">
        <v>206</v>
      </c>
      <c r="B17" s="5" t="s">
        <v>736</v>
      </c>
      <c r="C17" s="5"/>
      <c r="D17" s="5"/>
      <c r="E17" s="5" t="s">
        <v>147</v>
      </c>
      <c r="F17" s="5"/>
      <c r="G17" s="5"/>
      <c r="H17" s="5"/>
      <c r="I17" s="5"/>
      <c r="J17" s="5"/>
      <c r="K17" s="5" t="s">
        <v>147</v>
      </c>
      <c r="L17" s="5"/>
      <c r="M17" s="5"/>
      <c r="N17" s="5"/>
      <c r="O17" s="5"/>
      <c r="P17" s="5"/>
      <c r="Q17" s="5" t="s">
        <v>736</v>
      </c>
      <c r="R17" s="5" t="s">
        <v>736</v>
      </c>
      <c r="S17" s="5"/>
      <c r="T17" s="5"/>
      <c r="U17" s="5"/>
      <c r="V17" s="5"/>
      <c r="W17" s="5"/>
      <c r="X17" s="5"/>
      <c r="Y17" s="5" t="s">
        <v>737</v>
      </c>
      <c r="Z17" s="5" t="s">
        <v>737</v>
      </c>
      <c r="AA17" s="5"/>
      <c r="AB17" s="5"/>
      <c r="AC17" s="5"/>
      <c r="AD17" s="5"/>
      <c r="AE17" s="5"/>
      <c r="AF17" s="5"/>
    </row>
    <row r="18" spans="1:32">
      <c r="A18" s="10" t="s">
        <v>738</v>
      </c>
      <c r="B18" s="5" t="s">
        <v>739</v>
      </c>
      <c r="C18" s="5" t="s">
        <v>147</v>
      </c>
      <c r="D18" s="5" t="s">
        <v>147</v>
      </c>
      <c r="E18" s="5" t="s">
        <v>147</v>
      </c>
      <c r="F18" s="5"/>
      <c r="G18" s="5"/>
      <c r="H18" s="5"/>
      <c r="I18" s="5"/>
      <c r="J18" s="5"/>
      <c r="K18" s="5" t="s">
        <v>147</v>
      </c>
      <c r="L18" s="5"/>
      <c r="M18" s="5"/>
      <c r="N18" s="5"/>
      <c r="O18" s="5"/>
      <c r="P18" s="5"/>
      <c r="Q18" s="5" t="s">
        <v>739</v>
      </c>
      <c r="R18" s="5" t="s">
        <v>739</v>
      </c>
      <c r="S18" s="5"/>
      <c r="T18" s="5"/>
      <c r="U18" s="5"/>
      <c r="V18" s="5"/>
      <c r="W18" s="5"/>
      <c r="X18" s="5"/>
      <c r="Y18" s="5" t="s">
        <v>740</v>
      </c>
      <c r="Z18" s="5" t="s">
        <v>740</v>
      </c>
      <c r="AA18" s="5"/>
      <c r="AB18" s="5"/>
      <c r="AC18" s="5"/>
      <c r="AD18" s="5"/>
      <c r="AE18" s="5"/>
      <c r="AF18" s="5"/>
    </row>
    <row r="19" spans="1:32">
      <c r="A19" s="10" t="s">
        <v>741</v>
      </c>
      <c r="B19" s="5" t="s">
        <v>742</v>
      </c>
      <c r="C19" s="5" t="s">
        <v>147</v>
      </c>
      <c r="D19" s="5"/>
      <c r="E19" s="5" t="s">
        <v>147</v>
      </c>
      <c r="F19" s="5"/>
      <c r="G19" s="5"/>
      <c r="H19" s="5"/>
      <c r="I19" s="5"/>
      <c r="J19" s="5"/>
      <c r="K19" s="5" t="s">
        <v>147</v>
      </c>
      <c r="L19" s="5"/>
      <c r="M19" s="5"/>
      <c r="N19" s="5"/>
      <c r="O19" s="5"/>
      <c r="P19" s="5"/>
      <c r="Q19" s="5" t="s">
        <v>742</v>
      </c>
      <c r="R19" s="5" t="s">
        <v>742</v>
      </c>
      <c r="S19" s="5"/>
      <c r="T19" s="5"/>
      <c r="U19" s="5"/>
      <c r="V19" s="5"/>
      <c r="W19" s="5"/>
      <c r="X19" s="5"/>
      <c r="Y19" s="5" t="s">
        <v>743</v>
      </c>
      <c r="Z19" s="5" t="s">
        <v>743</v>
      </c>
      <c r="AA19" s="5"/>
      <c r="AB19" s="5"/>
      <c r="AC19" s="5"/>
      <c r="AD19" s="5"/>
      <c r="AE19" s="5"/>
      <c r="AF19" s="5"/>
    </row>
    <row r="20" spans="1:32">
      <c r="A20" s="10" t="s">
        <v>744</v>
      </c>
      <c r="B20" s="5" t="s">
        <v>745</v>
      </c>
      <c r="C20" s="5"/>
      <c r="D20" s="5"/>
      <c r="E20" s="5" t="s">
        <v>147</v>
      </c>
      <c r="F20" s="5"/>
      <c r="G20" s="5"/>
      <c r="H20" s="5"/>
      <c r="I20" s="5"/>
      <c r="J20" s="5"/>
      <c r="K20" s="5" t="s">
        <v>147</v>
      </c>
      <c r="L20" s="5"/>
      <c r="M20" s="5"/>
      <c r="N20" s="5"/>
      <c r="O20" s="5"/>
      <c r="P20" s="5"/>
      <c r="Q20" s="5" t="s">
        <v>745</v>
      </c>
      <c r="R20" s="5" t="s">
        <v>745</v>
      </c>
      <c r="S20" s="5"/>
      <c r="T20" s="5"/>
      <c r="U20" s="5"/>
      <c r="V20" s="5"/>
      <c r="W20" s="5"/>
      <c r="X20" s="5"/>
      <c r="Y20" s="5" t="s">
        <v>746</v>
      </c>
      <c r="Z20" s="5" t="s">
        <v>746</v>
      </c>
      <c r="AA20" s="5"/>
      <c r="AB20" s="5"/>
      <c r="AC20" s="5"/>
      <c r="AD20" s="5"/>
      <c r="AE20" s="5"/>
      <c r="AF20" s="5"/>
    </row>
    <row r="21" spans="1:32">
      <c r="A21" s="10" t="s">
        <v>747</v>
      </c>
      <c r="B21" s="5" t="s">
        <v>748</v>
      </c>
      <c r="C21" s="5"/>
      <c r="D21" s="5"/>
      <c r="E21" s="5" t="s">
        <v>147</v>
      </c>
      <c r="F21" s="5"/>
      <c r="G21" s="5"/>
      <c r="H21" s="5"/>
      <c r="I21" s="5"/>
      <c r="J21" s="5"/>
      <c r="K21" s="5" t="s">
        <v>147</v>
      </c>
      <c r="L21" s="5"/>
      <c r="M21" s="5"/>
      <c r="N21" s="5"/>
      <c r="O21" s="5"/>
      <c r="P21" s="5"/>
      <c r="Q21" s="5" t="s">
        <v>748</v>
      </c>
      <c r="R21" s="5" t="s">
        <v>748</v>
      </c>
      <c r="S21" s="5"/>
      <c r="T21" s="5"/>
      <c r="U21" s="5"/>
      <c r="V21" s="5"/>
      <c r="W21" s="5"/>
      <c r="X21" s="5"/>
      <c r="Y21" s="5" t="s">
        <v>749</v>
      </c>
      <c r="Z21" s="5" t="s">
        <v>749</v>
      </c>
      <c r="AA21" s="5"/>
      <c r="AB21" s="5"/>
      <c r="AC21" s="5"/>
      <c r="AD21" s="5"/>
      <c r="AE21" s="5"/>
      <c r="AF21" s="5"/>
    </row>
    <row r="22" spans="1:32">
      <c r="A22" s="10" t="s">
        <v>750</v>
      </c>
      <c r="B22" s="5" t="s">
        <v>751</v>
      </c>
      <c r="C22" s="5" t="s">
        <v>147</v>
      </c>
      <c r="D22" s="5" t="s">
        <v>147</v>
      </c>
      <c r="E22" s="5" t="s">
        <v>147</v>
      </c>
      <c r="F22" s="5"/>
      <c r="G22" s="5" t="s">
        <v>147</v>
      </c>
      <c r="H22" s="5"/>
      <c r="I22" s="5"/>
      <c r="J22" s="5"/>
      <c r="K22" s="5" t="s">
        <v>147</v>
      </c>
      <c r="L22" s="5"/>
      <c r="M22" s="5"/>
      <c r="N22" s="5"/>
      <c r="O22" s="5"/>
      <c r="P22" s="5"/>
      <c r="Q22" s="5" t="s">
        <v>751</v>
      </c>
      <c r="R22" s="5" t="s">
        <v>751</v>
      </c>
      <c r="S22" s="5"/>
      <c r="T22" s="5"/>
      <c r="U22" s="5"/>
      <c r="V22" s="5"/>
      <c r="W22" s="5"/>
      <c r="X22" s="5"/>
      <c r="Y22" s="5" t="s">
        <v>752</v>
      </c>
      <c r="Z22" s="5" t="s">
        <v>752</v>
      </c>
      <c r="AA22" s="5"/>
      <c r="AB22" s="5"/>
      <c r="AC22" s="5"/>
      <c r="AD22" s="5"/>
      <c r="AE22" s="5"/>
      <c r="AF22" s="5"/>
    </row>
    <row r="23" spans="1:32">
      <c r="A23" s="10" t="s">
        <v>753</v>
      </c>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row>
    <row r="24" spans="1:32">
      <c r="A24" s="10" t="s">
        <v>754</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row>
    <row r="25" spans="1:32">
      <c r="A25" s="10" t="s">
        <v>755</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row>
    <row r="26" spans="1:32">
      <c r="A26" s="10" t="s">
        <v>756</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row>
    <row r="27" spans="1:32">
      <c r="A27" s="10" t="s">
        <v>757</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row>
    <row r="28" spans="1:32">
      <c r="A28" s="10" t="s">
        <v>758</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row>
    <row r="29" spans="1:32">
      <c r="A29" s="10" t="s">
        <v>647</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row>
    <row r="30" spans="1:32">
      <c r="A30" s="10" t="s">
        <v>644</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row>
    <row r="31" spans="1:32">
      <c r="A31" s="10" t="s">
        <v>634</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row>
    <row r="32" spans="1:32">
      <c r="A32" s="10" t="s">
        <v>759</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row>
    <row r="33" spans="1:32">
      <c r="A33" s="10" t="s">
        <v>650</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row>
    <row r="34" spans="1:32">
      <c r="A34" s="10" t="s">
        <v>467</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row>
    <row r="35" spans="1:32">
      <c r="A35" s="10" t="s">
        <v>760</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row>
    <row r="36" spans="1:32">
      <c r="A36" s="10" t="s">
        <v>761</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row>
  </sheetData>
  <sheetProtection algorithmName="SHA-512" hashValue="o7pm9E4vbW4CiHd2z6hkTfrvUteSxWVYF6y5V7a3aWFMwTA4bRwc4Rv9VnWRBSfKN1hiOI91/E2GoKn15TGmxw==" saltValue="Im4TYiZVgNbsZP+6DFbq9g==" spinCount="100000" sheet="1" objects="1" scenarios="1"/>
  <mergeCells count="5">
    <mergeCell ref="A1:AF1"/>
    <mergeCell ref="B2:P3"/>
    <mergeCell ref="Q2:X3"/>
    <mergeCell ref="Y2:AF3"/>
    <mergeCell ref="A2:A3"/>
  </mergeCells>
  <dataValidations count="3">
    <dataValidation type="list" showInputMessage="1" showErrorMessage="1" sqref="C5:D36 G5:G36 I5:K36">
      <formula1>nr_yes</formula1>
    </dataValidation>
    <dataValidation type="list" showInputMessage="1" showErrorMessage="1" sqref="E5:F36">
      <formula1>nr_yes_no</formula1>
    </dataValidation>
    <dataValidation type="list" showInputMessage="1" showErrorMessage="1" sqref="H5:H36">
      <formula1>nr_brand_categorization</formula1>
    </dataValidation>
  </dataValidations>
  <hyperlinks>
    <hyperlink ref="A2" location="'Index'!A1" display="Index"/>
  </hyperlinks>
  <pageMargins left="0.75" right="0.75" top="0.75" bottom="0.5" header="0.5" footer="0.7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54"/>
  <sheetViews>
    <sheetView workbookViewId="0">
      <selection sqref="A1 A1:K1"/>
    </sheetView>
  </sheetViews>
  <sheetFormatPr defaultColWidth="0" defaultRowHeight="14.4" zeroHeight="1"/>
  <cols>
    <col min="1" max="1" width="8.6640625" customWidth="1"/>
    <col min="2" max="2" width="40.6640625" style="29" customWidth="1"/>
    <col min="3" max="3" width="50.6640625" style="29" customWidth="1"/>
    <col min="4" max="11" width="30.6640625" style="29" customWidth="1"/>
    <col min="12" max="12" width="9.109375" style="29" hidden="1" customWidth="1"/>
    <col min="13" max="16384" width="9.109375" style="29" hidden="1"/>
  </cols>
  <sheetData>
    <row r="1" spans="1:11" s="92" customFormat="1" ht="80.099999999999994" customHeight="1">
      <c r="A1" s="185" t="s">
        <v>762</v>
      </c>
      <c r="B1" s="186"/>
      <c r="C1" s="186"/>
      <c r="D1" s="186"/>
      <c r="E1" s="186"/>
      <c r="F1" s="186"/>
      <c r="G1" s="186"/>
      <c r="H1" s="186"/>
      <c r="I1" s="186"/>
      <c r="J1" s="186"/>
      <c r="K1" s="187"/>
    </row>
    <row r="2" spans="1:11" s="93" customFormat="1" ht="39.9" customHeight="1">
      <c r="A2" s="183" t="s">
        <v>2</v>
      </c>
      <c r="B2" s="188" t="s">
        <v>559</v>
      </c>
      <c r="C2" s="190"/>
      <c r="D2" s="188" t="s">
        <v>560</v>
      </c>
      <c r="E2" s="189"/>
      <c r="F2" s="189"/>
      <c r="G2" s="189"/>
      <c r="H2" s="189"/>
      <c r="I2" s="189"/>
      <c r="J2" s="189"/>
      <c r="K2" s="190"/>
    </row>
    <row r="3" spans="1:11" s="94" customFormat="1" ht="39.9" customHeight="1">
      <c r="A3" s="184"/>
      <c r="B3" s="191"/>
      <c r="C3" s="193"/>
      <c r="D3" s="191"/>
      <c r="E3" s="192"/>
      <c r="F3" s="192"/>
      <c r="G3" s="192"/>
      <c r="H3" s="192"/>
      <c r="I3" s="192"/>
      <c r="J3" s="192"/>
      <c r="K3" s="193"/>
    </row>
    <row r="4" spans="1:11" s="95" customFormat="1" ht="60" customHeight="1">
      <c r="A4" s="96" t="s">
        <v>561</v>
      </c>
      <c r="B4" s="96" t="s">
        <v>567</v>
      </c>
      <c r="C4" s="96" t="s">
        <v>763</v>
      </c>
      <c r="D4" s="96" t="str">
        <f>ps_language1</f>
        <v>English (United Kingdom)</v>
      </c>
      <c r="E4" s="96">
        <f>ps_language2</f>
        <v>0</v>
      </c>
      <c r="F4" s="96">
        <f>ps_language3</f>
        <v>0</v>
      </c>
      <c r="G4" s="96">
        <f>ps_language4</f>
        <v>0</v>
      </c>
      <c r="H4" s="96">
        <f>ps_language5</f>
        <v>0</v>
      </c>
      <c r="I4" s="96">
        <f>ps_language6</f>
        <v>0</v>
      </c>
      <c r="J4" s="96">
        <f>ps_language7</f>
        <v>0</v>
      </c>
      <c r="K4" s="96">
        <f>ps_language8</f>
        <v>0</v>
      </c>
    </row>
    <row r="5" spans="1:11">
      <c r="A5" s="33" t="s">
        <v>705</v>
      </c>
      <c r="B5" s="5"/>
      <c r="C5" s="5"/>
      <c r="D5" s="5"/>
      <c r="E5" s="5"/>
      <c r="F5" s="5"/>
      <c r="G5" s="5"/>
      <c r="H5" s="5"/>
      <c r="I5" s="5"/>
      <c r="J5" s="5"/>
      <c r="K5" s="5"/>
    </row>
    <row r="6" spans="1:11">
      <c r="A6" s="33" t="s">
        <v>708</v>
      </c>
      <c r="B6" s="5"/>
      <c r="C6" s="5"/>
      <c r="D6" s="5"/>
      <c r="E6" s="5"/>
      <c r="F6" s="5"/>
      <c r="G6" s="5"/>
      <c r="H6" s="5"/>
      <c r="I6" s="5"/>
      <c r="J6" s="5"/>
      <c r="K6" s="5"/>
    </row>
    <row r="7" spans="1:11">
      <c r="A7" s="33" t="s">
        <v>764</v>
      </c>
      <c r="B7" s="5"/>
      <c r="C7" s="5"/>
      <c r="D7" s="5"/>
      <c r="E7" s="5"/>
      <c r="F7" s="5"/>
      <c r="G7" s="5"/>
      <c r="H7" s="5"/>
      <c r="I7" s="5"/>
      <c r="J7" s="5"/>
      <c r="K7" s="5"/>
    </row>
    <row r="8" spans="1:11">
      <c r="A8" s="33" t="s">
        <v>765</v>
      </c>
      <c r="B8" s="5"/>
      <c r="C8" s="5"/>
      <c r="D8" s="5"/>
      <c r="E8" s="5"/>
      <c r="F8" s="5"/>
      <c r="G8" s="5"/>
      <c r="H8" s="5"/>
      <c r="I8" s="5"/>
      <c r="J8" s="5"/>
      <c r="K8" s="5"/>
    </row>
    <row r="9" spans="1:11">
      <c r="A9" s="10" t="s">
        <v>715</v>
      </c>
      <c r="B9" s="5"/>
      <c r="C9" s="5"/>
      <c r="D9" s="5"/>
      <c r="E9" s="5"/>
      <c r="F9" s="5"/>
      <c r="G9" s="5"/>
      <c r="H9" s="5"/>
      <c r="I9" s="5"/>
      <c r="J9" s="5"/>
      <c r="K9" s="5"/>
    </row>
    <row r="10" spans="1:11">
      <c r="A10" s="10" t="s">
        <v>186</v>
      </c>
      <c r="B10" s="5"/>
      <c r="C10" s="5"/>
      <c r="D10" s="5"/>
      <c r="E10" s="5"/>
      <c r="F10" s="5"/>
      <c r="G10" s="5"/>
      <c r="H10" s="5"/>
      <c r="I10" s="5"/>
      <c r="J10" s="5"/>
      <c r="K10" s="5"/>
    </row>
    <row r="11" spans="1:11">
      <c r="A11" s="10" t="s">
        <v>574</v>
      </c>
      <c r="B11" s="5"/>
      <c r="C11" s="5"/>
      <c r="D11" s="5"/>
      <c r="E11" s="5"/>
      <c r="F11" s="5"/>
      <c r="G11" s="5"/>
      <c r="H11" s="5"/>
      <c r="I11" s="5"/>
      <c r="J11" s="5"/>
      <c r="K11" s="5"/>
    </row>
    <row r="12" spans="1:11">
      <c r="A12" s="10" t="s">
        <v>722</v>
      </c>
      <c r="B12" s="5"/>
      <c r="C12" s="5"/>
      <c r="D12" s="5"/>
      <c r="E12" s="5"/>
      <c r="F12" s="5"/>
      <c r="G12" s="5"/>
      <c r="H12" s="5"/>
      <c r="I12" s="5"/>
      <c r="J12" s="5"/>
      <c r="K12" s="5"/>
    </row>
    <row r="13" spans="1:11">
      <c r="A13" s="10" t="s">
        <v>725</v>
      </c>
      <c r="B13" s="5"/>
      <c r="C13" s="5"/>
      <c r="D13" s="5"/>
      <c r="E13" s="5"/>
      <c r="F13" s="5"/>
      <c r="G13" s="5"/>
      <c r="H13" s="5"/>
      <c r="I13" s="5"/>
      <c r="J13" s="5"/>
      <c r="K13" s="5"/>
    </row>
    <row r="14" spans="1:11">
      <c r="A14" s="10" t="s">
        <v>728</v>
      </c>
      <c r="B14" s="5"/>
      <c r="C14" s="5"/>
      <c r="D14" s="5"/>
      <c r="E14" s="5"/>
      <c r="F14" s="5"/>
      <c r="G14" s="5"/>
      <c r="H14" s="5"/>
      <c r="I14" s="5"/>
      <c r="J14" s="5"/>
      <c r="K14" s="5"/>
    </row>
    <row r="15" spans="1:11">
      <c r="A15" s="10" t="s">
        <v>731</v>
      </c>
      <c r="B15" s="5"/>
      <c r="C15" s="5"/>
      <c r="D15" s="5"/>
      <c r="E15" s="5"/>
      <c r="F15" s="5"/>
      <c r="G15" s="5"/>
      <c r="H15" s="5"/>
      <c r="I15" s="5"/>
      <c r="J15" s="5"/>
      <c r="K15" s="5"/>
    </row>
    <row r="16" spans="1:11">
      <c r="A16" s="10" t="s">
        <v>209</v>
      </c>
      <c r="B16" s="5"/>
      <c r="C16" s="5"/>
      <c r="D16" s="5"/>
      <c r="E16" s="5"/>
      <c r="F16" s="5"/>
      <c r="G16" s="5"/>
      <c r="H16" s="5"/>
      <c r="I16" s="5"/>
      <c r="J16" s="5"/>
      <c r="K16" s="5"/>
    </row>
    <row r="17" spans="1:11">
      <c r="A17" s="10" t="s">
        <v>206</v>
      </c>
      <c r="B17" s="5"/>
      <c r="C17" s="5"/>
      <c r="D17" s="5"/>
      <c r="E17" s="5"/>
      <c r="F17" s="5"/>
      <c r="G17" s="5"/>
      <c r="H17" s="5"/>
      <c r="I17" s="5"/>
      <c r="J17" s="5"/>
      <c r="K17" s="5"/>
    </row>
    <row r="18" spans="1:11">
      <c r="A18" s="10" t="s">
        <v>738</v>
      </c>
      <c r="B18" s="5"/>
      <c r="C18" s="5"/>
      <c r="D18" s="5"/>
      <c r="E18" s="5"/>
      <c r="F18" s="5"/>
      <c r="G18" s="5"/>
      <c r="H18" s="5"/>
      <c r="I18" s="5"/>
      <c r="J18" s="5"/>
      <c r="K18" s="5"/>
    </row>
    <row r="19" spans="1:11">
      <c r="A19" s="10" t="s">
        <v>741</v>
      </c>
      <c r="B19" s="5"/>
      <c r="C19" s="5"/>
      <c r="D19" s="5"/>
      <c r="E19" s="5"/>
      <c r="F19" s="5"/>
      <c r="G19" s="5"/>
      <c r="H19" s="5"/>
      <c r="I19" s="5"/>
      <c r="J19" s="5"/>
      <c r="K19" s="5"/>
    </row>
    <row r="20" spans="1:11">
      <c r="A20" s="10" t="s">
        <v>744</v>
      </c>
      <c r="B20" s="5"/>
      <c r="C20" s="5"/>
      <c r="D20" s="5"/>
      <c r="E20" s="5"/>
      <c r="F20" s="5"/>
      <c r="G20" s="5"/>
      <c r="H20" s="5"/>
      <c r="I20" s="5"/>
      <c r="J20" s="5"/>
      <c r="K20" s="5"/>
    </row>
    <row r="21" spans="1:11">
      <c r="A21" s="10" t="s">
        <v>747</v>
      </c>
      <c r="B21" s="5"/>
      <c r="C21" s="5"/>
      <c r="D21" s="5"/>
      <c r="E21" s="5"/>
      <c r="F21" s="5"/>
      <c r="G21" s="5"/>
      <c r="H21" s="5"/>
      <c r="I21" s="5"/>
      <c r="J21" s="5"/>
      <c r="K21" s="5"/>
    </row>
    <row r="22" spans="1:11">
      <c r="A22" s="10" t="s">
        <v>750</v>
      </c>
      <c r="B22" s="5"/>
      <c r="C22" s="5"/>
      <c r="D22" s="5"/>
      <c r="E22" s="5"/>
      <c r="F22" s="5"/>
      <c r="G22" s="5"/>
      <c r="H22" s="5"/>
      <c r="I22" s="5"/>
      <c r="J22" s="5"/>
      <c r="K22" s="5"/>
    </row>
    <row r="23" spans="1:11">
      <c r="A23" s="10" t="s">
        <v>753</v>
      </c>
      <c r="B23" s="5"/>
      <c r="C23" s="5"/>
      <c r="D23" s="5"/>
      <c r="E23" s="5"/>
      <c r="F23" s="5"/>
      <c r="G23" s="5"/>
      <c r="H23" s="5"/>
      <c r="I23" s="5"/>
      <c r="J23" s="5"/>
      <c r="K23" s="5"/>
    </row>
    <row r="24" spans="1:11">
      <c r="A24" s="10" t="s">
        <v>754</v>
      </c>
      <c r="B24" s="5"/>
      <c r="C24" s="5"/>
      <c r="D24" s="5"/>
      <c r="E24" s="5"/>
      <c r="F24" s="5"/>
      <c r="G24" s="5"/>
      <c r="H24" s="5"/>
      <c r="I24" s="5"/>
      <c r="J24" s="5"/>
      <c r="K24" s="5"/>
    </row>
    <row r="25" spans="1:11">
      <c r="A25" s="10" t="s">
        <v>755</v>
      </c>
      <c r="B25" s="5"/>
      <c r="C25" s="5"/>
      <c r="D25" s="5"/>
      <c r="E25" s="5"/>
      <c r="F25" s="5"/>
      <c r="G25" s="5"/>
      <c r="H25" s="5"/>
      <c r="I25" s="5"/>
      <c r="J25" s="5"/>
      <c r="K25" s="5"/>
    </row>
    <row r="26" spans="1:11">
      <c r="A26" s="10" t="s">
        <v>756</v>
      </c>
      <c r="B26" s="5"/>
      <c r="C26" s="5"/>
      <c r="D26" s="5"/>
      <c r="E26" s="5"/>
      <c r="F26" s="5"/>
      <c r="G26" s="5"/>
      <c r="H26" s="5"/>
      <c r="I26" s="5"/>
      <c r="J26" s="5"/>
      <c r="K26" s="5"/>
    </row>
    <row r="27" spans="1:11">
      <c r="A27" s="10" t="s">
        <v>757</v>
      </c>
      <c r="B27" s="5"/>
      <c r="C27" s="5"/>
      <c r="D27" s="5"/>
      <c r="E27" s="5"/>
      <c r="F27" s="5"/>
      <c r="G27" s="5"/>
      <c r="H27" s="5"/>
      <c r="I27" s="5"/>
      <c r="J27" s="5"/>
      <c r="K27" s="5"/>
    </row>
    <row r="28" spans="1:11">
      <c r="A28" s="10" t="s">
        <v>758</v>
      </c>
      <c r="B28" s="5"/>
      <c r="C28" s="5"/>
      <c r="D28" s="5"/>
      <c r="E28" s="5"/>
      <c r="F28" s="5"/>
      <c r="G28" s="5"/>
      <c r="H28" s="5"/>
      <c r="I28" s="5"/>
      <c r="J28" s="5"/>
      <c r="K28" s="5"/>
    </row>
    <row r="29" spans="1:11">
      <c r="A29" s="10" t="s">
        <v>647</v>
      </c>
      <c r="B29" s="5"/>
      <c r="C29" s="5"/>
      <c r="D29" s="5"/>
      <c r="E29" s="5"/>
      <c r="F29" s="5"/>
      <c r="G29" s="5"/>
      <c r="H29" s="5"/>
      <c r="I29" s="5"/>
      <c r="J29" s="5"/>
      <c r="K29" s="5"/>
    </row>
    <row r="30" spans="1:11">
      <c r="A30" s="10" t="s">
        <v>644</v>
      </c>
      <c r="B30" s="5"/>
      <c r="C30" s="5"/>
      <c r="D30" s="5"/>
      <c r="E30" s="5"/>
      <c r="F30" s="5"/>
      <c r="G30" s="5"/>
      <c r="H30" s="5"/>
      <c r="I30" s="5"/>
      <c r="J30" s="5"/>
      <c r="K30" s="5"/>
    </row>
    <row r="31" spans="1:11">
      <c r="A31" s="10" t="s">
        <v>634</v>
      </c>
      <c r="B31" s="5"/>
      <c r="C31" s="5"/>
      <c r="D31" s="5"/>
      <c r="E31" s="5"/>
      <c r="F31" s="5"/>
      <c r="G31" s="5"/>
      <c r="H31" s="5"/>
      <c r="I31" s="5"/>
      <c r="J31" s="5"/>
      <c r="K31" s="5"/>
    </row>
    <row r="32" spans="1:11">
      <c r="A32" s="10" t="s">
        <v>759</v>
      </c>
      <c r="B32" s="5"/>
      <c r="C32" s="5"/>
      <c r="D32" s="5"/>
      <c r="E32" s="5"/>
      <c r="F32" s="5"/>
      <c r="G32" s="5"/>
      <c r="H32" s="5"/>
      <c r="I32" s="5"/>
      <c r="J32" s="5"/>
      <c r="K32" s="5"/>
    </row>
    <row r="33" spans="1:11">
      <c r="A33" s="10" t="s">
        <v>650</v>
      </c>
      <c r="B33" s="5"/>
      <c r="C33" s="5"/>
      <c r="D33" s="5"/>
      <c r="E33" s="5"/>
      <c r="F33" s="5"/>
      <c r="G33" s="5"/>
      <c r="H33" s="5"/>
      <c r="I33" s="5"/>
      <c r="J33" s="5"/>
      <c r="K33" s="5"/>
    </row>
    <row r="34" spans="1:11">
      <c r="A34" s="10" t="s">
        <v>467</v>
      </c>
      <c r="B34" s="5"/>
      <c r="C34" s="5"/>
      <c r="D34" s="5"/>
      <c r="E34" s="5"/>
      <c r="F34" s="5"/>
      <c r="G34" s="5"/>
      <c r="H34" s="5"/>
      <c r="I34" s="5"/>
      <c r="J34" s="5"/>
      <c r="K34" s="5"/>
    </row>
    <row r="35" spans="1:11">
      <c r="A35" s="10" t="s">
        <v>760</v>
      </c>
      <c r="B35" s="5"/>
      <c r="C35" s="5"/>
      <c r="D35" s="5"/>
      <c r="E35" s="5"/>
      <c r="F35" s="5"/>
      <c r="G35" s="5"/>
      <c r="H35" s="5"/>
      <c r="I35" s="5"/>
      <c r="J35" s="5"/>
      <c r="K35" s="5"/>
    </row>
    <row r="36" spans="1:11">
      <c r="A36" s="10" t="s">
        <v>761</v>
      </c>
      <c r="B36" s="5"/>
      <c r="C36" s="5"/>
      <c r="D36" s="5"/>
      <c r="E36" s="5"/>
      <c r="F36" s="5"/>
      <c r="G36" s="5"/>
      <c r="H36" s="5"/>
      <c r="I36" s="5"/>
      <c r="J36" s="5"/>
      <c r="K36" s="5"/>
    </row>
    <row r="37" spans="1:11">
      <c r="A37" s="10" t="s">
        <v>282</v>
      </c>
      <c r="B37" s="5"/>
      <c r="C37" s="5"/>
      <c r="D37" s="5"/>
      <c r="E37" s="5"/>
      <c r="F37" s="5"/>
      <c r="G37" s="5"/>
      <c r="H37" s="5"/>
      <c r="I37" s="5"/>
      <c r="J37" s="5"/>
      <c r="K37" s="5"/>
    </row>
    <row r="38" spans="1:11">
      <c r="A38" s="10" t="s">
        <v>279</v>
      </c>
      <c r="B38" s="5"/>
      <c r="C38" s="5"/>
      <c r="D38" s="5"/>
      <c r="E38" s="5"/>
      <c r="F38" s="5"/>
      <c r="G38" s="5"/>
      <c r="H38" s="5"/>
      <c r="I38" s="5"/>
      <c r="J38" s="5"/>
      <c r="K38" s="5"/>
    </row>
    <row r="39" spans="1:11">
      <c r="A39" s="10" t="s">
        <v>766</v>
      </c>
      <c r="B39" s="5"/>
      <c r="C39" s="5"/>
      <c r="D39" s="5"/>
      <c r="E39" s="5"/>
      <c r="F39" s="5"/>
      <c r="G39" s="5"/>
      <c r="H39" s="5"/>
      <c r="I39" s="5"/>
      <c r="J39" s="5"/>
      <c r="K39" s="5"/>
    </row>
    <row r="40" spans="1:11">
      <c r="A40" s="10" t="s">
        <v>767</v>
      </c>
      <c r="B40" s="5"/>
      <c r="C40" s="5"/>
      <c r="D40" s="5"/>
      <c r="E40" s="5"/>
      <c r="F40" s="5"/>
      <c r="G40" s="5"/>
      <c r="H40" s="5"/>
      <c r="I40" s="5"/>
      <c r="J40" s="5"/>
      <c r="K40" s="5"/>
    </row>
    <row r="41" spans="1:11">
      <c r="A41" s="10" t="s">
        <v>768</v>
      </c>
      <c r="B41" s="5"/>
      <c r="C41" s="5"/>
      <c r="D41" s="5"/>
      <c r="E41" s="5"/>
      <c r="F41" s="5"/>
      <c r="G41" s="5"/>
      <c r="H41" s="5"/>
      <c r="I41" s="5"/>
      <c r="J41" s="5"/>
      <c r="K41" s="5"/>
    </row>
    <row r="42" spans="1:11">
      <c r="A42" s="10" t="s">
        <v>769</v>
      </c>
      <c r="B42" s="5"/>
      <c r="C42" s="5"/>
      <c r="D42" s="5"/>
      <c r="E42" s="5"/>
      <c r="F42" s="5"/>
      <c r="G42" s="5"/>
      <c r="H42" s="5"/>
      <c r="I42" s="5"/>
      <c r="J42" s="5"/>
      <c r="K42" s="5"/>
    </row>
    <row r="43" spans="1:11">
      <c r="A43" s="10" t="s">
        <v>655</v>
      </c>
      <c r="B43" s="5"/>
      <c r="C43" s="5"/>
      <c r="D43" s="5"/>
      <c r="E43" s="5"/>
      <c r="F43" s="5"/>
      <c r="G43" s="5"/>
      <c r="H43" s="5"/>
      <c r="I43" s="5"/>
      <c r="J43" s="5"/>
      <c r="K43" s="5"/>
    </row>
    <row r="44" spans="1:11">
      <c r="A44" s="10" t="s">
        <v>770</v>
      </c>
      <c r="B44" s="5"/>
      <c r="C44" s="5"/>
      <c r="D44" s="5"/>
      <c r="E44" s="5"/>
      <c r="F44" s="5"/>
      <c r="G44" s="5"/>
      <c r="H44" s="5"/>
      <c r="I44" s="5"/>
      <c r="J44" s="5"/>
      <c r="K44" s="5"/>
    </row>
    <row r="45" spans="1:11">
      <c r="A45" s="10" t="s">
        <v>771</v>
      </c>
      <c r="B45" s="5"/>
      <c r="C45" s="5"/>
      <c r="D45" s="5"/>
      <c r="E45" s="5"/>
      <c r="F45" s="5"/>
      <c r="G45" s="5"/>
      <c r="H45" s="5"/>
      <c r="I45" s="5"/>
      <c r="J45" s="5"/>
      <c r="K45" s="5"/>
    </row>
    <row r="46" spans="1:11">
      <c r="A46" s="10" t="s">
        <v>772</v>
      </c>
      <c r="B46" s="5"/>
      <c r="C46" s="5"/>
      <c r="D46" s="5"/>
      <c r="E46" s="5"/>
      <c r="F46" s="5"/>
      <c r="G46" s="5"/>
      <c r="H46" s="5"/>
      <c r="I46" s="5"/>
      <c r="J46" s="5"/>
      <c r="K46" s="5"/>
    </row>
    <row r="47" spans="1:11">
      <c r="A47" s="10" t="s">
        <v>773</v>
      </c>
      <c r="B47" s="5"/>
      <c r="C47" s="5"/>
      <c r="D47" s="5"/>
      <c r="E47" s="5"/>
      <c r="F47" s="5"/>
      <c r="G47" s="5"/>
      <c r="H47" s="5"/>
      <c r="I47" s="5"/>
      <c r="J47" s="5"/>
      <c r="K47" s="5"/>
    </row>
    <row r="48" spans="1:11">
      <c r="A48" s="10" t="s">
        <v>774</v>
      </c>
      <c r="B48" s="5"/>
      <c r="C48" s="5"/>
      <c r="D48" s="5"/>
      <c r="E48" s="5"/>
      <c r="F48" s="5"/>
      <c r="G48" s="5"/>
      <c r="H48" s="5"/>
      <c r="I48" s="5"/>
      <c r="J48" s="5"/>
      <c r="K48" s="5"/>
    </row>
    <row r="49" spans="1:11">
      <c r="A49" s="10" t="s">
        <v>472</v>
      </c>
      <c r="B49" s="5"/>
      <c r="C49" s="5"/>
      <c r="D49" s="5"/>
      <c r="E49" s="5"/>
      <c r="F49" s="5"/>
      <c r="G49" s="5"/>
      <c r="H49" s="5"/>
      <c r="I49" s="5"/>
      <c r="J49" s="5"/>
      <c r="K49" s="5"/>
    </row>
    <row r="50" spans="1:11">
      <c r="A50" s="10" t="s">
        <v>775</v>
      </c>
      <c r="B50" s="5"/>
      <c r="C50" s="5"/>
      <c r="D50" s="5"/>
      <c r="E50" s="5"/>
      <c r="F50" s="5"/>
      <c r="G50" s="5"/>
      <c r="H50" s="5"/>
      <c r="I50" s="5"/>
      <c r="J50" s="5"/>
      <c r="K50" s="5"/>
    </row>
    <row r="51" spans="1:11">
      <c r="A51" s="10" t="s">
        <v>776</v>
      </c>
      <c r="B51" s="5"/>
      <c r="C51" s="5"/>
      <c r="D51" s="5"/>
      <c r="E51" s="5"/>
      <c r="F51" s="5"/>
      <c r="G51" s="5"/>
      <c r="H51" s="5"/>
      <c r="I51" s="5"/>
      <c r="J51" s="5"/>
      <c r="K51" s="5"/>
    </row>
    <row r="52" spans="1:11">
      <c r="A52" s="10" t="s">
        <v>777</v>
      </c>
      <c r="B52" s="5"/>
      <c r="C52" s="5"/>
      <c r="D52" s="5"/>
      <c r="E52" s="5"/>
      <c r="F52" s="5"/>
      <c r="G52" s="5"/>
      <c r="H52" s="5"/>
      <c r="I52" s="5"/>
      <c r="J52" s="5"/>
      <c r="K52" s="5"/>
    </row>
    <row r="53" spans="1:11">
      <c r="A53" s="10" t="s">
        <v>778</v>
      </c>
      <c r="B53" s="5"/>
      <c r="C53" s="5"/>
      <c r="D53" s="5"/>
      <c r="E53" s="5"/>
      <c r="F53" s="5"/>
      <c r="G53" s="5"/>
      <c r="H53" s="5"/>
      <c r="I53" s="5"/>
      <c r="J53" s="5"/>
      <c r="K53" s="5"/>
    </row>
    <row r="54" spans="1:11">
      <c r="A54" s="10" t="s">
        <v>779</v>
      </c>
      <c r="B54" s="5"/>
      <c r="C54" s="5"/>
      <c r="D54" s="5"/>
      <c r="E54" s="5"/>
      <c r="F54" s="5"/>
      <c r="G54" s="5"/>
      <c r="H54" s="5"/>
      <c r="I54" s="5"/>
      <c r="J54" s="5"/>
      <c r="K54" s="5"/>
    </row>
  </sheetData>
  <sheetProtection algorithmName="SHA-512" hashValue="YOEOEmKIaLSoepPaeutNuF0T7cKyJboWYiaj4diaZhNoA/9Mh9XZseAjsj5Q1geBasdty1yJy/Efpbyxk/Gf+Q==" saltValue="tR4KUZMpAod2FiKL4vrf7g==" spinCount="100000" sheet="1" scenarios="1"/>
  <mergeCells count="4">
    <mergeCell ref="A1:K1"/>
    <mergeCell ref="B2:C3"/>
    <mergeCell ref="D2:K3"/>
    <mergeCell ref="A2:A3"/>
  </mergeCells>
  <hyperlinks>
    <hyperlink ref="A2" location="'Index'!A1" display="Index"/>
  </hyperlinks>
  <pageMargins left="0.75" right="0.75" top="0.75" bottom="0.5" header="0.5" footer="0.7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19"/>
  <sheetViews>
    <sheetView workbookViewId="0">
      <selection sqref="A1:M1 A1:M1"/>
    </sheetView>
  </sheetViews>
  <sheetFormatPr defaultColWidth="0" defaultRowHeight="14.4" zeroHeight="1"/>
  <cols>
    <col min="1" max="1" width="8.6640625" customWidth="1"/>
    <col min="2" max="2" width="40.6640625" style="29" customWidth="1"/>
    <col min="3" max="3" width="30.6640625" style="29" customWidth="1"/>
    <col min="4" max="4" width="50.6640625" style="29" customWidth="1"/>
    <col min="5" max="7" width="30.6640625" style="29" customWidth="1"/>
    <col min="8" max="13" width="30.6640625" style="29" hidden="1" customWidth="1"/>
    <col min="14" max="14" width="9.109375" style="29" hidden="1" customWidth="1"/>
    <col min="15" max="16384" width="9.109375" style="29" hidden="1"/>
  </cols>
  <sheetData>
    <row r="1" spans="1:13" s="92" customFormat="1" ht="80.099999999999994" customHeight="1">
      <c r="A1" s="185" t="s">
        <v>780</v>
      </c>
      <c r="B1" s="186"/>
      <c r="C1" s="186"/>
      <c r="D1" s="186"/>
      <c r="E1" s="186"/>
      <c r="F1" s="186"/>
      <c r="G1" s="186"/>
      <c r="H1" s="186"/>
      <c r="I1" s="186"/>
      <c r="J1" s="186"/>
      <c r="K1" s="186"/>
      <c r="L1" s="186"/>
      <c r="M1" s="187"/>
    </row>
    <row r="2" spans="1:13" s="93" customFormat="1" ht="39.9" customHeight="1">
      <c r="A2" s="183" t="s">
        <v>2</v>
      </c>
      <c r="B2" s="188" t="s">
        <v>559</v>
      </c>
      <c r="C2" s="189"/>
      <c r="D2" s="189"/>
      <c r="E2" s="190"/>
      <c r="F2" s="188" t="s">
        <v>560</v>
      </c>
      <c r="G2" s="189"/>
      <c r="H2" s="189"/>
      <c r="I2" s="189"/>
      <c r="J2" s="189"/>
      <c r="K2" s="189"/>
      <c r="L2" s="189"/>
      <c r="M2" s="190"/>
    </row>
    <row r="3" spans="1:13" s="94" customFormat="1" ht="39.9" customHeight="1">
      <c r="A3" s="184"/>
      <c r="B3" s="191"/>
      <c r="C3" s="192"/>
      <c r="D3" s="192"/>
      <c r="E3" s="193"/>
      <c r="F3" s="191"/>
      <c r="G3" s="192"/>
      <c r="H3" s="192"/>
      <c r="I3" s="192"/>
      <c r="J3" s="192"/>
      <c r="K3" s="192"/>
      <c r="L3" s="192"/>
      <c r="M3" s="193"/>
    </row>
    <row r="4" spans="1:13" s="95" customFormat="1" ht="60" customHeight="1">
      <c r="A4" s="96" t="s">
        <v>561</v>
      </c>
      <c r="B4" s="96" t="s">
        <v>567</v>
      </c>
      <c r="C4" s="96" t="s">
        <v>781</v>
      </c>
      <c r="D4" s="96" t="s">
        <v>763</v>
      </c>
      <c r="E4" s="96" t="s">
        <v>782</v>
      </c>
      <c r="F4" s="96" t="str">
        <f>ps_language1</f>
        <v>English (United Kingdom)</v>
      </c>
      <c r="G4" s="96">
        <f>ps_language2</f>
        <v>0</v>
      </c>
      <c r="H4" s="96">
        <f>ps_language3</f>
        <v>0</v>
      </c>
      <c r="I4" s="96">
        <f>ps_language4</f>
        <v>0</v>
      </c>
      <c r="J4" s="96">
        <f>ps_language5</f>
        <v>0</v>
      </c>
      <c r="K4" s="96">
        <f>ps_language6</f>
        <v>0</v>
      </c>
      <c r="L4" s="96">
        <f>ps_language7</f>
        <v>0</v>
      </c>
      <c r="M4" s="96">
        <f>ps_language8</f>
        <v>0</v>
      </c>
    </row>
    <row r="5" spans="1:13">
      <c r="A5" s="33" t="s">
        <v>705</v>
      </c>
      <c r="B5" s="5" t="s">
        <v>783</v>
      </c>
      <c r="C5" s="5" t="s">
        <v>784</v>
      </c>
      <c r="D5" s="5" t="s">
        <v>783</v>
      </c>
      <c r="E5" s="5" t="s">
        <v>713</v>
      </c>
      <c r="F5" s="5" t="s">
        <v>783</v>
      </c>
      <c r="G5" s="5" t="s">
        <v>783</v>
      </c>
      <c r="H5" s="5"/>
      <c r="I5" s="5"/>
      <c r="J5" s="5"/>
      <c r="K5" s="5"/>
      <c r="L5" s="5"/>
      <c r="M5" s="5"/>
    </row>
    <row r="6" spans="1:13">
      <c r="A6" s="33" t="s">
        <v>708</v>
      </c>
      <c r="B6" s="5" t="s">
        <v>785</v>
      </c>
      <c r="C6" s="5" t="s">
        <v>784</v>
      </c>
      <c r="D6" s="5" t="s">
        <v>785</v>
      </c>
      <c r="E6" s="5" t="s">
        <v>720</v>
      </c>
      <c r="F6" s="5" t="s">
        <v>785</v>
      </c>
      <c r="G6" s="5" t="s">
        <v>785</v>
      </c>
      <c r="H6" s="5"/>
      <c r="I6" s="5"/>
      <c r="J6" s="5"/>
      <c r="K6" s="5"/>
      <c r="L6" s="5"/>
      <c r="M6" s="5"/>
    </row>
    <row r="7" spans="1:13">
      <c r="A7" s="10" t="s">
        <v>182</v>
      </c>
      <c r="B7" s="5" t="s">
        <v>786</v>
      </c>
      <c r="C7" s="5" t="s">
        <v>784</v>
      </c>
      <c r="D7" s="5" t="s">
        <v>786</v>
      </c>
      <c r="E7" s="5" t="s">
        <v>729</v>
      </c>
      <c r="F7" s="5" t="s">
        <v>786</v>
      </c>
      <c r="G7" s="5" t="s">
        <v>786</v>
      </c>
      <c r="H7" s="5"/>
      <c r="I7" s="5"/>
      <c r="J7" s="5"/>
      <c r="K7" s="5"/>
      <c r="L7" s="5"/>
      <c r="M7" s="5"/>
    </row>
    <row r="8" spans="1:13">
      <c r="A8" s="10" t="s">
        <v>179</v>
      </c>
      <c r="B8" s="5" t="s">
        <v>787</v>
      </c>
      <c r="C8" s="5" t="s">
        <v>784</v>
      </c>
      <c r="D8" s="5" t="s">
        <v>787</v>
      </c>
      <c r="E8" s="5" t="s">
        <v>739</v>
      </c>
      <c r="F8" s="5" t="s">
        <v>787</v>
      </c>
      <c r="G8" s="5" t="s">
        <v>787</v>
      </c>
      <c r="H8" s="5"/>
      <c r="I8" s="5"/>
      <c r="J8" s="5"/>
      <c r="K8" s="5"/>
      <c r="L8" s="5"/>
      <c r="M8" s="5"/>
    </row>
    <row r="9" spans="1:13">
      <c r="A9" s="10" t="s">
        <v>715</v>
      </c>
      <c r="B9" s="5" t="s">
        <v>788</v>
      </c>
      <c r="C9" s="5" t="s">
        <v>784</v>
      </c>
      <c r="D9" s="5" t="s">
        <v>788</v>
      </c>
      <c r="E9" s="5" t="s">
        <v>742</v>
      </c>
      <c r="F9" s="5" t="s">
        <v>788</v>
      </c>
      <c r="G9" s="5" t="s">
        <v>788</v>
      </c>
      <c r="H9" s="5"/>
      <c r="I9" s="5"/>
      <c r="J9" s="5"/>
      <c r="K9" s="5"/>
      <c r="L9" s="5"/>
      <c r="M9" s="5"/>
    </row>
    <row r="10" spans="1:13">
      <c r="A10" s="10" t="s">
        <v>186</v>
      </c>
      <c r="B10" s="5" t="s">
        <v>789</v>
      </c>
      <c r="C10" s="5" t="s">
        <v>784</v>
      </c>
      <c r="D10" s="5" t="s">
        <v>789</v>
      </c>
      <c r="E10" s="5" t="s">
        <v>751</v>
      </c>
      <c r="F10" s="5" t="s">
        <v>789</v>
      </c>
      <c r="G10" s="5" t="s">
        <v>789</v>
      </c>
      <c r="H10" s="5"/>
      <c r="I10" s="5"/>
      <c r="J10" s="5"/>
      <c r="K10" s="5"/>
      <c r="L10" s="5"/>
      <c r="M10" s="5"/>
    </row>
    <row r="11" spans="1:13">
      <c r="A11" s="10" t="s">
        <v>574</v>
      </c>
      <c r="B11" s="5"/>
      <c r="C11" s="5"/>
      <c r="D11" s="5"/>
      <c r="E11" s="5"/>
      <c r="F11" s="5"/>
      <c r="G11" s="5"/>
      <c r="H11" s="5"/>
      <c r="I11" s="5"/>
      <c r="J11" s="5"/>
      <c r="K11" s="5"/>
      <c r="L11" s="5"/>
      <c r="M11" s="5"/>
    </row>
    <row r="12" spans="1:13">
      <c r="A12" s="10" t="s">
        <v>722</v>
      </c>
      <c r="B12" s="5"/>
      <c r="C12" s="5"/>
      <c r="D12" s="5"/>
      <c r="E12" s="5"/>
      <c r="F12" s="5"/>
      <c r="G12" s="5"/>
      <c r="H12" s="5"/>
      <c r="I12" s="5"/>
      <c r="J12" s="5"/>
      <c r="K12" s="5"/>
      <c r="L12" s="5"/>
      <c r="M12" s="5"/>
    </row>
    <row r="13" spans="1:13">
      <c r="A13" s="10" t="s">
        <v>725</v>
      </c>
      <c r="B13" s="5"/>
      <c r="C13" s="5"/>
      <c r="D13" s="5"/>
      <c r="E13" s="5"/>
      <c r="F13" s="5"/>
      <c r="G13" s="5"/>
      <c r="H13" s="5"/>
      <c r="I13" s="5"/>
      <c r="J13" s="5"/>
      <c r="K13" s="5"/>
      <c r="L13" s="5"/>
      <c r="M13" s="5"/>
    </row>
    <row r="14" spans="1:13">
      <c r="A14" s="10" t="s">
        <v>728</v>
      </c>
      <c r="B14" s="5"/>
      <c r="C14" s="5"/>
      <c r="D14" s="5"/>
      <c r="E14" s="5"/>
      <c r="F14" s="5"/>
      <c r="G14" s="5"/>
      <c r="H14" s="5"/>
      <c r="I14" s="5"/>
      <c r="J14" s="5"/>
      <c r="K14" s="5"/>
      <c r="L14" s="5"/>
      <c r="M14" s="5"/>
    </row>
    <row r="15" spans="1:13">
      <c r="A15" s="10" t="s">
        <v>731</v>
      </c>
      <c r="B15" s="5"/>
      <c r="C15" s="5"/>
      <c r="D15" s="5"/>
      <c r="E15" s="5"/>
      <c r="F15" s="5"/>
      <c r="G15" s="5"/>
      <c r="H15" s="5"/>
      <c r="I15" s="5"/>
      <c r="J15" s="5"/>
      <c r="K15" s="5"/>
      <c r="L15" s="5"/>
      <c r="M15" s="5"/>
    </row>
    <row r="16" spans="1:13">
      <c r="A16" s="10" t="s">
        <v>209</v>
      </c>
      <c r="B16" s="5"/>
      <c r="C16" s="5"/>
      <c r="D16" s="5"/>
      <c r="E16" s="5"/>
      <c r="F16" s="5"/>
      <c r="G16" s="5"/>
      <c r="H16" s="5"/>
      <c r="I16" s="5"/>
      <c r="J16" s="5"/>
      <c r="K16" s="5"/>
      <c r="L16" s="5"/>
      <c r="M16" s="5"/>
    </row>
    <row r="17" spans="1:13">
      <c r="A17" s="10" t="s">
        <v>206</v>
      </c>
      <c r="B17" s="5"/>
      <c r="C17" s="5"/>
      <c r="D17" s="5"/>
      <c r="E17" s="5"/>
      <c r="F17" s="5"/>
      <c r="G17" s="5"/>
      <c r="H17" s="5"/>
      <c r="I17" s="5"/>
      <c r="J17" s="5"/>
      <c r="K17" s="5"/>
      <c r="L17" s="5"/>
      <c r="M17" s="5"/>
    </row>
    <row r="18" spans="1:13">
      <c r="A18" s="10" t="s">
        <v>738</v>
      </c>
      <c r="B18" s="5"/>
      <c r="C18" s="5"/>
      <c r="D18" s="5"/>
      <c r="E18" s="5"/>
      <c r="F18" s="5"/>
      <c r="G18" s="5"/>
      <c r="H18" s="5"/>
      <c r="I18" s="5"/>
      <c r="J18" s="5"/>
      <c r="K18" s="5"/>
      <c r="L18" s="5"/>
      <c r="M18" s="5"/>
    </row>
    <row r="19" spans="1:13">
      <c r="A19" s="10" t="s">
        <v>741</v>
      </c>
      <c r="B19" s="5"/>
      <c r="C19" s="5"/>
      <c r="D19" s="5"/>
      <c r="E19" s="5"/>
      <c r="F19" s="5"/>
      <c r="G19" s="5"/>
      <c r="H19" s="5"/>
      <c r="I19" s="5"/>
      <c r="J19" s="5"/>
      <c r="K19" s="5"/>
      <c r="L19" s="5"/>
      <c r="M19" s="5"/>
    </row>
  </sheetData>
  <sheetProtection algorithmName="SHA-512" hashValue="lWK4ZI5QW/xYeUzqxuLKgk6wK7Sp+vMnd7uKO/hw2rNp586yL3YevrxqCT6qGHg1MpF6XCQHj6KqZkJdG0Dn1Q==" saltValue="t1/4dyIa/nEwICWNii2PTA==" spinCount="100000" sheet="1" objects="1" scenarios="1"/>
  <mergeCells count="4">
    <mergeCell ref="A1:M1"/>
    <mergeCell ref="B2:E3"/>
    <mergeCell ref="F2:M3"/>
    <mergeCell ref="A2:A3"/>
  </mergeCells>
  <dataValidations count="1">
    <dataValidation type="list" showInputMessage="1" showErrorMessage="1" sqref="C5:C19">
      <formula1>nr_needs_benefit</formula1>
    </dataValidation>
  </dataValidations>
  <hyperlinks>
    <hyperlink ref="A2" location="'Index'!A1" display="Index"/>
  </hyperlinks>
  <pageMargins left="0.75" right="0.75" top="0.75" bottom="0.5" header="0.5" footer="0.7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R19"/>
  <sheetViews>
    <sheetView workbookViewId="0">
      <selection sqref="A1:AR1"/>
    </sheetView>
  </sheetViews>
  <sheetFormatPr defaultColWidth="0" defaultRowHeight="14.4" zeroHeight="1"/>
  <cols>
    <col min="1" max="1" width="8.6640625" customWidth="1"/>
    <col min="2" max="2" width="30.6640625" style="29" customWidth="1"/>
    <col min="3" max="8" width="30.6640625" style="29" hidden="1" customWidth="1"/>
    <col min="9" max="12" width="30.6640625" style="29" customWidth="1"/>
    <col min="13" max="13" width="30.6640625" style="29" hidden="1" customWidth="1"/>
    <col min="14" max="14" width="40.6640625" style="29" hidden="1" customWidth="1"/>
    <col min="15" max="23" width="30.6640625" style="29" customWidth="1"/>
    <col min="24" max="28" width="30.6640625" style="29" hidden="1" customWidth="1"/>
    <col min="29" max="44" width="30.6640625" style="29" customWidth="1"/>
    <col min="45" max="45" width="9.109375" style="29" hidden="1" customWidth="1"/>
    <col min="46" max="16384" width="9.109375" style="29" hidden="1"/>
  </cols>
  <sheetData>
    <row r="1" spans="1:44" s="92" customFormat="1" ht="80.099999999999994" customHeight="1">
      <c r="A1" s="185" t="s">
        <v>790</v>
      </c>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86"/>
      <c r="AD1" s="186"/>
      <c r="AE1" s="186"/>
      <c r="AF1" s="186"/>
      <c r="AG1" s="186"/>
      <c r="AH1" s="186"/>
      <c r="AI1" s="186"/>
      <c r="AJ1" s="186"/>
      <c r="AK1" s="186"/>
      <c r="AL1" s="186"/>
      <c r="AM1" s="186"/>
      <c r="AN1" s="186"/>
      <c r="AO1" s="186"/>
      <c r="AP1" s="186"/>
      <c r="AQ1" s="186"/>
      <c r="AR1" s="187"/>
    </row>
    <row r="2" spans="1:44" s="93" customFormat="1" ht="39.9" customHeight="1">
      <c r="A2" s="183" t="s">
        <v>2</v>
      </c>
      <c r="B2" s="188" t="s">
        <v>559</v>
      </c>
      <c r="C2" s="189"/>
      <c r="D2" s="189"/>
      <c r="E2" s="189"/>
      <c r="F2" s="189"/>
      <c r="G2" s="189"/>
      <c r="H2" s="189"/>
      <c r="I2" s="189"/>
      <c r="J2" s="189"/>
      <c r="K2" s="189"/>
      <c r="L2" s="189"/>
      <c r="M2" s="189"/>
      <c r="N2" s="189"/>
      <c r="O2" s="189"/>
      <c r="P2" s="189"/>
      <c r="Q2" s="189"/>
      <c r="R2" s="189"/>
      <c r="S2" s="189"/>
      <c r="T2" s="189"/>
      <c r="U2" s="189"/>
      <c r="V2" s="189"/>
      <c r="W2" s="189"/>
      <c r="X2" s="189"/>
      <c r="Y2" s="189"/>
      <c r="Z2" s="189"/>
      <c r="AA2" s="189"/>
      <c r="AB2" s="190"/>
      <c r="AC2" s="188" t="s">
        <v>560</v>
      </c>
      <c r="AD2" s="189"/>
      <c r="AE2" s="189"/>
      <c r="AF2" s="189"/>
      <c r="AG2" s="189"/>
      <c r="AH2" s="189"/>
      <c r="AI2" s="189"/>
      <c r="AJ2" s="190"/>
      <c r="AK2" s="188" t="s">
        <v>690</v>
      </c>
      <c r="AL2" s="189"/>
      <c r="AM2" s="189"/>
      <c r="AN2" s="189"/>
      <c r="AO2" s="189"/>
      <c r="AP2" s="189"/>
      <c r="AQ2" s="189"/>
      <c r="AR2" s="190"/>
    </row>
    <row r="3" spans="1:44" s="94" customFormat="1" ht="39.9" customHeight="1">
      <c r="A3" s="184"/>
      <c r="B3" s="191"/>
      <c r="C3" s="192"/>
      <c r="D3" s="192"/>
      <c r="E3" s="192"/>
      <c r="F3" s="192"/>
      <c r="G3" s="192"/>
      <c r="H3" s="192"/>
      <c r="I3" s="192"/>
      <c r="J3" s="192"/>
      <c r="K3" s="192"/>
      <c r="L3" s="192"/>
      <c r="M3" s="192"/>
      <c r="N3" s="192"/>
      <c r="O3" s="192"/>
      <c r="P3" s="192"/>
      <c r="Q3" s="192"/>
      <c r="R3" s="192"/>
      <c r="S3" s="192"/>
      <c r="T3" s="192"/>
      <c r="U3" s="192"/>
      <c r="V3" s="192"/>
      <c r="W3" s="192"/>
      <c r="X3" s="192"/>
      <c r="Y3" s="192"/>
      <c r="Z3" s="192"/>
      <c r="AA3" s="192"/>
      <c r="AB3" s="193"/>
      <c r="AC3" s="191"/>
      <c r="AD3" s="192"/>
      <c r="AE3" s="192"/>
      <c r="AF3" s="192"/>
      <c r="AG3" s="192"/>
      <c r="AH3" s="192"/>
      <c r="AI3" s="192"/>
      <c r="AJ3" s="193"/>
      <c r="AK3" s="191"/>
      <c r="AL3" s="192"/>
      <c r="AM3" s="192"/>
      <c r="AN3" s="192"/>
      <c r="AO3" s="192"/>
      <c r="AP3" s="192"/>
      <c r="AQ3" s="192"/>
      <c r="AR3" s="193"/>
    </row>
    <row r="4" spans="1:44" s="95" customFormat="1" ht="60" customHeight="1">
      <c r="A4" s="96" t="s">
        <v>561</v>
      </c>
      <c r="B4" s="96" t="s">
        <v>567</v>
      </c>
      <c r="C4" s="96" t="s">
        <v>791</v>
      </c>
      <c r="D4" s="96" t="s">
        <v>792</v>
      </c>
      <c r="E4" s="96" t="s">
        <v>793</v>
      </c>
      <c r="F4" s="96" t="s">
        <v>794</v>
      </c>
      <c r="G4" s="96" t="s">
        <v>795</v>
      </c>
      <c r="H4" s="96" t="s">
        <v>796</v>
      </c>
      <c r="I4" s="96" t="s">
        <v>797</v>
      </c>
      <c r="J4" s="96" t="s">
        <v>798</v>
      </c>
      <c r="K4" s="96" t="s">
        <v>799</v>
      </c>
      <c r="L4" s="96" t="s">
        <v>800</v>
      </c>
      <c r="M4" s="96" t="s">
        <v>801</v>
      </c>
      <c r="N4" s="96" t="s">
        <v>802</v>
      </c>
      <c r="O4" s="96" t="s">
        <v>803</v>
      </c>
      <c r="P4" s="96" t="s">
        <v>804</v>
      </c>
      <c r="Q4" s="96" t="s">
        <v>805</v>
      </c>
      <c r="R4" s="96" t="s">
        <v>806</v>
      </c>
      <c r="S4" s="96" t="s">
        <v>807</v>
      </c>
      <c r="T4" s="96" t="s">
        <v>808</v>
      </c>
      <c r="U4" s="96" t="s">
        <v>809</v>
      </c>
      <c r="V4" s="96" t="s">
        <v>810</v>
      </c>
      <c r="W4" s="96" t="s">
        <v>811</v>
      </c>
      <c r="X4" s="96" t="s">
        <v>164</v>
      </c>
      <c r="Y4" s="96" t="s">
        <v>801</v>
      </c>
      <c r="Z4" s="96" t="s">
        <v>801</v>
      </c>
      <c r="AA4" s="96" t="s">
        <v>801</v>
      </c>
      <c r="AB4" s="96" t="s">
        <v>801</v>
      </c>
      <c r="AC4" s="96" t="str">
        <f>ps_language1</f>
        <v>English (United Kingdom)</v>
      </c>
      <c r="AD4" s="96">
        <f>ps_language2</f>
        <v>0</v>
      </c>
      <c r="AE4" s="96">
        <f>ps_language3</f>
        <v>0</v>
      </c>
      <c r="AF4" s="96">
        <f>ps_language4</f>
        <v>0</v>
      </c>
      <c r="AG4" s="96">
        <f>ps_language5</f>
        <v>0</v>
      </c>
      <c r="AH4" s="96">
        <f>ps_language6</f>
        <v>0</v>
      </c>
      <c r="AI4" s="96">
        <f>ps_language7</f>
        <v>0</v>
      </c>
      <c r="AJ4" s="96">
        <f>ps_language8</f>
        <v>0</v>
      </c>
      <c r="AK4" s="96" t="str">
        <f>ps_language1</f>
        <v>English (United Kingdom)</v>
      </c>
      <c r="AL4" s="96">
        <f>ps_language2</f>
        <v>0</v>
      </c>
      <c r="AM4" s="96">
        <f>ps_language3</f>
        <v>0</v>
      </c>
      <c r="AN4" s="96">
        <f>ps_language4</f>
        <v>0</v>
      </c>
      <c r="AO4" s="96">
        <f>ps_language5</f>
        <v>0</v>
      </c>
      <c r="AP4" s="96">
        <f>ps_language6</f>
        <v>0</v>
      </c>
      <c r="AQ4" s="96">
        <f>ps_language7</f>
        <v>0</v>
      </c>
      <c r="AR4" s="96">
        <f>ps_language8</f>
        <v>0</v>
      </c>
    </row>
    <row r="5" spans="1:44">
      <c r="A5" s="33" t="s">
        <v>705</v>
      </c>
      <c r="B5" s="5"/>
      <c r="C5" s="5"/>
      <c r="D5" s="5"/>
      <c r="E5" s="5"/>
      <c r="F5" s="5"/>
      <c r="G5" s="5"/>
      <c r="H5" s="5"/>
      <c r="I5" s="5"/>
      <c r="J5" s="5"/>
      <c r="K5" s="5"/>
      <c r="L5" s="5"/>
      <c r="M5" s="5"/>
      <c r="N5" s="5"/>
      <c r="O5" s="5"/>
      <c r="P5" s="5"/>
      <c r="Q5" s="5"/>
      <c r="R5" s="5"/>
      <c r="S5" s="5"/>
      <c r="T5" s="5"/>
      <c r="U5" s="5"/>
      <c r="V5" s="5"/>
      <c r="W5" s="5"/>
      <c r="X5" s="10" t="str">
        <f t="shared" ref="X5:X19" si="0">IF(B5 &lt;&gt; "", SUBSTITUTE(A5,"*",""),"")</f>
        <v/>
      </c>
      <c r="Y5" s="5"/>
      <c r="Z5" s="5"/>
      <c r="AA5" s="5"/>
      <c r="AB5" s="5"/>
      <c r="AC5" s="5"/>
      <c r="AD5" s="5"/>
      <c r="AE5" s="5"/>
      <c r="AF5" s="5"/>
      <c r="AG5" s="5"/>
      <c r="AH5" s="5"/>
      <c r="AI5" s="5"/>
      <c r="AJ5" s="5"/>
      <c r="AK5" s="5"/>
      <c r="AL5" s="5"/>
      <c r="AM5" s="5"/>
      <c r="AN5" s="5"/>
      <c r="AO5" s="5"/>
      <c r="AP5" s="5"/>
      <c r="AQ5" s="5"/>
      <c r="AR5" s="5"/>
    </row>
    <row r="6" spans="1:44">
      <c r="A6" s="10" t="s">
        <v>812</v>
      </c>
      <c r="B6" s="5"/>
      <c r="C6" s="5"/>
      <c r="D6" s="5"/>
      <c r="E6" s="5"/>
      <c r="F6" s="5"/>
      <c r="G6" s="5"/>
      <c r="H6" s="5"/>
      <c r="I6" s="5"/>
      <c r="J6" s="5"/>
      <c r="K6" s="5"/>
      <c r="L6" s="5"/>
      <c r="M6" s="5"/>
      <c r="N6" s="5"/>
      <c r="O6" s="5"/>
      <c r="P6" s="5"/>
      <c r="Q6" s="5"/>
      <c r="R6" s="5"/>
      <c r="S6" s="5"/>
      <c r="T6" s="5"/>
      <c r="U6" s="5"/>
      <c r="V6" s="5"/>
      <c r="W6" s="5"/>
      <c r="X6" s="10" t="str">
        <f t="shared" si="0"/>
        <v/>
      </c>
      <c r="Y6" s="5"/>
      <c r="Z6" s="5"/>
      <c r="AA6" s="5"/>
      <c r="AB6" s="5"/>
      <c r="AC6" s="5"/>
      <c r="AD6" s="5"/>
      <c r="AE6" s="5"/>
      <c r="AF6" s="5"/>
      <c r="AG6" s="5"/>
      <c r="AH6" s="5"/>
      <c r="AI6" s="5"/>
      <c r="AJ6" s="5"/>
      <c r="AK6" s="5"/>
      <c r="AL6" s="5"/>
      <c r="AM6" s="5"/>
      <c r="AN6" s="5"/>
      <c r="AO6" s="5"/>
      <c r="AP6" s="5"/>
      <c r="AQ6" s="5"/>
      <c r="AR6" s="5"/>
    </row>
    <row r="7" spans="1:44">
      <c r="A7" s="10" t="s">
        <v>182</v>
      </c>
      <c r="B7" s="5"/>
      <c r="C7" s="5"/>
      <c r="D7" s="5"/>
      <c r="E7" s="5"/>
      <c r="F7" s="5"/>
      <c r="G7" s="5"/>
      <c r="H7" s="5"/>
      <c r="I7" s="5"/>
      <c r="J7" s="5"/>
      <c r="K7" s="5"/>
      <c r="L7" s="5"/>
      <c r="M7" s="5"/>
      <c r="N7" s="5"/>
      <c r="O7" s="5"/>
      <c r="P7" s="5"/>
      <c r="Q7" s="5"/>
      <c r="R7" s="5"/>
      <c r="S7" s="5"/>
      <c r="T7" s="5"/>
      <c r="U7" s="5"/>
      <c r="V7" s="5"/>
      <c r="W7" s="5"/>
      <c r="X7" s="10" t="str">
        <f t="shared" si="0"/>
        <v/>
      </c>
      <c r="Y7" s="5"/>
      <c r="Z7" s="5"/>
      <c r="AA7" s="5"/>
      <c r="AB7" s="5"/>
      <c r="AC7" s="5"/>
      <c r="AD7" s="5"/>
      <c r="AE7" s="5"/>
      <c r="AF7" s="5"/>
      <c r="AG7" s="5"/>
      <c r="AH7" s="5"/>
      <c r="AI7" s="5"/>
      <c r="AJ7" s="5"/>
      <c r="AK7" s="5"/>
      <c r="AL7" s="5"/>
      <c r="AM7" s="5"/>
      <c r="AN7" s="5"/>
      <c r="AO7" s="5"/>
      <c r="AP7" s="5"/>
      <c r="AQ7" s="5"/>
      <c r="AR7" s="5"/>
    </row>
    <row r="8" spans="1:44">
      <c r="A8" s="10" t="s">
        <v>179</v>
      </c>
      <c r="B8" s="5"/>
      <c r="C8" s="5"/>
      <c r="D8" s="5"/>
      <c r="E8" s="5"/>
      <c r="F8" s="5"/>
      <c r="G8" s="5"/>
      <c r="H8" s="5"/>
      <c r="I8" s="5"/>
      <c r="J8" s="5"/>
      <c r="K8" s="5"/>
      <c r="L8" s="5"/>
      <c r="M8" s="5"/>
      <c r="N8" s="5"/>
      <c r="O8" s="5"/>
      <c r="P8" s="5"/>
      <c r="Q8" s="5"/>
      <c r="R8" s="5"/>
      <c r="S8" s="5"/>
      <c r="T8" s="5"/>
      <c r="U8" s="5"/>
      <c r="V8" s="5"/>
      <c r="W8" s="5"/>
      <c r="X8" s="10" t="str">
        <f t="shared" si="0"/>
        <v/>
      </c>
      <c r="Y8" s="5"/>
      <c r="Z8" s="5"/>
      <c r="AA8" s="5"/>
      <c r="AB8" s="5"/>
      <c r="AC8" s="5"/>
      <c r="AD8" s="5"/>
      <c r="AE8" s="5"/>
      <c r="AF8" s="5"/>
      <c r="AG8" s="5"/>
      <c r="AH8" s="5"/>
      <c r="AI8" s="5"/>
      <c r="AJ8" s="5"/>
      <c r="AK8" s="5"/>
      <c r="AL8" s="5"/>
      <c r="AM8" s="5"/>
      <c r="AN8" s="5"/>
      <c r="AO8" s="5"/>
      <c r="AP8" s="5"/>
      <c r="AQ8" s="5"/>
      <c r="AR8" s="5"/>
    </row>
    <row r="9" spans="1:44">
      <c r="A9" s="10" t="s">
        <v>715</v>
      </c>
      <c r="B9" s="5"/>
      <c r="C9" s="5"/>
      <c r="D9" s="5"/>
      <c r="E9" s="5"/>
      <c r="F9" s="5"/>
      <c r="G9" s="5"/>
      <c r="H9" s="5"/>
      <c r="I9" s="5"/>
      <c r="J9" s="5"/>
      <c r="K9" s="5"/>
      <c r="L9" s="5"/>
      <c r="M9" s="5"/>
      <c r="N9" s="5"/>
      <c r="O9" s="5"/>
      <c r="P9" s="5"/>
      <c r="Q9" s="5"/>
      <c r="R9" s="5"/>
      <c r="S9" s="5"/>
      <c r="T9" s="5"/>
      <c r="U9" s="5"/>
      <c r="V9" s="5"/>
      <c r="W9" s="5"/>
      <c r="X9" s="10" t="str">
        <f t="shared" si="0"/>
        <v/>
      </c>
      <c r="Y9" s="5"/>
      <c r="Z9" s="5"/>
      <c r="AA9" s="5"/>
      <c r="AB9" s="5"/>
      <c r="AC9" s="5"/>
      <c r="AD9" s="5"/>
      <c r="AE9" s="5"/>
      <c r="AF9" s="5"/>
      <c r="AG9" s="5"/>
      <c r="AH9" s="5"/>
      <c r="AI9" s="5"/>
      <c r="AJ9" s="5"/>
      <c r="AK9" s="5"/>
      <c r="AL9" s="5"/>
      <c r="AM9" s="5"/>
      <c r="AN9" s="5"/>
      <c r="AO9" s="5"/>
      <c r="AP9" s="5"/>
      <c r="AQ9" s="5"/>
      <c r="AR9" s="5"/>
    </row>
    <row r="10" spans="1:44">
      <c r="A10" s="10" t="s">
        <v>186</v>
      </c>
      <c r="B10" s="5"/>
      <c r="C10" s="5"/>
      <c r="D10" s="5"/>
      <c r="E10" s="5"/>
      <c r="F10" s="5"/>
      <c r="G10" s="5"/>
      <c r="H10" s="5"/>
      <c r="I10" s="5"/>
      <c r="J10" s="5"/>
      <c r="K10" s="5"/>
      <c r="L10" s="5"/>
      <c r="M10" s="5"/>
      <c r="N10" s="5"/>
      <c r="O10" s="5"/>
      <c r="P10" s="5"/>
      <c r="Q10" s="5"/>
      <c r="R10" s="5"/>
      <c r="S10" s="5"/>
      <c r="T10" s="5"/>
      <c r="U10" s="5"/>
      <c r="V10" s="5"/>
      <c r="W10" s="5"/>
      <c r="X10" s="10" t="str">
        <f t="shared" si="0"/>
        <v/>
      </c>
      <c r="Y10" s="5"/>
      <c r="Z10" s="5"/>
      <c r="AA10" s="5"/>
      <c r="AB10" s="5"/>
      <c r="AC10" s="5"/>
      <c r="AD10" s="5"/>
      <c r="AE10" s="5"/>
      <c r="AF10" s="5"/>
      <c r="AG10" s="5"/>
      <c r="AH10" s="5"/>
      <c r="AI10" s="5"/>
      <c r="AJ10" s="5"/>
      <c r="AK10" s="5"/>
      <c r="AL10" s="5"/>
      <c r="AM10" s="5"/>
      <c r="AN10" s="5"/>
      <c r="AO10" s="5"/>
      <c r="AP10" s="5"/>
      <c r="AQ10" s="5"/>
      <c r="AR10" s="5"/>
    </row>
    <row r="11" spans="1:44">
      <c r="A11" s="10" t="s">
        <v>574</v>
      </c>
      <c r="B11" s="5"/>
      <c r="C11" s="5"/>
      <c r="D11" s="5"/>
      <c r="E11" s="5"/>
      <c r="F11" s="5"/>
      <c r="G11" s="5"/>
      <c r="H11" s="5"/>
      <c r="I11" s="5"/>
      <c r="J11" s="5"/>
      <c r="K11" s="5"/>
      <c r="L11" s="5"/>
      <c r="M11" s="5"/>
      <c r="N11" s="5"/>
      <c r="O11" s="5"/>
      <c r="P11" s="5"/>
      <c r="Q11" s="5"/>
      <c r="R11" s="5"/>
      <c r="S11" s="5"/>
      <c r="T11" s="5"/>
      <c r="U11" s="5"/>
      <c r="V11" s="5"/>
      <c r="W11" s="5"/>
      <c r="X11" s="10" t="str">
        <f t="shared" si="0"/>
        <v/>
      </c>
      <c r="Y11" s="5"/>
      <c r="Z11" s="5"/>
      <c r="AA11" s="5"/>
      <c r="AB11" s="5"/>
      <c r="AC11" s="5"/>
      <c r="AD11" s="5"/>
      <c r="AE11" s="5"/>
      <c r="AF11" s="5"/>
      <c r="AG11" s="5"/>
      <c r="AH11" s="5"/>
      <c r="AI11" s="5"/>
      <c r="AJ11" s="5"/>
      <c r="AK11" s="5"/>
      <c r="AL11" s="5"/>
      <c r="AM11" s="5"/>
      <c r="AN11" s="5"/>
      <c r="AO11" s="5"/>
      <c r="AP11" s="5"/>
      <c r="AQ11" s="5"/>
      <c r="AR11" s="5"/>
    </row>
    <row r="12" spans="1:44">
      <c r="A12" s="10" t="s">
        <v>722</v>
      </c>
      <c r="B12" s="5"/>
      <c r="C12" s="5"/>
      <c r="D12" s="5"/>
      <c r="E12" s="5"/>
      <c r="F12" s="5"/>
      <c r="G12" s="5"/>
      <c r="H12" s="5"/>
      <c r="I12" s="5"/>
      <c r="J12" s="5"/>
      <c r="K12" s="5"/>
      <c r="L12" s="5"/>
      <c r="M12" s="5"/>
      <c r="N12" s="5"/>
      <c r="O12" s="5"/>
      <c r="P12" s="5"/>
      <c r="Q12" s="5"/>
      <c r="R12" s="5"/>
      <c r="S12" s="5"/>
      <c r="T12" s="5"/>
      <c r="U12" s="5"/>
      <c r="V12" s="5"/>
      <c r="W12" s="5"/>
      <c r="X12" s="10" t="str">
        <f t="shared" si="0"/>
        <v/>
      </c>
      <c r="Y12" s="5"/>
      <c r="Z12" s="5"/>
      <c r="AA12" s="5"/>
      <c r="AB12" s="5"/>
      <c r="AC12" s="5"/>
      <c r="AD12" s="5"/>
      <c r="AE12" s="5"/>
      <c r="AF12" s="5"/>
      <c r="AG12" s="5"/>
      <c r="AH12" s="5"/>
      <c r="AI12" s="5"/>
      <c r="AJ12" s="5"/>
      <c r="AK12" s="5"/>
      <c r="AL12" s="5"/>
      <c r="AM12" s="5"/>
      <c r="AN12" s="5"/>
      <c r="AO12" s="5"/>
      <c r="AP12" s="5"/>
      <c r="AQ12" s="5"/>
      <c r="AR12" s="5"/>
    </row>
    <row r="13" spans="1:44">
      <c r="A13" s="10" t="s">
        <v>725</v>
      </c>
      <c r="B13" s="5"/>
      <c r="C13" s="5"/>
      <c r="D13" s="5"/>
      <c r="E13" s="5"/>
      <c r="F13" s="5"/>
      <c r="G13" s="5"/>
      <c r="H13" s="5"/>
      <c r="I13" s="5"/>
      <c r="J13" s="5"/>
      <c r="K13" s="5"/>
      <c r="L13" s="5"/>
      <c r="M13" s="5"/>
      <c r="N13" s="5"/>
      <c r="O13" s="5"/>
      <c r="P13" s="5"/>
      <c r="Q13" s="5"/>
      <c r="R13" s="5"/>
      <c r="S13" s="5"/>
      <c r="T13" s="5"/>
      <c r="U13" s="5"/>
      <c r="V13" s="5"/>
      <c r="W13" s="5"/>
      <c r="X13" s="10" t="str">
        <f t="shared" si="0"/>
        <v/>
      </c>
      <c r="Y13" s="5"/>
      <c r="Z13" s="5"/>
      <c r="AA13" s="5"/>
      <c r="AB13" s="5"/>
      <c r="AC13" s="5"/>
      <c r="AD13" s="5"/>
      <c r="AE13" s="5"/>
      <c r="AF13" s="5"/>
      <c r="AG13" s="5"/>
      <c r="AH13" s="5"/>
      <c r="AI13" s="5"/>
      <c r="AJ13" s="5"/>
      <c r="AK13" s="5"/>
      <c r="AL13" s="5"/>
      <c r="AM13" s="5"/>
      <c r="AN13" s="5"/>
      <c r="AO13" s="5"/>
      <c r="AP13" s="5"/>
      <c r="AQ13" s="5"/>
      <c r="AR13" s="5"/>
    </row>
    <row r="14" spans="1:44">
      <c r="A14" s="10" t="s">
        <v>728</v>
      </c>
      <c r="B14" s="5"/>
      <c r="C14" s="5"/>
      <c r="D14" s="5"/>
      <c r="E14" s="5"/>
      <c r="F14" s="5"/>
      <c r="G14" s="5"/>
      <c r="H14" s="5"/>
      <c r="I14" s="5"/>
      <c r="J14" s="5"/>
      <c r="K14" s="5"/>
      <c r="L14" s="5"/>
      <c r="M14" s="5"/>
      <c r="N14" s="5"/>
      <c r="O14" s="5"/>
      <c r="P14" s="5"/>
      <c r="Q14" s="5"/>
      <c r="R14" s="5"/>
      <c r="S14" s="5"/>
      <c r="T14" s="5"/>
      <c r="U14" s="5"/>
      <c r="V14" s="5"/>
      <c r="W14" s="5"/>
      <c r="X14" s="10" t="str">
        <f t="shared" si="0"/>
        <v/>
      </c>
      <c r="Y14" s="5"/>
      <c r="Z14" s="5"/>
      <c r="AA14" s="5"/>
      <c r="AB14" s="5"/>
      <c r="AC14" s="5"/>
      <c r="AD14" s="5"/>
      <c r="AE14" s="5"/>
      <c r="AF14" s="5"/>
      <c r="AG14" s="5"/>
      <c r="AH14" s="5"/>
      <c r="AI14" s="5"/>
      <c r="AJ14" s="5"/>
      <c r="AK14" s="5"/>
      <c r="AL14" s="5"/>
      <c r="AM14" s="5"/>
      <c r="AN14" s="5"/>
      <c r="AO14" s="5"/>
      <c r="AP14" s="5"/>
      <c r="AQ14" s="5"/>
      <c r="AR14" s="5"/>
    </row>
    <row r="15" spans="1:44">
      <c r="A15" s="10" t="s">
        <v>731</v>
      </c>
      <c r="B15" s="5"/>
      <c r="C15" s="5"/>
      <c r="D15" s="5"/>
      <c r="E15" s="5"/>
      <c r="F15" s="5"/>
      <c r="G15" s="5"/>
      <c r="H15" s="5"/>
      <c r="I15" s="5"/>
      <c r="J15" s="5"/>
      <c r="K15" s="5"/>
      <c r="L15" s="5"/>
      <c r="M15" s="5"/>
      <c r="N15" s="5"/>
      <c r="O15" s="5"/>
      <c r="P15" s="5"/>
      <c r="Q15" s="5"/>
      <c r="R15" s="5"/>
      <c r="S15" s="5"/>
      <c r="T15" s="5"/>
      <c r="U15" s="5"/>
      <c r="V15" s="5"/>
      <c r="W15" s="5"/>
      <c r="X15" s="10" t="str">
        <f t="shared" si="0"/>
        <v/>
      </c>
      <c r="Y15" s="5"/>
      <c r="Z15" s="5"/>
      <c r="AA15" s="5"/>
      <c r="AB15" s="5"/>
      <c r="AC15" s="5"/>
      <c r="AD15" s="5"/>
      <c r="AE15" s="5"/>
      <c r="AF15" s="5"/>
      <c r="AG15" s="5"/>
      <c r="AH15" s="5"/>
      <c r="AI15" s="5"/>
      <c r="AJ15" s="5"/>
      <c r="AK15" s="5"/>
      <c r="AL15" s="5"/>
      <c r="AM15" s="5"/>
      <c r="AN15" s="5"/>
      <c r="AO15" s="5"/>
      <c r="AP15" s="5"/>
      <c r="AQ15" s="5"/>
      <c r="AR15" s="5"/>
    </row>
    <row r="16" spans="1:44">
      <c r="A16" s="10" t="s">
        <v>209</v>
      </c>
      <c r="B16" s="5"/>
      <c r="C16" s="5"/>
      <c r="D16" s="5"/>
      <c r="E16" s="5"/>
      <c r="F16" s="5"/>
      <c r="G16" s="5"/>
      <c r="H16" s="5"/>
      <c r="I16" s="5"/>
      <c r="J16" s="5"/>
      <c r="K16" s="5"/>
      <c r="L16" s="5"/>
      <c r="M16" s="5"/>
      <c r="N16" s="5"/>
      <c r="O16" s="5"/>
      <c r="P16" s="5"/>
      <c r="Q16" s="5"/>
      <c r="R16" s="5"/>
      <c r="S16" s="5"/>
      <c r="T16" s="5"/>
      <c r="U16" s="5"/>
      <c r="V16" s="5"/>
      <c r="W16" s="5"/>
      <c r="X16" s="10" t="str">
        <f t="shared" si="0"/>
        <v/>
      </c>
      <c r="Y16" s="5"/>
      <c r="Z16" s="5"/>
      <c r="AA16" s="5"/>
      <c r="AB16" s="5"/>
      <c r="AC16" s="5"/>
      <c r="AD16" s="5"/>
      <c r="AE16" s="5"/>
      <c r="AF16" s="5"/>
      <c r="AG16" s="5"/>
      <c r="AH16" s="5"/>
      <c r="AI16" s="5"/>
      <c r="AJ16" s="5"/>
      <c r="AK16" s="5"/>
      <c r="AL16" s="5"/>
      <c r="AM16" s="5"/>
      <c r="AN16" s="5"/>
      <c r="AO16" s="5"/>
      <c r="AP16" s="5"/>
      <c r="AQ16" s="5"/>
      <c r="AR16" s="5"/>
    </row>
    <row r="17" spans="1:44">
      <c r="A17" s="10" t="s">
        <v>206</v>
      </c>
      <c r="B17" s="5"/>
      <c r="C17" s="5"/>
      <c r="D17" s="5"/>
      <c r="E17" s="5"/>
      <c r="F17" s="5"/>
      <c r="G17" s="5"/>
      <c r="H17" s="5"/>
      <c r="I17" s="5"/>
      <c r="J17" s="5"/>
      <c r="K17" s="5"/>
      <c r="L17" s="5"/>
      <c r="M17" s="5"/>
      <c r="N17" s="5"/>
      <c r="O17" s="5"/>
      <c r="P17" s="5"/>
      <c r="Q17" s="5"/>
      <c r="R17" s="5"/>
      <c r="S17" s="5"/>
      <c r="T17" s="5"/>
      <c r="U17" s="5"/>
      <c r="V17" s="5"/>
      <c r="W17" s="5"/>
      <c r="X17" s="10" t="str">
        <f t="shared" si="0"/>
        <v/>
      </c>
      <c r="Y17" s="5"/>
      <c r="Z17" s="5"/>
      <c r="AA17" s="5"/>
      <c r="AB17" s="5"/>
      <c r="AC17" s="5"/>
      <c r="AD17" s="5"/>
      <c r="AE17" s="5"/>
      <c r="AF17" s="5"/>
      <c r="AG17" s="5"/>
      <c r="AH17" s="5"/>
      <c r="AI17" s="5"/>
      <c r="AJ17" s="5"/>
      <c r="AK17" s="5"/>
      <c r="AL17" s="5"/>
      <c r="AM17" s="5"/>
      <c r="AN17" s="5"/>
      <c r="AO17" s="5"/>
      <c r="AP17" s="5"/>
      <c r="AQ17" s="5"/>
      <c r="AR17" s="5"/>
    </row>
    <row r="18" spans="1:44">
      <c r="A18" s="10" t="s">
        <v>738</v>
      </c>
      <c r="B18" s="5"/>
      <c r="C18" s="5"/>
      <c r="D18" s="5"/>
      <c r="E18" s="5"/>
      <c r="F18" s="5"/>
      <c r="G18" s="5"/>
      <c r="H18" s="5"/>
      <c r="I18" s="5"/>
      <c r="J18" s="5"/>
      <c r="K18" s="5"/>
      <c r="L18" s="5"/>
      <c r="M18" s="5"/>
      <c r="N18" s="5"/>
      <c r="O18" s="5"/>
      <c r="P18" s="5"/>
      <c r="Q18" s="5"/>
      <c r="R18" s="5"/>
      <c r="S18" s="5"/>
      <c r="T18" s="5"/>
      <c r="U18" s="5"/>
      <c r="V18" s="5"/>
      <c r="W18" s="5"/>
      <c r="X18" s="10" t="str">
        <f t="shared" si="0"/>
        <v/>
      </c>
      <c r="Y18" s="5"/>
      <c r="Z18" s="5"/>
      <c r="AA18" s="5"/>
      <c r="AB18" s="5"/>
      <c r="AC18" s="5"/>
      <c r="AD18" s="5"/>
      <c r="AE18" s="5"/>
      <c r="AF18" s="5"/>
      <c r="AG18" s="5"/>
      <c r="AH18" s="5"/>
      <c r="AI18" s="5"/>
      <c r="AJ18" s="5"/>
      <c r="AK18" s="5"/>
      <c r="AL18" s="5"/>
      <c r="AM18" s="5"/>
      <c r="AN18" s="5"/>
      <c r="AO18" s="5"/>
      <c r="AP18" s="5"/>
      <c r="AQ18" s="5"/>
      <c r="AR18" s="5"/>
    </row>
    <row r="19" spans="1:44">
      <c r="A19" s="10" t="s">
        <v>741</v>
      </c>
      <c r="B19" s="5"/>
      <c r="C19" s="5"/>
      <c r="D19" s="5"/>
      <c r="E19" s="5"/>
      <c r="F19" s="5"/>
      <c r="G19" s="5"/>
      <c r="H19" s="5"/>
      <c r="I19" s="5"/>
      <c r="J19" s="5"/>
      <c r="K19" s="5"/>
      <c r="L19" s="5"/>
      <c r="M19" s="5"/>
      <c r="N19" s="5"/>
      <c r="O19" s="5"/>
      <c r="P19" s="5"/>
      <c r="Q19" s="5"/>
      <c r="R19" s="5"/>
      <c r="S19" s="5"/>
      <c r="T19" s="5"/>
      <c r="U19" s="5"/>
      <c r="V19" s="5"/>
      <c r="W19" s="5"/>
      <c r="X19" s="10" t="str">
        <f t="shared" si="0"/>
        <v/>
      </c>
      <c r="Y19" s="5"/>
      <c r="Z19" s="5"/>
      <c r="AA19" s="5"/>
      <c r="AB19" s="5"/>
      <c r="AC19" s="5"/>
      <c r="AD19" s="5"/>
      <c r="AE19" s="5"/>
      <c r="AF19" s="5"/>
      <c r="AG19" s="5"/>
      <c r="AH19" s="5"/>
      <c r="AI19" s="5"/>
      <c r="AJ19" s="5"/>
      <c r="AK19" s="5"/>
      <c r="AL19" s="5"/>
      <c r="AM19" s="5"/>
      <c r="AN19" s="5"/>
      <c r="AO19" s="5"/>
      <c r="AP19" s="5"/>
      <c r="AQ19" s="5"/>
      <c r="AR19" s="5"/>
    </row>
  </sheetData>
  <sheetProtection algorithmName="SHA-512" hashValue="bznj3GRoKWiGfJZJRMh9GKBdntcGDVpIIH0t5c9dZIQBPtXk1Zr474YUhfNjmVITT5mWfAm9i4sdf9iHsz/w9A==" saltValue="t4dJQ/r5keBexKMroQRwJw==" spinCount="100000" sheet="1" objects="1" scenarios="1"/>
  <mergeCells count="5">
    <mergeCell ref="A1:AR1"/>
    <mergeCell ref="B2:AB3"/>
    <mergeCell ref="AC2:AJ3"/>
    <mergeCell ref="AK2:AR3"/>
    <mergeCell ref="A2:A3"/>
  </mergeCells>
  <dataValidations count="12">
    <dataValidation type="list" showInputMessage="1" showErrorMessage="1" sqref="C5:C19">
      <formula1>nr_fmcg1</formula1>
    </dataValidation>
    <dataValidation type="list" showInputMessage="1" showErrorMessage="1" sqref="D5:D19">
      <formula1>nr_long1</formula1>
    </dataValidation>
    <dataValidation type="list" showInputMessage="1" showErrorMessage="1" sqref="E5:E19">
      <formula1>nr_long2</formula1>
    </dataValidation>
    <dataValidation type="list" showInputMessage="1" showErrorMessage="1" sqref="F5:F19">
      <formula1>nr_service1</formula1>
    </dataValidation>
    <dataValidation type="list" showInputMessage="1" showErrorMessage="1" sqref="G5:H19">
      <formula1>nr_service3</formula1>
    </dataValidation>
    <dataValidation type="list" showInputMessage="1" showErrorMessage="1" sqref="I5:I19">
      <formula1>nr_ad_format</formula1>
    </dataValidation>
    <dataValidation type="list" showInputMessage="1" showErrorMessage="1" sqref="J5:J19">
      <formula1>IF(I5="Video", nr_ad_video_media, nr_ad_image_media)</formula1>
    </dataValidation>
    <dataValidation type="list" showInputMessage="1" showErrorMessage="1" sqref="P5:P19">
      <formula1>nr_spend_market</formula1>
    </dataValidation>
    <dataValidation type="list" showInputMessage="1" showErrorMessage="1" sqref="Q5:Q19">
      <formula1>nr_ad_measure_type</formula1>
    </dataValidation>
    <dataValidation type="list" showInputMessage="1" showErrorMessage="1" sqref="T5:T19">
      <formula1>nr_ad_news_value</formula1>
    </dataValidation>
    <dataValidation type="list" showInputMessage="1" showErrorMessage="1" sqref="U5:U19">
      <formula1>nr_ad_brand_status</formula1>
    </dataValidation>
    <dataValidation type="list" showInputMessage="1" showErrorMessage="1" sqref="V5:W19">
      <formula1>nr_yes_no</formula1>
    </dataValidation>
  </dataValidations>
  <hyperlinks>
    <hyperlink ref="A2" location="'Index'!A1" display="Index"/>
  </hyperlinks>
  <pageMargins left="0.75" right="0.75" top="0.75" bottom="0.5" header="0.5" footer="0.7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H26"/>
  <sheetViews>
    <sheetView workbookViewId="0">
      <selection sqref="A1:EH1 A1:EH1"/>
    </sheetView>
  </sheetViews>
  <sheetFormatPr defaultColWidth="0" defaultRowHeight="14.4" zeroHeight="1"/>
  <cols>
    <col min="1" max="1" width="8.6640625" customWidth="1"/>
    <col min="2" max="2" width="45.6640625" style="29" customWidth="1"/>
    <col min="3" max="6" width="30.6640625" style="29" customWidth="1"/>
    <col min="7" max="12" width="30.6640625" style="29" hidden="1" customWidth="1"/>
    <col min="13" max="15" width="30.6640625" style="29" customWidth="1"/>
    <col min="16" max="21" width="30.6640625" style="29" hidden="1" customWidth="1"/>
    <col min="22" max="24" width="30.6640625" style="29" customWidth="1"/>
    <col min="25" max="30" width="30.6640625" style="29" hidden="1" customWidth="1"/>
    <col min="31" max="33" width="30.6640625" style="29" customWidth="1"/>
    <col min="34" max="39" width="30.6640625" style="29" hidden="1" customWidth="1"/>
    <col min="40" max="42" width="30.6640625" style="29" customWidth="1"/>
    <col min="43" max="48" width="30.6640625" style="29" hidden="1" customWidth="1"/>
    <col min="49" max="51" width="30.6640625" style="29" customWidth="1"/>
    <col min="52" max="57" width="30.6640625" style="29" hidden="1" customWidth="1"/>
    <col min="58" max="60" width="30.6640625" style="29" customWidth="1"/>
    <col min="61" max="66" width="30.6640625" style="29" hidden="1" customWidth="1"/>
    <col min="67" max="69" width="30.6640625" style="29" customWidth="1"/>
    <col min="70" max="75" width="30.6640625" style="29" hidden="1" customWidth="1"/>
    <col min="76" max="78" width="30.6640625" style="29" customWidth="1"/>
    <col min="79" max="84" width="30.6640625" style="29" hidden="1" customWidth="1"/>
    <col min="85" max="87" width="30.6640625" style="29" customWidth="1"/>
    <col min="88" max="93" width="30.6640625" style="29" hidden="1" customWidth="1"/>
    <col min="94" max="96" width="30.6640625" style="29" customWidth="1"/>
    <col min="97" max="102" width="30.6640625" style="29" hidden="1" customWidth="1"/>
    <col min="103" max="105" width="30.6640625" style="29" customWidth="1"/>
    <col min="106" max="111" width="30.6640625" style="29" hidden="1" customWidth="1"/>
    <col min="112" max="114" width="30.6640625" style="29" customWidth="1"/>
    <col min="115" max="120" width="30.6640625" style="29" hidden="1" customWidth="1"/>
    <col min="121" max="123" width="30.6640625" style="29" customWidth="1"/>
    <col min="124" max="129" width="30.6640625" style="29" hidden="1" customWidth="1"/>
    <col min="130" max="132" width="30.6640625" style="29" customWidth="1"/>
    <col min="133" max="138" width="30.6640625" style="29" hidden="1" customWidth="1"/>
    <col min="139" max="139" width="9.109375" style="29" hidden="1" customWidth="1"/>
    <col min="140" max="16384" width="9.109375" style="29" hidden="1"/>
  </cols>
  <sheetData>
    <row r="1" spans="1:138" s="92" customFormat="1" ht="80.099999999999994" customHeight="1">
      <c r="A1" s="185"/>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86"/>
      <c r="AD1" s="186"/>
      <c r="AE1" s="186"/>
      <c r="AF1" s="186"/>
      <c r="AG1" s="186"/>
      <c r="AH1" s="186"/>
      <c r="AI1" s="186"/>
      <c r="AJ1" s="186"/>
      <c r="AK1" s="186"/>
      <c r="AL1" s="186"/>
      <c r="AM1" s="186"/>
      <c r="AN1" s="186"/>
      <c r="AO1" s="186"/>
      <c r="AP1" s="186"/>
      <c r="AQ1" s="186"/>
      <c r="AR1" s="186"/>
      <c r="AS1" s="186"/>
      <c r="AT1" s="186"/>
      <c r="AU1" s="186"/>
      <c r="AV1" s="186"/>
      <c r="AW1" s="186"/>
      <c r="AX1" s="186"/>
      <c r="AY1" s="186"/>
      <c r="AZ1" s="186"/>
      <c r="BA1" s="186"/>
      <c r="BB1" s="186"/>
      <c r="BC1" s="186"/>
      <c r="BD1" s="186"/>
      <c r="BE1" s="186"/>
      <c r="BF1" s="186"/>
      <c r="BG1" s="186"/>
      <c r="BH1" s="186"/>
      <c r="BI1" s="186"/>
      <c r="BJ1" s="186"/>
      <c r="BK1" s="186"/>
      <c r="BL1" s="186"/>
      <c r="BM1" s="186"/>
      <c r="BN1" s="186"/>
      <c r="BO1" s="186"/>
      <c r="BP1" s="186"/>
      <c r="BQ1" s="186"/>
      <c r="BR1" s="186"/>
      <c r="BS1" s="186"/>
      <c r="BT1" s="186"/>
      <c r="BU1" s="186"/>
      <c r="BV1" s="186"/>
      <c r="BW1" s="186"/>
      <c r="BX1" s="186"/>
      <c r="BY1" s="186"/>
      <c r="BZ1" s="186"/>
      <c r="CA1" s="186"/>
      <c r="CB1" s="186"/>
      <c r="CC1" s="186"/>
      <c r="CD1" s="186"/>
      <c r="CE1" s="186"/>
      <c r="CF1" s="186"/>
      <c r="CG1" s="186"/>
      <c r="CH1" s="186"/>
      <c r="CI1" s="186"/>
      <c r="CJ1" s="186"/>
      <c r="CK1" s="186"/>
      <c r="CL1" s="186"/>
      <c r="CM1" s="186"/>
      <c r="CN1" s="186"/>
      <c r="CO1" s="186"/>
      <c r="CP1" s="186"/>
      <c r="CQ1" s="186"/>
      <c r="CR1" s="186"/>
      <c r="CS1" s="186"/>
      <c r="CT1" s="186"/>
      <c r="CU1" s="186"/>
      <c r="CV1" s="186"/>
      <c r="CW1" s="186"/>
      <c r="CX1" s="186"/>
      <c r="CY1" s="186"/>
      <c r="CZ1" s="186"/>
      <c r="DA1" s="186"/>
      <c r="DB1" s="186"/>
      <c r="DC1" s="186"/>
      <c r="DD1" s="186"/>
      <c r="DE1" s="186"/>
      <c r="DF1" s="186"/>
      <c r="DG1" s="186"/>
      <c r="DH1" s="186"/>
      <c r="DI1" s="186"/>
      <c r="DJ1" s="186"/>
      <c r="DK1" s="186"/>
      <c r="DL1" s="186"/>
      <c r="DM1" s="186"/>
      <c r="DN1" s="186"/>
      <c r="DO1" s="186"/>
      <c r="DP1" s="186"/>
      <c r="DQ1" s="186"/>
      <c r="DR1" s="186"/>
      <c r="DS1" s="186"/>
      <c r="DT1" s="186"/>
      <c r="DU1" s="186"/>
      <c r="DV1" s="186"/>
      <c r="DW1" s="186"/>
      <c r="DX1" s="186"/>
      <c r="DY1" s="186"/>
      <c r="DZ1" s="186"/>
      <c r="EA1" s="186"/>
      <c r="EB1" s="186"/>
      <c r="EC1" s="186"/>
      <c r="ED1" s="186"/>
      <c r="EE1" s="186"/>
      <c r="EF1" s="186"/>
      <c r="EG1" s="186"/>
      <c r="EH1" s="187"/>
    </row>
    <row r="2" spans="1:138" s="93" customFormat="1" ht="39.9" customHeight="1">
      <c r="A2" s="183" t="s">
        <v>2</v>
      </c>
      <c r="B2" s="194" t="s">
        <v>813</v>
      </c>
      <c r="C2" s="195"/>
      <c r="D2" s="188">
        <f>INDEX(lnr_adnow_ads, 1)</f>
        <v>0</v>
      </c>
      <c r="E2" s="189"/>
      <c r="F2" s="189"/>
      <c r="G2" s="189"/>
      <c r="H2" s="189"/>
      <c r="I2" s="189"/>
      <c r="J2" s="189"/>
      <c r="K2" s="189"/>
      <c r="L2" s="190"/>
      <c r="M2" s="188">
        <f>INDEX(lnr_adnow_ads, 2)</f>
        <v>0</v>
      </c>
      <c r="N2" s="189"/>
      <c r="O2" s="189"/>
      <c r="P2" s="189"/>
      <c r="Q2" s="189"/>
      <c r="R2" s="189"/>
      <c r="S2" s="189"/>
      <c r="T2" s="189"/>
      <c r="U2" s="190"/>
      <c r="V2" s="188">
        <f>INDEX(lnr_adnow_ads, 3)</f>
        <v>0</v>
      </c>
      <c r="W2" s="189"/>
      <c r="X2" s="189"/>
      <c r="Y2" s="189"/>
      <c r="Z2" s="189"/>
      <c r="AA2" s="189"/>
      <c r="AB2" s="189"/>
      <c r="AC2" s="189"/>
      <c r="AD2" s="190"/>
      <c r="AE2" s="188">
        <f>INDEX(lnr_adnow_ads, 4)</f>
        <v>0</v>
      </c>
      <c r="AF2" s="189"/>
      <c r="AG2" s="189"/>
      <c r="AH2" s="189"/>
      <c r="AI2" s="189"/>
      <c r="AJ2" s="189"/>
      <c r="AK2" s="189"/>
      <c r="AL2" s="189"/>
      <c r="AM2" s="190"/>
      <c r="AN2" s="188">
        <f>INDEX(lnr_adnow_ads, 5)</f>
        <v>0</v>
      </c>
      <c r="AO2" s="189"/>
      <c r="AP2" s="189"/>
      <c r="AQ2" s="189"/>
      <c r="AR2" s="189"/>
      <c r="AS2" s="189"/>
      <c r="AT2" s="189"/>
      <c r="AU2" s="189"/>
      <c r="AV2" s="190"/>
      <c r="AW2" s="188">
        <f>INDEX(lnr_adnow_ads, 6)</f>
        <v>0</v>
      </c>
      <c r="AX2" s="189"/>
      <c r="AY2" s="189"/>
      <c r="AZ2" s="189"/>
      <c r="BA2" s="189"/>
      <c r="BB2" s="189"/>
      <c r="BC2" s="189"/>
      <c r="BD2" s="189"/>
      <c r="BE2" s="190"/>
      <c r="BF2" s="188">
        <f>INDEX(lnr_adnow_ads, 7)</f>
        <v>0</v>
      </c>
      <c r="BG2" s="189"/>
      <c r="BH2" s="189"/>
      <c r="BI2" s="189"/>
      <c r="BJ2" s="189"/>
      <c r="BK2" s="189"/>
      <c r="BL2" s="189"/>
      <c r="BM2" s="189"/>
      <c r="BN2" s="190"/>
      <c r="BO2" s="188">
        <f>INDEX(lnr_adnow_ads, 8)</f>
        <v>0</v>
      </c>
      <c r="BP2" s="189"/>
      <c r="BQ2" s="189"/>
      <c r="BR2" s="189"/>
      <c r="BS2" s="189"/>
      <c r="BT2" s="189"/>
      <c r="BU2" s="189"/>
      <c r="BV2" s="189"/>
      <c r="BW2" s="190"/>
      <c r="BX2" s="188">
        <f>INDEX(lnr_adnow_ads, 9)</f>
        <v>0</v>
      </c>
      <c r="BY2" s="189"/>
      <c r="BZ2" s="189"/>
      <c r="CA2" s="189"/>
      <c r="CB2" s="189"/>
      <c r="CC2" s="189"/>
      <c r="CD2" s="189"/>
      <c r="CE2" s="189"/>
      <c r="CF2" s="190"/>
      <c r="CG2" s="188">
        <f>INDEX(lnr_adnow_ads, 10)</f>
        <v>0</v>
      </c>
      <c r="CH2" s="189"/>
      <c r="CI2" s="189"/>
      <c r="CJ2" s="189"/>
      <c r="CK2" s="189"/>
      <c r="CL2" s="189"/>
      <c r="CM2" s="189"/>
      <c r="CN2" s="189"/>
      <c r="CO2" s="190"/>
      <c r="CP2" s="188">
        <f>INDEX(lnr_adnow_ads, 11)</f>
        <v>0</v>
      </c>
      <c r="CQ2" s="189"/>
      <c r="CR2" s="189"/>
      <c r="CS2" s="189"/>
      <c r="CT2" s="189"/>
      <c r="CU2" s="189"/>
      <c r="CV2" s="189"/>
      <c r="CW2" s="189"/>
      <c r="CX2" s="190"/>
      <c r="CY2" s="188">
        <f>INDEX(lnr_adnow_ads, 12)</f>
        <v>0</v>
      </c>
      <c r="CZ2" s="189"/>
      <c r="DA2" s="189"/>
      <c r="DB2" s="189"/>
      <c r="DC2" s="189"/>
      <c r="DD2" s="189"/>
      <c r="DE2" s="189"/>
      <c r="DF2" s="189"/>
      <c r="DG2" s="190"/>
      <c r="DH2" s="188">
        <f>INDEX(lnr_adnow_ads, 13)</f>
        <v>0</v>
      </c>
      <c r="DI2" s="189"/>
      <c r="DJ2" s="189"/>
      <c r="DK2" s="189"/>
      <c r="DL2" s="189"/>
      <c r="DM2" s="189"/>
      <c r="DN2" s="189"/>
      <c r="DO2" s="189"/>
      <c r="DP2" s="190"/>
      <c r="DQ2" s="188">
        <f>INDEX(lnr_adnow_ads, 14)</f>
        <v>0</v>
      </c>
      <c r="DR2" s="189"/>
      <c r="DS2" s="189"/>
      <c r="DT2" s="189"/>
      <c r="DU2" s="189"/>
      <c r="DV2" s="189"/>
      <c r="DW2" s="189"/>
      <c r="DX2" s="189"/>
      <c r="DY2" s="190"/>
      <c r="DZ2" s="188">
        <f>INDEX(lnr_adnow_ads, 15)</f>
        <v>0</v>
      </c>
      <c r="EA2" s="189"/>
      <c r="EB2" s="189"/>
      <c r="EC2" s="189"/>
      <c r="ED2" s="189"/>
      <c r="EE2" s="189"/>
      <c r="EF2" s="189"/>
      <c r="EG2" s="189"/>
      <c r="EH2" s="190"/>
    </row>
    <row r="3" spans="1:138" s="94" customFormat="1" ht="39.9" customHeight="1">
      <c r="A3" s="184"/>
      <c r="B3" s="196"/>
      <c r="C3" s="197"/>
      <c r="D3" s="191"/>
      <c r="E3" s="192"/>
      <c r="F3" s="192"/>
      <c r="G3" s="192"/>
      <c r="H3" s="192"/>
      <c r="I3" s="192"/>
      <c r="J3" s="192"/>
      <c r="K3" s="192"/>
      <c r="L3" s="193"/>
      <c r="M3" s="191"/>
      <c r="N3" s="192"/>
      <c r="O3" s="192"/>
      <c r="P3" s="192"/>
      <c r="Q3" s="192"/>
      <c r="R3" s="192"/>
      <c r="S3" s="192"/>
      <c r="T3" s="192"/>
      <c r="U3" s="193"/>
      <c r="V3" s="191"/>
      <c r="W3" s="192"/>
      <c r="X3" s="192"/>
      <c r="Y3" s="192"/>
      <c r="Z3" s="192"/>
      <c r="AA3" s="192"/>
      <c r="AB3" s="192"/>
      <c r="AC3" s="192"/>
      <c r="AD3" s="193"/>
      <c r="AE3" s="191"/>
      <c r="AF3" s="192"/>
      <c r="AG3" s="192"/>
      <c r="AH3" s="192"/>
      <c r="AI3" s="192"/>
      <c r="AJ3" s="192"/>
      <c r="AK3" s="192"/>
      <c r="AL3" s="192"/>
      <c r="AM3" s="193"/>
      <c r="AN3" s="191"/>
      <c r="AO3" s="192"/>
      <c r="AP3" s="192"/>
      <c r="AQ3" s="192"/>
      <c r="AR3" s="192"/>
      <c r="AS3" s="192"/>
      <c r="AT3" s="192"/>
      <c r="AU3" s="192"/>
      <c r="AV3" s="193"/>
      <c r="AW3" s="191"/>
      <c r="AX3" s="192"/>
      <c r="AY3" s="192"/>
      <c r="AZ3" s="192"/>
      <c r="BA3" s="192"/>
      <c r="BB3" s="192"/>
      <c r="BC3" s="192"/>
      <c r="BD3" s="192"/>
      <c r="BE3" s="193"/>
      <c r="BF3" s="191"/>
      <c r="BG3" s="192"/>
      <c r="BH3" s="192"/>
      <c r="BI3" s="192"/>
      <c r="BJ3" s="192"/>
      <c r="BK3" s="192"/>
      <c r="BL3" s="192"/>
      <c r="BM3" s="192"/>
      <c r="BN3" s="193"/>
      <c r="BO3" s="191"/>
      <c r="BP3" s="192"/>
      <c r="BQ3" s="192"/>
      <c r="BR3" s="192"/>
      <c r="BS3" s="192"/>
      <c r="BT3" s="192"/>
      <c r="BU3" s="192"/>
      <c r="BV3" s="192"/>
      <c r="BW3" s="193"/>
      <c r="BX3" s="191"/>
      <c r="BY3" s="192"/>
      <c r="BZ3" s="192"/>
      <c r="CA3" s="192"/>
      <c r="CB3" s="192"/>
      <c r="CC3" s="192"/>
      <c r="CD3" s="192"/>
      <c r="CE3" s="192"/>
      <c r="CF3" s="193"/>
      <c r="CG3" s="191"/>
      <c r="CH3" s="192"/>
      <c r="CI3" s="192"/>
      <c r="CJ3" s="192"/>
      <c r="CK3" s="192"/>
      <c r="CL3" s="192"/>
      <c r="CM3" s="192"/>
      <c r="CN3" s="192"/>
      <c r="CO3" s="193"/>
      <c r="CP3" s="191"/>
      <c r="CQ3" s="192"/>
      <c r="CR3" s="192"/>
      <c r="CS3" s="192"/>
      <c r="CT3" s="192"/>
      <c r="CU3" s="192"/>
      <c r="CV3" s="192"/>
      <c r="CW3" s="192"/>
      <c r="CX3" s="193"/>
      <c r="CY3" s="191"/>
      <c r="CZ3" s="192"/>
      <c r="DA3" s="192"/>
      <c r="DB3" s="192"/>
      <c r="DC3" s="192"/>
      <c r="DD3" s="192"/>
      <c r="DE3" s="192"/>
      <c r="DF3" s="192"/>
      <c r="DG3" s="193"/>
      <c r="DH3" s="191"/>
      <c r="DI3" s="192"/>
      <c r="DJ3" s="192"/>
      <c r="DK3" s="192"/>
      <c r="DL3" s="192"/>
      <c r="DM3" s="192"/>
      <c r="DN3" s="192"/>
      <c r="DO3" s="192"/>
      <c r="DP3" s="193"/>
      <c r="DQ3" s="191"/>
      <c r="DR3" s="192"/>
      <c r="DS3" s="192"/>
      <c r="DT3" s="192"/>
      <c r="DU3" s="192"/>
      <c r="DV3" s="192"/>
      <c r="DW3" s="192"/>
      <c r="DX3" s="192"/>
      <c r="DY3" s="193"/>
      <c r="DZ3" s="191"/>
      <c r="EA3" s="192"/>
      <c r="EB3" s="192"/>
      <c r="EC3" s="192"/>
      <c r="ED3" s="192"/>
      <c r="EE3" s="192"/>
      <c r="EF3" s="192"/>
      <c r="EG3" s="192"/>
      <c r="EH3" s="193"/>
    </row>
    <row r="4" spans="1:138" s="95" customFormat="1" ht="60" customHeight="1">
      <c r="A4" s="96" t="s">
        <v>561</v>
      </c>
      <c r="B4" s="97" t="s">
        <v>814</v>
      </c>
      <c r="C4" s="96" t="s">
        <v>815</v>
      </c>
      <c r="D4" s="96" t="s">
        <v>816</v>
      </c>
      <c r="E4" s="96" t="str">
        <f>ps_language1</f>
        <v>English (United Kingdom)</v>
      </c>
      <c r="F4" s="96">
        <f>ps_language2</f>
        <v>0</v>
      </c>
      <c r="G4" s="96">
        <f>ps_language3</f>
        <v>0</v>
      </c>
      <c r="H4" s="96">
        <f>ps_language4</f>
        <v>0</v>
      </c>
      <c r="I4" s="96">
        <f>ps_language5</f>
        <v>0</v>
      </c>
      <c r="J4" s="96">
        <f>ps_language6</f>
        <v>0</v>
      </c>
      <c r="K4" s="96">
        <f>ps_language7</f>
        <v>0</v>
      </c>
      <c r="L4" s="96">
        <f>ps_language8</f>
        <v>0</v>
      </c>
      <c r="M4" s="96" t="s">
        <v>816</v>
      </c>
      <c r="N4" s="96" t="str">
        <f>ps_language1</f>
        <v>English (United Kingdom)</v>
      </c>
      <c r="O4" s="96">
        <f>ps_language2</f>
        <v>0</v>
      </c>
      <c r="P4" s="96">
        <f>ps_language3</f>
        <v>0</v>
      </c>
      <c r="Q4" s="96">
        <f>ps_language4</f>
        <v>0</v>
      </c>
      <c r="R4" s="96">
        <f>ps_language5</f>
        <v>0</v>
      </c>
      <c r="S4" s="96">
        <f>ps_language6</f>
        <v>0</v>
      </c>
      <c r="T4" s="96">
        <f>ps_language7</f>
        <v>0</v>
      </c>
      <c r="U4" s="96">
        <f>ps_language8</f>
        <v>0</v>
      </c>
      <c r="V4" s="96" t="s">
        <v>816</v>
      </c>
      <c r="W4" s="96" t="str">
        <f>ps_language1</f>
        <v>English (United Kingdom)</v>
      </c>
      <c r="X4" s="96">
        <f>ps_language2</f>
        <v>0</v>
      </c>
      <c r="Y4" s="96">
        <f>ps_language3</f>
        <v>0</v>
      </c>
      <c r="Z4" s="96">
        <f>ps_language4</f>
        <v>0</v>
      </c>
      <c r="AA4" s="96">
        <f>ps_language5</f>
        <v>0</v>
      </c>
      <c r="AB4" s="96">
        <f>ps_language6</f>
        <v>0</v>
      </c>
      <c r="AC4" s="96">
        <f>ps_language7</f>
        <v>0</v>
      </c>
      <c r="AD4" s="96">
        <f>ps_language8</f>
        <v>0</v>
      </c>
      <c r="AE4" s="96" t="s">
        <v>816</v>
      </c>
      <c r="AF4" s="96" t="str">
        <f>ps_language1</f>
        <v>English (United Kingdom)</v>
      </c>
      <c r="AG4" s="96">
        <f>ps_language2</f>
        <v>0</v>
      </c>
      <c r="AH4" s="96">
        <f>ps_language3</f>
        <v>0</v>
      </c>
      <c r="AI4" s="96">
        <f>ps_language4</f>
        <v>0</v>
      </c>
      <c r="AJ4" s="96">
        <f>ps_language5</f>
        <v>0</v>
      </c>
      <c r="AK4" s="96">
        <f>ps_language6</f>
        <v>0</v>
      </c>
      <c r="AL4" s="96">
        <f>ps_language7</f>
        <v>0</v>
      </c>
      <c r="AM4" s="96">
        <f>ps_language8</f>
        <v>0</v>
      </c>
      <c r="AN4" s="96" t="s">
        <v>816</v>
      </c>
      <c r="AO4" s="96" t="str">
        <f>ps_language1</f>
        <v>English (United Kingdom)</v>
      </c>
      <c r="AP4" s="96">
        <f>ps_language2</f>
        <v>0</v>
      </c>
      <c r="AQ4" s="96">
        <f>ps_language3</f>
        <v>0</v>
      </c>
      <c r="AR4" s="96">
        <f>ps_language4</f>
        <v>0</v>
      </c>
      <c r="AS4" s="96">
        <f>ps_language5</f>
        <v>0</v>
      </c>
      <c r="AT4" s="96">
        <f>ps_language6</f>
        <v>0</v>
      </c>
      <c r="AU4" s="96">
        <f>ps_language7</f>
        <v>0</v>
      </c>
      <c r="AV4" s="96">
        <f>ps_language8</f>
        <v>0</v>
      </c>
      <c r="AW4" s="96" t="s">
        <v>816</v>
      </c>
      <c r="AX4" s="96" t="str">
        <f>ps_language1</f>
        <v>English (United Kingdom)</v>
      </c>
      <c r="AY4" s="96">
        <f>ps_language2</f>
        <v>0</v>
      </c>
      <c r="AZ4" s="96">
        <f>ps_language3</f>
        <v>0</v>
      </c>
      <c r="BA4" s="96">
        <f>ps_language4</f>
        <v>0</v>
      </c>
      <c r="BB4" s="96">
        <f>ps_language5</f>
        <v>0</v>
      </c>
      <c r="BC4" s="96">
        <f>ps_language6</f>
        <v>0</v>
      </c>
      <c r="BD4" s="96">
        <f>ps_language7</f>
        <v>0</v>
      </c>
      <c r="BE4" s="96">
        <f>ps_language8</f>
        <v>0</v>
      </c>
      <c r="BF4" s="96" t="s">
        <v>816</v>
      </c>
      <c r="BG4" s="96" t="str">
        <f>ps_language1</f>
        <v>English (United Kingdom)</v>
      </c>
      <c r="BH4" s="96">
        <f>ps_language2</f>
        <v>0</v>
      </c>
      <c r="BI4" s="96">
        <f>ps_language3</f>
        <v>0</v>
      </c>
      <c r="BJ4" s="96">
        <f>ps_language4</f>
        <v>0</v>
      </c>
      <c r="BK4" s="96">
        <f>ps_language5</f>
        <v>0</v>
      </c>
      <c r="BL4" s="96">
        <f>ps_language6</f>
        <v>0</v>
      </c>
      <c r="BM4" s="96">
        <f>ps_language7</f>
        <v>0</v>
      </c>
      <c r="BN4" s="96">
        <f>ps_language8</f>
        <v>0</v>
      </c>
      <c r="BO4" s="96" t="s">
        <v>816</v>
      </c>
      <c r="BP4" s="96" t="str">
        <f>ps_language1</f>
        <v>English (United Kingdom)</v>
      </c>
      <c r="BQ4" s="96">
        <f>ps_language2</f>
        <v>0</v>
      </c>
      <c r="BR4" s="96">
        <f>ps_language3</f>
        <v>0</v>
      </c>
      <c r="BS4" s="96">
        <f>ps_language4</f>
        <v>0</v>
      </c>
      <c r="BT4" s="96">
        <f>ps_language5</f>
        <v>0</v>
      </c>
      <c r="BU4" s="96">
        <f>ps_language6</f>
        <v>0</v>
      </c>
      <c r="BV4" s="96">
        <f>ps_language7</f>
        <v>0</v>
      </c>
      <c r="BW4" s="96">
        <f>ps_language8</f>
        <v>0</v>
      </c>
      <c r="BX4" s="96" t="s">
        <v>816</v>
      </c>
      <c r="BY4" s="96" t="str">
        <f>ps_language1</f>
        <v>English (United Kingdom)</v>
      </c>
      <c r="BZ4" s="96">
        <f>ps_language2</f>
        <v>0</v>
      </c>
      <c r="CA4" s="96">
        <f>ps_language3</f>
        <v>0</v>
      </c>
      <c r="CB4" s="96">
        <f>ps_language4</f>
        <v>0</v>
      </c>
      <c r="CC4" s="96">
        <f>ps_language5</f>
        <v>0</v>
      </c>
      <c r="CD4" s="96">
        <f>ps_language6</f>
        <v>0</v>
      </c>
      <c r="CE4" s="96">
        <f>ps_language7</f>
        <v>0</v>
      </c>
      <c r="CF4" s="96">
        <f>ps_language8</f>
        <v>0</v>
      </c>
      <c r="CG4" s="96" t="s">
        <v>816</v>
      </c>
      <c r="CH4" s="96" t="str">
        <f>ps_language1</f>
        <v>English (United Kingdom)</v>
      </c>
      <c r="CI4" s="96">
        <f>ps_language2</f>
        <v>0</v>
      </c>
      <c r="CJ4" s="96">
        <f>ps_language3</f>
        <v>0</v>
      </c>
      <c r="CK4" s="96">
        <f>ps_language4</f>
        <v>0</v>
      </c>
      <c r="CL4" s="96">
        <f>ps_language5</f>
        <v>0</v>
      </c>
      <c r="CM4" s="96">
        <f>ps_language6</f>
        <v>0</v>
      </c>
      <c r="CN4" s="96">
        <f>ps_language7</f>
        <v>0</v>
      </c>
      <c r="CO4" s="96">
        <f>ps_language8</f>
        <v>0</v>
      </c>
      <c r="CP4" s="96" t="s">
        <v>816</v>
      </c>
      <c r="CQ4" s="96" t="str">
        <f>ps_language1</f>
        <v>English (United Kingdom)</v>
      </c>
      <c r="CR4" s="96">
        <f>ps_language2</f>
        <v>0</v>
      </c>
      <c r="CS4" s="96">
        <f>ps_language3</f>
        <v>0</v>
      </c>
      <c r="CT4" s="96">
        <f>ps_language4</f>
        <v>0</v>
      </c>
      <c r="CU4" s="96">
        <f>ps_language5</f>
        <v>0</v>
      </c>
      <c r="CV4" s="96">
        <f>ps_language6</f>
        <v>0</v>
      </c>
      <c r="CW4" s="96">
        <f>ps_language7</f>
        <v>0</v>
      </c>
      <c r="CX4" s="96">
        <f>ps_language8</f>
        <v>0</v>
      </c>
      <c r="CY4" s="96" t="s">
        <v>816</v>
      </c>
      <c r="CZ4" s="96" t="str">
        <f>ps_language1</f>
        <v>English (United Kingdom)</v>
      </c>
      <c r="DA4" s="96">
        <f>ps_language2</f>
        <v>0</v>
      </c>
      <c r="DB4" s="96">
        <f>ps_language3</f>
        <v>0</v>
      </c>
      <c r="DC4" s="96">
        <f>ps_language4</f>
        <v>0</v>
      </c>
      <c r="DD4" s="96">
        <f>ps_language5</f>
        <v>0</v>
      </c>
      <c r="DE4" s="96">
        <f>ps_language6</f>
        <v>0</v>
      </c>
      <c r="DF4" s="96">
        <f>ps_language7</f>
        <v>0</v>
      </c>
      <c r="DG4" s="96">
        <f>ps_language8</f>
        <v>0</v>
      </c>
      <c r="DH4" s="96" t="s">
        <v>816</v>
      </c>
      <c r="DI4" s="96" t="str">
        <f>ps_language1</f>
        <v>English (United Kingdom)</v>
      </c>
      <c r="DJ4" s="96">
        <f>ps_language2</f>
        <v>0</v>
      </c>
      <c r="DK4" s="96">
        <f>ps_language3</f>
        <v>0</v>
      </c>
      <c r="DL4" s="96">
        <f>ps_language4</f>
        <v>0</v>
      </c>
      <c r="DM4" s="96">
        <f>ps_language5</f>
        <v>0</v>
      </c>
      <c r="DN4" s="96">
        <f>ps_language6</f>
        <v>0</v>
      </c>
      <c r="DO4" s="96">
        <f>ps_language7</f>
        <v>0</v>
      </c>
      <c r="DP4" s="96">
        <f>ps_language8</f>
        <v>0</v>
      </c>
      <c r="DQ4" s="96" t="s">
        <v>816</v>
      </c>
      <c r="DR4" s="96" t="str">
        <f>ps_language1</f>
        <v>English (United Kingdom)</v>
      </c>
      <c r="DS4" s="96">
        <f>ps_language2</f>
        <v>0</v>
      </c>
      <c r="DT4" s="96">
        <f>ps_language3</f>
        <v>0</v>
      </c>
      <c r="DU4" s="96">
        <f>ps_language4</f>
        <v>0</v>
      </c>
      <c r="DV4" s="96">
        <f>ps_language5</f>
        <v>0</v>
      </c>
      <c r="DW4" s="96">
        <f>ps_language6</f>
        <v>0</v>
      </c>
      <c r="DX4" s="96">
        <f>ps_language7</f>
        <v>0</v>
      </c>
      <c r="DY4" s="96">
        <f>ps_language8</f>
        <v>0</v>
      </c>
      <c r="DZ4" s="96" t="s">
        <v>816</v>
      </c>
      <c r="EA4" s="96" t="str">
        <f>ps_language1</f>
        <v>English (United Kingdom)</v>
      </c>
      <c r="EB4" s="96">
        <f>ps_language2</f>
        <v>0</v>
      </c>
      <c r="EC4" s="96">
        <f>ps_language3</f>
        <v>0</v>
      </c>
      <c r="ED4" s="96">
        <f>ps_language4</f>
        <v>0</v>
      </c>
      <c r="EE4" s="96">
        <f>ps_language5</f>
        <v>0</v>
      </c>
      <c r="EF4" s="96">
        <f>ps_language6</f>
        <v>0</v>
      </c>
      <c r="EG4" s="96">
        <f>ps_language7</f>
        <v>0</v>
      </c>
      <c r="EH4" s="96">
        <f>ps_language8</f>
        <v>0</v>
      </c>
    </row>
    <row r="5" spans="1:138">
      <c r="A5" s="10">
        <v>1</v>
      </c>
      <c r="B5" s="98" t="s">
        <v>817</v>
      </c>
      <c r="C5" s="99" t="s">
        <v>818</v>
      </c>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row>
    <row r="6" spans="1:138">
      <c r="A6" s="10">
        <v>2</v>
      </c>
      <c r="B6" s="98" t="s">
        <v>819</v>
      </c>
      <c r="C6" s="99" t="s">
        <v>818</v>
      </c>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row>
    <row r="7" spans="1:138">
      <c r="A7" s="10">
        <v>3</v>
      </c>
      <c r="B7" s="98" t="s">
        <v>820</v>
      </c>
      <c r="C7" s="99" t="s">
        <v>818</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row>
    <row r="8" spans="1:138">
      <c r="A8" s="10">
        <v>4</v>
      </c>
      <c r="B8" s="98" t="s">
        <v>821</v>
      </c>
      <c r="C8" s="99" t="s">
        <v>818</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row>
    <row r="9" spans="1:138">
      <c r="A9" s="10">
        <v>5</v>
      </c>
      <c r="B9" s="98" t="s">
        <v>822</v>
      </c>
      <c r="C9" s="99" t="s">
        <v>818</v>
      </c>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row>
    <row r="10" spans="1:138">
      <c r="A10" s="10">
        <v>6</v>
      </c>
      <c r="B10" s="98" t="s">
        <v>823</v>
      </c>
      <c r="C10" s="99" t="s">
        <v>818</v>
      </c>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row>
    <row r="11" spans="1:138">
      <c r="A11" s="10">
        <v>7</v>
      </c>
      <c r="B11" s="98" t="s">
        <v>824</v>
      </c>
      <c r="C11" s="99" t="s">
        <v>818</v>
      </c>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row>
    <row r="12" spans="1:138">
      <c r="A12" s="10">
        <v>8</v>
      </c>
      <c r="B12" s="98" t="s">
        <v>825</v>
      </c>
      <c r="C12" s="99" t="s">
        <v>826</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row>
    <row r="13" spans="1:138">
      <c r="A13" s="10">
        <v>9</v>
      </c>
      <c r="B13" s="98" t="s">
        <v>827</v>
      </c>
      <c r="C13" s="99" t="s">
        <v>826</v>
      </c>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row>
    <row r="14" spans="1:138">
      <c r="A14" s="10">
        <v>10</v>
      </c>
      <c r="B14" s="98" t="s">
        <v>828</v>
      </c>
      <c r="C14" s="99" t="s">
        <v>826</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row>
    <row r="15" spans="1:138">
      <c r="A15" s="10">
        <v>11</v>
      </c>
      <c r="B15" s="98" t="s">
        <v>829</v>
      </c>
      <c r="C15" s="99" t="s">
        <v>826</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row>
    <row r="16" spans="1:138">
      <c r="A16" s="10">
        <v>12</v>
      </c>
      <c r="B16" s="98" t="s">
        <v>830</v>
      </c>
      <c r="C16" s="99" t="s">
        <v>826</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row>
    <row r="17" spans="1:138">
      <c r="A17" s="10">
        <v>13</v>
      </c>
      <c r="B17" s="98" t="s">
        <v>831</v>
      </c>
      <c r="C17" s="99" t="s">
        <v>832</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row>
    <row r="18" spans="1:138">
      <c r="A18" s="10">
        <v>14</v>
      </c>
      <c r="B18" s="98" t="s">
        <v>833</v>
      </c>
      <c r="C18" s="99" t="s">
        <v>832</v>
      </c>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row>
    <row r="19" spans="1:138">
      <c r="A19" s="10">
        <v>15</v>
      </c>
      <c r="B19" s="98" t="s">
        <v>834</v>
      </c>
      <c r="C19" s="99" t="s">
        <v>832</v>
      </c>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row>
    <row r="20" spans="1:138">
      <c r="A20" s="10">
        <v>16</v>
      </c>
      <c r="B20" s="98" t="s">
        <v>835</v>
      </c>
      <c r="C20" s="99" t="s">
        <v>832</v>
      </c>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row>
    <row r="21" spans="1:138">
      <c r="A21" s="10">
        <v>17</v>
      </c>
      <c r="B21" s="98" t="s">
        <v>836</v>
      </c>
      <c r="C21" s="99" t="s">
        <v>832</v>
      </c>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row>
    <row r="22" spans="1:138">
      <c r="A22" s="10">
        <v>18</v>
      </c>
      <c r="B22" s="98" t="s">
        <v>837</v>
      </c>
      <c r="C22" s="99" t="s">
        <v>838</v>
      </c>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row>
    <row r="23" spans="1:138">
      <c r="A23" s="10">
        <v>19</v>
      </c>
      <c r="B23" s="98" t="s">
        <v>839</v>
      </c>
      <c r="C23" s="99" t="s">
        <v>838</v>
      </c>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row>
    <row r="24" spans="1:138">
      <c r="A24" s="10">
        <v>20</v>
      </c>
      <c r="B24" s="98" t="s">
        <v>840</v>
      </c>
      <c r="C24" s="99" t="s">
        <v>838</v>
      </c>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row>
    <row r="25" spans="1:138">
      <c r="A25" s="10">
        <v>21</v>
      </c>
      <c r="B25" s="98" t="s">
        <v>841</v>
      </c>
      <c r="C25" s="99" t="s">
        <v>838</v>
      </c>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row>
    <row r="26" spans="1:138">
      <c r="A26" s="10">
        <v>22</v>
      </c>
      <c r="B26" s="98" t="s">
        <v>842</v>
      </c>
      <c r="C26" s="99" t="s">
        <v>838</v>
      </c>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row>
  </sheetData>
  <sheetProtection algorithmName="SHA-512" hashValue="Ppu46jHKdTMyknLCNNrLTBCa0QxHxkaSW78TZWxhJCSgU08OIJk41byqbfAylfx197duwOkx0rN/Aft3TIosTw==" saltValue="jw8oYn7Yb3hDpX5BhlxdsA==" spinCount="100000" sheet="1" objects="1" scenarios="1"/>
  <mergeCells count="19">
    <mergeCell ref="DQ2:DY3"/>
    <mergeCell ref="DZ2:EH3"/>
    <mergeCell ref="A2:A3"/>
    <mergeCell ref="A1:EH1"/>
    <mergeCell ref="B2:C2"/>
    <mergeCell ref="B3:C3"/>
    <mergeCell ref="D2:L3"/>
    <mergeCell ref="M2:U3"/>
    <mergeCell ref="V2:AD3"/>
    <mergeCell ref="AE2:AM3"/>
    <mergeCell ref="AN2:AV3"/>
    <mergeCell ref="AW2:BE3"/>
    <mergeCell ref="BF2:BN3"/>
    <mergeCell ref="BO2:BW3"/>
    <mergeCell ref="BX2:CF3"/>
    <mergeCell ref="CG2:CO3"/>
    <mergeCell ref="CP2:CX3"/>
    <mergeCell ref="CY2:DG3"/>
    <mergeCell ref="DH2:DP3"/>
  </mergeCells>
  <hyperlinks>
    <hyperlink ref="A2" location="'Index'!A1" display="Index"/>
  </hyperlinks>
  <pageMargins left="0.75" right="0.75" top="0.75" bottom="0.5" header="0.5" footer="0.75"/>
  <drawing r:id="rId1"/>
  <legacyDrawing r:id="rId2"/>
  <mc:AlternateContent xmlns:mc="http://schemas.openxmlformats.org/markup-compatibility/2006">
    <mc:Choice Requires="x14">
      <controls>
        <mc:AlternateContent xmlns:mc="http://schemas.openxmlformats.org/markup-compatibility/2006">
          <mc:Choice Requires="x14">
            <control shapeId="10241" r:id="rId3" name="adnowFmcgBtn">
              <controlPr defaultSize="0" print="0" autoFill="0" autoPict="0" macro="Sheet9.cmbtnCopy_Click">
                <anchor moveWithCells="1" sizeWithCells="1">
                  <from>
                    <xdr:col>1</xdr:col>
                    <xdr:colOff>0</xdr:colOff>
                    <xdr:row>1</xdr:row>
                    <xdr:rowOff>495300</xdr:rowOff>
                  </from>
                  <to>
                    <xdr:col>3</xdr:col>
                    <xdr:colOff>0</xdr:colOff>
                    <xdr:row>3</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H14"/>
  <sheetViews>
    <sheetView workbookViewId="0">
      <selection sqref="A1:EH1 A1:EH1"/>
    </sheetView>
  </sheetViews>
  <sheetFormatPr defaultColWidth="0" defaultRowHeight="14.4" zeroHeight="1"/>
  <cols>
    <col min="1" max="1" width="8.6640625" customWidth="1"/>
    <col min="2" max="2" width="45.6640625" style="29" customWidth="1"/>
    <col min="3" max="6" width="30.6640625" style="29" customWidth="1"/>
    <col min="7" max="12" width="30.6640625" style="29" hidden="1" customWidth="1"/>
    <col min="13" max="15" width="30.6640625" style="29" customWidth="1"/>
    <col min="16" max="21" width="30.6640625" style="29" hidden="1" customWidth="1"/>
    <col min="22" max="24" width="30.6640625" style="29" customWidth="1"/>
    <col min="25" max="30" width="30.6640625" style="29" hidden="1" customWidth="1"/>
    <col min="31" max="33" width="30.6640625" style="29" customWidth="1"/>
    <col min="34" max="39" width="30.6640625" style="29" hidden="1" customWidth="1"/>
    <col min="40" max="42" width="30.6640625" style="29" customWidth="1"/>
    <col min="43" max="48" width="30.6640625" style="29" hidden="1" customWidth="1"/>
    <col min="49" max="51" width="30.6640625" style="29" customWidth="1"/>
    <col min="52" max="57" width="30.6640625" style="29" hidden="1" customWidth="1"/>
    <col min="58" max="60" width="30.6640625" style="29" customWidth="1"/>
    <col min="61" max="66" width="30.6640625" style="29" hidden="1" customWidth="1"/>
    <col min="67" max="69" width="30.6640625" style="29" customWidth="1"/>
    <col min="70" max="75" width="30.6640625" style="29" hidden="1" customWidth="1"/>
    <col min="76" max="78" width="30.6640625" style="29" customWidth="1"/>
    <col min="79" max="84" width="30.6640625" style="29" hidden="1" customWidth="1"/>
    <col min="85" max="87" width="30.6640625" style="29" customWidth="1"/>
    <col min="88" max="93" width="30.6640625" style="29" hidden="1" customWidth="1"/>
    <col min="94" max="96" width="30.6640625" style="29" customWidth="1"/>
    <col min="97" max="102" width="30.6640625" style="29" hidden="1" customWidth="1"/>
    <col min="103" max="105" width="30.6640625" style="29" customWidth="1"/>
    <col min="106" max="111" width="30.6640625" style="29" hidden="1" customWidth="1"/>
    <col min="112" max="114" width="30.6640625" style="29" customWidth="1"/>
    <col min="115" max="120" width="30.6640625" style="29" hidden="1" customWidth="1"/>
    <col min="121" max="123" width="30.6640625" style="29" customWidth="1"/>
    <col min="124" max="129" width="30.6640625" style="29" hidden="1" customWidth="1"/>
    <col min="130" max="132" width="30.6640625" style="29" customWidth="1"/>
    <col min="133" max="138" width="30.6640625" style="29" hidden="1" customWidth="1"/>
    <col min="139" max="139" width="9.109375" style="29" hidden="1" customWidth="1"/>
    <col min="140" max="16384" width="9.109375" style="29" hidden="1"/>
  </cols>
  <sheetData>
    <row r="1" spans="1:138" s="92" customFormat="1" ht="80.099999999999994" customHeight="1">
      <c r="A1" s="185"/>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86"/>
      <c r="AD1" s="186"/>
      <c r="AE1" s="186"/>
      <c r="AF1" s="186"/>
      <c r="AG1" s="186"/>
      <c r="AH1" s="186"/>
      <c r="AI1" s="186"/>
      <c r="AJ1" s="186"/>
      <c r="AK1" s="186"/>
      <c r="AL1" s="186"/>
      <c r="AM1" s="186"/>
      <c r="AN1" s="186"/>
      <c r="AO1" s="186"/>
      <c r="AP1" s="186"/>
      <c r="AQ1" s="186"/>
      <c r="AR1" s="186"/>
      <c r="AS1" s="186"/>
      <c r="AT1" s="186"/>
      <c r="AU1" s="186"/>
      <c r="AV1" s="186"/>
      <c r="AW1" s="186"/>
      <c r="AX1" s="186"/>
      <c r="AY1" s="186"/>
      <c r="AZ1" s="186"/>
      <c r="BA1" s="186"/>
      <c r="BB1" s="186"/>
      <c r="BC1" s="186"/>
      <c r="BD1" s="186"/>
      <c r="BE1" s="186"/>
      <c r="BF1" s="186"/>
      <c r="BG1" s="186"/>
      <c r="BH1" s="186"/>
      <c r="BI1" s="186"/>
      <c r="BJ1" s="186"/>
      <c r="BK1" s="186"/>
      <c r="BL1" s="186"/>
      <c r="BM1" s="186"/>
      <c r="BN1" s="186"/>
      <c r="BO1" s="186"/>
      <c r="BP1" s="186"/>
      <c r="BQ1" s="186"/>
      <c r="BR1" s="186"/>
      <c r="BS1" s="186"/>
      <c r="BT1" s="186"/>
      <c r="BU1" s="186"/>
      <c r="BV1" s="186"/>
      <c r="BW1" s="186"/>
      <c r="BX1" s="186"/>
      <c r="BY1" s="186"/>
      <c r="BZ1" s="186"/>
      <c r="CA1" s="186"/>
      <c r="CB1" s="186"/>
      <c r="CC1" s="186"/>
      <c r="CD1" s="186"/>
      <c r="CE1" s="186"/>
      <c r="CF1" s="186"/>
      <c r="CG1" s="186"/>
      <c r="CH1" s="186"/>
      <c r="CI1" s="186"/>
      <c r="CJ1" s="186"/>
      <c r="CK1" s="186"/>
      <c r="CL1" s="186"/>
      <c r="CM1" s="186"/>
      <c r="CN1" s="186"/>
      <c r="CO1" s="186"/>
      <c r="CP1" s="186"/>
      <c r="CQ1" s="186"/>
      <c r="CR1" s="186"/>
      <c r="CS1" s="186"/>
      <c r="CT1" s="186"/>
      <c r="CU1" s="186"/>
      <c r="CV1" s="186"/>
      <c r="CW1" s="186"/>
      <c r="CX1" s="186"/>
      <c r="CY1" s="186"/>
      <c r="CZ1" s="186"/>
      <c r="DA1" s="186"/>
      <c r="DB1" s="186"/>
      <c r="DC1" s="186"/>
      <c r="DD1" s="186"/>
      <c r="DE1" s="186"/>
      <c r="DF1" s="186"/>
      <c r="DG1" s="186"/>
      <c r="DH1" s="186"/>
      <c r="DI1" s="186"/>
      <c r="DJ1" s="186"/>
      <c r="DK1" s="186"/>
      <c r="DL1" s="186"/>
      <c r="DM1" s="186"/>
      <c r="DN1" s="186"/>
      <c r="DO1" s="186"/>
      <c r="DP1" s="186"/>
      <c r="DQ1" s="186"/>
      <c r="DR1" s="186"/>
      <c r="DS1" s="186"/>
      <c r="DT1" s="186"/>
      <c r="DU1" s="186"/>
      <c r="DV1" s="186"/>
      <c r="DW1" s="186"/>
      <c r="DX1" s="186"/>
      <c r="DY1" s="186"/>
      <c r="DZ1" s="186"/>
      <c r="EA1" s="186"/>
      <c r="EB1" s="186"/>
      <c r="EC1" s="186"/>
      <c r="ED1" s="186"/>
      <c r="EE1" s="186"/>
      <c r="EF1" s="186"/>
      <c r="EG1" s="186"/>
      <c r="EH1" s="187"/>
    </row>
    <row r="2" spans="1:138" s="93" customFormat="1" ht="39.9" customHeight="1">
      <c r="A2" s="183" t="s">
        <v>2</v>
      </c>
      <c r="B2" s="194" t="s">
        <v>813</v>
      </c>
      <c r="C2" s="195"/>
      <c r="D2" s="188">
        <f>INDEX(lnr_adnow_ads, 1)</f>
        <v>0</v>
      </c>
      <c r="E2" s="189"/>
      <c r="F2" s="189"/>
      <c r="G2" s="189"/>
      <c r="H2" s="189"/>
      <c r="I2" s="189"/>
      <c r="J2" s="189"/>
      <c r="K2" s="189"/>
      <c r="L2" s="190"/>
      <c r="M2" s="188">
        <f>INDEX(lnr_adnow_ads, 2)</f>
        <v>0</v>
      </c>
      <c r="N2" s="189"/>
      <c r="O2" s="189"/>
      <c r="P2" s="189"/>
      <c r="Q2" s="189"/>
      <c r="R2" s="189"/>
      <c r="S2" s="189"/>
      <c r="T2" s="189"/>
      <c r="U2" s="190"/>
      <c r="V2" s="188">
        <f>INDEX(lnr_adnow_ads, 3)</f>
        <v>0</v>
      </c>
      <c r="W2" s="189"/>
      <c r="X2" s="189"/>
      <c r="Y2" s="189"/>
      <c r="Z2" s="189"/>
      <c r="AA2" s="189"/>
      <c r="AB2" s="189"/>
      <c r="AC2" s="189"/>
      <c r="AD2" s="190"/>
      <c r="AE2" s="188">
        <f>INDEX(lnr_adnow_ads, 4)</f>
        <v>0</v>
      </c>
      <c r="AF2" s="189"/>
      <c r="AG2" s="189"/>
      <c r="AH2" s="189"/>
      <c r="AI2" s="189"/>
      <c r="AJ2" s="189"/>
      <c r="AK2" s="189"/>
      <c r="AL2" s="189"/>
      <c r="AM2" s="190"/>
      <c r="AN2" s="188">
        <f>INDEX(lnr_adnow_ads, 5)</f>
        <v>0</v>
      </c>
      <c r="AO2" s="189"/>
      <c r="AP2" s="189"/>
      <c r="AQ2" s="189"/>
      <c r="AR2" s="189"/>
      <c r="AS2" s="189"/>
      <c r="AT2" s="189"/>
      <c r="AU2" s="189"/>
      <c r="AV2" s="190"/>
      <c r="AW2" s="188">
        <f>INDEX(lnr_adnow_ads, 6)</f>
        <v>0</v>
      </c>
      <c r="AX2" s="189"/>
      <c r="AY2" s="189"/>
      <c r="AZ2" s="189"/>
      <c r="BA2" s="189"/>
      <c r="BB2" s="189"/>
      <c r="BC2" s="189"/>
      <c r="BD2" s="189"/>
      <c r="BE2" s="190"/>
      <c r="BF2" s="188">
        <f>INDEX(lnr_adnow_ads, 7)</f>
        <v>0</v>
      </c>
      <c r="BG2" s="189"/>
      <c r="BH2" s="189"/>
      <c r="BI2" s="189"/>
      <c r="BJ2" s="189"/>
      <c r="BK2" s="189"/>
      <c r="BL2" s="189"/>
      <c r="BM2" s="189"/>
      <c r="BN2" s="190"/>
      <c r="BO2" s="188">
        <f>INDEX(lnr_adnow_ads, 8)</f>
        <v>0</v>
      </c>
      <c r="BP2" s="189"/>
      <c r="BQ2" s="189"/>
      <c r="BR2" s="189"/>
      <c r="BS2" s="189"/>
      <c r="BT2" s="189"/>
      <c r="BU2" s="189"/>
      <c r="BV2" s="189"/>
      <c r="BW2" s="190"/>
      <c r="BX2" s="188">
        <f>INDEX(lnr_adnow_ads, 9)</f>
        <v>0</v>
      </c>
      <c r="BY2" s="189"/>
      <c r="BZ2" s="189"/>
      <c r="CA2" s="189"/>
      <c r="CB2" s="189"/>
      <c r="CC2" s="189"/>
      <c r="CD2" s="189"/>
      <c r="CE2" s="189"/>
      <c r="CF2" s="190"/>
      <c r="CG2" s="188">
        <f>INDEX(lnr_adnow_ads, 10)</f>
        <v>0</v>
      </c>
      <c r="CH2" s="189"/>
      <c r="CI2" s="189"/>
      <c r="CJ2" s="189"/>
      <c r="CK2" s="189"/>
      <c r="CL2" s="189"/>
      <c r="CM2" s="189"/>
      <c r="CN2" s="189"/>
      <c r="CO2" s="190"/>
      <c r="CP2" s="188">
        <f>INDEX(lnr_adnow_ads, 11)</f>
        <v>0</v>
      </c>
      <c r="CQ2" s="189"/>
      <c r="CR2" s="189"/>
      <c r="CS2" s="189"/>
      <c r="CT2" s="189"/>
      <c r="CU2" s="189"/>
      <c r="CV2" s="189"/>
      <c r="CW2" s="189"/>
      <c r="CX2" s="190"/>
      <c r="CY2" s="188">
        <f>INDEX(lnr_adnow_ads, 12)</f>
        <v>0</v>
      </c>
      <c r="CZ2" s="189"/>
      <c r="DA2" s="189"/>
      <c r="DB2" s="189"/>
      <c r="DC2" s="189"/>
      <c r="DD2" s="189"/>
      <c r="DE2" s="189"/>
      <c r="DF2" s="189"/>
      <c r="DG2" s="190"/>
      <c r="DH2" s="188">
        <f>INDEX(lnr_adnow_ads, 13)</f>
        <v>0</v>
      </c>
      <c r="DI2" s="189"/>
      <c r="DJ2" s="189"/>
      <c r="DK2" s="189"/>
      <c r="DL2" s="189"/>
      <c r="DM2" s="189"/>
      <c r="DN2" s="189"/>
      <c r="DO2" s="189"/>
      <c r="DP2" s="190"/>
      <c r="DQ2" s="188">
        <f>INDEX(lnr_adnow_ads, 14)</f>
        <v>0</v>
      </c>
      <c r="DR2" s="189"/>
      <c r="DS2" s="189"/>
      <c r="DT2" s="189"/>
      <c r="DU2" s="189"/>
      <c r="DV2" s="189"/>
      <c r="DW2" s="189"/>
      <c r="DX2" s="189"/>
      <c r="DY2" s="190"/>
      <c r="DZ2" s="188">
        <f>INDEX(lnr_adnow_ads, 15)</f>
        <v>0</v>
      </c>
      <c r="EA2" s="189"/>
      <c r="EB2" s="189"/>
      <c r="EC2" s="189"/>
      <c r="ED2" s="189"/>
      <c r="EE2" s="189"/>
      <c r="EF2" s="189"/>
      <c r="EG2" s="189"/>
      <c r="EH2" s="190"/>
    </row>
    <row r="3" spans="1:138" s="94" customFormat="1" ht="39.9" customHeight="1">
      <c r="A3" s="184"/>
      <c r="B3" s="196"/>
      <c r="C3" s="197"/>
      <c r="D3" s="191"/>
      <c r="E3" s="192"/>
      <c r="F3" s="192"/>
      <c r="G3" s="192"/>
      <c r="H3" s="192"/>
      <c r="I3" s="192"/>
      <c r="J3" s="192"/>
      <c r="K3" s="192"/>
      <c r="L3" s="193"/>
      <c r="M3" s="191"/>
      <c r="N3" s="192"/>
      <c r="O3" s="192"/>
      <c r="P3" s="192"/>
      <c r="Q3" s="192"/>
      <c r="R3" s="192"/>
      <c r="S3" s="192"/>
      <c r="T3" s="192"/>
      <c r="U3" s="193"/>
      <c r="V3" s="191"/>
      <c r="W3" s="192"/>
      <c r="X3" s="192"/>
      <c r="Y3" s="192"/>
      <c r="Z3" s="192"/>
      <c r="AA3" s="192"/>
      <c r="AB3" s="192"/>
      <c r="AC3" s="192"/>
      <c r="AD3" s="193"/>
      <c r="AE3" s="191"/>
      <c r="AF3" s="192"/>
      <c r="AG3" s="192"/>
      <c r="AH3" s="192"/>
      <c r="AI3" s="192"/>
      <c r="AJ3" s="192"/>
      <c r="AK3" s="192"/>
      <c r="AL3" s="192"/>
      <c r="AM3" s="193"/>
      <c r="AN3" s="191"/>
      <c r="AO3" s="192"/>
      <c r="AP3" s="192"/>
      <c r="AQ3" s="192"/>
      <c r="AR3" s="192"/>
      <c r="AS3" s="192"/>
      <c r="AT3" s="192"/>
      <c r="AU3" s="192"/>
      <c r="AV3" s="193"/>
      <c r="AW3" s="191"/>
      <c r="AX3" s="192"/>
      <c r="AY3" s="192"/>
      <c r="AZ3" s="192"/>
      <c r="BA3" s="192"/>
      <c r="BB3" s="192"/>
      <c r="BC3" s="192"/>
      <c r="BD3" s="192"/>
      <c r="BE3" s="193"/>
      <c r="BF3" s="191"/>
      <c r="BG3" s="192"/>
      <c r="BH3" s="192"/>
      <c r="BI3" s="192"/>
      <c r="BJ3" s="192"/>
      <c r="BK3" s="192"/>
      <c r="BL3" s="192"/>
      <c r="BM3" s="192"/>
      <c r="BN3" s="193"/>
      <c r="BO3" s="191"/>
      <c r="BP3" s="192"/>
      <c r="BQ3" s="192"/>
      <c r="BR3" s="192"/>
      <c r="BS3" s="192"/>
      <c r="BT3" s="192"/>
      <c r="BU3" s="192"/>
      <c r="BV3" s="192"/>
      <c r="BW3" s="193"/>
      <c r="BX3" s="191"/>
      <c r="BY3" s="192"/>
      <c r="BZ3" s="192"/>
      <c r="CA3" s="192"/>
      <c r="CB3" s="192"/>
      <c r="CC3" s="192"/>
      <c r="CD3" s="192"/>
      <c r="CE3" s="192"/>
      <c r="CF3" s="193"/>
      <c r="CG3" s="191"/>
      <c r="CH3" s="192"/>
      <c r="CI3" s="192"/>
      <c r="CJ3" s="192"/>
      <c r="CK3" s="192"/>
      <c r="CL3" s="192"/>
      <c r="CM3" s="192"/>
      <c r="CN3" s="192"/>
      <c r="CO3" s="193"/>
      <c r="CP3" s="191"/>
      <c r="CQ3" s="192"/>
      <c r="CR3" s="192"/>
      <c r="CS3" s="192"/>
      <c r="CT3" s="192"/>
      <c r="CU3" s="192"/>
      <c r="CV3" s="192"/>
      <c r="CW3" s="192"/>
      <c r="CX3" s="193"/>
      <c r="CY3" s="191"/>
      <c r="CZ3" s="192"/>
      <c r="DA3" s="192"/>
      <c r="DB3" s="192"/>
      <c r="DC3" s="192"/>
      <c r="DD3" s="192"/>
      <c r="DE3" s="192"/>
      <c r="DF3" s="192"/>
      <c r="DG3" s="193"/>
      <c r="DH3" s="191"/>
      <c r="DI3" s="192"/>
      <c r="DJ3" s="192"/>
      <c r="DK3" s="192"/>
      <c r="DL3" s="192"/>
      <c r="DM3" s="192"/>
      <c r="DN3" s="192"/>
      <c r="DO3" s="192"/>
      <c r="DP3" s="193"/>
      <c r="DQ3" s="191"/>
      <c r="DR3" s="192"/>
      <c r="DS3" s="192"/>
      <c r="DT3" s="192"/>
      <c r="DU3" s="192"/>
      <c r="DV3" s="192"/>
      <c r="DW3" s="192"/>
      <c r="DX3" s="192"/>
      <c r="DY3" s="193"/>
      <c r="DZ3" s="191"/>
      <c r="EA3" s="192"/>
      <c r="EB3" s="192"/>
      <c r="EC3" s="192"/>
      <c r="ED3" s="192"/>
      <c r="EE3" s="192"/>
      <c r="EF3" s="192"/>
      <c r="EG3" s="192"/>
      <c r="EH3" s="193"/>
    </row>
    <row r="4" spans="1:138" s="95" customFormat="1" ht="60" customHeight="1">
      <c r="A4" s="96" t="s">
        <v>561</v>
      </c>
      <c r="B4" s="97" t="s">
        <v>814</v>
      </c>
      <c r="C4" s="96" t="s">
        <v>815</v>
      </c>
      <c r="D4" s="96" t="s">
        <v>816</v>
      </c>
      <c r="E4" s="96" t="str">
        <f>ps_language1</f>
        <v>English (United Kingdom)</v>
      </c>
      <c r="F4" s="96">
        <f>ps_language2</f>
        <v>0</v>
      </c>
      <c r="G4" s="96">
        <f>ps_language3</f>
        <v>0</v>
      </c>
      <c r="H4" s="96">
        <f>ps_language4</f>
        <v>0</v>
      </c>
      <c r="I4" s="96">
        <f>ps_language5</f>
        <v>0</v>
      </c>
      <c r="J4" s="96">
        <f>ps_language6</f>
        <v>0</v>
      </c>
      <c r="K4" s="96">
        <f>ps_language7</f>
        <v>0</v>
      </c>
      <c r="L4" s="96">
        <f>ps_language8</f>
        <v>0</v>
      </c>
      <c r="M4" s="96" t="s">
        <v>816</v>
      </c>
      <c r="N4" s="96" t="str">
        <f>ps_language1</f>
        <v>English (United Kingdom)</v>
      </c>
      <c r="O4" s="96">
        <f>ps_language2</f>
        <v>0</v>
      </c>
      <c r="P4" s="96">
        <f>ps_language3</f>
        <v>0</v>
      </c>
      <c r="Q4" s="96">
        <f>ps_language4</f>
        <v>0</v>
      </c>
      <c r="R4" s="96">
        <f>ps_language5</f>
        <v>0</v>
      </c>
      <c r="S4" s="96">
        <f>ps_language6</f>
        <v>0</v>
      </c>
      <c r="T4" s="96">
        <f>ps_language7</f>
        <v>0</v>
      </c>
      <c r="U4" s="96">
        <f>ps_language8</f>
        <v>0</v>
      </c>
      <c r="V4" s="96" t="s">
        <v>816</v>
      </c>
      <c r="W4" s="96" t="str">
        <f>ps_language1</f>
        <v>English (United Kingdom)</v>
      </c>
      <c r="X4" s="96">
        <f>ps_language2</f>
        <v>0</v>
      </c>
      <c r="Y4" s="96">
        <f>ps_language3</f>
        <v>0</v>
      </c>
      <c r="Z4" s="96">
        <f>ps_language4</f>
        <v>0</v>
      </c>
      <c r="AA4" s="96">
        <f>ps_language5</f>
        <v>0</v>
      </c>
      <c r="AB4" s="96">
        <f>ps_language6</f>
        <v>0</v>
      </c>
      <c r="AC4" s="96">
        <f>ps_language7</f>
        <v>0</v>
      </c>
      <c r="AD4" s="96">
        <f>ps_language8</f>
        <v>0</v>
      </c>
      <c r="AE4" s="96" t="s">
        <v>816</v>
      </c>
      <c r="AF4" s="96" t="str">
        <f>ps_language1</f>
        <v>English (United Kingdom)</v>
      </c>
      <c r="AG4" s="96">
        <f>ps_language2</f>
        <v>0</v>
      </c>
      <c r="AH4" s="96">
        <f>ps_language3</f>
        <v>0</v>
      </c>
      <c r="AI4" s="96">
        <f>ps_language4</f>
        <v>0</v>
      </c>
      <c r="AJ4" s="96">
        <f>ps_language5</f>
        <v>0</v>
      </c>
      <c r="AK4" s="96">
        <f>ps_language6</f>
        <v>0</v>
      </c>
      <c r="AL4" s="96">
        <f>ps_language7</f>
        <v>0</v>
      </c>
      <c r="AM4" s="96">
        <f>ps_language8</f>
        <v>0</v>
      </c>
      <c r="AN4" s="96" t="s">
        <v>816</v>
      </c>
      <c r="AO4" s="96" t="str">
        <f>ps_language1</f>
        <v>English (United Kingdom)</v>
      </c>
      <c r="AP4" s="96">
        <f>ps_language2</f>
        <v>0</v>
      </c>
      <c r="AQ4" s="96">
        <f>ps_language3</f>
        <v>0</v>
      </c>
      <c r="AR4" s="96">
        <f>ps_language4</f>
        <v>0</v>
      </c>
      <c r="AS4" s="96">
        <f>ps_language5</f>
        <v>0</v>
      </c>
      <c r="AT4" s="96">
        <f>ps_language6</f>
        <v>0</v>
      </c>
      <c r="AU4" s="96">
        <f>ps_language7</f>
        <v>0</v>
      </c>
      <c r="AV4" s="96">
        <f>ps_language8</f>
        <v>0</v>
      </c>
      <c r="AW4" s="96" t="s">
        <v>816</v>
      </c>
      <c r="AX4" s="96" t="str">
        <f>ps_language1</f>
        <v>English (United Kingdom)</v>
      </c>
      <c r="AY4" s="96">
        <f>ps_language2</f>
        <v>0</v>
      </c>
      <c r="AZ4" s="96">
        <f>ps_language3</f>
        <v>0</v>
      </c>
      <c r="BA4" s="96">
        <f>ps_language4</f>
        <v>0</v>
      </c>
      <c r="BB4" s="96">
        <f>ps_language5</f>
        <v>0</v>
      </c>
      <c r="BC4" s="96">
        <f>ps_language6</f>
        <v>0</v>
      </c>
      <c r="BD4" s="96">
        <f>ps_language7</f>
        <v>0</v>
      </c>
      <c r="BE4" s="96">
        <f>ps_language8</f>
        <v>0</v>
      </c>
      <c r="BF4" s="96" t="s">
        <v>816</v>
      </c>
      <c r="BG4" s="96" t="str">
        <f>ps_language1</f>
        <v>English (United Kingdom)</v>
      </c>
      <c r="BH4" s="96">
        <f>ps_language2</f>
        <v>0</v>
      </c>
      <c r="BI4" s="96">
        <f>ps_language3</f>
        <v>0</v>
      </c>
      <c r="BJ4" s="96">
        <f>ps_language4</f>
        <v>0</v>
      </c>
      <c r="BK4" s="96">
        <f>ps_language5</f>
        <v>0</v>
      </c>
      <c r="BL4" s="96">
        <f>ps_language6</f>
        <v>0</v>
      </c>
      <c r="BM4" s="96">
        <f>ps_language7</f>
        <v>0</v>
      </c>
      <c r="BN4" s="96">
        <f>ps_language8</f>
        <v>0</v>
      </c>
      <c r="BO4" s="96" t="s">
        <v>816</v>
      </c>
      <c r="BP4" s="96" t="str">
        <f>ps_language1</f>
        <v>English (United Kingdom)</v>
      </c>
      <c r="BQ4" s="96">
        <f>ps_language2</f>
        <v>0</v>
      </c>
      <c r="BR4" s="96">
        <f>ps_language3</f>
        <v>0</v>
      </c>
      <c r="BS4" s="96">
        <f>ps_language4</f>
        <v>0</v>
      </c>
      <c r="BT4" s="96">
        <f>ps_language5</f>
        <v>0</v>
      </c>
      <c r="BU4" s="96">
        <f>ps_language6</f>
        <v>0</v>
      </c>
      <c r="BV4" s="96">
        <f>ps_language7</f>
        <v>0</v>
      </c>
      <c r="BW4" s="96">
        <f>ps_language8</f>
        <v>0</v>
      </c>
      <c r="BX4" s="96" t="s">
        <v>816</v>
      </c>
      <c r="BY4" s="96" t="str">
        <f>ps_language1</f>
        <v>English (United Kingdom)</v>
      </c>
      <c r="BZ4" s="96">
        <f>ps_language2</f>
        <v>0</v>
      </c>
      <c r="CA4" s="96">
        <f>ps_language3</f>
        <v>0</v>
      </c>
      <c r="CB4" s="96">
        <f>ps_language4</f>
        <v>0</v>
      </c>
      <c r="CC4" s="96">
        <f>ps_language5</f>
        <v>0</v>
      </c>
      <c r="CD4" s="96">
        <f>ps_language6</f>
        <v>0</v>
      </c>
      <c r="CE4" s="96">
        <f>ps_language7</f>
        <v>0</v>
      </c>
      <c r="CF4" s="96">
        <f>ps_language8</f>
        <v>0</v>
      </c>
      <c r="CG4" s="96" t="s">
        <v>816</v>
      </c>
      <c r="CH4" s="96" t="str">
        <f>ps_language1</f>
        <v>English (United Kingdom)</v>
      </c>
      <c r="CI4" s="96">
        <f>ps_language2</f>
        <v>0</v>
      </c>
      <c r="CJ4" s="96">
        <f>ps_language3</f>
        <v>0</v>
      </c>
      <c r="CK4" s="96">
        <f>ps_language4</f>
        <v>0</v>
      </c>
      <c r="CL4" s="96">
        <f>ps_language5</f>
        <v>0</v>
      </c>
      <c r="CM4" s="96">
        <f>ps_language6</f>
        <v>0</v>
      </c>
      <c r="CN4" s="96">
        <f>ps_language7</f>
        <v>0</v>
      </c>
      <c r="CO4" s="96">
        <f>ps_language8</f>
        <v>0</v>
      </c>
      <c r="CP4" s="96" t="s">
        <v>816</v>
      </c>
      <c r="CQ4" s="96" t="str">
        <f>ps_language1</f>
        <v>English (United Kingdom)</v>
      </c>
      <c r="CR4" s="96">
        <f>ps_language2</f>
        <v>0</v>
      </c>
      <c r="CS4" s="96">
        <f>ps_language3</f>
        <v>0</v>
      </c>
      <c r="CT4" s="96">
        <f>ps_language4</f>
        <v>0</v>
      </c>
      <c r="CU4" s="96">
        <f>ps_language5</f>
        <v>0</v>
      </c>
      <c r="CV4" s="96">
        <f>ps_language6</f>
        <v>0</v>
      </c>
      <c r="CW4" s="96">
        <f>ps_language7</f>
        <v>0</v>
      </c>
      <c r="CX4" s="96">
        <f>ps_language8</f>
        <v>0</v>
      </c>
      <c r="CY4" s="96" t="s">
        <v>816</v>
      </c>
      <c r="CZ4" s="96" t="str">
        <f>ps_language1</f>
        <v>English (United Kingdom)</v>
      </c>
      <c r="DA4" s="96">
        <f>ps_language2</f>
        <v>0</v>
      </c>
      <c r="DB4" s="96">
        <f>ps_language3</f>
        <v>0</v>
      </c>
      <c r="DC4" s="96">
        <f>ps_language4</f>
        <v>0</v>
      </c>
      <c r="DD4" s="96">
        <f>ps_language5</f>
        <v>0</v>
      </c>
      <c r="DE4" s="96">
        <f>ps_language6</f>
        <v>0</v>
      </c>
      <c r="DF4" s="96">
        <f>ps_language7</f>
        <v>0</v>
      </c>
      <c r="DG4" s="96">
        <f>ps_language8</f>
        <v>0</v>
      </c>
      <c r="DH4" s="96" t="s">
        <v>816</v>
      </c>
      <c r="DI4" s="96" t="str">
        <f>ps_language1</f>
        <v>English (United Kingdom)</v>
      </c>
      <c r="DJ4" s="96">
        <f>ps_language2</f>
        <v>0</v>
      </c>
      <c r="DK4" s="96">
        <f>ps_language3</f>
        <v>0</v>
      </c>
      <c r="DL4" s="96">
        <f>ps_language4</f>
        <v>0</v>
      </c>
      <c r="DM4" s="96">
        <f>ps_language5</f>
        <v>0</v>
      </c>
      <c r="DN4" s="96">
        <f>ps_language6</f>
        <v>0</v>
      </c>
      <c r="DO4" s="96">
        <f>ps_language7</f>
        <v>0</v>
      </c>
      <c r="DP4" s="96">
        <f>ps_language8</f>
        <v>0</v>
      </c>
      <c r="DQ4" s="96" t="s">
        <v>816</v>
      </c>
      <c r="DR4" s="96" t="str">
        <f>ps_language1</f>
        <v>English (United Kingdom)</v>
      </c>
      <c r="DS4" s="96">
        <f>ps_language2</f>
        <v>0</v>
      </c>
      <c r="DT4" s="96">
        <f>ps_language3</f>
        <v>0</v>
      </c>
      <c r="DU4" s="96">
        <f>ps_language4</f>
        <v>0</v>
      </c>
      <c r="DV4" s="96">
        <f>ps_language5</f>
        <v>0</v>
      </c>
      <c r="DW4" s="96">
        <f>ps_language6</f>
        <v>0</v>
      </c>
      <c r="DX4" s="96">
        <f>ps_language7</f>
        <v>0</v>
      </c>
      <c r="DY4" s="96">
        <f>ps_language8</f>
        <v>0</v>
      </c>
      <c r="DZ4" s="96" t="s">
        <v>816</v>
      </c>
      <c r="EA4" s="96" t="str">
        <f>ps_language1</f>
        <v>English (United Kingdom)</v>
      </c>
      <c r="EB4" s="96">
        <f>ps_language2</f>
        <v>0</v>
      </c>
      <c r="EC4" s="96">
        <f>ps_language3</f>
        <v>0</v>
      </c>
      <c r="ED4" s="96">
        <f>ps_language4</f>
        <v>0</v>
      </c>
      <c r="EE4" s="96">
        <f>ps_language5</f>
        <v>0</v>
      </c>
      <c r="EF4" s="96">
        <f>ps_language6</f>
        <v>0</v>
      </c>
      <c r="EG4" s="96">
        <f>ps_language7</f>
        <v>0</v>
      </c>
      <c r="EH4" s="96">
        <f>ps_language8</f>
        <v>0</v>
      </c>
    </row>
    <row r="5" spans="1:138">
      <c r="A5" s="10">
        <v>1</v>
      </c>
      <c r="B5" s="98" t="s">
        <v>843</v>
      </c>
      <c r="C5" s="99" t="s">
        <v>844</v>
      </c>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row>
    <row r="6" spans="1:138">
      <c r="A6" s="10">
        <v>2</v>
      </c>
      <c r="B6" s="98" t="s">
        <v>845</v>
      </c>
      <c r="C6" s="99" t="s">
        <v>844</v>
      </c>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row>
    <row r="7" spans="1:138">
      <c r="A7" s="10">
        <v>3</v>
      </c>
      <c r="B7" s="98" t="s">
        <v>846</v>
      </c>
      <c r="C7" s="99" t="s">
        <v>844</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row>
    <row r="8" spans="1:138">
      <c r="A8" s="10">
        <v>4</v>
      </c>
      <c r="B8" s="98" t="s">
        <v>847</v>
      </c>
      <c r="C8" s="99" t="s">
        <v>844</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row>
    <row r="9" spans="1:138">
      <c r="A9" s="10">
        <v>5</v>
      </c>
      <c r="B9" s="98" t="s">
        <v>848</v>
      </c>
      <c r="C9" s="99" t="s">
        <v>844</v>
      </c>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row>
    <row r="10" spans="1:138">
      <c r="A10" s="10">
        <v>6</v>
      </c>
      <c r="B10" s="98" t="s">
        <v>849</v>
      </c>
      <c r="C10" s="99" t="s">
        <v>850</v>
      </c>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row>
    <row r="11" spans="1:138">
      <c r="A11" s="10">
        <v>7</v>
      </c>
      <c r="B11" s="98" t="s">
        <v>851</v>
      </c>
      <c r="C11" s="99" t="s">
        <v>850</v>
      </c>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row>
    <row r="12" spans="1:138">
      <c r="A12" s="10">
        <v>8</v>
      </c>
      <c r="B12" s="98" t="s">
        <v>852</v>
      </c>
      <c r="C12" s="99" t="s">
        <v>850</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row>
    <row r="13" spans="1:138">
      <c r="A13" s="10">
        <v>9</v>
      </c>
      <c r="B13" s="98" t="s">
        <v>853</v>
      </c>
      <c r="C13" s="99" t="s">
        <v>850</v>
      </c>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row>
    <row r="14" spans="1:138">
      <c r="A14" s="10">
        <v>10</v>
      </c>
      <c r="B14" s="98" t="s">
        <v>854</v>
      </c>
      <c r="C14" s="99" t="s">
        <v>850</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row>
  </sheetData>
  <sheetProtection algorithmName="SHA-512" hashValue="ygrCdYD7dydBMNaSbZO6vOC0nKGPfHrp4P44RC2Le/fZuKpC6SIgHCU6+Aewt25ss5EMNM6QP9usKART9NsJag==" saltValue="75bVTw3L4ZtDvrhsLsh6jw==" spinCount="100000" sheet="1" objects="1" scenarios="1"/>
  <mergeCells count="19">
    <mergeCell ref="DQ2:DY3"/>
    <mergeCell ref="DZ2:EH3"/>
    <mergeCell ref="A2:A3"/>
    <mergeCell ref="A1:EH1"/>
    <mergeCell ref="B2:C2"/>
    <mergeCell ref="B3:C3"/>
    <mergeCell ref="D2:L3"/>
    <mergeCell ref="M2:U3"/>
    <mergeCell ref="V2:AD3"/>
    <mergeCell ref="AE2:AM3"/>
    <mergeCell ref="AN2:AV3"/>
    <mergeCell ref="AW2:BE3"/>
    <mergeCell ref="BF2:BN3"/>
    <mergeCell ref="BO2:BW3"/>
    <mergeCell ref="BX2:CF3"/>
    <mergeCell ref="CG2:CO3"/>
    <mergeCell ref="CP2:CX3"/>
    <mergeCell ref="CY2:DG3"/>
    <mergeCell ref="DH2:DP3"/>
  </mergeCells>
  <hyperlinks>
    <hyperlink ref="A2" location="'Index'!A1" display="Index"/>
  </hyperlinks>
  <pageMargins left="0.75" right="0.75" top="0.75" bottom="0.5" header="0.5" footer="0.75"/>
  <drawing r:id="rId1"/>
  <legacyDrawing r:id="rId2"/>
  <mc:AlternateContent xmlns:mc="http://schemas.openxmlformats.org/markup-compatibility/2006">
    <mc:Choice Requires="x14">
      <controls>
        <mc:AlternateContent xmlns:mc="http://schemas.openxmlformats.org/markup-compatibility/2006">
          <mc:Choice Requires="x14">
            <control shapeId="11265" r:id="rId3" name="adnowLongBtn">
              <controlPr defaultSize="0" print="0" autoFill="0" autoPict="0" macro="Sheet10.cmbtnCopy_Click">
                <anchor moveWithCells="1" sizeWithCells="1">
                  <from>
                    <xdr:col>1</xdr:col>
                    <xdr:colOff>0</xdr:colOff>
                    <xdr:row>1</xdr:row>
                    <xdr:rowOff>495300</xdr:rowOff>
                  </from>
                  <to>
                    <xdr:col>3</xdr:col>
                    <xdr:colOff>0</xdr:colOff>
                    <xdr:row>3</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EI13"/>
  <sheetViews>
    <sheetView workbookViewId="0">
      <selection sqref="A1:EI1 A1:EI1"/>
    </sheetView>
  </sheetViews>
  <sheetFormatPr defaultColWidth="0" defaultRowHeight="14.4" zeroHeight="1"/>
  <cols>
    <col min="1" max="1" width="8.6640625" customWidth="1"/>
    <col min="2" max="2" width="45.6640625" style="29" customWidth="1"/>
    <col min="3" max="3" width="30.6640625" style="29" customWidth="1"/>
    <col min="4" max="4" width="30.6640625" style="29" hidden="1" customWidth="1"/>
    <col min="5" max="7" width="30.6640625" style="29" customWidth="1"/>
    <col min="8" max="13" width="30.6640625" style="29" hidden="1" customWidth="1"/>
    <col min="14" max="16" width="30.6640625" style="29" customWidth="1"/>
    <col min="17" max="22" width="30.6640625" style="29" hidden="1" customWidth="1"/>
    <col min="23" max="25" width="30.6640625" style="29" customWidth="1"/>
    <col min="26" max="31" width="30.6640625" style="29" hidden="1" customWidth="1"/>
    <col min="32" max="34" width="30.6640625" style="29" customWidth="1"/>
    <col min="35" max="40" width="30.6640625" style="29" hidden="1" customWidth="1"/>
    <col min="41" max="43" width="30.6640625" style="29" customWidth="1"/>
    <col min="44" max="49" width="30.6640625" style="29" hidden="1" customWidth="1"/>
    <col min="50" max="52" width="30.6640625" style="29" customWidth="1"/>
    <col min="53" max="58" width="30.6640625" style="29" hidden="1" customWidth="1"/>
    <col min="59" max="61" width="30.6640625" style="29" customWidth="1"/>
    <col min="62" max="67" width="30.6640625" style="29" hidden="1" customWidth="1"/>
    <col min="68" max="70" width="30.6640625" style="29" customWidth="1"/>
    <col min="71" max="76" width="30.6640625" style="29" hidden="1" customWidth="1"/>
    <col min="77" max="79" width="30.6640625" style="29" customWidth="1"/>
    <col min="80" max="85" width="30.6640625" style="29" hidden="1" customWidth="1"/>
    <col min="86" max="88" width="30.6640625" style="29" customWidth="1"/>
    <col min="89" max="94" width="30.6640625" style="29" hidden="1" customWidth="1"/>
    <col min="95" max="97" width="30.6640625" style="29" customWidth="1"/>
    <col min="98" max="103" width="30.6640625" style="29" hidden="1" customWidth="1"/>
    <col min="104" max="106" width="30.6640625" style="29" customWidth="1"/>
    <col min="107" max="112" width="30.6640625" style="29" hidden="1" customWidth="1"/>
    <col min="113" max="115" width="30.6640625" style="29" customWidth="1"/>
    <col min="116" max="121" width="30.6640625" style="29" hidden="1" customWidth="1"/>
    <col min="122" max="124" width="30.6640625" style="29" customWidth="1"/>
    <col min="125" max="130" width="30.6640625" style="29" hidden="1" customWidth="1"/>
    <col min="131" max="133" width="30.6640625" style="29" customWidth="1"/>
    <col min="134" max="139" width="30.6640625" style="29" hidden="1" customWidth="1"/>
    <col min="140" max="140" width="9.109375" style="29" hidden="1" customWidth="1"/>
    <col min="141" max="16384" width="9.109375" style="29" hidden="1"/>
  </cols>
  <sheetData>
    <row r="1" spans="1:139" s="92" customFormat="1" ht="80.099999999999994" customHeight="1">
      <c r="A1" s="185"/>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86"/>
      <c r="AD1" s="186"/>
      <c r="AE1" s="186"/>
      <c r="AF1" s="186"/>
      <c r="AG1" s="186"/>
      <c r="AH1" s="186"/>
      <c r="AI1" s="186"/>
      <c r="AJ1" s="186"/>
      <c r="AK1" s="186"/>
      <c r="AL1" s="186"/>
      <c r="AM1" s="186"/>
      <c r="AN1" s="186"/>
      <c r="AO1" s="186"/>
      <c r="AP1" s="186"/>
      <c r="AQ1" s="186"/>
      <c r="AR1" s="186"/>
      <c r="AS1" s="186"/>
      <c r="AT1" s="186"/>
      <c r="AU1" s="186"/>
      <c r="AV1" s="186"/>
      <c r="AW1" s="186"/>
      <c r="AX1" s="186"/>
      <c r="AY1" s="186"/>
      <c r="AZ1" s="186"/>
      <c r="BA1" s="186"/>
      <c r="BB1" s="186"/>
      <c r="BC1" s="186"/>
      <c r="BD1" s="186"/>
      <c r="BE1" s="186"/>
      <c r="BF1" s="186"/>
      <c r="BG1" s="186"/>
      <c r="BH1" s="186"/>
      <c r="BI1" s="186"/>
      <c r="BJ1" s="186"/>
      <c r="BK1" s="186"/>
      <c r="BL1" s="186"/>
      <c r="BM1" s="186"/>
      <c r="BN1" s="186"/>
      <c r="BO1" s="186"/>
      <c r="BP1" s="186"/>
      <c r="BQ1" s="186"/>
      <c r="BR1" s="186"/>
      <c r="BS1" s="186"/>
      <c r="BT1" s="186"/>
      <c r="BU1" s="186"/>
      <c r="BV1" s="186"/>
      <c r="BW1" s="186"/>
      <c r="BX1" s="186"/>
      <c r="BY1" s="186"/>
      <c r="BZ1" s="186"/>
      <c r="CA1" s="186"/>
      <c r="CB1" s="186"/>
      <c r="CC1" s="186"/>
      <c r="CD1" s="186"/>
      <c r="CE1" s="186"/>
      <c r="CF1" s="186"/>
      <c r="CG1" s="186"/>
      <c r="CH1" s="186"/>
      <c r="CI1" s="186"/>
      <c r="CJ1" s="186"/>
      <c r="CK1" s="186"/>
      <c r="CL1" s="186"/>
      <c r="CM1" s="186"/>
      <c r="CN1" s="186"/>
      <c r="CO1" s="186"/>
      <c r="CP1" s="186"/>
      <c r="CQ1" s="186"/>
      <c r="CR1" s="186"/>
      <c r="CS1" s="186"/>
      <c r="CT1" s="186"/>
      <c r="CU1" s="186"/>
      <c r="CV1" s="186"/>
      <c r="CW1" s="186"/>
      <c r="CX1" s="186"/>
      <c r="CY1" s="186"/>
      <c r="CZ1" s="186"/>
      <c r="DA1" s="186"/>
      <c r="DB1" s="186"/>
      <c r="DC1" s="186"/>
      <c r="DD1" s="186"/>
      <c r="DE1" s="186"/>
      <c r="DF1" s="186"/>
      <c r="DG1" s="186"/>
      <c r="DH1" s="186"/>
      <c r="DI1" s="186"/>
      <c r="DJ1" s="186"/>
      <c r="DK1" s="186"/>
      <c r="DL1" s="186"/>
      <c r="DM1" s="186"/>
      <c r="DN1" s="186"/>
      <c r="DO1" s="186"/>
      <c r="DP1" s="186"/>
      <c r="DQ1" s="186"/>
      <c r="DR1" s="186"/>
      <c r="DS1" s="186"/>
      <c r="DT1" s="186"/>
      <c r="DU1" s="186"/>
      <c r="DV1" s="186"/>
      <c r="DW1" s="186"/>
      <c r="DX1" s="186"/>
      <c r="DY1" s="186"/>
      <c r="DZ1" s="186"/>
      <c r="EA1" s="186"/>
      <c r="EB1" s="186"/>
      <c r="EC1" s="186"/>
      <c r="ED1" s="186"/>
      <c r="EE1" s="186"/>
      <c r="EF1" s="186"/>
      <c r="EG1" s="186"/>
      <c r="EH1" s="186"/>
      <c r="EI1" s="187"/>
    </row>
    <row r="2" spans="1:139" s="93" customFormat="1" ht="39.9" customHeight="1">
      <c r="A2" s="183" t="s">
        <v>2</v>
      </c>
      <c r="B2" s="194" t="s">
        <v>813</v>
      </c>
      <c r="C2" s="198"/>
      <c r="D2" s="195"/>
      <c r="E2" s="188">
        <f>INDEX(lnr_adnow_ads, 1)</f>
        <v>0</v>
      </c>
      <c r="F2" s="189"/>
      <c r="G2" s="189"/>
      <c r="H2" s="189"/>
      <c r="I2" s="189"/>
      <c r="J2" s="189"/>
      <c r="K2" s="189"/>
      <c r="L2" s="189"/>
      <c r="M2" s="190"/>
      <c r="N2" s="188">
        <f>INDEX(lnr_adnow_ads, 2)</f>
        <v>0</v>
      </c>
      <c r="O2" s="189"/>
      <c r="P2" s="189"/>
      <c r="Q2" s="189"/>
      <c r="R2" s="189"/>
      <c r="S2" s="189"/>
      <c r="T2" s="189"/>
      <c r="U2" s="189"/>
      <c r="V2" s="190"/>
      <c r="W2" s="188">
        <f>INDEX(lnr_adnow_ads, 3)</f>
        <v>0</v>
      </c>
      <c r="X2" s="189"/>
      <c r="Y2" s="189"/>
      <c r="Z2" s="189"/>
      <c r="AA2" s="189"/>
      <c r="AB2" s="189"/>
      <c r="AC2" s="189"/>
      <c r="AD2" s="189"/>
      <c r="AE2" s="190"/>
      <c r="AF2" s="188">
        <f>INDEX(lnr_adnow_ads, 4)</f>
        <v>0</v>
      </c>
      <c r="AG2" s="189"/>
      <c r="AH2" s="189"/>
      <c r="AI2" s="189"/>
      <c r="AJ2" s="189"/>
      <c r="AK2" s="189"/>
      <c r="AL2" s="189"/>
      <c r="AM2" s="189"/>
      <c r="AN2" s="190"/>
      <c r="AO2" s="188">
        <f>INDEX(lnr_adnow_ads, 5)</f>
        <v>0</v>
      </c>
      <c r="AP2" s="189"/>
      <c r="AQ2" s="189"/>
      <c r="AR2" s="189"/>
      <c r="AS2" s="189"/>
      <c r="AT2" s="189"/>
      <c r="AU2" s="189"/>
      <c r="AV2" s="189"/>
      <c r="AW2" s="190"/>
      <c r="AX2" s="188">
        <f>INDEX(lnr_adnow_ads, 6)</f>
        <v>0</v>
      </c>
      <c r="AY2" s="189"/>
      <c r="AZ2" s="189"/>
      <c r="BA2" s="189"/>
      <c r="BB2" s="189"/>
      <c r="BC2" s="189"/>
      <c r="BD2" s="189"/>
      <c r="BE2" s="189"/>
      <c r="BF2" s="190"/>
      <c r="BG2" s="188">
        <f>INDEX(lnr_adnow_ads, 7)</f>
        <v>0</v>
      </c>
      <c r="BH2" s="189"/>
      <c r="BI2" s="189"/>
      <c r="BJ2" s="189"/>
      <c r="BK2" s="189"/>
      <c r="BL2" s="189"/>
      <c r="BM2" s="189"/>
      <c r="BN2" s="189"/>
      <c r="BO2" s="190"/>
      <c r="BP2" s="188">
        <f>INDEX(lnr_adnow_ads, 8)</f>
        <v>0</v>
      </c>
      <c r="BQ2" s="189"/>
      <c r="BR2" s="189"/>
      <c r="BS2" s="189"/>
      <c r="BT2" s="189"/>
      <c r="BU2" s="189"/>
      <c r="BV2" s="189"/>
      <c r="BW2" s="189"/>
      <c r="BX2" s="190"/>
      <c r="BY2" s="188">
        <f>INDEX(lnr_adnow_ads, 9)</f>
        <v>0</v>
      </c>
      <c r="BZ2" s="189"/>
      <c r="CA2" s="189"/>
      <c r="CB2" s="189"/>
      <c r="CC2" s="189"/>
      <c r="CD2" s="189"/>
      <c r="CE2" s="189"/>
      <c r="CF2" s="189"/>
      <c r="CG2" s="190"/>
      <c r="CH2" s="188">
        <f>INDEX(lnr_adnow_ads, 10)</f>
        <v>0</v>
      </c>
      <c r="CI2" s="189"/>
      <c r="CJ2" s="189"/>
      <c r="CK2" s="189"/>
      <c r="CL2" s="189"/>
      <c r="CM2" s="189"/>
      <c r="CN2" s="189"/>
      <c r="CO2" s="189"/>
      <c r="CP2" s="190"/>
      <c r="CQ2" s="188">
        <f>INDEX(lnr_adnow_ads, 11)</f>
        <v>0</v>
      </c>
      <c r="CR2" s="189"/>
      <c r="CS2" s="189"/>
      <c r="CT2" s="189"/>
      <c r="CU2" s="189"/>
      <c r="CV2" s="189"/>
      <c r="CW2" s="189"/>
      <c r="CX2" s="189"/>
      <c r="CY2" s="190"/>
      <c r="CZ2" s="188">
        <f>INDEX(lnr_adnow_ads, 12)</f>
        <v>0</v>
      </c>
      <c r="DA2" s="189"/>
      <c r="DB2" s="189"/>
      <c r="DC2" s="189"/>
      <c r="DD2" s="189"/>
      <c r="DE2" s="189"/>
      <c r="DF2" s="189"/>
      <c r="DG2" s="189"/>
      <c r="DH2" s="190"/>
      <c r="DI2" s="188">
        <f>INDEX(lnr_adnow_ads, 13)</f>
        <v>0</v>
      </c>
      <c r="DJ2" s="189"/>
      <c r="DK2" s="189"/>
      <c r="DL2" s="189"/>
      <c r="DM2" s="189"/>
      <c r="DN2" s="189"/>
      <c r="DO2" s="189"/>
      <c r="DP2" s="189"/>
      <c r="DQ2" s="190"/>
      <c r="DR2" s="188">
        <f>INDEX(lnr_adnow_ads, 14)</f>
        <v>0</v>
      </c>
      <c r="DS2" s="189"/>
      <c r="DT2" s="189"/>
      <c r="DU2" s="189"/>
      <c r="DV2" s="189"/>
      <c r="DW2" s="189"/>
      <c r="DX2" s="189"/>
      <c r="DY2" s="189"/>
      <c r="DZ2" s="190"/>
      <c r="EA2" s="188">
        <f>INDEX(lnr_adnow_ads, 15)</f>
        <v>0</v>
      </c>
      <c r="EB2" s="189"/>
      <c r="EC2" s="189"/>
      <c r="ED2" s="189"/>
      <c r="EE2" s="189"/>
      <c r="EF2" s="189"/>
      <c r="EG2" s="189"/>
      <c r="EH2" s="189"/>
      <c r="EI2" s="190"/>
    </row>
    <row r="3" spans="1:139" s="94" customFormat="1" ht="39.9" customHeight="1">
      <c r="A3" s="184"/>
      <c r="B3" s="196"/>
      <c r="C3" s="199"/>
      <c r="D3" s="197"/>
      <c r="E3" s="191"/>
      <c r="F3" s="192"/>
      <c r="G3" s="192"/>
      <c r="H3" s="192"/>
      <c r="I3" s="192"/>
      <c r="J3" s="192"/>
      <c r="K3" s="192"/>
      <c r="L3" s="192"/>
      <c r="M3" s="193"/>
      <c r="N3" s="191"/>
      <c r="O3" s="192"/>
      <c r="P3" s="192"/>
      <c r="Q3" s="192"/>
      <c r="R3" s="192"/>
      <c r="S3" s="192"/>
      <c r="T3" s="192"/>
      <c r="U3" s="192"/>
      <c r="V3" s="193"/>
      <c r="W3" s="191"/>
      <c r="X3" s="192"/>
      <c r="Y3" s="192"/>
      <c r="Z3" s="192"/>
      <c r="AA3" s="192"/>
      <c r="AB3" s="192"/>
      <c r="AC3" s="192"/>
      <c r="AD3" s="192"/>
      <c r="AE3" s="193"/>
      <c r="AF3" s="191"/>
      <c r="AG3" s="192"/>
      <c r="AH3" s="192"/>
      <c r="AI3" s="192"/>
      <c r="AJ3" s="192"/>
      <c r="AK3" s="192"/>
      <c r="AL3" s="192"/>
      <c r="AM3" s="192"/>
      <c r="AN3" s="193"/>
      <c r="AO3" s="191"/>
      <c r="AP3" s="192"/>
      <c r="AQ3" s="192"/>
      <c r="AR3" s="192"/>
      <c r="AS3" s="192"/>
      <c r="AT3" s="192"/>
      <c r="AU3" s="192"/>
      <c r="AV3" s="192"/>
      <c r="AW3" s="193"/>
      <c r="AX3" s="191"/>
      <c r="AY3" s="192"/>
      <c r="AZ3" s="192"/>
      <c r="BA3" s="192"/>
      <c r="BB3" s="192"/>
      <c r="BC3" s="192"/>
      <c r="BD3" s="192"/>
      <c r="BE3" s="192"/>
      <c r="BF3" s="193"/>
      <c r="BG3" s="191"/>
      <c r="BH3" s="192"/>
      <c r="BI3" s="192"/>
      <c r="BJ3" s="192"/>
      <c r="BK3" s="192"/>
      <c r="BL3" s="192"/>
      <c r="BM3" s="192"/>
      <c r="BN3" s="192"/>
      <c r="BO3" s="193"/>
      <c r="BP3" s="191"/>
      <c r="BQ3" s="192"/>
      <c r="BR3" s="192"/>
      <c r="BS3" s="192"/>
      <c r="BT3" s="192"/>
      <c r="BU3" s="192"/>
      <c r="BV3" s="192"/>
      <c r="BW3" s="192"/>
      <c r="BX3" s="193"/>
      <c r="BY3" s="191"/>
      <c r="BZ3" s="192"/>
      <c r="CA3" s="192"/>
      <c r="CB3" s="192"/>
      <c r="CC3" s="192"/>
      <c r="CD3" s="192"/>
      <c r="CE3" s="192"/>
      <c r="CF3" s="192"/>
      <c r="CG3" s="193"/>
      <c r="CH3" s="191"/>
      <c r="CI3" s="192"/>
      <c r="CJ3" s="192"/>
      <c r="CK3" s="192"/>
      <c r="CL3" s="192"/>
      <c r="CM3" s="192"/>
      <c r="CN3" s="192"/>
      <c r="CO3" s="192"/>
      <c r="CP3" s="193"/>
      <c r="CQ3" s="191"/>
      <c r="CR3" s="192"/>
      <c r="CS3" s="192"/>
      <c r="CT3" s="192"/>
      <c r="CU3" s="192"/>
      <c r="CV3" s="192"/>
      <c r="CW3" s="192"/>
      <c r="CX3" s="192"/>
      <c r="CY3" s="193"/>
      <c r="CZ3" s="191"/>
      <c r="DA3" s="192"/>
      <c r="DB3" s="192"/>
      <c r="DC3" s="192"/>
      <c r="DD3" s="192"/>
      <c r="DE3" s="192"/>
      <c r="DF3" s="192"/>
      <c r="DG3" s="192"/>
      <c r="DH3" s="193"/>
      <c r="DI3" s="191"/>
      <c r="DJ3" s="192"/>
      <c r="DK3" s="192"/>
      <c r="DL3" s="192"/>
      <c r="DM3" s="192"/>
      <c r="DN3" s="192"/>
      <c r="DO3" s="192"/>
      <c r="DP3" s="192"/>
      <c r="DQ3" s="193"/>
      <c r="DR3" s="191"/>
      <c r="DS3" s="192"/>
      <c r="DT3" s="192"/>
      <c r="DU3" s="192"/>
      <c r="DV3" s="192"/>
      <c r="DW3" s="192"/>
      <c r="DX3" s="192"/>
      <c r="DY3" s="192"/>
      <c r="DZ3" s="193"/>
      <c r="EA3" s="191"/>
      <c r="EB3" s="192"/>
      <c r="EC3" s="192"/>
      <c r="ED3" s="192"/>
      <c r="EE3" s="192"/>
      <c r="EF3" s="192"/>
      <c r="EG3" s="192"/>
      <c r="EH3" s="192"/>
      <c r="EI3" s="193"/>
    </row>
    <row r="4" spans="1:139" s="95" customFormat="1" ht="60" customHeight="1">
      <c r="A4" s="96" t="s">
        <v>561</v>
      </c>
      <c r="B4" s="96" t="s">
        <v>814</v>
      </c>
      <c r="C4" s="96" t="s">
        <v>815</v>
      </c>
      <c r="D4" s="96" t="s">
        <v>855</v>
      </c>
      <c r="E4" s="96" t="s">
        <v>816</v>
      </c>
      <c r="F4" s="96" t="str">
        <f>ps_language1</f>
        <v>English (United Kingdom)</v>
      </c>
      <c r="G4" s="96">
        <f>ps_language2</f>
        <v>0</v>
      </c>
      <c r="H4" s="96">
        <f>ps_language3</f>
        <v>0</v>
      </c>
      <c r="I4" s="96">
        <f>ps_language4</f>
        <v>0</v>
      </c>
      <c r="J4" s="96">
        <f>ps_language5</f>
        <v>0</v>
      </c>
      <c r="K4" s="96">
        <f>ps_language6</f>
        <v>0</v>
      </c>
      <c r="L4" s="96">
        <f>ps_language7</f>
        <v>0</v>
      </c>
      <c r="M4" s="96">
        <f>ps_language8</f>
        <v>0</v>
      </c>
      <c r="N4" s="96" t="s">
        <v>816</v>
      </c>
      <c r="O4" s="96" t="str">
        <f>ps_language1</f>
        <v>English (United Kingdom)</v>
      </c>
      <c r="P4" s="96">
        <f>ps_language2</f>
        <v>0</v>
      </c>
      <c r="Q4" s="96">
        <f>ps_language3</f>
        <v>0</v>
      </c>
      <c r="R4" s="96">
        <f>ps_language4</f>
        <v>0</v>
      </c>
      <c r="S4" s="96">
        <f>ps_language5</f>
        <v>0</v>
      </c>
      <c r="T4" s="96">
        <f>ps_language6</f>
        <v>0</v>
      </c>
      <c r="U4" s="96">
        <f>ps_language7</f>
        <v>0</v>
      </c>
      <c r="V4" s="96">
        <f>ps_language8</f>
        <v>0</v>
      </c>
      <c r="W4" s="96" t="s">
        <v>816</v>
      </c>
      <c r="X4" s="96" t="str">
        <f>ps_language1</f>
        <v>English (United Kingdom)</v>
      </c>
      <c r="Y4" s="96">
        <f>ps_language2</f>
        <v>0</v>
      </c>
      <c r="Z4" s="96">
        <f>ps_language3</f>
        <v>0</v>
      </c>
      <c r="AA4" s="96">
        <f>ps_language4</f>
        <v>0</v>
      </c>
      <c r="AB4" s="96">
        <f>ps_language5</f>
        <v>0</v>
      </c>
      <c r="AC4" s="96">
        <f>ps_language6</f>
        <v>0</v>
      </c>
      <c r="AD4" s="96">
        <f>ps_language7</f>
        <v>0</v>
      </c>
      <c r="AE4" s="96">
        <f>ps_language8</f>
        <v>0</v>
      </c>
      <c r="AF4" s="96" t="s">
        <v>816</v>
      </c>
      <c r="AG4" s="96" t="str">
        <f>ps_language1</f>
        <v>English (United Kingdom)</v>
      </c>
      <c r="AH4" s="96">
        <f>ps_language2</f>
        <v>0</v>
      </c>
      <c r="AI4" s="96">
        <f>ps_language3</f>
        <v>0</v>
      </c>
      <c r="AJ4" s="96">
        <f>ps_language4</f>
        <v>0</v>
      </c>
      <c r="AK4" s="96">
        <f>ps_language5</f>
        <v>0</v>
      </c>
      <c r="AL4" s="96">
        <f>ps_language6</f>
        <v>0</v>
      </c>
      <c r="AM4" s="96">
        <f>ps_language7</f>
        <v>0</v>
      </c>
      <c r="AN4" s="96">
        <f>ps_language8</f>
        <v>0</v>
      </c>
      <c r="AO4" s="96" t="s">
        <v>816</v>
      </c>
      <c r="AP4" s="96" t="str">
        <f>ps_language1</f>
        <v>English (United Kingdom)</v>
      </c>
      <c r="AQ4" s="96">
        <f>ps_language2</f>
        <v>0</v>
      </c>
      <c r="AR4" s="96">
        <f>ps_language3</f>
        <v>0</v>
      </c>
      <c r="AS4" s="96">
        <f>ps_language4</f>
        <v>0</v>
      </c>
      <c r="AT4" s="96">
        <f>ps_language5</f>
        <v>0</v>
      </c>
      <c r="AU4" s="96">
        <f>ps_language6</f>
        <v>0</v>
      </c>
      <c r="AV4" s="96">
        <f>ps_language7</f>
        <v>0</v>
      </c>
      <c r="AW4" s="96">
        <f>ps_language8</f>
        <v>0</v>
      </c>
      <c r="AX4" s="96" t="s">
        <v>816</v>
      </c>
      <c r="AY4" s="96" t="str">
        <f>ps_language1</f>
        <v>English (United Kingdom)</v>
      </c>
      <c r="AZ4" s="96">
        <f>ps_language2</f>
        <v>0</v>
      </c>
      <c r="BA4" s="96">
        <f>ps_language3</f>
        <v>0</v>
      </c>
      <c r="BB4" s="96">
        <f>ps_language4</f>
        <v>0</v>
      </c>
      <c r="BC4" s="96">
        <f>ps_language5</f>
        <v>0</v>
      </c>
      <c r="BD4" s="96">
        <f>ps_language6</f>
        <v>0</v>
      </c>
      <c r="BE4" s="96">
        <f>ps_language7</f>
        <v>0</v>
      </c>
      <c r="BF4" s="96">
        <f>ps_language8</f>
        <v>0</v>
      </c>
      <c r="BG4" s="96" t="s">
        <v>816</v>
      </c>
      <c r="BH4" s="96" t="str">
        <f>ps_language1</f>
        <v>English (United Kingdom)</v>
      </c>
      <c r="BI4" s="96">
        <f>ps_language2</f>
        <v>0</v>
      </c>
      <c r="BJ4" s="96">
        <f>ps_language3</f>
        <v>0</v>
      </c>
      <c r="BK4" s="96">
        <f>ps_language4</f>
        <v>0</v>
      </c>
      <c r="BL4" s="96">
        <f>ps_language5</f>
        <v>0</v>
      </c>
      <c r="BM4" s="96">
        <f>ps_language6</f>
        <v>0</v>
      </c>
      <c r="BN4" s="96">
        <f>ps_language7</f>
        <v>0</v>
      </c>
      <c r="BO4" s="96">
        <f>ps_language8</f>
        <v>0</v>
      </c>
      <c r="BP4" s="96" t="s">
        <v>816</v>
      </c>
      <c r="BQ4" s="96" t="str">
        <f>ps_language1</f>
        <v>English (United Kingdom)</v>
      </c>
      <c r="BR4" s="96">
        <f>ps_language2</f>
        <v>0</v>
      </c>
      <c r="BS4" s="96">
        <f>ps_language3</f>
        <v>0</v>
      </c>
      <c r="BT4" s="96">
        <f>ps_language4</f>
        <v>0</v>
      </c>
      <c r="BU4" s="96">
        <f>ps_language5</f>
        <v>0</v>
      </c>
      <c r="BV4" s="96">
        <f>ps_language6</f>
        <v>0</v>
      </c>
      <c r="BW4" s="96">
        <f>ps_language7</f>
        <v>0</v>
      </c>
      <c r="BX4" s="96">
        <f>ps_language8</f>
        <v>0</v>
      </c>
      <c r="BY4" s="96" t="s">
        <v>816</v>
      </c>
      <c r="BZ4" s="96" t="str">
        <f>ps_language1</f>
        <v>English (United Kingdom)</v>
      </c>
      <c r="CA4" s="96">
        <f>ps_language2</f>
        <v>0</v>
      </c>
      <c r="CB4" s="96">
        <f>ps_language3</f>
        <v>0</v>
      </c>
      <c r="CC4" s="96">
        <f>ps_language4</f>
        <v>0</v>
      </c>
      <c r="CD4" s="96">
        <f>ps_language5</f>
        <v>0</v>
      </c>
      <c r="CE4" s="96">
        <f>ps_language6</f>
        <v>0</v>
      </c>
      <c r="CF4" s="96">
        <f>ps_language7</f>
        <v>0</v>
      </c>
      <c r="CG4" s="96">
        <f>ps_language8</f>
        <v>0</v>
      </c>
      <c r="CH4" s="96" t="s">
        <v>816</v>
      </c>
      <c r="CI4" s="96" t="str">
        <f>ps_language1</f>
        <v>English (United Kingdom)</v>
      </c>
      <c r="CJ4" s="96">
        <f>ps_language2</f>
        <v>0</v>
      </c>
      <c r="CK4" s="96">
        <f>ps_language3</f>
        <v>0</v>
      </c>
      <c r="CL4" s="96">
        <f>ps_language4</f>
        <v>0</v>
      </c>
      <c r="CM4" s="96">
        <f>ps_language5</f>
        <v>0</v>
      </c>
      <c r="CN4" s="96">
        <f>ps_language6</f>
        <v>0</v>
      </c>
      <c r="CO4" s="96">
        <f>ps_language7</f>
        <v>0</v>
      </c>
      <c r="CP4" s="96">
        <f>ps_language8</f>
        <v>0</v>
      </c>
      <c r="CQ4" s="96" t="s">
        <v>816</v>
      </c>
      <c r="CR4" s="96" t="str">
        <f>ps_language1</f>
        <v>English (United Kingdom)</v>
      </c>
      <c r="CS4" s="96">
        <f>ps_language2</f>
        <v>0</v>
      </c>
      <c r="CT4" s="96">
        <f>ps_language3</f>
        <v>0</v>
      </c>
      <c r="CU4" s="96">
        <f>ps_language4</f>
        <v>0</v>
      </c>
      <c r="CV4" s="96">
        <f>ps_language5</f>
        <v>0</v>
      </c>
      <c r="CW4" s="96">
        <f>ps_language6</f>
        <v>0</v>
      </c>
      <c r="CX4" s="96">
        <f>ps_language7</f>
        <v>0</v>
      </c>
      <c r="CY4" s="96">
        <f>ps_language8</f>
        <v>0</v>
      </c>
      <c r="CZ4" s="96" t="s">
        <v>816</v>
      </c>
      <c r="DA4" s="96" t="str">
        <f>ps_language1</f>
        <v>English (United Kingdom)</v>
      </c>
      <c r="DB4" s="96">
        <f>ps_language2</f>
        <v>0</v>
      </c>
      <c r="DC4" s="96">
        <f>ps_language3</f>
        <v>0</v>
      </c>
      <c r="DD4" s="96">
        <f>ps_language4</f>
        <v>0</v>
      </c>
      <c r="DE4" s="96">
        <f>ps_language5</f>
        <v>0</v>
      </c>
      <c r="DF4" s="96">
        <f>ps_language6</f>
        <v>0</v>
      </c>
      <c r="DG4" s="96">
        <f>ps_language7</f>
        <v>0</v>
      </c>
      <c r="DH4" s="96">
        <f>ps_language8</f>
        <v>0</v>
      </c>
      <c r="DI4" s="96" t="s">
        <v>816</v>
      </c>
      <c r="DJ4" s="96" t="str">
        <f>ps_language1</f>
        <v>English (United Kingdom)</v>
      </c>
      <c r="DK4" s="96">
        <f>ps_language2</f>
        <v>0</v>
      </c>
      <c r="DL4" s="96">
        <f>ps_language3</f>
        <v>0</v>
      </c>
      <c r="DM4" s="96">
        <f>ps_language4</f>
        <v>0</v>
      </c>
      <c r="DN4" s="96">
        <f>ps_language5</f>
        <v>0</v>
      </c>
      <c r="DO4" s="96">
        <f>ps_language6</f>
        <v>0</v>
      </c>
      <c r="DP4" s="96">
        <f>ps_language7</f>
        <v>0</v>
      </c>
      <c r="DQ4" s="96">
        <f>ps_language8</f>
        <v>0</v>
      </c>
      <c r="DR4" s="96" t="s">
        <v>816</v>
      </c>
      <c r="DS4" s="96" t="str">
        <f>ps_language1</f>
        <v>English (United Kingdom)</v>
      </c>
      <c r="DT4" s="96">
        <f>ps_language2</f>
        <v>0</v>
      </c>
      <c r="DU4" s="96">
        <f>ps_language3</f>
        <v>0</v>
      </c>
      <c r="DV4" s="96">
        <f>ps_language4</f>
        <v>0</v>
      </c>
      <c r="DW4" s="96">
        <f>ps_language5</f>
        <v>0</v>
      </c>
      <c r="DX4" s="96">
        <f>ps_language6</f>
        <v>0</v>
      </c>
      <c r="DY4" s="96">
        <f>ps_language7</f>
        <v>0</v>
      </c>
      <c r="DZ4" s="96">
        <f>ps_language8</f>
        <v>0</v>
      </c>
      <c r="EA4" s="96" t="s">
        <v>816</v>
      </c>
      <c r="EB4" s="96" t="str">
        <f>ps_language1</f>
        <v>English (United Kingdom)</v>
      </c>
      <c r="EC4" s="96">
        <f>ps_language2</f>
        <v>0</v>
      </c>
      <c r="ED4" s="96">
        <f>ps_language3</f>
        <v>0</v>
      </c>
      <c r="EE4" s="96">
        <f>ps_language4</f>
        <v>0</v>
      </c>
      <c r="EF4" s="96">
        <f>ps_language5</f>
        <v>0</v>
      </c>
      <c r="EG4" s="96">
        <f>ps_language6</f>
        <v>0</v>
      </c>
      <c r="EH4" s="96">
        <f>ps_language7</f>
        <v>0</v>
      </c>
      <c r="EI4" s="96">
        <f>ps_language8</f>
        <v>0</v>
      </c>
    </row>
    <row r="5" spans="1:139">
      <c r="A5" s="4">
        <v>1</v>
      </c>
      <c r="B5" s="4" t="s">
        <v>856</v>
      </c>
      <c r="C5" s="4" t="s">
        <v>857</v>
      </c>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5"/>
    </row>
    <row r="6" spans="1:139">
      <c r="A6" s="4">
        <v>2</v>
      </c>
      <c r="B6" s="4" t="s">
        <v>858</v>
      </c>
      <c r="C6" s="4" t="s">
        <v>859</v>
      </c>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5"/>
    </row>
    <row r="7" spans="1:139">
      <c r="A7" s="2">
        <v>3</v>
      </c>
      <c r="B7" s="2" t="s">
        <v>860</v>
      </c>
      <c r="C7" s="2" t="s">
        <v>861</v>
      </c>
      <c r="D7" s="1" t="s">
        <v>171</v>
      </c>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5"/>
    </row>
    <row r="8" spans="1:139">
      <c r="A8" s="4">
        <v>4</v>
      </c>
      <c r="B8" s="4" t="s">
        <v>862</v>
      </c>
      <c r="C8" s="4" t="s">
        <v>863</v>
      </c>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5"/>
    </row>
    <row r="9" spans="1:139">
      <c r="A9" s="4">
        <v>5</v>
      </c>
      <c r="B9" s="4" t="s">
        <v>864</v>
      </c>
      <c r="C9" s="4" t="s">
        <v>863</v>
      </c>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5"/>
    </row>
    <row r="10" spans="1:139">
      <c r="A10" s="4">
        <v>6</v>
      </c>
      <c r="B10" s="4" t="s">
        <v>865</v>
      </c>
      <c r="C10" s="4" t="s">
        <v>863</v>
      </c>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5"/>
    </row>
    <row r="11" spans="1:139">
      <c r="A11" s="4">
        <v>7</v>
      </c>
      <c r="B11" s="4" t="s">
        <v>866</v>
      </c>
      <c r="C11" s="4" t="s">
        <v>863</v>
      </c>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5"/>
    </row>
    <row r="12" spans="1:139">
      <c r="A12" s="4">
        <v>8</v>
      </c>
      <c r="B12" s="4" t="s">
        <v>867</v>
      </c>
      <c r="C12" s="4" t="s">
        <v>863</v>
      </c>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5"/>
    </row>
    <row r="13" spans="1:139">
      <c r="A13" s="4">
        <v>9</v>
      </c>
      <c r="B13" s="4" t="s">
        <v>868</v>
      </c>
      <c r="C13" s="4" t="s">
        <v>863</v>
      </c>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5"/>
    </row>
  </sheetData>
  <sheetProtection algorithmName="SHA-512" hashValue="ekHM+P78gMAiSCiTFGLFHuVG3NkBYo0vpVBV7oHXpzCJ5w2jxzBF4e3MJm9s/8G12svEWJN8PGCYKkvtHuuBww==" saltValue="BfVegoz9AggyfWnR7vmT9w==" spinCount="100000" sheet="1" objects="1" scenarios="1"/>
  <mergeCells count="19">
    <mergeCell ref="DR2:DZ3"/>
    <mergeCell ref="EA2:EI3"/>
    <mergeCell ref="A2:A3"/>
    <mergeCell ref="A1:EI1"/>
    <mergeCell ref="B2:D2"/>
    <mergeCell ref="B3:D3"/>
    <mergeCell ref="E2:M3"/>
    <mergeCell ref="N2:V3"/>
    <mergeCell ref="W2:AE3"/>
    <mergeCell ref="AF2:AN3"/>
    <mergeCell ref="AO2:AW3"/>
    <mergeCell ref="AX2:BF3"/>
    <mergeCell ref="BG2:BO3"/>
    <mergeCell ref="BP2:BX3"/>
    <mergeCell ref="BY2:CG3"/>
    <mergeCell ref="CH2:CP3"/>
    <mergeCell ref="CQ2:CY3"/>
    <mergeCell ref="CZ2:DH3"/>
    <mergeCell ref="DI2:DQ3"/>
  </mergeCells>
  <hyperlinks>
    <hyperlink ref="A2" location="'Index'!A1" display="Index"/>
  </hyperlinks>
  <pageMargins left="0.75" right="0.75" top="0.75" bottom="0.5" header="0.5" footer="0.75"/>
  <drawing r:id="rId1"/>
  <legacyDrawing r:id="rId2"/>
  <mc:AlternateContent xmlns:mc="http://schemas.openxmlformats.org/markup-compatibility/2006">
    <mc:Choice Requires="x14">
      <controls>
        <mc:AlternateContent xmlns:mc="http://schemas.openxmlformats.org/markup-compatibility/2006">
          <mc:Choice Requires="x14">
            <control shapeId="13313" r:id="rId3" name="adnowOtherBtn">
              <controlPr defaultSize="0" print="0" autoFill="0" autoPict="0" macro="Sheet11.cmbtnUpdateAds_Click">
                <anchor moveWithCells="1" sizeWithCells="1">
                  <from>
                    <xdr:col>1</xdr:col>
                    <xdr:colOff>0</xdr:colOff>
                    <xdr:row>1</xdr:row>
                    <xdr:rowOff>495300</xdr:rowOff>
                  </from>
                  <to>
                    <xdr:col>4</xdr:col>
                    <xdr:colOff>0</xdr:colOff>
                    <xdr:row>3</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H25"/>
  <sheetViews>
    <sheetView workbookViewId="0">
      <selection sqref="A1:EH1 A1:EH1"/>
    </sheetView>
  </sheetViews>
  <sheetFormatPr defaultColWidth="0" defaultRowHeight="14.4" zeroHeight="1"/>
  <cols>
    <col min="1" max="1" width="8.6640625" customWidth="1"/>
    <col min="2" max="2" width="45.6640625" style="29" customWidth="1"/>
    <col min="3" max="6" width="30.6640625" style="29" customWidth="1"/>
    <col min="7" max="12" width="30.6640625" style="29" hidden="1" customWidth="1"/>
    <col min="13" max="15" width="30.6640625" style="29" customWidth="1"/>
    <col min="16" max="21" width="30.6640625" style="29" hidden="1" customWidth="1"/>
    <col min="22" max="24" width="30.6640625" style="29" customWidth="1"/>
    <col min="25" max="30" width="30.6640625" style="29" hidden="1" customWidth="1"/>
    <col min="31" max="33" width="30.6640625" style="29" customWidth="1"/>
    <col min="34" max="39" width="30.6640625" style="29" hidden="1" customWidth="1"/>
    <col min="40" max="42" width="30.6640625" style="29" customWidth="1"/>
    <col min="43" max="48" width="30.6640625" style="29" hidden="1" customWidth="1"/>
    <col min="49" max="51" width="30.6640625" style="29" customWidth="1"/>
    <col min="52" max="57" width="30.6640625" style="29" hidden="1" customWidth="1"/>
    <col min="58" max="60" width="30.6640625" style="29" customWidth="1"/>
    <col min="61" max="66" width="30.6640625" style="29" hidden="1" customWidth="1"/>
    <col min="67" max="69" width="30.6640625" style="29" customWidth="1"/>
    <col min="70" max="75" width="30.6640625" style="29" hidden="1" customWidth="1"/>
    <col min="76" max="78" width="30.6640625" style="29" customWidth="1"/>
    <col min="79" max="84" width="30.6640625" style="29" hidden="1" customWidth="1"/>
    <col min="85" max="87" width="30.6640625" style="29" customWidth="1"/>
    <col min="88" max="93" width="30.6640625" style="29" hidden="1" customWidth="1"/>
    <col min="94" max="96" width="30.6640625" style="29" customWidth="1"/>
    <col min="97" max="102" width="30.6640625" style="29" hidden="1" customWidth="1"/>
    <col min="103" max="105" width="30.6640625" style="29" customWidth="1"/>
    <col min="106" max="111" width="30.6640625" style="29" hidden="1" customWidth="1"/>
    <col min="112" max="114" width="30.6640625" style="29" customWidth="1"/>
    <col min="115" max="120" width="30.6640625" style="29" hidden="1" customWidth="1"/>
    <col min="121" max="123" width="30.6640625" style="29" customWidth="1"/>
    <col min="124" max="129" width="30.6640625" style="29" hidden="1" customWidth="1"/>
    <col min="130" max="132" width="30.6640625" style="29" customWidth="1"/>
    <col min="133" max="138" width="30.6640625" style="29" hidden="1" customWidth="1"/>
    <col min="139" max="139" width="9.109375" style="29" hidden="1" customWidth="1"/>
    <col min="140" max="16384" width="9.109375" style="29" hidden="1"/>
  </cols>
  <sheetData>
    <row r="1" spans="1:138" s="92" customFormat="1" ht="80.099999999999994" customHeight="1">
      <c r="A1" s="185"/>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86"/>
      <c r="AD1" s="186"/>
      <c r="AE1" s="186"/>
      <c r="AF1" s="186"/>
      <c r="AG1" s="186"/>
      <c r="AH1" s="186"/>
      <c r="AI1" s="186"/>
      <c r="AJ1" s="186"/>
      <c r="AK1" s="186"/>
      <c r="AL1" s="186"/>
      <c r="AM1" s="186"/>
      <c r="AN1" s="186"/>
      <c r="AO1" s="186"/>
      <c r="AP1" s="186"/>
      <c r="AQ1" s="186"/>
      <c r="AR1" s="186"/>
      <c r="AS1" s="186"/>
      <c r="AT1" s="186"/>
      <c r="AU1" s="186"/>
      <c r="AV1" s="186"/>
      <c r="AW1" s="186"/>
      <c r="AX1" s="186"/>
      <c r="AY1" s="186"/>
      <c r="AZ1" s="186"/>
      <c r="BA1" s="186"/>
      <c r="BB1" s="186"/>
      <c r="BC1" s="186"/>
      <c r="BD1" s="186"/>
      <c r="BE1" s="186"/>
      <c r="BF1" s="186"/>
      <c r="BG1" s="186"/>
      <c r="BH1" s="186"/>
      <c r="BI1" s="186"/>
      <c r="BJ1" s="186"/>
      <c r="BK1" s="186"/>
      <c r="BL1" s="186"/>
      <c r="BM1" s="186"/>
      <c r="BN1" s="186"/>
      <c r="BO1" s="186"/>
      <c r="BP1" s="186"/>
      <c r="BQ1" s="186"/>
      <c r="BR1" s="186"/>
      <c r="BS1" s="186"/>
      <c r="BT1" s="186"/>
      <c r="BU1" s="186"/>
      <c r="BV1" s="186"/>
      <c r="BW1" s="186"/>
      <c r="BX1" s="186"/>
      <c r="BY1" s="186"/>
      <c r="BZ1" s="186"/>
      <c r="CA1" s="186"/>
      <c r="CB1" s="186"/>
      <c r="CC1" s="186"/>
      <c r="CD1" s="186"/>
      <c r="CE1" s="186"/>
      <c r="CF1" s="186"/>
      <c r="CG1" s="186"/>
      <c r="CH1" s="186"/>
      <c r="CI1" s="186"/>
      <c r="CJ1" s="186"/>
      <c r="CK1" s="186"/>
      <c r="CL1" s="186"/>
      <c r="CM1" s="186"/>
      <c r="CN1" s="186"/>
      <c r="CO1" s="186"/>
      <c r="CP1" s="186"/>
      <c r="CQ1" s="186"/>
      <c r="CR1" s="186"/>
      <c r="CS1" s="186"/>
      <c r="CT1" s="186"/>
      <c r="CU1" s="186"/>
      <c r="CV1" s="186"/>
      <c r="CW1" s="186"/>
      <c r="CX1" s="186"/>
      <c r="CY1" s="186"/>
      <c r="CZ1" s="186"/>
      <c r="DA1" s="186"/>
      <c r="DB1" s="186"/>
      <c r="DC1" s="186"/>
      <c r="DD1" s="186"/>
      <c r="DE1" s="186"/>
      <c r="DF1" s="186"/>
      <c r="DG1" s="186"/>
      <c r="DH1" s="186"/>
      <c r="DI1" s="186"/>
      <c r="DJ1" s="186"/>
      <c r="DK1" s="186"/>
      <c r="DL1" s="186"/>
      <c r="DM1" s="186"/>
      <c r="DN1" s="186"/>
      <c r="DO1" s="186"/>
      <c r="DP1" s="186"/>
      <c r="DQ1" s="186"/>
      <c r="DR1" s="186"/>
      <c r="DS1" s="186"/>
      <c r="DT1" s="186"/>
      <c r="DU1" s="186"/>
      <c r="DV1" s="186"/>
      <c r="DW1" s="186"/>
      <c r="DX1" s="186"/>
      <c r="DY1" s="186"/>
      <c r="DZ1" s="186"/>
      <c r="EA1" s="186"/>
      <c r="EB1" s="186"/>
      <c r="EC1" s="186"/>
      <c r="ED1" s="186"/>
      <c r="EE1" s="186"/>
      <c r="EF1" s="186"/>
      <c r="EG1" s="186"/>
      <c r="EH1" s="187"/>
    </row>
    <row r="2" spans="1:138" s="93" customFormat="1" ht="39.9" customHeight="1">
      <c r="A2" s="183" t="s">
        <v>2</v>
      </c>
      <c r="B2" s="194" t="s">
        <v>813</v>
      </c>
      <c r="C2" s="195"/>
      <c r="D2" s="188">
        <f>INDEX(lnr_adnow_ads, 1)</f>
        <v>0</v>
      </c>
      <c r="E2" s="189"/>
      <c r="F2" s="189"/>
      <c r="G2" s="189"/>
      <c r="H2" s="189"/>
      <c r="I2" s="189"/>
      <c r="J2" s="189"/>
      <c r="K2" s="189"/>
      <c r="L2" s="190"/>
      <c r="M2" s="188">
        <f>INDEX(lnr_adnow_ads, 2)</f>
        <v>0</v>
      </c>
      <c r="N2" s="189"/>
      <c r="O2" s="189"/>
      <c r="P2" s="189"/>
      <c r="Q2" s="189"/>
      <c r="R2" s="189"/>
      <c r="S2" s="189"/>
      <c r="T2" s="189"/>
      <c r="U2" s="190"/>
      <c r="V2" s="188">
        <f>INDEX(lnr_adnow_ads, 3)</f>
        <v>0</v>
      </c>
      <c r="W2" s="189"/>
      <c r="X2" s="189"/>
      <c r="Y2" s="189"/>
      <c r="Z2" s="189"/>
      <c r="AA2" s="189"/>
      <c r="AB2" s="189"/>
      <c r="AC2" s="189"/>
      <c r="AD2" s="190"/>
      <c r="AE2" s="188">
        <f>INDEX(lnr_adnow_ads, 4)</f>
        <v>0</v>
      </c>
      <c r="AF2" s="189"/>
      <c r="AG2" s="189"/>
      <c r="AH2" s="189"/>
      <c r="AI2" s="189"/>
      <c r="AJ2" s="189"/>
      <c r="AK2" s="189"/>
      <c r="AL2" s="189"/>
      <c r="AM2" s="190"/>
      <c r="AN2" s="188">
        <f>INDEX(lnr_adnow_ads, 5)</f>
        <v>0</v>
      </c>
      <c r="AO2" s="189"/>
      <c r="AP2" s="189"/>
      <c r="AQ2" s="189"/>
      <c r="AR2" s="189"/>
      <c r="AS2" s="189"/>
      <c r="AT2" s="189"/>
      <c r="AU2" s="189"/>
      <c r="AV2" s="190"/>
      <c r="AW2" s="188">
        <f>INDEX(lnr_adnow_ads, 6)</f>
        <v>0</v>
      </c>
      <c r="AX2" s="189"/>
      <c r="AY2" s="189"/>
      <c r="AZ2" s="189"/>
      <c r="BA2" s="189"/>
      <c r="BB2" s="189"/>
      <c r="BC2" s="189"/>
      <c r="BD2" s="189"/>
      <c r="BE2" s="190"/>
      <c r="BF2" s="188">
        <f>INDEX(lnr_adnow_ads, 7)</f>
        <v>0</v>
      </c>
      <c r="BG2" s="189"/>
      <c r="BH2" s="189"/>
      <c r="BI2" s="189"/>
      <c r="BJ2" s="189"/>
      <c r="BK2" s="189"/>
      <c r="BL2" s="189"/>
      <c r="BM2" s="189"/>
      <c r="BN2" s="190"/>
      <c r="BO2" s="188">
        <f>INDEX(lnr_adnow_ads, 8)</f>
        <v>0</v>
      </c>
      <c r="BP2" s="189"/>
      <c r="BQ2" s="189"/>
      <c r="BR2" s="189"/>
      <c r="BS2" s="189"/>
      <c r="BT2" s="189"/>
      <c r="BU2" s="189"/>
      <c r="BV2" s="189"/>
      <c r="BW2" s="190"/>
      <c r="BX2" s="188">
        <f>INDEX(lnr_adnow_ads, 9)</f>
        <v>0</v>
      </c>
      <c r="BY2" s="189"/>
      <c r="BZ2" s="189"/>
      <c r="CA2" s="189"/>
      <c r="CB2" s="189"/>
      <c r="CC2" s="189"/>
      <c r="CD2" s="189"/>
      <c r="CE2" s="189"/>
      <c r="CF2" s="190"/>
      <c r="CG2" s="188">
        <f>INDEX(lnr_adnow_ads, 10)</f>
        <v>0</v>
      </c>
      <c r="CH2" s="189"/>
      <c r="CI2" s="189"/>
      <c r="CJ2" s="189"/>
      <c r="CK2" s="189"/>
      <c r="CL2" s="189"/>
      <c r="CM2" s="189"/>
      <c r="CN2" s="189"/>
      <c r="CO2" s="190"/>
      <c r="CP2" s="188">
        <f>INDEX(lnr_adnow_ads, 11)</f>
        <v>0</v>
      </c>
      <c r="CQ2" s="189"/>
      <c r="CR2" s="189"/>
      <c r="CS2" s="189"/>
      <c r="CT2" s="189"/>
      <c r="CU2" s="189"/>
      <c r="CV2" s="189"/>
      <c r="CW2" s="189"/>
      <c r="CX2" s="190"/>
      <c r="CY2" s="188">
        <f>INDEX(lnr_adnow_ads, 12)</f>
        <v>0</v>
      </c>
      <c r="CZ2" s="189"/>
      <c r="DA2" s="189"/>
      <c r="DB2" s="189"/>
      <c r="DC2" s="189"/>
      <c r="DD2" s="189"/>
      <c r="DE2" s="189"/>
      <c r="DF2" s="189"/>
      <c r="DG2" s="190"/>
      <c r="DH2" s="188">
        <f>INDEX(lnr_adnow_ads, 13)</f>
        <v>0</v>
      </c>
      <c r="DI2" s="189"/>
      <c r="DJ2" s="189"/>
      <c r="DK2" s="189"/>
      <c r="DL2" s="189"/>
      <c r="DM2" s="189"/>
      <c r="DN2" s="189"/>
      <c r="DO2" s="189"/>
      <c r="DP2" s="190"/>
      <c r="DQ2" s="188">
        <f>INDEX(lnr_adnow_ads, 14)</f>
        <v>0</v>
      </c>
      <c r="DR2" s="189"/>
      <c r="DS2" s="189"/>
      <c r="DT2" s="189"/>
      <c r="DU2" s="189"/>
      <c r="DV2" s="189"/>
      <c r="DW2" s="189"/>
      <c r="DX2" s="189"/>
      <c r="DY2" s="190"/>
      <c r="DZ2" s="188">
        <f>INDEX(lnr_adnow_ads, 15)</f>
        <v>0</v>
      </c>
      <c r="EA2" s="189"/>
      <c r="EB2" s="189"/>
      <c r="EC2" s="189"/>
      <c r="ED2" s="189"/>
      <c r="EE2" s="189"/>
      <c r="EF2" s="189"/>
      <c r="EG2" s="189"/>
      <c r="EH2" s="190"/>
    </row>
    <row r="3" spans="1:138" s="94" customFormat="1" ht="39.9" customHeight="1">
      <c r="A3" s="184"/>
      <c r="B3" s="196"/>
      <c r="C3" s="197"/>
      <c r="D3" s="191"/>
      <c r="E3" s="192"/>
      <c r="F3" s="192"/>
      <c r="G3" s="192"/>
      <c r="H3" s="192"/>
      <c r="I3" s="192"/>
      <c r="J3" s="192"/>
      <c r="K3" s="192"/>
      <c r="L3" s="193"/>
      <c r="M3" s="191"/>
      <c r="N3" s="192"/>
      <c r="O3" s="192"/>
      <c r="P3" s="192"/>
      <c r="Q3" s="192"/>
      <c r="R3" s="192"/>
      <c r="S3" s="192"/>
      <c r="T3" s="192"/>
      <c r="U3" s="193"/>
      <c r="V3" s="191"/>
      <c r="W3" s="192"/>
      <c r="X3" s="192"/>
      <c r="Y3" s="192"/>
      <c r="Z3" s="192"/>
      <c r="AA3" s="192"/>
      <c r="AB3" s="192"/>
      <c r="AC3" s="192"/>
      <c r="AD3" s="193"/>
      <c r="AE3" s="191"/>
      <c r="AF3" s="192"/>
      <c r="AG3" s="192"/>
      <c r="AH3" s="192"/>
      <c r="AI3" s="192"/>
      <c r="AJ3" s="192"/>
      <c r="AK3" s="192"/>
      <c r="AL3" s="192"/>
      <c r="AM3" s="193"/>
      <c r="AN3" s="191"/>
      <c r="AO3" s="192"/>
      <c r="AP3" s="192"/>
      <c r="AQ3" s="192"/>
      <c r="AR3" s="192"/>
      <c r="AS3" s="192"/>
      <c r="AT3" s="192"/>
      <c r="AU3" s="192"/>
      <c r="AV3" s="193"/>
      <c r="AW3" s="191"/>
      <c r="AX3" s="192"/>
      <c r="AY3" s="192"/>
      <c r="AZ3" s="192"/>
      <c r="BA3" s="192"/>
      <c r="BB3" s="192"/>
      <c r="BC3" s="192"/>
      <c r="BD3" s="192"/>
      <c r="BE3" s="193"/>
      <c r="BF3" s="191"/>
      <c r="BG3" s="192"/>
      <c r="BH3" s="192"/>
      <c r="BI3" s="192"/>
      <c r="BJ3" s="192"/>
      <c r="BK3" s="192"/>
      <c r="BL3" s="192"/>
      <c r="BM3" s="192"/>
      <c r="BN3" s="193"/>
      <c r="BO3" s="191"/>
      <c r="BP3" s="192"/>
      <c r="BQ3" s="192"/>
      <c r="BR3" s="192"/>
      <c r="BS3" s="192"/>
      <c r="BT3" s="192"/>
      <c r="BU3" s="192"/>
      <c r="BV3" s="192"/>
      <c r="BW3" s="193"/>
      <c r="BX3" s="191"/>
      <c r="BY3" s="192"/>
      <c r="BZ3" s="192"/>
      <c r="CA3" s="192"/>
      <c r="CB3" s="192"/>
      <c r="CC3" s="192"/>
      <c r="CD3" s="192"/>
      <c r="CE3" s="192"/>
      <c r="CF3" s="193"/>
      <c r="CG3" s="191"/>
      <c r="CH3" s="192"/>
      <c r="CI3" s="192"/>
      <c r="CJ3" s="192"/>
      <c r="CK3" s="192"/>
      <c r="CL3" s="192"/>
      <c r="CM3" s="192"/>
      <c r="CN3" s="192"/>
      <c r="CO3" s="193"/>
      <c r="CP3" s="191"/>
      <c r="CQ3" s="192"/>
      <c r="CR3" s="192"/>
      <c r="CS3" s="192"/>
      <c r="CT3" s="192"/>
      <c r="CU3" s="192"/>
      <c r="CV3" s="192"/>
      <c r="CW3" s="192"/>
      <c r="CX3" s="193"/>
      <c r="CY3" s="191"/>
      <c r="CZ3" s="192"/>
      <c r="DA3" s="192"/>
      <c r="DB3" s="192"/>
      <c r="DC3" s="192"/>
      <c r="DD3" s="192"/>
      <c r="DE3" s="192"/>
      <c r="DF3" s="192"/>
      <c r="DG3" s="193"/>
      <c r="DH3" s="191"/>
      <c r="DI3" s="192"/>
      <c r="DJ3" s="192"/>
      <c r="DK3" s="192"/>
      <c r="DL3" s="192"/>
      <c r="DM3" s="192"/>
      <c r="DN3" s="192"/>
      <c r="DO3" s="192"/>
      <c r="DP3" s="193"/>
      <c r="DQ3" s="191"/>
      <c r="DR3" s="192"/>
      <c r="DS3" s="192"/>
      <c r="DT3" s="192"/>
      <c r="DU3" s="192"/>
      <c r="DV3" s="192"/>
      <c r="DW3" s="192"/>
      <c r="DX3" s="192"/>
      <c r="DY3" s="193"/>
      <c r="DZ3" s="191"/>
      <c r="EA3" s="192"/>
      <c r="EB3" s="192"/>
      <c r="EC3" s="192"/>
      <c r="ED3" s="192"/>
      <c r="EE3" s="192"/>
      <c r="EF3" s="192"/>
      <c r="EG3" s="192"/>
      <c r="EH3" s="193"/>
    </row>
    <row r="4" spans="1:138" s="95" customFormat="1" ht="60" customHeight="1">
      <c r="A4" s="96" t="s">
        <v>561</v>
      </c>
      <c r="B4" s="97" t="s">
        <v>814</v>
      </c>
      <c r="C4" s="96" t="s">
        <v>815</v>
      </c>
      <c r="D4" s="96" t="s">
        <v>816</v>
      </c>
      <c r="E4" s="96" t="str">
        <f>ps_language1</f>
        <v>English (United Kingdom)</v>
      </c>
      <c r="F4" s="96">
        <f>ps_language2</f>
        <v>0</v>
      </c>
      <c r="G4" s="96">
        <f>ps_language3</f>
        <v>0</v>
      </c>
      <c r="H4" s="96">
        <f>ps_language4</f>
        <v>0</v>
      </c>
      <c r="I4" s="96">
        <f>ps_language5</f>
        <v>0</v>
      </c>
      <c r="J4" s="96">
        <f>ps_language6</f>
        <v>0</v>
      </c>
      <c r="K4" s="96">
        <f>ps_language7</f>
        <v>0</v>
      </c>
      <c r="L4" s="96">
        <f>ps_language8</f>
        <v>0</v>
      </c>
      <c r="M4" s="96" t="s">
        <v>816</v>
      </c>
      <c r="N4" s="96" t="str">
        <f>ps_language1</f>
        <v>English (United Kingdom)</v>
      </c>
      <c r="O4" s="96">
        <f>ps_language2</f>
        <v>0</v>
      </c>
      <c r="P4" s="96">
        <f>ps_language3</f>
        <v>0</v>
      </c>
      <c r="Q4" s="96">
        <f>ps_language4</f>
        <v>0</v>
      </c>
      <c r="R4" s="96">
        <f>ps_language5</f>
        <v>0</v>
      </c>
      <c r="S4" s="96">
        <f>ps_language6</f>
        <v>0</v>
      </c>
      <c r="T4" s="96">
        <f>ps_language7</f>
        <v>0</v>
      </c>
      <c r="U4" s="96">
        <f>ps_language8</f>
        <v>0</v>
      </c>
      <c r="V4" s="96" t="s">
        <v>816</v>
      </c>
      <c r="W4" s="96" t="str">
        <f>ps_language1</f>
        <v>English (United Kingdom)</v>
      </c>
      <c r="X4" s="96">
        <f>ps_language2</f>
        <v>0</v>
      </c>
      <c r="Y4" s="96">
        <f>ps_language3</f>
        <v>0</v>
      </c>
      <c r="Z4" s="96">
        <f>ps_language4</f>
        <v>0</v>
      </c>
      <c r="AA4" s="96">
        <f>ps_language5</f>
        <v>0</v>
      </c>
      <c r="AB4" s="96">
        <f>ps_language6</f>
        <v>0</v>
      </c>
      <c r="AC4" s="96">
        <f>ps_language7</f>
        <v>0</v>
      </c>
      <c r="AD4" s="96">
        <f>ps_language8</f>
        <v>0</v>
      </c>
      <c r="AE4" s="96" t="s">
        <v>816</v>
      </c>
      <c r="AF4" s="96" t="str">
        <f>ps_language1</f>
        <v>English (United Kingdom)</v>
      </c>
      <c r="AG4" s="96">
        <f>ps_language2</f>
        <v>0</v>
      </c>
      <c r="AH4" s="96">
        <f>ps_language3</f>
        <v>0</v>
      </c>
      <c r="AI4" s="96">
        <f>ps_language4</f>
        <v>0</v>
      </c>
      <c r="AJ4" s="96">
        <f>ps_language5</f>
        <v>0</v>
      </c>
      <c r="AK4" s="96">
        <f>ps_language6</f>
        <v>0</v>
      </c>
      <c r="AL4" s="96">
        <f>ps_language7</f>
        <v>0</v>
      </c>
      <c r="AM4" s="96">
        <f>ps_language8</f>
        <v>0</v>
      </c>
      <c r="AN4" s="96" t="s">
        <v>816</v>
      </c>
      <c r="AO4" s="96" t="str">
        <f>ps_language1</f>
        <v>English (United Kingdom)</v>
      </c>
      <c r="AP4" s="96">
        <f>ps_language2</f>
        <v>0</v>
      </c>
      <c r="AQ4" s="96">
        <f>ps_language3</f>
        <v>0</v>
      </c>
      <c r="AR4" s="96">
        <f>ps_language4</f>
        <v>0</v>
      </c>
      <c r="AS4" s="96">
        <f>ps_language5</f>
        <v>0</v>
      </c>
      <c r="AT4" s="96">
        <f>ps_language6</f>
        <v>0</v>
      </c>
      <c r="AU4" s="96">
        <f>ps_language7</f>
        <v>0</v>
      </c>
      <c r="AV4" s="96">
        <f>ps_language8</f>
        <v>0</v>
      </c>
      <c r="AW4" s="96" t="s">
        <v>816</v>
      </c>
      <c r="AX4" s="96" t="str">
        <f>ps_language1</f>
        <v>English (United Kingdom)</v>
      </c>
      <c r="AY4" s="96">
        <f>ps_language2</f>
        <v>0</v>
      </c>
      <c r="AZ4" s="96">
        <f>ps_language3</f>
        <v>0</v>
      </c>
      <c r="BA4" s="96">
        <f>ps_language4</f>
        <v>0</v>
      </c>
      <c r="BB4" s="96">
        <f>ps_language5</f>
        <v>0</v>
      </c>
      <c r="BC4" s="96">
        <f>ps_language6</f>
        <v>0</v>
      </c>
      <c r="BD4" s="96">
        <f>ps_language7</f>
        <v>0</v>
      </c>
      <c r="BE4" s="96">
        <f>ps_language8</f>
        <v>0</v>
      </c>
      <c r="BF4" s="96" t="s">
        <v>816</v>
      </c>
      <c r="BG4" s="96" t="str">
        <f>ps_language1</f>
        <v>English (United Kingdom)</v>
      </c>
      <c r="BH4" s="96">
        <f>ps_language2</f>
        <v>0</v>
      </c>
      <c r="BI4" s="96">
        <f>ps_language3</f>
        <v>0</v>
      </c>
      <c r="BJ4" s="96">
        <f>ps_language4</f>
        <v>0</v>
      </c>
      <c r="BK4" s="96">
        <f>ps_language5</f>
        <v>0</v>
      </c>
      <c r="BL4" s="96">
        <f>ps_language6</f>
        <v>0</v>
      </c>
      <c r="BM4" s="96">
        <f>ps_language7</f>
        <v>0</v>
      </c>
      <c r="BN4" s="96">
        <f>ps_language8</f>
        <v>0</v>
      </c>
      <c r="BO4" s="96" t="s">
        <v>816</v>
      </c>
      <c r="BP4" s="96" t="str">
        <f>ps_language1</f>
        <v>English (United Kingdom)</v>
      </c>
      <c r="BQ4" s="96">
        <f>ps_language2</f>
        <v>0</v>
      </c>
      <c r="BR4" s="96">
        <f>ps_language3</f>
        <v>0</v>
      </c>
      <c r="BS4" s="96">
        <f>ps_language4</f>
        <v>0</v>
      </c>
      <c r="BT4" s="96">
        <f>ps_language5</f>
        <v>0</v>
      </c>
      <c r="BU4" s="96">
        <f>ps_language6</f>
        <v>0</v>
      </c>
      <c r="BV4" s="96">
        <f>ps_language7</f>
        <v>0</v>
      </c>
      <c r="BW4" s="96">
        <f>ps_language8</f>
        <v>0</v>
      </c>
      <c r="BX4" s="96" t="s">
        <v>816</v>
      </c>
      <c r="BY4" s="96" t="str">
        <f>ps_language1</f>
        <v>English (United Kingdom)</v>
      </c>
      <c r="BZ4" s="96">
        <f>ps_language2</f>
        <v>0</v>
      </c>
      <c r="CA4" s="96">
        <f>ps_language3</f>
        <v>0</v>
      </c>
      <c r="CB4" s="96">
        <f>ps_language4</f>
        <v>0</v>
      </c>
      <c r="CC4" s="96">
        <f>ps_language5</f>
        <v>0</v>
      </c>
      <c r="CD4" s="96">
        <f>ps_language6</f>
        <v>0</v>
      </c>
      <c r="CE4" s="96">
        <f>ps_language7</f>
        <v>0</v>
      </c>
      <c r="CF4" s="96">
        <f>ps_language8</f>
        <v>0</v>
      </c>
      <c r="CG4" s="96" t="s">
        <v>816</v>
      </c>
      <c r="CH4" s="96" t="str">
        <f>ps_language1</f>
        <v>English (United Kingdom)</v>
      </c>
      <c r="CI4" s="96">
        <f>ps_language2</f>
        <v>0</v>
      </c>
      <c r="CJ4" s="96">
        <f>ps_language3</f>
        <v>0</v>
      </c>
      <c r="CK4" s="96">
        <f>ps_language4</f>
        <v>0</v>
      </c>
      <c r="CL4" s="96">
        <f>ps_language5</f>
        <v>0</v>
      </c>
      <c r="CM4" s="96">
        <f>ps_language6</f>
        <v>0</v>
      </c>
      <c r="CN4" s="96">
        <f>ps_language7</f>
        <v>0</v>
      </c>
      <c r="CO4" s="96">
        <f>ps_language8</f>
        <v>0</v>
      </c>
      <c r="CP4" s="96" t="s">
        <v>816</v>
      </c>
      <c r="CQ4" s="96" t="str">
        <f>ps_language1</f>
        <v>English (United Kingdom)</v>
      </c>
      <c r="CR4" s="96">
        <f>ps_language2</f>
        <v>0</v>
      </c>
      <c r="CS4" s="96">
        <f>ps_language3</f>
        <v>0</v>
      </c>
      <c r="CT4" s="96">
        <f>ps_language4</f>
        <v>0</v>
      </c>
      <c r="CU4" s="96">
        <f>ps_language5</f>
        <v>0</v>
      </c>
      <c r="CV4" s="96">
        <f>ps_language6</f>
        <v>0</v>
      </c>
      <c r="CW4" s="96">
        <f>ps_language7</f>
        <v>0</v>
      </c>
      <c r="CX4" s="96">
        <f>ps_language8</f>
        <v>0</v>
      </c>
      <c r="CY4" s="96" t="s">
        <v>816</v>
      </c>
      <c r="CZ4" s="96" t="str">
        <f>ps_language1</f>
        <v>English (United Kingdom)</v>
      </c>
      <c r="DA4" s="96">
        <f>ps_language2</f>
        <v>0</v>
      </c>
      <c r="DB4" s="96">
        <f>ps_language3</f>
        <v>0</v>
      </c>
      <c r="DC4" s="96">
        <f>ps_language4</f>
        <v>0</v>
      </c>
      <c r="DD4" s="96">
        <f>ps_language5</f>
        <v>0</v>
      </c>
      <c r="DE4" s="96">
        <f>ps_language6</f>
        <v>0</v>
      </c>
      <c r="DF4" s="96">
        <f>ps_language7</f>
        <v>0</v>
      </c>
      <c r="DG4" s="96">
        <f>ps_language8</f>
        <v>0</v>
      </c>
      <c r="DH4" s="96" t="s">
        <v>816</v>
      </c>
      <c r="DI4" s="96" t="str">
        <f>ps_language1</f>
        <v>English (United Kingdom)</v>
      </c>
      <c r="DJ4" s="96">
        <f>ps_language2</f>
        <v>0</v>
      </c>
      <c r="DK4" s="96">
        <f>ps_language3</f>
        <v>0</v>
      </c>
      <c r="DL4" s="96">
        <f>ps_language4</f>
        <v>0</v>
      </c>
      <c r="DM4" s="96">
        <f>ps_language5</f>
        <v>0</v>
      </c>
      <c r="DN4" s="96">
        <f>ps_language6</f>
        <v>0</v>
      </c>
      <c r="DO4" s="96">
        <f>ps_language7</f>
        <v>0</v>
      </c>
      <c r="DP4" s="96">
        <f>ps_language8</f>
        <v>0</v>
      </c>
      <c r="DQ4" s="96" t="s">
        <v>816</v>
      </c>
      <c r="DR4" s="96" t="str">
        <f>ps_language1</f>
        <v>English (United Kingdom)</v>
      </c>
      <c r="DS4" s="96">
        <f>ps_language2</f>
        <v>0</v>
      </c>
      <c r="DT4" s="96">
        <f>ps_language3</f>
        <v>0</v>
      </c>
      <c r="DU4" s="96">
        <f>ps_language4</f>
        <v>0</v>
      </c>
      <c r="DV4" s="96">
        <f>ps_language5</f>
        <v>0</v>
      </c>
      <c r="DW4" s="96">
        <f>ps_language6</f>
        <v>0</v>
      </c>
      <c r="DX4" s="96">
        <f>ps_language7</f>
        <v>0</v>
      </c>
      <c r="DY4" s="96">
        <f>ps_language8</f>
        <v>0</v>
      </c>
      <c r="DZ4" s="96" t="s">
        <v>816</v>
      </c>
      <c r="EA4" s="96" t="str">
        <f>ps_language1</f>
        <v>English (United Kingdom)</v>
      </c>
      <c r="EB4" s="96">
        <f>ps_language2</f>
        <v>0</v>
      </c>
      <c r="EC4" s="96">
        <f>ps_language3</f>
        <v>0</v>
      </c>
      <c r="ED4" s="96">
        <f>ps_language4</f>
        <v>0</v>
      </c>
      <c r="EE4" s="96">
        <f>ps_language5</f>
        <v>0</v>
      </c>
      <c r="EF4" s="96">
        <f>ps_language6</f>
        <v>0</v>
      </c>
      <c r="EG4" s="96">
        <f>ps_language7</f>
        <v>0</v>
      </c>
      <c r="EH4" s="96">
        <f>ps_language8</f>
        <v>0</v>
      </c>
    </row>
    <row r="5" spans="1:138">
      <c r="A5" s="10">
        <v>1</v>
      </c>
      <c r="B5" s="98" t="s">
        <v>869</v>
      </c>
      <c r="C5" s="99" t="s">
        <v>870</v>
      </c>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row>
    <row r="6" spans="1:138">
      <c r="A6" s="10">
        <v>2</v>
      </c>
      <c r="B6" s="98" t="s">
        <v>871</v>
      </c>
      <c r="C6" s="99" t="s">
        <v>870</v>
      </c>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row>
    <row r="7" spans="1:138">
      <c r="A7" s="10">
        <v>3</v>
      </c>
      <c r="B7" s="98" t="s">
        <v>872</v>
      </c>
      <c r="C7" s="99" t="s">
        <v>870</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row>
    <row r="8" spans="1:138">
      <c r="A8" s="10">
        <v>4</v>
      </c>
      <c r="B8" s="98" t="s">
        <v>873</v>
      </c>
      <c r="C8" s="99" t="s">
        <v>870</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row>
    <row r="9" spans="1:138">
      <c r="A9" s="10">
        <v>5</v>
      </c>
      <c r="B9" s="98" t="s">
        <v>874</v>
      </c>
      <c r="C9" s="99" t="s">
        <v>870</v>
      </c>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row>
    <row r="10" spans="1:138">
      <c r="A10" s="10">
        <v>6</v>
      </c>
      <c r="B10" s="98" t="s">
        <v>875</v>
      </c>
      <c r="C10" s="99" t="s">
        <v>870</v>
      </c>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row>
    <row r="11" spans="1:138">
      <c r="A11" s="10">
        <v>7</v>
      </c>
      <c r="B11" s="98" t="s">
        <v>876</v>
      </c>
      <c r="C11" s="99" t="s">
        <v>877</v>
      </c>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row>
    <row r="12" spans="1:138">
      <c r="A12" s="10">
        <v>8</v>
      </c>
      <c r="B12" s="98" t="s">
        <v>878</v>
      </c>
      <c r="C12" s="99" t="s">
        <v>877</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row>
    <row r="13" spans="1:138">
      <c r="A13" s="10">
        <v>9</v>
      </c>
      <c r="B13" s="98" t="s">
        <v>879</v>
      </c>
      <c r="C13" s="99" t="s">
        <v>877</v>
      </c>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row>
    <row r="14" spans="1:138">
      <c r="A14" s="10">
        <v>10</v>
      </c>
      <c r="B14" s="98" t="s">
        <v>880</v>
      </c>
      <c r="C14" s="99" t="s">
        <v>877</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row>
    <row r="15" spans="1:138">
      <c r="A15" s="10">
        <v>11</v>
      </c>
      <c r="B15" s="98" t="s">
        <v>881</v>
      </c>
      <c r="C15" s="99" t="s">
        <v>877</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row>
    <row r="16" spans="1:138">
      <c r="A16" s="10">
        <v>12</v>
      </c>
      <c r="B16" s="98" t="s">
        <v>882</v>
      </c>
      <c r="C16" s="99" t="s">
        <v>883</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row>
    <row r="17" spans="1:138">
      <c r="A17" s="10">
        <v>13</v>
      </c>
      <c r="B17" s="98" t="s">
        <v>884</v>
      </c>
      <c r="C17" s="99" t="s">
        <v>883</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row>
    <row r="18" spans="1:138">
      <c r="A18" s="10">
        <v>14</v>
      </c>
      <c r="B18" s="98" t="s">
        <v>885</v>
      </c>
      <c r="C18" s="99" t="s">
        <v>883</v>
      </c>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row>
    <row r="19" spans="1:138">
      <c r="A19" s="10">
        <v>15</v>
      </c>
      <c r="B19" s="98" t="s">
        <v>886</v>
      </c>
      <c r="C19" s="99" t="s">
        <v>883</v>
      </c>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row>
    <row r="20" spans="1:138">
      <c r="A20" s="10">
        <v>16</v>
      </c>
      <c r="B20" s="98" t="s">
        <v>887</v>
      </c>
      <c r="C20" s="99" t="s">
        <v>883</v>
      </c>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row>
    <row r="21" spans="1:138">
      <c r="A21" s="10">
        <v>17</v>
      </c>
      <c r="B21" s="98" t="s">
        <v>888</v>
      </c>
      <c r="C21" s="99" t="s">
        <v>889</v>
      </c>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row>
    <row r="22" spans="1:138">
      <c r="A22" s="10">
        <v>18</v>
      </c>
      <c r="B22" s="98" t="s">
        <v>890</v>
      </c>
      <c r="C22" s="99" t="s">
        <v>889</v>
      </c>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row>
    <row r="23" spans="1:138">
      <c r="A23" s="10">
        <v>19</v>
      </c>
      <c r="B23" s="98" t="s">
        <v>891</v>
      </c>
      <c r="C23" s="99" t="s">
        <v>889</v>
      </c>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row>
    <row r="24" spans="1:138">
      <c r="A24" s="10">
        <v>20</v>
      </c>
      <c r="B24" s="98" t="s">
        <v>892</v>
      </c>
      <c r="C24" s="99" t="s">
        <v>889</v>
      </c>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row>
    <row r="25" spans="1:138">
      <c r="A25" s="10">
        <v>21</v>
      </c>
      <c r="B25" s="98" t="s">
        <v>893</v>
      </c>
      <c r="C25" s="99" t="s">
        <v>889</v>
      </c>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row>
  </sheetData>
  <sheetProtection algorithmName="SHA-512" hashValue="vAF4VTeweYynpneI75YPECZM5NRbccqmMQtZq0P2h1WnAobzOklcPL/P+68jVEDG2op4GJeV0gDvEDVPV25sYA==" saltValue="vC8DD3w5H+ZJ5RuyEnvATw==" spinCount="100000" sheet="1" objects="1" scenarios="1"/>
  <mergeCells count="19">
    <mergeCell ref="DQ2:DY3"/>
    <mergeCell ref="DZ2:EH3"/>
    <mergeCell ref="A2:A3"/>
    <mergeCell ref="A1:EH1"/>
    <mergeCell ref="B2:C2"/>
    <mergeCell ref="B3:C3"/>
    <mergeCell ref="D2:L3"/>
    <mergeCell ref="M2:U3"/>
    <mergeCell ref="V2:AD3"/>
    <mergeCell ref="AE2:AM3"/>
    <mergeCell ref="AN2:AV3"/>
    <mergeCell ref="AW2:BE3"/>
    <mergeCell ref="BF2:BN3"/>
    <mergeCell ref="BO2:BW3"/>
    <mergeCell ref="BX2:CF3"/>
    <mergeCell ref="CG2:CO3"/>
    <mergeCell ref="CP2:CX3"/>
    <mergeCell ref="CY2:DG3"/>
    <mergeCell ref="DH2:DP3"/>
  </mergeCells>
  <hyperlinks>
    <hyperlink ref="A2" location="'Index'!A1" display="Index"/>
  </hyperlinks>
  <pageMargins left="0.75" right="0.75" top="0.75" bottom="0.5" header="0.5" footer="0.75"/>
  <drawing r:id="rId1"/>
  <legacyDrawing r:id="rId2"/>
  <mc:AlternateContent xmlns:mc="http://schemas.openxmlformats.org/markup-compatibility/2006">
    <mc:Choice Requires="x14">
      <controls>
        <mc:AlternateContent xmlns:mc="http://schemas.openxmlformats.org/markup-compatibility/2006">
          <mc:Choice Requires="x14">
            <control shapeId="12289" r:id="rId3" name="adnowServiceBtn">
              <controlPr defaultSize="0" print="0" autoFill="0" autoPict="0" macro="Sheet12.cmbtnCopy_Click">
                <anchor moveWithCells="1" sizeWithCells="1">
                  <from>
                    <xdr:col>1</xdr:col>
                    <xdr:colOff>0</xdr:colOff>
                    <xdr:row>1</xdr:row>
                    <xdr:rowOff>495300</xdr:rowOff>
                  </from>
                  <to>
                    <xdr:col>3</xdr:col>
                    <xdr:colOff>0</xdr:colOff>
                    <xdr:row>3</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M16"/>
  <sheetViews>
    <sheetView workbookViewId="0">
      <selection sqref="A1:M1"/>
    </sheetView>
  </sheetViews>
  <sheetFormatPr defaultColWidth="0" defaultRowHeight="14.4" zeroHeight="1"/>
  <cols>
    <col min="1" max="1" width="8.6640625" customWidth="1"/>
    <col min="2" max="2" width="30.6640625" style="29" customWidth="1"/>
    <col min="3" max="4" width="10.6640625" style="29" customWidth="1"/>
    <col min="5" max="5" width="20.6640625" style="29" customWidth="1"/>
    <col min="6" max="7" width="30.6640625" style="29" customWidth="1"/>
    <col min="8" max="13" width="30.6640625" style="29" hidden="1" customWidth="1"/>
    <col min="14" max="14" width="9.109375" style="29" hidden="1" customWidth="1"/>
    <col min="15" max="16384" width="9.109375" style="29" hidden="1"/>
  </cols>
  <sheetData>
    <row r="1" spans="1:13" s="92" customFormat="1" ht="80.099999999999994" customHeight="1">
      <c r="A1" s="185" t="s">
        <v>894</v>
      </c>
      <c r="B1" s="186"/>
      <c r="C1" s="186"/>
      <c r="D1" s="186"/>
      <c r="E1" s="186"/>
      <c r="F1" s="186"/>
      <c r="G1" s="186"/>
      <c r="H1" s="186"/>
      <c r="I1" s="186"/>
      <c r="J1" s="186"/>
      <c r="K1" s="186"/>
      <c r="L1" s="186"/>
      <c r="M1" s="187"/>
    </row>
    <row r="2" spans="1:13" s="93" customFormat="1" ht="39.9" customHeight="1">
      <c r="A2" s="183" t="s">
        <v>2</v>
      </c>
      <c r="B2" s="188" t="s">
        <v>559</v>
      </c>
      <c r="C2" s="189"/>
      <c r="D2" s="189"/>
      <c r="E2" s="190"/>
      <c r="F2" s="188" t="s">
        <v>560</v>
      </c>
      <c r="G2" s="189"/>
      <c r="H2" s="189"/>
      <c r="I2" s="189"/>
      <c r="J2" s="189"/>
      <c r="K2" s="189"/>
      <c r="L2" s="189"/>
      <c r="M2" s="190"/>
    </row>
    <row r="3" spans="1:13" s="94" customFormat="1" ht="39.9" customHeight="1">
      <c r="A3" s="184"/>
      <c r="B3" s="191"/>
      <c r="C3" s="192"/>
      <c r="D3" s="192"/>
      <c r="E3" s="193"/>
      <c r="F3" s="191"/>
      <c r="G3" s="192"/>
      <c r="H3" s="192"/>
      <c r="I3" s="192"/>
      <c r="J3" s="192"/>
      <c r="K3" s="192"/>
      <c r="L3" s="192"/>
      <c r="M3" s="193"/>
    </row>
    <row r="4" spans="1:13" s="95" customFormat="1" ht="60" customHeight="1">
      <c r="A4" s="96" t="s">
        <v>561</v>
      </c>
      <c r="B4" s="96" t="s">
        <v>567</v>
      </c>
      <c r="C4" s="96" t="s">
        <v>895</v>
      </c>
      <c r="D4" s="96" t="s">
        <v>896</v>
      </c>
      <c r="E4" s="96" t="s">
        <v>897</v>
      </c>
      <c r="F4" s="96" t="str">
        <f>ps_language1</f>
        <v>English (United Kingdom)</v>
      </c>
      <c r="G4" s="96">
        <f>ps_language2</f>
        <v>0</v>
      </c>
      <c r="H4" s="96">
        <f>ps_language3</f>
        <v>0</v>
      </c>
      <c r="I4" s="96">
        <f>ps_language4</f>
        <v>0</v>
      </c>
      <c r="J4" s="96">
        <f>ps_language5</f>
        <v>0</v>
      </c>
      <c r="K4" s="96">
        <f>ps_language6</f>
        <v>0</v>
      </c>
      <c r="L4" s="96">
        <f>ps_language7</f>
        <v>0</v>
      </c>
      <c r="M4" s="96">
        <f>ps_language8</f>
        <v>0</v>
      </c>
    </row>
    <row r="5" spans="1:13">
      <c r="A5" s="33" t="s">
        <v>705</v>
      </c>
      <c r="B5" s="5" t="s">
        <v>898</v>
      </c>
      <c r="C5" s="5">
        <v>0</v>
      </c>
      <c r="D5" s="5">
        <v>16</v>
      </c>
      <c r="E5" s="5" t="s">
        <v>147</v>
      </c>
      <c r="F5" s="5" t="s">
        <v>898</v>
      </c>
      <c r="G5" s="5" t="s">
        <v>899</v>
      </c>
      <c r="H5" s="5"/>
      <c r="I5" s="5"/>
      <c r="J5" s="5"/>
      <c r="K5" s="5"/>
      <c r="L5" s="5"/>
      <c r="M5" s="5"/>
    </row>
    <row r="6" spans="1:13">
      <c r="A6" s="33" t="s">
        <v>708</v>
      </c>
      <c r="B6" s="5" t="s">
        <v>904</v>
      </c>
      <c r="C6" s="5">
        <v>16</v>
      </c>
      <c r="D6" s="5">
        <v>20</v>
      </c>
      <c r="E6" s="5" t="s">
        <v>150</v>
      </c>
      <c r="F6" s="5" t="s">
        <v>904</v>
      </c>
      <c r="G6" s="5" t="s">
        <v>904</v>
      </c>
      <c r="H6" s="5"/>
      <c r="I6" s="5"/>
      <c r="J6" s="5"/>
      <c r="K6" s="5"/>
      <c r="L6" s="5"/>
      <c r="M6" s="5"/>
    </row>
    <row r="7" spans="1:13">
      <c r="A7" s="10" t="s">
        <v>182</v>
      </c>
      <c r="B7" s="5" t="s">
        <v>905</v>
      </c>
      <c r="C7" s="5">
        <v>21</v>
      </c>
      <c r="D7" s="5">
        <v>35</v>
      </c>
      <c r="E7" s="5" t="s">
        <v>150</v>
      </c>
      <c r="F7" s="5" t="s">
        <v>905</v>
      </c>
      <c r="G7" s="5" t="s">
        <v>906</v>
      </c>
      <c r="H7" s="5"/>
      <c r="I7" s="5"/>
      <c r="J7" s="5"/>
      <c r="K7" s="5"/>
      <c r="L7" s="5"/>
      <c r="M7" s="5"/>
    </row>
    <row r="8" spans="1:13">
      <c r="A8" s="10" t="s">
        <v>179</v>
      </c>
      <c r="B8" s="5" t="s">
        <v>900</v>
      </c>
      <c r="C8" s="5">
        <v>36</v>
      </c>
      <c r="D8" s="5">
        <v>50</v>
      </c>
      <c r="E8" s="5" t="s">
        <v>150</v>
      </c>
      <c r="F8" s="5" t="s">
        <v>900</v>
      </c>
      <c r="G8" s="5" t="s">
        <v>900</v>
      </c>
      <c r="H8" s="5"/>
      <c r="I8" s="5"/>
      <c r="J8" s="5"/>
      <c r="K8" s="5"/>
      <c r="L8" s="5"/>
      <c r="M8" s="5"/>
    </row>
    <row r="9" spans="1:13">
      <c r="A9" s="10" t="s">
        <v>715</v>
      </c>
      <c r="B9" s="5" t="s">
        <v>901</v>
      </c>
      <c r="C9" s="5">
        <v>51</v>
      </c>
      <c r="D9" s="5">
        <v>65</v>
      </c>
      <c r="E9" s="5" t="s">
        <v>150</v>
      </c>
      <c r="F9" s="5" t="s">
        <v>901</v>
      </c>
      <c r="G9" s="5" t="s">
        <v>901</v>
      </c>
      <c r="H9" s="5"/>
      <c r="I9" s="5"/>
      <c r="J9" s="5"/>
      <c r="K9" s="5"/>
      <c r="L9" s="5"/>
      <c r="M9" s="5"/>
    </row>
    <row r="10" spans="1:13">
      <c r="A10" s="10" t="s">
        <v>186</v>
      </c>
      <c r="B10" s="5" t="s">
        <v>902</v>
      </c>
      <c r="C10" s="5">
        <v>66</v>
      </c>
      <c r="D10" s="5">
        <v>99</v>
      </c>
      <c r="E10" s="5" t="s">
        <v>147</v>
      </c>
      <c r="F10" s="5" t="s">
        <v>902</v>
      </c>
      <c r="G10" s="5" t="s">
        <v>903</v>
      </c>
      <c r="H10" s="5"/>
      <c r="I10" s="5"/>
      <c r="J10" s="5"/>
      <c r="K10" s="5"/>
      <c r="L10" s="5"/>
      <c r="M10" s="5"/>
    </row>
    <row r="11" spans="1:13">
      <c r="A11" s="10" t="s">
        <v>574</v>
      </c>
      <c r="H11" s="5"/>
      <c r="I11" s="5"/>
      <c r="J11" s="5"/>
      <c r="K11" s="5"/>
      <c r="L11" s="5"/>
      <c r="M11" s="5"/>
    </row>
    <row r="12" spans="1:13">
      <c r="A12" s="10" t="s">
        <v>722</v>
      </c>
      <c r="H12" s="5"/>
      <c r="I12" s="5"/>
      <c r="J12" s="5"/>
      <c r="K12" s="5"/>
      <c r="L12" s="5"/>
      <c r="M12" s="5"/>
    </row>
    <row r="13" spans="1:13">
      <c r="A13" s="10" t="s">
        <v>725</v>
      </c>
      <c r="H13" s="5"/>
      <c r="I13" s="5"/>
      <c r="J13" s="5"/>
      <c r="K13" s="5"/>
      <c r="L13" s="5"/>
      <c r="M13" s="5"/>
    </row>
    <row r="14" spans="1:13">
      <c r="A14" s="10" t="s">
        <v>728</v>
      </c>
      <c r="B14" s="5"/>
      <c r="C14" s="5"/>
      <c r="D14" s="5"/>
      <c r="E14" s="5"/>
      <c r="F14" s="5"/>
      <c r="G14" s="5"/>
      <c r="H14" s="5"/>
      <c r="I14" s="5"/>
      <c r="J14" s="5"/>
      <c r="K14" s="5"/>
      <c r="L14" s="5"/>
      <c r="M14" s="5"/>
    </row>
    <row r="15" spans="1:13">
      <c r="A15" s="10" t="s">
        <v>731</v>
      </c>
      <c r="B15" s="5"/>
      <c r="C15" s="5"/>
      <c r="D15" s="5"/>
      <c r="E15" s="5"/>
      <c r="F15" s="5"/>
      <c r="G15" s="5"/>
      <c r="H15" s="5"/>
      <c r="I15" s="5"/>
      <c r="J15" s="5"/>
      <c r="K15" s="5"/>
      <c r="L15" s="5"/>
      <c r="M15" s="5"/>
    </row>
    <row r="16" spans="1:13">
      <c r="A16" s="10" t="s">
        <v>209</v>
      </c>
      <c r="B16" s="5"/>
      <c r="C16" s="5"/>
      <c r="D16" s="5"/>
      <c r="E16" s="5"/>
      <c r="F16" s="5"/>
      <c r="G16" s="5"/>
      <c r="H16" s="5"/>
      <c r="I16" s="5"/>
      <c r="J16" s="5"/>
      <c r="K16" s="5"/>
      <c r="L16" s="5"/>
      <c r="M16" s="5"/>
    </row>
  </sheetData>
  <sheetProtection algorithmName="SHA-512" hashValue="2bmc2vnzgd3PI1D7U8+lg1l0EDI1tjGMU9KWGh8cgb4Cur2HGgjyqzhzRPK95/YVLl2o/DbLIDOsUdxtzIjF7w==" saltValue="GR/B/K12mYoiF4unNyu3ug==" spinCount="100000" sheet="1" objects="1" scenarios="1"/>
  <mergeCells count="4">
    <mergeCell ref="A1:M1"/>
    <mergeCell ref="B2:E3"/>
    <mergeCell ref="F2:M3"/>
    <mergeCell ref="A2:A3"/>
  </mergeCells>
  <dataValidations count="1">
    <dataValidation type="list" showInputMessage="1" showErrorMessage="1" sqref="E5:E10 E14:E16">
      <formula1>nr_yes_no</formula1>
    </dataValidation>
  </dataValidations>
  <hyperlinks>
    <hyperlink ref="A2" location="'Index'!A1" display="Index"/>
  </hyperlinks>
  <pageMargins left="0.75" right="0.75" top="0.75" bottom="0.5" header="0.5" footer="0.7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44"/>
  <sheetViews>
    <sheetView workbookViewId="0">
      <selection sqref="A1:L1 A1:L1"/>
    </sheetView>
  </sheetViews>
  <sheetFormatPr defaultColWidth="0" defaultRowHeight="14.4" zeroHeight="1"/>
  <cols>
    <col min="1" max="1" width="8.6640625" customWidth="1"/>
    <col min="2" max="2" width="40.6640625" style="29" customWidth="1"/>
    <col min="3" max="3" width="30.6640625" style="29" customWidth="1"/>
    <col min="4" max="4" width="40.6640625" style="29" customWidth="1"/>
    <col min="5" max="12" width="30.6640625" style="29" customWidth="1"/>
    <col min="13" max="13" width="9.109375" style="29" hidden="1" customWidth="1"/>
    <col min="14" max="16384" width="9.109375" style="29" hidden="1"/>
  </cols>
  <sheetData>
    <row r="1" spans="1:12" s="92" customFormat="1" ht="80.099999999999994" customHeight="1">
      <c r="A1" s="185" t="s">
        <v>907</v>
      </c>
      <c r="B1" s="186"/>
      <c r="C1" s="186"/>
      <c r="D1" s="186"/>
      <c r="E1" s="186"/>
      <c r="F1" s="186"/>
      <c r="G1" s="186"/>
      <c r="H1" s="186"/>
      <c r="I1" s="186"/>
      <c r="J1" s="186"/>
      <c r="K1" s="186"/>
      <c r="L1" s="187"/>
    </row>
    <row r="2" spans="1:12" s="93" customFormat="1" ht="39.9" customHeight="1">
      <c r="A2" s="183" t="s">
        <v>2</v>
      </c>
      <c r="B2" s="188" t="s">
        <v>559</v>
      </c>
      <c r="C2" s="189"/>
      <c r="D2" s="190"/>
      <c r="E2" s="188" t="s">
        <v>690</v>
      </c>
      <c r="F2" s="189"/>
      <c r="G2" s="189"/>
      <c r="H2" s="189"/>
      <c r="I2" s="189"/>
      <c r="J2" s="189"/>
      <c r="K2" s="189"/>
      <c r="L2" s="190"/>
    </row>
    <row r="3" spans="1:12" s="94" customFormat="1" ht="39.9" customHeight="1">
      <c r="A3" s="184"/>
      <c r="B3" s="191"/>
      <c r="C3" s="192"/>
      <c r="D3" s="193"/>
      <c r="E3" s="191"/>
      <c r="F3" s="192"/>
      <c r="G3" s="192"/>
      <c r="H3" s="192"/>
      <c r="I3" s="192"/>
      <c r="J3" s="192"/>
      <c r="K3" s="192"/>
      <c r="L3" s="193"/>
    </row>
    <row r="4" spans="1:12" s="95" customFormat="1" ht="60" customHeight="1">
      <c r="A4" s="96" t="s">
        <v>561</v>
      </c>
      <c r="B4" s="96" t="s">
        <v>567</v>
      </c>
      <c r="C4" s="96" t="s">
        <v>908</v>
      </c>
      <c r="D4" s="96" t="s">
        <v>909</v>
      </c>
      <c r="E4" s="96" t="str">
        <f>ps_language1</f>
        <v>English (United Kingdom)</v>
      </c>
      <c r="F4" s="96">
        <f>ps_language2</f>
        <v>0</v>
      </c>
      <c r="G4" s="96">
        <f>ps_language3</f>
        <v>0</v>
      </c>
      <c r="H4" s="96">
        <f>ps_language4</f>
        <v>0</v>
      </c>
      <c r="I4" s="96">
        <f>ps_language5</f>
        <v>0</v>
      </c>
      <c r="J4" s="96">
        <f>ps_language6</f>
        <v>0</v>
      </c>
      <c r="K4" s="96">
        <f>ps_language7</f>
        <v>0</v>
      </c>
      <c r="L4" s="96">
        <f>ps_language8</f>
        <v>0</v>
      </c>
    </row>
    <row r="5" spans="1:12">
      <c r="A5" s="33" t="s">
        <v>705</v>
      </c>
      <c r="B5" s="5"/>
      <c r="C5" s="5"/>
      <c r="D5" s="5"/>
      <c r="E5" s="5"/>
      <c r="F5" s="5"/>
      <c r="G5" s="5"/>
      <c r="H5" s="5"/>
      <c r="I5" s="5"/>
      <c r="J5" s="5"/>
      <c r="K5" s="5"/>
      <c r="L5" s="5"/>
    </row>
    <row r="6" spans="1:12">
      <c r="A6" s="10" t="s">
        <v>812</v>
      </c>
      <c r="B6" s="5"/>
      <c r="C6" s="5"/>
      <c r="D6" s="5"/>
      <c r="E6" s="5"/>
      <c r="F6" s="5"/>
      <c r="G6" s="5"/>
      <c r="H6" s="5"/>
      <c r="I6" s="5"/>
      <c r="J6" s="5"/>
      <c r="K6" s="5"/>
      <c r="L6" s="5"/>
    </row>
    <row r="7" spans="1:12">
      <c r="A7" s="10" t="s">
        <v>182</v>
      </c>
      <c r="B7" s="5"/>
      <c r="C7" s="5"/>
      <c r="D7" s="5"/>
      <c r="E7" s="5"/>
      <c r="F7" s="5"/>
      <c r="G7" s="5"/>
      <c r="H7" s="5"/>
      <c r="I7" s="5"/>
      <c r="J7" s="5"/>
      <c r="K7" s="5"/>
      <c r="L7" s="5"/>
    </row>
    <row r="8" spans="1:12">
      <c r="A8" s="10" t="s">
        <v>179</v>
      </c>
      <c r="B8" s="5"/>
      <c r="C8" s="5"/>
      <c r="D8" s="5"/>
      <c r="E8" s="5"/>
      <c r="F8" s="5"/>
      <c r="G8" s="5"/>
      <c r="H8" s="5"/>
      <c r="I8" s="5"/>
      <c r="J8" s="5"/>
      <c r="K8" s="5"/>
      <c r="L8" s="5"/>
    </row>
    <row r="9" spans="1:12">
      <c r="A9" s="10" t="s">
        <v>715</v>
      </c>
      <c r="B9" s="5"/>
      <c r="C9" s="5"/>
      <c r="D9" s="5"/>
      <c r="E9" s="5"/>
      <c r="F9" s="5"/>
      <c r="G9" s="5"/>
      <c r="H9" s="5"/>
      <c r="I9" s="5"/>
      <c r="J9" s="5"/>
      <c r="K9" s="5"/>
      <c r="L9" s="5"/>
    </row>
    <row r="10" spans="1:12">
      <c r="A10" s="10" t="s">
        <v>186</v>
      </c>
      <c r="B10" s="5"/>
      <c r="C10" s="5"/>
      <c r="D10" s="5"/>
      <c r="E10" s="5"/>
      <c r="F10" s="5"/>
      <c r="G10" s="5"/>
      <c r="H10" s="5"/>
      <c r="I10" s="5"/>
      <c r="J10" s="5"/>
      <c r="K10" s="5"/>
      <c r="L10" s="5"/>
    </row>
    <row r="11" spans="1:12">
      <c r="A11" s="10" t="s">
        <v>574</v>
      </c>
      <c r="B11" s="5"/>
      <c r="C11" s="5"/>
      <c r="D11" s="5"/>
      <c r="E11" s="5"/>
      <c r="F11" s="5"/>
      <c r="G11" s="5"/>
      <c r="H11" s="5"/>
      <c r="I11" s="5"/>
      <c r="J11" s="5"/>
      <c r="K11" s="5"/>
      <c r="L11" s="5"/>
    </row>
    <row r="12" spans="1:12">
      <c r="A12" s="10" t="s">
        <v>722</v>
      </c>
      <c r="B12" s="5"/>
      <c r="C12" s="5"/>
      <c r="D12" s="5"/>
      <c r="E12" s="5"/>
      <c r="F12" s="5"/>
      <c r="G12" s="5"/>
      <c r="H12" s="5"/>
      <c r="I12" s="5"/>
      <c r="J12" s="5"/>
      <c r="K12" s="5"/>
      <c r="L12" s="5"/>
    </row>
    <row r="13" spans="1:12">
      <c r="A13" s="10" t="s">
        <v>725</v>
      </c>
      <c r="B13" s="5"/>
      <c r="C13" s="5"/>
      <c r="D13" s="5"/>
      <c r="E13" s="5"/>
      <c r="F13" s="5"/>
      <c r="G13" s="5"/>
      <c r="H13" s="5"/>
      <c r="I13" s="5"/>
      <c r="J13" s="5"/>
      <c r="K13" s="5"/>
      <c r="L13" s="5"/>
    </row>
    <row r="14" spans="1:12">
      <c r="A14" s="10" t="s">
        <v>728</v>
      </c>
      <c r="B14" s="5"/>
      <c r="C14" s="5"/>
      <c r="D14" s="5"/>
      <c r="E14" s="5"/>
      <c r="F14" s="5"/>
      <c r="G14" s="5"/>
      <c r="H14" s="5"/>
      <c r="I14" s="5"/>
      <c r="J14" s="5"/>
      <c r="K14" s="5"/>
      <c r="L14" s="5"/>
    </row>
    <row r="15" spans="1:12">
      <c r="A15" s="10" t="s">
        <v>731</v>
      </c>
      <c r="B15" s="5"/>
      <c r="C15" s="5"/>
      <c r="D15" s="5"/>
      <c r="E15" s="5"/>
      <c r="F15" s="5"/>
      <c r="G15" s="5"/>
      <c r="H15" s="5"/>
      <c r="I15" s="5"/>
      <c r="J15" s="5"/>
      <c r="K15" s="5"/>
      <c r="L15" s="5"/>
    </row>
    <row r="16" spans="1:12">
      <c r="A16" s="10" t="s">
        <v>209</v>
      </c>
      <c r="B16" s="5"/>
      <c r="C16" s="5"/>
      <c r="D16" s="5"/>
      <c r="E16" s="5"/>
      <c r="F16" s="5"/>
      <c r="G16" s="5"/>
      <c r="H16" s="5"/>
      <c r="I16" s="5"/>
      <c r="J16" s="5"/>
      <c r="K16" s="5"/>
      <c r="L16" s="5"/>
    </row>
    <row r="17" spans="1:12">
      <c r="A17" s="10" t="s">
        <v>206</v>
      </c>
      <c r="B17" s="5"/>
      <c r="C17" s="5"/>
      <c r="D17" s="5"/>
      <c r="E17" s="5"/>
      <c r="F17" s="5"/>
      <c r="G17" s="5"/>
      <c r="H17" s="5"/>
      <c r="I17" s="5"/>
      <c r="J17" s="5"/>
      <c r="K17" s="5"/>
      <c r="L17" s="5"/>
    </row>
    <row r="18" spans="1:12">
      <c r="A18" s="10" t="s">
        <v>738</v>
      </c>
      <c r="B18" s="5"/>
      <c r="C18" s="5"/>
      <c r="D18" s="5"/>
      <c r="E18" s="5"/>
      <c r="F18" s="5"/>
      <c r="G18" s="5"/>
      <c r="H18" s="5"/>
      <c r="I18" s="5"/>
      <c r="J18" s="5"/>
      <c r="K18" s="5"/>
      <c r="L18" s="5"/>
    </row>
    <row r="19" spans="1:12">
      <c r="A19" s="10" t="s">
        <v>741</v>
      </c>
      <c r="B19" s="5"/>
      <c r="C19" s="5"/>
      <c r="D19" s="5"/>
      <c r="E19" s="5"/>
      <c r="F19" s="5"/>
      <c r="G19" s="5"/>
      <c r="H19" s="5"/>
      <c r="I19" s="5"/>
      <c r="J19" s="5"/>
      <c r="K19" s="5"/>
      <c r="L19" s="5"/>
    </row>
    <row r="20" spans="1:12">
      <c r="A20" s="10" t="s">
        <v>744</v>
      </c>
      <c r="B20" s="5"/>
      <c r="C20" s="5"/>
      <c r="D20" s="5"/>
      <c r="E20" s="5"/>
      <c r="F20" s="5"/>
      <c r="G20" s="5"/>
      <c r="H20" s="5"/>
      <c r="I20" s="5"/>
      <c r="J20" s="5"/>
      <c r="K20" s="5"/>
      <c r="L20" s="5"/>
    </row>
    <row r="21" spans="1:12">
      <c r="A21" s="10" t="s">
        <v>747</v>
      </c>
      <c r="B21" s="5"/>
      <c r="C21" s="5"/>
      <c r="D21" s="5"/>
      <c r="E21" s="5"/>
      <c r="F21" s="5"/>
      <c r="G21" s="5"/>
      <c r="H21" s="5"/>
      <c r="I21" s="5"/>
      <c r="J21" s="5"/>
      <c r="K21" s="5"/>
      <c r="L21" s="5"/>
    </row>
    <row r="22" spans="1:12">
      <c r="A22" s="10" t="s">
        <v>750</v>
      </c>
      <c r="B22" s="5"/>
      <c r="C22" s="5"/>
      <c r="D22" s="5"/>
      <c r="E22" s="5"/>
      <c r="F22" s="5"/>
      <c r="G22" s="5"/>
      <c r="H22" s="5"/>
      <c r="I22" s="5"/>
      <c r="J22" s="5"/>
      <c r="K22" s="5"/>
      <c r="L22" s="5"/>
    </row>
    <row r="23" spans="1:12">
      <c r="A23" s="10" t="s">
        <v>753</v>
      </c>
      <c r="B23" s="5"/>
      <c r="C23" s="5"/>
      <c r="D23" s="5"/>
      <c r="E23" s="5"/>
      <c r="F23" s="5"/>
      <c r="G23" s="5"/>
      <c r="H23" s="5"/>
      <c r="I23" s="5"/>
      <c r="J23" s="5"/>
      <c r="K23" s="5"/>
      <c r="L23" s="5"/>
    </row>
    <row r="24" spans="1:12">
      <c r="A24" s="10" t="s">
        <v>754</v>
      </c>
      <c r="B24" s="5"/>
      <c r="C24" s="5"/>
      <c r="D24" s="5"/>
      <c r="E24" s="5"/>
      <c r="F24" s="5"/>
      <c r="G24" s="5"/>
      <c r="H24" s="5"/>
      <c r="I24" s="5"/>
      <c r="J24" s="5"/>
      <c r="K24" s="5"/>
      <c r="L24" s="5"/>
    </row>
    <row r="25" spans="1:12">
      <c r="A25" s="10" t="s">
        <v>755</v>
      </c>
      <c r="B25" s="5"/>
      <c r="C25" s="5"/>
      <c r="D25" s="5"/>
      <c r="E25" s="5"/>
      <c r="F25" s="5"/>
      <c r="G25" s="5"/>
      <c r="H25" s="5"/>
      <c r="I25" s="5"/>
      <c r="J25" s="5"/>
      <c r="K25" s="5"/>
      <c r="L25" s="5"/>
    </row>
    <row r="26" spans="1:12">
      <c r="A26" s="10" t="s">
        <v>756</v>
      </c>
      <c r="B26" s="5"/>
      <c r="C26" s="5"/>
      <c r="D26" s="5"/>
      <c r="E26" s="5"/>
      <c r="F26" s="5"/>
      <c r="G26" s="5"/>
      <c r="H26" s="5"/>
      <c r="I26" s="5"/>
      <c r="J26" s="5"/>
      <c r="K26" s="5"/>
      <c r="L26" s="5"/>
    </row>
    <row r="27" spans="1:12">
      <c r="A27" s="10" t="s">
        <v>757</v>
      </c>
      <c r="B27" s="5"/>
      <c r="C27" s="5"/>
      <c r="D27" s="5"/>
      <c r="E27" s="5"/>
      <c r="F27" s="5"/>
      <c r="G27" s="5"/>
      <c r="H27" s="5"/>
      <c r="I27" s="5"/>
      <c r="J27" s="5"/>
      <c r="K27" s="5"/>
      <c r="L27" s="5"/>
    </row>
    <row r="28" spans="1:12">
      <c r="A28" s="10" t="s">
        <v>758</v>
      </c>
      <c r="B28" s="5"/>
      <c r="C28" s="5"/>
      <c r="D28" s="5"/>
      <c r="E28" s="5"/>
      <c r="F28" s="5"/>
      <c r="G28" s="5"/>
      <c r="H28" s="5"/>
      <c r="I28" s="5"/>
      <c r="J28" s="5"/>
      <c r="K28" s="5"/>
      <c r="L28" s="5"/>
    </row>
    <row r="29" spans="1:12">
      <c r="A29" s="10" t="s">
        <v>647</v>
      </c>
      <c r="B29" s="5"/>
      <c r="C29" s="5"/>
      <c r="D29" s="5"/>
      <c r="E29" s="5"/>
      <c r="F29" s="5"/>
      <c r="G29" s="5"/>
      <c r="H29" s="5"/>
      <c r="I29" s="5"/>
      <c r="J29" s="5"/>
      <c r="K29" s="5"/>
      <c r="L29" s="5"/>
    </row>
    <row r="30" spans="1:12">
      <c r="A30" s="10" t="s">
        <v>644</v>
      </c>
      <c r="B30" s="5"/>
      <c r="C30" s="5"/>
      <c r="D30" s="5"/>
      <c r="E30" s="5"/>
      <c r="F30" s="5"/>
      <c r="G30" s="5"/>
      <c r="H30" s="5"/>
      <c r="I30" s="5"/>
      <c r="J30" s="5"/>
      <c r="K30" s="5"/>
      <c r="L30" s="5"/>
    </row>
    <row r="31" spans="1:12">
      <c r="A31" s="10" t="s">
        <v>634</v>
      </c>
      <c r="B31" s="5"/>
      <c r="C31" s="5"/>
      <c r="D31" s="5"/>
      <c r="E31" s="5"/>
      <c r="F31" s="5"/>
      <c r="G31" s="5"/>
      <c r="H31" s="5"/>
      <c r="I31" s="5"/>
      <c r="J31" s="5"/>
      <c r="K31" s="5"/>
      <c r="L31" s="5"/>
    </row>
    <row r="32" spans="1:12">
      <c r="A32" s="10" t="s">
        <v>759</v>
      </c>
      <c r="B32" s="5"/>
      <c r="C32" s="5"/>
      <c r="D32" s="5"/>
      <c r="E32" s="5"/>
      <c r="F32" s="5"/>
      <c r="G32" s="5"/>
      <c r="H32" s="5"/>
      <c r="I32" s="5"/>
      <c r="J32" s="5"/>
      <c r="K32" s="5"/>
      <c r="L32" s="5"/>
    </row>
    <row r="33" spans="1:12">
      <c r="A33" s="10" t="s">
        <v>650</v>
      </c>
      <c r="B33" s="5"/>
      <c r="C33" s="5"/>
      <c r="D33" s="5"/>
      <c r="E33" s="5"/>
      <c r="F33" s="5"/>
      <c r="G33" s="5"/>
      <c r="H33" s="5"/>
      <c r="I33" s="5"/>
      <c r="J33" s="5"/>
      <c r="K33" s="5"/>
      <c r="L33" s="5"/>
    </row>
    <row r="34" spans="1:12">
      <c r="A34" s="10" t="s">
        <v>467</v>
      </c>
      <c r="B34" s="5"/>
      <c r="C34" s="5"/>
      <c r="D34" s="5"/>
      <c r="E34" s="5"/>
      <c r="F34" s="5"/>
      <c r="G34" s="5"/>
      <c r="H34" s="5"/>
      <c r="I34" s="5"/>
      <c r="J34" s="5"/>
      <c r="K34" s="5"/>
      <c r="L34" s="5"/>
    </row>
    <row r="35" spans="1:12">
      <c r="A35" s="10" t="s">
        <v>760</v>
      </c>
      <c r="B35" s="5"/>
      <c r="C35" s="5"/>
      <c r="D35" s="5"/>
      <c r="E35" s="5"/>
      <c r="F35" s="5"/>
      <c r="G35" s="5"/>
      <c r="H35" s="5"/>
      <c r="I35" s="5"/>
      <c r="J35" s="5"/>
      <c r="K35" s="5"/>
      <c r="L35" s="5"/>
    </row>
    <row r="36" spans="1:12">
      <c r="A36" s="10" t="s">
        <v>761</v>
      </c>
      <c r="B36" s="5"/>
      <c r="C36" s="5"/>
      <c r="D36" s="5"/>
      <c r="E36" s="5"/>
      <c r="F36" s="5"/>
      <c r="G36" s="5"/>
      <c r="H36" s="5"/>
      <c r="I36" s="5"/>
      <c r="J36" s="5"/>
      <c r="K36" s="5"/>
      <c r="L36" s="5"/>
    </row>
    <row r="37" spans="1:12">
      <c r="A37" s="10" t="s">
        <v>282</v>
      </c>
      <c r="B37" s="5"/>
      <c r="C37" s="5"/>
      <c r="D37" s="5"/>
      <c r="E37" s="5"/>
      <c r="F37" s="5"/>
      <c r="G37" s="5"/>
      <c r="H37" s="5"/>
      <c r="I37" s="5"/>
      <c r="J37" s="5"/>
      <c r="K37" s="5"/>
      <c r="L37" s="5"/>
    </row>
    <row r="38" spans="1:12">
      <c r="A38" s="10" t="s">
        <v>279</v>
      </c>
      <c r="B38" s="5"/>
      <c r="C38" s="5"/>
      <c r="D38" s="5"/>
      <c r="E38" s="5"/>
      <c r="F38" s="5"/>
      <c r="G38" s="5"/>
      <c r="H38" s="5"/>
      <c r="I38" s="5"/>
      <c r="J38" s="5"/>
      <c r="K38" s="5"/>
      <c r="L38" s="5"/>
    </row>
    <row r="39" spans="1:12">
      <c r="A39" s="10" t="s">
        <v>766</v>
      </c>
      <c r="B39" s="5"/>
      <c r="C39" s="5"/>
      <c r="D39" s="5"/>
      <c r="E39" s="5"/>
      <c r="F39" s="5"/>
      <c r="G39" s="5"/>
      <c r="H39" s="5"/>
      <c r="I39" s="5"/>
      <c r="J39" s="5"/>
      <c r="K39" s="5"/>
      <c r="L39" s="5"/>
    </row>
    <row r="40" spans="1:12">
      <c r="A40" s="10" t="s">
        <v>767</v>
      </c>
      <c r="B40" s="5"/>
      <c r="C40" s="5"/>
      <c r="D40" s="5"/>
      <c r="E40" s="5"/>
      <c r="F40" s="5"/>
      <c r="G40" s="5"/>
      <c r="H40" s="5"/>
      <c r="I40" s="5"/>
      <c r="J40" s="5"/>
      <c r="K40" s="5"/>
      <c r="L40" s="5"/>
    </row>
    <row r="41" spans="1:12">
      <c r="A41" s="10" t="s">
        <v>768</v>
      </c>
      <c r="B41" s="5"/>
      <c r="C41" s="5"/>
      <c r="D41" s="5"/>
      <c r="E41" s="5"/>
      <c r="F41" s="5"/>
      <c r="G41" s="5"/>
      <c r="H41" s="5"/>
      <c r="I41" s="5"/>
      <c r="J41" s="5"/>
      <c r="K41" s="5"/>
      <c r="L41" s="5"/>
    </row>
    <row r="42" spans="1:12">
      <c r="A42" s="10" t="s">
        <v>769</v>
      </c>
      <c r="B42" s="5"/>
      <c r="C42" s="5"/>
      <c r="D42" s="5"/>
      <c r="E42" s="5"/>
      <c r="F42" s="5"/>
      <c r="G42" s="5"/>
      <c r="H42" s="5"/>
      <c r="I42" s="5"/>
      <c r="J42" s="5"/>
      <c r="K42" s="5"/>
      <c r="L42" s="5"/>
    </row>
    <row r="43" spans="1:12">
      <c r="A43" s="10" t="s">
        <v>655</v>
      </c>
      <c r="B43" s="5"/>
      <c r="C43" s="5"/>
      <c r="D43" s="5"/>
      <c r="E43" s="5"/>
      <c r="F43" s="5"/>
      <c r="G43" s="5"/>
      <c r="H43" s="5"/>
      <c r="I43" s="5"/>
      <c r="J43" s="5"/>
      <c r="K43" s="5"/>
      <c r="L43" s="5"/>
    </row>
    <row r="44" spans="1:12">
      <c r="A44" s="10" t="s">
        <v>770</v>
      </c>
      <c r="B44" s="5"/>
      <c r="C44" s="5"/>
      <c r="D44" s="5"/>
      <c r="E44" s="5"/>
      <c r="F44" s="5"/>
      <c r="G44" s="5"/>
      <c r="H44" s="5"/>
      <c r="I44" s="5"/>
      <c r="J44" s="5"/>
      <c r="K44" s="5"/>
      <c r="L44" s="5"/>
    </row>
  </sheetData>
  <sheetProtection algorithmName="SHA-512" hashValue="H3p8nXiPH5MGLj0vSgoNjlR8nfbWJSDk132f4pY1SxbScTpmLji2Ski8Ifd2UjKLjnc4hK+WqJUOg7ItJXP1sA==" saltValue="OBwZTBya+2sANGBeHt0P+w==" spinCount="100000" sheet="1" objects="1" scenarios="1"/>
  <mergeCells count="4">
    <mergeCell ref="A1:L1"/>
    <mergeCell ref="B2:D3"/>
    <mergeCell ref="E2:L3"/>
    <mergeCell ref="A2:A3"/>
  </mergeCells>
  <dataValidations count="1">
    <dataValidation type="list" showInputMessage="1" showErrorMessage="1" sqref="D5:D44">
      <formula1>nr_yes_no</formula1>
    </dataValidation>
  </dataValidations>
  <hyperlinks>
    <hyperlink ref="A2" location="'Index'!A1" display="Index"/>
  </hyperlinks>
  <pageMargins left="0.75" right="0.75" top="0.75" bottom="0.5" header="0.5" footer="0.7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L44"/>
  <sheetViews>
    <sheetView workbookViewId="0">
      <selection sqref="A1 A1:L1"/>
    </sheetView>
  </sheetViews>
  <sheetFormatPr defaultColWidth="0" defaultRowHeight="14.4" zeroHeight="1"/>
  <cols>
    <col min="1" max="1" width="8.6640625" customWidth="1"/>
    <col min="2" max="2" width="40.6640625" style="29" customWidth="1"/>
    <col min="3" max="3" width="30.6640625" style="29" customWidth="1"/>
    <col min="4" max="4" width="40.6640625" style="29" customWidth="1"/>
    <col min="5" max="12" width="30.6640625" style="29" customWidth="1"/>
    <col min="13" max="13" width="9.109375" style="29" hidden="1" customWidth="1"/>
    <col min="14" max="16384" width="9.109375" style="29" hidden="1"/>
  </cols>
  <sheetData>
    <row r="1" spans="1:12" s="92" customFormat="1" ht="80.099999999999994" customHeight="1">
      <c r="A1" s="185" t="s">
        <v>907</v>
      </c>
      <c r="B1" s="186"/>
      <c r="C1" s="186"/>
      <c r="D1" s="186"/>
      <c r="E1" s="186"/>
      <c r="F1" s="186"/>
      <c r="G1" s="186"/>
      <c r="H1" s="186"/>
      <c r="I1" s="186"/>
      <c r="J1" s="186"/>
      <c r="K1" s="186"/>
      <c r="L1" s="187"/>
    </row>
    <row r="2" spans="1:12" s="93" customFormat="1" ht="39.9" customHeight="1">
      <c r="A2" s="183" t="s">
        <v>2</v>
      </c>
      <c r="B2" s="188" t="s">
        <v>559</v>
      </c>
      <c r="C2" s="189"/>
      <c r="D2" s="190"/>
      <c r="E2" s="188" t="s">
        <v>690</v>
      </c>
      <c r="F2" s="189"/>
      <c r="G2" s="189"/>
      <c r="H2" s="189"/>
      <c r="I2" s="189"/>
      <c r="J2" s="189"/>
      <c r="K2" s="189"/>
      <c r="L2" s="190"/>
    </row>
    <row r="3" spans="1:12" s="94" customFormat="1" ht="39.9" customHeight="1">
      <c r="A3" s="184"/>
      <c r="B3" s="191"/>
      <c r="C3" s="192"/>
      <c r="D3" s="193"/>
      <c r="E3" s="191"/>
      <c r="F3" s="192"/>
      <c r="G3" s="192"/>
      <c r="H3" s="192"/>
      <c r="I3" s="192"/>
      <c r="J3" s="192"/>
      <c r="K3" s="192"/>
      <c r="L3" s="193"/>
    </row>
    <row r="4" spans="1:12" s="95" customFormat="1" ht="60" customHeight="1">
      <c r="A4" s="96" t="s">
        <v>561</v>
      </c>
      <c r="B4" s="96" t="s">
        <v>567</v>
      </c>
      <c r="C4" s="96" t="s">
        <v>908</v>
      </c>
      <c r="D4" s="96" t="s">
        <v>910</v>
      </c>
      <c r="E4" s="96" t="str">
        <f>ps_language1</f>
        <v>English (United Kingdom)</v>
      </c>
      <c r="F4" s="96">
        <f>ps_language2</f>
        <v>0</v>
      </c>
      <c r="G4" s="96">
        <f>ps_language3</f>
        <v>0</v>
      </c>
      <c r="H4" s="96">
        <f>ps_language4</f>
        <v>0</v>
      </c>
      <c r="I4" s="96">
        <f>ps_language5</f>
        <v>0</v>
      </c>
      <c r="J4" s="96">
        <f>ps_language6</f>
        <v>0</v>
      </c>
      <c r="K4" s="96">
        <f>ps_language7</f>
        <v>0</v>
      </c>
      <c r="L4" s="96">
        <f>ps_language8</f>
        <v>0</v>
      </c>
    </row>
    <row r="5" spans="1:12">
      <c r="A5" s="33" t="s">
        <v>705</v>
      </c>
      <c r="B5" s="5"/>
      <c r="C5" s="5"/>
      <c r="D5" s="5"/>
      <c r="E5" s="5"/>
      <c r="F5" s="5"/>
      <c r="G5" s="5"/>
      <c r="H5" s="5"/>
      <c r="I5" s="5"/>
      <c r="J5" s="5"/>
      <c r="K5" s="5"/>
      <c r="L5" s="5"/>
    </row>
    <row r="6" spans="1:12">
      <c r="A6" s="10" t="s">
        <v>812</v>
      </c>
      <c r="B6" s="5"/>
      <c r="C6" s="5"/>
      <c r="D6" s="5"/>
      <c r="E6" s="5"/>
      <c r="F6" s="5"/>
      <c r="G6" s="5"/>
      <c r="H6" s="5"/>
      <c r="I6" s="5"/>
      <c r="J6" s="5"/>
      <c r="K6" s="5"/>
      <c r="L6" s="5"/>
    </row>
    <row r="7" spans="1:12">
      <c r="A7" s="10" t="s">
        <v>182</v>
      </c>
      <c r="B7" s="5"/>
      <c r="C7" s="5"/>
      <c r="D7" s="5"/>
      <c r="E7" s="5"/>
      <c r="F7" s="5"/>
      <c r="G7" s="5"/>
      <c r="H7" s="5"/>
      <c r="I7" s="5"/>
      <c r="J7" s="5"/>
      <c r="K7" s="5"/>
      <c r="L7" s="5"/>
    </row>
    <row r="8" spans="1:12">
      <c r="A8" s="10" t="s">
        <v>179</v>
      </c>
      <c r="B8" s="5"/>
      <c r="C8" s="5"/>
      <c r="D8" s="5"/>
      <c r="E8" s="5"/>
      <c r="F8" s="5"/>
      <c r="G8" s="5"/>
      <c r="H8" s="5"/>
      <c r="I8" s="5"/>
      <c r="J8" s="5"/>
      <c r="K8" s="5"/>
      <c r="L8" s="5"/>
    </row>
    <row r="9" spans="1:12">
      <c r="A9" s="10" t="s">
        <v>715</v>
      </c>
      <c r="B9" s="5"/>
      <c r="C9" s="5"/>
      <c r="D9" s="5"/>
      <c r="E9" s="5"/>
      <c r="F9" s="5"/>
      <c r="G9" s="5"/>
      <c r="H9" s="5"/>
      <c r="I9" s="5"/>
      <c r="J9" s="5"/>
      <c r="K9" s="5"/>
      <c r="L9" s="5"/>
    </row>
    <row r="10" spans="1:12">
      <c r="A10" s="10" t="s">
        <v>186</v>
      </c>
      <c r="B10" s="5"/>
      <c r="C10" s="5"/>
      <c r="D10" s="5"/>
      <c r="E10" s="5"/>
      <c r="F10" s="5"/>
      <c r="G10" s="5"/>
      <c r="H10" s="5"/>
      <c r="I10" s="5"/>
      <c r="J10" s="5"/>
      <c r="K10" s="5"/>
      <c r="L10" s="5"/>
    </row>
    <row r="11" spans="1:12">
      <c r="A11" s="10" t="s">
        <v>574</v>
      </c>
      <c r="B11" s="5"/>
      <c r="C11" s="5"/>
      <c r="D11" s="5"/>
      <c r="E11" s="5"/>
      <c r="F11" s="5"/>
      <c r="G11" s="5"/>
      <c r="H11" s="5"/>
      <c r="I11" s="5"/>
      <c r="J11" s="5"/>
      <c r="K11" s="5"/>
      <c r="L11" s="5"/>
    </row>
    <row r="12" spans="1:12">
      <c r="A12" s="10" t="s">
        <v>722</v>
      </c>
      <c r="B12" s="5"/>
      <c r="C12" s="5"/>
      <c r="D12" s="5"/>
      <c r="E12" s="5"/>
      <c r="F12" s="5"/>
      <c r="G12" s="5"/>
      <c r="H12" s="5"/>
      <c r="I12" s="5"/>
      <c r="J12" s="5"/>
      <c r="K12" s="5"/>
      <c r="L12" s="5"/>
    </row>
    <row r="13" spans="1:12">
      <c r="A13" s="10" t="s">
        <v>725</v>
      </c>
      <c r="B13" s="5"/>
      <c r="C13" s="5"/>
      <c r="D13" s="5"/>
      <c r="E13" s="5"/>
      <c r="F13" s="5"/>
      <c r="G13" s="5"/>
      <c r="H13" s="5"/>
      <c r="I13" s="5"/>
      <c r="J13" s="5"/>
      <c r="K13" s="5"/>
      <c r="L13" s="5"/>
    </row>
    <row r="14" spans="1:12">
      <c r="A14" s="10" t="s">
        <v>728</v>
      </c>
      <c r="B14" s="5"/>
      <c r="C14" s="5"/>
      <c r="D14" s="5"/>
      <c r="E14" s="5"/>
      <c r="F14" s="5"/>
      <c r="G14" s="5"/>
      <c r="H14" s="5"/>
      <c r="I14" s="5"/>
      <c r="J14" s="5"/>
      <c r="K14" s="5"/>
      <c r="L14" s="5"/>
    </row>
    <row r="15" spans="1:12">
      <c r="A15" s="10" t="s">
        <v>731</v>
      </c>
      <c r="B15" s="5"/>
      <c r="C15" s="5"/>
      <c r="D15" s="5"/>
      <c r="E15" s="5"/>
      <c r="F15" s="5"/>
      <c r="G15" s="5"/>
      <c r="H15" s="5"/>
      <c r="I15" s="5"/>
      <c r="J15" s="5"/>
      <c r="K15" s="5"/>
      <c r="L15" s="5"/>
    </row>
    <row r="16" spans="1:12">
      <c r="A16" s="10" t="s">
        <v>209</v>
      </c>
      <c r="B16" s="5"/>
      <c r="C16" s="5"/>
      <c r="D16" s="5"/>
      <c r="E16" s="5"/>
      <c r="F16" s="5"/>
      <c r="G16" s="5"/>
      <c r="H16" s="5"/>
      <c r="I16" s="5"/>
      <c r="J16" s="5"/>
      <c r="K16" s="5"/>
      <c r="L16" s="5"/>
    </row>
    <row r="17" spans="1:12">
      <c r="A17" s="10" t="s">
        <v>206</v>
      </c>
      <c r="B17" s="5"/>
      <c r="C17" s="5"/>
      <c r="D17" s="5"/>
      <c r="E17" s="5"/>
      <c r="F17" s="5"/>
      <c r="G17" s="5"/>
      <c r="H17" s="5"/>
      <c r="I17" s="5"/>
      <c r="J17" s="5"/>
      <c r="K17" s="5"/>
      <c r="L17" s="5"/>
    </row>
    <row r="18" spans="1:12">
      <c r="A18" s="10" t="s">
        <v>738</v>
      </c>
      <c r="B18" s="5"/>
      <c r="C18" s="5"/>
      <c r="D18" s="5"/>
      <c r="E18" s="5"/>
      <c r="F18" s="5"/>
      <c r="G18" s="5"/>
      <c r="H18" s="5"/>
      <c r="I18" s="5"/>
      <c r="J18" s="5"/>
      <c r="K18" s="5"/>
      <c r="L18" s="5"/>
    </row>
    <row r="19" spans="1:12">
      <c r="A19" s="10" t="s">
        <v>741</v>
      </c>
      <c r="B19" s="5"/>
      <c r="C19" s="5"/>
      <c r="D19" s="5"/>
      <c r="E19" s="5"/>
      <c r="F19" s="5"/>
      <c r="G19" s="5"/>
      <c r="H19" s="5"/>
      <c r="I19" s="5"/>
      <c r="J19" s="5"/>
      <c r="K19" s="5"/>
      <c r="L19" s="5"/>
    </row>
    <row r="20" spans="1:12">
      <c r="A20" s="10" t="s">
        <v>744</v>
      </c>
      <c r="B20" s="5"/>
      <c r="C20" s="5"/>
      <c r="D20" s="5"/>
      <c r="E20" s="5"/>
      <c r="F20" s="5"/>
      <c r="G20" s="5"/>
      <c r="H20" s="5"/>
      <c r="I20" s="5"/>
      <c r="J20" s="5"/>
      <c r="K20" s="5"/>
      <c r="L20" s="5"/>
    </row>
    <row r="21" spans="1:12">
      <c r="A21" s="10" t="s">
        <v>747</v>
      </c>
      <c r="B21" s="5"/>
      <c r="C21" s="5"/>
      <c r="D21" s="5"/>
      <c r="E21" s="5"/>
      <c r="F21" s="5"/>
      <c r="G21" s="5"/>
      <c r="H21" s="5"/>
      <c r="I21" s="5"/>
      <c r="J21" s="5"/>
      <c r="K21" s="5"/>
      <c r="L21" s="5"/>
    </row>
    <row r="22" spans="1:12">
      <c r="A22" s="10" t="s">
        <v>750</v>
      </c>
      <c r="B22" s="5"/>
      <c r="C22" s="5"/>
      <c r="D22" s="5"/>
      <c r="E22" s="5"/>
      <c r="F22" s="5"/>
      <c r="G22" s="5"/>
      <c r="H22" s="5"/>
      <c r="I22" s="5"/>
      <c r="J22" s="5"/>
      <c r="K22" s="5"/>
      <c r="L22" s="5"/>
    </row>
    <row r="23" spans="1:12">
      <c r="A23" s="10" t="s">
        <v>753</v>
      </c>
      <c r="B23" s="5"/>
      <c r="C23" s="5"/>
      <c r="D23" s="5"/>
      <c r="E23" s="5"/>
      <c r="F23" s="5"/>
      <c r="G23" s="5"/>
      <c r="H23" s="5"/>
      <c r="I23" s="5"/>
      <c r="J23" s="5"/>
      <c r="K23" s="5"/>
      <c r="L23" s="5"/>
    </row>
    <row r="24" spans="1:12">
      <c r="A24" s="10" t="s">
        <v>754</v>
      </c>
      <c r="B24" s="5"/>
      <c r="C24" s="5"/>
      <c r="D24" s="5"/>
      <c r="E24" s="5"/>
      <c r="F24" s="5"/>
      <c r="G24" s="5"/>
      <c r="H24" s="5"/>
      <c r="I24" s="5"/>
      <c r="J24" s="5"/>
      <c r="K24" s="5"/>
      <c r="L24" s="5"/>
    </row>
    <row r="25" spans="1:12">
      <c r="A25" s="10" t="s">
        <v>755</v>
      </c>
      <c r="B25" s="5"/>
      <c r="C25" s="5"/>
      <c r="D25" s="5"/>
      <c r="E25" s="5"/>
      <c r="F25" s="5"/>
      <c r="G25" s="5"/>
      <c r="H25" s="5"/>
      <c r="I25" s="5"/>
      <c r="J25" s="5"/>
      <c r="K25" s="5"/>
      <c r="L25" s="5"/>
    </row>
    <row r="26" spans="1:12">
      <c r="A26" s="10" t="s">
        <v>756</v>
      </c>
      <c r="B26" s="5"/>
      <c r="C26" s="5"/>
      <c r="D26" s="5"/>
      <c r="E26" s="5"/>
      <c r="F26" s="5"/>
      <c r="G26" s="5"/>
      <c r="H26" s="5"/>
      <c r="I26" s="5"/>
      <c r="J26" s="5"/>
      <c r="K26" s="5"/>
      <c r="L26" s="5"/>
    </row>
    <row r="27" spans="1:12">
      <c r="A27" s="10" t="s">
        <v>757</v>
      </c>
      <c r="B27" s="5"/>
      <c r="C27" s="5"/>
      <c r="D27" s="5"/>
      <c r="E27" s="5"/>
      <c r="F27" s="5"/>
      <c r="G27" s="5"/>
      <c r="H27" s="5"/>
      <c r="I27" s="5"/>
      <c r="J27" s="5"/>
      <c r="K27" s="5"/>
      <c r="L27" s="5"/>
    </row>
    <row r="28" spans="1:12">
      <c r="A28" s="10" t="s">
        <v>758</v>
      </c>
      <c r="B28" s="5"/>
      <c r="C28" s="5"/>
      <c r="D28" s="5"/>
      <c r="E28" s="5"/>
      <c r="F28" s="5"/>
      <c r="G28" s="5"/>
      <c r="H28" s="5"/>
      <c r="I28" s="5"/>
      <c r="J28" s="5"/>
      <c r="K28" s="5"/>
      <c r="L28" s="5"/>
    </row>
    <row r="29" spans="1:12">
      <c r="A29" s="10" t="s">
        <v>647</v>
      </c>
      <c r="B29" s="5"/>
      <c r="C29" s="5"/>
      <c r="D29" s="5"/>
      <c r="E29" s="5"/>
      <c r="F29" s="5"/>
      <c r="G29" s="5"/>
      <c r="H29" s="5"/>
      <c r="I29" s="5"/>
      <c r="J29" s="5"/>
      <c r="K29" s="5"/>
      <c r="L29" s="5"/>
    </row>
    <row r="30" spans="1:12">
      <c r="A30" s="10" t="s">
        <v>644</v>
      </c>
      <c r="B30" s="5"/>
      <c r="C30" s="5"/>
      <c r="D30" s="5"/>
      <c r="E30" s="5"/>
      <c r="F30" s="5"/>
      <c r="G30" s="5"/>
      <c r="H30" s="5"/>
      <c r="I30" s="5"/>
      <c r="J30" s="5"/>
      <c r="K30" s="5"/>
      <c r="L30" s="5"/>
    </row>
    <row r="31" spans="1:12">
      <c r="A31" s="10" t="s">
        <v>634</v>
      </c>
      <c r="B31" s="5"/>
      <c r="C31" s="5"/>
      <c r="D31" s="5"/>
      <c r="E31" s="5"/>
      <c r="F31" s="5"/>
      <c r="G31" s="5"/>
      <c r="H31" s="5"/>
      <c r="I31" s="5"/>
      <c r="J31" s="5"/>
      <c r="K31" s="5"/>
      <c r="L31" s="5"/>
    </row>
    <row r="32" spans="1:12">
      <c r="A32" s="10" t="s">
        <v>759</v>
      </c>
      <c r="B32" s="5"/>
      <c r="C32" s="5"/>
      <c r="D32" s="5"/>
      <c r="E32" s="5"/>
      <c r="F32" s="5"/>
      <c r="G32" s="5"/>
      <c r="H32" s="5"/>
      <c r="I32" s="5"/>
      <c r="J32" s="5"/>
      <c r="K32" s="5"/>
      <c r="L32" s="5"/>
    </row>
    <row r="33" spans="1:12">
      <c r="A33" s="10" t="s">
        <v>650</v>
      </c>
      <c r="B33" s="5"/>
      <c r="C33" s="5"/>
      <c r="D33" s="5"/>
      <c r="E33" s="5"/>
      <c r="F33" s="5"/>
      <c r="G33" s="5"/>
      <c r="H33" s="5"/>
      <c r="I33" s="5"/>
      <c r="J33" s="5"/>
      <c r="K33" s="5"/>
      <c r="L33" s="5"/>
    </row>
    <row r="34" spans="1:12">
      <c r="A34" s="10" t="s">
        <v>467</v>
      </c>
      <c r="B34" s="5"/>
      <c r="C34" s="5"/>
      <c r="D34" s="5"/>
      <c r="E34" s="5"/>
      <c r="F34" s="5"/>
      <c r="G34" s="5"/>
      <c r="H34" s="5"/>
      <c r="I34" s="5"/>
      <c r="J34" s="5"/>
      <c r="K34" s="5"/>
      <c r="L34" s="5"/>
    </row>
    <row r="35" spans="1:12">
      <c r="A35" s="10" t="s">
        <v>760</v>
      </c>
      <c r="B35" s="5"/>
      <c r="C35" s="5"/>
      <c r="D35" s="5"/>
      <c r="E35" s="5"/>
      <c r="F35" s="5"/>
      <c r="G35" s="5"/>
      <c r="H35" s="5"/>
      <c r="I35" s="5"/>
      <c r="J35" s="5"/>
      <c r="K35" s="5"/>
      <c r="L35" s="5"/>
    </row>
    <row r="36" spans="1:12">
      <c r="A36" s="10" t="s">
        <v>761</v>
      </c>
      <c r="B36" s="5"/>
      <c r="C36" s="5"/>
      <c r="D36" s="5"/>
      <c r="E36" s="5"/>
      <c r="F36" s="5"/>
      <c r="G36" s="5"/>
      <c r="H36" s="5"/>
      <c r="I36" s="5"/>
      <c r="J36" s="5"/>
      <c r="K36" s="5"/>
      <c r="L36" s="5"/>
    </row>
    <row r="37" spans="1:12">
      <c r="A37" s="10" t="s">
        <v>282</v>
      </c>
      <c r="B37" s="5"/>
      <c r="C37" s="5"/>
      <c r="D37" s="5"/>
      <c r="E37" s="5"/>
      <c r="F37" s="5"/>
      <c r="G37" s="5"/>
      <c r="H37" s="5"/>
      <c r="I37" s="5"/>
      <c r="J37" s="5"/>
      <c r="K37" s="5"/>
      <c r="L37" s="5"/>
    </row>
    <row r="38" spans="1:12">
      <c r="A38" s="10" t="s">
        <v>279</v>
      </c>
      <c r="B38" s="5"/>
      <c r="C38" s="5"/>
      <c r="D38" s="5"/>
      <c r="E38" s="5"/>
      <c r="F38" s="5"/>
      <c r="G38" s="5"/>
      <c r="H38" s="5"/>
      <c r="I38" s="5"/>
      <c r="J38" s="5"/>
      <c r="K38" s="5"/>
      <c r="L38" s="5"/>
    </row>
    <row r="39" spans="1:12">
      <c r="A39" s="10" t="s">
        <v>766</v>
      </c>
      <c r="B39" s="5"/>
      <c r="C39" s="5"/>
      <c r="D39" s="5"/>
      <c r="E39" s="5"/>
      <c r="F39" s="5"/>
      <c r="G39" s="5"/>
      <c r="H39" s="5"/>
      <c r="I39" s="5"/>
      <c r="J39" s="5"/>
      <c r="K39" s="5"/>
      <c r="L39" s="5"/>
    </row>
    <row r="40" spans="1:12">
      <c r="A40" s="10" t="s">
        <v>767</v>
      </c>
      <c r="B40" s="5"/>
      <c r="C40" s="5"/>
      <c r="D40" s="5"/>
      <c r="E40" s="5"/>
      <c r="F40" s="5"/>
      <c r="G40" s="5"/>
      <c r="H40" s="5"/>
      <c r="I40" s="5"/>
      <c r="J40" s="5"/>
      <c r="K40" s="5"/>
      <c r="L40" s="5"/>
    </row>
    <row r="41" spans="1:12">
      <c r="A41" s="10" t="s">
        <v>768</v>
      </c>
      <c r="B41" s="5"/>
      <c r="C41" s="5"/>
      <c r="D41" s="5"/>
      <c r="E41" s="5"/>
      <c r="F41" s="5"/>
      <c r="G41" s="5"/>
      <c r="H41" s="5"/>
      <c r="I41" s="5"/>
      <c r="J41" s="5"/>
      <c r="K41" s="5"/>
      <c r="L41" s="5"/>
    </row>
    <row r="42" spans="1:12">
      <c r="A42" s="10" t="s">
        <v>769</v>
      </c>
      <c r="B42" s="5"/>
      <c r="C42" s="5"/>
      <c r="D42" s="5"/>
      <c r="E42" s="5"/>
      <c r="F42" s="5"/>
      <c r="G42" s="5"/>
      <c r="H42" s="5"/>
      <c r="I42" s="5"/>
      <c r="J42" s="5"/>
      <c r="K42" s="5"/>
      <c r="L42" s="5"/>
    </row>
    <row r="43" spans="1:12">
      <c r="A43" s="10" t="s">
        <v>655</v>
      </c>
      <c r="B43" s="5"/>
      <c r="C43" s="5"/>
      <c r="D43" s="5"/>
      <c r="E43" s="5"/>
      <c r="F43" s="5"/>
      <c r="G43" s="5"/>
      <c r="H43" s="5"/>
      <c r="I43" s="5"/>
      <c r="J43" s="5"/>
      <c r="K43" s="5"/>
      <c r="L43" s="5"/>
    </row>
    <row r="44" spans="1:12">
      <c r="A44" s="10" t="s">
        <v>770</v>
      </c>
      <c r="B44" s="5"/>
      <c r="C44" s="5"/>
      <c r="D44" s="5"/>
      <c r="E44" s="5"/>
      <c r="F44" s="5"/>
      <c r="G44" s="5"/>
      <c r="H44" s="5"/>
      <c r="I44" s="5"/>
      <c r="J44" s="5"/>
      <c r="K44" s="5"/>
      <c r="L44" s="5"/>
    </row>
  </sheetData>
  <sheetProtection algorithmName="SHA-512" hashValue="a7ahNSHCDoUSvdGoJWPbnTMs7hU0mnsjpWfDVtu8KkI4Mut7bQ3Rmn7RoSXqiAS/ifL6YkmEDyNR5ul4WcrG1g==" saltValue="ZG8GAJ13jztFhYJnnu4k9g==" spinCount="100000" sheet="1" scenarios="1"/>
  <mergeCells count="4">
    <mergeCell ref="A1:L1"/>
    <mergeCell ref="B2:D3"/>
    <mergeCell ref="E2:L3"/>
    <mergeCell ref="A2:A3"/>
  </mergeCells>
  <hyperlinks>
    <hyperlink ref="A2" location="'Index'!A1" display="Index"/>
  </hyperlinks>
  <pageMargins left="0.75" right="0.75" top="0.75" bottom="0.5" header="0.5" footer="0.7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R14"/>
  <sheetViews>
    <sheetView workbookViewId="0">
      <selection sqref="A1 A1:R1"/>
    </sheetView>
  </sheetViews>
  <sheetFormatPr defaultColWidth="0" defaultRowHeight="14.4" zeroHeight="1"/>
  <cols>
    <col min="1" max="1" width="8.6640625" customWidth="1"/>
    <col min="2" max="2" width="40.6640625" style="29" customWidth="1"/>
    <col min="3" max="18" width="30.6640625" style="29" customWidth="1"/>
    <col min="19" max="19" width="9.109375" style="29" hidden="1" customWidth="1"/>
    <col min="20" max="16384" width="9.109375" style="29" hidden="1"/>
  </cols>
  <sheetData>
    <row r="1" spans="1:18" s="92" customFormat="1" ht="80.099999999999994" customHeight="1">
      <c r="A1" s="185" t="s">
        <v>911</v>
      </c>
      <c r="B1" s="186"/>
      <c r="C1" s="186"/>
      <c r="D1" s="186"/>
      <c r="E1" s="186"/>
      <c r="F1" s="186"/>
      <c r="G1" s="186"/>
      <c r="H1" s="186"/>
      <c r="I1" s="186"/>
      <c r="J1" s="186"/>
      <c r="K1" s="186"/>
      <c r="L1" s="186"/>
      <c r="M1" s="186"/>
      <c r="N1" s="186"/>
      <c r="O1" s="186"/>
      <c r="P1" s="186"/>
      <c r="Q1" s="186"/>
      <c r="R1" s="187"/>
    </row>
    <row r="2" spans="1:18" s="93" customFormat="1" ht="39.9" customHeight="1">
      <c r="A2" s="183" t="s">
        <v>2</v>
      </c>
      <c r="B2" s="200" t="s">
        <v>559</v>
      </c>
      <c r="C2" s="188" t="s">
        <v>560</v>
      </c>
      <c r="D2" s="189"/>
      <c r="E2" s="189"/>
      <c r="F2" s="189"/>
      <c r="G2" s="189"/>
      <c r="H2" s="189"/>
      <c r="I2" s="189"/>
      <c r="J2" s="190"/>
      <c r="K2" s="188" t="s">
        <v>690</v>
      </c>
      <c r="L2" s="189"/>
      <c r="M2" s="189"/>
      <c r="N2" s="189"/>
      <c r="O2" s="189"/>
      <c r="P2" s="189"/>
      <c r="Q2" s="189"/>
      <c r="R2" s="190"/>
    </row>
    <row r="3" spans="1:18" s="94" customFormat="1" ht="39.9" customHeight="1">
      <c r="A3" s="184"/>
      <c r="B3" s="201"/>
      <c r="C3" s="191"/>
      <c r="D3" s="192"/>
      <c r="E3" s="192"/>
      <c r="F3" s="192"/>
      <c r="G3" s="192"/>
      <c r="H3" s="192"/>
      <c r="I3" s="192"/>
      <c r="J3" s="193"/>
      <c r="K3" s="191"/>
      <c r="L3" s="192"/>
      <c r="M3" s="192"/>
      <c r="N3" s="192"/>
      <c r="O3" s="192"/>
      <c r="P3" s="192"/>
      <c r="Q3" s="192"/>
      <c r="R3" s="193"/>
    </row>
    <row r="4" spans="1:18" s="95" customFormat="1" ht="60" customHeight="1">
      <c r="A4" s="96" t="s">
        <v>561</v>
      </c>
      <c r="B4" s="96" t="s">
        <v>567</v>
      </c>
      <c r="C4" s="96" t="str">
        <f>ps_language1</f>
        <v>English (United Kingdom)</v>
      </c>
      <c r="D4" s="96">
        <f>ps_language2</f>
        <v>0</v>
      </c>
      <c r="E4" s="96">
        <f>ps_language3</f>
        <v>0</v>
      </c>
      <c r="F4" s="96">
        <f>ps_language4</f>
        <v>0</v>
      </c>
      <c r="G4" s="96">
        <f>ps_language5</f>
        <v>0</v>
      </c>
      <c r="H4" s="96">
        <f>ps_language6</f>
        <v>0</v>
      </c>
      <c r="I4" s="96">
        <f>ps_language7</f>
        <v>0</v>
      </c>
      <c r="J4" s="96">
        <f>ps_language8</f>
        <v>0</v>
      </c>
      <c r="K4" s="96" t="str">
        <f>ps_language1</f>
        <v>English (United Kingdom)</v>
      </c>
      <c r="L4" s="96">
        <f>ps_language2</f>
        <v>0</v>
      </c>
      <c r="M4" s="96">
        <f>ps_language3</f>
        <v>0</v>
      </c>
      <c r="N4" s="96">
        <f>ps_language4</f>
        <v>0</v>
      </c>
      <c r="O4" s="96">
        <f>ps_language5</f>
        <v>0</v>
      </c>
      <c r="P4" s="96">
        <f>ps_language6</f>
        <v>0</v>
      </c>
      <c r="Q4" s="96">
        <f>ps_language7</f>
        <v>0</v>
      </c>
      <c r="R4" s="96">
        <f>ps_language8</f>
        <v>0</v>
      </c>
    </row>
    <row r="5" spans="1:18">
      <c r="A5" s="33" t="s">
        <v>705</v>
      </c>
      <c r="B5" s="5"/>
      <c r="C5" s="5"/>
      <c r="D5" s="5"/>
      <c r="E5" s="5"/>
      <c r="F5" s="5"/>
      <c r="G5" s="5"/>
      <c r="H5" s="5"/>
      <c r="I5" s="5"/>
      <c r="J5" s="5"/>
      <c r="K5" s="5"/>
      <c r="L5" s="5"/>
      <c r="M5" s="5"/>
      <c r="N5" s="5"/>
      <c r="O5" s="5"/>
      <c r="P5" s="5"/>
      <c r="Q5" s="5"/>
      <c r="R5" s="5"/>
    </row>
    <row r="6" spans="1:18">
      <c r="A6" s="33" t="s">
        <v>708</v>
      </c>
      <c r="B6" s="5"/>
      <c r="C6" s="5"/>
      <c r="D6" s="5"/>
      <c r="E6" s="5"/>
      <c r="F6" s="5"/>
      <c r="G6" s="5"/>
      <c r="H6" s="5"/>
      <c r="I6" s="5"/>
      <c r="J6" s="5"/>
      <c r="K6" s="5"/>
      <c r="L6" s="5"/>
      <c r="M6" s="5"/>
      <c r="N6" s="5"/>
      <c r="O6" s="5"/>
      <c r="P6" s="5"/>
      <c r="Q6" s="5"/>
      <c r="R6" s="5"/>
    </row>
    <row r="7" spans="1:18">
      <c r="A7" s="10" t="s">
        <v>182</v>
      </c>
      <c r="B7" s="5"/>
      <c r="C7" s="5"/>
      <c r="D7" s="5"/>
      <c r="E7" s="5"/>
      <c r="F7" s="5"/>
      <c r="G7" s="5"/>
      <c r="H7" s="5"/>
      <c r="I7" s="5"/>
      <c r="J7" s="5"/>
      <c r="K7" s="5"/>
      <c r="L7" s="5"/>
      <c r="M7" s="5"/>
      <c r="N7" s="5"/>
      <c r="O7" s="5"/>
      <c r="P7" s="5"/>
      <c r="Q7" s="5"/>
      <c r="R7" s="5"/>
    </row>
    <row r="8" spans="1:18">
      <c r="A8" s="10" t="s">
        <v>179</v>
      </c>
      <c r="B8" s="5"/>
      <c r="C8" s="5"/>
      <c r="D8" s="5"/>
      <c r="E8" s="5"/>
      <c r="F8" s="5"/>
      <c r="G8" s="5"/>
      <c r="H8" s="5"/>
      <c r="I8" s="5"/>
      <c r="J8" s="5"/>
      <c r="K8" s="5"/>
      <c r="L8" s="5"/>
      <c r="M8" s="5"/>
      <c r="N8" s="5"/>
      <c r="O8" s="5"/>
      <c r="P8" s="5"/>
      <c r="Q8" s="5"/>
      <c r="R8" s="5"/>
    </row>
    <row r="9" spans="1:18">
      <c r="A9" s="10" t="s">
        <v>715</v>
      </c>
      <c r="B9" s="5"/>
      <c r="C9" s="5"/>
      <c r="D9" s="5"/>
      <c r="E9" s="5"/>
      <c r="F9" s="5"/>
      <c r="G9" s="5"/>
      <c r="H9" s="5"/>
      <c r="I9" s="5"/>
      <c r="J9" s="5"/>
      <c r="K9" s="5"/>
      <c r="L9" s="5"/>
      <c r="M9" s="5"/>
      <c r="N9" s="5"/>
      <c r="O9" s="5"/>
      <c r="P9" s="5"/>
      <c r="Q9" s="5"/>
      <c r="R9" s="5"/>
    </row>
    <row r="10" spans="1:18">
      <c r="A10" s="10" t="s">
        <v>186</v>
      </c>
      <c r="B10" s="5"/>
      <c r="C10" s="5"/>
      <c r="D10" s="5"/>
      <c r="E10" s="5"/>
      <c r="F10" s="5"/>
      <c r="G10" s="5"/>
      <c r="H10" s="5"/>
      <c r="I10" s="5"/>
      <c r="J10" s="5"/>
      <c r="K10" s="5"/>
      <c r="L10" s="5"/>
      <c r="M10" s="5"/>
      <c r="N10" s="5"/>
      <c r="O10" s="5"/>
      <c r="P10" s="5"/>
      <c r="Q10" s="5"/>
      <c r="R10" s="5"/>
    </row>
    <row r="11" spans="1:18">
      <c r="A11" s="10" t="s">
        <v>574</v>
      </c>
      <c r="B11" s="5"/>
      <c r="C11" s="5"/>
      <c r="D11" s="5"/>
      <c r="E11" s="5"/>
      <c r="F11" s="5"/>
      <c r="G11" s="5"/>
      <c r="H11" s="5"/>
      <c r="I11" s="5"/>
      <c r="J11" s="5"/>
      <c r="K11" s="5"/>
      <c r="L11" s="5"/>
      <c r="M11" s="5"/>
      <c r="N11" s="5"/>
      <c r="O11" s="5"/>
      <c r="P11" s="5"/>
      <c r="Q11" s="5"/>
      <c r="R11" s="5"/>
    </row>
    <row r="12" spans="1:18">
      <c r="A12" s="10" t="s">
        <v>722</v>
      </c>
      <c r="B12" s="5"/>
      <c r="C12" s="5"/>
      <c r="D12" s="5"/>
      <c r="E12" s="5"/>
      <c r="F12" s="5"/>
      <c r="G12" s="5"/>
      <c r="H12" s="5"/>
      <c r="I12" s="5"/>
      <c r="J12" s="5"/>
      <c r="K12" s="5"/>
      <c r="L12" s="5"/>
      <c r="M12" s="5"/>
      <c r="N12" s="5"/>
      <c r="O12" s="5"/>
      <c r="P12" s="5"/>
      <c r="Q12" s="5"/>
      <c r="R12" s="5"/>
    </row>
    <row r="13" spans="1:18">
      <c r="A13" s="10" t="s">
        <v>725</v>
      </c>
      <c r="B13" s="5"/>
      <c r="C13" s="5"/>
      <c r="D13" s="5"/>
      <c r="E13" s="5"/>
      <c r="F13" s="5"/>
      <c r="G13" s="5"/>
      <c r="H13" s="5"/>
      <c r="I13" s="5"/>
      <c r="J13" s="5"/>
      <c r="K13" s="5"/>
      <c r="L13" s="5"/>
      <c r="M13" s="5"/>
      <c r="N13" s="5"/>
      <c r="O13" s="5"/>
      <c r="P13" s="5"/>
      <c r="Q13" s="5"/>
      <c r="R13" s="5"/>
    </row>
    <row r="14" spans="1:18">
      <c r="A14" s="10" t="s">
        <v>728</v>
      </c>
      <c r="B14" s="5"/>
      <c r="C14" s="5"/>
      <c r="D14" s="5"/>
      <c r="E14" s="5"/>
      <c r="F14" s="5"/>
      <c r="G14" s="5"/>
      <c r="H14" s="5"/>
      <c r="I14" s="5"/>
      <c r="J14" s="5"/>
      <c r="K14" s="5"/>
      <c r="L14" s="5"/>
      <c r="M14" s="5"/>
      <c r="N14" s="5"/>
      <c r="O14" s="5"/>
      <c r="P14" s="5"/>
      <c r="Q14" s="5"/>
      <c r="R14" s="5"/>
    </row>
  </sheetData>
  <sheetProtection algorithmName="SHA-512" hashValue="dlE5FJnRcbesgCxMnQIBrEqRc3KDiD3Jrq2sbluxeZgKwKWEH26XyHe9cdEMe9zz63aR+yBICxrrT2mLzhf4rA==" saltValue="BzPognIqZtAhayiwMHjmag==" spinCount="100000" sheet="1" scenarios="1"/>
  <mergeCells count="5">
    <mergeCell ref="A1:R1"/>
    <mergeCell ref="B2:B3"/>
    <mergeCell ref="C2:J3"/>
    <mergeCell ref="K2:R3"/>
    <mergeCell ref="A2:A3"/>
  </mergeCells>
  <hyperlinks>
    <hyperlink ref="A2" location="'Index'!A1" display="Index"/>
  </hyperlinks>
  <pageMargins left="0.75" right="0.75" top="0.75" bottom="0.5" header="0.5" footer="0.7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7"/>
  <sheetViews>
    <sheetView workbookViewId="0">
      <selection sqref="A1 A1:E1"/>
    </sheetView>
  </sheetViews>
  <sheetFormatPr defaultColWidth="0" defaultRowHeight="14.4" zeroHeight="1"/>
  <cols>
    <col min="1" max="1" width="7.33203125" style="12" bestFit="1" customWidth="1"/>
    <col min="2" max="3" width="24.6640625" style="12" customWidth="1"/>
    <col min="4" max="4" width="12.88671875" style="12" customWidth="1"/>
    <col min="5" max="5" width="107.6640625" customWidth="1"/>
    <col min="6" max="6" width="9.109375" style="12" hidden="1" customWidth="1"/>
    <col min="7" max="16384" width="9.109375" style="12" hidden="1"/>
  </cols>
  <sheetData>
    <row r="1" spans="1:5" customFormat="1" ht="39.9" customHeight="1">
      <c r="A1" s="202" t="s">
        <v>912</v>
      </c>
      <c r="B1" s="203"/>
      <c r="C1" s="203"/>
      <c r="D1" s="203"/>
      <c r="E1" s="204"/>
    </row>
    <row r="2" spans="1:5" customFormat="1" ht="39.9" customHeight="1">
      <c r="A2" s="85" t="s">
        <v>913</v>
      </c>
      <c r="B2" s="85" t="s">
        <v>914</v>
      </c>
      <c r="C2" s="85" t="s">
        <v>915</v>
      </c>
      <c r="D2" s="85" t="s">
        <v>916</v>
      </c>
      <c r="E2" s="85" t="s">
        <v>917</v>
      </c>
    </row>
    <row r="3" spans="1:5">
      <c r="A3" s="100" t="s">
        <v>918</v>
      </c>
      <c r="B3" s="100" t="s">
        <v>189</v>
      </c>
      <c r="C3" s="100" t="s">
        <v>919</v>
      </c>
      <c r="D3" s="100" t="s">
        <v>147</v>
      </c>
      <c r="E3" s="101"/>
    </row>
    <row r="4" spans="1:5">
      <c r="A4" s="100" t="s">
        <v>920</v>
      </c>
      <c r="B4" s="100" t="s">
        <v>921</v>
      </c>
      <c r="C4" s="100" t="s">
        <v>922</v>
      </c>
      <c r="D4" s="100" t="s">
        <v>147</v>
      </c>
      <c r="E4" s="101"/>
    </row>
    <row r="5" spans="1:5">
      <c r="A5" s="16" t="s">
        <v>923</v>
      </c>
      <c r="B5" s="101"/>
      <c r="C5" s="101"/>
      <c r="D5" s="101"/>
      <c r="E5" s="101"/>
    </row>
    <row r="6" spans="1:5">
      <c r="A6" s="16" t="s">
        <v>924</v>
      </c>
      <c r="B6" s="101"/>
      <c r="C6" s="101"/>
      <c r="D6" s="101"/>
      <c r="E6" s="101"/>
    </row>
    <row r="7" spans="1:5">
      <c r="A7" s="16" t="s">
        <v>925</v>
      </c>
      <c r="B7" s="101"/>
      <c r="C7" s="101"/>
      <c r="D7" s="101"/>
      <c r="E7" s="101"/>
    </row>
    <row r="8" spans="1:5">
      <c r="A8" s="16" t="s">
        <v>926</v>
      </c>
      <c r="B8" s="101"/>
      <c r="C8" s="101"/>
      <c r="D8" s="101"/>
      <c r="E8" s="101"/>
    </row>
    <row r="9" spans="1:5">
      <c r="A9" s="16" t="s">
        <v>927</v>
      </c>
      <c r="B9" s="101"/>
      <c r="C9" s="101"/>
      <c r="D9" s="101"/>
      <c r="E9" s="101"/>
    </row>
    <row r="10" spans="1:5">
      <c r="A10" s="16" t="s">
        <v>928</v>
      </c>
      <c r="B10" s="101"/>
      <c r="C10" s="101"/>
      <c r="D10" s="101"/>
      <c r="E10" s="101"/>
    </row>
    <row r="11" spans="1:5">
      <c r="A11" s="16" t="s">
        <v>929</v>
      </c>
      <c r="B11" s="101"/>
      <c r="C11" s="101"/>
      <c r="D11" s="101"/>
      <c r="E11" s="101"/>
    </row>
    <row r="12" spans="1:5">
      <c r="A12" s="16" t="s">
        <v>930</v>
      </c>
      <c r="B12" s="101"/>
      <c r="C12" s="101"/>
      <c r="D12" s="101"/>
      <c r="E12" s="101"/>
    </row>
    <row r="13" spans="1:5">
      <c r="A13" s="16" t="s">
        <v>931</v>
      </c>
      <c r="B13" s="101"/>
      <c r="C13" s="101"/>
      <c r="D13" s="101"/>
      <c r="E13" s="101"/>
    </row>
    <row r="14" spans="1:5">
      <c r="A14" s="16" t="s">
        <v>932</v>
      </c>
      <c r="B14" s="101"/>
      <c r="C14" s="101"/>
      <c r="D14" s="101"/>
      <c r="E14" s="101"/>
    </row>
    <row r="15" spans="1:5">
      <c r="A15" s="16" t="s">
        <v>933</v>
      </c>
      <c r="B15" s="101"/>
      <c r="C15" s="101"/>
      <c r="D15" s="101"/>
      <c r="E15" s="101"/>
    </row>
    <row r="16" spans="1:5">
      <c r="A16" s="16" t="s">
        <v>934</v>
      </c>
      <c r="B16" s="101"/>
      <c r="C16" s="101"/>
      <c r="D16" s="101"/>
      <c r="E16" s="101"/>
    </row>
    <row r="17" spans="1:5">
      <c r="A17" s="16" t="s">
        <v>935</v>
      </c>
      <c r="B17" s="101"/>
      <c r="C17" s="101"/>
      <c r="D17" s="101"/>
      <c r="E17" s="101"/>
    </row>
  </sheetData>
  <sheetProtection algorithmName="SHA-512" hashValue="DW58YmP2kYiBnvoylWdjk2jh4Bj2hJj5yFdP41upLQ/NMObliMLdjIfRfUadPqIYwjlG+4llPxg0QDzMBF5HDg==" saltValue="YnSb1DdmtzX94ZhXgPiRTA==" spinCount="100000" sheet="1" scenarios="1"/>
  <mergeCells count="1">
    <mergeCell ref="A1:E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F54"/>
  <sheetViews>
    <sheetView workbookViewId="0">
      <selection sqref="A1:F1 A1:F1"/>
    </sheetView>
  </sheetViews>
  <sheetFormatPr defaultColWidth="0" defaultRowHeight="14.4" zeroHeight="1"/>
  <cols>
    <col min="1" max="1" width="8.6640625" customWidth="1"/>
    <col min="2" max="6" width="30.6640625" style="29" customWidth="1"/>
    <col min="7" max="7" width="9.109375" style="29" hidden="1" customWidth="1"/>
    <col min="8" max="16384" width="9.109375" style="29" hidden="1"/>
  </cols>
  <sheetData>
    <row r="1" spans="1:6" s="92" customFormat="1" ht="80.099999999999994" customHeight="1">
      <c r="A1" s="185" t="s">
        <v>42</v>
      </c>
      <c r="B1" s="186"/>
      <c r="C1" s="186"/>
      <c r="D1" s="186"/>
      <c r="E1" s="186"/>
      <c r="F1" s="187"/>
    </row>
    <row r="2" spans="1:6" s="93" customFormat="1" ht="39.9" customHeight="1">
      <c r="A2" s="183" t="s">
        <v>2</v>
      </c>
      <c r="B2" s="194" t="s">
        <v>936</v>
      </c>
      <c r="C2" s="198"/>
      <c r="D2" s="198"/>
      <c r="E2" s="198"/>
      <c r="F2" s="195"/>
    </row>
    <row r="3" spans="1:6" s="94" customFormat="1" ht="39.9" customHeight="1">
      <c r="A3" s="184"/>
      <c r="B3" s="196"/>
      <c r="C3" s="199"/>
      <c r="D3" s="199"/>
      <c r="E3" s="199"/>
      <c r="F3" s="197"/>
    </row>
    <row r="4" spans="1:6" s="95" customFormat="1" ht="60" customHeight="1">
      <c r="A4" s="96" t="s">
        <v>561</v>
      </c>
      <c r="B4" s="96" t="s">
        <v>937</v>
      </c>
      <c r="C4" s="96" t="s">
        <v>937</v>
      </c>
      <c r="D4" s="96" t="s">
        <v>938</v>
      </c>
      <c r="E4" s="96" t="s">
        <v>939</v>
      </c>
      <c r="F4" s="96" t="s">
        <v>940</v>
      </c>
    </row>
    <row r="5" spans="1:6">
      <c r="A5" s="10" t="s">
        <v>569</v>
      </c>
      <c r="B5" s="5"/>
      <c r="C5" s="5"/>
      <c r="D5" s="5"/>
      <c r="E5" s="5"/>
      <c r="F5" s="5"/>
    </row>
    <row r="6" spans="1:6">
      <c r="A6" s="10" t="s">
        <v>812</v>
      </c>
      <c r="B6" s="5"/>
      <c r="C6" s="5"/>
      <c r="D6" s="5"/>
      <c r="E6" s="5"/>
      <c r="F6" s="5"/>
    </row>
    <row r="7" spans="1:6">
      <c r="A7" s="10" t="s">
        <v>182</v>
      </c>
      <c r="B7" s="5"/>
      <c r="C7" s="5"/>
      <c r="D7" s="5"/>
      <c r="E7" s="5"/>
      <c r="F7" s="5"/>
    </row>
    <row r="8" spans="1:6">
      <c r="A8" s="10" t="s">
        <v>179</v>
      </c>
      <c r="B8" s="5"/>
      <c r="C8" s="5"/>
      <c r="D8" s="5"/>
      <c r="E8" s="5"/>
      <c r="F8" s="5"/>
    </row>
    <row r="9" spans="1:6">
      <c r="A9" s="10" t="s">
        <v>715</v>
      </c>
      <c r="B9" s="5"/>
      <c r="C9" s="5"/>
      <c r="D9" s="5"/>
      <c r="E9" s="5"/>
      <c r="F9" s="5"/>
    </row>
    <row r="10" spans="1:6">
      <c r="A10" s="10" t="s">
        <v>186</v>
      </c>
      <c r="B10" s="5"/>
      <c r="C10" s="5"/>
      <c r="D10" s="5"/>
      <c r="E10" s="5"/>
      <c r="F10" s="5"/>
    </row>
    <row r="11" spans="1:6">
      <c r="A11" s="10" t="s">
        <v>574</v>
      </c>
      <c r="B11" s="5"/>
      <c r="C11" s="5"/>
      <c r="D11" s="5"/>
      <c r="E11" s="5"/>
      <c r="F11" s="5"/>
    </row>
    <row r="12" spans="1:6">
      <c r="A12" s="10" t="s">
        <v>722</v>
      </c>
      <c r="B12" s="5"/>
      <c r="C12" s="5"/>
      <c r="D12" s="5"/>
      <c r="E12" s="5"/>
      <c r="F12" s="5"/>
    </row>
    <row r="13" spans="1:6">
      <c r="A13" s="10" t="s">
        <v>725</v>
      </c>
      <c r="B13" s="5"/>
      <c r="C13" s="5"/>
      <c r="D13" s="5"/>
      <c r="E13" s="5"/>
      <c r="F13" s="5"/>
    </row>
    <row r="14" spans="1:6">
      <c r="A14" s="10" t="s">
        <v>728</v>
      </c>
      <c r="B14" s="5"/>
      <c r="C14" s="5"/>
      <c r="D14" s="5"/>
      <c r="E14" s="5"/>
      <c r="F14" s="5"/>
    </row>
    <row r="15" spans="1:6">
      <c r="A15" s="10" t="s">
        <v>731</v>
      </c>
      <c r="B15" s="5"/>
      <c r="C15" s="5"/>
      <c r="D15" s="5"/>
      <c r="E15" s="5"/>
      <c r="F15" s="5"/>
    </row>
    <row r="16" spans="1:6">
      <c r="A16" s="10" t="s">
        <v>209</v>
      </c>
      <c r="B16" s="5"/>
      <c r="C16" s="5"/>
      <c r="D16" s="5"/>
      <c r="E16" s="5"/>
      <c r="F16" s="5"/>
    </row>
    <row r="17" spans="1:6">
      <c r="A17" s="10" t="s">
        <v>206</v>
      </c>
      <c r="B17" s="5"/>
      <c r="C17" s="5"/>
      <c r="D17" s="5"/>
      <c r="E17" s="5"/>
      <c r="F17" s="5"/>
    </row>
    <row r="18" spans="1:6">
      <c r="A18" s="10" t="s">
        <v>738</v>
      </c>
      <c r="B18" s="5"/>
      <c r="C18" s="5"/>
      <c r="D18" s="5"/>
      <c r="E18" s="5"/>
      <c r="F18" s="5"/>
    </row>
    <row r="19" spans="1:6">
      <c r="A19" s="10" t="s">
        <v>741</v>
      </c>
      <c r="B19" s="5"/>
      <c r="C19" s="5"/>
      <c r="D19" s="5"/>
      <c r="E19" s="5"/>
      <c r="F19" s="5"/>
    </row>
    <row r="20" spans="1:6">
      <c r="A20" s="10" t="s">
        <v>744</v>
      </c>
      <c r="B20" s="5"/>
      <c r="C20" s="5"/>
      <c r="D20" s="5"/>
      <c r="E20" s="5"/>
      <c r="F20" s="5"/>
    </row>
    <row r="21" spans="1:6">
      <c r="A21" s="10" t="s">
        <v>747</v>
      </c>
      <c r="B21" s="5"/>
      <c r="C21" s="5"/>
      <c r="D21" s="5"/>
      <c r="E21" s="5"/>
      <c r="F21" s="5"/>
    </row>
    <row r="22" spans="1:6">
      <c r="A22" s="10" t="s">
        <v>750</v>
      </c>
      <c r="B22" s="5"/>
      <c r="C22" s="5"/>
      <c r="D22" s="5"/>
      <c r="E22" s="5"/>
      <c r="F22" s="5"/>
    </row>
    <row r="23" spans="1:6">
      <c r="A23" s="10" t="s">
        <v>753</v>
      </c>
      <c r="B23" s="5"/>
      <c r="C23" s="5"/>
      <c r="D23" s="5"/>
      <c r="E23" s="5"/>
      <c r="F23" s="5"/>
    </row>
    <row r="24" spans="1:6">
      <c r="A24" s="10" t="s">
        <v>754</v>
      </c>
      <c r="B24" s="5"/>
      <c r="C24" s="5"/>
      <c r="D24" s="5"/>
      <c r="E24" s="5"/>
      <c r="F24" s="5"/>
    </row>
    <row r="25" spans="1:6">
      <c r="A25" s="10" t="s">
        <v>755</v>
      </c>
      <c r="B25" s="5"/>
      <c r="C25" s="5"/>
      <c r="D25" s="5"/>
      <c r="E25" s="5"/>
      <c r="F25" s="5"/>
    </row>
    <row r="26" spans="1:6">
      <c r="A26" s="10" t="s">
        <v>756</v>
      </c>
      <c r="B26" s="5"/>
      <c r="C26" s="5"/>
      <c r="D26" s="5"/>
      <c r="E26" s="5"/>
      <c r="F26" s="5"/>
    </row>
    <row r="27" spans="1:6">
      <c r="A27" s="10" t="s">
        <v>757</v>
      </c>
      <c r="B27" s="5"/>
      <c r="C27" s="5"/>
      <c r="D27" s="5"/>
      <c r="E27" s="5"/>
      <c r="F27" s="5"/>
    </row>
    <row r="28" spans="1:6">
      <c r="A28" s="10" t="s">
        <v>758</v>
      </c>
      <c r="B28" s="5"/>
      <c r="C28" s="5"/>
      <c r="D28" s="5"/>
      <c r="E28" s="5"/>
      <c r="F28" s="5"/>
    </row>
    <row r="29" spans="1:6">
      <c r="A29" s="10" t="s">
        <v>647</v>
      </c>
      <c r="B29" s="5"/>
      <c r="C29" s="5"/>
      <c r="D29" s="5"/>
      <c r="E29" s="5"/>
      <c r="F29" s="5"/>
    </row>
    <row r="30" spans="1:6">
      <c r="A30" s="10" t="s">
        <v>644</v>
      </c>
      <c r="B30" s="5"/>
      <c r="C30" s="5"/>
      <c r="D30" s="5"/>
      <c r="E30" s="5"/>
      <c r="F30" s="5"/>
    </row>
    <row r="31" spans="1:6">
      <c r="A31" s="10" t="s">
        <v>634</v>
      </c>
      <c r="B31" s="5"/>
      <c r="C31" s="5"/>
      <c r="D31" s="5"/>
      <c r="E31" s="5"/>
      <c r="F31" s="5"/>
    </row>
    <row r="32" spans="1:6">
      <c r="A32" s="10" t="s">
        <v>759</v>
      </c>
      <c r="B32" s="5"/>
      <c r="C32" s="5"/>
      <c r="D32" s="5"/>
      <c r="E32" s="5"/>
      <c r="F32" s="5"/>
    </row>
    <row r="33" spans="1:6">
      <c r="A33" s="10" t="s">
        <v>650</v>
      </c>
      <c r="B33" s="5"/>
      <c r="C33" s="5"/>
      <c r="D33" s="5"/>
      <c r="E33" s="5"/>
      <c r="F33" s="5"/>
    </row>
    <row r="34" spans="1:6">
      <c r="A34" s="10" t="s">
        <v>467</v>
      </c>
      <c r="B34" s="5"/>
      <c r="C34" s="5"/>
      <c r="D34" s="5"/>
      <c r="E34" s="5"/>
      <c r="F34" s="5"/>
    </row>
    <row r="35" spans="1:6">
      <c r="A35" s="10" t="s">
        <v>760</v>
      </c>
      <c r="B35" s="5"/>
      <c r="C35" s="5"/>
      <c r="D35" s="5"/>
      <c r="E35" s="5"/>
      <c r="F35" s="5"/>
    </row>
    <row r="36" spans="1:6">
      <c r="A36" s="10" t="s">
        <v>761</v>
      </c>
      <c r="B36" s="5"/>
      <c r="C36" s="5"/>
      <c r="D36" s="5"/>
      <c r="E36" s="5"/>
      <c r="F36" s="5"/>
    </row>
    <row r="37" spans="1:6">
      <c r="A37" s="10" t="s">
        <v>282</v>
      </c>
      <c r="B37" s="5"/>
      <c r="C37" s="5"/>
      <c r="D37" s="5"/>
      <c r="E37" s="5"/>
      <c r="F37" s="5"/>
    </row>
    <row r="38" spans="1:6">
      <c r="A38" s="10" t="s">
        <v>279</v>
      </c>
      <c r="B38" s="5"/>
      <c r="C38" s="5"/>
      <c r="D38" s="5"/>
      <c r="E38" s="5"/>
      <c r="F38" s="5"/>
    </row>
    <row r="39" spans="1:6">
      <c r="A39" s="10" t="s">
        <v>766</v>
      </c>
      <c r="B39" s="5"/>
      <c r="C39" s="5"/>
      <c r="D39" s="5"/>
      <c r="E39" s="5"/>
      <c r="F39" s="5"/>
    </row>
    <row r="40" spans="1:6">
      <c r="A40" s="10" t="s">
        <v>767</v>
      </c>
      <c r="B40" s="5"/>
      <c r="C40" s="5"/>
      <c r="D40" s="5"/>
      <c r="E40" s="5"/>
      <c r="F40" s="5"/>
    </row>
    <row r="41" spans="1:6">
      <c r="A41" s="10" t="s">
        <v>768</v>
      </c>
      <c r="B41" s="5"/>
      <c r="C41" s="5"/>
      <c r="D41" s="5"/>
      <c r="E41" s="5"/>
      <c r="F41" s="5"/>
    </row>
    <row r="42" spans="1:6">
      <c r="A42" s="10" t="s">
        <v>769</v>
      </c>
      <c r="B42" s="5"/>
      <c r="C42" s="5"/>
      <c r="D42" s="5"/>
      <c r="E42" s="5"/>
      <c r="F42" s="5"/>
    </row>
    <row r="43" spans="1:6">
      <c r="A43" s="10" t="s">
        <v>655</v>
      </c>
      <c r="B43" s="5"/>
      <c r="C43" s="5"/>
      <c r="D43" s="5"/>
      <c r="E43" s="5"/>
      <c r="F43" s="5"/>
    </row>
    <row r="44" spans="1:6">
      <c r="A44" s="10" t="s">
        <v>770</v>
      </c>
      <c r="B44" s="5"/>
      <c r="C44" s="5"/>
      <c r="D44" s="5"/>
      <c r="E44" s="5"/>
      <c r="F44" s="5"/>
    </row>
    <row r="45" spans="1:6">
      <c r="A45" s="10" t="s">
        <v>771</v>
      </c>
      <c r="B45" s="5"/>
      <c r="C45" s="5"/>
      <c r="D45" s="5"/>
      <c r="E45" s="5"/>
      <c r="F45" s="5"/>
    </row>
    <row r="46" spans="1:6">
      <c r="A46" s="10" t="s">
        <v>772</v>
      </c>
      <c r="B46" s="5"/>
      <c r="C46" s="5"/>
      <c r="D46" s="5"/>
      <c r="E46" s="5"/>
      <c r="F46" s="5"/>
    </row>
    <row r="47" spans="1:6">
      <c r="A47" s="10" t="s">
        <v>773</v>
      </c>
      <c r="B47" s="5"/>
      <c r="C47" s="5"/>
      <c r="D47" s="5"/>
      <c r="E47" s="5"/>
      <c r="F47" s="5"/>
    </row>
    <row r="48" spans="1:6">
      <c r="A48" s="10" t="s">
        <v>774</v>
      </c>
      <c r="B48" s="5"/>
      <c r="C48" s="5"/>
      <c r="D48" s="5"/>
      <c r="E48" s="5"/>
      <c r="F48" s="5"/>
    </row>
    <row r="49" spans="1:6">
      <c r="A49" s="10" t="s">
        <v>472</v>
      </c>
      <c r="B49" s="5"/>
      <c r="C49" s="5"/>
      <c r="D49" s="5"/>
      <c r="E49" s="5"/>
      <c r="F49" s="5"/>
    </row>
    <row r="50" spans="1:6">
      <c r="A50" s="10" t="s">
        <v>775</v>
      </c>
      <c r="B50" s="5"/>
      <c r="C50" s="5"/>
      <c r="D50" s="5"/>
      <c r="E50" s="5"/>
      <c r="F50" s="5"/>
    </row>
    <row r="51" spans="1:6">
      <c r="A51" s="10" t="s">
        <v>776</v>
      </c>
      <c r="B51" s="5"/>
      <c r="C51" s="5"/>
      <c r="D51" s="5"/>
      <c r="E51" s="5"/>
      <c r="F51" s="5"/>
    </row>
    <row r="52" spans="1:6">
      <c r="A52" s="10" t="s">
        <v>777</v>
      </c>
      <c r="B52" s="5"/>
      <c r="C52" s="5"/>
      <c r="D52" s="5"/>
      <c r="E52" s="5"/>
      <c r="F52" s="5"/>
    </row>
    <row r="53" spans="1:6">
      <c r="A53" s="10" t="s">
        <v>778</v>
      </c>
      <c r="B53" s="5"/>
      <c r="C53" s="5"/>
      <c r="D53" s="5"/>
      <c r="E53" s="5"/>
      <c r="F53" s="5"/>
    </row>
    <row r="54" spans="1:6">
      <c r="A54" s="10" t="s">
        <v>779</v>
      </c>
      <c r="B54" s="5"/>
      <c r="C54" s="5"/>
      <c r="D54" s="5"/>
      <c r="E54" s="5"/>
      <c r="F54" s="5"/>
    </row>
  </sheetData>
  <sheetProtection algorithmName="SHA-512" hashValue="0h+X/PnCF7LwiSoJ5RcIxolj8Sz9GL2uV1DC8+yMkXLixr1mUJaUvvb3Ls05UmNegCMpTOa2G5lapZNSEmpbgw==" saltValue="2tcCUhs2LWt72akvcN/rHA==" spinCount="100000" sheet="1" objects="1" scenarios="1"/>
  <mergeCells count="4">
    <mergeCell ref="A1:F1"/>
    <mergeCell ref="B2:F2"/>
    <mergeCell ref="B3:F3"/>
    <mergeCell ref="A2:A3"/>
  </mergeCells>
  <dataValidations count="2">
    <dataValidation type="list" allowBlank="1" showInputMessage="1" showErrorMessage="1" sqref="B3">
      <formula1>nr_connect_sector</formula1>
    </dataValidation>
    <dataValidation type="list" showInputMessage="1" showErrorMessage="1" sqref="E5:F54">
      <formula1>"X"</formula1>
    </dataValidation>
  </dataValidations>
  <hyperlinks>
    <hyperlink ref="A2" location="'Index'!A1" display="Index"/>
  </hyperlinks>
  <pageMargins left="0.75" right="0.75" top="0.75" bottom="0.5" header="0.5" footer="0.7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K12"/>
  <sheetViews>
    <sheetView workbookViewId="0">
      <selection sqref="A1 A1:K1"/>
    </sheetView>
  </sheetViews>
  <sheetFormatPr defaultColWidth="0" defaultRowHeight="14.4" zeroHeight="1"/>
  <cols>
    <col min="1" max="1" width="8.6640625" customWidth="1"/>
    <col min="2" max="2" width="30.6640625" style="29" customWidth="1"/>
    <col min="3" max="3" width="30.6640625" style="29" hidden="1" customWidth="1"/>
    <col min="4" max="11" width="30.6640625" style="29" customWidth="1"/>
    <col min="12" max="12" width="9.109375" style="29" hidden="1" customWidth="1"/>
    <col min="13" max="16384" width="9.109375" style="29" hidden="1"/>
  </cols>
  <sheetData>
    <row r="1" spans="1:11" s="92" customFormat="1" ht="80.099999999999994" customHeight="1">
      <c r="A1" s="185" t="s">
        <v>941</v>
      </c>
      <c r="B1" s="186"/>
      <c r="C1" s="186"/>
      <c r="D1" s="186"/>
      <c r="E1" s="186"/>
      <c r="F1" s="186"/>
      <c r="G1" s="186"/>
      <c r="H1" s="186"/>
      <c r="I1" s="186"/>
      <c r="J1" s="186"/>
      <c r="K1" s="187"/>
    </row>
    <row r="2" spans="1:11" s="93" customFormat="1" ht="39.9" customHeight="1">
      <c r="A2" s="183" t="s">
        <v>2</v>
      </c>
      <c r="B2" s="188" t="s">
        <v>559</v>
      </c>
      <c r="C2" s="190"/>
      <c r="D2" s="188" t="s">
        <v>560</v>
      </c>
      <c r="E2" s="189"/>
      <c r="F2" s="189"/>
      <c r="G2" s="189"/>
      <c r="H2" s="189"/>
      <c r="I2" s="189"/>
      <c r="J2" s="189"/>
      <c r="K2" s="190"/>
    </row>
    <row r="3" spans="1:11" s="94" customFormat="1" ht="39.9" customHeight="1">
      <c r="A3" s="184"/>
      <c r="B3" s="191"/>
      <c r="C3" s="193"/>
      <c r="D3" s="191"/>
      <c r="E3" s="192"/>
      <c r="F3" s="192"/>
      <c r="G3" s="192"/>
      <c r="H3" s="192"/>
      <c r="I3" s="192"/>
      <c r="J3" s="192"/>
      <c r="K3" s="193"/>
    </row>
    <row r="4" spans="1:11" s="95" customFormat="1" ht="60" customHeight="1">
      <c r="A4" s="96" t="s">
        <v>561</v>
      </c>
      <c r="B4" s="96" t="s">
        <v>567</v>
      </c>
      <c r="C4" s="96" t="s">
        <v>942</v>
      </c>
      <c r="D4" s="96" t="str">
        <f>ps_language1</f>
        <v>English (United Kingdom)</v>
      </c>
      <c r="E4" s="96">
        <f>ps_language2</f>
        <v>0</v>
      </c>
      <c r="F4" s="96">
        <f>ps_language3</f>
        <v>0</v>
      </c>
      <c r="G4" s="96">
        <f>ps_language4</f>
        <v>0</v>
      </c>
      <c r="H4" s="96">
        <f>ps_language5</f>
        <v>0</v>
      </c>
      <c r="I4" s="96">
        <f>ps_language6</f>
        <v>0</v>
      </c>
      <c r="J4" s="96">
        <f>ps_language7</f>
        <v>0</v>
      </c>
      <c r="K4" s="96">
        <f>ps_language8</f>
        <v>0</v>
      </c>
    </row>
    <row r="5" spans="1:11">
      <c r="A5" s="33" t="s">
        <v>705</v>
      </c>
      <c r="B5" s="5"/>
      <c r="C5" s="10" t="str">
        <f t="shared" ref="C5:C12" si="0">IF(TRIM(B5) &lt;&gt; "", CONCATENATE("xmedia_region",SUBSTITUTE(A5,"*","")), "")</f>
        <v/>
      </c>
      <c r="D5" s="5"/>
      <c r="E5" s="5"/>
      <c r="F5" s="5"/>
      <c r="G5" s="5"/>
      <c r="H5" s="5"/>
      <c r="I5" s="5"/>
      <c r="J5" s="5"/>
      <c r="K5" s="5"/>
    </row>
    <row r="6" spans="1:11">
      <c r="A6" s="10" t="s">
        <v>812</v>
      </c>
      <c r="B6" s="5"/>
      <c r="C6" s="10" t="str">
        <f t="shared" si="0"/>
        <v/>
      </c>
      <c r="D6" s="5"/>
      <c r="E6" s="5"/>
      <c r="F6" s="5"/>
      <c r="G6" s="5"/>
      <c r="H6" s="5"/>
      <c r="I6" s="5"/>
      <c r="J6" s="5"/>
      <c r="K6" s="5"/>
    </row>
    <row r="7" spans="1:11">
      <c r="A7" s="10" t="s">
        <v>182</v>
      </c>
      <c r="B7" s="5"/>
      <c r="C7" s="10" t="str">
        <f t="shared" si="0"/>
        <v/>
      </c>
      <c r="D7" s="5"/>
      <c r="E7" s="5"/>
      <c r="F7" s="5"/>
      <c r="G7" s="5"/>
      <c r="H7" s="5"/>
      <c r="I7" s="5"/>
      <c r="J7" s="5"/>
      <c r="K7" s="5"/>
    </row>
    <row r="8" spans="1:11">
      <c r="A8" s="10" t="s">
        <v>179</v>
      </c>
      <c r="B8" s="5"/>
      <c r="C8" s="10" t="str">
        <f t="shared" si="0"/>
        <v/>
      </c>
      <c r="D8" s="5"/>
      <c r="E8" s="5"/>
      <c r="F8" s="5"/>
      <c r="G8" s="5"/>
      <c r="H8" s="5"/>
      <c r="I8" s="5"/>
      <c r="J8" s="5"/>
      <c r="K8" s="5"/>
    </row>
    <row r="9" spans="1:11">
      <c r="A9" s="10" t="s">
        <v>715</v>
      </c>
      <c r="B9" s="5"/>
      <c r="C9" s="10" t="str">
        <f t="shared" si="0"/>
        <v/>
      </c>
      <c r="D9" s="5"/>
      <c r="E9" s="5"/>
      <c r="F9" s="5"/>
      <c r="G9" s="5"/>
      <c r="H9" s="5"/>
      <c r="I9" s="5"/>
      <c r="J9" s="5"/>
      <c r="K9" s="5"/>
    </row>
    <row r="10" spans="1:11">
      <c r="A10" s="10" t="s">
        <v>186</v>
      </c>
      <c r="B10" s="5"/>
      <c r="C10" s="10" t="str">
        <f t="shared" si="0"/>
        <v/>
      </c>
      <c r="D10" s="5"/>
      <c r="E10" s="5"/>
      <c r="F10" s="5"/>
      <c r="G10" s="5"/>
      <c r="H10" s="5"/>
      <c r="I10" s="5"/>
      <c r="J10" s="5"/>
      <c r="K10" s="5"/>
    </row>
    <row r="11" spans="1:11">
      <c r="A11" s="10" t="s">
        <v>574</v>
      </c>
      <c r="B11" s="5"/>
      <c r="C11" s="10" t="str">
        <f t="shared" si="0"/>
        <v/>
      </c>
      <c r="D11" s="5"/>
      <c r="E11" s="5"/>
      <c r="F11" s="5"/>
      <c r="G11" s="5"/>
      <c r="H11" s="5"/>
      <c r="I11" s="5"/>
      <c r="J11" s="5"/>
      <c r="K11" s="5"/>
    </row>
    <row r="12" spans="1:11">
      <c r="A12" s="10" t="s">
        <v>722</v>
      </c>
      <c r="B12" s="5"/>
      <c r="C12" s="10" t="str">
        <f t="shared" si="0"/>
        <v/>
      </c>
      <c r="D12" s="5"/>
      <c r="E12" s="5"/>
      <c r="F12" s="5"/>
      <c r="G12" s="5"/>
      <c r="H12" s="5"/>
      <c r="I12" s="5"/>
      <c r="J12" s="5"/>
      <c r="K12" s="5"/>
    </row>
  </sheetData>
  <sheetProtection algorithmName="SHA-512" hashValue="BpUYh+CHdgQ/tG7+jFsHQnMcCKKEMvYxLsQwW3s12VCyylKju/odIVkzeR5cEo+ii6xdcWJMsg4e9owva/YlHg==" saltValue="JyOJkF5GYBXJmYOERPN6ug==" spinCount="100000" sheet="1" scenarios="1"/>
  <mergeCells count="4">
    <mergeCell ref="A1:K1"/>
    <mergeCell ref="B2:C3"/>
    <mergeCell ref="D2:K3"/>
    <mergeCell ref="A2:A3"/>
  </mergeCells>
  <hyperlinks>
    <hyperlink ref="A2" location="'Index'!A1" display="Index"/>
  </hyperlinks>
  <pageMargins left="0.75" right="0.75" top="0.75" bottom="0.5" header="0.5" footer="0.75"/>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D9"/>
  <sheetViews>
    <sheetView workbookViewId="0">
      <selection sqref="A1:D1 A1:D1"/>
    </sheetView>
  </sheetViews>
  <sheetFormatPr defaultColWidth="0" defaultRowHeight="14.4" zeroHeight="1"/>
  <cols>
    <col min="1" max="1" width="8.6640625" customWidth="1"/>
    <col min="2" max="2" width="40.6640625" style="29" customWidth="1"/>
    <col min="3" max="3" width="30.6640625" style="29" customWidth="1"/>
    <col min="4" max="4" width="30.6640625" style="29" hidden="1" customWidth="1"/>
    <col min="5" max="5" width="9.109375" style="29" hidden="1" customWidth="1"/>
    <col min="6" max="16384" width="9.109375" style="29" hidden="1"/>
  </cols>
  <sheetData>
    <row r="1" spans="1:4" s="92" customFormat="1" ht="80.099999999999994" customHeight="1">
      <c r="A1" s="185" t="s">
        <v>943</v>
      </c>
      <c r="B1" s="186"/>
      <c r="C1" s="186"/>
      <c r="D1" s="205"/>
    </row>
    <row r="2" spans="1:4" s="93" customFormat="1" ht="39.9" customHeight="1">
      <c r="A2" s="183" t="s">
        <v>2</v>
      </c>
      <c r="B2" s="194" t="s">
        <v>944</v>
      </c>
      <c r="C2" s="198"/>
      <c r="D2" s="206"/>
    </row>
    <row r="3" spans="1:4" s="94" customFormat="1" ht="39.9" customHeight="1">
      <c r="A3" s="184"/>
      <c r="B3" s="196"/>
      <c r="C3" s="199"/>
      <c r="D3" s="207"/>
    </row>
    <row r="4" spans="1:4" s="95" customFormat="1" ht="60" customHeight="1">
      <c r="A4" s="96" t="s">
        <v>561</v>
      </c>
      <c r="B4" s="96" t="s">
        <v>567</v>
      </c>
      <c r="C4" s="96" t="s">
        <v>945</v>
      </c>
      <c r="D4" s="102" t="s">
        <v>946</v>
      </c>
    </row>
    <row r="5" spans="1:4">
      <c r="A5" s="33" t="s">
        <v>705</v>
      </c>
      <c r="B5" s="5"/>
      <c r="C5" s="5"/>
      <c r="D5" s="30" t="str">
        <f ca="1">_xlfn.IFNA(INDEX(INDIRECT("xl_xmedia_battery[ids]"),MATCH(C5,INDIRECT("xl_xmedia_battery[xmedia_label]"),0)),"")</f>
        <v/>
      </c>
    </row>
    <row r="6" spans="1:4">
      <c r="A6" s="10" t="s">
        <v>812</v>
      </c>
      <c r="B6" s="5"/>
      <c r="C6" s="5"/>
      <c r="D6" s="30" t="str">
        <f ca="1">_xlfn.IFNA(INDEX(INDIRECT("xl_xmedia_battery[ids]"),MATCH(C6,INDIRECT("xl_xmedia_battery[xmedia_label]"),0)),"")</f>
        <v/>
      </c>
    </row>
    <row r="7" spans="1:4">
      <c r="A7" s="10" t="s">
        <v>182</v>
      </c>
      <c r="B7" s="5"/>
      <c r="C7" s="5"/>
      <c r="D7" s="30" t="str">
        <f ca="1">_xlfn.IFNA(INDEX(INDIRECT("xl_xmedia_battery[ids]"),MATCH(C7,INDIRECT("xl_xmedia_battery[xmedia_label]"),0)),"")</f>
        <v/>
      </c>
    </row>
    <row r="8" spans="1:4">
      <c r="A8" s="10" t="s">
        <v>179</v>
      </c>
      <c r="B8" s="5"/>
      <c r="C8" s="5"/>
      <c r="D8" s="30" t="str">
        <f ca="1">_xlfn.IFNA(INDEX(INDIRECT("xl_xmedia_battery[ids]"),MATCH(C8,INDIRECT("xl_xmedia_battery[xmedia_label]"),0)),"")</f>
        <v/>
      </c>
    </row>
    <row r="9" spans="1:4">
      <c r="A9" s="10" t="s">
        <v>715</v>
      </c>
      <c r="B9" s="5"/>
      <c r="C9" s="5"/>
      <c r="D9" s="30" t="str">
        <f ca="1">_xlfn.IFNA(INDEX(INDIRECT("xl_xmedia_battery[ids]"),MATCH(C9,INDIRECT("xl_xmedia_battery[xmedia_label]"),0)),"")</f>
        <v/>
      </c>
    </row>
  </sheetData>
  <sheetProtection algorithmName="SHA-512" hashValue="eCBNSs8JcDbrMLogssUj46W4BZOT1YE2NoQHNF2NpcPNyG/85KJ7VRI2TqPdt0dr3v5B3TQ88tfgXcbq3cRL6w==" saltValue="syi9XuP2HKSvJWNWNw+KRA==" spinCount="100000" sheet="1" objects="1" scenarios="1"/>
  <mergeCells count="4">
    <mergeCell ref="A1:D1"/>
    <mergeCell ref="B2:D2"/>
    <mergeCell ref="B3:D3"/>
    <mergeCell ref="A2:A3"/>
  </mergeCells>
  <dataValidations count="1">
    <dataValidation type="list" showInputMessage="1" showErrorMessage="1" sqref="C5:C9">
      <formula1>INDIRECT("xl_xmedia_battery[xmedia_label]")</formula1>
    </dataValidation>
  </dataValidations>
  <hyperlinks>
    <hyperlink ref="A2" location="'Index'!A1" display="Index"/>
  </hyperlinks>
  <pageMargins left="0.75" right="0.75" top="0.75" bottom="0.5" header="0.5" footer="0.75"/>
  <drawing r:id="rId1"/>
  <legacyDrawing r:id="rId2"/>
  <mc:AlternateContent xmlns:mc="http://schemas.openxmlformats.org/markup-compatibility/2006">
    <mc:Choice Requires="x14">
      <controls>
        <mc:AlternateContent xmlns:mc="http://schemas.openxmlformats.org/markup-compatibility/2006">
          <mc:Choice Requires="x14">
            <control shapeId="6145" r:id="rId3" name="xmedia_btn">
              <controlPr defaultSize="0" print="0" autoFill="0" autoPict="0" macro="Sheet30.cmbXmediaCampaign_Click">
                <anchor moveWithCells="1" sizeWithCells="1">
                  <from>
                    <xdr:col>1</xdr:col>
                    <xdr:colOff>0</xdr:colOff>
                    <xdr:row>1</xdr:row>
                    <xdr:rowOff>495300</xdr:rowOff>
                  </from>
                  <to>
                    <xdr:col>16383</xdr:col>
                    <xdr:colOff>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D5"/>
  <sheetViews>
    <sheetView workbookViewId="0">
      <selection sqref="A1 A1:AD1"/>
    </sheetView>
  </sheetViews>
  <sheetFormatPr defaultColWidth="0" defaultRowHeight="14.4" zeroHeight="1"/>
  <cols>
    <col min="1" max="1" width="8.6640625" customWidth="1"/>
    <col min="2" max="2" width="30.6640625" style="29" customWidth="1"/>
    <col min="3" max="3" width="15.6640625" style="29" customWidth="1"/>
    <col min="4" max="6" width="15.6640625" style="29" hidden="1" customWidth="1"/>
    <col min="7" max="7" width="30.6640625" style="29" customWidth="1"/>
    <col min="8" max="10" width="10.6640625" style="29" hidden="1" customWidth="1"/>
    <col min="11" max="11" width="20.6640625" style="29" customWidth="1"/>
    <col min="12" max="19" width="30.6640625" style="29" customWidth="1"/>
    <col min="20" max="22" width="10.6640625" style="29" hidden="1" customWidth="1"/>
    <col min="23" max="30" width="30.6640625" style="29" customWidth="1"/>
    <col min="31" max="31" width="9.109375" style="29" hidden="1" customWidth="1"/>
    <col min="32" max="16384" width="9.109375" style="29" hidden="1"/>
  </cols>
  <sheetData>
    <row r="1" spans="1:30" s="92" customFormat="1" ht="80.099999999999994" customHeight="1">
      <c r="A1" s="185" t="s">
        <v>947</v>
      </c>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86"/>
      <c r="AD1" s="187"/>
    </row>
    <row r="2" spans="1:30" s="93" customFormat="1" ht="39.9" customHeight="1">
      <c r="A2" s="183" t="s">
        <v>2</v>
      </c>
      <c r="B2" s="188" t="s">
        <v>559</v>
      </c>
      <c r="C2" s="189"/>
      <c r="D2" s="189"/>
      <c r="E2" s="189"/>
      <c r="F2" s="190"/>
      <c r="G2" s="200" t="s">
        <v>948</v>
      </c>
      <c r="H2" s="188"/>
      <c r="I2" s="189"/>
      <c r="J2" s="190"/>
      <c r="K2" s="188" t="s">
        <v>949</v>
      </c>
      <c r="L2" s="189"/>
      <c r="M2" s="189"/>
      <c r="N2" s="189"/>
      <c r="O2" s="189"/>
      <c r="P2" s="189"/>
      <c r="Q2" s="189"/>
      <c r="R2" s="189"/>
      <c r="S2" s="190"/>
      <c r="T2" s="188"/>
      <c r="U2" s="189"/>
      <c r="V2" s="190"/>
      <c r="W2" s="188" t="s">
        <v>560</v>
      </c>
      <c r="X2" s="189"/>
      <c r="Y2" s="189"/>
      <c r="Z2" s="189"/>
      <c r="AA2" s="189"/>
      <c r="AB2" s="189"/>
      <c r="AC2" s="189"/>
      <c r="AD2" s="190"/>
    </row>
    <row r="3" spans="1:30" s="94" customFormat="1" ht="39.9" customHeight="1">
      <c r="A3" s="184"/>
      <c r="B3" s="191"/>
      <c r="C3" s="192"/>
      <c r="D3" s="192"/>
      <c r="E3" s="192"/>
      <c r="F3" s="193"/>
      <c r="G3" s="201"/>
      <c r="H3" s="191"/>
      <c r="I3" s="192"/>
      <c r="J3" s="193"/>
      <c r="K3" s="191"/>
      <c r="L3" s="192"/>
      <c r="M3" s="192"/>
      <c r="N3" s="192"/>
      <c r="O3" s="192"/>
      <c r="P3" s="192"/>
      <c r="Q3" s="192"/>
      <c r="R3" s="192"/>
      <c r="S3" s="193"/>
      <c r="T3" s="191"/>
      <c r="U3" s="192"/>
      <c r="V3" s="193"/>
      <c r="W3" s="191"/>
      <c r="X3" s="192"/>
      <c r="Y3" s="192"/>
      <c r="Z3" s="192"/>
      <c r="AA3" s="192"/>
      <c r="AB3" s="192"/>
      <c r="AC3" s="192"/>
      <c r="AD3" s="193"/>
    </row>
    <row r="4" spans="1:30" s="95" customFormat="1" ht="60" customHeight="1">
      <c r="A4" s="96" t="s">
        <v>561</v>
      </c>
      <c r="B4" s="96" t="s">
        <v>950</v>
      </c>
      <c r="C4" s="96" t="s">
        <v>951</v>
      </c>
      <c r="D4" s="96" t="s">
        <v>952</v>
      </c>
      <c r="E4" s="96" t="s">
        <v>953</v>
      </c>
      <c r="F4" s="96" t="s">
        <v>954</v>
      </c>
      <c r="G4" s="96" t="s">
        <v>955</v>
      </c>
      <c r="H4" s="96"/>
      <c r="I4" s="96"/>
      <c r="J4" s="96"/>
      <c r="K4" s="96" t="s">
        <v>956</v>
      </c>
      <c r="L4" s="96" t="str">
        <f>IF(CrossMedia_A_Regions!B5&lt;&gt;"",CrossMedia_A_Regions!B5,"")</f>
        <v/>
      </c>
      <c r="M4" s="96" t="str">
        <f>IF(CrossMedia_A_Regions!B6&lt;&gt;"",CrossMedia_A_Regions!B6,"")</f>
        <v/>
      </c>
      <c r="N4" s="96" t="str">
        <f>IF(CrossMedia_A_Regions!B7&lt;&gt;"",CrossMedia_A_Regions!B7,"")</f>
        <v/>
      </c>
      <c r="O4" s="96" t="str">
        <f>IF(CrossMedia_A_Regions!B8&lt;&gt;"",CrossMedia_A_Regions!B8,"")</f>
        <v/>
      </c>
      <c r="P4" s="96" t="str">
        <f>IF(CrossMedia_A_Regions!B9&lt;&gt;"",CrossMedia_A_Regions!B9,"")</f>
        <v/>
      </c>
      <c r="Q4" s="96" t="str">
        <f>IF(CrossMedia_A_Regions!B10&lt;&gt;"",CrossMedia_A_Regions!B10,"")</f>
        <v/>
      </c>
      <c r="R4" s="96" t="str">
        <f>IF(CrossMedia_A_Regions!B11&lt;&gt;"",CrossMedia_A_Regions!B11,"")</f>
        <v/>
      </c>
      <c r="S4" s="96" t="str">
        <f>IF(CrossMedia_A_Regions!B12&lt;&gt;"",CrossMedia_A_Regions!B12,"")</f>
        <v/>
      </c>
      <c r="T4" s="96"/>
      <c r="U4" s="96"/>
      <c r="V4" s="96"/>
      <c r="W4" s="96" t="str">
        <f>ps_language1</f>
        <v>English (United Kingdom)</v>
      </c>
      <c r="X4" s="96">
        <f>ps_language2</f>
        <v>0</v>
      </c>
      <c r="Y4" s="96">
        <f>ps_language3</f>
        <v>0</v>
      </c>
      <c r="Z4" s="96">
        <f>ps_language4</f>
        <v>0</v>
      </c>
      <c r="AA4" s="96">
        <f>ps_language5</f>
        <v>0</v>
      </c>
      <c r="AB4" s="96">
        <f>ps_language6</f>
        <v>0</v>
      </c>
      <c r="AC4" s="96">
        <f>ps_language7</f>
        <v>0</v>
      </c>
      <c r="AD4" s="96">
        <f>ps_language8</f>
        <v>0</v>
      </c>
    </row>
    <row r="5" spans="1:30">
      <c r="A5" s="18"/>
      <c r="B5" s="32"/>
      <c r="C5" s="32"/>
      <c r="D5" s="50"/>
      <c r="E5" s="50"/>
      <c r="F5" s="50"/>
      <c r="G5" s="32"/>
      <c r="H5" s="32"/>
      <c r="I5" s="32"/>
      <c r="J5" s="32"/>
      <c r="K5" s="32"/>
      <c r="L5" s="32"/>
      <c r="M5" s="32"/>
      <c r="N5" s="32"/>
      <c r="O5" s="32"/>
      <c r="P5" s="32"/>
      <c r="Q5" s="32"/>
      <c r="R5" s="32"/>
      <c r="S5" s="32"/>
      <c r="T5" s="32"/>
      <c r="U5" s="32"/>
      <c r="V5" s="32"/>
      <c r="W5" s="32"/>
      <c r="X5" s="32"/>
      <c r="Y5" s="32"/>
      <c r="Z5" s="32"/>
      <c r="AA5" s="32"/>
      <c r="AB5" s="32"/>
      <c r="AC5" s="32"/>
      <c r="AD5" s="32"/>
    </row>
  </sheetData>
  <sheetProtection algorithmName="SHA-512" hashValue="7FfTkMX6lgLY5hYQqXb2hBwDl60VxxUg3BwgEs46yueO6TwA/UPTrRhn7LhbRxaDhVNQ2IBdxG+Itsy4P3ybBQ==" saltValue="6bv3edTgV4W4VCJtPgOL4g==" spinCount="100000" sheet="1" scenarios="1"/>
  <mergeCells count="8">
    <mergeCell ref="A1:AD1"/>
    <mergeCell ref="B2:F3"/>
    <mergeCell ref="G2:G3"/>
    <mergeCell ref="H2:J3"/>
    <mergeCell ref="K2:S3"/>
    <mergeCell ref="T2:V3"/>
    <mergeCell ref="W2:AD3"/>
    <mergeCell ref="A2:A3"/>
  </mergeCells>
  <hyperlinks>
    <hyperlink ref="A2" location="'Index'!A1" display="Index"/>
  </hyperlinks>
  <pageMargins left="0.75" right="0.75" top="0.75" bottom="0.5" header="0.5" footer="0.7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K36"/>
  <sheetViews>
    <sheetView workbookViewId="0">
      <selection sqref="A1 A1:K1"/>
    </sheetView>
  </sheetViews>
  <sheetFormatPr defaultColWidth="0" defaultRowHeight="14.4" zeroHeight="1"/>
  <cols>
    <col min="1" max="1" width="8.6640625" customWidth="1"/>
    <col min="2" max="2" width="30.6640625" style="29" customWidth="1"/>
    <col min="3" max="3" width="40.6640625" style="29" hidden="1" customWidth="1"/>
    <col min="4" max="11" width="30.6640625" style="29" customWidth="1"/>
    <col min="12" max="12" width="9.109375" style="29" hidden="1" customWidth="1"/>
    <col min="13" max="16384" width="9.109375" style="29" hidden="1"/>
  </cols>
  <sheetData>
    <row r="1" spans="1:11" s="92" customFormat="1" ht="80.099999999999994" customHeight="1">
      <c r="A1" s="185" t="s">
        <v>957</v>
      </c>
      <c r="B1" s="186"/>
      <c r="C1" s="186"/>
      <c r="D1" s="186"/>
      <c r="E1" s="186"/>
      <c r="F1" s="186"/>
      <c r="G1" s="186"/>
      <c r="H1" s="186"/>
      <c r="I1" s="186"/>
      <c r="J1" s="186"/>
      <c r="K1" s="187"/>
    </row>
    <row r="2" spans="1:11" s="93" customFormat="1" ht="39.9" customHeight="1">
      <c r="A2" s="183" t="s">
        <v>2</v>
      </c>
      <c r="B2" s="188" t="s">
        <v>559</v>
      </c>
      <c r="C2" s="190"/>
      <c r="D2" s="188" t="s">
        <v>560</v>
      </c>
      <c r="E2" s="189"/>
      <c r="F2" s="189"/>
      <c r="G2" s="189"/>
      <c r="H2" s="189"/>
      <c r="I2" s="189"/>
      <c r="J2" s="189"/>
      <c r="K2" s="190"/>
    </row>
    <row r="3" spans="1:11" s="94" customFormat="1" ht="39.9" customHeight="1">
      <c r="A3" s="184"/>
      <c r="B3" s="191"/>
      <c r="C3" s="193"/>
      <c r="D3" s="191"/>
      <c r="E3" s="192"/>
      <c r="F3" s="192"/>
      <c r="G3" s="192"/>
      <c r="H3" s="192"/>
      <c r="I3" s="192"/>
      <c r="J3" s="192"/>
      <c r="K3" s="193"/>
    </row>
    <row r="4" spans="1:11" s="95" customFormat="1" ht="60" customHeight="1">
      <c r="A4" s="96" t="s">
        <v>561</v>
      </c>
      <c r="B4" s="96" t="s">
        <v>567</v>
      </c>
      <c r="C4" s="96" t="s">
        <v>958</v>
      </c>
      <c r="D4" s="96" t="str">
        <f>ps_language1</f>
        <v>English (United Kingdom)</v>
      </c>
      <c r="E4" s="96">
        <f>ps_language2</f>
        <v>0</v>
      </c>
      <c r="F4" s="96">
        <f>ps_language3</f>
        <v>0</v>
      </c>
      <c r="G4" s="96">
        <f>ps_language4</f>
        <v>0</v>
      </c>
      <c r="H4" s="96">
        <f>ps_language5</f>
        <v>0</v>
      </c>
      <c r="I4" s="96">
        <f>ps_language6</f>
        <v>0</v>
      </c>
      <c r="J4" s="96">
        <f>ps_language7</f>
        <v>0</v>
      </c>
      <c r="K4" s="96">
        <f>ps_language8</f>
        <v>0</v>
      </c>
    </row>
    <row r="5" spans="1:11">
      <c r="A5" s="33" t="s">
        <v>705</v>
      </c>
      <c r="B5" s="5"/>
      <c r="C5" s="5"/>
      <c r="D5" s="5"/>
      <c r="E5" s="5"/>
      <c r="F5" s="5"/>
      <c r="G5" s="5"/>
      <c r="H5" s="5"/>
      <c r="I5" s="5"/>
      <c r="J5" s="5"/>
      <c r="K5" s="5"/>
    </row>
    <row r="6" spans="1:11">
      <c r="A6" s="10" t="s">
        <v>812</v>
      </c>
      <c r="B6" s="5"/>
      <c r="C6" s="5"/>
      <c r="D6" s="5"/>
      <c r="E6" s="5"/>
      <c r="F6" s="5"/>
      <c r="G6" s="5"/>
      <c r="H6" s="5"/>
      <c r="I6" s="5"/>
      <c r="J6" s="5"/>
      <c r="K6" s="5"/>
    </row>
    <row r="7" spans="1:11">
      <c r="A7" s="10" t="s">
        <v>182</v>
      </c>
      <c r="B7" s="5"/>
      <c r="C7" s="5"/>
      <c r="D7" s="5"/>
      <c r="E7" s="5"/>
      <c r="F7" s="5"/>
      <c r="G7" s="5"/>
      <c r="H7" s="5"/>
      <c r="I7" s="5"/>
      <c r="J7" s="5"/>
      <c r="K7" s="5"/>
    </row>
    <row r="8" spans="1:11">
      <c r="A8" s="10" t="s">
        <v>179</v>
      </c>
      <c r="B8" s="5"/>
      <c r="C8" s="5"/>
      <c r="D8" s="5"/>
      <c r="E8" s="5"/>
      <c r="F8" s="5"/>
      <c r="G8" s="5"/>
      <c r="H8" s="5"/>
      <c r="I8" s="5"/>
      <c r="J8" s="5"/>
      <c r="K8" s="5"/>
    </row>
    <row r="9" spans="1:11">
      <c r="A9" s="10" t="s">
        <v>715</v>
      </c>
      <c r="B9" s="5"/>
      <c r="C9" s="5"/>
      <c r="D9" s="5"/>
      <c r="E9" s="5"/>
      <c r="F9" s="5"/>
      <c r="G9" s="5"/>
      <c r="H9" s="5"/>
      <c r="I9" s="5"/>
      <c r="J9" s="5"/>
      <c r="K9" s="5"/>
    </row>
    <row r="10" spans="1:11">
      <c r="A10" s="10" t="s">
        <v>186</v>
      </c>
      <c r="B10" s="5"/>
      <c r="C10" s="5"/>
      <c r="D10" s="5"/>
      <c r="E10" s="5"/>
      <c r="F10" s="5"/>
      <c r="G10" s="5"/>
      <c r="H10" s="5"/>
      <c r="I10" s="5"/>
      <c r="J10" s="5"/>
      <c r="K10" s="5"/>
    </row>
    <row r="11" spans="1:11">
      <c r="A11" s="10" t="s">
        <v>574</v>
      </c>
      <c r="B11" s="5"/>
      <c r="C11" s="5"/>
      <c r="D11" s="5"/>
      <c r="E11" s="5"/>
      <c r="F11" s="5"/>
      <c r="G11" s="5"/>
      <c r="H11" s="5"/>
      <c r="I11" s="5"/>
      <c r="J11" s="5"/>
      <c r="K11" s="5"/>
    </row>
    <row r="12" spans="1:11">
      <c r="A12" s="10" t="s">
        <v>722</v>
      </c>
      <c r="B12" s="5"/>
      <c r="C12" s="5"/>
      <c r="D12" s="5"/>
      <c r="E12" s="5"/>
      <c r="F12" s="5"/>
      <c r="G12" s="5"/>
      <c r="H12" s="5"/>
      <c r="I12" s="5"/>
      <c r="J12" s="5"/>
      <c r="K12" s="5"/>
    </row>
    <row r="13" spans="1:11">
      <c r="A13" s="10" t="s">
        <v>725</v>
      </c>
      <c r="B13" s="5"/>
      <c r="C13" s="5"/>
      <c r="D13" s="5"/>
      <c r="E13" s="5"/>
      <c r="F13" s="5"/>
      <c r="G13" s="5"/>
      <c r="H13" s="5"/>
      <c r="I13" s="5"/>
      <c r="J13" s="5"/>
      <c r="K13" s="5"/>
    </row>
    <row r="14" spans="1:11">
      <c r="A14" s="10" t="s">
        <v>728</v>
      </c>
      <c r="B14" s="5"/>
      <c r="C14" s="5"/>
      <c r="D14" s="5"/>
      <c r="E14" s="5"/>
      <c r="F14" s="5"/>
      <c r="G14" s="5"/>
      <c r="H14" s="5"/>
      <c r="I14" s="5"/>
      <c r="J14" s="5"/>
      <c r="K14" s="5"/>
    </row>
    <row r="15" spans="1:11">
      <c r="A15" s="10" t="s">
        <v>731</v>
      </c>
      <c r="B15" s="5"/>
      <c r="C15" s="5"/>
      <c r="D15" s="5"/>
      <c r="E15" s="5"/>
      <c r="F15" s="5"/>
      <c r="G15" s="5"/>
      <c r="H15" s="5"/>
      <c r="I15" s="5"/>
      <c r="J15" s="5"/>
      <c r="K15" s="5"/>
    </row>
    <row r="16" spans="1:11">
      <c r="A16" s="10" t="s">
        <v>209</v>
      </c>
      <c r="B16" s="5"/>
      <c r="C16" s="5"/>
      <c r="D16" s="5"/>
      <c r="E16" s="5"/>
      <c r="F16" s="5"/>
      <c r="G16" s="5"/>
      <c r="H16" s="5"/>
      <c r="I16" s="5"/>
      <c r="J16" s="5"/>
      <c r="K16" s="5"/>
    </row>
    <row r="17" spans="1:11">
      <c r="A17" s="10" t="s">
        <v>206</v>
      </c>
      <c r="B17" s="5"/>
      <c r="C17" s="5"/>
      <c r="D17" s="5"/>
      <c r="E17" s="5"/>
      <c r="F17" s="5"/>
      <c r="G17" s="5"/>
      <c r="H17" s="5"/>
      <c r="I17" s="5"/>
      <c r="J17" s="5"/>
      <c r="K17" s="5"/>
    </row>
    <row r="18" spans="1:11">
      <c r="A18" s="10" t="s">
        <v>738</v>
      </c>
      <c r="B18" s="5"/>
      <c r="C18" s="5"/>
      <c r="D18" s="5"/>
      <c r="E18" s="5"/>
      <c r="F18" s="5"/>
      <c r="G18" s="5"/>
      <c r="H18" s="5"/>
      <c r="I18" s="5"/>
      <c r="J18" s="5"/>
      <c r="K18" s="5"/>
    </row>
    <row r="19" spans="1:11">
      <c r="A19" s="10" t="s">
        <v>741</v>
      </c>
      <c r="B19" s="5"/>
      <c r="C19" s="5"/>
      <c r="D19" s="5"/>
      <c r="E19" s="5"/>
      <c r="F19" s="5"/>
      <c r="G19" s="5"/>
      <c r="H19" s="5"/>
      <c r="I19" s="5"/>
      <c r="J19" s="5"/>
      <c r="K19" s="5"/>
    </row>
    <row r="20" spans="1:11">
      <c r="A20" s="10" t="s">
        <v>744</v>
      </c>
      <c r="B20" s="5"/>
      <c r="C20" s="5"/>
      <c r="D20" s="5"/>
      <c r="E20" s="5"/>
      <c r="F20" s="5"/>
      <c r="G20" s="5"/>
      <c r="H20" s="5"/>
      <c r="I20" s="5"/>
      <c r="J20" s="5"/>
      <c r="K20" s="5"/>
    </row>
    <row r="21" spans="1:11">
      <c r="A21" s="10" t="s">
        <v>747</v>
      </c>
      <c r="B21" s="5"/>
      <c r="C21" s="5"/>
      <c r="D21" s="5"/>
      <c r="E21" s="5"/>
      <c r="F21" s="5"/>
      <c r="G21" s="5"/>
      <c r="H21" s="5"/>
      <c r="I21" s="5"/>
      <c r="J21" s="5"/>
      <c r="K21" s="5"/>
    </row>
    <row r="22" spans="1:11">
      <c r="A22" s="10" t="s">
        <v>750</v>
      </c>
      <c r="B22" s="5"/>
      <c r="C22" s="5"/>
      <c r="D22" s="5"/>
      <c r="E22" s="5"/>
      <c r="F22" s="5"/>
      <c r="G22" s="5"/>
      <c r="H22" s="5"/>
      <c r="I22" s="5"/>
      <c r="J22" s="5"/>
      <c r="K22" s="5"/>
    </row>
    <row r="23" spans="1:11">
      <c r="A23" s="10" t="s">
        <v>753</v>
      </c>
      <c r="B23" s="5"/>
      <c r="C23" s="5"/>
      <c r="D23" s="5"/>
      <c r="E23" s="5"/>
      <c r="F23" s="5"/>
      <c r="G23" s="5"/>
      <c r="H23" s="5"/>
      <c r="I23" s="5"/>
      <c r="J23" s="5"/>
      <c r="K23" s="5"/>
    </row>
    <row r="24" spans="1:11">
      <c r="A24" s="10" t="s">
        <v>754</v>
      </c>
      <c r="B24" s="5"/>
      <c r="C24" s="5"/>
      <c r="D24" s="5"/>
      <c r="E24" s="5"/>
      <c r="F24" s="5"/>
      <c r="G24" s="5"/>
      <c r="H24" s="5"/>
      <c r="I24" s="5"/>
      <c r="J24" s="5"/>
      <c r="K24" s="5"/>
    </row>
    <row r="25" spans="1:11">
      <c r="A25" s="10" t="s">
        <v>755</v>
      </c>
      <c r="B25" s="5"/>
      <c r="C25" s="5"/>
      <c r="D25" s="5"/>
      <c r="E25" s="5"/>
      <c r="F25" s="5"/>
      <c r="G25" s="5"/>
      <c r="H25" s="5"/>
      <c r="I25" s="5"/>
      <c r="J25" s="5"/>
      <c r="K25" s="5"/>
    </row>
    <row r="26" spans="1:11">
      <c r="A26" s="10" t="s">
        <v>756</v>
      </c>
      <c r="B26" s="5"/>
      <c r="C26" s="5"/>
      <c r="D26" s="5"/>
      <c r="E26" s="5"/>
      <c r="F26" s="5"/>
      <c r="G26" s="5"/>
      <c r="H26" s="5"/>
      <c r="I26" s="5"/>
      <c r="J26" s="5"/>
      <c r="K26" s="5"/>
    </row>
    <row r="27" spans="1:11">
      <c r="A27" s="10" t="s">
        <v>757</v>
      </c>
      <c r="B27" s="5"/>
      <c r="C27" s="5"/>
      <c r="D27" s="5"/>
      <c r="E27" s="5"/>
      <c r="F27" s="5"/>
      <c r="G27" s="5"/>
      <c r="H27" s="5"/>
      <c r="I27" s="5"/>
      <c r="J27" s="5"/>
      <c r="K27" s="5"/>
    </row>
    <row r="28" spans="1:11">
      <c r="A28" s="10" t="s">
        <v>758</v>
      </c>
      <c r="B28" s="5"/>
      <c r="C28" s="5"/>
      <c r="D28" s="5"/>
      <c r="E28" s="5"/>
      <c r="F28" s="5"/>
      <c r="G28" s="5"/>
      <c r="H28" s="5"/>
      <c r="I28" s="5"/>
      <c r="J28" s="5"/>
      <c r="K28" s="5"/>
    </row>
    <row r="29" spans="1:11">
      <c r="A29" s="10" t="s">
        <v>647</v>
      </c>
      <c r="B29" s="5"/>
      <c r="C29" s="5"/>
      <c r="D29" s="5"/>
      <c r="E29" s="5"/>
      <c r="F29" s="5"/>
      <c r="G29" s="5"/>
      <c r="H29" s="5"/>
      <c r="I29" s="5"/>
      <c r="J29" s="5"/>
      <c r="K29" s="5"/>
    </row>
    <row r="30" spans="1:11">
      <c r="A30" s="10" t="s">
        <v>644</v>
      </c>
      <c r="B30" s="5"/>
      <c r="C30" s="5"/>
      <c r="D30" s="5"/>
      <c r="E30" s="5"/>
      <c r="F30" s="5"/>
      <c r="G30" s="5"/>
      <c r="H30" s="5"/>
      <c r="I30" s="5"/>
      <c r="J30" s="5"/>
      <c r="K30" s="5"/>
    </row>
    <row r="31" spans="1:11">
      <c r="A31" s="10" t="s">
        <v>634</v>
      </c>
      <c r="B31" s="5"/>
      <c r="C31" s="5"/>
      <c r="D31" s="5"/>
      <c r="E31" s="5"/>
      <c r="F31" s="5"/>
      <c r="G31" s="5"/>
      <c r="H31" s="5"/>
      <c r="I31" s="5"/>
      <c r="J31" s="5"/>
      <c r="K31" s="5"/>
    </row>
    <row r="32" spans="1:11">
      <c r="A32" s="10" t="s">
        <v>759</v>
      </c>
      <c r="B32" s="5"/>
      <c r="C32" s="5"/>
      <c r="D32" s="5"/>
      <c r="E32" s="5"/>
      <c r="F32" s="5"/>
      <c r="G32" s="5"/>
      <c r="H32" s="5"/>
      <c r="I32" s="5"/>
      <c r="J32" s="5"/>
      <c r="K32" s="5"/>
    </row>
    <row r="33" spans="1:11">
      <c r="A33" s="10" t="s">
        <v>650</v>
      </c>
      <c r="B33" s="5"/>
      <c r="C33" s="5"/>
      <c r="D33" s="5"/>
      <c r="E33" s="5"/>
      <c r="F33" s="5"/>
      <c r="G33" s="5"/>
      <c r="H33" s="5"/>
      <c r="I33" s="5"/>
      <c r="J33" s="5"/>
      <c r="K33" s="5"/>
    </row>
    <row r="34" spans="1:11">
      <c r="A34" s="10" t="s">
        <v>467</v>
      </c>
      <c r="B34" s="5"/>
      <c r="C34" s="5"/>
      <c r="D34" s="5"/>
      <c r="E34" s="5"/>
      <c r="F34" s="5"/>
      <c r="G34" s="5"/>
      <c r="H34" s="5"/>
      <c r="I34" s="5"/>
      <c r="J34" s="5"/>
      <c r="K34" s="5"/>
    </row>
    <row r="35" spans="1:11">
      <c r="A35" s="10" t="s">
        <v>760</v>
      </c>
      <c r="B35" s="5"/>
      <c r="C35" s="5"/>
      <c r="D35" s="5"/>
      <c r="E35" s="5"/>
      <c r="F35" s="5"/>
      <c r="G35" s="5"/>
      <c r="H35" s="5"/>
      <c r="I35" s="5"/>
      <c r="J35" s="5"/>
      <c r="K35" s="5"/>
    </row>
    <row r="36" spans="1:11">
      <c r="A36" s="10" t="s">
        <v>761</v>
      </c>
      <c r="B36" s="5"/>
      <c r="C36" s="5"/>
      <c r="D36" s="5"/>
      <c r="E36" s="5"/>
      <c r="F36" s="5"/>
      <c r="G36" s="5"/>
      <c r="H36" s="5"/>
      <c r="I36" s="5"/>
      <c r="J36" s="5"/>
      <c r="K36" s="5"/>
    </row>
  </sheetData>
  <sheetProtection algorithmName="SHA-512" hashValue="pDD6ofSMYUukHIwfHdPO01ugnq3j8y038/7U4oGlNVC0cgVWSecwFLA4a5XTGv4oWmlQc5DS5ivgsKi+kJs00g==" saltValue="kg/KOE4AQ8whK2NSfLvDSg==" spinCount="100000" sheet="1" scenarios="1"/>
  <mergeCells count="4">
    <mergeCell ref="A1:K1"/>
    <mergeCell ref="B2:C3"/>
    <mergeCell ref="D2:K3"/>
    <mergeCell ref="A2:A3"/>
  </mergeCells>
  <hyperlinks>
    <hyperlink ref="A2" location="'Index'!A1" display="Index"/>
  </hyperlinks>
  <pageMargins left="0.75" right="0.75" top="0.75" bottom="0.5" header="0.5" footer="0.7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74"/>
  <sheetViews>
    <sheetView workbookViewId="0">
      <selection sqref="A1 A1:E1"/>
    </sheetView>
  </sheetViews>
  <sheetFormatPr defaultColWidth="0" defaultRowHeight="13.8" zeroHeight="1"/>
  <cols>
    <col min="1" max="1" width="41.33203125" style="15" customWidth="1"/>
    <col min="2" max="2" width="50.6640625" style="15" customWidth="1"/>
    <col min="3" max="3" width="38.88671875" style="15" customWidth="1"/>
    <col min="4" max="4" width="21" style="15" customWidth="1"/>
    <col min="5" max="5" width="43.88671875" style="15" customWidth="1"/>
    <col min="6" max="7" width="21" style="15" hidden="1" customWidth="1"/>
    <col min="8" max="8" width="13.44140625" style="15" hidden="1" customWidth="1"/>
    <col min="9" max="9" width="23.6640625" style="15" customWidth="1"/>
    <col min="10" max="10" width="9.109375" style="15" hidden="1" customWidth="1"/>
    <col min="11" max="16384" width="9.109375" style="15" hidden="1"/>
  </cols>
  <sheetData>
    <row r="1" spans="1:9" customFormat="1" ht="22.95" customHeight="1">
      <c r="A1" s="208" t="s">
        <v>959</v>
      </c>
      <c r="B1" s="209"/>
      <c r="C1" s="209"/>
      <c r="D1" s="209"/>
      <c r="E1" s="210"/>
      <c r="F1" s="85"/>
      <c r="G1" s="85"/>
      <c r="H1" s="85"/>
      <c r="I1" s="18"/>
    </row>
    <row r="2" spans="1:9" customFormat="1" ht="15" customHeight="1">
      <c r="A2" s="103"/>
      <c r="B2" s="103"/>
      <c r="C2" s="103"/>
      <c r="D2" s="103"/>
      <c r="E2" s="103"/>
      <c r="F2" s="103"/>
      <c r="G2" s="103"/>
      <c r="H2" s="103"/>
      <c r="I2" s="18"/>
    </row>
    <row r="3" spans="1:9" customFormat="1" ht="41.4" customHeight="1">
      <c r="A3" s="211" t="s">
        <v>960</v>
      </c>
      <c r="B3" s="213"/>
      <c r="C3" s="215" t="s">
        <v>961</v>
      </c>
      <c r="D3" s="216"/>
      <c r="E3" s="216"/>
      <c r="F3" s="216"/>
      <c r="G3" s="216"/>
      <c r="H3" s="217"/>
      <c r="I3" s="18"/>
    </row>
    <row r="4" spans="1:9" customFormat="1" ht="46.5" customHeight="1">
      <c r="A4" s="212"/>
      <c r="B4" s="214"/>
      <c r="C4" s="218"/>
      <c r="D4" s="219"/>
      <c r="E4" s="219"/>
      <c r="F4" s="219"/>
      <c r="G4" s="219"/>
      <c r="H4" s="220"/>
      <c r="I4" s="18"/>
    </row>
    <row r="5" spans="1:9" customFormat="1" ht="15.75" customHeight="1">
      <c r="A5" s="104"/>
      <c r="B5" s="105"/>
      <c r="C5" s="106"/>
      <c r="D5" s="106"/>
      <c r="E5" s="106"/>
      <c r="F5" s="106"/>
      <c r="G5" s="106"/>
      <c r="H5" s="106"/>
      <c r="I5" s="18"/>
    </row>
    <row r="6" spans="1:9" customFormat="1" ht="41.4" customHeight="1">
      <c r="A6" s="211" t="s">
        <v>962</v>
      </c>
      <c r="B6" s="221" t="s">
        <v>963</v>
      </c>
      <c r="C6" s="215" t="s">
        <v>964</v>
      </c>
      <c r="D6" s="216"/>
      <c r="E6" s="216"/>
      <c r="F6" s="216"/>
      <c r="G6" s="216"/>
      <c r="H6" s="217"/>
      <c r="I6" s="18"/>
    </row>
    <row r="7" spans="1:9" customFormat="1" ht="37.5" customHeight="1">
      <c r="A7" s="212"/>
      <c r="B7" s="222"/>
      <c r="C7" s="218"/>
      <c r="D7" s="219"/>
      <c r="E7" s="219"/>
      <c r="F7" s="219"/>
      <c r="G7" s="219"/>
      <c r="H7" s="220"/>
      <c r="I7" s="18"/>
    </row>
    <row r="8" spans="1:9" customFormat="1" ht="27" customHeight="1">
      <c r="A8" s="107"/>
      <c r="B8" s="107"/>
      <c r="C8" s="107"/>
      <c r="D8" s="107"/>
      <c r="E8" s="107"/>
      <c r="F8" s="107"/>
      <c r="G8" s="107"/>
      <c r="H8" s="107"/>
      <c r="I8" s="18"/>
    </row>
    <row r="9" spans="1:9">
      <c r="A9" s="108"/>
      <c r="B9" s="108"/>
      <c r="C9" s="108"/>
      <c r="D9" s="108"/>
      <c r="E9" s="108"/>
      <c r="F9" s="108"/>
      <c r="G9" s="108"/>
      <c r="H9" s="108"/>
      <c r="I9" s="108"/>
    </row>
    <row r="10" spans="1:9">
      <c r="A10" s="108"/>
      <c r="B10" s="108"/>
      <c r="C10" s="108"/>
      <c r="D10" s="108"/>
      <c r="E10" s="108"/>
      <c r="F10" s="108"/>
      <c r="G10" s="108"/>
      <c r="H10" s="108"/>
      <c r="I10" s="108"/>
    </row>
    <row r="11" spans="1:9">
      <c r="A11" s="108"/>
      <c r="B11" s="108"/>
      <c r="C11" s="108"/>
      <c r="D11" s="108"/>
      <c r="E11" s="108"/>
      <c r="F11" s="108"/>
      <c r="G11" s="108"/>
      <c r="H11" s="108"/>
      <c r="I11" s="108"/>
    </row>
    <row r="12" spans="1:9">
      <c r="A12" s="108"/>
      <c r="B12" s="108"/>
      <c r="C12" s="108"/>
      <c r="D12" s="108"/>
      <c r="E12" s="108"/>
      <c r="F12" s="108"/>
      <c r="G12" s="108"/>
      <c r="H12" s="108"/>
      <c r="I12" s="108"/>
    </row>
    <row r="13" spans="1:9">
      <c r="A13" s="108"/>
      <c r="B13" s="108"/>
      <c r="C13" s="108"/>
      <c r="D13" s="108"/>
      <c r="E13" s="108"/>
      <c r="F13" s="108"/>
      <c r="G13" s="108"/>
      <c r="H13" s="108"/>
      <c r="I13" s="108"/>
    </row>
    <row r="14" spans="1:9">
      <c r="A14" s="108"/>
      <c r="B14" s="108"/>
      <c r="C14" s="108"/>
      <c r="D14" s="108"/>
      <c r="E14" s="108"/>
      <c r="F14" s="108"/>
      <c r="G14" s="108"/>
      <c r="H14" s="108"/>
      <c r="I14" s="108"/>
    </row>
    <row r="15" spans="1:9">
      <c r="A15" s="108"/>
      <c r="B15" s="109"/>
      <c r="C15" s="108"/>
      <c r="D15" s="108"/>
      <c r="E15" s="108"/>
      <c r="F15" s="108"/>
      <c r="G15" s="108"/>
      <c r="H15" s="108"/>
      <c r="I15" s="108"/>
    </row>
    <row r="16" spans="1:9">
      <c r="A16" s="108"/>
      <c r="B16" s="108"/>
      <c r="C16" s="108"/>
      <c r="D16" s="108"/>
      <c r="E16" s="108"/>
      <c r="F16" s="108"/>
      <c r="G16" s="108"/>
      <c r="H16" s="108"/>
      <c r="I16" s="108"/>
    </row>
    <row r="17" spans="1:9">
      <c r="A17" s="108"/>
      <c r="B17" s="108"/>
      <c r="C17" s="108"/>
      <c r="D17" s="108"/>
      <c r="E17" s="108"/>
      <c r="F17" s="108"/>
      <c r="G17" s="108"/>
      <c r="H17" s="108"/>
      <c r="I17" s="108"/>
    </row>
    <row r="18" spans="1:9">
      <c r="A18" s="108"/>
      <c r="B18" s="108"/>
      <c r="C18" s="108"/>
      <c r="D18" s="108"/>
      <c r="E18" s="108"/>
      <c r="F18" s="108"/>
      <c r="G18" s="108"/>
      <c r="H18" s="108"/>
      <c r="I18" s="108"/>
    </row>
    <row r="19" spans="1:9">
      <c r="A19" s="108"/>
      <c r="B19" s="108"/>
      <c r="C19" s="108"/>
      <c r="D19" s="108"/>
      <c r="E19" s="108"/>
      <c r="F19" s="108"/>
      <c r="G19" s="108"/>
      <c r="H19" s="108"/>
      <c r="I19" s="108"/>
    </row>
    <row r="20" spans="1:9">
      <c r="A20" s="108"/>
      <c r="B20" s="108"/>
      <c r="C20" s="108"/>
      <c r="D20" s="108"/>
      <c r="E20" s="108"/>
      <c r="F20" s="108"/>
      <c r="G20" s="108"/>
      <c r="H20" s="108"/>
      <c r="I20" s="108"/>
    </row>
    <row r="21" spans="1:9">
      <c r="A21" s="108"/>
      <c r="B21" s="108"/>
      <c r="C21" s="108"/>
      <c r="D21" s="108"/>
      <c r="E21" s="108"/>
      <c r="F21" s="108"/>
      <c r="G21" s="108"/>
      <c r="H21" s="108"/>
      <c r="I21" s="108"/>
    </row>
    <row r="22" spans="1:9">
      <c r="A22" s="108"/>
      <c r="B22" s="108"/>
      <c r="C22" s="108"/>
      <c r="D22" s="108"/>
      <c r="E22" s="108"/>
      <c r="F22" s="108"/>
      <c r="G22" s="108"/>
      <c r="H22" s="108"/>
      <c r="I22" s="108"/>
    </row>
    <row r="23" spans="1:9">
      <c r="A23" s="108"/>
      <c r="B23" s="108"/>
      <c r="C23" s="108"/>
      <c r="D23" s="108"/>
      <c r="E23" s="108"/>
      <c r="F23" s="108"/>
      <c r="G23" s="108"/>
      <c r="H23" s="108"/>
      <c r="I23" s="108"/>
    </row>
    <row r="24" spans="1:9">
      <c r="A24" s="108"/>
      <c r="B24" s="108"/>
      <c r="C24" s="108"/>
      <c r="D24" s="108"/>
      <c r="E24" s="108"/>
      <c r="F24" s="108"/>
      <c r="G24" s="108"/>
      <c r="H24" s="108"/>
      <c r="I24" s="108"/>
    </row>
    <row r="25" spans="1:9">
      <c r="A25" s="108"/>
      <c r="B25" s="108"/>
      <c r="C25" s="108"/>
      <c r="D25" s="108"/>
      <c r="E25" s="108"/>
      <c r="F25" s="108"/>
      <c r="G25" s="108"/>
      <c r="H25" s="108"/>
      <c r="I25" s="108"/>
    </row>
    <row r="26" spans="1:9">
      <c r="A26" s="108"/>
      <c r="B26" s="108"/>
      <c r="C26" s="108"/>
      <c r="D26" s="108"/>
      <c r="E26" s="108"/>
      <c r="F26" s="108"/>
      <c r="G26" s="108"/>
      <c r="H26" s="108"/>
      <c r="I26" s="108"/>
    </row>
    <row r="27" spans="1:9">
      <c r="A27" s="108"/>
      <c r="B27" s="108"/>
      <c r="C27" s="108"/>
      <c r="D27" s="108"/>
      <c r="E27" s="108"/>
      <c r="F27" s="108"/>
      <c r="G27" s="108"/>
      <c r="H27" s="108"/>
      <c r="I27" s="108"/>
    </row>
    <row r="28" spans="1:9">
      <c r="A28" s="108"/>
      <c r="B28" s="108"/>
      <c r="C28" s="108"/>
      <c r="D28" s="108"/>
      <c r="E28" s="108"/>
      <c r="F28" s="108"/>
      <c r="G28" s="108"/>
      <c r="H28" s="108"/>
      <c r="I28" s="108"/>
    </row>
    <row r="29" spans="1:9">
      <c r="A29" s="108"/>
      <c r="B29" s="108"/>
      <c r="C29" s="108"/>
      <c r="D29" s="108"/>
      <c r="E29" s="108"/>
      <c r="F29" s="108"/>
      <c r="G29" s="108"/>
      <c r="H29" s="108"/>
      <c r="I29" s="108"/>
    </row>
    <row r="30" spans="1:9">
      <c r="A30" s="108"/>
      <c r="B30" s="108"/>
      <c r="C30" s="108"/>
      <c r="D30" s="108"/>
      <c r="E30" s="108"/>
      <c r="F30" s="108"/>
      <c r="G30" s="108"/>
      <c r="H30" s="108"/>
      <c r="I30" s="108"/>
    </row>
    <row r="31" spans="1:9">
      <c r="A31" s="108"/>
      <c r="B31" s="108"/>
      <c r="C31" s="108"/>
      <c r="D31" s="108"/>
      <c r="E31" s="108"/>
      <c r="F31" s="108"/>
      <c r="G31" s="108"/>
      <c r="H31" s="108"/>
      <c r="I31" s="108"/>
    </row>
    <row r="32" spans="1:9">
      <c r="A32" s="108"/>
      <c r="B32" s="108"/>
      <c r="C32" s="108"/>
      <c r="D32" s="108"/>
      <c r="E32" s="108"/>
      <c r="F32" s="108"/>
      <c r="G32" s="108"/>
      <c r="H32" s="108"/>
      <c r="I32" s="108"/>
    </row>
    <row r="33" spans="1:9">
      <c r="A33" s="108"/>
      <c r="B33" s="108"/>
      <c r="C33" s="108"/>
      <c r="D33" s="108"/>
      <c r="E33" s="108"/>
      <c r="F33" s="108"/>
      <c r="G33" s="108"/>
      <c r="H33" s="108"/>
      <c r="I33" s="108"/>
    </row>
    <row r="34" spans="1:9">
      <c r="A34" s="108"/>
      <c r="B34" s="108"/>
      <c r="C34" s="108"/>
      <c r="D34" s="108"/>
      <c r="E34" s="108"/>
      <c r="F34" s="108"/>
      <c r="G34" s="108"/>
      <c r="H34" s="108"/>
      <c r="I34" s="108"/>
    </row>
    <row r="35" spans="1:9">
      <c r="A35" s="108"/>
      <c r="B35" s="108"/>
      <c r="C35" s="108"/>
      <c r="D35" s="108"/>
      <c r="E35" s="108"/>
      <c r="F35" s="108"/>
      <c r="G35" s="108"/>
      <c r="H35" s="108"/>
      <c r="I35" s="108"/>
    </row>
    <row r="36" spans="1:9">
      <c r="A36" s="108"/>
      <c r="B36" s="108"/>
      <c r="C36" s="108"/>
      <c r="D36" s="108"/>
      <c r="E36" s="108"/>
      <c r="F36" s="108"/>
      <c r="G36" s="108"/>
      <c r="H36" s="108"/>
      <c r="I36" s="108"/>
    </row>
    <row r="37" spans="1:9">
      <c r="A37" s="108"/>
      <c r="B37" s="108"/>
      <c r="C37" s="108"/>
      <c r="D37" s="108"/>
      <c r="E37" s="108"/>
      <c r="F37" s="108"/>
      <c r="G37" s="108"/>
      <c r="H37" s="108"/>
      <c r="I37" s="108"/>
    </row>
    <row r="38" spans="1:9">
      <c r="A38" s="108"/>
      <c r="B38" s="108"/>
      <c r="C38" s="108"/>
      <c r="D38" s="108"/>
      <c r="E38" s="108"/>
      <c r="F38" s="108"/>
      <c r="G38" s="108"/>
      <c r="H38" s="108"/>
      <c r="I38" s="108"/>
    </row>
    <row r="39" spans="1:9">
      <c r="A39" s="108"/>
      <c r="B39" s="108"/>
      <c r="C39" s="108"/>
      <c r="D39" s="108"/>
      <c r="E39" s="108"/>
      <c r="F39" s="108"/>
      <c r="G39" s="108"/>
      <c r="H39" s="108"/>
      <c r="I39" s="108"/>
    </row>
    <row r="40" spans="1:9">
      <c r="A40" s="108"/>
      <c r="B40" s="108"/>
      <c r="C40" s="108"/>
      <c r="D40" s="108"/>
      <c r="E40" s="108"/>
      <c r="F40" s="108"/>
      <c r="G40" s="108"/>
      <c r="H40" s="108"/>
      <c r="I40" s="108"/>
    </row>
    <row r="41" spans="1:9">
      <c r="A41" s="108"/>
      <c r="B41" s="108"/>
      <c r="C41" s="108"/>
      <c r="D41" s="108"/>
      <c r="E41" s="108"/>
      <c r="F41" s="108"/>
      <c r="G41" s="108"/>
      <c r="H41" s="108"/>
      <c r="I41" s="108"/>
    </row>
    <row r="42" spans="1:9">
      <c r="A42" s="108"/>
      <c r="B42" s="108"/>
      <c r="C42" s="108"/>
      <c r="D42" s="108"/>
      <c r="E42" s="108"/>
      <c r="F42" s="108"/>
      <c r="G42" s="108"/>
      <c r="H42" s="108"/>
      <c r="I42" s="108"/>
    </row>
    <row r="43" spans="1:9">
      <c r="A43" s="108"/>
      <c r="B43" s="108"/>
      <c r="C43" s="108"/>
      <c r="D43" s="108"/>
      <c r="E43" s="108"/>
      <c r="F43" s="108"/>
      <c r="G43" s="108"/>
      <c r="H43" s="108"/>
      <c r="I43" s="108"/>
    </row>
    <row r="44" spans="1:9">
      <c r="A44" s="108"/>
      <c r="B44" s="108"/>
      <c r="C44" s="108"/>
      <c r="D44" s="108"/>
      <c r="E44" s="108"/>
      <c r="F44" s="108"/>
      <c r="G44" s="108"/>
      <c r="H44" s="108"/>
      <c r="I44" s="108"/>
    </row>
    <row r="45" spans="1:9">
      <c r="A45" s="108"/>
      <c r="B45" s="108"/>
      <c r="C45" s="108"/>
      <c r="D45" s="108"/>
      <c r="E45" s="108"/>
      <c r="F45" s="108"/>
      <c r="G45" s="108"/>
      <c r="H45" s="108"/>
      <c r="I45" s="108"/>
    </row>
    <row r="46" spans="1:9">
      <c r="A46" s="108"/>
      <c r="B46" s="108"/>
      <c r="C46" s="108"/>
      <c r="D46" s="108"/>
      <c r="E46" s="108"/>
      <c r="F46" s="108"/>
      <c r="G46" s="108"/>
      <c r="H46" s="108"/>
      <c r="I46" s="108"/>
    </row>
    <row r="47" spans="1:9">
      <c r="A47" s="108"/>
      <c r="B47" s="108"/>
      <c r="C47" s="108"/>
      <c r="D47" s="108"/>
      <c r="E47" s="108"/>
      <c r="F47" s="108"/>
      <c r="G47" s="108"/>
      <c r="H47" s="108"/>
      <c r="I47" s="108"/>
    </row>
    <row r="48" spans="1:9">
      <c r="A48" s="108"/>
      <c r="B48" s="108"/>
      <c r="C48" s="108"/>
      <c r="D48" s="108"/>
      <c r="E48" s="108"/>
      <c r="F48" s="108"/>
      <c r="G48" s="108"/>
      <c r="H48" s="108"/>
      <c r="I48" s="108"/>
    </row>
    <row r="49" spans="1:9">
      <c r="A49" s="108"/>
      <c r="B49" s="108"/>
      <c r="C49" s="108"/>
      <c r="D49" s="108"/>
      <c r="E49" s="108"/>
      <c r="F49" s="108"/>
      <c r="G49" s="108"/>
      <c r="H49" s="108"/>
      <c r="I49" s="108"/>
    </row>
    <row r="50" spans="1:9">
      <c r="A50" s="108"/>
      <c r="B50" s="108"/>
      <c r="C50" s="108"/>
      <c r="D50" s="108"/>
      <c r="E50" s="108"/>
      <c r="F50" s="108"/>
      <c r="G50" s="108"/>
      <c r="H50" s="108"/>
      <c r="I50" s="108"/>
    </row>
    <row r="51" spans="1:9">
      <c r="A51" s="108"/>
      <c r="B51" s="108"/>
      <c r="C51" s="108"/>
      <c r="D51" s="108"/>
      <c r="E51" s="108"/>
      <c r="F51" s="108"/>
      <c r="G51" s="108"/>
      <c r="H51" s="108"/>
      <c r="I51" s="108"/>
    </row>
    <row r="52" spans="1:9">
      <c r="A52" s="108"/>
      <c r="B52" s="108"/>
      <c r="C52" s="108"/>
      <c r="D52" s="108"/>
      <c r="E52" s="108"/>
      <c r="F52" s="108"/>
      <c r="G52" s="108"/>
      <c r="H52" s="108"/>
      <c r="I52" s="108"/>
    </row>
    <row r="53" spans="1:9">
      <c r="A53" s="108"/>
      <c r="B53" s="108"/>
      <c r="C53" s="108"/>
      <c r="D53" s="108"/>
      <c r="E53" s="108"/>
      <c r="F53" s="108"/>
      <c r="G53" s="108"/>
      <c r="H53" s="108"/>
      <c r="I53" s="108"/>
    </row>
    <row r="54" spans="1:9">
      <c r="A54" s="108"/>
      <c r="B54" s="108"/>
      <c r="C54" s="108"/>
      <c r="D54" s="108"/>
      <c r="E54" s="108"/>
      <c r="F54" s="108"/>
      <c r="G54" s="108"/>
      <c r="H54" s="108"/>
      <c r="I54" s="108"/>
    </row>
    <row r="55" spans="1:9">
      <c r="A55" s="108"/>
      <c r="B55" s="108"/>
      <c r="C55" s="108"/>
      <c r="D55" s="108"/>
      <c r="E55" s="108"/>
      <c r="F55" s="108"/>
      <c r="G55" s="108"/>
      <c r="H55" s="108"/>
      <c r="I55" s="108"/>
    </row>
    <row r="56" spans="1:9">
      <c r="A56" s="108"/>
      <c r="B56" s="108"/>
      <c r="C56" s="108"/>
      <c r="D56" s="108"/>
      <c r="E56" s="108"/>
      <c r="F56" s="108"/>
      <c r="G56" s="108"/>
      <c r="H56" s="108"/>
      <c r="I56" s="108"/>
    </row>
    <row r="57" spans="1:9">
      <c r="A57" s="108"/>
      <c r="B57" s="108"/>
      <c r="C57" s="108"/>
      <c r="D57" s="108"/>
      <c r="E57" s="108"/>
      <c r="F57" s="108"/>
      <c r="G57" s="108"/>
      <c r="H57" s="108"/>
      <c r="I57" s="108"/>
    </row>
    <row r="58" spans="1:9">
      <c r="A58" s="108"/>
      <c r="B58" s="108"/>
      <c r="C58" s="108"/>
      <c r="D58" s="108"/>
      <c r="E58" s="108"/>
      <c r="F58" s="108"/>
      <c r="G58" s="108"/>
      <c r="H58" s="108"/>
      <c r="I58" s="108"/>
    </row>
    <row r="59" spans="1:9">
      <c r="A59" s="108"/>
      <c r="B59" s="108"/>
      <c r="C59" s="108"/>
      <c r="D59" s="108"/>
      <c r="E59" s="108"/>
      <c r="F59" s="108"/>
      <c r="G59" s="108"/>
      <c r="H59" s="108"/>
      <c r="I59" s="108"/>
    </row>
    <row r="60" spans="1:9">
      <c r="A60" s="108"/>
      <c r="B60" s="108"/>
      <c r="C60" s="108"/>
      <c r="D60" s="108"/>
      <c r="E60" s="108"/>
      <c r="F60" s="108"/>
      <c r="G60" s="108"/>
      <c r="H60" s="108"/>
      <c r="I60" s="108"/>
    </row>
    <row r="61" spans="1:9">
      <c r="A61" s="108"/>
      <c r="B61" s="108"/>
      <c r="C61" s="108"/>
      <c r="D61" s="108"/>
      <c r="E61" s="108"/>
      <c r="F61" s="108"/>
      <c r="G61" s="108"/>
      <c r="H61" s="108"/>
      <c r="I61" s="108"/>
    </row>
    <row r="62" spans="1:9">
      <c r="A62" s="108"/>
      <c r="B62" s="108"/>
      <c r="C62" s="108"/>
      <c r="D62" s="108"/>
      <c r="E62" s="108"/>
      <c r="F62" s="108"/>
      <c r="G62" s="108"/>
      <c r="H62" s="108"/>
      <c r="I62" s="108"/>
    </row>
    <row r="63" spans="1:9">
      <c r="A63" s="108"/>
      <c r="B63" s="108"/>
      <c r="C63" s="108"/>
      <c r="D63" s="108"/>
      <c r="E63" s="108"/>
      <c r="F63" s="108"/>
      <c r="G63" s="108"/>
      <c r="H63" s="108"/>
      <c r="I63" s="108"/>
    </row>
    <row r="64" spans="1:9">
      <c r="A64" s="108"/>
      <c r="B64" s="108"/>
      <c r="C64" s="108"/>
      <c r="D64" s="108"/>
      <c r="E64" s="108"/>
      <c r="F64" s="108"/>
      <c r="G64" s="108"/>
      <c r="H64" s="108"/>
      <c r="I64" s="108"/>
    </row>
    <row r="65" spans="1:9">
      <c r="A65" s="108"/>
      <c r="B65" s="108"/>
      <c r="C65" s="108"/>
      <c r="D65" s="108"/>
      <c r="E65" s="108"/>
      <c r="F65" s="108"/>
      <c r="G65" s="108"/>
      <c r="H65" s="108"/>
      <c r="I65" s="108"/>
    </row>
    <row r="66" spans="1:9">
      <c r="A66" s="108"/>
      <c r="B66" s="108"/>
      <c r="C66" s="108"/>
      <c r="D66" s="108"/>
      <c r="E66" s="108"/>
      <c r="F66" s="108"/>
      <c r="G66" s="108"/>
      <c r="H66" s="108"/>
      <c r="I66" s="108"/>
    </row>
    <row r="67" spans="1:9">
      <c r="A67" s="108"/>
      <c r="B67" s="108"/>
      <c r="C67" s="108"/>
      <c r="D67" s="108"/>
      <c r="E67" s="108"/>
      <c r="F67" s="108"/>
      <c r="G67" s="108"/>
      <c r="H67" s="108"/>
      <c r="I67" s="108"/>
    </row>
    <row r="68" spans="1:9">
      <c r="A68" s="108"/>
      <c r="B68" s="108"/>
      <c r="C68" s="108"/>
      <c r="D68" s="108"/>
      <c r="E68" s="108"/>
      <c r="F68" s="108"/>
      <c r="G68" s="108"/>
      <c r="H68" s="108"/>
      <c r="I68" s="110"/>
    </row>
    <row r="69" spans="1:9">
      <c r="A69" s="108"/>
      <c r="B69" s="108"/>
      <c r="C69" s="108"/>
      <c r="D69" s="108"/>
      <c r="E69" s="108"/>
      <c r="F69" s="108"/>
      <c r="G69" s="108"/>
      <c r="H69" s="108"/>
      <c r="I69" s="110"/>
    </row>
    <row r="70" spans="1:9">
      <c r="A70" s="108"/>
      <c r="B70" s="108"/>
      <c r="C70" s="108"/>
      <c r="D70" s="108"/>
      <c r="E70" s="108"/>
      <c r="F70" s="108"/>
      <c r="G70" s="108"/>
      <c r="H70" s="108"/>
      <c r="I70" s="110"/>
    </row>
    <row r="71" spans="1:9">
      <c r="A71" s="110"/>
      <c r="B71" s="108"/>
      <c r="C71" s="108"/>
      <c r="D71" s="108"/>
      <c r="E71" s="108"/>
      <c r="F71" s="108"/>
      <c r="G71" s="108"/>
      <c r="H71" s="108"/>
      <c r="I71" s="108"/>
    </row>
    <row r="72" spans="1:9">
      <c r="A72" s="110"/>
      <c r="B72" s="110"/>
      <c r="C72" s="110"/>
      <c r="D72" s="110"/>
      <c r="E72" s="110"/>
      <c r="F72" s="110"/>
      <c r="G72" s="110"/>
      <c r="H72" s="110"/>
      <c r="I72" s="108"/>
    </row>
    <row r="73" spans="1:9">
      <c r="A73" s="110"/>
      <c r="B73" s="110"/>
      <c r="C73" s="110"/>
      <c r="D73" s="110"/>
      <c r="E73" s="110"/>
      <c r="F73" s="110"/>
      <c r="G73" s="110"/>
      <c r="H73" s="110"/>
      <c r="I73" s="108"/>
    </row>
    <row r="74" spans="1:9">
      <c r="A74" s="108"/>
      <c r="B74" s="110"/>
      <c r="C74" s="110"/>
      <c r="D74" s="110"/>
      <c r="E74" s="110"/>
      <c r="F74" s="110"/>
      <c r="G74" s="110"/>
      <c r="H74" s="110"/>
      <c r="I74" s="108"/>
    </row>
  </sheetData>
  <sheetProtection algorithmName="SHA-512" hashValue="olJYqAVr0PIJGaLhyQFpTPpJgSNrl6wNxa1cM6RF0OceeGGAt/mcu1cjWP8CVt62TqEY1pMMCD+OdVp9XFVl0w==" saltValue="9ayHX+EqokljEsao4auFOw==" spinCount="100000" sheet="1" scenarios="1"/>
  <mergeCells count="7">
    <mergeCell ref="A1:E1"/>
    <mergeCell ref="A3:A4"/>
    <mergeCell ref="B3:B4"/>
    <mergeCell ref="C3:H4"/>
    <mergeCell ref="A6:A7"/>
    <mergeCell ref="B6:B7"/>
    <mergeCell ref="C6:H7"/>
  </mergeCells>
  <dataValidations count="2">
    <dataValidation operator="greaterThan" allowBlank="1" showInputMessage="1" showErrorMessage="1" sqref="B3:B4"/>
    <dataValidation type="whole" operator="greaterThan" allowBlank="1" showInputMessage="1" showErrorMessage="1" sqref="B2">
      <formula1>0</formula1>
    </dataValidation>
  </dataValidations>
  <pageMargins left="0.7" right="0.7" top="0.75" bottom="0.75" header="0.3" footer="0.3"/>
  <pageSetup paperSize="9" orientation="portrait" horizontalDpi="90" verticalDpi="9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BB385"/>
  <sheetViews>
    <sheetView workbookViewId="0">
      <pane xSplit="3" ySplit="2" topLeftCell="D3" activePane="bottomRight" state="frozenSplit"/>
      <selection activeCell="B1" sqref="B1"/>
      <selection pane="topRight"/>
      <selection pane="bottomLeft"/>
      <selection pane="bottomRight" activeCell="B1" sqref="B1"/>
    </sheetView>
  </sheetViews>
  <sheetFormatPr defaultColWidth="0" defaultRowHeight="14.4" zeroHeight="1"/>
  <cols>
    <col min="1" max="1" width="26.88671875" style="13" customWidth="1"/>
    <col min="2" max="2" width="37.6640625" bestFit="1" customWidth="1"/>
    <col min="3" max="44" width="50.6640625" style="13" customWidth="1"/>
    <col min="45" max="45" width="67.33203125" style="13" customWidth="1"/>
    <col min="46" max="53" width="50.6640625" style="13" customWidth="1"/>
    <col min="54" max="54" width="9.109375" style="111" customWidth="1"/>
    <col min="55" max="55" width="9.109375" style="13" hidden="1" customWidth="1"/>
    <col min="56" max="16384" width="9.109375" style="13" hidden="1"/>
  </cols>
  <sheetData>
    <row r="1" spans="1:54" customFormat="1" ht="15" customHeight="1">
      <c r="A1" s="113" t="s">
        <v>965</v>
      </c>
      <c r="B1" s="18"/>
      <c r="C1" s="113" t="s">
        <v>966</v>
      </c>
      <c r="D1" s="114" t="s">
        <v>967</v>
      </c>
      <c r="E1" s="114" t="s">
        <v>968</v>
      </c>
      <c r="F1" s="114" t="s">
        <v>969</v>
      </c>
      <c r="G1" s="114" t="s">
        <v>970</v>
      </c>
      <c r="H1" s="115" t="s">
        <v>971</v>
      </c>
      <c r="I1" s="115" t="s">
        <v>972</v>
      </c>
      <c r="J1" s="115" t="s">
        <v>973</v>
      </c>
      <c r="K1" s="115" t="s">
        <v>974</v>
      </c>
      <c r="L1" s="115" t="s">
        <v>975</v>
      </c>
      <c r="M1" s="115" t="s">
        <v>976</v>
      </c>
      <c r="N1" s="115" t="s">
        <v>977</v>
      </c>
      <c r="O1" s="115" t="s">
        <v>978</v>
      </c>
      <c r="P1" s="115" t="s">
        <v>979</v>
      </c>
      <c r="Q1" s="115" t="s">
        <v>980</v>
      </c>
      <c r="R1" s="115" t="s">
        <v>981</v>
      </c>
      <c r="S1" s="115" t="s">
        <v>982</v>
      </c>
      <c r="T1" s="115" t="s">
        <v>983</v>
      </c>
      <c r="U1" s="115" t="s">
        <v>984</v>
      </c>
      <c r="V1" s="115" t="s">
        <v>985</v>
      </c>
      <c r="W1" s="115" t="s">
        <v>986</v>
      </c>
      <c r="X1" s="115"/>
      <c r="Y1" s="115" t="s">
        <v>987</v>
      </c>
      <c r="Z1" s="115" t="s">
        <v>988</v>
      </c>
      <c r="AA1" s="115" t="s">
        <v>989</v>
      </c>
      <c r="AB1" s="115" t="s">
        <v>990</v>
      </c>
      <c r="AC1" s="115" t="s">
        <v>991</v>
      </c>
      <c r="AD1" s="115" t="s">
        <v>992</v>
      </c>
      <c r="AE1" s="115" t="s">
        <v>993</v>
      </c>
      <c r="AF1" s="115" t="s">
        <v>994</v>
      </c>
      <c r="AG1" s="115" t="s">
        <v>995</v>
      </c>
      <c r="AH1" s="115" t="s">
        <v>996</v>
      </c>
      <c r="AI1" s="115" t="s">
        <v>997</v>
      </c>
      <c r="AJ1" s="115" t="s">
        <v>998</v>
      </c>
      <c r="AK1" s="115" t="s">
        <v>999</v>
      </c>
      <c r="AL1" s="115" t="s">
        <v>1000</v>
      </c>
      <c r="AM1" s="115" t="s">
        <v>1001</v>
      </c>
      <c r="AN1" s="115" t="s">
        <v>1002</v>
      </c>
      <c r="AO1" s="115" t="s">
        <v>1003</v>
      </c>
      <c r="AP1" s="115" t="s">
        <v>1004</v>
      </c>
      <c r="AQ1" s="115" t="s">
        <v>1005</v>
      </c>
      <c r="AR1" s="115" t="s">
        <v>1006</v>
      </c>
      <c r="AS1" s="115" t="s">
        <v>1007</v>
      </c>
      <c r="AT1" s="115" t="s">
        <v>1008</v>
      </c>
      <c r="AU1" s="115" t="s">
        <v>1009</v>
      </c>
      <c r="AV1" s="115" t="s">
        <v>1010</v>
      </c>
      <c r="AW1" s="115" t="s">
        <v>1011</v>
      </c>
      <c r="AX1" s="115" t="s">
        <v>1012</v>
      </c>
      <c r="AY1" s="115" t="s">
        <v>1013</v>
      </c>
      <c r="AZ1" s="115" t="s">
        <v>1014</v>
      </c>
      <c r="BA1" s="115" t="s">
        <v>1015</v>
      </c>
      <c r="BB1" s="18"/>
    </row>
    <row r="2" spans="1:54">
      <c r="A2" s="113" t="s">
        <v>1016</v>
      </c>
      <c r="B2" s="18"/>
      <c r="C2" s="116" t="s">
        <v>1017</v>
      </c>
      <c r="D2" s="116" t="s">
        <v>1018</v>
      </c>
      <c r="E2" s="116" t="s">
        <v>1019</v>
      </c>
      <c r="F2" s="116" t="s">
        <v>1020</v>
      </c>
      <c r="G2" s="116" t="s">
        <v>1021</v>
      </c>
      <c r="H2" s="116" t="s">
        <v>1022</v>
      </c>
      <c r="I2" s="116" t="s">
        <v>1023</v>
      </c>
      <c r="J2" s="116" t="s">
        <v>1024</v>
      </c>
      <c r="K2" s="116" t="s">
        <v>1025</v>
      </c>
      <c r="L2" s="116" t="s">
        <v>1026</v>
      </c>
      <c r="M2" s="116" t="s">
        <v>1027</v>
      </c>
      <c r="N2" s="116" t="s">
        <v>1028</v>
      </c>
      <c r="O2" s="116" t="s">
        <v>1029</v>
      </c>
      <c r="P2" s="116" t="s">
        <v>1030</v>
      </c>
      <c r="Q2" s="116" t="s">
        <v>1031</v>
      </c>
      <c r="R2" s="116" t="s">
        <v>1032</v>
      </c>
      <c r="S2" s="116" t="s">
        <v>1033</v>
      </c>
      <c r="T2" s="116" t="s">
        <v>1034</v>
      </c>
      <c r="U2" s="116" t="s">
        <v>1035</v>
      </c>
      <c r="V2" s="116" t="s">
        <v>1036</v>
      </c>
      <c r="W2" s="116" t="s">
        <v>1037</v>
      </c>
      <c r="X2" s="116" t="s">
        <v>1038</v>
      </c>
      <c r="Y2" s="116" t="s">
        <v>1039</v>
      </c>
      <c r="Z2" s="116" t="s">
        <v>1040</v>
      </c>
      <c r="AA2" s="116" t="s">
        <v>1041</v>
      </c>
      <c r="AB2" s="116" t="s">
        <v>1042</v>
      </c>
      <c r="AC2" s="116" t="s">
        <v>1043</v>
      </c>
      <c r="AD2" s="116" t="s">
        <v>1044</v>
      </c>
      <c r="AE2" s="116" t="s">
        <v>1045</v>
      </c>
      <c r="AF2" s="116" t="s">
        <v>1046</v>
      </c>
      <c r="AG2" s="116" t="s">
        <v>1047</v>
      </c>
      <c r="AH2" s="116" t="s">
        <v>102</v>
      </c>
      <c r="AI2" s="116" t="s">
        <v>1048</v>
      </c>
      <c r="AJ2" s="116" t="s">
        <v>1049</v>
      </c>
      <c r="AK2" s="116" t="s">
        <v>1050</v>
      </c>
      <c r="AL2" s="116" t="s">
        <v>1051</v>
      </c>
      <c r="AM2" s="116" t="s">
        <v>1052</v>
      </c>
      <c r="AN2" s="116" t="s">
        <v>1053</v>
      </c>
      <c r="AO2" s="116" t="s">
        <v>1054</v>
      </c>
      <c r="AP2" s="116" t="s">
        <v>1055</v>
      </c>
      <c r="AQ2" s="116" t="s">
        <v>1056</v>
      </c>
      <c r="AR2" s="116" t="s">
        <v>1057</v>
      </c>
      <c r="AS2" s="116" t="s">
        <v>1058</v>
      </c>
      <c r="AT2" s="116" t="s">
        <v>1059</v>
      </c>
      <c r="AU2" s="116" t="s">
        <v>1060</v>
      </c>
      <c r="AV2" s="116" t="s">
        <v>1061</v>
      </c>
      <c r="AW2" s="116" t="s">
        <v>1062</v>
      </c>
      <c r="AX2" s="116" t="s">
        <v>1063</v>
      </c>
      <c r="AY2" s="116" t="s">
        <v>1064</v>
      </c>
      <c r="AZ2" s="116" t="s">
        <v>1065</v>
      </c>
      <c r="BA2" s="116" t="s">
        <v>1066</v>
      </c>
      <c r="BB2" s="113"/>
    </row>
    <row r="3" spans="1:54" s="112" customFormat="1" ht="12.75" customHeight="1">
      <c r="A3" s="117"/>
      <c r="B3" s="117"/>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c r="AQ3" s="117"/>
      <c r="AR3" s="117"/>
      <c r="AS3" s="117"/>
      <c r="AT3" s="117"/>
      <c r="AU3" s="117"/>
      <c r="AV3" s="117"/>
      <c r="AW3" s="117"/>
      <c r="AX3" s="117"/>
      <c r="AY3" s="117"/>
      <c r="AZ3" s="117"/>
      <c r="BA3" s="117"/>
      <c r="BB3" s="113"/>
    </row>
    <row r="4" spans="1:54" customFormat="1" ht="12.75" customHeight="1">
      <c r="A4" s="116"/>
      <c r="B4" s="223" t="s">
        <v>818</v>
      </c>
      <c r="C4" s="116" t="s">
        <v>1067</v>
      </c>
      <c r="D4" s="116"/>
      <c r="E4" s="116" t="s">
        <v>1068</v>
      </c>
      <c r="F4" s="116"/>
      <c r="G4" s="116"/>
      <c r="H4" s="116"/>
      <c r="I4" s="116" t="s">
        <v>1069</v>
      </c>
      <c r="J4" s="116" t="s">
        <v>1070</v>
      </c>
      <c r="K4" s="116" t="s">
        <v>1071</v>
      </c>
      <c r="L4" s="116" t="s">
        <v>1072</v>
      </c>
      <c r="M4" s="116" t="s">
        <v>1073</v>
      </c>
      <c r="N4" s="116" t="s">
        <v>1074</v>
      </c>
      <c r="O4" s="116" t="s">
        <v>1075</v>
      </c>
      <c r="P4" s="116" t="s">
        <v>1076</v>
      </c>
      <c r="Q4" s="116"/>
      <c r="R4" s="116"/>
      <c r="S4" s="116" t="s">
        <v>1077</v>
      </c>
      <c r="T4" s="116" t="s">
        <v>1078</v>
      </c>
      <c r="U4" s="116" t="s">
        <v>1079</v>
      </c>
      <c r="V4" s="116"/>
      <c r="W4" s="116" t="s">
        <v>1080</v>
      </c>
      <c r="X4" s="116" t="s">
        <v>1081</v>
      </c>
      <c r="Y4" s="116" t="s">
        <v>1082</v>
      </c>
      <c r="Z4" s="116"/>
      <c r="AA4" s="116"/>
      <c r="AB4" s="116"/>
      <c r="AC4" s="116" t="s">
        <v>1083</v>
      </c>
      <c r="AD4" s="118" t="s">
        <v>1084</v>
      </c>
      <c r="AE4" s="116" t="s">
        <v>1085</v>
      </c>
      <c r="AF4" s="116" t="s">
        <v>1086</v>
      </c>
      <c r="AG4" s="116" t="s">
        <v>1087</v>
      </c>
      <c r="AH4" s="116"/>
      <c r="AI4" s="116"/>
      <c r="AJ4" s="116"/>
      <c r="AK4" s="116" t="s">
        <v>1088</v>
      </c>
      <c r="AL4" s="116" t="s">
        <v>1089</v>
      </c>
      <c r="AM4" s="116"/>
      <c r="AN4" s="116" t="s">
        <v>1090</v>
      </c>
      <c r="AO4" s="116" t="s">
        <v>1091</v>
      </c>
      <c r="AP4" s="116" t="s">
        <v>1092</v>
      </c>
      <c r="AQ4" s="116"/>
      <c r="AR4" s="116"/>
      <c r="AS4" s="116" t="s">
        <v>1093</v>
      </c>
      <c r="AT4" s="116" t="s">
        <v>1094</v>
      </c>
      <c r="AU4" s="116" t="s">
        <v>1095</v>
      </c>
      <c r="AV4" s="116"/>
      <c r="AW4" s="116" t="s">
        <v>1096</v>
      </c>
      <c r="AX4" s="116"/>
      <c r="AY4" s="116"/>
      <c r="AZ4" s="116" t="s">
        <v>1097</v>
      </c>
      <c r="BA4" s="116" t="s">
        <v>1098</v>
      </c>
      <c r="BB4" s="113"/>
    </row>
    <row r="5" spans="1:54" customFormat="1" ht="12.75" customHeight="1">
      <c r="A5" s="116"/>
      <c r="B5" s="224"/>
      <c r="C5" s="116" t="s">
        <v>1099</v>
      </c>
      <c r="D5" s="116"/>
      <c r="E5" s="116" t="s">
        <v>1100</v>
      </c>
      <c r="F5" s="116"/>
      <c r="G5" s="116"/>
      <c r="H5" s="116"/>
      <c r="I5" s="116" t="s">
        <v>1101</v>
      </c>
      <c r="J5" s="116" t="s">
        <v>1102</v>
      </c>
      <c r="K5" s="116" t="s">
        <v>1103</v>
      </c>
      <c r="L5" s="116" t="s">
        <v>1104</v>
      </c>
      <c r="M5" s="116" t="s">
        <v>1105</v>
      </c>
      <c r="N5" s="116" t="s">
        <v>1106</v>
      </c>
      <c r="O5" s="116" t="s">
        <v>1107</v>
      </c>
      <c r="P5" s="116" t="s">
        <v>1108</v>
      </c>
      <c r="Q5" s="116"/>
      <c r="R5" s="116"/>
      <c r="S5" s="116" t="s">
        <v>1109</v>
      </c>
      <c r="T5" s="116" t="s">
        <v>1110</v>
      </c>
      <c r="U5" s="116" t="s">
        <v>1111</v>
      </c>
      <c r="V5" s="116"/>
      <c r="W5" s="116" t="s">
        <v>1112</v>
      </c>
      <c r="X5" s="116" t="s">
        <v>1112</v>
      </c>
      <c r="Y5" s="116" t="s">
        <v>1113</v>
      </c>
      <c r="Z5" s="116"/>
      <c r="AA5" s="116"/>
      <c r="AB5" s="116"/>
      <c r="AC5" s="116" t="s">
        <v>1114</v>
      </c>
      <c r="AD5" s="116" t="s">
        <v>1115</v>
      </c>
      <c r="AE5" s="116" t="s">
        <v>1116</v>
      </c>
      <c r="AF5" s="116" t="s">
        <v>1117</v>
      </c>
      <c r="AG5" s="116" t="s">
        <v>1118</v>
      </c>
      <c r="AH5" s="116"/>
      <c r="AI5" s="116"/>
      <c r="AJ5" s="116"/>
      <c r="AK5" s="116" t="s">
        <v>1119</v>
      </c>
      <c r="AL5" s="116" t="s">
        <v>1120</v>
      </c>
      <c r="AM5" s="116"/>
      <c r="AN5" s="116" t="s">
        <v>1121</v>
      </c>
      <c r="AO5" s="116" t="s">
        <v>1122</v>
      </c>
      <c r="AP5" s="116" t="s">
        <v>1123</v>
      </c>
      <c r="AQ5" s="116"/>
      <c r="AR5" s="116"/>
      <c r="AS5" s="116" t="s">
        <v>1124</v>
      </c>
      <c r="AT5" s="116" t="s">
        <v>1125</v>
      </c>
      <c r="AU5" s="116" t="s">
        <v>1126</v>
      </c>
      <c r="AV5" s="116"/>
      <c r="AW5" s="116" t="s">
        <v>1127</v>
      </c>
      <c r="AX5" s="116"/>
      <c r="AY5" s="116"/>
      <c r="AZ5" s="116" t="s">
        <v>1128</v>
      </c>
      <c r="BA5" s="116" t="s">
        <v>1129</v>
      </c>
      <c r="BB5" s="113"/>
    </row>
    <row r="6" spans="1:54" customFormat="1" ht="12.75" customHeight="1">
      <c r="A6" s="116"/>
      <c r="B6" s="224"/>
      <c r="C6" s="116" t="s">
        <v>1130</v>
      </c>
      <c r="D6" s="116"/>
      <c r="E6" s="116" t="s">
        <v>1131</v>
      </c>
      <c r="F6" s="116"/>
      <c r="G6" s="116"/>
      <c r="H6" s="116"/>
      <c r="I6" s="116" t="s">
        <v>1132</v>
      </c>
      <c r="J6" s="116" t="s">
        <v>1133</v>
      </c>
      <c r="K6" s="116" t="s">
        <v>1134</v>
      </c>
      <c r="L6" s="116" t="s">
        <v>1135</v>
      </c>
      <c r="M6" s="116" t="s">
        <v>1136</v>
      </c>
      <c r="N6" s="116" t="s">
        <v>1137</v>
      </c>
      <c r="O6" s="116" t="s">
        <v>1138</v>
      </c>
      <c r="P6" s="116" t="s">
        <v>1139</v>
      </c>
      <c r="Q6" s="116"/>
      <c r="R6" s="116"/>
      <c r="S6" s="116" t="s">
        <v>1140</v>
      </c>
      <c r="T6" s="116" t="s">
        <v>1141</v>
      </c>
      <c r="U6" s="116" t="s">
        <v>1142</v>
      </c>
      <c r="V6" s="116"/>
      <c r="W6" s="116" t="s">
        <v>1143</v>
      </c>
      <c r="X6" s="116" t="s">
        <v>1144</v>
      </c>
      <c r="Y6" s="116" t="s">
        <v>1145</v>
      </c>
      <c r="Z6" s="116"/>
      <c r="AA6" s="116"/>
      <c r="AB6" s="116"/>
      <c r="AC6" s="116" t="s">
        <v>1146</v>
      </c>
      <c r="AD6" s="116" t="s">
        <v>1147</v>
      </c>
      <c r="AE6" s="116" t="s">
        <v>1148</v>
      </c>
      <c r="AF6" s="116" t="s">
        <v>1149</v>
      </c>
      <c r="AG6" s="116" t="s">
        <v>1150</v>
      </c>
      <c r="AH6" s="116"/>
      <c r="AI6" s="116"/>
      <c r="AJ6" s="116"/>
      <c r="AK6" s="116" t="s">
        <v>1151</v>
      </c>
      <c r="AL6" s="116" t="s">
        <v>1152</v>
      </c>
      <c r="AM6" s="116"/>
      <c r="AN6" s="116" t="s">
        <v>1153</v>
      </c>
      <c r="AO6" s="116" t="s">
        <v>1154</v>
      </c>
      <c r="AP6" s="116" t="s">
        <v>1155</v>
      </c>
      <c r="AQ6" s="116"/>
      <c r="AR6" s="116"/>
      <c r="AS6" s="116" t="s">
        <v>1156</v>
      </c>
      <c r="AT6" s="116" t="s">
        <v>1157</v>
      </c>
      <c r="AU6" s="116" t="s">
        <v>1141</v>
      </c>
      <c r="AV6" s="116"/>
      <c r="AW6" s="116" t="s">
        <v>1158</v>
      </c>
      <c r="AX6" s="116"/>
      <c r="AY6" s="116"/>
      <c r="AZ6" s="116" t="s">
        <v>1154</v>
      </c>
      <c r="BA6" s="116" t="s">
        <v>1159</v>
      </c>
      <c r="BB6" s="113"/>
    </row>
    <row r="7" spans="1:54" customFormat="1" ht="12.75" customHeight="1">
      <c r="A7" s="116"/>
      <c r="B7" s="224"/>
      <c r="C7" s="116" t="s">
        <v>1160</v>
      </c>
      <c r="D7" s="116"/>
      <c r="E7" s="116" t="s">
        <v>1161</v>
      </c>
      <c r="F7" s="116"/>
      <c r="G7" s="116"/>
      <c r="H7" s="116"/>
      <c r="I7" s="116" t="s">
        <v>1162</v>
      </c>
      <c r="J7" s="116" t="s">
        <v>1163</v>
      </c>
      <c r="K7" s="116" t="s">
        <v>1164</v>
      </c>
      <c r="L7" s="116" t="s">
        <v>1165</v>
      </c>
      <c r="M7" s="116" t="s">
        <v>1166</v>
      </c>
      <c r="N7" s="116" t="s">
        <v>1167</v>
      </c>
      <c r="O7" s="116" t="s">
        <v>1168</v>
      </c>
      <c r="P7" s="116" t="s">
        <v>1169</v>
      </c>
      <c r="Q7" s="116"/>
      <c r="R7" s="116"/>
      <c r="S7" s="116" t="s">
        <v>1170</v>
      </c>
      <c r="T7" s="116" t="s">
        <v>1171</v>
      </c>
      <c r="U7" s="116" t="s">
        <v>1172</v>
      </c>
      <c r="V7" s="116"/>
      <c r="W7" s="116" t="s">
        <v>1173</v>
      </c>
      <c r="X7" s="116" t="s">
        <v>1173</v>
      </c>
      <c r="Y7" s="116" t="s">
        <v>1174</v>
      </c>
      <c r="Z7" s="116"/>
      <c r="AA7" s="116"/>
      <c r="AB7" s="116"/>
      <c r="AC7" s="116" t="s">
        <v>1175</v>
      </c>
      <c r="AD7" s="116" t="s">
        <v>1176</v>
      </c>
      <c r="AE7" s="116" t="s">
        <v>1177</v>
      </c>
      <c r="AF7" s="116" t="s">
        <v>1178</v>
      </c>
      <c r="AG7" s="116" t="s">
        <v>1179</v>
      </c>
      <c r="AH7" s="116"/>
      <c r="AI7" s="116"/>
      <c r="AJ7" s="116"/>
      <c r="AK7" s="116" t="s">
        <v>1180</v>
      </c>
      <c r="AL7" s="116" t="s">
        <v>1181</v>
      </c>
      <c r="AM7" s="116"/>
      <c r="AN7" s="116" t="s">
        <v>1182</v>
      </c>
      <c r="AO7" s="116" t="s">
        <v>1183</v>
      </c>
      <c r="AP7" s="116" t="s">
        <v>1184</v>
      </c>
      <c r="AQ7" s="116"/>
      <c r="AR7" s="116"/>
      <c r="AS7" s="116" t="s">
        <v>1185</v>
      </c>
      <c r="AT7" s="116" t="s">
        <v>1186</v>
      </c>
      <c r="AU7" s="116" t="s">
        <v>1187</v>
      </c>
      <c r="AV7" s="116"/>
      <c r="AW7" s="116" t="s">
        <v>1188</v>
      </c>
      <c r="AX7" s="116"/>
      <c r="AY7" s="116"/>
      <c r="AZ7" s="116" t="s">
        <v>1189</v>
      </c>
      <c r="BA7" s="116" t="s">
        <v>1190</v>
      </c>
      <c r="BB7" s="113"/>
    </row>
    <row r="8" spans="1:54" customFormat="1" ht="12.75" customHeight="1">
      <c r="A8" s="116"/>
      <c r="B8" s="224"/>
      <c r="C8" s="116" t="s">
        <v>1191</v>
      </c>
      <c r="D8" s="116"/>
      <c r="E8" s="116" t="s">
        <v>1192</v>
      </c>
      <c r="F8" s="116"/>
      <c r="G8" s="116"/>
      <c r="H8" s="116"/>
      <c r="I8" s="116" t="s">
        <v>1193</v>
      </c>
      <c r="J8" s="116" t="s">
        <v>1194</v>
      </c>
      <c r="K8" s="116" t="s">
        <v>1195</v>
      </c>
      <c r="L8" s="116" t="s">
        <v>1196</v>
      </c>
      <c r="M8" s="116" t="s">
        <v>1197</v>
      </c>
      <c r="N8" s="116" t="s">
        <v>1198</v>
      </c>
      <c r="O8" s="116" t="s">
        <v>1199</v>
      </c>
      <c r="P8" s="116" t="s">
        <v>1200</v>
      </c>
      <c r="Q8" s="116"/>
      <c r="R8" s="116"/>
      <c r="S8" s="116" t="s">
        <v>1201</v>
      </c>
      <c r="T8" s="116" t="s">
        <v>1202</v>
      </c>
      <c r="U8" s="116" t="s">
        <v>1203</v>
      </c>
      <c r="V8" s="116"/>
      <c r="W8" s="116" t="s">
        <v>1204</v>
      </c>
      <c r="X8" s="116" t="s">
        <v>1205</v>
      </c>
      <c r="Y8" s="116" t="s">
        <v>1206</v>
      </c>
      <c r="Z8" s="116"/>
      <c r="AA8" s="116"/>
      <c r="AB8" s="116"/>
      <c r="AC8" s="116" t="s">
        <v>1207</v>
      </c>
      <c r="AD8" s="116" t="s">
        <v>1208</v>
      </c>
      <c r="AE8" s="116" t="s">
        <v>1209</v>
      </c>
      <c r="AF8" s="116" t="s">
        <v>1210</v>
      </c>
      <c r="AG8" s="116" t="s">
        <v>1211</v>
      </c>
      <c r="AH8" s="116"/>
      <c r="AI8" s="116"/>
      <c r="AJ8" s="116"/>
      <c r="AK8" s="116" t="s">
        <v>1212</v>
      </c>
      <c r="AL8" s="116" t="s">
        <v>1213</v>
      </c>
      <c r="AM8" s="116"/>
      <c r="AN8" s="116" t="s">
        <v>1214</v>
      </c>
      <c r="AO8" s="116" t="s">
        <v>1215</v>
      </c>
      <c r="AP8" s="116" t="s">
        <v>1216</v>
      </c>
      <c r="AQ8" s="116"/>
      <c r="AR8" s="116"/>
      <c r="AS8" s="116" t="s">
        <v>1217</v>
      </c>
      <c r="AT8" s="116" t="s">
        <v>1218</v>
      </c>
      <c r="AU8" s="116" t="s">
        <v>1219</v>
      </c>
      <c r="AV8" s="116"/>
      <c r="AW8" s="116" t="s">
        <v>1220</v>
      </c>
      <c r="AX8" s="116"/>
      <c r="AY8" s="116"/>
      <c r="AZ8" s="116" t="s">
        <v>1221</v>
      </c>
      <c r="BA8" s="116" t="s">
        <v>1222</v>
      </c>
      <c r="BB8" s="113"/>
    </row>
    <row r="9" spans="1:54" customFormat="1" ht="12.75" customHeight="1">
      <c r="A9" s="116"/>
      <c r="B9" s="224"/>
      <c r="C9" s="116" t="s">
        <v>1223</v>
      </c>
      <c r="D9" s="116"/>
      <c r="E9" s="116" t="s">
        <v>1224</v>
      </c>
      <c r="F9" s="116"/>
      <c r="G9" s="116"/>
      <c r="H9" s="116"/>
      <c r="I9" s="116" t="s">
        <v>1225</v>
      </c>
      <c r="J9" s="116" t="s">
        <v>1226</v>
      </c>
      <c r="K9" s="116" t="s">
        <v>1227</v>
      </c>
      <c r="L9" s="116" t="s">
        <v>1228</v>
      </c>
      <c r="M9" s="116" t="s">
        <v>1229</v>
      </c>
      <c r="N9" s="116" t="s">
        <v>1230</v>
      </c>
      <c r="O9" s="116" t="s">
        <v>1231</v>
      </c>
      <c r="P9" s="116" t="s">
        <v>1232</v>
      </c>
      <c r="Q9" s="116"/>
      <c r="R9" s="116"/>
      <c r="S9" s="116" t="s">
        <v>1233</v>
      </c>
      <c r="T9" s="116" t="s">
        <v>1234</v>
      </c>
      <c r="U9" s="116" t="s">
        <v>1235</v>
      </c>
      <c r="V9" s="116"/>
      <c r="W9" s="116" t="s">
        <v>1236</v>
      </c>
      <c r="X9" s="116" t="s">
        <v>1237</v>
      </c>
      <c r="Y9" s="116" t="s">
        <v>1238</v>
      </c>
      <c r="Z9" s="116"/>
      <c r="AA9" s="116"/>
      <c r="AB9" s="116"/>
      <c r="AC9" s="116" t="s">
        <v>1239</v>
      </c>
      <c r="AD9" s="116" t="s">
        <v>1240</v>
      </c>
      <c r="AE9" s="116" t="s">
        <v>1241</v>
      </c>
      <c r="AF9" s="116" t="s">
        <v>1242</v>
      </c>
      <c r="AG9" s="116" t="s">
        <v>1243</v>
      </c>
      <c r="AH9" s="116"/>
      <c r="AI9" s="116"/>
      <c r="AJ9" s="116"/>
      <c r="AK9" s="116" t="s">
        <v>1244</v>
      </c>
      <c r="AL9" s="116" t="s">
        <v>1245</v>
      </c>
      <c r="AM9" s="116"/>
      <c r="AN9" s="116" t="s">
        <v>1246</v>
      </c>
      <c r="AO9" s="116" t="s">
        <v>1247</v>
      </c>
      <c r="AP9" s="116" t="s">
        <v>1248</v>
      </c>
      <c r="AQ9" s="116"/>
      <c r="AR9" s="116"/>
      <c r="AS9" s="116" t="s">
        <v>1249</v>
      </c>
      <c r="AT9" s="116" t="s">
        <v>1250</v>
      </c>
      <c r="AU9" s="116" t="s">
        <v>1251</v>
      </c>
      <c r="AV9" s="116"/>
      <c r="AW9" s="116" t="s">
        <v>1252</v>
      </c>
      <c r="AX9" s="116"/>
      <c r="AY9" s="116"/>
      <c r="AZ9" s="116" t="s">
        <v>1253</v>
      </c>
      <c r="BA9" s="116" t="s">
        <v>1254</v>
      </c>
      <c r="BB9" s="113"/>
    </row>
    <row r="10" spans="1:54" customFormat="1" ht="12.75" customHeight="1">
      <c r="A10" s="116"/>
      <c r="B10" s="224"/>
      <c r="C10" s="116" t="s">
        <v>1255</v>
      </c>
      <c r="D10" s="116"/>
      <c r="E10" s="116" t="s">
        <v>1256</v>
      </c>
      <c r="F10" s="116"/>
      <c r="G10" s="116"/>
      <c r="H10" s="116"/>
      <c r="I10" s="116" t="s">
        <v>1257</v>
      </c>
      <c r="J10" s="116" t="s">
        <v>1258</v>
      </c>
      <c r="K10" s="116" t="s">
        <v>1259</v>
      </c>
      <c r="L10" s="116" t="s">
        <v>1260</v>
      </c>
      <c r="M10" s="116" t="s">
        <v>1261</v>
      </c>
      <c r="N10" s="116" t="s">
        <v>1262</v>
      </c>
      <c r="O10" s="116" t="s">
        <v>1263</v>
      </c>
      <c r="P10" s="116" t="s">
        <v>1264</v>
      </c>
      <c r="Q10" s="116"/>
      <c r="R10" s="116"/>
      <c r="S10" s="116" t="s">
        <v>1265</v>
      </c>
      <c r="T10" s="116" t="s">
        <v>1266</v>
      </c>
      <c r="U10" s="116" t="s">
        <v>1267</v>
      </c>
      <c r="V10" s="116"/>
      <c r="W10" s="116" t="s">
        <v>1268</v>
      </c>
      <c r="X10" s="116" t="s">
        <v>1269</v>
      </c>
      <c r="Y10" s="116" t="s">
        <v>1270</v>
      </c>
      <c r="Z10" s="116"/>
      <c r="AA10" s="116"/>
      <c r="AB10" s="116"/>
      <c r="AC10" s="116" t="s">
        <v>1271</v>
      </c>
      <c r="AD10" s="116" t="s">
        <v>1272</v>
      </c>
      <c r="AE10" s="116" t="s">
        <v>1273</v>
      </c>
      <c r="AF10" s="116" t="s">
        <v>1274</v>
      </c>
      <c r="AG10" s="116" t="s">
        <v>1275</v>
      </c>
      <c r="AH10" s="116"/>
      <c r="AI10" s="116"/>
      <c r="AJ10" s="116"/>
      <c r="AK10" s="116" t="s">
        <v>1276</v>
      </c>
      <c r="AL10" s="116" t="s">
        <v>1260</v>
      </c>
      <c r="AM10" s="116"/>
      <c r="AN10" s="116" t="s">
        <v>1277</v>
      </c>
      <c r="AO10" s="116" t="s">
        <v>1278</v>
      </c>
      <c r="AP10" s="116" t="s">
        <v>1279</v>
      </c>
      <c r="AQ10" s="116"/>
      <c r="AR10" s="116"/>
      <c r="AS10" s="116" t="s">
        <v>1280</v>
      </c>
      <c r="AT10" s="116" t="s">
        <v>1281</v>
      </c>
      <c r="AU10" s="116" t="s">
        <v>1282</v>
      </c>
      <c r="AV10" s="116"/>
      <c r="AW10" s="116" t="s">
        <v>1283</v>
      </c>
      <c r="AX10" s="116"/>
      <c r="AY10" s="116"/>
      <c r="AZ10" s="116" t="s">
        <v>1284</v>
      </c>
      <c r="BA10" s="116" t="s">
        <v>1285</v>
      </c>
      <c r="BB10" s="113"/>
    </row>
    <row r="11" spans="1:54" customFormat="1" ht="12.75" customHeight="1">
      <c r="A11" s="113" t="s">
        <v>817</v>
      </c>
      <c r="B11" s="224"/>
      <c r="C11" s="119" t="str">
        <f>SUBSTITUTE(SUBSTITUTE(SUBSTITUTE(SUBSTITUTE(SUBSTITUTE(SUBSTITUTE(SUBSTITUTE(SUBSTITUTE(SUBSTITUTE(SUBSTITUTE(SUBSTITUTE(SUBSTITUTE(SUBSTITUTE(SUBSTITUTE(SUBSTITUTE(C$4,$A$53,C$53),$A$54,C$54),$A$55,C$55),$A$56,C$56),$A$57,C$57),$A$58,C$58),$A$59,C$59),$A$60,C$60),$A$61,C$61),$A$62,C$62),$A$63,C$63),$A$64,C$64),$A$65,C$65),$A$66,C$66),$A$67,C$67)</f>
        <v>Select the phrase which applies to your use of [[ brand_name ]].</v>
      </c>
      <c r="D11" s="120" t="str">
        <f>Optimized!$D3</f>
        <v>Select the phrase which applies to your use of [[ brand_name ]].</v>
      </c>
      <c r="E11" s="119" t="str">
        <f>SUBSTITUTE(SUBSTITUTE(SUBSTITUTE(SUBSTITUTE(SUBSTITUTE(SUBSTITUTE(SUBSTITUTE(SUBSTITUTE(SUBSTITUTE(SUBSTITUTE(SUBSTITUTE(SUBSTITUTE(SUBSTITUTE(SUBSTITUTE(SUBSTITUTE(E$4,$A$53,E$53),$A$54,E$54),$A$55,E$55),$A$56,E$56),$A$57,E$57),$A$58,E$58),$A$59,E$59),$A$60,E$60),$A$61,E$61),$A$62,E$62),$A$63,E$63),$A$64,E$64),$A$65,E$65),$A$66,E$66),$A$67,E$67)</f>
        <v>Seleccioná la frase que aplica mejor al uso que hacés de [[ brand_name ]].</v>
      </c>
      <c r="F11" s="120" t="str">
        <f>Optimized!$D3</f>
        <v>Select the phrase which applies to your use of [[ brand_name ]].</v>
      </c>
      <c r="G11" s="120" t="str">
        <f>Optimized!$F3</f>
        <v>Clique na frase que mais se aplica ao seu uso de [[ brand_name ]].</v>
      </c>
      <c r="H11" s="120" t="str">
        <f>Optimized!$O3</f>
        <v>Select the phrase which applies to your use of [[ brand_name ]].</v>
      </c>
      <c r="I11" s="119" t="str">
        <f t="shared" ref="I11:P11" si="0">SUBSTITUTE(SUBSTITUTE(SUBSTITUTE(SUBSTITUTE(SUBSTITUTE(SUBSTITUTE(SUBSTITUTE(SUBSTITUTE(SUBSTITUTE(SUBSTITUTE(SUBSTITUTE(SUBSTITUTE(SUBSTITUTE(SUBSTITUTE(SUBSTITUTE(I$4,$A$53,I$53),$A$54,I$54),$A$55,I$55),$A$56,I$56),$A$57,I$57),$A$58,I$58),$A$59,I$59),$A$60,I$60),$A$61,I$61),$A$62,I$62),$A$63,I$63),$A$64,I$64),$A$65,I$65),$A$66,I$66),$A$67,I$67)</f>
        <v>Veuillez sélectionner l'énoncé qui convient le mieux à votre utilisation de [[ brand_name ]].</v>
      </c>
      <c r="J11" s="119" t="str">
        <f t="shared" si="0"/>
        <v>Cuál de las siguientes frases se aplica a tu uso de [[ brand_name ]]?</v>
      </c>
      <c r="K11" s="119" t="str">
        <f t="shared" si="0"/>
        <v>请问以下哪句话可以用来形容您对[[ brand_name ]] 的使用情况呢</v>
      </c>
      <c r="L11" s="119" t="str">
        <f t="shared" si="0"/>
        <v>Seleccione la frase que aplica mejor al consumo que hace de [[ brand_name ]].</v>
      </c>
      <c r="M11" s="119" t="str">
        <f t="shared" si="0"/>
        <v>Která z následujících vět vystihuje to, jak často kupujete značku [[ brand_name_N ]]?</v>
      </c>
      <c r="N11" s="119" t="str">
        <f t="shared" si="0"/>
        <v>Vælg det udsagn, som passer til din brug af [[ brand_name ]].</v>
      </c>
      <c r="O11" s="119" t="str">
        <f t="shared" si="0"/>
        <v>اى عبارة من العبارات التالية تنطبق على استخدامك ل  [[ brand_name ]]؟</v>
      </c>
      <c r="P11" s="119" t="str">
        <f t="shared" si="0"/>
        <v>Seuraavat kysymykset koskevat [[brand_name]]-tuotemerkkiä.
Valitse lause, joka kuvaa mainoksen tuotemerkin käyttöäsi parhaiten.</v>
      </c>
      <c r="Q11" s="120" t="str">
        <f>Optimized!$K3</f>
        <v>Sélectionnez la phrase qui correspond le mieux à votre utilisation de/d’ [[ brand_name ]].</v>
      </c>
      <c r="R11" s="120" t="str">
        <f>Optimized!$G3</f>
        <v>Wählen Sie die Aussage aus, die am besten auf Ihre Verwendung von [[ brand_name ]] zutrifft.</v>
      </c>
      <c r="S11" s="119" t="str">
        <f>SUBSTITUTE(SUBSTITUTE(SUBSTITUTE(SUBSTITUTE(SUBSTITUTE(SUBSTITUTE(SUBSTITUTE(SUBSTITUTE(SUBSTITUTE(SUBSTITUTE(SUBSTITUTE(SUBSTITUTE(SUBSTITUTE(SUBSTITUTE(SUBSTITUTE(S$4,$A$53,S$53),$A$54,S$54),$A$55,S$55),$A$56,S$56),$A$57,S$57),$A$58,S$58),$A$59,S$59),$A$60,S$60),$A$61,S$61),$A$62,S$62),$A$63,S$63),$A$64,S$64),$A$65,S$65),$A$66,S$66),$A$67,S$67)</f>
        <v>Ποια από αυτές τις φράσεις ταιριάζει καλύτερα στην χρήση σας για [[ brand_name ]].</v>
      </c>
      <c r="T11" s="119" t="str">
        <f>SUBSTITUTE(SUBSTITUTE(SUBSTITUTE(SUBSTITUTE(SUBSTITUTE(SUBSTITUTE(SUBSTITUTE(SUBSTITUTE(SUBSTITUTE(SUBSTITUTE(SUBSTITUTE(SUBSTITUTE(SUBSTITUTE(SUBSTITUTE(SUBSTITUTE(T$4,$A$53,T$53),$A$54,T$54),$A$55,T$55),$A$56,T$56),$A$57,T$57),$A$58,T$58),$A$59,T$59),$A$60,T$60),$A$61,T$61),$A$62,T$62),$A$63,T$63),$A$64,T$64),$A$65,T$65),$A$66,T$66),$A$67,T$67)</f>
        <v>下面邊一句最能夠形容您使用[[ brand_name ]]嘅情況呢？</v>
      </c>
      <c r="U11" s="119" t="str">
        <f>SUBSTITUTE(SUBSTITUTE(SUBSTITUTE(SUBSTITUTE(SUBSTITUTE(SUBSTITUTE(SUBSTITUTE(SUBSTITUTE(SUBSTITUTE(SUBSTITUTE(SUBSTITUTE(SUBSTITUTE(SUBSTITUTE(SUBSTITUTE(SUBSTITUTE(U$4,$A$53,U$53),$A$54,U$54),$A$55,U$55),$A$56,U$56),$A$57,U$57),$A$58,U$58),$A$59,U$59),$A$60,U$60),$A$61,U$61),$A$62,U$62),$A$63,U$63),$A$64,U$64),$A$65,U$65),$A$66,U$66),$A$67,U$67)</f>
        <v>Az alábbi állítások közül melyik fejezi ki legjobban a(z) [[ brand_name ]] márkával való kapcsolatát?</v>
      </c>
      <c r="V11" s="120" t="str">
        <f>Optimized!$D3</f>
        <v>Select the phrase which applies to your use of [[ brand_name ]].</v>
      </c>
      <c r="W11" s="119" t="str">
        <f>SUBSTITUTE(SUBSTITUTE(SUBSTITUTE(SUBSTITUTE(SUBSTITUTE(SUBSTITUTE(SUBSTITUTE(SUBSTITUTE(SUBSTITUTE(SUBSTITUTE(SUBSTITUTE(SUBSTITUTE(SUBSTITUTE(SUBSTITUTE(SUBSTITUTE(W$4,$A$53,W$53),$A$54,W$54),$A$55,W$55),$A$56,W$56),$A$57,W$57),$A$58,W$58),$A$59,W$59),$A$60,W$60),$A$61,W$61),$A$62,W$62),$A$63,W$63),$A$64,W$64),$A$65,W$65),$A$66,W$66),$A$67,W$67)</f>
        <v>वह वाक्य चुने जो आपके [[ brand_name ]] के खरीदारी पर लागू होता है?</v>
      </c>
      <c r="X11" s="119" t="str">
        <f>SUBSTITUTE(SUBSTITUTE(SUBSTITUTE(SUBSTITUTE(SUBSTITUTE(SUBSTITUTE(SUBSTITUTE(SUBSTITUTE(SUBSTITUTE(SUBSTITUTE(SUBSTITUTE(SUBSTITUTE(SUBSTITUTE(SUBSTITUTE(SUBSTITUTE(X$4,$A$53,X$53),$A$54,X$54),$A$55,X$55),$A$56,X$56),$A$57,X$57),$A$58,X$58),$A$59,X$59),$A$60,X$60),$A$61,X$61),$A$62,X$62),$A$63,X$63),$A$64,X$64),$A$65,X$65),$A$66,X$66),$A$67,X$67)</f>
        <v xml:space="preserve">वह वाक्य चुने जो आपके [[ brand_name ]] के खरीदारी पर लागू होता है? </v>
      </c>
      <c r="Y11" s="119" t="str">
        <f>SUBSTITUTE(SUBSTITUTE(SUBSTITUTE(SUBSTITUTE(SUBSTITUTE(SUBSTITUTE(SUBSTITUTE(SUBSTITUTE(SUBSTITUTE(SUBSTITUTE(SUBSTITUTE(SUBSTITUTE(SUBSTITUTE(SUBSTITUTE(SUBSTITUTE(Y$4,$A$53,Y$53),$A$54,Y$54),$A$55,Y$55),$A$56,Y$56),$A$57,Y$57),$A$58,Y$58),$A$59,Y$59),$A$60,Y$60),$A$61,Y$61),$A$62,Y$62),$A$63,Y$63),$A$64,Y$64),$A$65,Y$65),$A$66,Y$66),$A$67,Y$67)</f>
        <v xml:space="preserve">[[ brand_name ]] ஐ நீங்கள் வாங்குவதில் இவற்றில் எந்த வாக்கியம் பொருந்தும் என்பதை தேர்ந்தெடுக்கவும். </v>
      </c>
      <c r="Z11" s="120" t="str">
        <f>Optimized!$L3</f>
        <v>Pilih satu pernyataan yang menggambarkan pemakaian Anda untuk [[ brand_name ]].</v>
      </c>
      <c r="AA11" s="120" t="str">
        <f>Optimized!$D3</f>
        <v>Select the phrase which applies to your use of [[ brand_name ]].</v>
      </c>
      <c r="AB11" s="120" t="str">
        <f>Optimized!$H3</f>
        <v>Per favore, selezioni la frase che descrive meglio il Suo utilizzo di [[ brand_name ]].</v>
      </c>
      <c r="AC11" s="119" t="str">
        <f>SUBSTITUTE(SUBSTITUTE(SUBSTITUTE(SUBSTITUTE(SUBSTITUTE(SUBSTITUTE(SUBSTITUTE(SUBSTITUTE(SUBSTITUTE(SUBSTITUTE(SUBSTITUTE(SUBSTITUTE(SUBSTITUTE(SUBSTITUTE(SUBSTITUTE(AC$4,$A$53,AC$53),$A$54,AC$54),$A$55,AC$55),$A$56,AC$56),$A$57,AC$57),$A$58,AC$58),$A$59,AC$59),$A$60,AC$60),$A$61,AC$61),$A$62,AC$62),$A$63,AC$63),$A$64,AC$64),$A$65,AC$65),$A$66,AC$66),$A$67,AC$67)</f>
        <v>あなたは[[ brand_name ]].をどのくらいの頻度でお使いになり ますか。</v>
      </c>
      <c r="AD11" s="119" t="str">
        <f>SUBSTITUTE(SUBSTITUTE(SUBSTITUTE(SUBSTITUTE(SUBSTITUTE(SUBSTITUTE(SUBSTITUTE(SUBSTITUTE(SUBSTITUTE(SUBSTITUTE(SUBSTITUTE(SUBSTITUTE(SUBSTITUTE(SUBSTITUTE(SUBSTITUTE(AD$4,$A$53,AD$53),$A$54,AD$54),$A$55,AD$55),$A$56,AD$56),$A$57,AD$57),$A$58,AD$58),$A$59,AD$59),$A$60,AD$60),$A$61,AD$61),$A$62,AD$62),$A$63,AD$63),$A$64,AD$64),$A$65,AD$65),$A$66,AD$66),$A$67,AD$67)</f>
        <v>يرجى اختيار العبارة التي تنطبق على شرائك لـ [[ brand_name ]]</v>
      </c>
      <c r="AE11" s="119" t="str">
        <f>SUBSTITUTE(SUBSTITUTE(SUBSTITUTE(SUBSTITUTE(SUBSTITUTE(SUBSTITUTE(SUBSTITUTE(SUBSTITUTE(SUBSTITUTE(SUBSTITUTE(SUBSTITUTE(SUBSTITUTE(SUBSTITUTE(SUBSTITUTE(SUBSTITUTE(AE$4,$A$53,AE$53),$A$54,AE$54),$A$55,AE$55),$A$56,AE$56),$A$57,AE$57),$A$58,AE$58),$A$59,AE$59),$A$60,AE$60),$A$61,AE$61),$A$62,AE$62),$A$63,AE$63),$A$64,AE$64),$A$65,AE$65),$A$66,AE$66),$A$67,AE$67)</f>
        <v>귀하의 [[ brand_name ]] 구매을/를 가장 잘 설명하는 것은 다음 중 어느 것입니까?</v>
      </c>
      <c r="AF11" s="119" t="str">
        <f>SUBSTITUTE(SUBSTITUTE(SUBSTITUTE(SUBSTITUTE(SUBSTITUTE(SUBSTITUTE(SUBSTITUTE(SUBSTITUTE(SUBSTITUTE(SUBSTITUTE(SUBSTITUTE(SUBSTITUTE(SUBSTITUTE(SUBSTITUTE(SUBSTITUTE(AF$4,$A$53,AF$53),$A$54,AF$54),$A$55,AF$55),$A$56,AF$56),$A$57,AF$57),$A$58,AF$58),$A$59,AF$59),$A$60,AF$60),$A$61,AF$61),$A$62,AF$62),$A$63,AF$63),$A$64,AF$64),$A$65,AF$65),$A$66,AF$66),$A$67,AF$67)</f>
        <v>选择一下最适用于您使用[[ brand_name ]]的字词。</v>
      </c>
      <c r="AG11" s="119" t="str">
        <f>SUBSTITUTE(SUBSTITUTE(SUBSTITUTE(SUBSTITUTE(SUBSTITUTE(SUBSTITUTE(SUBSTITUTE(SUBSTITUTE(SUBSTITUTE(SUBSTITUTE(SUBSTITUTE(SUBSTITUTE(SUBSTITUTE(SUBSTITUTE(SUBSTITUTE(AG$4,$A$53,AG$53),$A$54,AG$54),$A$55,AG$55),$A$56,AG$56),$A$57,AG$57),$A$58,AG$58),$A$59,AG$59),$A$60,AG$60),$A$61,AG$61),$A$62,AG$62),$A$63,AG$63),$A$64,AG$64),$A$65,AG$65),$A$66,AG$66),$A$67,AG$67)</f>
        <v>Sila pilih kenyataan yang berkait dengan penggunaan [[ brand_name ]].</v>
      </c>
      <c r="AH11" s="120" t="str">
        <f>Optimized!$M3</f>
        <v>Selecciona la frase que aplica mejor a la compra que haces de [[ brand_name ]].</v>
      </c>
      <c r="AI11" s="120" t="str">
        <f>Optimized!$I3</f>
        <v>Welke zin is het meest van toepassing op uw gebruik van [[ brand_name ]].</v>
      </c>
      <c r="AJ11" s="120" t="str">
        <f>Optimized!$D3</f>
        <v>Select the phrase which applies to your use of [[ brand_name ]].</v>
      </c>
      <c r="AK11" s="119" t="str">
        <f>SUBSTITUTE(SUBSTITUTE(SUBSTITUTE(SUBSTITUTE(SUBSTITUTE(SUBSTITUTE(SUBSTITUTE(SUBSTITUTE(SUBSTITUTE(SUBSTITUTE(SUBSTITUTE(SUBSTITUTE(SUBSTITUTE(SUBSTITUTE(SUBSTITUTE(AK$4,$A$53,AK$53),$A$54,AK$54),$A$55,AK$55),$A$56,AK$56),$A$57,AK$57),$A$58,AK$58),$A$59,AK$59),$A$60,AK$60),$A$61,AK$61),$A$62,AK$62),$A$63,AK$63),$A$64,AK$64),$A$65,AK$65),$A$66,AK$66),$A$67,AK$67)</f>
        <v>Angi hvilket utsagn som best beskriver din bruk av [[ brand_name ]].</v>
      </c>
      <c r="AL11" s="119" t="str">
        <f>SUBSTITUTE(SUBSTITUTE(SUBSTITUTE(SUBSTITUTE(SUBSTITUTE(SUBSTITUTE(SUBSTITUTE(SUBSTITUTE(SUBSTITUTE(SUBSTITUTE(SUBSTITUTE(SUBSTITUTE(SUBSTITUTE(SUBSTITUTE(SUBSTITUTE(AL$4,$A$53,AL$53),$A$54,AL$54),$A$55,AL$55),$A$56,AL$56),$A$57,AL$57),$A$58,AL$58),$A$59,AL$59),$A$60,AL$60),$A$61,AL$61),$A$62,AL$62),$A$63,AL$63),$A$64,AL$64),$A$65,AL$65),$A$66,AL$66),$A$67,AL$67)</f>
        <v>Seleccione la frase que aplica mejor al consumo/uso que hace de [[ brand_name ]].</v>
      </c>
      <c r="AM11" s="120" t="str">
        <f>Optimized!$N3</f>
        <v>Piliin ang statement na na-aangkop sa paggamit mo ng [[ brand_name ]].</v>
      </c>
      <c r="AN11" s="119" t="str">
        <f>SUBSTITUTE(SUBSTITUTE(SUBSTITUTE(SUBSTITUTE(SUBSTITUTE(SUBSTITUTE(SUBSTITUTE(SUBSTITUTE(SUBSTITUTE(SUBSTITUTE(SUBSTITUTE(SUBSTITUTE(SUBSTITUTE(SUBSTITUTE(SUBSTITUTE(AN$4,$A$53,AN$53),$A$54,AN$54),$A$55,AN$55),$A$56,AN$56),$A$57,AN$57),$A$58,AN$58),$A$59,AN$59),$A$60,AN$60),$A$61,AN$61),$A$62,AN$62),$A$63,AN$63),$A$64,AN$64),$A$65,AN$65),$A$66,AN$66),$A$67,AN$67)</f>
        <v>Proszę kliknąć na stwierdzenie, które najlepiej opisuje kupowanie przez Pana(ią) [[ brand_name_G ]].</v>
      </c>
      <c r="AO11" s="119" t="str">
        <f>SUBSTITUTE(SUBSTITUTE(SUBSTITUTE(SUBSTITUTE(SUBSTITUTE(SUBSTITUTE(SUBSTITUTE(SUBSTITUTE(SUBSTITUTE(SUBSTITUTE(SUBSTITUTE(SUBSTITUTE(SUBSTITUTE(SUBSTITUTE(SUBSTITUTE(AO$4,$A$53,AO$53),$A$54,AO$54),$A$55,AO$55),$A$56,AO$56),$A$57,AO$57),$A$58,AO$58),$A$59,AO$59),$A$60,AO$60),$A$61,AO$61),$A$62,AO$62),$A$63,AO$63),$A$64,AO$64),$A$65,AO$65),$A$66,AO$66),$A$67,AO$67)</f>
        <v>Selecione a frase que se aplica melhor ao uso que faz de [[ brand_name ]]?</v>
      </c>
      <c r="AP11" s="119" t="str">
        <f>SUBSTITUTE(SUBSTITUTE(SUBSTITUTE(SUBSTITUTE(SUBSTITUTE(SUBSTITUTE(SUBSTITUTE(SUBSTITUTE(SUBSTITUTE(SUBSTITUTE(SUBSTITUTE(SUBSTITUTE(SUBSTITUTE(SUBSTITUTE(SUBSTITUTE(AP$4,$A$53,AP$53),$A$54,AP$54),$A$55,AP$55),$A$56,AP$56),$A$57,AP$57),$A$58,AP$58),$A$59,AP$59),$A$60,AP$60),$A$61,AP$61),$A$62,AP$62),$A$63,AP$63),$A$64,AP$64),$A$65,AP$65),$A$66,AP$66),$A$67,AP$67)</f>
        <v>Care dintre urmatoarele formulari se potriveste cel mai bine situatiei dumneavoastra privind cumpararea de [[ brand_name ]]?</v>
      </c>
      <c r="AQ11" s="120" t="str">
        <f>Optimized!$D3</f>
        <v>Select the phrase which applies to your use of [[ brand_name ]].</v>
      </c>
      <c r="AR11" s="120" t="str">
        <f>Optimized!$D3</f>
        <v>Select the phrase which applies to your use of [[ brand_name ]].</v>
      </c>
      <c r="AS11" s="119" t="str">
        <f>SUBSTITUTE(SUBSTITUTE(SUBSTITUTE(SUBSTITUTE(SUBSTITUTE(SUBSTITUTE(SUBSTITUTE(SUBSTITUTE(SUBSTITUTE(SUBSTITUTE(SUBSTITUTE(SUBSTITUTE(SUBSTITUTE(SUBSTITUTE(SUBSTITUTE(AS$4,$A$53,AS$53),$A$54,AS$54),$A$55,AS$55),$A$56,AS$56),$A$57,AS$57),$A$58,AS$58),$A$59,AS$59),$A$60,AS$60),$A$61,AS$61),$A$62,AS$62),$A$63,AS$63),$A$64,AS$64),$A$65,AS$65),$A$66,AS$66),$A$67,AS$67)</f>
        <v>Selecciona la frase que se aplique mejor a la compra que haces de [[ brand_name ]].</v>
      </c>
      <c r="AT11" s="119" t="str">
        <f>SUBSTITUTE(SUBSTITUTE(SUBSTITUTE(SUBSTITUTE(SUBSTITUTE(SUBSTITUTE(SUBSTITUTE(SUBSTITUTE(SUBSTITUTE(SUBSTITUTE(SUBSTITUTE(SUBSTITUTE(SUBSTITUTE(SUBSTITUTE(SUBSTITUTE(AT$4,$A$53,AT$53),$A$54,AT$54),$A$55,AT$55),$A$56,AT$56),$A$57,AT$57),$A$58,AT$58),$A$59,AT$59),$A$60,AT$60),$A$61,AT$61),$A$62,AT$62),$A$63,AT$63),$A$64,AT$64),$A$65,AT$65),$A$66,AT$66),$A$67,AT$67)</f>
        <v>Välj det påstående som passar in på din användning av [[ brand_name ]].</v>
      </c>
      <c r="AU11" s="119" t="str">
        <f>SUBSTITUTE(SUBSTITUTE(SUBSTITUTE(SUBSTITUTE(SUBSTITUTE(SUBSTITUTE(SUBSTITUTE(SUBSTITUTE(SUBSTITUTE(SUBSTITUTE(SUBSTITUTE(SUBSTITUTE(SUBSTITUTE(SUBSTITUTE(SUBSTITUTE(AU$4,$A$53,AU$53),$A$54,AU$54),$A$55,AU$55),$A$56,AU$56),$A$57,AU$57),$A$58,AU$58),$A$59,AU$59),$A$60,AU$60),$A$61,AU$61),$A$62,AU$62),$A$63,AU$63),$A$64,AU$64),$A$65,AU$65),$A$66,AU$66),$A$67,AU$67)</f>
        <v>下列哪一種情況最符合您使用[[ brand_name ]]的情形?</v>
      </c>
      <c r="AV11" s="120" t="str">
        <f>Optimized!$J3</f>
        <v xml:space="preserve">กรุณาเลือกข้อความที่ตรงกับการ ซื้อ [[ brand_name ]] ของคุณ. </v>
      </c>
      <c r="AW11" s="119" t="str">
        <f>SUBSTITUTE(SUBSTITUTE(SUBSTITUTE(SUBSTITUTE(SUBSTITUTE(SUBSTITUTE(SUBSTITUTE(SUBSTITUTE(SUBSTITUTE(SUBSTITUTE(SUBSTITUTE(SUBSTITUTE(SUBSTITUTE(SUBSTITUTE(SUBSTITUTE(AW$4,$A$53,AW$53),$A$54,AW$54),$A$55,AW$55),$A$56,AW$56),$A$57,AW$57),$A$58,AW$58),$A$59,AW$59),$A$60,AW$60),$A$61,AW$61),$A$62,AW$62),$A$63,AW$63),$A$64,AW$64),$A$65,AW$65),$A$66,AW$66),$A$67,AW$67)</f>
        <v>Buradaki ifadelerden hangisi sizin [[ brand_name ]] markası ile ilgili kullanım alışkanlığınızı en iyi açıklar?</v>
      </c>
      <c r="AX11" s="119" t="str">
        <f>SUBSTITUTE(SUBSTITUTE(SUBSTITUTE(SUBSTITUTE(SUBSTITUTE(SUBSTITUTE(SUBSTITUTE(SUBSTITUTE(SUBSTITUTE(SUBSTITUTE(SUBSTITUTE(SUBSTITUTE(SUBSTITUTE(SUBSTITUTE(SUBSTITUTE(AX$4,$A$53,AX$53),$A$54,AX$54),$A$55,AX$55),$A$56,AX$56),$A$57,AX$57),$A$58,AX$58),$A$59,AX$59),$A$60,AX$60),$A$61,AX$61),$A$62,AX$62),$A$63,AX$63),$A$64,AX$64),$A$65,AX$65),$A$66,AX$66),$A$67,AX$67)</f>
        <v/>
      </c>
      <c r="AY11" s="120" t="str">
        <f>Optimized!$O3</f>
        <v>Select the phrase which applies to your use of [[ brand_name ]].</v>
      </c>
      <c r="AZ11" s="119" t="str">
        <f>SUBSTITUTE(SUBSTITUTE(SUBSTITUTE(SUBSTITUTE(SUBSTITUTE(SUBSTITUTE(SUBSTITUTE(SUBSTITUTE(SUBSTITUTE(SUBSTITUTE(SUBSTITUTE(SUBSTITUTE(SUBSTITUTE(SUBSTITUTE(SUBSTITUTE(AZ$4,$A$53,AZ$53),$A$54,AZ$54),$A$55,AZ$55),$A$56,AZ$56),$A$57,AZ$57),$A$58,AZ$58),$A$59,AZ$59),$A$60,AZ$60),$A$61,AZ$61),$A$62,AZ$62),$A$63,AZ$63),$A$64,AZ$64),$A$65,AZ$65),$A$66,AZ$66),$A$67,AZ$67)</f>
        <v>Seleccione la frase que se aplica a su uso de [[ brand_name ]].</v>
      </c>
      <c r="BA11" s="119" t="str">
        <f>SUBSTITUTE(SUBSTITUTE(SUBSTITUTE(SUBSTITUTE(SUBSTITUTE(SUBSTITUTE(SUBSTITUTE(SUBSTITUTE(SUBSTITUTE(SUBSTITUTE(SUBSTITUTE(SUBSTITUTE(SUBSTITUTE(SUBSTITUTE(SUBSTITUTE(BA$4,$A$53,BA$53),$A$54,BA$54),$A$55,BA$55),$A$56,BA$56),$A$57,BA$57),$A$58,BA$58),$A$59,BA$59),$A$60,BA$60),$A$61,BA$61),$A$62,BA$62),$A$63,BA$63),$A$64,BA$64),$A$65,BA$65),$A$66,BA$66),$A$67,BA$67)</f>
        <v>Câu nào trong các câu sau thích hợp với cách Anh/Chị mua [[ brand_name ]].</v>
      </c>
      <c r="BB11" s="113"/>
    </row>
    <row r="12" spans="1:54" customFormat="1" ht="12.75" customHeight="1">
      <c r="A12" s="113" t="s">
        <v>819</v>
      </c>
      <c r="B12" s="224"/>
      <c r="C12" s="119" t="str">
        <f>SUBSTITUTE(SUBSTITUTE(SUBSTITUTE(SUBSTITUTE(SUBSTITUTE(SUBSTITUTE(SUBSTITUTE(SUBSTITUTE(SUBSTITUTE(SUBSTITUTE(SUBSTITUTE(SUBSTITUTE(SUBSTITUTE(SUBSTITUTE(SUBSTITUTE(C$5,$A$53,C$53),$A$54,C$54),$A$55,C$55),$A$56,C$56),$A$57,C$57),$A$58,C$58),$A$59,C$59),$A$60,C$60),$A$61,C$61),$A$62,C$62),$A$63,C$63),$A$64,C$64),$A$65,C$65),$A$66,C$66),$A$67,C$67)</f>
        <v>Buy [[ brand_name ]] most often</v>
      </c>
      <c r="D12" s="120" t="str">
        <f>Optimized!$D4</f>
        <v>Buy [[ brand_name ]] most often</v>
      </c>
      <c r="E12" s="119" t="str">
        <f>SUBSTITUTE(SUBSTITUTE(SUBSTITUTE(SUBSTITUTE(SUBSTITUTE(SUBSTITUTE(SUBSTITUTE(SUBSTITUTE(SUBSTITUTE(SUBSTITUTE(SUBSTITUTE(SUBSTITUTE(SUBSTITUTE(SUBSTITUTE(SUBSTITUTE(E$5,$A$53,E$53),$A$54,E$54),$A$55,E$55),$A$56,E$56),$A$57,E$57),$A$58,E$58),$A$59,E$59),$A$60,E$60),$A$61,E$61),$A$62,E$62),$A$63,E$63),$A$64,E$64),$A$65,E$65),$A$66,E$66),$A$67,E$67)</f>
        <v>[[ brand_name ]] es la marca que compra más frecuentemente</v>
      </c>
      <c r="F12" s="120" t="str">
        <f>Optimized!$D4</f>
        <v>Buy [[ brand_name ]] most often</v>
      </c>
      <c r="G12" s="120" t="str">
        <f>Optimized!$F4</f>
        <v>Compro [[ brand_name ]] com bastante frequência</v>
      </c>
      <c r="H12" s="120" t="str">
        <f>Optimized!$O4</f>
        <v>Buy [[ brand_name ]] most often</v>
      </c>
      <c r="I12" s="119" t="str">
        <f t="shared" ref="I12:P12" si="1">SUBSTITUTE(SUBSTITUTE(SUBSTITUTE(SUBSTITUTE(SUBSTITUTE(SUBSTITUTE(SUBSTITUTE(SUBSTITUTE(SUBSTITUTE(SUBSTITUTE(SUBSTITUTE(SUBSTITUTE(SUBSTITUTE(SUBSTITUTE(SUBSTITUTE(I$5,$A$53,I$53),$A$54,I$54),$A$55,I$55),$A$56,I$56),$A$57,I$57),$A$58,I$58),$A$59,I$59),$A$60,I$60),$A$61,I$61),$A$62,I$62),$A$63,I$63),$A$64,I$64),$A$65,I$65),$A$66,I$66),$A$67,I$67)</f>
        <v>[[ brand_name ]] est la marque que j'achète le plus souvent</v>
      </c>
      <c r="J12" s="119" t="str">
        <f t="shared" si="1"/>
        <v>Compro [[ brand_name ]] más frecuentemente</v>
      </c>
      <c r="K12" s="119" t="str">
        <f t="shared" si="1"/>
        <v>[[ brand_name ]]是我最常购买 的</v>
      </c>
      <c r="L12" s="119" t="str">
        <f t="shared" si="1"/>
        <v>Es la/lo que más a menudo compro</v>
      </c>
      <c r="M12" s="119" t="str">
        <f t="shared" si="1"/>
        <v>Značku [[ brand_name_N ]] kupuji nejčastěji</v>
      </c>
      <c r="N12" s="119" t="str">
        <f t="shared" si="1"/>
        <v>Køber [[ brand_name ]] oftest</v>
      </c>
      <c r="O12" s="119" t="str">
        <f t="shared" si="1"/>
        <v xml:space="preserve"> بشتري [[ brand_name ]] في معظم الأحيان </v>
      </c>
      <c r="P12" s="119" t="str">
        <f t="shared" si="1"/>
        <v>Ostan mainoksen tuotemerkkiä useimmiten</v>
      </c>
      <c r="Q12" s="120" t="str">
        <f>Optimized!$K4</f>
        <v>J’achète [[ brand_name ]] le plus souvent</v>
      </c>
      <c r="R12" s="120" t="str">
        <f>Optimized!$G4</f>
        <v>Kaufe [[ brand_name ]] am häufigsten</v>
      </c>
      <c r="S12" s="119" t="str">
        <f>SUBSTITUTE(SUBSTITUTE(SUBSTITUTE(SUBSTITUTE(SUBSTITUTE(SUBSTITUTE(SUBSTITUTE(SUBSTITUTE(SUBSTITUTE(SUBSTITUTE(SUBSTITUTE(SUBSTITUTE(SUBSTITUTE(SUBSTITUTE(SUBSTITUTE(S$5,$A$53,S$53),$A$54,S$54),$A$55,S$55),$A$56,S$56),$A$57,S$57),$A$58,S$58),$A$59,S$59),$A$60,S$60),$A$61,S$61),$A$62,S$62),$A$63,S$63),$A$64,S$64),$A$65,S$65),$A$66,S$66),$A$67,S$67)</f>
        <v>Αγοράζω [[ brand_name ]] πολύ συχνά</v>
      </c>
      <c r="T12" s="119" t="str">
        <f>SUBSTITUTE(SUBSTITUTE(SUBSTITUTE(SUBSTITUTE(SUBSTITUTE(SUBSTITUTE(SUBSTITUTE(SUBSTITUTE(SUBSTITUTE(SUBSTITUTE(SUBSTITUTE(SUBSTITUTE(SUBSTITUTE(SUBSTITUTE(SUBSTITUTE(T$5,$A$53,T$53),$A$54,T$54),$A$55,T$55),$A$56,T$56),$A$57,T$57),$A$58,T$58),$A$59,T$59),$A$60,T$60),$A$61,T$61),$A$62,T$62),$A$63,T$63),$A$64,T$64),$A$65,T$65),$A$66,T$66),$A$67,T$67)</f>
        <v>我最經常買 [[ brand_name ]]</v>
      </c>
      <c r="U12" s="119" t="str">
        <f>SUBSTITUTE(SUBSTITUTE(SUBSTITUTE(SUBSTITUTE(SUBSTITUTE(SUBSTITUTE(SUBSTITUTE(SUBSTITUTE(SUBSTITUTE(SUBSTITUTE(SUBSTITUTE(SUBSTITUTE(SUBSTITUTE(SUBSTITUTE(SUBSTITUTE(U$5,$A$53,U$53),$A$54,U$54),$A$55,U$55),$A$56,U$56),$A$57,U$57),$A$58,U$58),$A$59,U$59),$A$60,U$60),$A$61,U$61),$A$62,U$62),$A$63,U$63),$A$64,U$64),$A$65,U$65),$A$66,U$66),$A$67,U$67)</f>
        <v>Leggyakrabban vásárolom a(z) [[ brand_name ]] márkát</v>
      </c>
      <c r="V12" s="120" t="str">
        <f>Optimized!$D4</f>
        <v>Buy [[ brand_name ]] most often</v>
      </c>
      <c r="W12" s="119" t="str">
        <f>SUBSTITUTE(SUBSTITUTE(SUBSTITUTE(SUBSTITUTE(SUBSTITUTE(SUBSTITUTE(SUBSTITUTE(SUBSTITUTE(SUBSTITUTE(SUBSTITUTE(SUBSTITUTE(SUBSTITUTE(SUBSTITUTE(SUBSTITUTE(SUBSTITUTE(W$5,$A$53,W$53),$A$54,W$54),$A$55,W$55),$A$56,W$56),$A$57,W$57),$A$58,W$58),$A$59,W$59),$A$60,W$60),$A$61,W$61),$A$62,W$62),$A$63,W$63),$A$64,W$64),$A$65,W$65),$A$66,W$66),$A$67,W$67)</f>
        <v>ज्यादातर [[ brand_name ]] खरीदते है</v>
      </c>
      <c r="X12" s="119" t="str">
        <f>SUBSTITUTE(SUBSTITUTE(SUBSTITUTE(SUBSTITUTE(SUBSTITUTE(SUBSTITUTE(SUBSTITUTE(SUBSTITUTE(SUBSTITUTE(SUBSTITUTE(SUBSTITUTE(SUBSTITUTE(SUBSTITUTE(SUBSTITUTE(SUBSTITUTE(X$5,$A$53,X$53),$A$54,X$54),$A$55,X$55),$A$56,X$56),$A$57,X$57),$A$58,X$58),$A$59,X$59),$A$60,X$60),$A$61,X$61),$A$62,X$62),$A$63,X$63),$A$64,X$64),$A$65,X$65),$A$66,X$66),$A$67,X$67)</f>
        <v>ज्यादातर [[ brand_name ]] खरीदते   है</v>
      </c>
      <c r="Y12" s="119" t="str">
        <f>SUBSTITUTE(SUBSTITUTE(SUBSTITUTE(SUBSTITUTE(SUBSTITUTE(SUBSTITUTE(SUBSTITUTE(SUBSTITUTE(SUBSTITUTE(SUBSTITUTE(SUBSTITUTE(SUBSTITUTE(SUBSTITUTE(SUBSTITUTE(SUBSTITUTE(Y$5,$A$53,Y$53),$A$54,Y$54),$A$55,Y$55),$A$56,Y$56),$A$57,Y$57),$A$58,Y$58),$A$59,Y$59),$A$60,Y$60),$A$61,Y$61),$A$62,Y$62),$A$63,Y$63),$A$64,Y$64),$A$65,Y$65),$A$66,Y$66),$A$67,Y$67)</f>
        <v>[[ brand_name ]] ஐ மிக அதிகம் வாங்குகிறேன்</v>
      </c>
      <c r="Z12" s="120" t="str">
        <f>Optimized!$L4</f>
        <v>Paling sering membeli [[ brand_name ]]</v>
      </c>
      <c r="AA12" s="120" t="str">
        <f>Optimized!$D4</f>
        <v>Buy [[ brand_name ]] most often</v>
      </c>
      <c r="AB12" s="120" t="str">
        <f>Optimized!$H4</f>
        <v>Acquisto [[ brand_name ]] più di qualsiasi altro/a</v>
      </c>
      <c r="AC12" s="119" t="str">
        <f>SUBSTITUTE(SUBSTITUTE(SUBSTITUTE(SUBSTITUTE(SUBSTITUTE(SUBSTITUTE(SUBSTITUTE(SUBSTITUTE(SUBSTITUTE(SUBSTITUTE(SUBSTITUTE(SUBSTITUTE(SUBSTITUTE(SUBSTITUTE(SUBSTITUTE(AC$5,$A$53,AC$53),$A$54,AC$54),$A$55,AC$55),$A$56,AC$56),$A$57,AC$57),$A$58,AC$58),$A$59,AC$59),$A$60,AC$60),$A$61,AC$61),$A$62,AC$62),$A$63,AC$63),$A$64,AC$64),$A$65,AC$65),$A$66,AC$66),$A$67,AC$67)</f>
        <v>非常に良く買う</v>
      </c>
      <c r="AD12" s="119" t="str">
        <f>SUBSTITUTE(SUBSTITUTE(SUBSTITUTE(SUBSTITUTE(SUBSTITUTE(SUBSTITUTE(SUBSTITUTE(SUBSTITUTE(SUBSTITUTE(SUBSTITUTE(SUBSTITUTE(SUBSTITUTE(SUBSTITUTE(SUBSTITUTE(SUBSTITUTE(AD$5,$A$53,AD$53),$A$54,AD$54),$A$55,AD$55),$A$56,AD$56),$A$57,AD$57),$A$58,AD$58),$A$59,AD$59),$A$60,AD$60),$A$61,AD$61),$A$62,AD$62),$A$63,AD$63),$A$64,AD$64),$A$65,AD$65),$A$66,AD$66),$A$67,AD$67)</f>
        <v>أشتري [[ brand_name ]] في معظم الأحيان</v>
      </c>
      <c r="AE12" s="119" t="str">
        <f>SUBSTITUTE(SUBSTITUTE(SUBSTITUTE(SUBSTITUTE(SUBSTITUTE(SUBSTITUTE(SUBSTITUTE(SUBSTITUTE(SUBSTITUTE(SUBSTITUTE(SUBSTITUTE(SUBSTITUTE(SUBSTITUTE(SUBSTITUTE(SUBSTITUTE(AE$5,$A$53,AE$53),$A$54,AE$54),$A$55,AE$55),$A$56,AE$56),$A$57,AE$57),$A$58,AE$58),$A$59,AE$59),$A$60,AE$60),$A$61,AE$61),$A$62,AE$62),$A$63,AE$63),$A$64,AE$64),$A$65,AE$65),$A$66,AE$66),$A$67,AE$67)</f>
        <v>[[ brand_name ]]을/를 가장 자주 구매함</v>
      </c>
      <c r="AF12" s="119" t="str">
        <f>SUBSTITUTE(SUBSTITUTE(SUBSTITUTE(SUBSTITUTE(SUBSTITUTE(SUBSTITUTE(SUBSTITUTE(SUBSTITUTE(SUBSTITUTE(SUBSTITUTE(SUBSTITUTE(SUBSTITUTE(SUBSTITUTE(SUBSTITUTE(SUBSTITUTE(AF$5,$A$53,AF$53),$A$54,AF$54),$A$55,AF$55),$A$56,AF$56),$A$57,AF$57),$A$58,AF$58),$A$59,AF$59),$A$60,AF$60),$A$61,AF$61),$A$62,AF$62),$A$63,AF$63),$A$64,AF$64),$A$65,AF$65),$A$66,AF$66),$A$67,AF$67)</f>
        <v>最 常 购买 [[ brand_name ]]</v>
      </c>
      <c r="AG12" s="119" t="str">
        <f>SUBSTITUTE(SUBSTITUTE(SUBSTITUTE(SUBSTITUTE(SUBSTITUTE(SUBSTITUTE(SUBSTITUTE(SUBSTITUTE(SUBSTITUTE(SUBSTITUTE(SUBSTITUTE(SUBSTITUTE(SUBSTITUTE(SUBSTITUTE(SUBSTITUTE(AG$5,$A$53,AG$53),$A$54,AG$54),$A$55,AG$55),$A$56,AG$56),$A$57,AG$57),$A$58,AG$58),$A$59,AG$59),$A$60,AG$60),$A$61,AG$61),$A$62,AG$62),$A$63,AG$63),$A$64,AG$64),$A$65,AG$65),$A$66,AG$66),$A$67,AG$67)</f>
        <v>Paling kerap membeli [[ brand_name ]]</v>
      </c>
      <c r="AH12" s="120" t="str">
        <f>Optimized!$M4</f>
        <v>Es la que más a menudo compro</v>
      </c>
      <c r="AI12" s="120" t="str">
        <f>Optimized!$I4</f>
        <v>ik koop [[ brand_name ]] meestal</v>
      </c>
      <c r="AJ12" s="120" t="str">
        <f>Optimized!$D4</f>
        <v>Buy [[ brand_name ]] most often</v>
      </c>
      <c r="AK12" s="119" t="str">
        <f>SUBSTITUTE(SUBSTITUTE(SUBSTITUTE(SUBSTITUTE(SUBSTITUTE(SUBSTITUTE(SUBSTITUTE(SUBSTITUTE(SUBSTITUTE(SUBSTITUTE(SUBSTITUTE(SUBSTITUTE(SUBSTITUTE(SUBSTITUTE(SUBSTITUTE(AK$5,$A$53,AK$53),$A$54,AK$54),$A$55,AK$55),$A$56,AK$56),$A$57,AK$57),$A$58,AK$58),$A$59,AK$59),$A$60,AK$60),$A$61,AK$61),$A$62,AK$62),$A$63,AK$63),$A$64,AK$64),$A$65,AK$65),$A$66,AK$66),$A$67,AK$67)</f>
        <v xml:space="preserve">Kjøper oftest [[ brand_name ]] </v>
      </c>
      <c r="AL12" s="119" t="str">
        <f>SUBSTITUTE(SUBSTITUTE(SUBSTITUTE(SUBSTITUTE(SUBSTITUTE(SUBSTITUTE(SUBSTITUTE(SUBSTITUTE(SUBSTITUTE(SUBSTITUTE(SUBSTITUTE(SUBSTITUTE(SUBSTITUTE(SUBSTITUTE(SUBSTITUTE(AL$5,$A$53,AL$53),$A$54,AL$54),$A$55,AL$55),$A$56,AL$56),$A$57,AL$57),$A$58,AL$58),$A$59,AL$59),$A$60,AL$60),$A$61,AL$61),$A$62,AL$62),$A$63,AL$63),$A$64,AL$64),$A$65,AL$65),$A$66,AL$66),$A$67,AL$67)</f>
        <v>Es la/lo que compro con mucha frecuencia</v>
      </c>
      <c r="AM12" s="120" t="str">
        <f>Optimized!$N4</f>
        <v>Madalas na binibili ang [[ brand_name ]]</v>
      </c>
      <c r="AN12" s="119" t="str">
        <f>SUBSTITUTE(SUBSTITUTE(SUBSTITUTE(SUBSTITUTE(SUBSTITUTE(SUBSTITUTE(SUBSTITUTE(SUBSTITUTE(SUBSTITUTE(SUBSTITUTE(SUBSTITUTE(SUBSTITUTE(SUBSTITUTE(SUBSTITUTE(SUBSTITUTE(AN$5,$A$53,AN$53),$A$54,AN$54),$A$55,AN$55),$A$56,AN$56),$A$57,AN$57),$A$58,AN$58),$A$59,AN$59),$A$60,AN$60),$A$61,AN$61),$A$62,AN$62),$A$63,AN$63),$A$64,AN$64),$A$65,AN$65),$A$66,AN$66),$A$67,AN$67)</f>
        <v>Kupuję [[ brand_name_A ]] najczęściej</v>
      </c>
      <c r="AO12" s="119" t="str">
        <f>SUBSTITUTE(SUBSTITUTE(SUBSTITUTE(SUBSTITUTE(SUBSTITUTE(SUBSTITUTE(SUBSTITUTE(SUBSTITUTE(SUBSTITUTE(SUBSTITUTE(SUBSTITUTE(SUBSTITUTE(SUBSTITUTE(SUBSTITUTE(SUBSTITUTE(AO$5,$A$53,AO$53),$A$54,AO$54),$A$55,AO$55),$A$56,AO$56),$A$57,AO$57),$A$58,AO$58),$A$59,AO$59),$A$60,AO$60),$A$61,AO$61),$A$62,AO$62),$A$63,AO$63),$A$64,AO$64),$A$65,AO$65),$A$66,AO$66),$A$67,AO$67)</f>
        <v>Compro [[ brand_name ]] com muita frequência</v>
      </c>
      <c r="AP12" s="119" t="str">
        <f>SUBSTITUTE(SUBSTITUTE(SUBSTITUTE(SUBSTITUTE(SUBSTITUTE(SUBSTITUTE(SUBSTITUTE(SUBSTITUTE(SUBSTITUTE(SUBSTITUTE(SUBSTITUTE(SUBSTITUTE(SUBSTITUTE(SUBSTITUTE(SUBSTITUTE(AP$5,$A$53,AP$53),$A$54,AP$54),$A$55,AP$55),$A$56,AP$56),$A$57,AP$57),$A$58,AP$58),$A$59,AP$59),$A$60,AP$60),$A$61,AP$61),$A$62,AP$62),$A$63,AP$63),$A$64,AP$64),$A$65,AP$65),$A$66,AP$66),$A$67,AP$67)</f>
        <v>Cumpar [[ brand_name ]] cel mai des</v>
      </c>
      <c r="AQ12" s="120" t="str">
        <f>Optimized!$D4</f>
        <v>Buy [[ brand_name ]] most often</v>
      </c>
      <c r="AR12" s="120" t="str">
        <f>Optimized!$D4</f>
        <v>Buy [[ brand_name ]] most often</v>
      </c>
      <c r="AS12" s="119" t="str">
        <f>SUBSTITUTE(SUBSTITUTE(SUBSTITUTE(SUBSTITUTE(SUBSTITUTE(SUBSTITUTE(SUBSTITUTE(SUBSTITUTE(SUBSTITUTE(SUBSTITUTE(SUBSTITUTE(SUBSTITUTE(SUBSTITUTE(SUBSTITUTE(SUBSTITUTE(AS$5,$A$53,AS$53),$A$54,AS$54),$A$55,AS$55),$A$56,AS$56),$A$57,AS$57),$A$58,AS$58),$A$59,AS$59),$A$60,AS$60),$A$61,AS$61),$A$62,AS$62),$A$63,AS$63),$A$64,AS$64),$A$65,AS$65),$A$66,AS$66),$A$67,AS$67)</f>
        <v>[[ brand_name ]] es la que compro más a menudo</v>
      </c>
      <c r="AT12" s="119" t="str">
        <f>SUBSTITUTE(SUBSTITUTE(SUBSTITUTE(SUBSTITUTE(SUBSTITUTE(SUBSTITUTE(SUBSTITUTE(SUBSTITUTE(SUBSTITUTE(SUBSTITUTE(SUBSTITUTE(SUBSTITUTE(SUBSTITUTE(SUBSTITUTE(SUBSTITUTE(AT$5,$A$53,AT$53),$A$54,AT$54),$A$55,AT$55),$A$56,AT$56),$A$57,AT$57),$A$58,AT$58),$A$59,AT$59),$A$60,AT$60),$A$61,AT$61),$A$62,AT$62),$A$63,AT$63),$A$64,AT$64),$A$65,AT$65),$A$66,AT$66),$A$67,AT$67)</f>
        <v>Köper [[ brand_name ]] oftast</v>
      </c>
      <c r="AU12" s="119" t="str">
        <f>SUBSTITUTE(SUBSTITUTE(SUBSTITUTE(SUBSTITUTE(SUBSTITUTE(SUBSTITUTE(SUBSTITUTE(SUBSTITUTE(SUBSTITUTE(SUBSTITUTE(SUBSTITUTE(SUBSTITUTE(SUBSTITUTE(SUBSTITUTE(SUBSTITUTE(AU$5,$A$53,AU$53),$A$54,AU$54),$A$55,AU$55),$A$56,AU$56),$A$57,AU$57),$A$58,AU$58),$A$59,AU$59),$A$60,AU$60),$A$61,AU$61),$A$62,AU$62),$A$63,AU$63),$A$64,AU$64),$A$65,AU$65),$A$66,AU$66),$A$67,AU$67)</f>
        <v>我非常頻繁的購買 [[ brand_name ]]</v>
      </c>
      <c r="AV12" s="120" t="str">
        <f>Optimized!$J4</f>
        <v>ซื้อ [[ brand_name ]] บ่อยที่สุด</v>
      </c>
      <c r="AW12" s="119" t="str">
        <f>SUBSTITUTE(SUBSTITUTE(SUBSTITUTE(SUBSTITUTE(SUBSTITUTE(SUBSTITUTE(SUBSTITUTE(SUBSTITUTE(SUBSTITUTE(SUBSTITUTE(SUBSTITUTE(SUBSTITUTE(SUBSTITUTE(SUBSTITUTE(SUBSTITUTE(AW$5,$A$53,AW$53),$A$54,AW$54),$A$55,AW$55),$A$56,AW$56),$A$57,AW$57),$A$58,AW$58),$A$59,AW$59),$A$60,AW$60),$A$61,AW$61),$A$62,AW$62),$A$63,AW$63),$A$64,AW$64),$A$65,AW$65),$A$66,AW$66),$A$67,AW$67)</f>
        <v>En sık [[ brand_name ]] satın alırım</v>
      </c>
      <c r="AX12" s="119" t="str">
        <f>SUBSTITUTE(SUBSTITUTE(SUBSTITUTE(SUBSTITUTE(SUBSTITUTE(SUBSTITUTE(SUBSTITUTE(SUBSTITUTE(SUBSTITUTE(SUBSTITUTE(SUBSTITUTE(SUBSTITUTE(SUBSTITUTE(SUBSTITUTE(SUBSTITUTE(AX$5,$A$53,AX$53),$A$54,AX$54),$A$55,AX$55),$A$56,AX$56),$A$57,AX$57),$A$58,AX$58),$A$59,AX$59),$A$60,AX$60),$A$61,AX$61),$A$62,AX$62),$A$63,AX$63),$A$64,AX$64),$A$65,AX$65),$A$66,AX$66),$A$67,AX$67)</f>
        <v/>
      </c>
      <c r="AY12" s="120" t="str">
        <f>Optimized!$O4</f>
        <v>Buy [[ brand_name ]] most often</v>
      </c>
      <c r="AZ12" s="119" t="str">
        <f>SUBSTITUTE(SUBSTITUTE(SUBSTITUTE(SUBSTITUTE(SUBSTITUTE(SUBSTITUTE(SUBSTITUTE(SUBSTITUTE(SUBSTITUTE(SUBSTITUTE(SUBSTITUTE(SUBSTITUTE(SUBSTITUTE(SUBSTITUTE(SUBSTITUTE(AZ$5,$A$53,AZ$53),$A$54,AZ$54),$A$55,AZ$55),$A$56,AZ$56),$A$57,AZ$57),$A$58,AZ$58),$A$59,AZ$59),$A$60,AZ$60),$A$61,AZ$61),$A$62,AZ$62),$A$63,AZ$63),$A$64,AZ$64),$A$65,AZ$65),$A$66,AZ$66),$A$67,AZ$67)</f>
        <v>Compro [[ brand_name ]] más a menudo</v>
      </c>
      <c r="BA12" s="119" t="str">
        <f>SUBSTITUTE(SUBSTITUTE(SUBSTITUTE(SUBSTITUTE(SUBSTITUTE(SUBSTITUTE(SUBSTITUTE(SUBSTITUTE(SUBSTITUTE(SUBSTITUTE(SUBSTITUTE(SUBSTITUTE(SUBSTITUTE(SUBSTITUTE(SUBSTITUTE(BA$5,$A$53,BA$53),$A$54,BA$54),$A$55,BA$55),$A$56,BA$56),$A$57,BA$57),$A$58,BA$58),$A$59,BA$59),$A$60,BA$60),$A$61,BA$61),$A$62,BA$62),$A$63,BA$63),$A$64,BA$64),$A$65,BA$65),$A$66,BA$66),$A$67,BA$67)</f>
        <v>Mua [[ brand_name ]] thường xuyên nhất</v>
      </c>
      <c r="BB12" s="113"/>
    </row>
    <row r="13" spans="1:54" customFormat="1" ht="12.75" customHeight="1">
      <c r="A13" s="113" t="s">
        <v>820</v>
      </c>
      <c r="B13" s="224"/>
      <c r="C13" s="119" t="str">
        <f>SUBSTITUTE(SUBSTITUTE(SUBSTITUTE(SUBSTITUTE(SUBSTITUTE(SUBSTITUTE(SUBSTITUTE(SUBSTITUTE(SUBSTITUTE(SUBSTITUTE(SUBSTITUTE(SUBSTITUTE(SUBSTITUTE(SUBSTITUTE(SUBSTITUTE(C$6,$A$53,C$53),$A$54,C$54),$A$55,C$55),$A$56,C$56),$A$57,C$57),$A$58,C$58),$A$59,C$59),$A$60,C$60),$A$61,C$61),$A$62,C$62),$A$63,C$63),$A$64,C$64),$A$65,C$65),$A$66,C$66),$A$67,C$67)</f>
        <v>Buy [[ brand_name ]] regularly</v>
      </c>
      <c r="D13" s="120" t="str">
        <f>Optimized!$D5</f>
        <v>Buy [[ brand_name ]] regularly</v>
      </c>
      <c r="E13" s="119" t="str">
        <f>SUBSTITUTE(SUBSTITUTE(SUBSTITUTE(SUBSTITUTE(SUBSTITUTE(SUBSTITUTE(SUBSTITUTE(SUBSTITUTE(SUBSTITUTE(SUBSTITUTE(SUBSTITUTE(SUBSTITUTE(SUBSTITUTE(SUBSTITUTE(SUBSTITUTE(E$6,$A$53,E$53),$A$54,E$54),$A$55,E$55),$A$56,E$56),$A$57,E$57),$A$58,E$58),$A$59,E$59),$A$60,E$60),$A$61,E$61),$A$62,E$62),$A$63,E$63),$A$64,E$64),$A$65,E$65),$A$66,E$66),$A$67,E$67)</f>
        <v>[[ brand_name ]] es una marca que compra habitualmente</v>
      </c>
      <c r="F13" s="120" t="str">
        <f>Optimized!$D5</f>
        <v>Buy [[ brand_name ]] regularly</v>
      </c>
      <c r="G13" s="120" t="str">
        <f>Optimized!$F5</f>
        <v>Compro [[ brand_name ]] regularmente</v>
      </c>
      <c r="H13" s="120" t="str">
        <f>Optimized!$O5</f>
        <v>Buy [[ brand_name ]] regularly</v>
      </c>
      <c r="I13" s="119" t="str">
        <f t="shared" ref="I13:P13" si="2">SUBSTITUTE(SUBSTITUTE(SUBSTITUTE(SUBSTITUTE(SUBSTITUTE(SUBSTITUTE(SUBSTITUTE(SUBSTITUTE(SUBSTITUTE(SUBSTITUTE(SUBSTITUTE(SUBSTITUTE(SUBSTITUTE(SUBSTITUTE(SUBSTITUTE(I$6,$A$53,I$53),$A$54,I$54),$A$55,I$55),$A$56,I$56),$A$57,I$57),$A$58,I$58),$A$59,I$59),$A$60,I$60),$A$61,I$61),$A$62,I$62),$A$63,I$63),$A$64,I$64),$A$65,I$65),$A$66,I$66),$A$67,I$67)</f>
        <v>J'achète [[ brand_name ]], régulièrement</v>
      </c>
      <c r="J13" s="119" t="str">
        <f t="shared" si="2"/>
        <v>Compro [[ brand_name ]] habitualmente</v>
      </c>
      <c r="K13" s="119" t="str">
        <f t="shared" si="2"/>
        <v>[[ brand_name ]]是我经常购买 的</v>
      </c>
      <c r="L13" s="119" t="str">
        <f t="shared" si="2"/>
        <v>La/lo compro regularmente</v>
      </c>
      <c r="M13" s="119" t="str">
        <f t="shared" si="2"/>
        <v>Značku [[ brand_name_N ]] kupuji pravidelně</v>
      </c>
      <c r="N13" s="119" t="str">
        <f t="shared" si="2"/>
        <v>Køber [[ brand_name ]] regelmæssigt</v>
      </c>
      <c r="O13" s="119" t="str">
        <f t="shared" si="2"/>
        <v xml:space="preserve"> بشتري [[ brand_name ]] بانتظام</v>
      </c>
      <c r="P13" s="119" t="str">
        <f t="shared" si="2"/>
        <v>Ostan mainoksen tuotemerkkiä säännöllisesti</v>
      </c>
      <c r="Q13" s="120" t="str">
        <f>Optimized!$K5</f>
        <v>J’achète [[ brand_name ]] régulièrement</v>
      </c>
      <c r="R13" s="120" t="str">
        <f>Optimized!$G5</f>
        <v>Kaufe [[ brand_name ]] regelmäßig</v>
      </c>
      <c r="S13" s="119" t="str">
        <f>SUBSTITUTE(SUBSTITUTE(SUBSTITUTE(SUBSTITUTE(SUBSTITUTE(SUBSTITUTE(SUBSTITUTE(SUBSTITUTE(SUBSTITUTE(SUBSTITUTE(SUBSTITUTE(SUBSTITUTE(SUBSTITUTE(SUBSTITUTE(SUBSTITUTE(S$6,$A$53,S$53),$A$54,S$54),$A$55,S$55),$A$56,S$56),$A$57,S$57),$A$58,S$58),$A$59,S$59),$A$60,S$60),$A$61,S$61),$A$62,S$62),$A$63,S$63),$A$64,S$64),$A$65,S$65),$A$66,S$66),$A$67,S$67)</f>
        <v>Αγοράζω [[ brand_name ]] τακτικά</v>
      </c>
      <c r="T13" s="119" t="str">
        <f>SUBSTITUTE(SUBSTITUTE(SUBSTITUTE(SUBSTITUTE(SUBSTITUTE(SUBSTITUTE(SUBSTITUTE(SUBSTITUTE(SUBSTITUTE(SUBSTITUTE(SUBSTITUTE(SUBSTITUTE(SUBSTITUTE(SUBSTITUTE(SUBSTITUTE(T$6,$A$53,T$53),$A$54,T$54),$A$55,T$55),$A$56,T$56),$A$57,T$57),$A$58,T$58),$A$59,T$59),$A$60,T$60),$A$61,T$61),$A$62,T$62),$A$63,T$63),$A$64,T$64),$A$65,T$65),$A$66,T$66),$A$67,T$67)</f>
        <v>我經常買 [[ brand_name ]]</v>
      </c>
      <c r="U13" s="119" t="str">
        <f>SUBSTITUTE(SUBSTITUTE(SUBSTITUTE(SUBSTITUTE(SUBSTITUTE(SUBSTITUTE(SUBSTITUTE(SUBSTITUTE(SUBSTITUTE(SUBSTITUTE(SUBSTITUTE(SUBSTITUTE(SUBSTITUTE(SUBSTITUTE(SUBSTITUTE(U$6,$A$53,U$53),$A$54,U$54),$A$55,U$55),$A$56,U$56),$A$57,U$57),$A$58,U$58),$A$59,U$59),$A$60,U$60),$A$61,U$61),$A$62,U$62),$A$63,U$63),$A$64,U$64),$A$65,U$65),$A$66,U$66),$A$67,U$67)</f>
        <v>Rendszeresen vásárolom a(z) [[ brand_name ]] márkát</v>
      </c>
      <c r="V13" s="120" t="str">
        <f>Optimized!$D5</f>
        <v>Buy [[ brand_name ]] regularly</v>
      </c>
      <c r="W13" s="119" t="str">
        <f>SUBSTITUTE(SUBSTITUTE(SUBSTITUTE(SUBSTITUTE(SUBSTITUTE(SUBSTITUTE(SUBSTITUTE(SUBSTITUTE(SUBSTITUTE(SUBSTITUTE(SUBSTITUTE(SUBSTITUTE(SUBSTITUTE(SUBSTITUTE(SUBSTITUTE(W$6,$A$53,W$53),$A$54,W$54),$A$55,W$55),$A$56,W$56),$A$57,W$57),$A$58,W$58),$A$59,W$59),$A$60,W$60),$A$61,W$61),$A$62,W$62),$A$63,W$63),$A$64,W$64),$A$65,W$65),$A$66,W$66),$A$67,W$67)</f>
        <v>नियमित रूप से [[ brand_name ]] खरीदते हैं</v>
      </c>
      <c r="X13" s="119" t="str">
        <f>SUBSTITUTE(SUBSTITUTE(SUBSTITUTE(SUBSTITUTE(SUBSTITUTE(SUBSTITUTE(SUBSTITUTE(SUBSTITUTE(SUBSTITUTE(SUBSTITUTE(SUBSTITUTE(SUBSTITUTE(SUBSTITUTE(SUBSTITUTE(SUBSTITUTE(X$6,$A$53,X$53),$A$54,X$54),$A$55,X$55),$A$56,X$56),$A$57,X$57),$A$58,X$58),$A$59,X$59),$A$60,X$60),$A$61,X$61),$A$62,X$62),$A$63,X$63),$A$64,X$64),$A$65,X$65),$A$66,X$66),$A$67,X$67)</f>
        <v>नियमित रूप से [[ brand_name ]] खरीदते   है</v>
      </c>
      <c r="Y13" s="119" t="str">
        <f>SUBSTITUTE(SUBSTITUTE(SUBSTITUTE(SUBSTITUTE(SUBSTITUTE(SUBSTITUTE(SUBSTITUTE(SUBSTITUTE(SUBSTITUTE(SUBSTITUTE(SUBSTITUTE(SUBSTITUTE(SUBSTITUTE(SUBSTITUTE(SUBSTITUTE(Y$6,$A$53,Y$53),$A$54,Y$54),$A$55,Y$55),$A$56,Y$56),$A$57,Y$57),$A$58,Y$58),$A$59,Y$59),$A$60,Y$60),$A$61,Y$61),$A$62,Y$62),$A$63,Y$63),$A$64,Y$64),$A$65,Y$65),$A$66,Y$66),$A$67,Y$67)</f>
        <v>[[ brand_name ]] ஐ வழக்கமாக வாங்குகிறேன்</v>
      </c>
      <c r="Z13" s="120" t="str">
        <f>Optimized!$L5</f>
        <v>Secara teratur membeli [[ brand_name ]]</v>
      </c>
      <c r="AA13" s="120" t="str">
        <f>Optimized!$D5</f>
        <v>Buy [[ brand_name ]] regularly</v>
      </c>
      <c r="AB13" s="120" t="str">
        <f>Optimized!$H5</f>
        <v>Acquisto [[ brand_name ]] regolarmente</v>
      </c>
      <c r="AC13" s="119" t="str">
        <f>SUBSTITUTE(SUBSTITUTE(SUBSTITUTE(SUBSTITUTE(SUBSTITUTE(SUBSTITUTE(SUBSTITUTE(SUBSTITUTE(SUBSTITUTE(SUBSTITUTE(SUBSTITUTE(SUBSTITUTE(SUBSTITUTE(SUBSTITUTE(SUBSTITUTE(AC$6,$A$53,AC$53),$A$54,AC$54),$A$55,AC$55),$A$56,AC$56),$A$57,AC$57),$A$58,AC$58),$A$59,AC$59),$A$60,AC$60),$A$61,AC$61),$A$62,AC$62),$A$63,AC$63),$A$64,AC$64),$A$65,AC$65),$A$66,AC$66),$A$67,AC$67)</f>
        <v>普段定期的に 買う</v>
      </c>
      <c r="AD13" s="119" t="str">
        <f>SUBSTITUTE(SUBSTITUTE(SUBSTITUTE(SUBSTITUTE(SUBSTITUTE(SUBSTITUTE(SUBSTITUTE(SUBSTITUTE(SUBSTITUTE(SUBSTITUTE(SUBSTITUTE(SUBSTITUTE(SUBSTITUTE(SUBSTITUTE(SUBSTITUTE(AD$6,$A$53,AD$53),$A$54,AD$54),$A$55,AD$55),$A$56,AD$56),$A$57,AD$57),$A$58,AD$58),$A$59,AD$59),$A$60,AD$60),$A$61,AD$61),$A$62,AD$62),$A$63,AD$63),$A$64,AD$64),$A$65,AD$65),$A$66,AD$66),$A$67,AD$67)</f>
        <v xml:space="preserve">أشتري [[brand_name ]] بانتظام </v>
      </c>
      <c r="AE13" s="119" t="str">
        <f>SUBSTITUTE(SUBSTITUTE(SUBSTITUTE(SUBSTITUTE(SUBSTITUTE(SUBSTITUTE(SUBSTITUTE(SUBSTITUTE(SUBSTITUTE(SUBSTITUTE(SUBSTITUTE(SUBSTITUTE(SUBSTITUTE(SUBSTITUTE(SUBSTITUTE(AE$6,$A$53,AE$53),$A$54,AE$54),$A$55,AE$55),$A$56,AE$56),$A$57,AE$57),$A$58,AE$58),$A$59,AE$59),$A$60,AE$60),$A$61,AE$61),$A$62,AE$62),$A$63,AE$63),$A$64,AE$64),$A$65,AE$65),$A$66,AE$66),$A$67,AE$67)</f>
        <v>[[ brand_name ]]을/를 정기적으로 구매함</v>
      </c>
      <c r="AF13" s="119" t="str">
        <f>SUBSTITUTE(SUBSTITUTE(SUBSTITUTE(SUBSTITUTE(SUBSTITUTE(SUBSTITUTE(SUBSTITUTE(SUBSTITUTE(SUBSTITUTE(SUBSTITUTE(SUBSTITUTE(SUBSTITUTE(SUBSTITUTE(SUBSTITUTE(SUBSTITUTE(AF$6,$A$53,AF$53),$A$54,AF$54),$A$55,AF$55),$A$56,AF$56),$A$57,AF$57),$A$58,AF$58),$A$59,AF$59),$A$60,AF$60),$A$61,AF$61),$A$62,AF$62),$A$63,AF$63),$A$64,AF$64),$A$65,AF$65),$A$66,AF$66),$A$67,AF$67)</f>
        <v>经常 购买 [[ brand_name ]]</v>
      </c>
      <c r="AG13" s="119" t="str">
        <f>SUBSTITUTE(SUBSTITUTE(SUBSTITUTE(SUBSTITUTE(SUBSTITUTE(SUBSTITUTE(SUBSTITUTE(SUBSTITUTE(SUBSTITUTE(SUBSTITUTE(SUBSTITUTE(SUBSTITUTE(SUBSTITUTE(SUBSTITUTE(SUBSTITUTE(AG$6,$A$53,AG$53),$A$54,AG$54),$A$55,AG$55),$A$56,AG$56),$A$57,AG$57),$A$58,AG$58),$A$59,AG$59),$A$60,AG$60),$A$61,AG$61),$A$62,AG$62),$A$63,AG$63),$A$64,AG$64),$A$65,AG$65),$A$66,AG$66),$A$67,AG$67)</f>
        <v>Selalu membeli [[ brand_name ]]</v>
      </c>
      <c r="AH13" s="120" t="str">
        <f>Optimized!$M5</f>
        <v>La compro regularmente</v>
      </c>
      <c r="AI13" s="120" t="str">
        <f>Optimized!$I5</f>
        <v>ik koop [[ brand_name ]] regelmatig</v>
      </c>
      <c r="AJ13" s="120" t="str">
        <f>Optimized!$D5</f>
        <v>Buy [[ brand_name ]] regularly</v>
      </c>
      <c r="AK13" s="119" t="str">
        <f>SUBSTITUTE(SUBSTITUTE(SUBSTITUTE(SUBSTITUTE(SUBSTITUTE(SUBSTITUTE(SUBSTITUTE(SUBSTITUTE(SUBSTITUTE(SUBSTITUTE(SUBSTITUTE(SUBSTITUTE(SUBSTITUTE(SUBSTITUTE(SUBSTITUTE(AK$6,$A$53,AK$53),$A$54,AK$54),$A$55,AK$55),$A$56,AK$56),$A$57,AK$57),$A$58,AK$58),$A$59,AK$59),$A$60,AK$60),$A$61,AK$61),$A$62,AK$62),$A$63,AK$63),$A$64,AK$64),$A$65,AK$65),$A$66,AK$66),$A$67,AK$67)</f>
        <v>Kjøper [[ brand_name ]] jevnlig</v>
      </c>
      <c r="AL13" s="119" t="str">
        <f>SUBSTITUTE(SUBSTITUTE(SUBSTITUTE(SUBSTITUTE(SUBSTITUTE(SUBSTITUTE(SUBSTITUTE(SUBSTITUTE(SUBSTITUTE(SUBSTITUTE(SUBSTITUTE(SUBSTITUTE(SUBSTITUTE(SUBSTITUTE(SUBSTITUTE(AL$6,$A$53,AL$53),$A$54,AL$54),$A$55,AL$55),$A$56,AL$56),$A$57,AL$57),$A$58,AL$58),$A$59,AL$59),$A$60,AL$60),$A$61,AL$61),$A$62,AL$62),$A$63,AL$63),$A$64,AL$64),$A$65,AL$65),$A$66,AL$66),$A$67,AL$67)</f>
        <v>La/Lo compro regularmente</v>
      </c>
      <c r="AM13" s="120" t="str">
        <f>Optimized!$N5</f>
        <v>Regular na binibili ang [[ brand_name ]]</v>
      </c>
      <c r="AN13" s="119" t="str">
        <f>SUBSTITUTE(SUBSTITUTE(SUBSTITUTE(SUBSTITUTE(SUBSTITUTE(SUBSTITUTE(SUBSTITUTE(SUBSTITUTE(SUBSTITUTE(SUBSTITUTE(SUBSTITUTE(SUBSTITUTE(SUBSTITUTE(SUBSTITUTE(SUBSTITUTE(AN$6,$A$53,AN$53),$A$54,AN$54),$A$55,AN$55),$A$56,AN$56),$A$57,AN$57),$A$58,AN$58),$A$59,AN$59),$A$60,AN$60),$A$61,AN$61),$A$62,AN$62),$A$63,AN$63),$A$64,AN$64),$A$65,AN$65),$A$66,AN$66),$A$67,AN$67)</f>
        <v>Kupuję [[ brand_name_A ]] regularnie</v>
      </c>
      <c r="AO13" s="119" t="str">
        <f>SUBSTITUTE(SUBSTITUTE(SUBSTITUTE(SUBSTITUTE(SUBSTITUTE(SUBSTITUTE(SUBSTITUTE(SUBSTITUTE(SUBSTITUTE(SUBSTITUTE(SUBSTITUTE(SUBSTITUTE(SUBSTITUTE(SUBSTITUTE(SUBSTITUTE(AO$6,$A$53,AO$53),$A$54,AO$54),$A$55,AO$55),$A$56,AO$56),$A$57,AO$57),$A$58,AO$58),$A$59,AO$59),$A$60,AO$60),$A$61,AO$61),$A$62,AO$62),$A$63,AO$63),$A$64,AO$64),$A$65,AO$65),$A$66,AO$66),$A$67,AO$67)</f>
        <v>Compro [[ brand_name ]] regularmente</v>
      </c>
      <c r="AP13" s="119" t="str">
        <f>SUBSTITUTE(SUBSTITUTE(SUBSTITUTE(SUBSTITUTE(SUBSTITUTE(SUBSTITUTE(SUBSTITUTE(SUBSTITUTE(SUBSTITUTE(SUBSTITUTE(SUBSTITUTE(SUBSTITUTE(SUBSTITUTE(SUBSTITUTE(SUBSTITUTE(AP$6,$A$53,AP$53),$A$54,AP$54),$A$55,AP$55),$A$56,AP$56),$A$57,AP$57),$A$58,AP$58),$A$59,AP$59),$A$60,AP$60),$A$61,AP$61),$A$62,AP$62),$A$63,AP$63),$A$64,AP$64),$A$65,AP$65),$A$66,AP$66),$A$67,AP$67)</f>
        <v>Cumpar [[ brand_name ]] cu regularitate</v>
      </c>
      <c r="AQ13" s="120" t="str">
        <f>Optimized!$D5</f>
        <v>Buy [[ brand_name ]] regularly</v>
      </c>
      <c r="AR13" s="120" t="str">
        <f>Optimized!$D5</f>
        <v>Buy [[ brand_name ]] regularly</v>
      </c>
      <c r="AS13" s="119" t="str">
        <f>SUBSTITUTE(SUBSTITUTE(SUBSTITUTE(SUBSTITUTE(SUBSTITUTE(SUBSTITUTE(SUBSTITUTE(SUBSTITUTE(SUBSTITUTE(SUBSTITUTE(SUBSTITUTE(SUBSTITUTE(SUBSTITUTE(SUBSTITUTE(SUBSTITUTE(AS$6,$A$53,AS$53),$A$54,AS$54),$A$55,AS$55),$A$56,AS$56),$A$57,AS$57),$A$58,AS$58),$A$59,AS$59),$A$60,AS$60),$A$61,AS$61),$A$62,AS$62),$A$63,AS$63),$A$64,AS$64),$A$65,AS$65),$A$66,AS$66),$A$67,AS$67)</f>
        <v>Compro [[ brand_name ]] habitualmente</v>
      </c>
      <c r="AT13" s="119" t="str">
        <f>SUBSTITUTE(SUBSTITUTE(SUBSTITUTE(SUBSTITUTE(SUBSTITUTE(SUBSTITUTE(SUBSTITUTE(SUBSTITUTE(SUBSTITUTE(SUBSTITUTE(SUBSTITUTE(SUBSTITUTE(SUBSTITUTE(SUBSTITUTE(SUBSTITUTE(AT$6,$A$53,AT$53),$A$54,AT$54),$A$55,AT$55),$A$56,AT$56),$A$57,AT$57),$A$58,AT$58),$A$59,AT$59),$A$60,AT$60),$A$61,AT$61),$A$62,AT$62),$A$63,AT$63),$A$64,AT$64),$A$65,AT$65),$A$66,AT$66),$A$67,AT$67)</f>
        <v>Köper [[ brand_name ]] regelbundet</v>
      </c>
      <c r="AU13" s="119" t="str">
        <f>SUBSTITUTE(SUBSTITUTE(SUBSTITUTE(SUBSTITUTE(SUBSTITUTE(SUBSTITUTE(SUBSTITUTE(SUBSTITUTE(SUBSTITUTE(SUBSTITUTE(SUBSTITUTE(SUBSTITUTE(SUBSTITUTE(SUBSTITUTE(SUBSTITUTE(AU$6,$A$53,AU$53),$A$54,AU$54),$A$55,AU$55),$A$56,AU$56),$A$57,AU$57),$A$58,AU$58),$A$59,AU$59),$A$60,AU$60),$A$61,AU$61),$A$62,AU$62),$A$63,AU$63),$A$64,AU$64),$A$65,AU$65),$A$66,AU$66),$A$67,AU$67)</f>
        <v>我經常購買 [[ brand_name ]]</v>
      </c>
      <c r="AV13" s="120" t="str">
        <f>Optimized!$J5</f>
        <v>ซื้อ [[ brand_name ]] เป็นประจำ</v>
      </c>
      <c r="AW13" s="119" t="str">
        <f>SUBSTITUTE(SUBSTITUTE(SUBSTITUTE(SUBSTITUTE(SUBSTITUTE(SUBSTITUTE(SUBSTITUTE(SUBSTITUTE(SUBSTITUTE(SUBSTITUTE(SUBSTITUTE(SUBSTITUTE(SUBSTITUTE(SUBSTITUTE(SUBSTITUTE(AW$6,$A$53,AW$53),$A$54,AW$54),$A$55,AW$55),$A$56,AW$56),$A$57,AW$57),$A$58,AW$58),$A$59,AW$59),$A$60,AW$60),$A$61,AW$61),$A$62,AW$62),$A$63,AW$63),$A$64,AW$64),$A$65,AW$65),$A$66,AW$66),$A$67,AW$67)</f>
        <v>Düzenli olarak [[ brand_name ]] satın alırım</v>
      </c>
      <c r="AX13" s="119" t="str">
        <f>SUBSTITUTE(SUBSTITUTE(SUBSTITUTE(SUBSTITUTE(SUBSTITUTE(SUBSTITUTE(SUBSTITUTE(SUBSTITUTE(SUBSTITUTE(SUBSTITUTE(SUBSTITUTE(SUBSTITUTE(SUBSTITUTE(SUBSTITUTE(SUBSTITUTE(AX$6,$A$53,AX$53),$A$54,AX$54),$A$55,AX$55),$A$56,AX$56),$A$57,AX$57),$A$58,AX$58),$A$59,AX$59),$A$60,AX$60),$A$61,AX$61),$A$62,AX$62),$A$63,AX$63),$A$64,AX$64),$A$65,AX$65),$A$66,AX$66),$A$67,AX$67)</f>
        <v/>
      </c>
      <c r="AY13" s="120" t="str">
        <f>Optimized!$O5</f>
        <v>Buy [[ brand_name ]] regularly</v>
      </c>
      <c r="AZ13" s="119" t="str">
        <f>SUBSTITUTE(SUBSTITUTE(SUBSTITUTE(SUBSTITUTE(SUBSTITUTE(SUBSTITUTE(SUBSTITUTE(SUBSTITUTE(SUBSTITUTE(SUBSTITUTE(SUBSTITUTE(SUBSTITUTE(SUBSTITUTE(SUBSTITUTE(SUBSTITUTE(AZ$6,$A$53,AZ$53),$A$54,AZ$54),$A$55,AZ$55),$A$56,AZ$56),$A$57,AZ$57),$A$58,AZ$58),$A$59,AZ$59),$A$60,AZ$60),$A$61,AZ$61),$A$62,AZ$62),$A$63,AZ$63),$A$64,AZ$64),$A$65,AZ$65),$A$66,AZ$66),$A$67,AZ$67)</f>
        <v>Compro [[ brand_name ]] regularmente</v>
      </c>
      <c r="BA13" s="119" t="str">
        <f>SUBSTITUTE(SUBSTITUTE(SUBSTITUTE(SUBSTITUTE(SUBSTITUTE(SUBSTITUTE(SUBSTITUTE(SUBSTITUTE(SUBSTITUTE(SUBSTITUTE(SUBSTITUTE(SUBSTITUTE(SUBSTITUTE(SUBSTITUTE(SUBSTITUTE(BA$6,$A$53,BA$53),$A$54,BA$54),$A$55,BA$55),$A$56,BA$56),$A$57,BA$57),$A$58,BA$58),$A$59,BA$59),$A$60,BA$60),$A$61,BA$61),$A$62,BA$62),$A$63,BA$63),$A$64,BA$64),$A$65,BA$65),$A$66,BA$66),$A$67,BA$67)</f>
        <v>Thường mua  [[ brand_name ]]</v>
      </c>
      <c r="BB13" s="113"/>
    </row>
    <row r="14" spans="1:54" customFormat="1" ht="12.75" customHeight="1">
      <c r="A14" s="113" t="s">
        <v>821</v>
      </c>
      <c r="B14" s="224"/>
      <c r="C14" s="119" t="str">
        <f>SUBSTITUTE(SUBSTITUTE(SUBSTITUTE(SUBSTITUTE(SUBSTITUTE(SUBSTITUTE(SUBSTITUTE(SUBSTITUTE(SUBSTITUTE(SUBSTITUTE(SUBSTITUTE(SUBSTITUTE(SUBSTITUTE(SUBSTITUTE(SUBSTITUTE(C$7,$A$53,C$53),$A$54,C$54),$A$55,C$55),$A$56,C$56),$A$57,C$57),$A$58,C$58),$A$59,C$59),$A$60,C$60),$A$61,C$61),$A$62,C$62),$A$63,C$63),$A$64,C$64),$A$65,C$65),$A$66,C$66),$A$67,C$67)</f>
        <v>Buy [[ brand_name ]] from time to time</v>
      </c>
      <c r="D14" s="120" t="str">
        <f>Optimized!$D6</f>
        <v>Buy [[ brand_name ]] from time to time</v>
      </c>
      <c r="E14" s="119" t="str">
        <f>SUBSTITUTE(SUBSTITUTE(SUBSTITUTE(SUBSTITUTE(SUBSTITUTE(SUBSTITUTE(SUBSTITUTE(SUBSTITUTE(SUBSTITUTE(SUBSTITUTE(SUBSTITUTE(SUBSTITUTE(SUBSTITUTE(SUBSTITUTE(SUBSTITUTE(E$7,$A$53,E$53),$A$54,E$54),$A$55,E$55),$A$56,E$56),$A$57,E$57),$A$58,E$58),$A$59,E$59),$A$60,E$60),$A$61,E$61),$A$62,E$62),$A$63,E$63),$A$64,E$64),$A$65,E$65),$A$66,E$66),$A$67,E$67)</f>
        <v xml:space="preserve">[[ brand_name ]] es una marca que compra de vez en cuando </v>
      </c>
      <c r="F14" s="120" t="str">
        <f>Optimized!$D6</f>
        <v>Buy [[ brand_name ]] from time to time</v>
      </c>
      <c r="G14" s="120" t="str">
        <f>Optimized!$F6</f>
        <v>Compro [[ brand_name ]] de tempos em tempos</v>
      </c>
      <c r="H14" s="120" t="str">
        <f>Optimized!$O6</f>
        <v>Buy [[ brand_name ]] from time to time</v>
      </c>
      <c r="I14" s="119" t="str">
        <f t="shared" ref="I14:P14" si="3">SUBSTITUTE(SUBSTITUTE(SUBSTITUTE(SUBSTITUTE(SUBSTITUTE(SUBSTITUTE(SUBSTITUTE(SUBSTITUTE(SUBSTITUTE(SUBSTITUTE(SUBSTITUTE(SUBSTITUTE(SUBSTITUTE(SUBSTITUTE(SUBSTITUTE(I$7,$A$53,I$53),$A$54,I$54),$A$55,I$55),$A$56,I$56),$A$57,I$57),$A$58,I$58),$A$59,I$59),$A$60,I$60),$A$61,I$61),$A$62,I$62),$A$63,I$63),$A$64,I$64),$A$65,I$65),$A$66,I$66),$A$67,I$67)</f>
        <v>J'achète [[ brand_name ]] de temps en temps</v>
      </c>
      <c r="J14" s="119" t="str">
        <f t="shared" si="3"/>
        <v>Compro [[ brand_name ]] de tanto en tanto</v>
      </c>
      <c r="K14" s="119" t="str">
        <f t="shared" si="3"/>
        <v>[[ brand_name ]]是我偶尔购买 的</v>
      </c>
      <c r="L14" s="119" t="str">
        <f t="shared" si="3"/>
        <v>La/lo he comprado  de vez en cuando</v>
      </c>
      <c r="M14" s="119" t="str">
        <f t="shared" si="3"/>
        <v>Značku [[ brand_name_N ]] kupuji čas od času</v>
      </c>
      <c r="N14" s="119" t="str">
        <f t="shared" si="3"/>
        <v>Har købt [[ brand_name ]] i perioder</v>
      </c>
      <c r="O14" s="119" t="str">
        <f t="shared" si="3"/>
        <v xml:space="preserve"> بشتري [[ brand_name ]] من وقت لتانى </v>
      </c>
      <c r="P14" s="119" t="str">
        <f t="shared" si="3"/>
        <v>Ostan mainoksen tuotemerkkiä silloin tällöin</v>
      </c>
      <c r="Q14" s="120" t="str">
        <f>Optimized!$K6</f>
        <v>J’achète [[ brand_name ]] de temps en temps</v>
      </c>
      <c r="R14" s="120" t="str">
        <f>Optimized!$G6</f>
        <v>Habe [[ brand_name ]] ab und zu mal gekauft</v>
      </c>
      <c r="S14" s="119" t="str">
        <f>SUBSTITUTE(SUBSTITUTE(SUBSTITUTE(SUBSTITUTE(SUBSTITUTE(SUBSTITUTE(SUBSTITUTE(SUBSTITUTE(SUBSTITUTE(SUBSTITUTE(SUBSTITUTE(SUBSTITUTE(SUBSTITUTE(SUBSTITUTE(SUBSTITUTE(S$7,$A$53,S$53),$A$54,S$54),$A$55,S$55),$A$56,S$56),$A$57,S$57),$A$58,S$58),$A$59,S$59),$A$60,S$60),$A$61,S$61),$A$62,S$62),$A$63,S$63),$A$64,S$64),$A$65,S$65),$A$66,S$66),$A$67,S$67)</f>
        <v xml:space="preserve">Αγοράζω [[ brand_name ]] πού και πού </v>
      </c>
      <c r="T14" s="119" t="str">
        <f>SUBSTITUTE(SUBSTITUTE(SUBSTITUTE(SUBSTITUTE(SUBSTITUTE(SUBSTITUTE(SUBSTITUTE(SUBSTITUTE(SUBSTITUTE(SUBSTITUTE(SUBSTITUTE(SUBSTITUTE(SUBSTITUTE(SUBSTITUTE(SUBSTITUTE(T$7,$A$53,T$53),$A$54,T$54),$A$55,T$55),$A$56,T$56),$A$57,T$57),$A$58,T$58),$A$59,T$59),$A$60,T$60),$A$61,T$61),$A$62,T$62),$A$63,T$63),$A$64,T$64),$A$65,T$65),$A$66,T$66),$A$67,T$67)</f>
        <v>我間中會買 [[ brand_name ]]</v>
      </c>
      <c r="U14" s="119" t="str">
        <f>SUBSTITUTE(SUBSTITUTE(SUBSTITUTE(SUBSTITUTE(SUBSTITUTE(SUBSTITUTE(SUBSTITUTE(SUBSTITUTE(SUBSTITUTE(SUBSTITUTE(SUBSTITUTE(SUBSTITUTE(SUBSTITUTE(SUBSTITUTE(SUBSTITUTE(U$7,$A$53,U$53),$A$54,U$54),$A$55,U$55),$A$56,U$56),$A$57,U$57),$A$58,U$58),$A$59,U$59),$A$60,U$60),$A$61,U$61),$A$62,U$62),$A$63,U$63),$A$64,U$64),$A$65,U$65),$A$66,U$66),$A$67,U$67)</f>
        <v>Időnként vásárolom a(z) [[ brand_name ]] márkát</v>
      </c>
      <c r="V14" s="120" t="str">
        <f>Optimized!$D6</f>
        <v>Buy [[ brand_name ]] from time to time</v>
      </c>
      <c r="W14" s="119" t="str">
        <f>SUBSTITUTE(SUBSTITUTE(SUBSTITUTE(SUBSTITUTE(SUBSTITUTE(SUBSTITUTE(SUBSTITUTE(SUBSTITUTE(SUBSTITUTE(SUBSTITUTE(SUBSTITUTE(SUBSTITUTE(SUBSTITUTE(SUBSTITUTE(SUBSTITUTE(W$7,$A$53,W$53),$A$54,W$54),$A$55,W$55),$A$56,W$56),$A$57,W$57),$A$58,W$58),$A$59,W$59),$A$60,W$60),$A$61,W$61),$A$62,W$62),$A$63,W$63),$A$64,W$64),$A$65,W$65),$A$66,W$66),$A$67,W$67)</f>
        <v>समय समय पर [[ brand_name ]] खरीदते है</v>
      </c>
      <c r="X14" s="119" t="str">
        <f>SUBSTITUTE(SUBSTITUTE(SUBSTITUTE(SUBSTITUTE(SUBSTITUTE(SUBSTITUTE(SUBSTITUTE(SUBSTITUTE(SUBSTITUTE(SUBSTITUTE(SUBSTITUTE(SUBSTITUTE(SUBSTITUTE(SUBSTITUTE(SUBSTITUTE(X$7,$A$53,X$53),$A$54,X$54),$A$55,X$55),$A$56,X$56),$A$57,X$57),$A$58,X$58),$A$59,X$59),$A$60,X$60),$A$61,X$61),$A$62,X$62),$A$63,X$63),$A$64,X$64),$A$65,X$65),$A$66,X$66),$A$67,X$67)</f>
        <v>समय समय पर [[ brand_name ]] खरीदते   है</v>
      </c>
      <c r="Y14" s="119" t="str">
        <f>SUBSTITUTE(SUBSTITUTE(SUBSTITUTE(SUBSTITUTE(SUBSTITUTE(SUBSTITUTE(SUBSTITUTE(SUBSTITUTE(SUBSTITUTE(SUBSTITUTE(SUBSTITUTE(SUBSTITUTE(SUBSTITUTE(SUBSTITUTE(SUBSTITUTE(Y$7,$A$53,Y$53),$A$54,Y$54),$A$55,Y$55),$A$56,Y$56),$A$57,Y$57),$A$58,Y$58),$A$59,Y$59),$A$60,Y$60),$A$61,Y$61),$A$62,Y$62),$A$63,Y$63),$A$64,Y$64),$A$65,Y$65),$A$66,Y$66),$A$67,Y$67)</f>
        <v>[[ brand_name ]] ஐ அவ்வப்போது வாங்குகிறேன்</v>
      </c>
      <c r="Z14" s="120" t="str">
        <f>Optimized!$L6</f>
        <v>Kadang-kadang membeli [[ brand_name ]]</v>
      </c>
      <c r="AA14" s="120" t="str">
        <f>Optimized!$D6</f>
        <v>Buy [[ brand_name ]] from time to time</v>
      </c>
      <c r="AB14" s="120" t="str">
        <f>Optimized!$H6</f>
        <v>Ho acquistato [[ brand_name ]] qualche volta</v>
      </c>
      <c r="AC14" s="119" t="str">
        <f>SUBSTITUTE(SUBSTITUTE(SUBSTITUTE(SUBSTITUTE(SUBSTITUTE(SUBSTITUTE(SUBSTITUTE(SUBSTITUTE(SUBSTITUTE(SUBSTITUTE(SUBSTITUTE(SUBSTITUTE(SUBSTITUTE(SUBSTITUTE(SUBSTITUTE(AC$7,$A$53,AC$53),$A$54,AC$54),$A$55,AC$55),$A$56,AC$56),$A$57,AC$57),$A$58,AC$58),$A$59,AC$59),$A$60,AC$60),$A$61,AC$61),$A$62,AC$62),$A$63,AC$63),$A$64,AC$64),$A$65,AC$65),$A$66,AC$66),$A$67,AC$67)</f>
        <v>時々買う ことがある</v>
      </c>
      <c r="AD14" s="119" t="str">
        <f>SUBSTITUTE(SUBSTITUTE(SUBSTITUTE(SUBSTITUTE(SUBSTITUTE(SUBSTITUTE(SUBSTITUTE(SUBSTITUTE(SUBSTITUTE(SUBSTITUTE(SUBSTITUTE(SUBSTITUTE(SUBSTITUTE(SUBSTITUTE(SUBSTITUTE(AD$7,$A$53,AD$53),$A$54,AD$54),$A$55,AD$55),$A$56,AD$56),$A$57,AD$57),$A$58,AD$58),$A$59,AD$59),$A$60,AD$60),$A$61,AD$61),$A$62,AD$62),$A$63,AD$63),$A$64,AD$64),$A$65,AD$65),$A$66,AD$66),$A$67,AD$67)</f>
        <v>أشتري  [[brand_name ]] من حين لآخر</v>
      </c>
      <c r="AE14" s="119" t="str">
        <f>SUBSTITUTE(SUBSTITUTE(SUBSTITUTE(SUBSTITUTE(SUBSTITUTE(SUBSTITUTE(SUBSTITUTE(SUBSTITUTE(SUBSTITUTE(SUBSTITUTE(SUBSTITUTE(SUBSTITUTE(SUBSTITUTE(SUBSTITUTE(SUBSTITUTE(AE$7,$A$53,AE$53),$A$54,AE$54),$A$55,AE$55),$A$56,AE$56),$A$57,AE$57),$A$58,AE$58),$A$59,AE$59),$A$60,AE$60),$A$61,AE$61),$A$62,AE$62),$A$63,AE$63),$A$64,AE$64),$A$65,AE$65),$A$66,AE$66),$A$67,AE$67)</f>
        <v>[[ brand_name ]]을/를 가끔 구매함</v>
      </c>
      <c r="AF14" s="119" t="str">
        <f>SUBSTITUTE(SUBSTITUTE(SUBSTITUTE(SUBSTITUTE(SUBSTITUTE(SUBSTITUTE(SUBSTITUTE(SUBSTITUTE(SUBSTITUTE(SUBSTITUTE(SUBSTITUTE(SUBSTITUTE(SUBSTITUTE(SUBSTITUTE(SUBSTITUTE(AF$7,$A$53,AF$53),$A$54,AF$54),$A$55,AF$55),$A$56,AF$56),$A$57,AF$57),$A$58,AF$58),$A$59,AF$59),$A$60,AF$60),$A$61,AF$61),$A$62,AF$62),$A$63,AF$63),$A$64,AF$64),$A$65,AF$65),$A$66,AF$66),$A$67,AF$67)</f>
        <v>有 时 会 购买 [[ brand_name ]]</v>
      </c>
      <c r="AG14" s="119" t="str">
        <f>SUBSTITUTE(SUBSTITUTE(SUBSTITUTE(SUBSTITUTE(SUBSTITUTE(SUBSTITUTE(SUBSTITUTE(SUBSTITUTE(SUBSTITUTE(SUBSTITUTE(SUBSTITUTE(SUBSTITUTE(SUBSTITUTE(SUBSTITUTE(SUBSTITUTE(AG$7,$A$53,AG$53),$A$54,AG$54),$A$55,AG$55),$A$56,AG$56),$A$57,AG$57),$A$58,AG$58),$A$59,AG$59),$A$60,AG$60),$A$61,AG$61),$A$62,AG$62),$A$63,AG$63),$A$64,AG$64),$A$65,AG$65),$A$66,AG$66),$A$67,AG$67)</f>
        <v>Membeli [[ brand_name ]] dari masa ke semasa</v>
      </c>
      <c r="AH14" s="120" t="str">
        <f>Optimized!$M6</f>
        <v>La compro de vez en cuando</v>
      </c>
      <c r="AI14" s="120" t="str">
        <f>Optimized!$I6</f>
        <v>ik koop [[ brand_name ]] af en toe</v>
      </c>
      <c r="AJ14" s="120" t="str">
        <f>Optimized!$D6</f>
        <v>Buy [[ brand_name ]] from time to time</v>
      </c>
      <c r="AK14" s="119" t="str">
        <f>SUBSTITUTE(SUBSTITUTE(SUBSTITUTE(SUBSTITUTE(SUBSTITUTE(SUBSTITUTE(SUBSTITUTE(SUBSTITUTE(SUBSTITUTE(SUBSTITUTE(SUBSTITUTE(SUBSTITUTE(SUBSTITUTE(SUBSTITUTE(SUBSTITUTE(AK$7,$A$53,AK$53),$A$54,AK$54),$A$55,AK$55),$A$56,AK$56),$A$57,AK$57),$A$58,AK$58),$A$59,AK$59),$A$60,AK$60),$A$61,AK$61),$A$62,AK$62),$A$63,AK$63),$A$64,AK$64),$A$65,AK$65),$A$66,AK$66),$A$67,AK$67)</f>
        <v xml:space="preserve">Kjøper [[ brand_name ]] av og til </v>
      </c>
      <c r="AL14" s="119" t="str">
        <f>SUBSTITUTE(SUBSTITUTE(SUBSTITUTE(SUBSTITUTE(SUBSTITUTE(SUBSTITUTE(SUBSTITUTE(SUBSTITUTE(SUBSTITUTE(SUBSTITUTE(SUBSTITUTE(SUBSTITUTE(SUBSTITUTE(SUBSTITUTE(SUBSTITUTE(AL$7,$A$53,AL$53),$A$54,AL$54),$A$55,AL$55),$A$56,AL$56),$A$57,AL$57),$A$58,AL$58),$A$59,AL$59),$A$60,AL$60),$A$61,AL$61),$A$62,AL$62),$A$63,AL$63),$A$64,AL$64),$A$65,AL$65),$A$66,AL$66),$A$67,AL$67)</f>
        <v>La/Lo compro de vez en cuando</v>
      </c>
      <c r="AM14" s="120" t="str">
        <f>Optimized!$N6</f>
        <v>Paminsan-minsan na binibili ang [[ brand_name ]]</v>
      </c>
      <c r="AN14" s="119" t="str">
        <f>SUBSTITUTE(SUBSTITUTE(SUBSTITUTE(SUBSTITUTE(SUBSTITUTE(SUBSTITUTE(SUBSTITUTE(SUBSTITUTE(SUBSTITUTE(SUBSTITUTE(SUBSTITUTE(SUBSTITUTE(SUBSTITUTE(SUBSTITUTE(SUBSTITUTE(AN$7,$A$53,AN$53),$A$54,AN$54),$A$55,AN$55),$A$56,AN$56),$A$57,AN$57),$A$58,AN$58),$A$59,AN$59),$A$60,AN$60),$A$61,AN$61),$A$62,AN$62),$A$63,AN$63),$A$64,AN$64),$A$65,AN$65),$A$66,AN$66),$A$67,AN$67)</f>
        <v>Kupuję [[ brand_name_A ]] od czasu do czasu</v>
      </c>
      <c r="AO14" s="119" t="str">
        <f>SUBSTITUTE(SUBSTITUTE(SUBSTITUTE(SUBSTITUTE(SUBSTITUTE(SUBSTITUTE(SUBSTITUTE(SUBSTITUTE(SUBSTITUTE(SUBSTITUTE(SUBSTITUTE(SUBSTITUTE(SUBSTITUTE(SUBSTITUTE(SUBSTITUTE(AO$7,$A$53,AO$53),$A$54,AO$54),$A$55,AO$55),$A$56,AO$56),$A$57,AO$57),$A$58,AO$58),$A$59,AO$59),$A$60,AO$60),$A$61,AO$61),$A$62,AO$62),$A$63,AO$63),$A$64,AO$64),$A$65,AO$65),$A$66,AO$66),$A$67,AO$67)</f>
        <v>Compro [[ brand_name ]] de vez em quando</v>
      </c>
      <c r="AP14" s="119" t="str">
        <f>SUBSTITUTE(SUBSTITUTE(SUBSTITUTE(SUBSTITUTE(SUBSTITUTE(SUBSTITUTE(SUBSTITUTE(SUBSTITUTE(SUBSTITUTE(SUBSTITUTE(SUBSTITUTE(SUBSTITUTE(SUBSTITUTE(SUBSTITUTE(SUBSTITUTE(AP$7,$A$53,AP$53),$A$54,AP$54),$A$55,AP$55),$A$56,AP$56),$A$57,AP$57),$A$58,AP$58),$A$59,AP$59),$A$60,AP$60),$A$61,AP$61),$A$62,AP$62),$A$63,AP$63),$A$64,AP$64),$A$65,AP$65),$A$66,AP$66),$A$67,AP$67)</f>
        <v>Cumpar [[ brand_name ]] din cand in cand</v>
      </c>
      <c r="AQ14" s="120" t="str">
        <f>Optimized!$D6</f>
        <v>Buy [[ brand_name ]] from time to time</v>
      </c>
      <c r="AR14" s="120" t="str">
        <f>Optimized!$D6</f>
        <v>Buy [[ brand_name ]] from time to time</v>
      </c>
      <c r="AS14" s="119" t="str">
        <f>SUBSTITUTE(SUBSTITUTE(SUBSTITUTE(SUBSTITUTE(SUBSTITUTE(SUBSTITUTE(SUBSTITUTE(SUBSTITUTE(SUBSTITUTE(SUBSTITUTE(SUBSTITUTE(SUBSTITUTE(SUBSTITUTE(SUBSTITUTE(SUBSTITUTE(AS$7,$A$53,AS$53),$A$54,AS$54),$A$55,AS$55),$A$56,AS$56),$A$57,AS$57),$A$58,AS$58),$A$59,AS$59),$A$60,AS$60),$A$61,AS$61),$A$62,AS$62),$A$63,AS$63),$A$64,AS$64),$A$65,AS$65),$A$66,AS$66),$A$67,AS$67)</f>
        <v>Compro [[ brand_name ]] de vez en cuando</v>
      </c>
      <c r="AT14" s="119" t="str">
        <f>SUBSTITUTE(SUBSTITUTE(SUBSTITUTE(SUBSTITUTE(SUBSTITUTE(SUBSTITUTE(SUBSTITUTE(SUBSTITUTE(SUBSTITUTE(SUBSTITUTE(SUBSTITUTE(SUBSTITUTE(SUBSTITUTE(SUBSTITUTE(SUBSTITUTE(AT$7,$A$53,AT$53),$A$54,AT$54),$A$55,AT$55),$A$56,AT$56),$A$57,AT$57),$A$58,AT$58),$A$59,AT$59),$A$60,AT$60),$A$61,AT$61),$A$62,AT$62),$A$63,AT$63),$A$64,AT$64),$A$65,AT$65),$A$66,AT$66),$A$67,AT$67)</f>
        <v>Köper [[ brand_name ]] då och då</v>
      </c>
      <c r="AU14" s="119" t="str">
        <f>SUBSTITUTE(SUBSTITUTE(SUBSTITUTE(SUBSTITUTE(SUBSTITUTE(SUBSTITUTE(SUBSTITUTE(SUBSTITUTE(SUBSTITUTE(SUBSTITUTE(SUBSTITUTE(SUBSTITUTE(SUBSTITUTE(SUBSTITUTE(SUBSTITUTE(AU$7,$A$53,AU$53),$A$54,AU$54),$A$55,AU$55),$A$56,AU$56),$A$57,AU$57),$A$58,AU$58),$A$59,AU$59),$A$60,AU$60),$A$61,AU$61),$A$62,AU$62),$A$63,AU$63),$A$64,AU$64),$A$65,AU$65),$A$66,AU$66),$A$67,AU$67)</f>
        <v>我偶爾會購買 [[ brand_name ]]</v>
      </c>
      <c r="AV14" s="120" t="str">
        <f>Optimized!$J6</f>
        <v>ซื้อ [[ brand_name ]] บ้างเป็นบางครั้ง</v>
      </c>
      <c r="AW14" s="119" t="str">
        <f>SUBSTITUTE(SUBSTITUTE(SUBSTITUTE(SUBSTITUTE(SUBSTITUTE(SUBSTITUTE(SUBSTITUTE(SUBSTITUTE(SUBSTITUTE(SUBSTITUTE(SUBSTITUTE(SUBSTITUTE(SUBSTITUTE(SUBSTITUTE(SUBSTITUTE(AW$7,$A$53,AW$53),$A$54,AW$54),$A$55,AW$55),$A$56,AW$56),$A$57,AW$57),$A$58,AW$58),$A$59,AW$59),$A$60,AW$60),$A$61,AW$61),$A$62,AW$62),$A$63,AW$63),$A$64,AW$64),$A$65,AW$65),$A$66,AW$66),$A$67,AW$67)</f>
        <v>Ara sıra [[ brand_name ]] satın alırım</v>
      </c>
      <c r="AX14" s="119" t="str">
        <f>SUBSTITUTE(SUBSTITUTE(SUBSTITUTE(SUBSTITUTE(SUBSTITUTE(SUBSTITUTE(SUBSTITUTE(SUBSTITUTE(SUBSTITUTE(SUBSTITUTE(SUBSTITUTE(SUBSTITUTE(SUBSTITUTE(SUBSTITUTE(SUBSTITUTE(AX$7,$A$53,AX$53),$A$54,AX$54),$A$55,AX$55),$A$56,AX$56),$A$57,AX$57),$A$58,AX$58),$A$59,AX$59),$A$60,AX$60),$A$61,AX$61),$A$62,AX$62),$A$63,AX$63),$A$64,AX$64),$A$65,AX$65),$A$66,AX$66),$A$67,AX$67)</f>
        <v/>
      </c>
      <c r="AY14" s="120" t="str">
        <f>Optimized!$O6</f>
        <v>Buy [[ brand_name ]] from time to time</v>
      </c>
      <c r="AZ14" s="119" t="str">
        <f>SUBSTITUTE(SUBSTITUTE(SUBSTITUTE(SUBSTITUTE(SUBSTITUTE(SUBSTITUTE(SUBSTITUTE(SUBSTITUTE(SUBSTITUTE(SUBSTITUTE(SUBSTITUTE(SUBSTITUTE(SUBSTITUTE(SUBSTITUTE(SUBSTITUTE(AZ$7,$A$53,AZ$53),$A$54,AZ$54),$A$55,AZ$55),$A$56,AZ$56),$A$57,AZ$57),$A$58,AZ$58),$A$59,AZ$59),$A$60,AZ$60),$A$61,AZ$61),$A$62,AZ$62),$A$63,AZ$63),$A$64,AZ$64),$A$65,AZ$65),$A$66,AZ$66),$A$67,AZ$67)</f>
        <v>Compro [[ brand_name ]] de vez en cuando</v>
      </c>
      <c r="BA14" s="119" t="str">
        <f>SUBSTITUTE(SUBSTITUTE(SUBSTITUTE(SUBSTITUTE(SUBSTITUTE(SUBSTITUTE(SUBSTITUTE(SUBSTITUTE(SUBSTITUTE(SUBSTITUTE(SUBSTITUTE(SUBSTITUTE(SUBSTITUTE(SUBSTITUTE(SUBSTITUTE(BA$7,$A$53,BA$53),$A$54,BA$54),$A$55,BA$55),$A$56,BA$56),$A$57,BA$57),$A$58,BA$58),$A$59,BA$59),$A$60,BA$60),$A$61,BA$61),$A$62,BA$62),$A$63,BA$63),$A$64,BA$64),$A$65,BA$65),$A$66,BA$66),$A$67,BA$67)</f>
        <v>Thỉnh thoảng có mua  [[ brand_name ]]</v>
      </c>
      <c r="BB14" s="113"/>
    </row>
    <row r="15" spans="1:54" customFormat="1" ht="12.75" customHeight="1">
      <c r="A15" s="113" t="s">
        <v>822</v>
      </c>
      <c r="B15" s="224"/>
      <c r="C15" s="119" t="str">
        <f>SUBSTITUTE(SUBSTITUTE(SUBSTITUTE(SUBSTITUTE(SUBSTITUTE(SUBSTITUTE(SUBSTITUTE(SUBSTITUTE(SUBSTITUTE(SUBSTITUTE(SUBSTITUTE(SUBSTITUTE(SUBSTITUTE(SUBSTITUTE(SUBSTITUTE(C$8,$A$53,C$53),$A$54,C$54),$A$55,C$55),$A$56,C$56),$A$57,C$57),$A$58,C$58),$A$59,C$59),$A$60,C$60),$A$61,C$61),$A$62,C$62),$A$63,C$63),$A$64,C$64),$A$65,C$65),$A$66,C$66),$A$67,C$67)</f>
        <v>Tried [[ brand_name ]] in the past</v>
      </c>
      <c r="D15" s="120" t="str">
        <f>Optimized!$D7</f>
        <v>Tried [[ brand_name ]] in the past</v>
      </c>
      <c r="E15" s="119" t="str">
        <f>SUBSTITUTE(SUBSTITUTE(SUBSTITUTE(SUBSTITUTE(SUBSTITUTE(SUBSTITUTE(SUBSTITUTE(SUBSTITUTE(SUBSTITUTE(SUBSTITUTE(SUBSTITUTE(SUBSTITUTE(SUBSTITUTE(SUBSTITUTE(SUBSTITUTE(E$8,$A$53,E$53),$A$54,E$54),$A$55,E$55),$A$56,E$56),$A$57,E$57),$A$58,E$58),$A$59,E$59),$A$60,E$60),$A$61,E$61),$A$62,E$62),$A$63,E$63),$A$64,E$64),$A$65,E$65),$A$66,E$66),$A$67,E$67)</f>
        <v>[[ brand_name ]] es una marca que compré alguna vez</v>
      </c>
      <c r="F15" s="120" t="str">
        <f>Optimized!$D7</f>
        <v>Tried [[ brand_name ]] in the past</v>
      </c>
      <c r="G15" s="120" t="str">
        <f>Optimized!$F7</f>
        <v>Experimentei [[ brand_name ]] no passado</v>
      </c>
      <c r="H15" s="120" t="str">
        <f>Optimized!$O7</f>
        <v>Tried [[ brand_name ]] in the past</v>
      </c>
      <c r="I15" s="119" t="str">
        <f t="shared" ref="I15:P15" si="4">SUBSTITUTE(SUBSTITUTE(SUBSTITUTE(SUBSTITUTE(SUBSTITUTE(SUBSTITUTE(SUBSTITUTE(SUBSTITUTE(SUBSTITUTE(SUBSTITUTE(SUBSTITUTE(SUBSTITUTE(SUBSTITUTE(SUBSTITUTE(SUBSTITUTE(I$8,$A$53,I$53),$A$54,I$54),$A$55,I$55),$A$56,I$56),$A$57,I$57),$A$58,I$58),$A$59,I$59),$A$60,I$60),$A$61,I$61),$A$62,I$62),$A$63,I$63),$A$64,I$64),$A$65,I$65),$A$66,I$66),$A$67,I$67)</f>
        <v>J'ai essayé [[ brand_name ]], dans le passé</v>
      </c>
      <c r="J15" s="119" t="str">
        <f t="shared" si="4"/>
        <v>Compré [[ brand_name ]] alguna vez</v>
      </c>
      <c r="K15" s="119" t="str">
        <f t="shared" si="4"/>
        <v>[[ brand_name ]]是我尝试过的品牌</v>
      </c>
      <c r="L15" s="119" t="str">
        <f t="shared" si="4"/>
        <v>La/lo he comprado  anteriormente</v>
      </c>
      <c r="M15" s="119" t="str">
        <f t="shared" si="4"/>
        <v>Vyzkoušel/a jsem značku [[ brand_name_N ]] v minulosti</v>
      </c>
      <c r="N15" s="119" t="str">
        <f t="shared" si="4"/>
        <v>Har prøvet [[ brand_name ]]</v>
      </c>
      <c r="O15" s="119" t="str">
        <f t="shared" si="4"/>
        <v>جربت [[ brand_name ]] فى الماضى</v>
      </c>
      <c r="P15" s="119" t="str">
        <f t="shared" si="4"/>
        <v>Olen kokeillut mainoksen tuotemerkkiä aiemmin</v>
      </c>
      <c r="Q15" s="120" t="str">
        <f>Optimized!$K7</f>
        <v>J’ai essayé [[ brand_name ]] dans le passé</v>
      </c>
      <c r="R15" s="120" t="str">
        <f>Optimized!$G7</f>
        <v>Habe [[ brand_name ]] in der Vergangenheit probiert</v>
      </c>
      <c r="S15" s="119" t="str">
        <f>SUBSTITUTE(SUBSTITUTE(SUBSTITUTE(SUBSTITUTE(SUBSTITUTE(SUBSTITUTE(SUBSTITUTE(SUBSTITUTE(SUBSTITUTE(SUBSTITUTE(SUBSTITUTE(SUBSTITUTE(SUBSTITUTE(SUBSTITUTE(SUBSTITUTE(S$8,$A$53,S$53),$A$54,S$54),$A$55,S$55),$A$56,S$56),$A$57,S$57),$A$58,S$58),$A$59,S$59),$A$60,S$60),$A$61,S$61),$A$62,S$62),$A$63,S$63),$A$64,S$64),$A$65,S$65),$A$66,S$66),$A$67,S$67)</f>
        <v xml:space="preserve">Έχω δοκιμάσει [[ brand_name ]] στο παρελθόν </v>
      </c>
      <c r="T15" s="119" t="str">
        <f>SUBSTITUTE(SUBSTITUTE(SUBSTITUTE(SUBSTITUTE(SUBSTITUTE(SUBSTITUTE(SUBSTITUTE(SUBSTITUTE(SUBSTITUTE(SUBSTITUTE(SUBSTITUTE(SUBSTITUTE(SUBSTITUTE(SUBSTITUTE(SUBSTITUTE(T$8,$A$53,T$53),$A$54,T$54),$A$55,T$55),$A$56,T$56),$A$57,T$57),$A$58,T$58),$A$59,T$59),$A$60,T$60),$A$61,T$61),$A$62,T$62),$A$63,T$63),$A$64,T$64),$A$65,T$65),$A$66,T$66),$A$67,T$67)</f>
        <v>我以前曾經試過[[ brand_name ]]</v>
      </c>
      <c r="U15" s="119" t="str">
        <f>SUBSTITUTE(SUBSTITUTE(SUBSTITUTE(SUBSTITUTE(SUBSTITUTE(SUBSTITUTE(SUBSTITUTE(SUBSTITUTE(SUBSTITUTE(SUBSTITUTE(SUBSTITUTE(SUBSTITUTE(SUBSTITUTE(SUBSTITUTE(SUBSTITUTE(U$8,$A$53,U$53),$A$54,U$54),$A$55,U$55),$A$56,U$56),$A$57,U$57),$A$58,U$58),$A$59,U$59),$A$60,U$60),$A$61,U$61),$A$62,U$62),$A$63,U$63),$A$64,U$64),$A$65,U$65),$A$66,U$66),$A$67,U$67)</f>
        <v>Régebben kipróbáltam a(z) [[ brand_name ]] márkát</v>
      </c>
      <c r="V15" s="120" t="str">
        <f>Optimized!$D7</f>
        <v>Tried [[ brand_name ]] in the past</v>
      </c>
      <c r="W15" s="119" t="str">
        <f>SUBSTITUTE(SUBSTITUTE(SUBSTITUTE(SUBSTITUTE(SUBSTITUTE(SUBSTITUTE(SUBSTITUTE(SUBSTITUTE(SUBSTITUTE(SUBSTITUTE(SUBSTITUTE(SUBSTITUTE(SUBSTITUTE(SUBSTITUTE(SUBSTITUTE(W$8,$A$53,W$53),$A$54,W$54),$A$55,W$55),$A$56,W$56),$A$57,W$57),$A$58,W$58),$A$59,W$59),$A$60,W$60),$A$61,W$61),$A$62,W$62),$A$63,W$63),$A$64,W$64),$A$65,W$65),$A$66,W$66),$A$67,W$67)</f>
        <v>पहले [[brand name]] ख़रीदा है</v>
      </c>
      <c r="X15" s="119" t="str">
        <f>SUBSTITUTE(SUBSTITUTE(SUBSTITUTE(SUBSTITUTE(SUBSTITUTE(SUBSTITUTE(SUBSTITUTE(SUBSTITUTE(SUBSTITUTE(SUBSTITUTE(SUBSTITUTE(SUBSTITUTE(SUBSTITUTE(SUBSTITUTE(SUBSTITUTE(X$8,$A$53,X$53),$A$54,X$54),$A$55,X$55),$A$56,X$56),$A$57,X$57),$A$58,X$58),$A$59,X$59),$A$60,X$60),$A$61,X$61),$A$62,X$62),$A$63,X$63),$A$64,X$64),$A$65,X$65),$A$66,X$66),$A$67,X$67)</f>
        <v>पहले [[ brand_name ]] ख़रीदा   था</v>
      </c>
      <c r="Y15" s="119" t="str">
        <f>SUBSTITUTE(SUBSTITUTE(SUBSTITUTE(SUBSTITUTE(SUBSTITUTE(SUBSTITUTE(SUBSTITUTE(SUBSTITUTE(SUBSTITUTE(SUBSTITUTE(SUBSTITUTE(SUBSTITUTE(SUBSTITUTE(SUBSTITUTE(SUBSTITUTE(Y$8,$A$53,Y$53),$A$54,Y$54),$A$55,Y$55),$A$56,Y$56),$A$57,Y$57),$A$58,Y$58),$A$59,Y$59),$A$60,Y$60),$A$61,Y$61),$A$62,Y$62),$A$63,Y$63),$A$64,Y$64),$A$65,Y$65),$A$66,Y$66),$A$67,Y$67)</f>
        <v>[[ brand_name ]] ஐ கடந்த காலத்தில் வாங்கினேன்</v>
      </c>
      <c r="Z15" s="120" t="str">
        <f>Optimized!$L7</f>
        <v>Dulu pernah mencoba [[ brand_name ]]</v>
      </c>
      <c r="AA15" s="120" t="str">
        <f>Optimized!$D7</f>
        <v>Tried [[ brand_name ]] in the past</v>
      </c>
      <c r="AB15" s="120" t="str">
        <f>Optimized!$H7</f>
        <v>Ho provato [[ brand_name ]] in passato</v>
      </c>
      <c r="AC15" s="119" t="str">
        <f>SUBSTITUTE(SUBSTITUTE(SUBSTITUTE(SUBSTITUTE(SUBSTITUTE(SUBSTITUTE(SUBSTITUTE(SUBSTITUTE(SUBSTITUTE(SUBSTITUTE(SUBSTITUTE(SUBSTITUTE(SUBSTITUTE(SUBSTITUTE(SUBSTITUTE(AC$8,$A$53,AC$53),$A$54,AC$54),$A$55,AC$55),$A$56,AC$56),$A$57,AC$57),$A$58,AC$58),$A$59,AC$59),$A$60,AC$60),$A$61,AC$61),$A$62,AC$62),$A$63,AC$63),$A$64,AC$64),$A$65,AC$65),$A$66,AC$66),$A$67,AC$67)</f>
        <v>前に買った ことがある</v>
      </c>
      <c r="AD15" s="119" t="str">
        <f>SUBSTITUTE(SUBSTITUTE(SUBSTITUTE(SUBSTITUTE(SUBSTITUTE(SUBSTITUTE(SUBSTITUTE(SUBSTITUTE(SUBSTITUTE(SUBSTITUTE(SUBSTITUTE(SUBSTITUTE(SUBSTITUTE(SUBSTITUTE(SUBSTITUTE(AD$8,$A$53,AD$53),$A$54,AD$54),$A$55,AD$55),$A$56,AD$56),$A$57,AD$57),$A$58,AD$58),$A$59,AD$59),$A$60,AD$60),$A$61,AD$61),$A$62,AD$62),$A$63,AD$63),$A$64,AD$64),$A$65,AD$65),$A$66,AD$66),$A$67,AD$67)</f>
        <v>جربت [[ brand_name ]] في السابق</v>
      </c>
      <c r="AE15" s="119" t="str">
        <f>SUBSTITUTE(SUBSTITUTE(SUBSTITUTE(SUBSTITUTE(SUBSTITUTE(SUBSTITUTE(SUBSTITUTE(SUBSTITUTE(SUBSTITUTE(SUBSTITUTE(SUBSTITUTE(SUBSTITUTE(SUBSTITUTE(SUBSTITUTE(SUBSTITUTE(AE$8,$A$53,AE$53),$A$54,AE$54),$A$55,AE$55),$A$56,AE$56),$A$57,AE$57),$A$58,AE$58),$A$59,AE$59),$A$60,AE$60),$A$61,AE$61),$A$62,AE$62),$A$63,AE$63),$A$64,AE$64),$A$65,AE$65),$A$66,AE$66),$A$67,AE$67)</f>
        <v>[[ brand_name ]]을/를 과거에 구매 해 본 적이 있음</v>
      </c>
      <c r="AF15" s="119" t="str">
        <f>SUBSTITUTE(SUBSTITUTE(SUBSTITUTE(SUBSTITUTE(SUBSTITUTE(SUBSTITUTE(SUBSTITUTE(SUBSTITUTE(SUBSTITUTE(SUBSTITUTE(SUBSTITUTE(SUBSTITUTE(SUBSTITUTE(SUBSTITUTE(SUBSTITUTE(AF$8,$A$53,AF$53),$A$54,AF$54),$A$55,AF$55),$A$56,AF$56),$A$57,AF$57),$A$58,AF$58),$A$59,AF$59),$A$60,AF$60),$A$61,AF$61),$A$62,AF$62),$A$63,AF$63),$A$64,AF$64),$A$65,AF$65),$A$66,AF$66),$A$67,AF$67)</f>
        <v>曾 经有 试 用 过 [[ brand_name ]]</v>
      </c>
      <c r="AG15" s="119" t="str">
        <f>SUBSTITUTE(SUBSTITUTE(SUBSTITUTE(SUBSTITUTE(SUBSTITUTE(SUBSTITUTE(SUBSTITUTE(SUBSTITUTE(SUBSTITUTE(SUBSTITUTE(SUBSTITUTE(SUBSTITUTE(SUBSTITUTE(SUBSTITUTE(SUBSTITUTE(AG$8,$A$53,AG$53),$A$54,AG$54),$A$55,AG$55),$A$56,AG$56),$A$57,AG$57),$A$58,AG$58),$A$59,AG$59),$A$60,AG$60),$A$61,AG$61),$A$62,AG$62),$A$63,AG$63),$A$64,AG$64),$A$65,AG$65),$A$66,AG$66),$A$67,AG$67)</f>
        <v>Pernah mencuba [[ brand_name ]] pada masa yang lepas</v>
      </c>
      <c r="AH15" s="120" t="str">
        <f>Optimized!$M7</f>
        <v>La he comprado anteriormente</v>
      </c>
      <c r="AI15" s="120" t="str">
        <f>Optimized!$I7</f>
        <v>ik heb [[ brand_name ]] in het verleden geprobeerd</v>
      </c>
      <c r="AJ15" s="120" t="str">
        <f>Optimized!$D7</f>
        <v>Tried [[ brand_name ]] in the past</v>
      </c>
      <c r="AK15" s="119" t="str">
        <f>SUBSTITUTE(SUBSTITUTE(SUBSTITUTE(SUBSTITUTE(SUBSTITUTE(SUBSTITUTE(SUBSTITUTE(SUBSTITUTE(SUBSTITUTE(SUBSTITUTE(SUBSTITUTE(SUBSTITUTE(SUBSTITUTE(SUBSTITUTE(SUBSTITUTE(AK$8,$A$53,AK$53),$A$54,AK$54),$A$55,AK$55),$A$56,AK$56),$A$57,AK$57),$A$58,AK$58),$A$59,AK$59),$A$60,AK$60),$A$61,AK$61),$A$62,AK$62),$A$63,AK$63),$A$64,AK$64),$A$65,AK$65),$A$66,AK$66),$A$67,AK$67)</f>
        <v>Har prøvd [[ brand_name ]] før</v>
      </c>
      <c r="AL15" s="119" t="str">
        <f>SUBSTITUTE(SUBSTITUTE(SUBSTITUTE(SUBSTITUTE(SUBSTITUTE(SUBSTITUTE(SUBSTITUTE(SUBSTITUTE(SUBSTITUTE(SUBSTITUTE(SUBSTITUTE(SUBSTITUTE(SUBSTITUTE(SUBSTITUTE(SUBSTITUTE(AL$8,$A$53,AL$53),$A$54,AL$54),$A$55,AL$55),$A$56,AL$56),$A$57,AL$57),$A$58,AL$58),$A$59,AL$59),$A$60,AL$60),$A$61,AL$61),$A$62,AL$62),$A$63,AL$63),$A$64,AL$64),$A$65,AL$65),$A$66,AL$66),$A$67,AL$67)</f>
        <v>La/Lo he comprado  anteriormente</v>
      </c>
      <c r="AM15" s="120" t="str">
        <f>Optimized!$N7</f>
        <v>Sinubukan na dati ang [[ brand_name ]]</v>
      </c>
      <c r="AN15" s="119" t="str">
        <f>SUBSTITUTE(SUBSTITUTE(SUBSTITUTE(SUBSTITUTE(SUBSTITUTE(SUBSTITUTE(SUBSTITUTE(SUBSTITUTE(SUBSTITUTE(SUBSTITUTE(SUBSTITUTE(SUBSTITUTE(SUBSTITUTE(SUBSTITUTE(SUBSTITUTE(AN$8,$A$53,AN$53),$A$54,AN$54),$A$55,AN$55),$A$56,AN$56),$A$57,AN$57),$A$58,AN$58),$A$59,AN$59),$A$60,AN$60),$A$61,AN$61),$A$62,AN$62),$A$63,AN$63),$A$64,AN$64),$A$65,AN$65),$A$66,AN$66),$A$67,AN$67)</f>
        <v>Próbowałem(am) [[ brand_name_G ]] w przeszłości</v>
      </c>
      <c r="AO15" s="119" t="str">
        <f>SUBSTITUTE(SUBSTITUTE(SUBSTITUTE(SUBSTITUTE(SUBSTITUTE(SUBSTITUTE(SUBSTITUTE(SUBSTITUTE(SUBSTITUTE(SUBSTITUTE(SUBSTITUTE(SUBSTITUTE(SUBSTITUTE(SUBSTITUTE(SUBSTITUTE(AO$8,$A$53,AO$53),$A$54,AO$54),$A$55,AO$55),$A$56,AO$56),$A$57,AO$57),$A$58,AO$58),$A$59,AO$59),$A$60,AO$60),$A$61,AO$61),$A$62,AO$62),$A$63,AO$63),$A$64,AO$64),$A$65,AO$65),$A$66,AO$66),$A$67,AO$67)</f>
        <v>Já experimentei [[ brand_name ]] no passado</v>
      </c>
      <c r="AP15" s="119" t="str">
        <f>SUBSTITUTE(SUBSTITUTE(SUBSTITUTE(SUBSTITUTE(SUBSTITUTE(SUBSTITUTE(SUBSTITUTE(SUBSTITUTE(SUBSTITUTE(SUBSTITUTE(SUBSTITUTE(SUBSTITUTE(SUBSTITUTE(SUBSTITUTE(SUBSTITUTE(AP$8,$A$53,AP$53),$A$54,AP$54),$A$55,AP$55),$A$56,AP$56),$A$57,AP$57),$A$58,AP$58),$A$59,AP$59),$A$60,AP$60),$A$61,AP$61),$A$62,AP$62),$A$63,AP$63),$A$64,AP$64),$A$65,AP$65),$A$66,AP$66),$A$67,AP$67)</f>
        <v>Am incercat [[ brand_name ]] in trecut</v>
      </c>
      <c r="AQ15" s="120" t="str">
        <f>Optimized!$D7</f>
        <v>Tried [[ brand_name ]] in the past</v>
      </c>
      <c r="AR15" s="120" t="str">
        <f>Optimized!$D7</f>
        <v>Tried [[ brand_name ]] in the past</v>
      </c>
      <c r="AS15" s="119" t="str">
        <f>SUBSTITUTE(SUBSTITUTE(SUBSTITUTE(SUBSTITUTE(SUBSTITUTE(SUBSTITUTE(SUBSTITUTE(SUBSTITUTE(SUBSTITUTE(SUBSTITUTE(SUBSTITUTE(SUBSTITUTE(SUBSTITUTE(SUBSTITUTE(SUBSTITUTE(AS$8,$A$53,AS$53),$A$54,AS$54),$A$55,AS$55),$A$56,AS$56),$A$57,AS$57),$A$58,AS$58),$A$59,AS$59),$A$60,AS$60),$A$61,AS$61),$A$62,AS$62),$A$63,AS$63),$A$64,AS$64),$A$65,AS$65),$A$66,AS$66),$A$67,AS$67)</f>
        <v>He comprado [[ brand_name ]] anteriormente</v>
      </c>
      <c r="AT15" s="119" t="str">
        <f>SUBSTITUTE(SUBSTITUTE(SUBSTITUTE(SUBSTITUTE(SUBSTITUTE(SUBSTITUTE(SUBSTITUTE(SUBSTITUTE(SUBSTITUTE(SUBSTITUTE(SUBSTITUTE(SUBSTITUTE(SUBSTITUTE(SUBSTITUTE(SUBSTITUTE(AT$8,$A$53,AT$53),$A$54,AT$54),$A$55,AT$55),$A$56,AT$56),$A$57,AT$57),$A$58,AT$58),$A$59,AT$59),$A$60,AT$60),$A$61,AT$61),$A$62,AT$62),$A$63,AT$63),$A$64,AT$64),$A$65,AT$65),$A$66,AT$66),$A$67,AT$67)</f>
        <v>Har tidigare prövat [[ brand_name ]]</v>
      </c>
      <c r="AU15" s="119" t="str">
        <f>SUBSTITUTE(SUBSTITUTE(SUBSTITUTE(SUBSTITUTE(SUBSTITUTE(SUBSTITUTE(SUBSTITUTE(SUBSTITUTE(SUBSTITUTE(SUBSTITUTE(SUBSTITUTE(SUBSTITUTE(SUBSTITUTE(SUBSTITUTE(SUBSTITUTE(AU$8,$A$53,AU$53),$A$54,AU$54),$A$55,AU$55),$A$56,AU$56),$A$57,AU$57),$A$58,AU$58),$A$59,AU$59),$A$60,AU$60),$A$61,AU$61),$A$62,AU$62),$A$63,AU$63),$A$64,AU$64),$A$65,AU$65),$A$66,AU$66),$A$67,AU$67)</f>
        <v>我過去曾經購買 過[[ brand_name ]]</v>
      </c>
      <c r="AV15" s="120" t="str">
        <f>Optimized!$J7</f>
        <v>เคยลอง [[ brand_name ]] มาก่อน</v>
      </c>
      <c r="AW15" s="119" t="str">
        <f>SUBSTITUTE(SUBSTITUTE(SUBSTITUTE(SUBSTITUTE(SUBSTITUTE(SUBSTITUTE(SUBSTITUTE(SUBSTITUTE(SUBSTITUTE(SUBSTITUTE(SUBSTITUTE(SUBSTITUTE(SUBSTITUTE(SUBSTITUTE(SUBSTITUTE(AW$8,$A$53,AW$53),$A$54,AW$54),$A$55,AW$55),$A$56,AW$56),$A$57,AW$57),$A$58,AW$58),$A$59,AW$59),$A$60,AW$60),$A$61,AW$61),$A$62,AW$62),$A$63,AW$63),$A$64,AW$64),$A$65,AW$65),$A$66,AW$66),$A$67,AW$67)</f>
        <v>[[ brand_name ]] markasını geçmişte denedim</v>
      </c>
      <c r="AX15" s="119" t="str">
        <f>SUBSTITUTE(SUBSTITUTE(SUBSTITUTE(SUBSTITUTE(SUBSTITUTE(SUBSTITUTE(SUBSTITUTE(SUBSTITUTE(SUBSTITUTE(SUBSTITUTE(SUBSTITUTE(SUBSTITUTE(SUBSTITUTE(SUBSTITUTE(SUBSTITUTE(AX$8,$A$53,AX$53),$A$54,AX$54),$A$55,AX$55),$A$56,AX$56),$A$57,AX$57),$A$58,AX$58),$A$59,AX$59),$A$60,AX$60),$A$61,AX$61),$A$62,AX$62),$A$63,AX$63),$A$64,AX$64),$A$65,AX$65),$A$66,AX$66),$A$67,AX$67)</f>
        <v/>
      </c>
      <c r="AY15" s="120" t="str">
        <f>Optimized!$O7</f>
        <v>Tried [[ brand_name ]] in the past</v>
      </c>
      <c r="AZ15" s="119" t="str">
        <f>SUBSTITUTE(SUBSTITUTE(SUBSTITUTE(SUBSTITUTE(SUBSTITUTE(SUBSTITUTE(SUBSTITUTE(SUBSTITUTE(SUBSTITUTE(SUBSTITUTE(SUBSTITUTE(SUBSTITUTE(SUBSTITUTE(SUBSTITUTE(SUBSTITUTE(AZ$8,$A$53,AZ$53),$A$54,AZ$54),$A$55,AZ$55),$A$56,AZ$56),$A$57,AZ$57),$A$58,AZ$58),$A$59,AZ$59),$A$60,AZ$60),$A$61,AZ$61),$A$62,AZ$62),$A$63,AZ$63),$A$64,AZ$64),$A$65,AZ$65),$A$66,AZ$66),$A$67,AZ$67)</f>
        <v>He usado [[ brand_name ]] en el pasado</v>
      </c>
      <c r="BA15" s="119" t="str">
        <f>SUBSTITUTE(SUBSTITUTE(SUBSTITUTE(SUBSTITUTE(SUBSTITUTE(SUBSTITUTE(SUBSTITUTE(SUBSTITUTE(SUBSTITUTE(SUBSTITUTE(SUBSTITUTE(SUBSTITUTE(SUBSTITUTE(SUBSTITUTE(SUBSTITUTE(BA$8,$A$53,BA$53),$A$54,BA$54),$A$55,BA$55),$A$56,BA$56),$A$57,BA$57),$A$58,BA$58),$A$59,BA$59),$A$60,BA$60),$A$61,BA$61),$A$62,BA$62),$A$63,BA$63),$A$64,BA$64),$A$65,BA$65),$A$66,BA$66),$A$67,BA$67)</f>
        <v>Đã từng mua  [[ brand_name ]] trước đây</v>
      </c>
      <c r="BB15" s="113"/>
    </row>
    <row r="16" spans="1:54" customFormat="1" ht="12.75" customHeight="1">
      <c r="A16" s="113" t="s">
        <v>823</v>
      </c>
      <c r="B16" s="224"/>
      <c r="C16" s="119" t="str">
        <f>SUBSTITUTE(SUBSTITUTE(SUBSTITUTE(SUBSTITUTE(SUBSTITUTE(SUBSTITUTE(SUBSTITUTE(SUBSTITUTE(SUBSTITUTE(SUBSTITUTE(SUBSTITUTE(SUBSTITUTE(SUBSTITUTE(SUBSTITUTE(SUBSTITUTE(C$9,$A$53,C$53),$A$54,C$54),$A$55,C$55),$A$56,C$56),$A$57,C$57),$A$58,C$58),$A$59,C$59),$A$60,C$60),$A$61,C$61),$A$62,C$62),$A$63,C$63),$A$64,C$64),$A$65,C$65),$A$66,C$66),$A$67,C$67)</f>
        <v>Heard of [[ brand_name ]] but never tried it/them</v>
      </c>
      <c r="D16" s="120" t="str">
        <f>Optimized!$D8</f>
        <v>Heard of [[ brand_name ]] but never tried it/them</v>
      </c>
      <c r="E16" s="119" t="str">
        <f>SUBSTITUTE(SUBSTITUTE(SUBSTITUTE(SUBSTITUTE(SUBSTITUTE(SUBSTITUTE(SUBSTITUTE(SUBSTITUTE(SUBSTITUTE(SUBSTITUTE(SUBSTITUTE(SUBSTITUTE(SUBSTITUTE(SUBSTITUTE(SUBSTITUTE(E$9,$A$53,E$53),$A$54,E$54),$A$55,E$55),$A$56,E$56),$A$57,E$57),$A$58,E$58),$A$59,E$59),$A$60,E$60),$A$61,E$61),$A$62,E$62),$A$63,E$63),$A$64,E$64),$A$65,E$65),$A$66,E$66),$A$67,E$67)</f>
        <v>[[ brand_name ]] es una marca de la que ha oído hablar pero nunca probé</v>
      </c>
      <c r="F16" s="120" t="str">
        <f>Optimized!$D8</f>
        <v>Heard of [[ brand_name ]] but never tried it/them</v>
      </c>
      <c r="G16" s="120" t="str">
        <f>Optimized!$F8</f>
        <v>Ouvi falar de [[ brand_name ]] mas nunca experimentei</v>
      </c>
      <c r="H16" s="120" t="str">
        <f>Optimized!$O8</f>
        <v>Heard of [[ brand_name ]] but never tried it/them</v>
      </c>
      <c r="I16" s="119" t="str">
        <f t="shared" ref="I16:P16" si="5">SUBSTITUTE(SUBSTITUTE(SUBSTITUTE(SUBSTITUTE(SUBSTITUTE(SUBSTITUTE(SUBSTITUTE(SUBSTITUTE(SUBSTITUTE(SUBSTITUTE(SUBSTITUTE(SUBSTITUTE(SUBSTITUTE(SUBSTITUTE(SUBSTITUTE(I$9,$A$53,I$53),$A$54,I$54),$A$55,I$55),$A$56,I$56),$A$57,I$57),$A$58,I$58),$A$59,I$59),$A$60,I$60),$A$61,I$61),$A$62,I$62),$A$63,I$63),$A$64,I$64),$A$65,I$65),$A$66,I$66),$A$67,I$67)</f>
        <v xml:space="preserve">J'ai entendu parler de [[ brand_name ]], mais ne l'ai jamais essayé(e)/ les ai jamais essayé(e)s </v>
      </c>
      <c r="J16" s="119" t="str">
        <f t="shared" si="5"/>
        <v>He escuchado de [[ brand_name ]], pero nunca la/lo he comprado</v>
      </c>
      <c r="K16" s="119" t="str">
        <f t="shared" si="5"/>
        <v>[[ brand_name ]]是我听说过但从未购买 过的品牌</v>
      </c>
      <c r="L16" s="119" t="str">
        <f t="shared" si="5"/>
        <v>La/lo conozco pero no la/lo he comprado  nunca</v>
      </c>
      <c r="M16" s="119" t="str">
        <f t="shared" si="5"/>
        <v>Slyšel/a jsem o značce [[ brand_name_N ]], ale nikdy jsem ji nezkusil/a</v>
      </c>
      <c r="N16" s="119" t="str">
        <f t="shared" si="5"/>
        <v>Har hørt om [[ brand_name ]], men aldrig prøvet den/det/dem</v>
      </c>
      <c r="O16" s="119" t="str">
        <f t="shared" si="5"/>
        <v>سمعت عن [[ brand_name ]] لكن لم اجربه من قبل</v>
      </c>
      <c r="P16" s="119" t="str">
        <f t="shared" si="5"/>
        <v>Olen kuullut mainoksen tuotemerkistä, mutta en ole koskaan kokeillut sitä/niitä</v>
      </c>
      <c r="Q16" s="120" t="str">
        <f>Optimized!$K8</f>
        <v>J'ai entendu parler de/d’ [[ brand_name ]] mais ne l’/les ai jamais essayé(es)</v>
      </c>
      <c r="R16" s="120" t="str">
        <f>Optimized!$G8</f>
        <v>Habe von [[ brand_name ]] gehört, es/sie aber noch nicht probiert</v>
      </c>
      <c r="S16" s="119" t="str">
        <f>SUBSTITUTE(SUBSTITUTE(SUBSTITUTE(SUBSTITUTE(SUBSTITUTE(SUBSTITUTE(SUBSTITUTE(SUBSTITUTE(SUBSTITUTE(SUBSTITUTE(SUBSTITUTE(SUBSTITUTE(SUBSTITUTE(SUBSTITUTE(SUBSTITUTE(S$9,$A$53,S$53),$A$54,S$54),$A$55,S$55),$A$56,S$56),$A$57,S$57),$A$58,S$58),$A$59,S$59),$A$60,S$60),$A$61,S$61),$A$62,S$62),$A$63,S$63),$A$64,S$64),$A$65,S$65),$A$66,S$66),$A$67,S$67)</f>
        <v>Έχω ακουστά [[ brand_name ]] αλλά δεν το/τα έχω δοκιμάσει ποτέ</v>
      </c>
      <c r="T16" s="119" t="str">
        <f>SUBSTITUTE(SUBSTITUTE(SUBSTITUTE(SUBSTITUTE(SUBSTITUTE(SUBSTITUTE(SUBSTITUTE(SUBSTITUTE(SUBSTITUTE(SUBSTITUTE(SUBSTITUTE(SUBSTITUTE(SUBSTITUTE(SUBSTITUTE(SUBSTITUTE(T$9,$A$53,T$53),$A$54,T$54),$A$55,T$55),$A$56,T$56),$A$57,T$57),$A$58,T$58),$A$59,T$59),$A$60,T$60),$A$61,T$61),$A$62,T$62),$A$63,T$63),$A$64,T$64),$A$65,T$65),$A$66,T$66),$A$67,T$67)</f>
        <v>我聽過[[ brand_name ]]，但從未試過</v>
      </c>
      <c r="U16" s="119" t="str">
        <f>SUBSTITUTE(SUBSTITUTE(SUBSTITUTE(SUBSTITUTE(SUBSTITUTE(SUBSTITUTE(SUBSTITUTE(SUBSTITUTE(SUBSTITUTE(SUBSTITUTE(SUBSTITUTE(SUBSTITUTE(SUBSTITUTE(SUBSTITUTE(SUBSTITUTE(U$9,$A$53,U$53),$A$54,U$54),$A$55,U$55),$A$56,U$56),$A$57,U$57),$A$58,U$58),$A$59,U$59),$A$60,U$60),$A$61,U$61),$A$62,U$62),$A$63,U$63),$A$64,U$64),$A$65,U$65),$A$66,U$66),$A$67,U$67)</f>
        <v>Hallottam a(z) [[ brand_name ]] márkáról, de sosem próbáltam ki</v>
      </c>
      <c r="V16" s="120" t="str">
        <f>Optimized!$D8</f>
        <v>Heard of [[ brand_name ]] but never tried it/them</v>
      </c>
      <c r="W16" s="119" t="str">
        <f>SUBSTITUTE(SUBSTITUTE(SUBSTITUTE(SUBSTITUTE(SUBSTITUTE(SUBSTITUTE(SUBSTITUTE(SUBSTITUTE(SUBSTITUTE(SUBSTITUTE(SUBSTITUTE(SUBSTITUTE(SUBSTITUTE(SUBSTITUTE(SUBSTITUTE(W$9,$A$53,W$53),$A$54,W$54),$A$55,W$55),$A$56,W$56),$A$57,W$57),$A$58,W$58),$A$59,W$59),$A$60,W$60),$A$61,W$61),$A$62,W$62),$A$63,W$63),$A$64,W$64),$A$65,W$65),$A$66,W$66),$A$67,W$67)</f>
        <v>[[ brand_name ]] के बारे मे सुना है पर कभी ख़रीदा नहीं है</v>
      </c>
      <c r="X16" s="119" t="str">
        <f>SUBSTITUTE(SUBSTITUTE(SUBSTITUTE(SUBSTITUTE(SUBSTITUTE(SUBSTITUTE(SUBSTITUTE(SUBSTITUTE(SUBSTITUTE(SUBSTITUTE(SUBSTITUTE(SUBSTITUTE(SUBSTITUTE(SUBSTITUTE(SUBSTITUTE(X$9,$A$53,X$53),$A$54,X$54),$A$55,X$55),$A$56,X$56),$A$57,X$57),$A$58,X$58),$A$59,X$59),$A$60,X$60),$A$61,X$61),$A$62,X$62),$A$63,X$63),$A$64,X$64),$A$65,X$65),$A$66,X$66),$A$67,X$67)</f>
        <v>[[ brand_name ]] के बारे में सुना है लेकिन कभी ख़रीदा नहीं</v>
      </c>
      <c r="Y16" s="119" t="str">
        <f>SUBSTITUTE(SUBSTITUTE(SUBSTITUTE(SUBSTITUTE(SUBSTITUTE(SUBSTITUTE(SUBSTITUTE(SUBSTITUTE(SUBSTITUTE(SUBSTITUTE(SUBSTITUTE(SUBSTITUTE(SUBSTITUTE(SUBSTITUTE(SUBSTITUTE(Y$9,$A$53,Y$53),$A$54,Y$54),$A$55,Y$55),$A$56,Y$56),$A$57,Y$57),$A$58,Y$58),$A$59,Y$59),$A$60,Y$60),$A$61,Y$61),$A$62,Y$62),$A$63,Y$63),$A$64,Y$64),$A$65,Y$65),$A$66,Y$66),$A$67,Y$67)</f>
        <v xml:space="preserve">[[ brand_name ]] ஐ பற்றி கேள்விப்பட்டிருக்கிறேன் ஆனால் அதை /அவற்றை வாங்கியதில்லை </v>
      </c>
      <c r="Z16" s="120" t="str">
        <f>Optimized!$L8</f>
        <v xml:space="preserve">Pernah dengar [[ brand_name ]] tapi belum pernah mencobanya </v>
      </c>
      <c r="AA16" s="120" t="str">
        <f>Optimized!$D8</f>
        <v>Heard of [[ brand_name ]] but never tried it/them</v>
      </c>
      <c r="AB16" s="120" t="str">
        <f>Optimized!$H8</f>
        <v>Ho sentito nominare [[ brand_name ]] ma non l’ho/li ho mai provato/i</v>
      </c>
      <c r="AC16" s="119" t="str">
        <f>SUBSTITUTE(SUBSTITUTE(SUBSTITUTE(SUBSTITUTE(SUBSTITUTE(SUBSTITUTE(SUBSTITUTE(SUBSTITUTE(SUBSTITUTE(SUBSTITUTE(SUBSTITUTE(SUBSTITUTE(SUBSTITUTE(SUBSTITUTE(SUBSTITUTE(AC$9,$A$53,AC$53),$A$54,AC$54),$A$55,AC$55),$A$56,AC$56),$A$57,AC$57),$A$58,AC$58),$A$59,AC$59),$A$60,AC$60),$A$61,AC$61),$A$62,AC$62),$A$63,AC$63),$A$64,AC$64),$A$65,AC$65),$A$66,AC$66),$A$67,AC$67)</f>
        <v>聞いたことはあるが買った ことはない</v>
      </c>
      <c r="AD16" s="119" t="str">
        <f>SUBSTITUTE(SUBSTITUTE(SUBSTITUTE(SUBSTITUTE(SUBSTITUTE(SUBSTITUTE(SUBSTITUTE(SUBSTITUTE(SUBSTITUTE(SUBSTITUTE(SUBSTITUTE(SUBSTITUTE(SUBSTITUTE(SUBSTITUTE(SUBSTITUTE(AD$9,$A$53,AD$53),$A$54,AD$54),$A$55,AD$55),$A$56,AD$56),$A$57,AD$57),$A$58,AD$58),$A$59,AD$59),$A$60,AD$60),$A$61,AD$61),$A$62,AD$62),$A$63,AD$63),$A$64,AD$64),$A$65,AD$65),$A$66,AD$66),$A$67,AD$67)</f>
        <v xml:space="preserve">سمعت عن [[ brand_name ]]  لكن لم أجربه أبداً </v>
      </c>
      <c r="AE16" s="119" t="str">
        <f>SUBSTITUTE(SUBSTITUTE(SUBSTITUTE(SUBSTITUTE(SUBSTITUTE(SUBSTITUTE(SUBSTITUTE(SUBSTITUTE(SUBSTITUTE(SUBSTITUTE(SUBSTITUTE(SUBSTITUTE(SUBSTITUTE(SUBSTITUTE(SUBSTITUTE(AE$9,$A$53,AE$53),$A$54,AE$54),$A$55,AE$55),$A$56,AE$56),$A$57,AE$57),$A$58,AE$58),$A$59,AE$59),$A$60,AE$60),$A$61,AE$61),$A$62,AE$62),$A$63,AE$63),$A$64,AE$64),$A$65,AE$65),$A$66,AE$66),$A$67,AE$67)</f>
        <v>[[ brand_name ]]에 관해 들어본 적은 있지만 구매해 본적은 없음</v>
      </c>
      <c r="AF16" s="119" t="str">
        <f>SUBSTITUTE(SUBSTITUTE(SUBSTITUTE(SUBSTITUTE(SUBSTITUTE(SUBSTITUTE(SUBSTITUTE(SUBSTITUTE(SUBSTITUTE(SUBSTITUTE(SUBSTITUTE(SUBSTITUTE(SUBSTITUTE(SUBSTITUTE(SUBSTITUTE(AF$9,$A$53,AF$53),$A$54,AF$54),$A$55,AF$55),$A$56,AF$56),$A$57,AF$57),$A$58,AF$58),$A$59,AF$59),$A$60,AF$60),$A$61,AF$61),$A$62,AF$62),$A$63,AF$63),$A$64,AF$64),$A$65,AF$65),$A$66,AF$66),$A$67,AF$67)</f>
        <v xml:space="preserve">有曾 经 听 过 [[ brand_name ]] 不 过 没 有 试 用 过  它 / 它 们 </v>
      </c>
      <c r="AG16" s="119" t="str">
        <f>SUBSTITUTE(SUBSTITUTE(SUBSTITUTE(SUBSTITUTE(SUBSTITUTE(SUBSTITUTE(SUBSTITUTE(SUBSTITUTE(SUBSTITUTE(SUBSTITUTE(SUBSTITUTE(SUBSTITUTE(SUBSTITUTE(SUBSTITUTE(SUBSTITUTE(AG$9,$A$53,AG$53),$A$54,AG$54),$A$55,AG$55),$A$56,AG$56),$A$57,AG$57),$A$58,AG$58),$A$59,AG$59),$A$60,AG$60),$A$61,AG$61),$A$62,AG$62),$A$63,AG$63),$A$64,AG$64),$A$65,AG$65),$A$66,AG$66),$A$67,AG$67)</f>
        <v>Pernah dengar mengenai [[ brand_name ]] tetapi tidak pernah mencubanya</v>
      </c>
      <c r="AH16" s="120" t="str">
        <f>Optimized!$M8</f>
        <v>La conozco pero no la he comprado nunca</v>
      </c>
      <c r="AI16" s="120" t="str">
        <f>Optimized!$I8</f>
        <v>ik heb van [[ brand_name ]] gehoord, maar ik heb het/ze nooit geprobeerd</v>
      </c>
      <c r="AJ16" s="120" t="str">
        <f>Optimized!$D8</f>
        <v>Heard of [[ brand_name ]] but never tried it/them</v>
      </c>
      <c r="AK16" s="119" t="str">
        <f>SUBSTITUTE(SUBSTITUTE(SUBSTITUTE(SUBSTITUTE(SUBSTITUTE(SUBSTITUTE(SUBSTITUTE(SUBSTITUTE(SUBSTITUTE(SUBSTITUTE(SUBSTITUTE(SUBSTITUTE(SUBSTITUTE(SUBSTITUTE(SUBSTITUTE(AK$9,$A$53,AK$53),$A$54,AK$54),$A$55,AK$55),$A$56,AK$56),$A$57,AK$57),$A$58,AK$58),$A$59,AK$59),$A$60,AK$60),$A$61,AK$61),$A$62,AK$62),$A$63,AK$63),$A$64,AK$64),$A$65,AK$65),$A$66,AK$66),$A$67,AK$67)</f>
        <v>Hørt om [[ brand_name ]], men aldri prøvd den/det/dem</v>
      </c>
      <c r="AL16" s="119" t="str">
        <f>SUBSTITUTE(SUBSTITUTE(SUBSTITUTE(SUBSTITUTE(SUBSTITUTE(SUBSTITUTE(SUBSTITUTE(SUBSTITUTE(SUBSTITUTE(SUBSTITUTE(SUBSTITUTE(SUBSTITUTE(SUBSTITUTE(SUBSTITUTE(SUBSTITUTE(AL$9,$A$53,AL$53),$A$54,AL$54),$A$55,AL$55),$A$56,AL$56),$A$57,AL$57),$A$58,AL$58),$A$59,AL$59),$A$60,AL$60),$A$61,AL$61),$A$62,AL$62),$A$63,AL$63),$A$64,AL$64),$A$65,AL$65),$A$66,AL$66),$A$67,AL$67)</f>
        <v>La/Lo conozco pero no la/lo he comprado  nunca</v>
      </c>
      <c r="AM16" s="120" t="str">
        <f>Optimized!$N8</f>
        <v>Narinig na ang [[ brand_name ]] pero hindi pa nasubukan ito/ang mga ito</v>
      </c>
      <c r="AN16" s="119" t="str">
        <f>SUBSTITUTE(SUBSTITUTE(SUBSTITUTE(SUBSTITUTE(SUBSTITUTE(SUBSTITUTE(SUBSTITUTE(SUBSTITUTE(SUBSTITUTE(SUBSTITUTE(SUBSTITUTE(SUBSTITUTE(SUBSTITUTE(SUBSTITUTE(SUBSTITUTE(AN$9,$A$53,AN$53),$A$54,AN$54),$A$55,AN$55),$A$56,AN$56),$A$57,AN$57),$A$58,AN$58),$A$59,AN$59),$A$60,AN$60),$A$61,AN$61),$A$62,AN$62),$A$63,AN$63),$A$64,AN$64),$A$65,AN$65),$A$66,AN$66),$A$67,AN$67)</f>
        <v>Słyszałem(am) o [[ brand_name_L ]] ale nigdy nie próbowałem(am)</v>
      </c>
      <c r="AO16" s="119" t="str">
        <f>SUBSTITUTE(SUBSTITUTE(SUBSTITUTE(SUBSTITUTE(SUBSTITUTE(SUBSTITUTE(SUBSTITUTE(SUBSTITUTE(SUBSTITUTE(SUBSTITUTE(SUBSTITUTE(SUBSTITUTE(SUBSTITUTE(SUBSTITUTE(SUBSTITUTE(AO$9,$A$53,AO$53),$A$54,AO$54),$A$55,AO$55),$A$56,AO$56),$A$57,AO$57),$A$58,AO$58),$A$59,AO$59),$A$60,AO$60),$A$61,AO$61),$A$62,AO$62),$A$63,AO$63),$A$64,AO$64),$A$65,AO$65),$A$66,AO$66),$A$67,AO$67)</f>
        <v xml:space="preserve">Já ouvi falar de [[ brand_name ]] mas nunca o/os experimentei </v>
      </c>
      <c r="AP16" s="119" t="str">
        <f>SUBSTITUTE(SUBSTITUTE(SUBSTITUTE(SUBSTITUTE(SUBSTITUTE(SUBSTITUTE(SUBSTITUTE(SUBSTITUTE(SUBSTITUTE(SUBSTITUTE(SUBSTITUTE(SUBSTITUTE(SUBSTITUTE(SUBSTITUTE(SUBSTITUTE(AP$9,$A$53,AP$53),$A$54,AP$54),$A$55,AP$55),$A$56,AP$56),$A$57,AP$57),$A$58,AP$58),$A$59,AP$59),$A$60,AP$60),$A$61,AP$61),$A$62,AP$62),$A$63,AP$63),$A$64,AP$64),$A$65,AP$65),$A$66,AP$66),$A$67,AP$67)</f>
        <v>Am auzit de [[ brand_name ]], dar nu am incercat-o/ nu l-am incercat niciodata</v>
      </c>
      <c r="AQ16" s="120" t="str">
        <f>Optimized!$D8</f>
        <v>Heard of [[ brand_name ]] but never tried it/them</v>
      </c>
      <c r="AR16" s="120" t="str">
        <f>Optimized!$D8</f>
        <v>Heard of [[ brand_name ]] but never tried it/them</v>
      </c>
      <c r="AS16" s="119" t="str">
        <f>SUBSTITUTE(SUBSTITUTE(SUBSTITUTE(SUBSTITUTE(SUBSTITUTE(SUBSTITUTE(SUBSTITUTE(SUBSTITUTE(SUBSTITUTE(SUBSTITUTE(SUBSTITUTE(SUBSTITUTE(SUBSTITUTE(SUBSTITUTE(SUBSTITUTE(AS$9,$A$53,AS$53),$A$54,AS$54),$A$55,AS$55),$A$56,AS$56),$A$57,AS$57),$A$58,AS$58),$A$59,AS$59),$A$60,AS$60),$A$61,AS$61),$A$62,AS$62),$A$63,AS$63),$A$64,AS$64),$A$65,AS$65),$A$66,AS$66),$A$67,AS$67)</f>
        <v>Conozco [[ brand_name ]] pero nunca lo/los/la/las he comprado</v>
      </c>
      <c r="AT16" s="119" t="str">
        <f>SUBSTITUTE(SUBSTITUTE(SUBSTITUTE(SUBSTITUTE(SUBSTITUTE(SUBSTITUTE(SUBSTITUTE(SUBSTITUTE(SUBSTITUTE(SUBSTITUTE(SUBSTITUTE(SUBSTITUTE(SUBSTITUTE(SUBSTITUTE(SUBSTITUTE(AT$9,$A$53,AT$53),$A$54,AT$54),$A$55,AT$55),$A$56,AT$56),$A$57,AT$57),$A$58,AT$58),$A$59,AT$59),$A$60,AT$60),$A$61,AT$61),$A$62,AT$62),$A$63,AT$63),$A$64,AT$64),$A$65,AT$65),$A$66,AT$66),$A$67,AT$67)</f>
        <v>Har hört talas om [[ brand_name ]] men aldrig prövat den/det/dem</v>
      </c>
      <c r="AU16" s="119" t="str">
        <f>SUBSTITUTE(SUBSTITUTE(SUBSTITUTE(SUBSTITUTE(SUBSTITUTE(SUBSTITUTE(SUBSTITUTE(SUBSTITUTE(SUBSTITUTE(SUBSTITUTE(SUBSTITUTE(SUBSTITUTE(SUBSTITUTE(SUBSTITUTE(SUBSTITUTE(AU$9,$A$53,AU$53),$A$54,AU$54),$A$55,AU$55),$A$56,AU$56),$A$57,AU$57),$A$58,AU$58),$A$59,AU$59),$A$60,AU$60),$A$61,AU$61),$A$62,AU$62),$A$63,AU$63),$A$64,AU$64),$A$65,AU$65),$A$66,AU$66),$A$67,AU$67)</f>
        <v>曾經聽過[[ brand_name ]]但從未購買 過</v>
      </c>
      <c r="AV16" s="120" t="str">
        <f>Optimized!$J8</f>
        <v>เคยได้ยินชื่อ [[ brand_name ]] แต่ยังไม่เคยลอง</v>
      </c>
      <c r="AW16" s="119" t="str">
        <f>SUBSTITUTE(SUBSTITUTE(SUBSTITUTE(SUBSTITUTE(SUBSTITUTE(SUBSTITUTE(SUBSTITUTE(SUBSTITUTE(SUBSTITUTE(SUBSTITUTE(SUBSTITUTE(SUBSTITUTE(SUBSTITUTE(SUBSTITUTE(SUBSTITUTE(AW$9,$A$53,AW$53),$A$54,AW$54),$A$55,AW$55),$A$56,AW$56),$A$57,AW$57),$A$58,AW$58),$A$59,AW$59),$A$60,AW$60),$A$61,AW$61),$A$62,AW$62),$A$63,AW$63),$A$64,AW$64),$A$65,AW$65),$A$66,AW$66),$A$67,AW$67)</f>
        <v>[[ brand_name ]] markasını duydum fakat hiç bir zaman denemedim</v>
      </c>
      <c r="AX16" s="119" t="str">
        <f>SUBSTITUTE(SUBSTITUTE(SUBSTITUTE(SUBSTITUTE(SUBSTITUTE(SUBSTITUTE(SUBSTITUTE(SUBSTITUTE(SUBSTITUTE(SUBSTITUTE(SUBSTITUTE(SUBSTITUTE(SUBSTITUTE(SUBSTITUTE(SUBSTITUTE(AX$9,$A$53,AX$53),$A$54,AX$54),$A$55,AX$55),$A$56,AX$56),$A$57,AX$57),$A$58,AX$58),$A$59,AX$59),$A$60,AX$60),$A$61,AX$61),$A$62,AX$62),$A$63,AX$63),$A$64,AX$64),$A$65,AX$65),$A$66,AX$66),$A$67,AX$67)</f>
        <v/>
      </c>
      <c r="AY16" s="120" t="str">
        <f>Optimized!$O8</f>
        <v>Heard of [[ brand_name ]] but never tried it/them</v>
      </c>
      <c r="AZ16" s="119" t="str">
        <f>SUBSTITUTE(SUBSTITUTE(SUBSTITUTE(SUBSTITUTE(SUBSTITUTE(SUBSTITUTE(SUBSTITUTE(SUBSTITUTE(SUBSTITUTE(SUBSTITUTE(SUBSTITUTE(SUBSTITUTE(SUBSTITUTE(SUBSTITUTE(SUBSTITUTE(AZ$9,$A$53,AZ$53),$A$54,AZ$54),$A$55,AZ$55),$A$56,AZ$56),$A$57,AZ$57),$A$58,AZ$58),$A$59,AZ$59),$A$60,AZ$60),$A$61,AZ$61),$A$62,AZ$62),$A$63,AZ$63),$A$64,AZ$64),$A$65,AZ$65),$A$66,AZ$66),$A$67,AZ$67)</f>
        <v>Había escuchado de [[ brand_name ]] pero nunca lo(s)/la(s) he probado</v>
      </c>
      <c r="BA16" s="119" t="str">
        <f>SUBSTITUTE(SUBSTITUTE(SUBSTITUTE(SUBSTITUTE(SUBSTITUTE(SUBSTITUTE(SUBSTITUTE(SUBSTITUTE(SUBSTITUTE(SUBSTITUTE(SUBSTITUTE(SUBSTITUTE(SUBSTITUTE(SUBSTITUTE(SUBSTITUTE(BA$9,$A$53,BA$53),$A$54,BA$54),$A$55,BA$55),$A$56,BA$56),$A$57,BA$57),$A$58,BA$58),$A$59,BA$59),$A$60,BA$60),$A$61,BA$61),$A$62,BA$62),$A$63,BA$63),$A$64,BA$64),$A$65,BA$65),$A$66,BA$66),$A$67,BA$67)</f>
        <v>Có nghe nói đến [[ brand_name ]] nhưng chưa từng mua thử</v>
      </c>
      <c r="BB16" s="113"/>
    </row>
    <row r="17" spans="1:54" customFormat="1" ht="12.75" customHeight="1">
      <c r="A17" s="113" t="s">
        <v>824</v>
      </c>
      <c r="B17" s="225"/>
      <c r="C17" s="119" t="str">
        <f>SUBSTITUTE(SUBSTITUTE(SUBSTITUTE(SUBSTITUTE(SUBSTITUTE(SUBSTITUTE(SUBSTITUTE(SUBSTITUTE(SUBSTITUTE(SUBSTITUTE(SUBSTITUTE(SUBSTITUTE(SUBSTITUTE(SUBSTITUTE(SUBSTITUTE(C$10,$A$53,C$53),$A$54,C$54),$A$55,C$55),$A$56,C$56),$A$57,C$57),$A$58,C$58),$A$59,C$59),$A$60,C$60),$A$61,C$61),$A$62,C$62),$A$63,C$63),$A$64,C$64),$A$65,C$65),$A$66,C$66),$A$67,C$67)</f>
        <v>Never heard of [[ brand_name ]] before</v>
      </c>
      <c r="D17" s="120" t="str">
        <f>Optimized!$D9</f>
        <v>Never heard of [[ brand_name ]] before</v>
      </c>
      <c r="E17" s="119" t="str">
        <f>SUBSTITUTE(SUBSTITUTE(SUBSTITUTE(SUBSTITUTE(SUBSTITUTE(SUBSTITUTE(SUBSTITUTE(SUBSTITUTE(SUBSTITUTE(SUBSTITUTE(SUBSTITUTE(SUBSTITUTE(SUBSTITUTE(SUBSTITUTE(SUBSTITUTE(E$10,$A$53,E$53),$A$54,E$54),$A$55,E$55),$A$56,E$56),$A$57,E$57),$A$58,E$58),$A$59,E$59),$A$60,E$60),$A$61,E$61),$A$62,E$62),$A$63,E$63),$A$64,E$64),$A$65,E$65),$A$66,E$66),$A$67,E$67)</f>
        <v>Nunca había oído hablar de la marca [[ brand_name ]] antes</v>
      </c>
      <c r="F17" s="120" t="str">
        <f>Optimized!$D9</f>
        <v>Never heard of [[ brand_name ]] before</v>
      </c>
      <c r="G17" s="120" t="str">
        <f>Optimized!$F9</f>
        <v>Nunca ouvi falar de [[ brand_name ]] antes</v>
      </c>
      <c r="H17" s="120" t="str">
        <f>Optimized!$O9</f>
        <v>Never heard of [[ brand_name ]] before</v>
      </c>
      <c r="I17" s="119" t="str">
        <f t="shared" ref="I17:P17" si="6">SUBSTITUTE(SUBSTITUTE(SUBSTITUTE(SUBSTITUTE(SUBSTITUTE(SUBSTITUTE(SUBSTITUTE(SUBSTITUTE(SUBSTITUTE(SUBSTITUTE(SUBSTITUTE(SUBSTITUTE(SUBSTITUTE(SUBSTITUTE(SUBSTITUTE(I$10,$A$53,I$53),$A$54,I$54),$A$55,I$55),$A$56,I$56),$A$57,I$57),$A$58,I$58),$A$59,I$59),$A$60,I$60),$A$61,I$61),$A$62,I$62),$A$63,I$63),$A$64,I$64),$A$65,I$65),$A$66,I$66),$A$67,I$67)</f>
        <v>Je n'ai jamais entendu parler de [[ brand_name ]]</v>
      </c>
      <c r="J17" s="119" t="str">
        <f t="shared" si="6"/>
        <v>Nunca había escuchado hablar de [[ brand_name ]] antes</v>
      </c>
      <c r="K17" s="119" t="str">
        <f t="shared" si="6"/>
        <v>[[ brand_name ]]是我以前从未听说过的品牌</v>
      </c>
      <c r="L17" s="119" t="str">
        <f t="shared" si="6"/>
        <v>No la/lo conocía hasta hoy</v>
      </c>
      <c r="M17" s="119" t="str">
        <f t="shared" si="6"/>
        <v>Nikdy dříve jsem o značce [[ brand_name_N ]] neslyšel/a</v>
      </c>
      <c r="N17" s="119" t="str">
        <f t="shared" si="6"/>
        <v xml:space="preserve">Har aldrig hørt om [[ brand_name ]] før </v>
      </c>
      <c r="O17" s="119" t="str">
        <f t="shared" si="6"/>
        <v>لم اسمع أبداً عن [[ brand_name ]] من قبل</v>
      </c>
      <c r="P17" s="119" t="str">
        <f t="shared" si="6"/>
        <v>En ole ikinä aikaisemmin kuullutkaan mainoksen tuotemerkistä</v>
      </c>
      <c r="Q17" s="120" t="str">
        <f>Optimized!$K9</f>
        <v>Je n’ai jamais entendu parler de/d’ [[ brand_name ]] avant aujourd'hui</v>
      </c>
      <c r="R17" s="120" t="str">
        <f>Optimized!$G9</f>
        <v>Habe bis heute von [[ brand_name ]] noch nichts gehört</v>
      </c>
      <c r="S17" s="119" t="str">
        <f>SUBSTITUTE(SUBSTITUTE(SUBSTITUTE(SUBSTITUTE(SUBSTITUTE(SUBSTITUTE(SUBSTITUTE(SUBSTITUTE(SUBSTITUTE(SUBSTITUTE(SUBSTITUTE(SUBSTITUTE(SUBSTITUTE(SUBSTITUTE(SUBSTITUTE(S$10,$A$53,S$53),$A$54,S$54),$A$55,S$55),$A$56,S$56),$A$57,S$57),$A$58,S$58),$A$59,S$59),$A$60,S$60),$A$61,S$61),$A$62,S$62),$A$63,S$63),$A$64,S$64),$A$65,S$65),$A$66,S$66),$A$67,S$67)</f>
        <v>Δεν είχα ακουστά [[ brand_name ]] έως σήμερα</v>
      </c>
      <c r="T17" s="119" t="str">
        <f>SUBSTITUTE(SUBSTITUTE(SUBSTITUTE(SUBSTITUTE(SUBSTITUTE(SUBSTITUTE(SUBSTITUTE(SUBSTITUTE(SUBSTITUTE(SUBSTITUTE(SUBSTITUTE(SUBSTITUTE(SUBSTITUTE(SUBSTITUTE(SUBSTITUTE(T$10,$A$53,T$53),$A$54,T$54),$A$55,T$55),$A$56,T$56),$A$57,T$57),$A$58,T$58),$A$59,T$59),$A$60,T$60),$A$61,T$61),$A$62,T$62),$A$63,T$63),$A$64,T$64),$A$65,T$65),$A$66,T$66),$A$67,T$67)</f>
        <v>從來無聽過[[ brand_name ]]</v>
      </c>
      <c r="U17" s="119" t="str">
        <f>SUBSTITUTE(SUBSTITUTE(SUBSTITUTE(SUBSTITUTE(SUBSTITUTE(SUBSTITUTE(SUBSTITUTE(SUBSTITUTE(SUBSTITUTE(SUBSTITUTE(SUBSTITUTE(SUBSTITUTE(SUBSTITUTE(SUBSTITUTE(SUBSTITUTE(U$10,$A$53,U$53),$A$54,U$54),$A$55,U$55),$A$56,U$56),$A$57,U$57),$A$58,U$58),$A$59,U$59),$A$60,U$60),$A$61,U$61),$A$62,U$62),$A$63,U$63),$A$64,U$64),$A$65,U$65),$A$66,U$66),$A$67,U$67)</f>
        <v>Sohasem hallottam még a(z) [[ brand_name ]] márkáról</v>
      </c>
      <c r="V17" s="120" t="str">
        <f>Optimized!$D9</f>
        <v>Never heard of [[ brand_name ]] before</v>
      </c>
      <c r="W17" s="119" t="str">
        <f>SUBSTITUTE(SUBSTITUTE(SUBSTITUTE(SUBSTITUTE(SUBSTITUTE(SUBSTITUTE(SUBSTITUTE(SUBSTITUTE(SUBSTITUTE(SUBSTITUTE(SUBSTITUTE(SUBSTITUTE(SUBSTITUTE(SUBSTITUTE(SUBSTITUTE(W$10,$A$53,W$53),$A$54,W$54),$A$55,W$55),$A$56,W$56),$A$57,W$57),$A$58,W$58),$A$59,W$59),$A$60,W$60),$A$61,W$61),$A$62,W$62),$A$63,W$63),$A$64,W$64),$A$65,W$65),$A$66,W$66),$A$67,W$67)</f>
        <v>[[ brand_name ]] के बारे में आज से पहले नहीं सुना है</v>
      </c>
      <c r="X17" s="119" t="str">
        <f>SUBSTITUTE(SUBSTITUTE(SUBSTITUTE(SUBSTITUTE(SUBSTITUTE(SUBSTITUTE(SUBSTITUTE(SUBSTITUTE(SUBSTITUTE(SUBSTITUTE(SUBSTITUTE(SUBSTITUTE(SUBSTITUTE(SUBSTITUTE(SUBSTITUTE(X$10,$A$53,X$53),$A$54,X$54),$A$55,X$55),$A$56,X$56),$A$57,X$57),$A$58,X$58),$A$59,X$59),$A$60,X$60),$A$61,X$61),$A$62,X$62),$A$63,X$63),$A$64,X$64),$A$65,X$65),$A$66,X$66),$A$67,X$67)</f>
        <v>पहले कभी भी [[ brand_name ]] के बारे में नहीं सुना</v>
      </c>
      <c r="Y17" s="119" t="str">
        <f>SUBSTITUTE(SUBSTITUTE(SUBSTITUTE(SUBSTITUTE(SUBSTITUTE(SUBSTITUTE(SUBSTITUTE(SUBSTITUTE(SUBSTITUTE(SUBSTITUTE(SUBSTITUTE(SUBSTITUTE(SUBSTITUTE(SUBSTITUTE(SUBSTITUTE(Y$10,$A$53,Y$53),$A$54,Y$54),$A$55,Y$55),$A$56,Y$56),$A$57,Y$57),$A$58,Y$58),$A$59,Y$59),$A$60,Y$60),$A$61,Y$61),$A$62,Y$62),$A$63,Y$63),$A$64,Y$64),$A$65,Y$65),$A$66,Y$66),$A$67,Y$67)</f>
        <v>இதற்கு முன்பாக [[ brand_name ]] ஐ பற்றி கேள்விப்பட்டதே இல்லை</v>
      </c>
      <c r="Z17" s="120" t="str">
        <f>Optimized!$L9</f>
        <v>Belum pernah mendengar [[ brand_name ]] sebelumnya</v>
      </c>
      <c r="AA17" s="120" t="str">
        <f>Optimized!$D9</f>
        <v>Never heard of [[ brand_name ]] before</v>
      </c>
      <c r="AB17" s="120" t="str">
        <f>Optimized!$H9</f>
        <v>Non ho mai sentito nominare [[ brand_name ]] prima d’oggi</v>
      </c>
      <c r="AC17" s="119" t="str">
        <f>SUBSTITUTE(SUBSTITUTE(SUBSTITUTE(SUBSTITUTE(SUBSTITUTE(SUBSTITUTE(SUBSTITUTE(SUBSTITUTE(SUBSTITUTE(SUBSTITUTE(SUBSTITUTE(SUBSTITUTE(SUBSTITUTE(SUBSTITUTE(SUBSTITUTE(AC$10,$A$53,AC$53),$A$54,AC$54),$A$55,AC$55),$A$56,AC$56),$A$57,AC$57),$A$58,AC$58),$A$59,AC$59),$A$60,AC$60),$A$61,AC$61),$A$62,AC$62),$A$63,AC$63),$A$64,AC$64),$A$65,AC$65),$A$66,AC$66),$A$67,AC$67)</f>
        <v>今までに聞いたこともない</v>
      </c>
      <c r="AD17" s="119" t="str">
        <f>SUBSTITUTE(SUBSTITUTE(SUBSTITUTE(SUBSTITUTE(SUBSTITUTE(SUBSTITUTE(SUBSTITUTE(SUBSTITUTE(SUBSTITUTE(SUBSTITUTE(SUBSTITUTE(SUBSTITUTE(SUBSTITUTE(SUBSTITUTE(SUBSTITUTE(AD$10,$A$53,AD$53),$A$54,AD$54),$A$55,AD$55),$A$56,AD$56),$A$57,AD$57),$A$58,AD$58),$A$59,AD$59),$A$60,AD$60),$A$61,AD$61),$A$62,AD$62),$A$63,AD$63),$A$64,AD$64),$A$65,AD$65),$A$66,AD$66),$A$67,AD$67)</f>
        <v>لم أسمع أبداً عن [[ brand_name ]] من قبل</v>
      </c>
      <c r="AE17" s="119" t="str">
        <f>SUBSTITUTE(SUBSTITUTE(SUBSTITUTE(SUBSTITUTE(SUBSTITUTE(SUBSTITUTE(SUBSTITUTE(SUBSTITUTE(SUBSTITUTE(SUBSTITUTE(SUBSTITUTE(SUBSTITUTE(SUBSTITUTE(SUBSTITUTE(SUBSTITUTE(AE$10,$A$53,AE$53),$A$54,AE$54),$A$55,AE$55),$A$56,AE$56),$A$57,AE$57),$A$58,AE$58),$A$59,AE$59),$A$60,AE$60),$A$61,AE$61),$A$62,AE$62),$A$63,AE$63),$A$64,AE$64),$A$65,AE$65),$A$66,AE$66),$A$67,AE$67)</f>
        <v>[[ brand_name ]]에 관해 들어본 적 없음</v>
      </c>
      <c r="AF17" s="119" t="str">
        <f>SUBSTITUTE(SUBSTITUTE(SUBSTITUTE(SUBSTITUTE(SUBSTITUTE(SUBSTITUTE(SUBSTITUTE(SUBSTITUTE(SUBSTITUTE(SUBSTITUTE(SUBSTITUTE(SUBSTITUTE(SUBSTITUTE(SUBSTITUTE(SUBSTITUTE(AF$10,$A$53,AF$53),$A$54,AF$54),$A$55,AF$55),$A$56,AF$56),$A$57,AF$57),$A$58,AF$58),$A$59,AF$59),$A$60,AF$60),$A$61,AF$61),$A$62,AF$62),$A$63,AF$63),$A$64,AF$64),$A$65,AF$65),$A$66,AF$66),$A$67,AF$67)</f>
        <v>之 前 从 没 有 听 说 过 [[ brand_name ]]</v>
      </c>
      <c r="AG17" s="119" t="str">
        <f>SUBSTITUTE(SUBSTITUTE(SUBSTITUTE(SUBSTITUTE(SUBSTITUTE(SUBSTITUTE(SUBSTITUTE(SUBSTITUTE(SUBSTITUTE(SUBSTITUTE(SUBSTITUTE(SUBSTITUTE(SUBSTITUTE(SUBSTITUTE(SUBSTITUTE(AG$10,$A$53,AG$53),$A$54,AG$54),$A$55,AG$55),$A$56,AG$56),$A$57,AG$57),$A$58,AG$58),$A$59,AG$59),$A$60,AG$60),$A$61,AG$61),$A$62,AG$62),$A$63,AG$63),$A$64,AG$64),$A$65,AG$65),$A$66,AG$66),$A$67,AG$67)</f>
        <v>Tidak pernah dengar mengenai [[ brand_name ]] sebelum ini</v>
      </c>
      <c r="AH17" s="120" t="str">
        <f>Optimized!$M9</f>
        <v>No la conocía hasta hoy</v>
      </c>
      <c r="AI17" s="120" t="str">
        <f>Optimized!$I9</f>
        <v>ik had tot vandaag nog nooit van [[ brand_name ]] gehoord</v>
      </c>
      <c r="AJ17" s="120" t="str">
        <f>Optimized!$D9</f>
        <v>Never heard of [[ brand_name ]] before</v>
      </c>
      <c r="AK17" s="119" t="str">
        <f>SUBSTITUTE(SUBSTITUTE(SUBSTITUTE(SUBSTITUTE(SUBSTITUTE(SUBSTITUTE(SUBSTITUTE(SUBSTITUTE(SUBSTITUTE(SUBSTITUTE(SUBSTITUTE(SUBSTITUTE(SUBSTITUTE(SUBSTITUTE(SUBSTITUTE(AK$10,$A$53,AK$53),$A$54,AK$54),$A$55,AK$55),$A$56,AK$56),$A$57,AK$57),$A$58,AK$58),$A$59,AK$59),$A$60,AK$60),$A$61,AK$61),$A$62,AK$62),$A$63,AK$63),$A$64,AK$64),$A$65,AK$65),$A$66,AK$66),$A$67,AK$67)</f>
        <v>Aldri hørt om [[ brand_name ]] før</v>
      </c>
      <c r="AL17" s="119" t="str">
        <f>SUBSTITUTE(SUBSTITUTE(SUBSTITUTE(SUBSTITUTE(SUBSTITUTE(SUBSTITUTE(SUBSTITUTE(SUBSTITUTE(SUBSTITUTE(SUBSTITUTE(SUBSTITUTE(SUBSTITUTE(SUBSTITUTE(SUBSTITUTE(SUBSTITUTE(AL$10,$A$53,AL$53),$A$54,AL$54),$A$55,AL$55),$A$56,AL$56),$A$57,AL$57),$A$58,AL$58),$A$59,AL$59),$A$60,AL$60),$A$61,AL$61),$A$62,AL$62),$A$63,AL$63),$A$64,AL$64),$A$65,AL$65),$A$66,AL$66),$A$67,AL$67)</f>
        <v>No la/lo conocía hasta hoy</v>
      </c>
      <c r="AM17" s="120" t="str">
        <f>Optimized!$N9</f>
        <v>Hindi ko pa narinig ang [[ brand_name ]] bago ngayon</v>
      </c>
      <c r="AN17" s="119" t="str">
        <f>SUBSTITUTE(SUBSTITUTE(SUBSTITUTE(SUBSTITUTE(SUBSTITUTE(SUBSTITUTE(SUBSTITUTE(SUBSTITUTE(SUBSTITUTE(SUBSTITUTE(SUBSTITUTE(SUBSTITUTE(SUBSTITUTE(SUBSTITUTE(SUBSTITUTE(AN$10,$A$53,AN$53),$A$54,AN$54),$A$55,AN$55),$A$56,AN$56),$A$57,AN$57),$A$58,AN$58),$A$59,AN$59),$A$60,AN$60),$A$61,AN$61),$A$62,AN$62),$A$63,AN$63),$A$64,AN$64),$A$65,AN$65),$A$66,AN$66),$A$67,AN$67)</f>
        <v>Nigdy wcześniej nie słyszałem(am) o [[ brand_name_L ]]</v>
      </c>
      <c r="AO17" s="119" t="str">
        <f>SUBSTITUTE(SUBSTITUTE(SUBSTITUTE(SUBSTITUTE(SUBSTITUTE(SUBSTITUTE(SUBSTITUTE(SUBSTITUTE(SUBSTITUTE(SUBSTITUTE(SUBSTITUTE(SUBSTITUTE(SUBSTITUTE(SUBSTITUTE(SUBSTITUTE(AO$10,$A$53,AO$53),$A$54,AO$54),$A$55,AO$55),$A$56,AO$56),$A$57,AO$57),$A$58,AO$58),$A$59,AO$59),$A$60,AO$60),$A$61,AO$61),$A$62,AO$62),$A$63,AO$63),$A$64,AO$64),$A$65,AO$65),$A$66,AO$66),$A$67,AO$67)</f>
        <v>Nunca tinha ouvido falar de [[ brand_name ]] até hoje</v>
      </c>
      <c r="AP17" s="119" t="str">
        <f>SUBSTITUTE(SUBSTITUTE(SUBSTITUTE(SUBSTITUTE(SUBSTITUTE(SUBSTITUTE(SUBSTITUTE(SUBSTITUTE(SUBSTITUTE(SUBSTITUTE(SUBSTITUTE(SUBSTITUTE(SUBSTITUTE(SUBSTITUTE(SUBSTITUTE(AP$10,$A$53,AP$53),$A$54,AP$54),$A$55,AP$55),$A$56,AP$56),$A$57,AP$57),$A$58,AP$58),$A$59,AP$59),$A$60,AP$60),$A$61,AP$61),$A$62,AP$62),$A$63,AP$63),$A$64,AP$64),$A$65,AP$65),$A$66,AP$66),$A$67,AP$67)</f>
        <v>Nu am auzit niciodata de [[ brand_name ]] pana acum</v>
      </c>
      <c r="AQ17" s="120" t="str">
        <f>Optimized!$D9</f>
        <v>Never heard of [[ brand_name ]] before</v>
      </c>
      <c r="AR17" s="120" t="str">
        <f>Optimized!$D9</f>
        <v>Never heard of [[ brand_name ]] before</v>
      </c>
      <c r="AS17" s="119" t="str">
        <f>SUBSTITUTE(SUBSTITUTE(SUBSTITUTE(SUBSTITUTE(SUBSTITUTE(SUBSTITUTE(SUBSTITUTE(SUBSTITUTE(SUBSTITUTE(SUBSTITUTE(SUBSTITUTE(SUBSTITUTE(SUBSTITUTE(SUBSTITUTE(SUBSTITUTE(AS$10,$A$53,AS$53),$A$54,AS$54),$A$55,AS$55),$A$56,AS$56),$A$57,AS$57),$A$58,AS$58),$A$59,AS$59),$A$60,AS$60),$A$61,AS$61),$A$62,AS$62),$A$63,AS$63),$A$64,AS$64),$A$65,AS$65),$A$66,AS$66),$A$67,AS$67)</f>
        <v>No conocía [[ brand_name ]] hasta hoy</v>
      </c>
      <c r="AT17" s="119" t="str">
        <f>SUBSTITUTE(SUBSTITUTE(SUBSTITUTE(SUBSTITUTE(SUBSTITUTE(SUBSTITUTE(SUBSTITUTE(SUBSTITUTE(SUBSTITUTE(SUBSTITUTE(SUBSTITUTE(SUBSTITUTE(SUBSTITUTE(SUBSTITUTE(SUBSTITUTE(AT$10,$A$53,AT$53),$A$54,AT$54),$A$55,AT$55),$A$56,AT$56),$A$57,AT$57),$A$58,AT$58),$A$59,AT$59),$A$60,AT$60),$A$61,AT$61),$A$62,AT$62),$A$63,AT$63),$A$64,AT$64),$A$65,AT$65),$A$66,AT$66),$A$67,AT$67)</f>
        <v>Har aldrig hört talas om [[ brand_name ]] tidigare</v>
      </c>
      <c r="AU17" s="119" t="str">
        <f>SUBSTITUTE(SUBSTITUTE(SUBSTITUTE(SUBSTITUTE(SUBSTITUTE(SUBSTITUTE(SUBSTITUTE(SUBSTITUTE(SUBSTITUTE(SUBSTITUTE(SUBSTITUTE(SUBSTITUTE(SUBSTITUTE(SUBSTITUTE(SUBSTITUTE(AU$10,$A$53,AU$53),$A$54,AU$54),$A$55,AU$55),$A$56,AU$56),$A$57,AU$57),$A$58,AU$58),$A$59,AU$59),$A$60,AU$60),$A$61,AU$61),$A$62,AU$62),$A$63,AU$63),$A$64,AU$64),$A$65,AU$65),$A$66,AU$66),$A$67,AU$67)</f>
        <v>在今天以前從未聽過[[ brand_name ]]</v>
      </c>
      <c r="AV17" s="120" t="str">
        <f>Optimized!$J9</f>
        <v>ไม่เคยได้ยินชื่อ [[ brand_name ]] มาก่อน</v>
      </c>
      <c r="AW17" s="119" t="str">
        <f>SUBSTITUTE(SUBSTITUTE(SUBSTITUTE(SUBSTITUTE(SUBSTITUTE(SUBSTITUTE(SUBSTITUTE(SUBSTITUTE(SUBSTITUTE(SUBSTITUTE(SUBSTITUTE(SUBSTITUTE(SUBSTITUTE(SUBSTITUTE(SUBSTITUTE(AW$10,$A$53,AW$53),$A$54,AW$54),$A$55,AW$55),$A$56,AW$56),$A$57,AW$57),$A$58,AW$58),$A$59,AW$59),$A$60,AW$60),$A$61,AW$61),$A$62,AW$62),$A$63,AW$63),$A$64,AW$64),$A$65,AW$65),$A$66,AW$66),$A$67,AW$67)</f>
        <v>Bugüne kadar [[ brand_name ]] markasını hiç duymadım</v>
      </c>
      <c r="AX17" s="119" t="str">
        <f>SUBSTITUTE(SUBSTITUTE(SUBSTITUTE(SUBSTITUTE(SUBSTITUTE(SUBSTITUTE(SUBSTITUTE(SUBSTITUTE(SUBSTITUTE(SUBSTITUTE(SUBSTITUTE(SUBSTITUTE(SUBSTITUTE(SUBSTITUTE(SUBSTITUTE(AX$10,$A$53,AX$53),$A$54,AX$54),$A$55,AX$55),$A$56,AX$56),$A$57,AX$57),$A$58,AX$58),$A$59,AX$59),$A$60,AX$60),$A$61,AX$61),$A$62,AX$62),$A$63,AX$63),$A$64,AX$64),$A$65,AX$65),$A$66,AX$66),$A$67,AX$67)</f>
        <v/>
      </c>
      <c r="AY17" s="120" t="str">
        <f>Optimized!$O9</f>
        <v>Never heard of [[ brand_name ]] before</v>
      </c>
      <c r="AZ17" s="119" t="str">
        <f>SUBSTITUTE(SUBSTITUTE(SUBSTITUTE(SUBSTITUTE(SUBSTITUTE(SUBSTITUTE(SUBSTITUTE(SUBSTITUTE(SUBSTITUTE(SUBSTITUTE(SUBSTITUTE(SUBSTITUTE(SUBSTITUTE(SUBSTITUTE(SUBSTITUTE(AZ$10,$A$53,AZ$53),$A$54,AZ$54),$A$55,AZ$55),$A$56,AZ$56),$A$57,AZ$57),$A$58,AZ$58),$A$59,AZ$59),$A$60,AZ$60),$A$61,AZ$61),$A$62,AZ$62),$A$63,AZ$63),$A$64,AZ$64),$A$65,AZ$65),$A$66,AZ$66),$A$67,AZ$67)</f>
        <v>Nunca había escuchado de [[ brand_name ]] antes</v>
      </c>
      <c r="BA17" s="119" t="str">
        <f>SUBSTITUTE(SUBSTITUTE(SUBSTITUTE(SUBSTITUTE(SUBSTITUTE(SUBSTITUTE(SUBSTITUTE(SUBSTITUTE(SUBSTITUTE(SUBSTITUTE(SUBSTITUTE(SUBSTITUTE(SUBSTITUTE(SUBSTITUTE(SUBSTITUTE(BA$10,$A$53,BA$53),$A$54,BA$54),$A$55,BA$55),$A$56,BA$56),$A$57,BA$57),$A$58,BA$58),$A$59,BA$59),$A$60,BA$60),$A$61,BA$61),$A$62,BA$62),$A$63,BA$63),$A$64,BA$64),$A$65,BA$65),$A$66,BA$66),$A$67,BA$67)</f>
        <v xml:space="preserve">Chưa từng nghe nói đến [[ brand_name ]] </v>
      </c>
      <c r="BB17" s="113"/>
    </row>
    <row r="18" spans="1:54" s="112" customFormat="1" ht="12.75" customHeight="1">
      <c r="A18" s="117"/>
      <c r="B18" s="117"/>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117"/>
      <c r="AC18" s="117"/>
      <c r="AD18" s="117"/>
      <c r="AE18" s="117"/>
      <c r="AF18" s="117"/>
      <c r="AG18" s="117"/>
      <c r="AH18" s="117"/>
      <c r="AI18" s="117"/>
      <c r="AJ18" s="117"/>
      <c r="AK18" s="117"/>
      <c r="AL18" s="117"/>
      <c r="AM18" s="117"/>
      <c r="AN18" s="117"/>
      <c r="AO18" s="117"/>
      <c r="AP18" s="117"/>
      <c r="AQ18" s="117"/>
      <c r="AR18" s="117"/>
      <c r="AS18" s="117"/>
      <c r="AT18" s="117"/>
      <c r="AU18" s="117"/>
      <c r="AV18" s="117"/>
      <c r="AW18" s="117"/>
      <c r="AX18" s="117"/>
      <c r="AY18" s="117"/>
      <c r="AZ18" s="117"/>
      <c r="BA18" s="117"/>
      <c r="BB18" s="113"/>
    </row>
    <row r="19" spans="1:54" customFormat="1" ht="51" customHeight="1">
      <c r="A19" s="18"/>
      <c r="B19" s="223" t="s">
        <v>826</v>
      </c>
      <c r="C19" s="116" t="s">
        <v>1286</v>
      </c>
      <c r="D19" s="18"/>
      <c r="E19" s="116" t="s">
        <v>1287</v>
      </c>
      <c r="F19" s="18"/>
      <c r="G19" s="18"/>
      <c r="H19" s="18"/>
      <c r="I19" s="116" t="s">
        <v>1288</v>
      </c>
      <c r="J19" s="116" t="s">
        <v>1289</v>
      </c>
      <c r="K19" s="116" t="s">
        <v>1290</v>
      </c>
      <c r="L19" s="116" t="s">
        <v>1291</v>
      </c>
      <c r="M19" s="116" t="s">
        <v>1292</v>
      </c>
      <c r="N19" s="116" t="s">
        <v>1293</v>
      </c>
      <c r="O19" s="116" t="s">
        <v>1294</v>
      </c>
      <c r="P19" s="116" t="s">
        <v>1295</v>
      </c>
      <c r="Q19" s="18"/>
      <c r="R19" s="18"/>
      <c r="S19" s="116" t="s">
        <v>1296</v>
      </c>
      <c r="T19" s="116" t="s">
        <v>1297</v>
      </c>
      <c r="U19" s="116" t="s">
        <v>1298</v>
      </c>
      <c r="V19" s="18"/>
      <c r="W19" s="116" t="s">
        <v>1299</v>
      </c>
      <c r="X19" s="116" t="s">
        <v>1300</v>
      </c>
      <c r="Y19" s="116" t="s">
        <v>1301</v>
      </c>
      <c r="Z19" s="18"/>
      <c r="AA19" s="18"/>
      <c r="AB19" s="18"/>
      <c r="AC19" s="121" t="s">
        <v>1302</v>
      </c>
      <c r="AD19" s="118" t="s">
        <v>1303</v>
      </c>
      <c r="AE19" s="118" t="s">
        <v>1304</v>
      </c>
      <c r="AF19" s="116" t="s">
        <v>1305</v>
      </c>
      <c r="AG19" s="116" t="s">
        <v>1306</v>
      </c>
      <c r="AH19" s="18"/>
      <c r="AI19" s="18"/>
      <c r="AJ19" s="18"/>
      <c r="AK19" s="116" t="s">
        <v>1307</v>
      </c>
      <c r="AL19" s="116" t="s">
        <v>1291</v>
      </c>
      <c r="AM19" s="18"/>
      <c r="AN19" s="116" t="s">
        <v>1308</v>
      </c>
      <c r="AO19" s="116" t="s">
        <v>1309</v>
      </c>
      <c r="AP19" s="116" t="s">
        <v>1310</v>
      </c>
      <c r="AQ19" s="18"/>
      <c r="AR19" s="18"/>
      <c r="AS19" s="116" t="s">
        <v>1311</v>
      </c>
      <c r="AT19" s="116" t="s">
        <v>1312</v>
      </c>
      <c r="AU19" s="116" t="s">
        <v>1313</v>
      </c>
      <c r="AV19" s="18"/>
      <c r="AW19" s="116" t="s">
        <v>1314</v>
      </c>
      <c r="AX19" s="18"/>
      <c r="AY19" s="18"/>
      <c r="AZ19" s="116" t="s">
        <v>1315</v>
      </c>
      <c r="BA19" s="116" t="s">
        <v>1316</v>
      </c>
      <c r="BB19" s="113"/>
    </row>
    <row r="20" spans="1:54" customFormat="1" ht="12.75" customHeight="1">
      <c r="A20" s="116"/>
      <c r="B20" s="224"/>
      <c r="C20" s="116" t="s">
        <v>1317</v>
      </c>
      <c r="D20" s="116"/>
      <c r="E20" s="116" t="s">
        <v>1318</v>
      </c>
      <c r="F20" s="116"/>
      <c r="G20" s="116"/>
      <c r="H20" s="116"/>
      <c r="I20" s="116" t="s">
        <v>1319</v>
      </c>
      <c r="J20" s="116" t="s">
        <v>1320</v>
      </c>
      <c r="K20" s="116" t="s">
        <v>1321</v>
      </c>
      <c r="L20" s="116" t="s">
        <v>1322</v>
      </c>
      <c r="M20" s="116" t="s">
        <v>1323</v>
      </c>
      <c r="N20" s="116" t="s">
        <v>1324</v>
      </c>
      <c r="O20" s="116" t="s">
        <v>1325</v>
      </c>
      <c r="P20" s="116" t="s">
        <v>1326</v>
      </c>
      <c r="Q20" s="116"/>
      <c r="R20" s="116"/>
      <c r="S20" s="116" t="s">
        <v>1327</v>
      </c>
      <c r="T20" s="116" t="s">
        <v>1328</v>
      </c>
      <c r="U20" s="116" t="s">
        <v>1329</v>
      </c>
      <c r="V20" s="116"/>
      <c r="W20" s="116" t="s">
        <v>1330</v>
      </c>
      <c r="X20" s="116" t="s">
        <v>1331</v>
      </c>
      <c r="Y20" s="116" t="s">
        <v>1332</v>
      </c>
      <c r="Z20" s="116"/>
      <c r="AA20" s="116"/>
      <c r="AB20" s="116"/>
      <c r="AC20" s="116" t="s">
        <v>1333</v>
      </c>
      <c r="AD20" s="116" t="s">
        <v>1334</v>
      </c>
      <c r="AE20" s="116" t="s">
        <v>1335</v>
      </c>
      <c r="AF20" s="116" t="s">
        <v>1336</v>
      </c>
      <c r="AG20" s="116" t="s">
        <v>1337</v>
      </c>
      <c r="AH20" s="116"/>
      <c r="AI20" s="116"/>
      <c r="AJ20" s="116"/>
      <c r="AK20" s="116" t="s">
        <v>1338</v>
      </c>
      <c r="AL20" s="116" t="s">
        <v>1318</v>
      </c>
      <c r="AM20" s="116"/>
      <c r="AN20" s="116" t="s">
        <v>1339</v>
      </c>
      <c r="AO20" s="116" t="s">
        <v>1340</v>
      </c>
      <c r="AP20" s="116" t="s">
        <v>1341</v>
      </c>
      <c r="AQ20" s="116"/>
      <c r="AR20" s="116"/>
      <c r="AS20" s="116" t="s">
        <v>1342</v>
      </c>
      <c r="AT20" s="116" t="s">
        <v>1343</v>
      </c>
      <c r="AU20" s="116" t="s">
        <v>1344</v>
      </c>
      <c r="AV20" s="116"/>
      <c r="AW20" s="116" t="s">
        <v>1345</v>
      </c>
      <c r="AX20" s="116"/>
      <c r="AY20" s="116"/>
      <c r="AZ20" s="116" t="s">
        <v>1346</v>
      </c>
      <c r="BA20" s="116" t="s">
        <v>1347</v>
      </c>
      <c r="BB20" s="113"/>
    </row>
    <row r="21" spans="1:54" customFormat="1" ht="12.75" customHeight="1">
      <c r="A21" s="116"/>
      <c r="B21" s="224"/>
      <c r="C21" s="116" t="s">
        <v>1348</v>
      </c>
      <c r="D21" s="116"/>
      <c r="E21" s="116" t="s">
        <v>1349</v>
      </c>
      <c r="F21" s="116"/>
      <c r="G21" s="116"/>
      <c r="H21" s="116"/>
      <c r="I21" s="116" t="s">
        <v>1350</v>
      </c>
      <c r="J21" s="116" t="s">
        <v>1351</v>
      </c>
      <c r="K21" s="116" t="s">
        <v>1352</v>
      </c>
      <c r="L21" s="116" t="s">
        <v>1353</v>
      </c>
      <c r="M21" s="116" t="s">
        <v>1354</v>
      </c>
      <c r="N21" s="116" t="s">
        <v>1355</v>
      </c>
      <c r="O21" s="116" t="s">
        <v>1356</v>
      </c>
      <c r="P21" s="116" t="s">
        <v>1357</v>
      </c>
      <c r="Q21" s="116"/>
      <c r="R21" s="116"/>
      <c r="S21" s="116" t="s">
        <v>1358</v>
      </c>
      <c r="T21" s="116" t="s">
        <v>1359</v>
      </c>
      <c r="U21" s="116" t="s">
        <v>1360</v>
      </c>
      <c r="V21" s="116"/>
      <c r="W21" s="116" t="s">
        <v>1361</v>
      </c>
      <c r="X21" s="116" t="s">
        <v>1362</v>
      </c>
      <c r="Y21" s="116" t="s">
        <v>1363</v>
      </c>
      <c r="Z21" s="116"/>
      <c r="AA21" s="116"/>
      <c r="AB21" s="116"/>
      <c r="AC21" s="116" t="s">
        <v>1364</v>
      </c>
      <c r="AD21" s="116" t="s">
        <v>1365</v>
      </c>
      <c r="AE21" s="116" t="s">
        <v>1366</v>
      </c>
      <c r="AF21" s="116" t="s">
        <v>1367</v>
      </c>
      <c r="AG21" s="116" t="s">
        <v>1368</v>
      </c>
      <c r="AH21" s="116"/>
      <c r="AI21" s="116"/>
      <c r="AJ21" s="116"/>
      <c r="AK21" s="116" t="s">
        <v>1369</v>
      </c>
      <c r="AL21" s="116" t="s">
        <v>1349</v>
      </c>
      <c r="AM21" s="116"/>
      <c r="AN21" s="116" t="s">
        <v>1370</v>
      </c>
      <c r="AO21" s="116" t="s">
        <v>1371</v>
      </c>
      <c r="AP21" s="116" t="s">
        <v>1372</v>
      </c>
      <c r="AQ21" s="116"/>
      <c r="AR21" s="116"/>
      <c r="AS21" s="116" t="s">
        <v>1349</v>
      </c>
      <c r="AT21" s="116" t="s">
        <v>1373</v>
      </c>
      <c r="AU21" s="116" t="s">
        <v>1374</v>
      </c>
      <c r="AV21" s="116"/>
      <c r="AW21" s="116" t="s">
        <v>1375</v>
      </c>
      <c r="AX21" s="116"/>
      <c r="AY21" s="116"/>
      <c r="AZ21" s="116" t="s">
        <v>1376</v>
      </c>
      <c r="BA21" s="116" t="s">
        <v>1377</v>
      </c>
      <c r="BB21" s="113"/>
    </row>
    <row r="22" spans="1:54" customFormat="1" ht="12.75" customHeight="1">
      <c r="A22" s="116"/>
      <c r="B22" s="224"/>
      <c r="C22" s="116" t="s">
        <v>1378</v>
      </c>
      <c r="D22" s="116"/>
      <c r="E22" s="116" t="s">
        <v>1379</v>
      </c>
      <c r="F22" s="116"/>
      <c r="G22" s="116"/>
      <c r="H22" s="116"/>
      <c r="I22" s="116" t="s">
        <v>1380</v>
      </c>
      <c r="J22" s="116" t="s">
        <v>1381</v>
      </c>
      <c r="K22" s="116" t="s">
        <v>1382</v>
      </c>
      <c r="L22" s="116" t="s">
        <v>1379</v>
      </c>
      <c r="M22" s="116" t="s">
        <v>1383</v>
      </c>
      <c r="N22" s="116" t="s">
        <v>1384</v>
      </c>
      <c r="O22" s="116" t="s">
        <v>1385</v>
      </c>
      <c r="P22" s="116" t="s">
        <v>1386</v>
      </c>
      <c r="Q22" s="116"/>
      <c r="R22" s="116"/>
      <c r="S22" s="116" t="s">
        <v>1387</v>
      </c>
      <c r="T22" s="116" t="s">
        <v>1388</v>
      </c>
      <c r="U22" s="116" t="s">
        <v>1389</v>
      </c>
      <c r="V22" s="116"/>
      <c r="W22" s="116" t="s">
        <v>1390</v>
      </c>
      <c r="X22" s="116" t="s">
        <v>1391</v>
      </c>
      <c r="Y22" s="116" t="s">
        <v>1392</v>
      </c>
      <c r="Z22" s="116"/>
      <c r="AA22" s="116"/>
      <c r="AB22" s="116"/>
      <c r="AC22" s="116" t="s">
        <v>1393</v>
      </c>
      <c r="AD22" s="116" t="s">
        <v>1394</v>
      </c>
      <c r="AE22" s="116" t="s">
        <v>1395</v>
      </c>
      <c r="AF22" s="116" t="s">
        <v>1396</v>
      </c>
      <c r="AG22" s="116" t="s">
        <v>1397</v>
      </c>
      <c r="AH22" s="116"/>
      <c r="AI22" s="116"/>
      <c r="AJ22" s="116"/>
      <c r="AK22" s="116" t="s">
        <v>1398</v>
      </c>
      <c r="AL22" s="116" t="s">
        <v>1379</v>
      </c>
      <c r="AM22" s="116"/>
      <c r="AN22" s="116" t="s">
        <v>1399</v>
      </c>
      <c r="AO22" s="116" t="s">
        <v>1400</v>
      </c>
      <c r="AP22" s="116" t="s">
        <v>1401</v>
      </c>
      <c r="AQ22" s="116"/>
      <c r="AR22" s="116"/>
      <c r="AS22" s="116" t="s">
        <v>1402</v>
      </c>
      <c r="AT22" s="116" t="s">
        <v>1403</v>
      </c>
      <c r="AU22" s="116" t="s">
        <v>1404</v>
      </c>
      <c r="AV22" s="116"/>
      <c r="AW22" s="116" t="s">
        <v>1405</v>
      </c>
      <c r="AX22" s="116"/>
      <c r="AY22" s="116"/>
      <c r="AZ22" s="116" t="s">
        <v>1379</v>
      </c>
      <c r="BA22" s="116" t="s">
        <v>1406</v>
      </c>
      <c r="BB22" s="113"/>
    </row>
    <row r="23" spans="1:54" customFormat="1" ht="12.75" customHeight="1">
      <c r="A23" s="116"/>
      <c r="B23" s="224"/>
      <c r="C23" s="116" t="s">
        <v>1407</v>
      </c>
      <c r="D23" s="116"/>
      <c r="E23" s="116" t="s">
        <v>1408</v>
      </c>
      <c r="F23" s="116"/>
      <c r="G23" s="116"/>
      <c r="H23" s="116"/>
      <c r="I23" s="116" t="s">
        <v>1409</v>
      </c>
      <c r="J23" s="116" t="s">
        <v>1410</v>
      </c>
      <c r="K23" s="116" t="s">
        <v>1411</v>
      </c>
      <c r="L23" s="116" t="s">
        <v>1408</v>
      </c>
      <c r="M23" s="116" t="s">
        <v>1412</v>
      </c>
      <c r="N23" s="116" t="s">
        <v>1413</v>
      </c>
      <c r="O23" s="116" t="s">
        <v>1414</v>
      </c>
      <c r="P23" s="116" t="s">
        <v>1415</v>
      </c>
      <c r="Q23" s="116"/>
      <c r="R23" s="116"/>
      <c r="S23" s="116" t="s">
        <v>1416</v>
      </c>
      <c r="T23" s="116" t="s">
        <v>1417</v>
      </c>
      <c r="U23" s="116" t="s">
        <v>1418</v>
      </c>
      <c r="V23" s="116"/>
      <c r="W23" s="116" t="s">
        <v>1419</v>
      </c>
      <c r="X23" s="116" t="s">
        <v>1420</v>
      </c>
      <c r="Y23" s="116" t="s">
        <v>1421</v>
      </c>
      <c r="Z23" s="116"/>
      <c r="AA23" s="116"/>
      <c r="AB23" s="116"/>
      <c r="AC23" s="116" t="s">
        <v>1422</v>
      </c>
      <c r="AD23" s="116" t="s">
        <v>1423</v>
      </c>
      <c r="AE23" s="116" t="s">
        <v>1424</v>
      </c>
      <c r="AF23" s="116" t="s">
        <v>1425</v>
      </c>
      <c r="AG23" s="116" t="s">
        <v>1426</v>
      </c>
      <c r="AH23" s="116"/>
      <c r="AI23" s="116"/>
      <c r="AJ23" s="116"/>
      <c r="AK23" s="116" t="s">
        <v>1427</v>
      </c>
      <c r="AL23" s="116" t="s">
        <v>1408</v>
      </c>
      <c r="AM23" s="116"/>
      <c r="AN23" s="116" t="s">
        <v>1428</v>
      </c>
      <c r="AO23" s="116" t="s">
        <v>1429</v>
      </c>
      <c r="AP23" s="116" t="s">
        <v>1430</v>
      </c>
      <c r="AQ23" s="116"/>
      <c r="AR23" s="116"/>
      <c r="AS23" s="116" t="s">
        <v>1431</v>
      </c>
      <c r="AT23" s="116" t="s">
        <v>1432</v>
      </c>
      <c r="AU23" s="116" t="s">
        <v>1433</v>
      </c>
      <c r="AV23" s="116"/>
      <c r="AW23" s="116" t="s">
        <v>1434</v>
      </c>
      <c r="AX23" s="116"/>
      <c r="AY23" s="116"/>
      <c r="AZ23" s="116" t="s">
        <v>1435</v>
      </c>
      <c r="BA23" s="116" t="s">
        <v>1436</v>
      </c>
      <c r="BB23" s="113"/>
    </row>
    <row r="24" spans="1:54" customFormat="1" ht="12.75" customHeight="1">
      <c r="A24" s="113" t="s">
        <v>825</v>
      </c>
      <c r="B24" s="224"/>
      <c r="C24" s="119" t="str">
        <f>SUBSTITUTE(SUBSTITUTE(SUBSTITUTE(SUBSTITUTE(SUBSTITUTE(SUBSTITUTE(SUBSTITUTE(SUBSTITUTE(SUBSTITUTE(SUBSTITUTE(SUBSTITUTE(SUBSTITUTE(SUBSTITUTE(SUBSTITUTE(SUBSTITUTE(C$19,$A$53,C$53),$A$54,C$54),$A$55,C$55),$A$56,C$56),$A$57,C$57),$A$58,C$58),$A$59,C$59),$A$60,C$60),$A$61,C$61),$A$62,C$62),$A$63,C$63),$A$64,C$64),$A$65,C$65),$A$66,C$66),$A$67,C$67)</f>
        <v>How will the ad affect your use of [[ brand_name ]]?</v>
      </c>
      <c r="D24" s="120" t="str">
        <f>Optimized!$D12</f>
        <v>How will the ad affect your use of [[ brand_name ]]?</v>
      </c>
      <c r="E24" s="119" t="str">
        <f>SUBSTITUTE(SUBSTITUTE(SUBSTITUTE(SUBSTITUTE(SUBSTITUTE(SUBSTITUTE(SUBSTITUTE(SUBSTITUTE(SUBSTITUTE(SUBSTITUTE(SUBSTITUTE(SUBSTITUTE(SUBSTITUTE(SUBSTITUTE(SUBSTITUTE(E$19,$A$53,E$53),$A$54,E$54),$A$55,E$55),$A$56,E$56),$A$57,E$57),$A$58,E$58),$A$59,E$59),$A$60,E$60),$A$61,E$61),$A$62,E$62),$A$63,E$63),$A$64,E$64),$A$65,E$65),$A$66,E$66),$A$67,E$67)</f>
        <v>¿Cómo creés que el comercial va a afectar el uso que le das a [[ brand_name ]]?</v>
      </c>
      <c r="F24" s="120" t="str">
        <f>Optimized!$D12</f>
        <v>How will the ad affect your use of [[ brand_name ]]?</v>
      </c>
      <c r="G24" s="120" t="str">
        <f>Optimized!$F12</f>
        <v>Como você acha que o anúncio vai afetar o seu uso de [[ brand_name ]]?</v>
      </c>
      <c r="H24" s="120" t="str">
        <f>Optimized!$O12</f>
        <v>How will the ad affect your use of [[ brand_name ]]?</v>
      </c>
      <c r="I24" s="119" t="str">
        <f t="shared" ref="I24:P24" si="7">SUBSTITUTE(SUBSTITUTE(SUBSTITUTE(SUBSTITUTE(SUBSTITUTE(SUBSTITUTE(SUBSTITUTE(SUBSTITUTE(SUBSTITUTE(SUBSTITUTE(SUBSTITUTE(SUBSTITUTE(SUBSTITUTE(SUBSTITUTE(SUBSTITUTE(I$19,$A$53,I$53),$A$54,I$54),$A$55,I$55),$A$56,I$56),$A$57,I$57),$A$58,I$58),$A$59,I$59),$A$60,I$60),$A$61,I$61),$A$62,I$62),$A$63,I$63),$A$64,I$64),$A$65,I$65),$A$66,I$66),$A$67,I$67)</f>
        <v xml:space="preserve">Dans quelle mesure la publicité affectera-t-elle votre utilisation de [[ brand_name ]]? </v>
      </c>
      <c r="J24" s="119" t="str">
        <f t="shared" si="7"/>
        <v>¿En qué medida este comercial influirá en tu interés de comprar [[ brand_name ]]?</v>
      </c>
      <c r="K24" s="119" t="str">
        <f t="shared" si="7"/>
        <v>请问您认为这个广告对您今后使用[[ brand_name ]] 的情况会产生怎样的影响呢？</v>
      </c>
      <c r="L24" s="119" t="str">
        <f t="shared" si="7"/>
        <v>¿Cómo cree usted que el anuncio va a afectar su consumo/uso de [[ brand_name ]]?</v>
      </c>
      <c r="M24" s="119" t="str">
        <f t="shared" si="7"/>
        <v>Jakým způsobem tato reklama ovlivní Váš postoj ke značce [[ brand_name_N ]]?</v>
      </c>
      <c r="N24" s="119" t="str">
        <f t="shared" si="7"/>
        <v>Hvordan vil reklamen påvirke din brug af [[ brand_name ]]?</v>
      </c>
      <c r="O24" s="119" t="str">
        <f t="shared" si="7"/>
        <v>كيف سيؤثر الإعلان على استخدامك لـ [[ brand_name ]]؟</v>
      </c>
      <c r="P24" s="119" t="str">
        <f t="shared" si="7"/>
        <v>Kuinka tämä mainos tulee vaikuttamaan mainoksen tuotemerkin käyttöösi?</v>
      </c>
      <c r="Q24" s="120" t="str">
        <f>Optimized!$K12</f>
        <v>Dans quelle mesure cette publicité influencera-t-elle votre usage de/d’ [[ brand_name ]] ?</v>
      </c>
      <c r="R24" s="120" t="str">
        <f>Optimized!$G12</f>
        <v>Wie wird die Werbung Ihre Verwendung von [[ brand_name ]] beeinflussen?</v>
      </c>
      <c r="S24" s="119" t="str">
        <f>SUBSTITUTE(SUBSTITUTE(SUBSTITUTE(SUBSTITUTE(SUBSTITUTE(SUBSTITUTE(SUBSTITUTE(SUBSTITUTE(SUBSTITUTE(SUBSTITUTE(SUBSTITUTE(SUBSTITUTE(SUBSTITUTE(SUBSTITUTE(SUBSTITUTE(S$19,$A$53,S$53),$A$54,S$54),$A$55,S$55),$A$56,S$56),$A$57,S$57),$A$58,S$58),$A$59,S$59),$A$60,S$60),$A$61,S$61),$A$62,S$62),$A$63,S$63),$A$64,S$64),$A$65,S$65),$A$66,S$66),$A$67,S$67)</f>
        <v>Πώς πιστεύετε ότι η διαφήμιση αυτή θα σας επηρεάσει στη χρήση του/της [[ brand_name ]];</v>
      </c>
      <c r="T24" s="119" t="str">
        <f>SUBSTITUTE(SUBSTITUTE(SUBSTITUTE(SUBSTITUTE(SUBSTITUTE(SUBSTITUTE(SUBSTITUTE(SUBSTITUTE(SUBSTITUTE(SUBSTITUTE(SUBSTITUTE(SUBSTITUTE(SUBSTITUTE(SUBSTITUTE(SUBSTITUTE(T$19,$A$53,T$53),$A$54,T$54),$A$55,T$55),$A$56,T$56),$A$57,T$57),$A$58,T$58),$A$59,T$59),$A$60,T$60),$A$61,T$61),$A$62,T$62),$A$63,T$63),$A$64,T$64),$A$65,T$65),$A$66,T$66),$A$67,T$67)</f>
        <v>您認為呢個廣告將會點樣影響您使用[[ brand_name ]]呢?</v>
      </c>
      <c r="U24" s="119" t="str">
        <f>SUBSTITUTE(SUBSTITUTE(SUBSTITUTE(SUBSTITUTE(SUBSTITUTE(SUBSTITUTE(SUBSTITUTE(SUBSTITUTE(SUBSTITUTE(SUBSTITUTE(SUBSTITUTE(SUBSTITUTE(SUBSTITUTE(SUBSTITUTE(SUBSTITUTE(U$19,$A$53,U$53),$A$54,U$54),$A$55,U$55),$A$56,U$56),$A$57,U$57),$A$58,U$58),$A$59,U$59),$A$60,U$60),$A$61,U$61),$A$62,U$62),$A$63,U$63),$A$64,U$64),$A$65,U$65),$A$66,U$66),$A$67,U$67)</f>
        <v>Hogyan befolyásolja a(z) [[ brand_name ]] márkával való kapcsolatát az imént látott reklám?</v>
      </c>
      <c r="V24" s="120" t="str">
        <f>Optimized!$D12</f>
        <v>How will the ad affect your use of [[ brand_name ]]?</v>
      </c>
      <c r="W24" s="119" t="str">
        <f>SUBSTITUTE(SUBSTITUTE(SUBSTITUTE(SUBSTITUTE(SUBSTITUTE(SUBSTITUTE(SUBSTITUTE(SUBSTITUTE(SUBSTITUTE(SUBSTITUTE(SUBSTITUTE(SUBSTITUTE(SUBSTITUTE(SUBSTITUTE(SUBSTITUTE(W$19,$A$53,W$53),$A$54,W$54),$A$55,W$55),$A$56,W$56),$A$57,W$57),$A$58,W$58),$A$59,W$59),$A$60,W$60),$A$61,W$61),$A$62,W$62),$A$63,W$63),$A$64,W$64),$A$65,W$65),$A$66,W$66),$A$67,W$67)</f>
        <v>यह विज्ञापन आपके [[ brand_name ]] के खरीदारी पर किस तरह असर करेगा?</v>
      </c>
      <c r="X24" s="119" t="str">
        <f>SUBSTITUTE(SUBSTITUTE(SUBSTITUTE(SUBSTITUTE(SUBSTITUTE(SUBSTITUTE(SUBSTITUTE(SUBSTITUTE(SUBSTITUTE(SUBSTITUTE(SUBSTITUTE(SUBSTITUTE(SUBSTITUTE(SUBSTITUTE(SUBSTITUTE(X$19,$A$53,X$53),$A$54,X$54),$A$55,X$55),$A$56,X$56),$A$57,X$57),$A$58,X$58),$A$59,X$59),$A$60,X$60),$A$61,X$61),$A$62,X$62),$A$63,X$63),$A$64,X$64),$A$65,X$65),$A$66,X$66),$A$67,X$67)</f>
        <v>यह विज्ञापन आपके [[ brand_name ]] के खरीदारी पर कैसा असर करेगा?</v>
      </c>
      <c r="Y24" s="119" t="str">
        <f>SUBSTITUTE(SUBSTITUTE(SUBSTITUTE(SUBSTITUTE(SUBSTITUTE(SUBSTITUTE(SUBSTITUTE(SUBSTITUTE(SUBSTITUTE(SUBSTITUTE(SUBSTITUTE(SUBSTITUTE(SUBSTITUTE(SUBSTITUTE(SUBSTITUTE(Y$19,$A$53,Y$53),$A$54,Y$54),$A$55,Y$55),$A$56,Y$56),$A$57,Y$57),$A$58,Y$58),$A$59,Y$59),$A$60,Y$60),$A$61,Y$61),$A$62,Y$62),$A$63,Y$63),$A$64,Y$64),$A$65,Y$65),$A$66,Y$66),$A$67,Y$67)</f>
        <v>[[brand_name]] ஐ நீங்கள் வாங்குவதில் விளம்பரம் எந்த மாதிரி தாக்கத்தை ஏற்படுத்தும் ?</v>
      </c>
      <c r="Z24" s="120" t="str">
        <f>Optimized!$L12</f>
        <v>Bagaimanakah iklan tadi akan mempengaruhi penggunaan Anda untuk [[ brand_name ]]?</v>
      </c>
      <c r="AA24" s="120" t="str">
        <f>Optimized!$D12</f>
        <v>How will the ad affect your use of [[ brand_name ]]?</v>
      </c>
      <c r="AB24" s="120" t="str">
        <f>Optimized!$H12</f>
        <v>In quale modo questa pubblicità modificherà il Suo comportamento nei confronti di [[ brand_name ]]?</v>
      </c>
      <c r="AC24" s="119" t="str">
        <f>SUBSTITUTE(SUBSTITUTE(SUBSTITUTE(SUBSTITUTE(SUBSTITUTE(SUBSTITUTE(SUBSTITUTE(SUBSTITUTE(SUBSTITUTE(SUBSTITUTE(SUBSTITUTE(SUBSTITUTE(SUBSTITUTE(SUBSTITUTE(SUBSTITUTE(AC$19,$A$53,AC$53),$A$54,AC$54),$A$55,AC$55),$A$56,AC$56),$A$57,AC$57),$A$58,AC$58),$A$59,AC$59),$A$60,AC$60),$A$61,AC$61),$A$62,AC$62),$A$63,AC$63),$A$64,AC$64),$A$65,AC$65),$A$66,AC$66),$A$67,AC$67)</f>
        <v>この[[ brand_name ]] のコマーシャルをご覧になって、どの程度[[ brand_name ]]を お買いになりたいと思いますか。
このコマーシャルを見て…</v>
      </c>
      <c r="AD24" s="119" t="str">
        <f>SUBSTITUTE(SUBSTITUTE(SUBSTITUTE(SUBSTITUTE(SUBSTITUTE(SUBSTITUTE(SUBSTITUTE(SUBSTITUTE(SUBSTITUTE(SUBSTITUTE(SUBSTITUTE(SUBSTITUTE(SUBSTITUTE(SUBSTITUTE(SUBSTITUTE(AD$19,$A$53,AD$53),$A$54,AD$54),$A$55,AD$55),$A$56,AD$56),$A$57,AD$57),$A$58,AD$58),$A$59,AD$59),$A$60,AD$60),$A$61,AD$61),$A$62,AD$62),$A$63,AD$63),$A$64,AD$64),$A$65,AD$65),$A$66,AD$66),$A$67,AD$67)</f>
        <v>كيف سيؤثر الإعلان على شرائك لـ [[ brand_name ]] ؟</v>
      </c>
      <c r="AE24" s="119" t="str">
        <f>SUBSTITUTE(SUBSTITUTE(SUBSTITUTE(SUBSTITUTE(SUBSTITUTE(SUBSTITUTE(SUBSTITUTE(SUBSTITUTE(SUBSTITUTE(SUBSTITUTE(SUBSTITUTE(SUBSTITUTE(SUBSTITUTE(SUBSTITUTE(SUBSTITUTE(AE$19,$A$53,AE$53),$A$54,AE$54),$A$55,AE$55),$A$56,AE$56),$A$57,AE$57),$A$58,AE$58),$A$59,AE$59),$A$60,AE$60),$A$61,AE$61),$A$62,AE$62),$A$63,AE$63),$A$64,AE$64),$A$65,AE$65),$A$66,AE$66),$A$67,AE$67)</f>
        <v>방금 보신 [[ brand_name ]] 광고를 생각하면, 이 광고가 귀하의 [[ brand_name ]] 구매에 어떤 영향을 미칠 것 같습니까?</v>
      </c>
      <c r="AF24" s="119" t="str">
        <f>SUBSTITUTE(SUBSTITUTE(SUBSTITUTE(SUBSTITUTE(SUBSTITUTE(SUBSTITUTE(SUBSTITUTE(SUBSTITUTE(SUBSTITUTE(SUBSTITUTE(SUBSTITUTE(SUBSTITUTE(SUBSTITUTE(SUBSTITUTE(SUBSTITUTE(AF$19,$A$53,AF$53),$A$54,AF$54),$A$55,AF$55),$A$56,AF$56),$A$57,AF$57),$A$58,AF$58),$A$59,AF$59),$A$60,AF$60),$A$61,AF$61),$A$62,AF$62),$A$63,AF$63),$A$64,AF$64),$A$65,AF$65),$A$66,AF$66),$A$67,AF$67)</f>
        <v>广告将如何影响您对[[ brand_name ]]的使用？</v>
      </c>
      <c r="AG24" s="119" t="str">
        <f>SUBSTITUTE(SUBSTITUTE(SUBSTITUTE(SUBSTITUTE(SUBSTITUTE(SUBSTITUTE(SUBSTITUTE(SUBSTITUTE(SUBSTITUTE(SUBSTITUTE(SUBSTITUTE(SUBSTITUTE(SUBSTITUTE(SUBSTITUTE(SUBSTITUTE(AG$19,$A$53,AG$53),$A$54,AG$54),$A$55,AG$55),$A$56,AG$56),$A$57,AG$57),$A$58,AG$58),$A$59,AG$59),$A$60,AG$60),$A$61,AG$61),$A$62,AG$62),$A$63,AG$63),$A$64,AG$64),$A$65,AG$65),$A$66,AG$66),$A$67,AG$67)</f>
        <v>Bagaimanakah iklan ini akan mempengaruhi penggunaan anda terhadap [[ brand_name ]]?</v>
      </c>
      <c r="AH24" s="120" t="str">
        <f>Optimized!$M12</f>
        <v>¿Cómo influirá el anuncio en la compra que haces de [[ brand_name ]]?</v>
      </c>
      <c r="AI24" s="120" t="str">
        <f>Optimized!$I12</f>
        <v>Hoe zal de reclame uw gebruik van [[ brand_name ]] beïnvloeden?</v>
      </c>
      <c r="AJ24" s="120" t="str">
        <f>Optimized!$D12</f>
        <v>How will the ad affect your use of [[ brand_name ]]?</v>
      </c>
      <c r="AK24" s="119" t="str">
        <f>SUBSTITUTE(SUBSTITUTE(SUBSTITUTE(SUBSTITUTE(SUBSTITUTE(SUBSTITUTE(SUBSTITUTE(SUBSTITUTE(SUBSTITUTE(SUBSTITUTE(SUBSTITUTE(SUBSTITUTE(SUBSTITUTE(SUBSTITUTE(SUBSTITUTE(AK$19,$A$53,AK$53),$A$54,AK$54),$A$55,AK$55),$A$56,AK$56),$A$57,AK$57),$A$58,AK$58),$A$59,AK$59),$A$60,AK$60),$A$61,AK$61),$A$62,AK$62),$A$63,AK$63),$A$64,AK$64),$A$65,AK$65),$A$66,AK$66),$A$67,AK$67)</f>
        <v>Hvordan tror du reklamen vil påvirke din bruk av [[ brand_name ]]?</v>
      </c>
      <c r="AL24" s="119" t="str">
        <f>SUBSTITUTE(SUBSTITUTE(SUBSTITUTE(SUBSTITUTE(SUBSTITUTE(SUBSTITUTE(SUBSTITUTE(SUBSTITUTE(SUBSTITUTE(SUBSTITUTE(SUBSTITUTE(SUBSTITUTE(SUBSTITUTE(SUBSTITUTE(SUBSTITUTE(AL$19,$A$53,AL$53),$A$54,AL$54),$A$55,AL$55),$A$56,AL$56),$A$57,AL$57),$A$58,AL$58),$A$59,AL$59),$A$60,AL$60),$A$61,AL$61),$A$62,AL$62),$A$63,AL$63),$A$64,AL$64),$A$65,AL$65),$A$66,AL$66),$A$67,AL$67)</f>
        <v>¿Cómo cree usted que el anuncio va a afectar su consumo/uso de [[ brand_name ]]?</v>
      </c>
      <c r="AM24" s="120" t="str">
        <f>Optimized!$N12</f>
        <v>Paano maaapektuhan ng patalastas ang paggamit mo ng [[ brand_name ]]?</v>
      </c>
      <c r="AN24" s="119" t="str">
        <f>SUBSTITUTE(SUBSTITUTE(SUBSTITUTE(SUBSTITUTE(SUBSTITUTE(SUBSTITUTE(SUBSTITUTE(SUBSTITUTE(SUBSTITUTE(SUBSTITUTE(SUBSTITUTE(SUBSTITUTE(SUBSTITUTE(SUBSTITUTE(SUBSTITUTE(AN$19,$A$53,AN$53),$A$54,AN$54),$A$55,AN$55),$A$56,AN$56),$A$57,AN$57),$A$58,AN$58),$A$59,AN$59),$A$60,AN$60),$A$61,AN$61),$A$62,AN$62),$A$63,AN$63),$A$64,AN$64),$A$65,AN$65),$A$66,AN$66),$A$67,AN$67)</f>
        <v>Jak ta reklama wpłynie na kupowanie przez Pana(ią) [[ brand_name_G ]]?</v>
      </c>
      <c r="AO24" s="119" t="str">
        <f>SUBSTITUTE(SUBSTITUTE(SUBSTITUTE(SUBSTITUTE(SUBSTITUTE(SUBSTITUTE(SUBSTITUTE(SUBSTITUTE(SUBSTITUTE(SUBSTITUTE(SUBSTITUTE(SUBSTITUTE(SUBSTITUTE(SUBSTITUTE(SUBSTITUTE(AO$19,$A$53,AO$53),$A$54,AO$54),$A$55,AO$55),$A$56,AO$56),$A$57,AO$57),$A$58,AO$58),$A$59,AO$59),$A$60,AO$60),$A$61,AO$61),$A$62,AO$62),$A$63,AO$63),$A$64,AO$64),$A$65,AO$65),$A$66,AO$66),$A$67,AO$67)</f>
        <v>Até que ponto este anúncio vai influenciar o uso que faz de [[ brand_name ]]?</v>
      </c>
      <c r="AP24" s="119" t="str">
        <f>SUBSTITUTE(SUBSTITUTE(SUBSTITUTE(SUBSTITUTE(SUBSTITUTE(SUBSTITUTE(SUBSTITUTE(SUBSTITUTE(SUBSTITUTE(SUBSTITUTE(SUBSTITUTE(SUBSTITUTE(SUBSTITUTE(SUBSTITUTE(SUBSTITUTE(AP$19,$A$53,AP$53),$A$54,AP$54),$A$55,AP$55),$A$56,AP$56),$A$57,AP$57),$A$58,AP$58),$A$59,AP$59),$A$60,AP$60),$A$61,AP$61),$A$62,AP$62),$A$63,AP$63),$A$64,AP$64),$A$65,AP$65),$A$66,AP$66),$A$67,AP$67)</f>
        <v>Cum credeti ca va influenta reclama pe care tocmai ati urmarit-o cumpararea dumneavoastra de [[ brand_name ]]?</v>
      </c>
      <c r="AQ24" s="120" t="str">
        <f>Optimized!$D12</f>
        <v>How will the ad affect your use of [[ brand_name ]]?</v>
      </c>
      <c r="AR24" s="120" t="str">
        <f>Optimized!$D12</f>
        <v>How will the ad affect your use of [[ brand_name ]]?</v>
      </c>
      <c r="AS24" s="119" t="str">
        <f>SUBSTITUTE(SUBSTITUTE(SUBSTITUTE(SUBSTITUTE(SUBSTITUTE(SUBSTITUTE(SUBSTITUTE(SUBSTITUTE(SUBSTITUTE(SUBSTITUTE(SUBSTITUTE(SUBSTITUTE(SUBSTITUTE(SUBSTITUTE(SUBSTITUTE(AS$19,$A$53,AS$53),$A$54,AS$54),$A$55,AS$55),$A$56,AS$56),$A$57,AS$57),$A$58,AS$58),$A$59,AS$59),$A$60,AS$60),$A$61,AS$61),$A$62,AS$62),$A$63,AS$63),$A$64,AS$64),$A$65,AS$65),$A$66,AS$66),$A$67,AS$67)</f>
        <v>¿Cómo crees que el anuncio influirá en la compra que haces de [[ brand_ name ]]?</v>
      </c>
      <c r="AT24" s="119" t="str">
        <f>SUBSTITUTE(SUBSTITUTE(SUBSTITUTE(SUBSTITUTE(SUBSTITUTE(SUBSTITUTE(SUBSTITUTE(SUBSTITUTE(SUBSTITUTE(SUBSTITUTE(SUBSTITUTE(SUBSTITUTE(SUBSTITUTE(SUBSTITUTE(SUBSTITUTE(AT$19,$A$53,AT$53),$A$54,AT$54),$A$55,AT$55),$A$56,AT$56),$A$57,AT$57),$A$58,AT$58),$A$59,AT$59),$A$60,AT$60),$A$61,AT$61),$A$62,AT$62),$A$63,AT$63),$A$64,AT$64),$A$65,AT$65),$A$66,AT$66),$A$67,AT$67)</f>
        <v>Hur kommer reklamen att påverka din användning av [[ brand_name ]]?</v>
      </c>
      <c r="AU24" s="119" t="str">
        <f>SUBSTITUTE(SUBSTITUTE(SUBSTITUTE(SUBSTITUTE(SUBSTITUTE(SUBSTITUTE(SUBSTITUTE(SUBSTITUTE(SUBSTITUTE(SUBSTITUTE(SUBSTITUTE(SUBSTITUTE(SUBSTITUTE(SUBSTITUTE(SUBSTITUTE(AU$19,$A$53,AU$53),$A$54,AU$54),$A$55,AU$55),$A$56,AU$56),$A$57,AU$57),$A$58,AU$58),$A$59,AU$59),$A$60,AU$60),$A$61,AU$61),$A$62,AU$62),$A$63,AU$63),$A$64,AU$64),$A$65,AU$65),$A$66,AU$66),$A$67,AU$67)</f>
        <v>請問這個廣告將會如何影響您使用[[ brand_name ]] 的情況呢？</v>
      </c>
      <c r="AV24" s="120" t="str">
        <f>Optimized!$J12</f>
        <v>คุณคิดว่าโฆษณานี้มีผลกับการ ซื้อ [[ brand_name ]] ของคุณอย่างไรคะ/ครับ?</v>
      </c>
      <c r="AW24" s="119" t="str">
        <f>SUBSTITUTE(SUBSTITUTE(SUBSTITUTE(SUBSTITUTE(SUBSTITUTE(SUBSTITUTE(SUBSTITUTE(SUBSTITUTE(SUBSTITUTE(SUBSTITUTE(SUBSTITUTE(SUBSTITUTE(SUBSTITUTE(SUBSTITUTE(SUBSTITUTE(AW$19,$A$53,AW$53),$A$54,AW$54),$A$55,AW$55),$A$56,AW$56),$A$57,AW$57),$A$58,AW$58),$A$59,AW$59),$A$60,AW$60),$A$61,AW$61),$A$62,AW$62),$A$63,AW$63),$A$64,AW$64),$A$65,AW$65),$A$66,AW$66),$A$67,AW$67)</f>
        <v xml:space="preserve">Bu reklam sizin [[ brand_name ]] kullanımı konusundaki davranışınızı nasıl etkileyecektir? </v>
      </c>
      <c r="AX24" s="119" t="str">
        <f>SUBSTITUTE(SUBSTITUTE(SUBSTITUTE(SUBSTITUTE(SUBSTITUTE(SUBSTITUTE(SUBSTITUTE(SUBSTITUTE(SUBSTITUTE(SUBSTITUTE(SUBSTITUTE(SUBSTITUTE(SUBSTITUTE(SUBSTITUTE(SUBSTITUTE(AX$19,$A$53,AX$53),$A$54,AX$54),$A$55,AX$55),$A$56,AX$56),$A$57,AX$57),$A$58,AX$58),$A$59,AX$59),$A$60,AX$60),$A$61,AX$61),$A$62,AX$62),$A$63,AX$63),$A$64,AX$64),$A$65,AX$65),$A$66,AX$66),$A$67,AX$67)</f>
        <v/>
      </c>
      <c r="AY24" s="120" t="str">
        <f>Optimized!$O12</f>
        <v>How will the ad affect your use of [[ brand_name ]]?</v>
      </c>
      <c r="AZ24" s="119" t="str">
        <f>SUBSTITUTE(SUBSTITUTE(SUBSTITUTE(SUBSTITUTE(SUBSTITUTE(SUBSTITUTE(SUBSTITUTE(SUBSTITUTE(SUBSTITUTE(SUBSTITUTE(SUBSTITUTE(SUBSTITUTE(SUBSTITUTE(SUBSTITUTE(SUBSTITUTE(AZ$19,$A$53,AZ$53),$A$54,AZ$54),$A$55,AZ$55),$A$56,AZ$56),$A$57,AZ$57),$A$58,AZ$58),$A$59,AZ$59),$A$60,AZ$60),$A$61,AZ$61),$A$62,AZ$62),$A$63,AZ$63),$A$64,AZ$64),$A$65,AZ$65),$A$66,AZ$66),$A$67,AZ$67)</f>
        <v>¿Cómo afectará el comercial su uso de [[ brand_name ]]?</v>
      </c>
      <c r="BA24" s="119" t="str">
        <f>SUBSTITUTE(SUBSTITUTE(SUBSTITUTE(SUBSTITUTE(SUBSTITUTE(SUBSTITUTE(SUBSTITUTE(SUBSTITUTE(SUBSTITUTE(SUBSTITUTE(SUBSTITUTE(SUBSTITUTE(SUBSTITUTE(SUBSTITUTE(SUBSTITUTE(BA$19,$A$53,BA$53),$A$54,BA$54),$A$55,BA$55),$A$56,BA$56),$A$57,BA$57),$A$58,BA$58),$A$59,BA$59),$A$60,BA$60),$A$61,BA$61),$A$62,BA$62),$A$63,BA$63),$A$64,BA$64),$A$65,BA$65),$A$66,BA$66),$A$67,BA$67)</f>
        <v>Anh/Chị nghĩ là quảng cáo đó sẽ ảnh hưởng như thế nào đến việc Anh/Chị mua [[ brand_name ]]?</v>
      </c>
      <c r="BB24" s="113"/>
    </row>
    <row r="25" spans="1:54" customFormat="1" ht="12.75" customHeight="1">
      <c r="A25" s="113" t="s">
        <v>827</v>
      </c>
      <c r="B25" s="224"/>
      <c r="C25" s="119" t="str">
        <f>SUBSTITUTE(SUBSTITUTE(SUBSTITUTE(SUBSTITUTE(SUBSTITUTE(SUBSTITUTE(SUBSTITUTE(SUBSTITUTE(SUBSTITUTE(SUBSTITUTE(SUBSTITUTE(SUBSTITUTE(SUBSTITUTE(SUBSTITUTE(SUBSTITUTE(C$20,$A$53,C$53),$A$54,C$54),$A$55,C$55),$A$56,C$56),$A$57,C$57),$A$58,C$58),$A$59,C$59),$A$60,C$60),$A$61,C$61),$A$62,C$62),$A$63,C$63),$A$64,C$64),$A$65,C$65),$A$66,C$66),$A$67,C$67)</f>
        <v>Strongly encourages me to continue buying [[ brand_name ]]</v>
      </c>
      <c r="D25" s="120" t="str">
        <f>Optimized!$D13</f>
        <v>Strongly encourages me to continue buying [[ brand_name ]]</v>
      </c>
      <c r="E25" s="119" t="str">
        <f>SUBSTITUTE(SUBSTITUTE(SUBSTITUTE(SUBSTITUTE(SUBSTITUTE(SUBSTITUTE(SUBSTITUTE(SUBSTITUTE(SUBSTITUTE(SUBSTITUTE(SUBSTITUTE(SUBSTITUTE(SUBSTITUTE(SUBSTITUTE(SUBSTITUTE(E$20,$A$53,E$53),$A$54,E$54),$A$55,E$55),$A$56,E$56),$A$57,E$57),$A$58,E$58),$A$59,E$59),$A$60,E$60),$A$61,E$61),$A$62,E$62),$A$63,E$63),$A$64,E$64),$A$65,E$65),$A$66,E$66),$A$67,E$67)</f>
        <v>Me anima fuertemente a seguir comprando [[ brand_name ]]</v>
      </c>
      <c r="F25" s="120" t="str">
        <f>Optimized!$D13</f>
        <v>Strongly encourages me to continue buying [[ brand_name ]]</v>
      </c>
      <c r="G25" s="120" t="str">
        <f>Optimized!$F13</f>
        <v>Me incentiva muito a continuar comprando [[ brand_name ]]</v>
      </c>
      <c r="H25" s="120" t="str">
        <f>Optimized!$O13</f>
        <v>Strongly encourages me to continue buying [[ brand_name ]]</v>
      </c>
      <c r="I25" s="119" t="str">
        <f t="shared" ref="I25:P25" si="8">SUBSTITUTE(SUBSTITUTE(SUBSTITUTE(SUBSTITUTE(SUBSTITUTE(SUBSTITUTE(SUBSTITUTE(SUBSTITUTE(SUBSTITUTE(SUBSTITUTE(SUBSTITUTE(SUBSTITUTE(SUBSTITUTE(SUBSTITUTE(SUBSTITUTE(I$20,$A$53,I$53),$A$54,I$54),$A$55,I$55),$A$56,I$56),$A$57,I$57),$A$58,I$58),$A$59,I$59),$A$60,I$60),$A$61,I$61),$A$62,I$62),$A$63,I$63),$A$64,I$64),$A$65,I$65),$A$66,I$66),$A$67,I$67)</f>
        <v>M'incite fortement à continuer à acheter [[ brand_name ]]</v>
      </c>
      <c r="J25" s="119" t="str">
        <f t="shared" si="8"/>
        <v>Este comercial me alienta fuertemente a seguir comprando [[ brand_name ]]</v>
      </c>
      <c r="K25" s="119" t="str">
        <f t="shared" si="8"/>
        <v>这个广告强烈地吸引了我继续购买 [[ brand_name ]]</v>
      </c>
      <c r="L25" s="119" t="str">
        <f t="shared" si="8"/>
        <v>Me alienta fuertemente a seguir comprando [[ brand_name ]]</v>
      </c>
      <c r="M25" s="119" t="str">
        <f t="shared" si="8"/>
        <v>Velmi mě povzbudila, abych značku [[ brand_name_N ]] i nadále kupoval/a</v>
      </c>
      <c r="N25" s="119" t="str">
        <f t="shared" si="8"/>
        <v xml:space="preserve">Giver mig meget lyst til at fortsætte med at købe [[ brand_name ]] </v>
      </c>
      <c r="O25" s="119" t="str">
        <f t="shared" si="8"/>
        <v>هيشجعنى قوى أنى افضل بشتري [[ brand_name ]]</v>
      </c>
      <c r="P25" s="119" t="str">
        <f t="shared" si="8"/>
        <v>Kannustaa vahvasti jatkamaan mainoksen tuotemerkin ostamista</v>
      </c>
      <c r="Q25" s="120" t="str">
        <f>Optimized!$K13</f>
        <v>M’incite fortement à continuer à acheter [[ brand_name ]]</v>
      </c>
      <c r="R25" s="120" t="str">
        <f>Optimized!$G13</f>
        <v>Bestätigt mich sehr darin, [[ brand_name ]] weiterhin zu kaufen</v>
      </c>
      <c r="S25" s="119" t="str">
        <f>SUBSTITUTE(SUBSTITUTE(SUBSTITUTE(SUBSTITUTE(SUBSTITUTE(SUBSTITUTE(SUBSTITUTE(SUBSTITUTE(SUBSTITUTE(SUBSTITUTE(SUBSTITUTE(SUBSTITUTE(SUBSTITUTE(SUBSTITUTE(SUBSTITUTE(S$20,$A$53,S$53),$A$54,S$54),$A$55,S$55),$A$56,S$56),$A$57,S$57),$A$58,S$58),$A$59,S$59),$A$60,S$60),$A$61,S$61),$A$62,S$62),$A$63,S$63),$A$64,S$64),$A$65,S$65),$A$66,S$66),$A$67,S$67)</f>
        <v xml:space="preserve">Με παρακινεί πολύ να συνεχίσω να αγοράζω [[ brand_name ]] </v>
      </c>
      <c r="T25" s="119" t="str">
        <f>SUBSTITUTE(SUBSTITUTE(SUBSTITUTE(SUBSTITUTE(SUBSTITUTE(SUBSTITUTE(SUBSTITUTE(SUBSTITUTE(SUBSTITUTE(SUBSTITUTE(SUBSTITUTE(SUBSTITUTE(SUBSTITUTE(SUBSTITUTE(SUBSTITUTE(T$20,$A$53,T$53),$A$54,T$54),$A$55,T$55),$A$56,T$56),$A$57,T$57),$A$58,T$58),$A$59,T$59),$A$60,T$60),$A$61,T$61),$A$62,T$62),$A$63,T$63),$A$64,T$64),$A$65,T$65),$A$66,T$66),$A$67,T$67)</f>
        <v>非常鼓勵我繼續買 [[ brand_name ]]</v>
      </c>
      <c r="U25" s="119" t="str">
        <f>SUBSTITUTE(SUBSTITUTE(SUBSTITUTE(SUBSTITUTE(SUBSTITUTE(SUBSTITUTE(SUBSTITUTE(SUBSTITUTE(SUBSTITUTE(SUBSTITUTE(SUBSTITUTE(SUBSTITUTE(SUBSTITUTE(SUBSTITUTE(SUBSTITUTE(U$20,$A$53,U$53),$A$54,U$54),$A$55,U$55),$A$56,U$56),$A$57,U$57),$A$58,U$58),$A$59,U$59),$A$60,U$60),$A$61,U$61),$A$62,U$62),$A$63,U$63),$A$64,U$64),$A$65,U$65),$A$66,U$66),$A$67,U$67)</f>
        <v>Nagymértékben ösztönöz arra, hogy tovább vásároljam a(z) [[ brand_name ]] márkát</v>
      </c>
      <c r="V25" s="120" t="str">
        <f>Optimized!$D13</f>
        <v>Strongly encourages me to continue buying [[ brand_name ]]</v>
      </c>
      <c r="W25" s="119" t="str">
        <f>SUBSTITUTE(SUBSTITUTE(SUBSTITUTE(SUBSTITUTE(SUBSTITUTE(SUBSTITUTE(SUBSTITUTE(SUBSTITUTE(SUBSTITUTE(SUBSTITUTE(SUBSTITUTE(SUBSTITUTE(SUBSTITUTE(SUBSTITUTE(SUBSTITUTE(W$20,$A$53,W$53),$A$54,W$54),$A$55,W$55),$A$56,W$56),$A$57,W$57),$A$58,W$58),$A$59,W$59),$A$60,W$60),$A$61,W$61),$A$62,W$62),$A$63,W$63),$A$64,W$64),$A$65,W$65),$A$66,W$66),$A$67,W$67)</f>
        <v>[[ brand_name ]] को खरीदते रहने के लिए आपको बहुत प्रोत्‍साहित करता है</v>
      </c>
      <c r="X25" s="119" t="str">
        <f>SUBSTITUTE(SUBSTITUTE(SUBSTITUTE(SUBSTITUTE(SUBSTITUTE(SUBSTITUTE(SUBSTITUTE(SUBSTITUTE(SUBSTITUTE(SUBSTITUTE(SUBSTITUTE(SUBSTITUTE(SUBSTITUTE(SUBSTITUTE(SUBSTITUTE(X$20,$A$53,X$53),$A$54,X$54),$A$55,X$55),$A$56,X$56),$A$57,X$57),$A$58,X$58),$A$59,X$59),$A$60,X$60),$A$61,X$61),$A$62,X$62),$A$63,X$63),$A$64,X$64),$A$65,X$65),$A$66,X$66),$A$67,X$67)</f>
        <v>[[ brand_name ]] खरीदना जारी रखने के लिए आपको बहुत प्रोत्साहित करता है</v>
      </c>
      <c r="Y25" s="119" t="str">
        <f>SUBSTITUTE(SUBSTITUTE(SUBSTITUTE(SUBSTITUTE(SUBSTITUTE(SUBSTITUTE(SUBSTITUTE(SUBSTITUTE(SUBSTITUTE(SUBSTITUTE(SUBSTITUTE(SUBSTITUTE(SUBSTITUTE(SUBSTITUTE(SUBSTITUTE(Y$20,$A$53,Y$53),$A$54,Y$54),$A$55,Y$55),$A$56,Y$56),$A$57,Y$57),$A$58,Y$58),$A$59,Y$59),$A$60,Y$60),$A$61,Y$61),$A$62,Y$62),$A$63,Y$63),$A$64,Y$64),$A$65,Y$65),$A$66,Y$66),$A$67,Y$67)</f>
        <v>[[brand_name]] ஐ தொடர்ந்து வாங்க  எனக்கு உறுதியாய் ஊக்கமளிக்கிறது</v>
      </c>
      <c r="Z25" s="120" t="str">
        <f>Optimized!$L13</f>
        <v>Memberikan dorongan yang sangat kuat kepada saya untuk terus membeli [[ brand_name ]]</v>
      </c>
      <c r="AA25" s="120" t="str">
        <f>Optimized!$D13</f>
        <v>Strongly encourages me to continue buying [[ brand_name ]]</v>
      </c>
      <c r="AB25" s="120" t="str">
        <f>Optimized!$H13</f>
        <v>Mi rende molto propenso/a a continuare ad acquistare [[ brand_name ]]</v>
      </c>
      <c r="AC25" s="119" t="str">
        <f>SUBSTITUTE(SUBSTITUTE(SUBSTITUTE(SUBSTITUTE(SUBSTITUTE(SUBSTITUTE(SUBSTITUTE(SUBSTITUTE(SUBSTITUTE(SUBSTITUTE(SUBSTITUTE(SUBSTITUTE(SUBSTITUTE(SUBSTITUTE(SUBSTITUTE(AC$20,$A$53,AC$53),$A$54,AC$54),$A$55,AC$55),$A$56,AC$56),$A$57,AC$57),$A$58,AC$58),$A$59,AC$59),$A$60,AC$60),$A$61,AC$61),$A$62,AC$62),$A$63,AC$63),$A$64,AC$64),$A$65,AC$65),$A$66,AC$66),$A$67,AC$67)</f>
        <v>[[ brand_name ]] をこれからも買い続けたいと強く思った</v>
      </c>
      <c r="AD25" s="119" t="str">
        <f>SUBSTITUTE(SUBSTITUTE(SUBSTITUTE(SUBSTITUTE(SUBSTITUTE(SUBSTITUTE(SUBSTITUTE(SUBSTITUTE(SUBSTITUTE(SUBSTITUTE(SUBSTITUTE(SUBSTITUTE(SUBSTITUTE(SUBSTITUTE(SUBSTITUTE(AD$20,$A$53,AD$53),$A$54,AD$54),$A$55,AD$55),$A$56,AD$56),$A$57,AD$57),$A$58,AD$58),$A$59,AD$59),$A$60,AD$60),$A$61,AD$61),$A$62,AD$62),$A$63,AD$63),$A$64,AD$64),$A$65,AD$65),$A$66,AD$66),$A$67,AD$67)</f>
        <v xml:space="preserve">سيشجعني كثيراً على الاستمرار في شراء [[ brand_name ]]  </v>
      </c>
      <c r="AE25" s="119" t="str">
        <f>SUBSTITUTE(SUBSTITUTE(SUBSTITUTE(SUBSTITUTE(SUBSTITUTE(SUBSTITUTE(SUBSTITUTE(SUBSTITUTE(SUBSTITUTE(SUBSTITUTE(SUBSTITUTE(SUBSTITUTE(SUBSTITUTE(SUBSTITUTE(SUBSTITUTE(AE$20,$A$53,AE$53),$A$54,AE$54),$A$55,AE$55),$A$56,AE$56),$A$57,AE$57),$A$58,AE$58),$A$59,AE$59),$A$60,AE$60),$A$61,AE$61),$A$62,AE$62),$A$63,AE$63),$A$64,AE$64),$A$65,AE$65),$A$66,AE$66),$A$67,AE$67)</f>
        <v>이 광고는 [[ brand_name ]]을/를 계속 구매하고 싶은 마음이 강하게 들게 한다</v>
      </c>
      <c r="AF25" s="119" t="str">
        <f>SUBSTITUTE(SUBSTITUTE(SUBSTITUTE(SUBSTITUTE(SUBSTITUTE(SUBSTITUTE(SUBSTITUTE(SUBSTITUTE(SUBSTITUTE(SUBSTITUTE(SUBSTITUTE(SUBSTITUTE(SUBSTITUTE(SUBSTITUTE(SUBSTITUTE(AF$20,$A$53,AF$53),$A$54,AF$54),$A$55,AF$55),$A$56,AF$56),$A$57,AF$57),$A$58,AF$58),$A$59,AF$59),$A$60,AF$60),$A$61,AF$61),$A$62,AF$62),$A$63,AF$63),$A$64,AF$64),$A$65,AF$65),$A$66,AF$66),$A$67,AF$67)</f>
        <v>非 常 地 鼓 励 我 继 续 去 购买 [[ brand_name ]]</v>
      </c>
      <c r="AG25" s="119" t="str">
        <f>SUBSTITUTE(SUBSTITUTE(SUBSTITUTE(SUBSTITUTE(SUBSTITUTE(SUBSTITUTE(SUBSTITUTE(SUBSTITUTE(SUBSTITUTE(SUBSTITUTE(SUBSTITUTE(SUBSTITUTE(SUBSTITUTE(SUBSTITUTE(SUBSTITUTE(AG$20,$A$53,AG$53),$A$54,AG$54),$A$55,AG$55),$A$56,AG$56),$A$57,AG$57),$A$58,AG$58),$A$59,AG$59),$A$60,AG$60),$A$61,AG$61),$A$62,AG$62),$A$63,AG$63),$A$64,AG$64),$A$65,AG$65),$A$66,AG$66),$A$67,AG$67)</f>
        <v>Sangat menggalakkan saya untuk terus membeli [[ brand_name ]]</v>
      </c>
      <c r="AH25" s="120" t="str">
        <f>Optimized!$M13</f>
        <v>Me alienta fuertemente a seguir comprando [[ brand_name ]]</v>
      </c>
      <c r="AI25" s="120" t="str">
        <f>Optimized!$I13</f>
        <v>het zet mij er in grote mate toe aan [[ brand_name ]] te blijven kopen</v>
      </c>
      <c r="AJ25" s="120" t="str">
        <f>Optimized!$D13</f>
        <v>Strongly encourages me to continue buying [[ brand_name ]]</v>
      </c>
      <c r="AK25" s="119" t="str">
        <f>SUBSTITUTE(SUBSTITUTE(SUBSTITUTE(SUBSTITUTE(SUBSTITUTE(SUBSTITUTE(SUBSTITUTE(SUBSTITUTE(SUBSTITUTE(SUBSTITUTE(SUBSTITUTE(SUBSTITUTE(SUBSTITUTE(SUBSTITUTE(SUBSTITUTE(AK$20,$A$53,AK$53),$A$54,AK$54),$A$55,AK$55),$A$56,AK$56),$A$57,AK$57),$A$58,AK$58),$A$59,AK$59),$A$60,AK$60),$A$61,AK$61),$A$62,AK$62),$A$63,AK$63),$A$64,AK$64),$A$65,AK$65),$A$66,AK$66),$A$67,AK$67)</f>
        <v>Oppmuntrer meg sterkt til å fortsette å kjøpe [[ brand_name ]]</v>
      </c>
      <c r="AL25" s="119" t="str">
        <f>SUBSTITUTE(SUBSTITUTE(SUBSTITUTE(SUBSTITUTE(SUBSTITUTE(SUBSTITUTE(SUBSTITUTE(SUBSTITUTE(SUBSTITUTE(SUBSTITUTE(SUBSTITUTE(SUBSTITUTE(SUBSTITUTE(SUBSTITUTE(SUBSTITUTE(AL$20,$A$53,AL$53),$A$54,AL$54),$A$55,AL$55),$A$56,AL$56),$A$57,AL$57),$A$58,AL$58),$A$59,AL$59),$A$60,AL$60),$A$61,AL$61),$A$62,AL$62),$A$63,AL$63),$A$64,AL$64),$A$65,AL$65),$A$66,AL$66),$A$67,AL$67)</f>
        <v>Me anima fuertemente a seguir comprando [[ brand_name ]]</v>
      </c>
      <c r="AM25" s="120" t="str">
        <f>Optimized!$N13</f>
        <v>Talagang nanghihikayat sa akin na ipagpatuloy ko ang pagbili ng/sa [[ brand_name ]]</v>
      </c>
      <c r="AN25" s="119" t="str">
        <f>SUBSTITUTE(SUBSTITUTE(SUBSTITUTE(SUBSTITUTE(SUBSTITUTE(SUBSTITUTE(SUBSTITUTE(SUBSTITUTE(SUBSTITUTE(SUBSTITUTE(SUBSTITUTE(SUBSTITUTE(SUBSTITUTE(SUBSTITUTE(SUBSTITUTE(AN$20,$A$53,AN$53),$A$54,AN$54),$A$55,AN$55),$A$56,AN$56),$A$57,AN$57),$A$58,AN$58),$A$59,AN$59),$A$60,AN$60),$A$61,AN$61),$A$62,AN$62),$A$63,AN$63),$A$64,AN$64),$A$65,AN$65),$A$66,AN$66),$A$67,AN$67)</f>
        <v>Bardzo zachęca do dalszego kupowania [[ brand_name_G ]]</v>
      </c>
      <c r="AO25" s="119" t="str">
        <f>SUBSTITUTE(SUBSTITUTE(SUBSTITUTE(SUBSTITUTE(SUBSTITUTE(SUBSTITUTE(SUBSTITUTE(SUBSTITUTE(SUBSTITUTE(SUBSTITUTE(SUBSTITUTE(SUBSTITUTE(SUBSTITUTE(SUBSTITUTE(SUBSTITUTE(AO$20,$A$53,AO$53),$A$54,AO$54),$A$55,AO$55),$A$56,AO$56),$A$57,AO$57),$A$58,AO$58),$A$59,AO$59),$A$60,AO$60),$A$61,AO$61),$A$62,AO$62),$A$63,AO$63),$A$64,AO$64),$A$65,AO$65),$A$66,AO$66),$A$67,AO$67)</f>
        <v>Motiva-me muito a continuar a comprar [[ brand_name ]]</v>
      </c>
      <c r="AP25" s="119" t="str">
        <f>SUBSTITUTE(SUBSTITUTE(SUBSTITUTE(SUBSTITUTE(SUBSTITUTE(SUBSTITUTE(SUBSTITUTE(SUBSTITUTE(SUBSTITUTE(SUBSTITUTE(SUBSTITUTE(SUBSTITUTE(SUBSTITUTE(SUBSTITUTE(SUBSTITUTE(AP$20,$A$53,AP$53),$A$54,AP$54),$A$55,AP$55),$A$56,AP$56),$A$57,AP$57),$A$58,AP$58),$A$59,AP$59),$A$60,AP$60),$A$61,AP$61),$A$62,AP$62),$A$63,AP$63),$A$64,AP$64),$A$65,AP$65),$A$66,AP$66),$A$67,AP$67)</f>
        <v>Ma incurajeaza puternic sa cumpar [[ brand_name ]] in continuare</v>
      </c>
      <c r="AQ25" s="120" t="str">
        <f>Optimized!$D13</f>
        <v>Strongly encourages me to continue buying [[ brand_name ]]</v>
      </c>
      <c r="AR25" s="120" t="str">
        <f>Optimized!$D13</f>
        <v>Strongly encourages me to continue buying [[ brand_name ]]</v>
      </c>
      <c r="AS25" s="119" t="str">
        <f>SUBSTITUTE(SUBSTITUTE(SUBSTITUTE(SUBSTITUTE(SUBSTITUTE(SUBSTITUTE(SUBSTITUTE(SUBSTITUTE(SUBSTITUTE(SUBSTITUTE(SUBSTITUTE(SUBSTITUTE(SUBSTITUTE(SUBSTITUTE(SUBSTITUTE(AS$20,$A$53,AS$53),$A$54,AS$54),$A$55,AS$55),$A$56,AS$56),$A$57,AS$57),$A$58,AS$58),$A$59,AS$59),$A$60,AS$60),$A$61,AS$61),$A$62,AS$62),$A$63,AS$63),$A$64,AS$64),$A$65,AS$65),$A$66,AS$66),$A$67,AS$67)</f>
        <v>Me anima mucho a seguir comprando [[ brand_name ]]</v>
      </c>
      <c r="AT25" s="119" t="str">
        <f>SUBSTITUTE(SUBSTITUTE(SUBSTITUTE(SUBSTITUTE(SUBSTITUTE(SUBSTITUTE(SUBSTITUTE(SUBSTITUTE(SUBSTITUTE(SUBSTITUTE(SUBSTITUTE(SUBSTITUTE(SUBSTITUTE(SUBSTITUTE(SUBSTITUTE(AT$20,$A$53,AT$53),$A$54,AT$54),$A$55,AT$55),$A$56,AT$56),$A$57,AT$57),$A$58,AT$58),$A$59,AT$59),$A$60,AT$60),$A$61,AT$61),$A$62,AT$62),$A$63,AT$63),$A$64,AT$64),$A$65,AT$65),$A$66,AT$66),$A$67,AT$67)</f>
        <v>Uppmuntrar mig starkt till att fortsätta att köpa [[ brand_name ]]</v>
      </c>
      <c r="AU25" s="119" t="str">
        <f>SUBSTITUTE(SUBSTITUTE(SUBSTITUTE(SUBSTITUTE(SUBSTITUTE(SUBSTITUTE(SUBSTITUTE(SUBSTITUTE(SUBSTITUTE(SUBSTITUTE(SUBSTITUTE(SUBSTITUTE(SUBSTITUTE(SUBSTITUTE(SUBSTITUTE(AU$20,$A$53,AU$53),$A$54,AU$54),$A$55,AU$55),$A$56,AU$56),$A$57,AU$57),$A$58,AU$58),$A$59,AU$59),$A$60,AU$60),$A$61,AU$61),$A$62,AU$62),$A$63,AU$63),$A$64,AU$64),$A$65,AU$65),$A$66,AU$66),$A$67,AU$67)</f>
        <v>使我非常願意繼續購買 [[ brand_name ]]</v>
      </c>
      <c r="AV25" s="120" t="str">
        <f>Optimized!$J13</f>
        <v>มีผลอย่างมากในการทำให้ฉันซื้อ [[ brand_name ]] ต่อไป</v>
      </c>
      <c r="AW25" s="119" t="str">
        <f>SUBSTITUTE(SUBSTITUTE(SUBSTITUTE(SUBSTITUTE(SUBSTITUTE(SUBSTITUTE(SUBSTITUTE(SUBSTITUTE(SUBSTITUTE(SUBSTITUTE(SUBSTITUTE(SUBSTITUTE(SUBSTITUTE(SUBSTITUTE(SUBSTITUTE(AW$20,$A$53,AW$53),$A$54,AW$54),$A$55,AW$55),$A$56,AW$56),$A$57,AW$57),$A$58,AW$58),$A$59,AW$59),$A$60,AW$60),$A$61,AW$61),$A$62,AW$62),$A$63,AW$63),$A$64,AW$64),$A$65,AW$65),$A$66,AW$66),$A$67,AW$67)</f>
        <v>Bu reklam, [[ brand_name ]] markasını satın almaya devam etmemi kesinlikle teşvik eder</v>
      </c>
      <c r="AX25" s="119" t="str">
        <f>SUBSTITUTE(SUBSTITUTE(SUBSTITUTE(SUBSTITUTE(SUBSTITUTE(SUBSTITUTE(SUBSTITUTE(SUBSTITUTE(SUBSTITUTE(SUBSTITUTE(SUBSTITUTE(SUBSTITUTE(SUBSTITUTE(SUBSTITUTE(SUBSTITUTE(AX$20,$A$53,AX$53),$A$54,AX$54),$A$55,AX$55),$A$56,AX$56),$A$57,AX$57),$A$58,AX$58),$A$59,AX$59),$A$60,AX$60),$A$61,AX$61),$A$62,AX$62),$A$63,AX$63),$A$64,AX$64),$A$65,AX$65),$A$66,AX$66),$A$67,AX$67)</f>
        <v/>
      </c>
      <c r="AY25" s="120" t="str">
        <f>Optimized!$O13</f>
        <v>Strongly encourages me to continue buying [[ brand_name ]]</v>
      </c>
      <c r="AZ25" s="119" t="str">
        <f>SUBSTITUTE(SUBSTITUTE(SUBSTITUTE(SUBSTITUTE(SUBSTITUTE(SUBSTITUTE(SUBSTITUTE(SUBSTITUTE(SUBSTITUTE(SUBSTITUTE(SUBSTITUTE(SUBSTITUTE(SUBSTITUTE(SUBSTITUTE(SUBSTITUTE(AZ$20,$A$53,AZ$53),$A$54,AZ$54),$A$55,AZ$55),$A$56,AZ$56),$A$57,AZ$57),$A$58,AZ$58),$A$59,AZ$59),$A$60,AZ$60),$A$61,AZ$61),$A$62,AZ$62),$A$63,AZ$63),$A$64,AZ$64),$A$65,AZ$65),$A$66,AZ$66),$A$67,AZ$67)</f>
        <v>Me motiva fuertemente a seguir comprando [[ brand_name ]]</v>
      </c>
      <c r="BA25" s="119" t="str">
        <f>SUBSTITUTE(SUBSTITUTE(SUBSTITUTE(SUBSTITUTE(SUBSTITUTE(SUBSTITUTE(SUBSTITUTE(SUBSTITUTE(SUBSTITUTE(SUBSTITUTE(SUBSTITUTE(SUBSTITUTE(SUBSTITUTE(SUBSTITUTE(SUBSTITUTE(BA$20,$A$53,BA$53),$A$54,BA$54),$A$55,BA$55),$A$56,BA$56),$A$57,BA$57),$A$58,BA$58),$A$59,BA$59),$A$60,BA$60),$A$61,BA$61),$A$62,BA$62),$A$63,BA$63),$A$64,BA$64),$A$65,BA$65),$A$66,BA$66),$A$67,BA$67)</f>
        <v>Mạnh mẽ khuyến khích tôi tiếp tục mua [[ brand_name ]]</v>
      </c>
      <c r="BB25" s="113"/>
    </row>
    <row r="26" spans="1:54" customFormat="1" ht="12.75" customHeight="1">
      <c r="A26" s="113" t="s">
        <v>828</v>
      </c>
      <c r="B26" s="224"/>
      <c r="C26" s="119" t="str">
        <f>SUBSTITUTE(SUBSTITUTE(SUBSTITUTE(SUBSTITUTE(SUBSTITUTE(SUBSTITUTE(SUBSTITUTE(SUBSTITUTE(SUBSTITUTE(SUBSTITUTE(SUBSTITUTE(SUBSTITUTE(SUBSTITUTE(SUBSTITUTE(SUBSTITUTE(C$21,$A$53,C$53),$A$54,C$54),$A$55,C$55),$A$56,C$56),$A$57,C$57),$A$58,C$58),$A$59,C$59),$A$60,C$60),$A$61,C$61),$A$62,C$62),$A$63,C$63),$A$64,C$64),$A$65,C$65),$A$66,C$66),$A$67,C$67)</f>
        <v>Encourages me to continue buying [[ brand_name ]]</v>
      </c>
      <c r="D26" s="120" t="str">
        <f>Optimized!$D14</f>
        <v>Encourages me to continue buying [[ brand_name ]]</v>
      </c>
      <c r="E26" s="119" t="str">
        <f>SUBSTITUTE(SUBSTITUTE(SUBSTITUTE(SUBSTITUTE(SUBSTITUTE(SUBSTITUTE(SUBSTITUTE(SUBSTITUTE(SUBSTITUTE(SUBSTITUTE(SUBSTITUTE(SUBSTITUTE(SUBSTITUTE(SUBSTITUTE(SUBSTITUTE(E$21,$A$53,E$53),$A$54,E$54),$A$55,E$55),$A$56,E$56),$A$57,E$57),$A$58,E$58),$A$59,E$59),$A$60,E$60),$A$61,E$61),$A$62,E$62),$A$63,E$63),$A$64,E$64),$A$65,E$65),$A$66,E$66),$A$67,E$67)</f>
        <v>Me anima a seguir comprando [[ brand_name ]]</v>
      </c>
      <c r="F26" s="120" t="str">
        <f>Optimized!$D14</f>
        <v>Encourages me to continue buying [[ brand_name ]]</v>
      </c>
      <c r="G26" s="120" t="str">
        <f>Optimized!$F14</f>
        <v>Me incentiva a continuar comprando [[ brand_name ]]</v>
      </c>
      <c r="H26" s="120" t="str">
        <f>Optimized!$O14</f>
        <v>Encourages me to continue buying [[ brand_name ]]</v>
      </c>
      <c r="I26" s="119" t="str">
        <f t="shared" ref="I26:P26" si="9">SUBSTITUTE(SUBSTITUTE(SUBSTITUTE(SUBSTITUTE(SUBSTITUTE(SUBSTITUTE(SUBSTITUTE(SUBSTITUTE(SUBSTITUTE(SUBSTITUTE(SUBSTITUTE(SUBSTITUTE(SUBSTITUTE(SUBSTITUTE(SUBSTITUTE(I$21,$A$53,I$53),$A$54,I$54),$A$55,I$55),$A$56,I$56),$A$57,I$57),$A$58,I$58),$A$59,I$59),$A$60,I$60),$A$61,I$61),$A$62,I$62),$A$63,I$63),$A$64,I$64),$A$65,I$65),$A$66,I$66),$A$67,I$67)</f>
        <v>M'incite à continuer à acheter [[ brand_name ]]</v>
      </c>
      <c r="J26" s="119" t="str">
        <f t="shared" si="9"/>
        <v>Este comercial me alienta a seguir comprando [[ brand_name ]]</v>
      </c>
      <c r="K26" s="119" t="str">
        <f t="shared" si="9"/>
        <v>这个广告吸引了我继续购买 [[ brand_name ]]</v>
      </c>
      <c r="L26" s="119" t="str">
        <f t="shared" si="9"/>
        <v>Me alienta a seguir comprando [[ brand_name ]]</v>
      </c>
      <c r="M26" s="119" t="str">
        <f t="shared" si="9"/>
        <v>Povzbudila mě, abych značku [[ brand_name_N ]] i nadále kupoval/a</v>
      </c>
      <c r="N26" s="119" t="str">
        <f t="shared" si="9"/>
        <v>Giver mig lyst til at fortsætte med at købe [[ brand_name ]]</v>
      </c>
      <c r="O26" s="119" t="str">
        <f t="shared" si="9"/>
        <v>هيشجعنى  أنى افضل بشتري [[ brand_name ]]</v>
      </c>
      <c r="P26" s="119" t="str">
        <f t="shared" si="9"/>
        <v>Kannustaa jatkamaan mainoksen tuotemerkin ostamista</v>
      </c>
      <c r="Q26" s="120" t="str">
        <f>Optimized!$K14</f>
        <v>M’incite à continuer à acheter [[ brand_name ]]</v>
      </c>
      <c r="R26" s="120" t="str">
        <f>Optimized!$G14</f>
        <v>Bestätigt mich darin, [[ brand_name ]] weiterhin zu kaufen</v>
      </c>
      <c r="S26" s="119" t="str">
        <f>SUBSTITUTE(SUBSTITUTE(SUBSTITUTE(SUBSTITUTE(SUBSTITUTE(SUBSTITUTE(SUBSTITUTE(SUBSTITUTE(SUBSTITUTE(SUBSTITUTE(SUBSTITUTE(SUBSTITUTE(SUBSTITUTE(SUBSTITUTE(SUBSTITUTE(S$21,$A$53,S$53),$A$54,S$54),$A$55,S$55),$A$56,S$56),$A$57,S$57),$A$58,S$58),$A$59,S$59),$A$60,S$60),$A$61,S$61),$A$62,S$62),$A$63,S$63),$A$64,S$64),$A$65,S$65),$A$66,S$66),$A$67,S$67)</f>
        <v>Με παρακινεί να συνεχίσω να αγοράζω [[ brand_name ]]</v>
      </c>
      <c r="T26" s="119" t="str">
        <f>SUBSTITUTE(SUBSTITUTE(SUBSTITUTE(SUBSTITUTE(SUBSTITUTE(SUBSTITUTE(SUBSTITUTE(SUBSTITUTE(SUBSTITUTE(SUBSTITUTE(SUBSTITUTE(SUBSTITUTE(SUBSTITUTE(SUBSTITUTE(SUBSTITUTE(T$21,$A$53,T$53),$A$54,T$54),$A$55,T$55),$A$56,T$56),$A$57,T$57),$A$58,T$58),$A$59,T$59),$A$60,T$60),$A$61,T$61),$A$62,T$62),$A$63,T$63),$A$64,T$64),$A$65,T$65),$A$66,T$66),$A$67,T$67)</f>
        <v>鼓勵我繼續買 [[ brand_name ]]</v>
      </c>
      <c r="U26" s="119" t="str">
        <f>SUBSTITUTE(SUBSTITUTE(SUBSTITUTE(SUBSTITUTE(SUBSTITUTE(SUBSTITUTE(SUBSTITUTE(SUBSTITUTE(SUBSTITUTE(SUBSTITUTE(SUBSTITUTE(SUBSTITUTE(SUBSTITUTE(SUBSTITUTE(SUBSTITUTE(U$21,$A$53,U$53),$A$54,U$54),$A$55,U$55),$A$56,U$56),$A$57,U$57),$A$58,U$58),$A$59,U$59),$A$60,U$60),$A$61,U$61),$A$62,U$62),$A$63,U$63),$A$64,U$64),$A$65,U$65),$A$66,U$66),$A$67,U$67)</f>
        <v>Ösztönöz arra, hogy tovább vásároljam a(z) [[ brand_name ]] márkát</v>
      </c>
      <c r="V26" s="120" t="str">
        <f>Optimized!$D14</f>
        <v>Encourages me to continue buying [[ brand_name ]]</v>
      </c>
      <c r="W26" s="119" t="str">
        <f>SUBSTITUTE(SUBSTITUTE(SUBSTITUTE(SUBSTITUTE(SUBSTITUTE(SUBSTITUTE(SUBSTITUTE(SUBSTITUTE(SUBSTITUTE(SUBSTITUTE(SUBSTITUTE(SUBSTITUTE(SUBSTITUTE(SUBSTITUTE(SUBSTITUTE(W$21,$A$53,W$53),$A$54,W$54),$A$55,W$55),$A$56,W$56),$A$57,W$57),$A$58,W$58),$A$59,W$59),$A$60,W$60),$A$61,W$61),$A$62,W$62),$A$63,W$63),$A$64,W$64),$A$65,W$65),$A$66,W$66),$A$67,W$67)</f>
        <v>[[ brand_name ]] को खरीदते रहने के लिए आपको प्रोत्सहित करता है</v>
      </c>
      <c r="X26" s="119" t="str">
        <f>SUBSTITUTE(SUBSTITUTE(SUBSTITUTE(SUBSTITUTE(SUBSTITUTE(SUBSTITUTE(SUBSTITUTE(SUBSTITUTE(SUBSTITUTE(SUBSTITUTE(SUBSTITUTE(SUBSTITUTE(SUBSTITUTE(SUBSTITUTE(SUBSTITUTE(X$21,$A$53,X$53),$A$54,X$54),$A$55,X$55),$A$56,X$56),$A$57,X$57),$A$58,X$58),$A$59,X$59),$A$60,X$60),$A$61,X$61),$A$62,X$62),$A$63,X$63),$A$64,X$64),$A$65,X$65),$A$66,X$66),$A$67,X$67)</f>
        <v>[[ brand_name ]] खरीदना जारी रखने के लिए आपको प्रोत्साहित करता है</v>
      </c>
      <c r="Y26" s="119" t="str">
        <f>SUBSTITUTE(SUBSTITUTE(SUBSTITUTE(SUBSTITUTE(SUBSTITUTE(SUBSTITUTE(SUBSTITUTE(SUBSTITUTE(SUBSTITUTE(SUBSTITUTE(SUBSTITUTE(SUBSTITUTE(SUBSTITUTE(SUBSTITUTE(SUBSTITUTE(Y$21,$A$53,Y$53),$A$54,Y$54),$A$55,Y$55),$A$56,Y$56),$A$57,Y$57),$A$58,Y$58),$A$59,Y$59),$A$60,Y$60),$A$61,Y$61),$A$62,Y$62),$A$63,Y$63),$A$64,Y$64),$A$65,Y$65),$A$66,Y$66),$A$67,Y$67)</f>
        <v>[[brand_name]] ஐ தொடர்ந்து வாங்க  எனக்கு ஊக்கமளிக்கிறது</v>
      </c>
      <c r="Z26" s="120" t="str">
        <f>Optimized!$L14</f>
        <v>Mendorong saya untuk terus membeli [[ brand_name ]]</v>
      </c>
      <c r="AA26" s="120" t="str">
        <f>Optimized!$D14</f>
        <v>Encourages me to continue buying [[ brand_name ]]</v>
      </c>
      <c r="AB26" s="120" t="str">
        <f>Optimized!$H14</f>
        <v>Mi rende propenso/a a continuare ad acquistare [[ brand_name ]]</v>
      </c>
      <c r="AC26" s="119" t="str">
        <f>SUBSTITUTE(SUBSTITUTE(SUBSTITUTE(SUBSTITUTE(SUBSTITUTE(SUBSTITUTE(SUBSTITUTE(SUBSTITUTE(SUBSTITUTE(SUBSTITUTE(SUBSTITUTE(SUBSTITUTE(SUBSTITUTE(SUBSTITUTE(SUBSTITUTE(AC$21,$A$53,AC$53),$A$54,AC$54),$A$55,AC$55),$A$56,AC$56),$A$57,AC$57),$A$58,AC$58),$A$59,AC$59),$A$60,AC$60),$A$61,AC$61),$A$62,AC$62),$A$63,AC$63),$A$64,AC$64),$A$65,AC$65),$A$66,AC$66),$A$67,AC$67)</f>
        <v>[[ brand_name ]] をこれからも買い続けたいと思った</v>
      </c>
      <c r="AD26" s="119" t="str">
        <f>SUBSTITUTE(SUBSTITUTE(SUBSTITUTE(SUBSTITUTE(SUBSTITUTE(SUBSTITUTE(SUBSTITUTE(SUBSTITUTE(SUBSTITUTE(SUBSTITUTE(SUBSTITUTE(SUBSTITUTE(SUBSTITUTE(SUBSTITUTE(SUBSTITUTE(AD$21,$A$53,AD$53),$A$54,AD$54),$A$55,AD$55),$A$56,AD$56),$A$57,AD$57),$A$58,AD$58),$A$59,AD$59),$A$60,AD$60),$A$61,AD$61),$A$62,AD$62),$A$63,AD$63),$A$64,AD$64),$A$65,AD$65),$A$66,AD$66),$A$67,AD$67)</f>
        <v xml:space="preserve">سيشجعني على الاستمرار في شراء [[ brand_name ]]  </v>
      </c>
      <c r="AE26" s="119" t="str">
        <f>SUBSTITUTE(SUBSTITUTE(SUBSTITUTE(SUBSTITUTE(SUBSTITUTE(SUBSTITUTE(SUBSTITUTE(SUBSTITUTE(SUBSTITUTE(SUBSTITUTE(SUBSTITUTE(SUBSTITUTE(SUBSTITUTE(SUBSTITUTE(SUBSTITUTE(AE$21,$A$53,AE$53),$A$54,AE$54),$A$55,AE$55),$A$56,AE$56),$A$57,AE$57),$A$58,AE$58),$A$59,AE$59),$A$60,AE$60),$A$61,AE$61),$A$62,AE$62),$A$63,AE$63),$A$64,AE$64),$A$65,AE$65),$A$66,AE$66),$A$67,AE$67)</f>
        <v>이 광고는 [[ brand_name ]]을/를 계속 구매하고 싶게 한다</v>
      </c>
      <c r="AF26" s="119" t="str">
        <f>SUBSTITUTE(SUBSTITUTE(SUBSTITUTE(SUBSTITUTE(SUBSTITUTE(SUBSTITUTE(SUBSTITUTE(SUBSTITUTE(SUBSTITUTE(SUBSTITUTE(SUBSTITUTE(SUBSTITUTE(SUBSTITUTE(SUBSTITUTE(SUBSTITUTE(AF$21,$A$53,AF$53),$A$54,AF$54),$A$55,AF$55),$A$56,AF$56),$A$57,AF$57),$A$58,AF$58),$A$59,AF$59),$A$60,AF$60),$A$61,AF$61),$A$62,AF$62),$A$63,AF$63),$A$64,AF$64),$A$65,AF$65),$A$66,AF$66),$A$67,AF$67)</f>
        <v xml:space="preserve">鼓 励 我 继 续 去 购买 [[ brand_name ]] </v>
      </c>
      <c r="AG26" s="119" t="str">
        <f>SUBSTITUTE(SUBSTITUTE(SUBSTITUTE(SUBSTITUTE(SUBSTITUTE(SUBSTITUTE(SUBSTITUTE(SUBSTITUTE(SUBSTITUTE(SUBSTITUTE(SUBSTITUTE(SUBSTITUTE(SUBSTITUTE(SUBSTITUTE(SUBSTITUTE(AG$21,$A$53,AG$53),$A$54,AG$54),$A$55,AG$55),$A$56,AG$56),$A$57,AG$57),$A$58,AG$58),$A$59,AG$59),$A$60,AG$60),$A$61,AG$61),$A$62,AG$62),$A$63,AG$63),$A$64,AG$64),$A$65,AG$65),$A$66,AG$66),$A$67,AG$67)</f>
        <v>Menggalakkan saya untuk terus membeli [[ brand_name ]]</v>
      </c>
      <c r="AH26" s="120" t="str">
        <f>Optimized!$M14</f>
        <v>Me alienta a seguir comprando [[ brand_name ]]</v>
      </c>
      <c r="AI26" s="120" t="str">
        <f>Optimized!$I14</f>
        <v>het zet mij ertoe aan [[ brand_name ]] te blijven kopen</v>
      </c>
      <c r="AJ26" s="120" t="str">
        <f>Optimized!$D14</f>
        <v>Encourages me to continue buying [[ brand_name ]]</v>
      </c>
      <c r="AK26" s="119" t="str">
        <f>SUBSTITUTE(SUBSTITUTE(SUBSTITUTE(SUBSTITUTE(SUBSTITUTE(SUBSTITUTE(SUBSTITUTE(SUBSTITUTE(SUBSTITUTE(SUBSTITUTE(SUBSTITUTE(SUBSTITUTE(SUBSTITUTE(SUBSTITUTE(SUBSTITUTE(AK$21,$A$53,AK$53),$A$54,AK$54),$A$55,AK$55),$A$56,AK$56),$A$57,AK$57),$A$58,AK$58),$A$59,AK$59),$A$60,AK$60),$A$61,AK$61),$A$62,AK$62),$A$63,AK$63),$A$64,AK$64),$A$65,AK$65),$A$66,AK$66),$A$67,AK$67)</f>
        <v>Oppmuntrer meg til å fortsette å kjøpe [[ brand_name ]]</v>
      </c>
      <c r="AL26" s="119" t="str">
        <f>SUBSTITUTE(SUBSTITUTE(SUBSTITUTE(SUBSTITUTE(SUBSTITUTE(SUBSTITUTE(SUBSTITUTE(SUBSTITUTE(SUBSTITUTE(SUBSTITUTE(SUBSTITUTE(SUBSTITUTE(SUBSTITUTE(SUBSTITUTE(SUBSTITUTE(AL$21,$A$53,AL$53),$A$54,AL$54),$A$55,AL$55),$A$56,AL$56),$A$57,AL$57),$A$58,AL$58),$A$59,AL$59),$A$60,AL$60),$A$61,AL$61),$A$62,AL$62),$A$63,AL$63),$A$64,AL$64),$A$65,AL$65),$A$66,AL$66),$A$67,AL$67)</f>
        <v>Me anima a seguir comprando [[ brand_name ]]</v>
      </c>
      <c r="AM26" s="120" t="str">
        <f>Optimized!$N14</f>
        <v>Nanghihikayat sa akin na ipagpatuloy ko ang pagbili ng/sa [[ brand_name ]]</v>
      </c>
      <c r="AN26" s="119" t="str">
        <f>SUBSTITUTE(SUBSTITUTE(SUBSTITUTE(SUBSTITUTE(SUBSTITUTE(SUBSTITUTE(SUBSTITUTE(SUBSTITUTE(SUBSTITUTE(SUBSTITUTE(SUBSTITUTE(SUBSTITUTE(SUBSTITUTE(SUBSTITUTE(SUBSTITUTE(AN$21,$A$53,AN$53),$A$54,AN$54),$A$55,AN$55),$A$56,AN$56),$A$57,AN$57),$A$58,AN$58),$A$59,AN$59),$A$60,AN$60),$A$61,AN$61),$A$62,AN$62),$A$63,AN$63),$A$64,AN$64),$A$65,AN$65),$A$66,AN$66),$A$67,AN$67)</f>
        <v>Zachęca do dalszego kupowania [[ brand_name_G ]]</v>
      </c>
      <c r="AO26" s="119" t="str">
        <f>SUBSTITUTE(SUBSTITUTE(SUBSTITUTE(SUBSTITUTE(SUBSTITUTE(SUBSTITUTE(SUBSTITUTE(SUBSTITUTE(SUBSTITUTE(SUBSTITUTE(SUBSTITUTE(SUBSTITUTE(SUBSTITUTE(SUBSTITUTE(SUBSTITUTE(AO$21,$A$53,AO$53),$A$54,AO$54),$A$55,AO$55),$A$56,AO$56),$A$57,AO$57),$A$58,AO$58),$A$59,AO$59),$A$60,AO$60),$A$61,AO$61),$A$62,AO$62),$A$63,AO$63),$A$64,AO$64),$A$65,AO$65),$A$66,AO$66),$A$67,AO$67)</f>
        <v>Motiva-me a continuar a comprar [[ brand_name ]]</v>
      </c>
      <c r="AP26" s="119" t="str">
        <f>SUBSTITUTE(SUBSTITUTE(SUBSTITUTE(SUBSTITUTE(SUBSTITUTE(SUBSTITUTE(SUBSTITUTE(SUBSTITUTE(SUBSTITUTE(SUBSTITUTE(SUBSTITUTE(SUBSTITUTE(SUBSTITUTE(SUBSTITUTE(SUBSTITUTE(AP$21,$A$53,AP$53),$A$54,AP$54),$A$55,AP$55),$A$56,AP$56),$A$57,AP$57),$A$58,AP$58),$A$59,AP$59),$A$60,AP$60),$A$61,AP$61),$A$62,AP$62),$A$63,AP$63),$A$64,AP$64),$A$65,AP$65),$A$66,AP$66),$A$67,AP$67)</f>
        <v>Ma incurajeaza sa cumpar [[ brand_name ]] in continuare</v>
      </c>
      <c r="AQ26" s="120" t="str">
        <f>Optimized!$D14</f>
        <v>Encourages me to continue buying [[ brand_name ]]</v>
      </c>
      <c r="AR26" s="120" t="str">
        <f>Optimized!$D14</f>
        <v>Encourages me to continue buying [[ brand_name ]]</v>
      </c>
      <c r="AS26" s="119" t="str">
        <f>SUBSTITUTE(SUBSTITUTE(SUBSTITUTE(SUBSTITUTE(SUBSTITUTE(SUBSTITUTE(SUBSTITUTE(SUBSTITUTE(SUBSTITUTE(SUBSTITUTE(SUBSTITUTE(SUBSTITUTE(SUBSTITUTE(SUBSTITUTE(SUBSTITUTE(AS$21,$A$53,AS$53),$A$54,AS$54),$A$55,AS$55),$A$56,AS$56),$A$57,AS$57),$A$58,AS$58),$A$59,AS$59),$A$60,AS$60),$A$61,AS$61),$A$62,AS$62),$A$63,AS$63),$A$64,AS$64),$A$65,AS$65),$A$66,AS$66),$A$67,AS$67)</f>
        <v>Me anima a seguir comprando [[ brand_name ]]</v>
      </c>
      <c r="AT26" s="119" t="str">
        <f>SUBSTITUTE(SUBSTITUTE(SUBSTITUTE(SUBSTITUTE(SUBSTITUTE(SUBSTITUTE(SUBSTITUTE(SUBSTITUTE(SUBSTITUTE(SUBSTITUTE(SUBSTITUTE(SUBSTITUTE(SUBSTITUTE(SUBSTITUTE(SUBSTITUTE(AT$21,$A$53,AT$53),$A$54,AT$54),$A$55,AT$55),$A$56,AT$56),$A$57,AT$57),$A$58,AT$58),$A$59,AT$59),$A$60,AT$60),$A$61,AT$61),$A$62,AT$62),$A$63,AT$63),$A$64,AT$64),$A$65,AT$65),$A$66,AT$66),$A$67,AT$67)</f>
        <v>Uppmuntrar mig till att fortsätta att köpa [[ brand_name ]]</v>
      </c>
      <c r="AU26" s="119" t="str">
        <f>SUBSTITUTE(SUBSTITUTE(SUBSTITUTE(SUBSTITUTE(SUBSTITUTE(SUBSTITUTE(SUBSTITUTE(SUBSTITUTE(SUBSTITUTE(SUBSTITUTE(SUBSTITUTE(SUBSTITUTE(SUBSTITUTE(SUBSTITUTE(SUBSTITUTE(AU$21,$A$53,AU$53),$A$54,AU$54),$A$55,AU$55),$A$56,AU$56),$A$57,AU$57),$A$58,AU$58),$A$59,AU$59),$A$60,AU$60),$A$61,AU$61),$A$62,AU$62),$A$63,AU$63),$A$64,AU$64),$A$65,AU$65),$A$66,AU$66),$A$67,AU$67)</f>
        <v>使我願意繼續 購買 [[ brand_name ]]</v>
      </c>
      <c r="AV26" s="120" t="str">
        <f>Optimized!$J14</f>
        <v>ค่อนข้างมีผลที่จะทำให้ฉันซื้อ [[ brand_name ]] ต่อไป</v>
      </c>
      <c r="AW26" s="119" t="str">
        <f>SUBSTITUTE(SUBSTITUTE(SUBSTITUTE(SUBSTITUTE(SUBSTITUTE(SUBSTITUTE(SUBSTITUTE(SUBSTITUTE(SUBSTITUTE(SUBSTITUTE(SUBSTITUTE(SUBSTITUTE(SUBSTITUTE(SUBSTITUTE(SUBSTITUTE(AW$21,$A$53,AW$53),$A$54,AW$54),$A$55,AW$55),$A$56,AW$56),$A$57,AW$57),$A$58,AW$58),$A$59,AW$59),$A$60,AW$60),$A$61,AW$61),$A$62,AW$62),$A$63,AW$63),$A$64,AW$64),$A$65,AW$65),$A$66,AW$66),$A$67,AW$67)</f>
        <v>Bu reklam, [[ brand_name ]] markasını satın almaya devam etmemi teşvik eder</v>
      </c>
      <c r="AX26" s="119" t="str">
        <f>SUBSTITUTE(SUBSTITUTE(SUBSTITUTE(SUBSTITUTE(SUBSTITUTE(SUBSTITUTE(SUBSTITUTE(SUBSTITUTE(SUBSTITUTE(SUBSTITUTE(SUBSTITUTE(SUBSTITUTE(SUBSTITUTE(SUBSTITUTE(SUBSTITUTE(AX$21,$A$53,AX$53),$A$54,AX$54),$A$55,AX$55),$A$56,AX$56),$A$57,AX$57),$A$58,AX$58),$A$59,AX$59),$A$60,AX$60),$A$61,AX$61),$A$62,AX$62),$A$63,AX$63),$A$64,AX$64),$A$65,AX$65),$A$66,AX$66),$A$67,AX$67)</f>
        <v/>
      </c>
      <c r="AY26" s="120" t="str">
        <f>Optimized!$O14</f>
        <v>Encourages me to continue buying [[ brand_name ]]</v>
      </c>
      <c r="AZ26" s="119" t="str">
        <f>SUBSTITUTE(SUBSTITUTE(SUBSTITUTE(SUBSTITUTE(SUBSTITUTE(SUBSTITUTE(SUBSTITUTE(SUBSTITUTE(SUBSTITUTE(SUBSTITUTE(SUBSTITUTE(SUBSTITUTE(SUBSTITUTE(SUBSTITUTE(SUBSTITUTE(AZ$21,$A$53,AZ$53),$A$54,AZ$54),$A$55,AZ$55),$A$56,AZ$56),$A$57,AZ$57),$A$58,AZ$58),$A$59,AZ$59),$A$60,AZ$60),$A$61,AZ$61),$A$62,AZ$62),$A$63,AZ$63),$A$64,AZ$64),$A$65,AZ$65),$A$66,AZ$66),$A$67,AZ$67)</f>
        <v>Me motiva a seguir comprando [[ brand_name ]]</v>
      </c>
      <c r="BA26" s="119" t="str">
        <f>SUBSTITUTE(SUBSTITUTE(SUBSTITUTE(SUBSTITUTE(SUBSTITUTE(SUBSTITUTE(SUBSTITUTE(SUBSTITUTE(SUBSTITUTE(SUBSTITUTE(SUBSTITUTE(SUBSTITUTE(SUBSTITUTE(SUBSTITUTE(SUBSTITUTE(BA$21,$A$53,BA$53),$A$54,BA$54),$A$55,BA$55),$A$56,BA$56),$A$57,BA$57),$A$58,BA$58),$A$59,BA$59),$A$60,BA$60),$A$61,BA$61),$A$62,BA$62),$A$63,BA$63),$A$64,BA$64),$A$65,BA$65),$A$66,BA$66),$A$67,BA$67)</f>
        <v>Khuyến khích tôi tiếp tục mua [[ brand_name ]]</v>
      </c>
      <c r="BB26" s="113"/>
    </row>
    <row r="27" spans="1:54" customFormat="1" ht="12.75" customHeight="1">
      <c r="A27" s="113" t="s">
        <v>829</v>
      </c>
      <c r="B27" s="224"/>
      <c r="C27" s="119" t="str">
        <f>SUBSTITUTE(SUBSTITUTE(SUBSTITUTE(SUBSTITUTE(SUBSTITUTE(SUBSTITUTE(SUBSTITUTE(SUBSTITUTE(SUBSTITUTE(SUBSTITUTE(SUBSTITUTE(SUBSTITUTE(SUBSTITUTE(SUBSTITUTE(SUBSTITUTE(C$22,$A$53,C$53),$A$54,C$54),$A$55,C$55),$A$56,C$56),$A$57,C$57),$A$58,C$58),$A$59,C$59),$A$60,C$60),$A$61,C$61),$A$62,C$62),$A$63,C$63),$A$64,C$64),$A$65,C$65),$A$66,C$66),$A$67,C$67)</f>
        <v>Makes no difference</v>
      </c>
      <c r="D27" s="120" t="str">
        <f>Optimized!$D15</f>
        <v>Makes no difference</v>
      </c>
      <c r="E27" s="119" t="str">
        <f>SUBSTITUTE(SUBSTITUTE(SUBSTITUTE(SUBSTITUTE(SUBSTITUTE(SUBSTITUTE(SUBSTITUTE(SUBSTITUTE(SUBSTITUTE(SUBSTITUTE(SUBSTITUTE(SUBSTITUTE(SUBSTITUTE(SUBSTITUTE(SUBSTITUTE(E$22,$A$53,E$53),$A$54,E$54),$A$55,E$55),$A$56,E$56),$A$57,E$57),$A$58,E$58),$A$59,E$59),$A$60,E$60),$A$61,E$61),$A$62,E$62),$A$63,E$63),$A$64,E$64),$A$65,E$65),$A$66,E$66),$A$67,E$67)</f>
        <v>No hace ninguna diferencia</v>
      </c>
      <c r="F27" s="120" t="str">
        <f>Optimized!$D15</f>
        <v>Makes no difference</v>
      </c>
      <c r="G27" s="120" t="str">
        <f>Optimized!$F15</f>
        <v>Não vai fazer diferença</v>
      </c>
      <c r="H27" s="120" t="str">
        <f>Optimized!$O15</f>
        <v>Makes no difference</v>
      </c>
      <c r="I27" s="119" t="str">
        <f t="shared" ref="I27:P27" si="10">SUBSTITUTE(SUBSTITUTE(SUBSTITUTE(SUBSTITUTE(SUBSTITUTE(SUBSTITUTE(SUBSTITUTE(SUBSTITUTE(SUBSTITUTE(SUBSTITUTE(SUBSTITUTE(SUBSTITUTE(SUBSTITUTE(SUBSTITUTE(SUBSTITUTE(I$22,$A$53,I$53),$A$54,I$54),$A$55,I$55),$A$56,I$56),$A$57,I$57),$A$58,I$58),$A$59,I$59),$A$60,I$60),$A$61,I$61),$A$62,I$62),$A$63,I$63),$A$64,I$64),$A$65,I$65),$A$66,I$66),$A$67,I$67)</f>
        <v>Ne fait aucune différence</v>
      </c>
      <c r="J27" s="119" t="str">
        <f t="shared" si="10"/>
        <v>No hace diferencia</v>
      </c>
      <c r="K27" s="119" t="str">
        <f t="shared" si="10"/>
        <v>这个广告对于我今后是否继续购买 [[ brand_name ]]没有什么影响</v>
      </c>
      <c r="L27" s="119" t="str">
        <f t="shared" si="10"/>
        <v>No hace ninguna diferencia</v>
      </c>
      <c r="M27" s="119" t="str">
        <f t="shared" si="10"/>
        <v>Neovlivnila mě</v>
      </c>
      <c r="N27" s="119" t="str">
        <f t="shared" si="10"/>
        <v>Spiller ingen rolle</v>
      </c>
      <c r="O27" s="119" t="str">
        <f t="shared" si="10"/>
        <v>لا يصنع أى اختلاف</v>
      </c>
      <c r="P27" s="119" t="str">
        <f t="shared" si="10"/>
        <v>Ei vaikuta suuntaan eikä toiseen</v>
      </c>
      <c r="Q27" s="120" t="str">
        <f>Optimized!$K15</f>
        <v>Cela ne changera rien</v>
      </c>
      <c r="R27" s="120" t="str">
        <f>Optimized!$G15</f>
        <v>Hat keinen Einfluss darauf</v>
      </c>
      <c r="S27" s="119" t="str">
        <f>SUBSTITUTE(SUBSTITUTE(SUBSTITUTE(SUBSTITUTE(SUBSTITUTE(SUBSTITUTE(SUBSTITUTE(SUBSTITUTE(SUBSTITUTE(SUBSTITUTE(SUBSTITUTE(SUBSTITUTE(SUBSTITUTE(SUBSTITUTE(SUBSTITUTE(S$22,$A$53,S$53),$A$54,S$54),$A$55,S$55),$A$56,S$56),$A$57,S$57),$A$58,S$58),$A$59,S$59),$A$60,S$60),$A$61,S$61),$A$62,S$62),$A$63,S$63),$A$64,S$64),$A$65,S$65),$A$66,S$66),$A$67,S$67)</f>
        <v>Δεν με παρακινεί ούτε με αποτρέπει από το να συνεχίσω να αγοράζω [[ brand_name ]]</v>
      </c>
      <c r="T27" s="119" t="str">
        <f>SUBSTITUTE(SUBSTITUTE(SUBSTITUTE(SUBSTITUTE(SUBSTITUTE(SUBSTITUTE(SUBSTITUTE(SUBSTITUTE(SUBSTITUTE(SUBSTITUTE(SUBSTITUTE(SUBSTITUTE(SUBSTITUTE(SUBSTITUTE(SUBSTITUTE(T$22,$A$53,T$53),$A$54,T$54),$A$55,T$55),$A$56,T$56),$A$57,T$57),$A$58,T$58),$A$59,T$59),$A$60,T$60),$A$61,T$61),$A$62,T$62),$A$63,T$63),$A$64,T$64),$A$65,T$65),$A$66,T$66),$A$67,T$67)</f>
        <v>唔會影響我買 [[ brand_name ]]嘅情況</v>
      </c>
      <c r="U27" s="119" t="str">
        <f>SUBSTITUTE(SUBSTITUTE(SUBSTITUTE(SUBSTITUTE(SUBSTITUTE(SUBSTITUTE(SUBSTITUTE(SUBSTITUTE(SUBSTITUTE(SUBSTITUTE(SUBSTITUTE(SUBSTITUTE(SUBSTITUTE(SUBSTITUTE(SUBSTITUTE(U$22,$A$53,U$53),$A$54,U$54),$A$55,U$55),$A$56,U$56),$A$57,U$57),$A$58,U$58),$A$59,U$59),$A$60,U$60),$A$61,U$61),$A$62,U$62),$A$63,U$63),$A$64,U$64),$A$65,U$65),$A$66,U$66),$A$67,U$67)</f>
        <v>Nem befolyásol</v>
      </c>
      <c r="V27" s="120" t="str">
        <f>Optimized!$D15</f>
        <v>Makes no difference</v>
      </c>
      <c r="W27" s="119" t="str">
        <f>SUBSTITUTE(SUBSTITUTE(SUBSTITUTE(SUBSTITUTE(SUBSTITUTE(SUBSTITUTE(SUBSTITUTE(SUBSTITUTE(SUBSTITUTE(SUBSTITUTE(SUBSTITUTE(SUBSTITUTE(SUBSTITUTE(SUBSTITUTE(SUBSTITUTE(W$22,$A$53,W$53),$A$54,W$54),$A$55,W$55),$A$56,W$56),$A$57,W$57),$A$58,W$58),$A$59,W$59),$A$60,W$60),$A$61,W$61),$A$62,W$62),$A$63,W$63),$A$64,W$64),$A$65,W$65),$A$66,W$66),$A$67,W$67)</f>
        <v>आप पर कोई असर नहीं करता</v>
      </c>
      <c r="X27" s="119" t="str">
        <f>SUBSTITUTE(SUBSTITUTE(SUBSTITUTE(SUBSTITUTE(SUBSTITUTE(SUBSTITUTE(SUBSTITUTE(SUBSTITUTE(SUBSTITUTE(SUBSTITUTE(SUBSTITUTE(SUBSTITUTE(SUBSTITUTE(SUBSTITUTE(SUBSTITUTE(X$22,$A$53,X$53),$A$54,X$54),$A$55,X$55),$A$56,X$56),$A$57,X$57),$A$58,X$58),$A$59,X$59),$A$60,X$60),$A$61,X$61),$A$62,X$62),$A$63,X$63),$A$64,X$64),$A$65,X$65),$A$66,X$66),$A$67,X$67)</f>
        <v>आप पर कोई फर्क नही पड़ता</v>
      </c>
      <c r="Y27" s="119" t="str">
        <f>SUBSTITUTE(SUBSTITUTE(SUBSTITUTE(SUBSTITUTE(SUBSTITUTE(SUBSTITUTE(SUBSTITUTE(SUBSTITUTE(SUBSTITUTE(SUBSTITUTE(SUBSTITUTE(SUBSTITUTE(SUBSTITUTE(SUBSTITUTE(SUBSTITUTE(Y$22,$A$53,Y$53),$A$54,Y$54),$A$55,Y$55),$A$56,Y$56),$A$57,Y$57),$A$58,Y$58),$A$59,Y$59),$A$60,Y$60),$A$61,Y$61),$A$62,Y$62),$A$63,Y$63),$A$64,Y$64),$A$65,Y$65),$A$66,Y$66),$A$67,Y$67)</f>
        <v>எந்த மாற்றத்தையும் ஏற்படுத்தவில்லை</v>
      </c>
      <c r="Z27" s="120" t="str">
        <f>Optimized!$L15</f>
        <v>Tidak mempengaruhi saya</v>
      </c>
      <c r="AA27" s="120" t="str">
        <f>Optimized!$D15</f>
        <v>Makes no difference</v>
      </c>
      <c r="AB27" s="120" t="str">
        <f>Optimized!$H15</f>
        <v>Non cambia la mia decisione</v>
      </c>
      <c r="AC27" s="119" t="str">
        <f>SUBSTITUTE(SUBSTITUTE(SUBSTITUTE(SUBSTITUTE(SUBSTITUTE(SUBSTITUTE(SUBSTITUTE(SUBSTITUTE(SUBSTITUTE(SUBSTITUTE(SUBSTITUTE(SUBSTITUTE(SUBSTITUTE(SUBSTITUTE(SUBSTITUTE(AC$22,$A$53,AC$53),$A$54,AC$54),$A$55,AC$55),$A$56,AC$56),$A$57,AC$57),$A$58,AC$58),$A$59,AC$59),$A$60,AC$60),$A$61,AC$61),$A$62,AC$62),$A$63,AC$63),$A$64,AC$64),$A$65,AC$65),$A$66,AC$66),$A$67,AC$67)</f>
        <v>[[ brand_name ]] をこれからも買い続ける かどうかは、このコマーシャルに影響されない</v>
      </c>
      <c r="AD27" s="119" t="str">
        <f>SUBSTITUTE(SUBSTITUTE(SUBSTITUTE(SUBSTITUTE(SUBSTITUTE(SUBSTITUTE(SUBSTITUTE(SUBSTITUTE(SUBSTITUTE(SUBSTITUTE(SUBSTITUTE(SUBSTITUTE(SUBSTITUTE(SUBSTITUTE(SUBSTITUTE(AD$22,$A$53,AD$53),$A$54,AD$54),$A$55,AD$55),$A$56,AD$56),$A$57,AD$57),$A$58,AD$58),$A$59,AD$59),$A$60,AD$60),$A$61,AD$61),$A$62,AD$62),$A$63,AD$63),$A$64,AD$64),$A$65,AD$65),$A$66,AD$66),$A$67,AD$67)</f>
        <v>لا يشكّل أي فرق</v>
      </c>
      <c r="AE27" s="119" t="str">
        <f>SUBSTITUTE(SUBSTITUTE(SUBSTITUTE(SUBSTITUTE(SUBSTITUTE(SUBSTITUTE(SUBSTITUTE(SUBSTITUTE(SUBSTITUTE(SUBSTITUTE(SUBSTITUTE(SUBSTITUTE(SUBSTITUTE(SUBSTITUTE(SUBSTITUTE(AE$22,$A$53,AE$53),$A$54,AE$54),$A$55,AE$55),$A$56,AE$56),$A$57,AE$57),$A$58,AE$58),$A$59,AE$59),$A$60,AE$60),$A$61,AE$61),$A$62,AE$62),$A$63,AE$63),$A$64,AE$64),$A$65,AE$65),$A$66,AE$66),$A$67,AE$67)</f>
        <v>이 광고는 [[ brand_name ]] 구매에 아무런 영향을 미치지 않는다</v>
      </c>
      <c r="AF27" s="119" t="str">
        <f>SUBSTITUTE(SUBSTITUTE(SUBSTITUTE(SUBSTITUTE(SUBSTITUTE(SUBSTITUTE(SUBSTITUTE(SUBSTITUTE(SUBSTITUTE(SUBSTITUTE(SUBSTITUTE(SUBSTITUTE(SUBSTITUTE(SUBSTITUTE(SUBSTITUTE(AF$22,$A$53,AF$53),$A$54,AF$54),$A$55,AF$55),$A$56,AF$56),$A$57,AF$57),$A$58,AF$58),$A$59,AF$59),$A$60,AF$60),$A$61,AF$61),$A$62,AF$62),$A$63,AF$63),$A$64,AF$64),$A$65,AF$65),$A$66,AF$66),$A$67,AF$67)</f>
        <v xml:space="preserve">对 我 没 有 影 响 </v>
      </c>
      <c r="AG27" s="119" t="str">
        <f>SUBSTITUTE(SUBSTITUTE(SUBSTITUTE(SUBSTITUTE(SUBSTITUTE(SUBSTITUTE(SUBSTITUTE(SUBSTITUTE(SUBSTITUTE(SUBSTITUTE(SUBSTITUTE(SUBSTITUTE(SUBSTITUTE(SUBSTITUTE(SUBSTITUTE(AG$22,$A$53,AG$53),$A$54,AG$54),$A$55,AG$55),$A$56,AG$56),$A$57,AG$57),$A$58,AG$58),$A$59,AG$59),$A$60,AG$60),$A$61,AG$61),$A$62,AG$62),$A$63,AG$63),$A$64,AG$64),$A$65,AG$65),$A$66,AG$66),$A$67,AG$67)</f>
        <v>Tidak membuat apa-apa perbezaan</v>
      </c>
      <c r="AH27" s="120" t="str">
        <f>Optimized!$M15</f>
        <v>No influye en cuanto a seguir comprando [[ brand_name ]] o no</v>
      </c>
      <c r="AI27" s="120" t="str">
        <f>Optimized!$I15</f>
        <v>het heeft geen invloed op mijn keuze</v>
      </c>
      <c r="AJ27" s="120" t="str">
        <f>Optimized!$D15</f>
        <v>Makes no difference</v>
      </c>
      <c r="AK27" s="119" t="str">
        <f>SUBSTITUTE(SUBSTITUTE(SUBSTITUTE(SUBSTITUTE(SUBSTITUTE(SUBSTITUTE(SUBSTITUTE(SUBSTITUTE(SUBSTITUTE(SUBSTITUTE(SUBSTITUTE(SUBSTITUTE(SUBSTITUTE(SUBSTITUTE(SUBSTITUTE(AK$22,$A$53,AK$53),$A$54,AK$54),$A$55,AK$55),$A$56,AK$56),$A$57,AK$57),$A$58,AK$58),$A$59,AK$59),$A$60,AK$60),$A$61,AK$61),$A$62,AK$62),$A$63,AK$63),$A$64,AK$64),$A$65,AK$65),$A$66,AK$66),$A$67,AK$67)</f>
        <v xml:space="preserve">Utgjør ingen forskjell </v>
      </c>
      <c r="AL27" s="119" t="str">
        <f>SUBSTITUTE(SUBSTITUTE(SUBSTITUTE(SUBSTITUTE(SUBSTITUTE(SUBSTITUTE(SUBSTITUTE(SUBSTITUTE(SUBSTITUTE(SUBSTITUTE(SUBSTITUTE(SUBSTITUTE(SUBSTITUTE(SUBSTITUTE(SUBSTITUTE(AL$22,$A$53,AL$53),$A$54,AL$54),$A$55,AL$55),$A$56,AL$56),$A$57,AL$57),$A$58,AL$58),$A$59,AL$59),$A$60,AL$60),$A$61,AL$61),$A$62,AL$62),$A$63,AL$63),$A$64,AL$64),$A$65,AL$65),$A$66,AL$66),$A$67,AL$67)</f>
        <v>No hace ninguna diferencia</v>
      </c>
      <c r="AM27" s="120" t="str">
        <f>Optimized!$N15</f>
        <v>Walang magagawang pagkakaiba</v>
      </c>
      <c r="AN27" s="119" t="str">
        <f>SUBSTITUTE(SUBSTITUTE(SUBSTITUTE(SUBSTITUTE(SUBSTITUTE(SUBSTITUTE(SUBSTITUTE(SUBSTITUTE(SUBSTITUTE(SUBSTITUTE(SUBSTITUTE(SUBSTITUTE(SUBSTITUTE(SUBSTITUTE(SUBSTITUTE(AN$22,$A$53,AN$53),$A$54,AN$54),$A$55,AN$55),$A$56,AN$56),$A$57,AN$57),$A$58,AN$58),$A$59,AN$59),$A$60,AN$60),$A$61,AN$61),$A$62,AN$62),$A$63,AN$63),$A$64,AN$64),$A$65,AN$65),$A$66,AN$66),$A$67,AN$67)</f>
        <v>Nie ma wpływu</v>
      </c>
      <c r="AO27" s="119" t="str">
        <f>SUBSTITUTE(SUBSTITUTE(SUBSTITUTE(SUBSTITUTE(SUBSTITUTE(SUBSTITUTE(SUBSTITUTE(SUBSTITUTE(SUBSTITUTE(SUBSTITUTE(SUBSTITUTE(SUBSTITUTE(SUBSTITUTE(SUBSTITUTE(SUBSTITUTE(AO$22,$A$53,AO$53),$A$54,AO$54),$A$55,AO$55),$A$56,AO$56),$A$57,AO$57),$A$58,AO$58),$A$59,AO$59),$A$60,AO$60),$A$61,AO$61),$A$62,AO$62),$A$63,AO$63),$A$64,AO$64),$A$65,AO$65),$A$66,AO$66),$A$67,AO$67)</f>
        <v>Não influencia a minha escolha</v>
      </c>
      <c r="AP27" s="119" t="str">
        <f>SUBSTITUTE(SUBSTITUTE(SUBSTITUTE(SUBSTITUTE(SUBSTITUTE(SUBSTITUTE(SUBSTITUTE(SUBSTITUTE(SUBSTITUTE(SUBSTITUTE(SUBSTITUTE(SUBSTITUTE(SUBSTITUTE(SUBSTITUTE(SUBSTITUTE(AP$22,$A$53,AP$53),$A$54,AP$54),$A$55,AP$55),$A$56,AP$56),$A$57,AP$57),$A$58,AP$58),$A$59,AP$59),$A$60,AP$60),$A$61,AP$61),$A$62,AP$62),$A$63,AP$63),$A$64,AP$64),$A$65,AP$65),$A$66,AP$66),$A$67,AP$67)</f>
        <v>Nu are nici o influenta asupra acestui lucru</v>
      </c>
      <c r="AQ27" s="120" t="str">
        <f>Optimized!$D15</f>
        <v>Makes no difference</v>
      </c>
      <c r="AR27" s="120" t="str">
        <f>Optimized!$D15</f>
        <v>Makes no difference</v>
      </c>
      <c r="AS27" s="119" t="str">
        <f>SUBSTITUTE(SUBSTITUTE(SUBSTITUTE(SUBSTITUTE(SUBSTITUTE(SUBSTITUTE(SUBSTITUTE(SUBSTITUTE(SUBSTITUTE(SUBSTITUTE(SUBSTITUTE(SUBSTITUTE(SUBSTITUTE(SUBSTITUTE(SUBSTITUTE(AS$22,$A$53,AS$53),$A$54,AS$54),$A$55,AS$55),$A$56,AS$56),$A$57,AS$57),$A$58,AS$58),$A$59,AS$59),$A$60,AS$60),$A$61,AS$61),$A$62,AS$62),$A$63,AS$63),$A$64,AS$64),$A$65,AS$65),$A$66,AS$66),$A$67,AS$67)</f>
        <v>No influye</v>
      </c>
      <c r="AT27" s="119" t="str">
        <f>SUBSTITUTE(SUBSTITUTE(SUBSTITUTE(SUBSTITUTE(SUBSTITUTE(SUBSTITUTE(SUBSTITUTE(SUBSTITUTE(SUBSTITUTE(SUBSTITUTE(SUBSTITUTE(SUBSTITUTE(SUBSTITUTE(SUBSTITUTE(SUBSTITUTE(AT$22,$A$53,AT$53),$A$54,AT$54),$A$55,AT$55),$A$56,AT$56),$A$57,AT$57),$A$58,AT$58),$A$59,AT$59),$A$60,AT$60),$A$61,AT$61),$A$62,AT$62),$A$63,AT$63),$A$64,AT$64),$A$65,AT$65),$A$66,AT$66),$A$67,AT$67)</f>
        <v>Gör ingen skillnad</v>
      </c>
      <c r="AU27" s="119" t="str">
        <f>SUBSTITUTE(SUBSTITUTE(SUBSTITUTE(SUBSTITUTE(SUBSTITUTE(SUBSTITUTE(SUBSTITUTE(SUBSTITUTE(SUBSTITUTE(SUBSTITUTE(SUBSTITUTE(SUBSTITUTE(SUBSTITUTE(SUBSTITUTE(SUBSTITUTE(AU$22,$A$53,AU$53),$A$54,AU$54),$A$55,AU$55),$A$56,AU$56),$A$57,AU$57),$A$58,AU$58),$A$59,AU$59),$A$60,AU$60),$A$61,AU$61),$A$62,AU$62),$A$63,AU$63),$A$64,AU$64),$A$65,AU$65),$A$66,AU$66),$A$67,AU$67)</f>
        <v xml:space="preserve">對我是否會繼續購買 [[ brand_name ]]，沒有影響 </v>
      </c>
      <c r="AV27" s="120" t="str">
        <f>Optimized!$J15</f>
        <v>ไม่มีผลต่อการตัดสินใจ</v>
      </c>
      <c r="AW27" s="119" t="str">
        <f>SUBSTITUTE(SUBSTITUTE(SUBSTITUTE(SUBSTITUTE(SUBSTITUTE(SUBSTITUTE(SUBSTITUTE(SUBSTITUTE(SUBSTITUTE(SUBSTITUTE(SUBSTITUTE(SUBSTITUTE(SUBSTITUTE(SUBSTITUTE(SUBSTITUTE(AW$22,$A$53,AW$53),$A$54,AW$54),$A$55,AW$55),$A$56,AW$56),$A$57,AW$57),$A$58,AW$58),$A$59,AW$59),$A$60,AW$60),$A$61,AW$61),$A$62,AW$62),$A$63,AW$63),$A$64,AW$64),$A$65,AW$65),$A$66,AW$66),$A$67,AW$67)</f>
        <v>Bu reklam, [[ brand_name ]] markasını satın almaya devam etme konusunda değişiklik yaratmayacaktır</v>
      </c>
      <c r="AX27" s="119" t="str">
        <f>SUBSTITUTE(SUBSTITUTE(SUBSTITUTE(SUBSTITUTE(SUBSTITUTE(SUBSTITUTE(SUBSTITUTE(SUBSTITUTE(SUBSTITUTE(SUBSTITUTE(SUBSTITUTE(SUBSTITUTE(SUBSTITUTE(SUBSTITUTE(SUBSTITUTE(AX$22,$A$53,AX$53),$A$54,AX$54),$A$55,AX$55),$A$56,AX$56),$A$57,AX$57),$A$58,AX$58),$A$59,AX$59),$A$60,AX$60),$A$61,AX$61),$A$62,AX$62),$A$63,AX$63),$A$64,AX$64),$A$65,AX$65),$A$66,AX$66),$A$67,AX$67)</f>
        <v/>
      </c>
      <c r="AY27" s="120" t="str">
        <f>Optimized!$O15</f>
        <v>Makes no difference</v>
      </c>
      <c r="AZ27" s="119" t="str">
        <f>SUBSTITUTE(SUBSTITUTE(SUBSTITUTE(SUBSTITUTE(SUBSTITUTE(SUBSTITUTE(SUBSTITUTE(SUBSTITUTE(SUBSTITUTE(SUBSTITUTE(SUBSTITUTE(SUBSTITUTE(SUBSTITUTE(SUBSTITUTE(SUBSTITUTE(AZ$22,$A$53,AZ$53),$A$54,AZ$54),$A$55,AZ$55),$A$56,AZ$56),$A$57,AZ$57),$A$58,AZ$58),$A$59,AZ$59),$A$60,AZ$60),$A$61,AZ$61),$A$62,AZ$62),$A$63,AZ$63),$A$64,AZ$64),$A$65,AZ$65),$A$66,AZ$66),$A$67,AZ$67)</f>
        <v>No hace ninguna diferencia</v>
      </c>
      <c r="BA27" s="119" t="str">
        <f>SUBSTITUTE(SUBSTITUTE(SUBSTITUTE(SUBSTITUTE(SUBSTITUTE(SUBSTITUTE(SUBSTITUTE(SUBSTITUTE(SUBSTITUTE(SUBSTITUTE(SUBSTITUTE(SUBSTITUTE(SUBSTITUTE(SUBSTITUTE(SUBSTITUTE(BA$22,$A$53,BA$53),$A$54,BA$54),$A$55,BA$55),$A$56,BA$56),$A$57,BA$57),$A$58,BA$58),$A$59,BA$59),$A$60,BA$60),$A$61,BA$61),$A$62,BA$62),$A$63,BA$63),$A$64,BA$64),$A$65,BA$65),$A$66,BA$66),$A$67,BA$67)</f>
        <v>Không ảnh hưởng gì đến việc tôi có tiếp tục mua [[ brand_name ]] hay không</v>
      </c>
      <c r="BB27" s="113"/>
    </row>
    <row r="28" spans="1:54" customFormat="1" ht="12.75" customHeight="1">
      <c r="A28" s="113" t="s">
        <v>830</v>
      </c>
      <c r="B28" s="225"/>
      <c r="C28" s="119" t="str">
        <f>SUBSTITUTE(SUBSTITUTE(SUBSTITUTE(SUBSTITUTE(SUBSTITUTE(SUBSTITUTE(SUBSTITUTE(SUBSTITUTE(SUBSTITUTE(SUBSTITUTE(SUBSTITUTE(SUBSTITUTE(SUBSTITUTE(SUBSTITUTE(SUBSTITUTE(C$23,$A$53,C$53),$A$54,C$54),$A$55,C$55),$A$56,C$56),$A$57,C$57),$A$58,C$58),$A$59,C$59),$A$60,C$60),$A$61,C$61),$A$62,C$62),$A$63,C$63),$A$64,C$64),$A$65,C$65),$A$66,C$66),$A$67,C$67)</f>
        <v>Makes me less likely to continue buying [[ brand_name ]]</v>
      </c>
      <c r="D28" s="120" t="str">
        <f>Optimized!$D16</f>
        <v>Makes me less likely to continue buying [[ brand_name ]]</v>
      </c>
      <c r="E28" s="119" t="str">
        <f>SUBSTITUTE(SUBSTITUTE(SUBSTITUTE(SUBSTITUTE(SUBSTITUTE(SUBSTITUTE(SUBSTITUTE(SUBSTITUTE(SUBSTITUTE(SUBSTITUTE(SUBSTITUTE(SUBSTITUTE(SUBSTITUTE(SUBSTITUTE(SUBSTITUTE(E$23,$A$53,E$53),$A$54,E$54),$A$55,E$55),$A$56,E$56),$A$57,E$57),$A$58,E$58),$A$59,E$59),$A$60,E$60),$A$61,E$61),$A$62,E$62),$A$63,E$63),$A$64,E$64),$A$65,E$65),$A$66,E$66),$A$67,E$67)</f>
        <v>Hace menos probable que continúe comprando [[ brand_name ]]</v>
      </c>
      <c r="F28" s="120" t="str">
        <f>Optimized!$D16</f>
        <v>Makes me less likely to continue buying [[ brand_name ]]</v>
      </c>
      <c r="G28" s="120" t="str">
        <f>Optimized!$F16</f>
        <v>Me deixa menos predisposto(a) a continuar comprando [[ brand_name ]]</v>
      </c>
      <c r="H28" s="120" t="str">
        <f>Optimized!$O16</f>
        <v>Makes me less likely to continue buying [[ brand_name ]]</v>
      </c>
      <c r="I28" s="119" t="str">
        <f t="shared" ref="I28:P28" si="11">SUBSTITUTE(SUBSTITUTE(SUBSTITUTE(SUBSTITUTE(SUBSTITUTE(SUBSTITUTE(SUBSTITUTE(SUBSTITUTE(SUBSTITUTE(SUBSTITUTE(SUBSTITUTE(SUBSTITUTE(SUBSTITUTE(SUBSTITUTE(SUBSTITUTE(I$23,$A$53,I$53),$A$54,I$54),$A$55,I$55),$A$56,I$56),$A$57,I$57),$A$58,I$58),$A$59,I$59),$A$60,I$60),$A$61,I$61),$A$62,I$62),$A$63,I$63),$A$64,I$64),$A$65,I$65),$A$66,I$66),$A$67,I$67)</f>
        <v>Me rend moins susceptible de continuer à acheter [[ brand_name ]]</v>
      </c>
      <c r="J28" s="119" t="str">
        <f t="shared" si="11"/>
        <v>Este comercial hace menos probable que continúe comprando [[ brand_name ]]</v>
      </c>
      <c r="K28" s="119" t="str">
        <f t="shared" si="11"/>
        <v>这个广告在某种程度上让我不太想继续购买 [[ brand_name ]]</v>
      </c>
      <c r="L28" s="119" t="str">
        <f t="shared" si="11"/>
        <v>Hace menos probable que continúe comprando [[ brand_name ]]</v>
      </c>
      <c r="M28" s="119" t="str">
        <f t="shared" si="11"/>
        <v>Spíše mě odradila od toho, abych značku [[ brand_name_N ]] kupoval/a</v>
      </c>
      <c r="N28" s="119" t="str">
        <f t="shared" si="11"/>
        <v>Gør det mindre sandsynligt, at jeg vil fortsætte med at købe [[ brand_name ]]</v>
      </c>
      <c r="O28" s="119" t="str">
        <f t="shared" si="11"/>
        <v>هيقلل احتمالية اني أفضل بشتري [[ brand_name ]]</v>
      </c>
      <c r="P28" s="119" t="str">
        <f t="shared" si="11"/>
        <v>Vähentää kiinnostustani jatkaa mainoksen tuotemerkin ostamista</v>
      </c>
      <c r="Q28" s="120" t="str">
        <f>Optimized!$K16</f>
        <v>M’incite plutôt à ne pas continuer à acheter [[ brand_name ]]</v>
      </c>
      <c r="R28" s="120" t="str">
        <f>Optimized!$G16</f>
        <v>Würde mich eher davon abhalten, [[ brand_name ]] weiterhin zu kaufen</v>
      </c>
      <c r="S28" s="119" t="str">
        <f>SUBSTITUTE(SUBSTITUTE(SUBSTITUTE(SUBSTITUTE(SUBSTITUTE(SUBSTITUTE(SUBSTITUTE(SUBSTITUTE(SUBSTITUTE(SUBSTITUTE(SUBSTITUTE(SUBSTITUTE(SUBSTITUTE(SUBSTITUTE(SUBSTITUTE(S$23,$A$53,S$53),$A$54,S$54),$A$55,S$55),$A$56,S$56),$A$57,S$57),$A$58,S$58),$A$59,S$59),$A$60,S$60),$A$61,S$61),$A$62,S$62),$A$63,S$63),$A$64,S$64),$A$65,S$65),$A$66,S$66),$A$67,S$67)</f>
        <v>Με αποτρέπει από το να συνεχίσω να αγοράζω [[ brand_name ]]</v>
      </c>
      <c r="T28" s="119" t="str">
        <f>SUBSTITUTE(SUBSTITUTE(SUBSTITUTE(SUBSTITUTE(SUBSTITUTE(SUBSTITUTE(SUBSTITUTE(SUBSTITUTE(SUBSTITUTE(SUBSTITUTE(SUBSTITUTE(SUBSTITUTE(SUBSTITUTE(SUBSTITUTE(SUBSTITUTE(T$23,$A$53,T$53),$A$54,T$54),$A$55,T$55),$A$56,T$56),$A$57,T$57),$A$58,T$58),$A$59,T$59),$A$60,T$60),$A$61,T$61),$A$62,T$62),$A$63,T$63),$A$64,T$64),$A$65,T$65),$A$66,T$66),$A$67,T$67)</f>
        <v>減少我繼續買 [[ brand_name ]]</v>
      </c>
      <c r="U28" s="119" t="str">
        <f>SUBSTITUTE(SUBSTITUTE(SUBSTITUTE(SUBSTITUTE(SUBSTITUTE(SUBSTITUTE(SUBSTITUTE(SUBSTITUTE(SUBSTITUTE(SUBSTITUTE(SUBSTITUTE(SUBSTITUTE(SUBSTITUTE(SUBSTITUTE(SUBSTITUTE(U$23,$A$53,U$53),$A$54,U$54),$A$55,U$55),$A$56,U$56),$A$57,U$57),$A$58,U$58),$A$59,U$59),$A$60,U$60),$A$61,U$61),$A$62,U$62),$A$63,U$63),$A$64,U$64),$A$65,U$65),$A$66,U$66),$A$67,U$67)</f>
        <v>Kevésbé valószínű, hogy továbbra is vásárolni fogom a(z) [[ brand_name ]] márkát</v>
      </c>
      <c r="V28" s="120" t="str">
        <f>Optimized!$D16</f>
        <v>Makes me less likely to continue buying [[ brand_name ]]</v>
      </c>
      <c r="W28" s="119" t="str">
        <f>SUBSTITUTE(SUBSTITUTE(SUBSTITUTE(SUBSTITUTE(SUBSTITUTE(SUBSTITUTE(SUBSTITUTE(SUBSTITUTE(SUBSTITUTE(SUBSTITUTE(SUBSTITUTE(SUBSTITUTE(SUBSTITUTE(SUBSTITUTE(SUBSTITUTE(W$23,$A$53,W$53),$A$54,W$54),$A$55,W$55),$A$56,W$56),$A$57,W$57),$A$58,W$58),$A$59,W$59),$A$60,W$60),$A$61,W$61),$A$62,W$62),$A$63,W$63),$A$64,W$64),$A$65,W$65),$A$66,W$66),$A$67,W$67)</f>
        <v>आपकी [[ brand_name ]] को खरीदते रहने की संभावना कम करता है</v>
      </c>
      <c r="X28" s="119" t="str">
        <f>SUBSTITUTE(SUBSTITUTE(SUBSTITUTE(SUBSTITUTE(SUBSTITUTE(SUBSTITUTE(SUBSTITUTE(SUBSTITUTE(SUBSTITUTE(SUBSTITUTE(SUBSTITUTE(SUBSTITUTE(SUBSTITUTE(SUBSTITUTE(SUBSTITUTE(X$23,$A$53,X$53),$A$54,X$54),$A$55,X$55),$A$56,X$56),$A$57,X$57),$A$58,X$58),$A$59,X$59),$A$60,X$60),$A$61,X$61),$A$62,X$62),$A$63,X$63),$A$64,X$64),$A$65,X$65),$A$66,X$66),$A$67,X$67)</f>
        <v xml:space="preserve">[[ brand_name ]] खरीदना जारी रखने की आपकी संभावना को कम करता है  </v>
      </c>
      <c r="Y28" s="119" t="str">
        <f>SUBSTITUTE(SUBSTITUTE(SUBSTITUTE(SUBSTITUTE(SUBSTITUTE(SUBSTITUTE(SUBSTITUTE(SUBSTITUTE(SUBSTITUTE(SUBSTITUTE(SUBSTITUTE(SUBSTITUTE(SUBSTITUTE(SUBSTITUTE(SUBSTITUTE(Y$23,$A$53,Y$53),$A$54,Y$54),$A$55,Y$55),$A$56,Y$56),$A$57,Y$57),$A$58,Y$58),$A$59,Y$59),$A$60,Y$60),$A$61,Y$61),$A$62,Y$62),$A$63,Y$63),$A$64,Y$64),$A$65,Y$65),$A$66,Y$66),$A$67,Y$67)</f>
        <v>[[brand_name]] ஐ தொடர்ந்து வாங்கும் வாய்ப்பை குறைக்கிறது</v>
      </c>
      <c r="Z28" s="120" t="str">
        <f>Optimized!$L16</f>
        <v>Membuat saya kurang ingin terus membeli [[ brand_name ]]</v>
      </c>
      <c r="AA28" s="120" t="str">
        <f>Optimized!$D16</f>
        <v>Makes me less likely to continue buying [[ brand_name ]]</v>
      </c>
      <c r="AB28" s="120" t="str">
        <f>Optimized!$H16</f>
        <v>Riduce la mia voglia di continuare ad acquistare [[ brand_name ]]</v>
      </c>
      <c r="AC28" s="119" t="str">
        <f>SUBSTITUTE(SUBSTITUTE(SUBSTITUTE(SUBSTITUTE(SUBSTITUTE(SUBSTITUTE(SUBSTITUTE(SUBSTITUTE(SUBSTITUTE(SUBSTITUTE(SUBSTITUTE(SUBSTITUTE(SUBSTITUTE(SUBSTITUTE(SUBSTITUTE(AC$23,$A$53,AC$53),$A$54,AC$54),$A$55,AC$55),$A$56,AC$56),$A$57,AC$57),$A$58,AC$58),$A$59,AC$59),$A$60,AC$60),$A$61,AC$61),$A$62,AC$62),$A$63,AC$63),$A$64,AC$64),$A$65,AC$65),$A$66,AC$66),$A$67,AC$67)</f>
        <v>[[ brand_name ]] を 買う のをやめるかもしれないと思った</v>
      </c>
      <c r="AD28" s="119" t="str">
        <f>SUBSTITUTE(SUBSTITUTE(SUBSTITUTE(SUBSTITUTE(SUBSTITUTE(SUBSTITUTE(SUBSTITUTE(SUBSTITUTE(SUBSTITUTE(SUBSTITUTE(SUBSTITUTE(SUBSTITUTE(SUBSTITUTE(SUBSTITUTE(SUBSTITUTE(AD$23,$A$53,AD$53),$A$54,AD$54),$A$55,AD$55),$A$56,AD$56),$A$57,AD$57),$A$58,AD$58),$A$59,AD$59),$A$60,AD$60),$A$61,AD$61),$A$62,AD$62),$A$63,AD$63),$A$64,AD$64),$A$65,AD$65),$A$66,AD$66),$A$67,AD$67)</f>
        <v xml:space="preserve">يقلل من احتمالاتي للاستمرار في شراء [[ brand_name ]]  </v>
      </c>
      <c r="AE28" s="119" t="str">
        <f>SUBSTITUTE(SUBSTITUTE(SUBSTITUTE(SUBSTITUTE(SUBSTITUTE(SUBSTITUTE(SUBSTITUTE(SUBSTITUTE(SUBSTITUTE(SUBSTITUTE(SUBSTITUTE(SUBSTITUTE(SUBSTITUTE(SUBSTITUTE(SUBSTITUTE(AE$23,$A$53,AE$53),$A$54,AE$54),$A$55,AE$55),$A$56,AE$56),$A$57,AE$57),$A$58,AE$58),$A$59,AE$59),$A$60,AE$60),$A$61,AE$61),$A$62,AE$62),$A$63,AE$63),$A$64,AE$64),$A$65,AE$65),$A$66,AE$66),$A$67,AE$67)</f>
        <v>이 광고는 [[ brand_name ]]을/를 계속 구매하고 싶은 마음을 감소시킨다</v>
      </c>
      <c r="AF28" s="119" t="str">
        <f>SUBSTITUTE(SUBSTITUTE(SUBSTITUTE(SUBSTITUTE(SUBSTITUTE(SUBSTITUTE(SUBSTITUTE(SUBSTITUTE(SUBSTITUTE(SUBSTITUTE(SUBSTITUTE(SUBSTITUTE(SUBSTITUTE(SUBSTITUTE(SUBSTITUTE(AF$23,$A$53,AF$53),$A$54,AF$54),$A$55,AF$55),$A$56,AF$56),$A$57,AF$57),$A$58,AF$58),$A$59,AF$59),$A$60,AF$60),$A$61,AF$61),$A$62,AF$62),$A$63,AF$63),$A$64,AF$64),$A$65,AF$65),$A$66,AF$66),$A$67,AF$67)</f>
        <v xml:space="preserve">使 我 更 少 有可 能 继 续 去 购买 [[ brand_name ]] </v>
      </c>
      <c r="AG28" s="119" t="str">
        <f>SUBSTITUTE(SUBSTITUTE(SUBSTITUTE(SUBSTITUTE(SUBSTITUTE(SUBSTITUTE(SUBSTITUTE(SUBSTITUTE(SUBSTITUTE(SUBSTITUTE(SUBSTITUTE(SUBSTITUTE(SUBSTITUTE(SUBSTITUTE(SUBSTITUTE(AG$23,$A$53,AG$53),$A$54,AG$54),$A$55,AG$55),$A$56,AG$56),$A$57,AG$57),$A$58,AG$58),$A$59,AG$59),$A$60,AG$60),$A$61,AG$61),$A$62,AG$62),$A$63,AG$63),$A$64,AG$64),$A$65,AG$65),$A$66,AG$66),$A$67,AG$67)</f>
        <v>Membuatkan saya kurang berkemungkinan untuk terus membeli [[ brand_name ]]</v>
      </c>
      <c r="AH28" s="120" t="str">
        <f>Optimized!$M16</f>
        <v>Hace menos probable que continúe comprando [[ brand_name ]]</v>
      </c>
      <c r="AI28" s="120" t="str">
        <f>Optimized!$I16</f>
        <v>het maakt het minder waarschijnlijk dat ik [[ brand_name ]] blijf kopen</v>
      </c>
      <c r="AJ28" s="120" t="str">
        <f>Optimized!$D16</f>
        <v>Makes me less likely to continue buying [[ brand_name ]]</v>
      </c>
      <c r="AK28" s="119" t="str">
        <f>SUBSTITUTE(SUBSTITUTE(SUBSTITUTE(SUBSTITUTE(SUBSTITUTE(SUBSTITUTE(SUBSTITUTE(SUBSTITUTE(SUBSTITUTE(SUBSTITUTE(SUBSTITUTE(SUBSTITUTE(SUBSTITUTE(SUBSTITUTE(SUBSTITUTE(AK$23,$A$53,AK$53),$A$54,AK$54),$A$55,AK$55),$A$56,AK$56),$A$57,AK$57),$A$58,AK$58),$A$59,AK$59),$A$60,AK$60),$A$61,AK$61),$A$62,AK$62),$A$63,AK$63),$A$64,AK$64),$A$65,AK$65),$A$66,AK$66),$A$67,AK$67)</f>
        <v>Reklamen gjør det mindre sannsynlig at jeg vil fortsette å kjøpe [[ brand_name ]]</v>
      </c>
      <c r="AL28" s="119" t="str">
        <f>SUBSTITUTE(SUBSTITUTE(SUBSTITUTE(SUBSTITUTE(SUBSTITUTE(SUBSTITUTE(SUBSTITUTE(SUBSTITUTE(SUBSTITUTE(SUBSTITUTE(SUBSTITUTE(SUBSTITUTE(SUBSTITUTE(SUBSTITUTE(SUBSTITUTE(AL$23,$A$53,AL$53),$A$54,AL$54),$A$55,AL$55),$A$56,AL$56),$A$57,AL$57),$A$58,AL$58),$A$59,AL$59),$A$60,AL$60),$A$61,AL$61),$A$62,AL$62),$A$63,AL$63),$A$64,AL$64),$A$65,AL$65),$A$66,AL$66),$A$67,AL$67)</f>
        <v>Hace menos probable que continúe comprando [[ brand_name ]]</v>
      </c>
      <c r="AM28" s="120" t="str">
        <f>Optimized!$N16</f>
        <v>Ginagawang malamang na hindi ko ipagpatuloy ang pagbili ng/sa [[ brand_name ]]</v>
      </c>
      <c r="AN28" s="119" t="str">
        <f>SUBSTITUTE(SUBSTITUTE(SUBSTITUTE(SUBSTITUTE(SUBSTITUTE(SUBSTITUTE(SUBSTITUTE(SUBSTITUTE(SUBSTITUTE(SUBSTITUTE(SUBSTITUTE(SUBSTITUTE(SUBSTITUTE(SUBSTITUTE(SUBSTITUTE(AN$23,$A$53,AN$53),$A$54,AN$54),$A$55,AN$55),$A$56,AN$56),$A$57,AN$57),$A$58,AN$58),$A$59,AN$59),$A$60,AN$60),$A$61,AN$61),$A$62,AN$62),$A$63,AN$63),$A$64,AN$64),$A$65,AN$65),$A$66,AN$66),$A$67,AN$67)</f>
        <v>Zniechęca do dalszego kupowania [[ brand_name_G ]]</v>
      </c>
      <c r="AO28" s="119" t="str">
        <f>SUBSTITUTE(SUBSTITUTE(SUBSTITUTE(SUBSTITUTE(SUBSTITUTE(SUBSTITUTE(SUBSTITUTE(SUBSTITUTE(SUBSTITUTE(SUBSTITUTE(SUBSTITUTE(SUBSTITUTE(SUBSTITUTE(SUBSTITUTE(SUBSTITUTE(AO$23,$A$53,AO$53),$A$54,AO$54),$A$55,AO$55),$A$56,AO$56),$A$57,AO$57),$A$58,AO$58),$A$59,AO$59),$A$60,AO$60),$A$61,AO$61),$A$62,AO$62),$A$63,AO$63),$A$64,AO$64),$A$65,AO$65),$A$66,AO$66),$A$67,AO$67)</f>
        <v>Faz com que seja menos provável que continue a comprar [[ brand_name ]]</v>
      </c>
      <c r="AP28" s="119" t="str">
        <f>SUBSTITUTE(SUBSTITUTE(SUBSTITUTE(SUBSTITUTE(SUBSTITUTE(SUBSTITUTE(SUBSTITUTE(SUBSTITUTE(SUBSTITUTE(SUBSTITUTE(SUBSTITUTE(SUBSTITUTE(SUBSTITUTE(SUBSTITUTE(SUBSTITUTE(AP$23,$A$53,AP$53),$A$54,AP$54),$A$55,AP$55),$A$56,AP$56),$A$57,AP$57),$A$58,AP$58),$A$59,AP$59),$A$60,AP$60),$A$61,AP$61),$A$62,AP$62),$A$63,AP$63),$A$64,AP$64),$A$65,AP$65),$A$66,AP$66),$A$67,AP$67)</f>
        <v>Este mai putin probabil sa cumpar [[ brand_name ]] in continuare</v>
      </c>
      <c r="AQ28" s="120" t="str">
        <f>Optimized!$D16</f>
        <v>Makes me less likely to continue buying [[ brand_name ]]</v>
      </c>
      <c r="AR28" s="120" t="str">
        <f>Optimized!$D16</f>
        <v>Makes me less likely to continue buying [[ brand_name ]]</v>
      </c>
      <c r="AS28" s="119" t="str">
        <f>SUBSTITUTE(SUBSTITUTE(SUBSTITUTE(SUBSTITUTE(SUBSTITUTE(SUBSTITUTE(SUBSTITUTE(SUBSTITUTE(SUBSTITUTE(SUBSTITUTE(SUBSTITUTE(SUBSTITUTE(SUBSTITUTE(SUBSTITUTE(SUBSTITUTE(AS$23,$A$53,AS$53),$A$54,AS$54),$A$55,AS$55),$A$56,AS$56),$A$57,AS$57),$A$58,AS$58),$A$59,AS$59),$A$60,AS$60),$A$61,AS$61),$A$62,AS$62),$A$63,AS$63),$A$64,AS$64),$A$65,AS$65),$A$66,AS$66),$A$67,AS$67)</f>
        <v>Haría menos probable que siguiera comprando [[ brand_name ]]</v>
      </c>
      <c r="AT28" s="119" t="str">
        <f>SUBSTITUTE(SUBSTITUTE(SUBSTITUTE(SUBSTITUTE(SUBSTITUTE(SUBSTITUTE(SUBSTITUTE(SUBSTITUTE(SUBSTITUTE(SUBSTITUTE(SUBSTITUTE(SUBSTITUTE(SUBSTITUTE(SUBSTITUTE(SUBSTITUTE(AT$23,$A$53,AT$53),$A$54,AT$54),$A$55,AT$55),$A$56,AT$56),$A$57,AT$57),$A$58,AT$58),$A$59,AT$59),$A$60,AT$60),$A$61,AT$61),$A$62,AT$62),$A$63,AT$63),$A$64,AT$64),$A$65,AT$65),$A$66,AT$66),$A$67,AT$67)</f>
        <v>Gör det mindre troligt att jag fortsätter att köpa [[ brand_name ]]</v>
      </c>
      <c r="AU28" s="119" t="str">
        <f>SUBSTITUTE(SUBSTITUTE(SUBSTITUTE(SUBSTITUTE(SUBSTITUTE(SUBSTITUTE(SUBSTITUTE(SUBSTITUTE(SUBSTITUTE(SUBSTITUTE(SUBSTITUTE(SUBSTITUTE(SUBSTITUTE(SUBSTITUTE(SUBSTITUTE(AU$23,$A$53,AU$53),$A$54,AU$54),$A$55,AU$55),$A$56,AU$56),$A$57,AU$57),$A$58,AU$58),$A$59,AU$59),$A$60,AU$60),$A$61,AU$61),$A$62,AU$62),$A$63,AU$63),$A$64,AU$64),$A$65,AU$65),$A$66,AU$66),$A$67,AU$67)</f>
        <v>使我不太願意繼續 購買 [[ brand_name ]]</v>
      </c>
      <c r="AV28" s="120" t="str">
        <f>Optimized!$J16</f>
        <v>มีผลทำให้ฉันอยากจะซื้อ [[ brand_name ]] ต่อไปน้อยลง</v>
      </c>
      <c r="AW28" s="119" t="str">
        <f>SUBSTITUTE(SUBSTITUTE(SUBSTITUTE(SUBSTITUTE(SUBSTITUTE(SUBSTITUTE(SUBSTITUTE(SUBSTITUTE(SUBSTITUTE(SUBSTITUTE(SUBSTITUTE(SUBSTITUTE(SUBSTITUTE(SUBSTITUTE(SUBSTITUTE(AW$23,$A$53,AW$53),$A$54,AW$54),$A$55,AW$55),$A$56,AW$56),$A$57,AW$57),$A$58,AW$58),$A$59,AW$59),$A$60,AW$60),$A$61,AW$61),$A$62,AW$62),$A$63,AW$63),$A$64,AW$64),$A$65,AW$65),$A$66,AW$66),$A$67,AW$67)</f>
        <v>Bu reklam, [[ brand_name ]] markasını satın almaya devam etme olasılığımı azaltır</v>
      </c>
      <c r="AX28" s="119" t="str">
        <f>SUBSTITUTE(SUBSTITUTE(SUBSTITUTE(SUBSTITUTE(SUBSTITUTE(SUBSTITUTE(SUBSTITUTE(SUBSTITUTE(SUBSTITUTE(SUBSTITUTE(SUBSTITUTE(SUBSTITUTE(SUBSTITUTE(SUBSTITUTE(SUBSTITUTE(AX$23,$A$53,AX$53),$A$54,AX$54),$A$55,AX$55),$A$56,AX$56),$A$57,AX$57),$A$58,AX$58),$A$59,AX$59),$A$60,AX$60),$A$61,AX$61),$A$62,AX$62),$A$63,AX$63),$A$64,AX$64),$A$65,AX$65),$A$66,AX$66),$A$67,AX$67)</f>
        <v/>
      </c>
      <c r="AY28" s="120" t="str">
        <f>Optimized!$O16</f>
        <v>Makes me less likely to continue buying [[ brand_name ]]</v>
      </c>
      <c r="AZ28" s="119" t="str">
        <f>SUBSTITUTE(SUBSTITUTE(SUBSTITUTE(SUBSTITUTE(SUBSTITUTE(SUBSTITUTE(SUBSTITUTE(SUBSTITUTE(SUBSTITUTE(SUBSTITUTE(SUBSTITUTE(SUBSTITUTE(SUBSTITUTE(SUBSTITUTE(SUBSTITUTE(AZ$23,$A$53,AZ$53),$A$54,AZ$54),$A$55,AZ$55),$A$56,AZ$56),$A$57,AZ$57),$A$58,AZ$58),$A$59,AZ$59),$A$60,AZ$60),$A$61,AZ$61),$A$62,AZ$62),$A$63,AZ$63),$A$64,AZ$64),$A$65,AZ$65),$A$66,AZ$66),$A$67,AZ$67)</f>
        <v>Hace menos probable que siga comprando [[ brand_name ]]</v>
      </c>
      <c r="BA28" s="119" t="str">
        <f>SUBSTITUTE(SUBSTITUTE(SUBSTITUTE(SUBSTITUTE(SUBSTITUTE(SUBSTITUTE(SUBSTITUTE(SUBSTITUTE(SUBSTITUTE(SUBSTITUTE(SUBSTITUTE(SUBSTITUTE(SUBSTITUTE(SUBSTITUTE(SUBSTITUTE(BA$23,$A$53,BA$53),$A$54,BA$54),$A$55,BA$55),$A$56,BA$56),$A$57,BA$57),$A$58,BA$58),$A$59,BA$59),$A$60,BA$60),$A$61,BA$61),$A$62,BA$62),$A$63,BA$63),$A$64,BA$64),$A$65,BA$65),$A$66,BA$66),$A$67,BA$67)</f>
        <v xml:space="preserve">Khiến tôi giảm ý muốn tiếp tục mua [[ brand_name ]] </v>
      </c>
      <c r="BB28" s="113"/>
    </row>
    <row r="29" spans="1:54" s="112" customFormat="1" ht="12.75" customHeight="1">
      <c r="A29" s="117"/>
      <c r="B29" s="117"/>
      <c r="C29" s="117"/>
      <c r="D29" s="117"/>
      <c r="E29" s="117"/>
      <c r="F29" s="117"/>
      <c r="G29" s="117"/>
      <c r="H29" s="117"/>
      <c r="I29" s="117"/>
      <c r="J29" s="117"/>
      <c r="K29" s="117"/>
      <c r="L29" s="117"/>
      <c r="M29" s="117"/>
      <c r="N29" s="117"/>
      <c r="O29" s="117"/>
      <c r="P29" s="117"/>
      <c r="Q29" s="117"/>
      <c r="R29" s="117"/>
      <c r="S29" s="117"/>
      <c r="T29" s="117"/>
      <c r="U29" s="117"/>
      <c r="V29" s="117"/>
      <c r="W29" s="117"/>
      <c r="X29" s="117"/>
      <c r="Y29" s="117"/>
      <c r="Z29" s="117"/>
      <c r="AA29" s="117"/>
      <c r="AB29" s="117"/>
      <c r="AC29" s="117"/>
      <c r="AD29" s="117"/>
      <c r="AE29" s="117"/>
      <c r="AF29" s="117"/>
      <c r="AG29" s="117"/>
      <c r="AH29" s="117"/>
      <c r="AI29" s="117"/>
      <c r="AJ29" s="117"/>
      <c r="AK29" s="117"/>
      <c r="AL29" s="117"/>
      <c r="AM29" s="117"/>
      <c r="AN29" s="117"/>
      <c r="AO29" s="117"/>
      <c r="AP29" s="117"/>
      <c r="AQ29" s="117"/>
      <c r="AR29" s="117"/>
      <c r="AS29" s="117"/>
      <c r="AT29" s="117"/>
      <c r="AU29" s="117"/>
      <c r="AV29" s="117"/>
      <c r="AW29" s="117"/>
      <c r="AX29" s="117"/>
      <c r="AY29" s="117"/>
      <c r="AZ29" s="117"/>
      <c r="BA29" s="117"/>
      <c r="BB29" s="113"/>
    </row>
    <row r="30" spans="1:54" customFormat="1" ht="12.75" customHeight="1">
      <c r="A30" s="116"/>
      <c r="B30" s="223" t="s">
        <v>832</v>
      </c>
      <c r="C30" s="116" t="s">
        <v>1437</v>
      </c>
      <c r="D30" s="116"/>
      <c r="E30" s="116" t="s">
        <v>1438</v>
      </c>
      <c r="F30" s="116"/>
      <c r="G30" s="116"/>
      <c r="H30" s="116"/>
      <c r="I30" s="116" t="s">
        <v>1288</v>
      </c>
      <c r="J30" s="116" t="s">
        <v>1439</v>
      </c>
      <c r="K30" s="116" t="s">
        <v>1440</v>
      </c>
      <c r="L30" s="116" t="s">
        <v>1291</v>
      </c>
      <c r="M30" s="116" t="s">
        <v>1441</v>
      </c>
      <c r="N30" s="116" t="s">
        <v>1293</v>
      </c>
      <c r="O30" s="116" t="s">
        <v>1294</v>
      </c>
      <c r="P30" s="116" t="s">
        <v>1295</v>
      </c>
      <c r="Q30" s="116"/>
      <c r="R30" s="116"/>
      <c r="S30" s="116" t="s">
        <v>1296</v>
      </c>
      <c r="T30" s="116" t="s">
        <v>1297</v>
      </c>
      <c r="U30" s="116" t="s">
        <v>1298</v>
      </c>
      <c r="V30" s="116"/>
      <c r="W30" s="116" t="s">
        <v>1442</v>
      </c>
      <c r="X30" s="116" t="s">
        <v>1443</v>
      </c>
      <c r="Y30" s="116" t="s">
        <v>1444</v>
      </c>
      <c r="Z30" s="116"/>
      <c r="AA30" s="116"/>
      <c r="AB30" s="116"/>
      <c r="AC30" s="116" t="s">
        <v>1445</v>
      </c>
      <c r="AD30" s="116" t="s">
        <v>1446</v>
      </c>
      <c r="AE30" s="118" t="s">
        <v>1447</v>
      </c>
      <c r="AF30" s="116" t="s">
        <v>1305</v>
      </c>
      <c r="AG30" s="116" t="s">
        <v>1306</v>
      </c>
      <c r="AH30" s="116"/>
      <c r="AI30" s="116"/>
      <c r="AJ30" s="116"/>
      <c r="AK30" s="116" t="s">
        <v>1448</v>
      </c>
      <c r="AL30" s="116" t="s">
        <v>1291</v>
      </c>
      <c r="AM30" s="116"/>
      <c r="AN30" s="118" t="s">
        <v>1449</v>
      </c>
      <c r="AO30" s="116" t="s">
        <v>1450</v>
      </c>
      <c r="AP30" s="116" t="s">
        <v>1451</v>
      </c>
      <c r="AQ30" s="116"/>
      <c r="AR30" s="116"/>
      <c r="AS30" s="116" t="s">
        <v>1452</v>
      </c>
      <c r="AT30" s="116" t="s">
        <v>1312</v>
      </c>
      <c r="AU30" s="116" t="s">
        <v>1453</v>
      </c>
      <c r="AV30" s="116"/>
      <c r="AW30" s="116" t="s">
        <v>1454</v>
      </c>
      <c r="AX30" s="116"/>
      <c r="AY30" s="116"/>
      <c r="AZ30" s="116" t="s">
        <v>1315</v>
      </c>
      <c r="BA30" s="116" t="s">
        <v>1455</v>
      </c>
      <c r="BB30" s="113"/>
    </row>
    <row r="31" spans="1:54" customFormat="1" ht="12.75" customHeight="1">
      <c r="A31" s="116"/>
      <c r="B31" s="224"/>
      <c r="C31" s="116" t="s">
        <v>1456</v>
      </c>
      <c r="D31" s="116"/>
      <c r="E31" s="116" t="s">
        <v>1457</v>
      </c>
      <c r="F31" s="116"/>
      <c r="G31" s="116"/>
      <c r="H31" s="116"/>
      <c r="I31" s="116" t="s">
        <v>1458</v>
      </c>
      <c r="J31" s="116" t="s">
        <v>1459</v>
      </c>
      <c r="K31" s="116" t="s">
        <v>1460</v>
      </c>
      <c r="L31" s="116" t="s">
        <v>1461</v>
      </c>
      <c r="M31" s="116" t="s">
        <v>1462</v>
      </c>
      <c r="N31" s="116" t="s">
        <v>1463</v>
      </c>
      <c r="O31" s="116" t="s">
        <v>1464</v>
      </c>
      <c r="P31" s="116" t="s">
        <v>1465</v>
      </c>
      <c r="Q31" s="116"/>
      <c r="R31" s="116"/>
      <c r="S31" s="116" t="s">
        <v>1466</v>
      </c>
      <c r="T31" s="116" t="s">
        <v>1467</v>
      </c>
      <c r="U31" s="116" t="s">
        <v>1468</v>
      </c>
      <c r="V31" s="116"/>
      <c r="W31" s="116" t="s">
        <v>1469</v>
      </c>
      <c r="X31" s="116" t="s">
        <v>1470</v>
      </c>
      <c r="Y31" s="116" t="s">
        <v>1471</v>
      </c>
      <c r="Z31" s="116"/>
      <c r="AA31" s="116"/>
      <c r="AB31" s="116"/>
      <c r="AC31" s="116" t="s">
        <v>1472</v>
      </c>
      <c r="AD31" s="116" t="s">
        <v>1473</v>
      </c>
      <c r="AE31" s="116" t="s">
        <v>1474</v>
      </c>
      <c r="AF31" s="116" t="s">
        <v>1475</v>
      </c>
      <c r="AG31" s="116" t="s">
        <v>1476</v>
      </c>
      <c r="AH31" s="116"/>
      <c r="AI31" s="116"/>
      <c r="AJ31" s="116"/>
      <c r="AK31" s="116" t="s">
        <v>1477</v>
      </c>
      <c r="AL31" s="116" t="s">
        <v>1478</v>
      </c>
      <c r="AM31" s="116"/>
      <c r="AN31" s="116" t="s">
        <v>1479</v>
      </c>
      <c r="AO31" s="116" t="s">
        <v>1480</v>
      </c>
      <c r="AP31" s="116" t="s">
        <v>1481</v>
      </c>
      <c r="AQ31" s="116"/>
      <c r="AR31" s="116"/>
      <c r="AS31" s="116" t="s">
        <v>1482</v>
      </c>
      <c r="AT31" s="116" t="s">
        <v>1483</v>
      </c>
      <c r="AU31" s="116" t="s">
        <v>1484</v>
      </c>
      <c r="AV31" s="116"/>
      <c r="AW31" s="116" t="s">
        <v>1485</v>
      </c>
      <c r="AX31" s="116"/>
      <c r="AY31" s="116"/>
      <c r="AZ31" s="116" t="s">
        <v>1461</v>
      </c>
      <c r="BA31" s="116" t="s">
        <v>1486</v>
      </c>
      <c r="BB31" s="113"/>
    </row>
    <row r="32" spans="1:54" customFormat="1" ht="12.75" customHeight="1">
      <c r="A32" s="116"/>
      <c r="B32" s="224"/>
      <c r="C32" s="116" t="s">
        <v>1487</v>
      </c>
      <c r="D32" s="116"/>
      <c r="E32" s="116" t="s">
        <v>1488</v>
      </c>
      <c r="F32" s="116"/>
      <c r="G32" s="116"/>
      <c r="H32" s="116"/>
      <c r="I32" s="116" t="s">
        <v>1489</v>
      </c>
      <c r="J32" s="116" t="s">
        <v>1490</v>
      </c>
      <c r="K32" s="116" t="s">
        <v>1491</v>
      </c>
      <c r="L32" s="116" t="s">
        <v>1492</v>
      </c>
      <c r="M32" s="116" t="s">
        <v>1493</v>
      </c>
      <c r="N32" s="116" t="s">
        <v>1494</v>
      </c>
      <c r="O32" s="116" t="s">
        <v>1495</v>
      </c>
      <c r="P32" s="116" t="s">
        <v>1496</v>
      </c>
      <c r="Q32" s="116"/>
      <c r="R32" s="116"/>
      <c r="S32" s="116" t="s">
        <v>1497</v>
      </c>
      <c r="T32" s="116" t="s">
        <v>1498</v>
      </c>
      <c r="U32" s="116" t="s">
        <v>1499</v>
      </c>
      <c r="V32" s="116"/>
      <c r="W32" s="116" t="s">
        <v>1500</v>
      </c>
      <c r="X32" s="116" t="s">
        <v>1501</v>
      </c>
      <c r="Y32" s="116" t="s">
        <v>1502</v>
      </c>
      <c r="Z32" s="116"/>
      <c r="AA32" s="116"/>
      <c r="AB32" s="116"/>
      <c r="AC32" s="116" t="s">
        <v>1503</v>
      </c>
      <c r="AD32" s="116" t="s">
        <v>1504</v>
      </c>
      <c r="AE32" s="116" t="s">
        <v>1505</v>
      </c>
      <c r="AF32" s="116" t="s">
        <v>1506</v>
      </c>
      <c r="AG32" s="116" t="s">
        <v>1507</v>
      </c>
      <c r="AH32" s="116"/>
      <c r="AI32" s="116"/>
      <c r="AJ32" s="116"/>
      <c r="AK32" s="116" t="s">
        <v>1508</v>
      </c>
      <c r="AL32" s="116" t="s">
        <v>1492</v>
      </c>
      <c r="AM32" s="116"/>
      <c r="AN32" s="116" t="s">
        <v>1509</v>
      </c>
      <c r="AO32" s="116" t="s">
        <v>1510</v>
      </c>
      <c r="AP32" s="116" t="s">
        <v>1511</v>
      </c>
      <c r="AQ32" s="116"/>
      <c r="AR32" s="116"/>
      <c r="AS32" s="116" t="s">
        <v>1512</v>
      </c>
      <c r="AT32" s="116" t="s">
        <v>1513</v>
      </c>
      <c r="AU32" s="116" t="s">
        <v>1514</v>
      </c>
      <c r="AV32" s="116"/>
      <c r="AW32" s="116" t="s">
        <v>1515</v>
      </c>
      <c r="AX32" s="116"/>
      <c r="AY32" s="116"/>
      <c r="AZ32" s="116" t="s">
        <v>1492</v>
      </c>
      <c r="BA32" s="116" t="s">
        <v>1516</v>
      </c>
      <c r="BB32" s="113"/>
    </row>
    <row r="33" spans="1:54" customFormat="1" ht="12.75" customHeight="1">
      <c r="A33" s="116"/>
      <c r="B33" s="224"/>
      <c r="C33" s="116" t="s">
        <v>1378</v>
      </c>
      <c r="D33" s="116"/>
      <c r="E33" s="116" t="s">
        <v>1517</v>
      </c>
      <c r="F33" s="116"/>
      <c r="G33" s="116"/>
      <c r="H33" s="116"/>
      <c r="I33" s="116" t="s">
        <v>1380</v>
      </c>
      <c r="J33" s="116" t="s">
        <v>1381</v>
      </c>
      <c r="K33" s="116" t="s">
        <v>1518</v>
      </c>
      <c r="L33" s="116" t="s">
        <v>1379</v>
      </c>
      <c r="M33" s="116" t="s">
        <v>1383</v>
      </c>
      <c r="N33" s="116" t="s">
        <v>1384</v>
      </c>
      <c r="O33" s="116" t="s">
        <v>1385</v>
      </c>
      <c r="P33" s="116" t="s">
        <v>1386</v>
      </c>
      <c r="Q33" s="116"/>
      <c r="R33" s="116"/>
      <c r="S33" s="116" t="s">
        <v>1519</v>
      </c>
      <c r="T33" s="116" t="s">
        <v>1520</v>
      </c>
      <c r="U33" s="116" t="s">
        <v>1389</v>
      </c>
      <c r="V33" s="116"/>
      <c r="W33" s="116" t="s">
        <v>1390</v>
      </c>
      <c r="X33" s="116" t="s">
        <v>1391</v>
      </c>
      <c r="Y33" s="116" t="s">
        <v>1392</v>
      </c>
      <c r="Z33" s="116"/>
      <c r="AA33" s="116"/>
      <c r="AB33" s="116"/>
      <c r="AC33" s="116" t="s">
        <v>1521</v>
      </c>
      <c r="AD33" s="116" t="s">
        <v>1394</v>
      </c>
      <c r="AE33" s="116" t="s">
        <v>1522</v>
      </c>
      <c r="AF33" s="116" t="s">
        <v>1523</v>
      </c>
      <c r="AG33" s="116" t="s">
        <v>1397</v>
      </c>
      <c r="AH33" s="116"/>
      <c r="AI33" s="116"/>
      <c r="AJ33" s="116"/>
      <c r="AK33" s="116" t="s">
        <v>1524</v>
      </c>
      <c r="AL33" s="116" t="s">
        <v>1379</v>
      </c>
      <c r="AM33" s="116"/>
      <c r="AN33" s="116" t="s">
        <v>1525</v>
      </c>
      <c r="AO33" s="116" t="s">
        <v>1526</v>
      </c>
      <c r="AP33" s="116" t="s">
        <v>1401</v>
      </c>
      <c r="AQ33" s="116"/>
      <c r="AR33" s="116"/>
      <c r="AS33" s="116" t="s">
        <v>1402</v>
      </c>
      <c r="AT33" s="116" t="s">
        <v>1403</v>
      </c>
      <c r="AU33" s="116" t="s">
        <v>1527</v>
      </c>
      <c r="AV33" s="116"/>
      <c r="AW33" s="116" t="s">
        <v>1528</v>
      </c>
      <c r="AX33" s="116"/>
      <c r="AY33" s="116"/>
      <c r="AZ33" s="116" t="s">
        <v>1379</v>
      </c>
      <c r="BA33" s="116" t="s">
        <v>1529</v>
      </c>
      <c r="BB33" s="113"/>
    </row>
    <row r="34" spans="1:54" customFormat="1" ht="12.75" customHeight="1">
      <c r="A34" s="116"/>
      <c r="B34" s="224"/>
      <c r="C34" s="116" t="s">
        <v>1530</v>
      </c>
      <c r="D34" s="116"/>
      <c r="E34" s="116" t="s">
        <v>1531</v>
      </c>
      <c r="F34" s="116"/>
      <c r="G34" s="116"/>
      <c r="H34" s="116"/>
      <c r="I34" s="116" t="s">
        <v>1532</v>
      </c>
      <c r="J34" s="116" t="s">
        <v>1531</v>
      </c>
      <c r="K34" s="116" t="s">
        <v>1533</v>
      </c>
      <c r="L34" s="116" t="s">
        <v>1534</v>
      </c>
      <c r="M34" s="116" t="s">
        <v>1535</v>
      </c>
      <c r="N34" s="116" t="s">
        <v>1536</v>
      </c>
      <c r="O34" s="116" t="s">
        <v>1537</v>
      </c>
      <c r="P34" s="116" t="s">
        <v>1538</v>
      </c>
      <c r="Q34" s="116"/>
      <c r="R34" s="116"/>
      <c r="S34" s="116" t="s">
        <v>1539</v>
      </c>
      <c r="T34" s="116" t="s">
        <v>1540</v>
      </c>
      <c r="U34" s="116" t="s">
        <v>1541</v>
      </c>
      <c r="V34" s="116"/>
      <c r="W34" s="116" t="s">
        <v>1542</v>
      </c>
      <c r="X34" s="116" t="s">
        <v>1543</v>
      </c>
      <c r="Y34" s="116" t="s">
        <v>1544</v>
      </c>
      <c r="Z34" s="116"/>
      <c r="AA34" s="116"/>
      <c r="AB34" s="116"/>
      <c r="AC34" s="116" t="s">
        <v>1545</v>
      </c>
      <c r="AD34" s="116" t="s">
        <v>1546</v>
      </c>
      <c r="AE34" s="116" t="s">
        <v>1547</v>
      </c>
      <c r="AF34" s="116" t="s">
        <v>1548</v>
      </c>
      <c r="AG34" s="116" t="s">
        <v>1549</v>
      </c>
      <c r="AH34" s="116"/>
      <c r="AI34" s="116"/>
      <c r="AJ34" s="116"/>
      <c r="AK34" s="116" t="s">
        <v>1550</v>
      </c>
      <c r="AL34" s="116" t="s">
        <v>1534</v>
      </c>
      <c r="AM34" s="116"/>
      <c r="AN34" s="116" t="s">
        <v>1551</v>
      </c>
      <c r="AO34" s="116" t="s">
        <v>1552</v>
      </c>
      <c r="AP34" s="116" t="s">
        <v>1553</v>
      </c>
      <c r="AQ34" s="116"/>
      <c r="AR34" s="116"/>
      <c r="AS34" s="116" t="s">
        <v>1554</v>
      </c>
      <c r="AT34" s="116" t="s">
        <v>1555</v>
      </c>
      <c r="AU34" s="116" t="s">
        <v>1556</v>
      </c>
      <c r="AV34" s="116"/>
      <c r="AW34" s="116" t="s">
        <v>1557</v>
      </c>
      <c r="AX34" s="116"/>
      <c r="AY34" s="116"/>
      <c r="AZ34" s="116" t="s">
        <v>1558</v>
      </c>
      <c r="BA34" s="116" t="s">
        <v>1559</v>
      </c>
      <c r="BB34" s="113"/>
    </row>
    <row r="35" spans="1:54" customFormat="1" ht="12.75" customHeight="1">
      <c r="A35" s="113" t="s">
        <v>831</v>
      </c>
      <c r="B35" s="224"/>
      <c r="C35" s="119" t="str">
        <f>SUBSTITUTE(SUBSTITUTE(SUBSTITUTE(SUBSTITUTE(SUBSTITUTE(SUBSTITUTE(SUBSTITUTE(SUBSTITUTE(SUBSTITUTE(SUBSTITUTE(SUBSTITUTE(SUBSTITUTE(SUBSTITUTE(SUBSTITUTE(SUBSTITUTE(C$30,$A$53,C$53),$A$54,C$54),$A$55,C$55),$A$56,C$56),$A$57,C$57),$A$58,C$58),$A$59,C$59),$A$60,C$60),$A$61,C$61),$A$62,C$62),$A$63,C$63),$A$64,C$64),$A$65,C$65),$A$66,C$66),$A$67,C$67)</f>
        <v xml:space="preserve">How will the ad affect your use of [[ brand_name ]]?  </v>
      </c>
      <c r="D35" s="120" t="str">
        <f>Optimized!$D19</f>
        <v xml:space="preserve">How will the ad affect your use of [[ brand_name ]]?  </v>
      </c>
      <c r="E35" s="119" t="str">
        <f>SUBSTITUTE(SUBSTITUTE(SUBSTITUTE(SUBSTITUTE(SUBSTITUTE(SUBSTITUTE(SUBSTITUTE(SUBSTITUTE(SUBSTITUTE(SUBSTITUTE(SUBSTITUTE(SUBSTITUTE(SUBSTITUTE(SUBSTITUTE(SUBSTITUTE(E$30,$A$53,E$53),$A$54,E$54),$A$55,E$55),$A$56,E$56),$A$57,E$57),$A$58,E$58),$A$59,E$59),$A$60,E$60),$A$61,E$61),$A$62,E$62),$A$63,E$63),$A$64,E$64),$A$65,E$65),$A$66,E$66),$A$67,E$67)</f>
        <v>¿En qué medida este comercial influye en tu interés de usar de [[ brand_name ]]?</v>
      </c>
      <c r="F35" s="120" t="str">
        <f>Optimized!$D19</f>
        <v xml:space="preserve">How will the ad affect your use of [[ brand_name ]]?  </v>
      </c>
      <c r="G35" s="120" t="str">
        <f>Optimized!$F19</f>
        <v xml:space="preserve">Como você acha que o anúncio vai afetar o seu uso de [[ brand_name ]]?  </v>
      </c>
      <c r="H35" s="120" t="str">
        <f>Optimized!$O19</f>
        <v xml:space="preserve">How will the ad affect your use of [[ brand_name ]]?  </v>
      </c>
      <c r="I35" s="119" t="str">
        <f t="shared" ref="I35:P35" si="12">SUBSTITUTE(SUBSTITUTE(SUBSTITUTE(SUBSTITUTE(SUBSTITUTE(SUBSTITUTE(SUBSTITUTE(SUBSTITUTE(SUBSTITUTE(SUBSTITUTE(SUBSTITUTE(SUBSTITUTE(SUBSTITUTE(SUBSTITUTE(SUBSTITUTE(I$30,$A$53,I$53),$A$54,I$54),$A$55,I$55),$A$56,I$56),$A$57,I$57),$A$58,I$58),$A$59,I$59),$A$60,I$60),$A$61,I$61),$A$62,I$62),$A$63,I$63),$A$64,I$64),$A$65,I$65),$A$66,I$66),$A$67,I$67)</f>
        <v xml:space="preserve">Dans quelle mesure la publicité affectera-t-elle votre utilisation de [[ brand_name ]]? </v>
      </c>
      <c r="J35" s="119" t="str">
        <f t="shared" si="12"/>
        <v>¿En qué medida este comercial influye en tu interés de comprar [[ brand_name ]]?</v>
      </c>
      <c r="K35" s="119" t="str">
        <f t="shared" si="12"/>
        <v xml:space="preserve">请问您认为这个广告对您今后使用[[ brand_name ]] 的情况会产生怎样的影响呢？  </v>
      </c>
      <c r="L35" s="119" t="str">
        <f t="shared" si="12"/>
        <v>¿Cómo cree usted que el anuncio va a afectar su consumo/uso de [[ brand_name ]]?</v>
      </c>
      <c r="M35" s="119" t="str">
        <f t="shared" si="12"/>
        <v>Jakým způsobem tato reklama ovlivní Váš postoj ke značce [[ brand_name_N ]]</v>
      </c>
      <c r="N35" s="119" t="str">
        <f t="shared" si="12"/>
        <v>Hvordan vil reklamen påvirke din brug af [[ brand_name ]]?</v>
      </c>
      <c r="O35" s="119" t="str">
        <f t="shared" si="12"/>
        <v>كيف سيؤثر الإعلان على استخدامك لـ [[ brand_name ]]؟</v>
      </c>
      <c r="P35" s="119" t="str">
        <f t="shared" si="12"/>
        <v>Kuinka tämä mainos tulee vaikuttamaan mainoksen tuotemerkin käyttöösi?</v>
      </c>
      <c r="Q35" s="120" t="str">
        <f>Optimized!$K19</f>
        <v xml:space="preserve">Dans quelle mesure cette publicité influencera-t-elle votre usage de/d’ [[ brand_name ]] ?  </v>
      </c>
      <c r="R35" s="120" t="str">
        <f>Optimized!$G19</f>
        <v>Wie wird die Werbung Ihre Verwendung von [[ brand_name ]] beeinflussen?</v>
      </c>
      <c r="S35" s="119" t="str">
        <f>SUBSTITUTE(SUBSTITUTE(SUBSTITUTE(SUBSTITUTE(SUBSTITUTE(SUBSTITUTE(SUBSTITUTE(SUBSTITUTE(SUBSTITUTE(SUBSTITUTE(SUBSTITUTE(SUBSTITUTE(SUBSTITUTE(SUBSTITUTE(SUBSTITUTE(S$30,$A$53,S$53),$A$54,S$54),$A$55,S$55),$A$56,S$56),$A$57,S$57),$A$58,S$58),$A$59,S$59),$A$60,S$60),$A$61,S$61),$A$62,S$62),$A$63,S$63),$A$64,S$64),$A$65,S$65),$A$66,S$66),$A$67,S$67)</f>
        <v>Πώς πιστεύετε ότι η διαφήμιση αυτή θα σας επηρεάσει στη χρήση του/της [[ brand_name ]];</v>
      </c>
      <c r="T35" s="119" t="str">
        <f>SUBSTITUTE(SUBSTITUTE(SUBSTITUTE(SUBSTITUTE(SUBSTITUTE(SUBSTITUTE(SUBSTITUTE(SUBSTITUTE(SUBSTITUTE(SUBSTITUTE(SUBSTITUTE(SUBSTITUTE(SUBSTITUTE(SUBSTITUTE(SUBSTITUTE(T$30,$A$53,T$53),$A$54,T$54),$A$55,T$55),$A$56,T$56),$A$57,T$57),$A$58,T$58),$A$59,T$59),$A$60,T$60),$A$61,T$61),$A$62,T$62),$A$63,T$63),$A$64,T$64),$A$65,T$65),$A$66,T$66),$A$67,T$67)</f>
        <v>您認為呢個廣告將會點樣影響您使用[[ brand_name ]]呢?</v>
      </c>
      <c r="U35" s="119" t="str">
        <f>SUBSTITUTE(SUBSTITUTE(SUBSTITUTE(SUBSTITUTE(SUBSTITUTE(SUBSTITUTE(SUBSTITUTE(SUBSTITUTE(SUBSTITUTE(SUBSTITUTE(SUBSTITUTE(SUBSTITUTE(SUBSTITUTE(SUBSTITUTE(SUBSTITUTE(U$30,$A$53,U$53),$A$54,U$54),$A$55,U$55),$A$56,U$56),$A$57,U$57),$A$58,U$58),$A$59,U$59),$A$60,U$60),$A$61,U$61),$A$62,U$62),$A$63,U$63),$A$64,U$64),$A$65,U$65),$A$66,U$66),$A$67,U$67)</f>
        <v>Hogyan befolyásolja a(z) [[ brand_name ]] márkával való kapcsolatát az imént látott reklám?</v>
      </c>
      <c r="V35" s="120" t="str">
        <f>Optimized!$D19</f>
        <v xml:space="preserve">How will the ad affect your use of [[ brand_name ]]?  </v>
      </c>
      <c r="W35" s="119" t="str">
        <f>SUBSTITUTE(SUBSTITUTE(SUBSTITUTE(SUBSTITUTE(SUBSTITUTE(SUBSTITUTE(SUBSTITUTE(SUBSTITUTE(SUBSTITUTE(SUBSTITUTE(SUBSTITUTE(SUBSTITUTE(SUBSTITUTE(SUBSTITUTE(SUBSTITUTE(W$30,$A$53,W$53),$A$54,W$54),$A$55,W$55),$A$56,W$56),$A$57,W$57),$A$58,W$58),$A$59,W$59),$A$60,W$60),$A$61,W$61),$A$62,W$62),$A$63,W$63),$A$64,W$64),$A$65,W$65),$A$66,W$66),$A$67,W$67)</f>
        <v>यह विज्ञापन आपके [[ brand_name ]] के खरीदारी पर किस तरह असर करेगा?</v>
      </c>
      <c r="X35" s="119" t="str">
        <f>SUBSTITUTE(SUBSTITUTE(SUBSTITUTE(SUBSTITUTE(SUBSTITUTE(SUBSTITUTE(SUBSTITUTE(SUBSTITUTE(SUBSTITUTE(SUBSTITUTE(SUBSTITUTE(SUBSTITUTE(SUBSTITUTE(SUBSTITUTE(SUBSTITUTE(X$30,$A$53,X$53),$A$54,X$54),$A$55,X$55),$A$56,X$56),$A$57,X$57),$A$58,X$58),$A$59,X$59),$A$60,X$60),$A$61,X$61),$A$62,X$62),$A$63,X$63),$A$64,X$64),$A$65,X$65),$A$66,X$66),$A$67,X$67)</f>
        <v xml:space="preserve">यह विज्ञापन आपके [[brand name]] की खरीदारी पर कैसा असर करेगा? </v>
      </c>
      <c r="Y35" s="119" t="str">
        <f>SUBSTITUTE(SUBSTITUTE(SUBSTITUTE(SUBSTITUTE(SUBSTITUTE(SUBSTITUTE(SUBSTITUTE(SUBSTITUTE(SUBSTITUTE(SUBSTITUTE(SUBSTITUTE(SUBSTITUTE(SUBSTITUTE(SUBSTITUTE(SUBSTITUTE(Y$30,$A$53,Y$53),$A$54,Y$54),$A$55,Y$55),$A$56,Y$56),$A$57,Y$57),$A$58,Y$58),$A$59,Y$59),$A$60,Y$60),$A$61,Y$61),$A$62,Y$62),$A$63,Y$63),$A$64,Y$64),$A$65,Y$65),$A$66,Y$66),$A$67,Y$67)</f>
        <v>நீங்கள் [[ brand_name ]] ஐ வாங்குவதில்  விளம்பரம் எந்த மாதிரி தாக்கத்தை ஏற்படுத்தும் ?</v>
      </c>
      <c r="Z35" s="120" t="str">
        <f>Optimized!$L19</f>
        <v>Bagaimanakah iklan tadi akan mempengaruhi penggunaan Anda untuk [[ brand_name ]]?</v>
      </c>
      <c r="AA35" s="120" t="str">
        <f>Optimized!$D19</f>
        <v xml:space="preserve">How will the ad affect your use of [[ brand_name ]]?  </v>
      </c>
      <c r="AB35" s="120" t="str">
        <f>Optimized!$H19</f>
        <v xml:space="preserve">In quale modo questa pubblicità modificherà il Suo comportamento nei confronti di [[ brand_name ]]?  </v>
      </c>
      <c r="AC35" s="119" t="str">
        <f>SUBSTITUTE(SUBSTITUTE(SUBSTITUTE(SUBSTITUTE(SUBSTITUTE(SUBSTITUTE(SUBSTITUTE(SUBSTITUTE(SUBSTITUTE(SUBSTITUTE(SUBSTITUTE(SUBSTITUTE(SUBSTITUTE(SUBSTITUTE(SUBSTITUTE(AC$30,$A$53,AC$53),$A$54,AC$54),$A$55,AC$55),$A$56,AC$56),$A$57,AC$57),$A$58,AC$58),$A$59,AC$59),$A$60,AC$60),$A$61,AC$61),$A$62,AC$62),$A$63,AC$63),$A$64,AC$64),$A$65,AC$65),$A$66,AC$66),$A$67,AC$67)</f>
        <v>この[[ brand_name ]] のコマーシャルをご覧になって、どの程度[[ brand_name ]] を選んでみたいと思いますか。
このコマーシャルを見て…</v>
      </c>
      <c r="AD35" s="119" t="str">
        <f>SUBSTITUTE(SUBSTITUTE(SUBSTITUTE(SUBSTITUTE(SUBSTITUTE(SUBSTITUTE(SUBSTITUTE(SUBSTITUTE(SUBSTITUTE(SUBSTITUTE(SUBSTITUTE(SUBSTITUTE(SUBSTITUTE(SUBSTITUTE(SUBSTITUTE(AD$30,$A$53,AD$53),$A$54,AD$54),$A$55,AD$55),$A$56,AD$56),$A$57,AD$57),$A$58,AD$58),$A$59,AD$59),$A$60,AD$60),$A$61,AD$61),$A$62,AD$62),$A$63,AD$63),$A$64,AD$64),$A$65,AD$65),$A$66,AD$66),$A$67,AD$67)</f>
        <v>كيف سيؤثر الإعلان على استخدامك لـ [[ brand_name ]] ؟</v>
      </c>
      <c r="AE35" s="119" t="str">
        <f>SUBSTITUTE(SUBSTITUTE(SUBSTITUTE(SUBSTITUTE(SUBSTITUTE(SUBSTITUTE(SUBSTITUTE(SUBSTITUTE(SUBSTITUTE(SUBSTITUTE(SUBSTITUTE(SUBSTITUTE(SUBSTITUTE(SUBSTITUTE(SUBSTITUTE(AE$30,$A$53,AE$53),$A$54,AE$54),$A$55,AE$55),$A$56,AE$56),$A$57,AE$57),$A$58,AE$58),$A$59,AE$59),$A$60,AE$60),$A$61,AE$61),$A$62,AE$62),$A$63,AE$63),$A$64,AE$64),$A$65,AE$65),$A$66,AE$66),$A$67,AE$67)</f>
        <v>방금 보신 [[ brand_name ]] 광고를 생각해 볼 때, 광고가 귀하의 [[ brand_name ]] 구매에 어떤 영향을 미칠 것 같습니까?</v>
      </c>
      <c r="AF35" s="119" t="str">
        <f>SUBSTITUTE(SUBSTITUTE(SUBSTITUTE(SUBSTITUTE(SUBSTITUTE(SUBSTITUTE(SUBSTITUTE(SUBSTITUTE(SUBSTITUTE(SUBSTITUTE(SUBSTITUTE(SUBSTITUTE(SUBSTITUTE(SUBSTITUTE(SUBSTITUTE(AF$30,$A$53,AF$53),$A$54,AF$54),$A$55,AF$55),$A$56,AF$56),$A$57,AF$57),$A$58,AF$58),$A$59,AF$59),$A$60,AF$60),$A$61,AF$61),$A$62,AF$62),$A$63,AF$63),$A$64,AF$64),$A$65,AF$65),$A$66,AF$66),$A$67,AF$67)</f>
        <v>广告将如何影响您对[[ brand_name ]]的使用？</v>
      </c>
      <c r="AG35" s="119" t="str">
        <f>SUBSTITUTE(SUBSTITUTE(SUBSTITUTE(SUBSTITUTE(SUBSTITUTE(SUBSTITUTE(SUBSTITUTE(SUBSTITUTE(SUBSTITUTE(SUBSTITUTE(SUBSTITUTE(SUBSTITUTE(SUBSTITUTE(SUBSTITUTE(SUBSTITUTE(AG$30,$A$53,AG$53),$A$54,AG$54),$A$55,AG$55),$A$56,AG$56),$A$57,AG$57),$A$58,AG$58),$A$59,AG$59),$A$60,AG$60),$A$61,AG$61),$A$62,AG$62),$A$63,AG$63),$A$64,AG$64),$A$65,AG$65),$A$66,AG$66),$A$67,AG$67)</f>
        <v>Bagaimanakah iklan ini akan mempengaruhi penggunaan anda terhadap [[ brand_name ]]?</v>
      </c>
      <c r="AH35" s="120" t="str">
        <f>Optimized!$M19</f>
        <v>¿Cómo influirá el anuncio en el uso que haces de [[ brand_name ]]?</v>
      </c>
      <c r="AI35" s="120" t="str">
        <f>Optimized!$I19</f>
        <v>Hoe zal de reclame uw gebruik van [[ brand_name ]] beïnvloeden?</v>
      </c>
      <c r="AJ35" s="120" t="str">
        <f>Optimized!$D19</f>
        <v xml:space="preserve">How will the ad affect your use of [[ brand_name ]]?  </v>
      </c>
      <c r="AK35" s="119" t="str">
        <f>SUBSTITUTE(SUBSTITUTE(SUBSTITUTE(SUBSTITUTE(SUBSTITUTE(SUBSTITUTE(SUBSTITUTE(SUBSTITUTE(SUBSTITUTE(SUBSTITUTE(SUBSTITUTE(SUBSTITUTE(SUBSTITUTE(SUBSTITUTE(SUBSTITUTE(AK$30,$A$53,AK$53),$A$54,AK$54),$A$55,AK$55),$A$56,AK$56),$A$57,AK$57),$A$58,AK$58),$A$59,AK$59),$A$60,AK$60),$A$61,AK$61),$A$62,AK$62),$A$63,AK$63),$A$64,AK$64),$A$65,AK$65),$A$66,AK$66),$A$67,AK$67)</f>
        <v xml:space="preserve">Hvordan tror du reklamen vil påvirke din bruk av [[ brand_name ]]? </v>
      </c>
      <c r="AL35" s="119" t="str">
        <f>SUBSTITUTE(SUBSTITUTE(SUBSTITUTE(SUBSTITUTE(SUBSTITUTE(SUBSTITUTE(SUBSTITUTE(SUBSTITUTE(SUBSTITUTE(SUBSTITUTE(SUBSTITUTE(SUBSTITUTE(SUBSTITUTE(SUBSTITUTE(SUBSTITUTE(AL$30,$A$53,AL$53),$A$54,AL$54),$A$55,AL$55),$A$56,AL$56),$A$57,AL$57),$A$58,AL$58),$A$59,AL$59),$A$60,AL$60),$A$61,AL$61),$A$62,AL$62),$A$63,AL$63),$A$64,AL$64),$A$65,AL$65),$A$66,AL$66),$A$67,AL$67)</f>
        <v>¿Cómo cree usted que el anuncio va a afectar su consumo/uso de [[ brand_name ]]?</v>
      </c>
      <c r="AM35" s="120" t="str">
        <f>Optimized!$N19</f>
        <v>Paano makakaapekto ang patalastas sa paggamit mo ng [[ brand_name ]]?</v>
      </c>
      <c r="AN35" s="119" t="str">
        <f>SUBSTITUTE(SUBSTITUTE(SUBSTITUTE(SUBSTITUTE(SUBSTITUTE(SUBSTITUTE(SUBSTITUTE(SUBSTITUTE(SUBSTITUTE(SUBSTITUTE(SUBSTITUTE(SUBSTITUTE(SUBSTITUTE(SUBSTITUTE(SUBSTITUTE(AN$30,$A$53,AN$53),$A$54,AN$54),$A$55,AN$55),$A$56,AN$56),$A$57,AN$57),$A$58,AN$58),$A$59,AN$59),$A$60,AN$60),$A$61,AN$61),$A$62,AN$62),$A$63,AN$63),$A$64,AN$64),$A$65,AN$65),$A$66,AN$66),$A$67,AN$67)</f>
        <v>Jak ta reklama wpłynie na kupowanie przez Pana(ią) [[ brand_name_G ]]?</v>
      </c>
      <c r="AO35" s="119" t="str">
        <f>SUBSTITUTE(SUBSTITUTE(SUBSTITUTE(SUBSTITUTE(SUBSTITUTE(SUBSTITUTE(SUBSTITUTE(SUBSTITUTE(SUBSTITUTE(SUBSTITUTE(SUBSTITUTE(SUBSTITUTE(SUBSTITUTE(SUBSTITUTE(SUBSTITUTE(AO$30,$A$53,AO$53),$A$54,AO$54),$A$55,AO$55),$A$56,AO$56),$A$57,AO$57),$A$58,AO$58),$A$59,AO$59),$A$60,AO$60),$A$61,AO$61),$A$62,AO$62),$A$63,AO$63),$A$64,AO$64),$A$65,AO$65),$A$66,AO$66),$A$67,AO$67)</f>
        <v xml:space="preserve">Até que ponto este anuncio vai influenciar o uso que faz de [[ brand_name ]]?  </v>
      </c>
      <c r="AP35" s="119" t="str">
        <f>SUBSTITUTE(SUBSTITUTE(SUBSTITUTE(SUBSTITUTE(SUBSTITUTE(SUBSTITUTE(SUBSTITUTE(SUBSTITUTE(SUBSTITUTE(SUBSTITUTE(SUBSTITUTE(SUBSTITUTE(SUBSTITUTE(SUBSTITUTE(SUBSTITUTE(AP$30,$A$53,AP$53),$A$54,AP$54),$A$55,AP$55),$A$56,AP$56),$A$57,AP$57),$A$58,AP$58),$A$59,AP$59),$A$60,AP$60),$A$61,AP$61),$A$62,AP$62),$A$63,AP$63),$A$64,AP$64),$A$65,AP$65),$A$66,AP$66),$A$67,AP$67)</f>
        <v xml:space="preserve">Cum credeti ca va influenta reclama cumpararea dumneavoastra de [[ brand_name ]]? </v>
      </c>
      <c r="AQ35" s="120" t="str">
        <f>Optimized!$D19</f>
        <v xml:space="preserve">How will the ad affect your use of [[ brand_name ]]?  </v>
      </c>
      <c r="AR35" s="120" t="str">
        <f>Optimized!$D19</f>
        <v xml:space="preserve">How will the ad affect your use of [[ brand_name ]]?  </v>
      </c>
      <c r="AS35" s="119" t="str">
        <f>SUBSTITUTE(SUBSTITUTE(SUBSTITUTE(SUBSTITUTE(SUBSTITUTE(SUBSTITUTE(SUBSTITUTE(SUBSTITUTE(SUBSTITUTE(SUBSTITUTE(SUBSTITUTE(SUBSTITUTE(SUBSTITUTE(SUBSTITUTE(SUBSTITUTE(AS$30,$A$53,AS$53),$A$54,AS$54),$A$55,AS$55),$A$56,AS$56),$A$57,AS$57),$A$58,AS$58),$A$59,AS$59),$A$60,AS$60),$A$61,AS$61),$A$62,AS$62),$A$63,AS$63),$A$64,AS$64),$A$65,AS$65),$A$66,AS$66),$A$67,AS$67)</f>
        <v xml:space="preserve">¿Cómo crees que el anuncio influirá en la compra que haces de [[ brand_name ]]?  </v>
      </c>
      <c r="AT35" s="119" t="str">
        <f>SUBSTITUTE(SUBSTITUTE(SUBSTITUTE(SUBSTITUTE(SUBSTITUTE(SUBSTITUTE(SUBSTITUTE(SUBSTITUTE(SUBSTITUTE(SUBSTITUTE(SUBSTITUTE(SUBSTITUTE(SUBSTITUTE(SUBSTITUTE(SUBSTITUTE(AT$30,$A$53,AT$53),$A$54,AT$54),$A$55,AT$55),$A$56,AT$56),$A$57,AT$57),$A$58,AT$58),$A$59,AT$59),$A$60,AT$60),$A$61,AT$61),$A$62,AT$62),$A$63,AT$63),$A$64,AT$64),$A$65,AT$65),$A$66,AT$66),$A$67,AT$67)</f>
        <v>Hur kommer reklamen att påverka din användning av [[ brand_name ]]?</v>
      </c>
      <c r="AU35" s="119" t="str">
        <f>SUBSTITUTE(SUBSTITUTE(SUBSTITUTE(SUBSTITUTE(SUBSTITUTE(SUBSTITUTE(SUBSTITUTE(SUBSTITUTE(SUBSTITUTE(SUBSTITUTE(SUBSTITUTE(SUBSTITUTE(SUBSTITUTE(SUBSTITUTE(SUBSTITUTE(AU$30,$A$53,AU$53),$A$54,AU$54),$A$55,AU$55),$A$56,AU$56),$A$57,AU$57),$A$58,AU$58),$A$59,AU$59),$A$60,AU$60),$A$61,AU$61),$A$62,AU$62),$A$63,AU$63),$A$64,AU$64),$A$65,AU$65),$A$66,AU$66),$A$67,AU$67)</f>
        <v xml:space="preserve">請問這個廣告將會如何影響您使用 [[ brand_name ]] 的情況呢？ </v>
      </c>
      <c r="AV35" s="120" t="str">
        <f>Optimized!$J19</f>
        <v>คุณคิดว่าโฆษณานี้มีผลกับการ ซื้อ [[ brand_name ]] ของคุณอย่างไรคะ/ครับ?</v>
      </c>
      <c r="AW35" s="119" t="str">
        <f>SUBSTITUTE(SUBSTITUTE(SUBSTITUTE(SUBSTITUTE(SUBSTITUTE(SUBSTITUTE(SUBSTITUTE(SUBSTITUTE(SUBSTITUTE(SUBSTITUTE(SUBSTITUTE(SUBSTITUTE(SUBSTITUTE(SUBSTITUTE(SUBSTITUTE(AW$30,$A$53,AW$53),$A$54,AW$54),$A$55,AW$55),$A$56,AW$56),$A$57,AW$57),$A$58,AW$58),$A$59,AW$59),$A$60,AW$60),$A$61,AW$61),$A$62,AW$62),$A$63,AW$63),$A$64,AW$64),$A$65,AW$65),$A$66,AW$66),$A$67,AW$67)</f>
        <v>Bu reklam sizin [[ brand_name ]] kullanımı konusundaki davranışınızı nasıl etkileyecektir?</v>
      </c>
      <c r="AX35" s="119" t="str">
        <f>SUBSTITUTE(SUBSTITUTE(SUBSTITUTE(SUBSTITUTE(SUBSTITUTE(SUBSTITUTE(SUBSTITUTE(SUBSTITUTE(SUBSTITUTE(SUBSTITUTE(SUBSTITUTE(SUBSTITUTE(SUBSTITUTE(SUBSTITUTE(SUBSTITUTE(AX$30,$A$53,AX$53),$A$54,AX$54),$A$55,AX$55),$A$56,AX$56),$A$57,AX$57),$A$58,AX$58),$A$59,AX$59),$A$60,AX$60),$A$61,AX$61),$A$62,AX$62),$A$63,AX$63),$A$64,AX$64),$A$65,AX$65),$A$66,AX$66),$A$67,AX$67)</f>
        <v/>
      </c>
      <c r="AY35" s="120" t="str">
        <f>Optimized!$O19</f>
        <v xml:space="preserve">How will the ad affect your use of [[ brand_name ]]?  </v>
      </c>
      <c r="AZ35" s="119" t="str">
        <f>SUBSTITUTE(SUBSTITUTE(SUBSTITUTE(SUBSTITUTE(SUBSTITUTE(SUBSTITUTE(SUBSTITUTE(SUBSTITUTE(SUBSTITUTE(SUBSTITUTE(SUBSTITUTE(SUBSTITUTE(SUBSTITUTE(SUBSTITUTE(SUBSTITUTE(AZ$30,$A$53,AZ$53),$A$54,AZ$54),$A$55,AZ$55),$A$56,AZ$56),$A$57,AZ$57),$A$58,AZ$58),$A$59,AZ$59),$A$60,AZ$60),$A$61,AZ$61),$A$62,AZ$62),$A$63,AZ$63),$A$64,AZ$64),$A$65,AZ$65),$A$66,AZ$66),$A$67,AZ$67)</f>
        <v>¿Cómo afectará el comercial su uso de [[ brand_name ]]?</v>
      </c>
      <c r="BA35" s="119" t="str">
        <f>SUBSTITUTE(SUBSTITUTE(SUBSTITUTE(SUBSTITUTE(SUBSTITUTE(SUBSTITUTE(SUBSTITUTE(SUBSTITUTE(SUBSTITUTE(SUBSTITUTE(SUBSTITUTE(SUBSTITUTE(SUBSTITUTE(SUBSTITUTE(SUBSTITUTE(BA$30,$A$53,BA$53),$A$54,BA$54),$A$55,BA$55),$A$56,BA$56),$A$57,BA$57),$A$58,BA$58),$A$59,BA$59),$A$60,BA$60),$A$61,BA$61),$A$62,BA$62),$A$63,BA$63),$A$64,BA$64),$A$65,BA$65),$A$66,BA$66),$A$67,BA$67)</f>
        <v xml:space="preserve">Anh/Chị nghĩ là quảng cáo đó sẽ ảnh hưởng như thế nào đến việc Anh/Chị mua [[ brand_name ]]? </v>
      </c>
      <c r="BB35" s="113"/>
    </row>
    <row r="36" spans="1:54" customFormat="1" ht="12.75" customHeight="1">
      <c r="A36" s="113" t="s">
        <v>833</v>
      </c>
      <c r="B36" s="224"/>
      <c r="C36" s="119" t="str">
        <f>SUBSTITUTE(SUBSTITUTE(SUBSTITUTE(SUBSTITUTE(SUBSTITUTE(SUBSTITUTE(SUBSTITUTE(SUBSTITUTE(SUBSTITUTE(SUBSTITUTE(SUBSTITUTE(SUBSTITUTE(SUBSTITUTE(SUBSTITUTE(SUBSTITUTE(C$31,$A$53,C$53),$A$54,C$54),$A$55,C$55),$A$56,C$56),$A$57,C$57),$A$58,C$58),$A$59,C$59),$A$60,C$60),$A$61,C$61),$A$62,C$62),$A$63,C$63),$A$64,C$64),$A$65,C$65),$A$66,C$66),$A$67,C$67)</f>
        <v>Makes me much more likely to consider choosing [[ brand_name ]] again</v>
      </c>
      <c r="D36" s="120" t="str">
        <f>Optimized!$D20</f>
        <v>Makes me much more likely to consider choosing [[ brand_name ]] again</v>
      </c>
      <c r="E36" s="119" t="str">
        <f>SUBSTITUTE(SUBSTITUTE(SUBSTITUTE(SUBSTITUTE(SUBSTITUTE(SUBSTITUTE(SUBSTITUTE(SUBSTITUTE(SUBSTITUTE(SUBSTITUTE(SUBSTITUTE(SUBSTITUTE(SUBSTITUTE(SUBSTITUTE(SUBSTITUTE(E$31,$A$53,E$53),$A$54,E$54),$A$55,E$55),$A$56,E$56),$A$57,E$57),$A$58,E$58),$A$59,E$59),$A$60,E$60),$A$61,E$61),$A$62,E$62),$A$63,E$63),$A$64,E$64),$A$65,E$65),$A$66,E$66),$A$67,E$67)</f>
        <v>Este comercial hace mucho más probable que elija [[ brand_name ]] nuevamente</v>
      </c>
      <c r="F36" s="120" t="str">
        <f>Optimized!$D20</f>
        <v>Makes me much more likely to consider choosing [[ brand_name ]] again</v>
      </c>
      <c r="G36" s="120" t="str">
        <f>Optimized!$F20</f>
        <v xml:space="preserve">É muito provável que eu escolha [[ brand_name ]] de novo </v>
      </c>
      <c r="H36" s="120" t="str">
        <f>Optimized!$O20</f>
        <v>Makes me much more likely to consider choosing [[ brand_name ]] again</v>
      </c>
      <c r="I36" s="119" t="str">
        <f t="shared" ref="I36:P36" si="13">SUBSTITUTE(SUBSTITUTE(SUBSTITUTE(SUBSTITUTE(SUBSTITUTE(SUBSTITUTE(SUBSTITUTE(SUBSTITUTE(SUBSTITUTE(SUBSTITUTE(SUBSTITUTE(SUBSTITUTE(SUBSTITUTE(SUBSTITUTE(SUBSTITUTE(I$31,$A$53,I$53),$A$54,I$54),$A$55,I$55),$A$56,I$56),$A$57,I$57),$A$58,I$58),$A$59,I$59),$A$60,I$60),$A$61,I$61),$A$62,I$62),$A$63,I$63),$A$64,I$64),$A$65,I$65),$A$66,I$66),$A$67,I$67)</f>
        <v>Me rend beaucoup plus susceptible de prendre [[ brand_name ]] en considération de nouveau</v>
      </c>
      <c r="J36" s="119" t="str">
        <f t="shared" si="13"/>
        <v>Este comercial hace mucho más probable que considere elegir [[ brand_name ]] nuevamente</v>
      </c>
      <c r="K36" s="119" t="str">
        <f t="shared" si="13"/>
        <v>这个广告让我非常有可能会考虑再选择[[ brand_name ]]</v>
      </c>
      <c r="L36" s="119" t="str">
        <f t="shared" si="13"/>
        <v>Hace mucho más probable que considere elegir [[ brand_name ]] otra vez</v>
      </c>
      <c r="M36" s="119" t="str">
        <f t="shared" si="13"/>
        <v>Přesvědčí mě, abych silně uvažoval/a o tom, že si značku [[ brand_name_N ]] vyberu znovu</v>
      </c>
      <c r="N36" s="119" t="str">
        <f t="shared" si="13"/>
        <v>Gør det meget mere sandsynligt, at jeg vil overveje at vælge [[ brand_name ]] igen</v>
      </c>
      <c r="O36" s="119" t="str">
        <f t="shared" si="13"/>
        <v>يجعلني أكثر احتمالا بكثير أن افكر في اختيار [[ brand_name ]] مرة أخرى</v>
      </c>
      <c r="P36" s="119" t="str">
        <f t="shared" si="13"/>
        <v>Saa minut vahvasti harkitsemaan mainoksen tuotemerkin valitsemista uudestaan</v>
      </c>
      <c r="Q36" s="120" t="str">
        <f>Optimized!$K20</f>
        <v>M’incite fortement à réessayer [[ brand_name ]] lors d'un prochain achat</v>
      </c>
      <c r="R36" s="120" t="str">
        <f>Optimized!$G20</f>
        <v xml:space="preserve">Werde [[ brand_name ]] beim nächsten Einkauf wahrscheinlich wieder viel stärker in Betracht ziehen </v>
      </c>
      <c r="S36" s="119" t="str">
        <f>SUBSTITUTE(SUBSTITUTE(SUBSTITUTE(SUBSTITUTE(SUBSTITUTE(SUBSTITUTE(SUBSTITUTE(SUBSTITUTE(SUBSTITUTE(SUBSTITUTE(SUBSTITUTE(SUBSTITUTE(SUBSTITUTE(SUBSTITUTE(SUBSTITUTE(S$31,$A$53,S$53),$A$54,S$54),$A$55,S$55),$A$56,S$56),$A$57,S$57),$A$58,S$58),$A$59,S$59),$A$60,S$60),$A$61,S$61),$A$62,S$62),$A$63,S$63),$A$64,S$64),$A$65,S$65),$A$66,S$66),$A$67,S$67)</f>
        <v xml:space="preserve">Με παρακινεί πολύ περισσότερο στο να σκεφθώ να επιλέξω [[ brand_name ]] ξανά </v>
      </c>
      <c r="T36" s="119" t="str">
        <f>SUBSTITUTE(SUBSTITUTE(SUBSTITUTE(SUBSTITUTE(SUBSTITUTE(SUBSTITUTE(SUBSTITUTE(SUBSTITUTE(SUBSTITUTE(SUBSTITUTE(SUBSTITUTE(SUBSTITUTE(SUBSTITUTE(SUBSTITUTE(SUBSTITUTE(T$31,$A$53,T$53),$A$54,T$54),$A$55,T$55),$A$56,T$56),$A$57,T$57),$A$58,T$58),$A$59,T$59),$A$60,T$60),$A$61,T$61),$A$62,T$62),$A$63,T$63),$A$64,T$64),$A$65,T$65),$A$66,T$66),$A$67,T$67)</f>
        <v>令我好大可能會再揀[[ brand_name ]]</v>
      </c>
      <c r="U36" s="119" t="str">
        <f>SUBSTITUTE(SUBSTITUTE(SUBSTITUTE(SUBSTITUTE(SUBSTITUTE(SUBSTITUTE(SUBSTITUTE(SUBSTITUTE(SUBSTITUTE(SUBSTITUTE(SUBSTITUTE(SUBSTITUTE(SUBSTITUTE(SUBSTITUTE(SUBSTITUTE(U$31,$A$53,U$53),$A$54,U$54),$A$55,U$55),$A$56,U$56),$A$57,U$57),$A$58,U$58),$A$59,U$59),$A$60,U$60),$A$61,U$61),$A$62,U$62),$A$63,U$63),$A$64,U$64),$A$65,U$65),$A$66,U$66),$A$67,U$67)</f>
        <v>Nagyon valószínű, hogy a(z) [[ brand_name ]] márkát fogom választani.</v>
      </c>
      <c r="V36" s="120" t="str">
        <f>Optimized!$D20</f>
        <v>Makes me much more likely to consider choosing [[ brand_name ]] again</v>
      </c>
      <c r="W36" s="119" t="str">
        <f>SUBSTITUTE(SUBSTITUTE(SUBSTITUTE(SUBSTITUTE(SUBSTITUTE(SUBSTITUTE(SUBSTITUTE(SUBSTITUTE(SUBSTITUTE(SUBSTITUTE(SUBSTITUTE(SUBSTITUTE(SUBSTITUTE(SUBSTITUTE(SUBSTITUTE(W$31,$A$53,W$53),$A$54,W$54),$A$55,W$55),$A$56,W$56),$A$57,W$57),$A$58,W$58),$A$59,W$59),$A$60,W$60),$A$61,W$61),$A$62,W$62),$A$63,W$63),$A$64,W$64),$A$65,W$65),$A$66,W$66),$A$67,W$67)</f>
        <v>आपके [[ brand_name ]]  को दुबारा चुनने की संभावना को बहुत बढ़ाता है</v>
      </c>
      <c r="X36" s="119" t="str">
        <f>SUBSTITUTE(SUBSTITUTE(SUBSTITUTE(SUBSTITUTE(SUBSTITUTE(SUBSTITUTE(SUBSTITUTE(SUBSTITUTE(SUBSTITUTE(SUBSTITUTE(SUBSTITUTE(SUBSTITUTE(SUBSTITUTE(SUBSTITUTE(SUBSTITUTE(X$31,$A$53,X$53),$A$54,X$54),$A$55,X$55),$A$56,X$56),$A$57,X$57),$A$58,X$58),$A$59,X$59),$A$60,X$60),$A$61,X$61),$A$62,X$62),$A$63,X$63),$A$64,X$64),$A$65,X$65),$A$66,X$66),$A$67,X$67)</f>
        <v>[[ brand_name ]] को दुबारा चुनने की आपकी संभावना को बहुत ज्यादा बढ़ाता है</v>
      </c>
      <c r="Y36" s="119" t="str">
        <f>SUBSTITUTE(SUBSTITUTE(SUBSTITUTE(SUBSTITUTE(SUBSTITUTE(SUBSTITUTE(SUBSTITUTE(SUBSTITUTE(SUBSTITUTE(SUBSTITUTE(SUBSTITUTE(SUBSTITUTE(SUBSTITUTE(SUBSTITUTE(SUBSTITUTE(Y$31,$A$53,Y$53),$A$54,Y$54),$A$55,Y$55),$A$56,Y$56),$A$57,Y$57),$A$58,Y$58),$A$59,Y$59),$A$60,Y$60),$A$61,Y$61),$A$62,Y$62),$A$63,Y$63),$A$64,Y$64),$A$65,Y$65),$A$66,Y$66),$A$67,Y$67)</f>
        <v>[[ brand_name ]] ஐ மீண்டும் தேர்ந்தெடுக்க மிக அதிக வாய்ப்பை ஏற்படுத்துகிறது</v>
      </c>
      <c r="Z36" s="120" t="str">
        <f>Optimized!$L20</f>
        <v xml:space="preserve">Membuat saya jauh lebih mungkin, mempertimbangkan memilih [[ brand_name ]] lagi </v>
      </c>
      <c r="AA36" s="120" t="str">
        <f>Optimized!$D20</f>
        <v>Makes me much more likely to consider choosing [[ brand_name ]] again</v>
      </c>
      <c r="AB36" s="120" t="str">
        <f>Optimized!$H20</f>
        <v>Mi rende molto più propenso/a a prendere di nuovo in considerazione [[ brand_name ]]</v>
      </c>
      <c r="AC36" s="119" t="str">
        <f>SUBSTITUTE(SUBSTITUTE(SUBSTITUTE(SUBSTITUTE(SUBSTITUTE(SUBSTITUTE(SUBSTITUTE(SUBSTITUTE(SUBSTITUTE(SUBSTITUTE(SUBSTITUTE(SUBSTITUTE(SUBSTITUTE(SUBSTITUTE(SUBSTITUTE(AC$31,$A$53,AC$53),$A$54,AC$54),$A$55,AC$55),$A$56,AC$56),$A$57,AC$57),$A$58,AC$58),$A$59,AC$59),$A$60,AC$60),$A$61,AC$61),$A$62,AC$62),$A$63,AC$63),$A$64,AC$64),$A$65,AC$65),$A$66,AC$66),$A$67,AC$67)</f>
        <v xml:space="preserve">[[ brand_name ]] を再び選んでみたいと強く思った </v>
      </c>
      <c r="AD36" s="119" t="str">
        <f>SUBSTITUTE(SUBSTITUTE(SUBSTITUTE(SUBSTITUTE(SUBSTITUTE(SUBSTITUTE(SUBSTITUTE(SUBSTITUTE(SUBSTITUTE(SUBSTITUTE(SUBSTITUTE(SUBSTITUTE(SUBSTITUTE(SUBSTITUTE(SUBSTITUTE(AD$31,$A$53,AD$53),$A$54,AD$54),$A$55,AD$55),$A$56,AD$56),$A$57,AD$57),$A$58,AD$58),$A$59,AD$59),$A$60,AD$60),$A$61,AD$61),$A$62,AD$62),$A$63,AD$63),$A$64,AD$64),$A$65,AD$65),$A$66,AD$66),$A$67,AD$67)</f>
        <v>يزيد كثيراً من احتمالاتي للتفكير في اختيار [[ brand_name ]] مرة أخرى</v>
      </c>
      <c r="AE36" s="119" t="str">
        <f>SUBSTITUTE(SUBSTITUTE(SUBSTITUTE(SUBSTITUTE(SUBSTITUTE(SUBSTITUTE(SUBSTITUTE(SUBSTITUTE(SUBSTITUTE(SUBSTITUTE(SUBSTITUTE(SUBSTITUTE(SUBSTITUTE(SUBSTITUTE(SUBSTITUTE(AE$31,$A$53,AE$53),$A$54,AE$54),$A$55,AE$55),$A$56,AE$56),$A$57,AE$57),$A$58,AE$58),$A$59,AE$59),$A$60,AE$60),$A$61,AE$61),$A$62,AE$62),$A$63,AE$63),$A$64,AE$64),$A$65,AE$65),$A$66,AE$66),$A$67,AE$67)</f>
        <v>이 광고를 보니 다시 [[ brand_name ]]을/를 구매하고 싶은 마음이 강하게 들게 한다</v>
      </c>
      <c r="AF36" s="119" t="str">
        <f>SUBSTITUTE(SUBSTITUTE(SUBSTITUTE(SUBSTITUTE(SUBSTITUTE(SUBSTITUTE(SUBSTITUTE(SUBSTITUTE(SUBSTITUTE(SUBSTITUTE(SUBSTITUTE(SUBSTITUTE(SUBSTITUTE(SUBSTITUTE(SUBSTITUTE(AF$31,$A$53,AF$53),$A$54,AF$54),$A$55,AF$55),$A$56,AF$56),$A$57,AF$57),$A$58,AF$58),$A$59,AF$59),$A$60,AF$60),$A$61,AF$61),$A$62,AF$62),$A$63,AF$63),$A$64,AF$64),$A$65,AF$65),$A$66,AF$66),$A$67,AF$67)</f>
        <v xml:space="preserve">使 我 非 常 有 可 能 考 虑  再 选 购 [[ brand_name ]] </v>
      </c>
      <c r="AG36" s="119" t="str">
        <f>SUBSTITUTE(SUBSTITUTE(SUBSTITUTE(SUBSTITUTE(SUBSTITUTE(SUBSTITUTE(SUBSTITUTE(SUBSTITUTE(SUBSTITUTE(SUBSTITUTE(SUBSTITUTE(SUBSTITUTE(SUBSTITUTE(SUBSTITUTE(SUBSTITUTE(AG$31,$A$53,AG$53),$A$54,AG$54),$A$55,AG$55),$A$56,AG$56),$A$57,AG$57),$A$58,AG$58),$A$59,AG$59),$A$60,AG$60),$A$61,AG$61),$A$62,AG$62),$A$63,AG$63),$A$64,AG$64),$A$65,AG$65),$A$66,AG$66),$A$67,AG$67)</f>
        <v>Membuat saya jauh lebih berkemungkinan untuk mempertimbangkan memilih [[ brand_name ]] lagi</v>
      </c>
      <c r="AH36" s="120" t="str">
        <f>Optimized!$M20</f>
        <v>Hace mucho más probable que elija [[ brand_name ]] la próxima vez</v>
      </c>
      <c r="AI36" s="120" t="str">
        <f>Optimized!$I20</f>
        <v xml:space="preserve">ik zal veel eerder overwegen [[ brand_name ]] weer te kiezen </v>
      </c>
      <c r="AJ36" s="120" t="str">
        <f>Optimized!$D20</f>
        <v>Makes me much more likely to consider choosing [[ brand_name ]] again</v>
      </c>
      <c r="AK36" s="119" t="str">
        <f>SUBSTITUTE(SUBSTITUTE(SUBSTITUTE(SUBSTITUTE(SUBSTITUTE(SUBSTITUTE(SUBSTITUTE(SUBSTITUTE(SUBSTITUTE(SUBSTITUTE(SUBSTITUTE(SUBSTITUTE(SUBSTITUTE(SUBSTITUTE(SUBSTITUTE(AK$31,$A$53,AK$53),$A$54,AK$54),$A$55,AK$55),$A$56,AK$56),$A$57,AK$57),$A$58,AK$58),$A$59,AK$59),$A$60,AK$60),$A$61,AK$61),$A$62,AK$62),$A$63,AK$63),$A$64,AK$64),$A$65,AK$65),$A$66,AK$66),$A$67,AK$67)</f>
        <v>Gjør det langt mer sannsynlig at jeg vil vurdere å velge [[ brand_name ]] igjen</v>
      </c>
      <c r="AL36" s="119" t="str">
        <f>SUBSTITUTE(SUBSTITUTE(SUBSTITUTE(SUBSTITUTE(SUBSTITUTE(SUBSTITUTE(SUBSTITUTE(SUBSTITUTE(SUBSTITUTE(SUBSTITUTE(SUBSTITUTE(SUBSTITUTE(SUBSTITUTE(SUBSTITUTE(SUBSTITUTE(AL$31,$A$53,AL$53),$A$54,AL$54),$A$55,AL$55),$A$56,AL$56),$A$57,AL$57),$A$58,AL$58),$A$59,AL$59),$A$60,AL$60),$A$61,AL$61),$A$62,AL$62),$A$63,AL$63),$A$64,AL$64),$A$65,AL$65),$A$66,AL$66),$A$67,AL$67)</f>
        <v xml:space="preserve">Hace mucho más probable que considere elegir [[ brand_name ]] otra vez     </v>
      </c>
      <c r="AM36" s="120" t="str">
        <f>Optimized!$N20</f>
        <v xml:space="preserve">Talagang nanghihikayat sa akin na pag-isipan kong piliin ulit ang [[ brand_name ]]  </v>
      </c>
      <c r="AN36" s="119" t="str">
        <f>SUBSTITUTE(SUBSTITUTE(SUBSTITUTE(SUBSTITUTE(SUBSTITUTE(SUBSTITUTE(SUBSTITUTE(SUBSTITUTE(SUBSTITUTE(SUBSTITUTE(SUBSTITUTE(SUBSTITUTE(SUBSTITUTE(SUBSTITUTE(SUBSTITUTE(AN$31,$A$53,AN$53),$A$54,AN$54),$A$55,AN$55),$A$56,AN$56),$A$57,AN$57),$A$58,AN$58),$A$59,AN$59),$A$60,AN$60),$A$61,AN$61),$A$62,AN$62),$A$63,AN$63),$A$64,AN$64),$A$65,AN$65),$A$66,AN$66),$A$67,AN$67)</f>
        <v xml:space="preserve">Bardzo zachęca do ponownego rozważenia wyboru [[ brand_name_G ]] </v>
      </c>
      <c r="AO36" s="119" t="str">
        <f>SUBSTITUTE(SUBSTITUTE(SUBSTITUTE(SUBSTITUTE(SUBSTITUTE(SUBSTITUTE(SUBSTITUTE(SUBSTITUTE(SUBSTITUTE(SUBSTITUTE(SUBSTITUTE(SUBSTITUTE(SUBSTITUTE(SUBSTITUTE(SUBSTITUTE(AO$31,$A$53,AO$53),$A$54,AO$54),$A$55,AO$55),$A$56,AO$56),$A$57,AO$57),$A$58,AO$58),$A$59,AO$59),$A$60,AO$60),$A$61,AO$61),$A$62,AO$62),$A$63,AO$63),$A$64,AO$64),$A$65,AO$65),$A$66,AO$66),$A$67,AO$67)</f>
        <v>Faz-me estar muito mais disposto a considerar escolher
[[ brand_name ]] novamente</v>
      </c>
      <c r="AP36" s="119" t="str">
        <f>SUBSTITUTE(SUBSTITUTE(SUBSTITUTE(SUBSTITUTE(SUBSTITUTE(SUBSTITUTE(SUBSTITUTE(SUBSTITUTE(SUBSTITUTE(SUBSTITUTE(SUBSTITUTE(SUBSTITUTE(SUBSTITUTE(SUBSTITUTE(SUBSTITUTE(AP$31,$A$53,AP$53),$A$54,AP$54),$A$55,AP$55),$A$56,AP$56),$A$57,AP$57),$A$58,AP$58),$A$59,AP$59),$A$60,AP$60),$A$61,AP$61),$A$62,AP$62),$A$63,AP$63),$A$64,AP$64),$A$65,AP$65),$A$66,AP$66),$A$67,AP$67)</f>
        <v>Ma determina in mare masura sa aleg [[ brand_name ]] din nou</v>
      </c>
      <c r="AQ36" s="120" t="str">
        <f>Optimized!$D20</f>
        <v>Makes me much more likely to consider choosing [[ brand_name ]] again</v>
      </c>
      <c r="AR36" s="120" t="str">
        <f>Optimized!$D20</f>
        <v>Makes me much more likely to consider choosing [[ brand_name ]] again</v>
      </c>
      <c r="AS36" s="119" t="str">
        <f>SUBSTITUTE(SUBSTITUTE(SUBSTITUTE(SUBSTITUTE(SUBSTITUTE(SUBSTITUTE(SUBSTITUTE(SUBSTITUTE(SUBSTITUTE(SUBSTITUTE(SUBSTITUTE(SUBSTITUTE(SUBSTITUTE(SUBSTITUTE(SUBSTITUTE(AS$31,$A$53,AS$53),$A$54,AS$54),$A$55,AS$55),$A$56,AS$56),$A$57,AS$57),$A$58,AS$58),$A$59,AS$59),$A$60,AS$60),$A$61,AS$61),$A$62,AS$62),$A$63,AS$63),$A$64,AS$64),$A$65,AS$65),$A$66,AS$66),$A$67,AS$67)</f>
        <v>Me hace estar mucho más dispuesto a considerar elegir [[ brand_name ]] de nuevo</v>
      </c>
      <c r="AT36" s="119" t="str">
        <f>SUBSTITUTE(SUBSTITUTE(SUBSTITUTE(SUBSTITUTE(SUBSTITUTE(SUBSTITUTE(SUBSTITUTE(SUBSTITUTE(SUBSTITUTE(SUBSTITUTE(SUBSTITUTE(SUBSTITUTE(SUBSTITUTE(SUBSTITUTE(SUBSTITUTE(AT$31,$A$53,AT$53),$A$54,AT$54),$A$55,AT$55),$A$56,AT$56),$A$57,AT$57),$A$58,AT$58),$A$59,AT$59),$A$60,AT$60),$A$61,AT$61),$A$62,AT$62),$A$63,AT$63),$A$64,AT$64),$A$65,AT$65),$A$66,AT$66),$A$67,AT$67)</f>
        <v xml:space="preserve">Gör det mycket mer troligt att jag kommer att överväga 
att välja [[ brand_name ]] igen </v>
      </c>
      <c r="AU36" s="119" t="str">
        <f>SUBSTITUTE(SUBSTITUTE(SUBSTITUTE(SUBSTITUTE(SUBSTITUTE(SUBSTITUTE(SUBSTITUTE(SUBSTITUTE(SUBSTITUTE(SUBSTITUTE(SUBSTITUTE(SUBSTITUTE(SUBSTITUTE(SUBSTITUTE(SUBSTITUTE(AU$31,$A$53,AU$53),$A$54,AU$54),$A$55,AU$55),$A$56,AU$56),$A$57,AU$57),$A$58,AU$58),$A$59,AU$59),$A$60,AU$60),$A$61,AU$61),$A$62,AU$62),$A$63,AU$63),$A$64,AU$64),$A$65,AU$65),$A$66,AU$66),$A$67,AU$67)</f>
        <v>使我在下次購買時，非常有可能考慮選擇[[ brand_name ]]</v>
      </c>
      <c r="AV36" s="120" t="str">
        <f>Optimized!$J20</f>
        <v>มีผลอย่างมากในการทำให้ฉันอยากที่จะเลือก [[ brand_name ]] อีกครั้ง</v>
      </c>
      <c r="AW36" s="119" t="str">
        <f>SUBSTITUTE(SUBSTITUTE(SUBSTITUTE(SUBSTITUTE(SUBSTITUTE(SUBSTITUTE(SUBSTITUTE(SUBSTITUTE(SUBSTITUTE(SUBSTITUTE(SUBSTITUTE(SUBSTITUTE(SUBSTITUTE(SUBSTITUTE(SUBSTITUTE(AW$31,$A$53,AW$53),$A$54,AW$54),$A$55,AW$55),$A$56,AW$56),$A$57,AW$57),$A$58,AW$58),$A$59,AW$59),$A$60,AW$60),$A$61,AW$61),$A$62,AW$62),$A$63,AW$63),$A$64,AW$64),$A$65,AW$65),$A$66,AW$66),$A$67,AW$67)</f>
        <v>Bu reklam, bir sonraki alışverişimde tekrar [[ brand_name ]] markasını seçmemde çok  etkili olacaktır</v>
      </c>
      <c r="AX36" s="119" t="str">
        <f>SUBSTITUTE(SUBSTITUTE(SUBSTITUTE(SUBSTITUTE(SUBSTITUTE(SUBSTITUTE(SUBSTITUTE(SUBSTITUTE(SUBSTITUTE(SUBSTITUTE(SUBSTITUTE(SUBSTITUTE(SUBSTITUTE(SUBSTITUTE(SUBSTITUTE(AX$31,$A$53,AX$53),$A$54,AX$54),$A$55,AX$55),$A$56,AX$56),$A$57,AX$57),$A$58,AX$58),$A$59,AX$59),$A$60,AX$60),$A$61,AX$61),$A$62,AX$62),$A$63,AX$63),$A$64,AX$64),$A$65,AX$65),$A$66,AX$66),$A$67,AX$67)</f>
        <v/>
      </c>
      <c r="AY36" s="120" t="str">
        <f>Optimized!$O20</f>
        <v>Makes me much more likely to consider choosing [[ brand_name ]] again</v>
      </c>
      <c r="AZ36" s="119" t="str">
        <f>SUBSTITUTE(SUBSTITUTE(SUBSTITUTE(SUBSTITUTE(SUBSTITUTE(SUBSTITUTE(SUBSTITUTE(SUBSTITUTE(SUBSTITUTE(SUBSTITUTE(SUBSTITUTE(SUBSTITUTE(SUBSTITUTE(SUBSTITUTE(SUBSTITUTE(AZ$31,$A$53,AZ$53),$A$54,AZ$54),$A$55,AZ$55),$A$56,AZ$56),$A$57,AZ$57),$A$58,AZ$58),$A$59,AZ$59),$A$60,AZ$60),$A$61,AZ$61),$A$62,AZ$62),$A$63,AZ$63),$A$64,AZ$64),$A$65,AZ$65),$A$66,AZ$66),$A$67,AZ$67)</f>
        <v>Hace mucho más probable que considere elegir [[ brand_name ]] otra vez</v>
      </c>
      <c r="BA36" s="119" t="str">
        <f>SUBSTITUTE(SUBSTITUTE(SUBSTITUTE(SUBSTITUTE(SUBSTITUTE(SUBSTITUTE(SUBSTITUTE(SUBSTITUTE(SUBSTITUTE(SUBSTITUTE(SUBSTITUTE(SUBSTITUTE(SUBSTITUTE(SUBSTITUTE(SUBSTITUTE(BA$31,$A$53,BA$53),$A$54,BA$54),$A$55,BA$55),$A$56,BA$56),$A$57,BA$57),$A$58,BA$58),$A$59,BA$59),$A$60,BA$60),$A$61,BA$61),$A$62,BA$62),$A$63,BA$63),$A$64,BA$64),$A$65,BA$65),$A$66,BA$66),$A$67,BA$67)</f>
        <v>Khiến tôi rất muốn chọn [[ brand_name ]] trở lại</v>
      </c>
      <c r="BB36" s="113"/>
    </row>
    <row r="37" spans="1:54" customFormat="1" ht="12.75" customHeight="1">
      <c r="A37" s="113" t="s">
        <v>834</v>
      </c>
      <c r="B37" s="224"/>
      <c r="C37" s="119" t="str">
        <f>SUBSTITUTE(SUBSTITUTE(SUBSTITUTE(SUBSTITUTE(SUBSTITUTE(SUBSTITUTE(SUBSTITUTE(SUBSTITUTE(SUBSTITUTE(SUBSTITUTE(SUBSTITUTE(SUBSTITUTE(SUBSTITUTE(SUBSTITUTE(SUBSTITUTE(C$32,$A$53,C$53),$A$54,C$54),$A$55,C$55),$A$56,C$56),$A$57,C$57),$A$58,C$58),$A$59,C$59),$A$60,C$60),$A$61,C$61),$A$62,C$62),$A$63,C$63),$A$64,C$64),$A$65,C$65),$A$66,C$66),$A$67,C$67)</f>
        <v>Makes me a little more likely to consider choosing [[ brand_name ]] again</v>
      </c>
      <c r="D37" s="120" t="str">
        <f>Optimized!$D21</f>
        <v>Makes me a little more likely to consider choosing [[ brand_name ]] again</v>
      </c>
      <c r="E37" s="119" t="str">
        <f>SUBSTITUTE(SUBSTITUTE(SUBSTITUTE(SUBSTITUTE(SUBSTITUTE(SUBSTITUTE(SUBSTITUTE(SUBSTITUTE(SUBSTITUTE(SUBSTITUTE(SUBSTITUTE(SUBSTITUTE(SUBSTITUTE(SUBSTITUTE(SUBSTITUTE(E$32,$A$53,E$53),$A$54,E$54),$A$55,E$55),$A$56,E$56),$A$57,E$57),$A$58,E$58),$A$59,E$59),$A$60,E$60),$A$61,E$61),$A$62,E$62),$A$63,E$63),$A$64,E$64),$A$65,E$65),$A$66,E$66),$A$67,E$67)</f>
        <v>Este comercial hace algo más probable que elija [[ brand_name ]] nuevamente</v>
      </c>
      <c r="F37" s="120" t="str">
        <f>Optimized!$D21</f>
        <v>Makes me a little more likely to consider choosing [[ brand_name ]] again</v>
      </c>
      <c r="G37" s="120" t="str">
        <f>Optimized!$F21</f>
        <v xml:space="preserve">É provável que eu escolha [[ brand_name ]] de novo </v>
      </c>
      <c r="H37" s="120" t="str">
        <f>Optimized!$O21</f>
        <v>Makes me a little more likely to consider choosing [[ brand_name ]] again</v>
      </c>
      <c r="I37" s="119" t="str">
        <f t="shared" ref="I37:P37" si="14">SUBSTITUTE(SUBSTITUTE(SUBSTITUTE(SUBSTITUTE(SUBSTITUTE(SUBSTITUTE(SUBSTITUTE(SUBSTITUTE(SUBSTITUTE(SUBSTITUTE(SUBSTITUTE(SUBSTITUTE(SUBSTITUTE(SUBSTITUTE(SUBSTITUTE(I$32,$A$53,I$53),$A$54,I$54),$A$55,I$55),$A$56,I$56),$A$57,I$57),$A$58,I$58),$A$59,I$59),$A$60,I$60),$A$61,I$61),$A$62,I$62),$A$63,I$63),$A$64,I$64),$A$65,I$65),$A$66,I$66),$A$67,I$67)</f>
        <v>Me rend un peu plus susceptible de prendre [[ brand_name ]] en considération de nouveau</v>
      </c>
      <c r="J37" s="119" t="str">
        <f t="shared" si="14"/>
        <v>Este comercial hace algo más probable que considere elegir [[ brand_name ]] nuevamente</v>
      </c>
      <c r="K37" s="119" t="str">
        <f t="shared" si="14"/>
        <v>这个广告让我有点可能会考虑再选择[[ brand_name ]]</v>
      </c>
      <c r="L37" s="119" t="str">
        <f t="shared" si="14"/>
        <v>Hace un poco más probable que considere elegir [[ brand_name ]] otra vez</v>
      </c>
      <c r="M37" s="119" t="str">
        <f t="shared" si="14"/>
        <v>Přesvědčí mě, abych trochu uvažoval/a o tom, že si značku [[ brand_name_N ]] vyberu znovu</v>
      </c>
      <c r="N37" s="119" t="str">
        <f t="shared" si="14"/>
        <v>Gør det lidt mere sandsynligt, at jeg vil overveje at vælge [[ brand_name ]] igen</v>
      </c>
      <c r="O37" s="119" t="str">
        <f t="shared" si="14"/>
        <v>يجعلني أكثر احتمالا بقليل أن افكر في اختيار [[ brand_name ]] مرة أخرى</v>
      </c>
      <c r="P37" s="119" t="str">
        <f t="shared" si="14"/>
        <v>Saa minut jossain määrin harkitsemaan mainoksen tuotemerkin valitsemista uudestaan</v>
      </c>
      <c r="Q37" s="120" t="str">
        <f>Optimized!$K21</f>
        <v>M'incite un peu plus à réessayer [[ brand_name ]] lors d'un prochain achat</v>
      </c>
      <c r="R37" s="120" t="str">
        <f>Optimized!$G21</f>
        <v>Werde [[ brand_name ]] beim nächsten Einkauf wahrscheinlich wieder etwas stärker in Betracht ziehen</v>
      </c>
      <c r="S37" s="119" t="str">
        <f>SUBSTITUTE(SUBSTITUTE(SUBSTITUTE(SUBSTITUTE(SUBSTITUTE(SUBSTITUTE(SUBSTITUTE(SUBSTITUTE(SUBSTITUTE(SUBSTITUTE(SUBSTITUTE(SUBSTITUTE(SUBSTITUTE(SUBSTITUTE(SUBSTITUTE(S$32,$A$53,S$53),$A$54,S$54),$A$55,S$55),$A$56,S$56),$A$57,S$57),$A$58,S$58),$A$59,S$59),$A$60,S$60),$A$61,S$61),$A$62,S$62),$A$63,S$63),$A$64,S$64),$A$65,S$65),$A$66,S$66),$A$67,S$67)</f>
        <v>Με παρακινεί λίγο περισσότερο στο να σκεφθώ να επιλέξω [[ brand_name ]] ξανά</v>
      </c>
      <c r="T37" s="119" t="str">
        <f>SUBSTITUTE(SUBSTITUTE(SUBSTITUTE(SUBSTITUTE(SUBSTITUTE(SUBSTITUTE(SUBSTITUTE(SUBSTITUTE(SUBSTITUTE(SUBSTITUTE(SUBSTITUTE(SUBSTITUTE(SUBSTITUTE(SUBSTITUTE(SUBSTITUTE(T$32,$A$53,T$53),$A$54,T$54),$A$55,T$55),$A$56,T$56),$A$57,T$57),$A$58,T$58),$A$59,T$59),$A$60,T$60),$A$61,T$61),$A$62,T$62),$A$63,T$63),$A$64,T$64),$A$65,T$65),$A$66,T$66),$A$67,T$67)</f>
        <v>令我可能會再揀[[ brand_name ]]</v>
      </c>
      <c r="U37" s="119" t="str">
        <f>SUBSTITUTE(SUBSTITUTE(SUBSTITUTE(SUBSTITUTE(SUBSTITUTE(SUBSTITUTE(SUBSTITUTE(SUBSTITUTE(SUBSTITUTE(SUBSTITUTE(SUBSTITUTE(SUBSTITUTE(SUBSTITUTE(SUBSTITUTE(SUBSTITUTE(U$32,$A$53,U$53),$A$54,U$54),$A$55,U$55),$A$56,U$56),$A$57,U$57),$A$58,U$58),$A$59,U$59),$A$60,U$60),$A$61,U$61),$A$62,U$62),$A$63,U$63),$A$64,U$64),$A$65,U$65),$A$66,U$66),$A$67,U$67)</f>
        <v>Elég valószínű, hogy a(z) [[ brand_name ]] márkát fogom választani</v>
      </c>
      <c r="V37" s="120" t="str">
        <f>Optimized!$D21</f>
        <v>Makes me a little more likely to consider choosing [[ brand_name ]] again</v>
      </c>
      <c r="W37" s="119" t="str">
        <f>SUBSTITUTE(SUBSTITUTE(SUBSTITUTE(SUBSTITUTE(SUBSTITUTE(SUBSTITUTE(SUBSTITUTE(SUBSTITUTE(SUBSTITUTE(SUBSTITUTE(SUBSTITUTE(SUBSTITUTE(SUBSTITUTE(SUBSTITUTE(SUBSTITUTE(W$32,$A$53,W$53),$A$54,W$54),$A$55,W$55),$A$56,W$56),$A$57,W$57),$A$58,W$58),$A$59,W$59),$A$60,W$60),$A$61,W$61),$A$62,W$62),$A$63,W$63),$A$64,W$64),$A$65,W$65),$A$66,W$66),$A$67,W$67)</f>
        <v>आपके [[ brand_name ]] को दुबारा चुनने की संभावना को कुछ हद तक बढ़ाता है</v>
      </c>
      <c r="X37" s="119" t="str">
        <f>SUBSTITUTE(SUBSTITUTE(SUBSTITUTE(SUBSTITUTE(SUBSTITUTE(SUBSTITUTE(SUBSTITUTE(SUBSTITUTE(SUBSTITUTE(SUBSTITUTE(SUBSTITUTE(SUBSTITUTE(SUBSTITUTE(SUBSTITUTE(SUBSTITUTE(X$32,$A$53,X$53),$A$54,X$54),$A$55,X$55),$A$56,X$56),$A$57,X$57),$A$58,X$58),$A$59,X$59),$A$60,X$60),$A$61,X$61),$A$62,X$62),$A$63,X$63),$A$64,X$64),$A$65,X$65),$A$66,X$66),$A$67,X$67)</f>
        <v>[[ brand_name ]] को दुबारा चुनने की आपकी संभावना को थोड़ा ज्यादा  बढ़ाता है</v>
      </c>
      <c r="Y37" s="119" t="str">
        <f>SUBSTITUTE(SUBSTITUTE(SUBSTITUTE(SUBSTITUTE(SUBSTITUTE(SUBSTITUTE(SUBSTITUTE(SUBSTITUTE(SUBSTITUTE(SUBSTITUTE(SUBSTITUTE(SUBSTITUTE(SUBSTITUTE(SUBSTITUTE(SUBSTITUTE(Y$32,$A$53,Y$53),$A$54,Y$54),$A$55,Y$55),$A$56,Y$56),$A$57,Y$57),$A$58,Y$58),$A$59,Y$59),$A$60,Y$60),$A$61,Y$61),$A$62,Y$62),$A$63,Y$63),$A$64,Y$64),$A$65,Y$65),$A$66,Y$66),$A$67,Y$67)</f>
        <v>[[ brand_name ]] ஐ மீண்டும் தேர்ந்தெடுக்க ஓரளவு வாய்ப்பை ஏற்படுத்துகிறது</v>
      </c>
      <c r="Z37" s="120" t="str">
        <f>Optimized!$L21</f>
        <v>Membuat saya agak lebih mungkin mempertimbangkan memilih [[ brand_name ]] lagi</v>
      </c>
      <c r="AA37" s="120" t="str">
        <f>Optimized!$D21</f>
        <v>Makes me a little more likely to consider choosing [[ brand_name ]] again</v>
      </c>
      <c r="AB37" s="120" t="str">
        <f>Optimized!$H21</f>
        <v>Mi rende un po' più propenso/a a prendere di nuovo in considerazione [[ brand_name ]]</v>
      </c>
      <c r="AC37" s="119" t="str">
        <f>SUBSTITUTE(SUBSTITUTE(SUBSTITUTE(SUBSTITUTE(SUBSTITUTE(SUBSTITUTE(SUBSTITUTE(SUBSTITUTE(SUBSTITUTE(SUBSTITUTE(SUBSTITUTE(SUBSTITUTE(SUBSTITUTE(SUBSTITUTE(SUBSTITUTE(AC$32,$A$53,AC$53),$A$54,AC$54),$A$55,AC$55),$A$56,AC$56),$A$57,AC$57),$A$58,AC$58),$A$59,AC$59),$A$60,AC$60),$A$61,AC$61),$A$62,AC$62),$A$63,AC$63),$A$64,AC$64),$A$65,AC$65),$A$66,AC$66),$A$67,AC$67)</f>
        <v>[[ brand_name ]] を再び選んでみたいと思った</v>
      </c>
      <c r="AD37" s="119" t="str">
        <f>SUBSTITUTE(SUBSTITUTE(SUBSTITUTE(SUBSTITUTE(SUBSTITUTE(SUBSTITUTE(SUBSTITUTE(SUBSTITUTE(SUBSTITUTE(SUBSTITUTE(SUBSTITUTE(SUBSTITUTE(SUBSTITUTE(SUBSTITUTE(SUBSTITUTE(AD$32,$A$53,AD$53),$A$54,AD$54),$A$55,AD$55),$A$56,AD$56),$A$57,AD$57),$A$58,AD$58),$A$59,AD$59),$A$60,AD$60),$A$61,AD$61),$A$62,AD$62),$A$63,AD$63),$A$64,AD$64),$A$65,AD$65),$A$66,AD$66),$A$67,AD$67)</f>
        <v>يزيد قليلاً من احتمالاتي للتفكير في اختيار [[ brand_name ]] مرة أخرى</v>
      </c>
      <c r="AE37" s="119" t="str">
        <f>SUBSTITUTE(SUBSTITUTE(SUBSTITUTE(SUBSTITUTE(SUBSTITUTE(SUBSTITUTE(SUBSTITUTE(SUBSTITUTE(SUBSTITUTE(SUBSTITUTE(SUBSTITUTE(SUBSTITUTE(SUBSTITUTE(SUBSTITUTE(SUBSTITUTE(AE$32,$A$53,AE$53),$A$54,AE$54),$A$55,AE$55),$A$56,AE$56),$A$57,AE$57),$A$58,AE$58),$A$59,AE$59),$A$60,AE$60),$A$61,AE$61),$A$62,AE$62),$A$63,AE$63),$A$64,AE$64),$A$65,AE$65),$A$66,AE$66),$A$67,AE$67)</f>
        <v>이 광고를 보니 다시 [[ brand_name ]]을/를 구매하고 싶은 마음이 조금 들게 한다</v>
      </c>
      <c r="AF37" s="119" t="str">
        <f>SUBSTITUTE(SUBSTITUTE(SUBSTITUTE(SUBSTITUTE(SUBSTITUTE(SUBSTITUTE(SUBSTITUTE(SUBSTITUTE(SUBSTITUTE(SUBSTITUTE(SUBSTITUTE(SUBSTITUTE(SUBSTITUTE(SUBSTITUTE(SUBSTITUTE(AF$32,$A$53,AF$53),$A$54,AF$54),$A$55,AF$55),$A$56,AF$56),$A$57,AF$57),$A$58,AF$58),$A$59,AF$59),$A$60,AF$60),$A$61,AF$61),$A$62,AF$62),$A$63,AF$63),$A$64,AF$64),$A$65,AF$65),$A$66,AF$66),$A$67,AF$67)</f>
        <v>使 我 相 当 有 可 能 考 虑 再 选 购 [[ brand_name ]]</v>
      </c>
      <c r="AG37" s="119" t="str">
        <f>SUBSTITUTE(SUBSTITUTE(SUBSTITUTE(SUBSTITUTE(SUBSTITUTE(SUBSTITUTE(SUBSTITUTE(SUBSTITUTE(SUBSTITUTE(SUBSTITUTE(SUBSTITUTE(SUBSTITUTE(SUBSTITUTE(SUBSTITUTE(SUBSTITUTE(AG$32,$A$53,AG$53),$A$54,AG$54),$A$55,AG$55),$A$56,AG$56),$A$57,AG$57),$A$58,AG$58),$A$59,AG$59),$A$60,AG$60),$A$61,AG$61),$A$62,AG$62),$A$63,AG$63),$A$64,AG$64),$A$65,AG$65),$A$66,AG$66),$A$67,AG$67)</f>
        <v>Membuat saya agak lebih berkemungkinan untuk mempertimbangkan memilih [[ brand_name ]] lagi</v>
      </c>
      <c r="AH37" s="120" t="str">
        <f>Optimized!$M21</f>
        <v>Hace más probable que elija [[ brand_name ]] la próxima vez</v>
      </c>
      <c r="AI37" s="120" t="str">
        <f>Optimized!$I21</f>
        <v>ik zal iets eerder overwegen [[ brand_name ]] weer te kiezen</v>
      </c>
      <c r="AJ37" s="120" t="str">
        <f>Optimized!$D21</f>
        <v>Makes me a little more likely to consider choosing [[ brand_name ]] again</v>
      </c>
      <c r="AK37" s="119" t="str">
        <f>SUBSTITUTE(SUBSTITUTE(SUBSTITUTE(SUBSTITUTE(SUBSTITUTE(SUBSTITUTE(SUBSTITUTE(SUBSTITUTE(SUBSTITUTE(SUBSTITUTE(SUBSTITUTE(SUBSTITUTE(SUBSTITUTE(SUBSTITUTE(SUBSTITUTE(AK$32,$A$53,AK$53),$A$54,AK$54),$A$55,AK$55),$A$56,AK$56),$A$57,AK$57),$A$58,AK$58),$A$59,AK$59),$A$60,AK$60),$A$61,AK$61),$A$62,AK$62),$A$63,AK$63),$A$64,AK$64),$A$65,AK$65),$A$66,AK$66),$A$67,AK$67)</f>
        <v>Gjør det litt mer sannsynlig at jeg vil vurdere å velge [[ brand_name ]] igjen</v>
      </c>
      <c r="AL37" s="119" t="str">
        <f>SUBSTITUTE(SUBSTITUTE(SUBSTITUTE(SUBSTITUTE(SUBSTITUTE(SUBSTITUTE(SUBSTITUTE(SUBSTITUTE(SUBSTITUTE(SUBSTITUTE(SUBSTITUTE(SUBSTITUTE(SUBSTITUTE(SUBSTITUTE(SUBSTITUTE(AL$32,$A$53,AL$53),$A$54,AL$54),$A$55,AL$55),$A$56,AL$56),$A$57,AL$57),$A$58,AL$58),$A$59,AL$59),$A$60,AL$60),$A$61,AL$61),$A$62,AL$62),$A$63,AL$63),$A$64,AL$64),$A$65,AL$65),$A$66,AL$66),$A$67,AL$67)</f>
        <v>Hace un poco más probable que considere elegir [[ brand_name ]] otra vez</v>
      </c>
      <c r="AM37" s="120" t="str">
        <f>Optimized!$N21</f>
        <v>Medyo nanghihikayat sa akin na pag-isipan kong piliin ulit ang [[ brand_name ]]</v>
      </c>
      <c r="AN37" s="119" t="str">
        <f>SUBSTITUTE(SUBSTITUTE(SUBSTITUTE(SUBSTITUTE(SUBSTITUTE(SUBSTITUTE(SUBSTITUTE(SUBSTITUTE(SUBSTITUTE(SUBSTITUTE(SUBSTITUTE(SUBSTITUTE(SUBSTITUTE(SUBSTITUTE(SUBSTITUTE(AN$32,$A$53,AN$53),$A$54,AN$54),$A$55,AN$55),$A$56,AN$56),$A$57,AN$57),$A$58,AN$58),$A$59,AN$59),$A$60,AN$60),$A$61,AN$61),$A$62,AN$62),$A$63,AN$63),$A$64,AN$64),$A$65,AN$65),$A$66,AN$66),$A$67,AN$67)</f>
        <v>Zachęca do ponownego rozważenia wyboru [[ brand_name_G ]]</v>
      </c>
      <c r="AO37" s="119" t="str">
        <f>SUBSTITUTE(SUBSTITUTE(SUBSTITUTE(SUBSTITUTE(SUBSTITUTE(SUBSTITUTE(SUBSTITUTE(SUBSTITUTE(SUBSTITUTE(SUBSTITUTE(SUBSTITUTE(SUBSTITUTE(SUBSTITUTE(SUBSTITUTE(SUBSTITUTE(AO$32,$A$53,AO$53),$A$54,AO$54),$A$55,AO$55),$A$56,AO$56),$A$57,AO$57),$A$58,AO$58),$A$59,AO$59),$A$60,AO$60),$A$61,AO$61),$A$62,AO$62),$A$63,AO$63),$A$64,AO$64),$A$65,AO$65),$A$66,AO$66),$A$67,AO$67)</f>
        <v>Faz-me estar um pouco mais disposto a considerar escolher
[[ brand_name ]] novamente</v>
      </c>
      <c r="AP37" s="119" t="str">
        <f>SUBSTITUTE(SUBSTITUTE(SUBSTITUTE(SUBSTITUTE(SUBSTITUTE(SUBSTITUTE(SUBSTITUTE(SUBSTITUTE(SUBSTITUTE(SUBSTITUTE(SUBSTITUTE(SUBSTITUTE(SUBSTITUTE(SUBSTITUTE(SUBSTITUTE(AP$32,$A$53,AP$53),$A$54,AP$54),$A$55,AP$55),$A$56,AP$56),$A$57,AP$57),$A$58,AP$58),$A$59,AP$59),$A$60,AP$60),$A$61,AP$61),$A$62,AP$62),$A$63,AP$63),$A$64,AP$64),$A$65,AP$65),$A$66,AP$66),$A$67,AP$67)</f>
        <v>Ma determina intr-o oarecare masura sa aleg [[ brand_name ]] din nou</v>
      </c>
      <c r="AQ37" s="120" t="str">
        <f>Optimized!$D21</f>
        <v>Makes me a little more likely to consider choosing [[ brand_name ]] again</v>
      </c>
      <c r="AR37" s="120" t="str">
        <f>Optimized!$D21</f>
        <v>Makes me a little more likely to consider choosing [[ brand_name ]] again</v>
      </c>
      <c r="AS37" s="119" t="str">
        <f>SUBSTITUTE(SUBSTITUTE(SUBSTITUTE(SUBSTITUTE(SUBSTITUTE(SUBSTITUTE(SUBSTITUTE(SUBSTITUTE(SUBSTITUTE(SUBSTITUTE(SUBSTITUTE(SUBSTITUTE(SUBSTITUTE(SUBSTITUTE(SUBSTITUTE(AS$32,$A$53,AS$53),$A$54,AS$54),$A$55,AS$55),$A$56,AS$56),$A$57,AS$57),$A$58,AS$58),$A$59,AS$59),$A$60,AS$60),$A$61,AS$61),$A$62,AS$62),$A$63,AS$63),$A$64,AS$64),$A$65,AS$65),$A$66,AS$66),$A$67,AS$67)</f>
        <v>Me hace estar un poco más dispuesto a considerar elegir [[ brand_name ]] de nuevo</v>
      </c>
      <c r="AT37" s="119" t="str">
        <f>SUBSTITUTE(SUBSTITUTE(SUBSTITUTE(SUBSTITUTE(SUBSTITUTE(SUBSTITUTE(SUBSTITUTE(SUBSTITUTE(SUBSTITUTE(SUBSTITUTE(SUBSTITUTE(SUBSTITUTE(SUBSTITUTE(SUBSTITUTE(SUBSTITUTE(AT$32,$A$53,AT$53),$A$54,AT$54),$A$55,AT$55),$A$56,AT$56),$A$57,AT$57),$A$58,AT$58),$A$59,AT$59),$A$60,AT$60),$A$61,AT$61),$A$62,AT$62),$A$63,AT$63),$A$64,AT$64),$A$65,AT$65),$A$66,AT$66),$A$67,AT$67)</f>
        <v>Gör det något mer troligt att jag kommer att överväga 
att välja [[ brand_name ]] igen</v>
      </c>
      <c r="AU37" s="119" t="str">
        <f>SUBSTITUTE(SUBSTITUTE(SUBSTITUTE(SUBSTITUTE(SUBSTITUTE(SUBSTITUTE(SUBSTITUTE(SUBSTITUTE(SUBSTITUTE(SUBSTITUTE(SUBSTITUTE(SUBSTITUTE(SUBSTITUTE(SUBSTITUTE(SUBSTITUTE(AU$32,$A$53,AU$53),$A$54,AU$54),$A$55,AU$55),$A$56,AU$56),$A$57,AU$57),$A$58,AU$58),$A$59,AU$59),$A$60,AU$60),$A$61,AU$61),$A$62,AU$62),$A$63,AU$63),$A$64,AU$64),$A$65,AU$65),$A$66,AU$66),$A$67,AU$67)</f>
        <v>使我在下次購買時，有點可能考慮選擇[[ brand_name ]]</v>
      </c>
      <c r="AV37" s="120" t="str">
        <f>Optimized!$J21</f>
        <v>มีผลเล็กน้อยในการทำให้ฉันอยากที่จะเลือก [[ brand_name ]] อีกครั้ง</v>
      </c>
      <c r="AW37" s="119" t="str">
        <f>SUBSTITUTE(SUBSTITUTE(SUBSTITUTE(SUBSTITUTE(SUBSTITUTE(SUBSTITUTE(SUBSTITUTE(SUBSTITUTE(SUBSTITUTE(SUBSTITUTE(SUBSTITUTE(SUBSTITUTE(SUBSTITUTE(SUBSTITUTE(SUBSTITUTE(AW$32,$A$53,AW$53),$A$54,AW$54),$A$55,AW$55),$A$56,AW$56),$A$57,AW$57),$A$58,AW$58),$A$59,AW$59),$A$60,AW$60),$A$61,AW$61),$A$62,AW$62),$A$63,AW$63),$A$64,AW$64),$A$65,AW$65),$A$66,AW$66),$A$67,AW$67)</f>
        <v>Bu reklam, bir sonraki alışverişimde tekrar [[ brand_name ]] markasını seçmemde biraz etkili olacaktır</v>
      </c>
      <c r="AX37" s="119" t="str">
        <f>SUBSTITUTE(SUBSTITUTE(SUBSTITUTE(SUBSTITUTE(SUBSTITUTE(SUBSTITUTE(SUBSTITUTE(SUBSTITUTE(SUBSTITUTE(SUBSTITUTE(SUBSTITUTE(SUBSTITUTE(SUBSTITUTE(SUBSTITUTE(SUBSTITUTE(AX$32,$A$53,AX$53),$A$54,AX$54),$A$55,AX$55),$A$56,AX$56),$A$57,AX$57),$A$58,AX$58),$A$59,AX$59),$A$60,AX$60),$A$61,AX$61),$A$62,AX$62),$A$63,AX$63),$A$64,AX$64),$A$65,AX$65),$A$66,AX$66),$A$67,AX$67)</f>
        <v/>
      </c>
      <c r="AY37" s="120" t="str">
        <f>Optimized!$O21</f>
        <v>Makes me a little more likely to consider choosing [[ brand_name ]] again</v>
      </c>
      <c r="AZ37" s="119" t="str">
        <f>SUBSTITUTE(SUBSTITUTE(SUBSTITUTE(SUBSTITUTE(SUBSTITUTE(SUBSTITUTE(SUBSTITUTE(SUBSTITUTE(SUBSTITUTE(SUBSTITUTE(SUBSTITUTE(SUBSTITUTE(SUBSTITUTE(SUBSTITUTE(SUBSTITUTE(AZ$32,$A$53,AZ$53),$A$54,AZ$54),$A$55,AZ$55),$A$56,AZ$56),$A$57,AZ$57),$A$58,AZ$58),$A$59,AZ$59),$A$60,AZ$60),$A$61,AZ$61),$A$62,AZ$62),$A$63,AZ$63),$A$64,AZ$64),$A$65,AZ$65),$A$66,AZ$66),$A$67,AZ$67)</f>
        <v>Hace un poco más probable que considere elegir [[ brand_name ]] otra vez</v>
      </c>
      <c r="BA37" s="119" t="str">
        <f>SUBSTITUTE(SUBSTITUTE(SUBSTITUTE(SUBSTITUTE(SUBSTITUTE(SUBSTITUTE(SUBSTITUTE(SUBSTITUTE(SUBSTITUTE(SUBSTITUTE(SUBSTITUTE(SUBSTITUTE(SUBSTITUTE(SUBSTITUTE(SUBSTITUTE(BA$32,$A$53,BA$53),$A$54,BA$54),$A$55,BA$55),$A$56,BA$56),$A$57,BA$57),$A$58,BA$58),$A$59,BA$59),$A$60,BA$60),$A$61,BA$61),$A$62,BA$62),$A$63,BA$63),$A$64,BA$64),$A$65,BA$65),$A$66,BA$66),$A$67,BA$67)</f>
        <v>Khiến tôi hơi muốn chọn [[ brand_name ]] trở lại</v>
      </c>
      <c r="BB37" s="113"/>
    </row>
    <row r="38" spans="1:54" customFormat="1" ht="12.75" customHeight="1">
      <c r="A38" s="113" t="s">
        <v>835</v>
      </c>
      <c r="B38" s="224"/>
      <c r="C38" s="119" t="str">
        <f>SUBSTITUTE(SUBSTITUTE(SUBSTITUTE(SUBSTITUTE(SUBSTITUTE(SUBSTITUTE(SUBSTITUTE(SUBSTITUTE(SUBSTITUTE(SUBSTITUTE(SUBSTITUTE(SUBSTITUTE(SUBSTITUTE(SUBSTITUTE(SUBSTITUTE(C$33,$A$53,C$53),$A$54,C$54),$A$55,C$55),$A$56,C$56),$A$57,C$57),$A$58,C$58),$A$59,C$59),$A$60,C$60),$A$61,C$61),$A$62,C$62),$A$63,C$63),$A$64,C$64),$A$65,C$65),$A$66,C$66),$A$67,C$67)</f>
        <v>Makes no difference</v>
      </c>
      <c r="D38" s="120" t="str">
        <f>Optimized!$D22</f>
        <v>Makes no difference</v>
      </c>
      <c r="E38" s="119" t="str">
        <f>SUBSTITUTE(SUBSTITUTE(SUBSTITUTE(SUBSTITUTE(SUBSTITUTE(SUBSTITUTE(SUBSTITUTE(SUBSTITUTE(SUBSTITUTE(SUBSTITUTE(SUBSTITUTE(SUBSTITUTE(SUBSTITUTE(SUBSTITUTE(SUBSTITUTE(E$33,$A$53,E$53),$A$54,E$54),$A$55,E$55),$A$56,E$56),$A$57,E$57),$A$58,E$58),$A$59,E$59),$A$60,E$60),$A$61,E$61),$A$62,E$62),$A$63,E$63),$A$64,E$64),$A$65,E$65),$A$66,E$66),$A$67,E$67)</f>
        <v>Este comercial no influye en si la elegiré o no nuevamente</v>
      </c>
      <c r="F38" s="120" t="str">
        <f>Optimized!$D22</f>
        <v>Makes no difference</v>
      </c>
      <c r="G38" s="120" t="str">
        <f>Optimized!$F22</f>
        <v>Não vai fazer diferença</v>
      </c>
      <c r="H38" s="120" t="str">
        <f>Optimized!$O22</f>
        <v>Makes no difference</v>
      </c>
      <c r="I38" s="119" t="str">
        <f t="shared" ref="I38:P38" si="15">SUBSTITUTE(SUBSTITUTE(SUBSTITUTE(SUBSTITUTE(SUBSTITUTE(SUBSTITUTE(SUBSTITUTE(SUBSTITUTE(SUBSTITUTE(SUBSTITUTE(SUBSTITUTE(SUBSTITUTE(SUBSTITUTE(SUBSTITUTE(SUBSTITUTE(I$33,$A$53,I$53),$A$54,I$54),$A$55,I$55),$A$56,I$56),$A$57,I$57),$A$58,I$58),$A$59,I$59),$A$60,I$60),$A$61,I$61),$A$62,I$62),$A$63,I$63),$A$64,I$64),$A$65,I$65),$A$66,I$66),$A$67,I$67)</f>
        <v>Ne fait aucune différence</v>
      </c>
      <c r="J38" s="119" t="str">
        <f t="shared" si="15"/>
        <v>No hace diferencia</v>
      </c>
      <c r="K38" s="119" t="str">
        <f t="shared" si="15"/>
        <v>这个广告对我如何选择品牌没有什么影响</v>
      </c>
      <c r="L38" s="119" t="str">
        <f t="shared" si="15"/>
        <v>No hace ninguna diferencia</v>
      </c>
      <c r="M38" s="119" t="str">
        <f t="shared" si="15"/>
        <v>Neovlivnila mě</v>
      </c>
      <c r="N38" s="119" t="str">
        <f t="shared" si="15"/>
        <v>Spiller ingen rolle</v>
      </c>
      <c r="O38" s="119" t="str">
        <f t="shared" si="15"/>
        <v>لا يصنع أى اختلاف</v>
      </c>
      <c r="P38" s="119" t="str">
        <f t="shared" si="15"/>
        <v>Ei vaikuta suuntaan eikä toiseen</v>
      </c>
      <c r="Q38" s="120" t="str">
        <f>Optimized!$K22</f>
        <v>Cela ne changera rien</v>
      </c>
      <c r="R38" s="120" t="str">
        <f>Optimized!$G22</f>
        <v>Hat keinen Einfluss darauf</v>
      </c>
      <c r="S38" s="119" t="str">
        <f>SUBSTITUTE(SUBSTITUTE(SUBSTITUTE(SUBSTITUTE(SUBSTITUTE(SUBSTITUTE(SUBSTITUTE(SUBSTITUTE(SUBSTITUTE(SUBSTITUTE(SUBSTITUTE(SUBSTITUTE(SUBSTITUTE(SUBSTITUTE(SUBSTITUTE(S$33,$A$53,S$53),$A$54,S$54),$A$55,S$55),$A$56,S$56),$A$57,S$57),$A$58,S$58),$A$59,S$59),$A$60,S$60),$A$61,S$61),$A$62,S$62),$A$63,S$63),$A$64,S$64),$A$65,S$65),$A$66,S$66),$A$67,S$67)</f>
        <v>Ούτε με παρακινεί, ούτε με αποτρέπει από το να επιλέξω [[ brand_name ]] ξανά</v>
      </c>
      <c r="T38" s="119" t="str">
        <f>SUBSTITUTE(SUBSTITUTE(SUBSTITUTE(SUBSTITUTE(SUBSTITUTE(SUBSTITUTE(SUBSTITUTE(SUBSTITUTE(SUBSTITUTE(SUBSTITUTE(SUBSTITUTE(SUBSTITUTE(SUBSTITUTE(SUBSTITUTE(SUBSTITUTE(T$33,$A$53,T$53),$A$54,T$54),$A$55,T$55),$A$56,T$56),$A$57,T$57),$A$58,T$58),$A$59,T$59),$A$60,T$60),$A$61,T$61),$A$62,T$62),$A$63,T$63),$A$64,T$64),$A$65,T$65),$A$66,T$66),$A$67,T$67)</f>
        <v>唔會影響我揀唔揀[[ brand_name ]]</v>
      </c>
      <c r="U38" s="119" t="str">
        <f>SUBSTITUTE(SUBSTITUTE(SUBSTITUTE(SUBSTITUTE(SUBSTITUTE(SUBSTITUTE(SUBSTITUTE(SUBSTITUTE(SUBSTITUTE(SUBSTITUTE(SUBSTITUTE(SUBSTITUTE(SUBSTITUTE(SUBSTITUTE(SUBSTITUTE(U$33,$A$53,U$53),$A$54,U$54),$A$55,U$55),$A$56,U$56),$A$57,U$57),$A$58,U$58),$A$59,U$59),$A$60,U$60),$A$61,U$61),$A$62,U$62),$A$63,U$63),$A$64,U$64),$A$65,U$65),$A$66,U$66),$A$67,U$67)</f>
        <v>Nem befolyásol</v>
      </c>
      <c r="V38" s="120" t="str">
        <f>Optimized!$D22</f>
        <v>Makes no difference</v>
      </c>
      <c r="W38" s="119" t="str">
        <f>SUBSTITUTE(SUBSTITUTE(SUBSTITUTE(SUBSTITUTE(SUBSTITUTE(SUBSTITUTE(SUBSTITUTE(SUBSTITUTE(SUBSTITUTE(SUBSTITUTE(SUBSTITUTE(SUBSTITUTE(SUBSTITUTE(SUBSTITUTE(SUBSTITUTE(W$33,$A$53,W$53),$A$54,W$54),$A$55,W$55),$A$56,W$56),$A$57,W$57),$A$58,W$58),$A$59,W$59),$A$60,W$60),$A$61,W$61),$A$62,W$62),$A$63,W$63),$A$64,W$64),$A$65,W$65),$A$66,W$66),$A$67,W$67)</f>
        <v>आप पर कोई असर नहीं करता</v>
      </c>
      <c r="X38" s="119" t="str">
        <f>SUBSTITUTE(SUBSTITUTE(SUBSTITUTE(SUBSTITUTE(SUBSTITUTE(SUBSTITUTE(SUBSTITUTE(SUBSTITUTE(SUBSTITUTE(SUBSTITUTE(SUBSTITUTE(SUBSTITUTE(SUBSTITUTE(SUBSTITUTE(SUBSTITUTE(X$33,$A$53,X$53),$A$54,X$54),$A$55,X$55),$A$56,X$56),$A$57,X$57),$A$58,X$58),$A$59,X$59),$A$60,X$60),$A$61,X$61),$A$62,X$62),$A$63,X$63),$A$64,X$64),$A$65,X$65),$A$66,X$66),$A$67,X$67)</f>
        <v>आप पर कोई फर्क नही पड़ता</v>
      </c>
      <c r="Y38" s="119" t="str">
        <f>SUBSTITUTE(SUBSTITUTE(SUBSTITUTE(SUBSTITUTE(SUBSTITUTE(SUBSTITUTE(SUBSTITUTE(SUBSTITUTE(SUBSTITUTE(SUBSTITUTE(SUBSTITUTE(SUBSTITUTE(SUBSTITUTE(SUBSTITUTE(SUBSTITUTE(Y$33,$A$53,Y$53),$A$54,Y$54),$A$55,Y$55),$A$56,Y$56),$A$57,Y$57),$A$58,Y$58),$A$59,Y$59),$A$60,Y$60),$A$61,Y$61),$A$62,Y$62),$A$63,Y$63),$A$64,Y$64),$A$65,Y$65),$A$66,Y$66),$A$67,Y$67)</f>
        <v>எந்த மாற்றத்தையும் ஏற்படுத்தவில்லை</v>
      </c>
      <c r="Z38" s="120" t="str">
        <f>Optimized!$L22</f>
        <v xml:space="preserve">Tidak akan mempengaruhi pertimbangan saya </v>
      </c>
      <c r="AA38" s="120" t="str">
        <f>Optimized!$D22</f>
        <v>Makes no difference</v>
      </c>
      <c r="AB38" s="120" t="str">
        <f>Optimized!$H22</f>
        <v>Non cambia la mia decisione</v>
      </c>
      <c r="AC38" s="119" t="str">
        <f>SUBSTITUTE(SUBSTITUTE(SUBSTITUTE(SUBSTITUTE(SUBSTITUTE(SUBSTITUTE(SUBSTITUTE(SUBSTITUTE(SUBSTITUTE(SUBSTITUTE(SUBSTITUTE(SUBSTITUTE(SUBSTITUTE(SUBSTITUTE(SUBSTITUTE(AC$33,$A$53,AC$53),$A$54,AC$54),$A$55,AC$55),$A$56,AC$56),$A$57,AC$57),$A$58,AC$58),$A$59,AC$59),$A$60,AC$60),$A$61,AC$61),$A$62,AC$62),$A$63,AC$63),$A$64,AC$64),$A$65,AC$65),$A$66,AC$66),$A$67,AC$67)</f>
        <v>[[ brand_name ]] を再び選ぶかどうかは、このコマーシャルに影響されない</v>
      </c>
      <c r="AD38" s="119" t="str">
        <f>SUBSTITUTE(SUBSTITUTE(SUBSTITUTE(SUBSTITUTE(SUBSTITUTE(SUBSTITUTE(SUBSTITUTE(SUBSTITUTE(SUBSTITUTE(SUBSTITUTE(SUBSTITUTE(SUBSTITUTE(SUBSTITUTE(SUBSTITUTE(SUBSTITUTE(AD$33,$A$53,AD$53),$A$54,AD$54),$A$55,AD$55),$A$56,AD$56),$A$57,AD$57),$A$58,AD$58),$A$59,AD$59),$A$60,AD$60),$A$61,AD$61),$A$62,AD$62),$A$63,AD$63),$A$64,AD$64),$A$65,AD$65),$A$66,AD$66),$A$67,AD$67)</f>
        <v>لا يشكّل أي فرق</v>
      </c>
      <c r="AE38" s="119" t="str">
        <f>SUBSTITUTE(SUBSTITUTE(SUBSTITUTE(SUBSTITUTE(SUBSTITUTE(SUBSTITUTE(SUBSTITUTE(SUBSTITUTE(SUBSTITUTE(SUBSTITUTE(SUBSTITUTE(SUBSTITUTE(SUBSTITUTE(SUBSTITUTE(SUBSTITUTE(AE$33,$A$53,AE$53),$A$54,AE$54),$A$55,AE$55),$A$56,AE$56),$A$57,AE$57),$A$58,AE$58),$A$59,AE$59),$A$60,AE$60),$A$61,AE$61),$A$62,AE$62),$A$63,AE$63),$A$64,AE$64),$A$65,AE$65),$A$66,AE$66),$A$67,AE$67)</f>
        <v>이 광고는 [[ brand_name ]] 구매에 아무런 영향을 미치지 않는다</v>
      </c>
      <c r="AF38" s="119" t="str">
        <f>SUBSTITUTE(SUBSTITUTE(SUBSTITUTE(SUBSTITUTE(SUBSTITUTE(SUBSTITUTE(SUBSTITUTE(SUBSTITUTE(SUBSTITUTE(SUBSTITUTE(SUBSTITUTE(SUBSTITUTE(SUBSTITUTE(SUBSTITUTE(SUBSTITUTE(AF$33,$A$53,AF$53),$A$54,AF$54),$A$55,AF$55),$A$56,AF$56),$A$57,AF$57),$A$58,AF$58),$A$59,AF$59),$A$60,AF$60),$A$61,AF$61),$A$62,AF$62),$A$63,AF$63),$A$64,AF$64),$A$65,AF$65),$A$66,AF$66),$A$67,AF$67)</f>
        <v>对 我 没 有 影 响</v>
      </c>
      <c r="AG38" s="119" t="str">
        <f>SUBSTITUTE(SUBSTITUTE(SUBSTITUTE(SUBSTITUTE(SUBSTITUTE(SUBSTITUTE(SUBSTITUTE(SUBSTITUTE(SUBSTITUTE(SUBSTITUTE(SUBSTITUTE(SUBSTITUTE(SUBSTITUTE(SUBSTITUTE(SUBSTITUTE(AG$33,$A$53,AG$53),$A$54,AG$54),$A$55,AG$55),$A$56,AG$56),$A$57,AG$57),$A$58,AG$58),$A$59,AG$59),$A$60,AG$60),$A$61,AG$61),$A$62,AG$62),$A$63,AG$63),$A$64,AG$64),$A$65,AG$65),$A$66,AG$66),$A$67,AG$67)</f>
        <v>Tidak membuat apa-apa perbezaan</v>
      </c>
      <c r="AH38" s="120" t="str">
        <f>Optimized!$M22</f>
        <v>No influye en que elegiré [[ brand_name ]] la próxima vez</v>
      </c>
      <c r="AI38" s="120" t="str">
        <f>Optimized!$I22</f>
        <v>het heeft geen invloed op mijn keuze</v>
      </c>
      <c r="AJ38" s="120" t="str">
        <f>Optimized!$D22</f>
        <v>Makes no difference</v>
      </c>
      <c r="AK38" s="119" t="str">
        <f>SUBSTITUTE(SUBSTITUTE(SUBSTITUTE(SUBSTITUTE(SUBSTITUTE(SUBSTITUTE(SUBSTITUTE(SUBSTITUTE(SUBSTITUTE(SUBSTITUTE(SUBSTITUTE(SUBSTITUTE(SUBSTITUTE(SUBSTITUTE(SUBSTITUTE(AK$33,$A$53,AK$53),$A$54,AK$54),$A$55,AK$55),$A$56,AK$56),$A$57,AK$57),$A$58,AK$58),$A$59,AK$59),$A$60,AK$60),$A$61,AK$61),$A$62,AK$62),$A$63,AK$63),$A$64,AK$64),$A$65,AK$65),$A$66,AK$66),$A$67,AK$67)</f>
        <v>Utgjør ingen forskjell</v>
      </c>
      <c r="AL38" s="119" t="str">
        <f>SUBSTITUTE(SUBSTITUTE(SUBSTITUTE(SUBSTITUTE(SUBSTITUTE(SUBSTITUTE(SUBSTITUTE(SUBSTITUTE(SUBSTITUTE(SUBSTITUTE(SUBSTITUTE(SUBSTITUTE(SUBSTITUTE(SUBSTITUTE(SUBSTITUTE(AL$33,$A$53,AL$53),$A$54,AL$54),$A$55,AL$55),$A$56,AL$56),$A$57,AL$57),$A$58,AL$58),$A$59,AL$59),$A$60,AL$60),$A$61,AL$61),$A$62,AL$62),$A$63,AL$63),$A$64,AL$64),$A$65,AL$65),$A$66,AL$66),$A$67,AL$67)</f>
        <v>No hace ninguna diferencia</v>
      </c>
      <c r="AM38" s="120" t="str">
        <f>Optimized!$N22</f>
        <v>Walang magagawang pagkakaiba</v>
      </c>
      <c r="AN38" s="119" t="str">
        <f>SUBSTITUTE(SUBSTITUTE(SUBSTITUTE(SUBSTITUTE(SUBSTITUTE(SUBSTITUTE(SUBSTITUTE(SUBSTITUTE(SUBSTITUTE(SUBSTITUTE(SUBSTITUTE(SUBSTITUTE(SUBSTITUTE(SUBSTITUTE(SUBSTITUTE(AN$33,$A$53,AN$53),$A$54,AN$54),$A$55,AN$55),$A$56,AN$56),$A$57,AN$57),$A$58,AN$58),$A$59,AN$59),$A$60,AN$60),$A$61,AN$61),$A$62,AN$62),$A$63,AN$63),$A$64,AN$64),$A$65,AN$65),$A$66,AN$66),$A$67,AN$67)</f>
        <v>Nie ma na mnie wpływu</v>
      </c>
      <c r="AO38" s="119" t="str">
        <f>SUBSTITUTE(SUBSTITUTE(SUBSTITUTE(SUBSTITUTE(SUBSTITUTE(SUBSTITUTE(SUBSTITUTE(SUBSTITUTE(SUBSTITUTE(SUBSTITUTE(SUBSTITUTE(SUBSTITUTE(SUBSTITUTE(SUBSTITUTE(SUBSTITUTE(AO$33,$A$53,AO$53),$A$54,AO$54),$A$55,AO$55),$A$56,AO$56),$A$57,AO$57),$A$58,AO$58),$A$59,AO$59),$A$60,AO$60),$A$61,AO$61),$A$62,AO$62),$A$63,AO$63),$A$64,AO$64),$A$65,AO$65),$A$66,AO$66),$A$67,AO$67)</f>
        <v>Não influenciará a minha escolha</v>
      </c>
      <c r="AP38" s="119" t="str">
        <f>SUBSTITUTE(SUBSTITUTE(SUBSTITUTE(SUBSTITUTE(SUBSTITUTE(SUBSTITUTE(SUBSTITUTE(SUBSTITUTE(SUBSTITUTE(SUBSTITUTE(SUBSTITUTE(SUBSTITUTE(SUBSTITUTE(SUBSTITUTE(SUBSTITUTE(AP$33,$A$53,AP$53),$A$54,AP$54),$A$55,AP$55),$A$56,AP$56),$A$57,AP$57),$A$58,AP$58),$A$59,AP$59),$A$60,AP$60),$A$61,AP$61),$A$62,AP$62),$A$63,AP$63),$A$64,AP$64),$A$65,AP$65),$A$66,AP$66),$A$67,AP$67)</f>
        <v>Nu are nici o influenta asupra acestui lucru</v>
      </c>
      <c r="AQ38" s="120" t="str">
        <f>Optimized!$D22</f>
        <v>Makes no difference</v>
      </c>
      <c r="AR38" s="120" t="str">
        <f>Optimized!$D22</f>
        <v>Makes no difference</v>
      </c>
      <c r="AS38" s="119" t="str">
        <f>SUBSTITUTE(SUBSTITUTE(SUBSTITUTE(SUBSTITUTE(SUBSTITUTE(SUBSTITUTE(SUBSTITUTE(SUBSTITUTE(SUBSTITUTE(SUBSTITUTE(SUBSTITUTE(SUBSTITUTE(SUBSTITUTE(SUBSTITUTE(SUBSTITUTE(AS$33,$A$53,AS$53),$A$54,AS$54),$A$55,AS$55),$A$56,AS$56),$A$57,AS$57),$A$58,AS$58),$A$59,AS$59),$A$60,AS$60),$A$61,AS$61),$A$62,AS$62),$A$63,AS$63),$A$64,AS$64),$A$65,AS$65),$A$66,AS$66),$A$67,AS$67)</f>
        <v>No influye</v>
      </c>
      <c r="AT38" s="119" t="str">
        <f>SUBSTITUTE(SUBSTITUTE(SUBSTITUTE(SUBSTITUTE(SUBSTITUTE(SUBSTITUTE(SUBSTITUTE(SUBSTITUTE(SUBSTITUTE(SUBSTITUTE(SUBSTITUTE(SUBSTITUTE(SUBSTITUTE(SUBSTITUTE(SUBSTITUTE(AT$33,$A$53,AT$53),$A$54,AT$54),$A$55,AT$55),$A$56,AT$56),$A$57,AT$57),$A$58,AT$58),$A$59,AT$59),$A$60,AT$60),$A$61,AT$61),$A$62,AT$62),$A$63,AT$63),$A$64,AT$64),$A$65,AT$65),$A$66,AT$66),$A$67,AT$67)</f>
        <v>Gör ingen skillnad</v>
      </c>
      <c r="AU38" s="119" t="str">
        <f>SUBSTITUTE(SUBSTITUTE(SUBSTITUTE(SUBSTITUTE(SUBSTITUTE(SUBSTITUTE(SUBSTITUTE(SUBSTITUTE(SUBSTITUTE(SUBSTITUTE(SUBSTITUTE(SUBSTITUTE(SUBSTITUTE(SUBSTITUTE(SUBSTITUTE(AU$33,$A$53,AU$53),$A$54,AU$54),$A$55,AU$55),$A$56,AU$56),$A$57,AU$57),$A$58,AU$58),$A$59,AU$59),$A$60,AU$60),$A$61,AU$61),$A$62,AU$62),$A$63,AU$63),$A$64,AU$64),$A$65,AU$65),$A$66,AU$66),$A$67,AU$67)</f>
        <v>對我在下次購買時，是否會考慮選擇[[ brand_name ]]，沒有影響</v>
      </c>
      <c r="AV38" s="120" t="str">
        <f>Optimized!$J22</f>
        <v>ไม่มีผลต่อการตัดสินใจ</v>
      </c>
      <c r="AW38" s="119" t="str">
        <f>SUBSTITUTE(SUBSTITUTE(SUBSTITUTE(SUBSTITUTE(SUBSTITUTE(SUBSTITUTE(SUBSTITUTE(SUBSTITUTE(SUBSTITUTE(SUBSTITUTE(SUBSTITUTE(SUBSTITUTE(SUBSTITUTE(SUBSTITUTE(SUBSTITUTE(AW$33,$A$53,AW$53),$A$54,AW$54),$A$55,AW$55),$A$56,AW$56),$A$57,AW$57),$A$58,AW$58),$A$59,AW$59),$A$60,AW$60),$A$61,AW$61),$A$62,AW$62),$A$63,AW$63),$A$64,AW$64),$A$65,AW$65),$A$66,AW$66),$A$67,AW$67)</f>
        <v>Bu reklam, bir sonraki alışverişimde ne seçeceğim konusundaki düşüncelerimi etkilemeyecektir</v>
      </c>
      <c r="AX38" s="119" t="str">
        <f>SUBSTITUTE(SUBSTITUTE(SUBSTITUTE(SUBSTITUTE(SUBSTITUTE(SUBSTITUTE(SUBSTITUTE(SUBSTITUTE(SUBSTITUTE(SUBSTITUTE(SUBSTITUTE(SUBSTITUTE(SUBSTITUTE(SUBSTITUTE(SUBSTITUTE(AX$33,$A$53,AX$53),$A$54,AX$54),$A$55,AX$55),$A$56,AX$56),$A$57,AX$57),$A$58,AX$58),$A$59,AX$59),$A$60,AX$60),$A$61,AX$61),$A$62,AX$62),$A$63,AX$63),$A$64,AX$64),$A$65,AX$65),$A$66,AX$66),$A$67,AX$67)</f>
        <v/>
      </c>
      <c r="AY38" s="120" t="str">
        <f>Optimized!$O22</f>
        <v>Makes no difference</v>
      </c>
      <c r="AZ38" s="119" t="str">
        <f>SUBSTITUTE(SUBSTITUTE(SUBSTITUTE(SUBSTITUTE(SUBSTITUTE(SUBSTITUTE(SUBSTITUTE(SUBSTITUTE(SUBSTITUTE(SUBSTITUTE(SUBSTITUTE(SUBSTITUTE(SUBSTITUTE(SUBSTITUTE(SUBSTITUTE(AZ$33,$A$53,AZ$53),$A$54,AZ$54),$A$55,AZ$55),$A$56,AZ$56),$A$57,AZ$57),$A$58,AZ$58),$A$59,AZ$59),$A$60,AZ$60),$A$61,AZ$61),$A$62,AZ$62),$A$63,AZ$63),$A$64,AZ$64),$A$65,AZ$65),$A$66,AZ$66),$A$67,AZ$67)</f>
        <v>No hace ninguna diferencia</v>
      </c>
      <c r="BA38" s="119" t="str">
        <f>SUBSTITUTE(SUBSTITUTE(SUBSTITUTE(SUBSTITUTE(SUBSTITUTE(SUBSTITUTE(SUBSTITUTE(SUBSTITUTE(SUBSTITUTE(SUBSTITUTE(SUBSTITUTE(SUBSTITUTE(SUBSTITUTE(SUBSTITUTE(SUBSTITUTE(BA$33,$A$53,BA$53),$A$54,BA$54),$A$55,BA$55),$A$56,BA$56),$A$57,BA$57),$A$58,BA$58),$A$59,BA$59),$A$60,BA$60),$A$61,BA$61),$A$62,BA$62),$A$63,BA$63),$A$64,BA$64),$A$65,BA$65),$A$66,BA$66),$A$67,BA$67)</f>
        <v>Không ảnh hưởng gì đến việc tôi có thử lại [[ brand_name ]] hay không</v>
      </c>
      <c r="BB38" s="113"/>
    </row>
    <row r="39" spans="1:54" customFormat="1" ht="12.75" customHeight="1">
      <c r="A39" s="113" t="s">
        <v>836</v>
      </c>
      <c r="B39" s="225"/>
      <c r="C39" s="119" t="str">
        <f>SUBSTITUTE(SUBSTITUTE(SUBSTITUTE(SUBSTITUTE(SUBSTITUTE(SUBSTITUTE(SUBSTITUTE(SUBSTITUTE(SUBSTITUTE(SUBSTITUTE(SUBSTITUTE(SUBSTITUTE(SUBSTITUTE(SUBSTITUTE(SUBSTITUTE(C$34,$A$53,C$53),$A$54,C$54),$A$55,C$55),$A$56,C$56),$A$57,C$57),$A$58,C$58),$A$59,C$59),$A$60,C$60),$A$61,C$61),$A$62,C$62),$A$63,C$63),$A$64,C$64),$A$65,C$65),$A$66,C$66),$A$67,C$67)</f>
        <v>Makes me less likely to choose [[ brand_name ]] again</v>
      </c>
      <c r="D39" s="120" t="str">
        <f>Optimized!$D23</f>
        <v>Makes me less likely to choose [[ brand_name ]] again</v>
      </c>
      <c r="E39" s="119" t="str">
        <f>SUBSTITUTE(SUBSTITUTE(SUBSTITUTE(SUBSTITUTE(SUBSTITUTE(SUBSTITUTE(SUBSTITUTE(SUBSTITUTE(SUBSTITUTE(SUBSTITUTE(SUBSTITUTE(SUBSTITUTE(SUBSTITUTE(SUBSTITUTE(SUBSTITUTE(E$34,$A$53,E$53),$A$54,E$54),$A$55,E$55),$A$56,E$56),$A$57,E$57),$A$58,E$58),$A$59,E$59),$A$60,E$60),$A$61,E$61),$A$62,E$62),$A$63,E$63),$A$64,E$64),$A$65,E$65),$A$66,E$66),$A$67,E$67)</f>
        <v>Este comercial hace menos probable que elija [[ brand_name ]] nuevamente</v>
      </c>
      <c r="F39" s="120" t="str">
        <f>Optimized!$D23</f>
        <v>Makes me less likely to choose [[ brand_name ]] again</v>
      </c>
      <c r="G39" s="120" t="str">
        <f>Optimized!$F23</f>
        <v>Me deixa menos predisposto(a) a escolher [[ brand_name ]] de novo</v>
      </c>
      <c r="H39" s="120" t="str">
        <f>Optimized!$O23</f>
        <v>Makes me less likely to choose [[ brand_name ]] again</v>
      </c>
      <c r="I39" s="119" t="str">
        <f t="shared" ref="I39:P39" si="16">SUBSTITUTE(SUBSTITUTE(SUBSTITUTE(SUBSTITUTE(SUBSTITUTE(SUBSTITUTE(SUBSTITUTE(SUBSTITUTE(SUBSTITUTE(SUBSTITUTE(SUBSTITUTE(SUBSTITUTE(SUBSTITUTE(SUBSTITUTE(SUBSTITUTE(I$34,$A$53,I$53),$A$54,I$54),$A$55,I$55),$A$56,I$56),$A$57,I$57),$A$58,I$58),$A$59,I$59),$A$60,I$60),$A$61,I$61),$A$62,I$62),$A$63,I$63),$A$64,I$64),$A$65,I$65),$A$66,I$66),$A$67,I$67)</f>
        <v>Me rend moins susceptible de prendre [[ brand_name ]] en considération de nouveau</v>
      </c>
      <c r="J39" s="119" t="str">
        <f t="shared" si="16"/>
        <v>Este comercial hace menos probable que elija [[ brand_name ]] nuevamente</v>
      </c>
      <c r="K39" s="119" t="str">
        <f t="shared" si="16"/>
        <v>这个广告在某种程度上让我不会再选择[[ brand_name ]]了</v>
      </c>
      <c r="L39" s="119" t="str">
        <f t="shared" si="16"/>
        <v>Hace menos probable que considere elegir [[ brand_name ]] otra vez</v>
      </c>
      <c r="M39" s="119" t="str">
        <f t="shared" si="16"/>
        <v>Spíše mě odradí od toho, abych si znovu vybral/a značku [[ brand_name_N ]]</v>
      </c>
      <c r="N39" s="119" t="str">
        <f t="shared" si="16"/>
        <v>Gør det mindre sandsynligt at jeg vil vælge [[ brand_name ]] igen</v>
      </c>
      <c r="O39" s="119" t="str">
        <f t="shared" si="16"/>
        <v>يجعلني اقل احتمالا ان اختار [[ brand_name ]] مرة اخرى</v>
      </c>
      <c r="P39" s="119" t="str">
        <f t="shared" si="16"/>
        <v>Vähentää kiinnostustani valita mainoksen tuotemerkki uudestaan</v>
      </c>
      <c r="Q39" s="120" t="str">
        <f>Optimized!$K23</f>
        <v>M’incite plutôt à ne pas réessayer [[ brand_name ]] lors d'un prochain achat</v>
      </c>
      <c r="R39" s="120" t="str">
        <f>Optimized!$G23</f>
        <v>Würde mich eher davon abhalten, [[ brand_name ]] beim nächsten Einkauf in Betracht zu ziehen</v>
      </c>
      <c r="S39" s="119" t="str">
        <f>SUBSTITUTE(SUBSTITUTE(SUBSTITUTE(SUBSTITUTE(SUBSTITUTE(SUBSTITUTE(SUBSTITUTE(SUBSTITUTE(SUBSTITUTE(SUBSTITUTE(SUBSTITUTE(SUBSTITUTE(SUBSTITUTE(SUBSTITUTE(SUBSTITUTE(S$34,$A$53,S$53),$A$54,S$54),$A$55,S$55),$A$56,S$56),$A$57,S$57),$A$58,S$58),$A$59,S$59),$A$60,S$60),$A$61,S$61),$A$62,S$62),$A$63,S$63),$A$64,S$64),$A$65,S$65),$A$66,S$66),$A$67,S$67)</f>
        <v>Με αποτρέπει από το να επιλέξω [[ brand_name ]] ξανά</v>
      </c>
      <c r="T39" s="119" t="str">
        <f>SUBSTITUTE(SUBSTITUTE(SUBSTITUTE(SUBSTITUTE(SUBSTITUTE(SUBSTITUTE(SUBSTITUTE(SUBSTITUTE(SUBSTITUTE(SUBSTITUTE(SUBSTITUTE(SUBSTITUTE(SUBSTITUTE(SUBSTITUTE(SUBSTITUTE(T$34,$A$53,T$53),$A$54,T$54),$A$55,T$55),$A$56,T$56),$A$57,T$57),$A$58,T$58),$A$59,T$59),$A$60,T$60),$A$61,T$61),$A$62,T$62),$A$63,T$63),$A$64,T$64),$A$65,T$65),$A$66,T$66),$A$67,T$67)</f>
        <v>減少我再揀[[ brand_name ]]嘅機會</v>
      </c>
      <c r="U39" s="119" t="str">
        <f>SUBSTITUTE(SUBSTITUTE(SUBSTITUTE(SUBSTITUTE(SUBSTITUTE(SUBSTITUTE(SUBSTITUTE(SUBSTITUTE(SUBSTITUTE(SUBSTITUTE(SUBSTITUTE(SUBSTITUTE(SUBSTITUTE(SUBSTITUTE(SUBSTITUTE(U$34,$A$53,U$53),$A$54,U$54),$A$55,U$55),$A$56,U$56),$A$57,U$57),$A$58,U$58),$A$59,U$59),$A$60,U$60),$A$61,U$61),$A$62,U$62),$A$63,U$63),$A$64,U$64),$A$65,U$65),$A$66,U$66),$A$67,U$67)</f>
        <v>Kevésbé valószínű, hogy a(z) [[ brand_name ]] márkát fogom választani</v>
      </c>
      <c r="V39" s="120" t="str">
        <f>Optimized!$D23</f>
        <v>Makes me less likely to choose [[ brand_name ]] again</v>
      </c>
      <c r="W39" s="119" t="str">
        <f>SUBSTITUTE(SUBSTITUTE(SUBSTITUTE(SUBSTITUTE(SUBSTITUTE(SUBSTITUTE(SUBSTITUTE(SUBSTITUTE(SUBSTITUTE(SUBSTITUTE(SUBSTITUTE(SUBSTITUTE(SUBSTITUTE(SUBSTITUTE(SUBSTITUTE(W$34,$A$53,W$53),$A$54,W$54),$A$55,W$55),$A$56,W$56),$A$57,W$57),$A$58,W$58),$A$59,W$59),$A$60,W$60),$A$61,W$61),$A$62,W$62),$A$63,W$63),$A$64,W$64),$A$65,W$65),$A$66,W$66),$A$67,W$67)</f>
        <v>आपके [[ brand_name ]] को दुबारा चुनने की संभावना को कम करता है</v>
      </c>
      <c r="X39" s="119" t="str">
        <f>SUBSTITUTE(SUBSTITUTE(SUBSTITUTE(SUBSTITUTE(SUBSTITUTE(SUBSTITUTE(SUBSTITUTE(SUBSTITUTE(SUBSTITUTE(SUBSTITUTE(SUBSTITUTE(SUBSTITUTE(SUBSTITUTE(SUBSTITUTE(SUBSTITUTE(X$34,$A$53,X$53),$A$54,X$54),$A$55,X$55),$A$56,X$56),$A$57,X$57),$A$58,X$58),$A$59,X$59),$A$60,X$60),$A$61,X$61),$A$62,X$62),$A$63,X$63),$A$64,X$64),$A$65,X$65),$A$66,X$66),$A$67,X$67)</f>
        <v>[[ brand_name ]] को दुबारा चुनने की आपकी संभावना को कम करता है</v>
      </c>
      <c r="Y39" s="119" t="str">
        <f>SUBSTITUTE(SUBSTITUTE(SUBSTITUTE(SUBSTITUTE(SUBSTITUTE(SUBSTITUTE(SUBSTITUTE(SUBSTITUTE(SUBSTITUTE(SUBSTITUTE(SUBSTITUTE(SUBSTITUTE(SUBSTITUTE(SUBSTITUTE(SUBSTITUTE(Y$34,$A$53,Y$53),$A$54,Y$54),$A$55,Y$55),$A$56,Y$56),$A$57,Y$57),$A$58,Y$58),$A$59,Y$59),$A$60,Y$60),$A$61,Y$61),$A$62,Y$62),$A$63,Y$63),$A$64,Y$64),$A$65,Y$65),$A$66,Y$66),$A$67,Y$67)</f>
        <v>[[BRAND NAME]]  ஐ மீண்டும் தேர்ந்தெடுக்கும் வாய்ப்பை குறைக்கிறது</v>
      </c>
      <c r="Z39" s="120" t="str">
        <f>Optimized!$L23</f>
        <v>Membuat saya kurang ingin memilih [[ brand_name ]] lagi</v>
      </c>
      <c r="AA39" s="120" t="str">
        <f>Optimized!$D23</f>
        <v>Makes me less likely to choose [[ brand_name ]] again</v>
      </c>
      <c r="AB39" s="120" t="str">
        <f>Optimized!$H23</f>
        <v>Mi fa passare la voglia di prendere di nuovo in considerazione [[ brand_name ]]</v>
      </c>
      <c r="AC39" s="119" t="str">
        <f>SUBSTITUTE(SUBSTITUTE(SUBSTITUTE(SUBSTITUTE(SUBSTITUTE(SUBSTITUTE(SUBSTITUTE(SUBSTITUTE(SUBSTITUTE(SUBSTITUTE(SUBSTITUTE(SUBSTITUTE(SUBSTITUTE(SUBSTITUTE(SUBSTITUTE(AC$34,$A$53,AC$53),$A$54,AC$54),$A$55,AC$55),$A$56,AC$56),$A$57,AC$57),$A$58,AC$58),$A$59,AC$59),$A$60,AC$60),$A$61,AC$61),$A$62,AC$62),$A$63,AC$63),$A$64,AC$64),$A$65,AC$65),$A$66,AC$66),$A$67,AC$67)</f>
        <v>[[ brand_name ]] を再び選んでみたいとは思わない</v>
      </c>
      <c r="AD39" s="119" t="str">
        <f>SUBSTITUTE(SUBSTITUTE(SUBSTITUTE(SUBSTITUTE(SUBSTITUTE(SUBSTITUTE(SUBSTITUTE(SUBSTITUTE(SUBSTITUTE(SUBSTITUTE(SUBSTITUTE(SUBSTITUTE(SUBSTITUTE(SUBSTITUTE(SUBSTITUTE(AD$34,$A$53,AD$53),$A$54,AD$54),$A$55,AD$55),$A$56,AD$56),$A$57,AD$57),$A$58,AD$58),$A$59,AD$59),$A$60,AD$60),$A$61,AD$61),$A$62,AD$62),$A$63,AD$63),$A$64,AD$64),$A$65,AD$65),$A$66,AD$66),$A$67,AD$67)</f>
        <v>يقلل من احتمالاتي لاختيار [[ brand_name ]] مرة أخرى</v>
      </c>
      <c r="AE39" s="119" t="str">
        <f>SUBSTITUTE(SUBSTITUTE(SUBSTITUTE(SUBSTITUTE(SUBSTITUTE(SUBSTITUTE(SUBSTITUTE(SUBSTITUTE(SUBSTITUTE(SUBSTITUTE(SUBSTITUTE(SUBSTITUTE(SUBSTITUTE(SUBSTITUTE(SUBSTITUTE(AE$34,$A$53,AE$53),$A$54,AE$54),$A$55,AE$55),$A$56,AE$56),$A$57,AE$57),$A$58,AE$58),$A$59,AE$59),$A$60,AE$60),$A$61,AE$61),$A$62,AE$62),$A$63,AE$63),$A$64,AE$64),$A$65,AE$65),$A$66,AE$66),$A$67,AE$67)</f>
        <v>이 광고는 [[ brand_name ]]을/를 다시 구매하고 싶은 마음이 별로 들지 않게 한다</v>
      </c>
      <c r="AF39" s="119" t="str">
        <f>SUBSTITUTE(SUBSTITUTE(SUBSTITUTE(SUBSTITUTE(SUBSTITUTE(SUBSTITUTE(SUBSTITUTE(SUBSTITUTE(SUBSTITUTE(SUBSTITUTE(SUBSTITUTE(SUBSTITUTE(SUBSTITUTE(SUBSTITUTE(SUBSTITUTE(AF$34,$A$53,AF$53),$A$54,AF$54),$A$55,AF$55),$A$56,AF$56),$A$57,AF$57),$A$58,AF$58),$A$59,AF$59),$A$60,AF$60),$A$61,AF$61),$A$62,AF$62),$A$63,AF$63),$A$64,AF$64),$A$65,AF$65),$A$66,AF$66),$A$67,AF$67)</f>
        <v xml:space="preserve">使 我 更 少 有 可 能  去 选 购 [[ brand_name ]] </v>
      </c>
      <c r="AG39" s="119" t="str">
        <f>SUBSTITUTE(SUBSTITUTE(SUBSTITUTE(SUBSTITUTE(SUBSTITUTE(SUBSTITUTE(SUBSTITUTE(SUBSTITUTE(SUBSTITUTE(SUBSTITUTE(SUBSTITUTE(SUBSTITUTE(SUBSTITUTE(SUBSTITUTE(SUBSTITUTE(AG$34,$A$53,AG$53),$A$54,AG$54),$A$55,AG$55),$A$56,AG$56),$A$57,AG$57),$A$58,AG$58),$A$59,AG$59),$A$60,AG$60),$A$61,AG$61),$A$62,AG$62),$A$63,AG$63),$A$64,AG$64),$A$65,AG$65),$A$66,AG$66),$A$67,AG$67)</f>
        <v>Membuatkan saya kurang berkemungkinan untuk memilih [[ brand_name ]] lagi</v>
      </c>
      <c r="AH39" s="120" t="str">
        <f>Optimized!$M23</f>
        <v>Hace menos probable que elija [[ brand_name ]] la próxima vez</v>
      </c>
      <c r="AI39" s="120" t="str">
        <f>Optimized!$I23</f>
        <v>het maakt het minder waarschijnlijk dat ik weer voor [[ brand_name ]] zal kiezen</v>
      </c>
      <c r="AJ39" s="120" t="str">
        <f>Optimized!$D23</f>
        <v>Makes me less likely to choose [[ brand_name ]] again</v>
      </c>
      <c r="AK39" s="119" t="str">
        <f>SUBSTITUTE(SUBSTITUTE(SUBSTITUTE(SUBSTITUTE(SUBSTITUTE(SUBSTITUTE(SUBSTITUTE(SUBSTITUTE(SUBSTITUTE(SUBSTITUTE(SUBSTITUTE(SUBSTITUTE(SUBSTITUTE(SUBSTITUTE(SUBSTITUTE(AK$34,$A$53,AK$53),$A$54,AK$54),$A$55,AK$55),$A$56,AK$56),$A$57,AK$57),$A$58,AK$58),$A$59,AK$59),$A$60,AK$60),$A$61,AK$61),$A$62,AK$62),$A$63,AK$63),$A$64,AK$64),$A$65,AK$65),$A$66,AK$66),$A$67,AK$67)</f>
        <v>Gjør det mindre sannsynlig at jeg vil vurdere å velge [[ brand_name ]] igjen</v>
      </c>
      <c r="AL39" s="119" t="str">
        <f>SUBSTITUTE(SUBSTITUTE(SUBSTITUTE(SUBSTITUTE(SUBSTITUTE(SUBSTITUTE(SUBSTITUTE(SUBSTITUTE(SUBSTITUTE(SUBSTITUTE(SUBSTITUTE(SUBSTITUTE(SUBSTITUTE(SUBSTITUTE(SUBSTITUTE(AL$34,$A$53,AL$53),$A$54,AL$54),$A$55,AL$55),$A$56,AL$56),$A$57,AL$57),$A$58,AL$58),$A$59,AL$59),$A$60,AL$60),$A$61,AL$61),$A$62,AL$62),$A$63,AL$63),$A$64,AL$64),$A$65,AL$65),$A$66,AL$66),$A$67,AL$67)</f>
        <v>Hace menos probable que considere elegir [[ brand_name ]] otra vez</v>
      </c>
      <c r="AM39" s="120" t="str">
        <f>Optimized!$N23</f>
        <v>Hinihikayat akong mas hindi piliin ang [[ brand_name ]] ulit</v>
      </c>
      <c r="AN39" s="119" t="str">
        <f>SUBSTITUTE(SUBSTITUTE(SUBSTITUTE(SUBSTITUTE(SUBSTITUTE(SUBSTITUTE(SUBSTITUTE(SUBSTITUTE(SUBSTITUTE(SUBSTITUTE(SUBSTITUTE(SUBSTITUTE(SUBSTITUTE(SUBSTITUTE(SUBSTITUTE(AN$34,$A$53,AN$53),$A$54,AN$54),$A$55,AN$55),$A$56,AN$56),$A$57,AN$57),$A$58,AN$58),$A$59,AN$59),$A$60,AN$60),$A$61,AN$61),$A$62,AN$62),$A$63,AN$63),$A$64,AN$64),$A$65,AN$65),$A$66,AN$66),$A$67,AN$67)</f>
        <v>Zniechęca do ponownego rozważenia wyboru [[ brand_name_G ]]</v>
      </c>
      <c r="AO39" s="119" t="str">
        <f>SUBSTITUTE(SUBSTITUTE(SUBSTITUTE(SUBSTITUTE(SUBSTITUTE(SUBSTITUTE(SUBSTITUTE(SUBSTITUTE(SUBSTITUTE(SUBSTITUTE(SUBSTITUTE(SUBSTITUTE(SUBSTITUTE(SUBSTITUTE(SUBSTITUTE(AO$34,$A$53,AO$53),$A$54,AO$54),$A$55,AO$55),$A$56,AO$56),$A$57,AO$57),$A$58,AO$58),$A$59,AO$59),$A$60,AO$60),$A$61,AO$61),$A$62,AO$62),$A$63,AO$63),$A$64,AO$64),$A$65,AO$65),$A$66,AO$66),$A$67,AO$67)</f>
        <v>Faz com que seja menos provável que escolha [[ brand_name ]] 
novamente</v>
      </c>
      <c r="AP39" s="119" t="str">
        <f>SUBSTITUTE(SUBSTITUTE(SUBSTITUTE(SUBSTITUTE(SUBSTITUTE(SUBSTITUTE(SUBSTITUTE(SUBSTITUTE(SUBSTITUTE(SUBSTITUTE(SUBSTITUTE(SUBSTITUTE(SUBSTITUTE(SUBSTITUTE(SUBSTITUTE(AP$34,$A$53,AP$53),$A$54,AP$54),$A$55,AP$55),$A$56,AP$56),$A$57,AP$57),$A$58,AP$58),$A$59,AP$59),$A$60,AP$60),$A$61,AP$61),$A$62,AP$62),$A$63,AP$63),$A$64,AP$64),$A$65,AP$65),$A$66,AP$66),$A$67,AP$67)</f>
        <v>Este mai putin probabil sa aleg [[ brand_name]] din nou</v>
      </c>
      <c r="AQ39" s="120" t="str">
        <f>Optimized!$D23</f>
        <v>Makes me less likely to choose [[ brand_name ]] again</v>
      </c>
      <c r="AR39" s="120" t="str">
        <f>Optimized!$D23</f>
        <v>Makes me less likely to choose [[ brand_name ]] again</v>
      </c>
      <c r="AS39" s="119" t="str">
        <f>SUBSTITUTE(SUBSTITUTE(SUBSTITUTE(SUBSTITUTE(SUBSTITUTE(SUBSTITUTE(SUBSTITUTE(SUBSTITUTE(SUBSTITUTE(SUBSTITUTE(SUBSTITUTE(SUBSTITUTE(SUBSTITUTE(SUBSTITUTE(SUBSTITUTE(AS$34,$A$53,AS$53),$A$54,AS$54),$A$55,AS$55),$A$56,AS$56),$A$57,AS$57),$A$58,AS$58),$A$59,AS$59),$A$60,AS$60),$A$61,AS$61),$A$62,AS$62),$A$63,AS$63),$A$64,AS$64),$A$65,AS$65),$A$66,AS$66),$A$67,AS$67)</f>
        <v>Me hace estar menos dispuesto a elegir [[ brand_name ]] de nuevo</v>
      </c>
      <c r="AT39" s="119" t="str">
        <f>SUBSTITUTE(SUBSTITUTE(SUBSTITUTE(SUBSTITUTE(SUBSTITUTE(SUBSTITUTE(SUBSTITUTE(SUBSTITUTE(SUBSTITUTE(SUBSTITUTE(SUBSTITUTE(SUBSTITUTE(SUBSTITUTE(SUBSTITUTE(SUBSTITUTE(AT$34,$A$53,AT$53),$A$54,AT$54),$A$55,AT$55),$A$56,AT$56),$A$57,AT$57),$A$58,AT$58),$A$59,AT$59),$A$60,AT$60),$A$61,AT$61),$A$62,AT$62),$A$63,AT$63),$A$64,AT$64),$A$65,AT$65),$A$66,AT$66),$A$67,AT$67)</f>
        <v>Gör det mindre troligt att jag kommer att välja [[ brand_name ]] igen</v>
      </c>
      <c r="AU39" s="119" t="str">
        <f>SUBSTITUTE(SUBSTITUTE(SUBSTITUTE(SUBSTITUTE(SUBSTITUTE(SUBSTITUTE(SUBSTITUTE(SUBSTITUTE(SUBSTITUTE(SUBSTITUTE(SUBSTITUTE(SUBSTITUTE(SUBSTITUTE(SUBSTITUTE(SUBSTITUTE(AU$34,$A$53,AU$53),$A$54,AU$54),$A$55,AU$55),$A$56,AU$56),$A$57,AU$57),$A$58,AU$58),$A$59,AU$59),$A$60,AU$60),$A$61,AU$61),$A$62,AU$62),$A$63,AU$63),$A$64,AU$64),$A$65,AU$65),$A$66,AU$66),$A$67,AU$67)</f>
        <v>使我在下次購買時，不可能考慮選擇[[ brand_name ]]</v>
      </c>
      <c r="AV39" s="120" t="str">
        <f>Optimized!$J23</f>
        <v>มีผลทำให้ฉันอยากจะเลือก [[ brand_name ]] อีกครั้งน้อยลง</v>
      </c>
      <c r="AW39" s="119" t="str">
        <f>SUBSTITUTE(SUBSTITUTE(SUBSTITUTE(SUBSTITUTE(SUBSTITUTE(SUBSTITUTE(SUBSTITUTE(SUBSTITUTE(SUBSTITUTE(SUBSTITUTE(SUBSTITUTE(SUBSTITUTE(SUBSTITUTE(SUBSTITUTE(SUBSTITUTE(AW$34,$A$53,AW$53),$A$54,AW$54),$A$55,AW$55),$A$56,AW$56),$A$57,AW$57),$A$58,AW$58),$A$59,AW$59),$A$60,AW$60),$A$61,AW$61),$A$62,AW$62),$A$63,AW$63),$A$64,AW$64),$A$65,AW$65),$A$66,AW$66),$A$67,AW$67)</f>
        <v>Bu reklam, bir sonraki alışverişimde [[ brand_name ]] markasını seçme olasılığımı azaltır</v>
      </c>
      <c r="AX39" s="119" t="str">
        <f>SUBSTITUTE(SUBSTITUTE(SUBSTITUTE(SUBSTITUTE(SUBSTITUTE(SUBSTITUTE(SUBSTITUTE(SUBSTITUTE(SUBSTITUTE(SUBSTITUTE(SUBSTITUTE(SUBSTITUTE(SUBSTITUTE(SUBSTITUTE(SUBSTITUTE(AX$34,$A$53,AX$53),$A$54,AX$54),$A$55,AX$55),$A$56,AX$56),$A$57,AX$57),$A$58,AX$58),$A$59,AX$59),$A$60,AX$60),$A$61,AX$61),$A$62,AX$62),$A$63,AX$63),$A$64,AX$64),$A$65,AX$65),$A$66,AX$66),$A$67,AX$67)</f>
        <v/>
      </c>
      <c r="AY39" s="120" t="str">
        <f>Optimized!$O23</f>
        <v>Makes me less likely to choose [[ brand_name ]] again</v>
      </c>
      <c r="AZ39" s="119" t="str">
        <f>SUBSTITUTE(SUBSTITUTE(SUBSTITUTE(SUBSTITUTE(SUBSTITUTE(SUBSTITUTE(SUBSTITUTE(SUBSTITUTE(SUBSTITUTE(SUBSTITUTE(SUBSTITUTE(SUBSTITUTE(SUBSTITUTE(SUBSTITUTE(SUBSTITUTE(AZ$34,$A$53,AZ$53),$A$54,AZ$54),$A$55,AZ$55),$A$56,AZ$56),$A$57,AZ$57),$A$58,AZ$58),$A$59,AZ$59),$A$60,AZ$60),$A$61,AZ$61),$A$62,AZ$62),$A$63,AZ$63),$A$64,AZ$64),$A$65,AZ$65),$A$66,AZ$66),$A$67,AZ$67)</f>
        <v>Hace menos probable que seleccione [[ brand_name ]] otra vez</v>
      </c>
      <c r="BA39" s="119" t="str">
        <f>SUBSTITUTE(SUBSTITUTE(SUBSTITUTE(SUBSTITUTE(SUBSTITUTE(SUBSTITUTE(SUBSTITUTE(SUBSTITUTE(SUBSTITUTE(SUBSTITUTE(SUBSTITUTE(SUBSTITUTE(SUBSTITUTE(SUBSTITUTE(SUBSTITUTE(BA$34,$A$53,BA$53),$A$54,BA$54),$A$55,BA$55),$A$56,BA$56),$A$57,BA$57),$A$58,BA$58),$A$59,BA$59),$A$60,BA$60),$A$61,BA$61),$A$62,BA$62),$A$63,BA$63),$A$64,BA$64),$A$65,BA$65),$A$66,BA$66),$A$67,BA$67)</f>
        <v>Khiến tôi giảm ý muốn chọn [[ brand_name ]] trở lại</v>
      </c>
      <c r="BB39" s="113"/>
    </row>
    <row r="40" spans="1:54" s="112" customFormat="1" ht="12.75" customHeight="1">
      <c r="A40" s="117"/>
      <c r="B40" s="117"/>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c r="AI40" s="117"/>
      <c r="AJ40" s="117"/>
      <c r="AK40" s="117"/>
      <c r="AL40" s="117"/>
      <c r="AM40" s="117"/>
      <c r="AN40" s="117"/>
      <c r="AO40" s="117"/>
      <c r="AP40" s="117"/>
      <c r="AQ40" s="117"/>
      <c r="AR40" s="117"/>
      <c r="AS40" s="117"/>
      <c r="AT40" s="117"/>
      <c r="AU40" s="117"/>
      <c r="AV40" s="117"/>
      <c r="AW40" s="117"/>
      <c r="AX40" s="117"/>
      <c r="AY40" s="117"/>
      <c r="AZ40" s="117"/>
      <c r="BA40" s="117"/>
      <c r="BB40" s="113"/>
    </row>
    <row r="41" spans="1:54" customFormat="1" ht="12.75" customHeight="1">
      <c r="A41" s="116"/>
      <c r="B41" s="223" t="s">
        <v>838</v>
      </c>
      <c r="C41" s="116" t="s">
        <v>1286</v>
      </c>
      <c r="D41" s="116"/>
      <c r="E41" s="116" t="s">
        <v>1438</v>
      </c>
      <c r="F41" s="116"/>
      <c r="G41" s="116"/>
      <c r="H41" s="116"/>
      <c r="I41" s="116" t="s">
        <v>1288</v>
      </c>
      <c r="J41" s="116" t="s">
        <v>1560</v>
      </c>
      <c r="K41" s="116" t="s">
        <v>1290</v>
      </c>
      <c r="L41" s="116" t="s">
        <v>1291</v>
      </c>
      <c r="M41" s="116" t="s">
        <v>1292</v>
      </c>
      <c r="N41" s="116" t="s">
        <v>1293</v>
      </c>
      <c r="O41" s="116" t="s">
        <v>1294</v>
      </c>
      <c r="P41" s="116" t="s">
        <v>1295</v>
      </c>
      <c r="Q41" s="116"/>
      <c r="R41" s="116"/>
      <c r="S41" s="116" t="s">
        <v>1296</v>
      </c>
      <c r="T41" s="116" t="s">
        <v>1297</v>
      </c>
      <c r="U41" s="116" t="s">
        <v>1298</v>
      </c>
      <c r="V41" s="116"/>
      <c r="W41" s="116" t="s">
        <v>1561</v>
      </c>
      <c r="X41" s="116" t="s">
        <v>1562</v>
      </c>
      <c r="Y41" s="116" t="s">
        <v>1563</v>
      </c>
      <c r="Z41" s="116"/>
      <c r="AA41" s="116"/>
      <c r="AB41" s="116"/>
      <c r="AC41" s="116" t="s">
        <v>1564</v>
      </c>
      <c r="AD41" s="116" t="s">
        <v>1446</v>
      </c>
      <c r="AE41" s="118" t="s">
        <v>1565</v>
      </c>
      <c r="AF41" s="116" t="s">
        <v>1305</v>
      </c>
      <c r="AG41" s="116" t="s">
        <v>1306</v>
      </c>
      <c r="AH41" s="116"/>
      <c r="AI41" s="116"/>
      <c r="AJ41" s="116"/>
      <c r="AK41" s="116" t="s">
        <v>1307</v>
      </c>
      <c r="AL41" s="116" t="s">
        <v>1291</v>
      </c>
      <c r="AM41" s="116"/>
      <c r="AN41" s="118" t="s">
        <v>1566</v>
      </c>
      <c r="AO41" s="116" t="s">
        <v>1567</v>
      </c>
      <c r="AP41" s="116" t="s">
        <v>1568</v>
      </c>
      <c r="AQ41" s="116"/>
      <c r="AR41" s="116"/>
      <c r="AS41" s="116" t="s">
        <v>1569</v>
      </c>
      <c r="AT41" s="116" t="s">
        <v>1312</v>
      </c>
      <c r="AU41" s="116" t="s">
        <v>1313</v>
      </c>
      <c r="AV41" s="116"/>
      <c r="AW41" s="116" t="s">
        <v>1454</v>
      </c>
      <c r="AX41" s="116"/>
      <c r="AY41" s="116"/>
      <c r="AZ41" s="116" t="s">
        <v>1315</v>
      </c>
      <c r="BA41" s="116" t="s">
        <v>1570</v>
      </c>
      <c r="BB41" s="113"/>
    </row>
    <row r="42" spans="1:54" customFormat="1" ht="12.75" customHeight="1">
      <c r="A42" s="116"/>
      <c r="B42" s="224"/>
      <c r="C42" s="116" t="s">
        <v>1571</v>
      </c>
      <c r="D42" s="116"/>
      <c r="E42" s="116" t="s">
        <v>1572</v>
      </c>
      <c r="F42" s="116"/>
      <c r="G42" s="116"/>
      <c r="H42" s="116"/>
      <c r="I42" s="116" t="s">
        <v>1573</v>
      </c>
      <c r="J42" s="116" t="s">
        <v>1574</v>
      </c>
      <c r="K42" s="116" t="s">
        <v>1575</v>
      </c>
      <c r="L42" s="116" t="s">
        <v>1576</v>
      </c>
      <c r="M42" s="116" t="s">
        <v>1577</v>
      </c>
      <c r="N42" s="116" t="s">
        <v>1578</v>
      </c>
      <c r="O42" s="116" t="s">
        <v>1579</v>
      </c>
      <c r="P42" s="116" t="s">
        <v>1580</v>
      </c>
      <c r="Q42" s="116"/>
      <c r="R42" s="116"/>
      <c r="S42" s="116" t="s">
        <v>1581</v>
      </c>
      <c r="T42" s="116" t="s">
        <v>1582</v>
      </c>
      <c r="U42" s="116" t="s">
        <v>1583</v>
      </c>
      <c r="V42" s="116"/>
      <c r="W42" s="116" t="s">
        <v>1584</v>
      </c>
      <c r="X42" s="116" t="s">
        <v>1585</v>
      </c>
      <c r="Y42" s="116" t="s">
        <v>1586</v>
      </c>
      <c r="Z42" s="116"/>
      <c r="AA42" s="116"/>
      <c r="AB42" s="116"/>
      <c r="AC42" s="116" t="s">
        <v>1587</v>
      </c>
      <c r="AD42" s="116" t="s">
        <v>1588</v>
      </c>
      <c r="AE42" s="116" t="s">
        <v>1589</v>
      </c>
      <c r="AF42" s="116" t="s">
        <v>1590</v>
      </c>
      <c r="AG42" s="116" t="s">
        <v>1591</v>
      </c>
      <c r="AH42" s="116"/>
      <c r="AI42" s="116"/>
      <c r="AJ42" s="116"/>
      <c r="AK42" s="116" t="s">
        <v>1592</v>
      </c>
      <c r="AL42" s="116" t="s">
        <v>1576</v>
      </c>
      <c r="AM42" s="116"/>
      <c r="AN42" s="116" t="s">
        <v>1593</v>
      </c>
      <c r="AO42" s="116" t="s">
        <v>1594</v>
      </c>
      <c r="AP42" s="116" t="s">
        <v>1595</v>
      </c>
      <c r="AQ42" s="116"/>
      <c r="AR42" s="116"/>
      <c r="AS42" s="116" t="s">
        <v>1596</v>
      </c>
      <c r="AT42" s="116" t="s">
        <v>1597</v>
      </c>
      <c r="AU42" s="116" t="s">
        <v>1598</v>
      </c>
      <c r="AV42" s="116"/>
      <c r="AW42" s="116" t="s">
        <v>1599</v>
      </c>
      <c r="AX42" s="116"/>
      <c r="AY42" s="116"/>
      <c r="AZ42" s="116" t="s">
        <v>1576</v>
      </c>
      <c r="BA42" s="116" t="s">
        <v>1600</v>
      </c>
      <c r="BB42" s="113"/>
    </row>
    <row r="43" spans="1:54" customFormat="1" ht="12.75" customHeight="1">
      <c r="A43" s="116"/>
      <c r="B43" s="224"/>
      <c r="C43" s="116" t="s">
        <v>1601</v>
      </c>
      <c r="D43" s="116"/>
      <c r="E43" s="116" t="s">
        <v>1602</v>
      </c>
      <c r="F43" s="116"/>
      <c r="G43" s="116"/>
      <c r="H43" s="116"/>
      <c r="I43" s="116" t="s">
        <v>1603</v>
      </c>
      <c r="J43" s="116" t="s">
        <v>1604</v>
      </c>
      <c r="K43" s="116" t="s">
        <v>1605</v>
      </c>
      <c r="L43" s="116" t="s">
        <v>1606</v>
      </c>
      <c r="M43" s="116" t="s">
        <v>1607</v>
      </c>
      <c r="N43" s="116" t="s">
        <v>1608</v>
      </c>
      <c r="O43" s="116" t="s">
        <v>1609</v>
      </c>
      <c r="P43" s="116" t="s">
        <v>1610</v>
      </c>
      <c r="Q43" s="116"/>
      <c r="R43" s="116"/>
      <c r="S43" s="116" t="s">
        <v>1611</v>
      </c>
      <c r="T43" s="116" t="s">
        <v>1612</v>
      </c>
      <c r="U43" s="116" t="s">
        <v>1613</v>
      </c>
      <c r="V43" s="116"/>
      <c r="W43" s="116" t="s">
        <v>1614</v>
      </c>
      <c r="X43" s="116" t="s">
        <v>1615</v>
      </c>
      <c r="Y43" s="116" t="s">
        <v>1616</v>
      </c>
      <c r="Z43" s="116"/>
      <c r="AA43" s="116"/>
      <c r="AB43" s="116"/>
      <c r="AC43" s="116" t="s">
        <v>1617</v>
      </c>
      <c r="AD43" s="116" t="s">
        <v>1618</v>
      </c>
      <c r="AE43" s="116" t="s">
        <v>1619</v>
      </c>
      <c r="AF43" s="116" t="s">
        <v>1620</v>
      </c>
      <c r="AG43" s="116" t="s">
        <v>1621</v>
      </c>
      <c r="AH43" s="116"/>
      <c r="AI43" s="116"/>
      <c r="AJ43" s="116"/>
      <c r="AK43" s="116" t="s">
        <v>1622</v>
      </c>
      <c r="AL43" s="116" t="s">
        <v>1606</v>
      </c>
      <c r="AM43" s="116"/>
      <c r="AN43" s="116" t="s">
        <v>1623</v>
      </c>
      <c r="AO43" s="116" t="s">
        <v>1624</v>
      </c>
      <c r="AP43" s="116" t="s">
        <v>1625</v>
      </c>
      <c r="AQ43" s="116"/>
      <c r="AR43" s="116"/>
      <c r="AS43" s="116" t="s">
        <v>1626</v>
      </c>
      <c r="AT43" s="116" t="s">
        <v>1627</v>
      </c>
      <c r="AU43" s="116" t="s">
        <v>1628</v>
      </c>
      <c r="AV43" s="116"/>
      <c r="AW43" s="116" t="s">
        <v>1629</v>
      </c>
      <c r="AX43" s="116"/>
      <c r="AY43" s="116"/>
      <c r="AZ43" s="116" t="s">
        <v>1606</v>
      </c>
      <c r="BA43" s="116" t="s">
        <v>1630</v>
      </c>
      <c r="BB43" s="113"/>
    </row>
    <row r="44" spans="1:54" customFormat="1" ht="12.75" customHeight="1">
      <c r="A44" s="116"/>
      <c r="B44" s="224"/>
      <c r="C44" s="116" t="s">
        <v>1378</v>
      </c>
      <c r="D44" s="116"/>
      <c r="E44" s="116" t="s">
        <v>1631</v>
      </c>
      <c r="F44" s="116"/>
      <c r="G44" s="116"/>
      <c r="H44" s="116"/>
      <c r="I44" s="116" t="s">
        <v>1380</v>
      </c>
      <c r="J44" s="116" t="s">
        <v>1381</v>
      </c>
      <c r="K44" s="116" t="s">
        <v>1632</v>
      </c>
      <c r="L44" s="116" t="s">
        <v>1379</v>
      </c>
      <c r="M44" s="116" t="s">
        <v>1633</v>
      </c>
      <c r="N44" s="116" t="s">
        <v>1384</v>
      </c>
      <c r="O44" s="116" t="s">
        <v>1634</v>
      </c>
      <c r="P44" s="116" t="s">
        <v>1386</v>
      </c>
      <c r="Q44" s="116"/>
      <c r="R44" s="116"/>
      <c r="S44" s="116" t="s">
        <v>1635</v>
      </c>
      <c r="T44" s="116" t="s">
        <v>1636</v>
      </c>
      <c r="U44" s="116" t="s">
        <v>1389</v>
      </c>
      <c r="V44" s="116"/>
      <c r="W44" s="116" t="s">
        <v>1390</v>
      </c>
      <c r="X44" s="116" t="s">
        <v>1391</v>
      </c>
      <c r="Y44" s="116" t="s">
        <v>1392</v>
      </c>
      <c r="Z44" s="116"/>
      <c r="AA44" s="116"/>
      <c r="AB44" s="116"/>
      <c r="AC44" s="116" t="s">
        <v>1637</v>
      </c>
      <c r="AD44" s="116" t="s">
        <v>1394</v>
      </c>
      <c r="AE44" s="116" t="s">
        <v>1638</v>
      </c>
      <c r="AF44" s="116" t="s">
        <v>1396</v>
      </c>
      <c r="AG44" s="116" t="s">
        <v>1397</v>
      </c>
      <c r="AH44" s="116"/>
      <c r="AI44" s="116"/>
      <c r="AJ44" s="116"/>
      <c r="AK44" s="116" t="s">
        <v>1524</v>
      </c>
      <c r="AL44" s="116" t="s">
        <v>1379</v>
      </c>
      <c r="AM44" s="116"/>
      <c r="AN44" s="116" t="s">
        <v>1525</v>
      </c>
      <c r="AO44" s="116" t="s">
        <v>1526</v>
      </c>
      <c r="AP44" s="116" t="s">
        <v>1401</v>
      </c>
      <c r="AQ44" s="116"/>
      <c r="AR44" s="116"/>
      <c r="AS44" s="116" t="s">
        <v>1402</v>
      </c>
      <c r="AT44" s="116" t="s">
        <v>1403</v>
      </c>
      <c r="AU44" s="116" t="s">
        <v>1639</v>
      </c>
      <c r="AV44" s="116"/>
      <c r="AW44" s="116" t="s">
        <v>1640</v>
      </c>
      <c r="AX44" s="116"/>
      <c r="AY44" s="116"/>
      <c r="AZ44" s="116" t="s">
        <v>1379</v>
      </c>
      <c r="BA44" s="116" t="s">
        <v>1641</v>
      </c>
      <c r="BB44" s="113"/>
    </row>
    <row r="45" spans="1:54" customFormat="1" ht="12.75" customHeight="1">
      <c r="A45" s="116"/>
      <c r="B45" s="224"/>
      <c r="C45" s="116" t="s">
        <v>1642</v>
      </c>
      <c r="D45" s="116"/>
      <c r="E45" s="116" t="s">
        <v>1643</v>
      </c>
      <c r="F45" s="116"/>
      <c r="G45" s="116"/>
      <c r="H45" s="116"/>
      <c r="I45" s="116" t="s">
        <v>1644</v>
      </c>
      <c r="J45" s="116" t="s">
        <v>1645</v>
      </c>
      <c r="K45" s="116" t="s">
        <v>1646</v>
      </c>
      <c r="L45" s="116" t="s">
        <v>1647</v>
      </c>
      <c r="M45" s="116" t="s">
        <v>1648</v>
      </c>
      <c r="N45" s="116" t="s">
        <v>1649</v>
      </c>
      <c r="O45" s="116" t="s">
        <v>1650</v>
      </c>
      <c r="P45" s="116" t="s">
        <v>1651</v>
      </c>
      <c r="Q45" s="116"/>
      <c r="R45" s="116"/>
      <c r="S45" s="116" t="s">
        <v>1652</v>
      </c>
      <c r="T45" s="116" t="s">
        <v>1653</v>
      </c>
      <c r="U45" s="116" t="s">
        <v>1654</v>
      </c>
      <c r="V45" s="116"/>
      <c r="W45" s="116" t="s">
        <v>1655</v>
      </c>
      <c r="X45" s="116" t="s">
        <v>1656</v>
      </c>
      <c r="Y45" s="116" t="s">
        <v>1657</v>
      </c>
      <c r="Z45" s="116"/>
      <c r="AA45" s="116"/>
      <c r="AB45" s="116"/>
      <c r="AC45" s="116" t="s">
        <v>1658</v>
      </c>
      <c r="AD45" s="116" t="s">
        <v>1659</v>
      </c>
      <c r="AE45" s="116" t="s">
        <v>1660</v>
      </c>
      <c r="AF45" s="116" t="s">
        <v>1661</v>
      </c>
      <c r="AG45" s="116" t="s">
        <v>1662</v>
      </c>
      <c r="AH45" s="116"/>
      <c r="AI45" s="116"/>
      <c r="AJ45" s="116"/>
      <c r="AK45" s="116" t="s">
        <v>1663</v>
      </c>
      <c r="AL45" s="116" t="s">
        <v>1647</v>
      </c>
      <c r="AM45" s="116"/>
      <c r="AN45" s="116" t="s">
        <v>1664</v>
      </c>
      <c r="AO45" s="116" t="s">
        <v>1665</v>
      </c>
      <c r="AP45" s="116" t="s">
        <v>1666</v>
      </c>
      <c r="AQ45" s="116"/>
      <c r="AR45" s="116"/>
      <c r="AS45" s="116" t="s">
        <v>1667</v>
      </c>
      <c r="AT45" s="116" t="s">
        <v>1668</v>
      </c>
      <c r="AU45" s="116" t="s">
        <v>1669</v>
      </c>
      <c r="AV45" s="116"/>
      <c r="AW45" s="116" t="s">
        <v>1670</v>
      </c>
      <c r="AX45" s="116"/>
      <c r="AY45" s="116"/>
      <c r="AZ45" s="116" t="s">
        <v>1647</v>
      </c>
      <c r="BA45" s="116" t="s">
        <v>1671</v>
      </c>
      <c r="BB45" s="113"/>
    </row>
    <row r="46" spans="1:54" customFormat="1" ht="12.75" customHeight="1">
      <c r="A46" s="113" t="s">
        <v>837</v>
      </c>
      <c r="B46" s="224"/>
      <c r="C46" s="119" t="str">
        <f>SUBSTITUTE(SUBSTITUTE(SUBSTITUTE(SUBSTITUTE(SUBSTITUTE(SUBSTITUTE(SUBSTITUTE(SUBSTITUTE(SUBSTITUTE(SUBSTITUTE(SUBSTITUTE(SUBSTITUTE(SUBSTITUTE(SUBSTITUTE(SUBSTITUTE(C$41,$A$53,C$53),$A$54,C$54),$A$55,C$55),$A$56,C$56),$A$57,C$57),$A$58,C$58),$A$59,C$59),$A$60,C$60),$A$61,C$61),$A$62,C$62),$A$63,C$63),$A$64,C$64),$A$65,C$65),$A$66,C$66),$A$67,C$67)</f>
        <v>How will the ad affect your use of [[ brand_name ]]?</v>
      </c>
      <c r="D46" s="120" t="str">
        <f>Optimized!$D26</f>
        <v>How will the ad affect your use of [[ brand_name ]]?</v>
      </c>
      <c r="E46" s="119" t="str">
        <f>SUBSTITUTE(SUBSTITUTE(SUBSTITUTE(SUBSTITUTE(SUBSTITUTE(SUBSTITUTE(SUBSTITUTE(SUBSTITUTE(SUBSTITUTE(SUBSTITUTE(SUBSTITUTE(SUBSTITUTE(SUBSTITUTE(SUBSTITUTE(SUBSTITUTE(E$41,$A$53,E$53),$A$54,E$54),$A$55,E$55),$A$56,E$56),$A$57,E$57),$A$58,E$58),$A$59,E$59),$A$60,E$60),$A$61,E$61),$A$62,E$62),$A$63,E$63),$A$64,E$64),$A$65,E$65),$A$66,E$66),$A$67,E$67)</f>
        <v>¿En qué medida este comercial influye en tu interés de usar de [[ brand_name ]]?</v>
      </c>
      <c r="F46" s="120" t="str">
        <f>Optimized!$D26</f>
        <v>How will the ad affect your use of [[ brand_name ]]?</v>
      </c>
      <c r="G46" s="120" t="str">
        <f>Optimized!$F26</f>
        <v>Como você acha que o anúncio vai afetar o seu uso de [[ brand_name ]]?</v>
      </c>
      <c r="H46" s="120" t="str">
        <f>Optimized!$O26</f>
        <v>How will the ad affect your use of [[ brand_name ]]?</v>
      </c>
      <c r="I46" s="119" t="str">
        <f t="shared" ref="I46:P46" si="17">SUBSTITUTE(SUBSTITUTE(SUBSTITUTE(SUBSTITUTE(SUBSTITUTE(SUBSTITUTE(SUBSTITUTE(SUBSTITUTE(SUBSTITUTE(SUBSTITUTE(SUBSTITUTE(SUBSTITUTE(SUBSTITUTE(SUBSTITUTE(SUBSTITUTE(I$41,$A$53,I$53),$A$54,I$54),$A$55,I$55),$A$56,I$56),$A$57,I$57),$A$58,I$58),$A$59,I$59),$A$60,I$60),$A$61,I$61),$A$62,I$62),$A$63,I$63),$A$64,I$64),$A$65,I$65),$A$66,I$66),$A$67,I$67)</f>
        <v xml:space="preserve">Dans quelle mesure la publicité affectera-t-elle votre utilisation de [[ brand_name ]]? </v>
      </c>
      <c r="J46" s="119" t="str">
        <f t="shared" si="17"/>
        <v>En qué medida este comercial influirá en tu interés de comprar [[ brand_name ]]?</v>
      </c>
      <c r="K46" s="119" t="str">
        <f t="shared" si="17"/>
        <v>请问您认为这个广告对您今后使用[[ brand_name ]] 的情况会产生怎样的影响呢？</v>
      </c>
      <c r="L46" s="119" t="str">
        <f t="shared" si="17"/>
        <v>¿Cómo cree usted que el anuncio va a afectar su consumo/uso de [[ brand_name ]]?</v>
      </c>
      <c r="M46" s="119" t="str">
        <f t="shared" si="17"/>
        <v>Jakým způsobem tato reklama ovlivní Váš postoj ke značce [[ brand_name_N ]]?</v>
      </c>
      <c r="N46" s="119" t="str">
        <f t="shared" si="17"/>
        <v>Hvordan vil reklamen påvirke din brug af [[ brand_name ]]?</v>
      </c>
      <c r="O46" s="119" t="str">
        <f t="shared" si="17"/>
        <v>كيف سيؤثر الإعلان على استخدامك لـ [[ brand_name ]]؟</v>
      </c>
      <c r="P46" s="119" t="str">
        <f t="shared" si="17"/>
        <v>Kuinka tämä mainos tulee vaikuttamaan mainoksen tuotemerkin käyttöösi?</v>
      </c>
      <c r="Q46" s="120" t="str">
        <f>Optimized!$K26</f>
        <v>Dans quelle mesure cette publicité influencera-t-elle votre usage de/d’ [[ brand_name ]] ?</v>
      </c>
      <c r="R46" s="120" t="str">
        <f>Optimized!$G26</f>
        <v>Wie wird die Werbung Ihre Verwendung von [[ brand_name ]] beeinflussen?</v>
      </c>
      <c r="S46" s="119" t="str">
        <f>SUBSTITUTE(SUBSTITUTE(SUBSTITUTE(SUBSTITUTE(SUBSTITUTE(SUBSTITUTE(SUBSTITUTE(SUBSTITUTE(SUBSTITUTE(SUBSTITUTE(SUBSTITUTE(SUBSTITUTE(SUBSTITUTE(SUBSTITUTE(SUBSTITUTE(S$41,$A$53,S$53),$A$54,S$54),$A$55,S$55),$A$56,S$56),$A$57,S$57),$A$58,S$58),$A$59,S$59),$A$60,S$60),$A$61,S$61),$A$62,S$62),$A$63,S$63),$A$64,S$64),$A$65,S$65),$A$66,S$66),$A$67,S$67)</f>
        <v>Πώς πιστεύετε ότι η διαφήμιση αυτή θα σας επηρεάσει στη χρήση του/της [[ brand_name ]];</v>
      </c>
      <c r="T46" s="119" t="str">
        <f>SUBSTITUTE(SUBSTITUTE(SUBSTITUTE(SUBSTITUTE(SUBSTITUTE(SUBSTITUTE(SUBSTITUTE(SUBSTITUTE(SUBSTITUTE(SUBSTITUTE(SUBSTITUTE(SUBSTITUTE(SUBSTITUTE(SUBSTITUTE(SUBSTITUTE(T$41,$A$53,T$53),$A$54,T$54),$A$55,T$55),$A$56,T$56),$A$57,T$57),$A$58,T$58),$A$59,T$59),$A$60,T$60),$A$61,T$61),$A$62,T$62),$A$63,T$63),$A$64,T$64),$A$65,T$65),$A$66,T$66),$A$67,T$67)</f>
        <v>您認為呢個廣告將會點樣影響您使用[[ brand_name ]]呢?</v>
      </c>
      <c r="U46" s="119" t="str">
        <f>SUBSTITUTE(SUBSTITUTE(SUBSTITUTE(SUBSTITUTE(SUBSTITUTE(SUBSTITUTE(SUBSTITUTE(SUBSTITUTE(SUBSTITUTE(SUBSTITUTE(SUBSTITUTE(SUBSTITUTE(SUBSTITUTE(SUBSTITUTE(SUBSTITUTE(U$41,$A$53,U$53),$A$54,U$54),$A$55,U$55),$A$56,U$56),$A$57,U$57),$A$58,U$58),$A$59,U$59),$A$60,U$60),$A$61,U$61),$A$62,U$62),$A$63,U$63),$A$64,U$64),$A$65,U$65),$A$66,U$66),$A$67,U$67)</f>
        <v>Hogyan befolyásolja a(z) [[ brand_name ]] márkával való kapcsolatát az imént látott reklám?</v>
      </c>
      <c r="V46" s="120" t="str">
        <f>Optimized!$D26</f>
        <v>How will the ad affect your use of [[ brand_name ]]?</v>
      </c>
      <c r="W46" s="119" t="str">
        <f>SUBSTITUTE(SUBSTITUTE(SUBSTITUTE(SUBSTITUTE(SUBSTITUTE(SUBSTITUTE(SUBSTITUTE(SUBSTITUTE(SUBSTITUTE(SUBSTITUTE(SUBSTITUTE(SUBSTITUTE(SUBSTITUTE(SUBSTITUTE(SUBSTITUTE(W$41,$A$53,W$53),$A$54,W$54),$A$55,W$55),$A$56,W$56),$A$57,W$57),$A$58,W$58),$A$59,W$59),$A$60,W$60),$A$61,W$61),$A$62,W$62),$A$63,W$63),$A$64,W$64),$A$65,W$65),$A$66,W$66),$A$67,W$67)</f>
        <v>यह विज्ञापन आपके [[ brand_name ]] के खरीदारी पर किस तरह असर करेगा?</v>
      </c>
      <c r="X46" s="119" t="str">
        <f>SUBSTITUTE(SUBSTITUTE(SUBSTITUTE(SUBSTITUTE(SUBSTITUTE(SUBSTITUTE(SUBSTITUTE(SUBSTITUTE(SUBSTITUTE(SUBSTITUTE(SUBSTITUTE(SUBSTITUTE(SUBSTITUTE(SUBSTITUTE(SUBSTITUTE(X$41,$A$53,X$53),$A$54,X$54),$A$55,X$55),$A$56,X$56),$A$57,X$57),$A$58,X$58),$A$59,X$59),$A$60,X$60),$A$61,X$61),$A$62,X$62),$A$63,X$63),$A$64,X$64),$A$65,X$65),$A$66,X$66),$A$67,X$67)</f>
        <v xml:space="preserve">यह विज्ञापन आपके [[ brand_name ]] की खरीदारी पर कैसा असर करेगा? </v>
      </c>
      <c r="Y46" s="119" t="str">
        <f>SUBSTITUTE(SUBSTITUTE(SUBSTITUTE(SUBSTITUTE(SUBSTITUTE(SUBSTITUTE(SUBSTITUTE(SUBSTITUTE(SUBSTITUTE(SUBSTITUTE(SUBSTITUTE(SUBSTITUTE(SUBSTITUTE(SUBSTITUTE(SUBSTITUTE(Y$41,$A$53,Y$53),$A$54,Y$54),$A$55,Y$55),$A$56,Y$56),$A$57,Y$57),$A$58,Y$58),$A$59,Y$59),$A$60,Y$60),$A$61,Y$61),$A$62,Y$62),$A$63,Y$63),$A$64,Y$64),$A$65,Y$65),$A$66,Y$66),$A$67,Y$67)</f>
        <v>[[ brand_name ]] ஐ நீங்கள் வாங்குவதில் விளம்பரம் எந்த மாதிரி தாக்கத்தை ஏற்படுத்தும் ?</v>
      </c>
      <c r="Z46" s="120" t="str">
        <f>Optimized!$L26</f>
        <v>Bagaimanakah iklan tadi akan mempengaruhi penggunaan Anda untuk [[ brand_name ]]?</v>
      </c>
      <c r="AA46" s="120" t="str">
        <f>Optimized!$D26</f>
        <v>How will the ad affect your use of [[ brand_name ]]?</v>
      </c>
      <c r="AB46" s="120" t="str">
        <f>Optimized!$H26</f>
        <v>In quale modo questa pubblicità modificherà il Suo comportamento nei confronti di [[ brand_name ]]?</v>
      </c>
      <c r="AC46" s="119" t="str">
        <f>SUBSTITUTE(SUBSTITUTE(SUBSTITUTE(SUBSTITUTE(SUBSTITUTE(SUBSTITUTE(SUBSTITUTE(SUBSTITUTE(SUBSTITUTE(SUBSTITUTE(SUBSTITUTE(SUBSTITUTE(SUBSTITUTE(SUBSTITUTE(SUBSTITUTE(AC$41,$A$53,AC$53),$A$54,AC$54),$A$55,AC$55),$A$56,AC$56),$A$57,AC$57),$A$58,AC$58),$A$59,AC$59),$A$60,AC$60),$A$61,AC$61),$A$62,AC$62),$A$63,AC$63),$A$64,AC$64),$A$65,AC$65),$A$66,AC$66),$A$67,AC$67)</f>
        <v>この[[ brand_name ]] のコマーシャルをご覧になって、どの程度[[ brand_name ]] を試してみたいと思いますか。
このコマーシャルを見て…</v>
      </c>
      <c r="AD46" s="119" t="str">
        <f>SUBSTITUTE(SUBSTITUTE(SUBSTITUTE(SUBSTITUTE(SUBSTITUTE(SUBSTITUTE(SUBSTITUTE(SUBSTITUTE(SUBSTITUTE(SUBSTITUTE(SUBSTITUTE(SUBSTITUTE(SUBSTITUTE(SUBSTITUTE(SUBSTITUTE(AD$41,$A$53,AD$53),$A$54,AD$54),$A$55,AD$55),$A$56,AD$56),$A$57,AD$57),$A$58,AD$58),$A$59,AD$59),$A$60,AD$60),$A$61,AD$61),$A$62,AD$62),$A$63,AD$63),$A$64,AD$64),$A$65,AD$65),$A$66,AD$66),$A$67,AD$67)</f>
        <v>كيف سيؤثر الإعلان على استخدامك لـ [[ brand_name ]] ؟</v>
      </c>
      <c r="AE46" s="119" t="str">
        <f>SUBSTITUTE(SUBSTITUTE(SUBSTITUTE(SUBSTITUTE(SUBSTITUTE(SUBSTITUTE(SUBSTITUTE(SUBSTITUTE(SUBSTITUTE(SUBSTITUTE(SUBSTITUTE(SUBSTITUTE(SUBSTITUTE(SUBSTITUTE(SUBSTITUTE(AE$41,$A$53,AE$53),$A$54,AE$54),$A$55,AE$55),$A$56,AE$56),$A$57,AE$57),$A$58,AE$58),$A$59,AE$59),$A$60,AE$60),$A$61,AE$61),$A$62,AE$62),$A$63,AE$63),$A$64,AE$64),$A$65,AE$65),$A$66,AE$66),$A$67,AE$67)</f>
        <v>방금 보신 [[ brand_name ]]을/를 생각해 볼 때, 광고가 귀하의 [[ brand_name ]] 구매에 어떤 영향을 미칠 것 같습니까?</v>
      </c>
      <c r="AF46" s="119" t="str">
        <f>SUBSTITUTE(SUBSTITUTE(SUBSTITUTE(SUBSTITUTE(SUBSTITUTE(SUBSTITUTE(SUBSTITUTE(SUBSTITUTE(SUBSTITUTE(SUBSTITUTE(SUBSTITUTE(SUBSTITUTE(SUBSTITUTE(SUBSTITUTE(SUBSTITUTE(AF$41,$A$53,AF$53),$A$54,AF$54),$A$55,AF$55),$A$56,AF$56),$A$57,AF$57),$A$58,AF$58),$A$59,AF$59),$A$60,AF$60),$A$61,AF$61),$A$62,AF$62),$A$63,AF$63),$A$64,AF$64),$A$65,AF$65),$A$66,AF$66),$A$67,AF$67)</f>
        <v>广告将如何影响您对[[ brand_name ]]的使用？</v>
      </c>
      <c r="AG46" s="119" t="str">
        <f>SUBSTITUTE(SUBSTITUTE(SUBSTITUTE(SUBSTITUTE(SUBSTITUTE(SUBSTITUTE(SUBSTITUTE(SUBSTITUTE(SUBSTITUTE(SUBSTITUTE(SUBSTITUTE(SUBSTITUTE(SUBSTITUTE(SUBSTITUTE(SUBSTITUTE(AG$41,$A$53,AG$53),$A$54,AG$54),$A$55,AG$55),$A$56,AG$56),$A$57,AG$57),$A$58,AG$58),$A$59,AG$59),$A$60,AG$60),$A$61,AG$61),$A$62,AG$62),$A$63,AG$63),$A$64,AG$64),$A$65,AG$65),$A$66,AG$66),$A$67,AG$67)</f>
        <v>Bagaimanakah iklan ini akan mempengaruhi penggunaan anda terhadap [[ brand_name ]]?</v>
      </c>
      <c r="AH46" s="120" t="str">
        <f>Optimized!$M26</f>
        <v>¿Cómo influirá el anuncio en el uso que haces de [[ brand_name ]]?</v>
      </c>
      <c r="AI46" s="120" t="str">
        <f>Optimized!$I26</f>
        <v>Hoe zal de reclame uw gebruik van [[ brand_name ]] beïnvloeden?</v>
      </c>
      <c r="AJ46" s="120" t="str">
        <f>Optimized!$D26</f>
        <v>How will the ad affect your use of [[ brand_name ]]?</v>
      </c>
      <c r="AK46" s="119" t="str">
        <f>SUBSTITUTE(SUBSTITUTE(SUBSTITUTE(SUBSTITUTE(SUBSTITUTE(SUBSTITUTE(SUBSTITUTE(SUBSTITUTE(SUBSTITUTE(SUBSTITUTE(SUBSTITUTE(SUBSTITUTE(SUBSTITUTE(SUBSTITUTE(SUBSTITUTE(AK$41,$A$53,AK$53),$A$54,AK$54),$A$55,AK$55),$A$56,AK$56),$A$57,AK$57),$A$58,AK$58),$A$59,AK$59),$A$60,AK$60),$A$61,AK$61),$A$62,AK$62),$A$63,AK$63),$A$64,AK$64),$A$65,AK$65),$A$66,AK$66),$A$67,AK$67)</f>
        <v>Hvordan tror du reklamen vil påvirke din bruk av [[ brand_name ]]?</v>
      </c>
      <c r="AL46" s="119" t="str">
        <f>SUBSTITUTE(SUBSTITUTE(SUBSTITUTE(SUBSTITUTE(SUBSTITUTE(SUBSTITUTE(SUBSTITUTE(SUBSTITUTE(SUBSTITUTE(SUBSTITUTE(SUBSTITUTE(SUBSTITUTE(SUBSTITUTE(SUBSTITUTE(SUBSTITUTE(AL$41,$A$53,AL$53),$A$54,AL$54),$A$55,AL$55),$A$56,AL$56),$A$57,AL$57),$A$58,AL$58),$A$59,AL$59),$A$60,AL$60),$A$61,AL$61),$A$62,AL$62),$A$63,AL$63),$A$64,AL$64),$A$65,AL$65),$A$66,AL$66),$A$67,AL$67)</f>
        <v>¿Cómo cree usted que el anuncio va a afectar su consumo/uso de [[ brand_name ]]?</v>
      </c>
      <c r="AM46" s="120" t="str">
        <f>Optimized!$N26</f>
        <v>Paano ito makakaapekto sa paggamit mo ng [[ brand_name ]]?</v>
      </c>
      <c r="AN46" s="119" t="str">
        <f>SUBSTITUTE(SUBSTITUTE(SUBSTITUTE(SUBSTITUTE(SUBSTITUTE(SUBSTITUTE(SUBSTITUTE(SUBSTITUTE(SUBSTITUTE(SUBSTITUTE(SUBSTITUTE(SUBSTITUTE(SUBSTITUTE(SUBSTITUTE(SUBSTITUTE(AN$41,$A$53,AN$53),$A$54,AN$54),$A$55,AN$55),$A$56,AN$56),$A$57,AN$57),$A$58,AN$58),$A$59,AN$59),$A$60,AN$60),$A$61,AN$61),$A$62,AN$62),$A$63,AN$63),$A$64,AN$64),$A$65,AN$65),$A$66,AN$66),$A$67,AN$67)</f>
        <v>Jak ta reklama wpłynie na kupowanie przez Pana(ią) [[ brand_name_G ]]?</v>
      </c>
      <c r="AO46" s="119" t="str">
        <f>SUBSTITUTE(SUBSTITUTE(SUBSTITUTE(SUBSTITUTE(SUBSTITUTE(SUBSTITUTE(SUBSTITUTE(SUBSTITUTE(SUBSTITUTE(SUBSTITUTE(SUBSTITUTE(SUBSTITUTE(SUBSTITUTE(SUBSTITUTE(SUBSTITUTE(AO$41,$A$53,AO$53),$A$54,AO$54),$A$55,AO$55),$A$56,AO$56),$A$57,AO$57),$A$58,AO$58),$A$59,AO$59),$A$60,AO$60),$A$61,AO$61),$A$62,AO$62),$A$63,AO$63),$A$64,AO$64),$A$65,AO$65),$A$66,AO$66),$A$67,AO$67)</f>
        <v>Até que ponto este anúncio vai influenciar o uso que irá fazer de [[ brand_name ]]?</v>
      </c>
      <c r="AP46" s="119" t="str">
        <f>SUBSTITUTE(SUBSTITUTE(SUBSTITUTE(SUBSTITUTE(SUBSTITUTE(SUBSTITUTE(SUBSTITUTE(SUBSTITUTE(SUBSTITUTE(SUBSTITUTE(SUBSTITUTE(SUBSTITUTE(SUBSTITUTE(SUBSTITUTE(SUBSTITUTE(AP$41,$A$53,AP$53),$A$54,AP$54),$A$55,AP$55),$A$56,AP$56),$A$57,AP$57),$A$58,AP$58),$A$59,AP$59),$A$60,AP$60),$A$61,AP$61),$A$62,AP$62),$A$63,AP$63),$A$64,AP$64),$A$65,AP$65),$A$66,AP$66),$A$67,AP$67)</f>
        <v xml:space="preserve">Cum credeti ca va influenta reclama pe care tocmai ati vazut-o cumpararea dumneavoastra de [[ brand_name ]]? </v>
      </c>
      <c r="AQ46" s="120" t="str">
        <f>Optimized!$D26</f>
        <v>How will the ad affect your use of [[ brand_name ]]?</v>
      </c>
      <c r="AR46" s="120" t="str">
        <f>Optimized!$D26</f>
        <v>How will the ad affect your use of [[ brand_name ]]?</v>
      </c>
      <c r="AS46" s="119" t="str">
        <f>SUBSTITUTE(SUBSTITUTE(SUBSTITUTE(SUBSTITUTE(SUBSTITUTE(SUBSTITUTE(SUBSTITUTE(SUBSTITUTE(SUBSTITUTE(SUBSTITUTE(SUBSTITUTE(SUBSTITUTE(SUBSTITUTE(SUBSTITUTE(SUBSTITUTE(AS$41,$A$53,AS$53),$A$54,AS$54),$A$55,AS$55),$A$56,AS$56),$A$57,AS$57),$A$58,AS$58),$A$59,AS$59),$A$60,AS$60),$A$61,AS$61),$A$62,AS$62),$A$63,AS$63),$A$64,AS$64),$A$65,AS$65),$A$66,AS$66),$A$67,AS$67)</f>
        <v>¿Cómo crees que el anuncio influirá en la compra que haces de [[ brand_name ]]?</v>
      </c>
      <c r="AT46" s="119" t="str">
        <f>SUBSTITUTE(SUBSTITUTE(SUBSTITUTE(SUBSTITUTE(SUBSTITUTE(SUBSTITUTE(SUBSTITUTE(SUBSTITUTE(SUBSTITUTE(SUBSTITUTE(SUBSTITUTE(SUBSTITUTE(SUBSTITUTE(SUBSTITUTE(SUBSTITUTE(AT$41,$A$53,AT$53),$A$54,AT$54),$A$55,AT$55),$A$56,AT$56),$A$57,AT$57),$A$58,AT$58),$A$59,AT$59),$A$60,AT$60),$A$61,AT$61),$A$62,AT$62),$A$63,AT$63),$A$64,AT$64),$A$65,AT$65),$A$66,AT$66),$A$67,AT$67)</f>
        <v>Hur kommer reklamen att påverka din användning av [[ brand_name ]]?</v>
      </c>
      <c r="AU46" s="119" t="str">
        <f>SUBSTITUTE(SUBSTITUTE(SUBSTITUTE(SUBSTITUTE(SUBSTITUTE(SUBSTITUTE(SUBSTITUTE(SUBSTITUTE(SUBSTITUTE(SUBSTITUTE(SUBSTITUTE(SUBSTITUTE(SUBSTITUTE(SUBSTITUTE(SUBSTITUTE(AU$41,$A$53,AU$53),$A$54,AU$54),$A$55,AU$55),$A$56,AU$56),$A$57,AU$57),$A$58,AU$58),$A$59,AU$59),$A$60,AU$60),$A$61,AU$61),$A$62,AU$62),$A$63,AU$63),$A$64,AU$64),$A$65,AU$65),$A$66,AU$66),$A$67,AU$67)</f>
        <v>請問這個廣告將會如何影響您使用[[ brand_name ]] 的情況呢？</v>
      </c>
      <c r="AV46" s="120" t="str">
        <f>Optimized!$J26</f>
        <v>คุณคิดว่าโฆษณานี้มีผลกับการ ซื้อ [[ brand_name ]] ของคุณอย่างไรคะ/ครับ?</v>
      </c>
      <c r="AW46" s="119" t="str">
        <f>SUBSTITUTE(SUBSTITUTE(SUBSTITUTE(SUBSTITUTE(SUBSTITUTE(SUBSTITUTE(SUBSTITUTE(SUBSTITUTE(SUBSTITUTE(SUBSTITUTE(SUBSTITUTE(SUBSTITUTE(SUBSTITUTE(SUBSTITUTE(SUBSTITUTE(AW$41,$A$53,AW$53),$A$54,AW$54),$A$55,AW$55),$A$56,AW$56),$A$57,AW$57),$A$58,AW$58),$A$59,AW$59),$A$60,AW$60),$A$61,AW$61),$A$62,AW$62),$A$63,AW$63),$A$64,AW$64),$A$65,AW$65),$A$66,AW$66),$A$67,AW$67)</f>
        <v>Bu reklam sizin [[ brand_name ]] kullanımı konusundaki davranışınızı nasıl etkileyecektir?</v>
      </c>
      <c r="AX46" s="119" t="str">
        <f>SUBSTITUTE(SUBSTITUTE(SUBSTITUTE(SUBSTITUTE(SUBSTITUTE(SUBSTITUTE(SUBSTITUTE(SUBSTITUTE(SUBSTITUTE(SUBSTITUTE(SUBSTITUTE(SUBSTITUTE(SUBSTITUTE(SUBSTITUTE(SUBSTITUTE(AX$41,$A$53,AX$53),$A$54,AX$54),$A$55,AX$55),$A$56,AX$56),$A$57,AX$57),$A$58,AX$58),$A$59,AX$59),$A$60,AX$60),$A$61,AX$61),$A$62,AX$62),$A$63,AX$63),$A$64,AX$64),$A$65,AX$65),$A$66,AX$66),$A$67,AX$67)</f>
        <v/>
      </c>
      <c r="AY46" s="120" t="str">
        <f>Optimized!$O26</f>
        <v>How will the ad affect your use of [[ brand_name ]]?</v>
      </c>
      <c r="AZ46" s="119" t="str">
        <f>SUBSTITUTE(SUBSTITUTE(SUBSTITUTE(SUBSTITUTE(SUBSTITUTE(SUBSTITUTE(SUBSTITUTE(SUBSTITUTE(SUBSTITUTE(SUBSTITUTE(SUBSTITUTE(SUBSTITUTE(SUBSTITUTE(SUBSTITUTE(SUBSTITUTE(AZ$41,$A$53,AZ$53),$A$54,AZ$54),$A$55,AZ$55),$A$56,AZ$56),$A$57,AZ$57),$A$58,AZ$58),$A$59,AZ$59),$A$60,AZ$60),$A$61,AZ$61),$A$62,AZ$62),$A$63,AZ$63),$A$64,AZ$64),$A$65,AZ$65),$A$66,AZ$66),$A$67,AZ$67)</f>
        <v>¿Cómo afectará el comercial su uso de [[ brand_name ]]?</v>
      </c>
      <c r="BA46" s="119" t="str">
        <f>SUBSTITUTE(SUBSTITUTE(SUBSTITUTE(SUBSTITUTE(SUBSTITUTE(SUBSTITUTE(SUBSTITUTE(SUBSTITUTE(SUBSTITUTE(SUBSTITUTE(SUBSTITUTE(SUBSTITUTE(SUBSTITUTE(SUBSTITUTE(SUBSTITUTE(BA$41,$A$53,BA$53),$A$54,BA$54),$A$55,BA$55),$A$56,BA$56),$A$57,BA$57),$A$58,BA$58),$A$59,BA$59),$A$60,BA$60),$A$61,BA$61),$A$62,BA$62),$A$63,BA$63),$A$64,BA$64),$A$65,BA$65),$A$66,BA$66),$A$67,BA$67)</f>
        <v xml:space="preserve">Anh/Chị nghĩ là quảng cáo đó sẽ ảnh hưởng như thế nào đến việc Anh/Chị mua [[ brand_name ]]? </v>
      </c>
      <c r="BB46" s="113"/>
    </row>
    <row r="47" spans="1:54" customFormat="1" ht="12.75" customHeight="1">
      <c r="A47" s="113" t="s">
        <v>839</v>
      </c>
      <c r="B47" s="224"/>
      <c r="C47" s="119" t="str">
        <f>SUBSTITUTE(SUBSTITUTE(SUBSTITUTE(SUBSTITUTE(SUBSTITUTE(SUBSTITUTE(SUBSTITUTE(SUBSTITUTE(SUBSTITUTE(SUBSTITUTE(SUBSTITUTE(SUBSTITUTE(SUBSTITUTE(SUBSTITUTE(SUBSTITUTE(C$42,$A$53,C$53),$A$54,C$54),$A$55,C$55),$A$56,C$56),$A$57,C$57),$A$58,C$58),$A$59,C$59),$A$60,C$60),$A$61,C$61),$A$62,C$62),$A$63,C$63),$A$64,C$64),$A$65,C$65),$A$66,C$66),$A$67,C$67)</f>
        <v>Makes me much more likely to try [[ brand_name ]] in the near future</v>
      </c>
      <c r="D47" s="120" t="str">
        <f>Optimized!$D27</f>
        <v>Makes me much more likely to try [[ brand_name ]] in the near future</v>
      </c>
      <c r="E47" s="119" t="str">
        <f>SUBSTITUTE(SUBSTITUTE(SUBSTITUTE(SUBSTITUTE(SUBSTITUTE(SUBSTITUTE(SUBSTITUTE(SUBSTITUTE(SUBSTITUTE(SUBSTITUTE(SUBSTITUTE(SUBSTITUTE(SUBSTITUTE(SUBSTITUTE(SUBSTITUTE(E$42,$A$53,E$53),$A$54,E$54),$A$55,E$55),$A$56,E$56),$A$57,E$57),$A$58,E$58),$A$59,E$59),$A$60,E$60),$A$61,E$61),$A$62,E$62),$A$63,E$63),$A$64,E$64),$A$65,E$65),$A$66,E$66),$A$67,E$67)</f>
        <v>Este comercial hace mucho más probable que pruebe [[ brand_name ]] próximamente</v>
      </c>
      <c r="F47" s="120" t="str">
        <f>Optimized!$D27</f>
        <v>Makes me much more likely to try [[ brand_name ]] in the near future</v>
      </c>
      <c r="G47" s="120" t="str">
        <f>Optimized!$F27</f>
        <v>É muito provável que eu experimente [[ brand_name ]] num futuro próximo</v>
      </c>
      <c r="H47" s="120" t="str">
        <f>Optimized!$O27</f>
        <v>Makes me much more likely to try [[ brand_name ]] in the near future</v>
      </c>
      <c r="I47" s="119" t="str">
        <f t="shared" ref="I47:P47" si="18">SUBSTITUTE(SUBSTITUTE(SUBSTITUTE(SUBSTITUTE(SUBSTITUTE(SUBSTITUTE(SUBSTITUTE(SUBSTITUTE(SUBSTITUTE(SUBSTITUTE(SUBSTITUTE(SUBSTITUTE(SUBSTITUTE(SUBSTITUTE(SUBSTITUTE(I$42,$A$53,I$53),$A$54,I$54),$A$55,I$55),$A$56,I$56),$A$57,I$57),$A$58,I$58),$A$59,I$59),$A$60,I$60),$A$61,I$61),$A$62,I$62),$A$63,I$63),$A$64,I$64),$A$65,I$65),$A$66,I$66),$A$67,I$67)</f>
        <v>Me rend beaucoup plus susceptible d'essayer [[ brand_name ]] prochainement</v>
      </c>
      <c r="J47" s="119" t="str">
        <f t="shared" si="18"/>
        <v>Este comercial hace mucho más probable que elija [[ brand_name ]] próximamente</v>
      </c>
      <c r="K47" s="119" t="str">
        <f t="shared" si="18"/>
        <v>这个广告让我最近非常有可能会去试用[[ brand_name ]]</v>
      </c>
      <c r="L47" s="119" t="str">
        <f t="shared" si="18"/>
        <v>Hace mucho más probable que pruebe [[ brand_name ]] próximamente</v>
      </c>
      <c r="M47" s="119" t="str">
        <f t="shared" si="18"/>
        <v>Rozhodně mě přesvědčí, abych vyzkoušel/a značku [[ brand_name_N ]] v blízké budoucnosti</v>
      </c>
      <c r="N47" s="119" t="str">
        <f t="shared" si="18"/>
        <v>Gør det meget mere sandsynligt, at jeg vil prøve [[ brand_name ]] i den nærmeste fremtid</v>
      </c>
      <c r="O47" s="119" t="str">
        <f t="shared" si="18"/>
        <v>يجعلني اكثر احتمالا بكثير ان اجرب [[ brand_name ]] في المستقبل القريب</v>
      </c>
      <c r="P47" s="119" t="str">
        <f t="shared" si="18"/>
        <v>Saa minut todennäköisesti kokeilemaan mainoksen tuotemerkkiä lähitulevaisuudessa</v>
      </c>
      <c r="Q47" s="120" t="str">
        <f>Optimized!$K27</f>
        <v>M’incite fortement à essayer [[ brand_name ]] prochainement</v>
      </c>
      <c r="R47" s="120" t="str">
        <f>Optimized!$G27</f>
        <v>Ich bin wahrscheinlich viel mehr bereit, [[ brand_name ]] in nächster Zukunft zu probieren</v>
      </c>
      <c r="S47" s="119" t="str">
        <f>SUBSTITUTE(SUBSTITUTE(SUBSTITUTE(SUBSTITUTE(SUBSTITUTE(SUBSTITUTE(SUBSTITUTE(SUBSTITUTE(SUBSTITUTE(SUBSTITUTE(SUBSTITUTE(SUBSTITUTE(SUBSTITUTE(SUBSTITUTE(SUBSTITUTE(S$42,$A$53,S$53),$A$54,S$54),$A$55,S$55),$A$56,S$56),$A$57,S$57),$A$58,S$58),$A$59,S$59),$A$60,S$60),$A$61,S$61),$A$62,S$62),$A$63,S$63),$A$64,S$64),$A$65,S$65),$A$66,S$66),$A$67,S$67)</f>
        <v xml:space="preserve">Με παρακινεί πολύ περισσότερο να δοκιμάσω [[ brand_name ]] στο κοντινό μέλλον </v>
      </c>
      <c r="T47" s="119" t="str">
        <f>SUBSTITUTE(SUBSTITUTE(SUBSTITUTE(SUBSTITUTE(SUBSTITUTE(SUBSTITUTE(SUBSTITUTE(SUBSTITUTE(SUBSTITUTE(SUBSTITUTE(SUBSTITUTE(SUBSTITUTE(SUBSTITUTE(SUBSTITUTE(SUBSTITUTE(T$42,$A$53,T$53),$A$54,T$54),$A$55,T$55),$A$56,T$56),$A$57,T$57),$A$58,T$58),$A$59,T$59),$A$60,T$60),$A$61,T$61),$A$62,T$62),$A$63,T$63),$A$64,T$64),$A$65,T$65),$A$66,T$66),$A$67,T$67)</f>
        <v>令我喺最近好大可能試[[ brand_name ]]</v>
      </c>
      <c r="U47" s="119" t="str">
        <f>SUBSTITUTE(SUBSTITUTE(SUBSTITUTE(SUBSTITUTE(SUBSTITUTE(SUBSTITUTE(SUBSTITUTE(SUBSTITUTE(SUBSTITUTE(SUBSTITUTE(SUBSTITUTE(SUBSTITUTE(SUBSTITUTE(SUBSTITUTE(SUBSTITUTE(U$42,$A$53,U$53),$A$54,U$54),$A$55,U$55),$A$56,U$56),$A$57,U$57),$A$58,U$58),$A$59,U$59),$A$60,U$60),$A$61,U$61),$A$62,U$62),$A$63,U$63),$A$64,U$64),$A$65,U$65),$A$66,U$66),$A$67,U$67)</f>
        <v>Nagyon valószínű, hogy kipróbálom a jövőben a(z) [[ brand_name ]] márkát</v>
      </c>
      <c r="V47" s="120" t="str">
        <f>Optimized!$D27</f>
        <v>Makes me much more likely to try [[ brand_name ]] in the near future</v>
      </c>
      <c r="W47" s="119" t="str">
        <f>SUBSTITUTE(SUBSTITUTE(SUBSTITUTE(SUBSTITUTE(SUBSTITUTE(SUBSTITUTE(SUBSTITUTE(SUBSTITUTE(SUBSTITUTE(SUBSTITUTE(SUBSTITUTE(SUBSTITUTE(SUBSTITUTE(SUBSTITUTE(SUBSTITUTE(W$42,$A$53,W$53),$A$54,W$54),$A$55,W$55),$A$56,W$56),$A$57,W$57),$A$58,W$58),$A$59,W$59),$A$60,W$60),$A$61,W$61),$A$62,W$62),$A$63,W$63),$A$64,W$64),$A$65,W$65),$A$66,W$66),$A$67,W$67)</f>
        <v>निकट भविष्य में आपके [[ brand_name ]] को खरीदने की संभावना को बहुत बढ़ाता है</v>
      </c>
      <c r="X47" s="119" t="str">
        <f>SUBSTITUTE(SUBSTITUTE(SUBSTITUTE(SUBSTITUTE(SUBSTITUTE(SUBSTITUTE(SUBSTITUTE(SUBSTITUTE(SUBSTITUTE(SUBSTITUTE(SUBSTITUTE(SUBSTITUTE(SUBSTITUTE(SUBSTITUTE(SUBSTITUTE(X$42,$A$53,X$53),$A$54,X$54),$A$55,X$55),$A$56,X$56),$A$57,X$57),$A$58,X$58),$A$59,X$59),$A$60,X$60),$A$61,X$61),$A$62,X$62),$A$63,X$63),$A$64,X$64),$A$65,X$65),$A$66,X$66),$A$67,X$67)</f>
        <v>आने वाले दिनों में, [[ brand_name ]] खरीदने की आपकी संभावना को बहुत ज्यादा बढ़ाता है</v>
      </c>
      <c r="Y47" s="119" t="str">
        <f>SUBSTITUTE(SUBSTITUTE(SUBSTITUTE(SUBSTITUTE(SUBSTITUTE(SUBSTITUTE(SUBSTITUTE(SUBSTITUTE(SUBSTITUTE(SUBSTITUTE(SUBSTITUTE(SUBSTITUTE(SUBSTITUTE(SUBSTITUTE(SUBSTITUTE(Y$42,$A$53,Y$53),$A$54,Y$54),$A$55,Y$55),$A$56,Y$56),$A$57,Y$57),$A$58,Y$58),$A$59,Y$59),$A$60,Y$60),$A$61,Y$61),$A$62,Y$62),$A$63,Y$63),$A$64,Y$64),$A$65,Y$65),$A$66,Y$66),$A$67,Y$67)</f>
        <v>வருங்காலத்தில் [[ brand_name ]] ஐ வாங்கும் வாய்ப்பை மிக அதிகரிக்கிறது</v>
      </c>
      <c r="Z47" s="120" t="str">
        <f>Optimized!$L27</f>
        <v xml:space="preserve">Membuat saya jauh lebih ingin mencoba [[ brand_name ]] dalam waktu dekat </v>
      </c>
      <c r="AA47" s="120" t="str">
        <f>Optimized!$D27</f>
        <v>Makes me much more likely to try [[ brand_name ]] in the near future</v>
      </c>
      <c r="AB47" s="120" t="str">
        <f>Optimized!$H27</f>
        <v>Mi rende molto più propenso/a a provare [[ brand_name ]] in futuro</v>
      </c>
      <c r="AC47" s="119" t="str">
        <f>SUBSTITUTE(SUBSTITUTE(SUBSTITUTE(SUBSTITUTE(SUBSTITUTE(SUBSTITUTE(SUBSTITUTE(SUBSTITUTE(SUBSTITUTE(SUBSTITUTE(SUBSTITUTE(SUBSTITUTE(SUBSTITUTE(SUBSTITUTE(SUBSTITUTE(AC$42,$A$53,AC$53),$A$54,AC$54),$A$55,AC$55),$A$56,AC$56),$A$57,AC$57),$A$58,AC$58),$A$59,AC$59),$A$60,AC$60),$A$61,AC$61),$A$62,AC$62),$A$63,AC$63),$A$64,AC$64),$A$65,AC$65),$A$66,AC$66),$A$67,AC$67)</f>
        <v>近いうちに[[ brand_name ]] を試してみたいと強く思った</v>
      </c>
      <c r="AD47" s="119" t="str">
        <f>SUBSTITUTE(SUBSTITUTE(SUBSTITUTE(SUBSTITUTE(SUBSTITUTE(SUBSTITUTE(SUBSTITUTE(SUBSTITUTE(SUBSTITUTE(SUBSTITUTE(SUBSTITUTE(SUBSTITUTE(SUBSTITUTE(SUBSTITUTE(SUBSTITUTE(AD$42,$A$53,AD$53),$A$54,AD$54),$A$55,AD$55),$A$56,AD$56),$A$57,AD$57),$A$58,AD$58),$A$59,AD$59),$A$60,AD$60),$A$61,AD$61),$A$62,AD$62),$A$63,AD$63),$A$64,AD$64),$A$65,AD$65),$A$66,AD$66),$A$67,AD$67)</f>
        <v>يزيد كثيراً من احتمالاتي لتجربة [[ brand_name ]] في المستقبل القريب</v>
      </c>
      <c r="AE47" s="119" t="str">
        <f>SUBSTITUTE(SUBSTITUTE(SUBSTITUTE(SUBSTITUTE(SUBSTITUTE(SUBSTITUTE(SUBSTITUTE(SUBSTITUTE(SUBSTITUTE(SUBSTITUTE(SUBSTITUTE(SUBSTITUTE(SUBSTITUTE(SUBSTITUTE(SUBSTITUTE(AE$42,$A$53,AE$53),$A$54,AE$54),$A$55,AE$55),$A$56,AE$56),$A$57,AE$57),$A$58,AE$58),$A$59,AE$59),$A$60,AE$60),$A$61,AE$61),$A$62,AE$62),$A$63,AE$63),$A$64,AE$64),$A$65,AE$65),$A$66,AE$66),$A$67,AE$67)</f>
        <v>이 광고는 가까운 시일 내에 [[ brand_name ]]을/를 구매 해보고 싶은 마음이 강하게 들게 한다</v>
      </c>
      <c r="AF47" s="119" t="str">
        <f>SUBSTITUTE(SUBSTITUTE(SUBSTITUTE(SUBSTITUTE(SUBSTITUTE(SUBSTITUTE(SUBSTITUTE(SUBSTITUTE(SUBSTITUTE(SUBSTITUTE(SUBSTITUTE(SUBSTITUTE(SUBSTITUTE(SUBSTITUTE(SUBSTITUTE(AF$42,$A$53,AF$53),$A$54,AF$54),$A$55,AF$55),$A$56,AF$56),$A$57,AF$57),$A$58,AF$58),$A$59,AF$59),$A$60,AF$60),$A$61,AF$61),$A$62,AF$62),$A$63,AF$63),$A$64,AF$64),$A$65,AF$65),$A$66,AF$66),$A$67,AF$67)</f>
        <v>使 我 非 常 有 可 能 在 短 期 内 试 用 [[ brand_name ]]</v>
      </c>
      <c r="AG47" s="119" t="str">
        <f>SUBSTITUTE(SUBSTITUTE(SUBSTITUTE(SUBSTITUTE(SUBSTITUTE(SUBSTITUTE(SUBSTITUTE(SUBSTITUTE(SUBSTITUTE(SUBSTITUTE(SUBSTITUTE(SUBSTITUTE(SUBSTITUTE(SUBSTITUTE(SUBSTITUTE(AG$42,$A$53,AG$53),$A$54,AG$54),$A$55,AG$55),$A$56,AG$56),$A$57,AG$57),$A$58,AG$58),$A$59,AG$59),$A$60,AG$60),$A$61,AG$61),$A$62,AG$62),$A$63,AG$63),$A$64,AG$64),$A$65,AG$65),$A$66,AG$66),$A$67,AG$67)</f>
        <v>Membuat saya jauh lebih berkemungkinan mencuba [[ brand_name ]] pada  masa akan datang</v>
      </c>
      <c r="AH47" s="120" t="str">
        <f>Optimized!$M27</f>
        <v xml:space="preserve">Hace mucho más probable que pruebe [[ brand_name ]] próximamente    </v>
      </c>
      <c r="AI47" s="120" t="str">
        <f>Optimized!$I27</f>
        <v>ik zal [[ brand_name ]] veel eerder proberen in de nabije toekomst</v>
      </c>
      <c r="AJ47" s="120" t="str">
        <f>Optimized!$D27</f>
        <v>Makes me much more likely to try [[ brand_name ]] in the near future</v>
      </c>
      <c r="AK47" s="119" t="str">
        <f>SUBSTITUTE(SUBSTITUTE(SUBSTITUTE(SUBSTITUTE(SUBSTITUTE(SUBSTITUTE(SUBSTITUTE(SUBSTITUTE(SUBSTITUTE(SUBSTITUTE(SUBSTITUTE(SUBSTITUTE(SUBSTITUTE(SUBSTITUTE(SUBSTITUTE(AK$42,$A$53,AK$53),$A$54,AK$54),$A$55,AK$55),$A$56,AK$56),$A$57,AK$57),$A$58,AK$58),$A$59,AK$59),$A$60,AK$60),$A$61,AK$61),$A$62,AK$62),$A$63,AK$63),$A$64,AK$64),$A$65,AK$65),$A$66,AK$66),$A$67,AK$67)</f>
        <v>Gjør det langt mer sannsynlig at jeg vil prøve [[ brand_name ]] i nærmeste fremtid</v>
      </c>
      <c r="AL47" s="119" t="str">
        <f>SUBSTITUTE(SUBSTITUTE(SUBSTITUTE(SUBSTITUTE(SUBSTITUTE(SUBSTITUTE(SUBSTITUTE(SUBSTITUTE(SUBSTITUTE(SUBSTITUTE(SUBSTITUTE(SUBSTITUTE(SUBSTITUTE(SUBSTITUTE(SUBSTITUTE(AL$42,$A$53,AL$53),$A$54,AL$54),$A$55,AL$55),$A$56,AL$56),$A$57,AL$57),$A$58,AL$58),$A$59,AL$59),$A$60,AL$60),$A$61,AL$61),$A$62,AL$62),$A$63,AL$63),$A$64,AL$64),$A$65,AL$65),$A$66,AL$66),$A$67,AL$67)</f>
        <v>Hace mucho más probable que pruebe [[ brand_name ]] próximamente</v>
      </c>
      <c r="AM47" s="120" t="str">
        <f>Optimized!$N27</f>
        <v>Talagang nanghihikayat sa akin na subukan ang [[ brand_name ]] sa malapit na hinaharap</v>
      </c>
      <c r="AN47" s="119" t="str">
        <f>SUBSTITUTE(SUBSTITUTE(SUBSTITUTE(SUBSTITUTE(SUBSTITUTE(SUBSTITUTE(SUBSTITUTE(SUBSTITUTE(SUBSTITUTE(SUBSTITUTE(SUBSTITUTE(SUBSTITUTE(SUBSTITUTE(SUBSTITUTE(SUBSTITUTE(AN$42,$A$53,AN$53),$A$54,AN$54),$A$55,AN$55),$A$56,AN$56),$A$57,AN$57),$A$58,AN$58),$A$59,AN$59),$A$60,AN$60),$A$61,AN$61),$A$62,AN$62),$A$63,AN$63),$A$64,AN$64),$A$65,AN$65),$A$66,AN$66),$A$67,AN$67)</f>
        <v>Bardzo zachęca do wypróbowania [[ brand_name_G ]] w bliskiej przyszłości</v>
      </c>
      <c r="AO47" s="119" t="str">
        <f>SUBSTITUTE(SUBSTITUTE(SUBSTITUTE(SUBSTITUTE(SUBSTITUTE(SUBSTITUTE(SUBSTITUTE(SUBSTITUTE(SUBSTITUTE(SUBSTITUTE(SUBSTITUTE(SUBSTITUTE(SUBSTITUTE(SUBSTITUTE(SUBSTITUTE(AO$42,$A$53,AO$53),$A$54,AO$54),$A$55,AO$55),$A$56,AO$56),$A$57,AO$57),$A$58,AO$58),$A$59,AO$59),$A$60,AO$60),$A$61,AO$61),$A$62,AO$62),$A$63,AO$63),$A$64,AO$64),$A$65,AO$65),$A$66,AO$66),$A$67,AO$67)</f>
        <v>Faz-me estar muito mais disposto a experimentar [[ brand_name ]] 
num futuro próximo</v>
      </c>
      <c r="AP47" s="119" t="str">
        <f>SUBSTITUTE(SUBSTITUTE(SUBSTITUTE(SUBSTITUTE(SUBSTITUTE(SUBSTITUTE(SUBSTITUTE(SUBSTITUTE(SUBSTITUTE(SUBSTITUTE(SUBSTITUTE(SUBSTITUTE(SUBSTITUTE(SUBSTITUTE(SUBSTITUTE(AP$42,$A$53,AP$53),$A$54,AP$54),$A$55,AP$55),$A$56,AP$56),$A$57,AP$57),$A$58,AP$58),$A$59,AP$59),$A$60,AP$60),$A$61,AP$61),$A$62,AP$62),$A$63,AP$63),$A$64,AP$64),$A$65,AP$65),$A$66,AP$66),$A$67,AP$67)</f>
        <v>Ma determina in mare masura sa incerc [[ brand_name ]] in viitorul apropiat</v>
      </c>
      <c r="AQ47" s="120" t="str">
        <f>Optimized!$D27</f>
        <v>Makes me much more likely to try [[ brand_name ]] in the near future</v>
      </c>
      <c r="AR47" s="120" t="str">
        <f>Optimized!$D27</f>
        <v>Makes me much more likely to try [[ brand_name ]] in the near future</v>
      </c>
      <c r="AS47" s="119" t="str">
        <f>SUBSTITUTE(SUBSTITUTE(SUBSTITUTE(SUBSTITUTE(SUBSTITUTE(SUBSTITUTE(SUBSTITUTE(SUBSTITUTE(SUBSTITUTE(SUBSTITUTE(SUBSTITUTE(SUBSTITUTE(SUBSTITUTE(SUBSTITUTE(SUBSTITUTE(AS$42,$A$53,AS$53),$A$54,AS$54),$A$55,AS$55),$A$56,AS$56),$A$57,AS$57),$A$58,AS$58),$A$59,AS$59),$A$60,AS$60),$A$61,AS$61),$A$62,AS$62),$A$63,AS$63),$A$64,AS$64),$A$65,AS$65),$A$66,AS$66),$A$67,AS$67)</f>
        <v>Me hace estar mucho más dispuesto a probar [[ brand_name ]] en un futuro próximo</v>
      </c>
      <c r="AT47" s="119" t="str">
        <f>SUBSTITUTE(SUBSTITUTE(SUBSTITUTE(SUBSTITUTE(SUBSTITUTE(SUBSTITUTE(SUBSTITUTE(SUBSTITUTE(SUBSTITUTE(SUBSTITUTE(SUBSTITUTE(SUBSTITUTE(SUBSTITUTE(SUBSTITUTE(SUBSTITUTE(AT$42,$A$53,AT$53),$A$54,AT$54),$A$55,AT$55),$A$56,AT$56),$A$57,AT$57),$A$58,AT$58),$A$59,AT$59),$A$60,AT$60),$A$61,AT$61),$A$62,AT$62),$A$63,AT$63),$A$64,AT$64),$A$65,AT$65),$A$66,AT$66),$A$67,AT$67)</f>
        <v>Gör det mycket mer troligt att jag kommer att pröva [[ brand_name ]] i en nära framtid</v>
      </c>
      <c r="AU47" s="119" t="str">
        <f>SUBSTITUTE(SUBSTITUTE(SUBSTITUTE(SUBSTITUTE(SUBSTITUTE(SUBSTITUTE(SUBSTITUTE(SUBSTITUTE(SUBSTITUTE(SUBSTITUTE(SUBSTITUTE(SUBSTITUTE(SUBSTITUTE(SUBSTITUTE(SUBSTITUTE(AU$42,$A$53,AU$53),$A$54,AU$54),$A$55,AU$55),$A$56,AU$56),$A$57,AU$57),$A$58,AU$58),$A$59,AU$59),$A$60,AU$60),$A$61,AU$61),$A$62,AU$62),$A$63,AU$63),$A$64,AU$64),$A$65,AU$65),$A$66,AU$66),$A$67,AU$67)</f>
        <v>使我在最近，非常有可能去嘗試[[ brand_name ]]</v>
      </c>
      <c r="AV47" s="120" t="str">
        <f>Optimized!$J27</f>
        <v>มีผลอย่างมากในการทำให้ฉันอยากลอง [[ brand_name ]] ในอนาคตอันใกล้นี้</v>
      </c>
      <c r="AW47" s="119" t="str">
        <f>SUBSTITUTE(SUBSTITUTE(SUBSTITUTE(SUBSTITUTE(SUBSTITUTE(SUBSTITUTE(SUBSTITUTE(SUBSTITUTE(SUBSTITUTE(SUBSTITUTE(SUBSTITUTE(SUBSTITUTE(SUBSTITUTE(SUBSTITUTE(SUBSTITUTE(AW$42,$A$53,AW$53),$A$54,AW$54),$A$55,AW$55),$A$56,AW$56),$A$57,AW$57),$A$58,AW$58),$A$59,AW$59),$A$60,AW$60),$A$61,AW$61),$A$62,AW$62),$A$63,AW$63),$A$64,AW$64),$A$65,AW$65),$A$66,AW$66),$A$67,AW$67)</f>
        <v>Bu reklam, [[ brand_name ]] markasını yakın bir gelecekte denemem konusunda çok etkili olacaktır</v>
      </c>
      <c r="AX47" s="119" t="str">
        <f>SUBSTITUTE(SUBSTITUTE(SUBSTITUTE(SUBSTITUTE(SUBSTITUTE(SUBSTITUTE(SUBSTITUTE(SUBSTITUTE(SUBSTITUTE(SUBSTITUTE(SUBSTITUTE(SUBSTITUTE(SUBSTITUTE(SUBSTITUTE(SUBSTITUTE(AX$42,$A$53,AX$53),$A$54,AX$54),$A$55,AX$55),$A$56,AX$56),$A$57,AX$57),$A$58,AX$58),$A$59,AX$59),$A$60,AX$60),$A$61,AX$61),$A$62,AX$62),$A$63,AX$63),$A$64,AX$64),$A$65,AX$65),$A$66,AX$66),$A$67,AX$67)</f>
        <v/>
      </c>
      <c r="AY47" s="120" t="str">
        <f>Optimized!$O27</f>
        <v>Makes me much more likely to try [[ brand_name ]] in the near future</v>
      </c>
      <c r="AZ47" s="119" t="str">
        <f>SUBSTITUTE(SUBSTITUTE(SUBSTITUTE(SUBSTITUTE(SUBSTITUTE(SUBSTITUTE(SUBSTITUTE(SUBSTITUTE(SUBSTITUTE(SUBSTITUTE(SUBSTITUTE(SUBSTITUTE(SUBSTITUTE(SUBSTITUTE(SUBSTITUTE(AZ$42,$A$53,AZ$53),$A$54,AZ$54),$A$55,AZ$55),$A$56,AZ$56),$A$57,AZ$57),$A$58,AZ$58),$A$59,AZ$59),$A$60,AZ$60),$A$61,AZ$61),$A$62,AZ$62),$A$63,AZ$63),$A$64,AZ$64),$A$65,AZ$65),$A$66,AZ$66),$A$67,AZ$67)</f>
        <v>Hace mucho más probable que pruebe [[ brand_name ]] próximamente</v>
      </c>
      <c r="BA47" s="119" t="str">
        <f>SUBSTITUTE(SUBSTITUTE(SUBSTITUTE(SUBSTITUTE(SUBSTITUTE(SUBSTITUTE(SUBSTITUTE(SUBSTITUTE(SUBSTITUTE(SUBSTITUTE(SUBSTITUTE(SUBSTITUTE(SUBSTITUTE(SUBSTITUTE(SUBSTITUTE(BA$42,$A$53,BA$53),$A$54,BA$54),$A$55,BA$55),$A$56,BA$56),$A$57,BA$57),$A$58,BA$58),$A$59,BA$59),$A$60,BA$60),$A$61,BA$61),$A$62,BA$62),$A$63,BA$63),$A$64,BA$64),$A$65,BA$65),$A$66,BA$66),$A$67,BA$67)</f>
        <v>Khiến tôi rất muốn mua thử [[ brand_name ]] trong thời gian tới</v>
      </c>
      <c r="BB47" s="113"/>
    </row>
    <row r="48" spans="1:54" customFormat="1" ht="12.75" customHeight="1">
      <c r="A48" s="113" t="s">
        <v>840</v>
      </c>
      <c r="B48" s="224"/>
      <c r="C48" s="119" t="str">
        <f>SUBSTITUTE(SUBSTITUTE(SUBSTITUTE(SUBSTITUTE(SUBSTITUTE(SUBSTITUTE(SUBSTITUTE(SUBSTITUTE(SUBSTITUTE(SUBSTITUTE(SUBSTITUTE(SUBSTITUTE(SUBSTITUTE(SUBSTITUTE(SUBSTITUTE(C$43,$A$53,C$53),$A$54,C$54),$A$55,C$55),$A$56,C$56),$A$57,C$57),$A$58,C$58),$A$59,C$59),$A$60,C$60),$A$61,C$61),$A$62,C$62),$A$63,C$63),$A$64,C$64),$A$65,C$65),$A$66,C$66),$A$67,C$67)</f>
        <v>Makes me a little more likely to try [[ brand_name ]] in the near future</v>
      </c>
      <c r="D48" s="120" t="str">
        <f>Optimized!$D28</f>
        <v>Makes me a little more likely to try [[ brand_name ]] in the near future</v>
      </c>
      <c r="E48" s="119" t="str">
        <f>SUBSTITUTE(SUBSTITUTE(SUBSTITUTE(SUBSTITUTE(SUBSTITUTE(SUBSTITUTE(SUBSTITUTE(SUBSTITUTE(SUBSTITUTE(SUBSTITUTE(SUBSTITUTE(SUBSTITUTE(SUBSTITUTE(SUBSTITUTE(SUBSTITUTE(E$43,$A$53,E$53),$A$54,E$54),$A$55,E$55),$A$56,E$56),$A$57,E$57),$A$58,E$58),$A$59,E$59),$A$60,E$60),$A$61,E$61),$A$62,E$62),$A$63,E$63),$A$64,E$64),$A$65,E$65),$A$66,E$66),$A$67,E$67)</f>
        <v>Este comercial hace algo más probable que pruebe [[ brand_name ]] próximamente</v>
      </c>
      <c r="F48" s="120" t="str">
        <f>Optimized!$D28</f>
        <v>Makes me a little more likely to try [[ brand_name ]] in the near future</v>
      </c>
      <c r="G48" s="120" t="str">
        <f>Optimized!$F28</f>
        <v>É provável que eu experimente [[ brand_name ]] num futuro próximo</v>
      </c>
      <c r="H48" s="120" t="str">
        <f>Optimized!$O28</f>
        <v>Makes me a little more likely to try [[ brand_name ]] in the near future</v>
      </c>
      <c r="I48" s="119" t="str">
        <f t="shared" ref="I48:P48" si="19">SUBSTITUTE(SUBSTITUTE(SUBSTITUTE(SUBSTITUTE(SUBSTITUTE(SUBSTITUTE(SUBSTITUTE(SUBSTITUTE(SUBSTITUTE(SUBSTITUTE(SUBSTITUTE(SUBSTITUTE(SUBSTITUTE(SUBSTITUTE(SUBSTITUTE(I$43,$A$53,I$53),$A$54,I$54),$A$55,I$55),$A$56,I$56),$A$57,I$57),$A$58,I$58),$A$59,I$59),$A$60,I$60),$A$61,I$61),$A$62,I$62),$A$63,I$63),$A$64,I$64),$A$65,I$65),$A$66,I$66),$A$67,I$67)</f>
        <v>Me rend un peu plus susceptible d'essayer [[ brand_name ]] prochainement</v>
      </c>
      <c r="J48" s="119" t="str">
        <f t="shared" si="19"/>
        <v>Este comercial hace algo más probable que elija [[ brand_name ]] próximamente</v>
      </c>
      <c r="K48" s="119" t="str">
        <f t="shared" si="19"/>
        <v>这个广告让我最近有点可能会去试用[[ brand_name ]]</v>
      </c>
      <c r="L48" s="119" t="str">
        <f t="shared" si="19"/>
        <v>Hace un poco más probable que pruebe [[ brand_name ]] próximamente</v>
      </c>
      <c r="M48" s="119" t="str">
        <f t="shared" si="19"/>
        <v>Trochu mě přesvědčí, abych vyzkoušel/a značku [[ brand_name_N ]] v blízké budoucnosti</v>
      </c>
      <c r="N48" s="119" t="str">
        <f t="shared" si="19"/>
        <v>Gør det lidt mere sandsynligt, at jeg vil prøve [[ brand_name ]] i den nærmeste fremtid</v>
      </c>
      <c r="O48" s="119" t="str">
        <f t="shared" si="19"/>
        <v>يجعلني اكثر احتمالا بقليل ان اجرب [[ brand_name ]] في المستقبل القريب</v>
      </c>
      <c r="P48" s="119" t="str">
        <f t="shared" si="19"/>
        <v>Saa minut harkitsemaan mainoksen tuotemerkin kokeilemista lähitulevaisuudessa</v>
      </c>
      <c r="Q48" s="120" t="str">
        <f>Optimized!$K28</f>
        <v>M'incite un peu plus à essayer [[ brand_name ]] prochainement</v>
      </c>
      <c r="R48" s="120" t="str">
        <f>Optimized!$G28</f>
        <v>Ich bin wahrscheinlich etwas mehr bereit, [[ brand_name ]] in nächster Zukunft zu probieren</v>
      </c>
      <c r="S48" s="119" t="str">
        <f>SUBSTITUTE(SUBSTITUTE(SUBSTITUTE(SUBSTITUTE(SUBSTITUTE(SUBSTITUTE(SUBSTITUTE(SUBSTITUTE(SUBSTITUTE(SUBSTITUTE(SUBSTITUTE(SUBSTITUTE(SUBSTITUTE(SUBSTITUTE(SUBSTITUTE(S$43,$A$53,S$53),$A$54,S$54),$A$55,S$55),$A$56,S$56),$A$57,S$57),$A$58,S$58),$A$59,S$59),$A$60,S$60),$A$61,S$61),$A$62,S$62),$A$63,S$63),$A$64,S$64),$A$65,S$65),$A$66,S$66),$A$67,S$67)</f>
        <v>Με παρακινεί λίγο περισσότερο να δοκιμάσω [[ brand_name ]] στο κοντινό μέλλον</v>
      </c>
      <c r="T48" s="119" t="str">
        <f>SUBSTITUTE(SUBSTITUTE(SUBSTITUTE(SUBSTITUTE(SUBSTITUTE(SUBSTITUTE(SUBSTITUTE(SUBSTITUTE(SUBSTITUTE(SUBSTITUTE(SUBSTITUTE(SUBSTITUTE(SUBSTITUTE(SUBSTITUTE(SUBSTITUTE(T$43,$A$53,T$53),$A$54,T$54),$A$55,T$55),$A$56,T$56),$A$57,T$57),$A$58,T$58),$A$59,T$59),$A$60,T$60),$A$61,T$61),$A$62,T$62),$A$63,T$63),$A$64,T$64),$A$65,T$65),$A$66,T$66),$A$67,T$67)</f>
        <v>令我喺最近幾有可能試[[ brand_name ]]</v>
      </c>
      <c r="U48" s="119" t="str">
        <f>SUBSTITUTE(SUBSTITUTE(SUBSTITUTE(SUBSTITUTE(SUBSTITUTE(SUBSTITUTE(SUBSTITUTE(SUBSTITUTE(SUBSTITUTE(SUBSTITUTE(SUBSTITUTE(SUBSTITUTE(SUBSTITUTE(SUBSTITUTE(SUBSTITUTE(U$43,$A$53,U$53),$A$54,U$54),$A$55,U$55),$A$56,U$56),$A$57,U$57),$A$58,U$58),$A$59,U$59),$A$60,U$60),$A$61,U$61),$A$62,U$62),$A$63,U$63),$A$64,U$64),$A$65,U$65),$A$66,U$66),$A$67,U$67)</f>
        <v>Elég valószínű, hogy kipróbálom a jövőben a(z) [[ brand_name ]] márkát</v>
      </c>
      <c r="V48" s="120" t="str">
        <f>Optimized!$D28</f>
        <v>Makes me a little more likely to try [[ brand_name ]] in the near future</v>
      </c>
      <c r="W48" s="119" t="str">
        <f>SUBSTITUTE(SUBSTITUTE(SUBSTITUTE(SUBSTITUTE(SUBSTITUTE(SUBSTITUTE(SUBSTITUTE(SUBSTITUTE(SUBSTITUTE(SUBSTITUTE(SUBSTITUTE(SUBSTITUTE(SUBSTITUTE(SUBSTITUTE(SUBSTITUTE(W$43,$A$53,W$53),$A$54,W$54),$A$55,W$55),$A$56,W$56),$A$57,W$57),$A$58,W$58),$A$59,W$59),$A$60,W$60),$A$61,W$61),$A$62,W$62),$A$63,W$63),$A$64,W$64),$A$65,W$65),$A$66,W$66),$A$67,W$67)</f>
        <v>निकट भविष्य में  आपके [[ brand_name ]] को खरीदने की संभावना को कुछ हद बढ़ाता है</v>
      </c>
      <c r="X48" s="119" t="str">
        <f>SUBSTITUTE(SUBSTITUTE(SUBSTITUTE(SUBSTITUTE(SUBSTITUTE(SUBSTITUTE(SUBSTITUTE(SUBSTITUTE(SUBSTITUTE(SUBSTITUTE(SUBSTITUTE(SUBSTITUTE(SUBSTITUTE(SUBSTITUTE(SUBSTITUTE(X$43,$A$53,X$53),$A$54,X$54),$A$55,X$55),$A$56,X$56),$A$57,X$57),$A$58,X$58),$A$59,X$59),$A$60,X$60),$A$61,X$61),$A$62,X$62),$A$63,X$63),$A$64,X$64),$A$65,X$65),$A$66,X$66),$A$67,X$67)</f>
        <v>आने वाले दिनों में, [[ brand_name ]] खरीदने की आपकी संभावना को थोड़ा ज्यादा बढाता है</v>
      </c>
      <c r="Y48" s="119" t="str">
        <f>SUBSTITUTE(SUBSTITUTE(SUBSTITUTE(SUBSTITUTE(SUBSTITUTE(SUBSTITUTE(SUBSTITUTE(SUBSTITUTE(SUBSTITUTE(SUBSTITUTE(SUBSTITUTE(SUBSTITUTE(SUBSTITUTE(SUBSTITUTE(SUBSTITUTE(Y$43,$A$53,Y$53),$A$54,Y$54),$A$55,Y$55),$A$56,Y$56),$A$57,Y$57),$A$58,Y$58),$A$59,Y$59),$A$60,Y$60),$A$61,Y$61),$A$62,Y$62),$A$63,Y$63),$A$64,Y$64),$A$65,Y$65),$A$66,Y$66),$A$67,Y$67)</f>
        <v>வருங்காலத்தில் [[ brand_name ]] ஐ வாங்கும் வாய்ப்பை ஓரளவு அதிகரிக்கிறது</v>
      </c>
      <c r="Z48" s="120" t="str">
        <f>Optimized!$L28</f>
        <v>Membuat saya agak ingin mencoba [[ brand_name ]] dalam waktu dekat</v>
      </c>
      <c r="AA48" s="120" t="str">
        <f>Optimized!$D28</f>
        <v>Makes me a little more likely to try [[ brand_name ]] in the near future</v>
      </c>
      <c r="AB48" s="120" t="str">
        <f>Optimized!$H28</f>
        <v>Mi rende un po’ più propenso/a a provare [[ brand_name ]] in futuro</v>
      </c>
      <c r="AC48" s="119" t="str">
        <f>SUBSTITUTE(SUBSTITUTE(SUBSTITUTE(SUBSTITUTE(SUBSTITUTE(SUBSTITUTE(SUBSTITUTE(SUBSTITUTE(SUBSTITUTE(SUBSTITUTE(SUBSTITUTE(SUBSTITUTE(SUBSTITUTE(SUBSTITUTE(SUBSTITUTE(AC$43,$A$53,AC$53),$A$54,AC$54),$A$55,AC$55),$A$56,AC$56),$A$57,AC$57),$A$58,AC$58),$A$59,AC$59),$A$60,AC$60),$A$61,AC$61),$A$62,AC$62),$A$63,AC$63),$A$64,AC$64),$A$65,AC$65),$A$66,AC$66),$A$67,AC$67)</f>
        <v>近いうちに[[ brand_name ]] を試してみたいと思った</v>
      </c>
      <c r="AD48" s="119" t="str">
        <f>SUBSTITUTE(SUBSTITUTE(SUBSTITUTE(SUBSTITUTE(SUBSTITUTE(SUBSTITUTE(SUBSTITUTE(SUBSTITUTE(SUBSTITUTE(SUBSTITUTE(SUBSTITUTE(SUBSTITUTE(SUBSTITUTE(SUBSTITUTE(SUBSTITUTE(AD$43,$A$53,AD$53),$A$54,AD$54),$A$55,AD$55),$A$56,AD$56),$A$57,AD$57),$A$58,AD$58),$A$59,AD$59),$A$60,AD$60),$A$61,AD$61),$A$62,AD$62),$A$63,AD$63),$A$64,AD$64),$A$65,AD$65),$A$66,AD$66),$A$67,AD$67)</f>
        <v>يزيد قليلاً من احتمالاتي لتجربة [[ brand_name ]] في المستقبل القريب</v>
      </c>
      <c r="AE48" s="119" t="str">
        <f>SUBSTITUTE(SUBSTITUTE(SUBSTITUTE(SUBSTITUTE(SUBSTITUTE(SUBSTITUTE(SUBSTITUTE(SUBSTITUTE(SUBSTITUTE(SUBSTITUTE(SUBSTITUTE(SUBSTITUTE(SUBSTITUTE(SUBSTITUTE(SUBSTITUTE(AE$43,$A$53,AE$53),$A$54,AE$54),$A$55,AE$55),$A$56,AE$56),$A$57,AE$57),$A$58,AE$58),$A$59,AE$59),$A$60,AE$60),$A$61,AE$61),$A$62,AE$62),$A$63,AE$63),$A$64,AE$64),$A$65,AE$65),$A$66,AE$66),$A$67,AE$67)</f>
        <v>이 광고는 가까운 시일 내에 [[ brand_name ]]을/를 구매 해보고 싶은 마음이 조금 들게 하는 편이다</v>
      </c>
      <c r="AF48" s="119" t="str">
        <f>SUBSTITUTE(SUBSTITUTE(SUBSTITUTE(SUBSTITUTE(SUBSTITUTE(SUBSTITUTE(SUBSTITUTE(SUBSTITUTE(SUBSTITUTE(SUBSTITUTE(SUBSTITUTE(SUBSTITUTE(SUBSTITUTE(SUBSTITUTE(SUBSTITUTE(AF$43,$A$53,AF$53),$A$54,AF$54),$A$55,AF$55),$A$56,AF$56),$A$57,AF$57),$A$58,AF$58),$A$59,AF$59),$A$60,AF$60),$A$61,AF$61),$A$62,AF$62),$A$63,AF$63),$A$64,AF$64),$A$65,AF$65),$A$66,AF$66),$A$67,AF$67)</f>
        <v>使 我 相 当 有 可 能 在 短 期 内 试 用 [[ brand_name ]]</v>
      </c>
      <c r="AG48" s="119" t="str">
        <f>SUBSTITUTE(SUBSTITUTE(SUBSTITUTE(SUBSTITUTE(SUBSTITUTE(SUBSTITUTE(SUBSTITUTE(SUBSTITUTE(SUBSTITUTE(SUBSTITUTE(SUBSTITUTE(SUBSTITUTE(SUBSTITUTE(SUBSTITUTE(SUBSTITUTE(AG$43,$A$53,AG$53),$A$54,AG$54),$A$55,AG$55),$A$56,AG$56),$A$57,AG$57),$A$58,AG$58),$A$59,AG$59),$A$60,AG$60),$A$61,AG$61),$A$62,AG$62),$A$63,AG$63),$A$64,AG$64),$A$65,AG$65),$A$66,AG$66),$A$67,AG$67)</f>
        <v>Membuat saya agak lebih berkemungkinan mencuba [[ brand_name ]] pada masa akan datang</v>
      </c>
      <c r="AH48" s="120" t="str">
        <f>Optimized!$M28</f>
        <v>Hace más probable que pruebe [[ brand_name ]] próximamente</v>
      </c>
      <c r="AI48" s="120" t="str">
        <f>Optimized!$I28</f>
        <v>ik zal [[ brand_name ]] iets eerder proberen in de nabije toekomst</v>
      </c>
      <c r="AJ48" s="120" t="str">
        <f>Optimized!$D28</f>
        <v>Makes me a little more likely to try [[ brand_name ]] in the near future</v>
      </c>
      <c r="AK48" s="119" t="str">
        <f>SUBSTITUTE(SUBSTITUTE(SUBSTITUTE(SUBSTITUTE(SUBSTITUTE(SUBSTITUTE(SUBSTITUTE(SUBSTITUTE(SUBSTITUTE(SUBSTITUTE(SUBSTITUTE(SUBSTITUTE(SUBSTITUTE(SUBSTITUTE(SUBSTITUTE(AK$43,$A$53,AK$53),$A$54,AK$54),$A$55,AK$55),$A$56,AK$56),$A$57,AK$57),$A$58,AK$58),$A$59,AK$59),$A$60,AK$60),$A$61,AK$61),$A$62,AK$62),$A$63,AK$63),$A$64,AK$64),$A$65,AK$65),$A$66,AK$66),$A$67,AK$67)</f>
        <v>Gjør det mer sannsynlig at jeg vil prøve [[ brand_name ]] i nærmeste fremtid</v>
      </c>
      <c r="AL48" s="119" t="str">
        <f>SUBSTITUTE(SUBSTITUTE(SUBSTITUTE(SUBSTITUTE(SUBSTITUTE(SUBSTITUTE(SUBSTITUTE(SUBSTITUTE(SUBSTITUTE(SUBSTITUTE(SUBSTITUTE(SUBSTITUTE(SUBSTITUTE(SUBSTITUTE(SUBSTITUTE(AL$43,$A$53,AL$53),$A$54,AL$54),$A$55,AL$55),$A$56,AL$56),$A$57,AL$57),$A$58,AL$58),$A$59,AL$59),$A$60,AL$60),$A$61,AL$61),$A$62,AL$62),$A$63,AL$63),$A$64,AL$64),$A$65,AL$65),$A$66,AL$66),$A$67,AL$67)</f>
        <v>Hace un poco más probable que pruebe [[ brand_name ]] próximamente</v>
      </c>
      <c r="AM48" s="120" t="str">
        <f>Optimized!$N28</f>
        <v>Medyo nanghihikayat sa akin na subukan ang [[ brand_name ]] sa malapit na hinaharap</v>
      </c>
      <c r="AN48" s="119" t="str">
        <f>SUBSTITUTE(SUBSTITUTE(SUBSTITUTE(SUBSTITUTE(SUBSTITUTE(SUBSTITUTE(SUBSTITUTE(SUBSTITUTE(SUBSTITUTE(SUBSTITUTE(SUBSTITUTE(SUBSTITUTE(SUBSTITUTE(SUBSTITUTE(SUBSTITUTE(AN$43,$A$53,AN$53),$A$54,AN$54),$A$55,AN$55),$A$56,AN$56),$A$57,AN$57),$A$58,AN$58),$A$59,AN$59),$A$60,AN$60),$A$61,AN$61),$A$62,AN$62),$A$63,AN$63),$A$64,AN$64),$A$65,AN$65),$A$66,AN$66),$A$67,AN$67)</f>
        <v>Zachęca do wypróbowania [[ brand_name_G ]] w bliskiej przyszłości</v>
      </c>
      <c r="AO48" s="119" t="str">
        <f>SUBSTITUTE(SUBSTITUTE(SUBSTITUTE(SUBSTITUTE(SUBSTITUTE(SUBSTITUTE(SUBSTITUTE(SUBSTITUTE(SUBSTITUTE(SUBSTITUTE(SUBSTITUTE(SUBSTITUTE(SUBSTITUTE(SUBSTITUTE(SUBSTITUTE(AO$43,$A$53,AO$53),$A$54,AO$54),$A$55,AO$55),$A$56,AO$56),$A$57,AO$57),$A$58,AO$58),$A$59,AO$59),$A$60,AO$60),$A$61,AO$61),$A$62,AO$62),$A$63,AO$63),$A$64,AO$64),$A$65,AO$65),$A$66,AO$66),$A$67,AO$67)</f>
        <v>Faz-me estar um pouco mais disposto a experimentar [[ brand_name ]] num futuro próximo</v>
      </c>
      <c r="AP48" s="119" t="str">
        <f>SUBSTITUTE(SUBSTITUTE(SUBSTITUTE(SUBSTITUTE(SUBSTITUTE(SUBSTITUTE(SUBSTITUTE(SUBSTITUTE(SUBSTITUTE(SUBSTITUTE(SUBSTITUTE(SUBSTITUTE(SUBSTITUTE(SUBSTITUTE(SUBSTITUTE(AP$43,$A$53,AP$53),$A$54,AP$54),$A$55,AP$55),$A$56,AP$56),$A$57,AP$57),$A$58,AP$58),$A$59,AP$59),$A$60,AP$60),$A$61,AP$61),$A$62,AP$62),$A$63,AP$63),$A$64,AP$64),$A$65,AP$65),$A$66,AP$66),$A$67,AP$67)</f>
        <v>Ma determina intr-o oarecare masura sa incerc [[ brand_name ]] in viitorul apropiat</v>
      </c>
      <c r="AQ48" s="120" t="str">
        <f>Optimized!$D28</f>
        <v>Makes me a little more likely to try [[ brand_name ]] in the near future</v>
      </c>
      <c r="AR48" s="120" t="str">
        <f>Optimized!$D28</f>
        <v>Makes me a little more likely to try [[ brand_name ]] in the near future</v>
      </c>
      <c r="AS48" s="119" t="str">
        <f>SUBSTITUTE(SUBSTITUTE(SUBSTITUTE(SUBSTITUTE(SUBSTITUTE(SUBSTITUTE(SUBSTITUTE(SUBSTITUTE(SUBSTITUTE(SUBSTITUTE(SUBSTITUTE(SUBSTITUTE(SUBSTITUTE(SUBSTITUTE(SUBSTITUTE(AS$43,$A$53,AS$53),$A$54,AS$54),$A$55,AS$55),$A$56,AS$56),$A$57,AS$57),$A$58,AS$58),$A$59,AS$59),$A$60,AS$60),$A$61,AS$61),$A$62,AS$62),$A$63,AS$63),$A$64,AS$64),$A$65,AS$65),$A$66,AS$66),$A$67,AS$67)</f>
        <v>Me hace estar un poco más dispuesto a probar [[ brand_name ]] en un futuro próximo</v>
      </c>
      <c r="AT48" s="119" t="str">
        <f>SUBSTITUTE(SUBSTITUTE(SUBSTITUTE(SUBSTITUTE(SUBSTITUTE(SUBSTITUTE(SUBSTITUTE(SUBSTITUTE(SUBSTITUTE(SUBSTITUTE(SUBSTITUTE(SUBSTITUTE(SUBSTITUTE(SUBSTITUTE(SUBSTITUTE(AT$43,$A$53,AT$53),$A$54,AT$54),$A$55,AT$55),$A$56,AT$56),$A$57,AT$57),$A$58,AT$58),$A$59,AT$59),$A$60,AT$60),$A$61,AT$61),$A$62,AT$62),$A$63,AT$63),$A$64,AT$64),$A$65,AT$65),$A$66,AT$66),$A$67,AT$67)</f>
        <v>Gör det något mer troligt att jag kommer att pröva [[ brand_name ]] i en nära framtid</v>
      </c>
      <c r="AU48" s="119" t="str">
        <f>SUBSTITUTE(SUBSTITUTE(SUBSTITUTE(SUBSTITUTE(SUBSTITUTE(SUBSTITUTE(SUBSTITUTE(SUBSTITUTE(SUBSTITUTE(SUBSTITUTE(SUBSTITUTE(SUBSTITUTE(SUBSTITUTE(SUBSTITUTE(SUBSTITUTE(AU$43,$A$53,AU$53),$A$54,AU$54),$A$55,AU$55),$A$56,AU$56),$A$57,AU$57),$A$58,AU$58),$A$59,AU$59),$A$60,AU$60),$A$61,AU$61),$A$62,AU$62),$A$63,AU$63),$A$64,AU$64),$A$65,AU$65),$A$66,AU$66),$A$67,AU$67)</f>
        <v>使我在最近，有點可能去嘗試[[ brand_name ]]</v>
      </c>
      <c r="AV48" s="120" t="str">
        <f>Optimized!$J28</f>
        <v>มีผลเล็กน้อยในการทำให้ฉันอยากลอง [[ brand_name ]] ในอนาคตอันใกล้นี้</v>
      </c>
      <c r="AW48" s="119" t="str">
        <f>SUBSTITUTE(SUBSTITUTE(SUBSTITUTE(SUBSTITUTE(SUBSTITUTE(SUBSTITUTE(SUBSTITUTE(SUBSTITUTE(SUBSTITUTE(SUBSTITUTE(SUBSTITUTE(SUBSTITUTE(SUBSTITUTE(SUBSTITUTE(SUBSTITUTE(AW$43,$A$53,AW$53),$A$54,AW$54),$A$55,AW$55),$A$56,AW$56),$A$57,AW$57),$A$58,AW$58),$A$59,AW$59),$A$60,AW$60),$A$61,AW$61),$A$62,AW$62),$A$63,AW$63),$A$64,AW$64),$A$65,AW$65),$A$66,AW$66),$A$67,AW$67)</f>
        <v>Bu reklam, [[ brand_name ]] markasını yakın bir gelecekte denemem konusunda biraz  etkili olacaktır</v>
      </c>
      <c r="AX48" s="119" t="str">
        <f>SUBSTITUTE(SUBSTITUTE(SUBSTITUTE(SUBSTITUTE(SUBSTITUTE(SUBSTITUTE(SUBSTITUTE(SUBSTITUTE(SUBSTITUTE(SUBSTITUTE(SUBSTITUTE(SUBSTITUTE(SUBSTITUTE(SUBSTITUTE(SUBSTITUTE(AX$43,$A$53,AX$53),$A$54,AX$54),$A$55,AX$55),$A$56,AX$56),$A$57,AX$57),$A$58,AX$58),$A$59,AX$59),$A$60,AX$60),$A$61,AX$61),$A$62,AX$62),$A$63,AX$63),$A$64,AX$64),$A$65,AX$65),$A$66,AX$66),$A$67,AX$67)</f>
        <v/>
      </c>
      <c r="AY48" s="120" t="str">
        <f>Optimized!$O28</f>
        <v>Makes me a little more likely to try [[ brand_name ]] in the near future</v>
      </c>
      <c r="AZ48" s="119" t="str">
        <f>SUBSTITUTE(SUBSTITUTE(SUBSTITUTE(SUBSTITUTE(SUBSTITUTE(SUBSTITUTE(SUBSTITUTE(SUBSTITUTE(SUBSTITUTE(SUBSTITUTE(SUBSTITUTE(SUBSTITUTE(SUBSTITUTE(SUBSTITUTE(SUBSTITUTE(AZ$43,$A$53,AZ$53),$A$54,AZ$54),$A$55,AZ$55),$A$56,AZ$56),$A$57,AZ$57),$A$58,AZ$58),$A$59,AZ$59),$A$60,AZ$60),$A$61,AZ$61),$A$62,AZ$62),$A$63,AZ$63),$A$64,AZ$64),$A$65,AZ$65),$A$66,AZ$66),$A$67,AZ$67)</f>
        <v>Hace un poco más probable que pruebe [[ brand_name ]] próximamente</v>
      </c>
      <c r="BA48" s="119" t="str">
        <f>SUBSTITUTE(SUBSTITUTE(SUBSTITUTE(SUBSTITUTE(SUBSTITUTE(SUBSTITUTE(SUBSTITUTE(SUBSTITUTE(SUBSTITUTE(SUBSTITUTE(SUBSTITUTE(SUBSTITUTE(SUBSTITUTE(SUBSTITUTE(SUBSTITUTE(BA$43,$A$53,BA$53),$A$54,BA$54),$A$55,BA$55),$A$56,BA$56),$A$57,BA$57),$A$58,BA$58),$A$59,BA$59),$A$60,BA$60),$A$61,BA$61),$A$62,BA$62),$A$63,BA$63),$A$64,BA$64),$A$65,BA$65),$A$66,BA$66),$A$67,BA$67)</f>
        <v>Khiến tôi hơi muốn mua thử [[ brand_name ]] trong thời gian tới</v>
      </c>
      <c r="BB48" s="113"/>
    </row>
    <row r="49" spans="1:54" customFormat="1" ht="12.75" customHeight="1">
      <c r="A49" s="113" t="s">
        <v>841</v>
      </c>
      <c r="B49" s="224"/>
      <c r="C49" s="119" t="str">
        <f>SUBSTITUTE(SUBSTITUTE(SUBSTITUTE(SUBSTITUTE(SUBSTITUTE(SUBSTITUTE(SUBSTITUTE(SUBSTITUTE(SUBSTITUTE(SUBSTITUTE(SUBSTITUTE(SUBSTITUTE(SUBSTITUTE(SUBSTITUTE(SUBSTITUTE(C$44,$A$53,C$53),$A$54,C$54),$A$55,C$55),$A$56,C$56),$A$57,C$57),$A$58,C$58),$A$59,C$59),$A$60,C$60),$A$61,C$61),$A$62,C$62),$A$63,C$63),$A$64,C$64),$A$65,C$65),$A$66,C$66),$A$67,C$67)</f>
        <v>Makes no difference</v>
      </c>
      <c r="D49" s="120" t="str">
        <f>Optimized!$D29</f>
        <v>Makes no difference</v>
      </c>
      <c r="E49" s="119" t="str">
        <f>SUBSTITUTE(SUBSTITUTE(SUBSTITUTE(SUBSTITUTE(SUBSTITUTE(SUBSTITUTE(SUBSTITUTE(SUBSTITUTE(SUBSTITUTE(SUBSTITUTE(SUBSTITUTE(SUBSTITUTE(SUBSTITUTE(SUBSTITUTE(SUBSTITUTE(E$44,$A$53,E$53),$A$54,E$54),$A$55,E$55),$A$56,E$56),$A$57,E$57),$A$58,E$58),$A$59,E$59),$A$60,E$60),$A$61,E$61),$A$62,E$62),$A$63,E$63),$A$64,E$64),$A$65,E$65),$A$66,E$66),$A$67,E$67)</f>
        <v>Este comercial no influye en si lo probaré o no próximamente</v>
      </c>
      <c r="F49" s="120" t="str">
        <f>Optimized!$D29</f>
        <v>Makes no difference</v>
      </c>
      <c r="G49" s="120" t="str">
        <f>Optimized!$F29</f>
        <v>Não vai fazer diferença</v>
      </c>
      <c r="H49" s="120" t="str">
        <f>Optimized!$O29</f>
        <v>Makes no difference</v>
      </c>
      <c r="I49" s="119" t="str">
        <f t="shared" ref="I49:P49" si="20">SUBSTITUTE(SUBSTITUTE(SUBSTITUTE(SUBSTITUTE(SUBSTITUTE(SUBSTITUTE(SUBSTITUTE(SUBSTITUTE(SUBSTITUTE(SUBSTITUTE(SUBSTITUTE(SUBSTITUTE(SUBSTITUTE(SUBSTITUTE(SUBSTITUTE(I$44,$A$53,I$53),$A$54,I$54),$A$55,I$55),$A$56,I$56),$A$57,I$57),$A$58,I$58),$A$59,I$59),$A$60,I$60),$A$61,I$61),$A$62,I$62),$A$63,I$63),$A$64,I$64),$A$65,I$65),$A$66,I$66),$A$67,I$67)</f>
        <v>Ne fait aucune différence</v>
      </c>
      <c r="J49" s="119" t="str">
        <f t="shared" si="20"/>
        <v>No hace diferencia</v>
      </c>
      <c r="K49" s="119" t="str">
        <f t="shared" si="20"/>
        <v>这个广告对我最近是否会去试用这个品牌没有什么影响</v>
      </c>
      <c r="L49" s="119" t="str">
        <f t="shared" si="20"/>
        <v>No hace ninguna diferencia</v>
      </c>
      <c r="M49" s="119" t="str">
        <f t="shared" si="20"/>
        <v>Neovlivní mě</v>
      </c>
      <c r="N49" s="119" t="str">
        <f t="shared" si="20"/>
        <v>Spiller ingen rolle</v>
      </c>
      <c r="O49" s="119" t="str">
        <f t="shared" si="20"/>
        <v>لم يحدث أي تغيير أو فرق</v>
      </c>
      <c r="P49" s="119" t="str">
        <f t="shared" si="20"/>
        <v>Ei vaikuta suuntaan eikä toiseen</v>
      </c>
      <c r="Q49" s="120" t="str">
        <f>Optimized!$K29</f>
        <v>Cela ne changera rien</v>
      </c>
      <c r="R49" s="120" t="str">
        <f>Optimized!$G29</f>
        <v>Hat keinen Einfluss darauf</v>
      </c>
      <c r="S49" s="119" t="str">
        <f>SUBSTITUTE(SUBSTITUTE(SUBSTITUTE(SUBSTITUTE(SUBSTITUTE(SUBSTITUTE(SUBSTITUTE(SUBSTITUTE(SUBSTITUTE(SUBSTITUTE(SUBSTITUTE(SUBSTITUTE(SUBSTITUTE(SUBSTITUTE(SUBSTITUTE(S$44,$A$53,S$53),$A$54,S$54),$A$55,S$55),$A$56,S$56),$A$57,S$57),$A$58,S$58),$A$59,S$59),$A$60,S$60),$A$61,S$61),$A$62,S$62),$A$63,S$63),$A$64,S$64),$A$65,S$65),$A$66,S$66),$A$67,S$67)</f>
        <v>Ούτε με παρακινεί, ούτε με αποτρέπει από το να δοκιμάσω [[ brand_name]] στο κοντινό μέλλον</v>
      </c>
      <c r="T49" s="119" t="str">
        <f>SUBSTITUTE(SUBSTITUTE(SUBSTITUTE(SUBSTITUTE(SUBSTITUTE(SUBSTITUTE(SUBSTITUTE(SUBSTITUTE(SUBSTITUTE(SUBSTITUTE(SUBSTITUTE(SUBSTITUTE(SUBSTITUTE(SUBSTITUTE(SUBSTITUTE(T$44,$A$53,T$53),$A$54,T$54),$A$55,T$55),$A$56,T$56),$A$57,T$57),$A$58,T$58),$A$59,T$59),$A$60,T$60),$A$61,T$61),$A$62,T$62),$A$63,T$63),$A$64,T$64),$A$65,T$65),$A$66,T$66),$A$67,T$67)</f>
        <v>唔會影響我喺最近會唔會試[[ brand_name ]]</v>
      </c>
      <c r="U49" s="119" t="str">
        <f>SUBSTITUTE(SUBSTITUTE(SUBSTITUTE(SUBSTITUTE(SUBSTITUTE(SUBSTITUTE(SUBSTITUTE(SUBSTITUTE(SUBSTITUTE(SUBSTITUTE(SUBSTITUTE(SUBSTITUTE(SUBSTITUTE(SUBSTITUTE(SUBSTITUTE(U$44,$A$53,U$53),$A$54,U$54),$A$55,U$55),$A$56,U$56),$A$57,U$57),$A$58,U$58),$A$59,U$59),$A$60,U$60),$A$61,U$61),$A$62,U$62),$A$63,U$63),$A$64,U$64),$A$65,U$65),$A$66,U$66),$A$67,U$67)</f>
        <v>Nem befolyásol</v>
      </c>
      <c r="V49" s="120" t="str">
        <f>Optimized!$D29</f>
        <v>Makes no difference</v>
      </c>
      <c r="W49" s="119" t="str">
        <f>SUBSTITUTE(SUBSTITUTE(SUBSTITUTE(SUBSTITUTE(SUBSTITUTE(SUBSTITUTE(SUBSTITUTE(SUBSTITUTE(SUBSTITUTE(SUBSTITUTE(SUBSTITUTE(SUBSTITUTE(SUBSTITUTE(SUBSTITUTE(SUBSTITUTE(W$44,$A$53,W$53),$A$54,W$54),$A$55,W$55),$A$56,W$56),$A$57,W$57),$A$58,W$58),$A$59,W$59),$A$60,W$60),$A$61,W$61),$A$62,W$62),$A$63,W$63),$A$64,W$64),$A$65,W$65),$A$66,W$66),$A$67,W$67)</f>
        <v>आप पर कोई असर नहीं करता</v>
      </c>
      <c r="X49" s="119" t="str">
        <f>SUBSTITUTE(SUBSTITUTE(SUBSTITUTE(SUBSTITUTE(SUBSTITUTE(SUBSTITUTE(SUBSTITUTE(SUBSTITUTE(SUBSTITUTE(SUBSTITUTE(SUBSTITUTE(SUBSTITUTE(SUBSTITUTE(SUBSTITUTE(SUBSTITUTE(X$44,$A$53,X$53),$A$54,X$54),$A$55,X$55),$A$56,X$56),$A$57,X$57),$A$58,X$58),$A$59,X$59),$A$60,X$60),$A$61,X$61),$A$62,X$62),$A$63,X$63),$A$64,X$64),$A$65,X$65),$A$66,X$66),$A$67,X$67)</f>
        <v>आप पर कोई फर्क नही पड़ता</v>
      </c>
      <c r="Y49" s="119" t="str">
        <f>SUBSTITUTE(SUBSTITUTE(SUBSTITUTE(SUBSTITUTE(SUBSTITUTE(SUBSTITUTE(SUBSTITUTE(SUBSTITUTE(SUBSTITUTE(SUBSTITUTE(SUBSTITUTE(SUBSTITUTE(SUBSTITUTE(SUBSTITUTE(SUBSTITUTE(Y$44,$A$53,Y$53),$A$54,Y$54),$A$55,Y$55),$A$56,Y$56),$A$57,Y$57),$A$58,Y$58),$A$59,Y$59),$A$60,Y$60),$A$61,Y$61),$A$62,Y$62),$A$63,Y$63),$A$64,Y$64),$A$65,Y$65),$A$66,Y$66),$A$67,Y$67)</f>
        <v>எந்த மாற்றத்தையும் ஏற்படுத்தவில்லை</v>
      </c>
      <c r="Z49" s="120" t="str">
        <f>Optimized!$L29</f>
        <v xml:space="preserve">Tidak akan mempengaruhi saya  </v>
      </c>
      <c r="AA49" s="120" t="str">
        <f>Optimized!$D29</f>
        <v>Makes no difference</v>
      </c>
      <c r="AB49" s="120" t="str">
        <f>Optimized!$H29</f>
        <v>Non cambia la mia decisione</v>
      </c>
      <c r="AC49" s="119" t="str">
        <f>SUBSTITUTE(SUBSTITUTE(SUBSTITUTE(SUBSTITUTE(SUBSTITUTE(SUBSTITUTE(SUBSTITUTE(SUBSTITUTE(SUBSTITUTE(SUBSTITUTE(SUBSTITUTE(SUBSTITUTE(SUBSTITUTE(SUBSTITUTE(SUBSTITUTE(AC$44,$A$53,AC$53),$A$54,AC$54),$A$55,AC$55),$A$56,AC$56),$A$57,AC$57),$A$58,AC$58),$A$59,AC$59),$A$60,AC$60),$A$61,AC$61),$A$62,AC$62),$A$63,AC$63),$A$64,AC$64),$A$65,AC$65),$A$66,AC$66),$A$67,AC$67)</f>
        <v>近いうちに[[ brand_name ]] を試すかどうかは、このコマーシャルに影響されない</v>
      </c>
      <c r="AD49" s="119" t="str">
        <f>SUBSTITUTE(SUBSTITUTE(SUBSTITUTE(SUBSTITUTE(SUBSTITUTE(SUBSTITUTE(SUBSTITUTE(SUBSTITUTE(SUBSTITUTE(SUBSTITUTE(SUBSTITUTE(SUBSTITUTE(SUBSTITUTE(SUBSTITUTE(SUBSTITUTE(AD$44,$A$53,AD$53),$A$54,AD$54),$A$55,AD$55),$A$56,AD$56),$A$57,AD$57),$A$58,AD$58),$A$59,AD$59),$A$60,AD$60),$A$61,AD$61),$A$62,AD$62),$A$63,AD$63),$A$64,AD$64),$A$65,AD$65),$A$66,AD$66),$A$67,AD$67)</f>
        <v>لا يشكّل أي فرق</v>
      </c>
      <c r="AE49" s="119" t="str">
        <f>SUBSTITUTE(SUBSTITUTE(SUBSTITUTE(SUBSTITUTE(SUBSTITUTE(SUBSTITUTE(SUBSTITUTE(SUBSTITUTE(SUBSTITUTE(SUBSTITUTE(SUBSTITUTE(SUBSTITUTE(SUBSTITUTE(SUBSTITUTE(SUBSTITUTE(AE$44,$A$53,AE$53),$A$54,AE$54),$A$55,AE$55),$A$56,AE$56),$A$57,AE$57),$A$58,AE$58),$A$59,AE$59),$A$60,AE$60),$A$61,AE$61),$A$62,AE$62),$A$63,AE$63),$A$64,AE$64),$A$65,AE$65),$A$66,AE$66),$A$67,AE$67)</f>
        <v>이 광고는 가까운 시일 내에 [[ brand_name ]]을/를 구매 해보고 싶은 마음에 어떠한 영향도 미치지 않는다</v>
      </c>
      <c r="AF49" s="119" t="str">
        <f>SUBSTITUTE(SUBSTITUTE(SUBSTITUTE(SUBSTITUTE(SUBSTITUTE(SUBSTITUTE(SUBSTITUTE(SUBSTITUTE(SUBSTITUTE(SUBSTITUTE(SUBSTITUTE(SUBSTITUTE(SUBSTITUTE(SUBSTITUTE(SUBSTITUTE(AF$44,$A$53,AF$53),$A$54,AF$54),$A$55,AF$55),$A$56,AF$56),$A$57,AF$57),$A$58,AF$58),$A$59,AF$59),$A$60,AF$60),$A$61,AF$61),$A$62,AF$62),$A$63,AF$63),$A$64,AF$64),$A$65,AF$65),$A$66,AF$66),$A$67,AF$67)</f>
        <v xml:space="preserve">对 我 没 有 影 响 </v>
      </c>
      <c r="AG49" s="119" t="str">
        <f>SUBSTITUTE(SUBSTITUTE(SUBSTITUTE(SUBSTITUTE(SUBSTITUTE(SUBSTITUTE(SUBSTITUTE(SUBSTITUTE(SUBSTITUTE(SUBSTITUTE(SUBSTITUTE(SUBSTITUTE(SUBSTITUTE(SUBSTITUTE(SUBSTITUTE(AG$44,$A$53,AG$53),$A$54,AG$54),$A$55,AG$55),$A$56,AG$56),$A$57,AG$57),$A$58,AG$58),$A$59,AG$59),$A$60,AG$60),$A$61,AG$61),$A$62,AG$62),$A$63,AG$63),$A$64,AG$64),$A$65,AG$65),$A$66,AG$66),$A$67,AG$67)</f>
        <v>Tidak membuat apa-apa perbezaan</v>
      </c>
      <c r="AH49" s="120" t="str">
        <f>Optimized!$M29</f>
        <v>No influye en si probaré o no [[ brand_name ]] próximamente</v>
      </c>
      <c r="AI49" s="120" t="str">
        <f>Optimized!$I29</f>
        <v>het heeft geen invloed op mijn keuze</v>
      </c>
      <c r="AJ49" s="120" t="str">
        <f>Optimized!$D29</f>
        <v>Makes no difference</v>
      </c>
      <c r="AK49" s="119" t="str">
        <f>SUBSTITUTE(SUBSTITUTE(SUBSTITUTE(SUBSTITUTE(SUBSTITUTE(SUBSTITUTE(SUBSTITUTE(SUBSTITUTE(SUBSTITUTE(SUBSTITUTE(SUBSTITUTE(SUBSTITUTE(SUBSTITUTE(SUBSTITUTE(SUBSTITUTE(AK$44,$A$53,AK$53),$A$54,AK$54),$A$55,AK$55),$A$56,AK$56),$A$57,AK$57),$A$58,AK$58),$A$59,AK$59),$A$60,AK$60),$A$61,AK$61),$A$62,AK$62),$A$63,AK$63),$A$64,AK$64),$A$65,AK$65),$A$66,AK$66),$A$67,AK$67)</f>
        <v>Utgjør ingen forskjell</v>
      </c>
      <c r="AL49" s="119" t="str">
        <f>SUBSTITUTE(SUBSTITUTE(SUBSTITUTE(SUBSTITUTE(SUBSTITUTE(SUBSTITUTE(SUBSTITUTE(SUBSTITUTE(SUBSTITUTE(SUBSTITUTE(SUBSTITUTE(SUBSTITUTE(SUBSTITUTE(SUBSTITUTE(SUBSTITUTE(AL$44,$A$53,AL$53),$A$54,AL$54),$A$55,AL$55),$A$56,AL$56),$A$57,AL$57),$A$58,AL$58),$A$59,AL$59),$A$60,AL$60),$A$61,AL$61),$A$62,AL$62),$A$63,AL$63),$A$64,AL$64),$A$65,AL$65),$A$66,AL$66),$A$67,AL$67)</f>
        <v>No hace ninguna diferencia</v>
      </c>
      <c r="AM49" s="120" t="str">
        <f>Optimized!$N29</f>
        <v>Walang magagawang pagkakaiba</v>
      </c>
      <c r="AN49" s="119" t="str">
        <f>SUBSTITUTE(SUBSTITUTE(SUBSTITUTE(SUBSTITUTE(SUBSTITUTE(SUBSTITUTE(SUBSTITUTE(SUBSTITUTE(SUBSTITUTE(SUBSTITUTE(SUBSTITUTE(SUBSTITUTE(SUBSTITUTE(SUBSTITUTE(SUBSTITUTE(AN$44,$A$53,AN$53),$A$54,AN$54),$A$55,AN$55),$A$56,AN$56),$A$57,AN$57),$A$58,AN$58),$A$59,AN$59),$A$60,AN$60),$A$61,AN$61),$A$62,AN$62),$A$63,AN$63),$A$64,AN$64),$A$65,AN$65),$A$66,AN$66),$A$67,AN$67)</f>
        <v>Nie ma na mnie wpływu</v>
      </c>
      <c r="AO49" s="119" t="str">
        <f>SUBSTITUTE(SUBSTITUTE(SUBSTITUTE(SUBSTITUTE(SUBSTITUTE(SUBSTITUTE(SUBSTITUTE(SUBSTITUTE(SUBSTITUTE(SUBSTITUTE(SUBSTITUTE(SUBSTITUTE(SUBSTITUTE(SUBSTITUTE(SUBSTITUTE(AO$44,$A$53,AO$53),$A$54,AO$54),$A$55,AO$55),$A$56,AO$56),$A$57,AO$57),$A$58,AO$58),$A$59,AO$59),$A$60,AO$60),$A$61,AO$61),$A$62,AO$62),$A$63,AO$63),$A$64,AO$64),$A$65,AO$65),$A$66,AO$66),$A$67,AO$67)</f>
        <v>Não influenciará a minha escolha</v>
      </c>
      <c r="AP49" s="119" t="str">
        <f>SUBSTITUTE(SUBSTITUTE(SUBSTITUTE(SUBSTITUTE(SUBSTITUTE(SUBSTITUTE(SUBSTITUTE(SUBSTITUTE(SUBSTITUTE(SUBSTITUTE(SUBSTITUTE(SUBSTITUTE(SUBSTITUTE(SUBSTITUTE(SUBSTITUTE(AP$44,$A$53,AP$53),$A$54,AP$54),$A$55,AP$55),$A$56,AP$56),$A$57,AP$57),$A$58,AP$58),$A$59,AP$59),$A$60,AP$60),$A$61,AP$61),$A$62,AP$62),$A$63,AP$63),$A$64,AP$64),$A$65,AP$65),$A$66,AP$66),$A$67,AP$67)</f>
        <v>Nu are nici o influenta asupra acestui lucru</v>
      </c>
      <c r="AQ49" s="120" t="str">
        <f>Optimized!$D29</f>
        <v>Makes no difference</v>
      </c>
      <c r="AR49" s="120" t="str">
        <f>Optimized!$D29</f>
        <v>Makes no difference</v>
      </c>
      <c r="AS49" s="119" t="str">
        <f>SUBSTITUTE(SUBSTITUTE(SUBSTITUTE(SUBSTITUTE(SUBSTITUTE(SUBSTITUTE(SUBSTITUTE(SUBSTITUTE(SUBSTITUTE(SUBSTITUTE(SUBSTITUTE(SUBSTITUTE(SUBSTITUTE(SUBSTITUTE(SUBSTITUTE(AS$44,$A$53,AS$53),$A$54,AS$54),$A$55,AS$55),$A$56,AS$56),$A$57,AS$57),$A$58,AS$58),$A$59,AS$59),$A$60,AS$60),$A$61,AS$61),$A$62,AS$62),$A$63,AS$63),$A$64,AS$64),$A$65,AS$65),$A$66,AS$66),$A$67,AS$67)</f>
        <v>No influye</v>
      </c>
      <c r="AT49" s="119" t="str">
        <f>SUBSTITUTE(SUBSTITUTE(SUBSTITUTE(SUBSTITUTE(SUBSTITUTE(SUBSTITUTE(SUBSTITUTE(SUBSTITUTE(SUBSTITUTE(SUBSTITUTE(SUBSTITUTE(SUBSTITUTE(SUBSTITUTE(SUBSTITUTE(SUBSTITUTE(AT$44,$A$53,AT$53),$A$54,AT$54),$A$55,AT$55),$A$56,AT$56),$A$57,AT$57),$A$58,AT$58),$A$59,AT$59),$A$60,AT$60),$A$61,AT$61),$A$62,AT$62),$A$63,AT$63),$A$64,AT$64),$A$65,AT$65),$A$66,AT$66),$A$67,AT$67)</f>
        <v>Gör ingen skillnad</v>
      </c>
      <c r="AU49" s="119" t="str">
        <f>SUBSTITUTE(SUBSTITUTE(SUBSTITUTE(SUBSTITUTE(SUBSTITUTE(SUBSTITUTE(SUBSTITUTE(SUBSTITUTE(SUBSTITUTE(SUBSTITUTE(SUBSTITUTE(SUBSTITUTE(SUBSTITUTE(SUBSTITUTE(SUBSTITUTE(AU$44,$A$53,AU$53),$A$54,AU$54),$A$55,AU$55),$A$56,AU$56),$A$57,AU$57),$A$58,AU$58),$A$59,AU$59),$A$60,AU$60),$A$61,AU$61),$A$62,AU$62),$A$63,AU$63),$A$64,AU$64),$A$65,AU$65),$A$66,AU$66),$A$67,AU$67)</f>
        <v>使我在最近，是否會去嘗試[[ brand_name ]]，沒有影響</v>
      </c>
      <c r="AV49" s="120" t="str">
        <f>Optimized!$J29</f>
        <v>ไม่มีผลต่อการตัดสินใจ</v>
      </c>
      <c r="AW49" s="119" t="str">
        <f>SUBSTITUTE(SUBSTITUTE(SUBSTITUTE(SUBSTITUTE(SUBSTITUTE(SUBSTITUTE(SUBSTITUTE(SUBSTITUTE(SUBSTITUTE(SUBSTITUTE(SUBSTITUTE(SUBSTITUTE(SUBSTITUTE(SUBSTITUTE(SUBSTITUTE(AW$44,$A$53,AW$53),$A$54,AW$54),$A$55,AW$55),$A$56,AW$56),$A$57,AW$57),$A$58,AW$58),$A$59,AW$59),$A$60,AW$60),$A$61,AW$61),$A$62,AW$62),$A$63,AW$63),$A$64,AW$64),$A$65,AW$65),$A$66,AW$66),$A$67,AW$67)</f>
        <v>Bu reklam, [[ brand_name ]] markasını yakın bir gelecekte denemem konusunda değişiklik yaratmayacaktır</v>
      </c>
      <c r="AX49" s="119" t="str">
        <f>SUBSTITUTE(SUBSTITUTE(SUBSTITUTE(SUBSTITUTE(SUBSTITUTE(SUBSTITUTE(SUBSTITUTE(SUBSTITUTE(SUBSTITUTE(SUBSTITUTE(SUBSTITUTE(SUBSTITUTE(SUBSTITUTE(SUBSTITUTE(SUBSTITUTE(AX$44,$A$53,AX$53),$A$54,AX$54),$A$55,AX$55),$A$56,AX$56),$A$57,AX$57),$A$58,AX$58),$A$59,AX$59),$A$60,AX$60),$A$61,AX$61),$A$62,AX$62),$A$63,AX$63),$A$64,AX$64),$A$65,AX$65),$A$66,AX$66),$A$67,AX$67)</f>
        <v/>
      </c>
      <c r="AY49" s="120" t="str">
        <f>Optimized!$O29</f>
        <v>Makes no difference</v>
      </c>
      <c r="AZ49" s="119" t="str">
        <f>SUBSTITUTE(SUBSTITUTE(SUBSTITUTE(SUBSTITUTE(SUBSTITUTE(SUBSTITUTE(SUBSTITUTE(SUBSTITUTE(SUBSTITUTE(SUBSTITUTE(SUBSTITUTE(SUBSTITUTE(SUBSTITUTE(SUBSTITUTE(SUBSTITUTE(AZ$44,$A$53,AZ$53),$A$54,AZ$54),$A$55,AZ$55),$A$56,AZ$56),$A$57,AZ$57),$A$58,AZ$58),$A$59,AZ$59),$A$60,AZ$60),$A$61,AZ$61),$A$62,AZ$62),$A$63,AZ$63),$A$64,AZ$64),$A$65,AZ$65),$A$66,AZ$66),$A$67,AZ$67)</f>
        <v>No hace ninguna diferencia</v>
      </c>
      <c r="BA49" s="119" t="str">
        <f>SUBSTITUTE(SUBSTITUTE(SUBSTITUTE(SUBSTITUTE(SUBSTITUTE(SUBSTITUTE(SUBSTITUTE(SUBSTITUTE(SUBSTITUTE(SUBSTITUTE(SUBSTITUTE(SUBSTITUTE(SUBSTITUTE(SUBSTITUTE(SUBSTITUTE(BA$44,$A$53,BA$53),$A$54,BA$54),$A$55,BA$55),$A$56,BA$56),$A$57,BA$57),$A$58,BA$58),$A$59,BA$59),$A$60,BA$60),$A$61,BA$61),$A$62,BA$62),$A$63,BA$63),$A$64,BA$64),$A$65,BA$65),$A$66,BA$66),$A$67,BA$67)</f>
        <v>Không ảnh hưởng gì đến việc tôi có mua thử [[ brand_name ]] trong thời gian tới hay không</v>
      </c>
      <c r="BB49" s="113"/>
    </row>
    <row r="50" spans="1:54" customFormat="1" ht="12.75" customHeight="1">
      <c r="A50" s="113" t="s">
        <v>842</v>
      </c>
      <c r="B50" s="225"/>
      <c r="C50" s="119" t="str">
        <f>SUBSTITUTE(SUBSTITUTE(SUBSTITUTE(SUBSTITUTE(SUBSTITUTE(SUBSTITUTE(SUBSTITUTE(SUBSTITUTE(SUBSTITUTE(SUBSTITUTE(SUBSTITUTE(SUBSTITUTE(SUBSTITUTE(SUBSTITUTE(SUBSTITUTE(C$45,$A$53,C$53),$A$54,C$54),$A$55,C$55),$A$56,C$56),$A$57,C$57),$A$58,C$58),$A$59,C$59),$A$60,C$60),$A$61,C$61),$A$62,C$62),$A$63,C$63),$A$64,C$64),$A$65,C$65),$A$66,C$66),$A$67,C$67)</f>
        <v>Makes me less likely to try [[ brand_name ]] in the near future</v>
      </c>
      <c r="D50" s="120" t="str">
        <f>Optimized!$D30</f>
        <v>Makes me less likely to try [[ brand_name ]] in the near future</v>
      </c>
      <c r="E50" s="119" t="str">
        <f>SUBSTITUTE(SUBSTITUTE(SUBSTITUTE(SUBSTITUTE(SUBSTITUTE(SUBSTITUTE(SUBSTITUTE(SUBSTITUTE(SUBSTITUTE(SUBSTITUTE(SUBSTITUTE(SUBSTITUTE(SUBSTITUTE(SUBSTITUTE(SUBSTITUTE(E$45,$A$53,E$53),$A$54,E$54),$A$55,E$55),$A$56,E$56),$A$57,E$57),$A$58,E$58),$A$59,E$59),$A$60,E$60),$A$61,E$61),$A$62,E$62),$A$63,E$63),$A$64,E$64),$A$65,E$65),$A$66,E$66),$A$67,E$67)</f>
        <v>Este comercial hace menos probable que pruebe [[ brand_name ]] próximamente</v>
      </c>
      <c r="F50" s="120" t="str">
        <f>Optimized!$D30</f>
        <v>Makes me less likely to try [[ brand_name ]] in the near future</v>
      </c>
      <c r="G50" s="120" t="str">
        <f>Optimized!$F30</f>
        <v>Me deixa menos predisposto(a) a experimentar [[ brand_name ]] num futuro próximo</v>
      </c>
      <c r="H50" s="120" t="str">
        <f>Optimized!$O30</f>
        <v>Makes me less likely to try [[ brand_name ]] in the near future</v>
      </c>
      <c r="I50" s="119" t="str">
        <f t="shared" ref="I50:P50" si="21">SUBSTITUTE(SUBSTITUTE(SUBSTITUTE(SUBSTITUTE(SUBSTITUTE(SUBSTITUTE(SUBSTITUTE(SUBSTITUTE(SUBSTITUTE(SUBSTITUTE(SUBSTITUTE(SUBSTITUTE(SUBSTITUTE(SUBSTITUTE(SUBSTITUTE(I$45,$A$53,I$53),$A$54,I$54),$A$55,I$55),$A$56,I$56),$A$57,I$57),$A$58,I$58),$A$59,I$59),$A$60,I$60),$A$61,I$61),$A$62,I$62),$A$63,I$63),$A$64,I$64),$A$65,I$65),$A$66,I$66),$A$67,I$67)</f>
        <v>Me rend moins susceptible d'essayer [[ brand_name ]] prochainement</v>
      </c>
      <c r="J50" s="119" t="str">
        <f t="shared" si="21"/>
        <v>Este comercial hace menos probable que elija [[ brand_name ]] próximamente</v>
      </c>
      <c r="K50" s="119" t="str">
        <f t="shared" si="21"/>
        <v>这个广告在某种程度上让我在最近不想去试用[[ brand_name ]]</v>
      </c>
      <c r="L50" s="119" t="str">
        <f t="shared" si="21"/>
        <v>Hace menos probable que pruebe [[ brand_name ]] próximamente</v>
      </c>
      <c r="M50" s="119" t="str">
        <f t="shared" si="21"/>
        <v>Spíše mě odradí od vyzkoušení značky [[ brand_name_N ]] v blízké budoucnosti</v>
      </c>
      <c r="N50" s="119" t="str">
        <f t="shared" si="21"/>
        <v>Gør det mindre sandsynligt, at jeg vil prøve [[ brand_name ]] i den nærmeste fremtid</v>
      </c>
      <c r="O50" s="119" t="str">
        <f t="shared" si="21"/>
        <v>يجعلني اقل احتمالا أن اجرب [[ brand_name ]] في المستقبل القريب</v>
      </c>
      <c r="P50" s="119" t="str">
        <f t="shared" si="21"/>
        <v>Vähentää kiinnostustani kokeilla mainoksen tuotemerkkiä lähitulevaisuudessa</v>
      </c>
      <c r="Q50" s="120" t="str">
        <f>Optimized!$K30</f>
        <v>M’incite plutôt à ne pas essayer [[ brand_name ]] prochainement</v>
      </c>
      <c r="R50" s="120" t="str">
        <f>Optimized!$G30</f>
        <v>Würde mich eher davon abhalten, [[ brand_name ]] in nächster Zukunft zu probieren</v>
      </c>
      <c r="S50" s="119" t="str">
        <f>SUBSTITUTE(SUBSTITUTE(SUBSTITUTE(SUBSTITUTE(SUBSTITUTE(SUBSTITUTE(SUBSTITUTE(SUBSTITUTE(SUBSTITUTE(SUBSTITUTE(SUBSTITUTE(SUBSTITUTE(SUBSTITUTE(SUBSTITUTE(SUBSTITUTE(S$45,$A$53,S$53),$A$54,S$54),$A$55,S$55),$A$56,S$56),$A$57,S$57),$A$58,S$58),$A$59,S$59),$A$60,S$60),$A$61,S$61),$A$62,S$62),$A$63,S$63),$A$64,S$64),$A$65,S$65),$A$66,S$66),$A$67,S$67)</f>
        <v>Με αποτρέπει από το να δοκιμάσω [[ brand_name]] στο κοντινό μέλλον</v>
      </c>
      <c r="T50" s="119" t="str">
        <f>SUBSTITUTE(SUBSTITUTE(SUBSTITUTE(SUBSTITUTE(SUBSTITUTE(SUBSTITUTE(SUBSTITUTE(SUBSTITUTE(SUBSTITUTE(SUBSTITUTE(SUBSTITUTE(SUBSTITUTE(SUBSTITUTE(SUBSTITUTE(SUBSTITUTE(T$45,$A$53,T$53),$A$54,T$54),$A$55,T$55),$A$56,T$56),$A$57,T$57),$A$58,T$58),$A$59,T$59),$A$60,T$60),$A$61,T$61),$A$62,T$62),$A$63,T$63),$A$64,T$64),$A$65,T$65),$A$66,T$66),$A$67,T$67)</f>
        <v>減少我喺最近試[[ brand_name ]]嘅念頭</v>
      </c>
      <c r="U50" s="119" t="str">
        <f>SUBSTITUTE(SUBSTITUTE(SUBSTITUTE(SUBSTITUTE(SUBSTITUTE(SUBSTITUTE(SUBSTITUTE(SUBSTITUTE(SUBSTITUTE(SUBSTITUTE(SUBSTITUTE(SUBSTITUTE(SUBSTITUTE(SUBSTITUTE(SUBSTITUTE(U$45,$A$53,U$53),$A$54,U$54),$A$55,U$55),$A$56,U$56),$A$57,U$57),$A$58,U$58),$A$59,U$59),$A$60,U$60),$A$61,U$61),$A$62,U$62),$A$63,U$63),$A$64,U$64),$A$65,U$65),$A$66,U$66),$A$67,U$67)</f>
        <v>Kevésbé valószínű, hogy kipróbálom a jövőben a(z) [[ brand_name ]] márkát</v>
      </c>
      <c r="V50" s="120" t="str">
        <f>Optimized!$D30</f>
        <v>Makes me less likely to try [[ brand_name ]] in the near future</v>
      </c>
      <c r="W50" s="119" t="str">
        <f>SUBSTITUTE(SUBSTITUTE(SUBSTITUTE(SUBSTITUTE(SUBSTITUTE(SUBSTITUTE(SUBSTITUTE(SUBSTITUTE(SUBSTITUTE(SUBSTITUTE(SUBSTITUTE(SUBSTITUTE(SUBSTITUTE(SUBSTITUTE(SUBSTITUTE(W$45,$A$53,W$53),$A$54,W$54),$A$55,W$55),$A$56,W$56),$A$57,W$57),$A$58,W$58),$A$59,W$59),$A$60,W$60),$A$61,W$61),$A$62,W$62),$A$63,W$63),$A$64,W$64),$A$65,W$65),$A$66,W$66),$A$67,W$67)</f>
        <v>निकट भविष्य में आपके [[ brand_name ]] को खरीदने की संभावना को कम करता है</v>
      </c>
      <c r="X50" s="119" t="str">
        <f>SUBSTITUTE(SUBSTITUTE(SUBSTITUTE(SUBSTITUTE(SUBSTITUTE(SUBSTITUTE(SUBSTITUTE(SUBSTITUTE(SUBSTITUTE(SUBSTITUTE(SUBSTITUTE(SUBSTITUTE(SUBSTITUTE(SUBSTITUTE(SUBSTITUTE(X$45,$A$53,X$53),$A$54,X$54),$A$55,X$55),$A$56,X$56),$A$57,X$57),$A$58,X$58),$A$59,X$59),$A$60,X$60),$A$61,X$61),$A$62,X$62),$A$63,X$63),$A$64,X$64),$A$65,X$65),$A$66,X$66),$A$67,X$67)</f>
        <v>आने वाले दिनों में, [[ brand_name ]] खरीदने की आपकी संभावना को कम करता है</v>
      </c>
      <c r="Y50" s="119" t="str">
        <f>SUBSTITUTE(SUBSTITUTE(SUBSTITUTE(SUBSTITUTE(SUBSTITUTE(SUBSTITUTE(SUBSTITUTE(SUBSTITUTE(SUBSTITUTE(SUBSTITUTE(SUBSTITUTE(SUBSTITUTE(SUBSTITUTE(SUBSTITUTE(SUBSTITUTE(Y$45,$A$53,Y$53),$A$54,Y$54),$A$55,Y$55),$A$56,Y$56),$A$57,Y$57),$A$58,Y$58),$A$59,Y$59),$A$60,Y$60),$A$61,Y$61),$A$62,Y$62),$A$63,Y$63),$A$64,Y$64),$A$65,Y$65),$A$66,Y$66),$A$67,Y$67)</f>
        <v>வருங்காலத்தில் [[ brand_name ]] ஐ வாங்கும் வாய்ப்பை குறைக்கிறது</v>
      </c>
      <c r="Z50" s="120" t="str">
        <f>Optimized!$L30</f>
        <v>Membuat saya kurang ingin mencoba [[ brand_name ]] dalam waktu dekat</v>
      </c>
      <c r="AA50" s="120" t="str">
        <f>Optimized!$D30</f>
        <v>Makes me less likely to try [[ brand_name ]] in the near future</v>
      </c>
      <c r="AB50" s="120" t="str">
        <f>Optimized!$H30</f>
        <v>Mi fa passare la voglia di provare [[ brand_name ]] in futuro</v>
      </c>
      <c r="AC50" s="119" t="str">
        <f>SUBSTITUTE(SUBSTITUTE(SUBSTITUTE(SUBSTITUTE(SUBSTITUTE(SUBSTITUTE(SUBSTITUTE(SUBSTITUTE(SUBSTITUTE(SUBSTITUTE(SUBSTITUTE(SUBSTITUTE(SUBSTITUTE(SUBSTITUTE(SUBSTITUTE(AC$45,$A$53,AC$53),$A$54,AC$54),$A$55,AC$55),$A$56,AC$56),$A$57,AC$57),$A$58,AC$58),$A$59,AC$59),$A$60,AC$60),$A$61,AC$61),$A$62,AC$62),$A$63,AC$63),$A$64,AC$64),$A$65,AC$65),$A$66,AC$66),$A$67,AC$67)</f>
        <v>近いうちに[[ brand_name ]] を試してみようとは思わない</v>
      </c>
      <c r="AD50" s="119" t="str">
        <f>SUBSTITUTE(SUBSTITUTE(SUBSTITUTE(SUBSTITUTE(SUBSTITUTE(SUBSTITUTE(SUBSTITUTE(SUBSTITUTE(SUBSTITUTE(SUBSTITUTE(SUBSTITUTE(SUBSTITUTE(SUBSTITUTE(SUBSTITUTE(SUBSTITUTE(AD$45,$A$53,AD$53),$A$54,AD$54),$A$55,AD$55),$A$56,AD$56),$A$57,AD$57),$A$58,AD$58),$A$59,AD$59),$A$60,AD$60),$A$61,AD$61),$A$62,AD$62),$A$63,AD$63),$A$64,AD$64),$A$65,AD$65),$A$66,AD$66),$A$67,AD$67)</f>
        <v>يقلل من احتمالاتي لتجربة [[ brand_name ]] في المستقبل القريب</v>
      </c>
      <c r="AE50" s="119" t="str">
        <f>SUBSTITUTE(SUBSTITUTE(SUBSTITUTE(SUBSTITUTE(SUBSTITUTE(SUBSTITUTE(SUBSTITUTE(SUBSTITUTE(SUBSTITUTE(SUBSTITUTE(SUBSTITUTE(SUBSTITUTE(SUBSTITUTE(SUBSTITUTE(SUBSTITUTE(AE$45,$A$53,AE$53),$A$54,AE$54),$A$55,AE$55),$A$56,AE$56),$A$57,AE$57),$A$58,AE$58),$A$59,AE$59),$A$60,AE$60),$A$61,AE$61),$A$62,AE$62),$A$63,AE$63),$A$64,AE$64),$A$65,AE$65),$A$66,AE$66),$A$67,AE$67)</f>
        <v>이 광고는 가까운 시일 내에 [[ brand_name ]]을/를 구매 해보고 싶은 마음이 별로 들지 않게 한다</v>
      </c>
      <c r="AF50" s="119" t="str">
        <f>SUBSTITUTE(SUBSTITUTE(SUBSTITUTE(SUBSTITUTE(SUBSTITUTE(SUBSTITUTE(SUBSTITUTE(SUBSTITUTE(SUBSTITUTE(SUBSTITUTE(SUBSTITUTE(SUBSTITUTE(SUBSTITUTE(SUBSTITUTE(SUBSTITUTE(AF$45,$A$53,AF$53),$A$54,AF$54),$A$55,AF$55),$A$56,AF$56),$A$57,AF$57),$A$58,AF$58),$A$59,AF$59),$A$60,AF$60),$A$61,AF$61),$A$62,AF$62),$A$63,AF$63),$A$64,AF$64),$A$65,AF$65),$A$66,AF$66),$A$67,AF$67)</f>
        <v xml:space="preserve">使 我 更 少 有 可 能 在 短 期 内 去 试 用 [[ brand_name ]] </v>
      </c>
      <c r="AG50" s="119" t="str">
        <f>SUBSTITUTE(SUBSTITUTE(SUBSTITUTE(SUBSTITUTE(SUBSTITUTE(SUBSTITUTE(SUBSTITUTE(SUBSTITUTE(SUBSTITUTE(SUBSTITUTE(SUBSTITUTE(SUBSTITUTE(SUBSTITUTE(SUBSTITUTE(SUBSTITUTE(AG$45,$A$53,AG$53),$A$54,AG$54),$A$55,AG$55),$A$56,AG$56),$A$57,AG$57),$A$58,AG$58),$A$59,AG$59),$A$60,AG$60),$A$61,AG$61),$A$62,AG$62),$A$63,AG$63),$A$64,AG$64),$A$65,AG$65),$A$66,AG$66),$A$67,AG$67)</f>
        <v>Membuatkan saya kurang berkemungkinan untuk mencuba [[ brand_name ]] pada masa akan datang</v>
      </c>
      <c r="AH50" s="120" t="str">
        <f>Optimized!$M30</f>
        <v>Hace menos probable que pruebe [[ brand_name ]] próximamente</v>
      </c>
      <c r="AI50" s="120" t="str">
        <f>Optimized!$I30</f>
        <v>het maakt het minder waarschijnlijk dat ik [[ brand_name ]] zal proberen in de nabije toekomst</v>
      </c>
      <c r="AJ50" s="120" t="str">
        <f>Optimized!$D30</f>
        <v>Makes me less likely to try [[ brand_name ]] in the near future</v>
      </c>
      <c r="AK50" s="119" t="str">
        <f>SUBSTITUTE(SUBSTITUTE(SUBSTITUTE(SUBSTITUTE(SUBSTITUTE(SUBSTITUTE(SUBSTITUTE(SUBSTITUTE(SUBSTITUTE(SUBSTITUTE(SUBSTITUTE(SUBSTITUTE(SUBSTITUTE(SUBSTITUTE(SUBSTITUTE(AK$45,$A$53,AK$53),$A$54,AK$54),$A$55,AK$55),$A$56,AK$56),$A$57,AK$57),$A$58,AK$58),$A$59,AK$59),$A$60,AK$60),$A$61,AK$61),$A$62,AK$62),$A$63,AK$63),$A$64,AK$64),$A$65,AK$65),$A$66,AK$66),$A$67,AK$67)</f>
        <v>Gjør det mindre sannsynlig at jeg vil prøve [[ brand_name ]] i nærmeste fremtid</v>
      </c>
      <c r="AL50" s="119" t="str">
        <f>SUBSTITUTE(SUBSTITUTE(SUBSTITUTE(SUBSTITUTE(SUBSTITUTE(SUBSTITUTE(SUBSTITUTE(SUBSTITUTE(SUBSTITUTE(SUBSTITUTE(SUBSTITUTE(SUBSTITUTE(SUBSTITUTE(SUBSTITUTE(SUBSTITUTE(AL$45,$A$53,AL$53),$A$54,AL$54),$A$55,AL$55),$A$56,AL$56),$A$57,AL$57),$A$58,AL$58),$A$59,AL$59),$A$60,AL$60),$A$61,AL$61),$A$62,AL$62),$A$63,AL$63),$A$64,AL$64),$A$65,AL$65),$A$66,AL$66),$A$67,AL$67)</f>
        <v>Hace menos probable que pruebe [[ brand_name ]] próximamente</v>
      </c>
      <c r="AM50" s="120" t="str">
        <f>Optimized!$N30</f>
        <v>Ginagawang medyo malamang na hindi ko susubukan ang [[ brand_name ]] sa malapit na hinaharap</v>
      </c>
      <c r="AN50" s="119" t="str">
        <f>SUBSTITUTE(SUBSTITUTE(SUBSTITUTE(SUBSTITUTE(SUBSTITUTE(SUBSTITUTE(SUBSTITUTE(SUBSTITUTE(SUBSTITUTE(SUBSTITUTE(SUBSTITUTE(SUBSTITUTE(SUBSTITUTE(SUBSTITUTE(SUBSTITUTE(AN$45,$A$53,AN$53),$A$54,AN$54),$A$55,AN$55),$A$56,AN$56),$A$57,AN$57),$A$58,AN$58),$A$59,AN$59),$A$60,AN$60),$A$61,AN$61),$A$62,AN$62),$A$63,AN$63),$A$64,AN$64),$A$65,AN$65),$A$66,AN$66),$A$67,AN$67)</f>
        <v>Zniechęca do wypróbowania [[ brand_name_G ]] w bliskiej przyszłości</v>
      </c>
      <c r="AO50" s="119" t="str">
        <f>SUBSTITUTE(SUBSTITUTE(SUBSTITUTE(SUBSTITUTE(SUBSTITUTE(SUBSTITUTE(SUBSTITUTE(SUBSTITUTE(SUBSTITUTE(SUBSTITUTE(SUBSTITUTE(SUBSTITUTE(SUBSTITUTE(SUBSTITUTE(SUBSTITUTE(AO$45,$A$53,AO$53),$A$54,AO$54),$A$55,AO$55),$A$56,AO$56),$A$57,AO$57),$A$58,AO$58),$A$59,AO$59),$A$60,AO$60),$A$61,AO$61),$A$62,AO$62),$A$63,AO$63),$A$64,AO$64),$A$65,AO$65),$A$66,AO$66),$A$67,AO$67)</f>
        <v>Faz com que seja menos provável que experimente [[ brand_name ]] num futuro próximo</v>
      </c>
      <c r="AP50" s="119" t="str">
        <f>SUBSTITUTE(SUBSTITUTE(SUBSTITUTE(SUBSTITUTE(SUBSTITUTE(SUBSTITUTE(SUBSTITUTE(SUBSTITUTE(SUBSTITUTE(SUBSTITUTE(SUBSTITUTE(SUBSTITUTE(SUBSTITUTE(SUBSTITUTE(SUBSTITUTE(AP$45,$A$53,AP$53),$A$54,AP$54),$A$55,AP$55),$A$56,AP$56),$A$57,AP$57),$A$58,AP$58),$A$59,AP$59),$A$60,AP$60),$A$61,AP$61),$A$62,AP$62),$A$63,AP$63),$A$64,AP$64),$A$65,AP$65),$A$66,AP$66),$A$67,AP$67)</f>
        <v>Este mai putin probabil sa incerc [[ brand_name]] in viitorul apropiat</v>
      </c>
      <c r="AQ50" s="120" t="str">
        <f>Optimized!$D30</f>
        <v>Makes me less likely to try [[ brand_name ]] in the near future</v>
      </c>
      <c r="AR50" s="120" t="str">
        <f>Optimized!$D30</f>
        <v>Makes me less likely to try [[ brand_name ]] in the near future</v>
      </c>
      <c r="AS50" s="119" t="str">
        <f>SUBSTITUTE(SUBSTITUTE(SUBSTITUTE(SUBSTITUTE(SUBSTITUTE(SUBSTITUTE(SUBSTITUTE(SUBSTITUTE(SUBSTITUTE(SUBSTITUTE(SUBSTITUTE(SUBSTITUTE(SUBSTITUTE(SUBSTITUTE(SUBSTITUTE(AS$45,$A$53,AS$53),$A$54,AS$54),$A$55,AS$55),$A$56,AS$56),$A$57,AS$57),$A$58,AS$58),$A$59,AS$59),$A$60,AS$60),$A$61,AS$61),$A$62,AS$62),$A$63,AS$63),$A$64,AS$64),$A$65,AS$65),$A$66,AS$66),$A$67,AS$67)</f>
        <v>Me hace estar menos dispuesto a probar [[ brand_name ]] en un futuro próximo</v>
      </c>
      <c r="AT50" s="119" t="str">
        <f>SUBSTITUTE(SUBSTITUTE(SUBSTITUTE(SUBSTITUTE(SUBSTITUTE(SUBSTITUTE(SUBSTITUTE(SUBSTITUTE(SUBSTITUTE(SUBSTITUTE(SUBSTITUTE(SUBSTITUTE(SUBSTITUTE(SUBSTITUTE(SUBSTITUTE(AT$45,$A$53,AT$53),$A$54,AT$54),$A$55,AT$55),$A$56,AT$56),$A$57,AT$57),$A$58,AT$58),$A$59,AT$59),$A$60,AT$60),$A$61,AT$61),$A$62,AT$62),$A$63,AT$63),$A$64,AT$64),$A$65,AT$65),$A$66,AT$66),$A$67,AT$67)</f>
        <v>Gör det mindre troligt att jag kommer att pröva [[ brand _name ]] i en nära framtid</v>
      </c>
      <c r="AU50" s="119" t="str">
        <f>SUBSTITUTE(SUBSTITUTE(SUBSTITUTE(SUBSTITUTE(SUBSTITUTE(SUBSTITUTE(SUBSTITUTE(SUBSTITUTE(SUBSTITUTE(SUBSTITUTE(SUBSTITUTE(SUBSTITUTE(SUBSTITUTE(SUBSTITUTE(SUBSTITUTE(AU$45,$A$53,AU$53),$A$54,AU$54),$A$55,AU$55),$A$56,AU$56),$A$57,AU$57),$A$58,AU$58),$A$59,AU$59),$A$60,AU$60),$A$61,AU$61),$A$62,AU$62),$A$63,AU$63),$A$64,AU$64),$A$65,AU$65),$A$66,AU$66),$A$67,AU$67)</f>
        <v>使我在最近，不可能去嘗試[[ brand_name ]]</v>
      </c>
      <c r="AV50" s="120" t="str">
        <f>Optimized!$J30</f>
        <v>ทำให้ฉันไม่อยากลอง [[ brand_name ]] ในอนาคตอันใกล้นี้</v>
      </c>
      <c r="AW50" s="119" t="str">
        <f>SUBSTITUTE(SUBSTITUTE(SUBSTITUTE(SUBSTITUTE(SUBSTITUTE(SUBSTITUTE(SUBSTITUTE(SUBSTITUTE(SUBSTITUTE(SUBSTITUTE(SUBSTITUTE(SUBSTITUTE(SUBSTITUTE(SUBSTITUTE(SUBSTITUTE(AW$45,$A$53,AW$53),$A$54,AW$54),$A$55,AW$55),$A$56,AW$56),$A$57,AW$57),$A$58,AW$58),$A$59,AW$59),$A$60,AW$60),$A$61,AW$61),$A$62,AW$62),$A$63,AW$63),$A$64,AW$64),$A$65,AW$65),$A$66,AW$66),$A$67,AW$67)</f>
        <v>Bu reklam, yakın gelecekte [[ brand_name ]] markasını deneme olasılığımı azaltacaktır</v>
      </c>
      <c r="AX50" s="119" t="str">
        <f>SUBSTITUTE(SUBSTITUTE(SUBSTITUTE(SUBSTITUTE(SUBSTITUTE(SUBSTITUTE(SUBSTITUTE(SUBSTITUTE(SUBSTITUTE(SUBSTITUTE(SUBSTITUTE(SUBSTITUTE(SUBSTITUTE(SUBSTITUTE(SUBSTITUTE(AX$45,$A$53,AX$53),$A$54,AX$54),$A$55,AX$55),$A$56,AX$56),$A$57,AX$57),$A$58,AX$58),$A$59,AX$59),$A$60,AX$60),$A$61,AX$61),$A$62,AX$62),$A$63,AX$63),$A$64,AX$64),$A$65,AX$65),$A$66,AX$66),$A$67,AX$67)</f>
        <v/>
      </c>
      <c r="AY50" s="120" t="str">
        <f>Optimized!$O30</f>
        <v>Makes me less likely to try [[ brand_name ]] in the near future</v>
      </c>
      <c r="AZ50" s="119" t="str">
        <f>SUBSTITUTE(SUBSTITUTE(SUBSTITUTE(SUBSTITUTE(SUBSTITUTE(SUBSTITUTE(SUBSTITUTE(SUBSTITUTE(SUBSTITUTE(SUBSTITUTE(SUBSTITUTE(SUBSTITUTE(SUBSTITUTE(SUBSTITUTE(SUBSTITUTE(AZ$45,$A$53,AZ$53),$A$54,AZ$54),$A$55,AZ$55),$A$56,AZ$56),$A$57,AZ$57),$A$58,AZ$58),$A$59,AZ$59),$A$60,AZ$60),$A$61,AZ$61),$A$62,AZ$62),$A$63,AZ$63),$A$64,AZ$64),$A$65,AZ$65),$A$66,AZ$66),$A$67,AZ$67)</f>
        <v>Hace menos probable que pruebe [[ brand_name ]] próximamente</v>
      </c>
      <c r="BA50" s="119" t="str">
        <f>SUBSTITUTE(SUBSTITUTE(SUBSTITUTE(SUBSTITUTE(SUBSTITUTE(SUBSTITUTE(SUBSTITUTE(SUBSTITUTE(SUBSTITUTE(SUBSTITUTE(SUBSTITUTE(SUBSTITUTE(SUBSTITUTE(SUBSTITUTE(SUBSTITUTE(BA$45,$A$53,BA$53),$A$54,BA$54),$A$55,BA$55),$A$56,BA$56),$A$57,BA$57),$A$58,BA$58),$A$59,BA$59),$A$60,BA$60),$A$61,BA$61),$A$62,BA$62),$A$63,BA$63),$A$64,BA$64),$A$65,BA$65),$A$66,BA$66),$A$67,BA$67)</f>
        <v>Khiến tôi giảm ý muốn mua thử [[ brand_name ]] trong thời gian tới</v>
      </c>
      <c r="BB50" s="113"/>
    </row>
    <row r="51" spans="1:54" s="112" customFormat="1" ht="12.75" customHeight="1">
      <c r="A51" s="117"/>
      <c r="B51" s="117"/>
      <c r="C51" s="117"/>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7"/>
      <c r="AB51" s="117"/>
      <c r="AC51" s="117"/>
      <c r="AD51" s="117"/>
      <c r="AE51" s="117"/>
      <c r="AF51" s="117"/>
      <c r="AG51" s="117"/>
      <c r="AH51" s="117"/>
      <c r="AI51" s="117"/>
      <c r="AJ51" s="117"/>
      <c r="AK51" s="117"/>
      <c r="AL51" s="117"/>
      <c r="AM51" s="117"/>
      <c r="AN51" s="117"/>
      <c r="AO51" s="117"/>
      <c r="AP51" s="117"/>
      <c r="AQ51" s="117"/>
      <c r="AR51" s="117"/>
      <c r="AS51" s="117"/>
      <c r="AT51" s="117"/>
      <c r="AU51" s="117"/>
      <c r="AV51" s="117"/>
      <c r="AW51" s="117"/>
      <c r="AX51" s="117"/>
      <c r="AY51" s="117"/>
      <c r="AZ51" s="117"/>
      <c r="BA51" s="117"/>
      <c r="BB51" s="113"/>
    </row>
    <row r="52" spans="1:54" customFormat="1" ht="12.75" customHeight="1">
      <c r="A52" s="116"/>
      <c r="B52" s="118" t="s">
        <v>1672</v>
      </c>
      <c r="C52" s="116">
        <v>3</v>
      </c>
      <c r="D52" s="116">
        <v>4</v>
      </c>
      <c r="E52" s="116">
        <v>5</v>
      </c>
      <c r="F52" s="116">
        <v>6</v>
      </c>
      <c r="G52" s="116">
        <v>7</v>
      </c>
      <c r="H52" s="116">
        <v>8</v>
      </c>
      <c r="I52" s="116">
        <v>9</v>
      </c>
      <c r="J52" s="116">
        <v>10</v>
      </c>
      <c r="K52" s="116">
        <v>11</v>
      </c>
      <c r="L52" s="116">
        <v>12</v>
      </c>
      <c r="M52" s="116">
        <v>13</v>
      </c>
      <c r="N52" s="116">
        <v>14</v>
      </c>
      <c r="O52" s="116">
        <v>15</v>
      </c>
      <c r="P52" s="116">
        <v>16</v>
      </c>
      <c r="Q52" s="116">
        <v>17</v>
      </c>
      <c r="R52" s="116">
        <v>18</v>
      </c>
      <c r="S52" s="116">
        <v>19</v>
      </c>
      <c r="T52" s="116">
        <v>20</v>
      </c>
      <c r="U52" s="116">
        <v>21</v>
      </c>
      <c r="V52" s="116">
        <v>22</v>
      </c>
      <c r="W52" s="116">
        <v>23</v>
      </c>
      <c r="X52" s="116">
        <v>24</v>
      </c>
      <c r="Y52" s="116">
        <v>25</v>
      </c>
      <c r="Z52" s="116">
        <v>26</v>
      </c>
      <c r="AA52" s="116">
        <v>27</v>
      </c>
      <c r="AB52" s="116">
        <v>28</v>
      </c>
      <c r="AC52" s="116">
        <v>29</v>
      </c>
      <c r="AD52" s="116">
        <v>30</v>
      </c>
      <c r="AE52" s="116">
        <v>31</v>
      </c>
      <c r="AF52" s="116">
        <v>32</v>
      </c>
      <c r="AG52" s="116">
        <v>33</v>
      </c>
      <c r="AH52" s="116">
        <v>34</v>
      </c>
      <c r="AI52" s="116">
        <v>35</v>
      </c>
      <c r="AJ52" s="116">
        <v>36</v>
      </c>
      <c r="AK52" s="116">
        <v>37</v>
      </c>
      <c r="AL52" s="116">
        <v>38</v>
      </c>
      <c r="AM52" s="116">
        <v>39</v>
      </c>
      <c r="AN52" s="116">
        <v>40</v>
      </c>
      <c r="AO52" s="116">
        <v>41</v>
      </c>
      <c r="AP52" s="116">
        <v>42</v>
      </c>
      <c r="AQ52" s="116">
        <v>43</v>
      </c>
      <c r="AR52" s="116">
        <v>44</v>
      </c>
      <c r="AS52" s="116">
        <v>45</v>
      </c>
      <c r="AT52" s="116">
        <v>46</v>
      </c>
      <c r="AU52" s="116">
        <v>47</v>
      </c>
      <c r="AV52" s="116">
        <v>48</v>
      </c>
      <c r="AW52" s="116">
        <v>49</v>
      </c>
      <c r="AX52" s="116">
        <v>50</v>
      </c>
      <c r="AY52" s="116">
        <v>51</v>
      </c>
      <c r="AZ52" s="116">
        <v>52</v>
      </c>
      <c r="BA52" s="116">
        <v>53</v>
      </c>
      <c r="BB52" s="113"/>
    </row>
    <row r="53" spans="1:54" customFormat="1" ht="12.75" customHeight="1">
      <c r="A53" s="116" t="s">
        <v>1673</v>
      </c>
      <c r="B53" s="118" t="str">
        <f t="shared" ref="B53:B67" si="22">A53&amp;"_"&amp;$B$52</f>
        <v>[FMCG_USAGE_VS1Q]_BUY</v>
      </c>
      <c r="C53" s="116" t="str">
        <f t="shared" ref="C53:L67" si="23">VLOOKUP($B53,$A$69:$BA$218,C$52,FALSE)</f>
        <v>buy</v>
      </c>
      <c r="D53" s="116">
        <f t="shared" si="23"/>
        <v>0</v>
      </c>
      <c r="E53" s="116">
        <f t="shared" si="23"/>
        <v>0</v>
      </c>
      <c r="F53" s="116">
        <f t="shared" si="23"/>
        <v>0</v>
      </c>
      <c r="G53" s="116">
        <f t="shared" si="23"/>
        <v>0</v>
      </c>
      <c r="H53" s="116">
        <f t="shared" si="23"/>
        <v>0</v>
      </c>
      <c r="I53" s="116">
        <f t="shared" si="23"/>
        <v>0</v>
      </c>
      <c r="J53" s="116">
        <f t="shared" si="23"/>
        <v>0</v>
      </c>
      <c r="K53" s="116">
        <f t="shared" si="23"/>
        <v>0</v>
      </c>
      <c r="L53" s="116">
        <f t="shared" si="23"/>
        <v>0</v>
      </c>
      <c r="M53" s="116" t="str">
        <f t="shared" ref="M53:V67" si="24">VLOOKUP($B53,$A$69:$BA$218,M$52,FALSE)</f>
        <v>kupujete</v>
      </c>
      <c r="N53" s="116">
        <f t="shared" si="24"/>
        <v>0</v>
      </c>
      <c r="O53" s="116">
        <f t="shared" si="24"/>
        <v>0</v>
      </c>
      <c r="P53" s="116">
        <f t="shared" si="24"/>
        <v>0</v>
      </c>
      <c r="Q53" s="116">
        <f t="shared" si="24"/>
        <v>0</v>
      </c>
      <c r="R53" s="116">
        <f t="shared" si="24"/>
        <v>0</v>
      </c>
      <c r="S53" s="116">
        <f t="shared" si="24"/>
        <v>0</v>
      </c>
      <c r="T53" s="116">
        <f t="shared" si="24"/>
        <v>0</v>
      </c>
      <c r="U53" s="116">
        <f t="shared" si="24"/>
        <v>0</v>
      </c>
      <c r="V53" s="116">
        <f t="shared" si="24"/>
        <v>0</v>
      </c>
      <c r="W53" s="116" t="str">
        <f t="shared" ref="W53:AF67" si="25">VLOOKUP($B53,$A$69:$BA$218,W$52,FALSE)</f>
        <v>आपके</v>
      </c>
      <c r="X53" s="116" t="str">
        <f t="shared" si="25"/>
        <v>के खरीदारी पर</v>
      </c>
      <c r="Y53" s="116" t="str">
        <f t="shared" si="25"/>
        <v>ஐ நீங்கள் வாங்குவதில்</v>
      </c>
      <c r="Z53" s="116">
        <f t="shared" si="25"/>
        <v>0</v>
      </c>
      <c r="AA53" s="116">
        <f t="shared" si="25"/>
        <v>0</v>
      </c>
      <c r="AB53" s="116">
        <f t="shared" si="25"/>
        <v>0</v>
      </c>
      <c r="AC53" s="116" t="str">
        <f t="shared" si="25"/>
        <v>お使いになり</v>
      </c>
      <c r="AD53" s="116" t="str">
        <f t="shared" si="25"/>
        <v>شرائك</v>
      </c>
      <c r="AE53" s="116" t="str">
        <f t="shared" si="25"/>
        <v>구매</v>
      </c>
      <c r="AF53" s="116">
        <f t="shared" si="25"/>
        <v>0</v>
      </c>
      <c r="AG53" s="116">
        <f t="shared" ref="AG53:AP67" si="26">VLOOKUP($B53,$A$69:$BA$218,AG$52,FALSE)</f>
        <v>0</v>
      </c>
      <c r="AH53" s="116" t="str">
        <f t="shared" si="26"/>
        <v>uso</v>
      </c>
      <c r="AI53" s="116">
        <f t="shared" si="26"/>
        <v>0</v>
      </c>
      <c r="AJ53" s="116">
        <f t="shared" si="26"/>
        <v>0</v>
      </c>
      <c r="AK53" s="116">
        <f t="shared" si="26"/>
        <v>0</v>
      </c>
      <c r="AL53" s="116">
        <f t="shared" si="26"/>
        <v>0</v>
      </c>
      <c r="AM53" s="116">
        <f t="shared" si="26"/>
        <v>0</v>
      </c>
      <c r="AN53" s="116" t="str">
        <f t="shared" si="26"/>
        <v>kupowanie</v>
      </c>
      <c r="AO53" s="116">
        <f t="shared" si="26"/>
        <v>0</v>
      </c>
      <c r="AP53" s="116" t="str">
        <f t="shared" si="26"/>
        <v>cumpararea de</v>
      </c>
      <c r="AQ53" s="116">
        <f t="shared" ref="AQ53:BA67" si="27">VLOOKUP($B53,$A$69:$BA$218,AQ$52,FALSE)</f>
        <v>0</v>
      </c>
      <c r="AR53" s="116">
        <f t="shared" si="27"/>
        <v>0</v>
      </c>
      <c r="AS53" s="116" t="str">
        <f t="shared" si="27"/>
        <v>a la compra</v>
      </c>
      <c r="AT53" s="116">
        <f t="shared" si="27"/>
        <v>0</v>
      </c>
      <c r="AU53" s="116">
        <f t="shared" si="27"/>
        <v>0</v>
      </c>
      <c r="AV53" s="116" t="str">
        <f t="shared" si="27"/>
        <v>ซื้อ</v>
      </c>
      <c r="AW53" s="116">
        <f t="shared" si="27"/>
        <v>0</v>
      </c>
      <c r="AX53" s="116">
        <f t="shared" si="27"/>
        <v>0</v>
      </c>
      <c r="AY53" s="116">
        <f t="shared" si="27"/>
        <v>0</v>
      </c>
      <c r="AZ53" s="116">
        <f t="shared" si="27"/>
        <v>0</v>
      </c>
      <c r="BA53" s="116" t="str">
        <f t="shared" si="27"/>
        <v>mua</v>
      </c>
      <c r="BB53" s="113"/>
    </row>
    <row r="54" spans="1:54" customFormat="1" ht="12.75" customHeight="1">
      <c r="A54" s="116" t="s">
        <v>1674</v>
      </c>
      <c r="B54" s="118" t="str">
        <f t="shared" si="22"/>
        <v>[FMCG_USAGE_VS2Q]_BUY</v>
      </c>
      <c r="C54" s="116" t="str">
        <f t="shared" si="23"/>
        <v>buy</v>
      </c>
      <c r="D54" s="116">
        <f t="shared" si="23"/>
        <v>0</v>
      </c>
      <c r="E54" s="116">
        <f t="shared" si="23"/>
        <v>0</v>
      </c>
      <c r="F54" s="116">
        <f t="shared" si="23"/>
        <v>0</v>
      </c>
      <c r="G54" s="116">
        <f t="shared" si="23"/>
        <v>0</v>
      </c>
      <c r="H54" s="116">
        <f t="shared" si="23"/>
        <v>0</v>
      </c>
      <c r="I54" s="116">
        <f t="shared" si="23"/>
        <v>0</v>
      </c>
      <c r="J54" s="116">
        <f t="shared" si="23"/>
        <v>0</v>
      </c>
      <c r="K54" s="116">
        <f t="shared" si="23"/>
        <v>0</v>
      </c>
      <c r="L54" s="116">
        <f t="shared" si="23"/>
        <v>0</v>
      </c>
      <c r="M54" s="116" t="str">
        <f t="shared" si="24"/>
        <v>kupujete</v>
      </c>
      <c r="N54" s="116">
        <f t="shared" si="24"/>
        <v>0</v>
      </c>
      <c r="O54" s="116">
        <f t="shared" si="24"/>
        <v>0</v>
      </c>
      <c r="P54" s="116">
        <f t="shared" si="24"/>
        <v>0</v>
      </c>
      <c r="Q54" s="116">
        <f t="shared" si="24"/>
        <v>0</v>
      </c>
      <c r="R54" s="116">
        <f t="shared" si="24"/>
        <v>0</v>
      </c>
      <c r="S54" s="116">
        <f t="shared" si="24"/>
        <v>0</v>
      </c>
      <c r="T54" s="116">
        <f t="shared" si="24"/>
        <v>0</v>
      </c>
      <c r="U54" s="116">
        <f t="shared" si="24"/>
        <v>0</v>
      </c>
      <c r="V54" s="116">
        <f t="shared" si="24"/>
        <v>0</v>
      </c>
      <c r="W54" s="116" t="str">
        <f t="shared" si="25"/>
        <v>के खरीदारी पर लागू होता</v>
      </c>
      <c r="X54" s="116">
        <f t="shared" si="25"/>
        <v>0</v>
      </c>
      <c r="Y54" s="116">
        <f t="shared" si="25"/>
        <v>0</v>
      </c>
      <c r="Z54" s="116">
        <f t="shared" si="25"/>
        <v>0</v>
      </c>
      <c r="AA54" s="116">
        <f t="shared" si="25"/>
        <v>0</v>
      </c>
      <c r="AB54" s="116">
        <f t="shared" si="25"/>
        <v>0</v>
      </c>
      <c r="AC54" s="116">
        <f t="shared" si="25"/>
        <v>0</v>
      </c>
      <c r="AD54" s="116">
        <f t="shared" si="25"/>
        <v>0</v>
      </c>
      <c r="AE54" s="116">
        <f t="shared" si="25"/>
        <v>0</v>
      </c>
      <c r="AF54" s="116">
        <f t="shared" si="25"/>
        <v>0</v>
      </c>
      <c r="AG54" s="116">
        <f t="shared" si="26"/>
        <v>0</v>
      </c>
      <c r="AH54" s="116">
        <f t="shared" si="26"/>
        <v>0</v>
      </c>
      <c r="AI54" s="116">
        <f t="shared" si="26"/>
        <v>0</v>
      </c>
      <c r="AJ54" s="116">
        <f t="shared" si="26"/>
        <v>0</v>
      </c>
      <c r="AK54" s="116">
        <f t="shared" si="26"/>
        <v>0</v>
      </c>
      <c r="AL54" s="116">
        <f t="shared" si="26"/>
        <v>0</v>
      </c>
      <c r="AM54" s="116">
        <f t="shared" si="26"/>
        <v>0</v>
      </c>
      <c r="AN54" s="116">
        <f t="shared" si="26"/>
        <v>0</v>
      </c>
      <c r="AO54" s="116">
        <f t="shared" si="26"/>
        <v>0</v>
      </c>
      <c r="AP54" s="116">
        <f t="shared" si="26"/>
        <v>0</v>
      </c>
      <c r="AQ54" s="116">
        <f t="shared" si="27"/>
        <v>0</v>
      </c>
      <c r="AR54" s="116">
        <f t="shared" si="27"/>
        <v>0</v>
      </c>
      <c r="AS54" s="116">
        <f t="shared" si="27"/>
        <v>0</v>
      </c>
      <c r="AT54" s="116">
        <f t="shared" si="27"/>
        <v>0</v>
      </c>
      <c r="AU54" s="116">
        <f t="shared" si="27"/>
        <v>0</v>
      </c>
      <c r="AV54" s="116">
        <f t="shared" si="27"/>
        <v>0</v>
      </c>
      <c r="AW54" s="116">
        <f t="shared" si="27"/>
        <v>0</v>
      </c>
      <c r="AX54" s="116">
        <f t="shared" si="27"/>
        <v>0</v>
      </c>
      <c r="AY54" s="116">
        <f t="shared" si="27"/>
        <v>0</v>
      </c>
      <c r="AZ54" s="116">
        <f t="shared" si="27"/>
        <v>0</v>
      </c>
      <c r="BA54" s="116">
        <f t="shared" si="27"/>
        <v>0</v>
      </c>
      <c r="BB54" s="113"/>
    </row>
    <row r="55" spans="1:54" customFormat="1" ht="12.75" customHeight="1">
      <c r="A55" s="116" t="s">
        <v>1675</v>
      </c>
      <c r="B55" s="118" t="str">
        <f t="shared" si="22"/>
        <v>[FMCG_USAGE_VS1R]_BUY</v>
      </c>
      <c r="C55" s="116" t="str">
        <f t="shared" si="23"/>
        <v>Buy</v>
      </c>
      <c r="D55" s="116" t="str">
        <f t="shared" si="23"/>
        <v>Buy</v>
      </c>
      <c r="E55" s="116" t="str">
        <f t="shared" si="23"/>
        <v>compra</v>
      </c>
      <c r="F55" s="116">
        <f t="shared" si="23"/>
        <v>0</v>
      </c>
      <c r="G55" s="116" t="str">
        <f t="shared" si="23"/>
        <v>Compro</v>
      </c>
      <c r="H55" s="116">
        <f t="shared" si="23"/>
        <v>0</v>
      </c>
      <c r="I55" s="116" t="str">
        <f t="shared" si="23"/>
        <v>J'achète</v>
      </c>
      <c r="J55" s="116" t="str">
        <f t="shared" si="23"/>
        <v>Compro</v>
      </c>
      <c r="K55" s="116" t="str">
        <f t="shared" si="23"/>
        <v>购买</v>
      </c>
      <c r="L55" s="116" t="str">
        <f t="shared" si="23"/>
        <v>compro</v>
      </c>
      <c r="M55" s="116" t="str">
        <f t="shared" si="24"/>
        <v>kupuji</v>
      </c>
      <c r="N55" s="116" t="str">
        <f t="shared" si="24"/>
        <v>Køber</v>
      </c>
      <c r="O55" s="116" t="str">
        <f t="shared" si="24"/>
        <v>بشتري</v>
      </c>
      <c r="P55" s="116" t="str">
        <f t="shared" si="24"/>
        <v>Ostan mainoksen tuotemerkkiä</v>
      </c>
      <c r="Q55" s="116" t="str">
        <f t="shared" si="24"/>
        <v>J’achète</v>
      </c>
      <c r="R55" s="116" t="str">
        <f t="shared" si="24"/>
        <v>Kaufe</v>
      </c>
      <c r="S55" s="116" t="str">
        <f t="shared" si="24"/>
        <v>Αγοράζω</v>
      </c>
      <c r="T55" s="116" t="str">
        <f t="shared" si="24"/>
        <v>買</v>
      </c>
      <c r="U55" s="116" t="str">
        <f t="shared" si="24"/>
        <v>vásárolom</v>
      </c>
      <c r="V55" s="116">
        <f t="shared" si="24"/>
        <v>0</v>
      </c>
      <c r="W55" s="116" t="str">
        <f t="shared" si="25"/>
        <v>खरीदते</v>
      </c>
      <c r="X55" s="116" t="str">
        <f t="shared" si="25"/>
        <v xml:space="preserve">खरीदते  </v>
      </c>
      <c r="Y55" s="116" t="str">
        <f t="shared" si="25"/>
        <v>ஐ</v>
      </c>
      <c r="Z55" s="116" t="str">
        <f t="shared" si="25"/>
        <v>membeli</v>
      </c>
      <c r="AA55" s="116">
        <f t="shared" si="25"/>
        <v>0</v>
      </c>
      <c r="AB55" s="116" t="str">
        <f t="shared" si="25"/>
        <v>Acquisto</v>
      </c>
      <c r="AC55" s="116" t="str">
        <f t="shared" si="25"/>
        <v>買う</v>
      </c>
      <c r="AD55" s="116" t="str">
        <f t="shared" si="25"/>
        <v>أشتري</v>
      </c>
      <c r="AE55" s="116" t="str">
        <f t="shared" si="25"/>
        <v>구매함</v>
      </c>
      <c r="AF55" s="116" t="str">
        <f t="shared" si="25"/>
        <v>购买</v>
      </c>
      <c r="AG55" s="116" t="str">
        <f t="shared" si="26"/>
        <v>membeli</v>
      </c>
      <c r="AH55" s="116" t="str">
        <f t="shared" si="26"/>
        <v>compro</v>
      </c>
      <c r="AI55" s="116" t="str">
        <f t="shared" si="26"/>
        <v>koop</v>
      </c>
      <c r="AJ55" s="116">
        <f t="shared" si="26"/>
        <v>0</v>
      </c>
      <c r="AK55" s="116" t="str">
        <f t="shared" si="26"/>
        <v>Kjøper</v>
      </c>
      <c r="AL55" s="116" t="str">
        <f t="shared" si="26"/>
        <v>compro</v>
      </c>
      <c r="AM55" s="116" t="str">
        <f t="shared" si="26"/>
        <v>binibili</v>
      </c>
      <c r="AN55" s="116" t="str">
        <f t="shared" si="26"/>
        <v>Kupuję [[ brand_name_A ]]</v>
      </c>
      <c r="AO55" s="116" t="str">
        <f t="shared" si="26"/>
        <v>Compro</v>
      </c>
      <c r="AP55" s="116" t="str">
        <f t="shared" si="26"/>
        <v>Cumpar</v>
      </c>
      <c r="AQ55" s="116">
        <f t="shared" si="27"/>
        <v>0</v>
      </c>
      <c r="AR55" s="116">
        <f t="shared" si="27"/>
        <v>0</v>
      </c>
      <c r="AS55" s="116" t="str">
        <f t="shared" si="27"/>
        <v>compro</v>
      </c>
      <c r="AT55" s="116" t="str">
        <f t="shared" si="27"/>
        <v>Köper</v>
      </c>
      <c r="AU55" s="116" t="str">
        <f t="shared" si="27"/>
        <v>購買</v>
      </c>
      <c r="AV55" s="116" t="str">
        <f t="shared" si="27"/>
        <v>ซื้อ</v>
      </c>
      <c r="AW55" s="116" t="str">
        <f t="shared" si="27"/>
        <v>satın alırım</v>
      </c>
      <c r="AX55" s="116">
        <f t="shared" si="27"/>
        <v>0</v>
      </c>
      <c r="AY55" s="116" t="str">
        <f t="shared" si="27"/>
        <v>Buy</v>
      </c>
      <c r="AZ55" s="116" t="str">
        <f t="shared" si="27"/>
        <v>Compro</v>
      </c>
      <c r="BA55" s="116" t="str">
        <f t="shared" si="27"/>
        <v>Mua</v>
      </c>
      <c r="BB55" s="113"/>
    </row>
    <row r="56" spans="1:54" customFormat="1" ht="12.75" customHeight="1">
      <c r="A56" s="116" t="s">
        <v>1676</v>
      </c>
      <c r="B56" s="118" t="str">
        <f t="shared" si="22"/>
        <v>[FMCG_USAGE_VS2R]_BUY</v>
      </c>
      <c r="C56" s="116" t="str">
        <f t="shared" si="23"/>
        <v>Bought</v>
      </c>
      <c r="D56" s="116">
        <f t="shared" si="23"/>
        <v>0</v>
      </c>
      <c r="E56" s="116" t="str">
        <f t="shared" si="23"/>
        <v>compré</v>
      </c>
      <c r="F56" s="116">
        <f t="shared" si="23"/>
        <v>0</v>
      </c>
      <c r="G56" s="116">
        <f t="shared" si="23"/>
        <v>0</v>
      </c>
      <c r="H56" s="116">
        <f t="shared" si="23"/>
        <v>0</v>
      </c>
      <c r="I56" s="116" t="str">
        <f t="shared" si="23"/>
        <v>j'achète</v>
      </c>
      <c r="J56" s="116" t="str">
        <f t="shared" si="23"/>
        <v>Compré</v>
      </c>
      <c r="K56" s="116">
        <f t="shared" si="23"/>
        <v>0</v>
      </c>
      <c r="L56" s="116" t="str">
        <f t="shared" si="23"/>
        <v xml:space="preserve">comprado </v>
      </c>
      <c r="M56" s="116">
        <f t="shared" si="24"/>
        <v>0</v>
      </c>
      <c r="N56" s="116" t="str">
        <f t="shared" si="24"/>
        <v>købt</v>
      </c>
      <c r="O56" s="116">
        <f t="shared" si="24"/>
        <v>0</v>
      </c>
      <c r="P56" s="116">
        <f t="shared" si="24"/>
        <v>0</v>
      </c>
      <c r="Q56" s="116">
        <f t="shared" si="24"/>
        <v>0</v>
      </c>
      <c r="R56" s="116" t="str">
        <f t="shared" si="24"/>
        <v>gekauft</v>
      </c>
      <c r="S56" s="116" t="str">
        <f t="shared" si="24"/>
        <v>δοκιμάσει</v>
      </c>
      <c r="T56" s="116">
        <f t="shared" si="24"/>
        <v>0</v>
      </c>
      <c r="U56" s="116">
        <f t="shared" si="24"/>
        <v>0</v>
      </c>
      <c r="V56" s="116">
        <f t="shared" si="24"/>
        <v>0</v>
      </c>
      <c r="W56" s="116" t="str">
        <f t="shared" si="25"/>
        <v>ख़रीदा नहीं है</v>
      </c>
      <c r="X56" s="116" t="str">
        <f t="shared" si="25"/>
        <v xml:space="preserve">ख़रीदा  </v>
      </c>
      <c r="Y56" s="116" t="str">
        <f t="shared" si="25"/>
        <v>வாங்குகிறேன்</v>
      </c>
      <c r="Z56" s="116">
        <f t="shared" si="25"/>
        <v>0</v>
      </c>
      <c r="AA56" s="116">
        <f t="shared" si="25"/>
        <v>0</v>
      </c>
      <c r="AB56" s="116" t="str">
        <f t="shared" si="25"/>
        <v>acquistato</v>
      </c>
      <c r="AC56" s="116" t="str">
        <f t="shared" si="25"/>
        <v>買った</v>
      </c>
      <c r="AD56" s="116">
        <f t="shared" si="25"/>
        <v>0</v>
      </c>
      <c r="AE56" s="116" t="str">
        <f t="shared" si="25"/>
        <v>구매</v>
      </c>
      <c r="AF56" s="116">
        <f t="shared" si="25"/>
        <v>0</v>
      </c>
      <c r="AG56" s="116" t="str">
        <f t="shared" si="26"/>
        <v>Membeli</v>
      </c>
      <c r="AH56" s="116" t="str">
        <f t="shared" si="26"/>
        <v>comprado</v>
      </c>
      <c r="AI56" s="116">
        <f t="shared" si="26"/>
        <v>0</v>
      </c>
      <c r="AJ56" s="116">
        <f t="shared" si="26"/>
        <v>0</v>
      </c>
      <c r="AK56" s="116">
        <f t="shared" si="26"/>
        <v>0</v>
      </c>
      <c r="AL56" s="116" t="str">
        <f t="shared" si="26"/>
        <v xml:space="preserve">comprado </v>
      </c>
      <c r="AM56" s="116">
        <f t="shared" si="26"/>
        <v>0</v>
      </c>
      <c r="AN56" s="116">
        <f t="shared" si="26"/>
        <v>0</v>
      </c>
      <c r="AO56" s="116">
        <f t="shared" si="26"/>
        <v>0</v>
      </c>
      <c r="AP56" s="116">
        <f t="shared" si="26"/>
        <v>0</v>
      </c>
      <c r="AQ56" s="116">
        <f t="shared" si="27"/>
        <v>0</v>
      </c>
      <c r="AR56" s="116">
        <f t="shared" si="27"/>
        <v>0</v>
      </c>
      <c r="AS56" s="116" t="str">
        <f t="shared" si="27"/>
        <v>Compro</v>
      </c>
      <c r="AT56" s="116">
        <f t="shared" si="27"/>
        <v>0</v>
      </c>
      <c r="AU56" s="116">
        <f t="shared" si="27"/>
        <v>0</v>
      </c>
      <c r="AV56" s="116">
        <f t="shared" si="27"/>
        <v>0</v>
      </c>
      <c r="AW56" s="116">
        <f t="shared" si="27"/>
        <v>0</v>
      </c>
      <c r="AX56" s="116">
        <f t="shared" si="27"/>
        <v>0</v>
      </c>
      <c r="AY56" s="116">
        <f t="shared" si="27"/>
        <v>0</v>
      </c>
      <c r="AZ56" s="116">
        <f t="shared" si="27"/>
        <v>0</v>
      </c>
      <c r="BA56" s="116" t="str">
        <f t="shared" si="27"/>
        <v xml:space="preserve">mua </v>
      </c>
      <c r="BB56" s="113"/>
    </row>
    <row r="57" spans="1:54" customFormat="1" ht="12.75" customHeight="1">
      <c r="A57" s="116" t="s">
        <v>1677</v>
      </c>
      <c r="B57" s="118" t="str">
        <f t="shared" si="22"/>
        <v>[FMCG_USAGE_VS3R]_BUY</v>
      </c>
      <c r="C57" s="116" t="str">
        <f t="shared" si="23"/>
        <v>buy</v>
      </c>
      <c r="D57" s="116">
        <f t="shared" si="23"/>
        <v>0</v>
      </c>
      <c r="E57" s="116">
        <f t="shared" si="23"/>
        <v>0</v>
      </c>
      <c r="F57" s="116">
        <f t="shared" si="23"/>
        <v>0</v>
      </c>
      <c r="G57" s="116">
        <f t="shared" si="23"/>
        <v>0</v>
      </c>
      <c r="H57" s="116">
        <f t="shared" si="23"/>
        <v>0</v>
      </c>
      <c r="I57" s="116">
        <f t="shared" si="23"/>
        <v>0</v>
      </c>
      <c r="J57" s="116" t="str">
        <f t="shared" si="23"/>
        <v>he comprado</v>
      </c>
      <c r="K57" s="116">
        <f t="shared" si="23"/>
        <v>0</v>
      </c>
      <c r="L57" s="116">
        <f t="shared" si="23"/>
        <v>0</v>
      </c>
      <c r="M57" s="116">
        <f t="shared" si="24"/>
        <v>0</v>
      </c>
      <c r="N57" s="116">
        <f t="shared" si="24"/>
        <v>0</v>
      </c>
      <c r="O57" s="116">
        <f t="shared" si="24"/>
        <v>0</v>
      </c>
      <c r="P57" s="116">
        <f t="shared" si="24"/>
        <v>0</v>
      </c>
      <c r="Q57" s="116">
        <f t="shared" si="24"/>
        <v>0</v>
      </c>
      <c r="R57" s="116">
        <f t="shared" si="24"/>
        <v>0</v>
      </c>
      <c r="S57" s="116">
        <f t="shared" si="24"/>
        <v>0</v>
      </c>
      <c r="T57" s="116">
        <f t="shared" si="24"/>
        <v>0</v>
      </c>
      <c r="U57" s="116">
        <f t="shared" si="24"/>
        <v>0</v>
      </c>
      <c r="V57" s="116">
        <f t="shared" si="24"/>
        <v>0</v>
      </c>
      <c r="W57" s="116" t="str">
        <f t="shared" si="25"/>
        <v>ख़रीदा</v>
      </c>
      <c r="X57" s="116" t="str">
        <f t="shared" si="25"/>
        <v>ख़रीदा नहीं</v>
      </c>
      <c r="Y57" s="116" t="str">
        <f t="shared" si="25"/>
        <v>வாங்கினேன்</v>
      </c>
      <c r="Z57" s="116">
        <f t="shared" si="25"/>
        <v>0</v>
      </c>
      <c r="AA57" s="116">
        <f t="shared" si="25"/>
        <v>0</v>
      </c>
      <c r="AB57" s="116">
        <f t="shared" si="25"/>
        <v>0</v>
      </c>
      <c r="AC57" s="116">
        <f t="shared" si="25"/>
        <v>0</v>
      </c>
      <c r="AD57" s="116">
        <f t="shared" si="25"/>
        <v>0</v>
      </c>
      <c r="AE57" s="116">
        <f t="shared" si="25"/>
        <v>0</v>
      </c>
      <c r="AF57" s="116">
        <f t="shared" si="25"/>
        <v>0</v>
      </c>
      <c r="AG57" s="116">
        <f t="shared" si="26"/>
        <v>0</v>
      </c>
      <c r="AH57" s="116">
        <f t="shared" si="26"/>
        <v>0</v>
      </c>
      <c r="AI57" s="116">
        <f t="shared" si="26"/>
        <v>0</v>
      </c>
      <c r="AJ57" s="116">
        <f t="shared" si="26"/>
        <v>0</v>
      </c>
      <c r="AK57" s="116">
        <f t="shared" si="26"/>
        <v>0</v>
      </c>
      <c r="AL57" s="116">
        <f t="shared" si="26"/>
        <v>0</v>
      </c>
      <c r="AM57" s="116">
        <f t="shared" si="26"/>
        <v>0</v>
      </c>
      <c r="AN57" s="116">
        <f t="shared" si="26"/>
        <v>0</v>
      </c>
      <c r="AO57" s="116">
        <f t="shared" si="26"/>
        <v>0</v>
      </c>
      <c r="AP57" s="116">
        <f t="shared" si="26"/>
        <v>0</v>
      </c>
      <c r="AQ57" s="116">
        <f t="shared" si="27"/>
        <v>0</v>
      </c>
      <c r="AR57" s="116">
        <f t="shared" si="27"/>
        <v>0</v>
      </c>
      <c r="AS57" s="116" t="str">
        <f t="shared" si="27"/>
        <v>comprado</v>
      </c>
      <c r="AT57" s="116">
        <f t="shared" si="27"/>
        <v>0</v>
      </c>
      <c r="AU57" s="116">
        <f t="shared" si="27"/>
        <v>0</v>
      </c>
      <c r="AV57" s="116">
        <f t="shared" si="27"/>
        <v>0</v>
      </c>
      <c r="AW57" s="116">
        <f t="shared" si="27"/>
        <v>0</v>
      </c>
      <c r="AX57" s="116">
        <f t="shared" si="27"/>
        <v>0</v>
      </c>
      <c r="AY57" s="116">
        <f t="shared" si="27"/>
        <v>0</v>
      </c>
      <c r="AZ57" s="116">
        <f t="shared" si="27"/>
        <v>0</v>
      </c>
      <c r="BA57" s="116" t="str">
        <f t="shared" si="27"/>
        <v>mua thử</v>
      </c>
      <c r="BB57" s="113"/>
    </row>
    <row r="58" spans="1:54" customFormat="1" ht="12.75" customHeight="1">
      <c r="A58" s="116" t="s">
        <v>1678</v>
      </c>
      <c r="B58" s="118" t="str">
        <f t="shared" si="22"/>
        <v>[FMCG_USAGE_VS4R]_BUY</v>
      </c>
      <c r="C58" s="116" t="str">
        <f t="shared" si="23"/>
        <v>bought</v>
      </c>
      <c r="D58" s="116">
        <f t="shared" si="23"/>
        <v>0</v>
      </c>
      <c r="E58" s="116">
        <f t="shared" si="23"/>
        <v>0</v>
      </c>
      <c r="F58" s="116">
        <f t="shared" si="23"/>
        <v>0</v>
      </c>
      <c r="G58" s="116">
        <f t="shared" si="23"/>
        <v>0</v>
      </c>
      <c r="H58" s="116">
        <f t="shared" si="23"/>
        <v>0</v>
      </c>
      <c r="I58" s="116">
        <f t="shared" si="23"/>
        <v>0</v>
      </c>
      <c r="J58" s="116">
        <f t="shared" si="23"/>
        <v>0</v>
      </c>
      <c r="K58" s="116">
        <f t="shared" si="23"/>
        <v>0</v>
      </c>
      <c r="L58" s="116">
        <f t="shared" si="23"/>
        <v>0</v>
      </c>
      <c r="M58" s="116">
        <f t="shared" si="24"/>
        <v>0</v>
      </c>
      <c r="N58" s="116">
        <f t="shared" si="24"/>
        <v>0</v>
      </c>
      <c r="O58" s="116">
        <f t="shared" si="24"/>
        <v>0</v>
      </c>
      <c r="P58" s="116">
        <f t="shared" si="24"/>
        <v>0</v>
      </c>
      <c r="Q58" s="116">
        <f t="shared" si="24"/>
        <v>0</v>
      </c>
      <c r="R58" s="116">
        <f t="shared" si="24"/>
        <v>0</v>
      </c>
      <c r="S58" s="116">
        <f t="shared" si="24"/>
        <v>0</v>
      </c>
      <c r="T58" s="116">
        <f t="shared" si="24"/>
        <v>0</v>
      </c>
      <c r="U58" s="116">
        <f t="shared" si="24"/>
        <v>0</v>
      </c>
      <c r="V58" s="116">
        <f t="shared" si="24"/>
        <v>0</v>
      </c>
      <c r="W58" s="116">
        <f t="shared" si="25"/>
        <v>0</v>
      </c>
      <c r="X58" s="116">
        <f t="shared" si="25"/>
        <v>0</v>
      </c>
      <c r="Y58" s="116" t="str">
        <f t="shared" si="25"/>
        <v xml:space="preserve">வாங்கியதில்லை </v>
      </c>
      <c r="Z58" s="116">
        <f t="shared" si="25"/>
        <v>0</v>
      </c>
      <c r="AA58" s="116">
        <f t="shared" si="25"/>
        <v>0</v>
      </c>
      <c r="AB58" s="116">
        <f t="shared" si="25"/>
        <v>0</v>
      </c>
      <c r="AC58" s="116">
        <f t="shared" si="25"/>
        <v>0</v>
      </c>
      <c r="AD58" s="116">
        <f t="shared" si="25"/>
        <v>0</v>
      </c>
      <c r="AE58" s="116">
        <f t="shared" si="25"/>
        <v>0</v>
      </c>
      <c r="AF58" s="116">
        <f t="shared" si="25"/>
        <v>0</v>
      </c>
      <c r="AG58" s="116">
        <f t="shared" si="26"/>
        <v>0</v>
      </c>
      <c r="AH58" s="116">
        <f t="shared" si="26"/>
        <v>0</v>
      </c>
      <c r="AI58" s="116">
        <f t="shared" si="26"/>
        <v>0</v>
      </c>
      <c r="AJ58" s="116">
        <f t="shared" si="26"/>
        <v>0</v>
      </c>
      <c r="AK58" s="116">
        <f t="shared" si="26"/>
        <v>0</v>
      </c>
      <c r="AL58" s="116">
        <f t="shared" si="26"/>
        <v>0</v>
      </c>
      <c r="AM58" s="116">
        <f t="shared" si="26"/>
        <v>0</v>
      </c>
      <c r="AN58" s="116">
        <f t="shared" si="26"/>
        <v>0</v>
      </c>
      <c r="AO58" s="116">
        <f t="shared" si="26"/>
        <v>0</v>
      </c>
      <c r="AP58" s="116">
        <f t="shared" si="26"/>
        <v>0</v>
      </c>
      <c r="AQ58" s="116">
        <f t="shared" si="27"/>
        <v>0</v>
      </c>
      <c r="AR58" s="116">
        <f t="shared" si="27"/>
        <v>0</v>
      </c>
      <c r="AS58" s="116">
        <f t="shared" si="27"/>
        <v>0</v>
      </c>
      <c r="AT58" s="116">
        <f t="shared" si="27"/>
        <v>0</v>
      </c>
      <c r="AU58" s="116">
        <f t="shared" si="27"/>
        <v>0</v>
      </c>
      <c r="AV58" s="116">
        <f t="shared" si="27"/>
        <v>0</v>
      </c>
      <c r="AW58" s="116">
        <f t="shared" si="27"/>
        <v>0</v>
      </c>
      <c r="AX58" s="116">
        <f t="shared" si="27"/>
        <v>0</v>
      </c>
      <c r="AY58" s="116">
        <f t="shared" si="27"/>
        <v>0</v>
      </c>
      <c r="AZ58" s="116">
        <f t="shared" si="27"/>
        <v>0</v>
      </c>
      <c r="BA58" s="116">
        <f t="shared" si="27"/>
        <v>0</v>
      </c>
      <c r="BB58" s="113"/>
    </row>
    <row r="59" spans="1:54" customFormat="1" ht="12.75" customHeight="1">
      <c r="A59" s="116" t="s">
        <v>1679</v>
      </c>
      <c r="B59" s="118" t="str">
        <f t="shared" si="22"/>
        <v>[FMCG_USER_VS1Q]_BUY</v>
      </c>
      <c r="C59" s="116" t="str">
        <f t="shared" si="23"/>
        <v>buy</v>
      </c>
      <c r="D59" s="116">
        <f t="shared" si="23"/>
        <v>0</v>
      </c>
      <c r="E59" s="116">
        <f t="shared" si="23"/>
        <v>0</v>
      </c>
      <c r="F59" s="116">
        <f t="shared" si="23"/>
        <v>0</v>
      </c>
      <c r="G59" s="116">
        <f t="shared" si="23"/>
        <v>0</v>
      </c>
      <c r="H59" s="116">
        <f t="shared" si="23"/>
        <v>0</v>
      </c>
      <c r="I59" s="116">
        <f t="shared" si="23"/>
        <v>0</v>
      </c>
      <c r="J59" s="116" t="str">
        <f t="shared" si="23"/>
        <v>comprar</v>
      </c>
      <c r="K59" s="116">
        <f t="shared" si="23"/>
        <v>0</v>
      </c>
      <c r="L59" s="116">
        <f t="shared" si="23"/>
        <v>0</v>
      </c>
      <c r="M59" s="116">
        <f t="shared" si="24"/>
        <v>0</v>
      </c>
      <c r="N59" s="116">
        <f t="shared" si="24"/>
        <v>0</v>
      </c>
      <c r="O59" s="116">
        <f t="shared" si="24"/>
        <v>0</v>
      </c>
      <c r="P59" s="116">
        <f t="shared" si="24"/>
        <v>0</v>
      </c>
      <c r="Q59" s="116">
        <f t="shared" si="24"/>
        <v>0</v>
      </c>
      <c r="R59" s="116">
        <f t="shared" si="24"/>
        <v>0</v>
      </c>
      <c r="S59" s="116">
        <f t="shared" si="24"/>
        <v>0</v>
      </c>
      <c r="T59" s="116">
        <f t="shared" si="24"/>
        <v>0</v>
      </c>
      <c r="U59" s="116">
        <f t="shared" si="24"/>
        <v>0</v>
      </c>
      <c r="V59" s="116">
        <f t="shared" si="24"/>
        <v>0</v>
      </c>
      <c r="W59" s="116" t="str">
        <f t="shared" si="25"/>
        <v>के खरीदारी पर</v>
      </c>
      <c r="X59" s="116" t="str">
        <f t="shared" si="25"/>
        <v>खरीदारी पर</v>
      </c>
      <c r="Y59" s="116" t="str">
        <f t="shared" si="25"/>
        <v>ஐ நீங்கள் வாங்குவதில்</v>
      </c>
      <c r="Z59" s="116">
        <f t="shared" si="25"/>
        <v>0</v>
      </c>
      <c r="AA59" s="116">
        <f t="shared" si="25"/>
        <v>0</v>
      </c>
      <c r="AB59" s="116">
        <f t="shared" si="25"/>
        <v>0</v>
      </c>
      <c r="AC59" s="116" t="str">
        <f t="shared" si="25"/>
        <v>お買いになりたい</v>
      </c>
      <c r="AD59" s="116" t="str">
        <f t="shared" si="25"/>
        <v>شرائك</v>
      </c>
      <c r="AE59" s="116">
        <f t="shared" si="25"/>
        <v>0</v>
      </c>
      <c r="AF59" s="116">
        <f t="shared" si="25"/>
        <v>0</v>
      </c>
      <c r="AG59" s="116">
        <f t="shared" si="26"/>
        <v>0</v>
      </c>
      <c r="AH59" s="116" t="str">
        <f t="shared" si="26"/>
        <v>uso</v>
      </c>
      <c r="AI59" s="116">
        <f t="shared" si="26"/>
        <v>0</v>
      </c>
      <c r="AJ59" s="116">
        <f t="shared" si="26"/>
        <v>0</v>
      </c>
      <c r="AK59" s="116">
        <f t="shared" si="26"/>
        <v>0</v>
      </c>
      <c r="AL59" s="116">
        <f t="shared" si="26"/>
        <v>0</v>
      </c>
      <c r="AM59" s="116">
        <f t="shared" si="26"/>
        <v>0</v>
      </c>
      <c r="AN59" s="116" t="str">
        <f t="shared" si="26"/>
        <v>kupowanie</v>
      </c>
      <c r="AO59" s="116">
        <f t="shared" si="26"/>
        <v>0</v>
      </c>
      <c r="AP59" s="116" t="str">
        <f t="shared" si="26"/>
        <v>cumpararea</v>
      </c>
      <c r="AQ59" s="116">
        <f t="shared" si="27"/>
        <v>0</v>
      </c>
      <c r="AR59" s="116">
        <f t="shared" si="27"/>
        <v>0</v>
      </c>
      <c r="AS59" s="116" t="str">
        <f t="shared" si="27"/>
        <v>la compra</v>
      </c>
      <c r="AT59" s="116">
        <f t="shared" si="27"/>
        <v>0</v>
      </c>
      <c r="AU59" s="116">
        <f t="shared" si="27"/>
        <v>0</v>
      </c>
      <c r="AV59" s="116" t="str">
        <f t="shared" si="27"/>
        <v>ซื้อ</v>
      </c>
      <c r="AW59" s="116">
        <f t="shared" si="27"/>
        <v>0</v>
      </c>
      <c r="AX59" s="116">
        <f t="shared" si="27"/>
        <v>0</v>
      </c>
      <c r="AY59" s="116">
        <f t="shared" si="27"/>
        <v>0</v>
      </c>
      <c r="AZ59" s="116">
        <f t="shared" si="27"/>
        <v>0</v>
      </c>
      <c r="BA59" s="116" t="str">
        <f t="shared" si="27"/>
        <v>mua</v>
      </c>
      <c r="BB59" s="113"/>
    </row>
    <row r="60" spans="1:54" customFormat="1" ht="12.75" customHeight="1">
      <c r="A60" s="116" t="s">
        <v>1680</v>
      </c>
      <c r="B60" s="118" t="str">
        <f t="shared" si="22"/>
        <v>[FMCG_USER_VS1R]_BUY</v>
      </c>
      <c r="C60" s="116" t="str">
        <f t="shared" si="23"/>
        <v>buying</v>
      </c>
      <c r="D60" s="116" t="str">
        <f t="shared" si="23"/>
        <v>buying</v>
      </c>
      <c r="E60" s="116" t="str">
        <f t="shared" si="23"/>
        <v>comprando</v>
      </c>
      <c r="F60" s="116">
        <f t="shared" si="23"/>
        <v>0</v>
      </c>
      <c r="G60" s="116" t="str">
        <f t="shared" si="23"/>
        <v>comprando</v>
      </c>
      <c r="H60" s="116">
        <f t="shared" si="23"/>
        <v>0</v>
      </c>
      <c r="I60" s="116" t="str">
        <f t="shared" si="23"/>
        <v>acheter</v>
      </c>
      <c r="J60" s="116" t="str">
        <f t="shared" si="23"/>
        <v>comprando</v>
      </c>
      <c r="K60" s="116" t="str">
        <f t="shared" si="23"/>
        <v>购买</v>
      </c>
      <c r="L60" s="116" t="str">
        <f t="shared" si="23"/>
        <v>comprando</v>
      </c>
      <c r="M60" s="116" t="str">
        <f t="shared" si="24"/>
        <v>kupoval/a</v>
      </c>
      <c r="N60" s="116" t="str">
        <f t="shared" si="24"/>
        <v>købe</v>
      </c>
      <c r="O60" s="116" t="str">
        <f t="shared" si="24"/>
        <v>بشتري</v>
      </c>
      <c r="P60" s="116" t="str">
        <f t="shared" si="24"/>
        <v>mainoksen tuotemerkin ostamista</v>
      </c>
      <c r="Q60" s="116" t="str">
        <f t="shared" si="24"/>
        <v>acheter</v>
      </c>
      <c r="R60" s="116" t="str">
        <f t="shared" si="24"/>
        <v>kaufen</v>
      </c>
      <c r="S60" s="116" t="str">
        <f t="shared" si="24"/>
        <v>αγοράζω</v>
      </c>
      <c r="T60" s="116" t="str">
        <f t="shared" si="24"/>
        <v>買</v>
      </c>
      <c r="U60" s="116" t="str">
        <f t="shared" si="24"/>
        <v>vásároljam</v>
      </c>
      <c r="V60" s="116">
        <f t="shared" si="24"/>
        <v>0</v>
      </c>
      <c r="W60" s="116" t="str">
        <f t="shared" si="25"/>
        <v>को खरीदते</v>
      </c>
      <c r="X60" s="116" t="str">
        <f t="shared" si="25"/>
        <v>खरीदना</v>
      </c>
      <c r="Y60" s="116" t="str">
        <f t="shared" si="25"/>
        <v xml:space="preserve">ஐ தொடர்ந்து வாங்க </v>
      </c>
      <c r="Z60" s="116" t="str">
        <f t="shared" si="25"/>
        <v>membeli</v>
      </c>
      <c r="AA60" s="116">
        <f t="shared" si="25"/>
        <v>0</v>
      </c>
      <c r="AB60" s="116" t="str">
        <f t="shared" si="25"/>
        <v>ad acquistare</v>
      </c>
      <c r="AC60" s="116" t="str">
        <f t="shared" si="25"/>
        <v>買い続けたい</v>
      </c>
      <c r="AD60" s="116" t="str">
        <f t="shared" si="25"/>
        <v>شراء</v>
      </c>
      <c r="AE60" s="116" t="str">
        <f t="shared" si="25"/>
        <v>구매하고</v>
      </c>
      <c r="AF60" s="116" t="str">
        <f t="shared" si="25"/>
        <v>购买</v>
      </c>
      <c r="AG60" s="116" t="str">
        <f t="shared" si="26"/>
        <v>membeli</v>
      </c>
      <c r="AH60" s="116" t="str">
        <f t="shared" si="26"/>
        <v>comprando</v>
      </c>
      <c r="AI60" s="116" t="str">
        <f t="shared" si="26"/>
        <v>kopen</v>
      </c>
      <c r="AJ60" s="116">
        <f t="shared" si="26"/>
        <v>0</v>
      </c>
      <c r="AK60" s="116" t="str">
        <f t="shared" si="26"/>
        <v>kjøpe</v>
      </c>
      <c r="AL60" s="116" t="str">
        <f t="shared" si="26"/>
        <v>comprando</v>
      </c>
      <c r="AM60" s="116" t="str">
        <f t="shared" si="26"/>
        <v>pagbili</v>
      </c>
      <c r="AN60" s="116" t="str">
        <f t="shared" si="26"/>
        <v>kupowania</v>
      </c>
      <c r="AO60" s="116" t="str">
        <f t="shared" si="26"/>
        <v>comprar</v>
      </c>
      <c r="AP60" s="116" t="str">
        <f t="shared" si="26"/>
        <v>cumpar</v>
      </c>
      <c r="AQ60" s="116">
        <f t="shared" si="27"/>
        <v>0</v>
      </c>
      <c r="AR60" s="116">
        <f t="shared" si="27"/>
        <v>0</v>
      </c>
      <c r="AS60" s="116" t="str">
        <f t="shared" si="27"/>
        <v>comprando</v>
      </c>
      <c r="AT60" s="116" t="str">
        <f t="shared" si="27"/>
        <v>köpa</v>
      </c>
      <c r="AU60" s="116" t="str">
        <f t="shared" si="27"/>
        <v>購買</v>
      </c>
      <c r="AV60" s="116" t="str">
        <f t="shared" si="27"/>
        <v>ซื้อ</v>
      </c>
      <c r="AW60" s="116" t="str">
        <f t="shared" si="27"/>
        <v>satın almaya</v>
      </c>
      <c r="AX60" s="116">
        <f t="shared" si="27"/>
        <v>0</v>
      </c>
      <c r="AY60" s="116" t="str">
        <f t="shared" si="27"/>
        <v>buying</v>
      </c>
      <c r="AZ60" s="116" t="str">
        <f t="shared" si="27"/>
        <v>comprando</v>
      </c>
      <c r="BA60" s="116" t="str">
        <f t="shared" si="27"/>
        <v>mua</v>
      </c>
      <c r="BB60" s="113"/>
    </row>
    <row r="61" spans="1:54" customFormat="1" ht="12.75" customHeight="1">
      <c r="A61" s="116" t="s">
        <v>1681</v>
      </c>
      <c r="B61" s="118" t="str">
        <f t="shared" si="22"/>
        <v>[FMCG_USER_VS2R]_BUY</v>
      </c>
      <c r="C61" s="116" t="str">
        <f t="shared" si="23"/>
        <v>buying</v>
      </c>
      <c r="D61" s="116">
        <f t="shared" si="23"/>
        <v>0</v>
      </c>
      <c r="E61" s="116">
        <f t="shared" si="23"/>
        <v>0</v>
      </c>
      <c r="F61" s="116">
        <f t="shared" si="23"/>
        <v>0</v>
      </c>
      <c r="G61" s="116">
        <f t="shared" si="23"/>
        <v>0</v>
      </c>
      <c r="H61" s="116">
        <f t="shared" si="23"/>
        <v>0</v>
      </c>
      <c r="I61" s="116">
        <f t="shared" si="23"/>
        <v>0</v>
      </c>
      <c r="J61" s="116">
        <f t="shared" si="23"/>
        <v>0</v>
      </c>
      <c r="K61" s="116">
        <f t="shared" si="23"/>
        <v>0</v>
      </c>
      <c r="L61" s="116">
        <f t="shared" si="23"/>
        <v>0</v>
      </c>
      <c r="M61" s="116">
        <f t="shared" si="24"/>
        <v>0</v>
      </c>
      <c r="N61" s="116">
        <f t="shared" si="24"/>
        <v>0</v>
      </c>
      <c r="O61" s="116">
        <f t="shared" si="24"/>
        <v>0</v>
      </c>
      <c r="P61" s="116">
        <f t="shared" si="24"/>
        <v>0</v>
      </c>
      <c r="Q61" s="116">
        <f t="shared" si="24"/>
        <v>0</v>
      </c>
      <c r="R61" s="116">
        <f t="shared" si="24"/>
        <v>0</v>
      </c>
      <c r="S61" s="116">
        <f t="shared" si="24"/>
        <v>0</v>
      </c>
      <c r="T61" s="116">
        <f t="shared" si="24"/>
        <v>0</v>
      </c>
      <c r="U61" s="116" t="str">
        <f t="shared" si="24"/>
        <v>vásárolni</v>
      </c>
      <c r="V61" s="116">
        <f t="shared" si="24"/>
        <v>0</v>
      </c>
      <c r="W61" s="116">
        <f t="shared" si="25"/>
        <v>0</v>
      </c>
      <c r="X61" s="116">
        <f t="shared" si="25"/>
        <v>0</v>
      </c>
      <c r="Y61" s="116" t="str">
        <f t="shared" si="25"/>
        <v>ஐ தொடர்ந்து வாங்கும்</v>
      </c>
      <c r="Z61" s="116">
        <f t="shared" si="25"/>
        <v>0</v>
      </c>
      <c r="AA61" s="116">
        <f t="shared" si="25"/>
        <v>0</v>
      </c>
      <c r="AB61" s="116">
        <f t="shared" si="25"/>
        <v>0</v>
      </c>
      <c r="AC61" s="116" t="str">
        <f t="shared" si="25"/>
        <v>買い続ける</v>
      </c>
      <c r="AD61" s="116">
        <f t="shared" si="25"/>
        <v>0</v>
      </c>
      <c r="AE61" s="116" t="str">
        <f t="shared" si="25"/>
        <v>구매</v>
      </c>
      <c r="AF61" s="116">
        <f t="shared" si="25"/>
        <v>0</v>
      </c>
      <c r="AG61" s="116">
        <f t="shared" si="26"/>
        <v>0</v>
      </c>
      <c r="AH61" s="116">
        <f t="shared" si="26"/>
        <v>0</v>
      </c>
      <c r="AI61" s="116">
        <f t="shared" si="26"/>
        <v>0</v>
      </c>
      <c r="AJ61" s="116">
        <f t="shared" si="26"/>
        <v>0</v>
      </c>
      <c r="AK61" s="116">
        <f t="shared" si="26"/>
        <v>0</v>
      </c>
      <c r="AL61" s="116">
        <f t="shared" si="26"/>
        <v>0</v>
      </c>
      <c r="AM61" s="116">
        <f t="shared" si="26"/>
        <v>0</v>
      </c>
      <c r="AN61" s="116">
        <f t="shared" si="26"/>
        <v>0</v>
      </c>
      <c r="AO61" s="116">
        <f t="shared" si="26"/>
        <v>0</v>
      </c>
      <c r="AP61" s="116">
        <f t="shared" si="26"/>
        <v>0</v>
      </c>
      <c r="AQ61" s="116">
        <f t="shared" si="27"/>
        <v>0</v>
      </c>
      <c r="AR61" s="116">
        <f t="shared" si="27"/>
        <v>0</v>
      </c>
      <c r="AS61" s="116">
        <f t="shared" si="27"/>
        <v>0</v>
      </c>
      <c r="AT61" s="116">
        <f t="shared" si="27"/>
        <v>0</v>
      </c>
      <c r="AU61" s="116">
        <f t="shared" si="27"/>
        <v>0</v>
      </c>
      <c r="AV61" s="116">
        <f t="shared" si="27"/>
        <v>0</v>
      </c>
      <c r="AW61" s="116">
        <f t="shared" si="27"/>
        <v>0</v>
      </c>
      <c r="AX61" s="116">
        <f t="shared" si="27"/>
        <v>0</v>
      </c>
      <c r="AY61" s="116">
        <f t="shared" si="27"/>
        <v>0</v>
      </c>
      <c r="AZ61" s="116">
        <f t="shared" si="27"/>
        <v>0</v>
      </c>
      <c r="BA61" s="116">
        <f t="shared" si="27"/>
        <v>0</v>
      </c>
      <c r="BB61" s="113"/>
    </row>
    <row r="62" spans="1:54" customFormat="1" ht="12.75" customHeight="1">
      <c r="A62" s="116" t="s">
        <v>1682</v>
      </c>
      <c r="B62" s="118" t="str">
        <f t="shared" si="22"/>
        <v>[FMCG_USER_VS3R]_BUY</v>
      </c>
      <c r="C62" s="116" t="str">
        <f t="shared" si="23"/>
        <v>buying</v>
      </c>
      <c r="D62" s="116">
        <f t="shared" si="23"/>
        <v>0</v>
      </c>
      <c r="E62" s="116">
        <f t="shared" si="23"/>
        <v>0</v>
      </c>
      <c r="F62" s="116">
        <f t="shared" si="23"/>
        <v>0</v>
      </c>
      <c r="G62" s="116">
        <f t="shared" si="23"/>
        <v>0</v>
      </c>
      <c r="H62" s="116">
        <f t="shared" si="23"/>
        <v>0</v>
      </c>
      <c r="I62" s="116">
        <f t="shared" si="23"/>
        <v>0</v>
      </c>
      <c r="J62" s="116">
        <f t="shared" si="23"/>
        <v>0</v>
      </c>
      <c r="K62" s="116">
        <f t="shared" si="23"/>
        <v>0</v>
      </c>
      <c r="L62" s="116">
        <f t="shared" si="23"/>
        <v>0</v>
      </c>
      <c r="M62" s="116">
        <f t="shared" si="24"/>
        <v>0</v>
      </c>
      <c r="N62" s="116">
        <f t="shared" si="24"/>
        <v>0</v>
      </c>
      <c r="O62" s="116">
        <f t="shared" si="24"/>
        <v>0</v>
      </c>
      <c r="P62" s="116">
        <f t="shared" si="24"/>
        <v>0</v>
      </c>
      <c r="Q62" s="116">
        <f t="shared" si="24"/>
        <v>0</v>
      </c>
      <c r="R62" s="116">
        <f t="shared" si="24"/>
        <v>0</v>
      </c>
      <c r="S62" s="116">
        <f t="shared" si="24"/>
        <v>0</v>
      </c>
      <c r="T62" s="116">
        <f t="shared" si="24"/>
        <v>0</v>
      </c>
      <c r="U62" s="116">
        <f t="shared" si="24"/>
        <v>0</v>
      </c>
      <c r="V62" s="116">
        <f t="shared" si="24"/>
        <v>0</v>
      </c>
      <c r="W62" s="116">
        <f t="shared" si="25"/>
        <v>0</v>
      </c>
      <c r="X62" s="116">
        <f t="shared" si="25"/>
        <v>0</v>
      </c>
      <c r="Y62" s="116">
        <f t="shared" si="25"/>
        <v>0</v>
      </c>
      <c r="Z62" s="116">
        <f t="shared" si="25"/>
        <v>0</v>
      </c>
      <c r="AA62" s="116">
        <f t="shared" si="25"/>
        <v>0</v>
      </c>
      <c r="AB62" s="116">
        <f t="shared" si="25"/>
        <v>0</v>
      </c>
      <c r="AC62" s="116" t="str">
        <f t="shared" si="25"/>
        <v>買う</v>
      </c>
      <c r="AD62" s="116">
        <f t="shared" si="25"/>
        <v>0</v>
      </c>
      <c r="AE62" s="116">
        <f t="shared" si="25"/>
        <v>0</v>
      </c>
      <c r="AF62" s="116">
        <f t="shared" si="25"/>
        <v>0</v>
      </c>
      <c r="AG62" s="116">
        <f t="shared" si="26"/>
        <v>0</v>
      </c>
      <c r="AH62" s="116">
        <f t="shared" si="26"/>
        <v>0</v>
      </c>
      <c r="AI62" s="116">
        <f t="shared" si="26"/>
        <v>0</v>
      </c>
      <c r="AJ62" s="116">
        <f t="shared" si="26"/>
        <v>0</v>
      </c>
      <c r="AK62" s="116">
        <f t="shared" si="26"/>
        <v>0</v>
      </c>
      <c r="AL62" s="116">
        <f t="shared" si="26"/>
        <v>0</v>
      </c>
      <c r="AM62" s="116">
        <f t="shared" si="26"/>
        <v>0</v>
      </c>
      <c r="AN62" s="116">
        <f t="shared" si="26"/>
        <v>0</v>
      </c>
      <c r="AO62" s="116">
        <f t="shared" si="26"/>
        <v>0</v>
      </c>
      <c r="AP62" s="116">
        <f t="shared" si="26"/>
        <v>0</v>
      </c>
      <c r="AQ62" s="116">
        <f t="shared" si="27"/>
        <v>0</v>
      </c>
      <c r="AR62" s="116">
        <f t="shared" si="27"/>
        <v>0</v>
      </c>
      <c r="AS62" s="116">
        <f t="shared" si="27"/>
        <v>0</v>
      </c>
      <c r="AT62" s="116">
        <f t="shared" si="27"/>
        <v>0</v>
      </c>
      <c r="AU62" s="116">
        <f t="shared" si="27"/>
        <v>0</v>
      </c>
      <c r="AV62" s="116">
        <f t="shared" si="27"/>
        <v>0</v>
      </c>
      <c r="AW62" s="116">
        <f t="shared" si="27"/>
        <v>0</v>
      </c>
      <c r="AX62" s="116">
        <f t="shared" si="27"/>
        <v>0</v>
      </c>
      <c r="AY62" s="116">
        <f t="shared" si="27"/>
        <v>0</v>
      </c>
      <c r="AZ62" s="116">
        <f t="shared" si="27"/>
        <v>0</v>
      </c>
      <c r="BA62" s="116">
        <f t="shared" si="27"/>
        <v>0</v>
      </c>
      <c r="BB62" s="113"/>
    </row>
    <row r="63" spans="1:54" customFormat="1" ht="12.75" customHeight="1">
      <c r="A63" s="116" t="s">
        <v>1683</v>
      </c>
      <c r="B63" s="118" t="str">
        <f t="shared" si="22"/>
        <v>[FMCG_TRIALLIST_VS1Q]_BUY</v>
      </c>
      <c r="C63" s="116" t="str">
        <f t="shared" si="23"/>
        <v>buy</v>
      </c>
      <c r="D63" s="116">
        <f t="shared" si="23"/>
        <v>0</v>
      </c>
      <c r="E63" s="116">
        <f t="shared" si="23"/>
        <v>0</v>
      </c>
      <c r="F63" s="116">
        <f t="shared" si="23"/>
        <v>0</v>
      </c>
      <c r="G63" s="116">
        <f t="shared" si="23"/>
        <v>0</v>
      </c>
      <c r="H63" s="116">
        <f t="shared" si="23"/>
        <v>0</v>
      </c>
      <c r="I63" s="116">
        <f t="shared" si="23"/>
        <v>0</v>
      </c>
      <c r="J63" s="116" t="str">
        <f t="shared" si="23"/>
        <v>comprar</v>
      </c>
      <c r="K63" s="116">
        <f t="shared" si="23"/>
        <v>0</v>
      </c>
      <c r="L63" s="116">
        <f t="shared" si="23"/>
        <v>0</v>
      </c>
      <c r="M63" s="116">
        <f t="shared" si="24"/>
        <v>0</v>
      </c>
      <c r="N63" s="116">
        <f t="shared" si="24"/>
        <v>0</v>
      </c>
      <c r="O63" s="116">
        <f t="shared" si="24"/>
        <v>0</v>
      </c>
      <c r="P63" s="116">
        <f t="shared" si="24"/>
        <v>0</v>
      </c>
      <c r="Q63" s="116">
        <f t="shared" si="24"/>
        <v>0</v>
      </c>
      <c r="R63" s="116">
        <f t="shared" si="24"/>
        <v>0</v>
      </c>
      <c r="S63" s="116">
        <f t="shared" si="24"/>
        <v>0</v>
      </c>
      <c r="T63" s="116">
        <f t="shared" si="24"/>
        <v>0</v>
      </c>
      <c r="U63" s="116">
        <f t="shared" si="24"/>
        <v>0</v>
      </c>
      <c r="V63" s="116">
        <f t="shared" si="24"/>
        <v>0</v>
      </c>
      <c r="W63" s="116" t="str">
        <f t="shared" si="25"/>
        <v>के खरीदारी पर</v>
      </c>
      <c r="X63" s="116" t="str">
        <f t="shared" si="25"/>
        <v>की खरीदारी</v>
      </c>
      <c r="Y63" s="116" t="str">
        <f t="shared" si="25"/>
        <v>ஐ வாங்குவதில் </v>
      </c>
      <c r="Z63" s="116">
        <f t="shared" si="25"/>
        <v>0</v>
      </c>
      <c r="AA63" s="116">
        <f t="shared" si="25"/>
        <v>0</v>
      </c>
      <c r="AB63" s="116">
        <f t="shared" si="25"/>
        <v>0</v>
      </c>
      <c r="AC63" s="116">
        <f t="shared" si="25"/>
        <v>0</v>
      </c>
      <c r="AD63" s="116">
        <f t="shared" si="25"/>
        <v>0</v>
      </c>
      <c r="AE63" s="116">
        <f t="shared" si="25"/>
        <v>0</v>
      </c>
      <c r="AF63" s="116">
        <f t="shared" si="25"/>
        <v>0</v>
      </c>
      <c r="AG63" s="116">
        <f t="shared" si="26"/>
        <v>0</v>
      </c>
      <c r="AH63" s="116" t="str">
        <f t="shared" si="26"/>
        <v>uso</v>
      </c>
      <c r="AI63" s="116">
        <f t="shared" si="26"/>
        <v>0</v>
      </c>
      <c r="AJ63" s="116">
        <f t="shared" si="26"/>
        <v>0</v>
      </c>
      <c r="AK63" s="116">
        <f t="shared" si="26"/>
        <v>0</v>
      </c>
      <c r="AL63" s="116">
        <f t="shared" si="26"/>
        <v>0</v>
      </c>
      <c r="AM63" s="116">
        <f t="shared" si="26"/>
        <v>0</v>
      </c>
      <c r="AN63" s="116" t="str">
        <f t="shared" si="26"/>
        <v>kupowanie</v>
      </c>
      <c r="AO63" s="116">
        <f t="shared" si="26"/>
        <v>0</v>
      </c>
      <c r="AP63" s="116" t="str">
        <f t="shared" si="26"/>
        <v>cumpararea</v>
      </c>
      <c r="AQ63" s="116">
        <f t="shared" si="27"/>
        <v>0</v>
      </c>
      <c r="AR63" s="116">
        <f t="shared" si="27"/>
        <v>0</v>
      </c>
      <c r="AS63" s="116" t="str">
        <f t="shared" si="27"/>
        <v>la compra</v>
      </c>
      <c r="AT63" s="116">
        <f t="shared" si="27"/>
        <v>0</v>
      </c>
      <c r="AU63" s="116">
        <f t="shared" si="27"/>
        <v>0</v>
      </c>
      <c r="AV63" s="116" t="str">
        <f t="shared" si="27"/>
        <v>ซื้อ</v>
      </c>
      <c r="AW63" s="116">
        <f t="shared" si="27"/>
        <v>0</v>
      </c>
      <c r="AX63" s="116">
        <f t="shared" si="27"/>
        <v>0</v>
      </c>
      <c r="AY63" s="116">
        <f t="shared" si="27"/>
        <v>0</v>
      </c>
      <c r="AZ63" s="116">
        <f t="shared" si="27"/>
        <v>0</v>
      </c>
      <c r="BA63" s="116" t="str">
        <f t="shared" si="27"/>
        <v>mua</v>
      </c>
      <c r="BB63" s="113"/>
    </row>
    <row r="64" spans="1:54" customFormat="1" ht="12.75" customHeight="1">
      <c r="A64" s="116" t="s">
        <v>1684</v>
      </c>
      <c r="B64" s="118" t="str">
        <f t="shared" si="22"/>
        <v>[FMCG_TRIALLIST_VS1R]_BUY</v>
      </c>
      <c r="C64" s="116" t="str">
        <f t="shared" si="23"/>
        <v>buy</v>
      </c>
      <c r="D64" s="116">
        <f t="shared" si="23"/>
        <v>0</v>
      </c>
      <c r="E64" s="116">
        <f t="shared" si="23"/>
        <v>0</v>
      </c>
      <c r="F64" s="116">
        <f t="shared" si="23"/>
        <v>0</v>
      </c>
      <c r="G64" s="116">
        <f t="shared" si="23"/>
        <v>0</v>
      </c>
      <c r="H64" s="116">
        <f t="shared" si="23"/>
        <v>0</v>
      </c>
      <c r="I64" s="116">
        <f t="shared" si="23"/>
        <v>0</v>
      </c>
      <c r="J64" s="116">
        <f t="shared" si="23"/>
        <v>0</v>
      </c>
      <c r="K64" s="116">
        <f t="shared" si="23"/>
        <v>0</v>
      </c>
      <c r="L64" s="116">
        <f t="shared" si="23"/>
        <v>0</v>
      </c>
      <c r="M64" s="116">
        <f t="shared" si="24"/>
        <v>0</v>
      </c>
      <c r="N64" s="116">
        <f t="shared" si="24"/>
        <v>0</v>
      </c>
      <c r="O64" s="116">
        <f t="shared" si="24"/>
        <v>0</v>
      </c>
      <c r="P64" s="116">
        <f t="shared" si="24"/>
        <v>0</v>
      </c>
      <c r="Q64" s="116">
        <f t="shared" si="24"/>
        <v>0</v>
      </c>
      <c r="R64" s="116">
        <f t="shared" si="24"/>
        <v>0</v>
      </c>
      <c r="S64" s="116" t="str">
        <f t="shared" si="24"/>
        <v>επιλέξω</v>
      </c>
      <c r="T64" s="116">
        <f t="shared" si="24"/>
        <v>0</v>
      </c>
      <c r="U64" s="116">
        <f t="shared" si="24"/>
        <v>0</v>
      </c>
      <c r="V64" s="116">
        <f t="shared" si="24"/>
        <v>0</v>
      </c>
      <c r="W64" s="116">
        <f t="shared" si="25"/>
        <v>0</v>
      </c>
      <c r="X64" s="116">
        <f t="shared" si="25"/>
        <v>0</v>
      </c>
      <c r="Y64" s="116">
        <f t="shared" si="25"/>
        <v>0</v>
      </c>
      <c r="Z64" s="116">
        <f t="shared" si="25"/>
        <v>0</v>
      </c>
      <c r="AA64" s="116">
        <f t="shared" si="25"/>
        <v>0</v>
      </c>
      <c r="AB64" s="116">
        <f t="shared" si="25"/>
        <v>0</v>
      </c>
      <c r="AC64" s="116">
        <f t="shared" si="25"/>
        <v>0</v>
      </c>
      <c r="AD64" s="116">
        <f t="shared" si="25"/>
        <v>0</v>
      </c>
      <c r="AE64" s="116" t="str">
        <f t="shared" si="25"/>
        <v>구매</v>
      </c>
      <c r="AF64" s="116">
        <f t="shared" si="25"/>
        <v>0</v>
      </c>
      <c r="AG64" s="116">
        <f t="shared" si="26"/>
        <v>0</v>
      </c>
      <c r="AH64" s="116">
        <f t="shared" si="26"/>
        <v>0</v>
      </c>
      <c r="AI64" s="116">
        <f t="shared" si="26"/>
        <v>0</v>
      </c>
      <c r="AJ64" s="116">
        <f t="shared" si="26"/>
        <v>0</v>
      </c>
      <c r="AK64" s="116">
        <f t="shared" si="26"/>
        <v>0</v>
      </c>
      <c r="AL64" s="116">
        <f t="shared" si="26"/>
        <v>0</v>
      </c>
      <c r="AM64" s="116">
        <f t="shared" si="26"/>
        <v>0</v>
      </c>
      <c r="AN64" s="116">
        <f t="shared" si="26"/>
        <v>0</v>
      </c>
      <c r="AO64" s="116">
        <f t="shared" si="26"/>
        <v>0</v>
      </c>
      <c r="AP64" s="116">
        <f t="shared" si="26"/>
        <v>0</v>
      </c>
      <c r="AQ64" s="116">
        <f t="shared" si="27"/>
        <v>0</v>
      </c>
      <c r="AR64" s="116">
        <f t="shared" si="27"/>
        <v>0</v>
      </c>
      <c r="AS64" s="116">
        <f t="shared" si="27"/>
        <v>0</v>
      </c>
      <c r="AT64" s="116">
        <f t="shared" si="27"/>
        <v>0</v>
      </c>
      <c r="AU64" s="116">
        <f t="shared" si="27"/>
        <v>0</v>
      </c>
      <c r="AV64" s="116">
        <f t="shared" si="27"/>
        <v>0</v>
      </c>
      <c r="AW64" s="116">
        <f t="shared" si="27"/>
        <v>0</v>
      </c>
      <c r="AX64" s="116">
        <f t="shared" si="27"/>
        <v>0</v>
      </c>
      <c r="AY64" s="116">
        <f t="shared" si="27"/>
        <v>0</v>
      </c>
      <c r="AZ64" s="116">
        <f t="shared" si="27"/>
        <v>0</v>
      </c>
      <c r="BA64" s="116" t="str">
        <f t="shared" si="27"/>
        <v>thử lại</v>
      </c>
      <c r="BB64" s="113"/>
    </row>
    <row r="65" spans="1:54" customFormat="1" ht="12.75" customHeight="1">
      <c r="A65" s="116" t="s">
        <v>1685</v>
      </c>
      <c r="B65" s="118" t="str">
        <f t="shared" si="22"/>
        <v>[FMCG_NONTRIALLIST_VS1Q]_BUY</v>
      </c>
      <c r="C65" s="116" t="str">
        <f t="shared" si="23"/>
        <v>buy</v>
      </c>
      <c r="D65" s="116">
        <f t="shared" si="23"/>
        <v>0</v>
      </c>
      <c r="E65" s="116">
        <f t="shared" si="23"/>
        <v>0</v>
      </c>
      <c r="F65" s="116">
        <f t="shared" si="23"/>
        <v>0</v>
      </c>
      <c r="G65" s="116">
        <f t="shared" si="23"/>
        <v>0</v>
      </c>
      <c r="H65" s="116">
        <f t="shared" si="23"/>
        <v>0</v>
      </c>
      <c r="I65" s="116">
        <f t="shared" si="23"/>
        <v>0</v>
      </c>
      <c r="J65" s="116" t="str">
        <f t="shared" si="23"/>
        <v>comprar</v>
      </c>
      <c r="K65" s="116">
        <f t="shared" si="23"/>
        <v>0</v>
      </c>
      <c r="L65" s="116">
        <f t="shared" si="23"/>
        <v>0</v>
      </c>
      <c r="M65" s="116">
        <f t="shared" si="24"/>
        <v>0</v>
      </c>
      <c r="N65" s="116">
        <f t="shared" si="24"/>
        <v>0</v>
      </c>
      <c r="O65" s="116">
        <f t="shared" si="24"/>
        <v>0</v>
      </c>
      <c r="P65" s="116">
        <f t="shared" si="24"/>
        <v>0</v>
      </c>
      <c r="Q65" s="116">
        <f t="shared" si="24"/>
        <v>0</v>
      </c>
      <c r="R65" s="116">
        <f t="shared" si="24"/>
        <v>0</v>
      </c>
      <c r="S65" s="116">
        <f t="shared" si="24"/>
        <v>0</v>
      </c>
      <c r="T65" s="116">
        <f t="shared" si="24"/>
        <v>0</v>
      </c>
      <c r="U65" s="116">
        <f t="shared" si="24"/>
        <v>0</v>
      </c>
      <c r="V65" s="116">
        <f t="shared" si="24"/>
        <v>0</v>
      </c>
      <c r="W65" s="116" t="str">
        <f t="shared" si="25"/>
        <v>के खरीदारी पर</v>
      </c>
      <c r="X65" s="116" t="str">
        <f t="shared" si="25"/>
        <v>की खरीदारी</v>
      </c>
      <c r="Y65" s="116" t="str">
        <f t="shared" si="25"/>
        <v>ஐ நீங்கள் வாங்குவதில்</v>
      </c>
      <c r="Z65" s="116">
        <f t="shared" si="25"/>
        <v>0</v>
      </c>
      <c r="AA65" s="116">
        <f t="shared" si="25"/>
        <v>0</v>
      </c>
      <c r="AB65" s="116">
        <f t="shared" si="25"/>
        <v>0</v>
      </c>
      <c r="AC65" s="116">
        <f t="shared" si="25"/>
        <v>0</v>
      </c>
      <c r="AD65" s="116">
        <f t="shared" si="25"/>
        <v>0</v>
      </c>
      <c r="AE65" s="116">
        <f t="shared" si="25"/>
        <v>0</v>
      </c>
      <c r="AF65" s="116">
        <f t="shared" si="25"/>
        <v>0</v>
      </c>
      <c r="AG65" s="116">
        <f t="shared" si="26"/>
        <v>0</v>
      </c>
      <c r="AH65" s="116" t="str">
        <f t="shared" si="26"/>
        <v>uso</v>
      </c>
      <c r="AI65" s="116">
        <f t="shared" si="26"/>
        <v>0</v>
      </c>
      <c r="AJ65" s="116">
        <f t="shared" si="26"/>
        <v>0</v>
      </c>
      <c r="AK65" s="116">
        <f t="shared" si="26"/>
        <v>0</v>
      </c>
      <c r="AL65" s="116">
        <f t="shared" si="26"/>
        <v>0</v>
      </c>
      <c r="AM65" s="116">
        <f t="shared" si="26"/>
        <v>0</v>
      </c>
      <c r="AN65" s="116" t="str">
        <f t="shared" si="26"/>
        <v>kupowanie</v>
      </c>
      <c r="AO65" s="116">
        <f t="shared" si="26"/>
        <v>0</v>
      </c>
      <c r="AP65" s="116" t="str">
        <f t="shared" si="26"/>
        <v>cumpararea</v>
      </c>
      <c r="AQ65" s="116">
        <f t="shared" si="27"/>
        <v>0</v>
      </c>
      <c r="AR65" s="116">
        <f t="shared" si="27"/>
        <v>0</v>
      </c>
      <c r="AS65" s="116" t="str">
        <f t="shared" si="27"/>
        <v>la compra</v>
      </c>
      <c r="AT65" s="116">
        <f t="shared" si="27"/>
        <v>0</v>
      </c>
      <c r="AU65" s="116">
        <f t="shared" si="27"/>
        <v>0</v>
      </c>
      <c r="AV65" s="116" t="str">
        <f t="shared" si="27"/>
        <v>ซื้อ</v>
      </c>
      <c r="AW65" s="116">
        <f t="shared" si="27"/>
        <v>0</v>
      </c>
      <c r="AX65" s="116">
        <f t="shared" si="27"/>
        <v>0</v>
      </c>
      <c r="AY65" s="116">
        <f t="shared" si="27"/>
        <v>0</v>
      </c>
      <c r="AZ65" s="116">
        <f t="shared" si="27"/>
        <v>0</v>
      </c>
      <c r="BA65" s="116" t="str">
        <f t="shared" si="27"/>
        <v>mua</v>
      </c>
      <c r="BB65" s="113"/>
    </row>
    <row r="66" spans="1:54" customFormat="1" ht="12.75" customHeight="1">
      <c r="A66" s="116" t="s">
        <v>1686</v>
      </c>
      <c r="B66" s="118" t="str">
        <f t="shared" si="22"/>
        <v>[FMCG_NONTRIALLIST_VS2Q]_BUY</v>
      </c>
      <c r="C66" s="116" t="str">
        <f t="shared" si="23"/>
        <v>buying</v>
      </c>
      <c r="D66" s="116">
        <f t="shared" si="23"/>
        <v>0</v>
      </c>
      <c r="E66" s="116">
        <f t="shared" si="23"/>
        <v>0</v>
      </c>
      <c r="F66" s="116">
        <f t="shared" si="23"/>
        <v>0</v>
      </c>
      <c r="G66" s="116">
        <f t="shared" si="23"/>
        <v>0</v>
      </c>
      <c r="H66" s="116">
        <f t="shared" si="23"/>
        <v>0</v>
      </c>
      <c r="I66" s="116">
        <f t="shared" si="23"/>
        <v>0</v>
      </c>
      <c r="J66" s="116">
        <f t="shared" si="23"/>
        <v>0</v>
      </c>
      <c r="K66" s="116">
        <f t="shared" si="23"/>
        <v>0</v>
      </c>
      <c r="L66" s="116">
        <f t="shared" si="23"/>
        <v>0</v>
      </c>
      <c r="M66" s="116">
        <f t="shared" si="24"/>
        <v>0</v>
      </c>
      <c r="N66" s="116">
        <f t="shared" si="24"/>
        <v>0</v>
      </c>
      <c r="O66" s="116">
        <f t="shared" si="24"/>
        <v>0</v>
      </c>
      <c r="P66" s="116">
        <f t="shared" si="24"/>
        <v>0</v>
      </c>
      <c r="Q66" s="116">
        <f t="shared" si="24"/>
        <v>0</v>
      </c>
      <c r="R66" s="116">
        <f t="shared" si="24"/>
        <v>0</v>
      </c>
      <c r="S66" s="116">
        <f t="shared" si="24"/>
        <v>0</v>
      </c>
      <c r="T66" s="116">
        <f t="shared" si="24"/>
        <v>0</v>
      </c>
      <c r="U66" s="116">
        <f t="shared" si="24"/>
        <v>0</v>
      </c>
      <c r="V66" s="116">
        <f t="shared" si="24"/>
        <v>0</v>
      </c>
      <c r="W66" s="116">
        <f t="shared" si="25"/>
        <v>0</v>
      </c>
      <c r="X66" s="116">
        <f t="shared" si="25"/>
        <v>0</v>
      </c>
      <c r="Y66" s="116">
        <f t="shared" si="25"/>
        <v>0</v>
      </c>
      <c r="Z66" s="116">
        <f t="shared" si="25"/>
        <v>0</v>
      </c>
      <c r="AA66" s="116">
        <f t="shared" si="25"/>
        <v>0</v>
      </c>
      <c r="AB66" s="116">
        <f t="shared" si="25"/>
        <v>0</v>
      </c>
      <c r="AC66" s="116">
        <f t="shared" si="25"/>
        <v>0</v>
      </c>
      <c r="AD66" s="116">
        <f t="shared" si="25"/>
        <v>0</v>
      </c>
      <c r="AE66" s="116">
        <f t="shared" si="25"/>
        <v>0</v>
      </c>
      <c r="AF66" s="116">
        <f t="shared" si="25"/>
        <v>0</v>
      </c>
      <c r="AG66" s="116">
        <f t="shared" si="26"/>
        <v>0</v>
      </c>
      <c r="AH66" s="116">
        <f t="shared" si="26"/>
        <v>0</v>
      </c>
      <c r="AI66" s="116">
        <f t="shared" si="26"/>
        <v>0</v>
      </c>
      <c r="AJ66" s="116">
        <f t="shared" si="26"/>
        <v>0</v>
      </c>
      <c r="AK66" s="116">
        <f t="shared" si="26"/>
        <v>0</v>
      </c>
      <c r="AL66" s="116">
        <f t="shared" si="26"/>
        <v>0</v>
      </c>
      <c r="AM66" s="116">
        <f t="shared" si="26"/>
        <v>0</v>
      </c>
      <c r="AN66" s="116">
        <f t="shared" si="26"/>
        <v>0</v>
      </c>
      <c r="AO66" s="116">
        <f t="shared" si="26"/>
        <v>0</v>
      </c>
      <c r="AP66" s="116" t="str">
        <f t="shared" si="26"/>
        <v>de</v>
      </c>
      <c r="AQ66" s="116">
        <f t="shared" si="27"/>
        <v>0</v>
      </c>
      <c r="AR66" s="116">
        <f t="shared" si="27"/>
        <v>0</v>
      </c>
      <c r="AS66" s="116">
        <f t="shared" si="27"/>
        <v>0</v>
      </c>
      <c r="AT66" s="116">
        <f t="shared" si="27"/>
        <v>0</v>
      </c>
      <c r="AU66" s="116">
        <f t="shared" si="27"/>
        <v>0</v>
      </c>
      <c r="AV66" s="116">
        <f t="shared" si="27"/>
        <v>0</v>
      </c>
      <c r="AW66" s="116">
        <f t="shared" si="27"/>
        <v>0</v>
      </c>
      <c r="AX66" s="116">
        <f t="shared" si="27"/>
        <v>0</v>
      </c>
      <c r="AY66" s="116">
        <f t="shared" si="27"/>
        <v>0</v>
      </c>
      <c r="AZ66" s="116">
        <f t="shared" si="27"/>
        <v>0</v>
      </c>
      <c r="BA66" s="116">
        <f t="shared" si="27"/>
        <v>0</v>
      </c>
      <c r="BB66" s="113"/>
    </row>
    <row r="67" spans="1:54" customFormat="1" ht="12.75" customHeight="1">
      <c r="A67" s="116" t="s">
        <v>1687</v>
      </c>
      <c r="B67" s="118" t="str">
        <f t="shared" si="22"/>
        <v>[FMCG_NONTRIALLIST_VS1R]_BUY</v>
      </c>
      <c r="C67" s="116" t="str">
        <f t="shared" si="23"/>
        <v>buy</v>
      </c>
      <c r="D67" s="116">
        <f t="shared" si="23"/>
        <v>0</v>
      </c>
      <c r="E67" s="116">
        <f t="shared" si="23"/>
        <v>0</v>
      </c>
      <c r="F67" s="116">
        <f t="shared" si="23"/>
        <v>0</v>
      </c>
      <c r="G67" s="116">
        <f t="shared" si="23"/>
        <v>0</v>
      </c>
      <c r="H67" s="116">
        <f t="shared" si="23"/>
        <v>0</v>
      </c>
      <c r="I67" s="116">
        <f t="shared" si="23"/>
        <v>0</v>
      </c>
      <c r="J67" s="116">
        <f t="shared" si="23"/>
        <v>0</v>
      </c>
      <c r="K67" s="116">
        <f t="shared" si="23"/>
        <v>0</v>
      </c>
      <c r="L67" s="116">
        <f t="shared" si="23"/>
        <v>0</v>
      </c>
      <c r="M67" s="116">
        <f t="shared" si="24"/>
        <v>0</v>
      </c>
      <c r="N67" s="116">
        <f t="shared" si="24"/>
        <v>0</v>
      </c>
      <c r="O67" s="116">
        <f t="shared" si="24"/>
        <v>0</v>
      </c>
      <c r="P67" s="116">
        <f t="shared" si="24"/>
        <v>0</v>
      </c>
      <c r="Q67" s="116">
        <f t="shared" si="24"/>
        <v>0</v>
      </c>
      <c r="R67" s="116">
        <f t="shared" si="24"/>
        <v>0</v>
      </c>
      <c r="S67" s="116" t="str">
        <f t="shared" si="24"/>
        <v>δοκιμάσω</v>
      </c>
      <c r="T67" s="116">
        <f t="shared" si="24"/>
        <v>0</v>
      </c>
      <c r="U67" s="116">
        <f t="shared" si="24"/>
        <v>0</v>
      </c>
      <c r="V67" s="116">
        <f t="shared" si="24"/>
        <v>0</v>
      </c>
      <c r="W67" s="116" t="str">
        <f t="shared" si="25"/>
        <v>खरीदने</v>
      </c>
      <c r="X67" s="116" t="str">
        <f t="shared" si="25"/>
        <v>खरीदने</v>
      </c>
      <c r="Y67" s="116" t="str">
        <f t="shared" si="25"/>
        <v>ஐ வாங்கும்</v>
      </c>
      <c r="Z67" s="116">
        <f t="shared" si="25"/>
        <v>0</v>
      </c>
      <c r="AA67" s="116">
        <f t="shared" si="25"/>
        <v>0</v>
      </c>
      <c r="AB67" s="116">
        <f t="shared" si="25"/>
        <v>0</v>
      </c>
      <c r="AC67" s="116">
        <f t="shared" si="25"/>
        <v>0</v>
      </c>
      <c r="AD67" s="116">
        <f t="shared" si="25"/>
        <v>0</v>
      </c>
      <c r="AE67" s="116" t="str">
        <f t="shared" si="25"/>
        <v>구매</v>
      </c>
      <c r="AF67" s="116">
        <f t="shared" si="25"/>
        <v>0</v>
      </c>
      <c r="AG67" s="116">
        <f t="shared" si="26"/>
        <v>0</v>
      </c>
      <c r="AH67" s="116">
        <f t="shared" si="26"/>
        <v>0</v>
      </c>
      <c r="AI67" s="116">
        <f t="shared" si="26"/>
        <v>0</v>
      </c>
      <c r="AJ67" s="116">
        <f t="shared" si="26"/>
        <v>0</v>
      </c>
      <c r="AK67" s="116">
        <f t="shared" si="26"/>
        <v>0</v>
      </c>
      <c r="AL67" s="116">
        <f t="shared" si="26"/>
        <v>0</v>
      </c>
      <c r="AM67" s="116">
        <f t="shared" si="26"/>
        <v>0</v>
      </c>
      <c r="AN67" s="116">
        <f t="shared" si="26"/>
        <v>0</v>
      </c>
      <c r="AO67" s="116">
        <f t="shared" si="26"/>
        <v>0</v>
      </c>
      <c r="AP67" s="116">
        <f t="shared" si="26"/>
        <v>0</v>
      </c>
      <c r="AQ67" s="116">
        <f t="shared" si="27"/>
        <v>0</v>
      </c>
      <c r="AR67" s="116">
        <f t="shared" si="27"/>
        <v>0</v>
      </c>
      <c r="AS67" s="116">
        <f t="shared" si="27"/>
        <v>0</v>
      </c>
      <c r="AT67" s="116">
        <f t="shared" si="27"/>
        <v>0</v>
      </c>
      <c r="AU67" s="116">
        <f t="shared" si="27"/>
        <v>0</v>
      </c>
      <c r="AV67" s="116">
        <f t="shared" si="27"/>
        <v>0</v>
      </c>
      <c r="AW67" s="116">
        <f t="shared" si="27"/>
        <v>0</v>
      </c>
      <c r="AX67" s="116">
        <f t="shared" si="27"/>
        <v>0</v>
      </c>
      <c r="AY67" s="116">
        <f t="shared" si="27"/>
        <v>0</v>
      </c>
      <c r="AZ67" s="116">
        <f t="shared" si="27"/>
        <v>0</v>
      </c>
      <c r="BA67" s="116" t="str">
        <f t="shared" si="27"/>
        <v>mua thử</v>
      </c>
      <c r="BB67" s="113"/>
    </row>
    <row r="68" spans="1:54" s="112" customFormat="1" ht="12.75" customHeight="1">
      <c r="A68" s="117"/>
      <c r="B68" s="117"/>
      <c r="C68" s="117"/>
      <c r="D68" s="117"/>
      <c r="E68" s="117"/>
      <c r="F68" s="117"/>
      <c r="G68" s="117"/>
      <c r="H68" s="117"/>
      <c r="I68" s="117"/>
      <c r="J68" s="117"/>
      <c r="K68" s="117"/>
      <c r="L68" s="117"/>
      <c r="M68" s="117"/>
      <c r="N68" s="117"/>
      <c r="O68" s="117"/>
      <c r="P68" s="117"/>
      <c r="Q68" s="117"/>
      <c r="R68" s="117"/>
      <c r="S68" s="117"/>
      <c r="T68" s="117"/>
      <c r="U68" s="117"/>
      <c r="V68" s="117"/>
      <c r="W68" s="117"/>
      <c r="X68" s="117"/>
      <c r="Y68" s="117"/>
      <c r="Z68" s="117"/>
      <c r="AA68" s="117"/>
      <c r="AB68" s="117"/>
      <c r="AC68" s="117"/>
      <c r="AD68" s="117"/>
      <c r="AE68" s="117"/>
      <c r="AF68" s="117"/>
      <c r="AG68" s="117"/>
      <c r="AH68" s="117"/>
      <c r="AI68" s="117"/>
      <c r="AJ68" s="117"/>
      <c r="AK68" s="117"/>
      <c r="AL68" s="117"/>
      <c r="AM68" s="117"/>
      <c r="AN68" s="117"/>
      <c r="AO68" s="117"/>
      <c r="AP68" s="117"/>
      <c r="AQ68" s="117"/>
      <c r="AR68" s="117"/>
      <c r="AS68" s="117"/>
      <c r="AT68" s="117"/>
      <c r="AU68" s="117"/>
      <c r="AV68" s="117"/>
      <c r="AW68" s="117"/>
      <c r="AX68" s="117"/>
      <c r="AY68" s="117"/>
      <c r="AZ68" s="117"/>
      <c r="BA68" s="117"/>
      <c r="BB68" s="113"/>
    </row>
    <row r="69" spans="1:54" customFormat="1" ht="12.75" customHeight="1">
      <c r="A69" s="116" t="s">
        <v>1688</v>
      </c>
      <c r="B69" s="118" t="s">
        <v>1688</v>
      </c>
      <c r="C69" s="116" t="s">
        <v>1689</v>
      </c>
      <c r="D69" s="116"/>
      <c r="E69" s="116"/>
      <c r="F69" s="116"/>
      <c r="G69" s="116"/>
      <c r="H69" s="116"/>
      <c r="I69" s="116"/>
      <c r="J69" s="116"/>
      <c r="K69" s="116"/>
      <c r="L69" s="116"/>
      <c r="M69" s="116" t="s">
        <v>1690</v>
      </c>
      <c r="N69" s="116"/>
      <c r="O69" s="116"/>
      <c r="P69" s="116"/>
      <c r="Q69" s="116"/>
      <c r="R69" s="116"/>
      <c r="S69" s="116"/>
      <c r="T69" s="116"/>
      <c r="U69" s="116"/>
      <c r="V69" s="116"/>
      <c r="W69" s="116" t="s">
        <v>1691</v>
      </c>
      <c r="X69" s="116" t="s">
        <v>1692</v>
      </c>
      <c r="Y69" s="116" t="s">
        <v>1693</v>
      </c>
      <c r="Z69" s="116"/>
      <c r="AA69" s="116"/>
      <c r="AB69" s="116"/>
      <c r="AC69" s="116" t="s">
        <v>1694</v>
      </c>
      <c r="AD69" s="116" t="s">
        <v>1695</v>
      </c>
      <c r="AE69" s="116" t="s">
        <v>1696</v>
      </c>
      <c r="AF69" s="116"/>
      <c r="AG69" s="116"/>
      <c r="AH69" s="116" t="s">
        <v>1697</v>
      </c>
      <c r="AI69" s="116"/>
      <c r="AJ69" s="116"/>
      <c r="AK69" s="116"/>
      <c r="AL69" s="116"/>
      <c r="AM69" s="116"/>
      <c r="AN69" s="116" t="s">
        <v>1698</v>
      </c>
      <c r="AO69" s="116"/>
      <c r="AP69" s="116" t="s">
        <v>1699</v>
      </c>
      <c r="AQ69" s="116"/>
      <c r="AR69" s="116"/>
      <c r="AS69" s="116" t="s">
        <v>1700</v>
      </c>
      <c r="AT69" s="116"/>
      <c r="AU69" s="116"/>
      <c r="AV69" s="116" t="s">
        <v>1701</v>
      </c>
      <c r="AW69" s="116"/>
      <c r="AX69" s="116"/>
      <c r="AY69" s="116"/>
      <c r="AZ69" s="116"/>
      <c r="BA69" s="116" t="s">
        <v>1702</v>
      </c>
      <c r="BB69" s="113"/>
    </row>
    <row r="70" spans="1:54" customFormat="1" ht="12.75" customHeight="1">
      <c r="A70" s="116" t="s">
        <v>1703</v>
      </c>
      <c r="B70" s="118" t="s">
        <v>1703</v>
      </c>
      <c r="C70" s="116" t="s">
        <v>1704</v>
      </c>
      <c r="D70" s="116"/>
      <c r="E70" s="116"/>
      <c r="F70" s="116"/>
      <c r="G70" s="116"/>
      <c r="H70" s="116"/>
      <c r="I70" s="116"/>
      <c r="J70" s="116"/>
      <c r="K70" s="116"/>
      <c r="L70" s="116"/>
      <c r="M70" s="116"/>
      <c r="N70" s="116"/>
      <c r="O70" s="116"/>
      <c r="P70" s="116"/>
      <c r="Q70" s="116"/>
      <c r="R70" s="116"/>
      <c r="S70" s="116"/>
      <c r="T70" s="116"/>
      <c r="U70" s="116"/>
      <c r="V70" s="116"/>
      <c r="W70" s="116"/>
      <c r="X70" s="116"/>
      <c r="Y70" s="116"/>
      <c r="Z70" s="116"/>
      <c r="AA70" s="116"/>
      <c r="AB70" s="116"/>
      <c r="AC70" s="116"/>
      <c r="AD70" s="116"/>
      <c r="AE70" s="116"/>
      <c r="AF70" s="116"/>
      <c r="AG70" s="116"/>
      <c r="AH70" s="116"/>
      <c r="AI70" s="116"/>
      <c r="AJ70" s="116"/>
      <c r="AK70" s="116"/>
      <c r="AL70" s="116"/>
      <c r="AM70" s="116"/>
      <c r="AN70" s="116" t="s">
        <v>1705</v>
      </c>
      <c r="AO70" s="116"/>
      <c r="AP70" s="116"/>
      <c r="AQ70" s="116"/>
      <c r="AR70" s="116"/>
      <c r="AS70" s="116"/>
      <c r="AT70" s="116"/>
      <c r="AU70" s="116"/>
      <c r="AV70" s="116"/>
      <c r="AW70" s="116"/>
      <c r="AX70" s="116"/>
      <c r="AY70" s="116"/>
      <c r="AZ70" s="116"/>
      <c r="BA70" s="116"/>
      <c r="BB70" s="113"/>
    </row>
    <row r="71" spans="1:54" customFormat="1" ht="12.75" customHeight="1">
      <c r="A71" s="116" t="s">
        <v>1706</v>
      </c>
      <c r="B71" s="118" t="s">
        <v>1706</v>
      </c>
      <c r="C71" s="116" t="s">
        <v>1707</v>
      </c>
      <c r="D71" s="116"/>
      <c r="E71" s="116"/>
      <c r="F71" s="116"/>
      <c r="G71" s="116"/>
      <c r="H71" s="116"/>
      <c r="I71" s="116"/>
      <c r="J71" s="116"/>
      <c r="K71" s="116"/>
      <c r="L71" s="116"/>
      <c r="M71" s="116"/>
      <c r="N71" s="116"/>
      <c r="O71" s="116"/>
      <c r="P71" s="116"/>
      <c r="Q71" s="116"/>
      <c r="R71" s="116"/>
      <c r="S71" s="116"/>
      <c r="T71" s="116"/>
      <c r="U71" s="116"/>
      <c r="V71" s="116"/>
      <c r="W71" s="116"/>
      <c r="X71" s="116"/>
      <c r="Y71" s="116"/>
      <c r="Z71" s="116"/>
      <c r="AA71" s="116"/>
      <c r="AB71" s="116"/>
      <c r="AC71" s="116"/>
      <c r="AD71" s="116"/>
      <c r="AE71" s="116"/>
      <c r="AF71" s="116"/>
      <c r="AG71" s="116"/>
      <c r="AH71" s="116"/>
      <c r="AI71" s="116"/>
      <c r="AJ71" s="116"/>
      <c r="AK71" s="116"/>
      <c r="AL71" s="116"/>
      <c r="AM71" s="116"/>
      <c r="AN71" s="116"/>
      <c r="AO71" s="116"/>
      <c r="AP71" s="116"/>
      <c r="AQ71" s="116"/>
      <c r="AR71" s="116"/>
      <c r="AS71" s="116"/>
      <c r="AT71" s="116"/>
      <c r="AU71" s="116"/>
      <c r="AV71" s="116"/>
      <c r="AW71" s="116"/>
      <c r="AX71" s="116"/>
      <c r="AY71" s="116"/>
      <c r="AZ71" s="116"/>
      <c r="BA71" s="116" t="s">
        <v>1708</v>
      </c>
      <c r="BB71" s="113"/>
    </row>
    <row r="72" spans="1:54" customFormat="1" ht="12.75" customHeight="1">
      <c r="A72" s="116" t="s">
        <v>1709</v>
      </c>
      <c r="B72" s="118" t="s">
        <v>1709</v>
      </c>
      <c r="C72" s="116" t="s">
        <v>1710</v>
      </c>
      <c r="D72" s="116"/>
      <c r="E72" s="116"/>
      <c r="F72" s="116"/>
      <c r="G72" s="116"/>
      <c r="H72" s="116"/>
      <c r="I72" s="116"/>
      <c r="J72" s="116"/>
      <c r="K72" s="116"/>
      <c r="L72" s="116"/>
      <c r="M72" s="116"/>
      <c r="N72" s="116"/>
      <c r="O72" s="116"/>
      <c r="P72" s="116"/>
      <c r="Q72" s="116"/>
      <c r="R72" s="116"/>
      <c r="S72" s="116"/>
      <c r="T72" s="116"/>
      <c r="U72" s="116"/>
      <c r="V72" s="116"/>
      <c r="W72" s="116"/>
      <c r="X72" s="116"/>
      <c r="Y72" s="116"/>
      <c r="Z72" s="116"/>
      <c r="AA72" s="116"/>
      <c r="AB72" s="116"/>
      <c r="AC72" s="116"/>
      <c r="AD72" s="116"/>
      <c r="AE72" s="116"/>
      <c r="AF72" s="116"/>
      <c r="AG72" s="116"/>
      <c r="AH72" s="116" t="s">
        <v>1711</v>
      </c>
      <c r="AI72" s="116"/>
      <c r="AJ72" s="116"/>
      <c r="AK72" s="116"/>
      <c r="AL72" s="116"/>
      <c r="AM72" s="116"/>
      <c r="AN72" s="116"/>
      <c r="AO72" s="116"/>
      <c r="AP72" s="116"/>
      <c r="AQ72" s="116"/>
      <c r="AR72" s="116"/>
      <c r="AS72" s="116" t="s">
        <v>1712</v>
      </c>
      <c r="AT72" s="116"/>
      <c r="AU72" s="116"/>
      <c r="AV72" s="116"/>
      <c r="AW72" s="116"/>
      <c r="AX72" s="116"/>
      <c r="AY72" s="116"/>
      <c r="AZ72" s="116"/>
      <c r="BA72" s="116"/>
      <c r="BB72" s="113"/>
    </row>
    <row r="73" spans="1:54" customFormat="1" ht="12.75" customHeight="1">
      <c r="A73" s="116" t="s">
        <v>1713</v>
      </c>
      <c r="B73" s="118" t="s">
        <v>1713</v>
      </c>
      <c r="C73" s="116" t="s">
        <v>1714</v>
      </c>
      <c r="D73" s="116"/>
      <c r="E73" s="116"/>
      <c r="F73" s="116"/>
      <c r="G73" s="116"/>
      <c r="H73" s="116"/>
      <c r="I73" s="116"/>
      <c r="J73" s="116"/>
      <c r="K73" s="116"/>
      <c r="L73" s="116"/>
      <c r="M73" s="116" t="s">
        <v>1715</v>
      </c>
      <c r="N73" s="116"/>
      <c r="O73" s="116"/>
      <c r="P73" s="116"/>
      <c r="Q73" s="116"/>
      <c r="R73" s="116"/>
      <c r="S73" s="116"/>
      <c r="T73" s="116"/>
      <c r="U73" s="116"/>
      <c r="V73" s="116"/>
      <c r="W73" s="116" t="s">
        <v>1691</v>
      </c>
      <c r="X73" s="116" t="s">
        <v>1716</v>
      </c>
      <c r="Y73" s="116" t="s">
        <v>1717</v>
      </c>
      <c r="Z73" s="116"/>
      <c r="AA73" s="116"/>
      <c r="AB73" s="116"/>
      <c r="AC73" s="116" t="s">
        <v>1694</v>
      </c>
      <c r="AD73" s="116" t="s">
        <v>1718</v>
      </c>
      <c r="AE73" s="116" t="s">
        <v>1719</v>
      </c>
      <c r="AF73" s="116"/>
      <c r="AG73" s="116"/>
      <c r="AH73" s="116" t="s">
        <v>1697</v>
      </c>
      <c r="AI73" s="116"/>
      <c r="AJ73" s="116"/>
      <c r="AK73" s="116"/>
      <c r="AL73" s="116"/>
      <c r="AM73" s="116"/>
      <c r="AN73" s="116" t="s">
        <v>1720</v>
      </c>
      <c r="AO73" s="116"/>
      <c r="AP73" s="116" t="s">
        <v>1721</v>
      </c>
      <c r="AQ73" s="116"/>
      <c r="AR73" s="116"/>
      <c r="AS73" s="116" t="s">
        <v>1722</v>
      </c>
      <c r="AT73" s="116"/>
      <c r="AU73" s="116"/>
      <c r="AV73" s="116" t="s">
        <v>1723</v>
      </c>
      <c r="AW73" s="116"/>
      <c r="AX73" s="116"/>
      <c r="AY73" s="116"/>
      <c r="AZ73" s="116"/>
      <c r="BA73" s="116" t="s">
        <v>1724</v>
      </c>
      <c r="BB73" s="113"/>
    </row>
    <row r="74" spans="1:54" customFormat="1" ht="12.75" customHeight="1">
      <c r="A74" s="116" t="s">
        <v>1725</v>
      </c>
      <c r="B74" s="118" t="s">
        <v>1725</v>
      </c>
      <c r="C74" s="116" t="s">
        <v>1726</v>
      </c>
      <c r="D74" s="116"/>
      <c r="E74" s="116"/>
      <c r="F74" s="116"/>
      <c r="G74" s="116"/>
      <c r="H74" s="116"/>
      <c r="I74" s="116"/>
      <c r="J74" s="116"/>
      <c r="K74" s="116"/>
      <c r="L74" s="116"/>
      <c r="M74" s="116" t="s">
        <v>1727</v>
      </c>
      <c r="N74" s="116"/>
      <c r="O74" s="116"/>
      <c r="P74" s="116"/>
      <c r="Q74" s="116"/>
      <c r="R74" s="116"/>
      <c r="S74" s="116"/>
      <c r="T74" s="116"/>
      <c r="U74" s="116"/>
      <c r="V74" s="116"/>
      <c r="W74" s="116" t="s">
        <v>1691</v>
      </c>
      <c r="X74" s="116" t="s">
        <v>1728</v>
      </c>
      <c r="Y74" s="116" t="s">
        <v>1729</v>
      </c>
      <c r="Z74" s="116"/>
      <c r="AA74" s="116"/>
      <c r="AB74" s="116"/>
      <c r="AC74" s="116" t="s">
        <v>1694</v>
      </c>
      <c r="AD74" s="116" t="s">
        <v>1730</v>
      </c>
      <c r="AE74" s="116" t="s">
        <v>1731</v>
      </c>
      <c r="AF74" s="116"/>
      <c r="AG74" s="116"/>
      <c r="AH74" s="116" t="s">
        <v>1711</v>
      </c>
      <c r="AI74" s="116"/>
      <c r="AJ74" s="116"/>
      <c r="AK74" s="116"/>
      <c r="AL74" s="116"/>
      <c r="AM74" s="116"/>
      <c r="AN74" s="116" t="s">
        <v>1732</v>
      </c>
      <c r="AO74" s="116"/>
      <c r="AP74" s="116" t="s">
        <v>1733</v>
      </c>
      <c r="AQ74" s="116"/>
      <c r="AR74" s="116"/>
      <c r="AS74" s="116" t="s">
        <v>1712</v>
      </c>
      <c r="AT74" s="116"/>
      <c r="AU74" s="116"/>
      <c r="AV74" s="116" t="s">
        <v>1734</v>
      </c>
      <c r="AW74" s="116"/>
      <c r="AX74" s="116"/>
      <c r="AY74" s="116"/>
      <c r="AZ74" s="116"/>
      <c r="BA74" s="116" t="s">
        <v>1735</v>
      </c>
      <c r="BB74" s="113"/>
    </row>
    <row r="75" spans="1:54" customFormat="1" ht="12.75" customHeight="1">
      <c r="A75" s="116" t="s">
        <v>1736</v>
      </c>
      <c r="B75" s="118" t="s">
        <v>1736</v>
      </c>
      <c r="C75" s="116" t="s">
        <v>1737</v>
      </c>
      <c r="D75" s="116"/>
      <c r="E75" s="116"/>
      <c r="F75" s="116"/>
      <c r="G75" s="116"/>
      <c r="H75" s="116"/>
      <c r="I75" s="116"/>
      <c r="J75" s="116"/>
      <c r="K75" s="116"/>
      <c r="L75" s="116"/>
      <c r="M75" s="116" t="s">
        <v>1738</v>
      </c>
      <c r="N75" s="116"/>
      <c r="O75" s="116"/>
      <c r="P75" s="116"/>
      <c r="Q75" s="116"/>
      <c r="R75" s="116"/>
      <c r="S75" s="116"/>
      <c r="T75" s="116"/>
      <c r="U75" s="116"/>
      <c r="V75" s="116"/>
      <c r="W75" s="116" t="s">
        <v>1691</v>
      </c>
      <c r="X75" s="116" t="s">
        <v>1739</v>
      </c>
      <c r="Y75" s="116" t="s">
        <v>1740</v>
      </c>
      <c r="Z75" s="116"/>
      <c r="AA75" s="116"/>
      <c r="AB75" s="116"/>
      <c r="AC75" s="116" t="s">
        <v>1694</v>
      </c>
      <c r="AD75" s="116" t="s">
        <v>1741</v>
      </c>
      <c r="AE75" s="116" t="s">
        <v>1742</v>
      </c>
      <c r="AF75" s="116"/>
      <c r="AG75" s="116"/>
      <c r="AH75" s="116" t="s">
        <v>1711</v>
      </c>
      <c r="AI75" s="116"/>
      <c r="AJ75" s="116"/>
      <c r="AK75" s="116"/>
      <c r="AL75" s="116"/>
      <c r="AM75" s="116"/>
      <c r="AN75" s="116" t="s">
        <v>1743</v>
      </c>
      <c r="AO75" s="116"/>
      <c r="AP75" s="116" t="s">
        <v>1733</v>
      </c>
      <c r="AQ75" s="116"/>
      <c r="AR75" s="116"/>
      <c r="AS75" s="116" t="s">
        <v>1712</v>
      </c>
      <c r="AT75" s="116"/>
      <c r="AU75" s="116"/>
      <c r="AV75" s="116" t="s">
        <v>1744</v>
      </c>
      <c r="AW75" s="116"/>
      <c r="AX75" s="116"/>
      <c r="AY75" s="116"/>
      <c r="AZ75" s="116"/>
      <c r="BA75" s="116" t="s">
        <v>1745</v>
      </c>
      <c r="BB75" s="113"/>
    </row>
    <row r="76" spans="1:54" customFormat="1" ht="12.75" customHeight="1">
      <c r="A76" s="116" t="s">
        <v>1746</v>
      </c>
      <c r="B76" s="118" t="s">
        <v>1746</v>
      </c>
      <c r="C76" s="116" t="s">
        <v>1747</v>
      </c>
      <c r="D76" s="116"/>
      <c r="E76" s="116"/>
      <c r="F76" s="116"/>
      <c r="G76" s="116"/>
      <c r="H76" s="116"/>
      <c r="I76" s="116"/>
      <c r="J76" s="116"/>
      <c r="K76" s="116"/>
      <c r="L76" s="116"/>
      <c r="M76" s="116" t="s">
        <v>1748</v>
      </c>
      <c r="N76" s="116"/>
      <c r="O76" s="116"/>
      <c r="P76" s="116"/>
      <c r="Q76" s="116"/>
      <c r="R76" s="116"/>
      <c r="S76" s="116"/>
      <c r="T76" s="116"/>
      <c r="U76" s="116"/>
      <c r="V76" s="116"/>
      <c r="W76" s="116" t="s">
        <v>1749</v>
      </c>
      <c r="X76" s="116" t="s">
        <v>1750</v>
      </c>
      <c r="Y76" s="116" t="s">
        <v>1751</v>
      </c>
      <c r="Z76" s="116"/>
      <c r="AA76" s="116"/>
      <c r="AB76" s="116"/>
      <c r="AC76" s="116" t="s">
        <v>1752</v>
      </c>
      <c r="AD76" s="116" t="s">
        <v>1753</v>
      </c>
      <c r="AE76" s="116" t="s">
        <v>1754</v>
      </c>
      <c r="AF76" s="116"/>
      <c r="AG76" s="116"/>
      <c r="AH76" s="116" t="s">
        <v>1697</v>
      </c>
      <c r="AI76" s="116"/>
      <c r="AJ76" s="116"/>
      <c r="AK76" s="116"/>
      <c r="AL76" s="116"/>
      <c r="AM76" s="116"/>
      <c r="AN76" s="116" t="s">
        <v>1755</v>
      </c>
      <c r="AO76" s="116"/>
      <c r="AP76" s="116" t="s">
        <v>1756</v>
      </c>
      <c r="AQ76" s="116"/>
      <c r="AR76" s="116"/>
      <c r="AS76" s="116" t="s">
        <v>1700</v>
      </c>
      <c r="AT76" s="116"/>
      <c r="AU76" s="116"/>
      <c r="AV76" s="116" t="s">
        <v>1757</v>
      </c>
      <c r="AW76" s="116"/>
      <c r="AX76" s="116"/>
      <c r="AY76" s="116"/>
      <c r="AZ76" s="116"/>
      <c r="BA76" s="116" t="s">
        <v>1758</v>
      </c>
      <c r="BB76" s="113"/>
    </row>
    <row r="77" spans="1:54" customFormat="1" ht="12.75" customHeight="1">
      <c r="A77" s="116" t="s">
        <v>1759</v>
      </c>
      <c r="B77" s="118" t="s">
        <v>1759</v>
      </c>
      <c r="C77" s="116" t="s">
        <v>1760</v>
      </c>
      <c r="D77" s="116"/>
      <c r="E77" s="116"/>
      <c r="F77" s="116"/>
      <c r="G77" s="116"/>
      <c r="H77" s="116"/>
      <c r="I77" s="116"/>
      <c r="J77" s="116"/>
      <c r="K77" s="116"/>
      <c r="L77" s="116"/>
      <c r="M77" s="116"/>
      <c r="N77" s="116"/>
      <c r="O77" s="116"/>
      <c r="P77" s="116"/>
      <c r="Q77" s="116"/>
      <c r="R77" s="116"/>
      <c r="S77" s="116"/>
      <c r="T77" s="116"/>
      <c r="U77" s="116"/>
      <c r="V77" s="116"/>
      <c r="W77" s="116"/>
      <c r="X77" s="116"/>
      <c r="Y77" s="116"/>
      <c r="Z77" s="116"/>
      <c r="AA77" s="116"/>
      <c r="AB77" s="116"/>
      <c r="AC77" s="116"/>
      <c r="AD77" s="116"/>
      <c r="AE77" s="116"/>
      <c r="AF77" s="116"/>
      <c r="AG77" s="116"/>
      <c r="AH77" s="116"/>
      <c r="AI77" s="116"/>
      <c r="AJ77" s="116"/>
      <c r="AK77" s="116"/>
      <c r="AL77" s="116"/>
      <c r="AM77" s="116"/>
      <c r="AN77" s="116"/>
      <c r="AO77" s="116"/>
      <c r="AP77" s="116"/>
      <c r="AQ77" s="116"/>
      <c r="AR77" s="116"/>
      <c r="AS77" s="116"/>
      <c r="AT77" s="116"/>
      <c r="AU77" s="116"/>
      <c r="AV77" s="116"/>
      <c r="AW77" s="116"/>
      <c r="AX77" s="116"/>
      <c r="AY77" s="116"/>
      <c r="AZ77" s="116"/>
      <c r="BA77" s="116"/>
      <c r="BB77" s="113"/>
    </row>
    <row r="78" spans="1:54" customFormat="1" ht="12.75" customHeight="1">
      <c r="A78" s="116" t="s">
        <v>1761</v>
      </c>
      <c r="B78" s="118" t="s">
        <v>1761</v>
      </c>
      <c r="C78" s="116" t="s">
        <v>1762</v>
      </c>
      <c r="D78" s="116"/>
      <c r="E78" s="116"/>
      <c r="F78" s="116"/>
      <c r="G78" s="116"/>
      <c r="H78" s="116"/>
      <c r="I78" s="116"/>
      <c r="J78" s="116"/>
      <c r="K78" s="116"/>
      <c r="L78" s="116"/>
      <c r="M78" s="116"/>
      <c r="N78" s="116"/>
      <c r="O78" s="116"/>
      <c r="P78" s="116"/>
      <c r="Q78" s="116"/>
      <c r="R78" s="116"/>
      <c r="S78" s="116"/>
      <c r="T78" s="116"/>
      <c r="U78" s="116"/>
      <c r="V78" s="116"/>
      <c r="W78" s="116"/>
      <c r="X78" s="116"/>
      <c r="Y78" s="116"/>
      <c r="Z78" s="116"/>
      <c r="AA78" s="116"/>
      <c r="AB78" s="116"/>
      <c r="AC78" s="116"/>
      <c r="AD78" s="116"/>
      <c r="AE78" s="116"/>
      <c r="AF78" s="116"/>
      <c r="AG78" s="116"/>
      <c r="AH78" s="116"/>
      <c r="AI78" s="116"/>
      <c r="AJ78" s="116"/>
      <c r="AK78" s="116"/>
      <c r="AL78" s="116"/>
      <c r="AM78" s="116"/>
      <c r="AN78" s="116"/>
      <c r="AO78" s="116"/>
      <c r="AP78" s="116"/>
      <c r="AQ78" s="116"/>
      <c r="AR78" s="116"/>
      <c r="AS78" s="116"/>
      <c r="AT78" s="116"/>
      <c r="AU78" s="116"/>
      <c r="AV78" s="116"/>
      <c r="AW78" s="116"/>
      <c r="AX78" s="116"/>
      <c r="AY78" s="116"/>
      <c r="AZ78" s="116"/>
      <c r="BA78" s="116"/>
      <c r="BB78" s="113"/>
    </row>
    <row r="79" spans="1:54" customFormat="1" ht="12.75" customHeight="1">
      <c r="A79" s="116" t="s">
        <v>1763</v>
      </c>
      <c r="B79" s="118" t="s">
        <v>1763</v>
      </c>
      <c r="C79" s="116" t="s">
        <v>1689</v>
      </c>
      <c r="D79" s="116"/>
      <c r="E79" s="116"/>
      <c r="F79" s="116"/>
      <c r="G79" s="116"/>
      <c r="H79" s="116"/>
      <c r="I79" s="116"/>
      <c r="J79" s="116"/>
      <c r="K79" s="116"/>
      <c r="L79" s="116"/>
      <c r="M79" s="116" t="s">
        <v>1690</v>
      </c>
      <c r="N79" s="116"/>
      <c r="O79" s="116"/>
      <c r="P79" s="116"/>
      <c r="Q79" s="116"/>
      <c r="R79" s="116"/>
      <c r="S79" s="116"/>
      <c r="T79" s="116"/>
      <c r="U79" s="116"/>
      <c r="V79" s="116"/>
      <c r="W79" s="116" t="s">
        <v>1764</v>
      </c>
      <c r="X79" s="116"/>
      <c r="Y79" s="116"/>
      <c r="Z79" s="116"/>
      <c r="AA79" s="116"/>
      <c r="AB79" s="116"/>
      <c r="AC79" s="116"/>
      <c r="AD79" s="116"/>
      <c r="AE79" s="116"/>
      <c r="AF79" s="116"/>
      <c r="AG79" s="116"/>
      <c r="AH79" s="116"/>
      <c r="AI79" s="116"/>
      <c r="AJ79" s="116"/>
      <c r="AK79" s="116"/>
      <c r="AL79" s="116"/>
      <c r="AM79" s="116"/>
      <c r="AN79" s="116"/>
      <c r="AO79" s="116"/>
      <c r="AP79" s="116"/>
      <c r="AQ79" s="116"/>
      <c r="AR79" s="116"/>
      <c r="AS79" s="116"/>
      <c r="AT79" s="116"/>
      <c r="AU79" s="116"/>
      <c r="AV79" s="116"/>
      <c r="AW79" s="116"/>
      <c r="AX79" s="116"/>
      <c r="AY79" s="116"/>
      <c r="AZ79" s="116"/>
      <c r="BA79" s="116"/>
      <c r="BB79" s="113"/>
    </row>
    <row r="80" spans="1:54" customFormat="1" ht="12.75" customHeight="1">
      <c r="A80" s="116" t="s">
        <v>1765</v>
      </c>
      <c r="B80" s="118" t="s">
        <v>1765</v>
      </c>
      <c r="C80" s="116" t="s">
        <v>1766</v>
      </c>
      <c r="D80" s="116"/>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116"/>
      <c r="AC80" s="116"/>
      <c r="AD80" s="116"/>
      <c r="AE80" s="116"/>
      <c r="AF80" s="116"/>
      <c r="AG80" s="116"/>
      <c r="AH80" s="116"/>
      <c r="AI80" s="116"/>
      <c r="AJ80" s="116"/>
      <c r="AK80" s="116"/>
      <c r="AL80" s="116"/>
      <c r="AM80" s="116"/>
      <c r="AN80" s="116"/>
      <c r="AO80" s="116"/>
      <c r="AP80" s="116"/>
      <c r="AQ80" s="116"/>
      <c r="AR80" s="116"/>
      <c r="AS80" s="116"/>
      <c r="AT80" s="116"/>
      <c r="AU80" s="116"/>
      <c r="AV80" s="116"/>
      <c r="AW80" s="116"/>
      <c r="AX80" s="116"/>
      <c r="AY80" s="116"/>
      <c r="AZ80" s="116"/>
      <c r="BA80" s="116"/>
      <c r="BB80" s="113"/>
    </row>
    <row r="81" spans="1:54" customFormat="1" ht="12.75" customHeight="1">
      <c r="A81" s="116" t="s">
        <v>1767</v>
      </c>
      <c r="B81" s="118" t="s">
        <v>1767</v>
      </c>
      <c r="C81" s="116" t="s">
        <v>1768</v>
      </c>
      <c r="D81" s="116"/>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116"/>
      <c r="AC81" s="116"/>
      <c r="AD81" s="116"/>
      <c r="AE81" s="116"/>
      <c r="AF81" s="116"/>
      <c r="AG81" s="116"/>
      <c r="AH81" s="116"/>
      <c r="AI81" s="116"/>
      <c r="AJ81" s="116"/>
      <c r="AK81" s="116"/>
      <c r="AL81" s="116"/>
      <c r="AM81" s="116"/>
      <c r="AN81" s="116"/>
      <c r="AO81" s="116"/>
      <c r="AP81" s="116"/>
      <c r="AQ81" s="116"/>
      <c r="AR81" s="116"/>
      <c r="AS81" s="116"/>
      <c r="AT81" s="116"/>
      <c r="AU81" s="116"/>
      <c r="AV81" s="116"/>
      <c r="AW81" s="116"/>
      <c r="AX81" s="116"/>
      <c r="AY81" s="116"/>
      <c r="AZ81" s="116"/>
      <c r="BA81" s="116"/>
      <c r="BB81" s="113"/>
    </row>
    <row r="82" spans="1:54" customFormat="1" ht="12.75" customHeight="1">
      <c r="A82" s="116" t="s">
        <v>1769</v>
      </c>
      <c r="B82" s="118" t="s">
        <v>1769</v>
      </c>
      <c r="C82" s="116" t="s">
        <v>1770</v>
      </c>
      <c r="D82" s="116"/>
      <c r="E82" s="116"/>
      <c r="F82" s="116"/>
      <c r="G82" s="116"/>
      <c r="H82" s="116"/>
      <c r="I82" s="116"/>
      <c r="J82" s="116"/>
      <c r="K82" s="116"/>
      <c r="L82" s="116"/>
      <c r="M82" s="116"/>
      <c r="N82" s="116"/>
      <c r="O82" s="116"/>
      <c r="P82" s="116"/>
      <c r="Q82" s="116"/>
      <c r="R82" s="116"/>
      <c r="S82" s="116"/>
      <c r="T82" s="116"/>
      <c r="U82" s="116"/>
      <c r="V82" s="116"/>
      <c r="W82" s="116"/>
      <c r="X82" s="116"/>
      <c r="Y82" s="116"/>
      <c r="Z82" s="116"/>
      <c r="AA82" s="116"/>
      <c r="AB82" s="116"/>
      <c r="AC82" s="116"/>
      <c r="AD82" s="116"/>
      <c r="AE82" s="116"/>
      <c r="AF82" s="116"/>
      <c r="AG82" s="116"/>
      <c r="AH82" s="116"/>
      <c r="AI82" s="116"/>
      <c r="AJ82" s="116"/>
      <c r="AK82" s="116"/>
      <c r="AL82" s="116"/>
      <c r="AM82" s="116"/>
      <c r="AN82" s="116"/>
      <c r="AO82" s="116"/>
      <c r="AP82" s="116"/>
      <c r="AQ82" s="116"/>
      <c r="AR82" s="116"/>
      <c r="AS82" s="116"/>
      <c r="AT82" s="116"/>
      <c r="AU82" s="116"/>
      <c r="AV82" s="116"/>
      <c r="AW82" s="116"/>
      <c r="AX82" s="116"/>
      <c r="AY82" s="116"/>
      <c r="AZ82" s="116"/>
      <c r="BA82" s="116"/>
      <c r="BB82" s="113"/>
    </row>
    <row r="83" spans="1:54" customFormat="1" ht="12.75" customHeight="1">
      <c r="A83" s="116" t="s">
        <v>1771</v>
      </c>
      <c r="B83" s="118" t="s">
        <v>1771</v>
      </c>
      <c r="C83" s="116" t="s">
        <v>1714</v>
      </c>
      <c r="D83" s="116"/>
      <c r="E83" s="116"/>
      <c r="F83" s="116"/>
      <c r="G83" s="116"/>
      <c r="H83" s="116"/>
      <c r="I83" s="116"/>
      <c r="J83" s="116"/>
      <c r="K83" s="116"/>
      <c r="L83" s="116"/>
      <c r="M83" s="116" t="s">
        <v>1715</v>
      </c>
      <c r="N83" s="116"/>
      <c r="O83" s="116"/>
      <c r="P83" s="116"/>
      <c r="Q83" s="116"/>
      <c r="R83" s="116"/>
      <c r="S83" s="116"/>
      <c r="T83" s="116"/>
      <c r="U83" s="116"/>
      <c r="V83" s="116"/>
      <c r="W83" s="116" t="s">
        <v>1772</v>
      </c>
      <c r="X83" s="116"/>
      <c r="Y83" s="116"/>
      <c r="Z83" s="116"/>
      <c r="AA83" s="116"/>
      <c r="AB83" s="116"/>
      <c r="AC83" s="116"/>
      <c r="AD83" s="116"/>
      <c r="AE83" s="116"/>
      <c r="AF83" s="116"/>
      <c r="AG83" s="116"/>
      <c r="AH83" s="116"/>
      <c r="AI83" s="116"/>
      <c r="AJ83" s="116"/>
      <c r="AK83" s="116"/>
      <c r="AL83" s="116"/>
      <c r="AM83" s="116"/>
      <c r="AN83" s="116"/>
      <c r="AO83" s="116"/>
      <c r="AP83" s="116"/>
      <c r="AQ83" s="116"/>
      <c r="AR83" s="116"/>
      <c r="AS83" s="116"/>
      <c r="AT83" s="116"/>
      <c r="AU83" s="116"/>
      <c r="AV83" s="116"/>
      <c r="AW83" s="116"/>
      <c r="AX83" s="116"/>
      <c r="AY83" s="116"/>
      <c r="AZ83" s="116"/>
      <c r="BA83" s="116"/>
      <c r="BB83" s="113"/>
    </row>
    <row r="84" spans="1:54" customFormat="1" ht="12.75" customHeight="1">
      <c r="A84" s="116" t="s">
        <v>1773</v>
      </c>
      <c r="B84" s="118" t="s">
        <v>1773</v>
      </c>
      <c r="C84" s="116" t="s">
        <v>1726</v>
      </c>
      <c r="D84" s="116"/>
      <c r="E84" s="116"/>
      <c r="F84" s="116"/>
      <c r="G84" s="116"/>
      <c r="H84" s="116"/>
      <c r="I84" s="116"/>
      <c r="J84" s="116"/>
      <c r="K84" s="116"/>
      <c r="L84" s="116"/>
      <c r="M84" s="116" t="s">
        <v>1727</v>
      </c>
      <c r="N84" s="116"/>
      <c r="O84" s="116"/>
      <c r="P84" s="116"/>
      <c r="Q84" s="116"/>
      <c r="R84" s="116"/>
      <c r="S84" s="116"/>
      <c r="T84" s="116"/>
      <c r="U84" s="116"/>
      <c r="V84" s="116"/>
      <c r="W84" s="116" t="s">
        <v>1774</v>
      </c>
      <c r="X84" s="116"/>
      <c r="Y84" s="116"/>
      <c r="Z84" s="116"/>
      <c r="AA84" s="116"/>
      <c r="AB84" s="116"/>
      <c r="AC84" s="116"/>
      <c r="AD84" s="116"/>
      <c r="AE84" s="116"/>
      <c r="AF84" s="116"/>
      <c r="AG84" s="116"/>
      <c r="AH84" s="116"/>
      <c r="AI84" s="116"/>
      <c r="AJ84" s="116"/>
      <c r="AK84" s="116"/>
      <c r="AL84" s="116"/>
      <c r="AM84" s="116"/>
      <c r="AN84" s="116"/>
      <c r="AO84" s="116"/>
      <c r="AP84" s="116"/>
      <c r="AQ84" s="116"/>
      <c r="AR84" s="116"/>
      <c r="AS84" s="116"/>
      <c r="AT84" s="116"/>
      <c r="AU84" s="116"/>
      <c r="AV84" s="116"/>
      <c r="AW84" s="116"/>
      <c r="AX84" s="116"/>
      <c r="AY84" s="116"/>
      <c r="AZ84" s="116"/>
      <c r="BA84" s="116"/>
      <c r="BB84" s="113"/>
    </row>
    <row r="85" spans="1:54" customFormat="1" ht="12.75" customHeight="1">
      <c r="A85" s="116" t="s">
        <v>1775</v>
      </c>
      <c r="B85" s="118" t="s">
        <v>1775</v>
      </c>
      <c r="C85" s="116" t="s">
        <v>1737</v>
      </c>
      <c r="D85" s="116"/>
      <c r="E85" s="116"/>
      <c r="F85" s="116"/>
      <c r="G85" s="116"/>
      <c r="H85" s="116"/>
      <c r="I85" s="116"/>
      <c r="J85" s="116"/>
      <c r="K85" s="116"/>
      <c r="L85" s="116"/>
      <c r="M85" s="116" t="s">
        <v>1738</v>
      </c>
      <c r="N85" s="116"/>
      <c r="O85" s="116"/>
      <c r="P85" s="116"/>
      <c r="Q85" s="116"/>
      <c r="R85" s="116"/>
      <c r="S85" s="116"/>
      <c r="T85" s="116"/>
      <c r="U85" s="116"/>
      <c r="V85" s="116"/>
      <c r="W85" s="116" t="s">
        <v>1776</v>
      </c>
      <c r="X85" s="116"/>
      <c r="Y85" s="116"/>
      <c r="Z85" s="116"/>
      <c r="AA85" s="116"/>
      <c r="AB85" s="116"/>
      <c r="AC85" s="116"/>
      <c r="AD85" s="116"/>
      <c r="AE85" s="116"/>
      <c r="AF85" s="116"/>
      <c r="AG85" s="116"/>
      <c r="AH85" s="116"/>
      <c r="AI85" s="116"/>
      <c r="AJ85" s="116"/>
      <c r="AK85" s="116"/>
      <c r="AL85" s="116"/>
      <c r="AM85" s="116"/>
      <c r="AN85" s="116"/>
      <c r="AO85" s="116"/>
      <c r="AP85" s="116"/>
      <c r="AQ85" s="116"/>
      <c r="AR85" s="116"/>
      <c r="AS85" s="116"/>
      <c r="AT85" s="116"/>
      <c r="AU85" s="116"/>
      <c r="AV85" s="116"/>
      <c r="AW85" s="116"/>
      <c r="AX85" s="116"/>
      <c r="AY85" s="116"/>
      <c r="AZ85" s="116"/>
      <c r="BA85" s="116"/>
      <c r="BB85" s="113"/>
    </row>
    <row r="86" spans="1:54" customFormat="1" ht="12.75" customHeight="1">
      <c r="A86" s="116" t="s">
        <v>1777</v>
      </c>
      <c r="B86" s="118" t="s">
        <v>1777</v>
      </c>
      <c r="C86" s="116" t="s">
        <v>1747</v>
      </c>
      <c r="D86" s="116"/>
      <c r="E86" s="116"/>
      <c r="F86" s="116"/>
      <c r="G86" s="116"/>
      <c r="H86" s="116"/>
      <c r="I86" s="116"/>
      <c r="J86" s="116"/>
      <c r="K86" s="116"/>
      <c r="L86" s="116"/>
      <c r="M86" s="116" t="s">
        <v>1748</v>
      </c>
      <c r="N86" s="116"/>
      <c r="O86" s="116"/>
      <c r="P86" s="116"/>
      <c r="Q86" s="116"/>
      <c r="R86" s="116"/>
      <c r="S86" s="116"/>
      <c r="T86" s="116"/>
      <c r="U86" s="116"/>
      <c r="V86" s="116"/>
      <c r="W86" s="116" t="s">
        <v>1778</v>
      </c>
      <c r="X86" s="116"/>
      <c r="Y86" s="116"/>
      <c r="Z86" s="116"/>
      <c r="AA86" s="116"/>
      <c r="AB86" s="116"/>
      <c r="AC86" s="116"/>
      <c r="AD86" s="116"/>
      <c r="AE86" s="116"/>
      <c r="AF86" s="116"/>
      <c r="AG86" s="116"/>
      <c r="AH86" s="116"/>
      <c r="AI86" s="116"/>
      <c r="AJ86" s="116"/>
      <c r="AK86" s="116"/>
      <c r="AL86" s="116"/>
      <c r="AM86" s="116"/>
      <c r="AN86" s="116"/>
      <c r="AO86" s="116"/>
      <c r="AP86" s="116"/>
      <c r="AQ86" s="116"/>
      <c r="AR86" s="116"/>
      <c r="AS86" s="116"/>
      <c r="AT86" s="116"/>
      <c r="AU86" s="116"/>
      <c r="AV86" s="116"/>
      <c r="AW86" s="116"/>
      <c r="AX86" s="116"/>
      <c r="AY86" s="116"/>
      <c r="AZ86" s="116"/>
      <c r="BA86" s="116"/>
      <c r="BB86" s="113"/>
    </row>
    <row r="87" spans="1:54" customFormat="1" ht="12.75" customHeight="1">
      <c r="A87" s="116" t="s">
        <v>1779</v>
      </c>
      <c r="B87" s="118" t="s">
        <v>1779</v>
      </c>
      <c r="C87" s="116" t="s">
        <v>1760</v>
      </c>
      <c r="D87" s="116"/>
      <c r="E87" s="116"/>
      <c r="F87" s="116"/>
      <c r="G87" s="116"/>
      <c r="H87" s="116"/>
      <c r="I87" s="116"/>
      <c r="J87" s="116"/>
      <c r="K87" s="116"/>
      <c r="L87" s="116"/>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116"/>
      <c r="AK87" s="116"/>
      <c r="AL87" s="116"/>
      <c r="AM87" s="116"/>
      <c r="AN87" s="116"/>
      <c r="AO87" s="116"/>
      <c r="AP87" s="116"/>
      <c r="AQ87" s="116"/>
      <c r="AR87" s="116"/>
      <c r="AS87" s="116"/>
      <c r="AT87" s="116"/>
      <c r="AU87" s="116"/>
      <c r="AV87" s="116"/>
      <c r="AW87" s="116"/>
      <c r="AX87" s="116"/>
      <c r="AY87" s="116"/>
      <c r="AZ87" s="116"/>
      <c r="BA87" s="116"/>
      <c r="BB87" s="113"/>
    </row>
    <row r="88" spans="1:54" customFormat="1" ht="12.75" customHeight="1">
      <c r="A88" s="116" t="s">
        <v>1780</v>
      </c>
      <c r="B88" s="118" t="s">
        <v>1780</v>
      </c>
      <c r="C88" s="116" t="s">
        <v>1762</v>
      </c>
      <c r="D88" s="116"/>
      <c r="E88" s="116"/>
      <c r="F88" s="116"/>
      <c r="G88" s="116"/>
      <c r="H88" s="116"/>
      <c r="I88" s="116"/>
      <c r="J88" s="116"/>
      <c r="K88" s="116"/>
      <c r="L88" s="116"/>
      <c r="M88" s="116"/>
      <c r="N88" s="116"/>
      <c r="O88" s="116"/>
      <c r="P88" s="116"/>
      <c r="Q88" s="116"/>
      <c r="R88" s="116"/>
      <c r="S88" s="116"/>
      <c r="T88" s="116"/>
      <c r="U88" s="116"/>
      <c r="V88" s="116"/>
      <c r="W88" s="116"/>
      <c r="X88" s="116"/>
      <c r="Y88" s="116"/>
      <c r="Z88" s="116"/>
      <c r="AA88" s="116"/>
      <c r="AB88" s="116"/>
      <c r="AC88" s="116"/>
      <c r="AD88" s="116"/>
      <c r="AE88" s="116"/>
      <c r="AF88" s="116"/>
      <c r="AG88" s="116"/>
      <c r="AH88" s="116"/>
      <c r="AI88" s="116"/>
      <c r="AJ88" s="116"/>
      <c r="AK88" s="116"/>
      <c r="AL88" s="116"/>
      <c r="AM88" s="116"/>
      <c r="AN88" s="116"/>
      <c r="AO88" s="116"/>
      <c r="AP88" s="116"/>
      <c r="AQ88" s="116"/>
      <c r="AR88" s="116"/>
      <c r="AS88" s="116"/>
      <c r="AT88" s="116"/>
      <c r="AU88" s="116"/>
      <c r="AV88" s="116"/>
      <c r="AW88" s="116"/>
      <c r="AX88" s="116"/>
      <c r="AY88" s="116"/>
      <c r="AZ88" s="116"/>
      <c r="BA88" s="116"/>
      <c r="BB88" s="113"/>
    </row>
    <row r="89" spans="1:54" customFormat="1" ht="12.75" customHeight="1">
      <c r="A89" s="116" t="s">
        <v>1781</v>
      </c>
      <c r="B89" s="118" t="s">
        <v>1781</v>
      </c>
      <c r="C89" s="116" t="s">
        <v>1782</v>
      </c>
      <c r="D89" s="116" t="s">
        <v>1782</v>
      </c>
      <c r="E89" s="116" t="s">
        <v>1697</v>
      </c>
      <c r="F89" s="116"/>
      <c r="G89" s="116" t="s">
        <v>1783</v>
      </c>
      <c r="H89" s="116"/>
      <c r="I89" s="116" t="s">
        <v>1784</v>
      </c>
      <c r="J89" s="116" t="s">
        <v>1783</v>
      </c>
      <c r="K89" s="116" t="s">
        <v>1785</v>
      </c>
      <c r="L89" s="116" t="s">
        <v>1697</v>
      </c>
      <c r="M89" s="116" t="s">
        <v>1786</v>
      </c>
      <c r="N89" s="116" t="s">
        <v>1787</v>
      </c>
      <c r="O89" s="116" t="s">
        <v>1788</v>
      </c>
      <c r="P89" s="116" t="s">
        <v>1789</v>
      </c>
      <c r="Q89" s="116" t="s">
        <v>1784</v>
      </c>
      <c r="R89" s="116" t="s">
        <v>1790</v>
      </c>
      <c r="S89" s="116" t="s">
        <v>1791</v>
      </c>
      <c r="T89" s="116" t="s">
        <v>1785</v>
      </c>
      <c r="U89" s="116" t="s">
        <v>1792</v>
      </c>
      <c r="V89" s="116"/>
      <c r="W89" s="116" t="s">
        <v>1793</v>
      </c>
      <c r="X89" s="116" t="s">
        <v>1794</v>
      </c>
      <c r="Y89" s="116" t="s">
        <v>1795</v>
      </c>
      <c r="Z89" s="116" t="s">
        <v>1796</v>
      </c>
      <c r="AA89" s="116"/>
      <c r="AB89" s="116" t="s">
        <v>1797</v>
      </c>
      <c r="AC89" s="116" t="s">
        <v>1798</v>
      </c>
      <c r="AD89" s="116" t="s">
        <v>1799</v>
      </c>
      <c r="AE89" s="116" t="s">
        <v>1800</v>
      </c>
      <c r="AF89" s="116" t="s">
        <v>1801</v>
      </c>
      <c r="AG89" s="116" t="s">
        <v>1802</v>
      </c>
      <c r="AH89" s="116" t="s">
        <v>1697</v>
      </c>
      <c r="AI89" s="116" t="s">
        <v>1803</v>
      </c>
      <c r="AJ89" s="116"/>
      <c r="AK89" s="116" t="s">
        <v>1804</v>
      </c>
      <c r="AL89" s="116" t="s">
        <v>1697</v>
      </c>
      <c r="AM89" s="116" t="s">
        <v>1805</v>
      </c>
      <c r="AN89" s="116" t="s">
        <v>1806</v>
      </c>
      <c r="AO89" s="116" t="s">
        <v>1783</v>
      </c>
      <c r="AP89" s="116" t="s">
        <v>1807</v>
      </c>
      <c r="AQ89" s="116"/>
      <c r="AR89" s="116"/>
      <c r="AS89" s="116" t="s">
        <v>1808</v>
      </c>
      <c r="AT89" s="116" t="s">
        <v>1809</v>
      </c>
      <c r="AU89" s="116" t="s">
        <v>1785</v>
      </c>
      <c r="AV89" s="116" t="s">
        <v>1701</v>
      </c>
      <c r="AW89" s="116" t="s">
        <v>1810</v>
      </c>
      <c r="AX89" s="116"/>
      <c r="AY89" s="116" t="s">
        <v>1782</v>
      </c>
      <c r="AZ89" s="116" t="s">
        <v>1783</v>
      </c>
      <c r="BA89" s="116" t="s">
        <v>1811</v>
      </c>
      <c r="BB89" s="113"/>
    </row>
    <row r="90" spans="1:54" customFormat="1" ht="12.75" customHeight="1">
      <c r="A90" s="116" t="s">
        <v>1812</v>
      </c>
      <c r="B90" s="118" t="s">
        <v>1812</v>
      </c>
      <c r="C90" s="116" t="s">
        <v>1704</v>
      </c>
      <c r="D90" s="116"/>
      <c r="E90" s="116"/>
      <c r="F90" s="116"/>
      <c r="G90" s="116"/>
      <c r="H90" s="116"/>
      <c r="I90" s="116"/>
      <c r="J90" s="116"/>
      <c r="K90" s="116"/>
      <c r="L90" s="116"/>
      <c r="M90" s="116"/>
      <c r="N90" s="116"/>
      <c r="O90" s="116"/>
      <c r="P90" s="116"/>
      <c r="Q90" s="116"/>
      <c r="R90" s="116"/>
      <c r="S90" s="116"/>
      <c r="T90" s="116"/>
      <c r="U90" s="116"/>
      <c r="V90" s="116"/>
      <c r="W90" s="116"/>
      <c r="X90" s="116"/>
      <c r="Y90" s="116"/>
      <c r="Z90" s="116"/>
      <c r="AA90" s="116"/>
      <c r="AB90" s="116"/>
      <c r="AC90" s="116"/>
      <c r="AD90" s="116"/>
      <c r="AE90" s="116"/>
      <c r="AF90" s="116"/>
      <c r="AG90" s="116"/>
      <c r="AH90" s="116"/>
      <c r="AI90" s="116"/>
      <c r="AJ90" s="116"/>
      <c r="AK90" s="116"/>
      <c r="AL90" s="116"/>
      <c r="AM90" s="116"/>
      <c r="AN90" s="116" t="s">
        <v>1813</v>
      </c>
      <c r="AO90" s="116"/>
      <c r="AP90" s="116"/>
      <c r="AQ90" s="116"/>
      <c r="AR90" s="116"/>
      <c r="AS90" s="116"/>
      <c r="AT90" s="116"/>
      <c r="AU90" s="116"/>
      <c r="AV90" s="116"/>
      <c r="AW90" s="116"/>
      <c r="AX90" s="116"/>
      <c r="AY90" s="116"/>
      <c r="AZ90" s="116"/>
      <c r="BA90" s="116"/>
      <c r="BB90" s="113"/>
    </row>
    <row r="91" spans="1:54" customFormat="1" ht="12.75" customHeight="1">
      <c r="A91" s="116" t="s">
        <v>1814</v>
      </c>
      <c r="B91" s="118" t="s">
        <v>1814</v>
      </c>
      <c r="C91" s="116" t="s">
        <v>1815</v>
      </c>
      <c r="D91" s="116"/>
      <c r="E91" s="116"/>
      <c r="F91" s="116"/>
      <c r="G91" s="116"/>
      <c r="H91" s="116"/>
      <c r="I91" s="116"/>
      <c r="J91" s="116"/>
      <c r="K91" s="116"/>
      <c r="L91" s="116"/>
      <c r="M91" s="116"/>
      <c r="N91" s="116"/>
      <c r="O91" s="116"/>
      <c r="P91" s="116"/>
      <c r="Q91" s="116"/>
      <c r="R91" s="116"/>
      <c r="S91" s="116"/>
      <c r="T91" s="116"/>
      <c r="U91" s="116"/>
      <c r="V91" s="116"/>
      <c r="W91" s="116"/>
      <c r="X91" s="116"/>
      <c r="Y91" s="116"/>
      <c r="Z91" s="116"/>
      <c r="AA91" s="116"/>
      <c r="AB91" s="116"/>
      <c r="AC91" s="116"/>
      <c r="AD91" s="116"/>
      <c r="AE91" s="116"/>
      <c r="AF91" s="116"/>
      <c r="AG91" s="116"/>
      <c r="AH91" s="116"/>
      <c r="AI91" s="116"/>
      <c r="AJ91" s="116"/>
      <c r="AK91" s="116"/>
      <c r="AL91" s="116"/>
      <c r="AM91" s="116"/>
      <c r="AN91" s="116"/>
      <c r="AO91" s="116"/>
      <c r="AP91" s="116"/>
      <c r="AQ91" s="116"/>
      <c r="AR91" s="116"/>
      <c r="AS91" s="116"/>
      <c r="AT91" s="116"/>
      <c r="AU91" s="116"/>
      <c r="AV91" s="116"/>
      <c r="AW91" s="116"/>
      <c r="AX91" s="116"/>
      <c r="AY91" s="116"/>
      <c r="AZ91" s="116"/>
      <c r="BA91" s="116" t="s">
        <v>1816</v>
      </c>
      <c r="BB91" s="113"/>
    </row>
    <row r="92" spans="1:54" customFormat="1" ht="12.75" customHeight="1">
      <c r="A92" s="116" t="s">
        <v>1817</v>
      </c>
      <c r="B92" s="118" t="s">
        <v>1817</v>
      </c>
      <c r="C92" s="116" t="s">
        <v>1818</v>
      </c>
      <c r="D92" s="116"/>
      <c r="E92" s="116" t="s">
        <v>1711</v>
      </c>
      <c r="F92" s="116"/>
      <c r="G92" s="116" t="s">
        <v>1819</v>
      </c>
      <c r="H92" s="116"/>
      <c r="I92" s="116"/>
      <c r="J92" s="116" t="s">
        <v>1819</v>
      </c>
      <c r="K92" s="116"/>
      <c r="L92" s="116" t="s">
        <v>1711</v>
      </c>
      <c r="M92" s="116"/>
      <c r="N92" s="116"/>
      <c r="O92" s="116"/>
      <c r="P92" s="116"/>
      <c r="Q92" s="116"/>
      <c r="R92" s="116"/>
      <c r="S92" s="116"/>
      <c r="T92" s="116"/>
      <c r="U92" s="116"/>
      <c r="V92" s="116"/>
      <c r="W92" s="116"/>
      <c r="X92" s="116"/>
      <c r="Y92" s="116"/>
      <c r="Z92" s="116"/>
      <c r="AA92" s="116"/>
      <c r="AB92" s="116"/>
      <c r="AC92" s="116"/>
      <c r="AD92" s="116"/>
      <c r="AE92" s="116"/>
      <c r="AF92" s="116"/>
      <c r="AG92" s="116"/>
      <c r="AH92" s="116" t="s">
        <v>1711</v>
      </c>
      <c r="AI92" s="116"/>
      <c r="AJ92" s="116"/>
      <c r="AK92" s="116"/>
      <c r="AL92" s="116" t="s">
        <v>1711</v>
      </c>
      <c r="AM92" s="116"/>
      <c r="AN92" s="116"/>
      <c r="AO92" s="116"/>
      <c r="AP92" s="116"/>
      <c r="AQ92" s="116"/>
      <c r="AR92" s="116"/>
      <c r="AS92" s="116" t="s">
        <v>1711</v>
      </c>
      <c r="AT92" s="116"/>
      <c r="AU92" s="116"/>
      <c r="AV92" s="116"/>
      <c r="AW92" s="116"/>
      <c r="AX92" s="116"/>
      <c r="AY92" s="116"/>
      <c r="AZ92" s="116"/>
      <c r="BA92" s="116"/>
      <c r="BB92" s="113"/>
    </row>
    <row r="93" spans="1:54" customFormat="1" ht="12.75" customHeight="1">
      <c r="A93" s="116" t="s">
        <v>1820</v>
      </c>
      <c r="B93" s="118" t="s">
        <v>1820</v>
      </c>
      <c r="C93" s="116" t="s">
        <v>1821</v>
      </c>
      <c r="D93" s="116" t="s">
        <v>1821</v>
      </c>
      <c r="E93" s="116" t="s">
        <v>1822</v>
      </c>
      <c r="F93" s="116"/>
      <c r="G93" s="116" t="s">
        <v>1823</v>
      </c>
      <c r="H93" s="116"/>
      <c r="I93" s="116" t="s">
        <v>1824</v>
      </c>
      <c r="J93" s="116" t="s">
        <v>1823</v>
      </c>
      <c r="K93" s="116" t="s">
        <v>1825</v>
      </c>
      <c r="L93" s="116" t="s">
        <v>630</v>
      </c>
      <c r="M93" s="116" t="s">
        <v>1826</v>
      </c>
      <c r="N93" s="116" t="s">
        <v>1827</v>
      </c>
      <c r="O93" s="116" t="s">
        <v>1828</v>
      </c>
      <c r="P93" s="116" t="s">
        <v>1829</v>
      </c>
      <c r="Q93" s="116" t="s">
        <v>1830</v>
      </c>
      <c r="R93" s="116" t="s">
        <v>1831</v>
      </c>
      <c r="S93" s="116" t="s">
        <v>1832</v>
      </c>
      <c r="T93" s="116" t="s">
        <v>1833</v>
      </c>
      <c r="U93" s="116" t="s">
        <v>1834</v>
      </c>
      <c r="V93" s="116"/>
      <c r="W93" s="116" t="s">
        <v>1835</v>
      </c>
      <c r="X93" s="116" t="s">
        <v>1836</v>
      </c>
      <c r="Y93" s="116" t="s">
        <v>1795</v>
      </c>
      <c r="Z93" s="116" t="s">
        <v>1837</v>
      </c>
      <c r="AA93" s="116"/>
      <c r="AB93" s="116" t="s">
        <v>1838</v>
      </c>
      <c r="AC93" s="116" t="s">
        <v>1839</v>
      </c>
      <c r="AD93" s="116" t="s">
        <v>1840</v>
      </c>
      <c r="AE93" s="116" t="s">
        <v>1841</v>
      </c>
      <c r="AF93" s="116" t="s">
        <v>1825</v>
      </c>
      <c r="AG93" s="116" t="s">
        <v>1837</v>
      </c>
      <c r="AH93" s="116" t="s">
        <v>630</v>
      </c>
      <c r="AI93" s="116" t="s">
        <v>1842</v>
      </c>
      <c r="AJ93" s="116"/>
      <c r="AK93" s="116" t="s">
        <v>1843</v>
      </c>
      <c r="AL93" s="116" t="s">
        <v>630</v>
      </c>
      <c r="AM93" s="116" t="s">
        <v>1844</v>
      </c>
      <c r="AN93" s="116" t="s">
        <v>1845</v>
      </c>
      <c r="AO93" s="116" t="s">
        <v>1823</v>
      </c>
      <c r="AP93" s="116" t="s">
        <v>1846</v>
      </c>
      <c r="AQ93" s="116"/>
      <c r="AR93" s="116"/>
      <c r="AS93" s="116" t="s">
        <v>630</v>
      </c>
      <c r="AT93" s="116" t="s">
        <v>1847</v>
      </c>
      <c r="AU93" s="116" t="s">
        <v>1848</v>
      </c>
      <c r="AV93" s="116" t="s">
        <v>1723</v>
      </c>
      <c r="AW93" s="116" t="s">
        <v>1849</v>
      </c>
      <c r="AX93" s="116"/>
      <c r="AY93" s="116" t="s">
        <v>1821</v>
      </c>
      <c r="AZ93" s="116" t="s">
        <v>1823</v>
      </c>
      <c r="BA93" s="116" t="s">
        <v>1850</v>
      </c>
      <c r="BB93" s="113"/>
    </row>
    <row r="94" spans="1:54" customFormat="1" ht="12.75" customHeight="1">
      <c r="A94" s="116" t="s">
        <v>1851</v>
      </c>
      <c r="B94" s="118" t="s">
        <v>1851</v>
      </c>
      <c r="C94" s="116" t="s">
        <v>1852</v>
      </c>
      <c r="D94" s="116" t="s">
        <v>1852</v>
      </c>
      <c r="E94" s="116" t="s">
        <v>1853</v>
      </c>
      <c r="F94" s="116"/>
      <c r="G94" s="116" t="s">
        <v>1854</v>
      </c>
      <c r="H94" s="116"/>
      <c r="I94" s="116" t="s">
        <v>1855</v>
      </c>
      <c r="J94" s="116" t="s">
        <v>1854</v>
      </c>
      <c r="K94" s="116" t="s">
        <v>1856</v>
      </c>
      <c r="L94" s="116" t="s">
        <v>1853</v>
      </c>
      <c r="M94" s="116" t="s">
        <v>1857</v>
      </c>
      <c r="N94" s="116" t="s">
        <v>1858</v>
      </c>
      <c r="O94" s="116" t="s">
        <v>1859</v>
      </c>
      <c r="P94" s="116" t="s">
        <v>1860</v>
      </c>
      <c r="Q94" s="116" t="s">
        <v>1855</v>
      </c>
      <c r="R94" s="116" t="s">
        <v>1861</v>
      </c>
      <c r="S94" s="116" t="s">
        <v>1862</v>
      </c>
      <c r="T94" s="116" t="s">
        <v>1863</v>
      </c>
      <c r="U94" s="116" t="s">
        <v>1864</v>
      </c>
      <c r="V94" s="116"/>
      <c r="W94" s="116" t="s">
        <v>1865</v>
      </c>
      <c r="X94" s="116" t="s">
        <v>1865</v>
      </c>
      <c r="Y94" s="116" t="s">
        <v>1795</v>
      </c>
      <c r="Z94" s="116" t="s">
        <v>1866</v>
      </c>
      <c r="AA94" s="116"/>
      <c r="AB94" s="116" t="s">
        <v>1867</v>
      </c>
      <c r="AC94" s="116" t="s">
        <v>1868</v>
      </c>
      <c r="AD94" s="116" t="s">
        <v>1869</v>
      </c>
      <c r="AE94" s="116" t="s">
        <v>1870</v>
      </c>
      <c r="AF94" s="116" t="s">
        <v>1871</v>
      </c>
      <c r="AG94" s="116" t="s">
        <v>1866</v>
      </c>
      <c r="AH94" s="116" t="s">
        <v>1853</v>
      </c>
      <c r="AI94" s="116" t="s">
        <v>1872</v>
      </c>
      <c r="AJ94" s="116"/>
      <c r="AK94" s="116" t="s">
        <v>1858</v>
      </c>
      <c r="AL94" s="116" t="s">
        <v>1853</v>
      </c>
      <c r="AM94" s="116" t="s">
        <v>1873</v>
      </c>
      <c r="AN94" s="116" t="s">
        <v>1874</v>
      </c>
      <c r="AO94" s="116" t="s">
        <v>1854</v>
      </c>
      <c r="AP94" s="116" t="s">
        <v>1875</v>
      </c>
      <c r="AQ94" s="116"/>
      <c r="AR94" s="116"/>
      <c r="AS94" s="116" t="s">
        <v>1853</v>
      </c>
      <c r="AT94" s="116" t="s">
        <v>1876</v>
      </c>
      <c r="AU94" s="116" t="s">
        <v>1877</v>
      </c>
      <c r="AV94" s="116" t="s">
        <v>1734</v>
      </c>
      <c r="AW94" s="116" t="s">
        <v>1878</v>
      </c>
      <c r="AX94" s="116"/>
      <c r="AY94" s="116" t="s">
        <v>1852</v>
      </c>
      <c r="AZ94" s="116" t="s">
        <v>1854</v>
      </c>
      <c r="BA94" s="116" t="s">
        <v>1879</v>
      </c>
      <c r="BB94" s="113"/>
    </row>
    <row r="95" spans="1:54" customFormat="1" ht="12.75" customHeight="1">
      <c r="A95" s="116" t="s">
        <v>1880</v>
      </c>
      <c r="B95" s="118" t="s">
        <v>1880</v>
      </c>
      <c r="C95" s="116" t="s">
        <v>1881</v>
      </c>
      <c r="D95" s="116" t="s">
        <v>1881</v>
      </c>
      <c r="E95" s="116" t="s">
        <v>1882</v>
      </c>
      <c r="F95" s="116"/>
      <c r="G95" s="116" t="s">
        <v>1883</v>
      </c>
      <c r="H95" s="116"/>
      <c r="I95" s="116" t="s">
        <v>1884</v>
      </c>
      <c r="J95" s="116" t="s">
        <v>1885</v>
      </c>
      <c r="K95" s="116" t="s">
        <v>1886</v>
      </c>
      <c r="L95" s="116" t="s">
        <v>1887</v>
      </c>
      <c r="M95" s="116" t="s">
        <v>1888</v>
      </c>
      <c r="N95" s="116" t="s">
        <v>1889</v>
      </c>
      <c r="O95" s="116" t="s">
        <v>1890</v>
      </c>
      <c r="P95" s="116" t="s">
        <v>1891</v>
      </c>
      <c r="Q95" s="116" t="s">
        <v>1884</v>
      </c>
      <c r="R95" s="116" t="s">
        <v>1892</v>
      </c>
      <c r="S95" s="116" t="s">
        <v>1893</v>
      </c>
      <c r="T95" s="116" t="s">
        <v>1894</v>
      </c>
      <c r="U95" s="116" t="s">
        <v>1864</v>
      </c>
      <c r="V95" s="116"/>
      <c r="W95" s="116" t="s">
        <v>1895</v>
      </c>
      <c r="X95" s="116" t="s">
        <v>1895</v>
      </c>
      <c r="Y95" s="116" t="s">
        <v>1795</v>
      </c>
      <c r="Z95" s="116" t="s">
        <v>1896</v>
      </c>
      <c r="AA95" s="116"/>
      <c r="AB95" s="116" t="s">
        <v>1897</v>
      </c>
      <c r="AC95" s="116" t="s">
        <v>1898</v>
      </c>
      <c r="AD95" s="116" t="s">
        <v>1899</v>
      </c>
      <c r="AE95" s="116" t="s">
        <v>1900</v>
      </c>
      <c r="AF95" s="116" t="s">
        <v>1886</v>
      </c>
      <c r="AG95" s="116" t="s">
        <v>1896</v>
      </c>
      <c r="AH95" s="116" t="s">
        <v>1887</v>
      </c>
      <c r="AI95" s="116" t="s">
        <v>1737</v>
      </c>
      <c r="AJ95" s="116"/>
      <c r="AK95" s="116" t="s">
        <v>1889</v>
      </c>
      <c r="AL95" s="116" t="s">
        <v>1887</v>
      </c>
      <c r="AM95" s="116" t="s">
        <v>1901</v>
      </c>
      <c r="AN95" s="116" t="s">
        <v>1902</v>
      </c>
      <c r="AO95" s="116" t="s">
        <v>1883</v>
      </c>
      <c r="AP95" s="116" t="s">
        <v>1903</v>
      </c>
      <c r="AQ95" s="116"/>
      <c r="AR95" s="116"/>
      <c r="AS95" s="116" t="s">
        <v>1882</v>
      </c>
      <c r="AT95" s="116" t="s">
        <v>1904</v>
      </c>
      <c r="AU95" s="116" t="s">
        <v>1905</v>
      </c>
      <c r="AV95" s="116" t="s">
        <v>1744</v>
      </c>
      <c r="AW95" s="116" t="s">
        <v>1906</v>
      </c>
      <c r="AX95" s="116"/>
      <c r="AY95" s="116" t="s">
        <v>1881</v>
      </c>
      <c r="AZ95" s="116" t="s">
        <v>1885</v>
      </c>
      <c r="BA95" s="116" t="s">
        <v>1907</v>
      </c>
      <c r="BB95" s="113"/>
    </row>
    <row r="96" spans="1:54" customFormat="1" ht="12.75" customHeight="1">
      <c r="A96" s="116" t="s">
        <v>1908</v>
      </c>
      <c r="B96" s="118" t="s">
        <v>1908</v>
      </c>
      <c r="C96" s="116" t="s">
        <v>1909</v>
      </c>
      <c r="D96" s="116" t="s">
        <v>1909</v>
      </c>
      <c r="E96" s="116" t="s">
        <v>1910</v>
      </c>
      <c r="F96" s="116"/>
      <c r="G96" s="116" t="s">
        <v>1911</v>
      </c>
      <c r="H96" s="116"/>
      <c r="I96" s="116" t="s">
        <v>1912</v>
      </c>
      <c r="J96" s="116" t="s">
        <v>1913</v>
      </c>
      <c r="K96" s="116"/>
      <c r="L96" s="116" t="s">
        <v>1910</v>
      </c>
      <c r="M96" s="116" t="s">
        <v>1914</v>
      </c>
      <c r="N96" s="116" t="s">
        <v>1915</v>
      </c>
      <c r="O96" s="116" t="s">
        <v>1916</v>
      </c>
      <c r="P96" s="116" t="s">
        <v>1917</v>
      </c>
      <c r="Q96" s="116" t="s">
        <v>1918</v>
      </c>
      <c r="R96" s="116" t="s">
        <v>1919</v>
      </c>
      <c r="S96" s="116" t="s">
        <v>1920</v>
      </c>
      <c r="T96" s="116" t="s">
        <v>1921</v>
      </c>
      <c r="U96" s="116" t="s">
        <v>1922</v>
      </c>
      <c r="V96" s="116"/>
      <c r="W96" s="116" t="s">
        <v>1923</v>
      </c>
      <c r="X96" s="116" t="s">
        <v>1924</v>
      </c>
      <c r="Y96" s="116" t="s">
        <v>1795</v>
      </c>
      <c r="Z96" s="116" t="s">
        <v>1925</v>
      </c>
      <c r="AA96" s="116"/>
      <c r="AB96" s="116" t="s">
        <v>1913</v>
      </c>
      <c r="AC96" s="116" t="s">
        <v>1926</v>
      </c>
      <c r="AD96" s="116" t="s">
        <v>1927</v>
      </c>
      <c r="AE96" s="116" t="s">
        <v>1928</v>
      </c>
      <c r="AF96" s="116" t="s">
        <v>1929</v>
      </c>
      <c r="AG96" s="116" t="s">
        <v>1930</v>
      </c>
      <c r="AH96" s="116" t="s">
        <v>1910</v>
      </c>
      <c r="AI96" s="116" t="s">
        <v>1931</v>
      </c>
      <c r="AJ96" s="116"/>
      <c r="AK96" s="116" t="s">
        <v>1932</v>
      </c>
      <c r="AL96" s="116" t="s">
        <v>1910</v>
      </c>
      <c r="AM96" s="116" t="s">
        <v>1933</v>
      </c>
      <c r="AN96" s="116" t="s">
        <v>1934</v>
      </c>
      <c r="AO96" s="116" t="s">
        <v>1913</v>
      </c>
      <c r="AP96" s="116" t="s">
        <v>1935</v>
      </c>
      <c r="AQ96" s="116"/>
      <c r="AR96" s="116"/>
      <c r="AS96" s="116" t="s">
        <v>1910</v>
      </c>
      <c r="AT96" s="116" t="s">
        <v>1936</v>
      </c>
      <c r="AU96" s="116" t="s">
        <v>1937</v>
      </c>
      <c r="AV96" s="116" t="s">
        <v>1757</v>
      </c>
      <c r="AW96" s="116" t="s">
        <v>1938</v>
      </c>
      <c r="AX96" s="116"/>
      <c r="AY96" s="116" t="s">
        <v>1909</v>
      </c>
      <c r="AZ96" s="116" t="s">
        <v>1913</v>
      </c>
      <c r="BA96" s="116" t="s">
        <v>1939</v>
      </c>
      <c r="BB96" s="113"/>
    </row>
    <row r="97" spans="1:54" customFormat="1" ht="12.75" customHeight="1">
      <c r="A97" s="116" t="s">
        <v>1940</v>
      </c>
      <c r="B97" s="118" t="s">
        <v>1940</v>
      </c>
      <c r="C97" s="116" t="s">
        <v>1941</v>
      </c>
      <c r="D97" s="116"/>
      <c r="E97" s="116"/>
      <c r="F97" s="116"/>
      <c r="G97" s="116"/>
      <c r="H97" s="116"/>
      <c r="I97" s="116"/>
      <c r="J97" s="116"/>
      <c r="K97" s="116" t="s">
        <v>1942</v>
      </c>
      <c r="L97" s="116"/>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3"/>
    </row>
    <row r="98" spans="1:54" customFormat="1" ht="12.75" customHeight="1">
      <c r="A98" s="116" t="s">
        <v>1943</v>
      </c>
      <c r="B98" s="118" t="s">
        <v>1943</v>
      </c>
      <c r="C98" s="116" t="s">
        <v>1944</v>
      </c>
      <c r="D98" s="116"/>
      <c r="E98" s="116"/>
      <c r="F98" s="116"/>
      <c r="G98" s="116"/>
      <c r="H98" s="116"/>
      <c r="I98" s="116"/>
      <c r="J98" s="116"/>
      <c r="K98" s="116" t="s">
        <v>1945</v>
      </c>
      <c r="L98" s="116"/>
      <c r="M98" s="116"/>
      <c r="N98" s="116"/>
      <c r="O98" s="116"/>
      <c r="P98" s="116"/>
      <c r="Q98" s="116"/>
      <c r="R98" s="116"/>
      <c r="S98" s="116"/>
      <c r="T98" s="116"/>
      <c r="U98" s="116"/>
      <c r="V98" s="116"/>
      <c r="W98" s="116"/>
      <c r="X98" s="116"/>
      <c r="Y98" s="116"/>
      <c r="Z98" s="116"/>
      <c r="AA98" s="116"/>
      <c r="AB98" s="116"/>
      <c r="AC98" s="116"/>
      <c r="AD98" s="116"/>
      <c r="AE98" s="116"/>
      <c r="AF98" s="116"/>
      <c r="AG98" s="116"/>
      <c r="AH98" s="116"/>
      <c r="AI98" s="116"/>
      <c r="AJ98" s="116"/>
      <c r="AK98" s="116"/>
      <c r="AL98" s="116"/>
      <c r="AM98" s="116"/>
      <c r="AN98" s="116"/>
      <c r="AO98" s="116"/>
      <c r="AP98" s="116"/>
      <c r="AQ98" s="116"/>
      <c r="AR98" s="116"/>
      <c r="AS98" s="116"/>
      <c r="AT98" s="116"/>
      <c r="AU98" s="116"/>
      <c r="AV98" s="116"/>
      <c r="AW98" s="116"/>
      <c r="AX98" s="116"/>
      <c r="AY98" s="116"/>
      <c r="AZ98" s="116"/>
      <c r="BA98" s="116"/>
      <c r="BB98" s="113"/>
    </row>
    <row r="99" spans="1:54" customFormat="1" ht="12.75" customHeight="1">
      <c r="A99" s="116" t="s">
        <v>1946</v>
      </c>
      <c r="B99" s="118" t="s">
        <v>1946</v>
      </c>
      <c r="C99" s="116" t="s">
        <v>1947</v>
      </c>
      <c r="D99" s="116"/>
      <c r="E99" s="116" t="s">
        <v>1948</v>
      </c>
      <c r="F99" s="116"/>
      <c r="G99" s="116"/>
      <c r="H99" s="116"/>
      <c r="I99" s="116" t="s">
        <v>1949</v>
      </c>
      <c r="J99" s="116" t="s">
        <v>1950</v>
      </c>
      <c r="K99" s="116"/>
      <c r="L99" s="116" t="s">
        <v>637</v>
      </c>
      <c r="M99" s="116"/>
      <c r="N99" s="116" t="s">
        <v>1951</v>
      </c>
      <c r="O99" s="116"/>
      <c r="P99" s="116"/>
      <c r="Q99" s="116"/>
      <c r="R99" s="116" t="s">
        <v>1952</v>
      </c>
      <c r="S99" s="116" t="s">
        <v>1953</v>
      </c>
      <c r="T99" s="116"/>
      <c r="U99" s="116"/>
      <c r="V99" s="116"/>
      <c r="W99" s="116" t="s">
        <v>1954</v>
      </c>
      <c r="X99" s="116" t="s">
        <v>1955</v>
      </c>
      <c r="Y99" s="116" t="s">
        <v>1956</v>
      </c>
      <c r="Z99" s="116"/>
      <c r="AA99" s="116"/>
      <c r="AB99" s="116" t="s">
        <v>1957</v>
      </c>
      <c r="AC99" s="116" t="s">
        <v>1958</v>
      </c>
      <c r="AD99" s="116"/>
      <c r="AE99" s="116" t="s">
        <v>1696</v>
      </c>
      <c r="AF99" s="116"/>
      <c r="AG99" s="116" t="s">
        <v>1959</v>
      </c>
      <c r="AH99" s="116" t="s">
        <v>637</v>
      </c>
      <c r="AI99" s="116"/>
      <c r="AJ99" s="116"/>
      <c r="AK99" s="116"/>
      <c r="AL99" s="116" t="s">
        <v>637</v>
      </c>
      <c r="AM99" s="116"/>
      <c r="AN99" s="116"/>
      <c r="AO99" s="116"/>
      <c r="AP99" s="116"/>
      <c r="AQ99" s="116"/>
      <c r="AR99" s="116"/>
      <c r="AS99" s="116" t="s">
        <v>1960</v>
      </c>
      <c r="AT99" s="116"/>
      <c r="AU99" s="116"/>
      <c r="AV99" s="116"/>
      <c r="AW99" s="116"/>
      <c r="AX99" s="116"/>
      <c r="AY99" s="116"/>
      <c r="AZ99" s="116"/>
      <c r="BA99" s="116" t="s">
        <v>1702</v>
      </c>
      <c r="BB99" s="113"/>
    </row>
    <row r="100" spans="1:54" customFormat="1" ht="12.75" customHeight="1">
      <c r="A100" s="116" t="s">
        <v>1961</v>
      </c>
      <c r="B100" s="118" t="s">
        <v>1961</v>
      </c>
      <c r="C100" s="116" t="s">
        <v>1766</v>
      </c>
      <c r="D100" s="116"/>
      <c r="E100" s="116"/>
      <c r="F100" s="116"/>
      <c r="G100" s="116"/>
      <c r="H100" s="116"/>
      <c r="I100" s="116"/>
      <c r="J100" s="116"/>
      <c r="K100" s="116"/>
      <c r="L100" s="116"/>
      <c r="M100" s="116"/>
      <c r="N100" s="116"/>
      <c r="O100" s="116"/>
      <c r="P100" s="116"/>
      <c r="Q100" s="116"/>
      <c r="R100" s="116"/>
      <c r="S100" s="116"/>
      <c r="T100" s="116"/>
      <c r="U100" s="116"/>
      <c r="V100" s="116"/>
      <c r="W100" s="116"/>
      <c r="X100" s="116"/>
      <c r="Y100" s="116"/>
      <c r="Z100" s="116"/>
      <c r="AA100" s="116"/>
      <c r="AB100" s="116"/>
      <c r="AC100" s="116"/>
      <c r="AD100" s="116"/>
      <c r="AE100" s="116"/>
      <c r="AF100" s="116"/>
      <c r="AG100" s="116"/>
      <c r="AH100" s="116"/>
      <c r="AI100" s="116"/>
      <c r="AJ100" s="116"/>
      <c r="AK100" s="116"/>
      <c r="AL100" s="116"/>
      <c r="AM100" s="116"/>
      <c r="AN100" s="119"/>
      <c r="AO100" s="116"/>
      <c r="AP100" s="116"/>
      <c r="AQ100" s="116"/>
      <c r="AR100" s="116"/>
      <c r="AS100" s="116"/>
      <c r="AT100" s="116"/>
      <c r="AU100" s="116"/>
      <c r="AV100" s="116"/>
      <c r="AW100" s="116"/>
      <c r="AX100" s="116"/>
      <c r="AY100" s="116"/>
      <c r="AZ100" s="116"/>
      <c r="BA100" s="116"/>
      <c r="BB100" s="113"/>
    </row>
    <row r="101" spans="1:54" customFormat="1" ht="12.75" customHeight="1">
      <c r="A101" s="116" t="s">
        <v>1962</v>
      </c>
      <c r="B101" s="118" t="s">
        <v>1962</v>
      </c>
      <c r="C101" s="116" t="s">
        <v>1815</v>
      </c>
      <c r="D101" s="116"/>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c r="AA101" s="116"/>
      <c r="AB101" s="116"/>
      <c r="AC101" s="116"/>
      <c r="AD101" s="116"/>
      <c r="AE101" s="116"/>
      <c r="AF101" s="116"/>
      <c r="AG101" s="116"/>
      <c r="AH101" s="116"/>
      <c r="AI101" s="116"/>
      <c r="AJ101" s="116"/>
      <c r="AK101" s="116"/>
      <c r="AL101" s="116"/>
      <c r="AM101" s="116"/>
      <c r="AN101" s="116"/>
      <c r="AO101" s="116"/>
      <c r="AP101" s="116"/>
      <c r="AQ101" s="116"/>
      <c r="AR101" s="116"/>
      <c r="AS101" s="116"/>
      <c r="AT101" s="116"/>
      <c r="AU101" s="116"/>
      <c r="AV101" s="116"/>
      <c r="AW101" s="116"/>
      <c r="AX101" s="116"/>
      <c r="AY101" s="116"/>
      <c r="AZ101" s="116"/>
      <c r="BA101" s="116" t="s">
        <v>1963</v>
      </c>
      <c r="BB101" s="113"/>
    </row>
    <row r="102" spans="1:54" customFormat="1" ht="12.75" customHeight="1">
      <c r="A102" s="116" t="s">
        <v>1964</v>
      </c>
      <c r="B102" s="118" t="s">
        <v>1964</v>
      </c>
      <c r="C102" s="116" t="s">
        <v>1965</v>
      </c>
      <c r="D102" s="116"/>
      <c r="E102" s="116" t="s">
        <v>1966</v>
      </c>
      <c r="F102" s="116"/>
      <c r="G102" s="116"/>
      <c r="H102" s="116"/>
      <c r="I102" s="116"/>
      <c r="J102" s="116" t="s">
        <v>1967</v>
      </c>
      <c r="K102" s="116"/>
      <c r="L102" s="116" t="s">
        <v>1968</v>
      </c>
      <c r="M102" s="116"/>
      <c r="N102" s="116"/>
      <c r="O102" s="116"/>
      <c r="P102" s="116"/>
      <c r="Q102" s="116"/>
      <c r="R102" s="116"/>
      <c r="S102" s="116"/>
      <c r="T102" s="116"/>
      <c r="U102" s="116"/>
      <c r="V102" s="116"/>
      <c r="W102" s="116"/>
      <c r="X102" s="116"/>
      <c r="Y102" s="116"/>
      <c r="Z102" s="116"/>
      <c r="AA102" s="116"/>
      <c r="AB102" s="116"/>
      <c r="AC102" s="116"/>
      <c r="AD102" s="116"/>
      <c r="AE102" s="116"/>
      <c r="AF102" s="116"/>
      <c r="AG102" s="116"/>
      <c r="AH102" s="116" t="s">
        <v>1968</v>
      </c>
      <c r="AI102" s="116"/>
      <c r="AJ102" s="116"/>
      <c r="AK102" s="116"/>
      <c r="AL102" s="116" t="s">
        <v>1968</v>
      </c>
      <c r="AM102" s="116"/>
      <c r="AN102" s="116"/>
      <c r="AO102" s="116"/>
      <c r="AP102" s="116"/>
      <c r="AQ102" s="116"/>
      <c r="AR102" s="116"/>
      <c r="AS102" s="116" t="s">
        <v>1819</v>
      </c>
      <c r="AT102" s="116"/>
      <c r="AU102" s="116"/>
      <c r="AV102" s="116"/>
      <c r="AW102" s="116"/>
      <c r="AX102" s="116"/>
      <c r="AY102" s="116"/>
      <c r="AZ102" s="116"/>
      <c r="BA102" s="116"/>
      <c r="BB102" s="113"/>
    </row>
    <row r="103" spans="1:54" customFormat="1" ht="12.75" customHeight="1">
      <c r="A103" s="116" t="s">
        <v>1969</v>
      </c>
      <c r="B103" s="118" t="s">
        <v>1969</v>
      </c>
      <c r="C103" s="116" t="s">
        <v>1970</v>
      </c>
      <c r="D103" s="116"/>
      <c r="E103" s="116" t="s">
        <v>1971</v>
      </c>
      <c r="F103" s="116"/>
      <c r="G103" s="116"/>
      <c r="H103" s="116"/>
      <c r="I103" s="116" t="s">
        <v>1972</v>
      </c>
      <c r="J103" s="116" t="s">
        <v>1973</v>
      </c>
      <c r="K103" s="116"/>
      <c r="L103" s="116" t="s">
        <v>1974</v>
      </c>
      <c r="M103" s="116"/>
      <c r="N103" s="116" t="s">
        <v>1975</v>
      </c>
      <c r="O103" s="116"/>
      <c r="P103" s="116"/>
      <c r="Q103" s="116"/>
      <c r="R103" s="116" t="s">
        <v>1976</v>
      </c>
      <c r="S103" s="116" t="s">
        <v>1953</v>
      </c>
      <c r="T103" s="116"/>
      <c r="U103" s="116"/>
      <c r="V103" s="116"/>
      <c r="W103" s="116" t="s">
        <v>1977</v>
      </c>
      <c r="X103" s="116" t="s">
        <v>1978</v>
      </c>
      <c r="Y103" s="116" t="s">
        <v>1979</v>
      </c>
      <c r="Z103" s="116"/>
      <c r="AA103" s="116"/>
      <c r="AB103" s="116" t="s">
        <v>1980</v>
      </c>
      <c r="AC103" s="116" t="s">
        <v>1981</v>
      </c>
      <c r="AD103" s="116"/>
      <c r="AE103" s="116" t="s">
        <v>1719</v>
      </c>
      <c r="AF103" s="116"/>
      <c r="AG103" s="116" t="s">
        <v>1982</v>
      </c>
      <c r="AH103" s="116" t="s">
        <v>1983</v>
      </c>
      <c r="AI103" s="116"/>
      <c r="AJ103" s="116"/>
      <c r="AK103" s="116"/>
      <c r="AL103" s="116" t="s">
        <v>1974</v>
      </c>
      <c r="AM103" s="116"/>
      <c r="AN103" s="116"/>
      <c r="AO103" s="116"/>
      <c r="AP103" s="116"/>
      <c r="AQ103" s="116"/>
      <c r="AR103" s="116"/>
      <c r="AS103" s="116" t="s">
        <v>1823</v>
      </c>
      <c r="AT103" s="116"/>
      <c r="AU103" s="116"/>
      <c r="AV103" s="116"/>
      <c r="AW103" s="116"/>
      <c r="AX103" s="116"/>
      <c r="AY103" s="116"/>
      <c r="AZ103" s="116"/>
      <c r="BA103" s="116" t="s">
        <v>1984</v>
      </c>
      <c r="BB103" s="113"/>
    </row>
    <row r="104" spans="1:54" customFormat="1" ht="12.75" customHeight="1">
      <c r="A104" s="116" t="s">
        <v>1985</v>
      </c>
      <c r="B104" s="118" t="s">
        <v>1985</v>
      </c>
      <c r="C104" s="116" t="s">
        <v>1986</v>
      </c>
      <c r="D104" s="116"/>
      <c r="E104" s="116" t="s">
        <v>1987</v>
      </c>
      <c r="F104" s="116"/>
      <c r="G104" s="116"/>
      <c r="H104" s="116"/>
      <c r="I104" s="116" t="s">
        <v>1988</v>
      </c>
      <c r="J104" s="116" t="s">
        <v>1989</v>
      </c>
      <c r="K104" s="116"/>
      <c r="L104" s="116" t="s">
        <v>1990</v>
      </c>
      <c r="M104" s="116"/>
      <c r="N104" s="116" t="s">
        <v>1991</v>
      </c>
      <c r="O104" s="116"/>
      <c r="P104" s="116"/>
      <c r="Q104" s="116"/>
      <c r="R104" s="116" t="s">
        <v>1992</v>
      </c>
      <c r="S104" s="116" t="s">
        <v>1953</v>
      </c>
      <c r="T104" s="116"/>
      <c r="U104" s="116"/>
      <c r="V104" s="116"/>
      <c r="W104" s="116" t="s">
        <v>1993</v>
      </c>
      <c r="X104" s="116" t="s">
        <v>1994</v>
      </c>
      <c r="Y104" s="116" t="s">
        <v>1995</v>
      </c>
      <c r="Z104" s="116"/>
      <c r="AA104" s="116"/>
      <c r="AB104" s="116" t="s">
        <v>1996</v>
      </c>
      <c r="AC104" s="116" t="s">
        <v>1997</v>
      </c>
      <c r="AD104" s="116"/>
      <c r="AE104" s="116" t="s">
        <v>1731</v>
      </c>
      <c r="AF104" s="116"/>
      <c r="AG104" s="116" t="s">
        <v>1998</v>
      </c>
      <c r="AH104" s="116" t="s">
        <v>1990</v>
      </c>
      <c r="AI104" s="116"/>
      <c r="AJ104" s="116"/>
      <c r="AK104" s="116"/>
      <c r="AL104" s="116" t="s">
        <v>1990</v>
      </c>
      <c r="AM104" s="116"/>
      <c r="AN104" s="116"/>
      <c r="AO104" s="116"/>
      <c r="AP104" s="116"/>
      <c r="AQ104" s="116"/>
      <c r="AR104" s="116"/>
      <c r="AS104" s="116" t="s">
        <v>1854</v>
      </c>
      <c r="AT104" s="116"/>
      <c r="AU104" s="116"/>
      <c r="AV104" s="116"/>
      <c r="AW104" s="116"/>
      <c r="AX104" s="116"/>
      <c r="AY104" s="116"/>
      <c r="AZ104" s="116"/>
      <c r="BA104" s="116" t="s">
        <v>1735</v>
      </c>
      <c r="BB104" s="113"/>
    </row>
    <row r="105" spans="1:54" customFormat="1" ht="12.75" customHeight="1">
      <c r="A105" s="116" t="s">
        <v>1999</v>
      </c>
      <c r="B105" s="118" t="s">
        <v>1999</v>
      </c>
      <c r="C105" s="116" t="s">
        <v>2000</v>
      </c>
      <c r="D105" s="116"/>
      <c r="E105" s="116" t="s">
        <v>2001</v>
      </c>
      <c r="F105" s="116"/>
      <c r="G105" s="116"/>
      <c r="H105" s="116"/>
      <c r="I105" s="116" t="s">
        <v>2002</v>
      </c>
      <c r="J105" s="116" t="s">
        <v>2003</v>
      </c>
      <c r="K105" s="116"/>
      <c r="L105" s="116" t="s">
        <v>2004</v>
      </c>
      <c r="M105" s="116"/>
      <c r="N105" s="116" t="s">
        <v>2005</v>
      </c>
      <c r="O105" s="116"/>
      <c r="P105" s="116"/>
      <c r="Q105" s="116"/>
      <c r="R105" s="116" t="s">
        <v>2006</v>
      </c>
      <c r="S105" s="116" t="s">
        <v>1953</v>
      </c>
      <c r="T105" s="116"/>
      <c r="U105" s="116"/>
      <c r="V105" s="116"/>
      <c r="W105" s="116" t="s">
        <v>2007</v>
      </c>
      <c r="X105" s="116" t="s">
        <v>2008</v>
      </c>
      <c r="Y105" s="116" t="s">
        <v>2009</v>
      </c>
      <c r="Z105" s="116"/>
      <c r="AA105" s="116"/>
      <c r="AB105" s="116" t="s">
        <v>2010</v>
      </c>
      <c r="AC105" s="116" t="s">
        <v>2011</v>
      </c>
      <c r="AD105" s="116"/>
      <c r="AE105" s="116" t="s">
        <v>1742</v>
      </c>
      <c r="AF105" s="116"/>
      <c r="AG105" s="116" t="s">
        <v>2012</v>
      </c>
      <c r="AH105" s="116" t="s">
        <v>2004</v>
      </c>
      <c r="AI105" s="116"/>
      <c r="AJ105" s="116"/>
      <c r="AK105" s="116"/>
      <c r="AL105" s="116" t="s">
        <v>2004</v>
      </c>
      <c r="AM105" s="116"/>
      <c r="AN105" s="116"/>
      <c r="AO105" s="116"/>
      <c r="AP105" s="116"/>
      <c r="AQ105" s="116"/>
      <c r="AR105" s="116"/>
      <c r="AS105" s="116" t="s">
        <v>1883</v>
      </c>
      <c r="AT105" s="116"/>
      <c r="AU105" s="116"/>
      <c r="AV105" s="116"/>
      <c r="AW105" s="116"/>
      <c r="AX105" s="116"/>
      <c r="AY105" s="116"/>
      <c r="AZ105" s="116"/>
      <c r="BA105" s="116" t="s">
        <v>1745</v>
      </c>
      <c r="BB105" s="113"/>
    </row>
    <row r="106" spans="1:54" customFormat="1" ht="12.75" customHeight="1">
      <c r="A106" s="116" t="s">
        <v>2013</v>
      </c>
      <c r="B106" s="118" t="s">
        <v>2013</v>
      </c>
      <c r="C106" s="116" t="s">
        <v>2014</v>
      </c>
      <c r="D106" s="116"/>
      <c r="E106" s="116" t="s">
        <v>2015</v>
      </c>
      <c r="F106" s="116"/>
      <c r="G106" s="116"/>
      <c r="H106" s="116"/>
      <c r="I106" s="116" t="s">
        <v>2016</v>
      </c>
      <c r="J106" s="116" t="s">
        <v>2017</v>
      </c>
      <c r="K106" s="116"/>
      <c r="L106" s="116" t="s">
        <v>2018</v>
      </c>
      <c r="M106" s="116"/>
      <c r="N106" s="116" t="s">
        <v>2019</v>
      </c>
      <c r="O106" s="116"/>
      <c r="P106" s="116"/>
      <c r="Q106" s="116"/>
      <c r="R106" s="116" t="s">
        <v>2020</v>
      </c>
      <c r="S106" s="116" t="s">
        <v>2021</v>
      </c>
      <c r="T106" s="116"/>
      <c r="U106" s="116"/>
      <c r="V106" s="116"/>
      <c r="W106" s="116" t="s">
        <v>2022</v>
      </c>
      <c r="X106" s="116" t="s">
        <v>2023</v>
      </c>
      <c r="Y106" s="116" t="s">
        <v>2024</v>
      </c>
      <c r="Z106" s="116"/>
      <c r="AA106" s="116"/>
      <c r="AB106" s="116" t="s">
        <v>2025</v>
      </c>
      <c r="AC106" s="116" t="s">
        <v>2026</v>
      </c>
      <c r="AD106" s="116"/>
      <c r="AE106" s="116" t="s">
        <v>1754</v>
      </c>
      <c r="AF106" s="116"/>
      <c r="AG106" s="116" t="s">
        <v>2027</v>
      </c>
      <c r="AH106" s="116" t="s">
        <v>2018</v>
      </c>
      <c r="AI106" s="116"/>
      <c r="AJ106" s="116"/>
      <c r="AK106" s="116"/>
      <c r="AL106" s="116" t="s">
        <v>2018</v>
      </c>
      <c r="AM106" s="116"/>
      <c r="AN106" s="116"/>
      <c r="AO106" s="116"/>
      <c r="AP106" s="116"/>
      <c r="AQ106" s="116"/>
      <c r="AR106" s="116"/>
      <c r="AS106" s="116" t="s">
        <v>1913</v>
      </c>
      <c r="AT106" s="116"/>
      <c r="AU106" s="116"/>
      <c r="AV106" s="116"/>
      <c r="AW106" s="116"/>
      <c r="AX106" s="116"/>
      <c r="AY106" s="116"/>
      <c r="AZ106" s="116"/>
      <c r="BA106" s="116" t="s">
        <v>1758</v>
      </c>
      <c r="BB106" s="113"/>
    </row>
    <row r="107" spans="1:54" customFormat="1" ht="12.75" customHeight="1">
      <c r="A107" s="116" t="s">
        <v>2028</v>
      </c>
      <c r="B107" s="118" t="s">
        <v>2028</v>
      </c>
      <c r="C107" s="116" t="s">
        <v>1760</v>
      </c>
      <c r="D107" s="116"/>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3"/>
    </row>
    <row r="108" spans="1:54" customFormat="1" ht="12.75" customHeight="1">
      <c r="A108" s="116" t="s">
        <v>2029</v>
      </c>
      <c r="B108" s="118" t="s">
        <v>2029</v>
      </c>
      <c r="C108" s="116" t="s">
        <v>1762</v>
      </c>
      <c r="D108" s="116"/>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c r="AA108" s="116"/>
      <c r="AB108" s="116"/>
      <c r="AC108" s="116"/>
      <c r="AD108" s="116"/>
      <c r="AE108" s="116"/>
      <c r="AF108" s="116"/>
      <c r="AG108" s="116"/>
      <c r="AH108" s="116"/>
      <c r="AI108" s="116"/>
      <c r="AJ108" s="116"/>
      <c r="AK108" s="116"/>
      <c r="AL108" s="116"/>
      <c r="AM108" s="116"/>
      <c r="AN108" s="116"/>
      <c r="AO108" s="116"/>
      <c r="AP108" s="116"/>
      <c r="AQ108" s="116"/>
      <c r="AR108" s="116"/>
      <c r="AS108" s="116"/>
      <c r="AT108" s="116"/>
      <c r="AU108" s="116"/>
      <c r="AV108" s="116"/>
      <c r="AW108" s="116"/>
      <c r="AX108" s="116"/>
      <c r="AY108" s="116"/>
      <c r="AZ108" s="116"/>
      <c r="BA108" s="116"/>
      <c r="BB108" s="113"/>
    </row>
    <row r="109" spans="1:54" customFormat="1" ht="12.75" customHeight="1">
      <c r="A109" s="116" t="s">
        <v>2030</v>
      </c>
      <c r="B109" s="118" t="s">
        <v>2030</v>
      </c>
      <c r="C109" s="116" t="s">
        <v>1689</v>
      </c>
      <c r="D109" s="116"/>
      <c r="E109" s="116"/>
      <c r="F109" s="116"/>
      <c r="G109" s="116"/>
      <c r="H109" s="116"/>
      <c r="I109" s="116"/>
      <c r="J109" s="116" t="s">
        <v>2031</v>
      </c>
      <c r="K109" s="116"/>
      <c r="L109" s="116"/>
      <c r="M109" s="116"/>
      <c r="N109" s="116"/>
      <c r="O109" s="116"/>
      <c r="P109" s="116"/>
      <c r="Q109" s="116"/>
      <c r="R109" s="116"/>
      <c r="S109" s="116"/>
      <c r="T109" s="116"/>
      <c r="U109" s="116"/>
      <c r="V109" s="116"/>
      <c r="W109" s="116" t="s">
        <v>1955</v>
      </c>
      <c r="X109" s="116" t="s">
        <v>1954</v>
      </c>
      <c r="Y109" s="116" t="s">
        <v>2032</v>
      </c>
      <c r="Z109" s="116"/>
      <c r="AA109" s="116"/>
      <c r="AB109" s="116"/>
      <c r="AC109" s="116"/>
      <c r="AD109" s="116"/>
      <c r="AE109" s="116"/>
      <c r="AF109" s="116"/>
      <c r="AG109" s="116"/>
      <c r="AH109" s="116"/>
      <c r="AI109" s="116"/>
      <c r="AJ109" s="116"/>
      <c r="AK109" s="116"/>
      <c r="AL109" s="116"/>
      <c r="AM109" s="116"/>
      <c r="AN109" s="116"/>
      <c r="AO109" s="116"/>
      <c r="AP109" s="116"/>
      <c r="AQ109" s="116"/>
      <c r="AR109" s="116"/>
      <c r="AS109" s="119" t="s">
        <v>2033</v>
      </c>
      <c r="AT109" s="116"/>
      <c r="AU109" s="116"/>
      <c r="AV109" s="116"/>
      <c r="AW109" s="116"/>
      <c r="AX109" s="116"/>
      <c r="AY109" s="116"/>
      <c r="AZ109" s="116"/>
      <c r="BA109" s="116" t="s">
        <v>2034</v>
      </c>
      <c r="BB109" s="113"/>
    </row>
    <row r="110" spans="1:54" customFormat="1" ht="12.75" customHeight="1">
      <c r="A110" s="116" t="s">
        <v>2035</v>
      </c>
      <c r="B110" s="118" t="s">
        <v>2035</v>
      </c>
      <c r="C110" s="116" t="s">
        <v>1766</v>
      </c>
      <c r="D110" s="116"/>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3"/>
    </row>
    <row r="111" spans="1:54" customFormat="1" ht="12.75" customHeight="1">
      <c r="A111" s="116" t="s">
        <v>2036</v>
      </c>
      <c r="B111" s="118" t="s">
        <v>2036</v>
      </c>
      <c r="C111" s="116" t="s">
        <v>1707</v>
      </c>
      <c r="D111" s="116"/>
      <c r="E111" s="116"/>
      <c r="F111" s="116"/>
      <c r="G111" s="116"/>
      <c r="H111" s="116"/>
      <c r="I111" s="116"/>
      <c r="J111" s="116"/>
      <c r="K111" s="116"/>
      <c r="L111" s="116"/>
      <c r="M111" s="116"/>
      <c r="N111" s="116"/>
      <c r="O111" s="116"/>
      <c r="P111" s="116"/>
      <c r="Q111" s="116"/>
      <c r="R111" s="116"/>
      <c r="S111" s="116"/>
      <c r="T111" s="116"/>
      <c r="U111" s="116"/>
      <c r="V111" s="116"/>
      <c r="W111" s="116"/>
      <c r="X111" s="116"/>
      <c r="Y111" s="116"/>
      <c r="Z111" s="116"/>
      <c r="AA111" s="116"/>
      <c r="AB111" s="116"/>
      <c r="AC111" s="116"/>
      <c r="AD111" s="116"/>
      <c r="AE111" s="116"/>
      <c r="AF111" s="116"/>
      <c r="AG111" s="116"/>
      <c r="AH111" s="116"/>
      <c r="AI111" s="116"/>
      <c r="AJ111" s="116"/>
      <c r="AK111" s="116"/>
      <c r="AL111" s="116"/>
      <c r="AM111" s="116"/>
      <c r="AN111" s="116"/>
      <c r="AO111" s="116"/>
      <c r="AP111" s="116"/>
      <c r="AQ111" s="116"/>
      <c r="AR111" s="116"/>
      <c r="AS111" s="116"/>
      <c r="AT111" s="116"/>
      <c r="AU111" s="116"/>
      <c r="AV111" s="116"/>
      <c r="AW111" s="116"/>
      <c r="AX111" s="116"/>
      <c r="AY111" s="116"/>
      <c r="AZ111" s="116"/>
      <c r="BA111" s="116" t="s">
        <v>2037</v>
      </c>
      <c r="BB111" s="113"/>
    </row>
    <row r="112" spans="1:54" customFormat="1" ht="12.75" customHeight="1">
      <c r="A112" s="116" t="s">
        <v>2038</v>
      </c>
      <c r="B112" s="118" t="s">
        <v>2038</v>
      </c>
      <c r="C112" s="116" t="s">
        <v>2039</v>
      </c>
      <c r="D112" s="116"/>
      <c r="E112" s="116"/>
      <c r="F112" s="116"/>
      <c r="G112" s="116"/>
      <c r="H112" s="116"/>
      <c r="I112" s="116"/>
      <c r="J112" s="116" t="s">
        <v>2040</v>
      </c>
      <c r="K112" s="116"/>
      <c r="L112" s="116"/>
      <c r="M112" s="116"/>
      <c r="N112" s="116"/>
      <c r="O112" s="116"/>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c r="AK112" s="116"/>
      <c r="AL112" s="116"/>
      <c r="AM112" s="116"/>
      <c r="AN112" s="116"/>
      <c r="AO112" s="116"/>
      <c r="AP112" s="116"/>
      <c r="AQ112" s="116"/>
      <c r="AR112" s="116"/>
      <c r="AS112" s="116" t="s">
        <v>1968</v>
      </c>
      <c r="AT112" s="116"/>
      <c r="AU112" s="116"/>
      <c r="AV112" s="116"/>
      <c r="AW112" s="116"/>
      <c r="AX112" s="116"/>
      <c r="AY112" s="116"/>
      <c r="AZ112" s="116"/>
      <c r="BA112" s="116"/>
      <c r="BB112" s="113"/>
    </row>
    <row r="113" spans="1:54" customFormat="1" ht="12.75" customHeight="1">
      <c r="A113" s="116" t="s">
        <v>2041</v>
      </c>
      <c r="B113" s="118" t="s">
        <v>2041</v>
      </c>
      <c r="C113" s="116" t="s">
        <v>1714</v>
      </c>
      <c r="D113" s="116"/>
      <c r="E113" s="116"/>
      <c r="F113" s="116"/>
      <c r="G113" s="116"/>
      <c r="H113" s="116"/>
      <c r="I113" s="116"/>
      <c r="J113" s="116" t="s">
        <v>2042</v>
      </c>
      <c r="K113" s="116"/>
      <c r="L113" s="116"/>
      <c r="M113" s="116"/>
      <c r="N113" s="116"/>
      <c r="O113" s="116"/>
      <c r="P113" s="116"/>
      <c r="Q113" s="116"/>
      <c r="R113" s="116"/>
      <c r="S113" s="116"/>
      <c r="T113" s="116"/>
      <c r="U113" s="116"/>
      <c r="V113" s="116"/>
      <c r="W113" s="116" t="s">
        <v>2043</v>
      </c>
      <c r="X113" s="116" t="s">
        <v>2044</v>
      </c>
      <c r="Y113" s="116" t="s">
        <v>2045</v>
      </c>
      <c r="Z113" s="116"/>
      <c r="AA113" s="116"/>
      <c r="AB113" s="116"/>
      <c r="AC113" s="116"/>
      <c r="AD113" s="116"/>
      <c r="AE113" s="116"/>
      <c r="AF113" s="116"/>
      <c r="AG113" s="116"/>
      <c r="AH113" s="116"/>
      <c r="AI113" s="116"/>
      <c r="AJ113" s="116"/>
      <c r="AK113" s="116"/>
      <c r="AL113" s="116"/>
      <c r="AM113" s="116"/>
      <c r="AN113" s="116"/>
      <c r="AO113" s="116"/>
      <c r="AP113" s="116"/>
      <c r="AQ113" s="116"/>
      <c r="AR113" s="116"/>
      <c r="AS113" s="116" t="s">
        <v>1983</v>
      </c>
      <c r="AT113" s="116"/>
      <c r="AU113" s="116"/>
      <c r="AV113" s="116"/>
      <c r="AW113" s="116"/>
      <c r="AX113" s="116"/>
      <c r="AY113" s="116"/>
      <c r="AZ113" s="116"/>
      <c r="BA113" s="116" t="s">
        <v>2046</v>
      </c>
      <c r="BB113" s="113"/>
    </row>
    <row r="114" spans="1:54" customFormat="1" ht="12.75" customHeight="1">
      <c r="A114" s="116" t="s">
        <v>2047</v>
      </c>
      <c r="B114" s="118" t="s">
        <v>2047</v>
      </c>
      <c r="C114" s="116" t="s">
        <v>1726</v>
      </c>
      <c r="D114" s="116"/>
      <c r="E114" s="116"/>
      <c r="F114" s="116"/>
      <c r="G114" s="116"/>
      <c r="H114" s="116"/>
      <c r="I114" s="116"/>
      <c r="J114" s="116" t="s">
        <v>2048</v>
      </c>
      <c r="K114" s="116"/>
      <c r="L114" s="116"/>
      <c r="M114" s="116"/>
      <c r="N114" s="116"/>
      <c r="O114" s="116"/>
      <c r="P114" s="116"/>
      <c r="Q114" s="116"/>
      <c r="R114" s="116"/>
      <c r="S114" s="116"/>
      <c r="T114" s="116"/>
      <c r="U114" s="116"/>
      <c r="V114" s="116"/>
      <c r="W114" s="116" t="s">
        <v>1994</v>
      </c>
      <c r="X114" s="116" t="s">
        <v>2049</v>
      </c>
      <c r="Y114" s="116" t="s">
        <v>2050</v>
      </c>
      <c r="Z114" s="116"/>
      <c r="AA114" s="116"/>
      <c r="AB114" s="116"/>
      <c r="AC114" s="116"/>
      <c r="AD114" s="116"/>
      <c r="AE114" s="116"/>
      <c r="AF114" s="116"/>
      <c r="AG114" s="116"/>
      <c r="AH114" s="116"/>
      <c r="AI114" s="116"/>
      <c r="AJ114" s="116"/>
      <c r="AK114" s="116"/>
      <c r="AL114" s="116"/>
      <c r="AM114" s="116"/>
      <c r="AN114" s="116"/>
      <c r="AO114" s="116"/>
      <c r="AP114" s="116"/>
      <c r="AQ114" s="116"/>
      <c r="AR114" s="116"/>
      <c r="AS114" s="119" t="s">
        <v>2033</v>
      </c>
      <c r="AT114" s="116"/>
      <c r="AU114" s="116"/>
      <c r="AV114" s="116"/>
      <c r="AW114" s="116"/>
      <c r="AX114" s="116"/>
      <c r="AY114" s="116"/>
      <c r="AZ114" s="116"/>
      <c r="BA114" s="116" t="s">
        <v>2051</v>
      </c>
      <c r="BB114" s="113"/>
    </row>
    <row r="115" spans="1:54" customFormat="1" ht="12.75" customHeight="1">
      <c r="A115" s="116" t="s">
        <v>2052</v>
      </c>
      <c r="B115" s="118" t="s">
        <v>2052</v>
      </c>
      <c r="C115" s="116" t="s">
        <v>1737</v>
      </c>
      <c r="D115" s="116"/>
      <c r="E115" s="116"/>
      <c r="F115" s="116"/>
      <c r="G115" s="116"/>
      <c r="H115" s="116"/>
      <c r="I115" s="116"/>
      <c r="J115" s="116" t="s">
        <v>2053</v>
      </c>
      <c r="K115" s="116"/>
      <c r="L115" s="116"/>
      <c r="M115" s="116"/>
      <c r="N115" s="116"/>
      <c r="O115" s="116"/>
      <c r="P115" s="116"/>
      <c r="Q115" s="116"/>
      <c r="R115" s="116"/>
      <c r="S115" s="116"/>
      <c r="T115" s="116"/>
      <c r="U115" s="116"/>
      <c r="V115" s="116"/>
      <c r="W115" s="116" t="s">
        <v>2008</v>
      </c>
      <c r="X115" s="116" t="s">
        <v>2054</v>
      </c>
      <c r="Y115" s="116" t="s">
        <v>2055</v>
      </c>
      <c r="Z115" s="116"/>
      <c r="AA115" s="116"/>
      <c r="AB115" s="116"/>
      <c r="AC115" s="116"/>
      <c r="AD115" s="116"/>
      <c r="AE115" s="116"/>
      <c r="AF115" s="116"/>
      <c r="AG115" s="116"/>
      <c r="AH115" s="116"/>
      <c r="AI115" s="116"/>
      <c r="AJ115" s="116"/>
      <c r="AK115" s="116"/>
      <c r="AL115" s="116"/>
      <c r="AM115" s="116"/>
      <c r="AN115" s="116"/>
      <c r="AO115" s="116"/>
      <c r="AP115" s="116"/>
      <c r="AQ115" s="116"/>
      <c r="AR115" s="116"/>
      <c r="AS115" s="119" t="s">
        <v>2033</v>
      </c>
      <c r="AT115" s="116"/>
      <c r="AU115" s="116"/>
      <c r="AV115" s="116"/>
      <c r="AW115" s="116"/>
      <c r="AX115" s="116"/>
      <c r="AY115" s="116"/>
      <c r="AZ115" s="116"/>
      <c r="BA115" s="116" t="s">
        <v>2056</v>
      </c>
      <c r="BB115" s="113"/>
    </row>
    <row r="116" spans="1:54" customFormat="1" ht="12.75" customHeight="1">
      <c r="A116" s="116" t="s">
        <v>2057</v>
      </c>
      <c r="B116" s="118" t="s">
        <v>2057</v>
      </c>
      <c r="C116" s="116" t="s">
        <v>1747</v>
      </c>
      <c r="D116" s="116"/>
      <c r="E116" s="116"/>
      <c r="F116" s="116"/>
      <c r="G116" s="116"/>
      <c r="H116" s="116"/>
      <c r="I116" s="116"/>
      <c r="J116" s="116" t="s">
        <v>2058</v>
      </c>
      <c r="K116" s="116"/>
      <c r="L116" s="116"/>
      <c r="M116" s="116"/>
      <c r="N116" s="116"/>
      <c r="O116" s="116"/>
      <c r="P116" s="116"/>
      <c r="Q116" s="116"/>
      <c r="R116" s="116"/>
      <c r="S116" s="116"/>
      <c r="T116" s="116"/>
      <c r="U116" s="116"/>
      <c r="V116" s="116"/>
      <c r="W116" s="116" t="s">
        <v>2059</v>
      </c>
      <c r="X116" s="116" t="s">
        <v>2060</v>
      </c>
      <c r="Y116" s="116" t="s">
        <v>2061</v>
      </c>
      <c r="Z116" s="116"/>
      <c r="AA116" s="116"/>
      <c r="AB116" s="116"/>
      <c r="AC116" s="116"/>
      <c r="AD116" s="116"/>
      <c r="AE116" s="116"/>
      <c r="AF116" s="116"/>
      <c r="AG116" s="116"/>
      <c r="AH116" s="116"/>
      <c r="AI116" s="116"/>
      <c r="AJ116" s="116"/>
      <c r="AK116" s="116"/>
      <c r="AL116" s="116"/>
      <c r="AM116" s="116"/>
      <c r="AN116" s="116"/>
      <c r="AO116" s="116"/>
      <c r="AP116" s="116"/>
      <c r="AQ116" s="116"/>
      <c r="AR116" s="116"/>
      <c r="AS116" s="116" t="s">
        <v>2018</v>
      </c>
      <c r="AT116" s="116"/>
      <c r="AU116" s="116"/>
      <c r="AV116" s="116"/>
      <c r="AW116" s="116"/>
      <c r="AX116" s="116"/>
      <c r="AY116" s="116"/>
      <c r="AZ116" s="116"/>
      <c r="BA116" s="116" t="s">
        <v>2062</v>
      </c>
      <c r="BB116" s="113"/>
    </row>
    <row r="117" spans="1:54" customFormat="1" ht="12.75" customHeight="1">
      <c r="A117" s="116" t="s">
        <v>2063</v>
      </c>
      <c r="B117" s="118" t="s">
        <v>2063</v>
      </c>
      <c r="C117" s="116" t="s">
        <v>1760</v>
      </c>
      <c r="D117" s="116"/>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3"/>
    </row>
    <row r="118" spans="1:54" customFormat="1" ht="12.75" customHeight="1">
      <c r="A118" s="116" t="s">
        <v>2064</v>
      </c>
      <c r="B118" s="118" t="s">
        <v>2064</v>
      </c>
      <c r="C118" s="116" t="s">
        <v>1762</v>
      </c>
      <c r="D118" s="116"/>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3"/>
    </row>
    <row r="119" spans="1:54" customFormat="1" ht="12.75" customHeight="1">
      <c r="A119" s="116" t="s">
        <v>2065</v>
      </c>
      <c r="B119" s="118" t="s">
        <v>2065</v>
      </c>
      <c r="C119" s="116" t="s">
        <v>2066</v>
      </c>
      <c r="D119" s="116"/>
      <c r="E119" s="116"/>
      <c r="F119" s="116"/>
      <c r="G119" s="116"/>
      <c r="H119" s="116"/>
      <c r="I119" s="116"/>
      <c r="J119" s="116"/>
      <c r="K119" s="116"/>
      <c r="L119" s="116"/>
      <c r="M119" s="116"/>
      <c r="N119" s="116"/>
      <c r="O119" s="116"/>
      <c r="P119" s="116"/>
      <c r="Q119" s="116"/>
      <c r="R119" s="116"/>
      <c r="S119" s="116"/>
      <c r="T119" s="116"/>
      <c r="U119" s="116"/>
      <c r="V119" s="116"/>
      <c r="W119" s="116"/>
      <c r="X119" s="116"/>
      <c r="Y119" s="116" t="s">
        <v>2067</v>
      </c>
      <c r="Z119" s="116"/>
      <c r="AA119" s="116"/>
      <c r="AB119" s="116"/>
      <c r="AC119" s="116"/>
      <c r="AD119" s="116"/>
      <c r="AE119" s="116"/>
      <c r="AF119" s="116"/>
      <c r="AG119" s="116"/>
      <c r="AH119" s="116"/>
      <c r="AI119" s="116"/>
      <c r="AJ119" s="116"/>
      <c r="AK119" s="116"/>
      <c r="AL119" s="116"/>
      <c r="AM119" s="116"/>
      <c r="AN119" s="116"/>
      <c r="AO119" s="116"/>
      <c r="AP119" s="116"/>
      <c r="AQ119" s="116"/>
      <c r="AR119" s="116"/>
      <c r="AS119" s="116"/>
      <c r="AT119" s="116"/>
      <c r="AU119" s="116"/>
      <c r="AV119" s="116"/>
      <c r="AW119" s="116"/>
      <c r="AX119" s="116"/>
      <c r="AY119" s="116"/>
      <c r="AZ119" s="116"/>
      <c r="BA119" s="116"/>
      <c r="BB119" s="113"/>
    </row>
    <row r="120" spans="1:54" customFormat="1" ht="12.75" customHeight="1">
      <c r="A120" s="116" t="s">
        <v>2068</v>
      </c>
      <c r="B120" s="118" t="s">
        <v>2068</v>
      </c>
      <c r="C120" s="116" t="s">
        <v>1766</v>
      </c>
      <c r="D120" s="116"/>
      <c r="E120" s="116"/>
      <c r="F120" s="116"/>
      <c r="G120" s="116"/>
      <c r="H120" s="116"/>
      <c r="I120" s="116"/>
      <c r="J120" s="116"/>
      <c r="K120" s="116"/>
      <c r="L120" s="116"/>
      <c r="M120" s="116"/>
      <c r="N120" s="116"/>
      <c r="O120" s="116"/>
      <c r="P120" s="116"/>
      <c r="Q120" s="116"/>
      <c r="R120" s="116"/>
      <c r="S120" s="116"/>
      <c r="T120" s="116"/>
      <c r="U120" s="116"/>
      <c r="V120" s="116"/>
      <c r="W120" s="116"/>
      <c r="X120" s="116"/>
      <c r="Y120" s="116"/>
      <c r="Z120" s="116"/>
      <c r="AA120" s="116"/>
      <c r="AB120" s="116"/>
      <c r="AC120" s="116"/>
      <c r="AD120" s="116"/>
      <c r="AE120" s="116"/>
      <c r="AF120" s="116"/>
      <c r="AG120" s="116"/>
      <c r="AH120" s="116"/>
      <c r="AI120" s="116"/>
      <c r="AJ120" s="116"/>
      <c r="AK120" s="116"/>
      <c r="AL120" s="116"/>
      <c r="AM120" s="116"/>
      <c r="AN120" s="116"/>
      <c r="AO120" s="116"/>
      <c r="AP120" s="116"/>
      <c r="AQ120" s="116"/>
      <c r="AR120" s="116"/>
      <c r="AS120" s="116"/>
      <c r="AT120" s="116"/>
      <c r="AU120" s="116"/>
      <c r="AV120" s="116"/>
      <c r="AW120" s="116"/>
      <c r="AX120" s="116"/>
      <c r="AY120" s="116"/>
      <c r="AZ120" s="116"/>
      <c r="BA120" s="116"/>
      <c r="BB120" s="113"/>
    </row>
    <row r="121" spans="1:54" customFormat="1" ht="12.75" customHeight="1">
      <c r="A121" s="116" t="s">
        <v>2069</v>
      </c>
      <c r="B121" s="118" t="s">
        <v>2069</v>
      </c>
      <c r="C121" s="116" t="s">
        <v>1768</v>
      </c>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116"/>
      <c r="AC121" s="116"/>
      <c r="AD121" s="116"/>
      <c r="AE121" s="116"/>
      <c r="AF121" s="116"/>
      <c r="AG121" s="116"/>
      <c r="AH121" s="116"/>
      <c r="AI121" s="116"/>
      <c r="AJ121" s="116"/>
      <c r="AK121" s="116"/>
      <c r="AL121" s="116"/>
      <c r="AM121" s="116"/>
      <c r="AN121" s="116"/>
      <c r="AO121" s="116"/>
      <c r="AP121" s="116"/>
      <c r="AQ121" s="116"/>
      <c r="AR121" s="116"/>
      <c r="AS121" s="116"/>
      <c r="AT121" s="116"/>
      <c r="AU121" s="116"/>
      <c r="AV121" s="116"/>
      <c r="AW121" s="116"/>
      <c r="AX121" s="116"/>
      <c r="AY121" s="116"/>
      <c r="AZ121" s="116"/>
      <c r="BA121" s="116"/>
      <c r="BB121" s="113"/>
    </row>
    <row r="122" spans="1:54" customFormat="1" ht="12.75" customHeight="1">
      <c r="A122" s="116" t="s">
        <v>2070</v>
      </c>
      <c r="B122" s="118" t="s">
        <v>2070</v>
      </c>
      <c r="C122" s="116" t="s">
        <v>1770</v>
      </c>
      <c r="D122" s="116"/>
      <c r="E122" s="116"/>
      <c r="F122" s="116"/>
      <c r="G122" s="116"/>
      <c r="H122" s="116"/>
      <c r="I122" s="116"/>
      <c r="J122" s="116"/>
      <c r="K122" s="116"/>
      <c r="L122" s="116"/>
      <c r="M122" s="116"/>
      <c r="N122" s="116"/>
      <c r="O122" s="116"/>
      <c r="P122" s="116"/>
      <c r="Q122" s="116"/>
      <c r="R122" s="116"/>
      <c r="S122" s="116"/>
      <c r="T122" s="116"/>
      <c r="U122" s="116"/>
      <c r="V122" s="116"/>
      <c r="W122" s="116"/>
      <c r="X122" s="116"/>
      <c r="Y122" s="116"/>
      <c r="Z122" s="116"/>
      <c r="AA122" s="116"/>
      <c r="AB122" s="116"/>
      <c r="AC122" s="116"/>
      <c r="AD122" s="116"/>
      <c r="AE122" s="116"/>
      <c r="AF122" s="116"/>
      <c r="AG122" s="116"/>
      <c r="AH122" s="116"/>
      <c r="AI122" s="116"/>
      <c r="AJ122" s="116"/>
      <c r="AK122" s="116"/>
      <c r="AL122" s="116"/>
      <c r="AM122" s="116"/>
      <c r="AN122" s="116"/>
      <c r="AO122" s="116"/>
      <c r="AP122" s="116"/>
      <c r="AQ122" s="116"/>
      <c r="AR122" s="116"/>
      <c r="AS122" s="116"/>
      <c r="AT122" s="116"/>
      <c r="AU122" s="116"/>
      <c r="AV122" s="116"/>
      <c r="AW122" s="116"/>
      <c r="AX122" s="116"/>
      <c r="AY122" s="116"/>
      <c r="AZ122" s="116"/>
      <c r="BA122" s="116"/>
      <c r="BB122" s="113"/>
    </row>
    <row r="123" spans="1:54" customFormat="1" ht="12.75" customHeight="1">
      <c r="A123" s="116" t="s">
        <v>2071</v>
      </c>
      <c r="B123" s="118" t="s">
        <v>2071</v>
      </c>
      <c r="C123" s="116" t="s">
        <v>2072</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t="s">
        <v>2073</v>
      </c>
      <c r="Z123" s="116"/>
      <c r="AA123" s="116"/>
      <c r="AB123" s="116"/>
      <c r="AC123" s="116"/>
      <c r="AD123" s="116"/>
      <c r="AE123" s="116"/>
      <c r="AF123" s="116"/>
      <c r="AG123" s="116"/>
      <c r="AH123" s="116"/>
      <c r="AI123" s="116"/>
      <c r="AJ123" s="116"/>
      <c r="AK123" s="116"/>
      <c r="AL123" s="116"/>
      <c r="AM123" s="116"/>
      <c r="AN123" s="116"/>
      <c r="AO123" s="116"/>
      <c r="AP123" s="116"/>
      <c r="AQ123" s="116"/>
      <c r="AR123" s="116"/>
      <c r="AS123" s="116"/>
      <c r="AT123" s="116"/>
      <c r="AU123" s="116"/>
      <c r="AV123" s="116"/>
      <c r="AW123" s="116"/>
      <c r="AX123" s="116"/>
      <c r="AY123" s="116"/>
      <c r="AZ123" s="116"/>
      <c r="BA123" s="116"/>
      <c r="BB123" s="113"/>
    </row>
    <row r="124" spans="1:54" customFormat="1" ht="12.75" customHeight="1">
      <c r="A124" s="116" t="s">
        <v>2074</v>
      </c>
      <c r="B124" s="118" t="s">
        <v>2074</v>
      </c>
      <c r="C124" s="116" t="s">
        <v>2075</v>
      </c>
      <c r="D124" s="116"/>
      <c r="E124" s="116"/>
      <c r="F124" s="116"/>
      <c r="G124" s="116"/>
      <c r="H124" s="116"/>
      <c r="I124" s="116"/>
      <c r="J124" s="116"/>
      <c r="K124" s="116"/>
      <c r="L124" s="116"/>
      <c r="M124" s="116"/>
      <c r="N124" s="116"/>
      <c r="O124" s="116"/>
      <c r="P124" s="116"/>
      <c r="Q124" s="116"/>
      <c r="R124" s="116"/>
      <c r="S124" s="116"/>
      <c r="T124" s="116"/>
      <c r="U124" s="116"/>
      <c r="V124" s="116"/>
      <c r="W124" s="116"/>
      <c r="X124" s="116"/>
      <c r="Y124" s="116" t="s">
        <v>2076</v>
      </c>
      <c r="Z124" s="116"/>
      <c r="AA124" s="116"/>
      <c r="AB124" s="116"/>
      <c r="AC124" s="116"/>
      <c r="AD124" s="116"/>
      <c r="AE124" s="116"/>
      <c r="AF124" s="116"/>
      <c r="AG124" s="116"/>
      <c r="AH124" s="116"/>
      <c r="AI124" s="116"/>
      <c r="AJ124" s="116"/>
      <c r="AK124" s="116"/>
      <c r="AL124" s="116"/>
      <c r="AM124" s="116"/>
      <c r="AN124" s="116"/>
      <c r="AO124" s="116"/>
      <c r="AP124" s="116"/>
      <c r="AQ124" s="116"/>
      <c r="AR124" s="116"/>
      <c r="AS124" s="116"/>
      <c r="AT124" s="116"/>
      <c r="AU124" s="116"/>
      <c r="AV124" s="116"/>
      <c r="AW124" s="116"/>
      <c r="AX124" s="116"/>
      <c r="AY124" s="116"/>
      <c r="AZ124" s="116"/>
      <c r="BA124" s="116"/>
      <c r="BB124" s="113"/>
    </row>
    <row r="125" spans="1:54" customFormat="1" ht="12.75" customHeight="1">
      <c r="A125" s="116" t="s">
        <v>2077</v>
      </c>
      <c r="B125" s="118" t="s">
        <v>2077</v>
      </c>
      <c r="C125" s="116" t="s">
        <v>2078</v>
      </c>
      <c r="D125" s="116"/>
      <c r="E125" s="116"/>
      <c r="F125" s="116"/>
      <c r="G125" s="116"/>
      <c r="H125" s="116"/>
      <c r="I125" s="116"/>
      <c r="J125" s="116"/>
      <c r="K125" s="116"/>
      <c r="L125" s="116"/>
      <c r="M125" s="116"/>
      <c r="N125" s="116"/>
      <c r="O125" s="116"/>
      <c r="P125" s="116"/>
      <c r="Q125" s="116"/>
      <c r="R125" s="116"/>
      <c r="S125" s="116"/>
      <c r="T125" s="116"/>
      <c r="U125" s="116"/>
      <c r="V125" s="116"/>
      <c r="W125" s="116"/>
      <c r="X125" s="116"/>
      <c r="Y125" s="116" t="s">
        <v>2079</v>
      </c>
      <c r="Z125" s="116"/>
      <c r="AA125" s="116"/>
      <c r="AB125" s="116"/>
      <c r="AC125" s="116"/>
      <c r="AD125" s="116"/>
      <c r="AE125" s="116"/>
      <c r="AF125" s="116"/>
      <c r="AG125" s="116"/>
      <c r="AH125" s="116"/>
      <c r="AI125" s="116"/>
      <c r="AJ125" s="116"/>
      <c r="AK125" s="116"/>
      <c r="AL125" s="116"/>
      <c r="AM125" s="116"/>
      <c r="AN125" s="116"/>
      <c r="AO125" s="116"/>
      <c r="AP125" s="116"/>
      <c r="AQ125" s="116"/>
      <c r="AR125" s="116"/>
      <c r="AS125" s="116"/>
      <c r="AT125" s="116"/>
      <c r="AU125" s="116"/>
      <c r="AV125" s="116"/>
      <c r="AW125" s="116"/>
      <c r="AX125" s="116"/>
      <c r="AY125" s="116"/>
      <c r="AZ125" s="116"/>
      <c r="BA125" s="116"/>
      <c r="BB125" s="113"/>
    </row>
    <row r="126" spans="1:54" customFormat="1" ht="12.75" customHeight="1">
      <c r="A126" s="116" t="s">
        <v>2080</v>
      </c>
      <c r="B126" s="118" t="s">
        <v>2080</v>
      </c>
      <c r="C126" s="116" t="s">
        <v>2081</v>
      </c>
      <c r="D126" s="116"/>
      <c r="E126" s="116"/>
      <c r="F126" s="116"/>
      <c r="G126" s="116"/>
      <c r="H126" s="116"/>
      <c r="I126" s="116"/>
      <c r="J126" s="116"/>
      <c r="K126" s="116"/>
      <c r="L126" s="116"/>
      <c r="M126" s="116"/>
      <c r="N126" s="116"/>
      <c r="O126" s="116"/>
      <c r="P126" s="116"/>
      <c r="Q126" s="116"/>
      <c r="R126" s="116"/>
      <c r="S126" s="116"/>
      <c r="T126" s="116"/>
      <c r="U126" s="116"/>
      <c r="V126" s="116"/>
      <c r="W126" s="116"/>
      <c r="X126" s="116"/>
      <c r="Y126" s="116" t="s">
        <v>2082</v>
      </c>
      <c r="Z126" s="116"/>
      <c r="AA126" s="116"/>
      <c r="AB126" s="116"/>
      <c r="AC126" s="116"/>
      <c r="AD126" s="116"/>
      <c r="AE126" s="116"/>
      <c r="AF126" s="116"/>
      <c r="AG126" s="116"/>
      <c r="AH126" s="116"/>
      <c r="AI126" s="116"/>
      <c r="AJ126" s="116"/>
      <c r="AK126" s="116"/>
      <c r="AL126" s="116"/>
      <c r="AM126" s="116"/>
      <c r="AN126" s="116"/>
      <c r="AO126" s="116"/>
      <c r="AP126" s="116"/>
      <c r="AQ126" s="116"/>
      <c r="AR126" s="116"/>
      <c r="AS126" s="116"/>
      <c r="AT126" s="116"/>
      <c r="AU126" s="116"/>
      <c r="AV126" s="116"/>
      <c r="AW126" s="116"/>
      <c r="AX126" s="116"/>
      <c r="AY126" s="116"/>
      <c r="AZ126" s="116"/>
      <c r="BA126" s="116"/>
      <c r="BB126" s="113"/>
    </row>
    <row r="127" spans="1:54" customFormat="1" ht="12.75" customHeight="1">
      <c r="A127" s="116" t="s">
        <v>2083</v>
      </c>
      <c r="B127" s="118" t="s">
        <v>2083</v>
      </c>
      <c r="C127" s="116" t="s">
        <v>1760</v>
      </c>
      <c r="D127" s="116"/>
      <c r="E127" s="116"/>
      <c r="F127" s="116"/>
      <c r="G127" s="116"/>
      <c r="H127" s="116"/>
      <c r="I127" s="116"/>
      <c r="J127" s="116"/>
      <c r="K127" s="116"/>
      <c r="L127" s="116"/>
      <c r="M127" s="116"/>
      <c r="N127" s="116"/>
      <c r="O127" s="116"/>
      <c r="P127" s="116"/>
      <c r="Q127" s="116"/>
      <c r="R127" s="116"/>
      <c r="S127" s="116"/>
      <c r="T127" s="116"/>
      <c r="U127" s="116"/>
      <c r="V127" s="116"/>
      <c r="W127" s="116"/>
      <c r="X127" s="116"/>
      <c r="Y127" s="116"/>
      <c r="Z127" s="116"/>
      <c r="AA127" s="116"/>
      <c r="AB127" s="116"/>
      <c r="AC127" s="116"/>
      <c r="AD127" s="116"/>
      <c r="AE127" s="116"/>
      <c r="AF127" s="116"/>
      <c r="AG127" s="116"/>
      <c r="AH127" s="116"/>
      <c r="AI127" s="116"/>
      <c r="AJ127" s="116"/>
      <c r="AK127" s="116"/>
      <c r="AL127" s="116"/>
      <c r="AM127" s="116"/>
      <c r="AN127" s="116"/>
      <c r="AO127" s="116"/>
      <c r="AP127" s="116"/>
      <c r="AQ127" s="116"/>
      <c r="AR127" s="116"/>
      <c r="AS127" s="116"/>
      <c r="AT127" s="116"/>
      <c r="AU127" s="116"/>
      <c r="AV127" s="116"/>
      <c r="AW127" s="116"/>
      <c r="AX127" s="116"/>
      <c r="AY127" s="116"/>
      <c r="AZ127" s="116"/>
      <c r="BA127" s="116"/>
      <c r="BB127" s="113"/>
    </row>
    <row r="128" spans="1:54" customFormat="1" ht="12.75" customHeight="1">
      <c r="A128" s="116" t="s">
        <v>2084</v>
      </c>
      <c r="B128" s="118" t="s">
        <v>2084</v>
      </c>
      <c r="C128" s="116" t="s">
        <v>1762</v>
      </c>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16"/>
      <c r="Z128" s="116"/>
      <c r="AA128" s="116"/>
      <c r="AB128" s="116"/>
      <c r="AC128" s="116"/>
      <c r="AD128" s="116"/>
      <c r="AE128" s="116"/>
      <c r="AF128" s="116"/>
      <c r="AG128" s="116"/>
      <c r="AH128" s="116"/>
      <c r="AI128" s="116"/>
      <c r="AJ128" s="116"/>
      <c r="AK128" s="116"/>
      <c r="AL128" s="116"/>
      <c r="AM128" s="116"/>
      <c r="AN128" s="116"/>
      <c r="AO128" s="116"/>
      <c r="AP128" s="116"/>
      <c r="AQ128" s="116"/>
      <c r="AR128" s="116"/>
      <c r="AS128" s="116"/>
      <c r="AT128" s="116"/>
      <c r="AU128" s="116"/>
      <c r="AV128" s="116"/>
      <c r="AW128" s="116"/>
      <c r="AX128" s="116"/>
      <c r="AY128" s="116"/>
      <c r="AZ128" s="116"/>
      <c r="BA128" s="116"/>
      <c r="BB128" s="113"/>
    </row>
    <row r="129" spans="1:54" customFormat="1" ht="12.75" customHeight="1">
      <c r="A129" s="116" t="s">
        <v>2085</v>
      </c>
      <c r="B129" s="118" t="s">
        <v>2085</v>
      </c>
      <c r="C129" s="116" t="s">
        <v>1689</v>
      </c>
      <c r="D129" s="116"/>
      <c r="E129" s="116"/>
      <c r="F129" s="116"/>
      <c r="G129" s="116"/>
      <c r="H129" s="116"/>
      <c r="I129" s="116"/>
      <c r="J129" s="116" t="s">
        <v>2086</v>
      </c>
      <c r="K129" s="116"/>
      <c r="L129" s="116"/>
      <c r="M129" s="116"/>
      <c r="N129" s="116"/>
      <c r="O129" s="116"/>
      <c r="P129" s="116"/>
      <c r="Q129" s="116"/>
      <c r="R129" s="116"/>
      <c r="S129" s="116"/>
      <c r="T129" s="116"/>
      <c r="U129" s="116"/>
      <c r="V129" s="116"/>
      <c r="W129" s="116" t="s">
        <v>1692</v>
      </c>
      <c r="X129" s="116" t="s">
        <v>2087</v>
      </c>
      <c r="Y129" s="116" t="s">
        <v>2088</v>
      </c>
      <c r="Z129" s="116"/>
      <c r="AA129" s="116"/>
      <c r="AB129" s="116"/>
      <c r="AC129" s="116" t="s">
        <v>2089</v>
      </c>
      <c r="AD129" s="116" t="s">
        <v>1695</v>
      </c>
      <c r="AE129" s="116"/>
      <c r="AF129" s="116"/>
      <c r="AG129" s="116"/>
      <c r="AH129" s="116" t="s">
        <v>1697</v>
      </c>
      <c r="AI129" s="116"/>
      <c r="AJ129" s="116"/>
      <c r="AK129" s="116"/>
      <c r="AL129" s="116"/>
      <c r="AM129" s="116"/>
      <c r="AN129" s="116" t="s">
        <v>1698</v>
      </c>
      <c r="AO129" s="116"/>
      <c r="AP129" s="116" t="s">
        <v>1699</v>
      </c>
      <c r="AQ129" s="116"/>
      <c r="AR129" s="116"/>
      <c r="AS129" s="116" t="s">
        <v>2090</v>
      </c>
      <c r="AT129" s="116"/>
      <c r="AU129" s="116"/>
      <c r="AV129" s="116" t="s">
        <v>1701</v>
      </c>
      <c r="AW129" s="116"/>
      <c r="AX129" s="116"/>
      <c r="AY129" s="116"/>
      <c r="AZ129" s="116"/>
      <c r="BA129" s="116" t="s">
        <v>1702</v>
      </c>
      <c r="BB129" s="113"/>
    </row>
    <row r="130" spans="1:54" customFormat="1" ht="12.75" customHeight="1">
      <c r="A130" s="116" t="s">
        <v>2091</v>
      </c>
      <c r="B130" s="118" t="s">
        <v>2091</v>
      </c>
      <c r="C130" s="116" t="s">
        <v>1704</v>
      </c>
      <c r="D130" s="116"/>
      <c r="E130" s="116"/>
      <c r="F130" s="116"/>
      <c r="G130" s="116"/>
      <c r="H130" s="116"/>
      <c r="I130" s="116"/>
      <c r="J130" s="116"/>
      <c r="K130" s="116"/>
      <c r="L130" s="116"/>
      <c r="M130" s="116"/>
      <c r="N130" s="116"/>
      <c r="O130" s="116"/>
      <c r="P130" s="116"/>
      <c r="Q130" s="116"/>
      <c r="R130" s="116"/>
      <c r="S130" s="116"/>
      <c r="T130" s="116"/>
      <c r="U130" s="116"/>
      <c r="V130" s="116"/>
      <c r="W130" s="116"/>
      <c r="X130" s="116"/>
      <c r="Y130" s="116"/>
      <c r="Z130" s="116"/>
      <c r="AA130" s="116"/>
      <c r="AB130" s="116"/>
      <c r="AC130" s="116"/>
      <c r="AD130" s="116"/>
      <c r="AE130" s="116"/>
      <c r="AF130" s="116"/>
      <c r="AG130" s="116"/>
      <c r="AH130" s="116"/>
      <c r="AI130" s="116"/>
      <c r="AJ130" s="116"/>
      <c r="AK130" s="116"/>
      <c r="AL130" s="116"/>
      <c r="AM130" s="116"/>
      <c r="AN130" s="116" t="s">
        <v>1705</v>
      </c>
      <c r="AO130" s="116"/>
      <c r="AP130" s="116"/>
      <c r="AQ130" s="116"/>
      <c r="AR130" s="116"/>
      <c r="AS130" s="116"/>
      <c r="AT130" s="116"/>
      <c r="AU130" s="116"/>
      <c r="AV130" s="116"/>
      <c r="AW130" s="116"/>
      <c r="AX130" s="116"/>
      <c r="AY130" s="116"/>
      <c r="AZ130" s="116"/>
      <c r="BA130" s="116"/>
      <c r="BB130" s="113"/>
    </row>
    <row r="131" spans="1:54" customFormat="1" ht="12.75" customHeight="1">
      <c r="A131" s="116" t="s">
        <v>2092</v>
      </c>
      <c r="B131" s="118" t="s">
        <v>2092</v>
      </c>
      <c r="C131" s="116" t="s">
        <v>1707</v>
      </c>
      <c r="D131" s="116"/>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c r="AA131" s="116"/>
      <c r="AB131" s="116"/>
      <c r="AC131" s="116"/>
      <c r="AD131" s="116"/>
      <c r="AE131" s="116"/>
      <c r="AF131" s="116"/>
      <c r="AG131" s="116"/>
      <c r="AH131" s="116"/>
      <c r="AI131" s="116"/>
      <c r="AJ131" s="116"/>
      <c r="AK131" s="116"/>
      <c r="AL131" s="116"/>
      <c r="AM131" s="116"/>
      <c r="AN131" s="116"/>
      <c r="AO131" s="116"/>
      <c r="AP131" s="116"/>
      <c r="AQ131" s="116"/>
      <c r="AR131" s="116"/>
      <c r="AS131" s="116"/>
      <c r="AT131" s="116"/>
      <c r="AU131" s="116"/>
      <c r="AV131" s="116"/>
      <c r="AW131" s="116"/>
      <c r="AX131" s="116"/>
      <c r="AY131" s="116"/>
      <c r="AZ131" s="116"/>
      <c r="BA131" s="116" t="s">
        <v>1708</v>
      </c>
      <c r="BB131" s="113"/>
    </row>
    <row r="132" spans="1:54" customFormat="1" ht="12.75" customHeight="1">
      <c r="A132" s="116" t="s">
        <v>2093</v>
      </c>
      <c r="B132" s="118" t="s">
        <v>2093</v>
      </c>
      <c r="C132" s="116" t="s">
        <v>1710</v>
      </c>
      <c r="D132" s="116"/>
      <c r="E132" s="116"/>
      <c r="F132" s="116"/>
      <c r="G132" s="116"/>
      <c r="H132" s="116"/>
      <c r="I132" s="116"/>
      <c r="J132" s="119" t="s">
        <v>2094</v>
      </c>
      <c r="K132" s="116"/>
      <c r="L132" s="116"/>
      <c r="M132" s="116"/>
      <c r="N132" s="116"/>
      <c r="O132" s="116"/>
      <c r="P132" s="116"/>
      <c r="Q132" s="116"/>
      <c r="R132" s="116"/>
      <c r="S132" s="116"/>
      <c r="T132" s="116"/>
      <c r="U132" s="116"/>
      <c r="V132" s="116"/>
      <c r="W132" s="116"/>
      <c r="X132" s="116"/>
      <c r="Y132" s="116"/>
      <c r="Z132" s="116"/>
      <c r="AA132" s="116"/>
      <c r="AB132" s="116"/>
      <c r="AC132" s="116"/>
      <c r="AD132" s="116"/>
      <c r="AE132" s="116"/>
      <c r="AF132" s="116"/>
      <c r="AG132" s="116"/>
      <c r="AH132" s="116" t="s">
        <v>1711</v>
      </c>
      <c r="AI132" s="116"/>
      <c r="AJ132" s="116"/>
      <c r="AK132" s="116"/>
      <c r="AL132" s="116"/>
      <c r="AM132" s="116"/>
      <c r="AN132" s="116"/>
      <c r="AO132" s="116"/>
      <c r="AP132" s="116"/>
      <c r="AQ132" s="116"/>
      <c r="AR132" s="116"/>
      <c r="AS132" s="116" t="s">
        <v>2095</v>
      </c>
      <c r="AT132" s="116"/>
      <c r="AU132" s="116"/>
      <c r="AV132" s="116"/>
      <c r="AW132" s="116"/>
      <c r="AX132" s="116"/>
      <c r="AY132" s="116"/>
      <c r="AZ132" s="116"/>
      <c r="BA132" s="116"/>
      <c r="BB132" s="113"/>
    </row>
    <row r="133" spans="1:54" customFormat="1" ht="12.75" customHeight="1">
      <c r="A133" s="116" t="s">
        <v>2096</v>
      </c>
      <c r="B133" s="118" t="s">
        <v>2096</v>
      </c>
      <c r="C133" s="116" t="s">
        <v>1714</v>
      </c>
      <c r="D133" s="116"/>
      <c r="E133" s="116"/>
      <c r="F133" s="116"/>
      <c r="G133" s="116"/>
      <c r="H133" s="116"/>
      <c r="I133" s="116"/>
      <c r="J133" s="116" t="s">
        <v>2086</v>
      </c>
      <c r="K133" s="116"/>
      <c r="L133" s="116"/>
      <c r="M133" s="116"/>
      <c r="N133" s="116"/>
      <c r="O133" s="116"/>
      <c r="P133" s="116"/>
      <c r="Q133" s="116"/>
      <c r="R133" s="116"/>
      <c r="S133" s="116"/>
      <c r="T133" s="116"/>
      <c r="U133" s="116"/>
      <c r="V133" s="116"/>
      <c r="W133" s="116" t="s">
        <v>1716</v>
      </c>
      <c r="X133" s="116" t="s">
        <v>2097</v>
      </c>
      <c r="Y133" s="116" t="s">
        <v>1717</v>
      </c>
      <c r="Z133" s="116"/>
      <c r="AA133" s="116"/>
      <c r="AB133" s="116"/>
      <c r="AC133" s="116" t="s">
        <v>2098</v>
      </c>
      <c r="AD133" s="116" t="s">
        <v>1718</v>
      </c>
      <c r="AE133" s="116"/>
      <c r="AF133" s="116"/>
      <c r="AG133" s="116"/>
      <c r="AH133" s="116" t="s">
        <v>1697</v>
      </c>
      <c r="AI133" s="116"/>
      <c r="AJ133" s="116"/>
      <c r="AK133" s="116"/>
      <c r="AL133" s="116"/>
      <c r="AM133" s="116"/>
      <c r="AN133" s="116" t="s">
        <v>1720</v>
      </c>
      <c r="AO133" s="116"/>
      <c r="AP133" s="116" t="s">
        <v>2099</v>
      </c>
      <c r="AQ133" s="116"/>
      <c r="AR133" s="116"/>
      <c r="AS133" s="116" t="s">
        <v>2100</v>
      </c>
      <c r="AT133" s="116"/>
      <c r="AU133" s="116"/>
      <c r="AV133" s="116" t="s">
        <v>1723</v>
      </c>
      <c r="AW133" s="116"/>
      <c r="AX133" s="116"/>
      <c r="AY133" s="116"/>
      <c r="AZ133" s="116"/>
      <c r="BA133" s="116" t="s">
        <v>1724</v>
      </c>
      <c r="BB133" s="113"/>
    </row>
    <row r="134" spans="1:54" customFormat="1" ht="12.75" customHeight="1">
      <c r="A134" s="116" t="s">
        <v>2101</v>
      </c>
      <c r="B134" s="118" t="s">
        <v>2101</v>
      </c>
      <c r="C134" s="116" t="s">
        <v>1726</v>
      </c>
      <c r="D134" s="116"/>
      <c r="E134" s="116"/>
      <c r="F134" s="116"/>
      <c r="G134" s="116"/>
      <c r="H134" s="116"/>
      <c r="I134" s="116"/>
      <c r="J134" s="116" t="s">
        <v>2094</v>
      </c>
      <c r="K134" s="116"/>
      <c r="L134" s="116"/>
      <c r="M134" s="116"/>
      <c r="N134" s="116"/>
      <c r="O134" s="116"/>
      <c r="P134" s="116"/>
      <c r="Q134" s="116"/>
      <c r="R134" s="116"/>
      <c r="S134" s="116"/>
      <c r="T134" s="116"/>
      <c r="U134" s="116"/>
      <c r="V134" s="116"/>
      <c r="W134" s="116" t="s">
        <v>2102</v>
      </c>
      <c r="X134" s="116" t="s">
        <v>2103</v>
      </c>
      <c r="Y134" s="116" t="s">
        <v>1729</v>
      </c>
      <c r="Z134" s="116"/>
      <c r="AA134" s="116"/>
      <c r="AB134" s="116"/>
      <c r="AC134" s="116" t="s">
        <v>2104</v>
      </c>
      <c r="AD134" s="116" t="s">
        <v>1730</v>
      </c>
      <c r="AE134" s="116"/>
      <c r="AF134" s="116"/>
      <c r="AG134" s="116"/>
      <c r="AH134" s="116" t="s">
        <v>1711</v>
      </c>
      <c r="AI134" s="116"/>
      <c r="AJ134" s="116"/>
      <c r="AK134" s="116"/>
      <c r="AL134" s="116"/>
      <c r="AM134" s="116"/>
      <c r="AN134" s="116" t="s">
        <v>1732</v>
      </c>
      <c r="AO134" s="116"/>
      <c r="AP134" s="116" t="s">
        <v>2105</v>
      </c>
      <c r="AQ134" s="116"/>
      <c r="AR134" s="116"/>
      <c r="AS134" s="116" t="s">
        <v>2095</v>
      </c>
      <c r="AT134" s="116"/>
      <c r="AU134" s="116"/>
      <c r="AV134" s="116" t="s">
        <v>1734</v>
      </c>
      <c r="AW134" s="116"/>
      <c r="AX134" s="116"/>
      <c r="AY134" s="116"/>
      <c r="AZ134" s="116"/>
      <c r="BA134" s="116" t="s">
        <v>1735</v>
      </c>
      <c r="BB134" s="113"/>
    </row>
    <row r="135" spans="1:54" customFormat="1" ht="12.75" customHeight="1">
      <c r="A135" s="116" t="s">
        <v>2106</v>
      </c>
      <c r="B135" s="118" t="s">
        <v>2106</v>
      </c>
      <c r="C135" s="116" t="s">
        <v>1737</v>
      </c>
      <c r="D135" s="116"/>
      <c r="E135" s="116"/>
      <c r="F135" s="116"/>
      <c r="G135" s="116"/>
      <c r="H135" s="116"/>
      <c r="I135" s="116"/>
      <c r="J135" s="116" t="s">
        <v>2094</v>
      </c>
      <c r="K135" s="116"/>
      <c r="L135" s="116"/>
      <c r="M135" s="116"/>
      <c r="N135" s="116"/>
      <c r="O135" s="116"/>
      <c r="P135" s="116"/>
      <c r="Q135" s="116"/>
      <c r="R135" s="116"/>
      <c r="S135" s="116"/>
      <c r="T135" s="116"/>
      <c r="U135" s="116"/>
      <c r="V135" s="116"/>
      <c r="W135" s="116" t="s">
        <v>2107</v>
      </c>
      <c r="X135" s="116" t="s">
        <v>2108</v>
      </c>
      <c r="Y135" s="116" t="s">
        <v>1740</v>
      </c>
      <c r="Z135" s="116"/>
      <c r="AA135" s="116"/>
      <c r="AB135" s="116"/>
      <c r="AC135" s="116" t="s">
        <v>2109</v>
      </c>
      <c r="AD135" s="116" t="s">
        <v>1741</v>
      </c>
      <c r="AE135" s="116"/>
      <c r="AF135" s="116"/>
      <c r="AG135" s="116"/>
      <c r="AH135" s="116" t="s">
        <v>1711</v>
      </c>
      <c r="AI135" s="116"/>
      <c r="AJ135" s="116"/>
      <c r="AK135" s="116"/>
      <c r="AL135" s="116"/>
      <c r="AM135" s="116"/>
      <c r="AN135" s="116" t="s">
        <v>1743</v>
      </c>
      <c r="AO135" s="116"/>
      <c r="AP135" s="116" t="s">
        <v>2105</v>
      </c>
      <c r="AQ135" s="116"/>
      <c r="AR135" s="116"/>
      <c r="AS135" s="116" t="s">
        <v>2095</v>
      </c>
      <c r="AT135" s="116"/>
      <c r="AU135" s="116"/>
      <c r="AV135" s="116" t="s">
        <v>1744</v>
      </c>
      <c r="AW135" s="116"/>
      <c r="AX135" s="116"/>
      <c r="AY135" s="116"/>
      <c r="AZ135" s="116"/>
      <c r="BA135" s="116" t="s">
        <v>1745</v>
      </c>
      <c r="BB135" s="113"/>
    </row>
    <row r="136" spans="1:54" customFormat="1" ht="12.75" customHeight="1">
      <c r="A136" s="116" t="s">
        <v>2110</v>
      </c>
      <c r="B136" s="118" t="s">
        <v>2110</v>
      </c>
      <c r="C136" s="116" t="s">
        <v>1747</v>
      </c>
      <c r="D136" s="116"/>
      <c r="E136" s="116"/>
      <c r="F136" s="116"/>
      <c r="G136" s="116"/>
      <c r="H136" s="116"/>
      <c r="I136" s="116"/>
      <c r="J136" s="116" t="s">
        <v>2086</v>
      </c>
      <c r="K136" s="116"/>
      <c r="L136" s="116"/>
      <c r="M136" s="116"/>
      <c r="N136" s="116"/>
      <c r="O136" s="116"/>
      <c r="P136" s="116"/>
      <c r="Q136" s="116"/>
      <c r="R136" s="116"/>
      <c r="S136" s="116"/>
      <c r="T136" s="116"/>
      <c r="U136" s="116"/>
      <c r="V136" s="116"/>
      <c r="W136" s="116" t="s">
        <v>1750</v>
      </c>
      <c r="X136" s="116" t="s">
        <v>1750</v>
      </c>
      <c r="Y136" s="116" t="s">
        <v>1751</v>
      </c>
      <c r="Z136" s="116"/>
      <c r="AA136" s="116"/>
      <c r="AB136" s="116"/>
      <c r="AC136" s="116" t="s">
        <v>2111</v>
      </c>
      <c r="AD136" s="116" t="s">
        <v>1753</v>
      </c>
      <c r="AE136" s="116"/>
      <c r="AF136" s="116"/>
      <c r="AG136" s="116"/>
      <c r="AH136" s="116" t="s">
        <v>1697</v>
      </c>
      <c r="AI136" s="116"/>
      <c r="AJ136" s="116"/>
      <c r="AK136" s="116"/>
      <c r="AL136" s="116"/>
      <c r="AM136" s="116"/>
      <c r="AN136" s="116" t="s">
        <v>1755</v>
      </c>
      <c r="AO136" s="116"/>
      <c r="AP136" s="116" t="s">
        <v>1756</v>
      </c>
      <c r="AQ136" s="116"/>
      <c r="AR136" s="116"/>
      <c r="AS136" s="116" t="s">
        <v>2090</v>
      </c>
      <c r="AT136" s="116"/>
      <c r="AU136" s="116"/>
      <c r="AV136" s="116" t="s">
        <v>1757</v>
      </c>
      <c r="AW136" s="116"/>
      <c r="AX136" s="116"/>
      <c r="AY136" s="116"/>
      <c r="AZ136" s="116"/>
      <c r="BA136" s="116" t="s">
        <v>1758</v>
      </c>
      <c r="BB136" s="113"/>
    </row>
    <row r="137" spans="1:54" customFormat="1" ht="12.75" customHeight="1">
      <c r="A137" s="116" t="s">
        <v>2112</v>
      </c>
      <c r="B137" s="118" t="s">
        <v>2112</v>
      </c>
      <c r="C137" s="116" t="s">
        <v>1760</v>
      </c>
      <c r="D137" s="116"/>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c r="AA137" s="116"/>
      <c r="AB137" s="116"/>
      <c r="AC137" s="116"/>
      <c r="AD137" s="116"/>
      <c r="AE137" s="116"/>
      <c r="AF137" s="116"/>
      <c r="AG137" s="116"/>
      <c r="AH137" s="116"/>
      <c r="AI137" s="116"/>
      <c r="AJ137" s="116"/>
      <c r="AK137" s="116"/>
      <c r="AL137" s="116"/>
      <c r="AM137" s="116"/>
      <c r="AN137" s="116"/>
      <c r="AO137" s="116"/>
      <c r="AP137" s="116"/>
      <c r="AQ137" s="116"/>
      <c r="AR137" s="116"/>
      <c r="AS137" s="116"/>
      <c r="AT137" s="116"/>
      <c r="AU137" s="116"/>
      <c r="AV137" s="116"/>
      <c r="AW137" s="116"/>
      <c r="AX137" s="116"/>
      <c r="AY137" s="116"/>
      <c r="AZ137" s="116"/>
      <c r="BA137" s="116"/>
      <c r="BB137" s="113"/>
    </row>
    <row r="138" spans="1:54" customFormat="1" ht="12.75" customHeight="1">
      <c r="A138" s="116" t="s">
        <v>2113</v>
      </c>
      <c r="B138" s="118" t="s">
        <v>2113</v>
      </c>
      <c r="C138" s="116" t="s">
        <v>2114</v>
      </c>
      <c r="D138" s="116"/>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c r="AK138" s="116"/>
      <c r="AL138" s="116"/>
      <c r="AM138" s="116"/>
      <c r="AN138" s="116"/>
      <c r="AO138" s="116"/>
      <c r="AP138" s="116"/>
      <c r="AQ138" s="116"/>
      <c r="AR138" s="116"/>
      <c r="AS138" s="116"/>
      <c r="AT138" s="116"/>
      <c r="AU138" s="116"/>
      <c r="AV138" s="116"/>
      <c r="AW138" s="116"/>
      <c r="AX138" s="116"/>
      <c r="AY138" s="116"/>
      <c r="AZ138" s="116"/>
      <c r="BA138" s="116"/>
      <c r="BB138" s="113"/>
    </row>
    <row r="139" spans="1:54" customFormat="1" ht="12.75" customHeight="1">
      <c r="A139" s="116" t="s">
        <v>2115</v>
      </c>
      <c r="B139" s="118" t="s">
        <v>2115</v>
      </c>
      <c r="C139" s="116" t="s">
        <v>2116</v>
      </c>
      <c r="D139" s="116" t="s">
        <v>2116</v>
      </c>
      <c r="E139" s="116" t="s">
        <v>2117</v>
      </c>
      <c r="F139" s="116"/>
      <c r="G139" s="116" t="s">
        <v>2117</v>
      </c>
      <c r="H139" s="116"/>
      <c r="I139" s="116" t="s">
        <v>2118</v>
      </c>
      <c r="J139" s="116" t="s">
        <v>2117</v>
      </c>
      <c r="K139" s="116" t="s">
        <v>1785</v>
      </c>
      <c r="L139" s="116" t="s">
        <v>2117</v>
      </c>
      <c r="M139" s="116" t="s">
        <v>2119</v>
      </c>
      <c r="N139" s="116" t="s">
        <v>2120</v>
      </c>
      <c r="O139" s="116" t="s">
        <v>1788</v>
      </c>
      <c r="P139" s="116" t="s">
        <v>2121</v>
      </c>
      <c r="Q139" s="116" t="s">
        <v>2118</v>
      </c>
      <c r="R139" s="116" t="s">
        <v>2122</v>
      </c>
      <c r="S139" s="116" t="s">
        <v>2123</v>
      </c>
      <c r="T139" s="116" t="s">
        <v>1785</v>
      </c>
      <c r="U139" s="116" t="s">
        <v>2124</v>
      </c>
      <c r="V139" s="116"/>
      <c r="W139" s="116" t="s">
        <v>2125</v>
      </c>
      <c r="X139" s="116" t="s">
        <v>2126</v>
      </c>
      <c r="Y139" s="116" t="s">
        <v>2127</v>
      </c>
      <c r="Z139" s="116" t="s">
        <v>1796</v>
      </c>
      <c r="AA139" s="116"/>
      <c r="AB139" s="116" t="s">
        <v>2128</v>
      </c>
      <c r="AC139" s="116" t="s">
        <v>2129</v>
      </c>
      <c r="AD139" s="116" t="s">
        <v>2130</v>
      </c>
      <c r="AE139" s="116" t="s">
        <v>2131</v>
      </c>
      <c r="AF139" s="116" t="s">
        <v>1801</v>
      </c>
      <c r="AG139" s="116" t="s">
        <v>1802</v>
      </c>
      <c r="AH139" s="116" t="s">
        <v>2117</v>
      </c>
      <c r="AI139" s="116" t="s">
        <v>2132</v>
      </c>
      <c r="AJ139" s="116"/>
      <c r="AK139" s="116" t="s">
        <v>2133</v>
      </c>
      <c r="AL139" s="116" t="s">
        <v>2117</v>
      </c>
      <c r="AM139" s="116" t="s">
        <v>2134</v>
      </c>
      <c r="AN139" s="116" t="s">
        <v>2135</v>
      </c>
      <c r="AO139" s="116" t="s">
        <v>2136</v>
      </c>
      <c r="AP139" s="116" t="s">
        <v>2137</v>
      </c>
      <c r="AQ139" s="116"/>
      <c r="AR139" s="116"/>
      <c r="AS139" s="116" t="s">
        <v>2138</v>
      </c>
      <c r="AT139" s="116" t="s">
        <v>2139</v>
      </c>
      <c r="AU139" s="116" t="s">
        <v>1785</v>
      </c>
      <c r="AV139" s="116" t="s">
        <v>1701</v>
      </c>
      <c r="AW139" s="116" t="s">
        <v>2140</v>
      </c>
      <c r="AX139" s="116"/>
      <c r="AY139" s="116" t="s">
        <v>2116</v>
      </c>
      <c r="AZ139" s="116" t="s">
        <v>2117</v>
      </c>
      <c r="BA139" s="116" t="s">
        <v>1702</v>
      </c>
      <c r="BB139" s="113"/>
    </row>
    <row r="140" spans="1:54" customFormat="1" ht="12.75" customHeight="1">
      <c r="A140" s="116" t="s">
        <v>2141</v>
      </c>
      <c r="B140" s="118" t="s">
        <v>2141</v>
      </c>
      <c r="C140" s="116" t="s">
        <v>1704</v>
      </c>
      <c r="D140" s="116"/>
      <c r="E140" s="116"/>
      <c r="F140" s="116"/>
      <c r="G140" s="116"/>
      <c r="H140" s="116"/>
      <c r="I140" s="116"/>
      <c r="J140" s="116"/>
      <c r="K140" s="116"/>
      <c r="L140" s="116"/>
      <c r="M140" s="116"/>
      <c r="N140" s="116"/>
      <c r="O140" s="116"/>
      <c r="P140" s="116"/>
      <c r="Q140" s="116"/>
      <c r="R140" s="116"/>
      <c r="S140" s="116"/>
      <c r="T140" s="116"/>
      <c r="U140" s="116"/>
      <c r="V140" s="116"/>
      <c r="W140" s="116"/>
      <c r="X140" s="116"/>
      <c r="Y140" s="116"/>
      <c r="Z140" s="116"/>
      <c r="AA140" s="116"/>
      <c r="AB140" s="116"/>
      <c r="AC140" s="116"/>
      <c r="AD140" s="116"/>
      <c r="AE140" s="116"/>
      <c r="AF140" s="116"/>
      <c r="AG140" s="116"/>
      <c r="AH140" s="116"/>
      <c r="AI140" s="116"/>
      <c r="AJ140" s="116"/>
      <c r="AK140" s="116"/>
      <c r="AL140" s="116"/>
      <c r="AM140" s="116"/>
      <c r="AN140" s="116" t="s">
        <v>2142</v>
      </c>
      <c r="AO140" s="116"/>
      <c r="AP140" s="116"/>
      <c r="AQ140" s="116"/>
      <c r="AR140" s="116"/>
      <c r="AS140" s="116"/>
      <c r="AT140" s="116"/>
      <c r="AU140" s="116"/>
      <c r="AV140" s="116"/>
      <c r="AW140" s="116"/>
      <c r="AX140" s="116"/>
      <c r="AY140" s="116"/>
      <c r="AZ140" s="116"/>
      <c r="BA140" s="116"/>
      <c r="BB140" s="113"/>
    </row>
    <row r="141" spans="1:54" customFormat="1" ht="12.75" customHeight="1">
      <c r="A141" s="116" t="s">
        <v>2143</v>
      </c>
      <c r="B141" s="118" t="s">
        <v>2143</v>
      </c>
      <c r="C141" s="116" t="s">
        <v>1707</v>
      </c>
      <c r="D141" s="116"/>
      <c r="E141" s="116"/>
      <c r="F141" s="116"/>
      <c r="G141" s="116"/>
      <c r="H141" s="116"/>
      <c r="I141" s="116"/>
      <c r="J141" s="116"/>
      <c r="K141" s="116"/>
      <c r="L141" s="116"/>
      <c r="M141" s="116"/>
      <c r="N141" s="116"/>
      <c r="O141" s="116"/>
      <c r="P141" s="116"/>
      <c r="Q141" s="116"/>
      <c r="R141" s="116"/>
      <c r="S141" s="116"/>
      <c r="T141" s="116"/>
      <c r="U141" s="116"/>
      <c r="V141" s="116"/>
      <c r="W141" s="116"/>
      <c r="X141" s="116"/>
      <c r="Y141" s="116"/>
      <c r="Z141" s="116"/>
      <c r="AA141" s="116"/>
      <c r="AB141" s="116"/>
      <c r="AC141" s="116"/>
      <c r="AD141" s="116"/>
      <c r="AE141" s="116"/>
      <c r="AF141" s="116"/>
      <c r="AG141" s="116"/>
      <c r="AH141" s="116"/>
      <c r="AI141" s="116"/>
      <c r="AJ141" s="116"/>
      <c r="AK141" s="116"/>
      <c r="AL141" s="116"/>
      <c r="AM141" s="116"/>
      <c r="AN141" s="116"/>
      <c r="AO141" s="116"/>
      <c r="AP141" s="116"/>
      <c r="AQ141" s="116"/>
      <c r="AR141" s="116"/>
      <c r="AS141" s="116"/>
      <c r="AT141" s="116"/>
      <c r="AU141" s="116"/>
      <c r="AV141" s="116"/>
      <c r="AW141" s="116"/>
      <c r="AX141" s="116"/>
      <c r="AY141" s="116"/>
      <c r="AZ141" s="116"/>
      <c r="BA141" s="116" t="s">
        <v>1708</v>
      </c>
      <c r="BB141" s="113"/>
    </row>
    <row r="142" spans="1:54" customFormat="1" ht="12.75" customHeight="1">
      <c r="A142" s="116" t="s">
        <v>2144</v>
      </c>
      <c r="B142" s="118" t="s">
        <v>2144</v>
      </c>
      <c r="C142" s="116" t="s">
        <v>2145</v>
      </c>
      <c r="D142" s="116"/>
      <c r="E142" s="116" t="s">
        <v>2146</v>
      </c>
      <c r="F142" s="116"/>
      <c r="G142" s="116" t="s">
        <v>2147</v>
      </c>
      <c r="H142" s="116"/>
      <c r="I142" s="116"/>
      <c r="J142" s="119" t="s">
        <v>2148</v>
      </c>
      <c r="K142" s="116"/>
      <c r="L142" s="116" t="s">
        <v>2148</v>
      </c>
      <c r="M142" s="116"/>
      <c r="N142" s="116"/>
      <c r="O142" s="116"/>
      <c r="P142" s="116"/>
      <c r="Q142" s="116"/>
      <c r="R142" s="116"/>
      <c r="S142" s="116"/>
      <c r="T142" s="116"/>
      <c r="U142" s="116"/>
      <c r="V142" s="116"/>
      <c r="W142" s="116"/>
      <c r="X142" s="116"/>
      <c r="Y142" s="116"/>
      <c r="Z142" s="116"/>
      <c r="AA142" s="116"/>
      <c r="AB142" s="116"/>
      <c r="AC142" s="116"/>
      <c r="AD142" s="116"/>
      <c r="AE142" s="116"/>
      <c r="AF142" s="116"/>
      <c r="AG142" s="116"/>
      <c r="AH142" s="119" t="s">
        <v>2148</v>
      </c>
      <c r="AI142" s="116"/>
      <c r="AJ142" s="116"/>
      <c r="AK142" s="116"/>
      <c r="AL142" s="116" t="s">
        <v>2148</v>
      </c>
      <c r="AM142" s="116"/>
      <c r="AN142" s="116"/>
      <c r="AO142" s="116"/>
      <c r="AP142" s="116"/>
      <c r="AQ142" s="116"/>
      <c r="AR142" s="116"/>
      <c r="AS142" s="116" t="s">
        <v>2148</v>
      </c>
      <c r="AT142" s="116"/>
      <c r="AU142" s="116"/>
      <c r="AV142" s="116"/>
      <c r="AW142" s="116"/>
      <c r="AX142" s="116"/>
      <c r="AY142" s="116"/>
      <c r="AZ142" s="116"/>
      <c r="BA142" s="116"/>
      <c r="BB142" s="113"/>
    </row>
    <row r="143" spans="1:54" customFormat="1" ht="12.75" customHeight="1">
      <c r="A143" s="116" t="s">
        <v>2149</v>
      </c>
      <c r="B143" s="118" t="s">
        <v>2149</v>
      </c>
      <c r="C143" s="116" t="s">
        <v>2150</v>
      </c>
      <c r="D143" s="116" t="s">
        <v>2150</v>
      </c>
      <c r="E143" s="116" t="s">
        <v>2151</v>
      </c>
      <c r="F143" s="116"/>
      <c r="G143" s="116" t="s">
        <v>2151</v>
      </c>
      <c r="H143" s="116"/>
      <c r="I143" s="116" t="s">
        <v>2152</v>
      </c>
      <c r="J143" s="116" t="s">
        <v>2151</v>
      </c>
      <c r="K143" s="116" t="s">
        <v>1825</v>
      </c>
      <c r="L143" s="116" t="s">
        <v>2151</v>
      </c>
      <c r="M143" s="116" t="s">
        <v>2153</v>
      </c>
      <c r="N143" s="116" t="s">
        <v>2154</v>
      </c>
      <c r="O143" s="116" t="s">
        <v>1828</v>
      </c>
      <c r="P143" s="116" t="s">
        <v>2155</v>
      </c>
      <c r="Q143" s="116" t="s">
        <v>2152</v>
      </c>
      <c r="R143" s="116" t="s">
        <v>2156</v>
      </c>
      <c r="S143" s="116" t="s">
        <v>2157</v>
      </c>
      <c r="T143" s="116" t="s">
        <v>1833</v>
      </c>
      <c r="U143" s="116" t="s">
        <v>2158</v>
      </c>
      <c r="V143" s="116"/>
      <c r="W143" s="116" t="s">
        <v>2159</v>
      </c>
      <c r="X143" s="116" t="s">
        <v>2160</v>
      </c>
      <c r="Y143" s="116" t="s">
        <v>2161</v>
      </c>
      <c r="Z143" s="116" t="s">
        <v>1837</v>
      </c>
      <c r="AA143" s="116"/>
      <c r="AB143" s="116" t="s">
        <v>2162</v>
      </c>
      <c r="AC143" s="116" t="s">
        <v>2163</v>
      </c>
      <c r="AD143" s="116" t="s">
        <v>2164</v>
      </c>
      <c r="AE143" s="116" t="s">
        <v>2165</v>
      </c>
      <c r="AF143" s="116" t="s">
        <v>1825</v>
      </c>
      <c r="AG143" s="116" t="s">
        <v>1837</v>
      </c>
      <c r="AH143" s="116" t="s">
        <v>2151</v>
      </c>
      <c r="AI143" s="116" t="s">
        <v>2166</v>
      </c>
      <c r="AJ143" s="116"/>
      <c r="AK143" s="116" t="s">
        <v>2167</v>
      </c>
      <c r="AL143" s="116" t="s">
        <v>2151</v>
      </c>
      <c r="AM143" s="116" t="s">
        <v>2168</v>
      </c>
      <c r="AN143" s="116" t="s">
        <v>2169</v>
      </c>
      <c r="AO143" s="116" t="s">
        <v>2086</v>
      </c>
      <c r="AP143" s="116" t="s">
        <v>2170</v>
      </c>
      <c r="AQ143" s="116"/>
      <c r="AR143" s="116"/>
      <c r="AS143" s="116" t="s">
        <v>2151</v>
      </c>
      <c r="AT143" s="116" t="s">
        <v>2171</v>
      </c>
      <c r="AU143" s="116" t="s">
        <v>1848</v>
      </c>
      <c r="AV143" s="116" t="s">
        <v>1723</v>
      </c>
      <c r="AW143" s="116" t="s">
        <v>2172</v>
      </c>
      <c r="AX143" s="116"/>
      <c r="AY143" s="116" t="s">
        <v>2150</v>
      </c>
      <c r="AZ143" s="116" t="s">
        <v>2151</v>
      </c>
      <c r="BA143" s="116" t="s">
        <v>1724</v>
      </c>
      <c r="BB143" s="113"/>
    </row>
    <row r="144" spans="1:54" customFormat="1" ht="12.75" customHeight="1">
      <c r="A144" s="116" t="s">
        <v>2173</v>
      </c>
      <c r="B144" s="118" t="s">
        <v>2173</v>
      </c>
      <c r="C144" s="116" t="s">
        <v>2174</v>
      </c>
      <c r="D144" s="116" t="s">
        <v>2174</v>
      </c>
      <c r="E144" s="116" t="s">
        <v>2175</v>
      </c>
      <c r="F144" s="116"/>
      <c r="G144" s="116" t="s">
        <v>2176</v>
      </c>
      <c r="H144" s="116"/>
      <c r="I144" s="116" t="s">
        <v>2177</v>
      </c>
      <c r="J144" s="116" t="s">
        <v>2175</v>
      </c>
      <c r="K144" s="116" t="s">
        <v>1856</v>
      </c>
      <c r="L144" s="116" t="s">
        <v>2175</v>
      </c>
      <c r="M144" s="116" t="s">
        <v>2178</v>
      </c>
      <c r="N144" s="116" t="s">
        <v>2179</v>
      </c>
      <c r="O144" s="116" t="s">
        <v>1859</v>
      </c>
      <c r="P144" s="116" t="s">
        <v>2180</v>
      </c>
      <c r="Q144" s="116" t="s">
        <v>2177</v>
      </c>
      <c r="R144" s="116" t="s">
        <v>2181</v>
      </c>
      <c r="S144" s="116" t="s">
        <v>2182</v>
      </c>
      <c r="T144" s="116" t="s">
        <v>1863</v>
      </c>
      <c r="U144" s="116" t="s">
        <v>2183</v>
      </c>
      <c r="V144" s="116"/>
      <c r="W144" s="116" t="s">
        <v>1865</v>
      </c>
      <c r="X144" s="116" t="s">
        <v>2184</v>
      </c>
      <c r="Y144" s="116" t="s">
        <v>2185</v>
      </c>
      <c r="Z144" s="116" t="s">
        <v>1866</v>
      </c>
      <c r="AA144" s="116"/>
      <c r="AB144" s="116" t="s">
        <v>2186</v>
      </c>
      <c r="AC144" s="116" t="s">
        <v>2187</v>
      </c>
      <c r="AD144" s="116" t="s">
        <v>2188</v>
      </c>
      <c r="AE144" s="116" t="s">
        <v>2189</v>
      </c>
      <c r="AF144" s="116" t="s">
        <v>1871</v>
      </c>
      <c r="AG144" s="116" t="s">
        <v>1866</v>
      </c>
      <c r="AH144" s="116" t="s">
        <v>2175</v>
      </c>
      <c r="AI144" s="116" t="s">
        <v>2190</v>
      </c>
      <c r="AJ144" s="116"/>
      <c r="AK144" s="116" t="s">
        <v>2179</v>
      </c>
      <c r="AL144" s="116" t="s">
        <v>2175</v>
      </c>
      <c r="AM144" s="116" t="s">
        <v>2191</v>
      </c>
      <c r="AN144" s="116" t="s">
        <v>2192</v>
      </c>
      <c r="AO144" s="116" t="s">
        <v>2193</v>
      </c>
      <c r="AP144" s="116" t="s">
        <v>2194</v>
      </c>
      <c r="AQ144" s="116"/>
      <c r="AR144" s="116"/>
      <c r="AS144" s="116" t="s">
        <v>2175</v>
      </c>
      <c r="AT144" s="116" t="s">
        <v>2195</v>
      </c>
      <c r="AU144" s="116" t="s">
        <v>1877</v>
      </c>
      <c r="AV144" s="116" t="s">
        <v>1734</v>
      </c>
      <c r="AW144" s="116" t="s">
        <v>2196</v>
      </c>
      <c r="AX144" s="116"/>
      <c r="AY144" s="116" t="s">
        <v>2174</v>
      </c>
      <c r="AZ144" s="116" t="s">
        <v>2175</v>
      </c>
      <c r="BA144" s="116" t="s">
        <v>1735</v>
      </c>
      <c r="BB144" s="113"/>
    </row>
    <row r="145" spans="1:54" customFormat="1" ht="12.75" customHeight="1">
      <c r="A145" s="116" t="s">
        <v>2197</v>
      </c>
      <c r="B145" s="118" t="s">
        <v>2197</v>
      </c>
      <c r="C145" s="116" t="s">
        <v>2198</v>
      </c>
      <c r="D145" s="116" t="s">
        <v>2198</v>
      </c>
      <c r="E145" s="116" t="s">
        <v>2199</v>
      </c>
      <c r="F145" s="116"/>
      <c r="G145" s="116" t="s">
        <v>2200</v>
      </c>
      <c r="H145" s="116"/>
      <c r="I145" s="116" t="s">
        <v>2201</v>
      </c>
      <c r="J145" s="116" t="s">
        <v>2202</v>
      </c>
      <c r="K145" s="116" t="s">
        <v>1886</v>
      </c>
      <c r="L145" s="116" t="s">
        <v>2202</v>
      </c>
      <c r="M145" s="116" t="s">
        <v>2203</v>
      </c>
      <c r="N145" s="116" t="s">
        <v>2204</v>
      </c>
      <c r="O145" s="116" t="s">
        <v>1890</v>
      </c>
      <c r="P145" s="116" t="s">
        <v>2205</v>
      </c>
      <c r="Q145" s="116" t="s">
        <v>2201</v>
      </c>
      <c r="R145" s="116" t="s">
        <v>2206</v>
      </c>
      <c r="S145" s="116" t="s">
        <v>2207</v>
      </c>
      <c r="T145" s="116" t="s">
        <v>1894</v>
      </c>
      <c r="U145" s="116" t="s">
        <v>2183</v>
      </c>
      <c r="V145" s="116"/>
      <c r="W145" s="116" t="s">
        <v>1895</v>
      </c>
      <c r="X145" s="116" t="s">
        <v>2208</v>
      </c>
      <c r="Y145" s="116" t="s">
        <v>2209</v>
      </c>
      <c r="Z145" s="116" t="s">
        <v>1896</v>
      </c>
      <c r="AA145" s="116"/>
      <c r="AB145" s="116" t="s">
        <v>2210</v>
      </c>
      <c r="AC145" s="116" t="s">
        <v>2211</v>
      </c>
      <c r="AD145" s="116" t="s">
        <v>2212</v>
      </c>
      <c r="AE145" s="116" t="s">
        <v>2213</v>
      </c>
      <c r="AF145" s="116" t="s">
        <v>1886</v>
      </c>
      <c r="AG145" s="116" t="s">
        <v>1896</v>
      </c>
      <c r="AH145" s="116" t="s">
        <v>2202</v>
      </c>
      <c r="AI145" s="116" t="s">
        <v>2214</v>
      </c>
      <c r="AJ145" s="116"/>
      <c r="AK145" s="116" t="s">
        <v>2204</v>
      </c>
      <c r="AL145" s="116" t="s">
        <v>2202</v>
      </c>
      <c r="AM145" s="116" t="s">
        <v>2215</v>
      </c>
      <c r="AN145" s="116" t="s">
        <v>2216</v>
      </c>
      <c r="AO145" s="116" t="s">
        <v>2217</v>
      </c>
      <c r="AP145" s="116" t="s">
        <v>2218</v>
      </c>
      <c r="AQ145" s="116"/>
      <c r="AR145" s="116"/>
      <c r="AS145" s="116" t="s">
        <v>2199</v>
      </c>
      <c r="AT145" s="116" t="s">
        <v>2219</v>
      </c>
      <c r="AU145" s="116" t="s">
        <v>1905</v>
      </c>
      <c r="AV145" s="116" t="s">
        <v>1744</v>
      </c>
      <c r="AW145" s="116" t="s">
        <v>2220</v>
      </c>
      <c r="AX145" s="116"/>
      <c r="AY145" s="116" t="s">
        <v>2198</v>
      </c>
      <c r="AZ145" s="116" t="s">
        <v>2202</v>
      </c>
      <c r="BA145" s="116" t="s">
        <v>1745</v>
      </c>
      <c r="BB145" s="113"/>
    </row>
    <row r="146" spans="1:54" customFormat="1" ht="12.75" customHeight="1">
      <c r="A146" s="116" t="s">
        <v>2221</v>
      </c>
      <c r="B146" s="118" t="s">
        <v>2221</v>
      </c>
      <c r="C146" s="116" t="s">
        <v>2222</v>
      </c>
      <c r="D146" s="116" t="s">
        <v>2222</v>
      </c>
      <c r="E146" s="116" t="s">
        <v>2223</v>
      </c>
      <c r="F146" s="116"/>
      <c r="G146" s="116" t="s">
        <v>2224</v>
      </c>
      <c r="H146" s="116"/>
      <c r="I146" s="116" t="s">
        <v>2225</v>
      </c>
      <c r="J146" s="116" t="s">
        <v>2223</v>
      </c>
      <c r="K146" s="116"/>
      <c r="L146" s="116" t="s">
        <v>2223</v>
      </c>
      <c r="M146" s="116" t="s">
        <v>2226</v>
      </c>
      <c r="N146" s="116" t="s">
        <v>2227</v>
      </c>
      <c r="O146" s="116" t="s">
        <v>1916</v>
      </c>
      <c r="P146" s="116" t="s">
        <v>2228</v>
      </c>
      <c r="Q146" s="116" t="s">
        <v>2229</v>
      </c>
      <c r="R146" s="116" t="s">
        <v>2230</v>
      </c>
      <c r="S146" s="116" t="s">
        <v>2231</v>
      </c>
      <c r="T146" s="116" t="s">
        <v>1921</v>
      </c>
      <c r="U146" s="116" t="s">
        <v>2232</v>
      </c>
      <c r="V146" s="116"/>
      <c r="W146" s="116" t="s">
        <v>1923</v>
      </c>
      <c r="X146" s="116" t="s">
        <v>2233</v>
      </c>
      <c r="Y146" s="116" t="s">
        <v>2234</v>
      </c>
      <c r="Z146" s="116" t="s">
        <v>1925</v>
      </c>
      <c r="AA146" s="116"/>
      <c r="AB146" s="116" t="s">
        <v>2235</v>
      </c>
      <c r="AC146" s="116" t="s">
        <v>2111</v>
      </c>
      <c r="AD146" s="116" t="s">
        <v>2236</v>
      </c>
      <c r="AE146" s="116" t="s">
        <v>2237</v>
      </c>
      <c r="AF146" s="116" t="s">
        <v>1929</v>
      </c>
      <c r="AG146" s="116" t="s">
        <v>1930</v>
      </c>
      <c r="AH146" s="116" t="s">
        <v>2223</v>
      </c>
      <c r="AI146" s="116" t="s">
        <v>2238</v>
      </c>
      <c r="AJ146" s="116"/>
      <c r="AK146" s="116" t="s">
        <v>2239</v>
      </c>
      <c r="AL146" s="116" t="s">
        <v>2223</v>
      </c>
      <c r="AM146" s="116" t="s">
        <v>2240</v>
      </c>
      <c r="AN146" s="116" t="s">
        <v>2241</v>
      </c>
      <c r="AO146" s="116" t="s">
        <v>2242</v>
      </c>
      <c r="AP146" s="116" t="s">
        <v>2243</v>
      </c>
      <c r="AQ146" s="116"/>
      <c r="AR146" s="116"/>
      <c r="AS146" s="116" t="s">
        <v>2223</v>
      </c>
      <c r="AT146" s="116" t="s">
        <v>2244</v>
      </c>
      <c r="AU146" s="116" t="s">
        <v>1937</v>
      </c>
      <c r="AV146" s="116" t="s">
        <v>1757</v>
      </c>
      <c r="AW146" s="116" t="s">
        <v>2245</v>
      </c>
      <c r="AX146" s="116"/>
      <c r="AY146" s="116" t="s">
        <v>2222</v>
      </c>
      <c r="AZ146" s="116" t="s">
        <v>2223</v>
      </c>
      <c r="BA146" s="116" t="s">
        <v>1758</v>
      </c>
      <c r="BB146" s="113"/>
    </row>
    <row r="147" spans="1:54" customFormat="1" ht="12.75" customHeight="1">
      <c r="A147" s="116" t="s">
        <v>2246</v>
      </c>
      <c r="B147" s="118" t="s">
        <v>2246</v>
      </c>
      <c r="C147" s="116" t="s">
        <v>2247</v>
      </c>
      <c r="D147" s="116"/>
      <c r="E147" s="116"/>
      <c r="F147" s="116"/>
      <c r="G147" s="116"/>
      <c r="H147" s="116"/>
      <c r="I147" s="116"/>
      <c r="J147" s="116"/>
      <c r="K147" s="116" t="s">
        <v>1942</v>
      </c>
      <c r="L147" s="116"/>
      <c r="M147" s="116"/>
      <c r="N147" s="116"/>
      <c r="O147" s="116"/>
      <c r="P147" s="116"/>
      <c r="Q147" s="116"/>
      <c r="R147" s="116"/>
      <c r="S147" s="116"/>
      <c r="T147" s="116"/>
      <c r="U147" s="116"/>
      <c r="V147" s="116"/>
      <c r="W147" s="116"/>
      <c r="X147" s="116"/>
      <c r="Y147" s="116"/>
      <c r="Z147" s="116"/>
      <c r="AA147" s="116"/>
      <c r="AB147" s="116"/>
      <c r="AC147" s="116"/>
      <c r="AD147" s="116"/>
      <c r="AE147" s="116"/>
      <c r="AF147" s="116"/>
      <c r="AG147" s="116"/>
      <c r="AH147" s="116"/>
      <c r="AI147" s="116"/>
      <c r="AJ147" s="116"/>
      <c r="AK147" s="116"/>
      <c r="AL147" s="116"/>
      <c r="AM147" s="116"/>
      <c r="AN147" s="116"/>
      <c r="AO147" s="116"/>
      <c r="AP147" s="116"/>
      <c r="AQ147" s="116"/>
      <c r="AR147" s="116"/>
      <c r="AS147" s="116"/>
      <c r="AT147" s="116"/>
      <c r="AU147" s="116"/>
      <c r="AV147" s="116"/>
      <c r="AW147" s="116"/>
      <c r="AX147" s="116"/>
      <c r="AY147" s="116"/>
      <c r="AZ147" s="116"/>
      <c r="BA147" s="116"/>
      <c r="BB147" s="113"/>
    </row>
    <row r="148" spans="1:54" customFormat="1" ht="12.75" customHeight="1">
      <c r="A148" s="116" t="s">
        <v>2248</v>
      </c>
      <c r="B148" s="118" t="s">
        <v>2248</v>
      </c>
      <c r="C148" s="116" t="s">
        <v>2249</v>
      </c>
      <c r="D148" s="116"/>
      <c r="E148" s="116"/>
      <c r="F148" s="116"/>
      <c r="G148" s="116"/>
      <c r="H148" s="116"/>
      <c r="I148" s="116"/>
      <c r="J148" s="116"/>
      <c r="K148" s="116" t="s">
        <v>2250</v>
      </c>
      <c r="L148" s="116"/>
      <c r="M148" s="116"/>
      <c r="N148" s="116"/>
      <c r="O148" s="116"/>
      <c r="P148" s="116"/>
      <c r="Q148" s="116"/>
      <c r="R148" s="116"/>
      <c r="S148" s="116"/>
      <c r="T148" s="116"/>
      <c r="U148" s="116"/>
      <c r="V148" s="116"/>
      <c r="W148" s="116"/>
      <c r="X148" s="116"/>
      <c r="Y148" s="116"/>
      <c r="Z148" s="116"/>
      <c r="AA148" s="116"/>
      <c r="AB148" s="116"/>
      <c r="AC148" s="116"/>
      <c r="AD148" s="116"/>
      <c r="AE148" s="116"/>
      <c r="AF148" s="116"/>
      <c r="AG148" s="116"/>
      <c r="AH148" s="116"/>
      <c r="AI148" s="116"/>
      <c r="AJ148" s="116"/>
      <c r="AK148" s="116"/>
      <c r="AL148" s="116"/>
      <c r="AM148" s="116"/>
      <c r="AN148" s="116"/>
      <c r="AO148" s="116"/>
      <c r="AP148" s="116"/>
      <c r="AQ148" s="116"/>
      <c r="AR148" s="116"/>
      <c r="AS148" s="116"/>
      <c r="AT148" s="116"/>
      <c r="AU148" s="116"/>
      <c r="AV148" s="116"/>
      <c r="AW148" s="116"/>
      <c r="AX148" s="116"/>
      <c r="AY148" s="116"/>
      <c r="AZ148" s="116"/>
      <c r="BA148" s="116"/>
      <c r="BB148" s="113"/>
    </row>
    <row r="149" spans="1:54" customFormat="1" ht="12.75" customHeight="1">
      <c r="A149" s="116" t="s">
        <v>2251</v>
      </c>
      <c r="B149" s="118" t="s">
        <v>2251</v>
      </c>
      <c r="C149" s="116" t="s">
        <v>2116</v>
      </c>
      <c r="D149" s="116"/>
      <c r="E149" s="116"/>
      <c r="F149" s="116"/>
      <c r="G149" s="116"/>
      <c r="H149" s="116"/>
      <c r="I149" s="116"/>
      <c r="J149" s="116"/>
      <c r="K149" s="116"/>
      <c r="L149" s="116"/>
      <c r="M149" s="116"/>
      <c r="N149" s="116"/>
      <c r="O149" s="116"/>
      <c r="P149" s="116"/>
      <c r="Q149" s="116"/>
      <c r="R149" s="116"/>
      <c r="S149" s="116"/>
      <c r="T149" s="116"/>
      <c r="U149" s="116" t="s">
        <v>2252</v>
      </c>
      <c r="V149" s="116"/>
      <c r="W149" s="116"/>
      <c r="X149" s="116"/>
      <c r="Y149" s="116" t="s">
        <v>2253</v>
      </c>
      <c r="Z149" s="116"/>
      <c r="AA149" s="116"/>
      <c r="AB149" s="116"/>
      <c r="AC149" s="116" t="s">
        <v>2254</v>
      </c>
      <c r="AD149" s="116"/>
      <c r="AE149" s="116" t="s">
        <v>1696</v>
      </c>
      <c r="AF149" s="116"/>
      <c r="AG149" s="116"/>
      <c r="AH149" s="116"/>
      <c r="AI149" s="116"/>
      <c r="AJ149" s="116"/>
      <c r="AK149" s="116"/>
      <c r="AL149" s="116"/>
      <c r="AM149" s="116"/>
      <c r="AN149" s="116"/>
      <c r="AO149" s="116"/>
      <c r="AP149" s="116"/>
      <c r="AQ149" s="116"/>
      <c r="AR149" s="116"/>
      <c r="AS149" s="116"/>
      <c r="AT149" s="116"/>
      <c r="AU149" s="116"/>
      <c r="AV149" s="116"/>
      <c r="AW149" s="116"/>
      <c r="AX149" s="116"/>
      <c r="AY149" s="116"/>
      <c r="AZ149" s="116"/>
      <c r="BA149" s="116"/>
      <c r="BB149" s="113"/>
    </row>
    <row r="150" spans="1:54" customFormat="1" ht="12.75" customHeight="1">
      <c r="A150" s="116" t="s">
        <v>2255</v>
      </c>
      <c r="B150" s="118" t="s">
        <v>2255</v>
      </c>
      <c r="C150" s="116" t="s">
        <v>1766</v>
      </c>
      <c r="D150" s="116"/>
      <c r="E150" s="116"/>
      <c r="F150" s="116"/>
      <c r="G150" s="116"/>
      <c r="H150" s="116"/>
      <c r="I150" s="116"/>
      <c r="J150" s="116"/>
      <c r="K150" s="116"/>
      <c r="L150" s="116"/>
      <c r="M150" s="116"/>
      <c r="N150" s="116"/>
      <c r="O150" s="116"/>
      <c r="P150" s="116"/>
      <c r="Q150" s="116"/>
      <c r="R150" s="116"/>
      <c r="S150" s="116"/>
      <c r="T150" s="116"/>
      <c r="U150" s="116"/>
      <c r="V150" s="116"/>
      <c r="W150" s="116"/>
      <c r="X150" s="116"/>
      <c r="Y150" s="116"/>
      <c r="Z150" s="116"/>
      <c r="AA150" s="116"/>
      <c r="AB150" s="116"/>
      <c r="AC150" s="116"/>
      <c r="AD150" s="116"/>
      <c r="AE150" s="116"/>
      <c r="AF150" s="116"/>
      <c r="AG150" s="116"/>
      <c r="AH150" s="116"/>
      <c r="AI150" s="116"/>
      <c r="AJ150" s="116"/>
      <c r="AK150" s="116"/>
      <c r="AL150" s="116"/>
      <c r="AM150" s="116"/>
      <c r="AN150" s="116"/>
      <c r="AO150" s="116"/>
      <c r="AP150" s="116"/>
      <c r="AQ150" s="116"/>
      <c r="AR150" s="116"/>
      <c r="AS150" s="116"/>
      <c r="AT150" s="116"/>
      <c r="AU150" s="116"/>
      <c r="AV150" s="116"/>
      <c r="AW150" s="116"/>
      <c r="AX150" s="116"/>
      <c r="AY150" s="116"/>
      <c r="AZ150" s="116"/>
      <c r="BA150" s="116"/>
      <c r="BB150" s="113"/>
    </row>
    <row r="151" spans="1:54" customFormat="1" ht="12.75" customHeight="1">
      <c r="A151" s="116" t="s">
        <v>2256</v>
      </c>
      <c r="B151" s="118" t="s">
        <v>2256</v>
      </c>
      <c r="C151" s="116" t="s">
        <v>1768</v>
      </c>
      <c r="D151" s="116"/>
      <c r="E151" s="116"/>
      <c r="F151" s="116"/>
      <c r="G151" s="116"/>
      <c r="H151" s="116"/>
      <c r="I151" s="116"/>
      <c r="J151" s="116"/>
      <c r="K151" s="116"/>
      <c r="L151" s="116"/>
      <c r="M151" s="116"/>
      <c r="N151" s="116"/>
      <c r="O151" s="116"/>
      <c r="P151" s="116"/>
      <c r="Q151" s="116"/>
      <c r="R151" s="116"/>
      <c r="S151" s="116"/>
      <c r="T151" s="116"/>
      <c r="U151" s="116"/>
      <c r="V151" s="116"/>
      <c r="W151" s="116"/>
      <c r="X151" s="116"/>
      <c r="Y151" s="116"/>
      <c r="Z151" s="116"/>
      <c r="AA151" s="116"/>
      <c r="AB151" s="116"/>
      <c r="AC151" s="116"/>
      <c r="AD151" s="116"/>
      <c r="AE151" s="116"/>
      <c r="AF151" s="116"/>
      <c r="AG151" s="116"/>
      <c r="AH151" s="116"/>
      <c r="AI151" s="116"/>
      <c r="AJ151" s="116"/>
      <c r="AK151" s="116"/>
      <c r="AL151" s="116"/>
      <c r="AM151" s="116"/>
      <c r="AN151" s="116"/>
      <c r="AO151" s="116"/>
      <c r="AP151" s="116"/>
      <c r="AQ151" s="116"/>
      <c r="AR151" s="116"/>
      <c r="AS151" s="116"/>
      <c r="AT151" s="116"/>
      <c r="AU151" s="116"/>
      <c r="AV151" s="116"/>
      <c r="AW151" s="116"/>
      <c r="AX151" s="116"/>
      <c r="AY151" s="116"/>
      <c r="AZ151" s="116"/>
      <c r="BA151" s="116"/>
      <c r="BB151" s="113"/>
    </row>
    <row r="152" spans="1:54" customFormat="1" ht="12.75" customHeight="1">
      <c r="A152" s="116" t="s">
        <v>2257</v>
      </c>
      <c r="B152" s="118" t="s">
        <v>2257</v>
      </c>
      <c r="C152" s="116" t="s">
        <v>1770</v>
      </c>
      <c r="D152" s="116"/>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c r="AA152" s="116"/>
      <c r="AB152" s="116"/>
      <c r="AC152" s="116"/>
      <c r="AD152" s="116"/>
      <c r="AE152" s="116"/>
      <c r="AF152" s="116"/>
      <c r="AG152" s="116"/>
      <c r="AH152" s="116"/>
      <c r="AI152" s="116"/>
      <c r="AJ152" s="116"/>
      <c r="AK152" s="116"/>
      <c r="AL152" s="116"/>
      <c r="AM152" s="116"/>
      <c r="AN152" s="116"/>
      <c r="AO152" s="116"/>
      <c r="AP152" s="116"/>
      <c r="AQ152" s="116"/>
      <c r="AR152" s="116"/>
      <c r="AS152" s="116"/>
      <c r="AT152" s="116"/>
      <c r="AU152" s="116"/>
      <c r="AV152" s="116"/>
      <c r="AW152" s="116"/>
      <c r="AX152" s="116"/>
      <c r="AY152" s="116"/>
      <c r="AZ152" s="116"/>
      <c r="BA152" s="116"/>
      <c r="BB152" s="113"/>
    </row>
    <row r="153" spans="1:54" customFormat="1" ht="12.75" customHeight="1">
      <c r="A153" s="116" t="s">
        <v>2258</v>
      </c>
      <c r="B153" s="118" t="s">
        <v>2258</v>
      </c>
      <c r="C153" s="116" t="s">
        <v>2150</v>
      </c>
      <c r="D153" s="116"/>
      <c r="E153" s="116"/>
      <c r="F153" s="116"/>
      <c r="G153" s="116"/>
      <c r="H153" s="116"/>
      <c r="I153" s="116"/>
      <c r="J153" s="116"/>
      <c r="K153" s="116"/>
      <c r="L153" s="116"/>
      <c r="M153" s="116"/>
      <c r="N153" s="116"/>
      <c r="O153" s="116"/>
      <c r="P153" s="116"/>
      <c r="Q153" s="116"/>
      <c r="R153" s="116"/>
      <c r="S153" s="116"/>
      <c r="T153" s="116"/>
      <c r="U153" s="116" t="s">
        <v>2259</v>
      </c>
      <c r="V153" s="116"/>
      <c r="W153" s="116"/>
      <c r="X153" s="116"/>
      <c r="Y153" s="116" t="s">
        <v>2260</v>
      </c>
      <c r="Z153" s="116"/>
      <c r="AA153" s="116"/>
      <c r="AB153" s="116"/>
      <c r="AC153" s="116" t="s">
        <v>2261</v>
      </c>
      <c r="AD153" s="116"/>
      <c r="AE153" s="116" t="s">
        <v>1719</v>
      </c>
      <c r="AF153" s="116"/>
      <c r="AG153" s="116"/>
      <c r="AH153" s="116"/>
      <c r="AI153" s="116"/>
      <c r="AJ153" s="116"/>
      <c r="AK153" s="116"/>
      <c r="AL153" s="116"/>
      <c r="AM153" s="116"/>
      <c r="AN153" s="116"/>
      <c r="AO153" s="116"/>
      <c r="AP153" s="116"/>
      <c r="AQ153" s="116"/>
      <c r="AR153" s="116"/>
      <c r="AS153" s="116"/>
      <c r="AT153" s="116"/>
      <c r="AU153" s="116"/>
      <c r="AV153" s="116"/>
      <c r="AW153" s="116"/>
      <c r="AX153" s="116"/>
      <c r="AY153" s="116"/>
      <c r="AZ153" s="116"/>
      <c r="BA153" s="116"/>
      <c r="BB153" s="113"/>
    </row>
    <row r="154" spans="1:54" customFormat="1" ht="12.75" customHeight="1">
      <c r="A154" s="116" t="s">
        <v>2262</v>
      </c>
      <c r="B154" s="118" t="s">
        <v>2262</v>
      </c>
      <c r="C154" s="116" t="s">
        <v>2174</v>
      </c>
      <c r="D154" s="116"/>
      <c r="E154" s="116"/>
      <c r="F154" s="116"/>
      <c r="G154" s="116"/>
      <c r="H154" s="116"/>
      <c r="I154" s="116"/>
      <c r="J154" s="116"/>
      <c r="K154" s="116"/>
      <c r="L154" s="116"/>
      <c r="M154" s="116"/>
      <c r="N154" s="116"/>
      <c r="O154" s="116"/>
      <c r="P154" s="116"/>
      <c r="Q154" s="116"/>
      <c r="R154" s="116"/>
      <c r="S154" s="116"/>
      <c r="T154" s="116"/>
      <c r="U154" s="116" t="s">
        <v>2263</v>
      </c>
      <c r="V154" s="116"/>
      <c r="W154" s="116"/>
      <c r="X154" s="116"/>
      <c r="Y154" s="116" t="s">
        <v>2264</v>
      </c>
      <c r="Z154" s="116"/>
      <c r="AA154" s="116"/>
      <c r="AB154" s="116"/>
      <c r="AC154" s="116" t="s">
        <v>2265</v>
      </c>
      <c r="AD154" s="116"/>
      <c r="AE154" s="116" t="s">
        <v>1731</v>
      </c>
      <c r="AF154" s="116"/>
      <c r="AG154" s="116"/>
      <c r="AH154" s="116"/>
      <c r="AI154" s="116"/>
      <c r="AJ154" s="116"/>
      <c r="AK154" s="116"/>
      <c r="AL154" s="116"/>
      <c r="AM154" s="116"/>
      <c r="AN154" s="116"/>
      <c r="AO154" s="116"/>
      <c r="AP154" s="116"/>
      <c r="AQ154" s="116"/>
      <c r="AR154" s="116"/>
      <c r="AS154" s="116"/>
      <c r="AT154" s="116"/>
      <c r="AU154" s="116"/>
      <c r="AV154" s="116"/>
      <c r="AW154" s="116"/>
      <c r="AX154" s="116"/>
      <c r="AY154" s="116"/>
      <c r="AZ154" s="116"/>
      <c r="BA154" s="116"/>
      <c r="BB154" s="113"/>
    </row>
    <row r="155" spans="1:54" customFormat="1" ht="12.75" customHeight="1">
      <c r="A155" s="116" t="s">
        <v>2266</v>
      </c>
      <c r="B155" s="118" t="s">
        <v>2266</v>
      </c>
      <c r="C155" s="116" t="s">
        <v>2198</v>
      </c>
      <c r="D155" s="116"/>
      <c r="E155" s="116"/>
      <c r="F155" s="116"/>
      <c r="G155" s="116"/>
      <c r="H155" s="116"/>
      <c r="I155" s="116"/>
      <c r="J155" s="116"/>
      <c r="K155" s="116"/>
      <c r="L155" s="116"/>
      <c r="M155" s="116"/>
      <c r="N155" s="116"/>
      <c r="O155" s="116"/>
      <c r="P155" s="116"/>
      <c r="Q155" s="116"/>
      <c r="R155" s="116"/>
      <c r="S155" s="116"/>
      <c r="T155" s="116"/>
      <c r="U155" s="116" t="s">
        <v>2263</v>
      </c>
      <c r="V155" s="116"/>
      <c r="W155" s="116"/>
      <c r="X155" s="116"/>
      <c r="Y155" s="116" t="s">
        <v>2267</v>
      </c>
      <c r="Z155" s="116"/>
      <c r="AA155" s="116"/>
      <c r="AB155" s="116"/>
      <c r="AC155" s="116" t="s">
        <v>2268</v>
      </c>
      <c r="AD155" s="116"/>
      <c r="AE155" s="116" t="s">
        <v>1742</v>
      </c>
      <c r="AF155" s="116"/>
      <c r="AG155" s="116"/>
      <c r="AH155" s="116"/>
      <c r="AI155" s="116"/>
      <c r="AJ155" s="116"/>
      <c r="AK155" s="116"/>
      <c r="AL155" s="116"/>
      <c r="AM155" s="116"/>
      <c r="AN155" s="116"/>
      <c r="AO155" s="116"/>
      <c r="AP155" s="116"/>
      <c r="AQ155" s="116"/>
      <c r="AR155" s="116"/>
      <c r="AS155" s="116"/>
      <c r="AT155" s="116"/>
      <c r="AU155" s="116"/>
      <c r="AV155" s="116"/>
      <c r="AW155" s="116"/>
      <c r="AX155" s="116"/>
      <c r="AY155" s="116"/>
      <c r="AZ155" s="116"/>
      <c r="BA155" s="116"/>
      <c r="BB155" s="113"/>
    </row>
    <row r="156" spans="1:54" customFormat="1" ht="12.75" customHeight="1">
      <c r="A156" s="116" t="s">
        <v>2269</v>
      </c>
      <c r="B156" s="118" t="s">
        <v>2269</v>
      </c>
      <c r="C156" s="116" t="s">
        <v>2222</v>
      </c>
      <c r="D156" s="116"/>
      <c r="E156" s="116"/>
      <c r="F156" s="116"/>
      <c r="G156" s="116"/>
      <c r="H156" s="116"/>
      <c r="I156" s="116"/>
      <c r="J156" s="116"/>
      <c r="K156" s="116"/>
      <c r="L156" s="116"/>
      <c r="M156" s="116"/>
      <c r="N156" s="116"/>
      <c r="O156" s="116"/>
      <c r="P156" s="116"/>
      <c r="Q156" s="116"/>
      <c r="R156" s="116"/>
      <c r="S156" s="116"/>
      <c r="T156" s="116"/>
      <c r="U156" s="116" t="s">
        <v>2270</v>
      </c>
      <c r="V156" s="116"/>
      <c r="W156" s="116"/>
      <c r="X156" s="116"/>
      <c r="Y156" s="116" t="s">
        <v>2271</v>
      </c>
      <c r="Z156" s="116"/>
      <c r="AA156" s="116"/>
      <c r="AB156" s="116"/>
      <c r="AC156" s="116" t="s">
        <v>1926</v>
      </c>
      <c r="AD156" s="116"/>
      <c r="AE156" s="116" t="s">
        <v>1754</v>
      </c>
      <c r="AF156" s="116"/>
      <c r="AG156" s="116"/>
      <c r="AH156" s="116"/>
      <c r="AI156" s="116"/>
      <c r="AJ156" s="116"/>
      <c r="AK156" s="116"/>
      <c r="AL156" s="116"/>
      <c r="AM156" s="116"/>
      <c r="AN156" s="116"/>
      <c r="AO156" s="116"/>
      <c r="AP156" s="116"/>
      <c r="AQ156" s="116"/>
      <c r="AR156" s="116"/>
      <c r="AS156" s="116"/>
      <c r="AT156" s="116"/>
      <c r="AU156" s="116"/>
      <c r="AV156" s="116"/>
      <c r="AW156" s="116"/>
      <c r="AX156" s="116"/>
      <c r="AY156" s="116"/>
      <c r="AZ156" s="116"/>
      <c r="BA156" s="116"/>
      <c r="BB156" s="113"/>
    </row>
    <row r="157" spans="1:54" customFormat="1" ht="12.75" customHeight="1">
      <c r="A157" s="116" t="s">
        <v>2272</v>
      </c>
      <c r="B157" s="118" t="s">
        <v>2272</v>
      </c>
      <c r="C157" s="116" t="s">
        <v>1760</v>
      </c>
      <c r="D157" s="116"/>
      <c r="E157" s="116"/>
      <c r="F157" s="116"/>
      <c r="G157" s="116"/>
      <c r="H157" s="116"/>
      <c r="I157" s="116"/>
      <c r="J157" s="116"/>
      <c r="K157" s="116"/>
      <c r="L157" s="116"/>
      <c r="M157" s="116"/>
      <c r="N157" s="116"/>
      <c r="O157" s="116"/>
      <c r="P157" s="116"/>
      <c r="Q157" s="116"/>
      <c r="R157" s="116"/>
      <c r="S157" s="116"/>
      <c r="T157" s="116"/>
      <c r="U157" s="116"/>
      <c r="V157" s="116"/>
      <c r="W157" s="116"/>
      <c r="X157" s="116"/>
      <c r="Y157" s="116"/>
      <c r="Z157" s="116"/>
      <c r="AA157" s="116"/>
      <c r="AB157" s="116"/>
      <c r="AC157" s="116"/>
      <c r="AD157" s="116"/>
      <c r="AE157" s="116"/>
      <c r="AF157" s="116"/>
      <c r="AG157" s="116"/>
      <c r="AH157" s="116"/>
      <c r="AI157" s="116"/>
      <c r="AJ157" s="116"/>
      <c r="AK157" s="116"/>
      <c r="AL157" s="116"/>
      <c r="AM157" s="116"/>
      <c r="AN157" s="116"/>
      <c r="AO157" s="116"/>
      <c r="AP157" s="116"/>
      <c r="AQ157" s="116"/>
      <c r="AR157" s="116"/>
      <c r="AS157" s="116"/>
      <c r="AT157" s="116"/>
      <c r="AU157" s="116"/>
      <c r="AV157" s="116"/>
      <c r="AW157" s="116"/>
      <c r="AX157" s="116"/>
      <c r="AY157" s="116"/>
      <c r="AZ157" s="116"/>
      <c r="BA157" s="116"/>
      <c r="BB157" s="113"/>
    </row>
    <row r="158" spans="1:54" customFormat="1" ht="12.75" customHeight="1">
      <c r="A158" s="116" t="s">
        <v>2273</v>
      </c>
      <c r="B158" s="118" t="s">
        <v>2273</v>
      </c>
      <c r="C158" s="116" t="s">
        <v>2114</v>
      </c>
      <c r="D158" s="116"/>
      <c r="E158" s="116"/>
      <c r="F158" s="116"/>
      <c r="G158" s="116"/>
      <c r="H158" s="116"/>
      <c r="I158" s="116"/>
      <c r="J158" s="116"/>
      <c r="K158" s="116"/>
      <c r="L158" s="116"/>
      <c r="M158" s="116"/>
      <c r="N158" s="116"/>
      <c r="O158" s="116"/>
      <c r="P158" s="116"/>
      <c r="Q158" s="116"/>
      <c r="R158" s="116"/>
      <c r="S158" s="116"/>
      <c r="T158" s="116"/>
      <c r="U158" s="116"/>
      <c r="V158" s="116"/>
      <c r="W158" s="116"/>
      <c r="X158" s="116"/>
      <c r="Y158" s="116"/>
      <c r="Z158" s="116"/>
      <c r="AA158" s="116"/>
      <c r="AB158" s="116"/>
      <c r="AC158" s="116"/>
      <c r="AD158" s="116"/>
      <c r="AE158" s="116"/>
      <c r="AF158" s="116"/>
      <c r="AG158" s="116"/>
      <c r="AH158" s="116"/>
      <c r="AI158" s="116"/>
      <c r="AJ158" s="116"/>
      <c r="AK158" s="116"/>
      <c r="AL158" s="116"/>
      <c r="AM158" s="116"/>
      <c r="AN158" s="116"/>
      <c r="AO158" s="116"/>
      <c r="AP158" s="116"/>
      <c r="AQ158" s="116"/>
      <c r="AR158" s="116"/>
      <c r="AS158" s="116"/>
      <c r="AT158" s="116"/>
      <c r="AU158" s="116"/>
      <c r="AV158" s="116"/>
      <c r="AW158" s="116"/>
      <c r="AX158" s="116"/>
      <c r="AY158" s="116"/>
      <c r="AZ158" s="116"/>
      <c r="BA158" s="116"/>
      <c r="BB158" s="113"/>
    </row>
    <row r="159" spans="1:54" customFormat="1" ht="12.75" customHeight="1">
      <c r="A159" s="116" t="s">
        <v>2274</v>
      </c>
      <c r="B159" s="118" t="s">
        <v>2274</v>
      </c>
      <c r="C159" s="116" t="s">
        <v>2116</v>
      </c>
      <c r="D159" s="116"/>
      <c r="E159" s="116"/>
      <c r="F159" s="116"/>
      <c r="G159" s="116"/>
      <c r="H159" s="116"/>
      <c r="I159" s="116"/>
      <c r="J159" s="116"/>
      <c r="K159" s="116"/>
      <c r="L159" s="116"/>
      <c r="M159" s="116"/>
      <c r="N159" s="116"/>
      <c r="O159" s="116"/>
      <c r="P159" s="116"/>
      <c r="Q159" s="116"/>
      <c r="R159" s="116"/>
      <c r="S159" s="116"/>
      <c r="T159" s="116"/>
      <c r="U159" s="116"/>
      <c r="V159" s="116"/>
      <c r="W159" s="116"/>
      <c r="X159" s="116"/>
      <c r="Y159" s="116"/>
      <c r="Z159" s="116"/>
      <c r="AA159" s="116"/>
      <c r="AB159" s="116"/>
      <c r="AC159" s="116" t="s">
        <v>1798</v>
      </c>
      <c r="AD159" s="116"/>
      <c r="AE159" s="116"/>
      <c r="AF159" s="116"/>
      <c r="AG159" s="116"/>
      <c r="AH159" s="116"/>
      <c r="AI159" s="116"/>
      <c r="AJ159" s="116"/>
      <c r="AK159" s="116"/>
      <c r="AL159" s="116"/>
      <c r="AM159" s="116"/>
      <c r="AN159" s="116"/>
      <c r="AO159" s="116"/>
      <c r="AP159" s="116"/>
      <c r="AQ159" s="116"/>
      <c r="AR159" s="116"/>
      <c r="AS159" s="116"/>
      <c r="AT159" s="116"/>
      <c r="AU159" s="116"/>
      <c r="AV159" s="116"/>
      <c r="AW159" s="116"/>
      <c r="AX159" s="116"/>
      <c r="AY159" s="116"/>
      <c r="AZ159" s="116"/>
      <c r="BA159" s="116"/>
      <c r="BB159" s="113"/>
    </row>
    <row r="160" spans="1:54" customFormat="1" ht="12.75" customHeight="1">
      <c r="A160" s="116" t="s">
        <v>2275</v>
      </c>
      <c r="B160" s="118" t="s">
        <v>2275</v>
      </c>
      <c r="C160" s="116" t="s">
        <v>1766</v>
      </c>
      <c r="D160" s="116"/>
      <c r="E160" s="116"/>
      <c r="F160" s="116"/>
      <c r="G160" s="116"/>
      <c r="H160" s="116"/>
      <c r="I160" s="116"/>
      <c r="J160" s="116"/>
      <c r="K160" s="116"/>
      <c r="L160" s="116"/>
      <c r="M160" s="116"/>
      <c r="N160" s="116"/>
      <c r="O160" s="116"/>
      <c r="P160" s="116"/>
      <c r="Q160" s="116"/>
      <c r="R160" s="116"/>
      <c r="S160" s="116"/>
      <c r="T160" s="116"/>
      <c r="U160" s="116"/>
      <c r="V160" s="116"/>
      <c r="W160" s="116"/>
      <c r="X160" s="116"/>
      <c r="Y160" s="116"/>
      <c r="Z160" s="116"/>
      <c r="AA160" s="116"/>
      <c r="AB160" s="116"/>
      <c r="AC160" s="116"/>
      <c r="AD160" s="116"/>
      <c r="AE160" s="116"/>
      <c r="AF160" s="116"/>
      <c r="AG160" s="116"/>
      <c r="AH160" s="116"/>
      <c r="AI160" s="116"/>
      <c r="AJ160" s="116"/>
      <c r="AK160" s="116"/>
      <c r="AL160" s="116"/>
      <c r="AM160" s="116"/>
      <c r="AN160" s="116"/>
      <c r="AO160" s="116"/>
      <c r="AP160" s="116"/>
      <c r="AQ160" s="116"/>
      <c r="AR160" s="116"/>
      <c r="AS160" s="116"/>
      <c r="AT160" s="116"/>
      <c r="AU160" s="116"/>
      <c r="AV160" s="116"/>
      <c r="AW160" s="116"/>
      <c r="AX160" s="116"/>
      <c r="AY160" s="116"/>
      <c r="AZ160" s="116"/>
      <c r="BA160" s="116"/>
      <c r="BB160" s="113"/>
    </row>
    <row r="161" spans="1:54" customFormat="1" ht="12.75" customHeight="1">
      <c r="A161" s="116" t="s">
        <v>2276</v>
      </c>
      <c r="B161" s="118" t="s">
        <v>2276</v>
      </c>
      <c r="C161" s="116" t="s">
        <v>1768</v>
      </c>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3"/>
    </row>
    <row r="162" spans="1:54" customFormat="1" ht="12.75" customHeight="1">
      <c r="A162" s="116" t="s">
        <v>2277</v>
      </c>
      <c r="B162" s="118" t="s">
        <v>2277</v>
      </c>
      <c r="C162" s="116" t="s">
        <v>1770</v>
      </c>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3"/>
    </row>
    <row r="163" spans="1:54" customFormat="1" ht="12.75" customHeight="1">
      <c r="A163" s="116" t="s">
        <v>2278</v>
      </c>
      <c r="B163" s="118" t="s">
        <v>2278</v>
      </c>
      <c r="C163" s="116" t="s">
        <v>2150</v>
      </c>
      <c r="D163" s="116"/>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c r="AA163" s="116"/>
      <c r="AB163" s="116"/>
      <c r="AC163" s="116" t="s">
        <v>1839</v>
      </c>
      <c r="AD163" s="116"/>
      <c r="AE163" s="116"/>
      <c r="AF163" s="116"/>
      <c r="AG163" s="116"/>
      <c r="AH163" s="116"/>
      <c r="AI163" s="116"/>
      <c r="AJ163" s="116"/>
      <c r="AK163" s="116"/>
      <c r="AL163" s="116"/>
      <c r="AM163" s="116"/>
      <c r="AN163" s="116"/>
      <c r="AO163" s="116"/>
      <c r="AP163" s="116"/>
      <c r="AQ163" s="116"/>
      <c r="AR163" s="116"/>
      <c r="AS163" s="116"/>
      <c r="AT163" s="116"/>
      <c r="AU163" s="116"/>
      <c r="AV163" s="116"/>
      <c r="AW163" s="116"/>
      <c r="AX163" s="116"/>
      <c r="AY163" s="116"/>
      <c r="AZ163" s="116"/>
      <c r="BA163" s="116"/>
      <c r="BB163" s="113"/>
    </row>
    <row r="164" spans="1:54" customFormat="1" ht="12.75" customHeight="1">
      <c r="A164" s="116" t="s">
        <v>2279</v>
      </c>
      <c r="B164" s="118" t="s">
        <v>2279</v>
      </c>
      <c r="C164" s="116" t="s">
        <v>2174</v>
      </c>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t="s">
        <v>1868</v>
      </c>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3"/>
    </row>
    <row r="165" spans="1:54" customFormat="1" ht="12.75" customHeight="1">
      <c r="A165" s="116" t="s">
        <v>2280</v>
      </c>
      <c r="B165" s="118" t="s">
        <v>2280</v>
      </c>
      <c r="C165" s="116" t="s">
        <v>2198</v>
      </c>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t="s">
        <v>1898</v>
      </c>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3"/>
    </row>
    <row r="166" spans="1:54" customFormat="1" ht="12.75" customHeight="1">
      <c r="A166" s="116" t="s">
        <v>2281</v>
      </c>
      <c r="B166" s="118" t="s">
        <v>2281</v>
      </c>
      <c r="C166" s="116" t="s">
        <v>2222</v>
      </c>
      <c r="D166" s="116"/>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c r="AA166" s="116"/>
      <c r="AB166" s="116"/>
      <c r="AC166" s="116" t="s">
        <v>1926</v>
      </c>
      <c r="AD166" s="116"/>
      <c r="AE166" s="116"/>
      <c r="AF166" s="116"/>
      <c r="AG166" s="116"/>
      <c r="AH166" s="116"/>
      <c r="AI166" s="116"/>
      <c r="AJ166" s="116"/>
      <c r="AK166" s="116"/>
      <c r="AL166" s="116"/>
      <c r="AM166" s="116"/>
      <c r="AN166" s="116"/>
      <c r="AO166" s="116"/>
      <c r="AP166" s="116"/>
      <c r="AQ166" s="116"/>
      <c r="AR166" s="116"/>
      <c r="AS166" s="116"/>
      <c r="AT166" s="116"/>
      <c r="AU166" s="116"/>
      <c r="AV166" s="116"/>
      <c r="AW166" s="116"/>
      <c r="AX166" s="116"/>
      <c r="AY166" s="116"/>
      <c r="AZ166" s="116"/>
      <c r="BA166" s="116"/>
      <c r="BB166" s="113"/>
    </row>
    <row r="167" spans="1:54" customFormat="1" ht="12.75" customHeight="1">
      <c r="A167" s="116" t="s">
        <v>2282</v>
      </c>
      <c r="B167" s="118" t="s">
        <v>2282</v>
      </c>
      <c r="C167" s="116" t="s">
        <v>1760</v>
      </c>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3"/>
    </row>
    <row r="168" spans="1:54" customFormat="1" ht="12.75" customHeight="1">
      <c r="A168" s="116" t="s">
        <v>2283</v>
      </c>
      <c r="B168" s="118" t="s">
        <v>2283</v>
      </c>
      <c r="C168" s="116" t="s">
        <v>2114</v>
      </c>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3"/>
    </row>
    <row r="169" spans="1:54" customFormat="1" ht="12.75" customHeight="1">
      <c r="A169" s="116" t="s">
        <v>2284</v>
      </c>
      <c r="B169" s="118" t="s">
        <v>2284</v>
      </c>
      <c r="C169" s="116" t="s">
        <v>1689</v>
      </c>
      <c r="D169" s="116"/>
      <c r="E169" s="116"/>
      <c r="F169" s="116"/>
      <c r="G169" s="116"/>
      <c r="H169" s="116"/>
      <c r="I169" s="116"/>
      <c r="J169" s="119" t="s">
        <v>2086</v>
      </c>
      <c r="K169" s="116"/>
      <c r="L169" s="116"/>
      <c r="M169" s="116"/>
      <c r="N169" s="116"/>
      <c r="O169" s="116"/>
      <c r="P169" s="116"/>
      <c r="Q169" s="116"/>
      <c r="R169" s="116"/>
      <c r="S169" s="116"/>
      <c r="T169" s="116"/>
      <c r="U169" s="116"/>
      <c r="V169" s="116"/>
      <c r="W169" s="116" t="s">
        <v>1692</v>
      </c>
      <c r="X169" s="116" t="s">
        <v>2285</v>
      </c>
      <c r="Y169" s="116" t="s">
        <v>2286</v>
      </c>
      <c r="Z169" s="116"/>
      <c r="AA169" s="116"/>
      <c r="AB169" s="116"/>
      <c r="AC169" s="116"/>
      <c r="AD169" s="116"/>
      <c r="AE169" s="116"/>
      <c r="AF169" s="116"/>
      <c r="AG169" s="116"/>
      <c r="AH169" s="116" t="s">
        <v>1697</v>
      </c>
      <c r="AI169" s="116"/>
      <c r="AJ169" s="116"/>
      <c r="AK169" s="116"/>
      <c r="AL169" s="116"/>
      <c r="AM169" s="116"/>
      <c r="AN169" s="116" t="s">
        <v>1698</v>
      </c>
      <c r="AO169" s="116"/>
      <c r="AP169" s="116" t="s">
        <v>1699</v>
      </c>
      <c r="AQ169" s="116"/>
      <c r="AR169" s="116"/>
      <c r="AS169" s="116" t="s">
        <v>2090</v>
      </c>
      <c r="AT169" s="116"/>
      <c r="AU169" s="116"/>
      <c r="AV169" s="116" t="s">
        <v>1701</v>
      </c>
      <c r="AW169" s="116"/>
      <c r="AX169" s="116"/>
      <c r="AY169" s="116"/>
      <c r="AZ169" s="116"/>
      <c r="BA169" s="116" t="s">
        <v>1702</v>
      </c>
      <c r="BB169" s="113"/>
    </row>
    <row r="170" spans="1:54" customFormat="1" ht="12.75" customHeight="1">
      <c r="A170" s="116" t="s">
        <v>2287</v>
      </c>
      <c r="B170" s="118" t="s">
        <v>2287</v>
      </c>
      <c r="C170" s="116" t="s">
        <v>1704</v>
      </c>
      <c r="D170" s="116"/>
      <c r="E170" s="116"/>
      <c r="F170" s="116"/>
      <c r="G170" s="116"/>
      <c r="H170" s="116"/>
      <c r="I170" s="116"/>
      <c r="J170" s="116"/>
      <c r="K170" s="116"/>
      <c r="L170" s="116"/>
      <c r="M170" s="116"/>
      <c r="N170" s="116"/>
      <c r="O170" s="116"/>
      <c r="P170" s="116"/>
      <c r="Q170" s="116"/>
      <c r="R170" s="116"/>
      <c r="S170" s="116"/>
      <c r="T170" s="116"/>
      <c r="U170" s="116"/>
      <c r="V170" s="116"/>
      <c r="W170" s="116"/>
      <c r="X170" s="116"/>
      <c r="Y170" s="116"/>
      <c r="Z170" s="116"/>
      <c r="AA170" s="116"/>
      <c r="AB170" s="116"/>
      <c r="AC170" s="116"/>
      <c r="AD170" s="116"/>
      <c r="AE170" s="116"/>
      <c r="AF170" s="116"/>
      <c r="AG170" s="116"/>
      <c r="AH170" s="116"/>
      <c r="AI170" s="116"/>
      <c r="AJ170" s="116"/>
      <c r="AK170" s="116"/>
      <c r="AL170" s="116"/>
      <c r="AM170" s="116"/>
      <c r="AN170" s="116" t="s">
        <v>1705</v>
      </c>
      <c r="AO170" s="116"/>
      <c r="AP170" s="116"/>
      <c r="AQ170" s="116"/>
      <c r="AR170" s="116"/>
      <c r="AS170" s="116"/>
      <c r="AT170" s="116"/>
      <c r="AU170" s="116"/>
      <c r="AV170" s="116"/>
      <c r="AW170" s="116"/>
      <c r="AX170" s="116"/>
      <c r="AY170" s="116"/>
      <c r="AZ170" s="116"/>
      <c r="BA170" s="116"/>
      <c r="BB170" s="113"/>
    </row>
    <row r="171" spans="1:54" customFormat="1" ht="12.75" customHeight="1">
      <c r="A171" s="116" t="s">
        <v>2288</v>
      </c>
      <c r="B171" s="118" t="s">
        <v>2288</v>
      </c>
      <c r="C171" s="116" t="s">
        <v>1707</v>
      </c>
      <c r="D171" s="116"/>
      <c r="E171" s="116"/>
      <c r="F171" s="116"/>
      <c r="G171" s="116"/>
      <c r="H171" s="116"/>
      <c r="I171" s="116"/>
      <c r="J171" s="116"/>
      <c r="K171" s="116"/>
      <c r="L171" s="116"/>
      <c r="M171" s="116"/>
      <c r="N171" s="116"/>
      <c r="O171" s="116"/>
      <c r="P171" s="116"/>
      <c r="Q171" s="116"/>
      <c r="R171" s="116"/>
      <c r="S171" s="116"/>
      <c r="T171" s="116"/>
      <c r="U171" s="116"/>
      <c r="V171" s="116"/>
      <c r="W171" s="116"/>
      <c r="X171" s="116"/>
      <c r="Y171" s="116"/>
      <c r="Z171" s="116"/>
      <c r="AA171" s="116"/>
      <c r="AB171" s="116"/>
      <c r="AC171" s="116"/>
      <c r="AD171" s="116"/>
      <c r="AE171" s="116"/>
      <c r="AF171" s="116"/>
      <c r="AG171" s="116"/>
      <c r="AH171" s="116"/>
      <c r="AI171" s="116"/>
      <c r="AJ171" s="116"/>
      <c r="AK171" s="116"/>
      <c r="AL171" s="116"/>
      <c r="AM171" s="116"/>
      <c r="AN171" s="116"/>
      <c r="AO171" s="116"/>
      <c r="AP171" s="116"/>
      <c r="AQ171" s="116"/>
      <c r="AR171" s="116"/>
      <c r="AS171" s="116"/>
      <c r="AT171" s="116"/>
      <c r="AU171" s="116"/>
      <c r="AV171" s="116"/>
      <c r="AW171" s="116"/>
      <c r="AX171" s="116"/>
      <c r="AY171" s="116"/>
      <c r="AZ171" s="116"/>
      <c r="BA171" s="116" t="s">
        <v>1708</v>
      </c>
      <c r="BB171" s="113"/>
    </row>
    <row r="172" spans="1:54" customFormat="1" ht="12.75" customHeight="1">
      <c r="A172" s="116" t="s">
        <v>2289</v>
      </c>
      <c r="B172" s="118" t="s">
        <v>2289</v>
      </c>
      <c r="C172" s="116" t="s">
        <v>1710</v>
      </c>
      <c r="D172" s="116"/>
      <c r="E172" s="116"/>
      <c r="F172" s="116"/>
      <c r="G172" s="116"/>
      <c r="H172" s="116"/>
      <c r="I172" s="116"/>
      <c r="J172" s="116" t="s">
        <v>2094</v>
      </c>
      <c r="K172" s="116"/>
      <c r="L172" s="116"/>
      <c r="M172" s="116"/>
      <c r="N172" s="116"/>
      <c r="O172" s="116"/>
      <c r="P172" s="116"/>
      <c r="Q172" s="116"/>
      <c r="R172" s="116"/>
      <c r="S172" s="116"/>
      <c r="T172" s="116"/>
      <c r="U172" s="116"/>
      <c r="V172" s="116"/>
      <c r="W172" s="116"/>
      <c r="X172" s="116"/>
      <c r="Y172" s="116"/>
      <c r="Z172" s="116"/>
      <c r="AA172" s="116"/>
      <c r="AB172" s="116"/>
      <c r="AC172" s="116"/>
      <c r="AD172" s="116"/>
      <c r="AE172" s="116"/>
      <c r="AF172" s="116"/>
      <c r="AG172" s="116"/>
      <c r="AH172" s="116" t="s">
        <v>1711</v>
      </c>
      <c r="AI172" s="116"/>
      <c r="AJ172" s="116"/>
      <c r="AK172" s="116"/>
      <c r="AL172" s="116"/>
      <c r="AM172" s="116"/>
      <c r="AN172" s="116"/>
      <c r="AO172" s="116"/>
      <c r="AP172" s="116"/>
      <c r="AQ172" s="116"/>
      <c r="AR172" s="116"/>
      <c r="AS172" s="116" t="s">
        <v>2095</v>
      </c>
      <c r="AT172" s="116"/>
      <c r="AU172" s="116"/>
      <c r="AV172" s="116"/>
      <c r="AW172" s="116"/>
      <c r="AX172" s="116"/>
      <c r="AY172" s="116"/>
      <c r="AZ172" s="116"/>
      <c r="BA172" s="116"/>
      <c r="BB172" s="113"/>
    </row>
    <row r="173" spans="1:54" customFormat="1" ht="12.75" customHeight="1">
      <c r="A173" s="116" t="s">
        <v>2290</v>
      </c>
      <c r="B173" s="118" t="s">
        <v>2290</v>
      </c>
      <c r="C173" s="116" t="s">
        <v>1714</v>
      </c>
      <c r="D173" s="116"/>
      <c r="E173" s="116"/>
      <c r="F173" s="116"/>
      <c r="G173" s="116"/>
      <c r="H173" s="116"/>
      <c r="I173" s="116"/>
      <c r="J173" s="116" t="s">
        <v>2086</v>
      </c>
      <c r="K173" s="116"/>
      <c r="L173" s="116"/>
      <c r="M173" s="116"/>
      <c r="N173" s="116"/>
      <c r="O173" s="116"/>
      <c r="P173" s="116"/>
      <c r="Q173" s="116"/>
      <c r="R173" s="116"/>
      <c r="S173" s="116"/>
      <c r="T173" s="116"/>
      <c r="U173" s="116"/>
      <c r="V173" s="116"/>
      <c r="W173" s="116" t="s">
        <v>1716</v>
      </c>
      <c r="X173" s="116" t="s">
        <v>2291</v>
      </c>
      <c r="Y173" s="116" t="s">
        <v>2292</v>
      </c>
      <c r="Z173" s="116"/>
      <c r="AA173" s="116"/>
      <c r="AB173" s="116"/>
      <c r="AC173" s="116"/>
      <c r="AD173" s="116"/>
      <c r="AE173" s="116"/>
      <c r="AF173" s="116"/>
      <c r="AG173" s="116"/>
      <c r="AH173" s="119" t="s">
        <v>1697</v>
      </c>
      <c r="AI173" s="116"/>
      <c r="AJ173" s="116"/>
      <c r="AK173" s="116"/>
      <c r="AL173" s="116"/>
      <c r="AM173" s="116"/>
      <c r="AN173" s="116" t="s">
        <v>1720</v>
      </c>
      <c r="AO173" s="116"/>
      <c r="AP173" s="116" t="s">
        <v>2099</v>
      </c>
      <c r="AQ173" s="116"/>
      <c r="AR173" s="116"/>
      <c r="AS173" s="116" t="s">
        <v>2100</v>
      </c>
      <c r="AT173" s="116"/>
      <c r="AU173" s="116"/>
      <c r="AV173" s="116" t="s">
        <v>1723</v>
      </c>
      <c r="AW173" s="116"/>
      <c r="AX173" s="116"/>
      <c r="AY173" s="116"/>
      <c r="AZ173" s="116"/>
      <c r="BA173" s="116" t="s">
        <v>1724</v>
      </c>
      <c r="BB173" s="113"/>
    </row>
    <row r="174" spans="1:54" customFormat="1" ht="12.75" customHeight="1">
      <c r="A174" s="116" t="s">
        <v>2293</v>
      </c>
      <c r="B174" s="118" t="s">
        <v>2293</v>
      </c>
      <c r="C174" s="116" t="s">
        <v>1726</v>
      </c>
      <c r="D174" s="116"/>
      <c r="E174" s="116"/>
      <c r="F174" s="116"/>
      <c r="G174" s="116"/>
      <c r="H174" s="116"/>
      <c r="I174" s="116"/>
      <c r="J174" s="119" t="s">
        <v>2094</v>
      </c>
      <c r="K174" s="116"/>
      <c r="L174" s="116"/>
      <c r="M174" s="116"/>
      <c r="N174" s="116"/>
      <c r="O174" s="116"/>
      <c r="P174" s="116"/>
      <c r="Q174" s="116"/>
      <c r="R174" s="116"/>
      <c r="S174" s="116"/>
      <c r="T174" s="116"/>
      <c r="U174" s="116"/>
      <c r="V174" s="116"/>
      <c r="W174" s="116" t="s">
        <v>2102</v>
      </c>
      <c r="X174" s="116" t="s">
        <v>2294</v>
      </c>
      <c r="Y174" s="116" t="s">
        <v>2295</v>
      </c>
      <c r="Z174" s="116"/>
      <c r="AA174" s="116"/>
      <c r="AB174" s="116"/>
      <c r="AC174" s="116"/>
      <c r="AD174" s="116"/>
      <c r="AE174" s="116"/>
      <c r="AF174" s="116"/>
      <c r="AG174" s="116"/>
      <c r="AH174" s="119" t="s">
        <v>1711</v>
      </c>
      <c r="AI174" s="116"/>
      <c r="AJ174" s="116"/>
      <c r="AK174" s="116"/>
      <c r="AL174" s="116"/>
      <c r="AM174" s="116"/>
      <c r="AN174" s="116" t="s">
        <v>1732</v>
      </c>
      <c r="AO174" s="116"/>
      <c r="AP174" s="116" t="s">
        <v>2105</v>
      </c>
      <c r="AQ174" s="116"/>
      <c r="AR174" s="116"/>
      <c r="AS174" s="119" t="s">
        <v>2095</v>
      </c>
      <c r="AT174" s="116"/>
      <c r="AU174" s="116"/>
      <c r="AV174" s="116" t="s">
        <v>1734</v>
      </c>
      <c r="AW174" s="116"/>
      <c r="AX174" s="116"/>
      <c r="AY174" s="116"/>
      <c r="AZ174" s="116"/>
      <c r="BA174" s="116" t="s">
        <v>1735</v>
      </c>
      <c r="BB174" s="113"/>
    </row>
    <row r="175" spans="1:54" customFormat="1" ht="12.75" customHeight="1">
      <c r="A175" s="116" t="s">
        <v>2296</v>
      </c>
      <c r="B175" s="118" t="s">
        <v>2296</v>
      </c>
      <c r="C175" s="116" t="s">
        <v>1737</v>
      </c>
      <c r="D175" s="116"/>
      <c r="E175" s="116"/>
      <c r="F175" s="116"/>
      <c r="G175" s="116"/>
      <c r="H175" s="116"/>
      <c r="I175" s="116"/>
      <c r="J175" s="119" t="s">
        <v>2094</v>
      </c>
      <c r="K175" s="116"/>
      <c r="L175" s="116"/>
      <c r="M175" s="116"/>
      <c r="N175" s="116"/>
      <c r="O175" s="116"/>
      <c r="P175" s="116"/>
      <c r="Q175" s="116"/>
      <c r="R175" s="116"/>
      <c r="S175" s="116"/>
      <c r="T175" s="116"/>
      <c r="U175" s="116"/>
      <c r="V175" s="116"/>
      <c r="W175" s="116" t="s">
        <v>2107</v>
      </c>
      <c r="X175" s="116" t="s">
        <v>2297</v>
      </c>
      <c r="Y175" s="116" t="s">
        <v>2298</v>
      </c>
      <c r="Z175" s="116"/>
      <c r="AA175" s="116"/>
      <c r="AB175" s="116"/>
      <c r="AC175" s="116"/>
      <c r="AD175" s="116"/>
      <c r="AE175" s="116"/>
      <c r="AF175" s="116"/>
      <c r="AG175" s="116"/>
      <c r="AH175" s="119" t="s">
        <v>1711</v>
      </c>
      <c r="AI175" s="116"/>
      <c r="AJ175" s="116"/>
      <c r="AK175" s="116"/>
      <c r="AL175" s="116"/>
      <c r="AM175" s="116"/>
      <c r="AN175" s="116" t="s">
        <v>1743</v>
      </c>
      <c r="AO175" s="116"/>
      <c r="AP175" s="116" t="s">
        <v>2105</v>
      </c>
      <c r="AQ175" s="116"/>
      <c r="AR175" s="116"/>
      <c r="AS175" s="119" t="s">
        <v>2095</v>
      </c>
      <c r="AT175" s="116"/>
      <c r="AU175" s="116"/>
      <c r="AV175" s="116" t="s">
        <v>1744</v>
      </c>
      <c r="AW175" s="116"/>
      <c r="AX175" s="116"/>
      <c r="AY175" s="116"/>
      <c r="AZ175" s="116"/>
      <c r="BA175" s="116" t="s">
        <v>1745</v>
      </c>
      <c r="BB175" s="113"/>
    </row>
    <row r="176" spans="1:54" customFormat="1" ht="12.75" customHeight="1">
      <c r="A176" s="116" t="s">
        <v>2299</v>
      </c>
      <c r="B176" s="118" t="s">
        <v>2299</v>
      </c>
      <c r="C176" s="116" t="s">
        <v>1747</v>
      </c>
      <c r="D176" s="116"/>
      <c r="E176" s="116"/>
      <c r="F176" s="116"/>
      <c r="G176" s="116"/>
      <c r="H176" s="116"/>
      <c r="I176" s="116"/>
      <c r="J176" s="119" t="s">
        <v>2086</v>
      </c>
      <c r="K176" s="116"/>
      <c r="L176" s="116"/>
      <c r="M176" s="116"/>
      <c r="N176" s="116"/>
      <c r="O176" s="116"/>
      <c r="P176" s="116"/>
      <c r="Q176" s="116"/>
      <c r="R176" s="116"/>
      <c r="S176" s="116"/>
      <c r="T176" s="116"/>
      <c r="U176" s="116"/>
      <c r="V176" s="116"/>
      <c r="W176" s="116" t="s">
        <v>1750</v>
      </c>
      <c r="X176" s="116" t="s">
        <v>2300</v>
      </c>
      <c r="Y176" s="116" t="s">
        <v>2301</v>
      </c>
      <c r="Z176" s="116"/>
      <c r="AA176" s="116"/>
      <c r="AB176" s="116"/>
      <c r="AC176" s="116"/>
      <c r="AD176" s="116"/>
      <c r="AE176" s="116"/>
      <c r="AF176" s="116"/>
      <c r="AG176" s="116"/>
      <c r="AH176" s="119" t="s">
        <v>1697</v>
      </c>
      <c r="AI176" s="116"/>
      <c r="AJ176" s="116"/>
      <c r="AK176" s="116"/>
      <c r="AL176" s="116"/>
      <c r="AM176" s="116"/>
      <c r="AN176" s="116" t="s">
        <v>1755</v>
      </c>
      <c r="AO176" s="116"/>
      <c r="AP176" s="116" t="s">
        <v>1756</v>
      </c>
      <c r="AQ176" s="116"/>
      <c r="AR176" s="116"/>
      <c r="AS176" s="119" t="s">
        <v>2090</v>
      </c>
      <c r="AT176" s="116"/>
      <c r="AU176" s="116"/>
      <c r="AV176" s="116" t="s">
        <v>1757</v>
      </c>
      <c r="AW176" s="116"/>
      <c r="AX176" s="116"/>
      <c r="AY176" s="116"/>
      <c r="AZ176" s="116"/>
      <c r="BA176" s="116" t="s">
        <v>1758</v>
      </c>
      <c r="BB176" s="113"/>
    </row>
    <row r="177" spans="1:54" customFormat="1" ht="12.75" customHeight="1">
      <c r="A177" s="116" t="s">
        <v>2302</v>
      </c>
      <c r="B177" s="118" t="s">
        <v>2302</v>
      </c>
      <c r="C177" s="116" t="s">
        <v>1760</v>
      </c>
      <c r="D177" s="116"/>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c r="AA177" s="116"/>
      <c r="AB177" s="116"/>
      <c r="AC177" s="116"/>
      <c r="AD177" s="116"/>
      <c r="AE177" s="116"/>
      <c r="AF177" s="116"/>
      <c r="AG177" s="116"/>
      <c r="AH177" s="116"/>
      <c r="AI177" s="116"/>
      <c r="AJ177" s="116"/>
      <c r="AK177" s="116"/>
      <c r="AL177" s="116"/>
      <c r="AM177" s="116"/>
      <c r="AN177" s="116"/>
      <c r="AO177" s="116"/>
      <c r="AP177" s="116"/>
      <c r="AQ177" s="116"/>
      <c r="AR177" s="116"/>
      <c r="AS177" s="116"/>
      <c r="AT177" s="116"/>
      <c r="AU177" s="116"/>
      <c r="AV177" s="116"/>
      <c r="AW177" s="116"/>
      <c r="AX177" s="116"/>
      <c r="AY177" s="116"/>
      <c r="AZ177" s="116"/>
      <c r="BA177" s="116"/>
      <c r="BB177" s="113"/>
    </row>
    <row r="178" spans="1:54" customFormat="1" ht="12.75" customHeight="1">
      <c r="A178" s="116" t="s">
        <v>2303</v>
      </c>
      <c r="B178" s="118" t="s">
        <v>2303</v>
      </c>
      <c r="C178" s="116" t="s">
        <v>2114</v>
      </c>
      <c r="D178" s="116"/>
      <c r="E178" s="116"/>
      <c r="F178" s="116"/>
      <c r="G178" s="116"/>
      <c r="H178" s="116"/>
      <c r="I178" s="116"/>
      <c r="J178" s="116"/>
      <c r="K178" s="116"/>
      <c r="L178" s="116"/>
      <c r="M178" s="116"/>
      <c r="N178" s="116"/>
      <c r="O178" s="116"/>
      <c r="P178" s="116"/>
      <c r="Q178" s="116"/>
      <c r="R178" s="116"/>
      <c r="S178" s="116"/>
      <c r="T178" s="116"/>
      <c r="U178" s="116"/>
      <c r="V178" s="116"/>
      <c r="W178" s="116"/>
      <c r="X178" s="116"/>
      <c r="Y178" s="116"/>
      <c r="Z178" s="116"/>
      <c r="AA178" s="116"/>
      <c r="AB178" s="116"/>
      <c r="AC178" s="116"/>
      <c r="AD178" s="116"/>
      <c r="AE178" s="116"/>
      <c r="AF178" s="116"/>
      <c r="AG178" s="116"/>
      <c r="AH178" s="116"/>
      <c r="AI178" s="116"/>
      <c r="AJ178" s="116"/>
      <c r="AK178" s="116"/>
      <c r="AL178" s="116"/>
      <c r="AM178" s="116"/>
      <c r="AN178" s="116"/>
      <c r="AO178" s="116"/>
      <c r="AP178" s="116"/>
      <c r="AQ178" s="116"/>
      <c r="AR178" s="116"/>
      <c r="AS178" s="116"/>
      <c r="AT178" s="116"/>
      <c r="AU178" s="116"/>
      <c r="AV178" s="116"/>
      <c r="AW178" s="116"/>
      <c r="AX178" s="116"/>
      <c r="AY178" s="116"/>
      <c r="AZ178" s="116"/>
      <c r="BA178" s="116"/>
      <c r="BB178" s="113"/>
    </row>
    <row r="179" spans="1:54" customFormat="1" ht="12.75" customHeight="1">
      <c r="A179" s="116" t="s">
        <v>2304</v>
      </c>
      <c r="B179" s="118" t="s">
        <v>2304</v>
      </c>
      <c r="C179" s="116" t="s">
        <v>1689</v>
      </c>
      <c r="D179" s="116"/>
      <c r="E179" s="116"/>
      <c r="F179" s="116"/>
      <c r="G179" s="116"/>
      <c r="H179" s="116"/>
      <c r="I179" s="116"/>
      <c r="J179" s="116"/>
      <c r="K179" s="116"/>
      <c r="L179" s="116"/>
      <c r="M179" s="116"/>
      <c r="N179" s="116"/>
      <c r="O179" s="116"/>
      <c r="P179" s="116"/>
      <c r="Q179" s="116"/>
      <c r="R179" s="116"/>
      <c r="S179" s="116" t="s">
        <v>2305</v>
      </c>
      <c r="T179" s="116"/>
      <c r="U179" s="116"/>
      <c r="V179" s="116"/>
      <c r="W179" s="116"/>
      <c r="X179" s="116"/>
      <c r="Y179" s="116"/>
      <c r="Z179" s="116"/>
      <c r="AA179" s="116"/>
      <c r="AB179" s="116"/>
      <c r="AC179" s="116"/>
      <c r="AD179" s="116"/>
      <c r="AE179" s="116" t="s">
        <v>1696</v>
      </c>
      <c r="AF179" s="116"/>
      <c r="AG179" s="116"/>
      <c r="AH179" s="116"/>
      <c r="AI179" s="116"/>
      <c r="AJ179" s="116"/>
      <c r="AK179" s="116"/>
      <c r="AL179" s="116"/>
      <c r="AM179" s="116"/>
      <c r="AN179" s="116"/>
      <c r="AO179" s="116"/>
      <c r="AP179" s="116"/>
      <c r="AQ179" s="116"/>
      <c r="AR179" s="116"/>
      <c r="AS179" s="116"/>
      <c r="AT179" s="116"/>
      <c r="AU179" s="116"/>
      <c r="AV179" s="116"/>
      <c r="AW179" s="116"/>
      <c r="AX179" s="116"/>
      <c r="AY179" s="116"/>
      <c r="AZ179" s="116"/>
      <c r="BA179" s="116" t="s">
        <v>2306</v>
      </c>
      <c r="BB179" s="113"/>
    </row>
    <row r="180" spans="1:54" customFormat="1" ht="12.75" customHeight="1">
      <c r="A180" s="116" t="s">
        <v>2307</v>
      </c>
      <c r="B180" s="118" t="s">
        <v>2307</v>
      </c>
      <c r="C180" s="116" t="s">
        <v>1766</v>
      </c>
      <c r="D180" s="116"/>
      <c r="E180" s="116"/>
      <c r="F180" s="116"/>
      <c r="G180" s="116"/>
      <c r="H180" s="116"/>
      <c r="I180" s="116"/>
      <c r="J180" s="116"/>
      <c r="K180" s="116"/>
      <c r="L180" s="116"/>
      <c r="M180" s="116"/>
      <c r="N180" s="116"/>
      <c r="O180" s="116"/>
      <c r="P180" s="116"/>
      <c r="Q180" s="116"/>
      <c r="R180" s="116"/>
      <c r="S180" s="116"/>
      <c r="T180" s="116"/>
      <c r="U180" s="116"/>
      <c r="V180" s="116"/>
      <c r="W180" s="116"/>
      <c r="X180" s="116"/>
      <c r="Y180" s="116"/>
      <c r="Z180" s="116"/>
      <c r="AA180" s="116"/>
      <c r="AB180" s="116"/>
      <c r="AC180" s="116"/>
      <c r="AD180" s="116"/>
      <c r="AE180" s="116"/>
      <c r="AF180" s="116"/>
      <c r="AG180" s="116"/>
      <c r="AH180" s="116"/>
      <c r="AI180" s="116"/>
      <c r="AJ180" s="116"/>
      <c r="AK180" s="116"/>
      <c r="AL180" s="116"/>
      <c r="AM180" s="116"/>
      <c r="AN180" s="116"/>
      <c r="AO180" s="116"/>
      <c r="AP180" s="116"/>
      <c r="AQ180" s="116"/>
      <c r="AR180" s="116"/>
      <c r="AS180" s="116"/>
      <c r="AT180" s="116"/>
      <c r="AU180" s="116"/>
      <c r="AV180" s="116"/>
      <c r="AW180" s="116"/>
      <c r="AX180" s="116"/>
      <c r="AY180" s="116"/>
      <c r="AZ180" s="116"/>
      <c r="BA180" s="116" t="s">
        <v>2308</v>
      </c>
      <c r="BB180" s="113"/>
    </row>
    <row r="181" spans="1:54" customFormat="1" ht="12.75" customHeight="1">
      <c r="A181" s="116" t="s">
        <v>2309</v>
      </c>
      <c r="B181" s="118" t="s">
        <v>2309</v>
      </c>
      <c r="C181" s="116" t="s">
        <v>1707</v>
      </c>
      <c r="D181" s="116"/>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c r="AA181" s="116"/>
      <c r="AB181" s="116"/>
      <c r="AC181" s="116"/>
      <c r="AD181" s="116"/>
      <c r="AE181" s="116"/>
      <c r="AF181" s="116"/>
      <c r="AG181" s="116"/>
      <c r="AH181" s="116"/>
      <c r="AI181" s="116"/>
      <c r="AJ181" s="116"/>
      <c r="AK181" s="116"/>
      <c r="AL181" s="116"/>
      <c r="AM181" s="116"/>
      <c r="AN181" s="116"/>
      <c r="AO181" s="116"/>
      <c r="AP181" s="116"/>
      <c r="AQ181" s="116"/>
      <c r="AR181" s="116"/>
      <c r="AS181" s="116"/>
      <c r="AT181" s="116"/>
      <c r="AU181" s="116"/>
      <c r="AV181" s="116"/>
      <c r="AW181" s="116"/>
      <c r="AX181" s="116"/>
      <c r="AY181" s="116"/>
      <c r="AZ181" s="116"/>
      <c r="BA181" s="116"/>
      <c r="BB181" s="113"/>
    </row>
    <row r="182" spans="1:54" customFormat="1" ht="12.75" customHeight="1">
      <c r="A182" s="116" t="s">
        <v>2310</v>
      </c>
      <c r="B182" s="118" t="s">
        <v>2310</v>
      </c>
      <c r="C182" s="116" t="s">
        <v>1770</v>
      </c>
      <c r="D182" s="116"/>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c r="AA182" s="116"/>
      <c r="AB182" s="116"/>
      <c r="AC182" s="116"/>
      <c r="AD182" s="116"/>
      <c r="AE182" s="116"/>
      <c r="AF182" s="116"/>
      <c r="AG182" s="116"/>
      <c r="AH182" s="116"/>
      <c r="AI182" s="116"/>
      <c r="AJ182" s="116"/>
      <c r="AK182" s="116"/>
      <c r="AL182" s="116"/>
      <c r="AM182" s="116"/>
      <c r="AN182" s="116"/>
      <c r="AO182" s="116"/>
      <c r="AP182" s="116"/>
      <c r="AQ182" s="116"/>
      <c r="AR182" s="116"/>
      <c r="AS182" s="116"/>
      <c r="AT182" s="116"/>
      <c r="AU182" s="116"/>
      <c r="AV182" s="116"/>
      <c r="AW182" s="116"/>
      <c r="AX182" s="116"/>
      <c r="AY182" s="116"/>
      <c r="AZ182" s="116"/>
      <c r="BA182" s="116"/>
      <c r="BB182" s="113"/>
    </row>
    <row r="183" spans="1:54" customFormat="1" ht="12.75" customHeight="1">
      <c r="A183" s="116" t="s">
        <v>2311</v>
      </c>
      <c r="B183" s="118" t="s">
        <v>2311</v>
      </c>
      <c r="C183" s="116" t="s">
        <v>1714</v>
      </c>
      <c r="D183" s="116"/>
      <c r="E183" s="116"/>
      <c r="F183" s="116"/>
      <c r="G183" s="116"/>
      <c r="H183" s="116"/>
      <c r="I183" s="116"/>
      <c r="J183" s="116"/>
      <c r="K183" s="116"/>
      <c r="L183" s="116"/>
      <c r="M183" s="116"/>
      <c r="N183" s="116"/>
      <c r="O183" s="116"/>
      <c r="P183" s="116"/>
      <c r="Q183" s="116"/>
      <c r="R183" s="116"/>
      <c r="S183" s="116" t="s">
        <v>2305</v>
      </c>
      <c r="T183" s="116"/>
      <c r="U183" s="116"/>
      <c r="V183" s="116"/>
      <c r="W183" s="116"/>
      <c r="X183" s="116"/>
      <c r="Y183" s="116"/>
      <c r="Z183" s="116"/>
      <c r="AA183" s="116"/>
      <c r="AB183" s="116"/>
      <c r="AC183" s="116"/>
      <c r="AD183" s="116"/>
      <c r="AE183" s="116" t="s">
        <v>1719</v>
      </c>
      <c r="AF183" s="116"/>
      <c r="AG183" s="116"/>
      <c r="AH183" s="116"/>
      <c r="AI183" s="116"/>
      <c r="AJ183" s="116"/>
      <c r="AK183" s="116"/>
      <c r="AL183" s="116"/>
      <c r="AM183" s="116"/>
      <c r="AN183" s="116"/>
      <c r="AO183" s="116"/>
      <c r="AP183" s="116"/>
      <c r="AQ183" s="116"/>
      <c r="AR183" s="116"/>
      <c r="AS183" s="116"/>
      <c r="AT183" s="116"/>
      <c r="AU183" s="116"/>
      <c r="AV183" s="116"/>
      <c r="AW183" s="116"/>
      <c r="AX183" s="116"/>
      <c r="AY183" s="116"/>
      <c r="AZ183" s="116"/>
      <c r="BA183" s="116" t="s">
        <v>2306</v>
      </c>
      <c r="BB183" s="113"/>
    </row>
    <row r="184" spans="1:54" customFormat="1" ht="12.75" customHeight="1">
      <c r="A184" s="116" t="s">
        <v>2312</v>
      </c>
      <c r="B184" s="118" t="s">
        <v>2312</v>
      </c>
      <c r="C184" s="116" t="s">
        <v>1726</v>
      </c>
      <c r="D184" s="116"/>
      <c r="E184" s="116"/>
      <c r="F184" s="116"/>
      <c r="G184" s="116"/>
      <c r="H184" s="116"/>
      <c r="I184" s="116"/>
      <c r="J184" s="116"/>
      <c r="K184" s="116"/>
      <c r="L184" s="116"/>
      <c r="M184" s="116"/>
      <c r="N184" s="116"/>
      <c r="O184" s="116"/>
      <c r="P184" s="116"/>
      <c r="Q184" s="116"/>
      <c r="R184" s="116"/>
      <c r="S184" s="116" t="s">
        <v>2305</v>
      </c>
      <c r="T184" s="116"/>
      <c r="U184" s="116"/>
      <c r="V184" s="116"/>
      <c r="W184" s="116"/>
      <c r="X184" s="116"/>
      <c r="Y184" s="116"/>
      <c r="Z184" s="116"/>
      <c r="AA184" s="116"/>
      <c r="AB184" s="116"/>
      <c r="AC184" s="116"/>
      <c r="AD184" s="116"/>
      <c r="AE184" s="116" t="s">
        <v>1731</v>
      </c>
      <c r="AF184" s="116"/>
      <c r="AG184" s="116"/>
      <c r="AH184" s="116"/>
      <c r="AI184" s="116"/>
      <c r="AJ184" s="116"/>
      <c r="AK184" s="116"/>
      <c r="AL184" s="116"/>
      <c r="AM184" s="116"/>
      <c r="AN184" s="116"/>
      <c r="AO184" s="116"/>
      <c r="AP184" s="116"/>
      <c r="AQ184" s="116"/>
      <c r="AR184" s="116"/>
      <c r="AS184" s="116"/>
      <c r="AT184" s="116"/>
      <c r="AU184" s="116"/>
      <c r="AV184" s="116"/>
      <c r="AW184" s="116"/>
      <c r="AX184" s="116"/>
      <c r="AY184" s="116"/>
      <c r="AZ184" s="116"/>
      <c r="BA184" s="116" t="s">
        <v>2306</v>
      </c>
      <c r="BB184" s="113"/>
    </row>
    <row r="185" spans="1:54" customFormat="1" ht="12.75" customHeight="1">
      <c r="A185" s="116" t="s">
        <v>2313</v>
      </c>
      <c r="B185" s="118" t="s">
        <v>2313</v>
      </c>
      <c r="C185" s="116" t="s">
        <v>1737</v>
      </c>
      <c r="D185" s="116"/>
      <c r="E185" s="116"/>
      <c r="F185" s="116"/>
      <c r="G185" s="116"/>
      <c r="H185" s="116"/>
      <c r="I185" s="116"/>
      <c r="J185" s="116"/>
      <c r="K185" s="116"/>
      <c r="L185" s="116"/>
      <c r="M185" s="116"/>
      <c r="N185" s="116"/>
      <c r="O185" s="116"/>
      <c r="P185" s="116"/>
      <c r="Q185" s="116"/>
      <c r="R185" s="116"/>
      <c r="S185" s="116" t="s">
        <v>2305</v>
      </c>
      <c r="T185" s="116"/>
      <c r="U185" s="116"/>
      <c r="V185" s="116"/>
      <c r="W185" s="116"/>
      <c r="X185" s="116"/>
      <c r="Y185" s="116"/>
      <c r="Z185" s="116"/>
      <c r="AA185" s="116"/>
      <c r="AB185" s="116"/>
      <c r="AC185" s="116"/>
      <c r="AD185" s="116"/>
      <c r="AE185" s="116" t="s">
        <v>1742</v>
      </c>
      <c r="AF185" s="116"/>
      <c r="AG185" s="116"/>
      <c r="AH185" s="116"/>
      <c r="AI185" s="116"/>
      <c r="AJ185" s="116"/>
      <c r="AK185" s="116"/>
      <c r="AL185" s="116"/>
      <c r="AM185" s="116"/>
      <c r="AN185" s="116"/>
      <c r="AO185" s="116"/>
      <c r="AP185" s="116"/>
      <c r="AQ185" s="116"/>
      <c r="AR185" s="116"/>
      <c r="AS185" s="116"/>
      <c r="AT185" s="116"/>
      <c r="AU185" s="116"/>
      <c r="AV185" s="116"/>
      <c r="AW185" s="116"/>
      <c r="AX185" s="116"/>
      <c r="AY185" s="116"/>
      <c r="AZ185" s="116"/>
      <c r="BA185" s="116" t="s">
        <v>2306</v>
      </c>
      <c r="BB185" s="113"/>
    </row>
    <row r="186" spans="1:54" customFormat="1" ht="12.75" customHeight="1">
      <c r="A186" s="116" t="s">
        <v>2314</v>
      </c>
      <c r="B186" s="118" t="s">
        <v>2314</v>
      </c>
      <c r="C186" s="116" t="s">
        <v>1747</v>
      </c>
      <c r="D186" s="116"/>
      <c r="E186" s="116"/>
      <c r="F186" s="116"/>
      <c r="G186" s="116"/>
      <c r="H186" s="116"/>
      <c r="I186" s="116"/>
      <c r="J186" s="116"/>
      <c r="K186" s="116"/>
      <c r="L186" s="116"/>
      <c r="M186" s="116"/>
      <c r="N186" s="116"/>
      <c r="O186" s="116"/>
      <c r="P186" s="116"/>
      <c r="Q186" s="116"/>
      <c r="R186" s="116"/>
      <c r="S186" s="116" t="s">
        <v>2315</v>
      </c>
      <c r="T186" s="116"/>
      <c r="U186" s="116"/>
      <c r="V186" s="116"/>
      <c r="W186" s="116"/>
      <c r="X186" s="116"/>
      <c r="Y186" s="116"/>
      <c r="Z186" s="116"/>
      <c r="AA186" s="116"/>
      <c r="AB186" s="116"/>
      <c r="AC186" s="116"/>
      <c r="AD186" s="116"/>
      <c r="AE186" s="116" t="s">
        <v>1754</v>
      </c>
      <c r="AF186" s="116"/>
      <c r="AG186" s="116"/>
      <c r="AH186" s="116"/>
      <c r="AI186" s="116"/>
      <c r="AJ186" s="116"/>
      <c r="AK186" s="116"/>
      <c r="AL186" s="116"/>
      <c r="AM186" s="116"/>
      <c r="AN186" s="116"/>
      <c r="AO186" s="116"/>
      <c r="AP186" s="116"/>
      <c r="AQ186" s="116"/>
      <c r="AR186" s="116"/>
      <c r="AS186" s="116"/>
      <c r="AT186" s="116"/>
      <c r="AU186" s="116"/>
      <c r="AV186" s="116"/>
      <c r="AW186" s="116"/>
      <c r="AX186" s="116"/>
      <c r="AY186" s="116"/>
      <c r="AZ186" s="116"/>
      <c r="BA186" s="116" t="s">
        <v>2316</v>
      </c>
      <c r="BB186" s="113"/>
    </row>
    <row r="187" spans="1:54" customFormat="1" ht="12.75" customHeight="1">
      <c r="A187" s="116" t="s">
        <v>2317</v>
      </c>
      <c r="B187" s="118" t="s">
        <v>2317</v>
      </c>
      <c r="C187" s="116" t="s">
        <v>1760</v>
      </c>
      <c r="D187" s="116"/>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c r="AA187" s="116"/>
      <c r="AB187" s="116"/>
      <c r="AC187" s="116"/>
      <c r="AD187" s="116"/>
      <c r="AE187" s="116"/>
      <c r="AF187" s="116"/>
      <c r="AG187" s="116"/>
      <c r="AH187" s="116"/>
      <c r="AI187" s="116"/>
      <c r="AJ187" s="116"/>
      <c r="AK187" s="116"/>
      <c r="AL187" s="116"/>
      <c r="AM187" s="116"/>
      <c r="AN187" s="116"/>
      <c r="AO187" s="116"/>
      <c r="AP187" s="116"/>
      <c r="AQ187" s="116"/>
      <c r="AR187" s="116"/>
      <c r="AS187" s="116"/>
      <c r="AT187" s="116"/>
      <c r="AU187" s="116"/>
      <c r="AV187" s="116"/>
      <c r="AW187" s="116"/>
      <c r="AX187" s="116"/>
      <c r="AY187" s="116"/>
      <c r="AZ187" s="116"/>
      <c r="BA187" s="116"/>
      <c r="BB187" s="113"/>
    </row>
    <row r="188" spans="1:54" customFormat="1" ht="12.75" customHeight="1">
      <c r="A188" s="116" t="s">
        <v>2318</v>
      </c>
      <c r="B188" s="118" t="s">
        <v>2318</v>
      </c>
      <c r="C188" s="116" t="s">
        <v>2114</v>
      </c>
      <c r="D188" s="116"/>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c r="AA188" s="116"/>
      <c r="AB188" s="116"/>
      <c r="AC188" s="116"/>
      <c r="AD188" s="116"/>
      <c r="AE188" s="116"/>
      <c r="AF188" s="116"/>
      <c r="AG188" s="116"/>
      <c r="AH188" s="116"/>
      <c r="AI188" s="116"/>
      <c r="AJ188" s="116"/>
      <c r="AK188" s="116"/>
      <c r="AL188" s="116"/>
      <c r="AM188" s="116"/>
      <c r="AN188" s="116"/>
      <c r="AO188" s="116"/>
      <c r="AP188" s="116"/>
      <c r="AQ188" s="116"/>
      <c r="AR188" s="116"/>
      <c r="AS188" s="116"/>
      <c r="AT188" s="116"/>
      <c r="AU188" s="116"/>
      <c r="AV188" s="116"/>
      <c r="AW188" s="116"/>
      <c r="AX188" s="116"/>
      <c r="AY188" s="116"/>
      <c r="AZ188" s="116"/>
      <c r="BA188" s="116"/>
      <c r="BB188" s="113"/>
    </row>
    <row r="189" spans="1:54" customFormat="1" ht="12.75" customHeight="1">
      <c r="A189" s="116" t="s">
        <v>2319</v>
      </c>
      <c r="B189" s="118" t="s">
        <v>2319</v>
      </c>
      <c r="C189" s="116" t="s">
        <v>1689</v>
      </c>
      <c r="D189" s="116"/>
      <c r="E189" s="116"/>
      <c r="F189" s="116"/>
      <c r="G189" s="116"/>
      <c r="H189" s="116"/>
      <c r="I189" s="116"/>
      <c r="J189" s="119" t="s">
        <v>2086</v>
      </c>
      <c r="K189" s="116"/>
      <c r="L189" s="116"/>
      <c r="M189" s="116"/>
      <c r="N189" s="116"/>
      <c r="O189" s="116"/>
      <c r="P189" s="116"/>
      <c r="Q189" s="116"/>
      <c r="R189" s="116"/>
      <c r="S189" s="116"/>
      <c r="T189" s="116"/>
      <c r="U189" s="116"/>
      <c r="V189" s="116"/>
      <c r="W189" s="116" t="s">
        <v>1692</v>
      </c>
      <c r="X189" s="116" t="s">
        <v>2285</v>
      </c>
      <c r="Y189" s="116" t="s">
        <v>2088</v>
      </c>
      <c r="Z189" s="116"/>
      <c r="AA189" s="116"/>
      <c r="AB189" s="116"/>
      <c r="AC189" s="116"/>
      <c r="AD189" s="116"/>
      <c r="AE189" s="116"/>
      <c r="AF189" s="116"/>
      <c r="AG189" s="116"/>
      <c r="AH189" s="116" t="s">
        <v>1697</v>
      </c>
      <c r="AI189" s="116"/>
      <c r="AJ189" s="116"/>
      <c r="AK189" s="116"/>
      <c r="AL189" s="116"/>
      <c r="AM189" s="116"/>
      <c r="AN189" s="116" t="s">
        <v>1698</v>
      </c>
      <c r="AO189" s="116"/>
      <c r="AP189" s="116" t="s">
        <v>1699</v>
      </c>
      <c r="AQ189" s="116"/>
      <c r="AR189" s="116"/>
      <c r="AS189" s="116" t="s">
        <v>2090</v>
      </c>
      <c r="AT189" s="116"/>
      <c r="AU189" s="116"/>
      <c r="AV189" s="116" t="s">
        <v>1701</v>
      </c>
      <c r="AW189" s="116"/>
      <c r="AX189" s="116"/>
      <c r="AY189" s="116"/>
      <c r="AZ189" s="116"/>
      <c r="BA189" s="116" t="s">
        <v>1702</v>
      </c>
      <c r="BB189" s="113"/>
    </row>
    <row r="190" spans="1:54" customFormat="1" ht="12.75" customHeight="1">
      <c r="A190" s="116" t="s">
        <v>2320</v>
      </c>
      <c r="B190" s="118" t="s">
        <v>2320</v>
      </c>
      <c r="C190" s="116" t="s">
        <v>2321</v>
      </c>
      <c r="D190" s="116"/>
      <c r="E190" s="116"/>
      <c r="F190" s="116"/>
      <c r="G190" s="116"/>
      <c r="H190" s="116"/>
      <c r="I190" s="116"/>
      <c r="J190" s="116"/>
      <c r="K190" s="116"/>
      <c r="L190" s="116"/>
      <c r="M190" s="116"/>
      <c r="N190" s="116"/>
      <c r="O190" s="116"/>
      <c r="P190" s="116"/>
      <c r="Q190" s="116"/>
      <c r="R190" s="116"/>
      <c r="S190" s="116"/>
      <c r="T190" s="116"/>
      <c r="U190" s="116"/>
      <c r="V190" s="116"/>
      <c r="W190" s="116"/>
      <c r="X190" s="116"/>
      <c r="Y190" s="116"/>
      <c r="Z190" s="116"/>
      <c r="AA190" s="116"/>
      <c r="AB190" s="116"/>
      <c r="AC190" s="116"/>
      <c r="AD190" s="116"/>
      <c r="AE190" s="116"/>
      <c r="AF190" s="116"/>
      <c r="AG190" s="116"/>
      <c r="AH190" s="116"/>
      <c r="AI190" s="116"/>
      <c r="AJ190" s="116"/>
      <c r="AK190" s="116"/>
      <c r="AL190" s="116"/>
      <c r="AM190" s="116"/>
      <c r="AN190" s="116" t="s">
        <v>1705</v>
      </c>
      <c r="AO190" s="116"/>
      <c r="AP190" s="116"/>
      <c r="AQ190" s="116"/>
      <c r="AR190" s="116"/>
      <c r="AS190" s="116"/>
      <c r="AT190" s="116"/>
      <c r="AU190" s="116"/>
      <c r="AV190" s="116"/>
      <c r="AW190" s="116"/>
      <c r="AX190" s="116"/>
      <c r="AY190" s="116"/>
      <c r="AZ190" s="116"/>
      <c r="BA190" s="116"/>
      <c r="BB190" s="113"/>
    </row>
    <row r="191" spans="1:54" customFormat="1" ht="12.75" customHeight="1">
      <c r="A191" s="116" t="s">
        <v>2322</v>
      </c>
      <c r="B191" s="118" t="s">
        <v>2322</v>
      </c>
      <c r="C191" s="116" t="s">
        <v>1707</v>
      </c>
      <c r="D191" s="116"/>
      <c r="E191" s="116"/>
      <c r="F191" s="116"/>
      <c r="G191" s="116"/>
      <c r="H191" s="116"/>
      <c r="I191" s="116"/>
      <c r="J191" s="116"/>
      <c r="K191" s="116"/>
      <c r="L191" s="116"/>
      <c r="M191" s="116"/>
      <c r="N191" s="116"/>
      <c r="O191" s="116"/>
      <c r="P191" s="116"/>
      <c r="Q191" s="116"/>
      <c r="R191" s="116"/>
      <c r="S191" s="116"/>
      <c r="T191" s="116"/>
      <c r="U191" s="116"/>
      <c r="V191" s="116"/>
      <c r="W191" s="116"/>
      <c r="X191" s="116"/>
      <c r="Y191" s="116"/>
      <c r="Z191" s="116"/>
      <c r="AA191" s="116"/>
      <c r="AB191" s="116"/>
      <c r="AC191" s="116"/>
      <c r="AD191" s="116"/>
      <c r="AE191" s="116"/>
      <c r="AF191" s="116"/>
      <c r="AG191" s="116"/>
      <c r="AH191" s="116"/>
      <c r="AI191" s="116"/>
      <c r="AJ191" s="116"/>
      <c r="AK191" s="116"/>
      <c r="AL191" s="116"/>
      <c r="AM191" s="116"/>
      <c r="AN191" s="116"/>
      <c r="AO191" s="116"/>
      <c r="AP191" s="116"/>
      <c r="AQ191" s="116"/>
      <c r="AR191" s="116"/>
      <c r="AS191" s="116"/>
      <c r="AT191" s="116"/>
      <c r="AU191" s="116"/>
      <c r="AV191" s="116"/>
      <c r="AW191" s="116"/>
      <c r="AX191" s="116"/>
      <c r="AY191" s="116"/>
      <c r="AZ191" s="116"/>
      <c r="BA191" s="116" t="s">
        <v>1708</v>
      </c>
      <c r="BB191" s="113"/>
    </row>
    <row r="192" spans="1:54" customFormat="1" ht="12.75" customHeight="1">
      <c r="A192" s="116" t="s">
        <v>2323</v>
      </c>
      <c r="B192" s="118" t="s">
        <v>2323</v>
      </c>
      <c r="C192" s="116" t="s">
        <v>1710</v>
      </c>
      <c r="D192" s="116"/>
      <c r="E192" s="116"/>
      <c r="F192" s="116"/>
      <c r="G192" s="116"/>
      <c r="H192" s="116"/>
      <c r="I192" s="116"/>
      <c r="J192" s="116" t="s">
        <v>2094</v>
      </c>
      <c r="K192" s="116"/>
      <c r="L192" s="116"/>
      <c r="M192" s="116"/>
      <c r="N192" s="116"/>
      <c r="O192" s="116"/>
      <c r="P192" s="116"/>
      <c r="Q192" s="116"/>
      <c r="R192" s="116"/>
      <c r="S192" s="116"/>
      <c r="T192" s="116"/>
      <c r="U192" s="116"/>
      <c r="V192" s="116"/>
      <c r="W192" s="116"/>
      <c r="X192" s="116"/>
      <c r="Y192" s="116"/>
      <c r="Z192" s="116"/>
      <c r="AA192" s="116"/>
      <c r="AB192" s="116"/>
      <c r="AC192" s="116"/>
      <c r="AD192" s="116"/>
      <c r="AE192" s="116"/>
      <c r="AF192" s="116"/>
      <c r="AG192" s="116"/>
      <c r="AH192" s="116" t="s">
        <v>1711</v>
      </c>
      <c r="AI192" s="116"/>
      <c r="AJ192" s="116"/>
      <c r="AK192" s="116"/>
      <c r="AL192" s="116"/>
      <c r="AM192" s="116"/>
      <c r="AN192" s="116"/>
      <c r="AO192" s="116"/>
      <c r="AP192" s="116"/>
      <c r="AQ192" s="116"/>
      <c r="AR192" s="116"/>
      <c r="AS192" s="116" t="s">
        <v>2095</v>
      </c>
      <c r="AT192" s="116"/>
      <c r="AU192" s="116"/>
      <c r="AV192" s="116"/>
      <c r="AW192" s="116"/>
      <c r="AX192" s="116"/>
      <c r="AY192" s="116"/>
      <c r="AZ192" s="116"/>
      <c r="BA192" s="116"/>
      <c r="BB192" s="113"/>
    </row>
    <row r="193" spans="1:54" customFormat="1" ht="12.75" customHeight="1">
      <c r="A193" s="116" t="s">
        <v>2324</v>
      </c>
      <c r="B193" s="118" t="s">
        <v>2324</v>
      </c>
      <c r="C193" s="116" t="s">
        <v>1714</v>
      </c>
      <c r="D193" s="116"/>
      <c r="E193" s="116"/>
      <c r="F193" s="116"/>
      <c r="G193" s="116"/>
      <c r="H193" s="116"/>
      <c r="I193" s="116"/>
      <c r="J193" s="116" t="s">
        <v>2086</v>
      </c>
      <c r="K193" s="116"/>
      <c r="L193" s="116"/>
      <c r="M193" s="116"/>
      <c r="N193" s="116"/>
      <c r="O193" s="116"/>
      <c r="P193" s="116"/>
      <c r="Q193" s="116"/>
      <c r="R193" s="116"/>
      <c r="S193" s="116"/>
      <c r="T193" s="116"/>
      <c r="U193" s="116"/>
      <c r="V193" s="116"/>
      <c r="W193" s="116" t="s">
        <v>1716</v>
      </c>
      <c r="X193" s="116" t="s">
        <v>2291</v>
      </c>
      <c r="Y193" s="116" t="s">
        <v>1717</v>
      </c>
      <c r="Z193" s="116"/>
      <c r="AA193" s="116"/>
      <c r="AB193" s="116"/>
      <c r="AC193" s="116"/>
      <c r="AD193" s="116"/>
      <c r="AE193" s="116"/>
      <c r="AF193" s="116"/>
      <c r="AG193" s="116"/>
      <c r="AH193" s="119" t="s">
        <v>1697</v>
      </c>
      <c r="AI193" s="116"/>
      <c r="AJ193" s="116"/>
      <c r="AK193" s="116"/>
      <c r="AL193" s="116"/>
      <c r="AM193" s="116"/>
      <c r="AN193" s="116" t="s">
        <v>1720</v>
      </c>
      <c r="AO193" s="116"/>
      <c r="AP193" s="116" t="s">
        <v>2099</v>
      </c>
      <c r="AQ193" s="116"/>
      <c r="AR193" s="116"/>
      <c r="AS193" s="116" t="s">
        <v>2100</v>
      </c>
      <c r="AT193" s="116"/>
      <c r="AU193" s="116"/>
      <c r="AV193" s="116" t="s">
        <v>1723</v>
      </c>
      <c r="AW193" s="116"/>
      <c r="AX193" s="116"/>
      <c r="AY193" s="116"/>
      <c r="AZ193" s="116"/>
      <c r="BA193" s="116" t="s">
        <v>1724</v>
      </c>
      <c r="BB193" s="113"/>
    </row>
    <row r="194" spans="1:54" customFormat="1" ht="12.75" customHeight="1">
      <c r="A194" s="116" t="s">
        <v>2325</v>
      </c>
      <c r="B194" s="118" t="s">
        <v>2325</v>
      </c>
      <c r="C194" s="116" t="s">
        <v>1726</v>
      </c>
      <c r="D194" s="116"/>
      <c r="E194" s="116"/>
      <c r="F194" s="116"/>
      <c r="G194" s="116"/>
      <c r="H194" s="116"/>
      <c r="I194" s="116"/>
      <c r="J194" s="119" t="s">
        <v>2094</v>
      </c>
      <c r="K194" s="116"/>
      <c r="L194" s="116"/>
      <c r="M194" s="116"/>
      <c r="N194" s="116"/>
      <c r="O194" s="116"/>
      <c r="P194" s="116"/>
      <c r="Q194" s="116"/>
      <c r="R194" s="116"/>
      <c r="S194" s="116"/>
      <c r="T194" s="116"/>
      <c r="U194" s="116"/>
      <c r="V194" s="116"/>
      <c r="W194" s="116" t="s">
        <v>2102</v>
      </c>
      <c r="X194" s="116" t="s">
        <v>2294</v>
      </c>
      <c r="Y194" s="116" t="s">
        <v>1729</v>
      </c>
      <c r="Z194" s="116"/>
      <c r="AA194" s="116"/>
      <c r="AB194" s="116"/>
      <c r="AC194" s="116"/>
      <c r="AD194" s="116"/>
      <c r="AE194" s="116"/>
      <c r="AF194" s="116"/>
      <c r="AG194" s="116"/>
      <c r="AH194" s="119" t="s">
        <v>1711</v>
      </c>
      <c r="AI194" s="116"/>
      <c r="AJ194" s="116"/>
      <c r="AK194" s="116"/>
      <c r="AL194" s="116"/>
      <c r="AM194" s="116"/>
      <c r="AN194" s="116" t="s">
        <v>1732</v>
      </c>
      <c r="AO194" s="116"/>
      <c r="AP194" s="116" t="s">
        <v>2105</v>
      </c>
      <c r="AQ194" s="116"/>
      <c r="AR194" s="116"/>
      <c r="AS194" s="119" t="s">
        <v>2095</v>
      </c>
      <c r="AT194" s="116"/>
      <c r="AU194" s="116"/>
      <c r="AV194" s="116" t="s">
        <v>1734</v>
      </c>
      <c r="AW194" s="116"/>
      <c r="AX194" s="116"/>
      <c r="AY194" s="116"/>
      <c r="AZ194" s="116"/>
      <c r="BA194" s="116" t="s">
        <v>1735</v>
      </c>
      <c r="BB194" s="113"/>
    </row>
    <row r="195" spans="1:54" customFormat="1" ht="12.75" customHeight="1">
      <c r="A195" s="116" t="s">
        <v>2326</v>
      </c>
      <c r="B195" s="118" t="s">
        <v>2326</v>
      </c>
      <c r="C195" s="116" t="s">
        <v>1737</v>
      </c>
      <c r="D195" s="116"/>
      <c r="E195" s="116"/>
      <c r="F195" s="116"/>
      <c r="G195" s="116"/>
      <c r="H195" s="116"/>
      <c r="I195" s="116"/>
      <c r="J195" s="119" t="s">
        <v>2094</v>
      </c>
      <c r="K195" s="116"/>
      <c r="L195" s="116"/>
      <c r="M195" s="116"/>
      <c r="N195" s="116"/>
      <c r="O195" s="116"/>
      <c r="P195" s="116"/>
      <c r="Q195" s="116"/>
      <c r="R195" s="116"/>
      <c r="S195" s="116"/>
      <c r="T195" s="116"/>
      <c r="U195" s="116"/>
      <c r="V195" s="116"/>
      <c r="W195" s="116" t="s">
        <v>2107</v>
      </c>
      <c r="X195" s="116" t="s">
        <v>2297</v>
      </c>
      <c r="Y195" s="116" t="s">
        <v>1740</v>
      </c>
      <c r="Z195" s="116"/>
      <c r="AA195" s="116"/>
      <c r="AB195" s="116"/>
      <c r="AC195" s="116"/>
      <c r="AD195" s="116"/>
      <c r="AE195" s="116"/>
      <c r="AF195" s="116"/>
      <c r="AG195" s="116"/>
      <c r="AH195" s="119" t="s">
        <v>1711</v>
      </c>
      <c r="AI195" s="116"/>
      <c r="AJ195" s="116"/>
      <c r="AK195" s="116"/>
      <c r="AL195" s="116"/>
      <c r="AM195" s="116"/>
      <c r="AN195" s="116" t="s">
        <v>1743</v>
      </c>
      <c r="AO195" s="116"/>
      <c r="AP195" s="116" t="s">
        <v>2105</v>
      </c>
      <c r="AQ195" s="116"/>
      <c r="AR195" s="116"/>
      <c r="AS195" s="119" t="s">
        <v>2095</v>
      </c>
      <c r="AT195" s="116"/>
      <c r="AU195" s="116"/>
      <c r="AV195" s="116" t="s">
        <v>1744</v>
      </c>
      <c r="AW195" s="116"/>
      <c r="AX195" s="116"/>
      <c r="AY195" s="116"/>
      <c r="AZ195" s="116"/>
      <c r="BA195" s="116" t="s">
        <v>1745</v>
      </c>
      <c r="BB195" s="113"/>
    </row>
    <row r="196" spans="1:54" customFormat="1" ht="12.75" customHeight="1">
      <c r="A196" s="116" t="s">
        <v>2327</v>
      </c>
      <c r="B196" s="118" t="s">
        <v>2327</v>
      </c>
      <c r="C196" s="116" t="s">
        <v>1747</v>
      </c>
      <c r="D196" s="116"/>
      <c r="E196" s="116"/>
      <c r="F196" s="116"/>
      <c r="G196" s="116"/>
      <c r="H196" s="116"/>
      <c r="I196" s="116"/>
      <c r="J196" s="119" t="s">
        <v>2086</v>
      </c>
      <c r="K196" s="116"/>
      <c r="L196" s="116"/>
      <c r="M196" s="116"/>
      <c r="N196" s="116"/>
      <c r="O196" s="116"/>
      <c r="P196" s="116"/>
      <c r="Q196" s="116"/>
      <c r="R196" s="116"/>
      <c r="S196" s="116"/>
      <c r="T196" s="116"/>
      <c r="U196" s="116"/>
      <c r="V196" s="116"/>
      <c r="W196" s="116" t="s">
        <v>1750</v>
      </c>
      <c r="X196" s="116" t="s">
        <v>2300</v>
      </c>
      <c r="Y196" s="116" t="s">
        <v>1751</v>
      </c>
      <c r="Z196" s="116"/>
      <c r="AA196" s="116"/>
      <c r="AB196" s="116"/>
      <c r="AC196" s="116"/>
      <c r="AD196" s="116"/>
      <c r="AE196" s="116"/>
      <c r="AF196" s="116"/>
      <c r="AG196" s="116"/>
      <c r="AH196" s="119" t="s">
        <v>1697</v>
      </c>
      <c r="AI196" s="116"/>
      <c r="AJ196" s="116"/>
      <c r="AK196" s="116"/>
      <c r="AL196" s="116"/>
      <c r="AM196" s="116"/>
      <c r="AN196" s="116" t="s">
        <v>1755</v>
      </c>
      <c r="AO196" s="116"/>
      <c r="AP196" s="116" t="s">
        <v>1756</v>
      </c>
      <c r="AQ196" s="116"/>
      <c r="AR196" s="116"/>
      <c r="AS196" s="119" t="s">
        <v>2090</v>
      </c>
      <c r="AT196" s="116"/>
      <c r="AU196" s="116"/>
      <c r="AV196" s="116" t="s">
        <v>1757</v>
      </c>
      <c r="AW196" s="116"/>
      <c r="AX196" s="116"/>
      <c r="AY196" s="116"/>
      <c r="AZ196" s="116"/>
      <c r="BA196" s="116" t="s">
        <v>1758</v>
      </c>
      <c r="BB196" s="113"/>
    </row>
    <row r="197" spans="1:54" customFormat="1" ht="12.75" customHeight="1">
      <c r="A197" s="116" t="s">
        <v>2328</v>
      </c>
      <c r="B197" s="118" t="s">
        <v>2328</v>
      </c>
      <c r="C197" s="116" t="s">
        <v>1760</v>
      </c>
      <c r="D197" s="116"/>
      <c r="E197" s="116"/>
      <c r="F197" s="116"/>
      <c r="G197" s="116"/>
      <c r="H197" s="116"/>
      <c r="I197" s="116"/>
      <c r="J197" s="116"/>
      <c r="K197" s="116"/>
      <c r="L197" s="116"/>
      <c r="M197" s="116"/>
      <c r="N197" s="116"/>
      <c r="O197" s="116"/>
      <c r="P197" s="116"/>
      <c r="Q197" s="116"/>
      <c r="R197" s="116"/>
      <c r="S197" s="116"/>
      <c r="T197" s="116"/>
      <c r="U197" s="116"/>
      <c r="V197" s="116"/>
      <c r="W197" s="116"/>
      <c r="X197" s="116"/>
      <c r="Y197" s="116"/>
      <c r="Z197" s="116"/>
      <c r="AA197" s="116"/>
      <c r="AB197" s="116"/>
      <c r="AC197" s="116"/>
      <c r="AD197" s="116"/>
      <c r="AE197" s="116"/>
      <c r="AF197" s="116"/>
      <c r="AG197" s="116"/>
      <c r="AH197" s="116"/>
      <c r="AI197" s="116"/>
      <c r="AJ197" s="116"/>
      <c r="AK197" s="116"/>
      <c r="AL197" s="116"/>
      <c r="AM197" s="116"/>
      <c r="AN197" s="116"/>
      <c r="AO197" s="116"/>
      <c r="AP197" s="116"/>
      <c r="AQ197" s="116"/>
      <c r="AR197" s="116"/>
      <c r="AS197" s="116"/>
      <c r="AT197" s="116"/>
      <c r="AU197" s="116"/>
      <c r="AV197" s="116"/>
      <c r="AW197" s="116"/>
      <c r="AX197" s="116"/>
      <c r="AY197" s="116"/>
      <c r="AZ197" s="116"/>
      <c r="BA197" s="116"/>
      <c r="BB197" s="113"/>
    </row>
    <row r="198" spans="1:54" customFormat="1" ht="12.75" customHeight="1">
      <c r="A198" s="116" t="s">
        <v>2329</v>
      </c>
      <c r="B198" s="118" t="s">
        <v>2329</v>
      </c>
      <c r="C198" s="116" t="s">
        <v>2114</v>
      </c>
      <c r="D198" s="116"/>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c r="AA198" s="116"/>
      <c r="AB198" s="116"/>
      <c r="AC198" s="116"/>
      <c r="AD198" s="116"/>
      <c r="AE198" s="116"/>
      <c r="AF198" s="116"/>
      <c r="AG198" s="116"/>
      <c r="AH198" s="116"/>
      <c r="AI198" s="116"/>
      <c r="AJ198" s="116"/>
      <c r="AK198" s="116"/>
      <c r="AL198" s="116"/>
      <c r="AM198" s="116"/>
      <c r="AN198" s="116"/>
      <c r="AO198" s="116"/>
      <c r="AP198" s="116"/>
      <c r="AQ198" s="116"/>
      <c r="AR198" s="116"/>
      <c r="AS198" s="116"/>
      <c r="AT198" s="116"/>
      <c r="AU198" s="116"/>
      <c r="AV198" s="116"/>
      <c r="AW198" s="116"/>
      <c r="AX198" s="116"/>
      <c r="AY198" s="116"/>
      <c r="AZ198" s="116"/>
      <c r="BA198" s="116"/>
      <c r="BB198" s="113"/>
    </row>
    <row r="199" spans="1:54" customFormat="1" ht="12.75" customHeight="1">
      <c r="A199" s="116" t="s">
        <v>2330</v>
      </c>
      <c r="B199" s="118" t="s">
        <v>2330</v>
      </c>
      <c r="C199" s="116" t="s">
        <v>2116</v>
      </c>
      <c r="D199" s="116"/>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c r="AA199" s="116"/>
      <c r="AB199" s="116"/>
      <c r="AC199" s="116"/>
      <c r="AD199" s="116"/>
      <c r="AE199" s="116"/>
      <c r="AF199" s="116"/>
      <c r="AG199" s="116"/>
      <c r="AH199" s="116"/>
      <c r="AI199" s="116"/>
      <c r="AJ199" s="116"/>
      <c r="AK199" s="116"/>
      <c r="AL199" s="116"/>
      <c r="AM199" s="116"/>
      <c r="AN199" s="116"/>
      <c r="AO199" s="116"/>
      <c r="AP199" s="116" t="s">
        <v>610</v>
      </c>
      <c r="AQ199" s="116"/>
      <c r="AR199" s="116"/>
      <c r="AS199" s="116"/>
      <c r="AT199" s="116"/>
      <c r="AU199" s="116"/>
      <c r="AV199" s="116"/>
      <c r="AW199" s="116"/>
      <c r="AX199" s="116"/>
      <c r="AY199" s="116"/>
      <c r="AZ199" s="116"/>
      <c r="BA199" s="116"/>
      <c r="BB199" s="113"/>
    </row>
    <row r="200" spans="1:54" customFormat="1" ht="12.75" customHeight="1">
      <c r="A200" s="116" t="s">
        <v>2331</v>
      </c>
      <c r="B200" s="118" t="s">
        <v>2331</v>
      </c>
      <c r="C200" s="116" t="s">
        <v>1766</v>
      </c>
      <c r="D200" s="116"/>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c r="AA200" s="116"/>
      <c r="AB200" s="116"/>
      <c r="AC200" s="116"/>
      <c r="AD200" s="116"/>
      <c r="AE200" s="116"/>
      <c r="AF200" s="116"/>
      <c r="AG200" s="116"/>
      <c r="AH200" s="116"/>
      <c r="AI200" s="116"/>
      <c r="AJ200" s="116"/>
      <c r="AK200" s="116"/>
      <c r="AL200" s="116"/>
      <c r="AM200" s="116"/>
      <c r="AN200" s="116"/>
      <c r="AO200" s="116"/>
      <c r="AP200" s="116"/>
      <c r="AQ200" s="116"/>
      <c r="AR200" s="116"/>
      <c r="AS200" s="116"/>
      <c r="AT200" s="116"/>
      <c r="AU200" s="116"/>
      <c r="AV200" s="116"/>
      <c r="AW200" s="116"/>
      <c r="AX200" s="116"/>
      <c r="AY200" s="116"/>
      <c r="AZ200" s="116"/>
      <c r="BA200" s="116"/>
      <c r="BB200" s="113"/>
    </row>
    <row r="201" spans="1:54" customFormat="1" ht="12.75" customHeight="1">
      <c r="A201" s="116" t="s">
        <v>2332</v>
      </c>
      <c r="B201" s="118" t="s">
        <v>2332</v>
      </c>
      <c r="C201" s="116" t="s">
        <v>1768</v>
      </c>
      <c r="D201" s="116"/>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c r="AA201" s="116"/>
      <c r="AB201" s="116"/>
      <c r="AC201" s="116"/>
      <c r="AD201" s="116"/>
      <c r="AE201" s="116"/>
      <c r="AF201" s="116"/>
      <c r="AG201" s="116"/>
      <c r="AH201" s="116"/>
      <c r="AI201" s="116"/>
      <c r="AJ201" s="116"/>
      <c r="AK201" s="116"/>
      <c r="AL201" s="116"/>
      <c r="AM201" s="116"/>
      <c r="AN201" s="116"/>
      <c r="AO201" s="116"/>
      <c r="AP201" s="116"/>
      <c r="AQ201" s="116"/>
      <c r="AR201" s="116"/>
      <c r="AS201" s="116"/>
      <c r="AT201" s="116"/>
      <c r="AU201" s="116"/>
      <c r="AV201" s="116"/>
      <c r="AW201" s="116"/>
      <c r="AX201" s="116"/>
      <c r="AY201" s="116"/>
      <c r="AZ201" s="116"/>
      <c r="BA201" s="116"/>
      <c r="BB201" s="113"/>
    </row>
    <row r="202" spans="1:54" customFormat="1" ht="12.75" customHeight="1">
      <c r="A202" s="116" t="s">
        <v>2333</v>
      </c>
      <c r="B202" s="118" t="s">
        <v>2333</v>
      </c>
      <c r="C202" s="116" t="s">
        <v>1770</v>
      </c>
      <c r="D202" s="116"/>
      <c r="E202" s="116"/>
      <c r="F202" s="116"/>
      <c r="G202" s="116"/>
      <c r="H202" s="116"/>
      <c r="I202" s="116"/>
      <c r="J202" s="116"/>
      <c r="K202" s="116"/>
      <c r="L202" s="116"/>
      <c r="M202" s="116"/>
      <c r="N202" s="116"/>
      <c r="O202" s="116"/>
      <c r="P202" s="116"/>
      <c r="Q202" s="116"/>
      <c r="R202" s="116"/>
      <c r="S202" s="116"/>
      <c r="T202" s="116"/>
      <c r="U202" s="116"/>
      <c r="V202" s="116"/>
      <c r="W202" s="116"/>
      <c r="X202" s="116"/>
      <c r="Y202" s="116"/>
      <c r="Z202" s="116"/>
      <c r="AA202" s="116"/>
      <c r="AB202" s="116"/>
      <c r="AC202" s="116"/>
      <c r="AD202" s="116"/>
      <c r="AE202" s="116"/>
      <c r="AF202" s="116"/>
      <c r="AG202" s="116"/>
      <c r="AH202" s="116"/>
      <c r="AI202" s="116"/>
      <c r="AJ202" s="116"/>
      <c r="AK202" s="116"/>
      <c r="AL202" s="116"/>
      <c r="AM202" s="116"/>
      <c r="AN202" s="116"/>
      <c r="AO202" s="116"/>
      <c r="AP202" s="116"/>
      <c r="AQ202" s="116"/>
      <c r="AR202" s="116"/>
      <c r="AS202" s="116"/>
      <c r="AT202" s="116"/>
      <c r="AU202" s="116"/>
      <c r="AV202" s="116"/>
      <c r="AW202" s="116"/>
      <c r="AX202" s="116"/>
      <c r="AY202" s="116"/>
      <c r="AZ202" s="116"/>
      <c r="BA202" s="116"/>
      <c r="BB202" s="113"/>
    </row>
    <row r="203" spans="1:54" customFormat="1" ht="12.75" customHeight="1">
      <c r="A203" s="116" t="s">
        <v>2334</v>
      </c>
      <c r="B203" s="118" t="s">
        <v>2334</v>
      </c>
      <c r="C203" s="116" t="s">
        <v>2150</v>
      </c>
      <c r="D203" s="116"/>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c r="AA203" s="116"/>
      <c r="AB203" s="116"/>
      <c r="AC203" s="116"/>
      <c r="AD203" s="116"/>
      <c r="AE203" s="116"/>
      <c r="AF203" s="116"/>
      <c r="AG203" s="116"/>
      <c r="AH203" s="116"/>
      <c r="AI203" s="116"/>
      <c r="AJ203" s="116"/>
      <c r="AK203" s="116"/>
      <c r="AL203" s="116"/>
      <c r="AM203" s="116"/>
      <c r="AN203" s="116"/>
      <c r="AO203" s="116"/>
      <c r="AP203" s="116" t="s">
        <v>610</v>
      </c>
      <c r="AQ203" s="116"/>
      <c r="AR203" s="116"/>
      <c r="AS203" s="116"/>
      <c r="AT203" s="116"/>
      <c r="AU203" s="116"/>
      <c r="AV203" s="116"/>
      <c r="AW203" s="116"/>
      <c r="AX203" s="116"/>
      <c r="AY203" s="116"/>
      <c r="AZ203" s="116"/>
      <c r="BA203" s="116"/>
      <c r="BB203" s="113"/>
    </row>
    <row r="204" spans="1:54" customFormat="1" ht="12.75" customHeight="1">
      <c r="A204" s="116" t="s">
        <v>2335</v>
      </c>
      <c r="B204" s="118" t="s">
        <v>2335</v>
      </c>
      <c r="C204" s="116" t="s">
        <v>2174</v>
      </c>
      <c r="D204" s="116"/>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c r="AA204" s="116"/>
      <c r="AB204" s="116"/>
      <c r="AC204" s="116"/>
      <c r="AD204" s="116"/>
      <c r="AE204" s="116"/>
      <c r="AF204" s="116"/>
      <c r="AG204" s="116"/>
      <c r="AH204" s="116"/>
      <c r="AI204" s="116"/>
      <c r="AJ204" s="116"/>
      <c r="AK204" s="116"/>
      <c r="AL204" s="116"/>
      <c r="AM204" s="116"/>
      <c r="AN204" s="116"/>
      <c r="AO204" s="116"/>
      <c r="AP204" s="116" t="s">
        <v>610</v>
      </c>
      <c r="AQ204" s="116"/>
      <c r="AR204" s="116"/>
      <c r="AS204" s="116"/>
      <c r="AT204" s="116"/>
      <c r="AU204" s="116"/>
      <c r="AV204" s="116"/>
      <c r="AW204" s="116"/>
      <c r="AX204" s="116"/>
      <c r="AY204" s="116"/>
      <c r="AZ204" s="116"/>
      <c r="BA204" s="116"/>
      <c r="BB204" s="113"/>
    </row>
    <row r="205" spans="1:54" customFormat="1" ht="12.75" customHeight="1">
      <c r="A205" s="116" t="s">
        <v>2336</v>
      </c>
      <c r="B205" s="118" t="s">
        <v>2336</v>
      </c>
      <c r="C205" s="116" t="s">
        <v>2198</v>
      </c>
      <c r="D205" s="116"/>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c r="AA205" s="116"/>
      <c r="AB205" s="116"/>
      <c r="AC205" s="116"/>
      <c r="AD205" s="116"/>
      <c r="AE205" s="116"/>
      <c r="AF205" s="116"/>
      <c r="AG205" s="116"/>
      <c r="AH205" s="116"/>
      <c r="AI205" s="116"/>
      <c r="AJ205" s="116"/>
      <c r="AK205" s="116"/>
      <c r="AL205" s="116"/>
      <c r="AM205" s="116"/>
      <c r="AN205" s="116"/>
      <c r="AO205" s="116"/>
      <c r="AP205" s="116" t="s">
        <v>610</v>
      </c>
      <c r="AQ205" s="116"/>
      <c r="AR205" s="116"/>
      <c r="AS205" s="116"/>
      <c r="AT205" s="116"/>
      <c r="AU205" s="116"/>
      <c r="AV205" s="116"/>
      <c r="AW205" s="116"/>
      <c r="AX205" s="116"/>
      <c r="AY205" s="116"/>
      <c r="AZ205" s="116"/>
      <c r="BA205" s="116"/>
      <c r="BB205" s="113"/>
    </row>
    <row r="206" spans="1:54" customFormat="1" ht="12.75" customHeight="1">
      <c r="A206" s="116" t="s">
        <v>2337</v>
      </c>
      <c r="B206" s="118" t="s">
        <v>2337</v>
      </c>
      <c r="C206" s="116" t="s">
        <v>2222</v>
      </c>
      <c r="D206" s="116"/>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c r="AA206" s="116"/>
      <c r="AB206" s="116"/>
      <c r="AC206" s="116"/>
      <c r="AD206" s="116"/>
      <c r="AE206" s="116"/>
      <c r="AF206" s="116"/>
      <c r="AG206" s="116"/>
      <c r="AH206" s="116"/>
      <c r="AI206" s="116"/>
      <c r="AJ206" s="116"/>
      <c r="AK206" s="116"/>
      <c r="AL206" s="116"/>
      <c r="AM206" s="116"/>
      <c r="AN206" s="116"/>
      <c r="AO206" s="116"/>
      <c r="AP206" s="116" t="s">
        <v>2338</v>
      </c>
      <c r="AQ206" s="116"/>
      <c r="AR206" s="116"/>
      <c r="AS206" s="116"/>
      <c r="AT206" s="116"/>
      <c r="AU206" s="116"/>
      <c r="AV206" s="116"/>
      <c r="AW206" s="116"/>
      <c r="AX206" s="116"/>
      <c r="AY206" s="116"/>
      <c r="AZ206" s="116"/>
      <c r="BA206" s="116"/>
      <c r="BB206" s="113"/>
    </row>
    <row r="207" spans="1:54" customFormat="1" ht="12.75" customHeight="1">
      <c r="A207" s="116" t="s">
        <v>2339</v>
      </c>
      <c r="B207" s="118" t="s">
        <v>2339</v>
      </c>
      <c r="C207" s="116" t="s">
        <v>1760</v>
      </c>
      <c r="D207" s="116"/>
      <c r="E207" s="116"/>
      <c r="F207" s="116"/>
      <c r="G207" s="116"/>
      <c r="H207" s="116"/>
      <c r="I207" s="116"/>
      <c r="J207" s="116"/>
      <c r="K207" s="116"/>
      <c r="L207" s="116"/>
      <c r="M207" s="116"/>
      <c r="N207" s="116"/>
      <c r="O207" s="116"/>
      <c r="P207" s="116"/>
      <c r="Q207" s="116"/>
      <c r="R207" s="116"/>
      <c r="S207" s="116"/>
      <c r="T207" s="116"/>
      <c r="U207" s="116"/>
      <c r="V207" s="116"/>
      <c r="W207" s="116"/>
      <c r="X207" s="116"/>
      <c r="Y207" s="116"/>
      <c r="Z207" s="116"/>
      <c r="AA207" s="116"/>
      <c r="AB207" s="116"/>
      <c r="AC207" s="116"/>
      <c r="AD207" s="116"/>
      <c r="AE207" s="116"/>
      <c r="AF207" s="116"/>
      <c r="AG207" s="116"/>
      <c r="AH207" s="116"/>
      <c r="AI207" s="116"/>
      <c r="AJ207" s="116"/>
      <c r="AK207" s="116"/>
      <c r="AL207" s="116"/>
      <c r="AM207" s="116"/>
      <c r="AN207" s="116"/>
      <c r="AO207" s="116"/>
      <c r="AP207" s="116"/>
      <c r="AQ207" s="116"/>
      <c r="AR207" s="116"/>
      <c r="AS207" s="116"/>
      <c r="AT207" s="116"/>
      <c r="AU207" s="116"/>
      <c r="AV207" s="116"/>
      <c r="AW207" s="116"/>
      <c r="AX207" s="116"/>
      <c r="AY207" s="116"/>
      <c r="AZ207" s="116"/>
      <c r="BA207" s="116"/>
      <c r="BB207" s="113"/>
    </row>
    <row r="208" spans="1:54" customFormat="1" ht="12.75" customHeight="1">
      <c r="A208" s="116" t="s">
        <v>2340</v>
      </c>
      <c r="B208" s="118" t="s">
        <v>2340</v>
      </c>
      <c r="C208" s="116" t="s">
        <v>2114</v>
      </c>
      <c r="D208" s="116"/>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c r="AA208" s="116"/>
      <c r="AB208" s="116"/>
      <c r="AC208" s="116"/>
      <c r="AD208" s="116"/>
      <c r="AE208" s="116"/>
      <c r="AF208" s="116"/>
      <c r="AG208" s="116"/>
      <c r="AH208" s="116"/>
      <c r="AI208" s="116"/>
      <c r="AJ208" s="116"/>
      <c r="AK208" s="116"/>
      <c r="AL208" s="116"/>
      <c r="AM208" s="116"/>
      <c r="AN208" s="116"/>
      <c r="AO208" s="116"/>
      <c r="AP208" s="116"/>
      <c r="AQ208" s="116"/>
      <c r="AR208" s="116"/>
      <c r="AS208" s="116"/>
      <c r="AT208" s="116"/>
      <c r="AU208" s="116"/>
      <c r="AV208" s="116"/>
      <c r="AW208" s="116"/>
      <c r="AX208" s="116"/>
      <c r="AY208" s="116"/>
      <c r="AZ208" s="116"/>
      <c r="BA208" s="116"/>
      <c r="BB208" s="113"/>
    </row>
    <row r="209" spans="1:54" customFormat="1" ht="12.75" customHeight="1">
      <c r="A209" s="116" t="s">
        <v>2341</v>
      </c>
      <c r="B209" s="118" t="s">
        <v>2341</v>
      </c>
      <c r="C209" s="116" t="s">
        <v>1689</v>
      </c>
      <c r="D209" s="116"/>
      <c r="E209" s="116"/>
      <c r="F209" s="116"/>
      <c r="G209" s="116"/>
      <c r="H209" s="116"/>
      <c r="I209" s="116"/>
      <c r="J209" s="116"/>
      <c r="K209" s="116"/>
      <c r="L209" s="116"/>
      <c r="M209" s="116"/>
      <c r="N209" s="116"/>
      <c r="O209" s="116"/>
      <c r="P209" s="116"/>
      <c r="Q209" s="116"/>
      <c r="R209" s="116"/>
      <c r="S209" s="116" t="s">
        <v>2342</v>
      </c>
      <c r="T209" s="116"/>
      <c r="U209" s="116"/>
      <c r="V209" s="116"/>
      <c r="W209" s="116" t="s">
        <v>2343</v>
      </c>
      <c r="X209" s="116" t="s">
        <v>2344</v>
      </c>
      <c r="Y209" s="116" t="s">
        <v>2345</v>
      </c>
      <c r="Z209" s="116"/>
      <c r="AA209" s="116"/>
      <c r="AB209" s="116"/>
      <c r="AC209" s="116"/>
      <c r="AD209" s="116"/>
      <c r="AE209" s="116" t="s">
        <v>1696</v>
      </c>
      <c r="AF209" s="116"/>
      <c r="AG209" s="116"/>
      <c r="AH209" s="116"/>
      <c r="AI209" s="116"/>
      <c r="AJ209" s="116"/>
      <c r="AK209" s="116"/>
      <c r="AL209" s="116"/>
      <c r="AM209" s="116"/>
      <c r="AN209" s="116"/>
      <c r="AO209" s="116"/>
      <c r="AP209" s="116"/>
      <c r="AQ209" s="116"/>
      <c r="AR209" s="116"/>
      <c r="AS209" s="116"/>
      <c r="AT209" s="116"/>
      <c r="AU209" s="116"/>
      <c r="AV209" s="116"/>
      <c r="AW209" s="116"/>
      <c r="AX209" s="116"/>
      <c r="AY209" s="116"/>
      <c r="AZ209" s="116"/>
      <c r="BA209" s="116" t="s">
        <v>2034</v>
      </c>
      <c r="BB209" s="113"/>
    </row>
    <row r="210" spans="1:54" customFormat="1" ht="12.75" customHeight="1">
      <c r="A210" s="116" t="s">
        <v>2346</v>
      </c>
      <c r="B210" s="118" t="s">
        <v>2346</v>
      </c>
      <c r="C210" s="116" t="s">
        <v>1766</v>
      </c>
      <c r="D210" s="116"/>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c r="AA210" s="116"/>
      <c r="AB210" s="116"/>
      <c r="AC210" s="116"/>
      <c r="AD210" s="116"/>
      <c r="AE210" s="116"/>
      <c r="AF210" s="116"/>
      <c r="AG210" s="116"/>
      <c r="AH210" s="116"/>
      <c r="AI210" s="116"/>
      <c r="AJ210" s="116"/>
      <c r="AK210" s="116"/>
      <c r="AL210" s="116"/>
      <c r="AM210" s="116"/>
      <c r="AN210" s="116"/>
      <c r="AO210" s="116"/>
      <c r="AP210" s="116"/>
      <c r="AQ210" s="116"/>
      <c r="AR210" s="116"/>
      <c r="AS210" s="116"/>
      <c r="AT210" s="116"/>
      <c r="AU210" s="116"/>
      <c r="AV210" s="116"/>
      <c r="AW210" s="116"/>
      <c r="AX210" s="116"/>
      <c r="AY210" s="116"/>
      <c r="AZ210" s="116"/>
      <c r="BA210" s="116"/>
      <c r="BB210" s="113"/>
    </row>
    <row r="211" spans="1:54" customFormat="1" ht="12.75" customHeight="1">
      <c r="A211" s="116" t="s">
        <v>2347</v>
      </c>
      <c r="B211" s="118" t="s">
        <v>2347</v>
      </c>
      <c r="C211" s="116" t="s">
        <v>1707</v>
      </c>
      <c r="D211" s="116"/>
      <c r="E211" s="116"/>
      <c r="F211" s="116"/>
      <c r="G211" s="116"/>
      <c r="H211" s="116"/>
      <c r="I211" s="116"/>
      <c r="J211" s="116"/>
      <c r="K211" s="116"/>
      <c r="L211" s="116"/>
      <c r="M211" s="116"/>
      <c r="N211" s="116"/>
      <c r="O211" s="116"/>
      <c r="P211" s="116"/>
      <c r="Q211" s="116"/>
      <c r="R211" s="116"/>
      <c r="S211" s="116"/>
      <c r="T211" s="116"/>
      <c r="U211" s="116"/>
      <c r="V211" s="116"/>
      <c r="W211" s="116"/>
      <c r="X211" s="116"/>
      <c r="Y211" s="116"/>
      <c r="Z211" s="116"/>
      <c r="AA211" s="116"/>
      <c r="AB211" s="116"/>
      <c r="AC211" s="116"/>
      <c r="AD211" s="116"/>
      <c r="AE211" s="116"/>
      <c r="AF211" s="116"/>
      <c r="AG211" s="116"/>
      <c r="AH211" s="116"/>
      <c r="AI211" s="116"/>
      <c r="AJ211" s="116"/>
      <c r="AK211" s="116"/>
      <c r="AL211" s="116"/>
      <c r="AM211" s="116"/>
      <c r="AN211" s="116"/>
      <c r="AO211" s="116"/>
      <c r="AP211" s="116"/>
      <c r="AQ211" s="116"/>
      <c r="AR211" s="116"/>
      <c r="AS211" s="116"/>
      <c r="AT211" s="116"/>
      <c r="AU211" s="116"/>
      <c r="AV211" s="116"/>
      <c r="AW211" s="116"/>
      <c r="AX211" s="116"/>
      <c r="AY211" s="116"/>
      <c r="AZ211" s="116"/>
      <c r="BA211" s="116" t="s">
        <v>2348</v>
      </c>
      <c r="BB211" s="113"/>
    </row>
    <row r="212" spans="1:54" customFormat="1" ht="12.75" customHeight="1">
      <c r="A212" s="116" t="s">
        <v>2349</v>
      </c>
      <c r="B212" s="118" t="s">
        <v>2349</v>
      </c>
      <c r="C212" s="116" t="s">
        <v>1770</v>
      </c>
      <c r="D212" s="116"/>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c r="AA212" s="116"/>
      <c r="AB212" s="116"/>
      <c r="AC212" s="116"/>
      <c r="AD212" s="116"/>
      <c r="AE212" s="116"/>
      <c r="AF212" s="116"/>
      <c r="AG212" s="116"/>
      <c r="AH212" s="116"/>
      <c r="AI212" s="116"/>
      <c r="AJ212" s="116"/>
      <c r="AK212" s="116"/>
      <c r="AL212" s="116"/>
      <c r="AM212" s="116"/>
      <c r="AN212" s="116"/>
      <c r="AO212" s="116"/>
      <c r="AP212" s="116"/>
      <c r="AQ212" s="116"/>
      <c r="AR212" s="116"/>
      <c r="AS212" s="116"/>
      <c r="AT212" s="116"/>
      <c r="AU212" s="116"/>
      <c r="AV212" s="116"/>
      <c r="AW212" s="116"/>
      <c r="AX212" s="116"/>
      <c r="AY212" s="116"/>
      <c r="AZ212" s="116"/>
      <c r="BA212" s="116"/>
      <c r="BB212" s="113"/>
    </row>
    <row r="213" spans="1:54" customFormat="1" ht="12.75" customHeight="1">
      <c r="A213" s="116" t="s">
        <v>2350</v>
      </c>
      <c r="B213" s="118" t="s">
        <v>2350</v>
      </c>
      <c r="C213" s="116" t="s">
        <v>1714</v>
      </c>
      <c r="D213" s="116"/>
      <c r="E213" s="116"/>
      <c r="F213" s="116"/>
      <c r="G213" s="116"/>
      <c r="H213" s="116"/>
      <c r="I213" s="116"/>
      <c r="J213" s="116"/>
      <c r="K213" s="116"/>
      <c r="L213" s="116"/>
      <c r="M213" s="116"/>
      <c r="N213" s="116"/>
      <c r="O213" s="116"/>
      <c r="P213" s="116"/>
      <c r="Q213" s="116"/>
      <c r="R213" s="116"/>
      <c r="S213" s="116" t="s">
        <v>2342</v>
      </c>
      <c r="T213" s="116"/>
      <c r="U213" s="116"/>
      <c r="V213" s="116"/>
      <c r="W213" s="116" t="s">
        <v>2351</v>
      </c>
      <c r="X213" s="116" t="s">
        <v>2351</v>
      </c>
      <c r="Y213" s="116" t="s">
        <v>2352</v>
      </c>
      <c r="Z213" s="116"/>
      <c r="AA213" s="116"/>
      <c r="AB213" s="116"/>
      <c r="AC213" s="116"/>
      <c r="AD213" s="116"/>
      <c r="AE213" s="116" t="s">
        <v>1719</v>
      </c>
      <c r="AF213" s="116"/>
      <c r="AG213" s="116"/>
      <c r="AH213" s="116"/>
      <c r="AI213" s="116"/>
      <c r="AJ213" s="116"/>
      <c r="AK213" s="116"/>
      <c r="AL213" s="116"/>
      <c r="AM213" s="116"/>
      <c r="AN213" s="116"/>
      <c r="AO213" s="116"/>
      <c r="AP213" s="116"/>
      <c r="AQ213" s="116"/>
      <c r="AR213" s="116"/>
      <c r="AS213" s="116"/>
      <c r="AT213" s="116"/>
      <c r="AU213" s="116"/>
      <c r="AV213" s="116"/>
      <c r="AW213" s="116"/>
      <c r="AX213" s="116"/>
      <c r="AY213" s="116"/>
      <c r="AZ213" s="116"/>
      <c r="BA213" s="116" t="s">
        <v>2046</v>
      </c>
      <c r="BB213" s="113"/>
    </row>
    <row r="214" spans="1:54" customFormat="1" ht="12.75" customHeight="1">
      <c r="A214" s="116" t="s">
        <v>2353</v>
      </c>
      <c r="B214" s="118" t="s">
        <v>2353</v>
      </c>
      <c r="C214" s="116" t="s">
        <v>1726</v>
      </c>
      <c r="D214" s="116"/>
      <c r="E214" s="116"/>
      <c r="F214" s="116"/>
      <c r="G214" s="116"/>
      <c r="H214" s="116"/>
      <c r="I214" s="116"/>
      <c r="J214" s="116"/>
      <c r="K214" s="116"/>
      <c r="L214" s="116"/>
      <c r="M214" s="116"/>
      <c r="N214" s="116"/>
      <c r="O214" s="116"/>
      <c r="P214" s="116"/>
      <c r="Q214" s="116"/>
      <c r="R214" s="116"/>
      <c r="S214" s="116" t="s">
        <v>2342</v>
      </c>
      <c r="T214" s="116"/>
      <c r="U214" s="116"/>
      <c r="V214" s="116"/>
      <c r="W214" s="116" t="s">
        <v>2294</v>
      </c>
      <c r="X214" s="116" t="s">
        <v>2354</v>
      </c>
      <c r="Y214" s="116" t="s">
        <v>2355</v>
      </c>
      <c r="Z214" s="116"/>
      <c r="AA214" s="116"/>
      <c r="AB214" s="116"/>
      <c r="AC214" s="116"/>
      <c r="AD214" s="116"/>
      <c r="AE214" s="116" t="s">
        <v>1731</v>
      </c>
      <c r="AF214" s="116"/>
      <c r="AG214" s="116"/>
      <c r="AH214" s="116"/>
      <c r="AI214" s="116"/>
      <c r="AJ214" s="116"/>
      <c r="AK214" s="116"/>
      <c r="AL214" s="116"/>
      <c r="AM214" s="116"/>
      <c r="AN214" s="116"/>
      <c r="AO214" s="116"/>
      <c r="AP214" s="116"/>
      <c r="AQ214" s="116"/>
      <c r="AR214" s="116"/>
      <c r="AS214" s="116"/>
      <c r="AT214" s="116"/>
      <c r="AU214" s="116"/>
      <c r="AV214" s="116"/>
      <c r="AW214" s="116"/>
      <c r="AX214" s="116"/>
      <c r="AY214" s="116"/>
      <c r="AZ214" s="116"/>
      <c r="BA214" s="116" t="s">
        <v>2051</v>
      </c>
      <c r="BB214" s="113"/>
    </row>
    <row r="215" spans="1:54" customFormat="1" ht="12.75" customHeight="1">
      <c r="A215" s="116" t="s">
        <v>2356</v>
      </c>
      <c r="B215" s="118" t="s">
        <v>2356</v>
      </c>
      <c r="C215" s="116" t="s">
        <v>1737</v>
      </c>
      <c r="D215" s="116"/>
      <c r="E215" s="116"/>
      <c r="F215" s="116"/>
      <c r="G215" s="116"/>
      <c r="H215" s="116"/>
      <c r="I215" s="116"/>
      <c r="J215" s="116"/>
      <c r="K215" s="116"/>
      <c r="L215" s="116"/>
      <c r="M215" s="116"/>
      <c r="N215" s="116"/>
      <c r="O215" s="116"/>
      <c r="P215" s="116"/>
      <c r="Q215" s="116"/>
      <c r="R215" s="116"/>
      <c r="S215" s="116" t="s">
        <v>2342</v>
      </c>
      <c r="T215" s="116"/>
      <c r="U215" s="116"/>
      <c r="V215" s="116"/>
      <c r="W215" s="116" t="s">
        <v>2357</v>
      </c>
      <c r="X215" s="116" t="s">
        <v>2297</v>
      </c>
      <c r="Y215" s="116" t="s">
        <v>2358</v>
      </c>
      <c r="Z215" s="116"/>
      <c r="AA215" s="116"/>
      <c r="AB215" s="116"/>
      <c r="AC215" s="116"/>
      <c r="AD215" s="116"/>
      <c r="AE215" s="116" t="s">
        <v>1742</v>
      </c>
      <c r="AF215" s="116"/>
      <c r="AG215" s="116"/>
      <c r="AH215" s="116"/>
      <c r="AI215" s="116"/>
      <c r="AJ215" s="116"/>
      <c r="AK215" s="116"/>
      <c r="AL215" s="116"/>
      <c r="AM215" s="116"/>
      <c r="AN215" s="116"/>
      <c r="AO215" s="116"/>
      <c r="AP215" s="116"/>
      <c r="AQ215" s="116"/>
      <c r="AR215" s="116"/>
      <c r="AS215" s="116"/>
      <c r="AT215" s="116"/>
      <c r="AU215" s="116"/>
      <c r="AV215" s="116"/>
      <c r="AW215" s="116"/>
      <c r="AX215" s="116"/>
      <c r="AY215" s="116"/>
      <c r="AZ215" s="116"/>
      <c r="BA215" s="116" t="s">
        <v>2056</v>
      </c>
      <c r="BB215" s="113"/>
    </row>
    <row r="216" spans="1:54" customFormat="1" ht="12.75" customHeight="1">
      <c r="A216" s="116" t="s">
        <v>2359</v>
      </c>
      <c r="B216" s="118" t="s">
        <v>2359</v>
      </c>
      <c r="C216" s="116" t="s">
        <v>1747</v>
      </c>
      <c r="D216" s="116"/>
      <c r="E216" s="116"/>
      <c r="F216" s="116"/>
      <c r="G216" s="116"/>
      <c r="H216" s="116"/>
      <c r="I216" s="116"/>
      <c r="J216" s="116"/>
      <c r="K216" s="116"/>
      <c r="L216" s="116"/>
      <c r="M216" s="116"/>
      <c r="N216" s="116"/>
      <c r="O216" s="116"/>
      <c r="P216" s="116"/>
      <c r="Q216" s="116"/>
      <c r="R216" s="116"/>
      <c r="S216" s="116" t="s">
        <v>2315</v>
      </c>
      <c r="T216" s="116"/>
      <c r="U216" s="116"/>
      <c r="V216" s="116"/>
      <c r="W216" s="116" t="s">
        <v>2300</v>
      </c>
      <c r="X216" s="116" t="s">
        <v>2300</v>
      </c>
      <c r="Y216" s="116" t="s">
        <v>2360</v>
      </c>
      <c r="Z216" s="116"/>
      <c r="AA216" s="116"/>
      <c r="AB216" s="116"/>
      <c r="AC216" s="116"/>
      <c r="AD216" s="116"/>
      <c r="AE216" s="116" t="s">
        <v>1754</v>
      </c>
      <c r="AF216" s="116"/>
      <c r="AG216" s="116"/>
      <c r="AH216" s="116"/>
      <c r="AI216" s="116"/>
      <c r="AJ216" s="116"/>
      <c r="AK216" s="116"/>
      <c r="AL216" s="116"/>
      <c r="AM216" s="116"/>
      <c r="AN216" s="116"/>
      <c r="AO216" s="116"/>
      <c r="AP216" s="116"/>
      <c r="AQ216" s="116"/>
      <c r="AR216" s="116"/>
      <c r="AS216" s="116"/>
      <c r="AT216" s="116"/>
      <c r="AU216" s="116"/>
      <c r="AV216" s="116"/>
      <c r="AW216" s="116"/>
      <c r="AX216" s="116"/>
      <c r="AY216" s="116"/>
      <c r="AZ216" s="116"/>
      <c r="BA216" s="116" t="s">
        <v>2361</v>
      </c>
      <c r="BB216" s="113"/>
    </row>
    <row r="217" spans="1:54" customFormat="1" ht="12.75" customHeight="1">
      <c r="A217" s="116" t="s">
        <v>2362</v>
      </c>
      <c r="B217" s="118" t="s">
        <v>2362</v>
      </c>
      <c r="C217" s="116" t="s">
        <v>1760</v>
      </c>
      <c r="D217" s="116"/>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c r="AA217" s="116"/>
      <c r="AB217" s="116"/>
      <c r="AC217" s="116"/>
      <c r="AD217" s="116"/>
      <c r="AE217" s="116"/>
      <c r="AF217" s="116"/>
      <c r="AG217" s="116"/>
      <c r="AH217" s="116"/>
      <c r="AI217" s="116"/>
      <c r="AJ217" s="116"/>
      <c r="AK217" s="116"/>
      <c r="AL217" s="116"/>
      <c r="AM217" s="116"/>
      <c r="AN217" s="116"/>
      <c r="AO217" s="116"/>
      <c r="AP217" s="116"/>
      <c r="AQ217" s="116"/>
      <c r="AR217" s="116"/>
      <c r="AS217" s="116"/>
      <c r="AT217" s="116"/>
      <c r="AU217" s="116"/>
      <c r="AV217" s="116"/>
      <c r="AW217" s="116"/>
      <c r="AX217" s="116"/>
      <c r="AY217" s="116"/>
      <c r="AZ217" s="116"/>
      <c r="BA217" s="116"/>
      <c r="BB217" s="113"/>
    </row>
    <row r="218" spans="1:54" customFormat="1" ht="12.75" customHeight="1">
      <c r="A218" s="116" t="s">
        <v>2363</v>
      </c>
      <c r="B218" s="118" t="s">
        <v>2363</v>
      </c>
      <c r="C218" s="116" t="s">
        <v>2114</v>
      </c>
      <c r="D218" s="116"/>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c r="AA218" s="116"/>
      <c r="AB218" s="116"/>
      <c r="AC218" s="116"/>
      <c r="AD218" s="116"/>
      <c r="AE218" s="116"/>
      <c r="AF218" s="116"/>
      <c r="AG218" s="116"/>
      <c r="AH218" s="116"/>
      <c r="AI218" s="116"/>
      <c r="AJ218" s="116"/>
      <c r="AK218" s="116"/>
      <c r="AL218" s="116"/>
      <c r="AM218" s="116"/>
      <c r="AN218" s="116"/>
      <c r="AO218" s="116"/>
      <c r="AP218" s="116"/>
      <c r="AQ218" s="116"/>
      <c r="AR218" s="116"/>
      <c r="AS218" s="116"/>
      <c r="AT218" s="116"/>
      <c r="AU218" s="116"/>
      <c r="AV218" s="116"/>
      <c r="AW218" s="116"/>
      <c r="AX218" s="116"/>
      <c r="AY218" s="116"/>
      <c r="AZ218" s="116"/>
      <c r="BA218" s="116"/>
      <c r="BB218" s="113"/>
    </row>
    <row r="219" spans="1:54">
      <c r="A219" s="116"/>
      <c r="B219" s="18"/>
      <c r="C219" s="116"/>
      <c r="D219" s="116"/>
      <c r="E219" s="116"/>
      <c r="F219" s="116"/>
      <c r="G219" s="116"/>
      <c r="H219" s="116"/>
      <c r="I219" s="116"/>
      <c r="J219" s="116"/>
      <c r="K219" s="116"/>
      <c r="L219" s="116"/>
      <c r="M219" s="116"/>
      <c r="N219" s="116"/>
      <c r="O219" s="116"/>
      <c r="P219" s="116"/>
      <c r="Q219" s="116"/>
      <c r="R219" s="116"/>
      <c r="S219" s="116"/>
      <c r="T219" s="116"/>
      <c r="U219" s="116"/>
      <c r="V219" s="116"/>
      <c r="W219" s="116"/>
      <c r="X219" s="116"/>
      <c r="Y219" s="116"/>
      <c r="Z219" s="116"/>
      <c r="AA219" s="116"/>
      <c r="AB219" s="116"/>
      <c r="AC219" s="116"/>
      <c r="AD219" s="116"/>
      <c r="AE219" s="116"/>
      <c r="AF219" s="116"/>
      <c r="AG219" s="116"/>
      <c r="AH219" s="116"/>
      <c r="AI219" s="116"/>
      <c r="AJ219" s="116"/>
      <c r="AK219" s="116"/>
      <c r="AL219" s="116"/>
      <c r="AM219" s="116"/>
      <c r="AN219" s="116"/>
      <c r="AO219" s="116"/>
      <c r="AP219" s="116"/>
      <c r="AQ219" s="116"/>
      <c r="AR219" s="116"/>
      <c r="AS219" s="116"/>
      <c r="AT219" s="116"/>
      <c r="AU219" s="116"/>
      <c r="AV219" s="116"/>
      <c r="AW219" s="116"/>
      <c r="AX219" s="116"/>
      <c r="AY219" s="116"/>
      <c r="AZ219" s="116"/>
      <c r="BA219" s="116"/>
      <c r="BB219" s="113"/>
    </row>
    <row r="220" spans="1:54">
      <c r="A220" s="116"/>
      <c r="B220" s="18"/>
      <c r="C220" s="116"/>
      <c r="D220" s="116"/>
      <c r="E220" s="116"/>
      <c r="F220" s="116"/>
      <c r="G220" s="116"/>
      <c r="H220" s="116"/>
      <c r="I220" s="116"/>
      <c r="J220" s="116"/>
      <c r="K220" s="116"/>
      <c r="L220" s="116"/>
      <c r="M220" s="116"/>
      <c r="N220" s="116"/>
      <c r="O220" s="116"/>
      <c r="P220" s="116"/>
      <c r="Q220" s="116"/>
      <c r="R220" s="116"/>
      <c r="S220" s="116"/>
      <c r="T220" s="116"/>
      <c r="U220" s="116"/>
      <c r="V220" s="116"/>
      <c r="W220" s="116"/>
      <c r="X220" s="116"/>
      <c r="Y220" s="116"/>
      <c r="Z220" s="116"/>
      <c r="AA220" s="116"/>
      <c r="AB220" s="116"/>
      <c r="AC220" s="116"/>
      <c r="AD220" s="116"/>
      <c r="AE220" s="116"/>
      <c r="AF220" s="116"/>
      <c r="AG220" s="116"/>
      <c r="AH220" s="116"/>
      <c r="AI220" s="116"/>
      <c r="AJ220" s="116"/>
      <c r="AK220" s="116"/>
      <c r="AL220" s="116"/>
      <c r="AM220" s="116"/>
      <c r="AN220" s="116"/>
      <c r="AO220" s="116"/>
      <c r="AP220" s="116"/>
      <c r="AQ220" s="116"/>
      <c r="AR220" s="116"/>
      <c r="AS220" s="116"/>
      <c r="AT220" s="116"/>
      <c r="AU220" s="116"/>
      <c r="AV220" s="116"/>
      <c r="AW220" s="116"/>
      <c r="AX220" s="116"/>
      <c r="AY220" s="116"/>
      <c r="AZ220" s="116"/>
      <c r="BA220" s="116"/>
      <c r="BB220" s="113"/>
    </row>
    <row r="221" spans="1:54">
      <c r="A221" s="116"/>
      <c r="B221" s="18"/>
      <c r="C221" s="116"/>
      <c r="D221" s="116"/>
      <c r="E221" s="116"/>
      <c r="F221" s="116"/>
      <c r="G221" s="116"/>
      <c r="H221" s="116"/>
      <c r="I221" s="116"/>
      <c r="J221" s="116"/>
      <c r="K221" s="116"/>
      <c r="L221" s="116"/>
      <c r="M221" s="116"/>
      <c r="N221" s="116"/>
      <c r="O221" s="116"/>
      <c r="P221" s="116"/>
      <c r="Q221" s="116"/>
      <c r="R221" s="116"/>
      <c r="S221" s="116"/>
      <c r="T221" s="116"/>
      <c r="U221" s="116"/>
      <c r="V221" s="116"/>
      <c r="W221" s="116"/>
      <c r="X221" s="116"/>
      <c r="Y221" s="116"/>
      <c r="Z221" s="116"/>
      <c r="AA221" s="116"/>
      <c r="AB221" s="116"/>
      <c r="AC221" s="116"/>
      <c r="AD221" s="116"/>
      <c r="AE221" s="116"/>
      <c r="AF221" s="116"/>
      <c r="AG221" s="116"/>
      <c r="AH221" s="116"/>
      <c r="AI221" s="116"/>
      <c r="AJ221" s="116"/>
      <c r="AK221" s="116"/>
      <c r="AL221" s="116"/>
      <c r="AM221" s="116"/>
      <c r="AN221" s="116"/>
      <c r="AO221" s="116"/>
      <c r="AP221" s="116"/>
      <c r="AQ221" s="116"/>
      <c r="AR221" s="116"/>
      <c r="AS221" s="116"/>
      <c r="AT221" s="116"/>
      <c r="AU221" s="116"/>
      <c r="AV221" s="116"/>
      <c r="AW221" s="116"/>
      <c r="AX221" s="116"/>
      <c r="AY221" s="116"/>
      <c r="AZ221" s="116"/>
      <c r="BA221" s="116"/>
      <c r="BB221" s="113"/>
    </row>
    <row r="222" spans="1:54">
      <c r="A222" s="116"/>
      <c r="B222" s="18"/>
      <c r="C222" s="116"/>
      <c r="D222" s="116"/>
      <c r="E222" s="116"/>
      <c r="F222" s="116"/>
      <c r="G222" s="116"/>
      <c r="H222" s="116"/>
      <c r="I222" s="116"/>
      <c r="J222" s="116"/>
      <c r="K222" s="116"/>
      <c r="L222" s="116"/>
      <c r="M222" s="116"/>
      <c r="N222" s="116"/>
      <c r="O222" s="116"/>
      <c r="P222" s="116"/>
      <c r="Q222" s="116"/>
      <c r="R222" s="116"/>
      <c r="S222" s="116"/>
      <c r="T222" s="116"/>
      <c r="U222" s="116"/>
      <c r="V222" s="116"/>
      <c r="W222" s="116"/>
      <c r="X222" s="116"/>
      <c r="Y222" s="116"/>
      <c r="Z222" s="116"/>
      <c r="AA222" s="116"/>
      <c r="AB222" s="116"/>
      <c r="AC222" s="116"/>
      <c r="AD222" s="116"/>
      <c r="AE222" s="116"/>
      <c r="AF222" s="116"/>
      <c r="AG222" s="116"/>
      <c r="AH222" s="116"/>
      <c r="AI222" s="116"/>
      <c r="AJ222" s="116"/>
      <c r="AK222" s="116"/>
      <c r="AL222" s="116"/>
      <c r="AM222" s="116"/>
      <c r="AN222" s="116"/>
      <c r="AO222" s="116"/>
      <c r="AP222" s="116"/>
      <c r="AQ222" s="116"/>
      <c r="AR222" s="116"/>
      <c r="AS222" s="116"/>
      <c r="AT222" s="116"/>
      <c r="AU222" s="116"/>
      <c r="AV222" s="116"/>
      <c r="AW222" s="116"/>
      <c r="AX222" s="116"/>
      <c r="AY222" s="116"/>
      <c r="AZ222" s="116"/>
      <c r="BA222" s="116"/>
      <c r="BB222" s="113"/>
    </row>
    <row r="223" spans="1:54">
      <c r="A223" s="116"/>
      <c r="B223" s="18"/>
      <c r="C223" s="116"/>
      <c r="D223" s="116"/>
      <c r="E223" s="116"/>
      <c r="F223" s="116"/>
      <c r="G223" s="116"/>
      <c r="H223" s="116"/>
      <c r="I223" s="116"/>
      <c r="J223" s="116"/>
      <c r="K223" s="116"/>
      <c r="L223" s="116"/>
      <c r="M223" s="116"/>
      <c r="N223" s="116"/>
      <c r="O223" s="116"/>
      <c r="P223" s="116"/>
      <c r="Q223" s="116"/>
      <c r="R223" s="116"/>
      <c r="S223" s="116"/>
      <c r="T223" s="116"/>
      <c r="U223" s="116"/>
      <c r="V223" s="116"/>
      <c r="W223" s="116"/>
      <c r="X223" s="116"/>
      <c r="Y223" s="116"/>
      <c r="Z223" s="116"/>
      <c r="AA223" s="116"/>
      <c r="AB223" s="116"/>
      <c r="AC223" s="116"/>
      <c r="AD223" s="116"/>
      <c r="AE223" s="116"/>
      <c r="AF223" s="116"/>
      <c r="AG223" s="116"/>
      <c r="AH223" s="116"/>
      <c r="AI223" s="116"/>
      <c r="AJ223" s="116"/>
      <c r="AK223" s="116"/>
      <c r="AL223" s="116"/>
      <c r="AM223" s="116"/>
      <c r="AN223" s="116"/>
      <c r="AO223" s="116"/>
      <c r="AP223" s="116"/>
      <c r="AQ223" s="116"/>
      <c r="AR223" s="116"/>
      <c r="AS223" s="116"/>
      <c r="AT223" s="116"/>
      <c r="AU223" s="116"/>
      <c r="AV223" s="116"/>
      <c r="AW223" s="116"/>
      <c r="AX223" s="116"/>
      <c r="AY223" s="116"/>
      <c r="AZ223" s="116"/>
      <c r="BA223" s="116"/>
      <c r="BB223" s="113"/>
    </row>
    <row r="224" spans="1:54">
      <c r="A224" s="116"/>
      <c r="B224" s="18"/>
      <c r="C224" s="116"/>
      <c r="D224" s="116"/>
      <c r="E224" s="116"/>
      <c r="F224" s="116"/>
      <c r="G224" s="116"/>
      <c r="H224" s="116"/>
      <c r="I224" s="116"/>
      <c r="J224" s="116"/>
      <c r="K224" s="116"/>
      <c r="L224" s="116"/>
      <c r="M224" s="116"/>
      <c r="N224" s="116"/>
      <c r="O224" s="116"/>
      <c r="P224" s="116"/>
      <c r="Q224" s="116"/>
      <c r="R224" s="116"/>
      <c r="S224" s="116"/>
      <c r="T224" s="116"/>
      <c r="U224" s="116"/>
      <c r="V224" s="116"/>
      <c r="W224" s="116"/>
      <c r="X224" s="116"/>
      <c r="Y224" s="116"/>
      <c r="Z224" s="116"/>
      <c r="AA224" s="116"/>
      <c r="AB224" s="116"/>
      <c r="AC224" s="116"/>
      <c r="AD224" s="116"/>
      <c r="AE224" s="116"/>
      <c r="AF224" s="116"/>
      <c r="AG224" s="116"/>
      <c r="AH224" s="116"/>
      <c r="AI224" s="116"/>
      <c r="AJ224" s="116"/>
      <c r="AK224" s="116"/>
      <c r="AL224" s="116"/>
      <c r="AM224" s="116"/>
      <c r="AN224" s="116"/>
      <c r="AO224" s="116"/>
      <c r="AP224" s="116"/>
      <c r="AQ224" s="116"/>
      <c r="AR224" s="116"/>
      <c r="AS224" s="116"/>
      <c r="AT224" s="116"/>
      <c r="AU224" s="116"/>
      <c r="AV224" s="116"/>
      <c r="AW224" s="116"/>
      <c r="AX224" s="116"/>
      <c r="AY224" s="116"/>
      <c r="AZ224" s="116"/>
      <c r="BA224" s="116"/>
      <c r="BB224" s="113"/>
    </row>
    <row r="225" spans="1:54" customFormat="1" ht="12.75" customHeight="1">
      <c r="A225" s="116"/>
      <c r="B225" s="116" t="str">
        <f>"fmcg_brandusage_"&amp;$B$52&amp;"_q"</f>
        <v>fmcg_brandusage_BUY_q</v>
      </c>
      <c r="C225" s="116"/>
      <c r="D225" s="116"/>
      <c r="E225" s="116"/>
      <c r="F225" s="116"/>
      <c r="G225" s="116"/>
      <c r="H225" s="116"/>
      <c r="I225" s="116"/>
      <c r="J225" s="116"/>
      <c r="K225" s="116"/>
      <c r="L225" s="116"/>
      <c r="M225" s="116"/>
      <c r="N225" s="116"/>
      <c r="O225" s="116"/>
      <c r="P225" s="116"/>
      <c r="Q225" s="116"/>
      <c r="R225" s="116"/>
      <c r="S225" s="116"/>
      <c r="T225" s="116"/>
      <c r="U225" s="116"/>
      <c r="V225" s="116"/>
      <c r="W225" s="116"/>
      <c r="X225" s="116"/>
      <c r="Y225" s="116"/>
      <c r="Z225" s="116"/>
      <c r="AA225" s="116"/>
      <c r="AB225" s="116"/>
      <c r="AC225" s="116"/>
      <c r="AD225" s="116"/>
      <c r="AE225" s="116"/>
      <c r="AF225" s="116"/>
      <c r="AG225" s="116"/>
      <c r="AH225" s="116" t="str">
        <f t="shared" ref="AH225:AH231" si="28">VLOOKUP(B225,B251:AH385,33,FALSE)</f>
        <v>Selecciona la frase que aplica mejor a la compra que haces de [[ brand_name ]].</v>
      </c>
      <c r="AI225" s="116"/>
      <c r="AJ225" s="116"/>
      <c r="AK225" s="116"/>
      <c r="AL225" s="116"/>
      <c r="AM225" s="116"/>
      <c r="AN225" s="116"/>
      <c r="AO225" s="116"/>
      <c r="AP225" s="116"/>
      <c r="AQ225" s="116"/>
      <c r="AR225" s="116"/>
      <c r="AS225" s="116"/>
      <c r="AT225" s="116"/>
      <c r="AU225" s="116"/>
      <c r="AV225" s="116"/>
      <c r="AW225" s="116"/>
      <c r="AX225" s="116"/>
      <c r="AY225" s="116"/>
      <c r="AZ225" s="116"/>
      <c r="BA225" s="116"/>
      <c r="BB225" s="113"/>
    </row>
    <row r="226" spans="1:54" customFormat="1" ht="12.75" customHeight="1">
      <c r="A226" s="116"/>
      <c r="B226" s="116" t="str">
        <f>"fmcg_brandusage_"&amp;$B$52&amp;"_r1"</f>
        <v>fmcg_brandusage_BUY_r1</v>
      </c>
      <c r="C226" s="116"/>
      <c r="D226" s="116"/>
      <c r="E226" s="116"/>
      <c r="F226" s="116"/>
      <c r="G226" s="116"/>
      <c r="H226" s="116"/>
      <c r="I226" s="116"/>
      <c r="J226" s="116"/>
      <c r="K226" s="116"/>
      <c r="L226" s="116"/>
      <c r="M226" s="116"/>
      <c r="N226" s="116"/>
      <c r="O226" s="116"/>
      <c r="P226" s="116"/>
      <c r="Q226" s="116"/>
      <c r="R226" s="116"/>
      <c r="S226" s="116"/>
      <c r="T226" s="116"/>
      <c r="U226" s="116"/>
      <c r="V226" s="116"/>
      <c r="W226" s="116"/>
      <c r="X226" s="116"/>
      <c r="Y226" s="116"/>
      <c r="Z226" s="116"/>
      <c r="AA226" s="116"/>
      <c r="AB226" s="116"/>
      <c r="AC226" s="116"/>
      <c r="AD226" s="116"/>
      <c r="AE226" s="116"/>
      <c r="AF226" s="116"/>
      <c r="AG226" s="116"/>
      <c r="AH226" s="116" t="str">
        <f t="shared" si="28"/>
        <v>Es la que más a menudo compro</v>
      </c>
      <c r="AI226" s="116"/>
      <c r="AJ226" s="116"/>
      <c r="AK226" s="116"/>
      <c r="AL226" s="116"/>
      <c r="AM226" s="116"/>
      <c r="AN226" s="116"/>
      <c r="AO226" s="116"/>
      <c r="AP226" s="116"/>
      <c r="AQ226" s="116"/>
      <c r="AR226" s="116"/>
      <c r="AS226" s="116"/>
      <c r="AT226" s="116"/>
      <c r="AU226" s="116"/>
      <c r="AV226" s="116"/>
      <c r="AW226" s="116"/>
      <c r="AX226" s="116"/>
      <c r="AY226" s="116"/>
      <c r="AZ226" s="116"/>
      <c r="BA226" s="116"/>
      <c r="BB226" s="113"/>
    </row>
    <row r="227" spans="1:54" customFormat="1" ht="12.75" customHeight="1">
      <c r="A227" s="116"/>
      <c r="B227" s="116" t="str">
        <f>"fmcg_brandusage_"&amp;$B$52&amp;"_r2"</f>
        <v>fmcg_brandusage_BUY_r2</v>
      </c>
      <c r="C227" s="116"/>
      <c r="D227" s="116"/>
      <c r="E227" s="116"/>
      <c r="F227" s="116"/>
      <c r="G227" s="116"/>
      <c r="H227" s="116"/>
      <c r="I227" s="116"/>
      <c r="J227" s="116"/>
      <c r="K227" s="116"/>
      <c r="L227" s="116"/>
      <c r="M227" s="116"/>
      <c r="N227" s="116"/>
      <c r="O227" s="116"/>
      <c r="P227" s="116"/>
      <c r="Q227" s="116"/>
      <c r="R227" s="116"/>
      <c r="S227" s="116"/>
      <c r="T227" s="116"/>
      <c r="U227" s="116"/>
      <c r="V227" s="116"/>
      <c r="W227" s="116"/>
      <c r="X227" s="116"/>
      <c r="Y227" s="116"/>
      <c r="Z227" s="116"/>
      <c r="AA227" s="116"/>
      <c r="AB227" s="116"/>
      <c r="AC227" s="116"/>
      <c r="AD227" s="116"/>
      <c r="AE227" s="116"/>
      <c r="AF227" s="116"/>
      <c r="AG227" s="116"/>
      <c r="AH227" s="116" t="str">
        <f t="shared" si="28"/>
        <v>La compro regularmente</v>
      </c>
      <c r="AI227" s="116"/>
      <c r="AJ227" s="116"/>
      <c r="AK227" s="116"/>
      <c r="AL227" s="116"/>
      <c r="AM227" s="116"/>
      <c r="AN227" s="116"/>
      <c r="AO227" s="116"/>
      <c r="AP227" s="116"/>
      <c r="AQ227" s="116"/>
      <c r="AR227" s="116"/>
      <c r="AS227" s="116"/>
      <c r="AT227" s="116"/>
      <c r="AU227" s="116"/>
      <c r="AV227" s="116"/>
      <c r="AW227" s="116"/>
      <c r="AX227" s="116"/>
      <c r="AY227" s="116"/>
      <c r="AZ227" s="116"/>
      <c r="BA227" s="116"/>
      <c r="BB227" s="113"/>
    </row>
    <row r="228" spans="1:54" customFormat="1" ht="12.75" customHeight="1">
      <c r="A228" s="116"/>
      <c r="B228" s="116" t="str">
        <f>"fmcg_brandusage_"&amp;$B$52&amp;"_r3"</f>
        <v>fmcg_brandusage_BUY_r3</v>
      </c>
      <c r="C228" s="116"/>
      <c r="D228" s="116"/>
      <c r="E228" s="116"/>
      <c r="F228" s="116"/>
      <c r="G228" s="116"/>
      <c r="H228" s="116"/>
      <c r="I228" s="116"/>
      <c r="J228" s="116"/>
      <c r="K228" s="116"/>
      <c r="L228" s="116"/>
      <c r="M228" s="116"/>
      <c r="N228" s="116"/>
      <c r="O228" s="116"/>
      <c r="P228" s="116"/>
      <c r="Q228" s="116"/>
      <c r="R228" s="116"/>
      <c r="S228" s="116"/>
      <c r="T228" s="116"/>
      <c r="U228" s="116"/>
      <c r="V228" s="116"/>
      <c r="W228" s="116"/>
      <c r="X228" s="116"/>
      <c r="Y228" s="116"/>
      <c r="Z228" s="116"/>
      <c r="AA228" s="116"/>
      <c r="AB228" s="116"/>
      <c r="AC228" s="116"/>
      <c r="AD228" s="116"/>
      <c r="AE228" s="116"/>
      <c r="AF228" s="116"/>
      <c r="AG228" s="116"/>
      <c r="AH228" s="116" t="str">
        <f t="shared" si="28"/>
        <v>La compro de vez en cuando</v>
      </c>
      <c r="AI228" s="116"/>
      <c r="AJ228" s="116"/>
      <c r="AK228" s="116"/>
      <c r="AL228" s="116"/>
      <c r="AM228" s="116"/>
      <c r="AN228" s="116"/>
      <c r="AO228" s="116"/>
      <c r="AP228" s="116"/>
      <c r="AQ228" s="116"/>
      <c r="AR228" s="116"/>
      <c r="AS228" s="116"/>
      <c r="AT228" s="116"/>
      <c r="AU228" s="116"/>
      <c r="AV228" s="116"/>
      <c r="AW228" s="116"/>
      <c r="AX228" s="116"/>
      <c r="AY228" s="116"/>
      <c r="AZ228" s="116"/>
      <c r="BA228" s="116"/>
      <c r="BB228" s="113"/>
    </row>
    <row r="229" spans="1:54" customFormat="1" ht="12.75" customHeight="1">
      <c r="A229" s="116"/>
      <c r="B229" s="116" t="str">
        <f>"fmcg_brandusage_"&amp;$B$52&amp;"_r4"</f>
        <v>fmcg_brandusage_BUY_r4</v>
      </c>
      <c r="C229" s="116"/>
      <c r="D229" s="116"/>
      <c r="E229" s="116"/>
      <c r="F229" s="116"/>
      <c r="G229" s="116"/>
      <c r="H229" s="116"/>
      <c r="I229" s="116"/>
      <c r="J229" s="116"/>
      <c r="K229" s="116"/>
      <c r="L229" s="116"/>
      <c r="M229" s="116"/>
      <c r="N229" s="116"/>
      <c r="O229" s="116"/>
      <c r="P229" s="116"/>
      <c r="Q229" s="116"/>
      <c r="R229" s="116"/>
      <c r="S229" s="116"/>
      <c r="T229" s="116"/>
      <c r="U229" s="116"/>
      <c r="V229" s="116"/>
      <c r="W229" s="116"/>
      <c r="X229" s="116"/>
      <c r="Y229" s="116"/>
      <c r="Z229" s="116"/>
      <c r="AA229" s="116"/>
      <c r="AB229" s="116"/>
      <c r="AC229" s="116"/>
      <c r="AD229" s="116"/>
      <c r="AE229" s="116"/>
      <c r="AF229" s="116"/>
      <c r="AG229" s="116"/>
      <c r="AH229" s="116" t="str">
        <f t="shared" si="28"/>
        <v>La he comprado anteriormente</v>
      </c>
      <c r="AI229" s="116"/>
      <c r="AJ229" s="116"/>
      <c r="AK229" s="116"/>
      <c r="AL229" s="116"/>
      <c r="AM229" s="116"/>
      <c r="AN229" s="116"/>
      <c r="AO229" s="116"/>
      <c r="AP229" s="116"/>
      <c r="AQ229" s="116"/>
      <c r="AR229" s="116"/>
      <c r="AS229" s="116"/>
      <c r="AT229" s="116"/>
      <c r="AU229" s="116"/>
      <c r="AV229" s="116"/>
      <c r="AW229" s="116"/>
      <c r="AX229" s="116"/>
      <c r="AY229" s="116"/>
      <c r="AZ229" s="116"/>
      <c r="BA229" s="116"/>
      <c r="BB229" s="113"/>
    </row>
    <row r="230" spans="1:54" customFormat="1" ht="12.75" customHeight="1">
      <c r="A230" s="116"/>
      <c r="B230" s="116" t="str">
        <f>"fmcg_brandusage_"&amp;$B$52&amp;"_r5"</f>
        <v>fmcg_brandusage_BUY_r5</v>
      </c>
      <c r="C230" s="116"/>
      <c r="D230" s="116"/>
      <c r="E230" s="116"/>
      <c r="F230" s="116"/>
      <c r="G230" s="116"/>
      <c r="H230" s="116"/>
      <c r="I230" s="116"/>
      <c r="J230" s="116"/>
      <c r="K230" s="116"/>
      <c r="L230" s="116"/>
      <c r="M230" s="116"/>
      <c r="N230" s="116"/>
      <c r="O230" s="116"/>
      <c r="P230" s="116"/>
      <c r="Q230" s="116"/>
      <c r="R230" s="116"/>
      <c r="S230" s="116"/>
      <c r="T230" s="116"/>
      <c r="U230" s="116"/>
      <c r="V230" s="116"/>
      <c r="W230" s="116"/>
      <c r="X230" s="116"/>
      <c r="Y230" s="116"/>
      <c r="Z230" s="116"/>
      <c r="AA230" s="116"/>
      <c r="AB230" s="116"/>
      <c r="AC230" s="116"/>
      <c r="AD230" s="116"/>
      <c r="AE230" s="116"/>
      <c r="AF230" s="116"/>
      <c r="AG230" s="116"/>
      <c r="AH230" s="116" t="str">
        <f t="shared" si="28"/>
        <v>La conozco pero no la he comprado nunca</v>
      </c>
      <c r="AI230" s="116"/>
      <c r="AJ230" s="116"/>
      <c r="AK230" s="116"/>
      <c r="AL230" s="116"/>
      <c r="AM230" s="116"/>
      <c r="AN230" s="116"/>
      <c r="AO230" s="116"/>
      <c r="AP230" s="116"/>
      <c r="AQ230" s="116"/>
      <c r="AR230" s="116"/>
      <c r="AS230" s="116"/>
      <c r="AT230" s="116"/>
      <c r="AU230" s="116"/>
      <c r="AV230" s="116"/>
      <c r="AW230" s="116"/>
      <c r="AX230" s="116"/>
      <c r="AY230" s="116"/>
      <c r="AZ230" s="116"/>
      <c r="BA230" s="116"/>
      <c r="BB230" s="113"/>
    </row>
    <row r="231" spans="1:54" customFormat="1" ht="12.75" customHeight="1">
      <c r="A231" s="116"/>
      <c r="B231" s="116" t="str">
        <f>"fmcg_brandusage_"&amp;$B$52&amp;"_r6"</f>
        <v>fmcg_brandusage_BUY_r6</v>
      </c>
      <c r="C231" s="116"/>
      <c r="D231" s="116"/>
      <c r="E231" s="116"/>
      <c r="F231" s="116"/>
      <c r="G231" s="116"/>
      <c r="H231" s="116"/>
      <c r="I231" s="116"/>
      <c r="J231" s="116"/>
      <c r="K231" s="116"/>
      <c r="L231" s="116"/>
      <c r="M231" s="116"/>
      <c r="N231" s="116"/>
      <c r="O231" s="116"/>
      <c r="P231" s="116"/>
      <c r="Q231" s="116"/>
      <c r="R231" s="116"/>
      <c r="S231" s="116"/>
      <c r="T231" s="116"/>
      <c r="U231" s="116"/>
      <c r="V231" s="116"/>
      <c r="W231" s="116"/>
      <c r="X231" s="116"/>
      <c r="Y231" s="116"/>
      <c r="Z231" s="116"/>
      <c r="AA231" s="116"/>
      <c r="AB231" s="116"/>
      <c r="AC231" s="116"/>
      <c r="AD231" s="116"/>
      <c r="AE231" s="116"/>
      <c r="AF231" s="116"/>
      <c r="AG231" s="116"/>
      <c r="AH231" s="116" t="str">
        <f t="shared" si="28"/>
        <v>No la conocía hasta hoy</v>
      </c>
      <c r="AI231" s="116"/>
      <c r="AJ231" s="116"/>
      <c r="AK231" s="116"/>
      <c r="AL231" s="116"/>
      <c r="AM231" s="116"/>
      <c r="AN231" s="116"/>
      <c r="AO231" s="116"/>
      <c r="AP231" s="116"/>
      <c r="AQ231" s="116"/>
      <c r="AR231" s="116"/>
      <c r="AS231" s="116"/>
      <c r="AT231" s="116"/>
      <c r="AU231" s="116"/>
      <c r="AV231" s="116"/>
      <c r="AW231" s="116"/>
      <c r="AX231" s="116"/>
      <c r="AY231" s="116"/>
      <c r="AZ231" s="116"/>
      <c r="BA231" s="116"/>
      <c r="BB231" s="113"/>
    </row>
    <row r="232" spans="1:54">
      <c r="A232" s="116"/>
      <c r="B232" s="18"/>
      <c r="C232" s="116"/>
      <c r="D232" s="116"/>
      <c r="E232" s="116"/>
      <c r="F232" s="116"/>
      <c r="G232" s="116"/>
      <c r="H232" s="116"/>
      <c r="I232" s="116"/>
      <c r="J232" s="116"/>
      <c r="K232" s="116"/>
      <c r="L232" s="116"/>
      <c r="M232" s="116"/>
      <c r="N232" s="116"/>
      <c r="O232" s="116"/>
      <c r="P232" s="116"/>
      <c r="Q232" s="116"/>
      <c r="R232" s="116"/>
      <c r="S232" s="116"/>
      <c r="T232" s="116"/>
      <c r="U232" s="116"/>
      <c r="V232" s="116"/>
      <c r="W232" s="116"/>
      <c r="X232" s="116"/>
      <c r="Y232" s="116"/>
      <c r="Z232" s="116"/>
      <c r="AA232" s="116"/>
      <c r="AB232" s="116"/>
      <c r="AC232" s="116"/>
      <c r="AD232" s="116"/>
      <c r="AE232" s="116"/>
      <c r="AF232" s="116"/>
      <c r="AG232" s="116"/>
      <c r="AH232" s="116"/>
      <c r="AI232" s="116"/>
      <c r="AJ232" s="116"/>
      <c r="AK232" s="116"/>
      <c r="AL232" s="116"/>
      <c r="AM232" s="116"/>
      <c r="AN232" s="116"/>
      <c r="AO232" s="116"/>
      <c r="AP232" s="116"/>
      <c r="AQ232" s="116"/>
      <c r="AR232" s="116"/>
      <c r="AS232" s="116"/>
      <c r="AT232" s="116"/>
      <c r="AU232" s="116"/>
      <c r="AV232" s="116"/>
      <c r="AW232" s="116"/>
      <c r="AX232" s="116"/>
      <c r="AY232" s="116"/>
      <c r="AZ232" s="116"/>
      <c r="BA232" s="116"/>
      <c r="BB232" s="113"/>
    </row>
    <row r="233" spans="1:54" customFormat="1" ht="12.75" customHeight="1">
      <c r="A233" s="116"/>
      <c r="B233" s="116" t="str">
        <f>"fmcg_persuasionusers_"&amp;$B$52&amp;"_q"</f>
        <v>fmcg_persuasionusers_BUY_q</v>
      </c>
      <c r="C233" s="116"/>
      <c r="D233" s="116"/>
      <c r="E233" s="116"/>
      <c r="F233" s="116"/>
      <c r="G233" s="116"/>
      <c r="H233" s="116"/>
      <c r="I233" s="116"/>
      <c r="J233" s="116"/>
      <c r="K233" s="116"/>
      <c r="L233" s="116"/>
      <c r="M233" s="116"/>
      <c r="N233" s="116"/>
      <c r="O233" s="116"/>
      <c r="P233" s="116"/>
      <c r="Q233" s="116"/>
      <c r="R233" s="116"/>
      <c r="S233" s="116"/>
      <c r="T233" s="116"/>
      <c r="U233" s="116"/>
      <c r="V233" s="116"/>
      <c r="W233" s="116"/>
      <c r="X233" s="116"/>
      <c r="Y233" s="116"/>
      <c r="Z233" s="116"/>
      <c r="AA233" s="116"/>
      <c r="AB233" s="116"/>
      <c r="AC233" s="116"/>
      <c r="AD233" s="116"/>
      <c r="AE233" s="116"/>
      <c r="AF233" s="116"/>
      <c r="AG233" s="116"/>
      <c r="AH233" s="116" t="str">
        <f>VLOOKUP(B233,B259:AH393,33,FALSE)</f>
        <v>¿Cómo influirá el anuncio en la compra que haces de [[ brand_name ]]?</v>
      </c>
      <c r="AI233" s="116"/>
      <c r="AJ233" s="116"/>
      <c r="AK233" s="116"/>
      <c r="AL233" s="116"/>
      <c r="AM233" s="116"/>
      <c r="AN233" s="116"/>
      <c r="AO233" s="116"/>
      <c r="AP233" s="116"/>
      <c r="AQ233" s="116"/>
      <c r="AR233" s="116"/>
      <c r="AS233" s="116"/>
      <c r="AT233" s="116"/>
      <c r="AU233" s="116"/>
      <c r="AV233" s="116"/>
      <c r="AW233" s="116"/>
      <c r="AX233" s="116"/>
      <c r="AY233" s="116"/>
      <c r="AZ233" s="116"/>
      <c r="BA233" s="116"/>
      <c r="BB233" s="113"/>
    </row>
    <row r="234" spans="1:54" customFormat="1" ht="12.75" customHeight="1">
      <c r="A234" s="116"/>
      <c r="B234" s="116" t="str">
        <f>"fmcg_persuasionusers_"&amp;$B$52&amp;"_r1"</f>
        <v>fmcg_persuasionusers_BUY_r1</v>
      </c>
      <c r="C234" s="116"/>
      <c r="D234" s="116"/>
      <c r="E234" s="116"/>
      <c r="F234" s="116"/>
      <c r="G234" s="116"/>
      <c r="H234" s="116"/>
      <c r="I234" s="116"/>
      <c r="J234" s="116"/>
      <c r="K234" s="116"/>
      <c r="L234" s="116"/>
      <c r="M234" s="116"/>
      <c r="N234" s="116"/>
      <c r="O234" s="116"/>
      <c r="P234" s="116"/>
      <c r="Q234" s="116"/>
      <c r="R234" s="116"/>
      <c r="S234" s="116"/>
      <c r="T234" s="116"/>
      <c r="U234" s="116"/>
      <c r="V234" s="116"/>
      <c r="W234" s="116"/>
      <c r="X234" s="116"/>
      <c r="Y234" s="116"/>
      <c r="Z234" s="116"/>
      <c r="AA234" s="116"/>
      <c r="AB234" s="116"/>
      <c r="AC234" s="116"/>
      <c r="AD234" s="116"/>
      <c r="AE234" s="116"/>
      <c r="AF234" s="116"/>
      <c r="AG234" s="116"/>
      <c r="AH234" s="116" t="str">
        <f>VLOOKUP(B234,B260:AH394,33,FALSE)</f>
        <v>Me alienta fuertemente a seguir comprando [[ brand_name ]]</v>
      </c>
      <c r="AI234" s="116"/>
      <c r="AJ234" s="116"/>
      <c r="AK234" s="116"/>
      <c r="AL234" s="116"/>
      <c r="AM234" s="116"/>
      <c r="AN234" s="116"/>
      <c r="AO234" s="116"/>
      <c r="AP234" s="116"/>
      <c r="AQ234" s="116"/>
      <c r="AR234" s="116"/>
      <c r="AS234" s="116"/>
      <c r="AT234" s="116"/>
      <c r="AU234" s="116"/>
      <c r="AV234" s="116"/>
      <c r="AW234" s="116"/>
      <c r="AX234" s="116"/>
      <c r="AY234" s="116"/>
      <c r="AZ234" s="116"/>
      <c r="BA234" s="116"/>
      <c r="BB234" s="113"/>
    </row>
    <row r="235" spans="1:54" customFormat="1" ht="12.75" customHeight="1">
      <c r="A235" s="116"/>
      <c r="B235" s="116" t="str">
        <f>"fmcg_persuasionusers_"&amp;$B$52&amp;"_r2"</f>
        <v>fmcg_persuasionusers_BUY_r2</v>
      </c>
      <c r="C235" s="116"/>
      <c r="D235" s="116"/>
      <c r="E235" s="116"/>
      <c r="F235" s="116"/>
      <c r="G235" s="116"/>
      <c r="H235" s="116"/>
      <c r="I235" s="116"/>
      <c r="J235" s="116"/>
      <c r="K235" s="116"/>
      <c r="L235" s="116"/>
      <c r="M235" s="116"/>
      <c r="N235" s="116"/>
      <c r="O235" s="116"/>
      <c r="P235" s="116"/>
      <c r="Q235" s="116"/>
      <c r="R235" s="116"/>
      <c r="S235" s="116"/>
      <c r="T235" s="116"/>
      <c r="U235" s="116"/>
      <c r="V235" s="116"/>
      <c r="W235" s="116"/>
      <c r="X235" s="116"/>
      <c r="Y235" s="116"/>
      <c r="Z235" s="116"/>
      <c r="AA235" s="116"/>
      <c r="AB235" s="116"/>
      <c r="AC235" s="116"/>
      <c r="AD235" s="116"/>
      <c r="AE235" s="116"/>
      <c r="AF235" s="116"/>
      <c r="AG235" s="116"/>
      <c r="AH235" s="116" t="str">
        <f>VLOOKUP(B235,B261:AH395,33,FALSE)</f>
        <v>Me alienta a seguir comprando [[ brand_name ]]</v>
      </c>
      <c r="AI235" s="116"/>
      <c r="AJ235" s="116"/>
      <c r="AK235" s="116"/>
      <c r="AL235" s="116"/>
      <c r="AM235" s="116"/>
      <c r="AN235" s="116"/>
      <c r="AO235" s="116"/>
      <c r="AP235" s="116"/>
      <c r="AQ235" s="116"/>
      <c r="AR235" s="116"/>
      <c r="AS235" s="116"/>
      <c r="AT235" s="116"/>
      <c r="AU235" s="116"/>
      <c r="AV235" s="116"/>
      <c r="AW235" s="116"/>
      <c r="AX235" s="116"/>
      <c r="AY235" s="116"/>
      <c r="AZ235" s="116"/>
      <c r="BA235" s="116"/>
      <c r="BB235" s="113"/>
    </row>
    <row r="236" spans="1:54" customFormat="1" ht="12.75" customHeight="1">
      <c r="A236" s="116"/>
      <c r="B236" s="116" t="str">
        <f>"fmcg_persuasionusers_"&amp;$B$52&amp;"_r3"</f>
        <v>fmcg_persuasionusers_BUY_r3</v>
      </c>
      <c r="C236" s="116"/>
      <c r="D236" s="116"/>
      <c r="E236" s="116"/>
      <c r="F236" s="116"/>
      <c r="G236" s="116"/>
      <c r="H236" s="116"/>
      <c r="I236" s="116"/>
      <c r="J236" s="116"/>
      <c r="K236" s="116"/>
      <c r="L236" s="116"/>
      <c r="M236" s="116"/>
      <c r="N236" s="116"/>
      <c r="O236" s="116"/>
      <c r="P236" s="116"/>
      <c r="Q236" s="116"/>
      <c r="R236" s="116"/>
      <c r="S236" s="116"/>
      <c r="T236" s="116"/>
      <c r="U236" s="116"/>
      <c r="V236" s="116"/>
      <c r="W236" s="116"/>
      <c r="X236" s="116"/>
      <c r="Y236" s="116"/>
      <c r="Z236" s="116"/>
      <c r="AA236" s="116"/>
      <c r="AB236" s="116"/>
      <c r="AC236" s="116"/>
      <c r="AD236" s="116"/>
      <c r="AE236" s="116"/>
      <c r="AF236" s="116"/>
      <c r="AG236" s="116"/>
      <c r="AH236" s="116" t="str">
        <f>VLOOKUP(B236,B262:AH396,33,FALSE)</f>
        <v>No influye en cuanto a seguir comprando [[ brand_name ]] o no</v>
      </c>
      <c r="AI236" s="116"/>
      <c r="AJ236" s="116"/>
      <c r="AK236" s="116"/>
      <c r="AL236" s="116"/>
      <c r="AM236" s="116"/>
      <c r="AN236" s="116"/>
      <c r="AO236" s="116"/>
      <c r="AP236" s="116"/>
      <c r="AQ236" s="116"/>
      <c r="AR236" s="116"/>
      <c r="AS236" s="116"/>
      <c r="AT236" s="116"/>
      <c r="AU236" s="116"/>
      <c r="AV236" s="116"/>
      <c r="AW236" s="116"/>
      <c r="AX236" s="116"/>
      <c r="AY236" s="116"/>
      <c r="AZ236" s="116"/>
      <c r="BA236" s="116"/>
      <c r="BB236" s="113"/>
    </row>
    <row r="237" spans="1:54" customFormat="1" ht="12.75" customHeight="1">
      <c r="A237" s="116"/>
      <c r="B237" s="116" t="str">
        <f>"fmcg_persuasionusers_"&amp;$B$52&amp;"_r4"</f>
        <v>fmcg_persuasionusers_BUY_r4</v>
      </c>
      <c r="C237" s="116"/>
      <c r="D237" s="116"/>
      <c r="E237" s="116"/>
      <c r="F237" s="116"/>
      <c r="G237" s="116"/>
      <c r="H237" s="116"/>
      <c r="I237" s="116"/>
      <c r="J237" s="116"/>
      <c r="K237" s="116"/>
      <c r="L237" s="116"/>
      <c r="M237" s="116"/>
      <c r="N237" s="116"/>
      <c r="O237" s="116"/>
      <c r="P237" s="116"/>
      <c r="Q237" s="116"/>
      <c r="R237" s="116"/>
      <c r="S237" s="116"/>
      <c r="T237" s="116"/>
      <c r="U237" s="116"/>
      <c r="V237" s="116"/>
      <c r="W237" s="116"/>
      <c r="X237" s="116"/>
      <c r="Y237" s="116"/>
      <c r="Z237" s="116"/>
      <c r="AA237" s="116"/>
      <c r="AB237" s="116"/>
      <c r="AC237" s="116"/>
      <c r="AD237" s="116"/>
      <c r="AE237" s="116"/>
      <c r="AF237" s="116"/>
      <c r="AG237" s="116"/>
      <c r="AH237" s="116" t="str">
        <f>VLOOKUP(B237,B263:AH397,33,FALSE)</f>
        <v>Hace menos probable que continúe comprando [[ brand_name ]]</v>
      </c>
      <c r="AI237" s="116"/>
      <c r="AJ237" s="116"/>
      <c r="AK237" s="116"/>
      <c r="AL237" s="116"/>
      <c r="AM237" s="116"/>
      <c r="AN237" s="116"/>
      <c r="AO237" s="116"/>
      <c r="AP237" s="116"/>
      <c r="AQ237" s="116"/>
      <c r="AR237" s="116"/>
      <c r="AS237" s="116"/>
      <c r="AT237" s="116"/>
      <c r="AU237" s="116"/>
      <c r="AV237" s="116"/>
      <c r="AW237" s="116"/>
      <c r="AX237" s="116"/>
      <c r="AY237" s="116"/>
      <c r="AZ237" s="116"/>
      <c r="BA237" s="116"/>
      <c r="BB237" s="113"/>
    </row>
    <row r="238" spans="1:54">
      <c r="A238" s="116"/>
      <c r="B238" s="18"/>
      <c r="C238" s="116"/>
      <c r="D238" s="116"/>
      <c r="E238" s="116"/>
      <c r="F238" s="116"/>
      <c r="G238" s="116"/>
      <c r="H238" s="116"/>
      <c r="I238" s="116"/>
      <c r="J238" s="116"/>
      <c r="K238" s="116"/>
      <c r="L238" s="116"/>
      <c r="M238" s="116"/>
      <c r="N238" s="116"/>
      <c r="O238" s="116"/>
      <c r="P238" s="116"/>
      <c r="Q238" s="116"/>
      <c r="R238" s="116"/>
      <c r="S238" s="116"/>
      <c r="T238" s="116"/>
      <c r="U238" s="116"/>
      <c r="V238" s="116"/>
      <c r="W238" s="116"/>
      <c r="X238" s="116"/>
      <c r="Y238" s="116"/>
      <c r="Z238" s="116"/>
      <c r="AA238" s="116"/>
      <c r="AB238" s="116"/>
      <c r="AC238" s="116"/>
      <c r="AD238" s="116"/>
      <c r="AE238" s="116"/>
      <c r="AF238" s="116"/>
      <c r="AG238" s="116"/>
      <c r="AH238" s="116"/>
      <c r="AI238" s="116"/>
      <c r="AJ238" s="116"/>
      <c r="AK238" s="116"/>
      <c r="AL238" s="116"/>
      <c r="AM238" s="116"/>
      <c r="AN238" s="116"/>
      <c r="AO238" s="116"/>
      <c r="AP238" s="116"/>
      <c r="AQ238" s="116"/>
      <c r="AR238" s="116"/>
      <c r="AS238" s="116"/>
      <c r="AT238" s="116"/>
      <c r="AU238" s="116"/>
      <c r="AV238" s="116"/>
      <c r="AW238" s="116"/>
      <c r="AX238" s="116"/>
      <c r="AY238" s="116"/>
      <c r="AZ238" s="116"/>
      <c r="BA238" s="116"/>
      <c r="BB238" s="113"/>
    </row>
    <row r="239" spans="1:54" customFormat="1" ht="12.75" customHeight="1">
      <c r="A239" s="116"/>
      <c r="B239" s="116" t="str">
        <f>"fmcg_persuasiontriallist_"&amp;$B$52&amp;"_q"</f>
        <v>fmcg_persuasiontriallist_BUY_q</v>
      </c>
      <c r="C239" s="116"/>
      <c r="D239" s="116"/>
      <c r="E239" s="116"/>
      <c r="F239" s="116"/>
      <c r="G239" s="116"/>
      <c r="H239" s="116"/>
      <c r="I239" s="116"/>
      <c r="J239" s="116"/>
      <c r="K239" s="116"/>
      <c r="L239" s="116"/>
      <c r="M239" s="116"/>
      <c r="N239" s="116"/>
      <c r="O239" s="116"/>
      <c r="P239" s="116"/>
      <c r="Q239" s="116"/>
      <c r="R239" s="116"/>
      <c r="S239" s="116"/>
      <c r="T239" s="116"/>
      <c r="U239" s="116"/>
      <c r="V239" s="116"/>
      <c r="W239" s="116"/>
      <c r="X239" s="116"/>
      <c r="Y239" s="116"/>
      <c r="Z239" s="116"/>
      <c r="AA239" s="116"/>
      <c r="AB239" s="116"/>
      <c r="AC239" s="116"/>
      <c r="AD239" s="116"/>
      <c r="AE239" s="116"/>
      <c r="AF239" s="116"/>
      <c r="AG239" s="116"/>
      <c r="AH239" s="116" t="str">
        <f>VLOOKUP(B239,B265:AH399,33,FALSE)</f>
        <v>¿Cómo influirá el anuncio en el uso que haces de [[ brand_name ]]?</v>
      </c>
      <c r="AI239" s="116"/>
      <c r="AJ239" s="116"/>
      <c r="AK239" s="116"/>
      <c r="AL239" s="116"/>
      <c r="AM239" s="116"/>
      <c r="AN239" s="116"/>
      <c r="AO239" s="116"/>
      <c r="AP239" s="116"/>
      <c r="AQ239" s="116"/>
      <c r="AR239" s="116"/>
      <c r="AS239" s="116"/>
      <c r="AT239" s="116"/>
      <c r="AU239" s="116"/>
      <c r="AV239" s="116"/>
      <c r="AW239" s="116"/>
      <c r="AX239" s="116"/>
      <c r="AY239" s="116"/>
      <c r="AZ239" s="116"/>
      <c r="BA239" s="116"/>
      <c r="BB239" s="113"/>
    </row>
    <row r="240" spans="1:54" customFormat="1" ht="12.75" customHeight="1">
      <c r="A240" s="116"/>
      <c r="B240" s="116" t="str">
        <f>"fmcg_persuasiontriallist_"&amp;$B$52&amp;"_r1"</f>
        <v>fmcg_persuasiontriallist_BUY_r1</v>
      </c>
      <c r="C240" s="116"/>
      <c r="D240" s="116"/>
      <c r="E240" s="116"/>
      <c r="F240" s="116"/>
      <c r="G240" s="116"/>
      <c r="H240" s="116"/>
      <c r="I240" s="116"/>
      <c r="J240" s="116"/>
      <c r="K240" s="116"/>
      <c r="L240" s="116"/>
      <c r="M240" s="116"/>
      <c r="N240" s="116"/>
      <c r="O240" s="116"/>
      <c r="P240" s="116"/>
      <c r="Q240" s="116"/>
      <c r="R240" s="116"/>
      <c r="S240" s="116"/>
      <c r="T240" s="116"/>
      <c r="U240" s="116"/>
      <c r="V240" s="116"/>
      <c r="W240" s="116"/>
      <c r="X240" s="116"/>
      <c r="Y240" s="116"/>
      <c r="Z240" s="116"/>
      <c r="AA240" s="116"/>
      <c r="AB240" s="116"/>
      <c r="AC240" s="116"/>
      <c r="AD240" s="116"/>
      <c r="AE240" s="116"/>
      <c r="AF240" s="116"/>
      <c r="AG240" s="116"/>
      <c r="AH240" s="116" t="str">
        <f>VLOOKUP(B240,B266:AH400,33,FALSE)</f>
        <v>Hace mucho más probable que elija [[ brand_name ]] la próxima vez</v>
      </c>
      <c r="AI240" s="116"/>
      <c r="AJ240" s="116"/>
      <c r="AK240" s="116"/>
      <c r="AL240" s="116"/>
      <c r="AM240" s="116"/>
      <c r="AN240" s="116"/>
      <c r="AO240" s="116"/>
      <c r="AP240" s="116"/>
      <c r="AQ240" s="116"/>
      <c r="AR240" s="116"/>
      <c r="AS240" s="116"/>
      <c r="AT240" s="116"/>
      <c r="AU240" s="116"/>
      <c r="AV240" s="116"/>
      <c r="AW240" s="116"/>
      <c r="AX240" s="116"/>
      <c r="AY240" s="116"/>
      <c r="AZ240" s="116"/>
      <c r="BA240" s="116"/>
      <c r="BB240" s="113"/>
    </row>
    <row r="241" spans="1:54" customFormat="1" ht="12.75" customHeight="1">
      <c r="A241" s="116"/>
      <c r="B241" s="116" t="str">
        <f>"fmcg_persuasiontriallist_"&amp;$B$52&amp;"_r2"</f>
        <v>fmcg_persuasiontriallist_BUY_r2</v>
      </c>
      <c r="C241" s="116"/>
      <c r="D241" s="116"/>
      <c r="E241" s="116"/>
      <c r="F241" s="116"/>
      <c r="G241" s="116"/>
      <c r="H241" s="116"/>
      <c r="I241" s="116"/>
      <c r="J241" s="116"/>
      <c r="K241" s="116"/>
      <c r="L241" s="116"/>
      <c r="M241" s="116"/>
      <c r="N241" s="116"/>
      <c r="O241" s="116"/>
      <c r="P241" s="116"/>
      <c r="Q241" s="116"/>
      <c r="R241" s="116"/>
      <c r="S241" s="116"/>
      <c r="T241" s="116"/>
      <c r="U241" s="116"/>
      <c r="V241" s="116"/>
      <c r="W241" s="116"/>
      <c r="X241" s="116"/>
      <c r="Y241" s="116"/>
      <c r="Z241" s="116"/>
      <c r="AA241" s="116"/>
      <c r="AB241" s="116"/>
      <c r="AC241" s="116"/>
      <c r="AD241" s="116"/>
      <c r="AE241" s="116"/>
      <c r="AF241" s="116"/>
      <c r="AG241" s="116"/>
      <c r="AH241" s="116" t="str">
        <f>VLOOKUP(B241,B267:AH401,33,FALSE)</f>
        <v>Hace más probable que elija [[ brand_name ]] la próxima vez</v>
      </c>
      <c r="AI241" s="116"/>
      <c r="AJ241" s="116"/>
      <c r="AK241" s="116"/>
      <c r="AL241" s="116"/>
      <c r="AM241" s="116"/>
      <c r="AN241" s="116"/>
      <c r="AO241" s="116"/>
      <c r="AP241" s="116"/>
      <c r="AQ241" s="116"/>
      <c r="AR241" s="116"/>
      <c r="AS241" s="116"/>
      <c r="AT241" s="116"/>
      <c r="AU241" s="116"/>
      <c r="AV241" s="116"/>
      <c r="AW241" s="116"/>
      <c r="AX241" s="116"/>
      <c r="AY241" s="116"/>
      <c r="AZ241" s="116"/>
      <c r="BA241" s="116"/>
      <c r="BB241" s="113"/>
    </row>
    <row r="242" spans="1:54" customFormat="1" ht="12.75" customHeight="1">
      <c r="A242" s="116"/>
      <c r="B242" s="116" t="str">
        <f>"fmcg_persuasiontriallist_"&amp;$B$52&amp;"_r3"</f>
        <v>fmcg_persuasiontriallist_BUY_r3</v>
      </c>
      <c r="C242" s="116"/>
      <c r="D242" s="116"/>
      <c r="E242" s="116"/>
      <c r="F242" s="116"/>
      <c r="G242" s="116"/>
      <c r="H242" s="116"/>
      <c r="I242" s="116"/>
      <c r="J242" s="116"/>
      <c r="K242" s="116"/>
      <c r="L242" s="116"/>
      <c r="M242" s="116"/>
      <c r="N242" s="116"/>
      <c r="O242" s="116"/>
      <c r="P242" s="116"/>
      <c r="Q242" s="116"/>
      <c r="R242" s="116"/>
      <c r="S242" s="116"/>
      <c r="T242" s="116"/>
      <c r="U242" s="116"/>
      <c r="V242" s="116"/>
      <c r="W242" s="116"/>
      <c r="X242" s="116"/>
      <c r="Y242" s="116"/>
      <c r="Z242" s="116"/>
      <c r="AA242" s="116"/>
      <c r="AB242" s="116"/>
      <c r="AC242" s="116"/>
      <c r="AD242" s="116"/>
      <c r="AE242" s="116"/>
      <c r="AF242" s="116"/>
      <c r="AG242" s="116"/>
      <c r="AH242" s="116" t="str">
        <f>VLOOKUP(B242,B268:AH402,33,FALSE)</f>
        <v>No influye en que elegiré [[ brand_name ]] la próxima vez</v>
      </c>
      <c r="AI242" s="116"/>
      <c r="AJ242" s="116"/>
      <c r="AK242" s="116"/>
      <c r="AL242" s="116"/>
      <c r="AM242" s="116"/>
      <c r="AN242" s="116"/>
      <c r="AO242" s="116"/>
      <c r="AP242" s="116"/>
      <c r="AQ242" s="116"/>
      <c r="AR242" s="116"/>
      <c r="AS242" s="116"/>
      <c r="AT242" s="116"/>
      <c r="AU242" s="116"/>
      <c r="AV242" s="116"/>
      <c r="AW242" s="116"/>
      <c r="AX242" s="116"/>
      <c r="AY242" s="116"/>
      <c r="AZ242" s="116"/>
      <c r="BA242" s="116"/>
      <c r="BB242" s="113"/>
    </row>
    <row r="243" spans="1:54" customFormat="1" ht="12.75" customHeight="1">
      <c r="A243" s="116"/>
      <c r="B243" s="116" t="str">
        <f>"fmcg_persuasiontriallist_"&amp;$B$52&amp;"_r4"</f>
        <v>fmcg_persuasiontriallist_BUY_r4</v>
      </c>
      <c r="C243" s="116"/>
      <c r="D243" s="116"/>
      <c r="E243" s="116"/>
      <c r="F243" s="116"/>
      <c r="G243" s="116"/>
      <c r="H243" s="116"/>
      <c r="I243" s="116"/>
      <c r="J243" s="116"/>
      <c r="K243" s="116"/>
      <c r="L243" s="116"/>
      <c r="M243" s="116"/>
      <c r="N243" s="116"/>
      <c r="O243" s="116"/>
      <c r="P243" s="116"/>
      <c r="Q243" s="116"/>
      <c r="R243" s="116"/>
      <c r="S243" s="116"/>
      <c r="T243" s="116"/>
      <c r="U243" s="116"/>
      <c r="V243" s="116"/>
      <c r="W243" s="116"/>
      <c r="X243" s="116"/>
      <c r="Y243" s="116"/>
      <c r="Z243" s="116"/>
      <c r="AA243" s="116"/>
      <c r="AB243" s="116"/>
      <c r="AC243" s="116"/>
      <c r="AD243" s="116"/>
      <c r="AE243" s="116"/>
      <c r="AF243" s="116"/>
      <c r="AG243" s="116"/>
      <c r="AH243" s="116" t="str">
        <f>VLOOKUP(B243,B269:AH403,33,FALSE)</f>
        <v>Hace menos probable que elija [[ brand_name ]] la próxima vez</v>
      </c>
      <c r="AI243" s="116"/>
      <c r="AJ243" s="116"/>
      <c r="AK243" s="116"/>
      <c r="AL243" s="116"/>
      <c r="AM243" s="116"/>
      <c r="AN243" s="116"/>
      <c r="AO243" s="116"/>
      <c r="AP243" s="116"/>
      <c r="AQ243" s="116"/>
      <c r="AR243" s="116"/>
      <c r="AS243" s="116"/>
      <c r="AT243" s="116"/>
      <c r="AU243" s="116"/>
      <c r="AV243" s="116"/>
      <c r="AW243" s="116"/>
      <c r="AX243" s="116"/>
      <c r="AY243" s="116"/>
      <c r="AZ243" s="116"/>
      <c r="BA243" s="116"/>
      <c r="BB243" s="113"/>
    </row>
    <row r="244" spans="1:54">
      <c r="A244" s="116"/>
      <c r="B244" s="18"/>
      <c r="C244" s="116"/>
      <c r="D244" s="116"/>
      <c r="E244" s="116"/>
      <c r="F244" s="116"/>
      <c r="G244" s="116"/>
      <c r="H244" s="116"/>
      <c r="I244" s="116"/>
      <c r="J244" s="116"/>
      <c r="K244" s="116"/>
      <c r="L244" s="116"/>
      <c r="M244" s="116"/>
      <c r="N244" s="116"/>
      <c r="O244" s="116"/>
      <c r="P244" s="116"/>
      <c r="Q244" s="116"/>
      <c r="R244" s="116"/>
      <c r="S244" s="116"/>
      <c r="T244" s="116"/>
      <c r="U244" s="116"/>
      <c r="V244" s="116"/>
      <c r="W244" s="116"/>
      <c r="X244" s="116"/>
      <c r="Y244" s="116"/>
      <c r="Z244" s="116"/>
      <c r="AA244" s="116"/>
      <c r="AB244" s="116"/>
      <c r="AC244" s="116"/>
      <c r="AD244" s="116"/>
      <c r="AE244" s="116"/>
      <c r="AF244" s="116"/>
      <c r="AG244" s="116"/>
      <c r="AH244" s="116"/>
      <c r="AI244" s="116"/>
      <c r="AJ244" s="116"/>
      <c r="AK244" s="116"/>
      <c r="AL244" s="116"/>
      <c r="AM244" s="116"/>
      <c r="AN244" s="116"/>
      <c r="AO244" s="116"/>
      <c r="AP244" s="116"/>
      <c r="AQ244" s="116"/>
      <c r="AR244" s="116"/>
      <c r="AS244" s="116"/>
      <c r="AT244" s="116"/>
      <c r="AU244" s="116"/>
      <c r="AV244" s="116"/>
      <c r="AW244" s="116"/>
      <c r="AX244" s="116"/>
      <c r="AY244" s="116"/>
      <c r="AZ244" s="116"/>
      <c r="BA244" s="116"/>
      <c r="BB244" s="113"/>
    </row>
    <row r="245" spans="1:54" customFormat="1" ht="12.75" customHeight="1">
      <c r="A245" s="116"/>
      <c r="B245" s="116" t="str">
        <f>"fmcg_persuasionnontriallist_"&amp;$B$52&amp;"_q"</f>
        <v>fmcg_persuasionnontriallist_BUY_q</v>
      </c>
      <c r="C245" s="116"/>
      <c r="D245" s="116"/>
      <c r="E245" s="116"/>
      <c r="F245" s="116"/>
      <c r="G245" s="116"/>
      <c r="H245" s="116"/>
      <c r="I245" s="116"/>
      <c r="J245" s="116"/>
      <c r="K245" s="116"/>
      <c r="L245" s="116"/>
      <c r="M245" s="116"/>
      <c r="N245" s="116"/>
      <c r="O245" s="116"/>
      <c r="P245" s="116"/>
      <c r="Q245" s="116"/>
      <c r="R245" s="116"/>
      <c r="S245" s="116"/>
      <c r="T245" s="116"/>
      <c r="U245" s="116"/>
      <c r="V245" s="116"/>
      <c r="W245" s="116"/>
      <c r="X245" s="116"/>
      <c r="Y245" s="116"/>
      <c r="Z245" s="116"/>
      <c r="AA245" s="116"/>
      <c r="AB245" s="116"/>
      <c r="AC245" s="116"/>
      <c r="AD245" s="116"/>
      <c r="AE245" s="116"/>
      <c r="AF245" s="116"/>
      <c r="AG245" s="116"/>
      <c r="AH245" s="116" t="str">
        <f>VLOOKUP(B245,B271:AH405,33,FALSE)</f>
        <v>¿Cómo influirá el anuncio en el uso que haces de [[ brand_name ]]?</v>
      </c>
      <c r="AI245" s="116"/>
      <c r="AJ245" s="116"/>
      <c r="AK245" s="116"/>
      <c r="AL245" s="116"/>
      <c r="AM245" s="116"/>
      <c r="AN245" s="116"/>
      <c r="AO245" s="116"/>
      <c r="AP245" s="116"/>
      <c r="AQ245" s="116"/>
      <c r="AR245" s="116"/>
      <c r="AS245" s="116"/>
      <c r="AT245" s="116"/>
      <c r="AU245" s="116"/>
      <c r="AV245" s="116"/>
      <c r="AW245" s="116"/>
      <c r="AX245" s="116"/>
      <c r="AY245" s="116"/>
      <c r="AZ245" s="116"/>
      <c r="BA245" s="116"/>
      <c r="BB245" s="113"/>
    </row>
    <row r="246" spans="1:54" customFormat="1" ht="12.75" customHeight="1">
      <c r="A246" s="116"/>
      <c r="B246" s="116" t="str">
        <f>"fmcg_persuasionnontriallist_"&amp;$B$52&amp;"_r1"</f>
        <v>fmcg_persuasionnontriallist_BUY_r1</v>
      </c>
      <c r="C246" s="116"/>
      <c r="D246" s="116"/>
      <c r="E246" s="116"/>
      <c r="F246" s="116"/>
      <c r="G246" s="116"/>
      <c r="H246" s="116"/>
      <c r="I246" s="116"/>
      <c r="J246" s="116"/>
      <c r="K246" s="116"/>
      <c r="L246" s="116"/>
      <c r="M246" s="116"/>
      <c r="N246" s="116"/>
      <c r="O246" s="116"/>
      <c r="P246" s="116"/>
      <c r="Q246" s="116"/>
      <c r="R246" s="116"/>
      <c r="S246" s="116"/>
      <c r="T246" s="116"/>
      <c r="U246" s="116"/>
      <c r="V246" s="116"/>
      <c r="W246" s="116"/>
      <c r="X246" s="116"/>
      <c r="Y246" s="116"/>
      <c r="Z246" s="116"/>
      <c r="AA246" s="116"/>
      <c r="AB246" s="116"/>
      <c r="AC246" s="116"/>
      <c r="AD246" s="116"/>
      <c r="AE246" s="116"/>
      <c r="AF246" s="116"/>
      <c r="AG246" s="116"/>
      <c r="AH246" s="116" t="str">
        <f>VLOOKUP(B246,B272:AH406,33,FALSE)</f>
        <v xml:space="preserve">Hace mucho más probable que pruebe [[ brand_name ]] próximamente    </v>
      </c>
      <c r="AI246" s="116"/>
      <c r="AJ246" s="116"/>
      <c r="AK246" s="116"/>
      <c r="AL246" s="116"/>
      <c r="AM246" s="116"/>
      <c r="AN246" s="116"/>
      <c r="AO246" s="116"/>
      <c r="AP246" s="116"/>
      <c r="AQ246" s="116"/>
      <c r="AR246" s="116"/>
      <c r="AS246" s="116"/>
      <c r="AT246" s="116"/>
      <c r="AU246" s="116"/>
      <c r="AV246" s="116"/>
      <c r="AW246" s="116"/>
      <c r="AX246" s="116"/>
      <c r="AY246" s="116"/>
      <c r="AZ246" s="116"/>
      <c r="BA246" s="116"/>
      <c r="BB246" s="113"/>
    </row>
    <row r="247" spans="1:54" customFormat="1" ht="12.75" customHeight="1">
      <c r="A247" s="116"/>
      <c r="B247" s="116" t="str">
        <f>"fmcg_persuasionnontriallist_"&amp;$B$52&amp;"_r2"</f>
        <v>fmcg_persuasionnontriallist_BUY_r2</v>
      </c>
      <c r="C247" s="116"/>
      <c r="D247" s="116"/>
      <c r="E247" s="116"/>
      <c r="F247" s="116"/>
      <c r="G247" s="116"/>
      <c r="H247" s="116"/>
      <c r="I247" s="116"/>
      <c r="J247" s="116"/>
      <c r="K247" s="116"/>
      <c r="L247" s="116"/>
      <c r="M247" s="116"/>
      <c r="N247" s="116"/>
      <c r="O247" s="116"/>
      <c r="P247" s="116"/>
      <c r="Q247" s="116"/>
      <c r="R247" s="116"/>
      <c r="S247" s="116"/>
      <c r="T247" s="116"/>
      <c r="U247" s="116"/>
      <c r="V247" s="116"/>
      <c r="W247" s="116"/>
      <c r="X247" s="116"/>
      <c r="Y247" s="116"/>
      <c r="Z247" s="116"/>
      <c r="AA247" s="116"/>
      <c r="AB247" s="116"/>
      <c r="AC247" s="116"/>
      <c r="AD247" s="116"/>
      <c r="AE247" s="116"/>
      <c r="AF247" s="116"/>
      <c r="AG247" s="116"/>
      <c r="AH247" s="116" t="str">
        <f>VLOOKUP(B247,B273:AH407,33,FALSE)</f>
        <v>Hace más probable que pruebe [[ brand_name ]] próximamente</v>
      </c>
      <c r="AI247" s="116"/>
      <c r="AJ247" s="116"/>
      <c r="AK247" s="116"/>
      <c r="AL247" s="116"/>
      <c r="AM247" s="116"/>
      <c r="AN247" s="116"/>
      <c r="AO247" s="116"/>
      <c r="AP247" s="116"/>
      <c r="AQ247" s="116"/>
      <c r="AR247" s="116"/>
      <c r="AS247" s="116"/>
      <c r="AT247" s="116"/>
      <c r="AU247" s="116"/>
      <c r="AV247" s="116"/>
      <c r="AW247" s="116"/>
      <c r="AX247" s="116"/>
      <c r="AY247" s="116"/>
      <c r="AZ247" s="116"/>
      <c r="BA247" s="116"/>
      <c r="BB247" s="113"/>
    </row>
    <row r="248" spans="1:54" customFormat="1" ht="12.75" customHeight="1">
      <c r="A248" s="116"/>
      <c r="B248" s="116" t="str">
        <f>"fmcg_persuasionnontriallist_"&amp;$B$52&amp;"_r3"</f>
        <v>fmcg_persuasionnontriallist_BUY_r3</v>
      </c>
      <c r="C248" s="116"/>
      <c r="D248" s="116"/>
      <c r="E248" s="116"/>
      <c r="F248" s="116"/>
      <c r="G248" s="116"/>
      <c r="H248" s="116"/>
      <c r="I248" s="116"/>
      <c r="J248" s="116"/>
      <c r="K248" s="116"/>
      <c r="L248" s="116"/>
      <c r="M248" s="116"/>
      <c r="N248" s="116"/>
      <c r="O248" s="116"/>
      <c r="P248" s="116"/>
      <c r="Q248" s="116"/>
      <c r="R248" s="116"/>
      <c r="S248" s="116"/>
      <c r="T248" s="116"/>
      <c r="U248" s="116"/>
      <c r="V248" s="116"/>
      <c r="W248" s="116"/>
      <c r="X248" s="116"/>
      <c r="Y248" s="116"/>
      <c r="Z248" s="116"/>
      <c r="AA248" s="116"/>
      <c r="AB248" s="116"/>
      <c r="AC248" s="116"/>
      <c r="AD248" s="116"/>
      <c r="AE248" s="116"/>
      <c r="AF248" s="116"/>
      <c r="AG248" s="116"/>
      <c r="AH248" s="116" t="str">
        <f>VLOOKUP(B248,B274:AH408,33,FALSE)</f>
        <v>No influye en si probaré o no [[ brand_name ]] próximamente</v>
      </c>
      <c r="AI248" s="116"/>
      <c r="AJ248" s="116"/>
      <c r="AK248" s="116"/>
      <c r="AL248" s="116"/>
      <c r="AM248" s="116"/>
      <c r="AN248" s="116"/>
      <c r="AO248" s="116"/>
      <c r="AP248" s="116"/>
      <c r="AQ248" s="116"/>
      <c r="AR248" s="116"/>
      <c r="AS248" s="116"/>
      <c r="AT248" s="116"/>
      <c r="AU248" s="116"/>
      <c r="AV248" s="116"/>
      <c r="AW248" s="116"/>
      <c r="AX248" s="116"/>
      <c r="AY248" s="116"/>
      <c r="AZ248" s="116"/>
      <c r="BA248" s="116"/>
      <c r="BB248" s="113"/>
    </row>
    <row r="249" spans="1:54" customFormat="1" ht="12.75" customHeight="1">
      <c r="A249" s="116"/>
      <c r="B249" s="116" t="str">
        <f>"fmcg_persuasionnontriallist_"&amp;$B$52&amp;"_r4"</f>
        <v>fmcg_persuasionnontriallist_BUY_r4</v>
      </c>
      <c r="C249" s="116"/>
      <c r="D249" s="116"/>
      <c r="E249" s="116"/>
      <c r="F249" s="116"/>
      <c r="G249" s="116"/>
      <c r="H249" s="116"/>
      <c r="I249" s="116"/>
      <c r="J249" s="116"/>
      <c r="K249" s="116"/>
      <c r="L249" s="116"/>
      <c r="M249" s="116"/>
      <c r="N249" s="116"/>
      <c r="O249" s="116"/>
      <c r="P249" s="116"/>
      <c r="Q249" s="116"/>
      <c r="R249" s="116"/>
      <c r="S249" s="116"/>
      <c r="T249" s="116"/>
      <c r="U249" s="116"/>
      <c r="V249" s="116"/>
      <c r="W249" s="116"/>
      <c r="X249" s="116"/>
      <c r="Y249" s="116"/>
      <c r="Z249" s="116"/>
      <c r="AA249" s="116"/>
      <c r="AB249" s="116"/>
      <c r="AC249" s="116"/>
      <c r="AD249" s="116"/>
      <c r="AE249" s="116"/>
      <c r="AF249" s="116"/>
      <c r="AG249" s="116"/>
      <c r="AH249" s="116" t="str">
        <f>VLOOKUP(B249,B275:AH409,33,FALSE)</f>
        <v>Hace menos probable que pruebe [[ brand_name ]] próximamente</v>
      </c>
      <c r="AI249" s="116"/>
      <c r="AJ249" s="116"/>
      <c r="AK249" s="116"/>
      <c r="AL249" s="116"/>
      <c r="AM249" s="116"/>
      <c r="AN249" s="116"/>
      <c r="AO249" s="116"/>
      <c r="AP249" s="116"/>
      <c r="AQ249" s="116"/>
      <c r="AR249" s="116"/>
      <c r="AS249" s="116"/>
      <c r="AT249" s="116"/>
      <c r="AU249" s="116"/>
      <c r="AV249" s="116"/>
      <c r="AW249" s="116"/>
      <c r="AX249" s="116"/>
      <c r="AY249" s="116"/>
      <c r="AZ249" s="116"/>
      <c r="BA249" s="116"/>
      <c r="BB249" s="113"/>
    </row>
    <row r="250" spans="1:54">
      <c r="A250" s="116"/>
      <c r="B250" s="18"/>
      <c r="C250" s="116"/>
      <c r="D250" s="116"/>
      <c r="E250" s="116"/>
      <c r="F250" s="116"/>
      <c r="G250" s="116"/>
      <c r="H250" s="116"/>
      <c r="I250" s="116"/>
      <c r="J250" s="116"/>
      <c r="K250" s="116"/>
      <c r="L250" s="116"/>
      <c r="M250" s="116"/>
      <c r="N250" s="116"/>
      <c r="O250" s="116"/>
      <c r="P250" s="116"/>
      <c r="Q250" s="116"/>
      <c r="R250" s="116"/>
      <c r="S250" s="116"/>
      <c r="T250" s="116"/>
      <c r="U250" s="116"/>
      <c r="V250" s="116"/>
      <c r="W250" s="116"/>
      <c r="X250" s="116"/>
      <c r="Y250" s="116"/>
      <c r="Z250" s="116"/>
      <c r="AA250" s="116"/>
      <c r="AB250" s="116"/>
      <c r="AC250" s="116"/>
      <c r="AD250" s="116"/>
      <c r="AE250" s="116"/>
      <c r="AF250" s="116"/>
      <c r="AG250" s="116"/>
      <c r="AH250" s="116"/>
      <c r="AI250" s="116"/>
      <c r="AJ250" s="116"/>
      <c r="AK250" s="116"/>
      <c r="AL250" s="116"/>
      <c r="AM250" s="116"/>
      <c r="AN250" s="116"/>
      <c r="AO250" s="116"/>
      <c r="AP250" s="116"/>
      <c r="AQ250" s="116"/>
      <c r="AR250" s="116"/>
      <c r="AS250" s="116"/>
      <c r="AT250" s="116"/>
      <c r="AU250" s="116"/>
      <c r="AV250" s="116"/>
      <c r="AW250" s="116"/>
      <c r="AX250" s="116"/>
      <c r="AY250" s="116"/>
      <c r="AZ250" s="116"/>
      <c r="BA250" s="116"/>
      <c r="BB250" s="113"/>
    </row>
    <row r="251" spans="1:54" customFormat="1" ht="12.75" customHeight="1">
      <c r="A251" s="116"/>
      <c r="B251" s="116" t="s">
        <v>2364</v>
      </c>
      <c r="C251" s="116"/>
      <c r="D251" s="116"/>
      <c r="E251" s="116"/>
      <c r="F251" s="116"/>
      <c r="G251" s="116"/>
      <c r="H251" s="116"/>
      <c r="I251" s="116"/>
      <c r="J251" s="116"/>
      <c r="K251" s="116"/>
      <c r="L251" s="116"/>
      <c r="M251" s="116"/>
      <c r="N251" s="116"/>
      <c r="O251" s="116"/>
      <c r="P251" s="116"/>
      <c r="Q251" s="116"/>
      <c r="R251" s="116"/>
      <c r="S251" s="116"/>
      <c r="T251" s="116"/>
      <c r="U251" s="116"/>
      <c r="V251" s="116"/>
      <c r="W251" s="116"/>
      <c r="X251" s="116"/>
      <c r="Y251" s="116"/>
      <c r="Z251" s="116"/>
      <c r="AA251" s="116"/>
      <c r="AB251" s="116"/>
      <c r="AC251" s="116"/>
      <c r="AD251" s="116"/>
      <c r="AE251" s="116"/>
      <c r="AF251" s="116"/>
      <c r="AG251" s="116"/>
      <c r="AH251" s="116" t="s">
        <v>2365</v>
      </c>
      <c r="AI251" s="116"/>
      <c r="AJ251" s="116"/>
      <c r="AK251" s="116"/>
      <c r="AL251" s="116"/>
      <c r="AM251" s="116"/>
      <c r="AN251" s="116"/>
      <c r="AO251" s="116"/>
      <c r="AP251" s="116"/>
      <c r="AQ251" s="116"/>
      <c r="AR251" s="116"/>
      <c r="AS251" s="116"/>
      <c r="AT251" s="116"/>
      <c r="AU251" s="116"/>
      <c r="AV251" s="116"/>
      <c r="AW251" s="116"/>
      <c r="AX251" s="116"/>
      <c r="AY251" s="116"/>
      <c r="AZ251" s="116"/>
      <c r="BA251" s="116"/>
      <c r="BB251" s="113"/>
    </row>
    <row r="252" spans="1:54" customFormat="1" ht="12.75" customHeight="1">
      <c r="A252" s="116"/>
      <c r="B252" s="116" t="s">
        <v>2366</v>
      </c>
      <c r="C252" s="116"/>
      <c r="D252" s="116"/>
      <c r="E252" s="116"/>
      <c r="F252" s="116"/>
      <c r="G252" s="116"/>
      <c r="H252" s="116"/>
      <c r="I252" s="116"/>
      <c r="J252" s="116"/>
      <c r="K252" s="116"/>
      <c r="L252" s="116"/>
      <c r="M252" s="116"/>
      <c r="N252" s="116"/>
      <c r="O252" s="116"/>
      <c r="P252" s="116"/>
      <c r="Q252" s="116"/>
      <c r="R252" s="116"/>
      <c r="S252" s="116"/>
      <c r="T252" s="116"/>
      <c r="U252" s="116"/>
      <c r="V252" s="116"/>
      <c r="W252" s="116"/>
      <c r="X252" s="116"/>
      <c r="Y252" s="116"/>
      <c r="Z252" s="116"/>
      <c r="AA252" s="116"/>
      <c r="AB252" s="116"/>
      <c r="AC252" s="116"/>
      <c r="AD252" s="116"/>
      <c r="AE252" s="116"/>
      <c r="AF252" s="116"/>
      <c r="AG252" s="116"/>
      <c r="AH252" s="116" t="s">
        <v>2367</v>
      </c>
      <c r="AI252" s="116"/>
      <c r="AJ252" s="116"/>
      <c r="AK252" s="116"/>
      <c r="AL252" s="116"/>
      <c r="AM252" s="116"/>
      <c r="AN252" s="116"/>
      <c r="AO252" s="116"/>
      <c r="AP252" s="116"/>
      <c r="AQ252" s="116"/>
      <c r="AR252" s="116"/>
      <c r="AS252" s="116"/>
      <c r="AT252" s="116"/>
      <c r="AU252" s="116"/>
      <c r="AV252" s="116"/>
      <c r="AW252" s="116"/>
      <c r="AX252" s="116"/>
      <c r="AY252" s="116"/>
      <c r="AZ252" s="116"/>
      <c r="BA252" s="116"/>
      <c r="BB252" s="113"/>
    </row>
    <row r="253" spans="1:54" customFormat="1" ht="12.75" customHeight="1">
      <c r="A253" s="116"/>
      <c r="B253" s="116" t="s">
        <v>2368</v>
      </c>
      <c r="C253" s="116"/>
      <c r="D253" s="116"/>
      <c r="E253" s="116"/>
      <c r="F253" s="116"/>
      <c r="G253" s="116"/>
      <c r="H253" s="116"/>
      <c r="I253" s="116"/>
      <c r="J253" s="116"/>
      <c r="K253" s="116"/>
      <c r="L253" s="116"/>
      <c r="M253" s="116"/>
      <c r="N253" s="116"/>
      <c r="O253" s="116"/>
      <c r="P253" s="116"/>
      <c r="Q253" s="116"/>
      <c r="R253" s="116"/>
      <c r="S253" s="116"/>
      <c r="T253" s="116"/>
      <c r="U253" s="116"/>
      <c r="V253" s="116"/>
      <c r="W253" s="116"/>
      <c r="X253" s="116"/>
      <c r="Y253" s="116"/>
      <c r="Z253" s="116"/>
      <c r="AA253" s="116"/>
      <c r="AB253" s="116"/>
      <c r="AC253" s="116"/>
      <c r="AD253" s="116"/>
      <c r="AE253" s="116"/>
      <c r="AF253" s="116"/>
      <c r="AG253" s="116"/>
      <c r="AH253" s="116" t="s">
        <v>2369</v>
      </c>
      <c r="AI253" s="116"/>
      <c r="AJ253" s="116"/>
      <c r="AK253" s="116"/>
      <c r="AL253" s="116"/>
      <c r="AM253" s="116"/>
      <c r="AN253" s="116"/>
      <c r="AO253" s="116"/>
      <c r="AP253" s="116"/>
      <c r="AQ253" s="116"/>
      <c r="AR253" s="116"/>
      <c r="AS253" s="116"/>
      <c r="AT253" s="116"/>
      <c r="AU253" s="116"/>
      <c r="AV253" s="116"/>
      <c r="AW253" s="116"/>
      <c r="AX253" s="116"/>
      <c r="AY253" s="116"/>
      <c r="AZ253" s="116"/>
      <c r="BA253" s="116"/>
      <c r="BB253" s="113"/>
    </row>
    <row r="254" spans="1:54" customFormat="1" ht="12.75" customHeight="1">
      <c r="A254" s="116"/>
      <c r="B254" s="116" t="s">
        <v>2370</v>
      </c>
      <c r="C254" s="116"/>
      <c r="D254" s="116"/>
      <c r="E254" s="116"/>
      <c r="F254" s="116"/>
      <c r="G254" s="116"/>
      <c r="H254" s="116"/>
      <c r="I254" s="116"/>
      <c r="J254" s="116"/>
      <c r="K254" s="116"/>
      <c r="L254" s="116"/>
      <c r="M254" s="116"/>
      <c r="N254" s="116"/>
      <c r="O254" s="116"/>
      <c r="P254" s="116"/>
      <c r="Q254" s="116"/>
      <c r="R254" s="116"/>
      <c r="S254" s="116"/>
      <c r="T254" s="116"/>
      <c r="U254" s="116"/>
      <c r="V254" s="116"/>
      <c r="W254" s="116"/>
      <c r="X254" s="116"/>
      <c r="Y254" s="116"/>
      <c r="Z254" s="116"/>
      <c r="AA254" s="116"/>
      <c r="AB254" s="116"/>
      <c r="AC254" s="116"/>
      <c r="AD254" s="116"/>
      <c r="AE254" s="116"/>
      <c r="AF254" s="116"/>
      <c r="AG254" s="116"/>
      <c r="AH254" s="116" t="s">
        <v>2371</v>
      </c>
      <c r="AI254" s="116"/>
      <c r="AJ254" s="116"/>
      <c r="AK254" s="116"/>
      <c r="AL254" s="116"/>
      <c r="AM254" s="116"/>
      <c r="AN254" s="116"/>
      <c r="AO254" s="116"/>
      <c r="AP254" s="116"/>
      <c r="AQ254" s="116"/>
      <c r="AR254" s="116"/>
      <c r="AS254" s="116"/>
      <c r="AT254" s="116"/>
      <c r="AU254" s="116"/>
      <c r="AV254" s="116"/>
      <c r="AW254" s="116"/>
      <c r="AX254" s="116"/>
      <c r="AY254" s="116"/>
      <c r="AZ254" s="116"/>
      <c r="BA254" s="116"/>
      <c r="BB254" s="113"/>
    </row>
    <row r="255" spans="1:54" customFormat="1" ht="12.75" customHeight="1">
      <c r="A255" s="116"/>
      <c r="B255" s="116" t="s">
        <v>2372</v>
      </c>
      <c r="C255" s="116"/>
      <c r="D255" s="116"/>
      <c r="E255" s="116"/>
      <c r="F255" s="116"/>
      <c r="G255" s="116"/>
      <c r="H255" s="116"/>
      <c r="I255" s="116"/>
      <c r="J255" s="116"/>
      <c r="K255" s="116"/>
      <c r="L255" s="116"/>
      <c r="M255" s="116"/>
      <c r="N255" s="116"/>
      <c r="O255" s="116"/>
      <c r="P255" s="116"/>
      <c r="Q255" s="116"/>
      <c r="R255" s="116"/>
      <c r="S255" s="116"/>
      <c r="T255" s="116"/>
      <c r="U255" s="116"/>
      <c r="V255" s="116"/>
      <c r="W255" s="116"/>
      <c r="X255" s="116"/>
      <c r="Y255" s="116"/>
      <c r="Z255" s="116"/>
      <c r="AA255" s="116"/>
      <c r="AB255" s="116"/>
      <c r="AC255" s="116"/>
      <c r="AD255" s="116"/>
      <c r="AE255" s="116"/>
      <c r="AF255" s="116"/>
      <c r="AG255" s="116"/>
      <c r="AH255" s="116" t="s">
        <v>2373</v>
      </c>
      <c r="AI255" s="116"/>
      <c r="AJ255" s="116"/>
      <c r="AK255" s="116"/>
      <c r="AL255" s="116"/>
      <c r="AM255" s="116"/>
      <c r="AN255" s="116"/>
      <c r="AO255" s="116"/>
      <c r="AP255" s="116"/>
      <c r="AQ255" s="116"/>
      <c r="AR255" s="116"/>
      <c r="AS255" s="116"/>
      <c r="AT255" s="116"/>
      <c r="AU255" s="116"/>
      <c r="AV255" s="116"/>
      <c r="AW255" s="116"/>
      <c r="AX255" s="116"/>
      <c r="AY255" s="116"/>
      <c r="AZ255" s="116"/>
      <c r="BA255" s="116"/>
      <c r="BB255" s="113"/>
    </row>
    <row r="256" spans="1:54" customFormat="1" ht="12.75" customHeight="1">
      <c r="A256" s="116"/>
      <c r="B256" s="116" t="s">
        <v>2374</v>
      </c>
      <c r="C256" s="116"/>
      <c r="D256" s="116"/>
      <c r="E256" s="116"/>
      <c r="F256" s="116"/>
      <c r="G256" s="116"/>
      <c r="H256" s="116"/>
      <c r="I256" s="116"/>
      <c r="J256" s="116"/>
      <c r="K256" s="116"/>
      <c r="L256" s="116"/>
      <c r="M256" s="116"/>
      <c r="N256" s="116"/>
      <c r="O256" s="116"/>
      <c r="P256" s="116"/>
      <c r="Q256" s="116"/>
      <c r="R256" s="116"/>
      <c r="S256" s="116"/>
      <c r="T256" s="116"/>
      <c r="U256" s="116"/>
      <c r="V256" s="116"/>
      <c r="W256" s="116"/>
      <c r="X256" s="116"/>
      <c r="Y256" s="116"/>
      <c r="Z256" s="116"/>
      <c r="AA256" s="116"/>
      <c r="AB256" s="116"/>
      <c r="AC256" s="116"/>
      <c r="AD256" s="116"/>
      <c r="AE256" s="116"/>
      <c r="AF256" s="116"/>
      <c r="AG256" s="116"/>
      <c r="AH256" s="116" t="s">
        <v>2375</v>
      </c>
      <c r="AI256" s="116"/>
      <c r="AJ256" s="116"/>
      <c r="AK256" s="116"/>
      <c r="AL256" s="116"/>
      <c r="AM256" s="116"/>
      <c r="AN256" s="116"/>
      <c r="AO256" s="116"/>
      <c r="AP256" s="116"/>
      <c r="AQ256" s="116"/>
      <c r="AR256" s="116"/>
      <c r="AS256" s="116"/>
      <c r="AT256" s="116"/>
      <c r="AU256" s="116"/>
      <c r="AV256" s="116"/>
      <c r="AW256" s="116"/>
      <c r="AX256" s="116"/>
      <c r="AY256" s="116"/>
      <c r="AZ256" s="116"/>
      <c r="BA256" s="116"/>
      <c r="BB256" s="113"/>
    </row>
    <row r="257" spans="1:54" customFormat="1" ht="12.75" customHeight="1">
      <c r="A257" s="116"/>
      <c r="B257" s="116" t="s">
        <v>2376</v>
      </c>
      <c r="C257" s="116"/>
      <c r="D257" s="116"/>
      <c r="E257" s="116"/>
      <c r="F257" s="116"/>
      <c r="G257" s="116"/>
      <c r="H257" s="116"/>
      <c r="I257" s="116"/>
      <c r="J257" s="116"/>
      <c r="K257" s="116"/>
      <c r="L257" s="116"/>
      <c r="M257" s="116"/>
      <c r="N257" s="116"/>
      <c r="O257" s="116"/>
      <c r="P257" s="116"/>
      <c r="Q257" s="116"/>
      <c r="R257" s="116"/>
      <c r="S257" s="116"/>
      <c r="T257" s="116"/>
      <c r="U257" s="116"/>
      <c r="V257" s="116"/>
      <c r="W257" s="116"/>
      <c r="X257" s="116"/>
      <c r="Y257" s="116"/>
      <c r="Z257" s="116"/>
      <c r="AA257" s="116"/>
      <c r="AB257" s="116"/>
      <c r="AC257" s="116"/>
      <c r="AD257" s="116"/>
      <c r="AE257" s="116"/>
      <c r="AF257" s="116"/>
      <c r="AG257" s="116"/>
      <c r="AH257" s="116" t="s">
        <v>2377</v>
      </c>
      <c r="AI257" s="116"/>
      <c r="AJ257" s="116"/>
      <c r="AK257" s="116"/>
      <c r="AL257" s="116"/>
      <c r="AM257" s="116"/>
      <c r="AN257" s="116"/>
      <c r="AO257" s="116"/>
      <c r="AP257" s="116"/>
      <c r="AQ257" s="116"/>
      <c r="AR257" s="116"/>
      <c r="AS257" s="116"/>
      <c r="AT257" s="116"/>
      <c r="AU257" s="116"/>
      <c r="AV257" s="116"/>
      <c r="AW257" s="116"/>
      <c r="AX257" s="116"/>
      <c r="AY257" s="116"/>
      <c r="AZ257" s="116"/>
      <c r="BA257" s="116"/>
      <c r="BB257" s="113"/>
    </row>
    <row r="258" spans="1:54" customFormat="1" ht="12.75" customHeight="1">
      <c r="A258" s="116"/>
      <c r="B258" s="116" t="s">
        <v>2378</v>
      </c>
      <c r="C258" s="116"/>
      <c r="D258" s="116"/>
      <c r="E258" s="116"/>
      <c r="F258" s="116"/>
      <c r="G258" s="116"/>
      <c r="H258" s="116"/>
      <c r="I258" s="116"/>
      <c r="J258" s="116"/>
      <c r="K258" s="116"/>
      <c r="L258" s="116"/>
      <c r="M258" s="116"/>
      <c r="N258" s="116"/>
      <c r="O258" s="116"/>
      <c r="P258" s="116"/>
      <c r="Q258" s="116"/>
      <c r="R258" s="116"/>
      <c r="S258" s="116"/>
      <c r="T258" s="116"/>
      <c r="U258" s="116"/>
      <c r="V258" s="116"/>
      <c r="W258" s="116"/>
      <c r="X258" s="116"/>
      <c r="Y258" s="116"/>
      <c r="Z258" s="116"/>
      <c r="AA258" s="116"/>
      <c r="AB258" s="116"/>
      <c r="AC258" s="116"/>
      <c r="AD258" s="116"/>
      <c r="AE258" s="116"/>
      <c r="AF258" s="116"/>
      <c r="AG258" s="116"/>
      <c r="AH258" s="116" t="s">
        <v>2379</v>
      </c>
      <c r="AI258" s="116"/>
      <c r="AJ258" s="116"/>
      <c r="AK258" s="116"/>
      <c r="AL258" s="116"/>
      <c r="AM258" s="116"/>
      <c r="AN258" s="116"/>
      <c r="AO258" s="116"/>
      <c r="AP258" s="116"/>
      <c r="AQ258" s="116"/>
      <c r="AR258" s="116"/>
      <c r="AS258" s="116"/>
      <c r="AT258" s="116"/>
      <c r="AU258" s="116"/>
      <c r="AV258" s="116"/>
      <c r="AW258" s="116"/>
      <c r="AX258" s="116"/>
      <c r="AY258" s="116"/>
      <c r="AZ258" s="116"/>
      <c r="BA258" s="116"/>
      <c r="BB258" s="113"/>
    </row>
    <row r="259" spans="1:54" customFormat="1" ht="12.75" customHeight="1">
      <c r="A259" s="116"/>
      <c r="B259" s="116" t="s">
        <v>2380</v>
      </c>
      <c r="C259" s="116"/>
      <c r="D259" s="116"/>
      <c r="E259" s="116"/>
      <c r="F259" s="116"/>
      <c r="G259" s="116"/>
      <c r="H259" s="116"/>
      <c r="I259" s="116"/>
      <c r="J259" s="116"/>
      <c r="K259" s="116"/>
      <c r="L259" s="116"/>
      <c r="M259" s="116"/>
      <c r="N259" s="116"/>
      <c r="O259" s="116"/>
      <c r="P259" s="116"/>
      <c r="Q259" s="116"/>
      <c r="R259" s="116"/>
      <c r="S259" s="116"/>
      <c r="T259" s="116"/>
      <c r="U259" s="116"/>
      <c r="V259" s="116"/>
      <c r="W259" s="116"/>
      <c r="X259" s="116"/>
      <c r="Y259" s="116"/>
      <c r="Z259" s="116"/>
      <c r="AA259" s="116"/>
      <c r="AB259" s="116"/>
      <c r="AC259" s="116"/>
      <c r="AD259" s="116"/>
      <c r="AE259" s="116"/>
      <c r="AF259" s="116"/>
      <c r="AG259" s="116"/>
      <c r="AH259" s="116" t="s">
        <v>2381</v>
      </c>
      <c r="AI259" s="116"/>
      <c r="AJ259" s="116"/>
      <c r="AK259" s="116"/>
      <c r="AL259" s="116"/>
      <c r="AM259" s="116"/>
      <c r="AN259" s="116"/>
      <c r="AO259" s="116"/>
      <c r="AP259" s="116"/>
      <c r="AQ259" s="116"/>
      <c r="AR259" s="116"/>
      <c r="AS259" s="116"/>
      <c r="AT259" s="116"/>
      <c r="AU259" s="116"/>
      <c r="AV259" s="116"/>
      <c r="AW259" s="116"/>
      <c r="AX259" s="116"/>
      <c r="AY259" s="116"/>
      <c r="AZ259" s="116"/>
      <c r="BA259" s="116"/>
      <c r="BB259" s="113"/>
    </row>
    <row r="260" spans="1:54" customFormat="1" ht="12.75" customHeight="1">
      <c r="A260" s="116"/>
      <c r="B260" s="116" t="s">
        <v>2382</v>
      </c>
      <c r="C260" s="116"/>
      <c r="D260" s="116"/>
      <c r="E260" s="116"/>
      <c r="F260" s="116"/>
      <c r="G260" s="116"/>
      <c r="H260" s="116"/>
      <c r="I260" s="116"/>
      <c r="J260" s="116"/>
      <c r="K260" s="116"/>
      <c r="L260" s="116"/>
      <c r="M260" s="116"/>
      <c r="N260" s="116"/>
      <c r="O260" s="116"/>
      <c r="P260" s="116"/>
      <c r="Q260" s="116"/>
      <c r="R260" s="116"/>
      <c r="S260" s="116"/>
      <c r="T260" s="116"/>
      <c r="U260" s="116"/>
      <c r="V260" s="116"/>
      <c r="W260" s="116"/>
      <c r="X260" s="116"/>
      <c r="Y260" s="116"/>
      <c r="Z260" s="116"/>
      <c r="AA260" s="116"/>
      <c r="AB260" s="116"/>
      <c r="AC260" s="116"/>
      <c r="AD260" s="116"/>
      <c r="AE260" s="116"/>
      <c r="AF260" s="116"/>
      <c r="AG260" s="116"/>
      <c r="AH260" s="116" t="s">
        <v>2383</v>
      </c>
      <c r="AI260" s="116"/>
      <c r="AJ260" s="116"/>
      <c r="AK260" s="116"/>
      <c r="AL260" s="116"/>
      <c r="AM260" s="116"/>
      <c r="AN260" s="116"/>
      <c r="AO260" s="116"/>
      <c r="AP260" s="116"/>
      <c r="AQ260" s="116"/>
      <c r="AR260" s="116"/>
      <c r="AS260" s="116"/>
      <c r="AT260" s="116"/>
      <c r="AU260" s="116"/>
      <c r="AV260" s="116"/>
      <c r="AW260" s="116"/>
      <c r="AX260" s="116"/>
      <c r="AY260" s="116"/>
      <c r="AZ260" s="116"/>
      <c r="BA260" s="116"/>
      <c r="BB260" s="113"/>
    </row>
    <row r="261" spans="1:54" customFormat="1" ht="12.75" customHeight="1">
      <c r="A261" s="116"/>
      <c r="B261" s="116" t="s">
        <v>2384</v>
      </c>
      <c r="C261" s="116"/>
      <c r="D261" s="116"/>
      <c r="E261" s="116"/>
      <c r="F261" s="116"/>
      <c r="G261" s="116"/>
      <c r="H261" s="116"/>
      <c r="I261" s="116"/>
      <c r="J261" s="116"/>
      <c r="K261" s="116"/>
      <c r="L261" s="116"/>
      <c r="M261" s="116"/>
      <c r="N261" s="116"/>
      <c r="O261" s="116"/>
      <c r="P261" s="116"/>
      <c r="Q261" s="116"/>
      <c r="R261" s="116"/>
      <c r="S261" s="116"/>
      <c r="T261" s="116"/>
      <c r="U261" s="116"/>
      <c r="V261" s="116"/>
      <c r="W261" s="116"/>
      <c r="X261" s="116"/>
      <c r="Y261" s="116"/>
      <c r="Z261" s="116"/>
      <c r="AA261" s="116"/>
      <c r="AB261" s="116"/>
      <c r="AC261" s="116"/>
      <c r="AD261" s="116"/>
      <c r="AE261" s="116"/>
      <c r="AF261" s="116"/>
      <c r="AG261" s="116"/>
      <c r="AH261" s="116" t="s">
        <v>2385</v>
      </c>
      <c r="AI261" s="116"/>
      <c r="AJ261" s="116"/>
      <c r="AK261" s="116"/>
      <c r="AL261" s="116"/>
      <c r="AM261" s="116"/>
      <c r="AN261" s="116"/>
      <c r="AO261" s="116"/>
      <c r="AP261" s="116"/>
      <c r="AQ261" s="116"/>
      <c r="AR261" s="116"/>
      <c r="AS261" s="116"/>
      <c r="AT261" s="116"/>
      <c r="AU261" s="116"/>
      <c r="AV261" s="116"/>
      <c r="AW261" s="116"/>
      <c r="AX261" s="116"/>
      <c r="AY261" s="116"/>
      <c r="AZ261" s="116"/>
      <c r="BA261" s="116"/>
      <c r="BB261" s="113"/>
    </row>
    <row r="262" spans="1:54" customFormat="1" ht="12.75" customHeight="1">
      <c r="A262" s="116"/>
      <c r="B262" s="116" t="s">
        <v>2386</v>
      </c>
      <c r="C262" s="116"/>
      <c r="D262" s="116"/>
      <c r="E262" s="116"/>
      <c r="F262" s="116"/>
      <c r="G262" s="116"/>
      <c r="H262" s="116"/>
      <c r="I262" s="116"/>
      <c r="J262" s="116"/>
      <c r="K262" s="116"/>
      <c r="L262" s="11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t="s">
        <v>2387</v>
      </c>
      <c r="AI262" s="116"/>
      <c r="AJ262" s="116"/>
      <c r="AK262" s="116"/>
      <c r="AL262" s="116"/>
      <c r="AM262" s="116"/>
      <c r="AN262" s="116"/>
      <c r="AO262" s="116"/>
      <c r="AP262" s="116"/>
      <c r="AQ262" s="116"/>
      <c r="AR262" s="116"/>
      <c r="AS262" s="116"/>
      <c r="AT262" s="116"/>
      <c r="AU262" s="116"/>
      <c r="AV262" s="116"/>
      <c r="AW262" s="116"/>
      <c r="AX262" s="116"/>
      <c r="AY262" s="116"/>
      <c r="AZ262" s="116"/>
      <c r="BA262" s="116"/>
      <c r="BB262" s="113"/>
    </row>
    <row r="263" spans="1:54" customFormat="1" ht="12.75" customHeight="1">
      <c r="A263" s="116"/>
      <c r="B263" s="116" t="s">
        <v>2388</v>
      </c>
      <c r="C263" s="116"/>
      <c r="D263" s="116"/>
      <c r="E263" s="116"/>
      <c r="F263" s="116"/>
      <c r="G263" s="116"/>
      <c r="H263" s="116"/>
      <c r="I263" s="116"/>
      <c r="J263" s="116"/>
      <c r="K263" s="116"/>
      <c r="L263" s="116"/>
      <c r="M263" s="116"/>
      <c r="N263" s="116"/>
      <c r="O263" s="116"/>
      <c r="P263" s="116"/>
      <c r="Q263" s="116"/>
      <c r="R263" s="116"/>
      <c r="S263" s="116"/>
      <c r="T263" s="116"/>
      <c r="U263" s="116"/>
      <c r="V263" s="116"/>
      <c r="W263" s="116"/>
      <c r="X263" s="116"/>
      <c r="Y263" s="116"/>
      <c r="Z263" s="116"/>
      <c r="AA263" s="116"/>
      <c r="AB263" s="116"/>
      <c r="AC263" s="116"/>
      <c r="AD263" s="116"/>
      <c r="AE263" s="116"/>
      <c r="AF263" s="116"/>
      <c r="AG263" s="116"/>
      <c r="AH263" s="116" t="s">
        <v>2389</v>
      </c>
      <c r="AI263" s="116"/>
      <c r="AJ263" s="116"/>
      <c r="AK263" s="116"/>
      <c r="AL263" s="116"/>
      <c r="AM263" s="116"/>
      <c r="AN263" s="116"/>
      <c r="AO263" s="116"/>
      <c r="AP263" s="116"/>
      <c r="AQ263" s="116"/>
      <c r="AR263" s="116"/>
      <c r="AS263" s="116"/>
      <c r="AT263" s="116"/>
      <c r="AU263" s="116"/>
      <c r="AV263" s="116"/>
      <c r="AW263" s="116"/>
      <c r="AX263" s="116"/>
      <c r="AY263" s="116"/>
      <c r="AZ263" s="116"/>
      <c r="BA263" s="116"/>
      <c r="BB263" s="113"/>
    </row>
    <row r="264" spans="1:54" customFormat="1" ht="12.75" customHeight="1">
      <c r="A264" s="116"/>
      <c r="B264" s="116" t="s">
        <v>2390</v>
      </c>
      <c r="C264" s="116"/>
      <c r="D264" s="116"/>
      <c r="E264" s="116"/>
      <c r="F264" s="116"/>
      <c r="G264" s="116"/>
      <c r="H264" s="116"/>
      <c r="I264" s="116"/>
      <c r="J264" s="116"/>
      <c r="K264" s="116"/>
      <c r="L264" s="116"/>
      <c r="M264" s="116"/>
      <c r="N264" s="116"/>
      <c r="O264" s="116"/>
      <c r="P264" s="116"/>
      <c r="Q264" s="116"/>
      <c r="R264" s="116"/>
      <c r="S264" s="116"/>
      <c r="T264" s="116"/>
      <c r="U264" s="116"/>
      <c r="V264" s="116"/>
      <c r="W264" s="116"/>
      <c r="X264" s="116"/>
      <c r="Y264" s="116"/>
      <c r="Z264" s="116"/>
      <c r="AA264" s="116"/>
      <c r="AB264" s="116"/>
      <c r="AC264" s="116"/>
      <c r="AD264" s="116"/>
      <c r="AE264" s="116"/>
      <c r="AF264" s="116"/>
      <c r="AG264" s="116"/>
      <c r="AH264" s="116" t="s">
        <v>2377</v>
      </c>
      <c r="AI264" s="116"/>
      <c r="AJ264" s="116"/>
      <c r="AK264" s="116"/>
      <c r="AL264" s="116"/>
      <c r="AM264" s="116"/>
      <c r="AN264" s="116"/>
      <c r="AO264" s="116"/>
      <c r="AP264" s="116"/>
      <c r="AQ264" s="116"/>
      <c r="AR264" s="116"/>
      <c r="AS264" s="116"/>
      <c r="AT264" s="116"/>
      <c r="AU264" s="116"/>
      <c r="AV264" s="116"/>
      <c r="AW264" s="116"/>
      <c r="AX264" s="116"/>
      <c r="AY264" s="116"/>
      <c r="AZ264" s="116"/>
      <c r="BA264" s="116"/>
      <c r="BB264" s="113"/>
    </row>
    <row r="265" spans="1:54" customFormat="1" ht="12.75" customHeight="1">
      <c r="A265" s="116"/>
      <c r="B265" s="116" t="s">
        <v>2391</v>
      </c>
      <c r="C265" s="116"/>
      <c r="D265" s="116"/>
      <c r="E265" s="116"/>
      <c r="F265" s="116"/>
      <c r="G265" s="116"/>
      <c r="H265" s="116"/>
      <c r="I265" s="116"/>
      <c r="J265" s="116"/>
      <c r="K265" s="116"/>
      <c r="L265" s="116"/>
      <c r="M265" s="116"/>
      <c r="N265" s="116"/>
      <c r="O265" s="116"/>
      <c r="P265" s="116"/>
      <c r="Q265" s="116"/>
      <c r="R265" s="116"/>
      <c r="S265" s="116"/>
      <c r="T265" s="116"/>
      <c r="U265" s="116"/>
      <c r="V265" s="116"/>
      <c r="W265" s="116"/>
      <c r="X265" s="116"/>
      <c r="Y265" s="116"/>
      <c r="Z265" s="116"/>
      <c r="AA265" s="116"/>
      <c r="AB265" s="116"/>
      <c r="AC265" s="116"/>
      <c r="AD265" s="116"/>
      <c r="AE265" s="116"/>
      <c r="AF265" s="116"/>
      <c r="AG265" s="116"/>
      <c r="AH265" s="116" t="s">
        <v>2392</v>
      </c>
      <c r="AI265" s="116"/>
      <c r="AJ265" s="116"/>
      <c r="AK265" s="116"/>
      <c r="AL265" s="116"/>
      <c r="AM265" s="116"/>
      <c r="AN265" s="116"/>
      <c r="AO265" s="116"/>
      <c r="AP265" s="116"/>
      <c r="AQ265" s="116"/>
      <c r="AR265" s="116"/>
      <c r="AS265" s="116"/>
      <c r="AT265" s="116"/>
      <c r="AU265" s="116"/>
      <c r="AV265" s="116"/>
      <c r="AW265" s="116"/>
      <c r="AX265" s="116"/>
      <c r="AY265" s="116"/>
      <c r="AZ265" s="116"/>
      <c r="BA265" s="116"/>
      <c r="BB265" s="113"/>
    </row>
    <row r="266" spans="1:54" customFormat="1" ht="12.75" customHeight="1">
      <c r="A266" s="116"/>
      <c r="B266" s="116" t="s">
        <v>2393</v>
      </c>
      <c r="C266" s="116"/>
      <c r="D266" s="116"/>
      <c r="E266" s="116"/>
      <c r="F266" s="116"/>
      <c r="G266" s="116"/>
      <c r="H266" s="116"/>
      <c r="I266" s="116"/>
      <c r="J266" s="116"/>
      <c r="K266" s="116"/>
      <c r="L266" s="116"/>
      <c r="M266" s="116"/>
      <c r="N266" s="116"/>
      <c r="O266" s="116"/>
      <c r="P266" s="116"/>
      <c r="Q266" s="116"/>
      <c r="R266" s="116"/>
      <c r="S266" s="116"/>
      <c r="T266" s="116"/>
      <c r="U266" s="116"/>
      <c r="V266" s="116"/>
      <c r="W266" s="116"/>
      <c r="X266" s="116"/>
      <c r="Y266" s="116"/>
      <c r="Z266" s="116"/>
      <c r="AA266" s="116"/>
      <c r="AB266" s="116"/>
      <c r="AC266" s="116"/>
      <c r="AD266" s="116"/>
      <c r="AE266" s="116"/>
      <c r="AF266" s="116"/>
      <c r="AG266" s="116"/>
      <c r="AH266" s="116" t="s">
        <v>2394</v>
      </c>
      <c r="AI266" s="116"/>
      <c r="AJ266" s="116"/>
      <c r="AK266" s="116"/>
      <c r="AL266" s="116"/>
      <c r="AM266" s="116"/>
      <c r="AN266" s="116"/>
      <c r="AO266" s="116"/>
      <c r="AP266" s="116"/>
      <c r="AQ266" s="116"/>
      <c r="AR266" s="116"/>
      <c r="AS266" s="116"/>
      <c r="AT266" s="116"/>
      <c r="AU266" s="116"/>
      <c r="AV266" s="116"/>
      <c r="AW266" s="116"/>
      <c r="AX266" s="116"/>
      <c r="AY266" s="116"/>
      <c r="AZ266" s="116"/>
      <c r="BA266" s="116"/>
      <c r="BB266" s="113"/>
    </row>
    <row r="267" spans="1:54" customFormat="1" ht="12.75" customHeight="1">
      <c r="A267" s="116"/>
      <c r="B267" s="116" t="s">
        <v>2395</v>
      </c>
      <c r="C267" s="116"/>
      <c r="D267" s="116"/>
      <c r="E267" s="116"/>
      <c r="F267" s="116"/>
      <c r="G267" s="116"/>
      <c r="H267" s="116"/>
      <c r="I267" s="116"/>
      <c r="J267" s="116"/>
      <c r="K267" s="116"/>
      <c r="L267" s="116"/>
      <c r="M267" s="116"/>
      <c r="N267" s="116"/>
      <c r="O267" s="116"/>
      <c r="P267" s="116"/>
      <c r="Q267" s="116"/>
      <c r="R267" s="116"/>
      <c r="S267" s="116"/>
      <c r="T267" s="116"/>
      <c r="U267" s="116"/>
      <c r="V267" s="116"/>
      <c r="W267" s="116"/>
      <c r="X267" s="116"/>
      <c r="Y267" s="116"/>
      <c r="Z267" s="116"/>
      <c r="AA267" s="116"/>
      <c r="AB267" s="116"/>
      <c r="AC267" s="116"/>
      <c r="AD267" s="116"/>
      <c r="AE267" s="116"/>
      <c r="AF267" s="116"/>
      <c r="AG267" s="116"/>
      <c r="AH267" s="116" t="s">
        <v>2396</v>
      </c>
      <c r="AI267" s="116"/>
      <c r="AJ267" s="116"/>
      <c r="AK267" s="116"/>
      <c r="AL267" s="116"/>
      <c r="AM267" s="116"/>
      <c r="AN267" s="116"/>
      <c r="AO267" s="116"/>
      <c r="AP267" s="116"/>
      <c r="AQ267" s="116"/>
      <c r="AR267" s="116"/>
      <c r="AS267" s="116"/>
      <c r="AT267" s="116"/>
      <c r="AU267" s="116"/>
      <c r="AV267" s="116"/>
      <c r="AW267" s="116"/>
      <c r="AX267" s="116"/>
      <c r="AY267" s="116"/>
      <c r="AZ267" s="116"/>
      <c r="BA267" s="116"/>
      <c r="BB267" s="113"/>
    </row>
    <row r="268" spans="1:54" customFormat="1" ht="12.75" customHeight="1">
      <c r="A268" s="116"/>
      <c r="B268" s="116" t="s">
        <v>2397</v>
      </c>
      <c r="C268" s="116"/>
      <c r="D268" s="116"/>
      <c r="E268" s="116"/>
      <c r="F268" s="116"/>
      <c r="G268" s="116"/>
      <c r="H268" s="116"/>
      <c r="I268" s="116"/>
      <c r="J268" s="116"/>
      <c r="K268" s="116"/>
      <c r="L268" s="116"/>
      <c r="M268" s="116"/>
      <c r="N268" s="116"/>
      <c r="O268" s="116"/>
      <c r="P268" s="116"/>
      <c r="Q268" s="116"/>
      <c r="R268" s="116"/>
      <c r="S268" s="116"/>
      <c r="T268" s="116"/>
      <c r="U268" s="116"/>
      <c r="V268" s="116"/>
      <c r="W268" s="116"/>
      <c r="X268" s="116"/>
      <c r="Y268" s="116"/>
      <c r="Z268" s="116"/>
      <c r="AA268" s="116"/>
      <c r="AB268" s="116"/>
      <c r="AC268" s="116"/>
      <c r="AD268" s="116"/>
      <c r="AE268" s="116"/>
      <c r="AF268" s="116"/>
      <c r="AG268" s="116"/>
      <c r="AH268" s="116" t="s">
        <v>2398</v>
      </c>
      <c r="AI268" s="116"/>
      <c r="AJ268" s="116"/>
      <c r="AK268" s="116"/>
      <c r="AL268" s="116"/>
      <c r="AM268" s="116"/>
      <c r="AN268" s="116"/>
      <c r="AO268" s="116"/>
      <c r="AP268" s="116"/>
      <c r="AQ268" s="116"/>
      <c r="AR268" s="116"/>
      <c r="AS268" s="116"/>
      <c r="AT268" s="116"/>
      <c r="AU268" s="116"/>
      <c r="AV268" s="116"/>
      <c r="AW268" s="116"/>
      <c r="AX268" s="116"/>
      <c r="AY268" s="116"/>
      <c r="AZ268" s="116"/>
      <c r="BA268" s="116"/>
      <c r="BB268" s="113"/>
    </row>
    <row r="269" spans="1:54" customFormat="1" ht="12.75" customHeight="1">
      <c r="A269" s="116"/>
      <c r="B269" s="116" t="s">
        <v>2399</v>
      </c>
      <c r="C269" s="116"/>
      <c r="D269" s="116"/>
      <c r="E269" s="116"/>
      <c r="F269" s="116"/>
      <c r="G269" s="116"/>
      <c r="H269" s="116"/>
      <c r="I269" s="116"/>
      <c r="J269" s="116"/>
      <c r="K269" s="116"/>
      <c r="L269" s="116"/>
      <c r="M269" s="116"/>
      <c r="N269" s="116"/>
      <c r="O269" s="116"/>
      <c r="P269" s="116"/>
      <c r="Q269" s="116"/>
      <c r="R269" s="116"/>
      <c r="S269" s="116"/>
      <c r="T269" s="116"/>
      <c r="U269" s="116"/>
      <c r="V269" s="116"/>
      <c r="W269" s="116"/>
      <c r="X269" s="116"/>
      <c r="Y269" s="116"/>
      <c r="Z269" s="116"/>
      <c r="AA269" s="116"/>
      <c r="AB269" s="116"/>
      <c r="AC269" s="116"/>
      <c r="AD269" s="116"/>
      <c r="AE269" s="116"/>
      <c r="AF269" s="116"/>
      <c r="AG269" s="116"/>
      <c r="AH269" s="116" t="s">
        <v>2400</v>
      </c>
      <c r="AI269" s="116"/>
      <c r="AJ269" s="116"/>
      <c r="AK269" s="116"/>
      <c r="AL269" s="116"/>
      <c r="AM269" s="116"/>
      <c r="AN269" s="116"/>
      <c r="AO269" s="116"/>
      <c r="AP269" s="116"/>
      <c r="AQ269" s="116"/>
      <c r="AR269" s="116"/>
      <c r="AS269" s="116"/>
      <c r="AT269" s="116"/>
      <c r="AU269" s="116"/>
      <c r="AV269" s="116"/>
      <c r="AW269" s="116"/>
      <c r="AX269" s="116"/>
      <c r="AY269" s="116"/>
      <c r="AZ269" s="116"/>
      <c r="BA269" s="116"/>
      <c r="BB269" s="113"/>
    </row>
    <row r="270" spans="1:54" customFormat="1" ht="12.75" customHeight="1">
      <c r="A270" s="116"/>
      <c r="B270" s="116" t="s">
        <v>2401</v>
      </c>
      <c r="C270" s="116"/>
      <c r="D270" s="116"/>
      <c r="E270" s="116"/>
      <c r="F270" s="116"/>
      <c r="G270" s="116"/>
      <c r="H270" s="116"/>
      <c r="I270" s="116"/>
      <c r="J270" s="116"/>
      <c r="K270" s="116"/>
      <c r="L270" s="116"/>
      <c r="M270" s="116"/>
      <c r="N270" s="116"/>
      <c r="O270" s="116"/>
      <c r="P270" s="116"/>
      <c r="Q270" s="116"/>
      <c r="R270" s="116"/>
      <c r="S270" s="116"/>
      <c r="T270" s="116"/>
      <c r="U270" s="116"/>
      <c r="V270" s="116"/>
      <c r="W270" s="116"/>
      <c r="X270" s="116"/>
      <c r="Y270" s="116"/>
      <c r="Z270" s="116"/>
      <c r="AA270" s="116"/>
      <c r="AB270" s="116"/>
      <c r="AC270" s="116"/>
      <c r="AD270" s="116"/>
      <c r="AE270" s="116"/>
      <c r="AF270" s="116"/>
      <c r="AG270" s="116"/>
      <c r="AH270" s="116" t="s">
        <v>2402</v>
      </c>
      <c r="AI270" s="116"/>
      <c r="AJ270" s="116"/>
      <c r="AK270" s="116"/>
      <c r="AL270" s="116"/>
      <c r="AM270" s="116"/>
      <c r="AN270" s="116"/>
      <c r="AO270" s="116"/>
      <c r="AP270" s="116"/>
      <c r="AQ270" s="116"/>
      <c r="AR270" s="116"/>
      <c r="AS270" s="116"/>
      <c r="AT270" s="116"/>
      <c r="AU270" s="116"/>
      <c r="AV270" s="116"/>
      <c r="AW270" s="116"/>
      <c r="AX270" s="116"/>
      <c r="AY270" s="116"/>
      <c r="AZ270" s="116"/>
      <c r="BA270" s="116"/>
      <c r="BB270" s="113"/>
    </row>
    <row r="271" spans="1:54" customFormat="1" ht="12.75" customHeight="1">
      <c r="A271" s="116"/>
      <c r="B271" s="116" t="s">
        <v>2403</v>
      </c>
      <c r="C271" s="116"/>
      <c r="D271" s="116"/>
      <c r="E271" s="116"/>
      <c r="F271" s="116"/>
      <c r="G271" s="116"/>
      <c r="H271" s="116"/>
      <c r="I271" s="116"/>
      <c r="J271" s="116"/>
      <c r="K271" s="116"/>
      <c r="L271" s="116"/>
      <c r="M271" s="116"/>
      <c r="N271" s="116"/>
      <c r="O271" s="116"/>
      <c r="P271" s="116"/>
      <c r="Q271" s="116"/>
      <c r="R271" s="116"/>
      <c r="S271" s="116"/>
      <c r="T271" s="116"/>
      <c r="U271" s="116"/>
      <c r="V271" s="116"/>
      <c r="W271" s="116"/>
      <c r="X271" s="116"/>
      <c r="Y271" s="116"/>
      <c r="Z271" s="116"/>
      <c r="AA271" s="116"/>
      <c r="AB271" s="116"/>
      <c r="AC271" s="116"/>
      <c r="AD271" s="116"/>
      <c r="AE271" s="116"/>
      <c r="AF271" s="116"/>
      <c r="AG271" s="116"/>
      <c r="AH271" s="116" t="s">
        <v>2377</v>
      </c>
      <c r="AI271" s="116"/>
      <c r="AJ271" s="116"/>
      <c r="AK271" s="116"/>
      <c r="AL271" s="116"/>
      <c r="AM271" s="116"/>
      <c r="AN271" s="116"/>
      <c r="AO271" s="116"/>
      <c r="AP271" s="116"/>
      <c r="AQ271" s="116"/>
      <c r="AR271" s="116"/>
      <c r="AS271" s="116"/>
      <c r="AT271" s="116"/>
      <c r="AU271" s="116"/>
      <c r="AV271" s="116"/>
      <c r="AW271" s="116"/>
      <c r="AX271" s="116"/>
      <c r="AY271" s="116"/>
      <c r="AZ271" s="116"/>
      <c r="BA271" s="116"/>
      <c r="BB271" s="113"/>
    </row>
    <row r="272" spans="1:54" customFormat="1" ht="12.75" customHeight="1">
      <c r="A272" s="116"/>
      <c r="B272" s="116" t="s">
        <v>2404</v>
      </c>
      <c r="C272" s="116"/>
      <c r="D272" s="116"/>
      <c r="E272" s="116"/>
      <c r="F272" s="116"/>
      <c r="G272" s="116"/>
      <c r="H272" s="116"/>
      <c r="I272" s="116"/>
      <c r="J272" s="116"/>
      <c r="K272" s="116"/>
      <c r="L272" s="116"/>
      <c r="M272" s="116"/>
      <c r="N272" s="116"/>
      <c r="O272" s="116"/>
      <c r="P272" s="116"/>
      <c r="Q272" s="116"/>
      <c r="R272" s="116"/>
      <c r="S272" s="116"/>
      <c r="T272" s="116"/>
      <c r="U272" s="116"/>
      <c r="V272" s="116"/>
      <c r="W272" s="116"/>
      <c r="X272" s="116"/>
      <c r="Y272" s="116"/>
      <c r="Z272" s="116"/>
      <c r="AA272" s="116"/>
      <c r="AB272" s="116"/>
      <c r="AC272" s="116"/>
      <c r="AD272" s="116"/>
      <c r="AE272" s="116"/>
      <c r="AF272" s="116"/>
      <c r="AG272" s="116"/>
      <c r="AH272" s="116" t="s">
        <v>2379</v>
      </c>
      <c r="AI272" s="116"/>
      <c r="AJ272" s="116"/>
      <c r="AK272" s="116"/>
      <c r="AL272" s="116"/>
      <c r="AM272" s="116"/>
      <c r="AN272" s="116"/>
      <c r="AO272" s="116"/>
      <c r="AP272" s="116"/>
      <c r="AQ272" s="116"/>
      <c r="AR272" s="116"/>
      <c r="AS272" s="116"/>
      <c r="AT272" s="116"/>
      <c r="AU272" s="116"/>
      <c r="AV272" s="116"/>
      <c r="AW272" s="116"/>
      <c r="AX272" s="116"/>
      <c r="AY272" s="116"/>
      <c r="AZ272" s="116"/>
      <c r="BA272" s="116"/>
      <c r="BB272" s="113"/>
    </row>
    <row r="273" spans="1:54" customFormat="1" ht="12.75" customHeight="1">
      <c r="A273" s="116"/>
      <c r="B273" s="116" t="s">
        <v>2405</v>
      </c>
      <c r="C273" s="116"/>
      <c r="D273" s="116"/>
      <c r="E273" s="116"/>
      <c r="F273" s="116"/>
      <c r="G273" s="116"/>
      <c r="H273" s="116"/>
      <c r="I273" s="116"/>
      <c r="J273" s="116"/>
      <c r="K273" s="116"/>
      <c r="L273" s="116"/>
      <c r="M273" s="116"/>
      <c r="N273" s="116"/>
      <c r="O273" s="116"/>
      <c r="P273" s="116"/>
      <c r="Q273" s="116"/>
      <c r="R273" s="116"/>
      <c r="S273" s="116"/>
      <c r="T273" s="116"/>
      <c r="U273" s="116"/>
      <c r="V273" s="116"/>
      <c r="W273" s="116"/>
      <c r="X273" s="116"/>
      <c r="Y273" s="116"/>
      <c r="Z273" s="116"/>
      <c r="AA273" s="116"/>
      <c r="AB273" s="116"/>
      <c r="AC273" s="116"/>
      <c r="AD273" s="116"/>
      <c r="AE273" s="116"/>
      <c r="AF273" s="116"/>
      <c r="AG273" s="116"/>
      <c r="AH273" s="116" t="s">
        <v>2381</v>
      </c>
      <c r="AI273" s="116"/>
      <c r="AJ273" s="116"/>
      <c r="AK273" s="116"/>
      <c r="AL273" s="116"/>
      <c r="AM273" s="116"/>
      <c r="AN273" s="116"/>
      <c r="AO273" s="116"/>
      <c r="AP273" s="116"/>
      <c r="AQ273" s="116"/>
      <c r="AR273" s="116"/>
      <c r="AS273" s="116"/>
      <c r="AT273" s="116"/>
      <c r="AU273" s="116"/>
      <c r="AV273" s="116"/>
      <c r="AW273" s="116"/>
      <c r="AX273" s="116"/>
      <c r="AY273" s="116"/>
      <c r="AZ273" s="116"/>
      <c r="BA273" s="116"/>
      <c r="BB273" s="113"/>
    </row>
    <row r="274" spans="1:54" customFormat="1" ht="12.75" customHeight="1">
      <c r="A274" s="116"/>
      <c r="B274" s="116" t="s">
        <v>2406</v>
      </c>
      <c r="C274" s="116"/>
      <c r="D274" s="116"/>
      <c r="E274" s="116"/>
      <c r="F274" s="116"/>
      <c r="G274" s="116"/>
      <c r="H274" s="116"/>
      <c r="I274" s="116"/>
      <c r="J274" s="116"/>
      <c r="K274" s="116"/>
      <c r="L274" s="116"/>
      <c r="M274" s="116"/>
      <c r="N274" s="116"/>
      <c r="O274" s="116"/>
      <c r="P274" s="116"/>
      <c r="Q274" s="116"/>
      <c r="R274" s="116"/>
      <c r="S274" s="116"/>
      <c r="T274" s="116"/>
      <c r="U274" s="116"/>
      <c r="V274" s="116"/>
      <c r="W274" s="116"/>
      <c r="X274" s="116"/>
      <c r="Y274" s="116"/>
      <c r="Z274" s="116"/>
      <c r="AA274" s="116"/>
      <c r="AB274" s="116"/>
      <c r="AC274" s="116"/>
      <c r="AD274" s="116"/>
      <c r="AE274" s="116"/>
      <c r="AF274" s="116"/>
      <c r="AG274" s="116"/>
      <c r="AH274" s="116" t="s">
        <v>2383</v>
      </c>
      <c r="AI274" s="116"/>
      <c r="AJ274" s="116"/>
      <c r="AK274" s="116"/>
      <c r="AL274" s="116"/>
      <c r="AM274" s="116"/>
      <c r="AN274" s="116"/>
      <c r="AO274" s="116"/>
      <c r="AP274" s="116"/>
      <c r="AQ274" s="116"/>
      <c r="AR274" s="116"/>
      <c r="AS274" s="116"/>
      <c r="AT274" s="116"/>
      <c r="AU274" s="116"/>
      <c r="AV274" s="116"/>
      <c r="AW274" s="116"/>
      <c r="AX274" s="116"/>
      <c r="AY274" s="116"/>
      <c r="AZ274" s="116"/>
      <c r="BA274" s="116"/>
      <c r="BB274" s="113"/>
    </row>
    <row r="275" spans="1:54" customFormat="1" ht="12.75" customHeight="1">
      <c r="A275" s="116"/>
      <c r="B275" s="116" t="s">
        <v>2407</v>
      </c>
      <c r="C275" s="116"/>
      <c r="D275" s="116"/>
      <c r="E275" s="116"/>
      <c r="F275" s="116"/>
      <c r="G275" s="116"/>
      <c r="H275" s="116"/>
      <c r="I275" s="116"/>
      <c r="J275" s="116"/>
      <c r="K275" s="116"/>
      <c r="L275" s="116"/>
      <c r="M275" s="116"/>
      <c r="N275" s="116"/>
      <c r="O275" s="116"/>
      <c r="P275" s="116"/>
      <c r="Q275" s="116"/>
      <c r="R275" s="116"/>
      <c r="S275" s="116"/>
      <c r="T275" s="116"/>
      <c r="U275" s="116"/>
      <c r="V275" s="116"/>
      <c r="W275" s="116"/>
      <c r="X275" s="116"/>
      <c r="Y275" s="116"/>
      <c r="Z275" s="116"/>
      <c r="AA275" s="116"/>
      <c r="AB275" s="116"/>
      <c r="AC275" s="116"/>
      <c r="AD275" s="116"/>
      <c r="AE275" s="116"/>
      <c r="AF275" s="116"/>
      <c r="AG275" s="116"/>
      <c r="AH275" s="116" t="s">
        <v>2385</v>
      </c>
      <c r="AI275" s="116"/>
      <c r="AJ275" s="116"/>
      <c r="AK275" s="116"/>
      <c r="AL275" s="116"/>
      <c r="AM275" s="116"/>
      <c r="AN275" s="116"/>
      <c r="AO275" s="116"/>
      <c r="AP275" s="116"/>
      <c r="AQ275" s="116"/>
      <c r="AR275" s="116"/>
      <c r="AS275" s="116"/>
      <c r="AT275" s="116"/>
      <c r="AU275" s="116"/>
      <c r="AV275" s="116"/>
      <c r="AW275" s="116"/>
      <c r="AX275" s="116"/>
      <c r="AY275" s="116"/>
      <c r="AZ275" s="116"/>
      <c r="BA275" s="116"/>
      <c r="BB275" s="113"/>
    </row>
    <row r="276" spans="1:54" customFormat="1" ht="12.75" customHeight="1">
      <c r="A276" s="116"/>
      <c r="B276" s="116" t="s">
        <v>2408</v>
      </c>
      <c r="C276" s="116"/>
      <c r="D276" s="116"/>
      <c r="E276" s="116"/>
      <c r="F276" s="116"/>
      <c r="G276" s="116"/>
      <c r="H276" s="116"/>
      <c r="I276" s="116"/>
      <c r="J276" s="116"/>
      <c r="K276" s="116"/>
      <c r="L276" s="116"/>
      <c r="M276" s="116"/>
      <c r="N276" s="116"/>
      <c r="O276" s="116"/>
      <c r="P276" s="116"/>
      <c r="Q276" s="116"/>
      <c r="R276" s="116"/>
      <c r="S276" s="116"/>
      <c r="T276" s="116"/>
      <c r="U276" s="116"/>
      <c r="V276" s="116"/>
      <c r="W276" s="116"/>
      <c r="X276" s="116"/>
      <c r="Y276" s="116"/>
      <c r="Z276" s="116"/>
      <c r="AA276" s="116"/>
      <c r="AB276" s="116"/>
      <c r="AC276" s="116"/>
      <c r="AD276" s="116"/>
      <c r="AE276" s="116"/>
      <c r="AF276" s="116"/>
      <c r="AG276" s="116"/>
      <c r="AH276" s="116" t="s">
        <v>2387</v>
      </c>
      <c r="AI276" s="116"/>
      <c r="AJ276" s="116"/>
      <c r="AK276" s="116"/>
      <c r="AL276" s="116"/>
      <c r="AM276" s="116"/>
      <c r="AN276" s="116"/>
      <c r="AO276" s="116"/>
      <c r="AP276" s="116"/>
      <c r="AQ276" s="116"/>
      <c r="AR276" s="116"/>
      <c r="AS276" s="116"/>
      <c r="AT276" s="116"/>
      <c r="AU276" s="116"/>
      <c r="AV276" s="116"/>
      <c r="AW276" s="116"/>
      <c r="AX276" s="116"/>
      <c r="AY276" s="116"/>
      <c r="AZ276" s="116"/>
      <c r="BA276" s="116"/>
      <c r="BB276" s="113"/>
    </row>
    <row r="277" spans="1:54" customFormat="1" ht="12.75" customHeight="1">
      <c r="A277" s="116"/>
      <c r="B277" s="116" t="s">
        <v>2409</v>
      </c>
      <c r="C277" s="116"/>
      <c r="D277" s="116"/>
      <c r="E277" s="116"/>
      <c r="F277" s="116"/>
      <c r="G277" s="116"/>
      <c r="H277" s="116"/>
      <c r="I277" s="116"/>
      <c r="J277" s="116"/>
      <c r="K277" s="116"/>
      <c r="L277" s="116"/>
      <c r="M277" s="116"/>
      <c r="N277" s="116"/>
      <c r="O277" s="116"/>
      <c r="P277" s="116"/>
      <c r="Q277" s="116"/>
      <c r="R277" s="116"/>
      <c r="S277" s="116"/>
      <c r="T277" s="116"/>
      <c r="U277" s="116"/>
      <c r="V277" s="116"/>
      <c r="W277" s="116"/>
      <c r="X277" s="116"/>
      <c r="Y277" s="116"/>
      <c r="Z277" s="116"/>
      <c r="AA277" s="116"/>
      <c r="AB277" s="116"/>
      <c r="AC277" s="116"/>
      <c r="AD277" s="116"/>
      <c r="AE277" s="116"/>
      <c r="AF277" s="116"/>
      <c r="AG277" s="116"/>
      <c r="AH277" s="116" t="s">
        <v>2389</v>
      </c>
      <c r="AI277" s="116"/>
      <c r="AJ277" s="116"/>
      <c r="AK277" s="116"/>
      <c r="AL277" s="116"/>
      <c r="AM277" s="116"/>
      <c r="AN277" s="116"/>
      <c r="AO277" s="116"/>
      <c r="AP277" s="116"/>
      <c r="AQ277" s="116"/>
      <c r="AR277" s="116"/>
      <c r="AS277" s="116"/>
      <c r="AT277" s="116"/>
      <c r="AU277" s="116"/>
      <c r="AV277" s="116"/>
      <c r="AW277" s="116"/>
      <c r="AX277" s="116"/>
      <c r="AY277" s="116"/>
      <c r="AZ277" s="116"/>
      <c r="BA277" s="116"/>
      <c r="BB277" s="113"/>
    </row>
    <row r="278" spans="1:54" customFormat="1" ht="12.75" customHeight="1">
      <c r="A278" s="116"/>
      <c r="B278" s="116" t="s">
        <v>2410</v>
      </c>
      <c r="C278" s="116"/>
      <c r="D278" s="116"/>
      <c r="E278" s="116"/>
      <c r="F278" s="116"/>
      <c r="G278" s="116"/>
      <c r="H278" s="116"/>
      <c r="I278" s="116"/>
      <c r="J278" s="116"/>
      <c r="K278" s="116"/>
      <c r="L278" s="116"/>
      <c r="M278" s="116"/>
      <c r="N278" s="116"/>
      <c r="O278" s="116"/>
      <c r="P278" s="116"/>
      <c r="Q278" s="116"/>
      <c r="R278" s="116"/>
      <c r="S278" s="116"/>
      <c r="T278" s="116"/>
      <c r="U278" s="116"/>
      <c r="V278" s="116"/>
      <c r="W278" s="116"/>
      <c r="X278" s="116"/>
      <c r="Y278" s="116"/>
      <c r="Z278" s="116"/>
      <c r="AA278" s="116"/>
      <c r="AB278" s="116"/>
      <c r="AC278" s="116"/>
      <c r="AD278" s="116"/>
      <c r="AE278" s="116"/>
      <c r="AF278" s="116"/>
      <c r="AG278" s="116"/>
      <c r="AH278" s="116" t="s">
        <v>2377</v>
      </c>
      <c r="AI278" s="116"/>
      <c r="AJ278" s="116"/>
      <c r="AK278" s="116"/>
      <c r="AL278" s="116"/>
      <c r="AM278" s="116"/>
      <c r="AN278" s="116"/>
      <c r="AO278" s="116"/>
      <c r="AP278" s="116"/>
      <c r="AQ278" s="116"/>
      <c r="AR278" s="116"/>
      <c r="AS278" s="116"/>
      <c r="AT278" s="116"/>
      <c r="AU278" s="116"/>
      <c r="AV278" s="116"/>
      <c r="AW278" s="116"/>
      <c r="AX278" s="116"/>
      <c r="AY278" s="116"/>
      <c r="AZ278" s="116"/>
      <c r="BA278" s="116"/>
      <c r="BB278" s="113"/>
    </row>
    <row r="279" spans="1:54" customFormat="1" ht="12.75" customHeight="1">
      <c r="A279" s="116"/>
      <c r="B279" s="116" t="s">
        <v>2411</v>
      </c>
      <c r="C279" s="116"/>
      <c r="D279" s="116"/>
      <c r="E279" s="116"/>
      <c r="F279" s="116"/>
      <c r="G279" s="116"/>
      <c r="H279" s="116"/>
      <c r="I279" s="116"/>
      <c r="J279" s="116"/>
      <c r="K279" s="116"/>
      <c r="L279" s="116"/>
      <c r="M279" s="116"/>
      <c r="N279" s="116"/>
      <c r="O279" s="116"/>
      <c r="P279" s="116"/>
      <c r="Q279" s="116"/>
      <c r="R279" s="116"/>
      <c r="S279" s="116"/>
      <c r="T279" s="116"/>
      <c r="U279" s="116"/>
      <c r="V279" s="116"/>
      <c r="W279" s="116"/>
      <c r="X279" s="116"/>
      <c r="Y279" s="116"/>
      <c r="Z279" s="116"/>
      <c r="AA279" s="116"/>
      <c r="AB279" s="116"/>
      <c r="AC279" s="116"/>
      <c r="AD279" s="116"/>
      <c r="AE279" s="116"/>
      <c r="AF279" s="116"/>
      <c r="AG279" s="116"/>
      <c r="AH279" s="116" t="s">
        <v>2379</v>
      </c>
      <c r="AI279" s="116"/>
      <c r="AJ279" s="116"/>
      <c r="AK279" s="116"/>
      <c r="AL279" s="116"/>
      <c r="AM279" s="116"/>
      <c r="AN279" s="116"/>
      <c r="AO279" s="116"/>
      <c r="AP279" s="116"/>
      <c r="AQ279" s="116"/>
      <c r="AR279" s="116"/>
      <c r="AS279" s="116"/>
      <c r="AT279" s="116"/>
      <c r="AU279" s="116"/>
      <c r="AV279" s="116"/>
      <c r="AW279" s="116"/>
      <c r="AX279" s="116"/>
      <c r="AY279" s="116"/>
      <c r="AZ279" s="116"/>
      <c r="BA279" s="116"/>
      <c r="BB279" s="113"/>
    </row>
    <row r="280" spans="1:54" customFormat="1" ht="12.75" customHeight="1">
      <c r="A280" s="116"/>
      <c r="B280" s="116" t="s">
        <v>2412</v>
      </c>
      <c r="C280" s="116"/>
      <c r="D280" s="116"/>
      <c r="E280" s="116"/>
      <c r="F280" s="116"/>
      <c r="G280" s="116"/>
      <c r="H280" s="116"/>
      <c r="I280" s="116"/>
      <c r="J280" s="116"/>
      <c r="K280" s="116"/>
      <c r="L280" s="116"/>
      <c r="M280" s="116"/>
      <c r="N280" s="116"/>
      <c r="O280" s="116"/>
      <c r="P280" s="116"/>
      <c r="Q280" s="116"/>
      <c r="R280" s="116"/>
      <c r="S280" s="116"/>
      <c r="T280" s="116"/>
      <c r="U280" s="116"/>
      <c r="V280" s="116"/>
      <c r="W280" s="116"/>
      <c r="X280" s="116"/>
      <c r="Y280" s="116"/>
      <c r="Z280" s="116"/>
      <c r="AA280" s="116"/>
      <c r="AB280" s="116"/>
      <c r="AC280" s="116"/>
      <c r="AD280" s="116"/>
      <c r="AE280" s="116"/>
      <c r="AF280" s="116"/>
      <c r="AG280" s="116"/>
      <c r="AH280" s="116" t="s">
        <v>2381</v>
      </c>
      <c r="AI280" s="116"/>
      <c r="AJ280" s="116"/>
      <c r="AK280" s="116"/>
      <c r="AL280" s="116"/>
      <c r="AM280" s="116"/>
      <c r="AN280" s="116"/>
      <c r="AO280" s="116"/>
      <c r="AP280" s="116"/>
      <c r="AQ280" s="116"/>
      <c r="AR280" s="116"/>
      <c r="AS280" s="116"/>
      <c r="AT280" s="116"/>
      <c r="AU280" s="116"/>
      <c r="AV280" s="116"/>
      <c r="AW280" s="116"/>
      <c r="AX280" s="116"/>
      <c r="AY280" s="116"/>
      <c r="AZ280" s="116"/>
      <c r="BA280" s="116"/>
      <c r="BB280" s="113"/>
    </row>
    <row r="281" spans="1:54" customFormat="1" ht="12.75" customHeight="1">
      <c r="A281" s="116"/>
      <c r="B281" s="116" t="s">
        <v>2413</v>
      </c>
      <c r="C281" s="116"/>
      <c r="D281" s="116"/>
      <c r="E281" s="116"/>
      <c r="F281" s="116"/>
      <c r="G281" s="116"/>
      <c r="H281" s="116"/>
      <c r="I281" s="116"/>
      <c r="J281" s="116"/>
      <c r="K281" s="116"/>
      <c r="L281" s="116"/>
      <c r="M281" s="116"/>
      <c r="N281" s="116"/>
      <c r="O281" s="116"/>
      <c r="P281" s="116"/>
      <c r="Q281" s="116"/>
      <c r="R281" s="116"/>
      <c r="S281" s="116"/>
      <c r="T281" s="116"/>
      <c r="U281" s="116"/>
      <c r="V281" s="116"/>
      <c r="W281" s="116"/>
      <c r="X281" s="116"/>
      <c r="Y281" s="116"/>
      <c r="Z281" s="116"/>
      <c r="AA281" s="116"/>
      <c r="AB281" s="116"/>
      <c r="AC281" s="116"/>
      <c r="AD281" s="116"/>
      <c r="AE281" s="116"/>
      <c r="AF281" s="116"/>
      <c r="AG281" s="116"/>
      <c r="AH281" s="116" t="s">
        <v>2383</v>
      </c>
      <c r="AI281" s="116"/>
      <c r="AJ281" s="116"/>
      <c r="AK281" s="116"/>
      <c r="AL281" s="116"/>
      <c r="AM281" s="116"/>
      <c r="AN281" s="116"/>
      <c r="AO281" s="116"/>
      <c r="AP281" s="116"/>
      <c r="AQ281" s="116"/>
      <c r="AR281" s="116"/>
      <c r="AS281" s="116"/>
      <c r="AT281" s="116"/>
      <c r="AU281" s="116"/>
      <c r="AV281" s="116"/>
      <c r="AW281" s="116"/>
      <c r="AX281" s="116"/>
      <c r="AY281" s="116"/>
      <c r="AZ281" s="116"/>
      <c r="BA281" s="116"/>
      <c r="BB281" s="113"/>
    </row>
    <row r="282" spans="1:54" customFormat="1" ht="12.75" customHeight="1">
      <c r="A282" s="116"/>
      <c r="B282" s="116" t="s">
        <v>2414</v>
      </c>
      <c r="C282" s="116"/>
      <c r="D282" s="116"/>
      <c r="E282" s="116"/>
      <c r="F282" s="116"/>
      <c r="G282" s="116"/>
      <c r="H282" s="116"/>
      <c r="I282" s="116"/>
      <c r="J282" s="116"/>
      <c r="K282" s="116"/>
      <c r="L282" s="116"/>
      <c r="M282" s="116"/>
      <c r="N282" s="116"/>
      <c r="O282" s="116"/>
      <c r="P282" s="116"/>
      <c r="Q282" s="116"/>
      <c r="R282" s="116"/>
      <c r="S282" s="116"/>
      <c r="T282" s="116"/>
      <c r="U282" s="116"/>
      <c r="V282" s="116"/>
      <c r="W282" s="116"/>
      <c r="X282" s="116"/>
      <c r="Y282" s="116"/>
      <c r="Z282" s="116"/>
      <c r="AA282" s="116"/>
      <c r="AB282" s="116"/>
      <c r="AC282" s="116"/>
      <c r="AD282" s="116"/>
      <c r="AE282" s="116"/>
      <c r="AF282" s="116"/>
      <c r="AG282" s="116"/>
      <c r="AH282" s="116" t="s">
        <v>2385</v>
      </c>
      <c r="AI282" s="116"/>
      <c r="AJ282" s="116"/>
      <c r="AK282" s="116"/>
      <c r="AL282" s="116"/>
      <c r="AM282" s="116"/>
      <c r="AN282" s="116"/>
      <c r="AO282" s="116"/>
      <c r="AP282" s="116"/>
      <c r="AQ282" s="116"/>
      <c r="AR282" s="116"/>
      <c r="AS282" s="116"/>
      <c r="AT282" s="116"/>
      <c r="AU282" s="116"/>
      <c r="AV282" s="116"/>
      <c r="AW282" s="116"/>
      <c r="AX282" s="116"/>
      <c r="AY282" s="116"/>
      <c r="AZ282" s="116"/>
      <c r="BA282" s="116"/>
      <c r="BB282" s="113"/>
    </row>
    <row r="283" spans="1:54" customFormat="1" ht="12.75" customHeight="1">
      <c r="A283" s="116"/>
      <c r="B283" s="116" t="s">
        <v>2415</v>
      </c>
      <c r="C283" s="116"/>
      <c r="D283" s="116"/>
      <c r="E283" s="116"/>
      <c r="F283" s="116"/>
      <c r="G283" s="116"/>
      <c r="H283" s="116"/>
      <c r="I283" s="116"/>
      <c r="J283" s="116"/>
      <c r="K283" s="116"/>
      <c r="L283" s="116"/>
      <c r="M283" s="116"/>
      <c r="N283" s="116"/>
      <c r="O283" s="116"/>
      <c r="P283" s="116"/>
      <c r="Q283" s="116"/>
      <c r="R283" s="116"/>
      <c r="S283" s="116"/>
      <c r="T283" s="116"/>
      <c r="U283" s="116"/>
      <c r="V283" s="116"/>
      <c r="W283" s="116"/>
      <c r="X283" s="116"/>
      <c r="Y283" s="116"/>
      <c r="Z283" s="116"/>
      <c r="AA283" s="116"/>
      <c r="AB283" s="116"/>
      <c r="AC283" s="116"/>
      <c r="AD283" s="116"/>
      <c r="AE283" s="116"/>
      <c r="AF283" s="116"/>
      <c r="AG283" s="116"/>
      <c r="AH283" s="116" t="s">
        <v>2387</v>
      </c>
      <c r="AI283" s="116"/>
      <c r="AJ283" s="116"/>
      <c r="AK283" s="116"/>
      <c r="AL283" s="116"/>
      <c r="AM283" s="116"/>
      <c r="AN283" s="116"/>
      <c r="AO283" s="116"/>
      <c r="AP283" s="116"/>
      <c r="AQ283" s="116"/>
      <c r="AR283" s="116"/>
      <c r="AS283" s="116"/>
      <c r="AT283" s="116"/>
      <c r="AU283" s="116"/>
      <c r="AV283" s="116"/>
      <c r="AW283" s="116"/>
      <c r="AX283" s="116"/>
      <c r="AY283" s="116"/>
      <c r="AZ283" s="116"/>
      <c r="BA283" s="116"/>
      <c r="BB283" s="113"/>
    </row>
    <row r="284" spans="1:54" customFormat="1" ht="12.75" customHeight="1">
      <c r="A284" s="116"/>
      <c r="B284" s="116" t="s">
        <v>2416</v>
      </c>
      <c r="C284" s="116"/>
      <c r="D284" s="116"/>
      <c r="E284" s="116"/>
      <c r="F284" s="116"/>
      <c r="G284" s="116"/>
      <c r="H284" s="116"/>
      <c r="I284" s="116"/>
      <c r="J284" s="116"/>
      <c r="K284" s="116"/>
      <c r="L284" s="116"/>
      <c r="M284" s="116"/>
      <c r="N284" s="116"/>
      <c r="O284" s="116"/>
      <c r="P284" s="116"/>
      <c r="Q284" s="116"/>
      <c r="R284" s="116"/>
      <c r="S284" s="116"/>
      <c r="T284" s="116"/>
      <c r="U284" s="116"/>
      <c r="V284" s="116"/>
      <c r="W284" s="116"/>
      <c r="X284" s="116"/>
      <c r="Y284" s="116"/>
      <c r="Z284" s="116"/>
      <c r="AA284" s="116"/>
      <c r="AB284" s="116"/>
      <c r="AC284" s="116"/>
      <c r="AD284" s="116"/>
      <c r="AE284" s="116"/>
      <c r="AF284" s="116"/>
      <c r="AG284" s="116"/>
      <c r="AH284" s="116" t="s">
        <v>2389</v>
      </c>
      <c r="AI284" s="116"/>
      <c r="AJ284" s="116"/>
      <c r="AK284" s="116"/>
      <c r="AL284" s="116"/>
      <c r="AM284" s="116"/>
      <c r="AN284" s="116"/>
      <c r="AO284" s="116"/>
      <c r="AP284" s="116"/>
      <c r="AQ284" s="116"/>
      <c r="AR284" s="116"/>
      <c r="AS284" s="116"/>
      <c r="AT284" s="116"/>
      <c r="AU284" s="116"/>
      <c r="AV284" s="116"/>
      <c r="AW284" s="116"/>
      <c r="AX284" s="116"/>
      <c r="AY284" s="116"/>
      <c r="AZ284" s="116"/>
      <c r="BA284" s="116"/>
      <c r="BB284" s="113"/>
    </row>
    <row r="285" spans="1:54" customFormat="1" ht="12.75" customHeight="1">
      <c r="A285" s="116"/>
      <c r="B285" s="116" t="s">
        <v>2417</v>
      </c>
      <c r="C285" s="116"/>
      <c r="D285" s="116"/>
      <c r="E285" s="116"/>
      <c r="F285" s="116"/>
      <c r="G285" s="116"/>
      <c r="H285" s="116"/>
      <c r="I285" s="116"/>
      <c r="J285" s="116"/>
      <c r="K285" s="116"/>
      <c r="L285" s="116"/>
      <c r="M285" s="116"/>
      <c r="N285" s="116"/>
      <c r="O285" s="116"/>
      <c r="P285" s="116"/>
      <c r="Q285" s="116"/>
      <c r="R285" s="116"/>
      <c r="S285" s="116"/>
      <c r="T285" s="116"/>
      <c r="U285" s="116"/>
      <c r="V285" s="116"/>
      <c r="W285" s="116"/>
      <c r="X285" s="116"/>
      <c r="Y285" s="116"/>
      <c r="Z285" s="116"/>
      <c r="AA285" s="116"/>
      <c r="AB285" s="116"/>
      <c r="AC285" s="116"/>
      <c r="AD285" s="116"/>
      <c r="AE285" s="116"/>
      <c r="AF285" s="116"/>
      <c r="AG285" s="116"/>
      <c r="AH285" s="116" t="s">
        <v>2377</v>
      </c>
      <c r="AI285" s="116"/>
      <c r="AJ285" s="116"/>
      <c r="AK285" s="116"/>
      <c r="AL285" s="116"/>
      <c r="AM285" s="116"/>
      <c r="AN285" s="116"/>
      <c r="AO285" s="116"/>
      <c r="AP285" s="116"/>
      <c r="AQ285" s="116"/>
      <c r="AR285" s="116"/>
      <c r="AS285" s="116"/>
      <c r="AT285" s="116"/>
      <c r="AU285" s="116"/>
      <c r="AV285" s="116"/>
      <c r="AW285" s="116"/>
      <c r="AX285" s="116"/>
      <c r="AY285" s="116"/>
      <c r="AZ285" s="116"/>
      <c r="BA285" s="116"/>
      <c r="BB285" s="113"/>
    </row>
    <row r="286" spans="1:54" customFormat="1" ht="12.75" customHeight="1">
      <c r="A286" s="116"/>
      <c r="B286" s="116" t="s">
        <v>2418</v>
      </c>
      <c r="C286" s="116"/>
      <c r="D286" s="116"/>
      <c r="E286" s="116"/>
      <c r="F286" s="116"/>
      <c r="G286" s="116"/>
      <c r="H286" s="116"/>
      <c r="I286" s="116"/>
      <c r="J286" s="116"/>
      <c r="K286" s="116"/>
      <c r="L286" s="116"/>
      <c r="M286" s="116"/>
      <c r="N286" s="116"/>
      <c r="O286" s="116"/>
      <c r="P286" s="116"/>
      <c r="Q286" s="116"/>
      <c r="R286" s="116"/>
      <c r="S286" s="116"/>
      <c r="T286" s="116"/>
      <c r="U286" s="116"/>
      <c r="V286" s="116"/>
      <c r="W286" s="116"/>
      <c r="X286" s="116"/>
      <c r="Y286" s="116"/>
      <c r="Z286" s="116"/>
      <c r="AA286" s="116"/>
      <c r="AB286" s="116"/>
      <c r="AC286" s="116"/>
      <c r="AD286" s="116"/>
      <c r="AE286" s="116"/>
      <c r="AF286" s="116"/>
      <c r="AG286" s="116"/>
      <c r="AH286" s="116" t="s">
        <v>2419</v>
      </c>
      <c r="AI286" s="116"/>
      <c r="AJ286" s="116"/>
      <c r="AK286" s="116"/>
      <c r="AL286" s="116"/>
      <c r="AM286" s="116"/>
      <c r="AN286" s="116"/>
      <c r="AO286" s="116"/>
      <c r="AP286" s="116"/>
      <c r="AQ286" s="116"/>
      <c r="AR286" s="116"/>
      <c r="AS286" s="116"/>
      <c r="AT286" s="116"/>
      <c r="AU286" s="116"/>
      <c r="AV286" s="116"/>
      <c r="AW286" s="116"/>
      <c r="AX286" s="116"/>
      <c r="AY286" s="116"/>
      <c r="AZ286" s="116"/>
      <c r="BA286" s="116"/>
      <c r="BB286" s="113"/>
    </row>
    <row r="287" spans="1:54" customFormat="1" ht="12.75" customHeight="1">
      <c r="A287" s="116"/>
      <c r="B287" s="116" t="s">
        <v>2420</v>
      </c>
      <c r="C287" s="116"/>
      <c r="D287" s="116"/>
      <c r="E287" s="116"/>
      <c r="F287" s="116"/>
      <c r="G287" s="116"/>
      <c r="H287" s="116"/>
      <c r="I287" s="116"/>
      <c r="J287" s="116"/>
      <c r="K287" s="116"/>
      <c r="L287" s="116"/>
      <c r="M287" s="116"/>
      <c r="N287" s="116"/>
      <c r="O287" s="116"/>
      <c r="P287" s="116"/>
      <c r="Q287" s="116"/>
      <c r="R287" s="116"/>
      <c r="S287" s="116"/>
      <c r="T287" s="116"/>
      <c r="U287" s="116"/>
      <c r="V287" s="116"/>
      <c r="W287" s="116"/>
      <c r="X287" s="116"/>
      <c r="Y287" s="116"/>
      <c r="Z287" s="116"/>
      <c r="AA287" s="116"/>
      <c r="AB287" s="116"/>
      <c r="AC287" s="116"/>
      <c r="AD287" s="116"/>
      <c r="AE287" s="116"/>
      <c r="AF287" s="116"/>
      <c r="AG287" s="116"/>
      <c r="AH287" s="116" t="s">
        <v>2421</v>
      </c>
      <c r="AI287" s="116"/>
      <c r="AJ287" s="116"/>
      <c r="AK287" s="116"/>
      <c r="AL287" s="116"/>
      <c r="AM287" s="116"/>
      <c r="AN287" s="116"/>
      <c r="AO287" s="116"/>
      <c r="AP287" s="116"/>
      <c r="AQ287" s="116"/>
      <c r="AR287" s="116"/>
      <c r="AS287" s="116"/>
      <c r="AT287" s="116"/>
      <c r="AU287" s="116"/>
      <c r="AV287" s="116"/>
      <c r="AW287" s="116"/>
      <c r="AX287" s="116"/>
      <c r="AY287" s="116"/>
      <c r="AZ287" s="116"/>
      <c r="BA287" s="116"/>
      <c r="BB287" s="113"/>
    </row>
    <row r="288" spans="1:54" customFormat="1" ht="12.75" customHeight="1">
      <c r="A288" s="116"/>
      <c r="B288" s="116" t="s">
        <v>2422</v>
      </c>
      <c r="C288" s="116"/>
      <c r="D288" s="116"/>
      <c r="E288" s="116"/>
      <c r="F288" s="116"/>
      <c r="G288" s="116"/>
      <c r="H288" s="116"/>
      <c r="I288" s="116"/>
      <c r="J288" s="116"/>
      <c r="K288" s="116"/>
      <c r="L288" s="116"/>
      <c r="M288" s="116"/>
      <c r="N288" s="116"/>
      <c r="O288" s="116"/>
      <c r="P288" s="116"/>
      <c r="Q288" s="116"/>
      <c r="R288" s="116"/>
      <c r="S288" s="116"/>
      <c r="T288" s="116"/>
      <c r="U288" s="116"/>
      <c r="V288" s="116"/>
      <c r="W288" s="116"/>
      <c r="X288" s="116"/>
      <c r="Y288" s="116"/>
      <c r="Z288" s="116"/>
      <c r="AA288" s="116"/>
      <c r="AB288" s="116"/>
      <c r="AC288" s="116"/>
      <c r="AD288" s="116"/>
      <c r="AE288" s="116"/>
      <c r="AF288" s="116"/>
      <c r="AG288" s="116"/>
      <c r="AH288" s="116" t="s">
        <v>2423</v>
      </c>
      <c r="AI288" s="116"/>
      <c r="AJ288" s="116"/>
      <c r="AK288" s="116"/>
      <c r="AL288" s="116"/>
      <c r="AM288" s="116"/>
      <c r="AN288" s="116"/>
      <c r="AO288" s="116"/>
      <c r="AP288" s="116"/>
      <c r="AQ288" s="116"/>
      <c r="AR288" s="116"/>
      <c r="AS288" s="116"/>
      <c r="AT288" s="116"/>
      <c r="AU288" s="116"/>
      <c r="AV288" s="116"/>
      <c r="AW288" s="116"/>
      <c r="AX288" s="116"/>
      <c r="AY288" s="116"/>
      <c r="AZ288" s="116"/>
      <c r="BA288" s="116"/>
      <c r="BB288" s="113"/>
    </row>
    <row r="289" spans="1:54" customFormat="1" ht="12.75" customHeight="1">
      <c r="A289" s="116"/>
      <c r="B289" s="116" t="s">
        <v>2424</v>
      </c>
      <c r="C289" s="116"/>
      <c r="D289" s="116"/>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c r="AA289" s="116"/>
      <c r="AB289" s="116"/>
      <c r="AC289" s="116"/>
      <c r="AD289" s="116"/>
      <c r="AE289" s="116"/>
      <c r="AF289" s="116"/>
      <c r="AG289" s="116"/>
      <c r="AH289" s="116" t="s">
        <v>2425</v>
      </c>
      <c r="AI289" s="116"/>
      <c r="AJ289" s="116"/>
      <c r="AK289" s="116"/>
      <c r="AL289" s="116"/>
      <c r="AM289" s="116"/>
      <c r="AN289" s="116"/>
      <c r="AO289" s="116"/>
      <c r="AP289" s="116"/>
      <c r="AQ289" s="116"/>
      <c r="AR289" s="116"/>
      <c r="AS289" s="116"/>
      <c r="AT289" s="116"/>
      <c r="AU289" s="116"/>
      <c r="AV289" s="116"/>
      <c r="AW289" s="116"/>
      <c r="AX289" s="116"/>
      <c r="AY289" s="116"/>
      <c r="AZ289" s="116"/>
      <c r="BA289" s="116"/>
      <c r="BB289" s="113"/>
    </row>
    <row r="290" spans="1:54" customFormat="1" ht="12.75" customHeight="1">
      <c r="A290" s="116"/>
      <c r="B290" s="116" t="s">
        <v>2426</v>
      </c>
      <c r="C290" s="116"/>
      <c r="D290" s="116"/>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c r="AA290" s="116"/>
      <c r="AB290" s="116"/>
      <c r="AC290" s="116"/>
      <c r="AD290" s="116"/>
      <c r="AE290" s="116"/>
      <c r="AF290" s="116"/>
      <c r="AG290" s="116"/>
      <c r="AH290" s="116" t="s">
        <v>2427</v>
      </c>
      <c r="AI290" s="116"/>
      <c r="AJ290" s="116"/>
      <c r="AK290" s="116"/>
      <c r="AL290" s="116"/>
      <c r="AM290" s="116"/>
      <c r="AN290" s="116"/>
      <c r="AO290" s="116"/>
      <c r="AP290" s="116"/>
      <c r="AQ290" s="116"/>
      <c r="AR290" s="116"/>
      <c r="AS290" s="116"/>
      <c r="AT290" s="116"/>
      <c r="AU290" s="116"/>
      <c r="AV290" s="116"/>
      <c r="AW290" s="116"/>
      <c r="AX290" s="116"/>
      <c r="AY290" s="116"/>
      <c r="AZ290" s="116"/>
      <c r="BA290" s="116"/>
      <c r="BB290" s="113"/>
    </row>
    <row r="291" spans="1:54" customFormat="1" ht="12.75" customHeight="1">
      <c r="A291" s="116"/>
      <c r="B291" s="116" t="s">
        <v>2428</v>
      </c>
      <c r="C291" s="116"/>
      <c r="D291" s="116"/>
      <c r="E291" s="116"/>
      <c r="F291" s="116"/>
      <c r="G291" s="116"/>
      <c r="H291" s="116"/>
      <c r="I291" s="116"/>
      <c r="J291" s="116"/>
      <c r="K291" s="116"/>
      <c r="L291" s="116"/>
      <c r="M291" s="116"/>
      <c r="N291" s="116"/>
      <c r="O291" s="116"/>
      <c r="P291" s="116"/>
      <c r="Q291" s="116"/>
      <c r="R291" s="116"/>
      <c r="S291" s="116"/>
      <c r="T291" s="116"/>
      <c r="U291" s="116"/>
      <c r="V291" s="116"/>
      <c r="W291" s="116"/>
      <c r="X291" s="116"/>
      <c r="Y291" s="116"/>
      <c r="Z291" s="116"/>
      <c r="AA291" s="116"/>
      <c r="AB291" s="116"/>
      <c r="AC291" s="116"/>
      <c r="AD291" s="116"/>
      <c r="AE291" s="116"/>
      <c r="AF291" s="116"/>
      <c r="AG291" s="116"/>
      <c r="AH291" s="116" t="s">
        <v>2429</v>
      </c>
      <c r="AI291" s="116"/>
      <c r="AJ291" s="116"/>
      <c r="AK291" s="116"/>
      <c r="AL291" s="116"/>
      <c r="AM291" s="116"/>
      <c r="AN291" s="116"/>
      <c r="AO291" s="116"/>
      <c r="AP291" s="116"/>
      <c r="AQ291" s="116"/>
      <c r="AR291" s="116"/>
      <c r="AS291" s="116"/>
      <c r="AT291" s="116"/>
      <c r="AU291" s="116"/>
      <c r="AV291" s="116"/>
      <c r="AW291" s="116"/>
      <c r="AX291" s="116"/>
      <c r="AY291" s="116"/>
      <c r="AZ291" s="116"/>
      <c r="BA291" s="116"/>
      <c r="BB291" s="113"/>
    </row>
    <row r="292" spans="1:54" customFormat="1" ht="12.75" customHeight="1">
      <c r="A292" s="116"/>
      <c r="B292" s="116" t="s">
        <v>2430</v>
      </c>
      <c r="C292" s="116"/>
      <c r="D292" s="116"/>
      <c r="E292" s="116"/>
      <c r="F292" s="116"/>
      <c r="G292" s="116"/>
      <c r="H292" s="116"/>
      <c r="I292" s="116"/>
      <c r="J292" s="116"/>
      <c r="K292" s="116"/>
      <c r="L292" s="116"/>
      <c r="M292" s="116"/>
      <c r="N292" s="116"/>
      <c r="O292" s="116"/>
      <c r="P292" s="116"/>
      <c r="Q292" s="116"/>
      <c r="R292" s="116"/>
      <c r="S292" s="116"/>
      <c r="T292" s="116"/>
      <c r="U292" s="116"/>
      <c r="V292" s="116"/>
      <c r="W292" s="116"/>
      <c r="X292" s="116"/>
      <c r="Y292" s="116"/>
      <c r="Z292" s="116"/>
      <c r="AA292" s="116"/>
      <c r="AB292" s="116"/>
      <c r="AC292" s="116"/>
      <c r="AD292" s="116"/>
      <c r="AE292" s="116"/>
      <c r="AF292" s="116"/>
      <c r="AG292" s="116"/>
      <c r="AH292" s="116" t="s">
        <v>2377</v>
      </c>
      <c r="AI292" s="116"/>
      <c r="AJ292" s="116"/>
      <c r="AK292" s="116"/>
      <c r="AL292" s="116"/>
      <c r="AM292" s="116"/>
      <c r="AN292" s="116"/>
      <c r="AO292" s="116"/>
      <c r="AP292" s="116"/>
      <c r="AQ292" s="116"/>
      <c r="AR292" s="116"/>
      <c r="AS292" s="116"/>
      <c r="AT292" s="116"/>
      <c r="AU292" s="116"/>
      <c r="AV292" s="116"/>
      <c r="AW292" s="116"/>
      <c r="AX292" s="116"/>
      <c r="AY292" s="116"/>
      <c r="AZ292" s="116"/>
      <c r="BA292" s="116"/>
      <c r="BB292" s="113"/>
    </row>
    <row r="293" spans="1:54">
      <c r="A293" s="116"/>
      <c r="B293" s="18"/>
      <c r="C293" s="116"/>
      <c r="D293" s="116"/>
      <c r="E293" s="116"/>
      <c r="F293" s="116"/>
      <c r="G293" s="116"/>
      <c r="H293" s="116"/>
      <c r="I293" s="116"/>
      <c r="J293" s="116"/>
      <c r="K293" s="116"/>
      <c r="L293" s="116"/>
      <c r="M293" s="116"/>
      <c r="N293" s="116"/>
      <c r="O293" s="116"/>
      <c r="P293" s="116"/>
      <c r="Q293" s="116"/>
      <c r="R293" s="116"/>
      <c r="S293" s="116"/>
      <c r="T293" s="116"/>
      <c r="U293" s="116"/>
      <c r="V293" s="116"/>
      <c r="W293" s="116"/>
      <c r="X293" s="116"/>
      <c r="Y293" s="116"/>
      <c r="Z293" s="116"/>
      <c r="AA293" s="116"/>
      <c r="AB293" s="116"/>
      <c r="AC293" s="116"/>
      <c r="AD293" s="116"/>
      <c r="AE293" s="116"/>
      <c r="AF293" s="116"/>
      <c r="AG293" s="116"/>
      <c r="AH293" s="116"/>
      <c r="AI293" s="116"/>
      <c r="AJ293" s="116"/>
      <c r="AK293" s="116"/>
      <c r="AL293" s="116"/>
      <c r="AM293" s="116"/>
      <c r="AN293" s="116"/>
      <c r="AO293" s="116"/>
      <c r="AP293" s="116"/>
      <c r="AQ293" s="116"/>
      <c r="AR293" s="116"/>
      <c r="AS293" s="116"/>
      <c r="AT293" s="116"/>
      <c r="AU293" s="116"/>
      <c r="AV293" s="116"/>
      <c r="AW293" s="116"/>
      <c r="AX293" s="116"/>
      <c r="AY293" s="116"/>
      <c r="AZ293" s="116"/>
      <c r="BA293" s="116"/>
      <c r="BB293" s="113"/>
    </row>
    <row r="294" spans="1:54" customFormat="1" ht="12.75" customHeight="1">
      <c r="A294" s="116"/>
      <c r="B294" s="116" t="s">
        <v>2431</v>
      </c>
      <c r="C294" s="116"/>
      <c r="D294" s="116"/>
      <c r="E294" s="116"/>
      <c r="F294" s="116"/>
      <c r="G294" s="116"/>
      <c r="H294" s="116"/>
      <c r="I294" s="116"/>
      <c r="J294" s="116"/>
      <c r="K294" s="116"/>
      <c r="L294" s="116"/>
      <c r="M294" s="116"/>
      <c r="N294" s="116"/>
      <c r="O294" s="116"/>
      <c r="P294" s="116"/>
      <c r="Q294" s="116"/>
      <c r="R294" s="116"/>
      <c r="S294" s="116"/>
      <c r="T294" s="116"/>
      <c r="U294" s="116"/>
      <c r="V294" s="116"/>
      <c r="W294" s="116"/>
      <c r="X294" s="116"/>
      <c r="Y294" s="116"/>
      <c r="Z294" s="116"/>
      <c r="AA294" s="116"/>
      <c r="AB294" s="116"/>
      <c r="AC294" s="116"/>
      <c r="AD294" s="116"/>
      <c r="AE294" s="116"/>
      <c r="AF294" s="116"/>
      <c r="AG294" s="116"/>
      <c r="AH294" s="116" t="s">
        <v>2432</v>
      </c>
      <c r="AI294" s="116"/>
      <c r="AJ294" s="116"/>
      <c r="AK294" s="116"/>
      <c r="AL294" s="116"/>
      <c r="AM294" s="116"/>
      <c r="AN294" s="116"/>
      <c r="AO294" s="116"/>
      <c r="AP294" s="116"/>
      <c r="AQ294" s="116"/>
      <c r="AR294" s="116"/>
      <c r="AS294" s="116"/>
      <c r="AT294" s="116"/>
      <c r="AU294" s="116"/>
      <c r="AV294" s="116"/>
      <c r="AW294" s="116"/>
      <c r="AX294" s="116"/>
      <c r="AY294" s="116"/>
      <c r="AZ294" s="116"/>
      <c r="BA294" s="116"/>
      <c r="BB294" s="113"/>
    </row>
    <row r="295" spans="1:54" customFormat="1" ht="12.75" customHeight="1">
      <c r="A295" s="116"/>
      <c r="B295" s="116" t="s">
        <v>2433</v>
      </c>
      <c r="C295" s="116"/>
      <c r="D295" s="116"/>
      <c r="E295" s="116"/>
      <c r="F295" s="116"/>
      <c r="G295" s="116"/>
      <c r="H295" s="116"/>
      <c r="I295" s="116"/>
      <c r="J295" s="116"/>
      <c r="K295" s="116"/>
      <c r="L295" s="116"/>
      <c r="M295" s="116"/>
      <c r="N295" s="116"/>
      <c r="O295" s="116"/>
      <c r="P295" s="116"/>
      <c r="Q295" s="116"/>
      <c r="R295" s="116"/>
      <c r="S295" s="116"/>
      <c r="T295" s="116"/>
      <c r="U295" s="116"/>
      <c r="V295" s="116"/>
      <c r="W295" s="116"/>
      <c r="X295" s="116"/>
      <c r="Y295" s="116"/>
      <c r="Z295" s="116"/>
      <c r="AA295" s="116"/>
      <c r="AB295" s="116"/>
      <c r="AC295" s="116"/>
      <c r="AD295" s="116"/>
      <c r="AE295" s="116"/>
      <c r="AF295" s="116"/>
      <c r="AG295" s="116"/>
      <c r="AH295" s="116" t="s">
        <v>2434</v>
      </c>
      <c r="AI295" s="116"/>
      <c r="AJ295" s="116"/>
      <c r="AK295" s="116"/>
      <c r="AL295" s="116"/>
      <c r="AM295" s="116"/>
      <c r="AN295" s="116"/>
      <c r="AO295" s="116"/>
      <c r="AP295" s="116"/>
      <c r="AQ295" s="116"/>
      <c r="AR295" s="116"/>
      <c r="AS295" s="116"/>
      <c r="AT295" s="116"/>
      <c r="AU295" s="116"/>
      <c r="AV295" s="116"/>
      <c r="AW295" s="116"/>
      <c r="AX295" s="116"/>
      <c r="AY295" s="116"/>
      <c r="AZ295" s="116"/>
      <c r="BA295" s="116"/>
      <c r="BB295" s="113"/>
    </row>
    <row r="296" spans="1:54" customFormat="1" ht="12.75" customHeight="1">
      <c r="A296" s="116"/>
      <c r="B296" s="116" t="s">
        <v>2435</v>
      </c>
      <c r="C296" s="116"/>
      <c r="D296" s="116"/>
      <c r="E296" s="116"/>
      <c r="F296" s="116"/>
      <c r="G296" s="116"/>
      <c r="H296" s="116"/>
      <c r="I296" s="116"/>
      <c r="J296" s="116"/>
      <c r="K296" s="116"/>
      <c r="L296" s="116"/>
      <c r="M296" s="116"/>
      <c r="N296" s="116"/>
      <c r="O296" s="116"/>
      <c r="P296" s="116"/>
      <c r="Q296" s="116"/>
      <c r="R296" s="116"/>
      <c r="S296" s="116"/>
      <c r="T296" s="116"/>
      <c r="U296" s="116"/>
      <c r="V296" s="116"/>
      <c r="W296" s="116"/>
      <c r="X296" s="116"/>
      <c r="Y296" s="116"/>
      <c r="Z296" s="116"/>
      <c r="AA296" s="116"/>
      <c r="AB296" s="116"/>
      <c r="AC296" s="116"/>
      <c r="AD296" s="116"/>
      <c r="AE296" s="116"/>
      <c r="AF296" s="116"/>
      <c r="AG296" s="116"/>
      <c r="AH296" s="116" t="s">
        <v>2436</v>
      </c>
      <c r="AI296" s="116"/>
      <c r="AJ296" s="116"/>
      <c r="AK296" s="116"/>
      <c r="AL296" s="116"/>
      <c r="AM296" s="116"/>
      <c r="AN296" s="116"/>
      <c r="AO296" s="116"/>
      <c r="AP296" s="116"/>
      <c r="AQ296" s="116"/>
      <c r="AR296" s="116"/>
      <c r="AS296" s="116"/>
      <c r="AT296" s="116"/>
      <c r="AU296" s="116"/>
      <c r="AV296" s="116"/>
      <c r="AW296" s="116"/>
      <c r="AX296" s="116"/>
      <c r="AY296" s="116"/>
      <c r="AZ296" s="116"/>
      <c r="BA296" s="116"/>
      <c r="BB296" s="113"/>
    </row>
    <row r="297" spans="1:54" customFormat="1" ht="12.75" customHeight="1">
      <c r="A297" s="116"/>
      <c r="B297" s="116" t="s">
        <v>2437</v>
      </c>
      <c r="C297" s="116"/>
      <c r="D297" s="116"/>
      <c r="E297" s="116"/>
      <c r="F297" s="116"/>
      <c r="G297" s="116"/>
      <c r="H297" s="116"/>
      <c r="I297" s="116"/>
      <c r="J297" s="116"/>
      <c r="K297" s="116"/>
      <c r="L297" s="116"/>
      <c r="M297" s="116"/>
      <c r="N297" s="116"/>
      <c r="O297" s="116"/>
      <c r="P297" s="116"/>
      <c r="Q297" s="116"/>
      <c r="R297" s="116"/>
      <c r="S297" s="116"/>
      <c r="T297" s="116"/>
      <c r="U297" s="116"/>
      <c r="V297" s="116"/>
      <c r="W297" s="116"/>
      <c r="X297" s="116"/>
      <c r="Y297" s="116"/>
      <c r="Z297" s="116"/>
      <c r="AA297" s="116"/>
      <c r="AB297" s="116"/>
      <c r="AC297" s="116"/>
      <c r="AD297" s="116"/>
      <c r="AE297" s="116"/>
      <c r="AF297" s="116"/>
      <c r="AG297" s="116"/>
      <c r="AH297" s="116" t="s">
        <v>2438</v>
      </c>
      <c r="AI297" s="116"/>
      <c r="AJ297" s="116"/>
      <c r="AK297" s="116"/>
      <c r="AL297" s="116"/>
      <c r="AM297" s="116"/>
      <c r="AN297" s="116"/>
      <c r="AO297" s="116"/>
      <c r="AP297" s="116"/>
      <c r="AQ297" s="116"/>
      <c r="AR297" s="116"/>
      <c r="AS297" s="116"/>
      <c r="AT297" s="116"/>
      <c r="AU297" s="116"/>
      <c r="AV297" s="116"/>
      <c r="AW297" s="116"/>
      <c r="AX297" s="116"/>
      <c r="AY297" s="116"/>
      <c r="AZ297" s="116"/>
      <c r="BA297" s="116"/>
      <c r="BB297" s="113"/>
    </row>
    <row r="298" spans="1:54" customFormat="1" ht="12.75" customHeight="1">
      <c r="A298" s="116"/>
      <c r="B298" s="116" t="s">
        <v>2439</v>
      </c>
      <c r="C298" s="116"/>
      <c r="D298" s="116"/>
      <c r="E298" s="116"/>
      <c r="F298" s="116"/>
      <c r="G298" s="116"/>
      <c r="H298" s="116"/>
      <c r="I298" s="116"/>
      <c r="J298" s="116"/>
      <c r="K298" s="116"/>
      <c r="L298" s="116"/>
      <c r="M298" s="116"/>
      <c r="N298" s="116"/>
      <c r="O298" s="116"/>
      <c r="P298" s="116"/>
      <c r="Q298" s="116"/>
      <c r="R298" s="116"/>
      <c r="S298" s="116"/>
      <c r="T298" s="116"/>
      <c r="U298" s="116"/>
      <c r="V298" s="116"/>
      <c r="W298" s="116"/>
      <c r="X298" s="116"/>
      <c r="Y298" s="116"/>
      <c r="Z298" s="116"/>
      <c r="AA298" s="116"/>
      <c r="AB298" s="116"/>
      <c r="AC298" s="116"/>
      <c r="AD298" s="116"/>
      <c r="AE298" s="116"/>
      <c r="AF298" s="116"/>
      <c r="AG298" s="116"/>
      <c r="AH298" s="116" t="s">
        <v>2440</v>
      </c>
      <c r="AI298" s="116"/>
      <c r="AJ298" s="116"/>
      <c r="AK298" s="116"/>
      <c r="AL298" s="116"/>
      <c r="AM298" s="116"/>
      <c r="AN298" s="116"/>
      <c r="AO298" s="116"/>
      <c r="AP298" s="116"/>
      <c r="AQ298" s="116"/>
      <c r="AR298" s="116"/>
      <c r="AS298" s="116"/>
      <c r="AT298" s="116"/>
      <c r="AU298" s="116"/>
      <c r="AV298" s="116"/>
      <c r="AW298" s="116"/>
      <c r="AX298" s="116"/>
      <c r="AY298" s="116"/>
      <c r="AZ298" s="116"/>
      <c r="BA298" s="116"/>
      <c r="BB298" s="113"/>
    </row>
    <row r="299" spans="1:54" customFormat="1" ht="12.75" customHeight="1">
      <c r="A299" s="116"/>
      <c r="B299" s="116" t="s">
        <v>2441</v>
      </c>
      <c r="C299" s="116"/>
      <c r="D299" s="116"/>
      <c r="E299" s="116"/>
      <c r="F299" s="116"/>
      <c r="G299" s="116"/>
      <c r="H299" s="116"/>
      <c r="I299" s="116"/>
      <c r="J299" s="116"/>
      <c r="K299" s="116"/>
      <c r="L299" s="116"/>
      <c r="M299" s="116"/>
      <c r="N299" s="116"/>
      <c r="O299" s="116"/>
      <c r="P299" s="116"/>
      <c r="Q299" s="116"/>
      <c r="R299" s="116"/>
      <c r="S299" s="116"/>
      <c r="T299" s="116"/>
      <c r="U299" s="116"/>
      <c r="V299" s="116"/>
      <c r="W299" s="116"/>
      <c r="X299" s="116"/>
      <c r="Y299" s="116"/>
      <c r="Z299" s="116"/>
      <c r="AA299" s="116"/>
      <c r="AB299" s="116"/>
      <c r="AC299" s="116"/>
      <c r="AD299" s="116"/>
      <c r="AE299" s="116"/>
      <c r="AF299" s="116"/>
      <c r="AG299" s="116"/>
      <c r="AH299" s="116" t="s">
        <v>2442</v>
      </c>
      <c r="AI299" s="116"/>
      <c r="AJ299" s="116"/>
      <c r="AK299" s="116"/>
      <c r="AL299" s="116"/>
      <c r="AM299" s="116"/>
      <c r="AN299" s="116"/>
      <c r="AO299" s="116"/>
      <c r="AP299" s="116"/>
      <c r="AQ299" s="116"/>
      <c r="AR299" s="116"/>
      <c r="AS299" s="116"/>
      <c r="AT299" s="116"/>
      <c r="AU299" s="116"/>
      <c r="AV299" s="116"/>
      <c r="AW299" s="116"/>
      <c r="AX299" s="116"/>
      <c r="AY299" s="116"/>
      <c r="AZ299" s="116"/>
      <c r="BA299" s="116"/>
      <c r="BB299" s="113"/>
    </row>
    <row r="300" spans="1:54" customFormat="1" ht="12.75" customHeight="1">
      <c r="A300" s="116"/>
      <c r="B300" s="116" t="s">
        <v>2443</v>
      </c>
      <c r="C300" s="116"/>
      <c r="D300" s="116"/>
      <c r="E300" s="116"/>
      <c r="F300" s="116"/>
      <c r="G300" s="116"/>
      <c r="H300" s="116"/>
      <c r="I300" s="116"/>
      <c r="J300" s="116"/>
      <c r="K300" s="116"/>
      <c r="L300" s="116"/>
      <c r="M300" s="116"/>
      <c r="N300" s="116"/>
      <c r="O300" s="116"/>
      <c r="P300" s="116"/>
      <c r="Q300" s="116"/>
      <c r="R300" s="116"/>
      <c r="S300" s="116"/>
      <c r="T300" s="116"/>
      <c r="U300" s="116"/>
      <c r="V300" s="116"/>
      <c r="W300" s="116"/>
      <c r="X300" s="116"/>
      <c r="Y300" s="116"/>
      <c r="Z300" s="116"/>
      <c r="AA300" s="116"/>
      <c r="AB300" s="116"/>
      <c r="AC300" s="116"/>
      <c r="AD300" s="116"/>
      <c r="AE300" s="116"/>
      <c r="AF300" s="116"/>
      <c r="AG300" s="116"/>
      <c r="AH300" s="116" t="s">
        <v>2444</v>
      </c>
      <c r="AI300" s="116"/>
      <c r="AJ300" s="116"/>
      <c r="AK300" s="116"/>
      <c r="AL300" s="116"/>
      <c r="AM300" s="116"/>
      <c r="AN300" s="116"/>
      <c r="AO300" s="116"/>
      <c r="AP300" s="116"/>
      <c r="AQ300" s="116"/>
      <c r="AR300" s="116"/>
      <c r="AS300" s="116"/>
      <c r="AT300" s="116"/>
      <c r="AU300" s="116"/>
      <c r="AV300" s="116"/>
      <c r="AW300" s="116"/>
      <c r="AX300" s="116"/>
      <c r="AY300" s="116"/>
      <c r="AZ300" s="116"/>
      <c r="BA300" s="116"/>
      <c r="BB300" s="113"/>
    </row>
    <row r="301" spans="1:54" customFormat="1" ht="12.75" customHeight="1">
      <c r="A301" s="116"/>
      <c r="B301" s="116" t="s">
        <v>2445</v>
      </c>
      <c r="C301" s="116"/>
      <c r="D301" s="116"/>
      <c r="E301" s="116"/>
      <c r="F301" s="116"/>
      <c r="G301" s="116"/>
      <c r="H301" s="116"/>
      <c r="I301" s="116"/>
      <c r="J301" s="116"/>
      <c r="K301" s="116"/>
      <c r="L301" s="116"/>
      <c r="M301" s="116"/>
      <c r="N301" s="116"/>
      <c r="O301" s="116"/>
      <c r="P301" s="116"/>
      <c r="Q301" s="116"/>
      <c r="R301" s="116"/>
      <c r="S301" s="116"/>
      <c r="T301" s="116"/>
      <c r="U301" s="116"/>
      <c r="V301" s="116"/>
      <c r="W301" s="116"/>
      <c r="X301" s="116"/>
      <c r="Y301" s="116"/>
      <c r="Z301" s="116"/>
      <c r="AA301" s="116"/>
      <c r="AB301" s="116"/>
      <c r="AC301" s="116"/>
      <c r="AD301" s="116"/>
      <c r="AE301" s="116"/>
      <c r="AF301" s="116"/>
      <c r="AG301" s="116"/>
      <c r="AH301" s="116" t="s">
        <v>2446</v>
      </c>
      <c r="AI301" s="116"/>
      <c r="AJ301" s="116"/>
      <c r="AK301" s="116"/>
      <c r="AL301" s="116"/>
      <c r="AM301" s="116"/>
      <c r="AN301" s="116"/>
      <c r="AO301" s="116"/>
      <c r="AP301" s="116"/>
      <c r="AQ301" s="116"/>
      <c r="AR301" s="116"/>
      <c r="AS301" s="116"/>
      <c r="AT301" s="116"/>
      <c r="AU301" s="116"/>
      <c r="AV301" s="116"/>
      <c r="AW301" s="116"/>
      <c r="AX301" s="116"/>
      <c r="AY301" s="116"/>
      <c r="AZ301" s="116"/>
      <c r="BA301" s="116"/>
      <c r="BB301" s="113"/>
    </row>
    <row r="302" spans="1:54" customFormat="1" ht="12.75" customHeight="1">
      <c r="A302" s="116"/>
      <c r="B302" s="116" t="s">
        <v>2447</v>
      </c>
      <c r="C302" s="116"/>
      <c r="D302" s="116"/>
      <c r="E302" s="116"/>
      <c r="F302" s="116"/>
      <c r="G302" s="116"/>
      <c r="H302" s="116"/>
      <c r="I302" s="116"/>
      <c r="J302" s="116"/>
      <c r="K302" s="116"/>
      <c r="L302" s="116"/>
      <c r="M302" s="116"/>
      <c r="N302" s="116"/>
      <c r="O302" s="116"/>
      <c r="P302" s="116"/>
      <c r="Q302" s="116"/>
      <c r="R302" s="116"/>
      <c r="S302" s="116"/>
      <c r="T302" s="116"/>
      <c r="U302" s="116"/>
      <c r="V302" s="116"/>
      <c r="W302" s="116"/>
      <c r="X302" s="116"/>
      <c r="Y302" s="116"/>
      <c r="Z302" s="116"/>
      <c r="AA302" s="116"/>
      <c r="AB302" s="116"/>
      <c r="AC302" s="116"/>
      <c r="AD302" s="116"/>
      <c r="AE302" s="116"/>
      <c r="AF302" s="116"/>
      <c r="AG302" s="116"/>
      <c r="AH302" s="116" t="s">
        <v>2448</v>
      </c>
      <c r="AI302" s="116"/>
      <c r="AJ302" s="116"/>
      <c r="AK302" s="116"/>
      <c r="AL302" s="116"/>
      <c r="AM302" s="116"/>
      <c r="AN302" s="116"/>
      <c r="AO302" s="116"/>
      <c r="AP302" s="116"/>
      <c r="AQ302" s="116"/>
      <c r="AR302" s="116"/>
      <c r="AS302" s="116"/>
      <c r="AT302" s="116"/>
      <c r="AU302" s="116"/>
      <c r="AV302" s="116"/>
      <c r="AW302" s="116"/>
      <c r="AX302" s="116"/>
      <c r="AY302" s="116"/>
      <c r="AZ302" s="116"/>
      <c r="BA302" s="116"/>
      <c r="BB302" s="113"/>
    </row>
    <row r="303" spans="1:54" customFormat="1" ht="12.75" customHeight="1">
      <c r="A303" s="116"/>
      <c r="B303" s="116" t="s">
        <v>2449</v>
      </c>
      <c r="C303" s="116"/>
      <c r="D303" s="116"/>
      <c r="E303" s="116"/>
      <c r="F303" s="116"/>
      <c r="G303" s="116"/>
      <c r="H303" s="116"/>
      <c r="I303" s="116"/>
      <c r="J303" s="116"/>
      <c r="K303" s="116"/>
      <c r="L303" s="116"/>
      <c r="M303" s="116"/>
      <c r="N303" s="116"/>
      <c r="O303" s="116"/>
      <c r="P303" s="116"/>
      <c r="Q303" s="116"/>
      <c r="R303" s="116"/>
      <c r="S303" s="116"/>
      <c r="T303" s="116"/>
      <c r="U303" s="116"/>
      <c r="V303" s="116"/>
      <c r="W303" s="116"/>
      <c r="X303" s="116"/>
      <c r="Y303" s="116"/>
      <c r="Z303" s="116"/>
      <c r="AA303" s="116"/>
      <c r="AB303" s="116"/>
      <c r="AC303" s="116"/>
      <c r="AD303" s="116"/>
      <c r="AE303" s="116"/>
      <c r="AF303" s="116"/>
      <c r="AG303" s="116"/>
      <c r="AH303" s="116" t="s">
        <v>2450</v>
      </c>
      <c r="AI303" s="116"/>
      <c r="AJ303" s="116"/>
      <c r="AK303" s="116"/>
      <c r="AL303" s="116"/>
      <c r="AM303" s="116"/>
      <c r="AN303" s="116"/>
      <c r="AO303" s="116"/>
      <c r="AP303" s="116"/>
      <c r="AQ303" s="116"/>
      <c r="AR303" s="116"/>
      <c r="AS303" s="116"/>
      <c r="AT303" s="116"/>
      <c r="AU303" s="116"/>
      <c r="AV303" s="116"/>
      <c r="AW303" s="116"/>
      <c r="AX303" s="116"/>
      <c r="AY303" s="116"/>
      <c r="AZ303" s="116"/>
      <c r="BA303" s="116"/>
      <c r="BB303" s="113"/>
    </row>
    <row r="304" spans="1:54" customFormat="1" ht="12.75" customHeight="1">
      <c r="A304" s="116"/>
      <c r="B304" s="116" t="s">
        <v>2451</v>
      </c>
      <c r="C304" s="116"/>
      <c r="D304" s="116"/>
      <c r="E304" s="116"/>
      <c r="F304" s="116"/>
      <c r="G304" s="116"/>
      <c r="H304" s="116"/>
      <c r="I304" s="116"/>
      <c r="J304" s="116"/>
      <c r="K304" s="116"/>
      <c r="L304" s="116"/>
      <c r="M304" s="116"/>
      <c r="N304" s="116"/>
      <c r="O304" s="116"/>
      <c r="P304" s="116"/>
      <c r="Q304" s="116"/>
      <c r="R304" s="116"/>
      <c r="S304" s="116"/>
      <c r="T304" s="116"/>
      <c r="U304" s="116"/>
      <c r="V304" s="116"/>
      <c r="W304" s="116"/>
      <c r="X304" s="116"/>
      <c r="Y304" s="116"/>
      <c r="Z304" s="116"/>
      <c r="AA304" s="116"/>
      <c r="AB304" s="116"/>
      <c r="AC304" s="116"/>
      <c r="AD304" s="116"/>
      <c r="AE304" s="116"/>
      <c r="AF304" s="116"/>
      <c r="AG304" s="116"/>
      <c r="AH304" s="116" t="s">
        <v>2452</v>
      </c>
      <c r="AI304" s="116"/>
      <c r="AJ304" s="116"/>
      <c r="AK304" s="116"/>
      <c r="AL304" s="116"/>
      <c r="AM304" s="116"/>
      <c r="AN304" s="116"/>
      <c r="AO304" s="116"/>
      <c r="AP304" s="116"/>
      <c r="AQ304" s="116"/>
      <c r="AR304" s="116"/>
      <c r="AS304" s="116"/>
      <c r="AT304" s="116"/>
      <c r="AU304" s="116"/>
      <c r="AV304" s="116"/>
      <c r="AW304" s="116"/>
      <c r="AX304" s="116"/>
      <c r="AY304" s="116"/>
      <c r="AZ304" s="116"/>
      <c r="BA304" s="116"/>
      <c r="BB304" s="113"/>
    </row>
    <row r="305" spans="1:54" customFormat="1" ht="12.75" customHeight="1">
      <c r="A305" s="116"/>
      <c r="B305" s="116" t="s">
        <v>2453</v>
      </c>
      <c r="C305" s="116"/>
      <c r="D305" s="116"/>
      <c r="E305" s="116"/>
      <c r="F305" s="116"/>
      <c r="G305" s="116"/>
      <c r="H305" s="116"/>
      <c r="I305" s="116"/>
      <c r="J305" s="116"/>
      <c r="K305" s="116"/>
      <c r="L305" s="116"/>
      <c r="M305" s="116"/>
      <c r="N305" s="116"/>
      <c r="O305" s="116"/>
      <c r="P305" s="116"/>
      <c r="Q305" s="116"/>
      <c r="R305" s="116"/>
      <c r="S305" s="116"/>
      <c r="T305" s="116"/>
      <c r="U305" s="116"/>
      <c r="V305" s="116"/>
      <c r="W305" s="116"/>
      <c r="X305" s="116"/>
      <c r="Y305" s="116"/>
      <c r="Z305" s="116"/>
      <c r="AA305" s="116"/>
      <c r="AB305" s="116"/>
      <c r="AC305" s="116"/>
      <c r="AD305" s="116"/>
      <c r="AE305" s="116"/>
      <c r="AF305" s="116"/>
      <c r="AG305" s="116"/>
      <c r="AH305" s="116" t="s">
        <v>2454</v>
      </c>
      <c r="AI305" s="116"/>
      <c r="AJ305" s="116"/>
      <c r="AK305" s="116"/>
      <c r="AL305" s="116"/>
      <c r="AM305" s="116"/>
      <c r="AN305" s="116"/>
      <c r="AO305" s="116"/>
      <c r="AP305" s="116"/>
      <c r="AQ305" s="116"/>
      <c r="AR305" s="116"/>
      <c r="AS305" s="116"/>
      <c r="AT305" s="116"/>
      <c r="AU305" s="116"/>
      <c r="AV305" s="116"/>
      <c r="AW305" s="116"/>
      <c r="AX305" s="116"/>
      <c r="AY305" s="116"/>
      <c r="AZ305" s="116"/>
      <c r="BA305" s="116"/>
      <c r="BB305" s="113"/>
    </row>
    <row r="306" spans="1:54" customFormat="1" ht="12.75" customHeight="1">
      <c r="A306" s="116"/>
      <c r="B306" s="116" t="s">
        <v>2455</v>
      </c>
      <c r="C306" s="116"/>
      <c r="D306" s="116"/>
      <c r="E306" s="116"/>
      <c r="F306" s="116"/>
      <c r="G306" s="116"/>
      <c r="H306" s="116"/>
      <c r="I306" s="116"/>
      <c r="J306" s="116"/>
      <c r="K306" s="116"/>
      <c r="L306" s="116"/>
      <c r="M306" s="116"/>
      <c r="N306" s="116"/>
      <c r="O306" s="116"/>
      <c r="P306" s="116"/>
      <c r="Q306" s="116"/>
      <c r="R306" s="116"/>
      <c r="S306" s="116"/>
      <c r="T306" s="116"/>
      <c r="U306" s="116"/>
      <c r="V306" s="116"/>
      <c r="W306" s="116"/>
      <c r="X306" s="116"/>
      <c r="Y306" s="116"/>
      <c r="Z306" s="116"/>
      <c r="AA306" s="116"/>
      <c r="AB306" s="116"/>
      <c r="AC306" s="116"/>
      <c r="AD306" s="116"/>
      <c r="AE306" s="116"/>
      <c r="AF306" s="116"/>
      <c r="AG306" s="116"/>
      <c r="AH306" s="116" t="s">
        <v>2456</v>
      </c>
      <c r="AI306" s="116"/>
      <c r="AJ306" s="116"/>
      <c r="AK306" s="116"/>
      <c r="AL306" s="116"/>
      <c r="AM306" s="116"/>
      <c r="AN306" s="116"/>
      <c r="AO306" s="116"/>
      <c r="AP306" s="116"/>
      <c r="AQ306" s="116"/>
      <c r="AR306" s="116"/>
      <c r="AS306" s="116"/>
      <c r="AT306" s="116"/>
      <c r="AU306" s="116"/>
      <c r="AV306" s="116"/>
      <c r="AW306" s="116"/>
      <c r="AX306" s="116"/>
      <c r="AY306" s="116"/>
      <c r="AZ306" s="116"/>
      <c r="BA306" s="116"/>
      <c r="BB306" s="113"/>
    </row>
    <row r="307" spans="1:54" customFormat="1" ht="12.75" customHeight="1">
      <c r="A307" s="116"/>
      <c r="B307" s="116" t="s">
        <v>2457</v>
      </c>
      <c r="C307" s="116"/>
      <c r="D307" s="116"/>
      <c r="E307" s="116"/>
      <c r="F307" s="116"/>
      <c r="G307" s="116"/>
      <c r="H307" s="116"/>
      <c r="I307" s="116"/>
      <c r="J307" s="116"/>
      <c r="K307" s="116"/>
      <c r="L307" s="116"/>
      <c r="M307" s="116"/>
      <c r="N307" s="116"/>
      <c r="O307" s="116"/>
      <c r="P307" s="116"/>
      <c r="Q307" s="116"/>
      <c r="R307" s="116"/>
      <c r="S307" s="116"/>
      <c r="T307" s="116"/>
      <c r="U307" s="116"/>
      <c r="V307" s="116"/>
      <c r="W307" s="116"/>
      <c r="X307" s="116"/>
      <c r="Y307" s="116"/>
      <c r="Z307" s="116"/>
      <c r="AA307" s="116"/>
      <c r="AB307" s="116"/>
      <c r="AC307" s="116"/>
      <c r="AD307" s="116"/>
      <c r="AE307" s="116"/>
      <c r="AF307" s="116"/>
      <c r="AG307" s="116"/>
      <c r="AH307" s="116" t="s">
        <v>2458</v>
      </c>
      <c r="AI307" s="116"/>
      <c r="AJ307" s="116"/>
      <c r="AK307" s="116"/>
      <c r="AL307" s="116"/>
      <c r="AM307" s="116"/>
      <c r="AN307" s="116"/>
      <c r="AO307" s="116"/>
      <c r="AP307" s="116"/>
      <c r="AQ307" s="116"/>
      <c r="AR307" s="116"/>
      <c r="AS307" s="116"/>
      <c r="AT307" s="116"/>
      <c r="AU307" s="116"/>
      <c r="AV307" s="116"/>
      <c r="AW307" s="116"/>
      <c r="AX307" s="116"/>
      <c r="AY307" s="116"/>
      <c r="AZ307" s="116"/>
      <c r="BA307" s="116"/>
      <c r="BB307" s="113"/>
    </row>
    <row r="308" spans="1:54" customFormat="1" ht="12.75" customHeight="1">
      <c r="A308" s="116"/>
      <c r="B308" s="116" t="s">
        <v>2459</v>
      </c>
      <c r="C308" s="116"/>
      <c r="D308" s="116"/>
      <c r="E308" s="116"/>
      <c r="F308" s="116"/>
      <c r="G308" s="116"/>
      <c r="H308" s="116"/>
      <c r="I308" s="116"/>
      <c r="J308" s="116"/>
      <c r="K308" s="116"/>
      <c r="L308" s="116"/>
      <c r="M308" s="116"/>
      <c r="N308" s="116"/>
      <c r="O308" s="116"/>
      <c r="P308" s="116"/>
      <c r="Q308" s="116"/>
      <c r="R308" s="116"/>
      <c r="S308" s="116"/>
      <c r="T308" s="116"/>
      <c r="U308" s="116"/>
      <c r="V308" s="116"/>
      <c r="W308" s="116"/>
      <c r="X308" s="116"/>
      <c r="Y308" s="116"/>
      <c r="Z308" s="116"/>
      <c r="AA308" s="116"/>
      <c r="AB308" s="116"/>
      <c r="AC308" s="116"/>
      <c r="AD308" s="116"/>
      <c r="AE308" s="116"/>
      <c r="AF308" s="116"/>
      <c r="AG308" s="116"/>
      <c r="AH308" s="116" t="s">
        <v>2460</v>
      </c>
      <c r="AI308" s="116"/>
      <c r="AJ308" s="116"/>
      <c r="AK308" s="116"/>
      <c r="AL308" s="116"/>
      <c r="AM308" s="116"/>
      <c r="AN308" s="116"/>
      <c r="AO308" s="116"/>
      <c r="AP308" s="116"/>
      <c r="AQ308" s="116"/>
      <c r="AR308" s="116"/>
      <c r="AS308" s="116"/>
      <c r="AT308" s="116"/>
      <c r="AU308" s="116"/>
      <c r="AV308" s="116"/>
      <c r="AW308" s="116"/>
      <c r="AX308" s="116"/>
      <c r="AY308" s="116"/>
      <c r="AZ308" s="116"/>
      <c r="BA308" s="116"/>
      <c r="BB308" s="113"/>
    </row>
    <row r="309" spans="1:54" customFormat="1" ht="12.75" customHeight="1">
      <c r="A309" s="116"/>
      <c r="B309" s="116" t="s">
        <v>2461</v>
      </c>
      <c r="C309" s="116"/>
      <c r="D309" s="116"/>
      <c r="E309" s="116"/>
      <c r="F309" s="116"/>
      <c r="G309" s="116"/>
      <c r="H309" s="116"/>
      <c r="I309" s="116"/>
      <c r="J309" s="116"/>
      <c r="K309" s="116"/>
      <c r="L309" s="116"/>
      <c r="M309" s="116"/>
      <c r="N309" s="116"/>
      <c r="O309" s="116"/>
      <c r="P309" s="116"/>
      <c r="Q309" s="116"/>
      <c r="R309" s="116"/>
      <c r="S309" s="116"/>
      <c r="T309" s="116"/>
      <c r="U309" s="116"/>
      <c r="V309" s="116"/>
      <c r="W309" s="116"/>
      <c r="X309" s="116"/>
      <c r="Y309" s="116"/>
      <c r="Z309" s="116"/>
      <c r="AA309" s="116"/>
      <c r="AB309" s="116"/>
      <c r="AC309" s="116"/>
      <c r="AD309" s="116"/>
      <c r="AE309" s="116"/>
      <c r="AF309" s="116"/>
      <c r="AG309" s="116"/>
      <c r="AH309" s="116" t="s">
        <v>2442</v>
      </c>
      <c r="AI309" s="116"/>
      <c r="AJ309" s="116"/>
      <c r="AK309" s="116"/>
      <c r="AL309" s="116"/>
      <c r="AM309" s="116"/>
      <c r="AN309" s="116"/>
      <c r="AO309" s="116"/>
      <c r="AP309" s="116"/>
      <c r="AQ309" s="116"/>
      <c r="AR309" s="116"/>
      <c r="AS309" s="116"/>
      <c r="AT309" s="116"/>
      <c r="AU309" s="116"/>
      <c r="AV309" s="116"/>
      <c r="AW309" s="116"/>
      <c r="AX309" s="116"/>
      <c r="AY309" s="116"/>
      <c r="AZ309" s="116"/>
      <c r="BA309" s="116"/>
      <c r="BB309" s="113"/>
    </row>
    <row r="310" spans="1:54" customFormat="1" ht="12.75" customHeight="1">
      <c r="A310" s="116"/>
      <c r="B310" s="116" t="s">
        <v>2462</v>
      </c>
      <c r="C310" s="116"/>
      <c r="D310" s="116"/>
      <c r="E310" s="116"/>
      <c r="F310" s="116"/>
      <c r="G310" s="116"/>
      <c r="H310" s="116"/>
      <c r="I310" s="116"/>
      <c r="J310" s="116"/>
      <c r="K310" s="116"/>
      <c r="L310" s="116"/>
      <c r="M310" s="116"/>
      <c r="N310" s="116"/>
      <c r="O310" s="116"/>
      <c r="P310" s="116"/>
      <c r="Q310" s="116"/>
      <c r="R310" s="116"/>
      <c r="S310" s="116"/>
      <c r="T310" s="116"/>
      <c r="U310" s="116"/>
      <c r="V310" s="116"/>
      <c r="W310" s="116"/>
      <c r="X310" s="116"/>
      <c r="Y310" s="116"/>
      <c r="Z310" s="116"/>
      <c r="AA310" s="116"/>
      <c r="AB310" s="116"/>
      <c r="AC310" s="116"/>
      <c r="AD310" s="116"/>
      <c r="AE310" s="116"/>
      <c r="AF310" s="116"/>
      <c r="AG310" s="116"/>
      <c r="AH310" s="116" t="s">
        <v>2444</v>
      </c>
      <c r="AI310" s="116"/>
      <c r="AJ310" s="116"/>
      <c r="AK310" s="116"/>
      <c r="AL310" s="116"/>
      <c r="AM310" s="116"/>
      <c r="AN310" s="116"/>
      <c r="AO310" s="116"/>
      <c r="AP310" s="116"/>
      <c r="AQ310" s="116"/>
      <c r="AR310" s="116"/>
      <c r="AS310" s="116"/>
      <c r="AT310" s="116"/>
      <c r="AU310" s="116"/>
      <c r="AV310" s="116"/>
      <c r="AW310" s="116"/>
      <c r="AX310" s="116"/>
      <c r="AY310" s="116"/>
      <c r="AZ310" s="116"/>
      <c r="BA310" s="116"/>
      <c r="BB310" s="113"/>
    </row>
    <row r="311" spans="1:54" customFormat="1" ht="12.75" customHeight="1">
      <c r="A311" s="116"/>
      <c r="B311" s="116" t="s">
        <v>2463</v>
      </c>
      <c r="C311" s="116"/>
      <c r="D311" s="116"/>
      <c r="E311" s="116"/>
      <c r="F311" s="116"/>
      <c r="G311" s="116"/>
      <c r="H311" s="116"/>
      <c r="I311" s="116"/>
      <c r="J311" s="116"/>
      <c r="K311" s="116"/>
      <c r="L311" s="116"/>
      <c r="M311" s="116"/>
      <c r="N311" s="116"/>
      <c r="O311" s="116"/>
      <c r="P311" s="116"/>
      <c r="Q311" s="116"/>
      <c r="R311" s="116"/>
      <c r="S311" s="116"/>
      <c r="T311" s="116"/>
      <c r="U311" s="116"/>
      <c r="V311" s="116"/>
      <c r="W311" s="116"/>
      <c r="X311" s="116"/>
      <c r="Y311" s="116"/>
      <c r="Z311" s="116"/>
      <c r="AA311" s="116"/>
      <c r="AB311" s="116"/>
      <c r="AC311" s="116"/>
      <c r="AD311" s="116"/>
      <c r="AE311" s="116"/>
      <c r="AF311" s="116"/>
      <c r="AG311" s="116"/>
      <c r="AH311" s="116" t="s">
        <v>2446</v>
      </c>
      <c r="AI311" s="116"/>
      <c r="AJ311" s="116"/>
      <c r="AK311" s="116"/>
      <c r="AL311" s="116"/>
      <c r="AM311" s="116"/>
      <c r="AN311" s="116"/>
      <c r="AO311" s="116"/>
      <c r="AP311" s="116"/>
      <c r="AQ311" s="116"/>
      <c r="AR311" s="116"/>
      <c r="AS311" s="116"/>
      <c r="AT311" s="116"/>
      <c r="AU311" s="116"/>
      <c r="AV311" s="116"/>
      <c r="AW311" s="116"/>
      <c r="AX311" s="116"/>
      <c r="AY311" s="116"/>
      <c r="AZ311" s="116"/>
      <c r="BA311" s="116"/>
      <c r="BB311" s="113"/>
    </row>
    <row r="312" spans="1:54" customFormat="1" ht="12.75" customHeight="1">
      <c r="A312" s="116"/>
      <c r="B312" s="116" t="s">
        <v>2464</v>
      </c>
      <c r="C312" s="116"/>
      <c r="D312" s="116"/>
      <c r="E312" s="116"/>
      <c r="F312" s="116"/>
      <c r="G312" s="116"/>
      <c r="H312" s="116"/>
      <c r="I312" s="116"/>
      <c r="J312" s="116"/>
      <c r="K312" s="116"/>
      <c r="L312" s="116"/>
      <c r="M312" s="116"/>
      <c r="N312" s="116"/>
      <c r="O312" s="116"/>
      <c r="P312" s="116"/>
      <c r="Q312" s="116"/>
      <c r="R312" s="116"/>
      <c r="S312" s="116"/>
      <c r="T312" s="116"/>
      <c r="U312" s="116"/>
      <c r="V312" s="116"/>
      <c r="W312" s="116"/>
      <c r="X312" s="116"/>
      <c r="Y312" s="116"/>
      <c r="Z312" s="116"/>
      <c r="AA312" s="116"/>
      <c r="AB312" s="116"/>
      <c r="AC312" s="116"/>
      <c r="AD312" s="116"/>
      <c r="AE312" s="116"/>
      <c r="AF312" s="116"/>
      <c r="AG312" s="116"/>
      <c r="AH312" s="116" t="s">
        <v>2448</v>
      </c>
      <c r="AI312" s="116"/>
      <c r="AJ312" s="116"/>
      <c r="AK312" s="116"/>
      <c r="AL312" s="116"/>
      <c r="AM312" s="116"/>
      <c r="AN312" s="116"/>
      <c r="AO312" s="116"/>
      <c r="AP312" s="116"/>
      <c r="AQ312" s="116"/>
      <c r="AR312" s="116"/>
      <c r="AS312" s="116"/>
      <c r="AT312" s="116"/>
      <c r="AU312" s="116"/>
      <c r="AV312" s="116"/>
      <c r="AW312" s="116"/>
      <c r="AX312" s="116"/>
      <c r="AY312" s="116"/>
      <c r="AZ312" s="116"/>
      <c r="BA312" s="116"/>
      <c r="BB312" s="113"/>
    </row>
    <row r="313" spans="1:54" customFormat="1" ht="12.75" customHeight="1">
      <c r="A313" s="116"/>
      <c r="B313" s="116" t="s">
        <v>2465</v>
      </c>
      <c r="C313" s="116"/>
      <c r="D313" s="116"/>
      <c r="E313" s="116"/>
      <c r="F313" s="116"/>
      <c r="G313" s="116"/>
      <c r="H313" s="116"/>
      <c r="I313" s="116"/>
      <c r="J313" s="116"/>
      <c r="K313" s="116"/>
      <c r="L313" s="116"/>
      <c r="M313" s="116"/>
      <c r="N313" s="116"/>
      <c r="O313" s="116"/>
      <c r="P313" s="116"/>
      <c r="Q313" s="116"/>
      <c r="R313" s="116"/>
      <c r="S313" s="116"/>
      <c r="T313" s="116"/>
      <c r="U313" s="116"/>
      <c r="V313" s="116"/>
      <c r="W313" s="116"/>
      <c r="X313" s="116"/>
      <c r="Y313" s="116"/>
      <c r="Z313" s="116"/>
      <c r="AA313" s="116"/>
      <c r="AB313" s="116"/>
      <c r="AC313" s="116"/>
      <c r="AD313" s="116"/>
      <c r="AE313" s="116"/>
      <c r="AF313" s="116"/>
      <c r="AG313" s="116"/>
      <c r="AH313" s="116" t="s">
        <v>2450</v>
      </c>
      <c r="AI313" s="116"/>
      <c r="AJ313" s="116"/>
      <c r="AK313" s="116"/>
      <c r="AL313" s="116"/>
      <c r="AM313" s="116"/>
      <c r="AN313" s="116"/>
      <c r="AO313" s="116"/>
      <c r="AP313" s="116"/>
      <c r="AQ313" s="116"/>
      <c r="AR313" s="116"/>
      <c r="AS313" s="116"/>
      <c r="AT313" s="116"/>
      <c r="AU313" s="116"/>
      <c r="AV313" s="116"/>
      <c r="AW313" s="116"/>
      <c r="AX313" s="116"/>
      <c r="AY313" s="116"/>
      <c r="AZ313" s="116"/>
      <c r="BA313" s="116"/>
      <c r="BB313" s="113"/>
    </row>
    <row r="314" spans="1:54" customFormat="1" ht="12.75" customHeight="1">
      <c r="A314" s="116"/>
      <c r="B314" s="116" t="s">
        <v>2466</v>
      </c>
      <c r="C314" s="116"/>
      <c r="D314" s="116"/>
      <c r="E314" s="116"/>
      <c r="F314" s="116"/>
      <c r="G314" s="116"/>
      <c r="H314" s="116"/>
      <c r="I314" s="116"/>
      <c r="J314" s="116"/>
      <c r="K314" s="116"/>
      <c r="L314" s="116"/>
      <c r="M314" s="116"/>
      <c r="N314" s="116"/>
      <c r="O314" s="116"/>
      <c r="P314" s="116"/>
      <c r="Q314" s="116"/>
      <c r="R314" s="116"/>
      <c r="S314" s="116"/>
      <c r="T314" s="116"/>
      <c r="U314" s="116"/>
      <c r="V314" s="116"/>
      <c r="W314" s="116"/>
      <c r="X314" s="116"/>
      <c r="Y314" s="116"/>
      <c r="Z314" s="116"/>
      <c r="AA314" s="116"/>
      <c r="AB314" s="116"/>
      <c r="AC314" s="116"/>
      <c r="AD314" s="116"/>
      <c r="AE314" s="116"/>
      <c r="AF314" s="116"/>
      <c r="AG314" s="116"/>
      <c r="AH314" s="116" t="s">
        <v>2442</v>
      </c>
      <c r="AI314" s="116"/>
      <c r="AJ314" s="116"/>
      <c r="AK314" s="116"/>
      <c r="AL314" s="116"/>
      <c r="AM314" s="116"/>
      <c r="AN314" s="116"/>
      <c r="AO314" s="116"/>
      <c r="AP314" s="116"/>
      <c r="AQ314" s="116"/>
      <c r="AR314" s="116"/>
      <c r="AS314" s="116"/>
      <c r="AT314" s="116"/>
      <c r="AU314" s="116"/>
      <c r="AV314" s="116"/>
      <c r="AW314" s="116"/>
      <c r="AX314" s="116"/>
      <c r="AY314" s="116"/>
      <c r="AZ314" s="116"/>
      <c r="BA314" s="116"/>
      <c r="BB314" s="113"/>
    </row>
    <row r="315" spans="1:54" customFormat="1" ht="12.75" customHeight="1">
      <c r="A315" s="116"/>
      <c r="B315" s="116" t="s">
        <v>2467</v>
      </c>
      <c r="C315" s="116"/>
      <c r="D315" s="116"/>
      <c r="E315" s="116"/>
      <c r="F315" s="116"/>
      <c r="G315" s="116"/>
      <c r="H315" s="116"/>
      <c r="I315" s="116"/>
      <c r="J315" s="116"/>
      <c r="K315" s="116"/>
      <c r="L315" s="116"/>
      <c r="M315" s="116"/>
      <c r="N315" s="116"/>
      <c r="O315" s="116"/>
      <c r="P315" s="116"/>
      <c r="Q315" s="116"/>
      <c r="R315" s="116"/>
      <c r="S315" s="116"/>
      <c r="T315" s="116"/>
      <c r="U315" s="116"/>
      <c r="V315" s="116"/>
      <c r="W315" s="116"/>
      <c r="X315" s="116"/>
      <c r="Y315" s="116"/>
      <c r="Z315" s="116"/>
      <c r="AA315" s="116"/>
      <c r="AB315" s="116"/>
      <c r="AC315" s="116"/>
      <c r="AD315" s="116"/>
      <c r="AE315" s="116"/>
      <c r="AF315" s="116"/>
      <c r="AG315" s="116"/>
      <c r="AH315" s="116" t="s">
        <v>2444</v>
      </c>
      <c r="AI315" s="116"/>
      <c r="AJ315" s="116"/>
      <c r="AK315" s="116"/>
      <c r="AL315" s="116"/>
      <c r="AM315" s="116"/>
      <c r="AN315" s="116"/>
      <c r="AO315" s="116"/>
      <c r="AP315" s="116"/>
      <c r="AQ315" s="116"/>
      <c r="AR315" s="116"/>
      <c r="AS315" s="116"/>
      <c r="AT315" s="116"/>
      <c r="AU315" s="116"/>
      <c r="AV315" s="116"/>
      <c r="AW315" s="116"/>
      <c r="AX315" s="116"/>
      <c r="AY315" s="116"/>
      <c r="AZ315" s="116"/>
      <c r="BA315" s="116"/>
      <c r="BB315" s="113"/>
    </row>
    <row r="316" spans="1:54" customFormat="1" ht="12.75" customHeight="1">
      <c r="A316" s="116"/>
      <c r="B316" s="116" t="s">
        <v>2468</v>
      </c>
      <c r="C316" s="116"/>
      <c r="D316" s="116"/>
      <c r="E316" s="116"/>
      <c r="F316" s="116"/>
      <c r="G316" s="116"/>
      <c r="H316" s="116"/>
      <c r="I316" s="116"/>
      <c r="J316" s="116"/>
      <c r="K316" s="116"/>
      <c r="L316" s="116"/>
      <c r="M316" s="116"/>
      <c r="N316" s="116"/>
      <c r="O316" s="116"/>
      <c r="P316" s="116"/>
      <c r="Q316" s="116"/>
      <c r="R316" s="116"/>
      <c r="S316" s="116"/>
      <c r="T316" s="116"/>
      <c r="U316" s="116"/>
      <c r="V316" s="116"/>
      <c r="W316" s="116"/>
      <c r="X316" s="116"/>
      <c r="Y316" s="116"/>
      <c r="Z316" s="116"/>
      <c r="AA316" s="116"/>
      <c r="AB316" s="116"/>
      <c r="AC316" s="116"/>
      <c r="AD316" s="116"/>
      <c r="AE316" s="116"/>
      <c r="AF316" s="116"/>
      <c r="AG316" s="116"/>
      <c r="AH316" s="116" t="s">
        <v>2446</v>
      </c>
      <c r="AI316" s="116"/>
      <c r="AJ316" s="116"/>
      <c r="AK316" s="116"/>
      <c r="AL316" s="116"/>
      <c r="AM316" s="116"/>
      <c r="AN316" s="116"/>
      <c r="AO316" s="116"/>
      <c r="AP316" s="116"/>
      <c r="AQ316" s="116"/>
      <c r="AR316" s="116"/>
      <c r="AS316" s="116"/>
      <c r="AT316" s="116"/>
      <c r="AU316" s="116"/>
      <c r="AV316" s="116"/>
      <c r="AW316" s="116"/>
      <c r="AX316" s="116"/>
      <c r="AY316" s="116"/>
      <c r="AZ316" s="116"/>
      <c r="BA316" s="116"/>
      <c r="BB316" s="113"/>
    </row>
    <row r="317" spans="1:54" customFormat="1" ht="12.75" customHeight="1">
      <c r="A317" s="116"/>
      <c r="B317" s="116" t="s">
        <v>2469</v>
      </c>
      <c r="C317" s="116"/>
      <c r="D317" s="116"/>
      <c r="E317" s="116"/>
      <c r="F317" s="116"/>
      <c r="G317" s="116"/>
      <c r="H317" s="116"/>
      <c r="I317" s="116"/>
      <c r="J317" s="116"/>
      <c r="K317" s="116"/>
      <c r="L317" s="116"/>
      <c r="M317" s="116"/>
      <c r="N317" s="116"/>
      <c r="O317" s="116"/>
      <c r="P317" s="116"/>
      <c r="Q317" s="116"/>
      <c r="R317" s="116"/>
      <c r="S317" s="116"/>
      <c r="T317" s="116"/>
      <c r="U317" s="116"/>
      <c r="V317" s="116"/>
      <c r="W317" s="116"/>
      <c r="X317" s="116"/>
      <c r="Y317" s="116"/>
      <c r="Z317" s="116"/>
      <c r="AA317" s="116"/>
      <c r="AB317" s="116"/>
      <c r="AC317" s="116"/>
      <c r="AD317" s="116"/>
      <c r="AE317" s="116"/>
      <c r="AF317" s="116"/>
      <c r="AG317" s="116"/>
      <c r="AH317" s="116" t="s">
        <v>2448</v>
      </c>
      <c r="AI317" s="116"/>
      <c r="AJ317" s="116"/>
      <c r="AK317" s="116"/>
      <c r="AL317" s="116"/>
      <c r="AM317" s="116"/>
      <c r="AN317" s="116"/>
      <c r="AO317" s="116"/>
      <c r="AP317" s="116"/>
      <c r="AQ317" s="116"/>
      <c r="AR317" s="116"/>
      <c r="AS317" s="116"/>
      <c r="AT317" s="116"/>
      <c r="AU317" s="116"/>
      <c r="AV317" s="116"/>
      <c r="AW317" s="116"/>
      <c r="AX317" s="116"/>
      <c r="AY317" s="116"/>
      <c r="AZ317" s="116"/>
      <c r="BA317" s="116"/>
      <c r="BB317" s="113"/>
    </row>
    <row r="318" spans="1:54" customFormat="1" ht="12.75" customHeight="1">
      <c r="A318" s="116"/>
      <c r="B318" s="116" t="s">
        <v>2470</v>
      </c>
      <c r="C318" s="116"/>
      <c r="D318" s="116"/>
      <c r="E318" s="116"/>
      <c r="F318" s="116"/>
      <c r="G318" s="116"/>
      <c r="H318" s="116"/>
      <c r="I318" s="116"/>
      <c r="J318" s="116"/>
      <c r="K318" s="116"/>
      <c r="L318" s="116"/>
      <c r="M318" s="116"/>
      <c r="N318" s="116"/>
      <c r="O318" s="116"/>
      <c r="P318" s="116"/>
      <c r="Q318" s="116"/>
      <c r="R318" s="116"/>
      <c r="S318" s="116"/>
      <c r="T318" s="116"/>
      <c r="U318" s="116"/>
      <c r="V318" s="116"/>
      <c r="W318" s="116"/>
      <c r="X318" s="116"/>
      <c r="Y318" s="116"/>
      <c r="Z318" s="116"/>
      <c r="AA318" s="116"/>
      <c r="AB318" s="116"/>
      <c r="AC318" s="116"/>
      <c r="AD318" s="116"/>
      <c r="AE318" s="116"/>
      <c r="AF318" s="116"/>
      <c r="AG318" s="116"/>
      <c r="AH318" s="116" t="s">
        <v>2450</v>
      </c>
      <c r="AI318" s="116"/>
      <c r="AJ318" s="116"/>
      <c r="AK318" s="116"/>
      <c r="AL318" s="116"/>
      <c r="AM318" s="116"/>
      <c r="AN318" s="116"/>
      <c r="AO318" s="116"/>
      <c r="AP318" s="116"/>
      <c r="AQ318" s="116"/>
      <c r="AR318" s="116"/>
      <c r="AS318" s="116"/>
      <c r="AT318" s="116"/>
      <c r="AU318" s="116"/>
      <c r="AV318" s="116"/>
      <c r="AW318" s="116"/>
      <c r="AX318" s="116"/>
      <c r="AY318" s="116"/>
      <c r="AZ318" s="116"/>
      <c r="BA318" s="116"/>
      <c r="BB318" s="113"/>
    </row>
    <row r="319" spans="1:54" customFormat="1" ht="12.75" customHeight="1">
      <c r="A319" s="116"/>
      <c r="B319" s="116" t="s">
        <v>2471</v>
      </c>
      <c r="C319" s="116"/>
      <c r="D319" s="116"/>
      <c r="E319" s="116"/>
      <c r="F319" s="116"/>
      <c r="G319" s="116"/>
      <c r="H319" s="116"/>
      <c r="I319" s="116"/>
      <c r="J319" s="116"/>
      <c r="K319" s="116"/>
      <c r="L319" s="116"/>
      <c r="M319" s="116"/>
      <c r="N319" s="116"/>
      <c r="O319" s="116"/>
      <c r="P319" s="116"/>
      <c r="Q319" s="116"/>
      <c r="R319" s="116"/>
      <c r="S319" s="116"/>
      <c r="T319" s="116"/>
      <c r="U319" s="116"/>
      <c r="V319" s="116"/>
      <c r="W319" s="116"/>
      <c r="X319" s="116"/>
      <c r="Y319" s="116"/>
      <c r="Z319" s="116"/>
      <c r="AA319" s="116"/>
      <c r="AB319" s="116"/>
      <c r="AC319" s="116"/>
      <c r="AD319" s="116"/>
      <c r="AE319" s="116"/>
      <c r="AF319" s="116"/>
      <c r="AG319" s="116"/>
      <c r="AH319" s="116" t="s">
        <v>2472</v>
      </c>
      <c r="AI319" s="116"/>
      <c r="AJ319" s="116"/>
      <c r="AK319" s="116"/>
      <c r="AL319" s="116"/>
      <c r="AM319" s="116"/>
      <c r="AN319" s="116"/>
      <c r="AO319" s="116"/>
      <c r="AP319" s="116"/>
      <c r="AQ319" s="116"/>
      <c r="AR319" s="116"/>
      <c r="AS319" s="116"/>
      <c r="AT319" s="116"/>
      <c r="AU319" s="116"/>
      <c r="AV319" s="116"/>
      <c r="AW319" s="116"/>
      <c r="AX319" s="116"/>
      <c r="AY319" s="116"/>
      <c r="AZ319" s="116"/>
      <c r="BA319" s="116"/>
      <c r="BB319" s="113"/>
    </row>
    <row r="320" spans="1:54" customFormat="1" ht="12.75" customHeight="1">
      <c r="A320" s="116"/>
      <c r="B320" s="116" t="s">
        <v>2473</v>
      </c>
      <c r="C320" s="116"/>
      <c r="D320" s="116"/>
      <c r="E320" s="116"/>
      <c r="F320" s="116"/>
      <c r="G320" s="116"/>
      <c r="H320" s="116"/>
      <c r="I320" s="116"/>
      <c r="J320" s="116"/>
      <c r="K320" s="116"/>
      <c r="L320" s="116"/>
      <c r="M320" s="116"/>
      <c r="N320" s="116"/>
      <c r="O320" s="116"/>
      <c r="P320" s="116"/>
      <c r="Q320" s="116"/>
      <c r="R320" s="116"/>
      <c r="S320" s="116"/>
      <c r="T320" s="116"/>
      <c r="U320" s="116"/>
      <c r="V320" s="116"/>
      <c r="W320" s="116"/>
      <c r="X320" s="116"/>
      <c r="Y320" s="116"/>
      <c r="Z320" s="116"/>
      <c r="AA320" s="116"/>
      <c r="AB320" s="116"/>
      <c r="AC320" s="116"/>
      <c r="AD320" s="116"/>
      <c r="AE320" s="116"/>
      <c r="AF320" s="116"/>
      <c r="AG320" s="116"/>
      <c r="AH320" s="116" t="s">
        <v>2474</v>
      </c>
      <c r="AI320" s="116"/>
      <c r="AJ320" s="116"/>
      <c r="AK320" s="116"/>
      <c r="AL320" s="116"/>
      <c r="AM320" s="116"/>
      <c r="AN320" s="116"/>
      <c r="AO320" s="116"/>
      <c r="AP320" s="116"/>
      <c r="AQ320" s="116"/>
      <c r="AR320" s="116"/>
      <c r="AS320" s="116"/>
      <c r="AT320" s="116"/>
      <c r="AU320" s="116"/>
      <c r="AV320" s="116"/>
      <c r="AW320" s="116"/>
      <c r="AX320" s="116"/>
      <c r="AY320" s="116"/>
      <c r="AZ320" s="116"/>
      <c r="BA320" s="116"/>
      <c r="BB320" s="113"/>
    </row>
    <row r="321" spans="1:54" customFormat="1" ht="12.75" customHeight="1">
      <c r="A321" s="116"/>
      <c r="B321" s="116" t="s">
        <v>2475</v>
      </c>
      <c r="C321" s="116"/>
      <c r="D321" s="116"/>
      <c r="E321" s="116"/>
      <c r="F321" s="116"/>
      <c r="G321" s="116"/>
      <c r="H321" s="116"/>
      <c r="I321" s="116"/>
      <c r="J321" s="116"/>
      <c r="K321" s="116"/>
      <c r="L321" s="116"/>
      <c r="M321" s="116"/>
      <c r="N321" s="116"/>
      <c r="O321" s="116"/>
      <c r="P321" s="116"/>
      <c r="Q321" s="116"/>
      <c r="R321" s="116"/>
      <c r="S321" s="116"/>
      <c r="T321" s="116"/>
      <c r="U321" s="116"/>
      <c r="V321" s="116"/>
      <c r="W321" s="116"/>
      <c r="X321" s="116"/>
      <c r="Y321" s="116"/>
      <c r="Z321" s="116"/>
      <c r="AA321" s="116"/>
      <c r="AB321" s="116"/>
      <c r="AC321" s="116"/>
      <c r="AD321" s="116"/>
      <c r="AE321" s="116"/>
      <c r="AF321" s="116"/>
      <c r="AG321" s="116"/>
      <c r="AH321" s="116" t="s">
        <v>2476</v>
      </c>
      <c r="AI321" s="116"/>
      <c r="AJ321" s="116"/>
      <c r="AK321" s="116"/>
      <c r="AL321" s="116"/>
      <c r="AM321" s="116"/>
      <c r="AN321" s="116"/>
      <c r="AO321" s="116"/>
      <c r="AP321" s="116"/>
      <c r="AQ321" s="116"/>
      <c r="AR321" s="116"/>
      <c r="AS321" s="116"/>
      <c r="AT321" s="116"/>
      <c r="AU321" s="116"/>
      <c r="AV321" s="116"/>
      <c r="AW321" s="116"/>
      <c r="AX321" s="116"/>
      <c r="AY321" s="116"/>
      <c r="AZ321" s="116"/>
      <c r="BA321" s="116"/>
      <c r="BB321" s="113"/>
    </row>
    <row r="322" spans="1:54" customFormat="1" ht="12.75" customHeight="1">
      <c r="A322" s="116"/>
      <c r="B322" s="116" t="s">
        <v>2477</v>
      </c>
      <c r="C322" s="116"/>
      <c r="D322" s="116"/>
      <c r="E322" s="116"/>
      <c r="F322" s="116"/>
      <c r="G322" s="116"/>
      <c r="H322" s="116"/>
      <c r="I322" s="116"/>
      <c r="J322" s="116"/>
      <c r="K322" s="116"/>
      <c r="L322" s="116"/>
      <c r="M322" s="116"/>
      <c r="N322" s="116"/>
      <c r="O322" s="116"/>
      <c r="P322" s="116"/>
      <c r="Q322" s="116"/>
      <c r="R322" s="116"/>
      <c r="S322" s="116"/>
      <c r="T322" s="116"/>
      <c r="U322" s="116"/>
      <c r="V322" s="116"/>
      <c r="W322" s="116"/>
      <c r="X322" s="116"/>
      <c r="Y322" s="116"/>
      <c r="Z322" s="116"/>
      <c r="AA322" s="116"/>
      <c r="AB322" s="116"/>
      <c r="AC322" s="116"/>
      <c r="AD322" s="116"/>
      <c r="AE322" s="116"/>
      <c r="AF322" s="116"/>
      <c r="AG322" s="116"/>
      <c r="AH322" s="116" t="s">
        <v>2478</v>
      </c>
      <c r="AI322" s="116"/>
      <c r="AJ322" s="116"/>
      <c r="AK322" s="116"/>
      <c r="AL322" s="116"/>
      <c r="AM322" s="116"/>
      <c r="AN322" s="116"/>
      <c r="AO322" s="116"/>
      <c r="AP322" s="116"/>
      <c r="AQ322" s="116"/>
      <c r="AR322" s="116"/>
      <c r="AS322" s="116"/>
      <c r="AT322" s="116"/>
      <c r="AU322" s="116"/>
      <c r="AV322" s="116"/>
      <c r="AW322" s="116"/>
      <c r="AX322" s="116"/>
      <c r="AY322" s="116"/>
      <c r="AZ322" s="116"/>
      <c r="BA322" s="116"/>
      <c r="BB322" s="113"/>
    </row>
    <row r="323" spans="1:54" customFormat="1" ht="12.75" customHeight="1">
      <c r="A323" s="116"/>
      <c r="B323" s="116" t="s">
        <v>2479</v>
      </c>
      <c r="C323" s="116"/>
      <c r="D323" s="116"/>
      <c r="E323" s="116"/>
      <c r="F323" s="116"/>
      <c r="G323" s="116"/>
      <c r="H323" s="116"/>
      <c r="I323" s="116"/>
      <c r="J323" s="116"/>
      <c r="K323" s="116"/>
      <c r="L323" s="116"/>
      <c r="M323" s="116"/>
      <c r="N323" s="116"/>
      <c r="O323" s="116"/>
      <c r="P323" s="116"/>
      <c r="Q323" s="116"/>
      <c r="R323" s="116"/>
      <c r="S323" s="116"/>
      <c r="T323" s="116"/>
      <c r="U323" s="116"/>
      <c r="V323" s="116"/>
      <c r="W323" s="116"/>
      <c r="X323" s="116"/>
      <c r="Y323" s="116"/>
      <c r="Z323" s="116"/>
      <c r="AA323" s="116"/>
      <c r="AB323" s="116"/>
      <c r="AC323" s="116"/>
      <c r="AD323" s="116"/>
      <c r="AE323" s="116"/>
      <c r="AF323" s="116"/>
      <c r="AG323" s="116"/>
      <c r="AH323" s="116" t="s">
        <v>2480</v>
      </c>
      <c r="AI323" s="116"/>
      <c r="AJ323" s="116"/>
      <c r="AK323" s="116"/>
      <c r="AL323" s="116"/>
      <c r="AM323" s="116"/>
      <c r="AN323" s="116"/>
      <c r="AO323" s="116"/>
      <c r="AP323" s="116"/>
      <c r="AQ323" s="116"/>
      <c r="AR323" s="116"/>
      <c r="AS323" s="116"/>
      <c r="AT323" s="116"/>
      <c r="AU323" s="116"/>
      <c r="AV323" s="116"/>
      <c r="AW323" s="116"/>
      <c r="AX323" s="116"/>
      <c r="AY323" s="116"/>
      <c r="AZ323" s="116"/>
      <c r="BA323" s="116"/>
      <c r="BB323" s="113"/>
    </row>
    <row r="324" spans="1:54">
      <c r="A324" s="116"/>
      <c r="B324" s="18"/>
      <c r="C324" s="116"/>
      <c r="D324" s="116"/>
      <c r="E324" s="116"/>
      <c r="F324" s="116"/>
      <c r="G324" s="116"/>
      <c r="H324" s="116"/>
      <c r="I324" s="116"/>
      <c r="J324" s="116"/>
      <c r="K324" s="116"/>
      <c r="L324" s="116"/>
      <c r="M324" s="116"/>
      <c r="N324" s="116"/>
      <c r="O324" s="116"/>
      <c r="P324" s="116"/>
      <c r="Q324" s="116"/>
      <c r="R324" s="116"/>
      <c r="S324" s="116"/>
      <c r="T324" s="116"/>
      <c r="U324" s="116"/>
      <c r="V324" s="116"/>
      <c r="W324" s="116"/>
      <c r="X324" s="116"/>
      <c r="Y324" s="116"/>
      <c r="Z324" s="116"/>
      <c r="AA324" s="116"/>
      <c r="AB324" s="116"/>
      <c r="AC324" s="116"/>
      <c r="AD324" s="116"/>
      <c r="AE324" s="116"/>
      <c r="AF324" s="116"/>
      <c r="AG324" s="116"/>
      <c r="AH324" s="116"/>
      <c r="AI324" s="116"/>
      <c r="AJ324" s="116"/>
      <c r="AK324" s="116"/>
      <c r="AL324" s="116"/>
      <c r="AM324" s="116"/>
      <c r="AN324" s="116"/>
      <c r="AO324" s="116"/>
      <c r="AP324" s="116"/>
      <c r="AQ324" s="116"/>
      <c r="AR324" s="116"/>
      <c r="AS324" s="116"/>
      <c r="AT324" s="116"/>
      <c r="AU324" s="116"/>
      <c r="AV324" s="116"/>
      <c r="AW324" s="116"/>
      <c r="AX324" s="116"/>
      <c r="AY324" s="116"/>
      <c r="AZ324" s="116"/>
      <c r="BA324" s="116"/>
      <c r="BB324" s="113"/>
    </row>
    <row r="325" spans="1:54" customFormat="1" ht="12.75" customHeight="1">
      <c r="A325" s="116"/>
      <c r="B325" s="116" t="s">
        <v>2481</v>
      </c>
      <c r="C325" s="116"/>
      <c r="D325" s="116"/>
      <c r="E325" s="116"/>
      <c r="F325" s="116"/>
      <c r="G325" s="116"/>
      <c r="H325" s="116"/>
      <c r="I325" s="116"/>
      <c r="J325" s="116"/>
      <c r="K325" s="116"/>
      <c r="L325" s="116"/>
      <c r="M325" s="116"/>
      <c r="N325" s="116"/>
      <c r="O325" s="116"/>
      <c r="P325" s="116"/>
      <c r="Q325" s="116"/>
      <c r="R325" s="116"/>
      <c r="S325" s="116"/>
      <c r="T325" s="116"/>
      <c r="U325" s="116"/>
      <c r="V325" s="116"/>
      <c r="W325" s="116"/>
      <c r="X325" s="116"/>
      <c r="Y325" s="116"/>
      <c r="Z325" s="116"/>
      <c r="AA325" s="116"/>
      <c r="AB325" s="116"/>
      <c r="AC325" s="116"/>
      <c r="AD325" s="116"/>
      <c r="AE325" s="116"/>
      <c r="AF325" s="116"/>
      <c r="AG325" s="116"/>
      <c r="AH325" s="116" t="s">
        <v>2432</v>
      </c>
      <c r="AI325" s="116"/>
      <c r="AJ325" s="116"/>
      <c r="AK325" s="116"/>
      <c r="AL325" s="116"/>
      <c r="AM325" s="116"/>
      <c r="AN325" s="116"/>
      <c r="AO325" s="116"/>
      <c r="AP325" s="116"/>
      <c r="AQ325" s="116"/>
      <c r="AR325" s="116"/>
      <c r="AS325" s="116"/>
      <c r="AT325" s="116"/>
      <c r="AU325" s="116"/>
      <c r="AV325" s="116"/>
      <c r="AW325" s="116"/>
      <c r="AX325" s="116"/>
      <c r="AY325" s="116"/>
      <c r="AZ325" s="116"/>
      <c r="BA325" s="116"/>
      <c r="BB325" s="113"/>
    </row>
    <row r="326" spans="1:54" customFormat="1" ht="12.75" customHeight="1">
      <c r="A326" s="116"/>
      <c r="B326" s="116" t="s">
        <v>2482</v>
      </c>
      <c r="C326" s="116"/>
      <c r="D326" s="116"/>
      <c r="E326" s="116"/>
      <c r="F326" s="116"/>
      <c r="G326" s="116"/>
      <c r="H326" s="116"/>
      <c r="I326" s="116"/>
      <c r="J326" s="116"/>
      <c r="K326" s="116"/>
      <c r="L326" s="116"/>
      <c r="M326" s="116"/>
      <c r="N326" s="116"/>
      <c r="O326" s="116"/>
      <c r="P326" s="116"/>
      <c r="Q326" s="116"/>
      <c r="R326" s="116"/>
      <c r="S326" s="116"/>
      <c r="T326" s="116"/>
      <c r="U326" s="116"/>
      <c r="V326" s="116"/>
      <c r="W326" s="116"/>
      <c r="X326" s="116"/>
      <c r="Y326" s="116"/>
      <c r="Z326" s="116"/>
      <c r="AA326" s="116"/>
      <c r="AB326" s="116"/>
      <c r="AC326" s="116"/>
      <c r="AD326" s="116"/>
      <c r="AE326" s="116"/>
      <c r="AF326" s="116"/>
      <c r="AG326" s="116"/>
      <c r="AH326" s="116" t="s">
        <v>2483</v>
      </c>
      <c r="AI326" s="116"/>
      <c r="AJ326" s="116"/>
      <c r="AK326" s="116"/>
      <c r="AL326" s="116"/>
      <c r="AM326" s="116"/>
      <c r="AN326" s="116"/>
      <c r="AO326" s="116"/>
      <c r="AP326" s="116"/>
      <c r="AQ326" s="116"/>
      <c r="AR326" s="116"/>
      <c r="AS326" s="116"/>
      <c r="AT326" s="116"/>
      <c r="AU326" s="116"/>
      <c r="AV326" s="116"/>
      <c r="AW326" s="116"/>
      <c r="AX326" s="116"/>
      <c r="AY326" s="116"/>
      <c r="AZ326" s="116"/>
      <c r="BA326" s="116"/>
      <c r="BB326" s="113"/>
    </row>
    <row r="327" spans="1:54" customFormat="1" ht="12.75" customHeight="1">
      <c r="A327" s="116"/>
      <c r="B327" s="116" t="s">
        <v>2484</v>
      </c>
      <c r="C327" s="116"/>
      <c r="D327" s="116"/>
      <c r="E327" s="116"/>
      <c r="F327" s="116"/>
      <c r="G327" s="116"/>
      <c r="H327" s="116"/>
      <c r="I327" s="116"/>
      <c r="J327" s="116"/>
      <c r="K327" s="116"/>
      <c r="L327" s="116"/>
      <c r="M327" s="116"/>
      <c r="N327" s="116"/>
      <c r="O327" s="116"/>
      <c r="P327" s="116"/>
      <c r="Q327" s="116"/>
      <c r="R327" s="116"/>
      <c r="S327" s="116"/>
      <c r="T327" s="116"/>
      <c r="U327" s="116"/>
      <c r="V327" s="116"/>
      <c r="W327" s="116"/>
      <c r="X327" s="116"/>
      <c r="Y327" s="116"/>
      <c r="Z327" s="116"/>
      <c r="AA327" s="116"/>
      <c r="AB327" s="116"/>
      <c r="AC327" s="116"/>
      <c r="AD327" s="116"/>
      <c r="AE327" s="116"/>
      <c r="AF327" s="116"/>
      <c r="AG327" s="116"/>
      <c r="AH327" s="116" t="s">
        <v>2485</v>
      </c>
      <c r="AI327" s="116"/>
      <c r="AJ327" s="116"/>
      <c r="AK327" s="116"/>
      <c r="AL327" s="116"/>
      <c r="AM327" s="116"/>
      <c r="AN327" s="116"/>
      <c r="AO327" s="116"/>
      <c r="AP327" s="116"/>
      <c r="AQ327" s="116"/>
      <c r="AR327" s="116"/>
      <c r="AS327" s="116"/>
      <c r="AT327" s="116"/>
      <c r="AU327" s="116"/>
      <c r="AV327" s="116"/>
      <c r="AW327" s="116"/>
      <c r="AX327" s="116"/>
      <c r="AY327" s="116"/>
      <c r="AZ327" s="116"/>
      <c r="BA327" s="116"/>
      <c r="BB327" s="113"/>
    </row>
    <row r="328" spans="1:54" customFormat="1" ht="12.75" customHeight="1">
      <c r="A328" s="116"/>
      <c r="B328" s="116" t="s">
        <v>2486</v>
      </c>
      <c r="C328" s="116"/>
      <c r="D328" s="116"/>
      <c r="E328" s="116"/>
      <c r="F328" s="116"/>
      <c r="G328" s="116"/>
      <c r="H328" s="116"/>
      <c r="I328" s="116"/>
      <c r="J328" s="116"/>
      <c r="K328" s="116"/>
      <c r="L328" s="116"/>
      <c r="M328" s="116"/>
      <c r="N328" s="116"/>
      <c r="O328" s="116"/>
      <c r="P328" s="116"/>
      <c r="Q328" s="116"/>
      <c r="R328" s="116"/>
      <c r="S328" s="116"/>
      <c r="T328" s="116"/>
      <c r="U328" s="116"/>
      <c r="V328" s="116"/>
      <c r="W328" s="116"/>
      <c r="X328" s="116"/>
      <c r="Y328" s="116"/>
      <c r="Z328" s="116"/>
      <c r="AA328" s="116"/>
      <c r="AB328" s="116"/>
      <c r="AC328" s="116"/>
      <c r="AD328" s="116"/>
      <c r="AE328" s="116"/>
      <c r="AF328" s="116"/>
      <c r="AG328" s="116"/>
      <c r="AH328" s="116" t="s">
        <v>2487</v>
      </c>
      <c r="AI328" s="116"/>
      <c r="AJ328" s="116"/>
      <c r="AK328" s="116"/>
      <c r="AL328" s="116"/>
      <c r="AM328" s="116"/>
      <c r="AN328" s="116"/>
      <c r="AO328" s="116"/>
      <c r="AP328" s="116"/>
      <c r="AQ328" s="116"/>
      <c r="AR328" s="116"/>
      <c r="AS328" s="116"/>
      <c r="AT328" s="116"/>
      <c r="AU328" s="116"/>
      <c r="AV328" s="116"/>
      <c r="AW328" s="116"/>
      <c r="AX328" s="116"/>
      <c r="AY328" s="116"/>
      <c r="AZ328" s="116"/>
      <c r="BA328" s="116"/>
      <c r="BB328" s="113"/>
    </row>
    <row r="329" spans="1:54" customFormat="1" ht="12.75" customHeight="1">
      <c r="A329" s="116"/>
      <c r="B329" s="116" t="s">
        <v>2488</v>
      </c>
      <c r="C329" s="116"/>
      <c r="D329" s="116"/>
      <c r="E329" s="116"/>
      <c r="F329" s="116"/>
      <c r="G329" s="116"/>
      <c r="H329" s="116"/>
      <c r="I329" s="116"/>
      <c r="J329" s="116"/>
      <c r="K329" s="116"/>
      <c r="L329" s="116"/>
      <c r="M329" s="116"/>
      <c r="N329" s="116"/>
      <c r="O329" s="116"/>
      <c r="P329" s="116"/>
      <c r="Q329" s="116"/>
      <c r="R329" s="116"/>
      <c r="S329" s="116"/>
      <c r="T329" s="116"/>
      <c r="U329" s="116"/>
      <c r="V329" s="116"/>
      <c r="W329" s="116"/>
      <c r="X329" s="116"/>
      <c r="Y329" s="116"/>
      <c r="Z329" s="116"/>
      <c r="AA329" s="116"/>
      <c r="AB329" s="116"/>
      <c r="AC329" s="116"/>
      <c r="AD329" s="116"/>
      <c r="AE329" s="116"/>
      <c r="AF329" s="116"/>
      <c r="AG329" s="116"/>
      <c r="AH329" s="116" t="s">
        <v>2489</v>
      </c>
      <c r="AI329" s="116"/>
      <c r="AJ329" s="116"/>
      <c r="AK329" s="116"/>
      <c r="AL329" s="116"/>
      <c r="AM329" s="116"/>
      <c r="AN329" s="116"/>
      <c r="AO329" s="116"/>
      <c r="AP329" s="116"/>
      <c r="AQ329" s="116"/>
      <c r="AR329" s="116"/>
      <c r="AS329" s="116"/>
      <c r="AT329" s="116"/>
      <c r="AU329" s="116"/>
      <c r="AV329" s="116"/>
      <c r="AW329" s="116"/>
      <c r="AX329" s="116"/>
      <c r="AY329" s="116"/>
      <c r="AZ329" s="116"/>
      <c r="BA329" s="116"/>
      <c r="BB329" s="113"/>
    </row>
    <row r="330" spans="1:54" customFormat="1" ht="12.75" customHeight="1">
      <c r="A330" s="116"/>
      <c r="B330" s="116" t="s">
        <v>2490</v>
      </c>
      <c r="C330" s="116"/>
      <c r="D330" s="116"/>
      <c r="E330" s="116"/>
      <c r="F330" s="116"/>
      <c r="G330" s="116"/>
      <c r="H330" s="116"/>
      <c r="I330" s="116"/>
      <c r="J330" s="116"/>
      <c r="K330" s="116"/>
      <c r="L330" s="116"/>
      <c r="M330" s="116"/>
      <c r="N330" s="116"/>
      <c r="O330" s="116"/>
      <c r="P330" s="116"/>
      <c r="Q330" s="116"/>
      <c r="R330" s="116"/>
      <c r="S330" s="116"/>
      <c r="T330" s="116"/>
      <c r="U330" s="116"/>
      <c r="V330" s="116"/>
      <c r="W330" s="116"/>
      <c r="X330" s="116"/>
      <c r="Y330" s="116"/>
      <c r="Z330" s="116"/>
      <c r="AA330" s="116"/>
      <c r="AB330" s="116"/>
      <c r="AC330" s="116"/>
      <c r="AD330" s="116"/>
      <c r="AE330" s="116"/>
      <c r="AF330" s="116"/>
      <c r="AG330" s="116"/>
      <c r="AH330" s="116" t="s">
        <v>2442</v>
      </c>
      <c r="AI330" s="116"/>
      <c r="AJ330" s="116"/>
      <c r="AK330" s="116"/>
      <c r="AL330" s="116"/>
      <c r="AM330" s="116"/>
      <c r="AN330" s="116"/>
      <c r="AO330" s="116"/>
      <c r="AP330" s="116"/>
      <c r="AQ330" s="116"/>
      <c r="AR330" s="116"/>
      <c r="AS330" s="116"/>
      <c r="AT330" s="116"/>
      <c r="AU330" s="116"/>
      <c r="AV330" s="116"/>
      <c r="AW330" s="116"/>
      <c r="AX330" s="116"/>
      <c r="AY330" s="116"/>
      <c r="AZ330" s="116"/>
      <c r="BA330" s="116"/>
      <c r="BB330" s="113"/>
    </row>
    <row r="331" spans="1:54" customFormat="1" ht="12.75" customHeight="1">
      <c r="A331" s="116"/>
      <c r="B331" s="116" t="s">
        <v>2491</v>
      </c>
      <c r="C331" s="116"/>
      <c r="D331" s="116"/>
      <c r="E331" s="116"/>
      <c r="F331" s="116"/>
      <c r="G331" s="116"/>
      <c r="H331" s="116"/>
      <c r="I331" s="116"/>
      <c r="J331" s="116"/>
      <c r="K331" s="116"/>
      <c r="L331" s="116"/>
      <c r="M331" s="116"/>
      <c r="N331" s="116"/>
      <c r="O331" s="116"/>
      <c r="P331" s="116"/>
      <c r="Q331" s="116"/>
      <c r="R331" s="116"/>
      <c r="S331" s="116"/>
      <c r="T331" s="116"/>
      <c r="U331" s="116"/>
      <c r="V331" s="116"/>
      <c r="W331" s="116"/>
      <c r="X331" s="116"/>
      <c r="Y331" s="116"/>
      <c r="Z331" s="116"/>
      <c r="AA331" s="116"/>
      <c r="AB331" s="116"/>
      <c r="AC331" s="116"/>
      <c r="AD331" s="116"/>
      <c r="AE331" s="116"/>
      <c r="AF331" s="116"/>
      <c r="AG331" s="116"/>
      <c r="AH331" s="116" t="s">
        <v>2483</v>
      </c>
      <c r="AI331" s="116"/>
      <c r="AJ331" s="116"/>
      <c r="AK331" s="116"/>
      <c r="AL331" s="116"/>
      <c r="AM331" s="116"/>
      <c r="AN331" s="116"/>
      <c r="AO331" s="116"/>
      <c r="AP331" s="116"/>
      <c r="AQ331" s="116"/>
      <c r="AR331" s="116"/>
      <c r="AS331" s="116"/>
      <c r="AT331" s="116"/>
      <c r="AU331" s="116"/>
      <c r="AV331" s="116"/>
      <c r="AW331" s="116"/>
      <c r="AX331" s="116"/>
      <c r="AY331" s="116"/>
      <c r="AZ331" s="116"/>
      <c r="BA331" s="116"/>
      <c r="BB331" s="113"/>
    </row>
    <row r="332" spans="1:54" customFormat="1" ht="12.75" customHeight="1">
      <c r="A332" s="116"/>
      <c r="B332" s="116" t="s">
        <v>2492</v>
      </c>
      <c r="C332" s="116"/>
      <c r="D332" s="116"/>
      <c r="E332" s="116"/>
      <c r="F332" s="116"/>
      <c r="G332" s="116"/>
      <c r="H332" s="116"/>
      <c r="I332" s="116"/>
      <c r="J332" s="116"/>
      <c r="K332" s="116"/>
      <c r="L332" s="116"/>
      <c r="M332" s="116"/>
      <c r="N332" s="116"/>
      <c r="O332" s="116"/>
      <c r="P332" s="116"/>
      <c r="Q332" s="116"/>
      <c r="R332" s="116"/>
      <c r="S332" s="116"/>
      <c r="T332" s="116"/>
      <c r="U332" s="116"/>
      <c r="V332" s="116"/>
      <c r="W332" s="116"/>
      <c r="X332" s="116"/>
      <c r="Y332" s="116"/>
      <c r="Z332" s="116"/>
      <c r="AA332" s="116"/>
      <c r="AB332" s="116"/>
      <c r="AC332" s="116"/>
      <c r="AD332" s="116"/>
      <c r="AE332" s="116"/>
      <c r="AF332" s="116"/>
      <c r="AG332" s="116"/>
      <c r="AH332" s="116" t="s">
        <v>2485</v>
      </c>
      <c r="AI332" s="116"/>
      <c r="AJ332" s="116"/>
      <c r="AK332" s="116"/>
      <c r="AL332" s="116"/>
      <c r="AM332" s="116"/>
      <c r="AN332" s="116"/>
      <c r="AO332" s="116"/>
      <c r="AP332" s="116"/>
      <c r="AQ332" s="116"/>
      <c r="AR332" s="116"/>
      <c r="AS332" s="116"/>
      <c r="AT332" s="116"/>
      <c r="AU332" s="116"/>
      <c r="AV332" s="116"/>
      <c r="AW332" s="116"/>
      <c r="AX332" s="116"/>
      <c r="AY332" s="116"/>
      <c r="AZ332" s="116"/>
      <c r="BA332" s="116"/>
      <c r="BB332" s="113"/>
    </row>
    <row r="333" spans="1:54" customFormat="1" ht="12.75" customHeight="1">
      <c r="A333" s="116"/>
      <c r="B333" s="116" t="s">
        <v>2493</v>
      </c>
      <c r="C333" s="116"/>
      <c r="D333" s="116"/>
      <c r="E333" s="116"/>
      <c r="F333" s="116"/>
      <c r="G333" s="116"/>
      <c r="H333" s="116"/>
      <c r="I333" s="116"/>
      <c r="J333" s="116"/>
      <c r="K333" s="116"/>
      <c r="L333" s="116"/>
      <c r="M333" s="116"/>
      <c r="N333" s="116"/>
      <c r="O333" s="116"/>
      <c r="P333" s="116"/>
      <c r="Q333" s="116"/>
      <c r="R333" s="116"/>
      <c r="S333" s="116"/>
      <c r="T333" s="116"/>
      <c r="U333" s="116"/>
      <c r="V333" s="116"/>
      <c r="W333" s="116"/>
      <c r="X333" s="116"/>
      <c r="Y333" s="116"/>
      <c r="Z333" s="116"/>
      <c r="AA333" s="116"/>
      <c r="AB333" s="116"/>
      <c r="AC333" s="116"/>
      <c r="AD333" s="116"/>
      <c r="AE333" s="116"/>
      <c r="AF333" s="116"/>
      <c r="AG333" s="116"/>
      <c r="AH333" s="116" t="s">
        <v>2487</v>
      </c>
      <c r="AI333" s="116"/>
      <c r="AJ333" s="116"/>
      <c r="AK333" s="116"/>
      <c r="AL333" s="116"/>
      <c r="AM333" s="116"/>
      <c r="AN333" s="116"/>
      <c r="AO333" s="116"/>
      <c r="AP333" s="116"/>
      <c r="AQ333" s="116"/>
      <c r="AR333" s="116"/>
      <c r="AS333" s="116"/>
      <c r="AT333" s="116"/>
      <c r="AU333" s="116"/>
      <c r="AV333" s="116"/>
      <c r="AW333" s="116"/>
      <c r="AX333" s="116"/>
      <c r="AY333" s="116"/>
      <c r="AZ333" s="116"/>
      <c r="BA333" s="116"/>
      <c r="BB333" s="113"/>
    </row>
    <row r="334" spans="1:54" customFormat="1" ht="12.75" customHeight="1">
      <c r="A334" s="116"/>
      <c r="B334" s="116" t="s">
        <v>2494</v>
      </c>
      <c r="C334" s="116"/>
      <c r="D334" s="116"/>
      <c r="E334" s="116"/>
      <c r="F334" s="116"/>
      <c r="G334" s="116"/>
      <c r="H334" s="116"/>
      <c r="I334" s="116"/>
      <c r="J334" s="116"/>
      <c r="K334" s="116"/>
      <c r="L334" s="116"/>
      <c r="M334" s="116"/>
      <c r="N334" s="116"/>
      <c r="O334" s="116"/>
      <c r="P334" s="116"/>
      <c r="Q334" s="116"/>
      <c r="R334" s="116"/>
      <c r="S334" s="116"/>
      <c r="T334" s="116"/>
      <c r="U334" s="116"/>
      <c r="V334" s="116"/>
      <c r="W334" s="116"/>
      <c r="X334" s="116"/>
      <c r="Y334" s="116"/>
      <c r="Z334" s="116"/>
      <c r="AA334" s="116"/>
      <c r="AB334" s="116"/>
      <c r="AC334" s="116"/>
      <c r="AD334" s="116"/>
      <c r="AE334" s="116"/>
      <c r="AF334" s="116"/>
      <c r="AG334" s="116"/>
      <c r="AH334" s="116" t="s">
        <v>2489</v>
      </c>
      <c r="AI334" s="116"/>
      <c r="AJ334" s="116"/>
      <c r="AK334" s="116"/>
      <c r="AL334" s="116"/>
      <c r="AM334" s="116"/>
      <c r="AN334" s="116"/>
      <c r="AO334" s="116"/>
      <c r="AP334" s="116"/>
      <c r="AQ334" s="116"/>
      <c r="AR334" s="116"/>
      <c r="AS334" s="116"/>
      <c r="AT334" s="116"/>
      <c r="AU334" s="116"/>
      <c r="AV334" s="116"/>
      <c r="AW334" s="116"/>
      <c r="AX334" s="116"/>
      <c r="AY334" s="116"/>
      <c r="AZ334" s="116"/>
      <c r="BA334" s="116"/>
      <c r="BB334" s="113"/>
    </row>
    <row r="335" spans="1:54" customFormat="1" ht="12.75" customHeight="1">
      <c r="A335" s="116"/>
      <c r="B335" s="116" t="s">
        <v>2495</v>
      </c>
      <c r="C335" s="116"/>
      <c r="D335" s="116"/>
      <c r="E335" s="116"/>
      <c r="F335" s="116"/>
      <c r="G335" s="116"/>
      <c r="H335" s="116"/>
      <c r="I335" s="116"/>
      <c r="J335" s="116"/>
      <c r="K335" s="116"/>
      <c r="L335" s="116"/>
      <c r="M335" s="116"/>
      <c r="N335" s="116"/>
      <c r="O335" s="116"/>
      <c r="P335" s="116"/>
      <c r="Q335" s="116"/>
      <c r="R335" s="116"/>
      <c r="S335" s="116"/>
      <c r="T335" s="116"/>
      <c r="U335" s="116"/>
      <c r="V335" s="116"/>
      <c r="W335" s="116"/>
      <c r="X335" s="116"/>
      <c r="Y335" s="116"/>
      <c r="Z335" s="116"/>
      <c r="AA335" s="116"/>
      <c r="AB335" s="116"/>
      <c r="AC335" s="116"/>
      <c r="AD335" s="116"/>
      <c r="AE335" s="116"/>
      <c r="AF335" s="116"/>
      <c r="AG335" s="116"/>
      <c r="AH335" s="116" t="s">
        <v>2432</v>
      </c>
      <c r="AI335" s="116"/>
      <c r="AJ335" s="116"/>
      <c r="AK335" s="116"/>
      <c r="AL335" s="116"/>
      <c r="AM335" s="116"/>
      <c r="AN335" s="116"/>
      <c r="AO335" s="116"/>
      <c r="AP335" s="116"/>
      <c r="AQ335" s="116"/>
      <c r="AR335" s="116"/>
      <c r="AS335" s="116"/>
      <c r="AT335" s="116"/>
      <c r="AU335" s="116"/>
      <c r="AV335" s="116"/>
      <c r="AW335" s="116"/>
      <c r="AX335" s="116"/>
      <c r="AY335" s="116"/>
      <c r="AZ335" s="116"/>
      <c r="BA335" s="116"/>
      <c r="BB335" s="113"/>
    </row>
    <row r="336" spans="1:54" customFormat="1" ht="12.75" customHeight="1">
      <c r="A336" s="116"/>
      <c r="B336" s="116" t="s">
        <v>2496</v>
      </c>
      <c r="C336" s="116"/>
      <c r="D336" s="116"/>
      <c r="E336" s="116"/>
      <c r="F336" s="116"/>
      <c r="G336" s="116"/>
      <c r="H336" s="116"/>
      <c r="I336" s="116"/>
      <c r="J336" s="116"/>
      <c r="K336" s="116"/>
      <c r="L336" s="116"/>
      <c r="M336" s="116"/>
      <c r="N336" s="116"/>
      <c r="O336" s="116"/>
      <c r="P336" s="116"/>
      <c r="Q336" s="116"/>
      <c r="R336" s="116"/>
      <c r="S336" s="116"/>
      <c r="T336" s="116"/>
      <c r="U336" s="116"/>
      <c r="V336" s="116"/>
      <c r="W336" s="116"/>
      <c r="X336" s="116"/>
      <c r="Y336" s="116"/>
      <c r="Z336" s="116"/>
      <c r="AA336" s="116"/>
      <c r="AB336" s="116"/>
      <c r="AC336" s="116"/>
      <c r="AD336" s="116"/>
      <c r="AE336" s="116"/>
      <c r="AF336" s="116"/>
      <c r="AG336" s="116"/>
      <c r="AH336" s="116" t="s">
        <v>2483</v>
      </c>
      <c r="AI336" s="116"/>
      <c r="AJ336" s="116"/>
      <c r="AK336" s="116"/>
      <c r="AL336" s="116"/>
      <c r="AM336" s="116"/>
      <c r="AN336" s="116"/>
      <c r="AO336" s="116"/>
      <c r="AP336" s="116"/>
      <c r="AQ336" s="116"/>
      <c r="AR336" s="116"/>
      <c r="AS336" s="116"/>
      <c r="AT336" s="116"/>
      <c r="AU336" s="116"/>
      <c r="AV336" s="116"/>
      <c r="AW336" s="116"/>
      <c r="AX336" s="116"/>
      <c r="AY336" s="116"/>
      <c r="AZ336" s="116"/>
      <c r="BA336" s="116"/>
      <c r="BB336" s="113"/>
    </row>
    <row r="337" spans="1:54" customFormat="1" ht="12.75" customHeight="1">
      <c r="A337" s="116"/>
      <c r="B337" s="116" t="s">
        <v>2497</v>
      </c>
      <c r="C337" s="116"/>
      <c r="D337" s="116"/>
      <c r="E337" s="116"/>
      <c r="F337" s="116"/>
      <c r="G337" s="116"/>
      <c r="H337" s="116"/>
      <c r="I337" s="116"/>
      <c r="J337" s="116"/>
      <c r="K337" s="116"/>
      <c r="L337" s="116"/>
      <c r="M337" s="116"/>
      <c r="N337" s="116"/>
      <c r="O337" s="116"/>
      <c r="P337" s="116"/>
      <c r="Q337" s="116"/>
      <c r="R337" s="116"/>
      <c r="S337" s="116"/>
      <c r="T337" s="116"/>
      <c r="U337" s="116"/>
      <c r="V337" s="116"/>
      <c r="W337" s="116"/>
      <c r="X337" s="116"/>
      <c r="Y337" s="116"/>
      <c r="Z337" s="116"/>
      <c r="AA337" s="116"/>
      <c r="AB337" s="116"/>
      <c r="AC337" s="116"/>
      <c r="AD337" s="116"/>
      <c r="AE337" s="116"/>
      <c r="AF337" s="116"/>
      <c r="AG337" s="116"/>
      <c r="AH337" s="116" t="s">
        <v>2485</v>
      </c>
      <c r="AI337" s="116"/>
      <c r="AJ337" s="116"/>
      <c r="AK337" s="116"/>
      <c r="AL337" s="116"/>
      <c r="AM337" s="116"/>
      <c r="AN337" s="116"/>
      <c r="AO337" s="116"/>
      <c r="AP337" s="116"/>
      <c r="AQ337" s="116"/>
      <c r="AR337" s="116"/>
      <c r="AS337" s="116"/>
      <c r="AT337" s="116"/>
      <c r="AU337" s="116"/>
      <c r="AV337" s="116"/>
      <c r="AW337" s="116"/>
      <c r="AX337" s="116"/>
      <c r="AY337" s="116"/>
      <c r="AZ337" s="116"/>
      <c r="BA337" s="116"/>
      <c r="BB337" s="113"/>
    </row>
    <row r="338" spans="1:54" customFormat="1" ht="12.75" customHeight="1">
      <c r="A338" s="116"/>
      <c r="B338" s="116" t="s">
        <v>2498</v>
      </c>
      <c r="C338" s="116"/>
      <c r="D338" s="116"/>
      <c r="E338" s="116"/>
      <c r="F338" s="116"/>
      <c r="G338" s="116"/>
      <c r="H338" s="116"/>
      <c r="I338" s="116"/>
      <c r="J338" s="116"/>
      <c r="K338" s="116"/>
      <c r="L338" s="116"/>
      <c r="M338" s="116"/>
      <c r="N338" s="116"/>
      <c r="O338" s="116"/>
      <c r="P338" s="116"/>
      <c r="Q338" s="116"/>
      <c r="R338" s="116"/>
      <c r="S338" s="116"/>
      <c r="T338" s="116"/>
      <c r="U338" s="116"/>
      <c r="V338" s="116"/>
      <c r="W338" s="116"/>
      <c r="X338" s="116"/>
      <c r="Y338" s="116"/>
      <c r="Z338" s="116"/>
      <c r="AA338" s="116"/>
      <c r="AB338" s="116"/>
      <c r="AC338" s="116"/>
      <c r="AD338" s="116"/>
      <c r="AE338" s="116"/>
      <c r="AF338" s="116"/>
      <c r="AG338" s="116"/>
      <c r="AH338" s="116" t="s">
        <v>2487</v>
      </c>
      <c r="AI338" s="116"/>
      <c r="AJ338" s="116"/>
      <c r="AK338" s="116"/>
      <c r="AL338" s="116"/>
      <c r="AM338" s="116"/>
      <c r="AN338" s="116"/>
      <c r="AO338" s="116"/>
      <c r="AP338" s="116"/>
      <c r="AQ338" s="116"/>
      <c r="AR338" s="116"/>
      <c r="AS338" s="116"/>
      <c r="AT338" s="116"/>
      <c r="AU338" s="116"/>
      <c r="AV338" s="116"/>
      <c r="AW338" s="116"/>
      <c r="AX338" s="116"/>
      <c r="AY338" s="116"/>
      <c r="AZ338" s="116"/>
      <c r="BA338" s="116"/>
      <c r="BB338" s="113"/>
    </row>
    <row r="339" spans="1:54" customFormat="1" ht="12.75" customHeight="1">
      <c r="A339" s="116"/>
      <c r="B339" s="116" t="s">
        <v>2499</v>
      </c>
      <c r="C339" s="116"/>
      <c r="D339" s="116"/>
      <c r="E339" s="116"/>
      <c r="F339" s="116"/>
      <c r="G339" s="116"/>
      <c r="H339" s="116"/>
      <c r="I339" s="116"/>
      <c r="J339" s="116"/>
      <c r="K339" s="116"/>
      <c r="L339" s="116"/>
      <c r="M339" s="116"/>
      <c r="N339" s="116"/>
      <c r="O339" s="116"/>
      <c r="P339" s="116"/>
      <c r="Q339" s="116"/>
      <c r="R339" s="116"/>
      <c r="S339" s="116"/>
      <c r="T339" s="116"/>
      <c r="U339" s="116"/>
      <c r="V339" s="116"/>
      <c r="W339" s="116"/>
      <c r="X339" s="116"/>
      <c r="Y339" s="116"/>
      <c r="Z339" s="116"/>
      <c r="AA339" s="116"/>
      <c r="AB339" s="116"/>
      <c r="AC339" s="116"/>
      <c r="AD339" s="116"/>
      <c r="AE339" s="116"/>
      <c r="AF339" s="116"/>
      <c r="AG339" s="116"/>
      <c r="AH339" s="116" t="s">
        <v>2489</v>
      </c>
      <c r="AI339" s="116"/>
      <c r="AJ339" s="116"/>
      <c r="AK339" s="116"/>
      <c r="AL339" s="116"/>
      <c r="AM339" s="116"/>
      <c r="AN339" s="116"/>
      <c r="AO339" s="116"/>
      <c r="AP339" s="116"/>
      <c r="AQ339" s="116"/>
      <c r="AR339" s="116"/>
      <c r="AS339" s="116"/>
      <c r="AT339" s="116"/>
      <c r="AU339" s="116"/>
      <c r="AV339" s="116"/>
      <c r="AW339" s="116"/>
      <c r="AX339" s="116"/>
      <c r="AY339" s="116"/>
      <c r="AZ339" s="116"/>
      <c r="BA339" s="116"/>
      <c r="BB339" s="113"/>
    </row>
    <row r="340" spans="1:54" customFormat="1" ht="12.75" customHeight="1">
      <c r="A340" s="116"/>
      <c r="B340" s="116" t="s">
        <v>2500</v>
      </c>
      <c r="C340" s="116"/>
      <c r="D340" s="116"/>
      <c r="E340" s="116"/>
      <c r="F340" s="116"/>
      <c r="G340" s="116"/>
      <c r="H340" s="116"/>
      <c r="I340" s="116"/>
      <c r="J340" s="116"/>
      <c r="K340" s="116"/>
      <c r="L340" s="116"/>
      <c r="M340" s="116"/>
      <c r="N340" s="116"/>
      <c r="O340" s="116"/>
      <c r="P340" s="116"/>
      <c r="Q340" s="116"/>
      <c r="R340" s="116"/>
      <c r="S340" s="116"/>
      <c r="T340" s="116"/>
      <c r="U340" s="116"/>
      <c r="V340" s="116"/>
      <c r="W340" s="116"/>
      <c r="X340" s="116"/>
      <c r="Y340" s="116"/>
      <c r="Z340" s="116"/>
      <c r="AA340" s="116"/>
      <c r="AB340" s="116"/>
      <c r="AC340" s="116"/>
      <c r="AD340" s="116"/>
      <c r="AE340" s="116"/>
      <c r="AF340" s="116"/>
      <c r="AG340" s="116"/>
      <c r="AH340" s="116" t="s">
        <v>2442</v>
      </c>
      <c r="AI340" s="116"/>
      <c r="AJ340" s="116"/>
      <c r="AK340" s="116"/>
      <c r="AL340" s="116"/>
      <c r="AM340" s="116"/>
      <c r="AN340" s="116"/>
      <c r="AO340" s="116"/>
      <c r="AP340" s="116"/>
      <c r="AQ340" s="116"/>
      <c r="AR340" s="116"/>
      <c r="AS340" s="116"/>
      <c r="AT340" s="116"/>
      <c r="AU340" s="116"/>
      <c r="AV340" s="116"/>
      <c r="AW340" s="116"/>
      <c r="AX340" s="116"/>
      <c r="AY340" s="116"/>
      <c r="AZ340" s="116"/>
      <c r="BA340" s="116"/>
      <c r="BB340" s="113"/>
    </row>
    <row r="341" spans="1:54" customFormat="1" ht="12.75" customHeight="1">
      <c r="A341" s="116"/>
      <c r="B341" s="116" t="s">
        <v>2501</v>
      </c>
      <c r="C341" s="116"/>
      <c r="D341" s="116"/>
      <c r="E341" s="116"/>
      <c r="F341" s="116"/>
      <c r="G341" s="116"/>
      <c r="H341" s="116"/>
      <c r="I341" s="116"/>
      <c r="J341" s="116"/>
      <c r="K341" s="116"/>
      <c r="L341" s="116"/>
      <c r="M341" s="116"/>
      <c r="N341" s="116"/>
      <c r="O341" s="116"/>
      <c r="P341" s="116"/>
      <c r="Q341" s="116"/>
      <c r="R341" s="116"/>
      <c r="S341" s="116"/>
      <c r="T341" s="116"/>
      <c r="U341" s="116"/>
      <c r="V341" s="116"/>
      <c r="W341" s="116"/>
      <c r="X341" s="116"/>
      <c r="Y341" s="116"/>
      <c r="Z341" s="116"/>
      <c r="AA341" s="116"/>
      <c r="AB341" s="116"/>
      <c r="AC341" s="116"/>
      <c r="AD341" s="116"/>
      <c r="AE341" s="116"/>
      <c r="AF341" s="116"/>
      <c r="AG341" s="116"/>
      <c r="AH341" s="116" t="s">
        <v>2483</v>
      </c>
      <c r="AI341" s="116"/>
      <c r="AJ341" s="116"/>
      <c r="AK341" s="116"/>
      <c r="AL341" s="116"/>
      <c r="AM341" s="116"/>
      <c r="AN341" s="116"/>
      <c r="AO341" s="116"/>
      <c r="AP341" s="116"/>
      <c r="AQ341" s="116"/>
      <c r="AR341" s="116"/>
      <c r="AS341" s="116"/>
      <c r="AT341" s="116"/>
      <c r="AU341" s="116"/>
      <c r="AV341" s="116"/>
      <c r="AW341" s="116"/>
      <c r="AX341" s="116"/>
      <c r="AY341" s="116"/>
      <c r="AZ341" s="116"/>
      <c r="BA341" s="116"/>
      <c r="BB341" s="113"/>
    </row>
    <row r="342" spans="1:54" customFormat="1" ht="12.75" customHeight="1">
      <c r="A342" s="116"/>
      <c r="B342" s="116" t="s">
        <v>2502</v>
      </c>
      <c r="C342" s="116"/>
      <c r="D342" s="116"/>
      <c r="E342" s="116"/>
      <c r="F342" s="116"/>
      <c r="G342" s="116"/>
      <c r="H342" s="116"/>
      <c r="I342" s="116"/>
      <c r="J342" s="116"/>
      <c r="K342" s="116"/>
      <c r="L342" s="116"/>
      <c r="M342" s="116"/>
      <c r="N342" s="116"/>
      <c r="O342" s="116"/>
      <c r="P342" s="116"/>
      <c r="Q342" s="116"/>
      <c r="R342" s="116"/>
      <c r="S342" s="116"/>
      <c r="T342" s="116"/>
      <c r="U342" s="116"/>
      <c r="V342" s="116"/>
      <c r="W342" s="116"/>
      <c r="X342" s="116"/>
      <c r="Y342" s="116"/>
      <c r="Z342" s="116"/>
      <c r="AA342" s="116"/>
      <c r="AB342" s="116"/>
      <c r="AC342" s="116"/>
      <c r="AD342" s="116"/>
      <c r="AE342" s="116"/>
      <c r="AF342" s="116"/>
      <c r="AG342" s="116"/>
      <c r="AH342" s="116" t="s">
        <v>2485</v>
      </c>
      <c r="AI342" s="116"/>
      <c r="AJ342" s="116"/>
      <c r="AK342" s="116"/>
      <c r="AL342" s="116"/>
      <c r="AM342" s="116"/>
      <c r="AN342" s="116"/>
      <c r="AO342" s="116"/>
      <c r="AP342" s="116"/>
      <c r="AQ342" s="116"/>
      <c r="AR342" s="116"/>
      <c r="AS342" s="116"/>
      <c r="AT342" s="116"/>
      <c r="AU342" s="116"/>
      <c r="AV342" s="116"/>
      <c r="AW342" s="116"/>
      <c r="AX342" s="116"/>
      <c r="AY342" s="116"/>
      <c r="AZ342" s="116"/>
      <c r="BA342" s="116"/>
      <c r="BB342" s="113"/>
    </row>
    <row r="343" spans="1:54" customFormat="1" ht="12.75" customHeight="1">
      <c r="A343" s="116"/>
      <c r="B343" s="116" t="s">
        <v>2503</v>
      </c>
      <c r="C343" s="116"/>
      <c r="D343" s="116"/>
      <c r="E343" s="116"/>
      <c r="F343" s="116"/>
      <c r="G343" s="116"/>
      <c r="H343" s="116"/>
      <c r="I343" s="116"/>
      <c r="J343" s="116"/>
      <c r="K343" s="116"/>
      <c r="L343" s="116"/>
      <c r="M343" s="116"/>
      <c r="N343" s="116"/>
      <c r="O343" s="116"/>
      <c r="P343" s="116"/>
      <c r="Q343" s="116"/>
      <c r="R343" s="116"/>
      <c r="S343" s="116"/>
      <c r="T343" s="116"/>
      <c r="U343" s="116"/>
      <c r="V343" s="116"/>
      <c r="W343" s="116"/>
      <c r="X343" s="116"/>
      <c r="Y343" s="116"/>
      <c r="Z343" s="116"/>
      <c r="AA343" s="116"/>
      <c r="AB343" s="116"/>
      <c r="AC343" s="116"/>
      <c r="AD343" s="116"/>
      <c r="AE343" s="116"/>
      <c r="AF343" s="116"/>
      <c r="AG343" s="116"/>
      <c r="AH343" s="116" t="s">
        <v>2487</v>
      </c>
      <c r="AI343" s="116"/>
      <c r="AJ343" s="116"/>
      <c r="AK343" s="116"/>
      <c r="AL343" s="116"/>
      <c r="AM343" s="116"/>
      <c r="AN343" s="116"/>
      <c r="AO343" s="116"/>
      <c r="AP343" s="116"/>
      <c r="AQ343" s="116"/>
      <c r="AR343" s="116"/>
      <c r="AS343" s="116"/>
      <c r="AT343" s="116"/>
      <c r="AU343" s="116"/>
      <c r="AV343" s="116"/>
      <c r="AW343" s="116"/>
      <c r="AX343" s="116"/>
      <c r="AY343" s="116"/>
      <c r="AZ343" s="116"/>
      <c r="BA343" s="116"/>
      <c r="BB343" s="113"/>
    </row>
    <row r="344" spans="1:54" customFormat="1" ht="12.75" customHeight="1">
      <c r="A344" s="116"/>
      <c r="B344" s="116" t="s">
        <v>2504</v>
      </c>
      <c r="C344" s="116"/>
      <c r="D344" s="116"/>
      <c r="E344" s="116"/>
      <c r="F344" s="116"/>
      <c r="G344" s="116"/>
      <c r="H344" s="116"/>
      <c r="I344" s="116"/>
      <c r="J344" s="116"/>
      <c r="K344" s="116"/>
      <c r="L344" s="116"/>
      <c r="M344" s="116"/>
      <c r="N344" s="116"/>
      <c r="O344" s="116"/>
      <c r="P344" s="116"/>
      <c r="Q344" s="116"/>
      <c r="R344" s="116"/>
      <c r="S344" s="116"/>
      <c r="T344" s="116"/>
      <c r="U344" s="116"/>
      <c r="V344" s="116"/>
      <c r="W344" s="116"/>
      <c r="X344" s="116"/>
      <c r="Y344" s="116"/>
      <c r="Z344" s="116"/>
      <c r="AA344" s="116"/>
      <c r="AB344" s="116"/>
      <c r="AC344" s="116"/>
      <c r="AD344" s="116"/>
      <c r="AE344" s="116"/>
      <c r="AF344" s="116"/>
      <c r="AG344" s="116"/>
      <c r="AH344" s="116" t="s">
        <v>2489</v>
      </c>
      <c r="AI344" s="116"/>
      <c r="AJ344" s="116"/>
      <c r="AK344" s="116"/>
      <c r="AL344" s="116"/>
      <c r="AM344" s="116"/>
      <c r="AN344" s="116"/>
      <c r="AO344" s="116"/>
      <c r="AP344" s="116"/>
      <c r="AQ344" s="116"/>
      <c r="AR344" s="116"/>
      <c r="AS344" s="116"/>
      <c r="AT344" s="116"/>
      <c r="AU344" s="116"/>
      <c r="AV344" s="116"/>
      <c r="AW344" s="116"/>
      <c r="AX344" s="116"/>
      <c r="AY344" s="116"/>
      <c r="AZ344" s="116"/>
      <c r="BA344" s="116"/>
      <c r="BB344" s="113"/>
    </row>
    <row r="345" spans="1:54" customFormat="1" ht="12.75" customHeight="1">
      <c r="A345" s="116"/>
      <c r="B345" s="116" t="s">
        <v>2505</v>
      </c>
      <c r="C345" s="116"/>
      <c r="D345" s="116"/>
      <c r="E345" s="116"/>
      <c r="F345" s="116"/>
      <c r="G345" s="116"/>
      <c r="H345" s="116"/>
      <c r="I345" s="116"/>
      <c r="J345" s="116"/>
      <c r="K345" s="116"/>
      <c r="L345" s="116"/>
      <c r="M345" s="116"/>
      <c r="N345" s="116"/>
      <c r="O345" s="116"/>
      <c r="P345" s="116"/>
      <c r="Q345" s="116"/>
      <c r="R345" s="116"/>
      <c r="S345" s="116"/>
      <c r="T345" s="116"/>
      <c r="U345" s="116"/>
      <c r="V345" s="116"/>
      <c r="W345" s="116"/>
      <c r="X345" s="116"/>
      <c r="Y345" s="116"/>
      <c r="Z345" s="116"/>
      <c r="AA345" s="116"/>
      <c r="AB345" s="116"/>
      <c r="AC345" s="116"/>
      <c r="AD345" s="116"/>
      <c r="AE345" s="116"/>
      <c r="AF345" s="116"/>
      <c r="AG345" s="116"/>
      <c r="AH345" s="116" t="s">
        <v>2442</v>
      </c>
      <c r="AI345" s="116"/>
      <c r="AJ345" s="116"/>
      <c r="AK345" s="116"/>
      <c r="AL345" s="116"/>
      <c r="AM345" s="116"/>
      <c r="AN345" s="116"/>
      <c r="AO345" s="116"/>
      <c r="AP345" s="116"/>
      <c r="AQ345" s="116"/>
      <c r="AR345" s="116"/>
      <c r="AS345" s="116"/>
      <c r="AT345" s="116"/>
      <c r="AU345" s="116"/>
      <c r="AV345" s="116"/>
      <c r="AW345" s="116"/>
      <c r="AX345" s="116"/>
      <c r="AY345" s="116"/>
      <c r="AZ345" s="116"/>
      <c r="BA345" s="116"/>
      <c r="BB345" s="113"/>
    </row>
    <row r="346" spans="1:54" customFormat="1" ht="12.75" customHeight="1">
      <c r="A346" s="116"/>
      <c r="B346" s="116" t="s">
        <v>2506</v>
      </c>
      <c r="C346" s="116"/>
      <c r="D346" s="116"/>
      <c r="E346" s="116"/>
      <c r="F346" s="116"/>
      <c r="G346" s="116"/>
      <c r="H346" s="116"/>
      <c r="I346" s="116"/>
      <c r="J346" s="116"/>
      <c r="K346" s="116"/>
      <c r="L346" s="116"/>
      <c r="M346" s="116"/>
      <c r="N346" s="116"/>
      <c r="O346" s="116"/>
      <c r="P346" s="116"/>
      <c r="Q346" s="116"/>
      <c r="R346" s="116"/>
      <c r="S346" s="116"/>
      <c r="T346" s="116"/>
      <c r="U346" s="116"/>
      <c r="V346" s="116"/>
      <c r="W346" s="116"/>
      <c r="X346" s="116"/>
      <c r="Y346" s="116"/>
      <c r="Z346" s="116"/>
      <c r="AA346" s="116"/>
      <c r="AB346" s="116"/>
      <c r="AC346" s="116"/>
      <c r="AD346" s="116"/>
      <c r="AE346" s="116"/>
      <c r="AF346" s="116"/>
      <c r="AG346" s="116"/>
      <c r="AH346" s="116" t="s">
        <v>2483</v>
      </c>
      <c r="AI346" s="116"/>
      <c r="AJ346" s="116"/>
      <c r="AK346" s="116"/>
      <c r="AL346" s="116"/>
      <c r="AM346" s="116"/>
      <c r="AN346" s="116"/>
      <c r="AO346" s="116"/>
      <c r="AP346" s="116"/>
      <c r="AQ346" s="116"/>
      <c r="AR346" s="116"/>
      <c r="AS346" s="116"/>
      <c r="AT346" s="116"/>
      <c r="AU346" s="116"/>
      <c r="AV346" s="116"/>
      <c r="AW346" s="116"/>
      <c r="AX346" s="116"/>
      <c r="AY346" s="116"/>
      <c r="AZ346" s="116"/>
      <c r="BA346" s="116"/>
      <c r="BB346" s="113"/>
    </row>
    <row r="347" spans="1:54" customFormat="1" ht="12.75" customHeight="1">
      <c r="A347" s="116"/>
      <c r="B347" s="116" t="s">
        <v>2507</v>
      </c>
      <c r="C347" s="116"/>
      <c r="D347" s="116"/>
      <c r="E347" s="116"/>
      <c r="F347" s="116"/>
      <c r="G347" s="116"/>
      <c r="H347" s="116"/>
      <c r="I347" s="116"/>
      <c r="J347" s="116"/>
      <c r="K347" s="116"/>
      <c r="L347" s="116"/>
      <c r="M347" s="116"/>
      <c r="N347" s="116"/>
      <c r="O347" s="116"/>
      <c r="P347" s="116"/>
      <c r="Q347" s="116"/>
      <c r="R347" s="116"/>
      <c r="S347" s="116"/>
      <c r="T347" s="116"/>
      <c r="U347" s="116"/>
      <c r="V347" s="116"/>
      <c r="W347" s="116"/>
      <c r="X347" s="116"/>
      <c r="Y347" s="116"/>
      <c r="Z347" s="116"/>
      <c r="AA347" s="116"/>
      <c r="AB347" s="116"/>
      <c r="AC347" s="116"/>
      <c r="AD347" s="116"/>
      <c r="AE347" s="116"/>
      <c r="AF347" s="116"/>
      <c r="AG347" s="116"/>
      <c r="AH347" s="116" t="s">
        <v>2485</v>
      </c>
      <c r="AI347" s="116"/>
      <c r="AJ347" s="116"/>
      <c r="AK347" s="116"/>
      <c r="AL347" s="116"/>
      <c r="AM347" s="116"/>
      <c r="AN347" s="116"/>
      <c r="AO347" s="116"/>
      <c r="AP347" s="116"/>
      <c r="AQ347" s="116"/>
      <c r="AR347" s="116"/>
      <c r="AS347" s="116"/>
      <c r="AT347" s="116"/>
      <c r="AU347" s="116"/>
      <c r="AV347" s="116"/>
      <c r="AW347" s="116"/>
      <c r="AX347" s="116"/>
      <c r="AY347" s="116"/>
      <c r="AZ347" s="116"/>
      <c r="BA347" s="116"/>
      <c r="BB347" s="113"/>
    </row>
    <row r="348" spans="1:54" customFormat="1" ht="12.75" customHeight="1">
      <c r="A348" s="116"/>
      <c r="B348" s="116" t="s">
        <v>2508</v>
      </c>
      <c r="C348" s="116"/>
      <c r="D348" s="116"/>
      <c r="E348" s="116"/>
      <c r="F348" s="116"/>
      <c r="G348" s="116"/>
      <c r="H348" s="116"/>
      <c r="I348" s="116"/>
      <c r="J348" s="116"/>
      <c r="K348" s="116"/>
      <c r="L348" s="116"/>
      <c r="M348" s="116"/>
      <c r="N348" s="116"/>
      <c r="O348" s="116"/>
      <c r="P348" s="116"/>
      <c r="Q348" s="116"/>
      <c r="R348" s="116"/>
      <c r="S348" s="116"/>
      <c r="T348" s="116"/>
      <c r="U348" s="116"/>
      <c r="V348" s="116"/>
      <c r="W348" s="116"/>
      <c r="X348" s="116"/>
      <c r="Y348" s="116"/>
      <c r="Z348" s="116"/>
      <c r="AA348" s="116"/>
      <c r="AB348" s="116"/>
      <c r="AC348" s="116"/>
      <c r="AD348" s="116"/>
      <c r="AE348" s="116"/>
      <c r="AF348" s="116"/>
      <c r="AG348" s="116"/>
      <c r="AH348" s="116" t="s">
        <v>2487</v>
      </c>
      <c r="AI348" s="116"/>
      <c r="AJ348" s="116"/>
      <c r="AK348" s="116"/>
      <c r="AL348" s="116"/>
      <c r="AM348" s="116"/>
      <c r="AN348" s="116"/>
      <c r="AO348" s="116"/>
      <c r="AP348" s="116"/>
      <c r="AQ348" s="116"/>
      <c r="AR348" s="116"/>
      <c r="AS348" s="116"/>
      <c r="AT348" s="116"/>
      <c r="AU348" s="116"/>
      <c r="AV348" s="116"/>
      <c r="AW348" s="116"/>
      <c r="AX348" s="116"/>
      <c r="AY348" s="116"/>
      <c r="AZ348" s="116"/>
      <c r="BA348" s="116"/>
      <c r="BB348" s="113"/>
    </row>
    <row r="349" spans="1:54" customFormat="1" ht="12.75" customHeight="1">
      <c r="A349" s="116"/>
      <c r="B349" s="116" t="s">
        <v>2509</v>
      </c>
      <c r="C349" s="116"/>
      <c r="D349" s="116"/>
      <c r="E349" s="116"/>
      <c r="F349" s="116"/>
      <c r="G349" s="116"/>
      <c r="H349" s="116"/>
      <c r="I349" s="116"/>
      <c r="J349" s="116"/>
      <c r="K349" s="116"/>
      <c r="L349" s="116"/>
      <c r="M349" s="116"/>
      <c r="N349" s="116"/>
      <c r="O349" s="116"/>
      <c r="P349" s="116"/>
      <c r="Q349" s="116"/>
      <c r="R349" s="116"/>
      <c r="S349" s="116"/>
      <c r="T349" s="116"/>
      <c r="U349" s="116"/>
      <c r="V349" s="116"/>
      <c r="W349" s="116"/>
      <c r="X349" s="116"/>
      <c r="Y349" s="116"/>
      <c r="Z349" s="116"/>
      <c r="AA349" s="116"/>
      <c r="AB349" s="116"/>
      <c r="AC349" s="116"/>
      <c r="AD349" s="116"/>
      <c r="AE349" s="116"/>
      <c r="AF349" s="116"/>
      <c r="AG349" s="116"/>
      <c r="AH349" s="116" t="s">
        <v>2489</v>
      </c>
      <c r="AI349" s="116"/>
      <c r="AJ349" s="116"/>
      <c r="AK349" s="116"/>
      <c r="AL349" s="116"/>
      <c r="AM349" s="116"/>
      <c r="AN349" s="116"/>
      <c r="AO349" s="116"/>
      <c r="AP349" s="116"/>
      <c r="AQ349" s="116"/>
      <c r="AR349" s="116"/>
      <c r="AS349" s="116"/>
      <c r="AT349" s="116"/>
      <c r="AU349" s="116"/>
      <c r="AV349" s="116"/>
      <c r="AW349" s="116"/>
      <c r="AX349" s="116"/>
      <c r="AY349" s="116"/>
      <c r="AZ349" s="116"/>
      <c r="BA349" s="116"/>
      <c r="BB349" s="113"/>
    </row>
    <row r="350" spans="1:54" customFormat="1" ht="12.75" customHeight="1">
      <c r="A350" s="116"/>
      <c r="B350" s="116" t="s">
        <v>2510</v>
      </c>
      <c r="C350" s="116"/>
      <c r="D350" s="116"/>
      <c r="E350" s="116"/>
      <c r="F350" s="116"/>
      <c r="G350" s="116"/>
      <c r="H350" s="116"/>
      <c r="I350" s="116"/>
      <c r="J350" s="116"/>
      <c r="K350" s="116"/>
      <c r="L350" s="116"/>
      <c r="M350" s="116"/>
      <c r="N350" s="116"/>
      <c r="O350" s="116"/>
      <c r="P350" s="116"/>
      <c r="Q350" s="116"/>
      <c r="R350" s="116"/>
      <c r="S350" s="116"/>
      <c r="T350" s="116"/>
      <c r="U350" s="116"/>
      <c r="V350" s="116"/>
      <c r="W350" s="116"/>
      <c r="X350" s="116"/>
      <c r="Y350" s="116"/>
      <c r="Z350" s="116"/>
      <c r="AA350" s="116"/>
      <c r="AB350" s="116"/>
      <c r="AC350" s="116"/>
      <c r="AD350" s="116"/>
      <c r="AE350" s="116"/>
      <c r="AF350" s="116"/>
      <c r="AG350" s="116"/>
      <c r="AH350" s="116" t="s">
        <v>2432</v>
      </c>
      <c r="AI350" s="116"/>
      <c r="AJ350" s="116"/>
      <c r="AK350" s="116"/>
      <c r="AL350" s="116"/>
      <c r="AM350" s="116"/>
      <c r="AN350" s="116"/>
      <c r="AO350" s="116"/>
      <c r="AP350" s="116"/>
      <c r="AQ350" s="116"/>
      <c r="AR350" s="116"/>
      <c r="AS350" s="116"/>
      <c r="AT350" s="116"/>
      <c r="AU350" s="116"/>
      <c r="AV350" s="116"/>
      <c r="AW350" s="116"/>
      <c r="AX350" s="116"/>
      <c r="AY350" s="116"/>
      <c r="AZ350" s="116"/>
      <c r="BA350" s="116"/>
      <c r="BB350" s="113"/>
    </row>
    <row r="351" spans="1:54" customFormat="1" ht="12.75" customHeight="1">
      <c r="A351" s="116"/>
      <c r="B351" s="116" t="s">
        <v>2511</v>
      </c>
      <c r="C351" s="116"/>
      <c r="D351" s="116"/>
      <c r="E351" s="116"/>
      <c r="F351" s="116"/>
      <c r="G351" s="116"/>
      <c r="H351" s="116"/>
      <c r="I351" s="116"/>
      <c r="J351" s="116"/>
      <c r="K351" s="116"/>
      <c r="L351" s="116"/>
      <c r="M351" s="116"/>
      <c r="N351" s="116"/>
      <c r="O351" s="116"/>
      <c r="P351" s="116"/>
      <c r="Q351" s="116"/>
      <c r="R351" s="116"/>
      <c r="S351" s="116"/>
      <c r="T351" s="116"/>
      <c r="U351" s="116"/>
      <c r="V351" s="116"/>
      <c r="W351" s="116"/>
      <c r="X351" s="116"/>
      <c r="Y351" s="116"/>
      <c r="Z351" s="116"/>
      <c r="AA351" s="116"/>
      <c r="AB351" s="116"/>
      <c r="AC351" s="116"/>
      <c r="AD351" s="116"/>
      <c r="AE351" s="116"/>
      <c r="AF351" s="116"/>
      <c r="AG351" s="116"/>
      <c r="AH351" s="116" t="s">
        <v>2483</v>
      </c>
      <c r="AI351" s="116"/>
      <c r="AJ351" s="116"/>
      <c r="AK351" s="116"/>
      <c r="AL351" s="116"/>
      <c r="AM351" s="116"/>
      <c r="AN351" s="116"/>
      <c r="AO351" s="116"/>
      <c r="AP351" s="116"/>
      <c r="AQ351" s="116"/>
      <c r="AR351" s="116"/>
      <c r="AS351" s="116"/>
      <c r="AT351" s="116"/>
      <c r="AU351" s="116"/>
      <c r="AV351" s="116"/>
      <c r="AW351" s="116"/>
      <c r="AX351" s="116"/>
      <c r="AY351" s="116"/>
      <c r="AZ351" s="116"/>
      <c r="BA351" s="116"/>
      <c r="BB351" s="113"/>
    </row>
    <row r="352" spans="1:54" customFormat="1" ht="12.75" customHeight="1">
      <c r="A352" s="116"/>
      <c r="B352" s="116" t="s">
        <v>2512</v>
      </c>
      <c r="C352" s="116"/>
      <c r="D352" s="116"/>
      <c r="E352" s="116"/>
      <c r="F352" s="116"/>
      <c r="G352" s="116"/>
      <c r="H352" s="116"/>
      <c r="I352" s="116"/>
      <c r="J352" s="116"/>
      <c r="K352" s="116"/>
      <c r="L352" s="116"/>
      <c r="M352" s="116"/>
      <c r="N352" s="116"/>
      <c r="O352" s="116"/>
      <c r="P352" s="116"/>
      <c r="Q352" s="116"/>
      <c r="R352" s="116"/>
      <c r="S352" s="116"/>
      <c r="T352" s="116"/>
      <c r="U352" s="116"/>
      <c r="V352" s="116"/>
      <c r="W352" s="116"/>
      <c r="X352" s="116"/>
      <c r="Y352" s="116"/>
      <c r="Z352" s="116"/>
      <c r="AA352" s="116"/>
      <c r="AB352" s="116"/>
      <c r="AC352" s="116"/>
      <c r="AD352" s="116"/>
      <c r="AE352" s="116"/>
      <c r="AF352" s="116"/>
      <c r="AG352" s="116"/>
      <c r="AH352" s="116" t="s">
        <v>2485</v>
      </c>
      <c r="AI352" s="116"/>
      <c r="AJ352" s="116"/>
      <c r="AK352" s="116"/>
      <c r="AL352" s="116"/>
      <c r="AM352" s="116"/>
      <c r="AN352" s="116"/>
      <c r="AO352" s="116"/>
      <c r="AP352" s="116"/>
      <c r="AQ352" s="116"/>
      <c r="AR352" s="116"/>
      <c r="AS352" s="116"/>
      <c r="AT352" s="116"/>
      <c r="AU352" s="116"/>
      <c r="AV352" s="116"/>
      <c r="AW352" s="116"/>
      <c r="AX352" s="116"/>
      <c r="AY352" s="116"/>
      <c r="AZ352" s="116"/>
      <c r="BA352" s="116"/>
      <c r="BB352" s="113"/>
    </row>
    <row r="353" spans="1:54" customFormat="1" ht="12.75" customHeight="1">
      <c r="A353" s="116"/>
      <c r="B353" s="116" t="s">
        <v>2513</v>
      </c>
      <c r="C353" s="116"/>
      <c r="D353" s="116"/>
      <c r="E353" s="116"/>
      <c r="F353" s="116"/>
      <c r="G353" s="116"/>
      <c r="H353" s="116"/>
      <c r="I353" s="116"/>
      <c r="J353" s="116"/>
      <c r="K353" s="116"/>
      <c r="L353" s="116"/>
      <c r="M353" s="116"/>
      <c r="N353" s="116"/>
      <c r="O353" s="116"/>
      <c r="P353" s="116"/>
      <c r="Q353" s="116"/>
      <c r="R353" s="116"/>
      <c r="S353" s="116"/>
      <c r="T353" s="116"/>
      <c r="U353" s="116"/>
      <c r="V353" s="116"/>
      <c r="W353" s="116"/>
      <c r="X353" s="116"/>
      <c r="Y353" s="116"/>
      <c r="Z353" s="116"/>
      <c r="AA353" s="116"/>
      <c r="AB353" s="116"/>
      <c r="AC353" s="116"/>
      <c r="AD353" s="116"/>
      <c r="AE353" s="116"/>
      <c r="AF353" s="116"/>
      <c r="AG353" s="116"/>
      <c r="AH353" s="116" t="s">
        <v>2487</v>
      </c>
      <c r="AI353" s="116"/>
      <c r="AJ353" s="116"/>
      <c r="AK353" s="116"/>
      <c r="AL353" s="116"/>
      <c r="AM353" s="116"/>
      <c r="AN353" s="116"/>
      <c r="AO353" s="116"/>
      <c r="AP353" s="116"/>
      <c r="AQ353" s="116"/>
      <c r="AR353" s="116"/>
      <c r="AS353" s="116"/>
      <c r="AT353" s="116"/>
      <c r="AU353" s="116"/>
      <c r="AV353" s="116"/>
      <c r="AW353" s="116"/>
      <c r="AX353" s="116"/>
      <c r="AY353" s="116"/>
      <c r="AZ353" s="116"/>
      <c r="BA353" s="116"/>
      <c r="BB353" s="113"/>
    </row>
    <row r="354" spans="1:54" customFormat="1" ht="12.75" customHeight="1">
      <c r="A354" s="116"/>
      <c r="B354" s="116" t="s">
        <v>2514</v>
      </c>
      <c r="C354" s="116"/>
      <c r="D354" s="116"/>
      <c r="E354" s="116"/>
      <c r="F354" s="116"/>
      <c r="G354" s="116"/>
      <c r="H354" s="116"/>
      <c r="I354" s="116"/>
      <c r="J354" s="116"/>
      <c r="K354" s="116"/>
      <c r="L354" s="116"/>
      <c r="M354" s="116"/>
      <c r="N354" s="116"/>
      <c r="O354" s="116"/>
      <c r="P354" s="116"/>
      <c r="Q354" s="116"/>
      <c r="R354" s="116"/>
      <c r="S354" s="116"/>
      <c r="T354" s="116"/>
      <c r="U354" s="116"/>
      <c r="V354" s="116"/>
      <c r="W354" s="116"/>
      <c r="X354" s="116"/>
      <c r="Y354" s="116"/>
      <c r="Z354" s="116"/>
      <c r="AA354" s="116"/>
      <c r="AB354" s="116"/>
      <c r="AC354" s="116"/>
      <c r="AD354" s="116"/>
      <c r="AE354" s="116"/>
      <c r="AF354" s="116"/>
      <c r="AG354" s="116"/>
      <c r="AH354" s="116" t="s">
        <v>2489</v>
      </c>
      <c r="AI354" s="116"/>
      <c r="AJ354" s="116"/>
      <c r="AK354" s="116"/>
      <c r="AL354" s="116"/>
      <c r="AM354" s="116"/>
      <c r="AN354" s="116"/>
      <c r="AO354" s="116"/>
      <c r="AP354" s="116"/>
      <c r="AQ354" s="116"/>
      <c r="AR354" s="116"/>
      <c r="AS354" s="116"/>
      <c r="AT354" s="116"/>
      <c r="AU354" s="116"/>
      <c r="AV354" s="116"/>
      <c r="AW354" s="116"/>
      <c r="AX354" s="116"/>
      <c r="AY354" s="116"/>
      <c r="AZ354" s="116"/>
      <c r="BA354" s="116"/>
      <c r="BB354" s="113"/>
    </row>
    <row r="355" spans="1:54">
      <c r="A355" s="116"/>
      <c r="B355" s="18"/>
      <c r="C355" s="116"/>
      <c r="D355" s="116"/>
      <c r="E355" s="116"/>
      <c r="F355" s="116"/>
      <c r="G355" s="116"/>
      <c r="H355" s="116"/>
      <c r="I355" s="116"/>
      <c r="J355" s="116"/>
      <c r="K355" s="116"/>
      <c r="L355" s="116"/>
      <c r="M355" s="116"/>
      <c r="N355" s="116"/>
      <c r="O355" s="116"/>
      <c r="P355" s="116"/>
      <c r="Q355" s="116"/>
      <c r="R355" s="116"/>
      <c r="S355" s="116"/>
      <c r="T355" s="116"/>
      <c r="U355" s="116"/>
      <c r="V355" s="116"/>
      <c r="W355" s="116"/>
      <c r="X355" s="116"/>
      <c r="Y355" s="116"/>
      <c r="Z355" s="116"/>
      <c r="AA355" s="116"/>
      <c r="AB355" s="116"/>
      <c r="AC355" s="116"/>
      <c r="AD355" s="116"/>
      <c r="AE355" s="116"/>
      <c r="AF355" s="116"/>
      <c r="AG355" s="116"/>
      <c r="AH355" s="116"/>
      <c r="AI355" s="116"/>
      <c r="AJ355" s="116"/>
      <c r="AK355" s="116"/>
      <c r="AL355" s="116"/>
      <c r="AM355" s="116"/>
      <c r="AN355" s="116"/>
      <c r="AO355" s="116"/>
      <c r="AP355" s="116"/>
      <c r="AQ355" s="116"/>
      <c r="AR355" s="116"/>
      <c r="AS355" s="116"/>
      <c r="AT355" s="116"/>
      <c r="AU355" s="116"/>
      <c r="AV355" s="116"/>
      <c r="AW355" s="116"/>
      <c r="AX355" s="116"/>
      <c r="AY355" s="116"/>
      <c r="AZ355" s="116"/>
      <c r="BA355" s="116"/>
      <c r="BB355" s="113"/>
    </row>
    <row r="356" spans="1:54" customFormat="1" ht="12.75" customHeight="1">
      <c r="A356" s="116"/>
      <c r="B356" s="116" t="s">
        <v>2515</v>
      </c>
      <c r="C356" s="116"/>
      <c r="D356" s="116"/>
      <c r="E356" s="116"/>
      <c r="F356" s="116"/>
      <c r="G356" s="116"/>
      <c r="H356" s="116"/>
      <c r="I356" s="116"/>
      <c r="J356" s="116"/>
      <c r="K356" s="116"/>
      <c r="L356" s="116"/>
      <c r="M356" s="116"/>
      <c r="N356" s="116"/>
      <c r="O356" s="116"/>
      <c r="P356" s="116"/>
      <c r="Q356" s="116"/>
      <c r="R356" s="116"/>
      <c r="S356" s="116"/>
      <c r="T356" s="116"/>
      <c r="U356" s="116"/>
      <c r="V356" s="116"/>
      <c r="W356" s="116"/>
      <c r="X356" s="116"/>
      <c r="Y356" s="116"/>
      <c r="Z356" s="116"/>
      <c r="AA356" s="116"/>
      <c r="AB356" s="116"/>
      <c r="AC356" s="116"/>
      <c r="AD356" s="116"/>
      <c r="AE356" s="116"/>
      <c r="AF356" s="116"/>
      <c r="AG356" s="116"/>
      <c r="AH356" s="116" t="s">
        <v>2432</v>
      </c>
      <c r="AI356" s="116"/>
      <c r="AJ356" s="116"/>
      <c r="AK356" s="116"/>
      <c r="AL356" s="116"/>
      <c r="AM356" s="116"/>
      <c r="AN356" s="116"/>
      <c r="AO356" s="116"/>
      <c r="AP356" s="116"/>
      <c r="AQ356" s="116"/>
      <c r="AR356" s="116"/>
      <c r="AS356" s="116"/>
      <c r="AT356" s="116"/>
      <c r="AU356" s="116"/>
      <c r="AV356" s="116"/>
      <c r="AW356" s="116"/>
      <c r="AX356" s="116"/>
      <c r="AY356" s="116"/>
      <c r="AZ356" s="116"/>
      <c r="BA356" s="116"/>
      <c r="BB356" s="113"/>
    </row>
    <row r="357" spans="1:54" customFormat="1" ht="12.75" customHeight="1">
      <c r="A357" s="116"/>
      <c r="B357" s="116" t="s">
        <v>2516</v>
      </c>
      <c r="C357" s="116"/>
      <c r="D357" s="116"/>
      <c r="E357" s="116"/>
      <c r="F357" s="116"/>
      <c r="G357" s="116"/>
      <c r="H357" s="116"/>
      <c r="I357" s="116"/>
      <c r="J357" s="116"/>
      <c r="K357" s="116"/>
      <c r="L357" s="116"/>
      <c r="M357" s="116"/>
      <c r="N357" s="116"/>
      <c r="O357" s="116"/>
      <c r="P357" s="116"/>
      <c r="Q357" s="116"/>
      <c r="R357" s="116"/>
      <c r="S357" s="116"/>
      <c r="T357" s="116"/>
      <c r="U357" s="116"/>
      <c r="V357" s="116"/>
      <c r="W357" s="116"/>
      <c r="X357" s="116"/>
      <c r="Y357" s="116"/>
      <c r="Z357" s="116"/>
      <c r="AA357" s="116"/>
      <c r="AB357" s="116"/>
      <c r="AC357" s="116"/>
      <c r="AD357" s="116"/>
      <c r="AE357" s="116"/>
      <c r="AF357" s="116"/>
      <c r="AG357" s="116"/>
      <c r="AH357" s="116" t="s">
        <v>2517</v>
      </c>
      <c r="AI357" s="116"/>
      <c r="AJ357" s="116"/>
      <c r="AK357" s="116"/>
      <c r="AL357" s="116"/>
      <c r="AM357" s="116"/>
      <c r="AN357" s="116"/>
      <c r="AO357" s="116"/>
      <c r="AP357" s="116"/>
      <c r="AQ357" s="116"/>
      <c r="AR357" s="116"/>
      <c r="AS357" s="116"/>
      <c r="AT357" s="116"/>
      <c r="AU357" s="116"/>
      <c r="AV357" s="116"/>
      <c r="AW357" s="116"/>
      <c r="AX357" s="116"/>
      <c r="AY357" s="116"/>
      <c r="AZ357" s="116"/>
      <c r="BA357" s="116"/>
      <c r="BB357" s="113"/>
    </row>
    <row r="358" spans="1:54" customFormat="1" ht="12.75" customHeight="1">
      <c r="A358" s="116"/>
      <c r="B358" s="116" t="s">
        <v>2518</v>
      </c>
      <c r="C358" s="116"/>
      <c r="D358" s="116"/>
      <c r="E358" s="116"/>
      <c r="F358" s="116"/>
      <c r="G358" s="116"/>
      <c r="H358" s="116"/>
      <c r="I358" s="116"/>
      <c r="J358" s="116"/>
      <c r="K358" s="116"/>
      <c r="L358" s="116"/>
      <c r="M358" s="116"/>
      <c r="N358" s="116"/>
      <c r="O358" s="116"/>
      <c r="P358" s="116"/>
      <c r="Q358" s="116"/>
      <c r="R358" s="116"/>
      <c r="S358" s="116"/>
      <c r="T358" s="116"/>
      <c r="U358" s="116"/>
      <c r="V358" s="116"/>
      <c r="W358" s="116"/>
      <c r="X358" s="116"/>
      <c r="Y358" s="116"/>
      <c r="Z358" s="116"/>
      <c r="AA358" s="116"/>
      <c r="AB358" s="116"/>
      <c r="AC358" s="116"/>
      <c r="AD358" s="116"/>
      <c r="AE358" s="116"/>
      <c r="AF358" s="116"/>
      <c r="AG358" s="116"/>
      <c r="AH358" s="116" t="s">
        <v>2519</v>
      </c>
      <c r="AI358" s="116"/>
      <c r="AJ358" s="116"/>
      <c r="AK358" s="116"/>
      <c r="AL358" s="116"/>
      <c r="AM358" s="116"/>
      <c r="AN358" s="116"/>
      <c r="AO358" s="116"/>
      <c r="AP358" s="116"/>
      <c r="AQ358" s="116"/>
      <c r="AR358" s="116"/>
      <c r="AS358" s="116"/>
      <c r="AT358" s="116"/>
      <c r="AU358" s="116"/>
      <c r="AV358" s="116"/>
      <c r="AW358" s="116"/>
      <c r="AX358" s="116"/>
      <c r="AY358" s="116"/>
      <c r="AZ358" s="116"/>
      <c r="BA358" s="116"/>
      <c r="BB358" s="113"/>
    </row>
    <row r="359" spans="1:54" customFormat="1" ht="12.75" customHeight="1">
      <c r="A359" s="116"/>
      <c r="B359" s="116" t="s">
        <v>2520</v>
      </c>
      <c r="C359" s="116"/>
      <c r="D359" s="116"/>
      <c r="E359" s="116"/>
      <c r="F359" s="116"/>
      <c r="G359" s="116"/>
      <c r="H359" s="116"/>
      <c r="I359" s="116"/>
      <c r="J359" s="116"/>
      <c r="K359" s="116"/>
      <c r="L359" s="116"/>
      <c r="M359" s="116"/>
      <c r="N359" s="116"/>
      <c r="O359" s="116"/>
      <c r="P359" s="116"/>
      <c r="Q359" s="116"/>
      <c r="R359" s="116"/>
      <c r="S359" s="116"/>
      <c r="T359" s="116"/>
      <c r="U359" s="116"/>
      <c r="V359" s="116"/>
      <c r="W359" s="116"/>
      <c r="X359" s="116"/>
      <c r="Y359" s="116"/>
      <c r="Z359" s="116"/>
      <c r="AA359" s="116"/>
      <c r="AB359" s="116"/>
      <c r="AC359" s="116"/>
      <c r="AD359" s="116"/>
      <c r="AE359" s="116"/>
      <c r="AF359" s="116"/>
      <c r="AG359" s="116"/>
      <c r="AH359" s="116" t="s">
        <v>2521</v>
      </c>
      <c r="AI359" s="116"/>
      <c r="AJ359" s="116"/>
      <c r="AK359" s="116"/>
      <c r="AL359" s="116"/>
      <c r="AM359" s="116"/>
      <c r="AN359" s="116"/>
      <c r="AO359" s="116"/>
      <c r="AP359" s="116"/>
      <c r="AQ359" s="116"/>
      <c r="AR359" s="116"/>
      <c r="AS359" s="116"/>
      <c r="AT359" s="116"/>
      <c r="AU359" s="116"/>
      <c r="AV359" s="116"/>
      <c r="AW359" s="116"/>
      <c r="AX359" s="116"/>
      <c r="AY359" s="116"/>
      <c r="AZ359" s="116"/>
      <c r="BA359" s="116"/>
      <c r="BB359" s="113"/>
    </row>
    <row r="360" spans="1:54" customFormat="1" ht="12.75" customHeight="1">
      <c r="A360" s="116"/>
      <c r="B360" s="116" t="s">
        <v>2522</v>
      </c>
      <c r="C360" s="116"/>
      <c r="D360" s="116"/>
      <c r="E360" s="116"/>
      <c r="F360" s="116"/>
      <c r="G360" s="116"/>
      <c r="H360" s="116"/>
      <c r="I360" s="116"/>
      <c r="J360" s="116"/>
      <c r="K360" s="116"/>
      <c r="L360" s="116"/>
      <c r="M360" s="116"/>
      <c r="N360" s="116"/>
      <c r="O360" s="116"/>
      <c r="P360" s="116"/>
      <c r="Q360" s="116"/>
      <c r="R360" s="116"/>
      <c r="S360" s="116"/>
      <c r="T360" s="116"/>
      <c r="U360" s="116"/>
      <c r="V360" s="116"/>
      <c r="W360" s="116"/>
      <c r="X360" s="116"/>
      <c r="Y360" s="116"/>
      <c r="Z360" s="116"/>
      <c r="AA360" s="116"/>
      <c r="AB360" s="116"/>
      <c r="AC360" s="116"/>
      <c r="AD360" s="116"/>
      <c r="AE360" s="116"/>
      <c r="AF360" s="116"/>
      <c r="AG360" s="116"/>
      <c r="AH360" s="116" t="s">
        <v>1647</v>
      </c>
      <c r="AI360" s="116"/>
      <c r="AJ360" s="116"/>
      <c r="AK360" s="116"/>
      <c r="AL360" s="116"/>
      <c r="AM360" s="116"/>
      <c r="AN360" s="116"/>
      <c r="AO360" s="116"/>
      <c r="AP360" s="116"/>
      <c r="AQ360" s="116"/>
      <c r="AR360" s="116"/>
      <c r="AS360" s="116"/>
      <c r="AT360" s="116"/>
      <c r="AU360" s="116"/>
      <c r="AV360" s="116"/>
      <c r="AW360" s="116"/>
      <c r="AX360" s="116"/>
      <c r="AY360" s="116"/>
      <c r="AZ360" s="116"/>
      <c r="BA360" s="116"/>
      <c r="BB360" s="113"/>
    </row>
    <row r="361" spans="1:54" customFormat="1" ht="12.75" customHeight="1">
      <c r="A361" s="116"/>
      <c r="B361" s="116" t="s">
        <v>2523</v>
      </c>
      <c r="C361" s="116"/>
      <c r="D361" s="116"/>
      <c r="E361" s="116"/>
      <c r="F361" s="116"/>
      <c r="G361" s="116"/>
      <c r="H361" s="116"/>
      <c r="I361" s="116"/>
      <c r="J361" s="116"/>
      <c r="K361" s="116"/>
      <c r="L361" s="116"/>
      <c r="M361" s="116"/>
      <c r="N361" s="116"/>
      <c r="O361" s="116"/>
      <c r="P361" s="116"/>
      <c r="Q361" s="116"/>
      <c r="R361" s="116"/>
      <c r="S361" s="116"/>
      <c r="T361" s="116"/>
      <c r="U361" s="116"/>
      <c r="V361" s="116"/>
      <c r="W361" s="116"/>
      <c r="X361" s="116"/>
      <c r="Y361" s="116"/>
      <c r="Z361" s="116"/>
      <c r="AA361" s="116"/>
      <c r="AB361" s="116"/>
      <c r="AC361" s="116"/>
      <c r="AD361" s="116"/>
      <c r="AE361" s="116"/>
      <c r="AF361" s="116"/>
      <c r="AG361" s="116"/>
      <c r="AH361" s="116" t="s">
        <v>2442</v>
      </c>
      <c r="AI361" s="116"/>
      <c r="AJ361" s="116"/>
      <c r="AK361" s="116"/>
      <c r="AL361" s="116"/>
      <c r="AM361" s="116"/>
      <c r="AN361" s="116"/>
      <c r="AO361" s="116"/>
      <c r="AP361" s="116"/>
      <c r="AQ361" s="116"/>
      <c r="AR361" s="116"/>
      <c r="AS361" s="116"/>
      <c r="AT361" s="116"/>
      <c r="AU361" s="116"/>
      <c r="AV361" s="116"/>
      <c r="AW361" s="116"/>
      <c r="AX361" s="116"/>
      <c r="AY361" s="116"/>
      <c r="AZ361" s="116"/>
      <c r="BA361" s="116"/>
      <c r="BB361" s="113"/>
    </row>
    <row r="362" spans="1:54" customFormat="1" ht="12.75" customHeight="1">
      <c r="A362" s="116"/>
      <c r="B362" s="116" t="s">
        <v>2524</v>
      </c>
      <c r="C362" s="116"/>
      <c r="D362" s="116"/>
      <c r="E362" s="116"/>
      <c r="F362" s="116"/>
      <c r="G362" s="116"/>
      <c r="H362" s="116"/>
      <c r="I362" s="116"/>
      <c r="J362" s="116"/>
      <c r="K362" s="116"/>
      <c r="L362" s="116"/>
      <c r="M362" s="116"/>
      <c r="N362" s="116"/>
      <c r="O362" s="116"/>
      <c r="P362" s="116"/>
      <c r="Q362" s="116"/>
      <c r="R362" s="116"/>
      <c r="S362" s="116"/>
      <c r="T362" s="116"/>
      <c r="U362" s="116"/>
      <c r="V362" s="116"/>
      <c r="W362" s="116"/>
      <c r="X362" s="116"/>
      <c r="Y362" s="116"/>
      <c r="Z362" s="116"/>
      <c r="AA362" s="116"/>
      <c r="AB362" s="116"/>
      <c r="AC362" s="116"/>
      <c r="AD362" s="116"/>
      <c r="AE362" s="116"/>
      <c r="AF362" s="116"/>
      <c r="AG362" s="116"/>
      <c r="AH362" s="116" t="s">
        <v>2517</v>
      </c>
      <c r="AI362" s="116"/>
      <c r="AJ362" s="116"/>
      <c r="AK362" s="116"/>
      <c r="AL362" s="116"/>
      <c r="AM362" s="116"/>
      <c r="AN362" s="116"/>
      <c r="AO362" s="116"/>
      <c r="AP362" s="116"/>
      <c r="AQ362" s="116"/>
      <c r="AR362" s="116"/>
      <c r="AS362" s="116"/>
      <c r="AT362" s="116"/>
      <c r="AU362" s="116"/>
      <c r="AV362" s="116"/>
      <c r="AW362" s="116"/>
      <c r="AX362" s="116"/>
      <c r="AY362" s="116"/>
      <c r="AZ362" s="116"/>
      <c r="BA362" s="116"/>
      <c r="BB362" s="113"/>
    </row>
    <row r="363" spans="1:54" customFormat="1" ht="12.75" customHeight="1">
      <c r="A363" s="116"/>
      <c r="B363" s="116" t="s">
        <v>2525</v>
      </c>
      <c r="C363" s="116"/>
      <c r="D363" s="116"/>
      <c r="E363" s="116"/>
      <c r="F363" s="116"/>
      <c r="G363" s="116"/>
      <c r="H363" s="116"/>
      <c r="I363" s="116"/>
      <c r="J363" s="116"/>
      <c r="K363" s="116"/>
      <c r="L363" s="116"/>
      <c r="M363" s="116"/>
      <c r="N363" s="116"/>
      <c r="O363" s="116"/>
      <c r="P363" s="116"/>
      <c r="Q363" s="116"/>
      <c r="R363" s="116"/>
      <c r="S363" s="116"/>
      <c r="T363" s="116"/>
      <c r="U363" s="116"/>
      <c r="V363" s="116"/>
      <c r="W363" s="116"/>
      <c r="X363" s="116"/>
      <c r="Y363" s="116"/>
      <c r="Z363" s="116"/>
      <c r="AA363" s="116"/>
      <c r="AB363" s="116"/>
      <c r="AC363" s="116"/>
      <c r="AD363" s="116"/>
      <c r="AE363" s="116"/>
      <c r="AF363" s="116"/>
      <c r="AG363" s="116"/>
      <c r="AH363" s="116" t="s">
        <v>2519</v>
      </c>
      <c r="AI363" s="116"/>
      <c r="AJ363" s="116"/>
      <c r="AK363" s="116"/>
      <c r="AL363" s="116"/>
      <c r="AM363" s="116"/>
      <c r="AN363" s="116"/>
      <c r="AO363" s="116"/>
      <c r="AP363" s="116"/>
      <c r="AQ363" s="116"/>
      <c r="AR363" s="116"/>
      <c r="AS363" s="116"/>
      <c r="AT363" s="116"/>
      <c r="AU363" s="116"/>
      <c r="AV363" s="116"/>
      <c r="AW363" s="116"/>
      <c r="AX363" s="116"/>
      <c r="AY363" s="116"/>
      <c r="AZ363" s="116"/>
      <c r="BA363" s="116"/>
      <c r="BB363" s="113"/>
    </row>
    <row r="364" spans="1:54" customFormat="1" ht="12.75" customHeight="1">
      <c r="A364" s="116"/>
      <c r="B364" s="116" t="s">
        <v>2526</v>
      </c>
      <c r="C364" s="116"/>
      <c r="D364" s="116"/>
      <c r="E364" s="116"/>
      <c r="F364" s="116"/>
      <c r="G364" s="116"/>
      <c r="H364" s="116"/>
      <c r="I364" s="116"/>
      <c r="J364" s="116"/>
      <c r="K364" s="116"/>
      <c r="L364" s="116"/>
      <c r="M364" s="116"/>
      <c r="N364" s="116"/>
      <c r="O364" s="116"/>
      <c r="P364" s="116"/>
      <c r="Q364" s="116"/>
      <c r="R364" s="116"/>
      <c r="S364" s="116"/>
      <c r="T364" s="116"/>
      <c r="U364" s="116"/>
      <c r="V364" s="116"/>
      <c r="W364" s="116"/>
      <c r="X364" s="116"/>
      <c r="Y364" s="116"/>
      <c r="Z364" s="116"/>
      <c r="AA364" s="116"/>
      <c r="AB364" s="116"/>
      <c r="AC364" s="116"/>
      <c r="AD364" s="116"/>
      <c r="AE364" s="116"/>
      <c r="AF364" s="116"/>
      <c r="AG364" s="116"/>
      <c r="AH364" s="116" t="s">
        <v>2521</v>
      </c>
      <c r="AI364" s="116"/>
      <c r="AJ364" s="116"/>
      <c r="AK364" s="116"/>
      <c r="AL364" s="116"/>
      <c r="AM364" s="116"/>
      <c r="AN364" s="116"/>
      <c r="AO364" s="116"/>
      <c r="AP364" s="116"/>
      <c r="AQ364" s="116"/>
      <c r="AR364" s="116"/>
      <c r="AS364" s="116"/>
      <c r="AT364" s="116"/>
      <c r="AU364" s="116"/>
      <c r="AV364" s="116"/>
      <c r="AW364" s="116"/>
      <c r="AX364" s="116"/>
      <c r="AY364" s="116"/>
      <c r="AZ364" s="116"/>
      <c r="BA364" s="116"/>
      <c r="BB364" s="113"/>
    </row>
    <row r="365" spans="1:54" customFormat="1" ht="12.75" customHeight="1">
      <c r="A365" s="116"/>
      <c r="B365" s="116" t="s">
        <v>2527</v>
      </c>
      <c r="C365" s="116"/>
      <c r="D365" s="116"/>
      <c r="E365" s="116"/>
      <c r="F365" s="116"/>
      <c r="G365" s="116"/>
      <c r="H365" s="116"/>
      <c r="I365" s="116"/>
      <c r="J365" s="116"/>
      <c r="K365" s="116"/>
      <c r="L365" s="116"/>
      <c r="M365" s="116"/>
      <c r="N365" s="116"/>
      <c r="O365" s="116"/>
      <c r="P365" s="116"/>
      <c r="Q365" s="116"/>
      <c r="R365" s="116"/>
      <c r="S365" s="116"/>
      <c r="T365" s="116"/>
      <c r="U365" s="116"/>
      <c r="V365" s="116"/>
      <c r="W365" s="116"/>
      <c r="X365" s="116"/>
      <c r="Y365" s="116"/>
      <c r="Z365" s="116"/>
      <c r="AA365" s="116"/>
      <c r="AB365" s="116"/>
      <c r="AC365" s="116"/>
      <c r="AD365" s="116"/>
      <c r="AE365" s="116"/>
      <c r="AF365" s="116"/>
      <c r="AG365" s="116"/>
      <c r="AH365" s="116" t="s">
        <v>1647</v>
      </c>
      <c r="AI365" s="116"/>
      <c r="AJ365" s="116"/>
      <c r="AK365" s="116"/>
      <c r="AL365" s="116"/>
      <c r="AM365" s="116"/>
      <c r="AN365" s="116"/>
      <c r="AO365" s="116"/>
      <c r="AP365" s="116"/>
      <c r="AQ365" s="116"/>
      <c r="AR365" s="116"/>
      <c r="AS365" s="116"/>
      <c r="AT365" s="116"/>
      <c r="AU365" s="116"/>
      <c r="AV365" s="116"/>
      <c r="AW365" s="116"/>
      <c r="AX365" s="116"/>
      <c r="AY365" s="116"/>
      <c r="AZ365" s="116"/>
      <c r="BA365" s="116"/>
      <c r="BB365" s="113"/>
    </row>
    <row r="366" spans="1:54" customFormat="1" ht="12.75" customHeight="1">
      <c r="A366" s="116"/>
      <c r="B366" s="116" t="s">
        <v>2528</v>
      </c>
      <c r="C366" s="116"/>
      <c r="D366" s="116"/>
      <c r="E366" s="116"/>
      <c r="F366" s="116"/>
      <c r="G366" s="116"/>
      <c r="H366" s="116"/>
      <c r="I366" s="116"/>
      <c r="J366" s="116"/>
      <c r="K366" s="116"/>
      <c r="L366" s="116"/>
      <c r="M366" s="116"/>
      <c r="N366" s="116"/>
      <c r="O366" s="116"/>
      <c r="P366" s="116"/>
      <c r="Q366" s="116"/>
      <c r="R366" s="116"/>
      <c r="S366" s="116"/>
      <c r="T366" s="116"/>
      <c r="U366" s="116"/>
      <c r="V366" s="116"/>
      <c r="W366" s="116"/>
      <c r="X366" s="116"/>
      <c r="Y366" s="116"/>
      <c r="Z366" s="116"/>
      <c r="AA366" s="116"/>
      <c r="AB366" s="116"/>
      <c r="AC366" s="116"/>
      <c r="AD366" s="116"/>
      <c r="AE366" s="116"/>
      <c r="AF366" s="116"/>
      <c r="AG366" s="116"/>
      <c r="AH366" s="116" t="s">
        <v>2432</v>
      </c>
      <c r="AI366" s="116"/>
      <c r="AJ366" s="116"/>
      <c r="AK366" s="116"/>
      <c r="AL366" s="116"/>
      <c r="AM366" s="116"/>
      <c r="AN366" s="116"/>
      <c r="AO366" s="116"/>
      <c r="AP366" s="116"/>
      <c r="AQ366" s="116"/>
      <c r="AR366" s="116"/>
      <c r="AS366" s="116"/>
      <c r="AT366" s="116"/>
      <c r="AU366" s="116"/>
      <c r="AV366" s="116"/>
      <c r="AW366" s="116"/>
      <c r="AX366" s="116"/>
      <c r="AY366" s="116"/>
      <c r="AZ366" s="116"/>
      <c r="BA366" s="116"/>
      <c r="BB366" s="113"/>
    </row>
    <row r="367" spans="1:54" customFormat="1" ht="12.75" customHeight="1">
      <c r="A367" s="116"/>
      <c r="B367" s="116" t="s">
        <v>2529</v>
      </c>
      <c r="C367" s="116"/>
      <c r="D367" s="116"/>
      <c r="E367" s="116"/>
      <c r="F367" s="116"/>
      <c r="G367" s="116"/>
      <c r="H367" s="116"/>
      <c r="I367" s="116"/>
      <c r="J367" s="116"/>
      <c r="K367" s="116"/>
      <c r="L367" s="116"/>
      <c r="M367" s="116"/>
      <c r="N367" s="116"/>
      <c r="O367" s="116"/>
      <c r="P367" s="116"/>
      <c r="Q367" s="116"/>
      <c r="R367" s="116"/>
      <c r="S367" s="116"/>
      <c r="T367" s="116"/>
      <c r="U367" s="116"/>
      <c r="V367" s="116"/>
      <c r="W367" s="116"/>
      <c r="X367" s="116"/>
      <c r="Y367" s="116"/>
      <c r="Z367" s="116"/>
      <c r="AA367" s="116"/>
      <c r="AB367" s="116"/>
      <c r="AC367" s="116"/>
      <c r="AD367" s="116"/>
      <c r="AE367" s="116"/>
      <c r="AF367" s="116"/>
      <c r="AG367" s="116"/>
      <c r="AH367" s="116" t="s">
        <v>2517</v>
      </c>
      <c r="AI367" s="116"/>
      <c r="AJ367" s="116"/>
      <c r="AK367" s="116"/>
      <c r="AL367" s="116"/>
      <c r="AM367" s="116"/>
      <c r="AN367" s="116"/>
      <c r="AO367" s="116"/>
      <c r="AP367" s="116"/>
      <c r="AQ367" s="116"/>
      <c r="AR367" s="116"/>
      <c r="AS367" s="116"/>
      <c r="AT367" s="116"/>
      <c r="AU367" s="116"/>
      <c r="AV367" s="116"/>
      <c r="AW367" s="116"/>
      <c r="AX367" s="116"/>
      <c r="AY367" s="116"/>
      <c r="AZ367" s="116"/>
      <c r="BA367" s="116"/>
      <c r="BB367" s="113"/>
    </row>
    <row r="368" spans="1:54" customFormat="1" ht="12.75" customHeight="1">
      <c r="A368" s="116"/>
      <c r="B368" s="116" t="s">
        <v>2530</v>
      </c>
      <c r="C368" s="116"/>
      <c r="D368" s="116"/>
      <c r="E368" s="116"/>
      <c r="F368" s="116"/>
      <c r="G368" s="116"/>
      <c r="H368" s="116"/>
      <c r="I368" s="116"/>
      <c r="J368" s="116"/>
      <c r="K368" s="116"/>
      <c r="L368" s="116"/>
      <c r="M368" s="116"/>
      <c r="N368" s="116"/>
      <c r="O368" s="116"/>
      <c r="P368" s="116"/>
      <c r="Q368" s="116"/>
      <c r="R368" s="116"/>
      <c r="S368" s="116"/>
      <c r="T368" s="116"/>
      <c r="U368" s="116"/>
      <c r="V368" s="116"/>
      <c r="W368" s="116"/>
      <c r="X368" s="116"/>
      <c r="Y368" s="116"/>
      <c r="Z368" s="116"/>
      <c r="AA368" s="116"/>
      <c r="AB368" s="116"/>
      <c r="AC368" s="116"/>
      <c r="AD368" s="116"/>
      <c r="AE368" s="116"/>
      <c r="AF368" s="116"/>
      <c r="AG368" s="116"/>
      <c r="AH368" s="116" t="s">
        <v>2519</v>
      </c>
      <c r="AI368" s="116"/>
      <c r="AJ368" s="116"/>
      <c r="AK368" s="116"/>
      <c r="AL368" s="116"/>
      <c r="AM368" s="116"/>
      <c r="AN368" s="116"/>
      <c r="AO368" s="116"/>
      <c r="AP368" s="116"/>
      <c r="AQ368" s="116"/>
      <c r="AR368" s="116"/>
      <c r="AS368" s="116"/>
      <c r="AT368" s="116"/>
      <c r="AU368" s="116"/>
      <c r="AV368" s="116"/>
      <c r="AW368" s="116"/>
      <c r="AX368" s="116"/>
      <c r="AY368" s="116"/>
      <c r="AZ368" s="116"/>
      <c r="BA368" s="116"/>
      <c r="BB368" s="113"/>
    </row>
    <row r="369" spans="1:54" customFormat="1" ht="12.75" customHeight="1">
      <c r="A369" s="116"/>
      <c r="B369" s="116" t="s">
        <v>2531</v>
      </c>
      <c r="C369" s="116"/>
      <c r="D369" s="116"/>
      <c r="E369" s="116"/>
      <c r="F369" s="116"/>
      <c r="G369" s="116"/>
      <c r="H369" s="116"/>
      <c r="I369" s="116"/>
      <c r="J369" s="116"/>
      <c r="K369" s="116"/>
      <c r="L369" s="116"/>
      <c r="M369" s="116"/>
      <c r="N369" s="116"/>
      <c r="O369" s="116"/>
      <c r="P369" s="116"/>
      <c r="Q369" s="116"/>
      <c r="R369" s="116"/>
      <c r="S369" s="116"/>
      <c r="T369" s="116"/>
      <c r="U369" s="116"/>
      <c r="V369" s="116"/>
      <c r="W369" s="116"/>
      <c r="X369" s="116"/>
      <c r="Y369" s="116"/>
      <c r="Z369" s="116"/>
      <c r="AA369" s="116"/>
      <c r="AB369" s="116"/>
      <c r="AC369" s="116"/>
      <c r="AD369" s="116"/>
      <c r="AE369" s="116"/>
      <c r="AF369" s="116"/>
      <c r="AG369" s="116"/>
      <c r="AH369" s="116" t="s">
        <v>2521</v>
      </c>
      <c r="AI369" s="116"/>
      <c r="AJ369" s="116"/>
      <c r="AK369" s="116"/>
      <c r="AL369" s="116"/>
      <c r="AM369" s="116"/>
      <c r="AN369" s="116"/>
      <c r="AO369" s="116"/>
      <c r="AP369" s="116"/>
      <c r="AQ369" s="116"/>
      <c r="AR369" s="116"/>
      <c r="AS369" s="116"/>
      <c r="AT369" s="116"/>
      <c r="AU369" s="116"/>
      <c r="AV369" s="116"/>
      <c r="AW369" s="116"/>
      <c r="AX369" s="116"/>
      <c r="AY369" s="116"/>
      <c r="AZ369" s="116"/>
      <c r="BA369" s="116"/>
      <c r="BB369" s="113"/>
    </row>
    <row r="370" spans="1:54" customFormat="1" ht="12.75" customHeight="1">
      <c r="A370" s="116"/>
      <c r="B370" s="116" t="s">
        <v>2532</v>
      </c>
      <c r="C370" s="116"/>
      <c r="D370" s="116"/>
      <c r="E370" s="116"/>
      <c r="F370" s="116"/>
      <c r="G370" s="116"/>
      <c r="H370" s="116"/>
      <c r="I370" s="116"/>
      <c r="J370" s="116"/>
      <c r="K370" s="116"/>
      <c r="L370" s="116"/>
      <c r="M370" s="116"/>
      <c r="N370" s="116"/>
      <c r="O370" s="116"/>
      <c r="P370" s="116"/>
      <c r="Q370" s="116"/>
      <c r="R370" s="116"/>
      <c r="S370" s="116"/>
      <c r="T370" s="116"/>
      <c r="U370" s="116"/>
      <c r="V370" s="116"/>
      <c r="W370" s="116"/>
      <c r="X370" s="116"/>
      <c r="Y370" s="116"/>
      <c r="Z370" s="116"/>
      <c r="AA370" s="116"/>
      <c r="AB370" s="116"/>
      <c r="AC370" s="116"/>
      <c r="AD370" s="116"/>
      <c r="AE370" s="116"/>
      <c r="AF370" s="116"/>
      <c r="AG370" s="116"/>
      <c r="AH370" s="116" t="s">
        <v>1647</v>
      </c>
      <c r="AI370" s="116"/>
      <c r="AJ370" s="116"/>
      <c r="AK370" s="116"/>
      <c r="AL370" s="116"/>
      <c r="AM370" s="116"/>
      <c r="AN370" s="116"/>
      <c r="AO370" s="116"/>
      <c r="AP370" s="116"/>
      <c r="AQ370" s="116"/>
      <c r="AR370" s="116"/>
      <c r="AS370" s="116"/>
      <c r="AT370" s="116"/>
      <c r="AU370" s="116"/>
      <c r="AV370" s="116"/>
      <c r="AW370" s="116"/>
      <c r="AX370" s="116"/>
      <c r="AY370" s="116"/>
      <c r="AZ370" s="116"/>
      <c r="BA370" s="116"/>
      <c r="BB370" s="113"/>
    </row>
    <row r="371" spans="1:54" customFormat="1" ht="12.75" customHeight="1">
      <c r="A371" s="116"/>
      <c r="B371" s="116" t="s">
        <v>2533</v>
      </c>
      <c r="C371" s="116"/>
      <c r="D371" s="116"/>
      <c r="E371" s="116"/>
      <c r="F371" s="116"/>
      <c r="G371" s="116"/>
      <c r="H371" s="116"/>
      <c r="I371" s="116"/>
      <c r="J371" s="116"/>
      <c r="K371" s="116"/>
      <c r="L371" s="116"/>
      <c r="M371" s="116"/>
      <c r="N371" s="116"/>
      <c r="O371" s="116"/>
      <c r="P371" s="116"/>
      <c r="Q371" s="116"/>
      <c r="R371" s="116"/>
      <c r="S371" s="116"/>
      <c r="T371" s="116"/>
      <c r="U371" s="116"/>
      <c r="V371" s="116"/>
      <c r="W371" s="116"/>
      <c r="X371" s="116"/>
      <c r="Y371" s="116"/>
      <c r="Z371" s="116"/>
      <c r="AA371" s="116"/>
      <c r="AB371" s="116"/>
      <c r="AC371" s="116"/>
      <c r="AD371" s="116"/>
      <c r="AE371" s="116"/>
      <c r="AF371" s="116"/>
      <c r="AG371" s="116"/>
      <c r="AH371" s="116" t="s">
        <v>2442</v>
      </c>
      <c r="AI371" s="116"/>
      <c r="AJ371" s="116"/>
      <c r="AK371" s="116"/>
      <c r="AL371" s="116"/>
      <c r="AM371" s="116"/>
      <c r="AN371" s="116"/>
      <c r="AO371" s="116"/>
      <c r="AP371" s="116"/>
      <c r="AQ371" s="116"/>
      <c r="AR371" s="116"/>
      <c r="AS371" s="116"/>
      <c r="AT371" s="116"/>
      <c r="AU371" s="116"/>
      <c r="AV371" s="116"/>
      <c r="AW371" s="116"/>
      <c r="AX371" s="116"/>
      <c r="AY371" s="116"/>
      <c r="AZ371" s="116"/>
      <c r="BA371" s="116"/>
      <c r="BB371" s="113"/>
    </row>
    <row r="372" spans="1:54" customFormat="1" ht="12.75" customHeight="1">
      <c r="A372" s="116"/>
      <c r="B372" s="116" t="s">
        <v>2534</v>
      </c>
      <c r="C372" s="116"/>
      <c r="D372" s="116"/>
      <c r="E372" s="116"/>
      <c r="F372" s="116"/>
      <c r="G372" s="116"/>
      <c r="H372" s="116"/>
      <c r="I372" s="116"/>
      <c r="J372" s="116"/>
      <c r="K372" s="116"/>
      <c r="L372" s="116"/>
      <c r="M372" s="116"/>
      <c r="N372" s="116"/>
      <c r="O372" s="116"/>
      <c r="P372" s="116"/>
      <c r="Q372" s="116"/>
      <c r="R372" s="116"/>
      <c r="S372" s="116"/>
      <c r="T372" s="116"/>
      <c r="U372" s="116"/>
      <c r="V372" s="116"/>
      <c r="W372" s="116"/>
      <c r="X372" s="116"/>
      <c r="Y372" s="116"/>
      <c r="Z372" s="116"/>
      <c r="AA372" s="116"/>
      <c r="AB372" s="116"/>
      <c r="AC372" s="116"/>
      <c r="AD372" s="116"/>
      <c r="AE372" s="116"/>
      <c r="AF372" s="116"/>
      <c r="AG372" s="116"/>
      <c r="AH372" s="116" t="s">
        <v>2517</v>
      </c>
      <c r="AI372" s="116"/>
      <c r="AJ372" s="116"/>
      <c r="AK372" s="116"/>
      <c r="AL372" s="116"/>
      <c r="AM372" s="116"/>
      <c r="AN372" s="116"/>
      <c r="AO372" s="116"/>
      <c r="AP372" s="116"/>
      <c r="AQ372" s="116"/>
      <c r="AR372" s="116"/>
      <c r="AS372" s="116"/>
      <c r="AT372" s="116"/>
      <c r="AU372" s="116"/>
      <c r="AV372" s="116"/>
      <c r="AW372" s="116"/>
      <c r="AX372" s="116"/>
      <c r="AY372" s="116"/>
      <c r="AZ372" s="116"/>
      <c r="BA372" s="116"/>
      <c r="BB372" s="113"/>
    </row>
    <row r="373" spans="1:54" customFormat="1" ht="12.75" customHeight="1">
      <c r="A373" s="116"/>
      <c r="B373" s="116" t="s">
        <v>2535</v>
      </c>
      <c r="C373" s="116"/>
      <c r="D373" s="116"/>
      <c r="E373" s="116"/>
      <c r="F373" s="116"/>
      <c r="G373" s="116"/>
      <c r="H373" s="116"/>
      <c r="I373" s="116"/>
      <c r="J373" s="116"/>
      <c r="K373" s="116"/>
      <c r="L373" s="116"/>
      <c r="M373" s="116"/>
      <c r="N373" s="116"/>
      <c r="O373" s="116"/>
      <c r="P373" s="116"/>
      <c r="Q373" s="116"/>
      <c r="R373" s="116"/>
      <c r="S373" s="116"/>
      <c r="T373" s="116"/>
      <c r="U373" s="116"/>
      <c r="V373" s="116"/>
      <c r="W373" s="116"/>
      <c r="X373" s="116"/>
      <c r="Y373" s="116"/>
      <c r="Z373" s="116"/>
      <c r="AA373" s="116"/>
      <c r="AB373" s="116"/>
      <c r="AC373" s="116"/>
      <c r="AD373" s="116"/>
      <c r="AE373" s="116"/>
      <c r="AF373" s="116"/>
      <c r="AG373" s="116"/>
      <c r="AH373" s="116" t="s">
        <v>2519</v>
      </c>
      <c r="AI373" s="116"/>
      <c r="AJ373" s="116"/>
      <c r="AK373" s="116"/>
      <c r="AL373" s="116"/>
      <c r="AM373" s="116"/>
      <c r="AN373" s="116"/>
      <c r="AO373" s="116"/>
      <c r="AP373" s="116"/>
      <c r="AQ373" s="116"/>
      <c r="AR373" s="116"/>
      <c r="AS373" s="116"/>
      <c r="AT373" s="116"/>
      <c r="AU373" s="116"/>
      <c r="AV373" s="116"/>
      <c r="AW373" s="116"/>
      <c r="AX373" s="116"/>
      <c r="AY373" s="116"/>
      <c r="AZ373" s="116"/>
      <c r="BA373" s="116"/>
      <c r="BB373" s="113"/>
    </row>
    <row r="374" spans="1:54" customFormat="1" ht="12.75" customHeight="1">
      <c r="A374" s="116"/>
      <c r="B374" s="116" t="s">
        <v>2536</v>
      </c>
      <c r="C374" s="116"/>
      <c r="D374" s="116"/>
      <c r="E374" s="116"/>
      <c r="F374" s="116"/>
      <c r="G374" s="116"/>
      <c r="H374" s="116"/>
      <c r="I374" s="116"/>
      <c r="J374" s="116"/>
      <c r="K374" s="116"/>
      <c r="L374" s="116"/>
      <c r="M374" s="116"/>
      <c r="N374" s="116"/>
      <c r="O374" s="116"/>
      <c r="P374" s="116"/>
      <c r="Q374" s="116"/>
      <c r="R374" s="116"/>
      <c r="S374" s="116"/>
      <c r="T374" s="116"/>
      <c r="U374" s="116"/>
      <c r="V374" s="116"/>
      <c r="W374" s="116"/>
      <c r="X374" s="116"/>
      <c r="Y374" s="116"/>
      <c r="Z374" s="116"/>
      <c r="AA374" s="116"/>
      <c r="AB374" s="116"/>
      <c r="AC374" s="116"/>
      <c r="AD374" s="116"/>
      <c r="AE374" s="116"/>
      <c r="AF374" s="116"/>
      <c r="AG374" s="116"/>
      <c r="AH374" s="116" t="s">
        <v>2521</v>
      </c>
      <c r="AI374" s="116"/>
      <c r="AJ374" s="116"/>
      <c r="AK374" s="116"/>
      <c r="AL374" s="116"/>
      <c r="AM374" s="116"/>
      <c r="AN374" s="116"/>
      <c r="AO374" s="116"/>
      <c r="AP374" s="116"/>
      <c r="AQ374" s="116"/>
      <c r="AR374" s="116"/>
      <c r="AS374" s="116"/>
      <c r="AT374" s="116"/>
      <c r="AU374" s="116"/>
      <c r="AV374" s="116"/>
      <c r="AW374" s="116"/>
      <c r="AX374" s="116"/>
      <c r="AY374" s="116"/>
      <c r="AZ374" s="116"/>
      <c r="BA374" s="116"/>
      <c r="BB374" s="113"/>
    </row>
    <row r="375" spans="1:54" customFormat="1" ht="12.75" customHeight="1">
      <c r="A375" s="116"/>
      <c r="B375" s="116" t="s">
        <v>2537</v>
      </c>
      <c r="C375" s="116"/>
      <c r="D375" s="116"/>
      <c r="E375" s="116"/>
      <c r="F375" s="116"/>
      <c r="G375" s="116"/>
      <c r="H375" s="116"/>
      <c r="I375" s="116"/>
      <c r="J375" s="116"/>
      <c r="K375" s="116"/>
      <c r="L375" s="116"/>
      <c r="M375" s="116"/>
      <c r="N375" s="116"/>
      <c r="O375" s="116"/>
      <c r="P375" s="116"/>
      <c r="Q375" s="116"/>
      <c r="R375" s="116"/>
      <c r="S375" s="116"/>
      <c r="T375" s="116"/>
      <c r="U375" s="116"/>
      <c r="V375" s="116"/>
      <c r="W375" s="116"/>
      <c r="X375" s="116"/>
      <c r="Y375" s="116"/>
      <c r="Z375" s="116"/>
      <c r="AA375" s="116"/>
      <c r="AB375" s="116"/>
      <c r="AC375" s="116"/>
      <c r="AD375" s="116"/>
      <c r="AE375" s="116"/>
      <c r="AF375" s="116"/>
      <c r="AG375" s="116"/>
      <c r="AH375" s="116" t="s">
        <v>1647</v>
      </c>
      <c r="AI375" s="116"/>
      <c r="AJ375" s="116"/>
      <c r="AK375" s="116"/>
      <c r="AL375" s="116"/>
      <c r="AM375" s="116"/>
      <c r="AN375" s="116"/>
      <c r="AO375" s="116"/>
      <c r="AP375" s="116"/>
      <c r="AQ375" s="116"/>
      <c r="AR375" s="116"/>
      <c r="AS375" s="116"/>
      <c r="AT375" s="116"/>
      <c r="AU375" s="116"/>
      <c r="AV375" s="116"/>
      <c r="AW375" s="116"/>
      <c r="AX375" s="116"/>
      <c r="AY375" s="116"/>
      <c r="AZ375" s="116"/>
      <c r="BA375" s="116"/>
      <c r="BB375" s="113"/>
    </row>
    <row r="376" spans="1:54" customFormat="1" ht="12.75" customHeight="1">
      <c r="A376" s="116"/>
      <c r="B376" s="116" t="s">
        <v>2538</v>
      </c>
      <c r="C376" s="116"/>
      <c r="D376" s="116"/>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c r="AA376" s="116"/>
      <c r="AB376" s="116"/>
      <c r="AC376" s="116"/>
      <c r="AD376" s="116"/>
      <c r="AE376" s="116"/>
      <c r="AF376" s="116"/>
      <c r="AG376" s="116"/>
      <c r="AH376" s="116" t="s">
        <v>2442</v>
      </c>
      <c r="AI376" s="116"/>
      <c r="AJ376" s="116"/>
      <c r="AK376" s="116"/>
      <c r="AL376" s="116"/>
      <c r="AM376" s="116"/>
      <c r="AN376" s="116"/>
      <c r="AO376" s="116"/>
      <c r="AP376" s="116"/>
      <c r="AQ376" s="116"/>
      <c r="AR376" s="116"/>
      <c r="AS376" s="116"/>
      <c r="AT376" s="116"/>
      <c r="AU376" s="116"/>
      <c r="AV376" s="116"/>
      <c r="AW376" s="116"/>
      <c r="AX376" s="116"/>
      <c r="AY376" s="116"/>
      <c r="AZ376" s="116"/>
      <c r="BA376" s="116"/>
      <c r="BB376" s="113"/>
    </row>
    <row r="377" spans="1:54" customFormat="1" ht="12.75" customHeight="1">
      <c r="A377" s="116"/>
      <c r="B377" s="116" t="s">
        <v>2539</v>
      </c>
      <c r="C377" s="116"/>
      <c r="D377" s="116"/>
      <c r="E377" s="116"/>
      <c r="F377" s="116"/>
      <c r="G377" s="116"/>
      <c r="H377" s="116"/>
      <c r="I377" s="116"/>
      <c r="J377" s="116"/>
      <c r="K377" s="116"/>
      <c r="L377" s="116"/>
      <c r="M377" s="116"/>
      <c r="N377" s="116"/>
      <c r="O377" s="116"/>
      <c r="P377" s="116"/>
      <c r="Q377" s="116"/>
      <c r="R377" s="116"/>
      <c r="S377" s="116"/>
      <c r="T377" s="116"/>
      <c r="U377" s="116"/>
      <c r="V377" s="116"/>
      <c r="W377" s="116"/>
      <c r="X377" s="116"/>
      <c r="Y377" s="116"/>
      <c r="Z377" s="116"/>
      <c r="AA377" s="116"/>
      <c r="AB377" s="116"/>
      <c r="AC377" s="116"/>
      <c r="AD377" s="116"/>
      <c r="AE377" s="116"/>
      <c r="AF377" s="116"/>
      <c r="AG377" s="116"/>
      <c r="AH377" s="116" t="s">
        <v>2517</v>
      </c>
      <c r="AI377" s="116"/>
      <c r="AJ377" s="116"/>
      <c r="AK377" s="116"/>
      <c r="AL377" s="116"/>
      <c r="AM377" s="116"/>
      <c r="AN377" s="116"/>
      <c r="AO377" s="116"/>
      <c r="AP377" s="116"/>
      <c r="AQ377" s="116"/>
      <c r="AR377" s="116"/>
      <c r="AS377" s="116"/>
      <c r="AT377" s="116"/>
      <c r="AU377" s="116"/>
      <c r="AV377" s="116"/>
      <c r="AW377" s="116"/>
      <c r="AX377" s="116"/>
      <c r="AY377" s="116"/>
      <c r="AZ377" s="116"/>
      <c r="BA377" s="116"/>
      <c r="BB377" s="113"/>
    </row>
    <row r="378" spans="1:54" customFormat="1" ht="12.75" customHeight="1">
      <c r="A378" s="116"/>
      <c r="B378" s="116" t="s">
        <v>2540</v>
      </c>
      <c r="C378" s="116"/>
      <c r="D378" s="116"/>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c r="AA378" s="116"/>
      <c r="AB378" s="116"/>
      <c r="AC378" s="116"/>
      <c r="AD378" s="116"/>
      <c r="AE378" s="116"/>
      <c r="AF378" s="116"/>
      <c r="AG378" s="116"/>
      <c r="AH378" s="116" t="s">
        <v>2519</v>
      </c>
      <c r="AI378" s="116"/>
      <c r="AJ378" s="116"/>
      <c r="AK378" s="116"/>
      <c r="AL378" s="116"/>
      <c r="AM378" s="116"/>
      <c r="AN378" s="116"/>
      <c r="AO378" s="116"/>
      <c r="AP378" s="116"/>
      <c r="AQ378" s="116"/>
      <c r="AR378" s="116"/>
      <c r="AS378" s="116"/>
      <c r="AT378" s="116"/>
      <c r="AU378" s="116"/>
      <c r="AV378" s="116"/>
      <c r="AW378" s="116"/>
      <c r="AX378" s="116"/>
      <c r="AY378" s="116"/>
      <c r="AZ378" s="116"/>
      <c r="BA378" s="116"/>
      <c r="BB378" s="113"/>
    </row>
    <row r="379" spans="1:54" customFormat="1" ht="12.75" customHeight="1">
      <c r="A379" s="116"/>
      <c r="B379" s="116" t="s">
        <v>2541</v>
      </c>
      <c r="C379" s="116"/>
      <c r="D379" s="116"/>
      <c r="E379" s="116"/>
      <c r="F379" s="116"/>
      <c r="G379" s="116"/>
      <c r="H379" s="116"/>
      <c r="I379" s="116"/>
      <c r="J379" s="116"/>
      <c r="K379" s="116"/>
      <c r="L379" s="116"/>
      <c r="M379" s="116"/>
      <c r="N379" s="116"/>
      <c r="O379" s="116"/>
      <c r="P379" s="116"/>
      <c r="Q379" s="116"/>
      <c r="R379" s="116"/>
      <c r="S379" s="116"/>
      <c r="T379" s="116"/>
      <c r="U379" s="116"/>
      <c r="V379" s="116"/>
      <c r="W379" s="116"/>
      <c r="X379" s="116"/>
      <c r="Y379" s="116"/>
      <c r="Z379" s="116"/>
      <c r="AA379" s="116"/>
      <c r="AB379" s="116"/>
      <c r="AC379" s="116"/>
      <c r="AD379" s="116"/>
      <c r="AE379" s="116"/>
      <c r="AF379" s="116"/>
      <c r="AG379" s="116"/>
      <c r="AH379" s="116" t="s">
        <v>2521</v>
      </c>
      <c r="AI379" s="116"/>
      <c r="AJ379" s="116"/>
      <c r="AK379" s="116"/>
      <c r="AL379" s="116"/>
      <c r="AM379" s="116"/>
      <c r="AN379" s="116"/>
      <c r="AO379" s="116"/>
      <c r="AP379" s="116"/>
      <c r="AQ379" s="116"/>
      <c r="AR379" s="116"/>
      <c r="AS379" s="116"/>
      <c r="AT379" s="116"/>
      <c r="AU379" s="116"/>
      <c r="AV379" s="116"/>
      <c r="AW379" s="116"/>
      <c r="AX379" s="116"/>
      <c r="AY379" s="116"/>
      <c r="AZ379" s="116"/>
      <c r="BA379" s="116"/>
      <c r="BB379" s="113"/>
    </row>
    <row r="380" spans="1:54" customFormat="1" ht="12.75" customHeight="1">
      <c r="A380" s="116"/>
      <c r="B380" s="116" t="s">
        <v>2542</v>
      </c>
      <c r="C380" s="116"/>
      <c r="D380" s="116"/>
      <c r="E380" s="116"/>
      <c r="F380" s="116"/>
      <c r="G380" s="116"/>
      <c r="H380" s="116"/>
      <c r="I380" s="116"/>
      <c r="J380" s="116"/>
      <c r="K380" s="116"/>
      <c r="L380" s="116"/>
      <c r="M380" s="116"/>
      <c r="N380" s="116"/>
      <c r="O380" s="116"/>
      <c r="P380" s="116"/>
      <c r="Q380" s="116"/>
      <c r="R380" s="116"/>
      <c r="S380" s="116"/>
      <c r="T380" s="116"/>
      <c r="U380" s="116"/>
      <c r="V380" s="116"/>
      <c r="W380" s="116"/>
      <c r="X380" s="116"/>
      <c r="Y380" s="116"/>
      <c r="Z380" s="116"/>
      <c r="AA380" s="116"/>
      <c r="AB380" s="116"/>
      <c r="AC380" s="116"/>
      <c r="AD380" s="116"/>
      <c r="AE380" s="116"/>
      <c r="AF380" s="116"/>
      <c r="AG380" s="116"/>
      <c r="AH380" s="116" t="s">
        <v>1647</v>
      </c>
      <c r="AI380" s="116"/>
      <c r="AJ380" s="116"/>
      <c r="AK380" s="116"/>
      <c r="AL380" s="116"/>
      <c r="AM380" s="116"/>
      <c r="AN380" s="116"/>
      <c r="AO380" s="116"/>
      <c r="AP380" s="116"/>
      <c r="AQ380" s="116"/>
      <c r="AR380" s="116"/>
      <c r="AS380" s="116"/>
      <c r="AT380" s="116"/>
      <c r="AU380" s="116"/>
      <c r="AV380" s="116"/>
      <c r="AW380" s="116"/>
      <c r="AX380" s="116"/>
      <c r="AY380" s="116"/>
      <c r="AZ380" s="116"/>
      <c r="BA380" s="116"/>
      <c r="BB380" s="113"/>
    </row>
    <row r="381" spans="1:54" customFormat="1" ht="12.75" customHeight="1">
      <c r="A381" s="116"/>
      <c r="B381" s="116" t="s">
        <v>2543</v>
      </c>
      <c r="C381" s="116"/>
      <c r="D381" s="116"/>
      <c r="E381" s="116"/>
      <c r="F381" s="116"/>
      <c r="G381" s="116"/>
      <c r="H381" s="116"/>
      <c r="I381" s="116"/>
      <c r="J381" s="116"/>
      <c r="K381" s="116"/>
      <c r="L381" s="116"/>
      <c r="M381" s="116"/>
      <c r="N381" s="116"/>
      <c r="O381" s="116"/>
      <c r="P381" s="116"/>
      <c r="Q381" s="116"/>
      <c r="R381" s="116"/>
      <c r="S381" s="116"/>
      <c r="T381" s="116"/>
      <c r="U381" s="116"/>
      <c r="V381" s="116"/>
      <c r="W381" s="116"/>
      <c r="X381" s="116"/>
      <c r="Y381" s="116"/>
      <c r="Z381" s="116"/>
      <c r="AA381" s="116"/>
      <c r="AB381" s="116"/>
      <c r="AC381" s="116"/>
      <c r="AD381" s="116"/>
      <c r="AE381" s="116"/>
      <c r="AF381" s="116"/>
      <c r="AG381" s="116"/>
      <c r="AH381" s="116" t="s">
        <v>2432</v>
      </c>
      <c r="AI381" s="116"/>
      <c r="AJ381" s="116"/>
      <c r="AK381" s="116"/>
      <c r="AL381" s="116"/>
      <c r="AM381" s="116"/>
      <c r="AN381" s="116"/>
      <c r="AO381" s="116"/>
      <c r="AP381" s="116"/>
      <c r="AQ381" s="116"/>
      <c r="AR381" s="116"/>
      <c r="AS381" s="116"/>
      <c r="AT381" s="116"/>
      <c r="AU381" s="116"/>
      <c r="AV381" s="116"/>
      <c r="AW381" s="116"/>
      <c r="AX381" s="116"/>
      <c r="AY381" s="116"/>
      <c r="AZ381" s="116"/>
      <c r="BA381" s="116"/>
      <c r="BB381" s="113"/>
    </row>
    <row r="382" spans="1:54" customFormat="1" ht="12.75" customHeight="1">
      <c r="A382" s="116"/>
      <c r="B382" s="116" t="s">
        <v>2544</v>
      </c>
      <c r="C382" s="116"/>
      <c r="D382" s="116"/>
      <c r="E382" s="116"/>
      <c r="F382" s="116"/>
      <c r="G382" s="116"/>
      <c r="H382" s="116"/>
      <c r="I382" s="116"/>
      <c r="J382" s="116"/>
      <c r="K382" s="116"/>
      <c r="L382" s="116"/>
      <c r="M382" s="116"/>
      <c r="N382" s="116"/>
      <c r="O382" s="116"/>
      <c r="P382" s="116"/>
      <c r="Q382" s="116"/>
      <c r="R382" s="116"/>
      <c r="S382" s="116"/>
      <c r="T382" s="116"/>
      <c r="U382" s="116"/>
      <c r="V382" s="116"/>
      <c r="W382" s="116"/>
      <c r="X382" s="116"/>
      <c r="Y382" s="116"/>
      <c r="Z382" s="116"/>
      <c r="AA382" s="116"/>
      <c r="AB382" s="116"/>
      <c r="AC382" s="116"/>
      <c r="AD382" s="116"/>
      <c r="AE382" s="116"/>
      <c r="AF382" s="116"/>
      <c r="AG382" s="116"/>
      <c r="AH382" s="116" t="s">
        <v>2517</v>
      </c>
      <c r="AI382" s="116"/>
      <c r="AJ382" s="116"/>
      <c r="AK382" s="116"/>
      <c r="AL382" s="116"/>
      <c r="AM382" s="116"/>
      <c r="AN382" s="116"/>
      <c r="AO382" s="116"/>
      <c r="AP382" s="116"/>
      <c r="AQ382" s="116"/>
      <c r="AR382" s="116"/>
      <c r="AS382" s="116"/>
      <c r="AT382" s="116"/>
      <c r="AU382" s="116"/>
      <c r="AV382" s="116"/>
      <c r="AW382" s="116"/>
      <c r="AX382" s="116"/>
      <c r="AY382" s="116"/>
      <c r="AZ382" s="116"/>
      <c r="BA382" s="116"/>
      <c r="BB382" s="113"/>
    </row>
    <row r="383" spans="1:54" customFormat="1" ht="12.75" customHeight="1">
      <c r="A383" s="116"/>
      <c r="B383" s="116" t="s">
        <v>2545</v>
      </c>
      <c r="C383" s="116"/>
      <c r="D383" s="116"/>
      <c r="E383" s="116"/>
      <c r="F383" s="116"/>
      <c r="G383" s="116"/>
      <c r="H383" s="116"/>
      <c r="I383" s="116"/>
      <c r="J383" s="116"/>
      <c r="K383" s="116"/>
      <c r="L383" s="116"/>
      <c r="M383" s="116"/>
      <c r="N383" s="116"/>
      <c r="O383" s="116"/>
      <c r="P383" s="116"/>
      <c r="Q383" s="116"/>
      <c r="R383" s="116"/>
      <c r="S383" s="116"/>
      <c r="T383" s="116"/>
      <c r="U383" s="116"/>
      <c r="V383" s="116"/>
      <c r="W383" s="116"/>
      <c r="X383" s="116"/>
      <c r="Y383" s="116"/>
      <c r="Z383" s="116"/>
      <c r="AA383" s="116"/>
      <c r="AB383" s="116"/>
      <c r="AC383" s="116"/>
      <c r="AD383" s="116"/>
      <c r="AE383" s="116"/>
      <c r="AF383" s="116"/>
      <c r="AG383" s="116"/>
      <c r="AH383" s="116" t="s">
        <v>2519</v>
      </c>
      <c r="AI383" s="116"/>
      <c r="AJ383" s="116"/>
      <c r="AK383" s="116"/>
      <c r="AL383" s="116"/>
      <c r="AM383" s="116"/>
      <c r="AN383" s="116"/>
      <c r="AO383" s="116"/>
      <c r="AP383" s="116"/>
      <c r="AQ383" s="116"/>
      <c r="AR383" s="116"/>
      <c r="AS383" s="116"/>
      <c r="AT383" s="116"/>
      <c r="AU383" s="116"/>
      <c r="AV383" s="116"/>
      <c r="AW383" s="116"/>
      <c r="AX383" s="116"/>
      <c r="AY383" s="116"/>
      <c r="AZ383" s="116"/>
      <c r="BA383" s="116"/>
      <c r="BB383" s="113"/>
    </row>
    <row r="384" spans="1:54" customFormat="1" ht="12.75" customHeight="1">
      <c r="A384" s="116"/>
      <c r="B384" s="116" t="s">
        <v>2546</v>
      </c>
      <c r="C384" s="116"/>
      <c r="D384" s="116"/>
      <c r="E384" s="116"/>
      <c r="F384" s="116"/>
      <c r="G384" s="116"/>
      <c r="H384" s="116"/>
      <c r="I384" s="116"/>
      <c r="J384" s="116"/>
      <c r="K384" s="116"/>
      <c r="L384" s="116"/>
      <c r="M384" s="116"/>
      <c r="N384" s="116"/>
      <c r="O384" s="116"/>
      <c r="P384" s="116"/>
      <c r="Q384" s="116"/>
      <c r="R384" s="116"/>
      <c r="S384" s="116"/>
      <c r="T384" s="116"/>
      <c r="U384" s="116"/>
      <c r="V384" s="116"/>
      <c r="W384" s="116"/>
      <c r="X384" s="116"/>
      <c r="Y384" s="116"/>
      <c r="Z384" s="116"/>
      <c r="AA384" s="116"/>
      <c r="AB384" s="116"/>
      <c r="AC384" s="116"/>
      <c r="AD384" s="116"/>
      <c r="AE384" s="116"/>
      <c r="AF384" s="116"/>
      <c r="AG384" s="116"/>
      <c r="AH384" s="116" t="s">
        <v>2521</v>
      </c>
      <c r="AI384" s="116"/>
      <c r="AJ384" s="116"/>
      <c r="AK384" s="116"/>
      <c r="AL384" s="116"/>
      <c r="AM384" s="116"/>
      <c r="AN384" s="116"/>
      <c r="AO384" s="116"/>
      <c r="AP384" s="116"/>
      <c r="AQ384" s="116"/>
      <c r="AR384" s="116"/>
      <c r="AS384" s="116"/>
      <c r="AT384" s="116"/>
      <c r="AU384" s="116"/>
      <c r="AV384" s="116"/>
      <c r="AW384" s="116"/>
      <c r="AX384" s="116"/>
      <c r="AY384" s="116"/>
      <c r="AZ384" s="116"/>
      <c r="BA384" s="116"/>
      <c r="BB384" s="113"/>
    </row>
    <row r="385" spans="1:54" customFormat="1" ht="12.75" customHeight="1">
      <c r="A385" s="116"/>
      <c r="B385" s="116" t="s">
        <v>2547</v>
      </c>
      <c r="C385" s="116"/>
      <c r="D385" s="116"/>
      <c r="E385" s="116"/>
      <c r="F385" s="116"/>
      <c r="G385" s="116"/>
      <c r="H385" s="116"/>
      <c r="I385" s="116"/>
      <c r="J385" s="116"/>
      <c r="K385" s="116"/>
      <c r="L385" s="116"/>
      <c r="M385" s="116"/>
      <c r="N385" s="116"/>
      <c r="O385" s="116"/>
      <c r="P385" s="116"/>
      <c r="Q385" s="116"/>
      <c r="R385" s="116"/>
      <c r="S385" s="116"/>
      <c r="T385" s="116"/>
      <c r="U385" s="116"/>
      <c r="V385" s="116"/>
      <c r="W385" s="116"/>
      <c r="X385" s="116"/>
      <c r="Y385" s="116"/>
      <c r="Z385" s="116"/>
      <c r="AA385" s="116"/>
      <c r="AB385" s="116"/>
      <c r="AC385" s="116"/>
      <c r="AD385" s="116"/>
      <c r="AE385" s="116"/>
      <c r="AF385" s="116"/>
      <c r="AG385" s="116"/>
      <c r="AH385" s="116" t="s">
        <v>1647</v>
      </c>
      <c r="AI385" s="116"/>
      <c r="AJ385" s="116"/>
      <c r="AK385" s="116"/>
      <c r="AL385" s="116"/>
      <c r="AM385" s="116"/>
      <c r="AN385" s="116"/>
      <c r="AO385" s="116"/>
      <c r="AP385" s="116"/>
      <c r="AQ385" s="116"/>
      <c r="AR385" s="116"/>
      <c r="AS385" s="116"/>
      <c r="AT385" s="116"/>
      <c r="AU385" s="116"/>
      <c r="AV385" s="116"/>
      <c r="AW385" s="116"/>
      <c r="AX385" s="116"/>
      <c r="AY385" s="116"/>
      <c r="AZ385" s="116"/>
      <c r="BA385" s="116"/>
      <c r="BB385" s="113"/>
    </row>
  </sheetData>
  <mergeCells count="4">
    <mergeCell ref="B4:B17"/>
    <mergeCell ref="B19:B28"/>
    <mergeCell ref="B30:B39"/>
    <mergeCell ref="B41:B50"/>
  </mergeCells>
  <dataValidations count="1">
    <dataValidation type="list" allowBlank="1" showInputMessage="1" showErrorMessage="1" sqref="B52">
      <formula1>FMCG1</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K24"/>
  <sheetViews>
    <sheetView workbookViewId="0">
      <selection sqref="A1:K1 A1:K1"/>
    </sheetView>
  </sheetViews>
  <sheetFormatPr defaultColWidth="0" defaultRowHeight="14.4" zeroHeight="1"/>
  <cols>
    <col min="1" max="1" width="8.6640625" customWidth="1"/>
    <col min="2" max="2" width="40.6640625" style="29" customWidth="1"/>
    <col min="3" max="3" width="20.6640625" style="29" customWidth="1"/>
    <col min="4" max="11" width="30.6640625" style="29" customWidth="1"/>
    <col min="12" max="12" width="9.109375" style="29" hidden="1" customWidth="1"/>
    <col min="13" max="16384" width="9.109375" style="29" hidden="1"/>
  </cols>
  <sheetData>
    <row r="1" spans="1:11" s="92" customFormat="1" ht="80.099999999999994" customHeight="1">
      <c r="A1" s="185" t="s">
        <v>2548</v>
      </c>
      <c r="B1" s="186"/>
      <c r="C1" s="186"/>
      <c r="D1" s="186"/>
      <c r="E1" s="186"/>
      <c r="F1" s="186"/>
      <c r="G1" s="186"/>
      <c r="H1" s="186"/>
      <c r="I1" s="186"/>
      <c r="J1" s="186"/>
      <c r="K1" s="187"/>
    </row>
    <row r="2" spans="1:11" s="93" customFormat="1" ht="39.9" customHeight="1">
      <c r="A2" s="183" t="s">
        <v>2</v>
      </c>
      <c r="B2" s="188" t="s">
        <v>559</v>
      </c>
      <c r="C2" s="190"/>
      <c r="D2" s="188" t="s">
        <v>560</v>
      </c>
      <c r="E2" s="189"/>
      <c r="F2" s="189"/>
      <c r="G2" s="189"/>
      <c r="H2" s="189"/>
      <c r="I2" s="189"/>
      <c r="J2" s="189"/>
      <c r="K2" s="190"/>
    </row>
    <row r="3" spans="1:11" s="94" customFormat="1" ht="39.9" customHeight="1">
      <c r="A3" s="184"/>
      <c r="B3" s="191"/>
      <c r="C3" s="193"/>
      <c r="D3" s="191"/>
      <c r="E3" s="192"/>
      <c r="F3" s="192"/>
      <c r="G3" s="192"/>
      <c r="H3" s="192"/>
      <c r="I3" s="192"/>
      <c r="J3" s="192"/>
      <c r="K3" s="193"/>
    </row>
    <row r="4" spans="1:11" s="95" customFormat="1" ht="60" customHeight="1">
      <c r="A4" s="96" t="s">
        <v>561</v>
      </c>
      <c r="B4" s="96" t="s">
        <v>567</v>
      </c>
      <c r="C4" s="96" t="s">
        <v>2549</v>
      </c>
      <c r="D4" s="96" t="str">
        <f>ps_language1</f>
        <v>English (United Kingdom)</v>
      </c>
      <c r="E4" s="96">
        <f>ps_language2</f>
        <v>0</v>
      </c>
      <c r="F4" s="96">
        <f>ps_language3</f>
        <v>0</v>
      </c>
      <c r="G4" s="96">
        <f>ps_language4</f>
        <v>0</v>
      </c>
      <c r="H4" s="96">
        <f>ps_language5</f>
        <v>0</v>
      </c>
      <c r="I4" s="96">
        <f>ps_language6</f>
        <v>0</v>
      </c>
      <c r="J4" s="96">
        <f>ps_language7</f>
        <v>0</v>
      </c>
      <c r="K4" s="96">
        <f>ps_language8</f>
        <v>0</v>
      </c>
    </row>
    <row r="5" spans="1:11">
      <c r="A5" s="33" t="s">
        <v>705</v>
      </c>
      <c r="B5" s="5"/>
      <c r="C5" s="5"/>
      <c r="D5" s="5"/>
      <c r="E5" s="5"/>
      <c r="F5" s="5"/>
      <c r="G5" s="5"/>
      <c r="H5" s="5"/>
      <c r="I5" s="5"/>
      <c r="J5" s="5"/>
      <c r="K5" s="5"/>
    </row>
    <row r="6" spans="1:11">
      <c r="A6" s="33" t="s">
        <v>708</v>
      </c>
      <c r="B6" s="5"/>
      <c r="C6" s="5"/>
      <c r="D6" s="5"/>
      <c r="E6" s="5"/>
      <c r="F6" s="5"/>
      <c r="G6" s="5"/>
      <c r="H6" s="5"/>
      <c r="I6" s="5"/>
      <c r="J6" s="5"/>
      <c r="K6" s="5"/>
    </row>
    <row r="7" spans="1:11">
      <c r="A7" s="33" t="s">
        <v>764</v>
      </c>
      <c r="B7" s="5"/>
      <c r="C7" s="5"/>
      <c r="D7" s="5"/>
      <c r="E7" s="5"/>
      <c r="F7" s="5"/>
      <c r="G7" s="5"/>
      <c r="H7" s="5"/>
      <c r="I7" s="5"/>
      <c r="J7" s="5"/>
      <c r="K7" s="5"/>
    </row>
    <row r="8" spans="1:11">
      <c r="A8" s="33" t="s">
        <v>765</v>
      </c>
      <c r="B8" s="5"/>
      <c r="C8" s="5"/>
      <c r="D8" s="5"/>
      <c r="E8" s="5"/>
      <c r="F8" s="5"/>
      <c r="G8" s="5"/>
      <c r="H8" s="5"/>
      <c r="I8" s="5"/>
      <c r="J8" s="5"/>
      <c r="K8" s="5"/>
    </row>
    <row r="9" spans="1:11">
      <c r="A9" s="33" t="s">
        <v>2550</v>
      </c>
      <c r="B9" s="5"/>
      <c r="C9" s="5"/>
      <c r="D9" s="5"/>
      <c r="E9" s="5"/>
      <c r="F9" s="5"/>
      <c r="G9" s="5"/>
      <c r="H9" s="5"/>
      <c r="I9" s="5"/>
      <c r="J9" s="5"/>
      <c r="K9" s="5"/>
    </row>
    <row r="10" spans="1:11">
      <c r="A10" s="33" t="s">
        <v>2551</v>
      </c>
      <c r="B10" s="5"/>
      <c r="C10" s="5"/>
      <c r="D10" s="5"/>
      <c r="E10" s="5"/>
      <c r="F10" s="5"/>
      <c r="G10" s="5"/>
      <c r="H10" s="5"/>
      <c r="I10" s="5"/>
      <c r="J10" s="5"/>
      <c r="K10" s="5"/>
    </row>
    <row r="11" spans="1:11">
      <c r="A11" s="33" t="s">
        <v>2552</v>
      </c>
      <c r="B11" s="5"/>
      <c r="C11" s="5"/>
      <c r="D11" s="5"/>
      <c r="E11" s="5"/>
      <c r="F11" s="5"/>
      <c r="G11" s="5"/>
      <c r="H11" s="5"/>
      <c r="I11" s="5"/>
      <c r="J11" s="5"/>
      <c r="K11" s="5"/>
    </row>
    <row r="12" spans="1:11">
      <c r="A12" s="10" t="s">
        <v>722</v>
      </c>
      <c r="B12" s="5"/>
      <c r="C12" s="5"/>
      <c r="D12" s="5"/>
      <c r="E12" s="5"/>
      <c r="F12" s="5"/>
      <c r="G12" s="5"/>
      <c r="H12" s="5"/>
      <c r="I12" s="5"/>
      <c r="J12" s="5"/>
      <c r="K12" s="5"/>
    </row>
    <row r="13" spans="1:11">
      <c r="A13" s="10" t="s">
        <v>725</v>
      </c>
      <c r="B13" s="5"/>
      <c r="C13" s="5"/>
      <c r="D13" s="5"/>
      <c r="E13" s="5"/>
      <c r="F13" s="5"/>
      <c r="G13" s="5"/>
      <c r="H13" s="5"/>
      <c r="I13" s="5"/>
      <c r="J13" s="5"/>
      <c r="K13" s="5"/>
    </row>
    <row r="14" spans="1:11">
      <c r="A14" s="10" t="s">
        <v>728</v>
      </c>
      <c r="B14" s="5"/>
      <c r="C14" s="5"/>
      <c r="D14" s="5"/>
      <c r="E14" s="5"/>
      <c r="F14" s="5"/>
      <c r="G14" s="5"/>
      <c r="H14" s="5"/>
      <c r="I14" s="5"/>
      <c r="J14" s="5"/>
      <c r="K14" s="5"/>
    </row>
    <row r="15" spans="1:11">
      <c r="A15" s="10" t="s">
        <v>731</v>
      </c>
      <c r="B15" s="5"/>
      <c r="C15" s="5"/>
      <c r="D15" s="5"/>
      <c r="E15" s="5"/>
      <c r="F15" s="5"/>
      <c r="G15" s="5"/>
      <c r="H15" s="5"/>
      <c r="I15" s="5"/>
      <c r="J15" s="5"/>
      <c r="K15" s="5"/>
    </row>
    <row r="16" spans="1:11">
      <c r="A16" s="10" t="s">
        <v>209</v>
      </c>
      <c r="B16" s="5"/>
      <c r="C16" s="5"/>
      <c r="D16" s="5"/>
      <c r="E16" s="5"/>
      <c r="F16" s="5"/>
      <c r="G16" s="5"/>
      <c r="H16" s="5"/>
      <c r="I16" s="5"/>
      <c r="J16" s="5"/>
      <c r="K16" s="5"/>
    </row>
    <row r="17" spans="1:11">
      <c r="A17" s="10" t="s">
        <v>206</v>
      </c>
      <c r="B17" s="5"/>
      <c r="C17" s="5"/>
      <c r="D17" s="5"/>
      <c r="E17" s="5"/>
      <c r="F17" s="5"/>
      <c r="G17" s="5"/>
      <c r="H17" s="5"/>
      <c r="I17" s="5"/>
      <c r="J17" s="5"/>
      <c r="K17" s="5"/>
    </row>
    <row r="18" spans="1:11">
      <c r="A18" s="10" t="s">
        <v>738</v>
      </c>
      <c r="B18" s="5"/>
      <c r="C18" s="5"/>
      <c r="D18" s="5"/>
      <c r="E18" s="5"/>
      <c r="F18" s="5"/>
      <c r="G18" s="5"/>
      <c r="H18" s="5"/>
      <c r="I18" s="5"/>
      <c r="J18" s="5"/>
      <c r="K18" s="5"/>
    </row>
    <row r="19" spans="1:11">
      <c r="A19" s="10" t="s">
        <v>741</v>
      </c>
      <c r="B19" s="5"/>
      <c r="C19" s="5"/>
      <c r="D19" s="5"/>
      <c r="E19" s="5"/>
      <c r="F19" s="5"/>
      <c r="G19" s="5"/>
      <c r="H19" s="5"/>
      <c r="I19" s="5"/>
      <c r="J19" s="5"/>
      <c r="K19" s="5"/>
    </row>
    <row r="20" spans="1:11">
      <c r="A20" s="10" t="s">
        <v>744</v>
      </c>
      <c r="B20" s="5"/>
      <c r="C20" s="5"/>
      <c r="D20" s="5"/>
      <c r="E20" s="5"/>
      <c r="F20" s="5"/>
      <c r="G20" s="5"/>
      <c r="H20" s="5"/>
      <c r="I20" s="5"/>
      <c r="J20" s="5"/>
      <c r="K20" s="5"/>
    </row>
    <row r="21" spans="1:11">
      <c r="A21" s="10" t="s">
        <v>747</v>
      </c>
      <c r="B21" s="5"/>
      <c r="C21" s="5"/>
      <c r="D21" s="5"/>
      <c r="E21" s="5"/>
      <c r="F21" s="5"/>
      <c r="G21" s="5"/>
      <c r="H21" s="5"/>
      <c r="I21" s="5"/>
      <c r="J21" s="5"/>
      <c r="K21" s="5"/>
    </row>
    <row r="22" spans="1:11">
      <c r="A22" s="10" t="s">
        <v>750</v>
      </c>
      <c r="B22" s="5"/>
      <c r="C22" s="5"/>
      <c r="D22" s="5"/>
      <c r="E22" s="5"/>
      <c r="F22" s="5"/>
      <c r="G22" s="5"/>
      <c r="H22" s="5"/>
      <c r="I22" s="5"/>
      <c r="J22" s="5"/>
      <c r="K22" s="5"/>
    </row>
    <row r="23" spans="1:11">
      <c r="A23" s="10" t="s">
        <v>753</v>
      </c>
      <c r="B23" s="5"/>
      <c r="C23" s="5"/>
      <c r="D23" s="5"/>
      <c r="E23" s="5"/>
      <c r="F23" s="5"/>
      <c r="G23" s="5"/>
      <c r="H23" s="5"/>
      <c r="I23" s="5"/>
      <c r="J23" s="5"/>
      <c r="K23" s="5"/>
    </row>
    <row r="24" spans="1:11">
      <c r="A24" s="10" t="s">
        <v>754</v>
      </c>
      <c r="B24" s="5"/>
      <c r="C24" s="5"/>
      <c r="D24" s="5"/>
      <c r="E24" s="5"/>
      <c r="F24" s="5"/>
      <c r="G24" s="5"/>
      <c r="H24" s="5"/>
      <c r="I24" s="5"/>
      <c r="J24" s="5"/>
      <c r="K24" s="5"/>
    </row>
  </sheetData>
  <sheetProtection algorithmName="SHA-512" hashValue="u85Yuah1OQQiGCduTsfLZyxDGr0NWDq78lfkCNEAYYF1c9/ndMhbT5hbWxHJBTxp9Nj1OMPFT//JeVn0F7lANw==" saltValue="lbzMXKH7jORQixEtBRk0MQ==" spinCount="100000" sheet="1" objects="1" scenarios="1"/>
  <mergeCells count="4">
    <mergeCell ref="A1:K1"/>
    <mergeCell ref="B2:C3"/>
    <mergeCell ref="D2:K3"/>
    <mergeCell ref="A2:A3"/>
  </mergeCells>
  <dataValidations count="1">
    <dataValidation type="list" showInputMessage="1" showErrorMessage="1" sqref="C5:C24">
      <formula1>nr_pos_neg</formula1>
    </dataValidation>
  </dataValidations>
  <hyperlinks>
    <hyperlink ref="A2" location="'Index'!A1" display="Index"/>
  </hyperlinks>
  <pageMargins left="0.75" right="0.75" top="0.75" bottom="0.5" header="0.5" footer="0.75"/>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94"/>
  <sheetViews>
    <sheetView workbookViewId="0"/>
  </sheetViews>
  <sheetFormatPr defaultColWidth="0" defaultRowHeight="14.4" zeroHeight="1"/>
  <cols>
    <col min="1" max="1" width="9.109375" customWidth="1"/>
    <col min="2" max="2" width="24" bestFit="1" customWidth="1"/>
    <col min="3" max="3" width="9.109375" customWidth="1"/>
    <col min="4" max="4" width="6.109375" bestFit="1" customWidth="1"/>
    <col min="5" max="5" width="5.6640625" bestFit="1" customWidth="1"/>
    <col min="6" max="6" width="24.88671875" bestFit="1" customWidth="1"/>
    <col min="7" max="9" width="9.109375" customWidth="1"/>
    <col min="10" max="10" width="37.33203125" customWidth="1"/>
    <col min="11" max="19" width="9.109375" customWidth="1"/>
    <col min="20" max="20" width="21" customWidth="1"/>
    <col min="21" max="21" width="14" customWidth="1"/>
    <col min="22" max="22" width="9.109375" customWidth="1"/>
    <col min="23" max="23" width="13.6640625" customWidth="1"/>
    <col min="24" max="25" width="9.109375" customWidth="1"/>
    <col min="26" max="26" width="9.109375" hidden="1" customWidth="1"/>
    <col min="27" max="16384" width="9.109375" hidden="1"/>
  </cols>
  <sheetData>
    <row r="1" spans="1:25">
      <c r="A1" s="18"/>
      <c r="B1" s="226" t="s">
        <v>2556</v>
      </c>
      <c r="C1" s="227"/>
      <c r="D1" s="18"/>
      <c r="E1" s="18"/>
      <c r="F1" s="18"/>
      <c r="G1" s="18"/>
      <c r="H1" s="18"/>
      <c r="I1" s="18"/>
      <c r="J1" s="226" t="s">
        <v>2557</v>
      </c>
      <c r="K1" s="227"/>
      <c r="L1" s="18"/>
      <c r="M1" s="228" t="s">
        <v>2558</v>
      </c>
      <c r="N1" s="229"/>
      <c r="O1" s="230"/>
      <c r="P1" s="122"/>
      <c r="Q1" s="122"/>
      <c r="R1" s="18"/>
      <c r="S1" s="18"/>
      <c r="T1" s="226" t="s">
        <v>2559</v>
      </c>
      <c r="U1" s="231"/>
      <c r="V1" s="231"/>
      <c r="W1" s="227"/>
      <c r="X1" s="18"/>
      <c r="Y1" s="18"/>
    </row>
    <row r="2" spans="1:25">
      <c r="A2" s="18"/>
      <c r="B2" s="18" t="s">
        <v>2560</v>
      </c>
      <c r="C2" s="18" t="s">
        <v>2561</v>
      </c>
      <c r="D2" s="18" t="s">
        <v>2562</v>
      </c>
      <c r="E2" s="123" t="s">
        <v>2563</v>
      </c>
      <c r="F2" s="18" t="s">
        <v>1</v>
      </c>
      <c r="G2" s="18"/>
      <c r="H2" s="18"/>
      <c r="I2" s="18"/>
      <c r="J2" s="18" t="s">
        <v>2560</v>
      </c>
      <c r="K2" s="18" t="s">
        <v>2561</v>
      </c>
      <c r="L2" s="18"/>
      <c r="M2" s="122" t="s">
        <v>2560</v>
      </c>
      <c r="N2" s="124" t="s">
        <v>2561</v>
      </c>
      <c r="O2" s="124" t="s">
        <v>2564</v>
      </c>
      <c r="P2" s="124" t="s">
        <v>2565</v>
      </c>
      <c r="Q2" s="124" t="s">
        <v>2566</v>
      </c>
      <c r="R2" s="18"/>
      <c r="S2" s="18"/>
      <c r="T2" s="18" t="s">
        <v>2560</v>
      </c>
      <c r="U2" s="18" t="s">
        <v>2561</v>
      </c>
      <c r="V2" s="18" t="s">
        <v>2567</v>
      </c>
      <c r="W2" s="18" t="s">
        <v>2568</v>
      </c>
      <c r="X2" s="18"/>
      <c r="Y2" s="18"/>
    </row>
    <row r="3" spans="1:25">
      <c r="A3" s="18"/>
      <c r="B3" s="18" t="s">
        <v>8</v>
      </c>
      <c r="C3" s="18" t="s">
        <v>2569</v>
      </c>
      <c r="D3" s="18" t="b">
        <v>0</v>
      </c>
      <c r="E3" s="18" t="b">
        <v>1</v>
      </c>
      <c r="F3" s="18" t="s">
        <v>2570</v>
      </c>
      <c r="G3" s="18"/>
      <c r="H3" s="18"/>
      <c r="I3" s="18"/>
      <c r="J3" s="18"/>
      <c r="K3" s="18"/>
      <c r="L3" s="18"/>
      <c r="M3" s="125"/>
      <c r="N3" s="125"/>
      <c r="O3" s="125"/>
      <c r="P3" s="125"/>
      <c r="Q3" s="125"/>
      <c r="R3" s="18"/>
      <c r="S3" s="18"/>
      <c r="T3" s="18" t="s">
        <v>28</v>
      </c>
      <c r="U3" s="18" t="s">
        <v>2571</v>
      </c>
      <c r="V3" s="18" t="s">
        <v>2572</v>
      </c>
      <c r="W3" s="18" t="s">
        <v>2573</v>
      </c>
      <c r="X3" s="18"/>
      <c r="Y3" s="18"/>
    </row>
    <row r="4" spans="1:25">
      <c r="A4" s="18"/>
      <c r="B4" s="18" t="s">
        <v>65</v>
      </c>
      <c r="C4" s="18" t="s">
        <v>2574</v>
      </c>
      <c r="D4" s="18" t="b">
        <v>0</v>
      </c>
      <c r="E4" s="18" t="b">
        <v>1</v>
      </c>
      <c r="F4" s="18" t="s">
        <v>2570</v>
      </c>
      <c r="G4" s="18"/>
      <c r="H4" s="18"/>
      <c r="I4" s="18"/>
      <c r="J4" s="18"/>
      <c r="K4" s="18"/>
      <c r="L4" s="18"/>
      <c r="M4" s="18"/>
      <c r="N4" s="125"/>
      <c r="O4" s="18"/>
      <c r="P4" s="18"/>
      <c r="Q4" s="18"/>
      <c r="R4" s="18"/>
      <c r="S4" s="18"/>
      <c r="T4" s="18" t="s">
        <v>12</v>
      </c>
      <c r="U4" s="18" t="s">
        <v>2575</v>
      </c>
      <c r="V4" s="18" t="s">
        <v>2572</v>
      </c>
      <c r="W4" s="18" t="s">
        <v>2573</v>
      </c>
      <c r="X4" s="18"/>
      <c r="Y4" s="18"/>
    </row>
    <row r="5" spans="1:25">
      <c r="A5" s="18"/>
      <c r="B5" s="18" t="s">
        <v>56</v>
      </c>
      <c r="C5" s="18" t="s">
        <v>2576</v>
      </c>
      <c r="D5" s="18" t="b">
        <v>0</v>
      </c>
      <c r="E5" s="18" t="b">
        <v>1</v>
      </c>
      <c r="F5" s="18" t="s">
        <v>2570</v>
      </c>
      <c r="G5" s="18"/>
      <c r="H5" s="18"/>
      <c r="I5" s="18"/>
      <c r="J5" s="18"/>
      <c r="K5" s="18"/>
      <c r="L5" s="18"/>
      <c r="M5" s="18"/>
      <c r="N5" s="18"/>
      <c r="O5" s="18"/>
      <c r="P5" s="18"/>
      <c r="Q5" s="18"/>
      <c r="R5" s="18"/>
      <c r="S5" s="18"/>
      <c r="T5" s="18" t="s">
        <v>12</v>
      </c>
      <c r="U5" s="18" t="s">
        <v>2577</v>
      </c>
      <c r="V5" s="18" t="s">
        <v>2572</v>
      </c>
      <c r="W5" s="18" t="s">
        <v>2573</v>
      </c>
      <c r="X5" s="18"/>
      <c r="Y5" s="18"/>
    </row>
    <row r="6" spans="1:25">
      <c r="A6" s="18"/>
      <c r="B6" s="18" t="s">
        <v>56</v>
      </c>
      <c r="C6" s="18" t="s">
        <v>2578</v>
      </c>
      <c r="D6" s="18" t="b">
        <v>0</v>
      </c>
      <c r="E6" s="18" t="b">
        <v>1</v>
      </c>
      <c r="F6" s="18" t="s">
        <v>2570</v>
      </c>
      <c r="G6" s="18"/>
      <c r="H6" s="18"/>
      <c r="I6" s="18"/>
      <c r="J6" s="18"/>
      <c r="K6" s="18"/>
      <c r="L6" s="18"/>
      <c r="M6" s="18"/>
      <c r="N6" s="18"/>
      <c r="O6" s="18"/>
      <c r="P6" s="18"/>
      <c r="Q6" s="18"/>
      <c r="R6" s="18"/>
      <c r="S6" s="18"/>
      <c r="T6" s="18" t="s">
        <v>12</v>
      </c>
      <c r="U6" s="18" t="s">
        <v>2579</v>
      </c>
      <c r="V6" s="18" t="s">
        <v>2572</v>
      </c>
      <c r="W6" s="18" t="s">
        <v>2573</v>
      </c>
      <c r="X6" s="18"/>
      <c r="Y6" s="18"/>
    </row>
    <row r="7" spans="1:25">
      <c r="A7" s="18"/>
      <c r="B7" s="18" t="s">
        <v>30</v>
      </c>
      <c r="C7" s="18" t="s">
        <v>2580</v>
      </c>
      <c r="D7" s="18" t="b">
        <v>0</v>
      </c>
      <c r="E7" s="18" t="b">
        <v>1</v>
      </c>
      <c r="F7" s="18" t="s">
        <v>2570</v>
      </c>
      <c r="G7" s="18"/>
      <c r="H7" s="18"/>
      <c r="I7" s="18"/>
      <c r="J7" s="18"/>
      <c r="K7" s="18"/>
      <c r="L7" s="18"/>
      <c r="M7" s="18"/>
      <c r="N7" s="18"/>
      <c r="O7" s="18"/>
      <c r="P7" s="18"/>
      <c r="Q7" s="18"/>
      <c r="R7" s="18"/>
      <c r="S7" s="18"/>
      <c r="T7" s="18" t="s">
        <v>12</v>
      </c>
      <c r="U7" s="18" t="s">
        <v>2581</v>
      </c>
      <c r="V7" s="18" t="s">
        <v>2572</v>
      </c>
      <c r="W7" s="18" t="s">
        <v>2573</v>
      </c>
      <c r="X7" s="18"/>
      <c r="Y7" s="18"/>
    </row>
    <row r="8" spans="1:25">
      <c r="A8" s="18"/>
      <c r="B8" s="18" t="s">
        <v>38</v>
      </c>
      <c r="C8" s="18" t="s">
        <v>2582</v>
      </c>
      <c r="D8" s="18" t="b">
        <v>0</v>
      </c>
      <c r="E8" s="18" t="b">
        <v>1</v>
      </c>
      <c r="F8" s="18" t="s">
        <v>2570</v>
      </c>
      <c r="G8" s="18"/>
      <c r="H8" s="18"/>
      <c r="I8" s="18"/>
      <c r="J8" s="18"/>
      <c r="K8" s="18"/>
      <c r="L8" s="18"/>
      <c r="M8" s="18"/>
      <c r="N8" s="18"/>
      <c r="O8" s="18"/>
      <c r="P8" s="18"/>
      <c r="Q8" s="18"/>
      <c r="R8" s="18"/>
      <c r="S8" s="18"/>
      <c r="T8" s="18" t="s">
        <v>12</v>
      </c>
      <c r="U8" s="18" t="s">
        <v>2583</v>
      </c>
      <c r="V8" s="18" t="s">
        <v>2572</v>
      </c>
      <c r="W8" s="18" t="s">
        <v>2573</v>
      </c>
      <c r="X8" s="18"/>
      <c r="Y8" s="18"/>
    </row>
    <row r="9" spans="1:25">
      <c r="A9" s="18"/>
      <c r="B9" s="18" t="s">
        <v>32</v>
      </c>
      <c r="C9" s="18" t="s">
        <v>2576</v>
      </c>
      <c r="D9" s="18" t="b">
        <v>0</v>
      </c>
      <c r="E9" s="18" t="b">
        <v>1</v>
      </c>
      <c r="F9" s="18" t="s">
        <v>2570</v>
      </c>
      <c r="G9" s="18"/>
      <c r="H9" s="18"/>
      <c r="I9" s="18"/>
      <c r="J9" s="18"/>
      <c r="K9" s="18"/>
      <c r="L9" s="18"/>
      <c r="M9" s="18"/>
      <c r="N9" s="18"/>
      <c r="O9" s="18"/>
      <c r="P9" s="18"/>
      <c r="Q9" s="18"/>
      <c r="R9" s="18"/>
      <c r="S9" s="18"/>
      <c r="T9" s="18" t="s">
        <v>12</v>
      </c>
      <c r="U9" s="18" t="s">
        <v>2584</v>
      </c>
      <c r="V9" s="18" t="s">
        <v>2572</v>
      </c>
      <c r="W9" s="18" t="s">
        <v>2573</v>
      </c>
      <c r="X9" s="18"/>
      <c r="Y9" s="18"/>
    </row>
    <row r="10" spans="1:25">
      <c r="A10" s="18"/>
      <c r="B10" s="18" t="s">
        <v>32</v>
      </c>
      <c r="C10" s="18" t="s">
        <v>2585</v>
      </c>
      <c r="D10" s="18" t="b">
        <v>0</v>
      </c>
      <c r="E10" s="18" t="b">
        <v>1</v>
      </c>
      <c r="F10" s="18" t="s">
        <v>2570</v>
      </c>
      <c r="G10" s="18"/>
      <c r="H10" s="18"/>
      <c r="I10" s="18"/>
      <c r="J10" s="18"/>
      <c r="K10" s="18"/>
      <c r="L10" s="18"/>
      <c r="M10" s="18"/>
      <c r="N10" s="18"/>
      <c r="O10" s="18"/>
      <c r="P10" s="18"/>
      <c r="Q10" s="18"/>
      <c r="R10" s="18"/>
      <c r="S10" s="18"/>
      <c r="T10" s="18" t="s">
        <v>12</v>
      </c>
      <c r="U10" s="18" t="s">
        <v>2586</v>
      </c>
      <c r="V10" s="18" t="s">
        <v>2572</v>
      </c>
      <c r="W10" s="18" t="s">
        <v>2573</v>
      </c>
      <c r="X10" s="18"/>
      <c r="Y10" s="18"/>
    </row>
    <row r="11" spans="1:25">
      <c r="A11" s="18"/>
      <c r="B11" s="18" t="s">
        <v>32</v>
      </c>
      <c r="C11" s="18" t="s">
        <v>2578</v>
      </c>
      <c r="D11" s="18" t="b">
        <v>0</v>
      </c>
      <c r="E11" s="18" t="b">
        <v>1</v>
      </c>
      <c r="F11" s="18" t="s">
        <v>2570</v>
      </c>
      <c r="G11" s="18"/>
      <c r="H11" s="18"/>
      <c r="I11" s="18"/>
      <c r="J11" s="18"/>
      <c r="K11" s="18"/>
      <c r="L11" s="18"/>
      <c r="M11" s="18"/>
      <c r="N11" s="18"/>
      <c r="O11" s="18"/>
      <c r="P11" s="18"/>
      <c r="Q11" s="18"/>
      <c r="R11" s="18"/>
      <c r="S11" s="18"/>
      <c r="T11" s="18" t="s">
        <v>12</v>
      </c>
      <c r="U11" s="18" t="s">
        <v>2587</v>
      </c>
      <c r="V11" s="18" t="s">
        <v>2572</v>
      </c>
      <c r="W11" s="18" t="s">
        <v>2573</v>
      </c>
      <c r="X11" s="18"/>
      <c r="Y11" s="18"/>
    </row>
    <row r="12" spans="1:25">
      <c r="A12" s="18"/>
      <c r="B12" s="18" t="s">
        <v>16</v>
      </c>
      <c r="C12" s="18" t="s">
        <v>2588</v>
      </c>
      <c r="D12" s="18" t="b">
        <v>0</v>
      </c>
      <c r="E12" s="18" t="b">
        <v>1</v>
      </c>
      <c r="F12" s="18" t="s">
        <v>2570</v>
      </c>
      <c r="G12" s="18"/>
      <c r="H12" s="18"/>
      <c r="I12" s="18"/>
      <c r="J12" s="18"/>
      <c r="K12" s="18"/>
      <c r="L12" s="18"/>
      <c r="M12" s="18"/>
      <c r="N12" s="18"/>
      <c r="O12" s="18"/>
      <c r="P12" s="18"/>
      <c r="Q12" s="18"/>
      <c r="R12" s="18"/>
      <c r="S12" s="18"/>
      <c r="T12" s="18" t="s">
        <v>12</v>
      </c>
      <c r="U12" s="18" t="s">
        <v>2589</v>
      </c>
      <c r="V12" s="18" t="s">
        <v>2572</v>
      </c>
      <c r="W12" s="18" t="s">
        <v>2573</v>
      </c>
      <c r="X12" s="18"/>
      <c r="Y12" s="18"/>
    </row>
    <row r="13" spans="1:25">
      <c r="A13" s="18"/>
      <c r="B13" s="18" t="s">
        <v>16</v>
      </c>
      <c r="C13" s="18" t="s">
        <v>2590</v>
      </c>
      <c r="D13" s="18" t="b">
        <v>0</v>
      </c>
      <c r="E13" s="18" t="b">
        <v>1</v>
      </c>
      <c r="F13" s="18" t="s">
        <v>2570</v>
      </c>
      <c r="G13" s="18"/>
      <c r="H13" s="18"/>
      <c r="I13" s="18"/>
      <c r="J13" s="18"/>
      <c r="K13" s="18"/>
      <c r="L13" s="18"/>
      <c r="M13" s="18"/>
      <c r="N13" s="18"/>
      <c r="O13" s="18"/>
      <c r="P13" s="18"/>
      <c r="Q13" s="18"/>
      <c r="R13" s="18"/>
      <c r="S13" s="18"/>
      <c r="T13" s="18" t="s">
        <v>65</v>
      </c>
      <c r="U13" s="18" t="s">
        <v>2591</v>
      </c>
      <c r="V13" s="18" t="s">
        <v>2572</v>
      </c>
      <c r="W13" s="18" t="s">
        <v>2573</v>
      </c>
      <c r="X13" s="18"/>
      <c r="Y13" s="18"/>
    </row>
    <row r="14" spans="1:25">
      <c r="A14" s="18"/>
      <c r="B14" s="18" t="s">
        <v>14</v>
      </c>
      <c r="C14" s="18" t="s">
        <v>2576</v>
      </c>
      <c r="D14" s="18" t="b">
        <v>0</v>
      </c>
      <c r="E14" s="18" t="b">
        <v>1</v>
      </c>
      <c r="F14" s="18" t="s">
        <v>2570</v>
      </c>
      <c r="G14" s="18"/>
      <c r="H14" s="18"/>
      <c r="I14" s="18"/>
      <c r="J14" s="18"/>
      <c r="K14" s="18"/>
      <c r="L14" s="18"/>
      <c r="M14" s="18"/>
      <c r="N14" s="18"/>
      <c r="O14" s="18"/>
      <c r="P14" s="18"/>
      <c r="Q14" s="18"/>
      <c r="R14" s="18"/>
      <c r="S14" s="18"/>
      <c r="T14" s="18" t="s">
        <v>56</v>
      </c>
      <c r="U14" s="18" t="s">
        <v>2585</v>
      </c>
      <c r="V14" s="18" t="s">
        <v>2572</v>
      </c>
      <c r="W14" s="18" t="s">
        <v>2573</v>
      </c>
      <c r="X14" s="18"/>
      <c r="Y14" s="18"/>
    </row>
    <row r="15" spans="1:25">
      <c r="A15" s="18"/>
      <c r="B15" s="18" t="s">
        <v>14</v>
      </c>
      <c r="C15" s="18" t="s">
        <v>2585</v>
      </c>
      <c r="D15" s="18" t="b">
        <v>0</v>
      </c>
      <c r="E15" s="18" t="b">
        <v>1</v>
      </c>
      <c r="F15" s="18" t="s">
        <v>2570</v>
      </c>
      <c r="G15" s="18"/>
      <c r="H15" s="18"/>
      <c r="I15" s="18"/>
      <c r="J15" s="18"/>
      <c r="K15" s="18"/>
      <c r="L15" s="18"/>
      <c r="M15" s="18"/>
      <c r="N15" s="18"/>
      <c r="O15" s="18"/>
      <c r="P15" s="18"/>
      <c r="Q15" s="18"/>
      <c r="R15" s="18"/>
      <c r="S15" s="18"/>
      <c r="T15" s="18" t="s">
        <v>16</v>
      </c>
      <c r="U15" s="18" t="s">
        <v>2592</v>
      </c>
      <c r="V15" s="18" t="s">
        <v>2572</v>
      </c>
      <c r="W15" s="18" t="s">
        <v>2573</v>
      </c>
      <c r="X15" s="18"/>
      <c r="Y15" s="18"/>
    </row>
    <row r="16" spans="1:25">
      <c r="A16" s="18"/>
      <c r="B16" s="18" t="s">
        <v>54</v>
      </c>
      <c r="C16" s="18" t="s">
        <v>2580</v>
      </c>
      <c r="D16" s="18" t="b">
        <v>0</v>
      </c>
      <c r="E16" s="18" t="b">
        <v>1</v>
      </c>
      <c r="F16" s="18" t="s">
        <v>2570</v>
      </c>
      <c r="G16" s="18"/>
      <c r="H16" s="18"/>
      <c r="I16" s="18"/>
      <c r="J16" s="18"/>
      <c r="K16" s="18"/>
      <c r="L16" s="18"/>
      <c r="M16" s="18"/>
      <c r="N16" s="18"/>
      <c r="O16" s="18"/>
      <c r="P16" s="18"/>
      <c r="Q16" s="18"/>
      <c r="R16" s="18"/>
      <c r="S16" s="18"/>
      <c r="T16" s="18" t="s">
        <v>54</v>
      </c>
      <c r="U16" s="18" t="s">
        <v>2593</v>
      </c>
      <c r="V16" s="18" t="s">
        <v>2572</v>
      </c>
      <c r="W16" s="18" t="s">
        <v>2573</v>
      </c>
      <c r="X16" s="18"/>
      <c r="Y16" s="18"/>
    </row>
    <row r="17" spans="1:25">
      <c r="A17" s="18"/>
      <c r="B17" s="18" t="s">
        <v>71</v>
      </c>
      <c r="C17" s="18" t="s">
        <v>2594</v>
      </c>
      <c r="D17" s="18" t="b">
        <v>0</v>
      </c>
      <c r="E17" s="18" t="b">
        <v>1</v>
      </c>
      <c r="F17" s="18" t="s">
        <v>2570</v>
      </c>
      <c r="G17" s="18"/>
      <c r="H17" s="18"/>
      <c r="I17" s="18"/>
      <c r="J17" s="18"/>
      <c r="K17" s="18"/>
      <c r="L17" s="18"/>
      <c r="M17" s="18"/>
      <c r="N17" s="18"/>
      <c r="O17" s="18"/>
      <c r="P17" s="18"/>
      <c r="Q17" s="18"/>
      <c r="R17" s="18"/>
      <c r="S17" s="18"/>
      <c r="T17" s="18" t="s">
        <v>71</v>
      </c>
      <c r="U17" s="18" t="s">
        <v>2594</v>
      </c>
      <c r="V17" s="18" t="s">
        <v>2573</v>
      </c>
      <c r="W17" s="18" t="s">
        <v>2573</v>
      </c>
      <c r="X17" s="18"/>
      <c r="Y17" s="18"/>
    </row>
    <row r="18" spans="1:25">
      <c r="A18" s="18"/>
      <c r="B18" s="18" t="s">
        <v>50</v>
      </c>
      <c r="C18" s="18" t="s">
        <v>2595</v>
      </c>
      <c r="D18" s="18" t="b">
        <v>0</v>
      </c>
      <c r="E18" s="18" t="b">
        <v>1</v>
      </c>
      <c r="F18" s="18" t="s">
        <v>2570</v>
      </c>
      <c r="G18" s="18"/>
      <c r="H18" s="18"/>
      <c r="I18" s="18"/>
      <c r="J18" s="18"/>
      <c r="K18" s="18"/>
      <c r="L18" s="18"/>
      <c r="M18" s="18"/>
      <c r="N18" s="18"/>
      <c r="O18" s="18"/>
      <c r="P18" s="18"/>
      <c r="Q18" s="18"/>
      <c r="R18" s="18"/>
      <c r="S18" s="18"/>
      <c r="T18" s="18" t="s">
        <v>58</v>
      </c>
      <c r="U18" s="18" t="s">
        <v>2596</v>
      </c>
      <c r="V18" s="18" t="s">
        <v>2572</v>
      </c>
      <c r="W18" s="18" t="s">
        <v>2573</v>
      </c>
      <c r="X18" s="18"/>
      <c r="Y18" s="18"/>
    </row>
    <row r="19" spans="1:25">
      <c r="A19" s="18"/>
      <c r="B19" s="18" t="s">
        <v>58</v>
      </c>
      <c r="C19" s="18" t="s">
        <v>2597</v>
      </c>
      <c r="D19" s="18" t="b">
        <v>0</v>
      </c>
      <c r="E19" s="18" t="b">
        <v>1</v>
      </c>
      <c r="F19" s="18" t="s">
        <v>2570</v>
      </c>
      <c r="G19" s="18"/>
      <c r="H19" s="18"/>
      <c r="I19" s="18"/>
      <c r="J19" s="18"/>
      <c r="K19" s="18"/>
      <c r="L19" s="18"/>
      <c r="M19" s="18"/>
      <c r="N19" s="18"/>
      <c r="O19" s="18"/>
      <c r="P19" s="18"/>
      <c r="Q19" s="18"/>
      <c r="R19" s="18"/>
      <c r="S19" s="18"/>
      <c r="T19" s="18" t="s">
        <v>34</v>
      </c>
      <c r="U19" s="18" t="s">
        <v>2598</v>
      </c>
      <c r="V19" s="18" t="s">
        <v>2572</v>
      </c>
      <c r="W19" s="18" t="s">
        <v>2573</v>
      </c>
      <c r="X19" s="18"/>
      <c r="Y19" s="18"/>
    </row>
    <row r="20" spans="1:25">
      <c r="A20" s="18"/>
      <c r="B20" s="18" t="s">
        <v>58</v>
      </c>
      <c r="C20" s="18" t="s">
        <v>2598</v>
      </c>
      <c r="D20" s="18" t="b">
        <v>0</v>
      </c>
      <c r="E20" s="18" t="b">
        <v>1</v>
      </c>
      <c r="F20" s="18" t="s">
        <v>2570</v>
      </c>
      <c r="G20" s="18"/>
      <c r="H20" s="18"/>
      <c r="I20" s="18"/>
      <c r="J20" s="18"/>
      <c r="K20" s="18"/>
      <c r="L20" s="18"/>
      <c r="M20" s="18"/>
      <c r="N20" s="18"/>
      <c r="O20" s="18"/>
      <c r="P20" s="18"/>
      <c r="Q20" s="18"/>
      <c r="R20" s="18"/>
      <c r="S20" s="18"/>
      <c r="T20" s="18" t="s">
        <v>46</v>
      </c>
      <c r="U20" s="18" t="s">
        <v>2591</v>
      </c>
      <c r="V20" s="18" t="s">
        <v>2572</v>
      </c>
      <c r="W20" s="18" t="s">
        <v>2573</v>
      </c>
      <c r="X20" s="18"/>
      <c r="Y20" s="18"/>
    </row>
    <row r="21" spans="1:25">
      <c r="A21" s="18"/>
      <c r="B21" s="18" t="s">
        <v>36</v>
      </c>
      <c r="C21" s="18" t="s">
        <v>2597</v>
      </c>
      <c r="D21" s="18" t="b">
        <v>0</v>
      </c>
      <c r="E21" s="18" t="b">
        <v>1</v>
      </c>
      <c r="F21" s="18" t="s">
        <v>2570</v>
      </c>
      <c r="G21" s="18"/>
      <c r="H21" s="18"/>
      <c r="I21" s="18"/>
      <c r="J21" s="18"/>
      <c r="K21" s="18"/>
      <c r="L21" s="18"/>
      <c r="M21" s="18"/>
      <c r="N21" s="18"/>
      <c r="O21" s="18"/>
      <c r="P21" s="18"/>
      <c r="Q21" s="18"/>
      <c r="R21" s="18"/>
      <c r="S21" s="18"/>
      <c r="T21" s="18" t="s">
        <v>18</v>
      </c>
      <c r="U21" s="18" t="s">
        <v>2592</v>
      </c>
      <c r="V21" s="18" t="s">
        <v>2572</v>
      </c>
      <c r="W21" s="18" t="s">
        <v>2573</v>
      </c>
      <c r="X21" s="18"/>
      <c r="Y21" s="18"/>
    </row>
    <row r="22" spans="1:25">
      <c r="A22" s="18"/>
      <c r="B22" s="18" t="s">
        <v>34</v>
      </c>
      <c r="C22" s="18" t="s">
        <v>2597</v>
      </c>
      <c r="D22" s="18" t="b">
        <v>0</v>
      </c>
      <c r="E22" s="18" t="b">
        <v>1</v>
      </c>
      <c r="F22" s="18" t="s">
        <v>2570</v>
      </c>
      <c r="G22" s="18"/>
      <c r="H22" s="18"/>
      <c r="I22" s="18"/>
      <c r="J22" s="18"/>
      <c r="K22" s="18"/>
      <c r="L22" s="18"/>
      <c r="M22" s="18"/>
      <c r="N22" s="18"/>
      <c r="O22" s="18"/>
      <c r="P22" s="18"/>
      <c r="Q22" s="18"/>
      <c r="R22" s="18"/>
      <c r="S22" s="18"/>
      <c r="T22" s="18" t="s">
        <v>18</v>
      </c>
      <c r="U22" s="18" t="s">
        <v>2590</v>
      </c>
      <c r="V22" s="18" t="s">
        <v>2572</v>
      </c>
      <c r="W22" s="18" t="s">
        <v>2573</v>
      </c>
      <c r="X22" s="18"/>
      <c r="Y22" s="18"/>
    </row>
    <row r="23" spans="1:25">
      <c r="A23" s="18"/>
      <c r="B23" s="18" t="s">
        <v>46</v>
      </c>
      <c r="C23" s="18" t="s">
        <v>2574</v>
      </c>
      <c r="D23" s="18" t="b">
        <v>0</v>
      </c>
      <c r="E23" s="18" t="b">
        <v>1</v>
      </c>
      <c r="F23" s="18" t="s">
        <v>2570</v>
      </c>
      <c r="G23" s="18"/>
      <c r="H23" s="18"/>
      <c r="I23" s="18"/>
      <c r="J23" s="18"/>
      <c r="K23" s="18"/>
      <c r="L23" s="18"/>
      <c r="M23" s="18"/>
      <c r="N23" s="18"/>
      <c r="O23" s="18"/>
      <c r="P23" s="18"/>
      <c r="Q23" s="18"/>
      <c r="R23" s="18"/>
      <c r="S23" s="18"/>
      <c r="T23" s="18" t="s">
        <v>18</v>
      </c>
      <c r="U23" s="18" t="s">
        <v>2599</v>
      </c>
      <c r="V23" s="18" t="s">
        <v>2572</v>
      </c>
      <c r="W23" s="18" t="s">
        <v>2573</v>
      </c>
      <c r="X23" s="18"/>
      <c r="Y23" s="18"/>
    </row>
    <row r="24" spans="1:25">
      <c r="A24" s="18"/>
      <c r="B24" s="18" t="s">
        <v>60</v>
      </c>
      <c r="C24" s="18" t="s">
        <v>2600</v>
      </c>
      <c r="D24" s="18" t="b">
        <v>0</v>
      </c>
      <c r="E24" s="18" t="b">
        <v>1</v>
      </c>
      <c r="F24" s="18" t="s">
        <v>2570</v>
      </c>
      <c r="G24" s="18"/>
      <c r="H24" s="18"/>
      <c r="I24" s="18"/>
      <c r="J24" s="18"/>
      <c r="K24" s="18"/>
      <c r="L24" s="18"/>
      <c r="M24" s="18"/>
      <c r="N24" s="18"/>
      <c r="O24" s="18"/>
      <c r="P24" s="18"/>
      <c r="Q24" s="18"/>
      <c r="R24" s="18"/>
      <c r="S24" s="18"/>
      <c r="T24" s="18" t="s">
        <v>18</v>
      </c>
      <c r="U24" s="18" t="s">
        <v>2601</v>
      </c>
      <c r="V24" s="18" t="s">
        <v>2572</v>
      </c>
      <c r="W24" s="18" t="s">
        <v>2573</v>
      </c>
      <c r="X24" s="18"/>
      <c r="Y24" s="18"/>
    </row>
    <row r="25" spans="1:25" ht="14.25" customHeight="1">
      <c r="A25" s="18"/>
      <c r="B25" s="18" t="s">
        <v>44</v>
      </c>
      <c r="C25" s="18" t="s">
        <v>2602</v>
      </c>
      <c r="D25" s="18" t="b">
        <v>0</v>
      </c>
      <c r="E25" s="18" t="b">
        <v>1</v>
      </c>
      <c r="F25" s="18" t="s">
        <v>2570</v>
      </c>
      <c r="G25" s="18"/>
      <c r="H25" s="18"/>
      <c r="I25" s="18"/>
      <c r="J25" s="18"/>
      <c r="K25" s="18"/>
      <c r="L25" s="18"/>
      <c r="M25" s="18"/>
      <c r="N25" s="18"/>
      <c r="O25" s="18"/>
      <c r="P25" s="18"/>
      <c r="Q25" s="18"/>
      <c r="R25" s="18"/>
      <c r="S25" s="18"/>
      <c r="T25" s="18" t="s">
        <v>18</v>
      </c>
      <c r="U25" s="18" t="s">
        <v>2603</v>
      </c>
      <c r="V25" s="18" t="s">
        <v>2572</v>
      </c>
      <c r="W25" s="18" t="s">
        <v>2573</v>
      </c>
      <c r="X25" s="18"/>
      <c r="Y25" s="18"/>
    </row>
    <row r="26" spans="1:25">
      <c r="A26" s="18"/>
      <c r="B26" s="18" t="s">
        <v>10</v>
      </c>
      <c r="C26" s="18" t="s">
        <v>2604</v>
      </c>
      <c r="D26" s="18" t="b">
        <v>0</v>
      </c>
      <c r="E26" s="18" t="b">
        <v>1</v>
      </c>
      <c r="F26" s="18" t="s">
        <v>2570</v>
      </c>
      <c r="G26" s="18"/>
      <c r="H26" s="18"/>
      <c r="I26" s="18"/>
      <c r="J26" s="18"/>
      <c r="K26" s="18"/>
      <c r="L26" s="18"/>
      <c r="M26" s="18"/>
      <c r="N26" s="18"/>
      <c r="O26" s="18"/>
      <c r="P26" s="18"/>
      <c r="Q26" s="18"/>
      <c r="R26" s="18"/>
      <c r="S26" s="18"/>
      <c r="T26" s="18" t="s">
        <v>18</v>
      </c>
      <c r="U26" s="18" t="s">
        <v>2605</v>
      </c>
      <c r="V26" s="18" t="s">
        <v>2572</v>
      </c>
      <c r="W26" s="18" t="s">
        <v>2573</v>
      </c>
      <c r="X26" s="18"/>
      <c r="Y26" s="18"/>
    </row>
    <row r="27" spans="1:25">
      <c r="A27" s="18"/>
      <c r="B27" s="18" t="s">
        <v>68</v>
      </c>
      <c r="C27" s="18" t="s">
        <v>2576</v>
      </c>
      <c r="D27" s="18" t="b">
        <v>0</v>
      </c>
      <c r="E27" s="18" t="b">
        <v>1</v>
      </c>
      <c r="F27" s="18" t="s">
        <v>2570</v>
      </c>
      <c r="G27" s="18"/>
      <c r="H27" s="18"/>
      <c r="I27" s="18"/>
      <c r="J27" s="18"/>
      <c r="K27" s="18"/>
      <c r="L27" s="18"/>
      <c r="M27" s="18"/>
      <c r="N27" s="18"/>
      <c r="O27" s="18"/>
      <c r="P27" s="18"/>
      <c r="Q27" s="18"/>
      <c r="R27" s="18"/>
      <c r="S27" s="18"/>
      <c r="T27" s="18" t="s">
        <v>18</v>
      </c>
      <c r="U27" s="18" t="s">
        <v>2606</v>
      </c>
      <c r="V27" s="18" t="s">
        <v>2572</v>
      </c>
      <c r="W27" s="18" t="s">
        <v>2573</v>
      </c>
      <c r="X27" s="18"/>
      <c r="Y27" s="18"/>
    </row>
    <row r="28" spans="1:25">
      <c r="A28" s="18"/>
      <c r="B28" s="18" t="s">
        <v>68</v>
      </c>
      <c r="C28" s="18" t="s">
        <v>2578</v>
      </c>
      <c r="D28" s="18" t="b">
        <v>0</v>
      </c>
      <c r="E28" s="18" t="b">
        <v>1</v>
      </c>
      <c r="F28" s="18" t="s">
        <v>2570</v>
      </c>
      <c r="G28" s="18"/>
      <c r="H28" s="18"/>
      <c r="I28" s="18"/>
      <c r="J28" s="18"/>
      <c r="K28" s="18"/>
      <c r="L28" s="18"/>
      <c r="M28" s="18"/>
      <c r="N28" s="18"/>
      <c r="O28" s="18"/>
      <c r="P28" s="18"/>
      <c r="Q28" s="18"/>
      <c r="R28" s="18"/>
      <c r="S28" s="18"/>
      <c r="T28" s="18" t="s">
        <v>18</v>
      </c>
      <c r="U28" s="18" t="s">
        <v>2607</v>
      </c>
      <c r="V28" s="18" t="s">
        <v>2572</v>
      </c>
      <c r="W28" s="18" t="s">
        <v>2573</v>
      </c>
      <c r="X28" s="18"/>
      <c r="Y28" s="18"/>
    </row>
    <row r="29" spans="1:25">
      <c r="A29" s="18"/>
      <c r="B29" s="18" t="s">
        <v>68</v>
      </c>
      <c r="C29" s="18" t="s">
        <v>2608</v>
      </c>
      <c r="D29" s="18" t="b">
        <v>0</v>
      </c>
      <c r="E29" s="18" t="b">
        <v>1</v>
      </c>
      <c r="F29" s="18" t="s">
        <v>2570</v>
      </c>
      <c r="G29" s="18"/>
      <c r="H29" s="18"/>
      <c r="I29" s="18"/>
      <c r="J29" s="18"/>
      <c r="K29" s="18"/>
      <c r="L29" s="18"/>
      <c r="M29" s="18"/>
      <c r="N29" s="18"/>
      <c r="O29" s="18"/>
      <c r="P29" s="18"/>
      <c r="Q29" s="18"/>
      <c r="R29" s="18"/>
      <c r="S29" s="18"/>
      <c r="T29" s="18" t="s">
        <v>18</v>
      </c>
      <c r="U29" s="18" t="s">
        <v>2609</v>
      </c>
      <c r="V29" s="18" t="s">
        <v>2572</v>
      </c>
      <c r="W29" s="18" t="s">
        <v>2573</v>
      </c>
      <c r="X29" s="18"/>
      <c r="Y29" s="18"/>
    </row>
    <row r="30" spans="1:25">
      <c r="A30" s="18"/>
      <c r="B30" s="18" t="s">
        <v>68</v>
      </c>
      <c r="C30" s="18" t="s">
        <v>2610</v>
      </c>
      <c r="D30" s="18" t="b">
        <v>0</v>
      </c>
      <c r="E30" s="18" t="b">
        <v>1</v>
      </c>
      <c r="F30" s="18" t="s">
        <v>2570</v>
      </c>
      <c r="G30" s="18"/>
      <c r="H30" s="18"/>
      <c r="I30" s="18"/>
      <c r="J30" s="18"/>
      <c r="K30" s="18"/>
      <c r="L30" s="18"/>
      <c r="M30" s="18"/>
      <c r="N30" s="18"/>
      <c r="O30" s="18"/>
      <c r="P30" s="18"/>
      <c r="Q30" s="18"/>
      <c r="R30" s="18"/>
      <c r="S30" s="18"/>
      <c r="T30" s="18" t="s">
        <v>18</v>
      </c>
      <c r="U30" s="18" t="s">
        <v>2611</v>
      </c>
      <c r="V30" s="18" t="s">
        <v>2572</v>
      </c>
      <c r="W30" s="18" t="s">
        <v>2573</v>
      </c>
      <c r="X30" s="18"/>
      <c r="Y30" s="18"/>
    </row>
    <row r="31" spans="1:25">
      <c r="A31" s="18"/>
      <c r="B31" s="18" t="s">
        <v>68</v>
      </c>
      <c r="C31" s="18" t="s">
        <v>2612</v>
      </c>
      <c r="D31" s="18" t="b">
        <v>0</v>
      </c>
      <c r="E31" s="18" t="b">
        <v>1</v>
      </c>
      <c r="F31" s="18" t="s">
        <v>2570</v>
      </c>
      <c r="G31" s="18"/>
      <c r="H31" s="18"/>
      <c r="I31" s="18"/>
      <c r="J31" s="18"/>
      <c r="K31" s="18"/>
      <c r="L31" s="18"/>
      <c r="M31" s="18"/>
      <c r="N31" s="18"/>
      <c r="O31" s="18"/>
      <c r="P31" s="18"/>
      <c r="Q31" s="18"/>
      <c r="R31" s="18"/>
      <c r="S31" s="18"/>
      <c r="T31" s="18" t="s">
        <v>18</v>
      </c>
      <c r="U31" s="18" t="s">
        <v>2613</v>
      </c>
      <c r="V31" s="18" t="s">
        <v>2572</v>
      </c>
      <c r="W31" s="18" t="s">
        <v>2573</v>
      </c>
      <c r="X31" s="18"/>
      <c r="Y31" s="18"/>
    </row>
    <row r="32" spans="1:25">
      <c r="A32" s="18"/>
      <c r="B32" s="18" t="s">
        <v>68</v>
      </c>
      <c r="C32" s="18" t="s">
        <v>2614</v>
      </c>
      <c r="D32" s="18" t="b">
        <v>0</v>
      </c>
      <c r="E32" s="18" t="b">
        <v>1</v>
      </c>
      <c r="F32" s="18" t="s">
        <v>2570</v>
      </c>
      <c r="G32" s="18"/>
      <c r="H32" s="18"/>
      <c r="I32" s="18"/>
      <c r="J32" s="18"/>
      <c r="K32" s="18"/>
      <c r="L32" s="18"/>
      <c r="M32" s="18"/>
      <c r="N32" s="18"/>
      <c r="O32" s="18"/>
      <c r="P32" s="18"/>
      <c r="Q32" s="18"/>
      <c r="R32" s="18"/>
      <c r="S32" s="18"/>
      <c r="T32" s="18" t="s">
        <v>18</v>
      </c>
      <c r="U32" s="18" t="s">
        <v>2615</v>
      </c>
      <c r="V32" s="18" t="s">
        <v>2572</v>
      </c>
      <c r="W32" s="18" t="s">
        <v>2573</v>
      </c>
      <c r="X32" s="18"/>
      <c r="Y32" s="18"/>
    </row>
    <row r="33" spans="1:25">
      <c r="A33" s="18"/>
      <c r="B33" s="18" t="s">
        <v>68</v>
      </c>
      <c r="C33" s="18" t="s">
        <v>2616</v>
      </c>
      <c r="D33" s="18" t="b">
        <v>0</v>
      </c>
      <c r="E33" s="18" t="b">
        <v>1</v>
      </c>
      <c r="F33" s="18" t="s">
        <v>2570</v>
      </c>
      <c r="G33" s="18"/>
      <c r="H33" s="18"/>
      <c r="I33" s="18"/>
      <c r="J33" s="18"/>
      <c r="K33" s="18"/>
      <c r="L33" s="18"/>
      <c r="M33" s="18"/>
      <c r="N33" s="18"/>
      <c r="O33" s="18"/>
      <c r="P33" s="18"/>
      <c r="Q33" s="18"/>
      <c r="R33" s="18"/>
      <c r="S33" s="18"/>
      <c r="T33" s="18" t="s">
        <v>18</v>
      </c>
      <c r="U33" s="18" t="s">
        <v>2617</v>
      </c>
      <c r="V33" s="18" t="s">
        <v>2572</v>
      </c>
      <c r="W33" s="18" t="s">
        <v>2573</v>
      </c>
      <c r="X33" s="18"/>
      <c r="Y33" s="18"/>
    </row>
    <row r="34" spans="1:25">
      <c r="A34" s="18"/>
      <c r="B34" s="18" t="s">
        <v>68</v>
      </c>
      <c r="C34" s="18" t="s">
        <v>2618</v>
      </c>
      <c r="D34" s="18" t="b">
        <v>0</v>
      </c>
      <c r="E34" s="18" t="b">
        <v>1</v>
      </c>
      <c r="F34" s="18" t="s">
        <v>2570</v>
      </c>
      <c r="G34" s="18"/>
      <c r="H34" s="18"/>
      <c r="I34" s="18"/>
      <c r="J34" s="18"/>
      <c r="K34" s="18"/>
      <c r="L34" s="18"/>
      <c r="M34" s="18"/>
      <c r="N34" s="18"/>
      <c r="O34" s="18"/>
      <c r="P34" s="18"/>
      <c r="Q34" s="18"/>
      <c r="R34" s="18"/>
      <c r="S34" s="18"/>
      <c r="T34" s="18" t="s">
        <v>18</v>
      </c>
      <c r="U34" s="18" t="s">
        <v>2619</v>
      </c>
      <c r="V34" s="18" t="s">
        <v>2572</v>
      </c>
      <c r="W34" s="18" t="s">
        <v>2573</v>
      </c>
      <c r="X34" s="18"/>
      <c r="Y34" s="18"/>
    </row>
    <row r="35" spans="1:25">
      <c r="A35" s="18"/>
      <c r="B35" s="18" t="s">
        <v>68</v>
      </c>
      <c r="C35" s="18" t="s">
        <v>2620</v>
      </c>
      <c r="D35" s="18" t="b">
        <v>0</v>
      </c>
      <c r="E35" s="18" t="b">
        <v>1</v>
      </c>
      <c r="F35" s="18" t="s">
        <v>2570</v>
      </c>
      <c r="G35" s="18"/>
      <c r="H35" s="18"/>
      <c r="I35" s="18"/>
      <c r="J35" s="18"/>
      <c r="K35" s="18"/>
      <c r="L35" s="18"/>
      <c r="M35" s="18"/>
      <c r="N35" s="18"/>
      <c r="O35" s="18"/>
      <c r="P35" s="18"/>
      <c r="Q35" s="18"/>
      <c r="R35" s="18"/>
      <c r="S35" s="18"/>
      <c r="T35" s="18" t="s">
        <v>42</v>
      </c>
      <c r="U35" s="18" t="s">
        <v>2621</v>
      </c>
      <c r="V35" s="18" t="s">
        <v>2572</v>
      </c>
      <c r="W35" s="18" t="s">
        <v>2573</v>
      </c>
      <c r="X35" s="18"/>
      <c r="Y35" s="18"/>
    </row>
    <row r="36" spans="1:25">
      <c r="A36" s="18"/>
      <c r="B36" s="18" t="s">
        <v>68</v>
      </c>
      <c r="C36" s="18" t="s">
        <v>2622</v>
      </c>
      <c r="D36" s="18" t="b">
        <v>0</v>
      </c>
      <c r="E36" s="18" t="b">
        <v>1</v>
      </c>
      <c r="F36" s="18" t="s">
        <v>2570</v>
      </c>
      <c r="G36" s="18"/>
      <c r="H36" s="18"/>
      <c r="I36" s="18"/>
      <c r="J36" s="18"/>
      <c r="K36" s="18"/>
      <c r="L36" s="18"/>
      <c r="M36" s="18"/>
      <c r="N36" s="18"/>
      <c r="O36" s="18"/>
      <c r="P36" s="18"/>
      <c r="Q36" s="18"/>
      <c r="R36" s="18"/>
      <c r="S36" s="18"/>
      <c r="T36" s="18" t="s">
        <v>42</v>
      </c>
      <c r="U36" s="18" t="s">
        <v>2608</v>
      </c>
      <c r="V36" s="18" t="s">
        <v>2572</v>
      </c>
      <c r="W36" s="18" t="s">
        <v>2573</v>
      </c>
      <c r="X36" s="18"/>
      <c r="Y36" s="18"/>
    </row>
    <row r="37" spans="1:25">
      <c r="A37" s="18"/>
      <c r="B37" s="18" t="s">
        <v>68</v>
      </c>
      <c r="C37" s="18" t="s">
        <v>2623</v>
      </c>
      <c r="D37" s="18" t="b">
        <v>0</v>
      </c>
      <c r="E37" s="18" t="b">
        <v>1</v>
      </c>
      <c r="F37" s="18" t="s">
        <v>2570</v>
      </c>
      <c r="G37" s="18"/>
      <c r="H37" s="18"/>
      <c r="I37" s="18"/>
      <c r="J37" s="18"/>
      <c r="K37" s="18"/>
      <c r="L37" s="18"/>
      <c r="M37" s="18"/>
      <c r="N37" s="18"/>
      <c r="O37" s="18"/>
      <c r="P37" s="18"/>
      <c r="Q37" s="18"/>
      <c r="R37" s="18"/>
      <c r="S37" s="18"/>
      <c r="T37" s="18" t="s">
        <v>10</v>
      </c>
      <c r="U37" s="18" t="s">
        <v>2624</v>
      </c>
      <c r="V37" s="18" t="s">
        <v>2573</v>
      </c>
      <c r="W37" s="18" t="s">
        <v>2573</v>
      </c>
      <c r="X37" s="18"/>
      <c r="Y37" s="18"/>
    </row>
    <row r="38" spans="1:25">
      <c r="A38" s="18"/>
      <c r="B38" s="18" t="s">
        <v>68</v>
      </c>
      <c r="C38" s="18" t="s">
        <v>2625</v>
      </c>
      <c r="D38" s="18" t="b">
        <v>0</v>
      </c>
      <c r="E38" s="18" t="b">
        <v>1</v>
      </c>
      <c r="F38" s="18" t="s">
        <v>2570</v>
      </c>
      <c r="G38" s="18"/>
      <c r="H38" s="18"/>
      <c r="I38" s="18"/>
      <c r="J38" s="18"/>
      <c r="K38" s="18"/>
      <c r="L38" s="18"/>
      <c r="M38" s="18"/>
      <c r="N38" s="18"/>
      <c r="O38" s="18"/>
      <c r="P38" s="18"/>
      <c r="Q38" s="18"/>
      <c r="R38" s="18"/>
      <c r="S38" s="18"/>
      <c r="T38" s="18" t="s">
        <v>10</v>
      </c>
      <c r="U38" s="18" t="s">
        <v>2626</v>
      </c>
      <c r="V38" s="18" t="s">
        <v>2573</v>
      </c>
      <c r="W38" s="18" t="s">
        <v>2573</v>
      </c>
      <c r="X38" s="18"/>
      <c r="Y38" s="18"/>
    </row>
    <row r="39" spans="1:25">
      <c r="A39" s="18"/>
      <c r="B39" s="18" t="s">
        <v>68</v>
      </c>
      <c r="C39" s="18" t="s">
        <v>2627</v>
      </c>
      <c r="D39" s="18" t="b">
        <v>0</v>
      </c>
      <c r="E39" s="18" t="b">
        <v>1</v>
      </c>
      <c r="F39" s="18" t="s">
        <v>2570</v>
      </c>
      <c r="G39" s="18"/>
      <c r="H39" s="18"/>
      <c r="I39" s="18"/>
      <c r="J39" s="18"/>
      <c r="K39" s="18"/>
      <c r="L39" s="18"/>
      <c r="M39" s="18"/>
      <c r="N39" s="18"/>
      <c r="O39" s="18"/>
      <c r="P39" s="18"/>
      <c r="Q39" s="18"/>
      <c r="R39" s="18"/>
      <c r="S39" s="18"/>
      <c r="T39" s="18" t="s">
        <v>10</v>
      </c>
      <c r="U39" s="18" t="s">
        <v>2628</v>
      </c>
      <c r="V39" s="18" t="s">
        <v>2573</v>
      </c>
      <c r="W39" s="18" t="s">
        <v>2573</v>
      </c>
      <c r="X39" s="18"/>
      <c r="Y39" s="18"/>
    </row>
    <row r="40" spans="1:25">
      <c r="A40" s="18"/>
      <c r="B40" s="18" t="s">
        <v>68</v>
      </c>
      <c r="C40" s="18" t="s">
        <v>2629</v>
      </c>
      <c r="D40" s="18" t="b">
        <v>0</v>
      </c>
      <c r="E40" s="18" t="b">
        <v>1</v>
      </c>
      <c r="F40" s="18" t="s">
        <v>2570</v>
      </c>
      <c r="G40" s="18"/>
      <c r="H40" s="18"/>
      <c r="I40" s="18"/>
      <c r="J40" s="18"/>
      <c r="K40" s="18"/>
      <c r="L40" s="18"/>
      <c r="M40" s="18"/>
      <c r="N40" s="18"/>
      <c r="O40" s="18"/>
      <c r="P40" s="18"/>
      <c r="Q40" s="18"/>
      <c r="R40" s="18"/>
      <c r="S40" s="18"/>
      <c r="T40" s="18" t="s">
        <v>10</v>
      </c>
      <c r="U40" s="18" t="s">
        <v>2630</v>
      </c>
      <c r="V40" s="18" t="s">
        <v>2573</v>
      </c>
      <c r="W40" s="18" t="s">
        <v>2573</v>
      </c>
      <c r="X40" s="18"/>
      <c r="Y40" s="18"/>
    </row>
    <row r="41" spans="1:25">
      <c r="A41" s="18"/>
      <c r="B41" s="18" t="s">
        <v>68</v>
      </c>
      <c r="C41" s="18" t="s">
        <v>2631</v>
      </c>
      <c r="D41" s="18" t="b">
        <v>0</v>
      </c>
      <c r="E41" s="18" t="b">
        <v>1</v>
      </c>
      <c r="F41" s="18" t="s">
        <v>2570</v>
      </c>
      <c r="G41" s="18"/>
      <c r="H41" s="18"/>
      <c r="I41" s="18"/>
      <c r="J41" s="18"/>
      <c r="K41" s="18"/>
      <c r="L41" s="18"/>
      <c r="M41" s="18"/>
      <c r="N41" s="18"/>
      <c r="O41" s="18"/>
      <c r="P41" s="18"/>
      <c r="Q41" s="18"/>
      <c r="R41" s="18"/>
      <c r="S41" s="18"/>
      <c r="T41" s="18" t="s">
        <v>10</v>
      </c>
      <c r="U41" s="18" t="s">
        <v>2632</v>
      </c>
      <c r="V41" s="18" t="s">
        <v>2572</v>
      </c>
      <c r="W41" s="18" t="s">
        <v>2573</v>
      </c>
      <c r="X41" s="18"/>
      <c r="Y41" s="18"/>
    </row>
    <row r="42" spans="1:25">
      <c r="A42" s="18"/>
      <c r="B42" s="18" t="s">
        <v>68</v>
      </c>
      <c r="C42" s="18" t="s">
        <v>2633</v>
      </c>
      <c r="D42" s="18" t="b">
        <v>0</v>
      </c>
      <c r="E42" s="18" t="b">
        <v>1</v>
      </c>
      <c r="F42" s="18" t="s">
        <v>2570</v>
      </c>
      <c r="G42" s="18"/>
      <c r="H42" s="18"/>
      <c r="I42" s="18"/>
      <c r="J42" s="18"/>
      <c r="K42" s="18"/>
      <c r="L42" s="18"/>
      <c r="M42" s="18"/>
      <c r="N42" s="18"/>
      <c r="O42" s="18"/>
      <c r="P42" s="18"/>
      <c r="Q42" s="18"/>
      <c r="R42" s="18"/>
      <c r="S42" s="18"/>
      <c r="T42" s="18" t="s">
        <v>10</v>
      </c>
      <c r="U42" s="18" t="s">
        <v>2634</v>
      </c>
      <c r="V42" s="18" t="s">
        <v>2573</v>
      </c>
      <c r="W42" s="18" t="s">
        <v>2573</v>
      </c>
      <c r="X42" s="18"/>
      <c r="Y42" s="18"/>
    </row>
    <row r="43" spans="1:25">
      <c r="A43" s="18"/>
      <c r="B43" s="18" t="s">
        <v>68</v>
      </c>
      <c r="C43" s="18" t="s">
        <v>2635</v>
      </c>
      <c r="D43" s="18" t="b">
        <v>0</v>
      </c>
      <c r="E43" s="18" t="b">
        <v>1</v>
      </c>
      <c r="F43" s="18" t="s">
        <v>2570</v>
      </c>
      <c r="G43" s="18"/>
      <c r="H43" s="18"/>
      <c r="I43" s="18"/>
      <c r="J43" s="18"/>
      <c r="K43" s="18"/>
      <c r="L43" s="18"/>
      <c r="M43" s="18"/>
      <c r="N43" s="18"/>
      <c r="O43" s="18"/>
      <c r="P43" s="18"/>
      <c r="Q43" s="18"/>
      <c r="R43" s="18"/>
      <c r="S43" s="18"/>
      <c r="T43" s="18" t="s">
        <v>10</v>
      </c>
      <c r="U43" s="18" t="s">
        <v>2636</v>
      </c>
      <c r="V43" s="18" t="s">
        <v>2573</v>
      </c>
      <c r="W43" s="18" t="s">
        <v>2573</v>
      </c>
      <c r="X43" s="18"/>
      <c r="Y43" s="18"/>
    </row>
    <row r="44" spans="1:25">
      <c r="A44" s="18"/>
      <c r="B44" s="18" t="s">
        <v>68</v>
      </c>
      <c r="C44" s="18" t="s">
        <v>2637</v>
      </c>
      <c r="D44" s="18" t="b">
        <v>0</v>
      </c>
      <c r="E44" s="18" t="b">
        <v>1</v>
      </c>
      <c r="F44" s="18" t="s">
        <v>2570</v>
      </c>
      <c r="G44" s="18"/>
      <c r="H44" s="18"/>
      <c r="I44" s="18"/>
      <c r="J44" s="18"/>
      <c r="K44" s="18"/>
      <c r="L44" s="18"/>
      <c r="M44" s="18"/>
      <c r="N44" s="18"/>
      <c r="O44" s="18"/>
      <c r="P44" s="18"/>
      <c r="Q44" s="18"/>
      <c r="R44" s="18"/>
      <c r="S44" s="18"/>
      <c r="T44" s="18" t="s">
        <v>10</v>
      </c>
      <c r="U44" s="18" t="s">
        <v>2638</v>
      </c>
      <c r="V44" s="18" t="s">
        <v>2573</v>
      </c>
      <c r="W44" s="18" t="s">
        <v>2573</v>
      </c>
      <c r="X44" s="18"/>
      <c r="Y44" s="18"/>
    </row>
    <row r="45" spans="1:25">
      <c r="A45" s="18"/>
      <c r="B45" s="18" t="s">
        <v>68</v>
      </c>
      <c r="C45" s="18" t="s">
        <v>2639</v>
      </c>
      <c r="D45" s="18" t="b">
        <v>0</v>
      </c>
      <c r="E45" s="18" t="b">
        <v>1</v>
      </c>
      <c r="F45" s="18" t="s">
        <v>2570</v>
      </c>
      <c r="G45" s="18"/>
      <c r="H45" s="18"/>
      <c r="I45" s="18"/>
      <c r="J45" s="18"/>
      <c r="K45" s="18"/>
      <c r="L45" s="18"/>
      <c r="M45" s="18"/>
      <c r="N45" s="18"/>
      <c r="O45" s="18"/>
      <c r="P45" s="18"/>
      <c r="Q45" s="18"/>
      <c r="R45" s="18"/>
      <c r="S45" s="18"/>
      <c r="T45" s="18" t="s">
        <v>10</v>
      </c>
      <c r="U45" s="18" t="s">
        <v>2640</v>
      </c>
      <c r="V45" s="18" t="s">
        <v>2573</v>
      </c>
      <c r="W45" s="18" t="s">
        <v>2573</v>
      </c>
      <c r="X45" s="18"/>
      <c r="Y45" s="18"/>
    </row>
    <row r="46" spans="1:25">
      <c r="A46" s="18"/>
      <c r="B46" s="18" t="s">
        <v>68</v>
      </c>
      <c r="C46" s="18" t="s">
        <v>2641</v>
      </c>
      <c r="D46" s="18" t="b">
        <v>0</v>
      </c>
      <c r="E46" s="18" t="b">
        <v>1</v>
      </c>
      <c r="F46" s="18" t="s">
        <v>2570</v>
      </c>
      <c r="G46" s="18"/>
      <c r="H46" s="18"/>
      <c r="I46" s="18"/>
      <c r="J46" s="18"/>
      <c r="K46" s="18"/>
      <c r="L46" s="18"/>
      <c r="M46" s="18"/>
      <c r="N46" s="18"/>
      <c r="O46" s="18"/>
      <c r="P46" s="18"/>
      <c r="Q46" s="18"/>
      <c r="R46" s="18"/>
      <c r="S46" s="18"/>
      <c r="T46" s="18" t="s">
        <v>10</v>
      </c>
      <c r="U46" s="18" t="s">
        <v>2642</v>
      </c>
      <c r="V46" s="18" t="s">
        <v>2573</v>
      </c>
      <c r="W46" s="18" t="s">
        <v>2573</v>
      </c>
      <c r="X46" s="18"/>
      <c r="Y46" s="18"/>
    </row>
    <row r="47" spans="1:25">
      <c r="A47" s="18"/>
      <c r="B47" s="18"/>
      <c r="C47" s="18"/>
      <c r="D47" s="18"/>
      <c r="E47" s="18"/>
      <c r="F47" s="18"/>
      <c r="G47" s="18"/>
      <c r="H47" s="18"/>
      <c r="I47" s="18"/>
      <c r="J47" s="18"/>
      <c r="K47" s="18"/>
      <c r="L47" s="18"/>
      <c r="M47" s="18"/>
      <c r="N47" s="18"/>
      <c r="O47" s="18"/>
      <c r="P47" s="18"/>
      <c r="Q47" s="18"/>
      <c r="R47" s="18"/>
      <c r="S47" s="18"/>
      <c r="T47" s="18" t="s">
        <v>10</v>
      </c>
      <c r="U47" s="18" t="s">
        <v>2643</v>
      </c>
      <c r="V47" s="18" t="s">
        <v>2573</v>
      </c>
      <c r="W47" s="18" t="s">
        <v>2573</v>
      </c>
      <c r="X47" s="18"/>
      <c r="Y47" s="18"/>
    </row>
    <row r="48" spans="1:25">
      <c r="A48" s="18"/>
      <c r="B48" s="18"/>
      <c r="C48" s="18"/>
      <c r="D48" s="18"/>
      <c r="E48" s="18"/>
      <c r="F48" s="18"/>
      <c r="G48" s="18"/>
      <c r="H48" s="18"/>
      <c r="I48" s="18"/>
      <c r="J48" s="18"/>
      <c r="K48" s="18"/>
      <c r="L48" s="18"/>
      <c r="M48" s="18"/>
      <c r="N48" s="18"/>
      <c r="O48" s="18"/>
      <c r="P48" s="18"/>
      <c r="Q48" s="18"/>
      <c r="R48" s="18"/>
      <c r="S48" s="18"/>
      <c r="T48" s="18" t="s">
        <v>10</v>
      </c>
      <c r="U48" s="18" t="s">
        <v>2644</v>
      </c>
      <c r="V48" s="18" t="s">
        <v>2573</v>
      </c>
      <c r="W48" s="18" t="s">
        <v>2573</v>
      </c>
      <c r="X48" s="18"/>
      <c r="Y48" s="18"/>
    </row>
    <row r="49" spans="1:25">
      <c r="A49" s="18"/>
      <c r="B49" s="18"/>
      <c r="C49" s="18"/>
      <c r="D49" s="18"/>
      <c r="E49" s="18"/>
      <c r="F49" s="18"/>
      <c r="G49" s="18"/>
      <c r="H49" s="18"/>
      <c r="I49" s="18"/>
      <c r="J49" s="18"/>
      <c r="K49" s="18"/>
      <c r="L49" s="18"/>
      <c r="M49" s="18"/>
      <c r="N49" s="18"/>
      <c r="O49" s="18"/>
      <c r="P49" s="18"/>
      <c r="Q49" s="18"/>
      <c r="R49" s="18"/>
      <c r="S49" s="18"/>
      <c r="T49" s="18" t="s">
        <v>10</v>
      </c>
      <c r="U49" s="18" t="s">
        <v>2645</v>
      </c>
      <c r="V49" s="18" t="s">
        <v>2573</v>
      </c>
      <c r="W49" s="18" t="s">
        <v>2573</v>
      </c>
      <c r="X49" s="18"/>
      <c r="Y49" s="18"/>
    </row>
    <row r="50" spans="1:25">
      <c r="A50" s="18"/>
      <c r="B50" s="18"/>
      <c r="C50" s="18"/>
      <c r="D50" s="18"/>
      <c r="E50" s="18"/>
      <c r="F50" s="18"/>
      <c r="G50" s="18"/>
      <c r="H50" s="18"/>
      <c r="I50" s="18"/>
      <c r="J50" s="18"/>
      <c r="K50" s="18"/>
      <c r="L50" s="18"/>
      <c r="M50" s="18"/>
      <c r="N50" s="18"/>
      <c r="O50" s="18"/>
      <c r="P50" s="18"/>
      <c r="Q50" s="18"/>
      <c r="R50" s="18"/>
      <c r="S50" s="18"/>
      <c r="T50" s="18" t="s">
        <v>10</v>
      </c>
      <c r="U50" s="18" t="s">
        <v>2646</v>
      </c>
      <c r="V50" s="18" t="s">
        <v>2573</v>
      </c>
      <c r="W50" s="18" t="s">
        <v>2573</v>
      </c>
      <c r="X50" s="18"/>
      <c r="Y50" s="18"/>
    </row>
    <row r="51" spans="1:25">
      <c r="A51" s="18"/>
      <c r="B51" s="18"/>
      <c r="C51" s="18"/>
      <c r="D51" s="18"/>
      <c r="E51" s="18"/>
      <c r="F51" s="18"/>
      <c r="G51" s="18"/>
      <c r="H51" s="18"/>
      <c r="I51" s="18"/>
      <c r="J51" s="18"/>
      <c r="K51" s="18"/>
      <c r="L51" s="18"/>
      <c r="M51" s="18"/>
      <c r="N51" s="18"/>
      <c r="O51" s="18"/>
      <c r="P51" s="18"/>
      <c r="Q51" s="18"/>
      <c r="R51" s="18"/>
      <c r="S51" s="18"/>
      <c r="T51" s="18" t="s">
        <v>10</v>
      </c>
      <c r="U51" s="18" t="s">
        <v>2647</v>
      </c>
      <c r="V51" s="18" t="s">
        <v>2573</v>
      </c>
      <c r="W51" s="18" t="s">
        <v>2573</v>
      </c>
      <c r="X51" s="18"/>
      <c r="Y51" s="18"/>
    </row>
    <row r="52" spans="1:25">
      <c r="A52" s="18"/>
      <c r="B52" s="18"/>
      <c r="C52" s="18"/>
      <c r="D52" s="18"/>
      <c r="E52" s="18"/>
      <c r="F52" s="18"/>
      <c r="G52" s="18"/>
      <c r="H52" s="18"/>
      <c r="I52" s="18"/>
      <c r="J52" s="18"/>
      <c r="K52" s="18"/>
      <c r="L52" s="18"/>
      <c r="M52" s="18"/>
      <c r="N52" s="18"/>
      <c r="O52" s="18"/>
      <c r="P52" s="18"/>
      <c r="Q52" s="18"/>
      <c r="R52" s="18"/>
      <c r="S52" s="18"/>
      <c r="T52" s="18" t="s">
        <v>10</v>
      </c>
      <c r="U52" s="18" t="s">
        <v>2648</v>
      </c>
      <c r="V52" s="18" t="s">
        <v>2573</v>
      </c>
      <c r="W52" s="18" t="s">
        <v>2573</v>
      </c>
      <c r="X52" s="18"/>
      <c r="Y52" s="18"/>
    </row>
    <row r="53" spans="1:25">
      <c r="A53" s="18"/>
      <c r="B53" s="18"/>
      <c r="C53" s="18"/>
      <c r="D53" s="18"/>
      <c r="E53" s="18"/>
      <c r="F53" s="18"/>
      <c r="G53" s="18"/>
      <c r="H53" s="18"/>
      <c r="I53" s="18"/>
      <c r="J53" s="18"/>
      <c r="K53" s="18"/>
      <c r="L53" s="18"/>
      <c r="M53" s="18"/>
      <c r="N53" s="18"/>
      <c r="O53" s="18"/>
      <c r="P53" s="18"/>
      <c r="Q53" s="18"/>
      <c r="R53" s="18"/>
      <c r="S53" s="18"/>
      <c r="T53" s="18" t="s">
        <v>10</v>
      </c>
      <c r="U53" s="18" t="s">
        <v>2649</v>
      </c>
      <c r="V53" s="18" t="s">
        <v>2573</v>
      </c>
      <c r="W53" s="18" t="s">
        <v>2573</v>
      </c>
      <c r="X53" s="18"/>
      <c r="Y53" s="18"/>
    </row>
    <row r="54" spans="1:25">
      <c r="A54" s="18"/>
      <c r="B54" s="18"/>
      <c r="C54" s="18"/>
      <c r="D54" s="18"/>
      <c r="E54" s="18"/>
      <c r="F54" s="18"/>
      <c r="G54" s="18"/>
      <c r="H54" s="18"/>
      <c r="I54" s="18"/>
      <c r="J54" s="18"/>
      <c r="K54" s="18"/>
      <c r="L54" s="18"/>
      <c r="M54" s="18"/>
      <c r="N54" s="18"/>
      <c r="O54" s="18"/>
      <c r="P54" s="18"/>
      <c r="Q54" s="18"/>
      <c r="R54" s="18"/>
      <c r="S54" s="18"/>
      <c r="T54" s="18" t="s">
        <v>10</v>
      </c>
      <c r="U54" s="18" t="s">
        <v>2650</v>
      </c>
      <c r="V54" s="18" t="s">
        <v>2573</v>
      </c>
      <c r="W54" s="18" t="s">
        <v>2573</v>
      </c>
      <c r="X54" s="18"/>
      <c r="Y54" s="18"/>
    </row>
    <row r="55" spans="1:25">
      <c r="A55" s="18"/>
      <c r="B55" s="18"/>
      <c r="C55" s="18"/>
      <c r="D55" s="18"/>
      <c r="E55" s="18"/>
      <c r="F55" s="18"/>
      <c r="G55" s="18"/>
      <c r="H55" s="18"/>
      <c r="I55" s="18"/>
      <c r="J55" s="18"/>
      <c r="K55" s="18"/>
      <c r="L55" s="18"/>
      <c r="M55" s="18"/>
      <c r="N55" s="18"/>
      <c r="O55" s="18"/>
      <c r="P55" s="18"/>
      <c r="Q55" s="18"/>
      <c r="R55" s="18"/>
      <c r="S55" s="18"/>
      <c r="T55" s="18" t="s">
        <v>10</v>
      </c>
      <c r="U55" s="18" t="s">
        <v>2651</v>
      </c>
      <c r="V55" s="18" t="s">
        <v>2573</v>
      </c>
      <c r="W55" s="18" t="s">
        <v>2573</v>
      </c>
      <c r="X55" s="18"/>
      <c r="Y55" s="18"/>
    </row>
    <row r="56" spans="1:25">
      <c r="A56" s="18"/>
      <c r="B56" s="18"/>
      <c r="C56" s="18"/>
      <c r="D56" s="18"/>
      <c r="E56" s="18"/>
      <c r="F56" s="18"/>
      <c r="G56" s="18"/>
      <c r="H56" s="18"/>
      <c r="I56" s="18"/>
      <c r="J56" s="18"/>
      <c r="K56" s="18"/>
      <c r="L56" s="18"/>
      <c r="M56" s="18"/>
      <c r="N56" s="18"/>
      <c r="O56" s="18"/>
      <c r="P56" s="18"/>
      <c r="Q56" s="18"/>
      <c r="R56" s="18"/>
      <c r="S56" s="18"/>
      <c r="T56" s="18" t="s">
        <v>10</v>
      </c>
      <c r="U56" s="18" t="s">
        <v>2652</v>
      </c>
      <c r="V56" s="18" t="s">
        <v>2573</v>
      </c>
      <c r="W56" s="18" t="s">
        <v>2573</v>
      </c>
      <c r="X56" s="18"/>
      <c r="Y56" s="18"/>
    </row>
    <row r="57" spans="1:25">
      <c r="A57" s="18"/>
      <c r="B57" s="18"/>
      <c r="C57" s="18"/>
      <c r="D57" s="18"/>
      <c r="E57" s="18"/>
      <c r="F57" s="18"/>
      <c r="G57" s="18"/>
      <c r="H57" s="18"/>
      <c r="I57" s="18"/>
      <c r="J57" s="18"/>
      <c r="K57" s="18"/>
      <c r="L57" s="18"/>
      <c r="M57" s="18"/>
      <c r="N57" s="18"/>
      <c r="O57" s="18"/>
      <c r="P57" s="18"/>
      <c r="Q57" s="18"/>
      <c r="R57" s="18"/>
      <c r="S57" s="18"/>
      <c r="T57" s="18" t="s">
        <v>10</v>
      </c>
      <c r="U57" s="18" t="s">
        <v>2653</v>
      </c>
      <c r="V57" s="18" t="s">
        <v>2573</v>
      </c>
      <c r="W57" s="18" t="s">
        <v>2573</v>
      </c>
      <c r="X57" s="18"/>
      <c r="Y57" s="18"/>
    </row>
    <row r="58" spans="1:25">
      <c r="A58" s="18"/>
      <c r="B58" s="18"/>
      <c r="C58" s="18"/>
      <c r="D58" s="18"/>
      <c r="E58" s="18"/>
      <c r="F58" s="18"/>
      <c r="G58" s="18"/>
      <c r="H58" s="18"/>
      <c r="I58" s="18"/>
      <c r="J58" s="18"/>
      <c r="K58" s="18"/>
      <c r="L58" s="18"/>
      <c r="M58" s="18"/>
      <c r="N58" s="18"/>
      <c r="O58" s="18"/>
      <c r="P58" s="18"/>
      <c r="Q58" s="18"/>
      <c r="R58" s="18"/>
      <c r="S58" s="18"/>
      <c r="T58" s="18" t="s">
        <v>10</v>
      </c>
      <c r="U58" s="18" t="s">
        <v>2654</v>
      </c>
      <c r="V58" s="18" t="s">
        <v>2573</v>
      </c>
      <c r="W58" s="18" t="s">
        <v>2573</v>
      </c>
      <c r="X58" s="18"/>
      <c r="Y58" s="18"/>
    </row>
    <row r="59" spans="1:25">
      <c r="A59" s="18"/>
      <c r="B59" s="18"/>
      <c r="C59" s="18"/>
      <c r="D59" s="18"/>
      <c r="E59" s="18"/>
      <c r="F59" s="18"/>
      <c r="G59" s="18"/>
      <c r="H59" s="18"/>
      <c r="I59" s="18"/>
      <c r="J59" s="18"/>
      <c r="K59" s="18"/>
      <c r="L59" s="18"/>
      <c r="M59" s="18"/>
      <c r="N59" s="18"/>
      <c r="O59" s="18"/>
      <c r="P59" s="18"/>
      <c r="Q59" s="18"/>
      <c r="R59" s="18"/>
      <c r="S59" s="18"/>
      <c r="T59" s="18" t="s">
        <v>67</v>
      </c>
      <c r="U59" s="18" t="s">
        <v>2580</v>
      </c>
      <c r="V59" s="18" t="s">
        <v>2573</v>
      </c>
      <c r="W59" s="18" t="s">
        <v>2573</v>
      </c>
      <c r="X59" s="18"/>
      <c r="Y59" s="18"/>
    </row>
    <row r="60" spans="1:25">
      <c r="A60" s="18"/>
      <c r="B60" s="18"/>
      <c r="C60" s="18"/>
      <c r="D60" s="18"/>
      <c r="E60" s="18"/>
      <c r="F60" s="18"/>
      <c r="G60" s="18"/>
      <c r="H60" s="18"/>
      <c r="I60" s="18"/>
      <c r="J60" s="18"/>
      <c r="K60" s="18"/>
      <c r="L60" s="18"/>
      <c r="M60" s="18"/>
      <c r="N60" s="18"/>
      <c r="O60" s="18"/>
      <c r="P60" s="18"/>
      <c r="Q60" s="18"/>
      <c r="R60" s="18"/>
      <c r="S60" s="18"/>
      <c r="T60" s="18" t="s">
        <v>67</v>
      </c>
      <c r="U60" s="18" t="s">
        <v>2593</v>
      </c>
      <c r="V60" s="18" t="s">
        <v>2572</v>
      </c>
      <c r="W60" s="18" t="s">
        <v>2573</v>
      </c>
      <c r="X60" s="18"/>
      <c r="Y60" s="18"/>
    </row>
    <row r="61" spans="1:25">
      <c r="A61" s="18"/>
      <c r="B61" s="18"/>
      <c r="C61" s="18"/>
      <c r="D61" s="18"/>
      <c r="E61" s="18"/>
      <c r="F61" s="18"/>
      <c r="G61" s="18"/>
      <c r="H61" s="18"/>
      <c r="I61" s="18"/>
      <c r="J61" s="18"/>
      <c r="K61" s="18"/>
      <c r="L61" s="18"/>
      <c r="M61" s="18"/>
      <c r="N61" s="18"/>
      <c r="O61" s="18"/>
      <c r="P61" s="18"/>
      <c r="Q61" s="18"/>
      <c r="R61" s="18"/>
      <c r="S61" s="18"/>
      <c r="T61" s="18" t="s">
        <v>69</v>
      </c>
      <c r="U61" s="18" t="s">
        <v>2582</v>
      </c>
      <c r="V61" s="18" t="s">
        <v>2572</v>
      </c>
      <c r="W61" s="18" t="s">
        <v>2573</v>
      </c>
      <c r="X61" s="18"/>
      <c r="Y61" s="18"/>
    </row>
    <row r="62" spans="1:25">
      <c r="A62" s="18"/>
      <c r="B62" s="18"/>
      <c r="C62" s="18"/>
      <c r="D62" s="18"/>
      <c r="E62" s="18"/>
      <c r="F62" s="18"/>
      <c r="G62" s="18"/>
      <c r="H62" s="18"/>
      <c r="I62" s="18"/>
      <c r="J62" s="18"/>
      <c r="K62" s="18"/>
      <c r="L62" s="18"/>
      <c r="M62" s="18"/>
      <c r="N62" s="18"/>
      <c r="O62" s="18"/>
      <c r="P62" s="18"/>
      <c r="Q62" s="18"/>
      <c r="R62" s="18"/>
      <c r="S62" s="18"/>
      <c r="T62" s="18" t="s">
        <v>69</v>
      </c>
      <c r="U62" s="18" t="s">
        <v>2655</v>
      </c>
      <c r="V62" s="18" t="s">
        <v>2572</v>
      </c>
      <c r="W62" s="18" t="s">
        <v>2573</v>
      </c>
      <c r="X62" s="18"/>
      <c r="Y62" s="18"/>
    </row>
    <row r="63" spans="1:25">
      <c r="A63" s="18"/>
      <c r="B63" s="18"/>
      <c r="C63" s="18"/>
      <c r="D63" s="18"/>
      <c r="E63" s="18"/>
      <c r="F63" s="18"/>
      <c r="G63" s="18"/>
      <c r="H63" s="18"/>
      <c r="I63" s="18"/>
      <c r="J63" s="18"/>
      <c r="K63" s="18"/>
      <c r="L63" s="18"/>
      <c r="M63" s="18"/>
      <c r="N63" s="18"/>
      <c r="O63" s="18"/>
      <c r="P63" s="18"/>
      <c r="Q63" s="18"/>
      <c r="R63" s="18"/>
      <c r="S63" s="18"/>
      <c r="T63" s="18" t="s">
        <v>69</v>
      </c>
      <c r="U63" s="18" t="s">
        <v>2656</v>
      </c>
      <c r="V63" s="18" t="s">
        <v>2572</v>
      </c>
      <c r="W63" s="18" t="s">
        <v>2573</v>
      </c>
      <c r="X63" s="18"/>
      <c r="Y63" s="18"/>
    </row>
    <row r="64" spans="1:25">
      <c r="A64" s="18"/>
      <c r="B64" s="18"/>
      <c r="C64" s="18"/>
      <c r="D64" s="18"/>
      <c r="E64" s="18"/>
      <c r="F64" s="18"/>
      <c r="G64" s="18"/>
      <c r="H64" s="18"/>
      <c r="I64" s="18"/>
      <c r="J64" s="18"/>
      <c r="K64" s="18"/>
      <c r="L64" s="18"/>
      <c r="M64" s="18"/>
      <c r="N64" s="18"/>
      <c r="O64" s="18"/>
      <c r="P64" s="18"/>
      <c r="Q64" s="18"/>
      <c r="R64" s="18"/>
      <c r="S64" s="18"/>
      <c r="T64" s="18" t="s">
        <v>69</v>
      </c>
      <c r="U64" s="18" t="s">
        <v>2657</v>
      </c>
      <c r="V64" s="18" t="s">
        <v>2572</v>
      </c>
      <c r="W64" s="18" t="s">
        <v>2573</v>
      </c>
      <c r="X64" s="18"/>
      <c r="Y64" s="18"/>
    </row>
    <row r="65" spans="1:25">
      <c r="A65" s="18"/>
      <c r="B65" s="18"/>
      <c r="C65" s="18"/>
      <c r="D65" s="18"/>
      <c r="E65" s="18"/>
      <c r="F65" s="18"/>
      <c r="G65" s="18"/>
      <c r="H65" s="18"/>
      <c r="I65" s="18"/>
      <c r="J65" s="18"/>
      <c r="K65" s="18"/>
      <c r="L65" s="18"/>
      <c r="M65" s="18"/>
      <c r="N65" s="18"/>
      <c r="O65" s="18"/>
      <c r="P65" s="18"/>
      <c r="Q65" s="18"/>
      <c r="R65" s="18"/>
      <c r="S65" s="18"/>
      <c r="T65" s="18" t="s">
        <v>69</v>
      </c>
      <c r="U65" s="18" t="s">
        <v>2658</v>
      </c>
      <c r="V65" s="18" t="s">
        <v>2572</v>
      </c>
      <c r="W65" s="18" t="s">
        <v>2573</v>
      </c>
      <c r="X65" s="18"/>
      <c r="Y65" s="18"/>
    </row>
    <row r="66" spans="1:25">
      <c r="A66" s="18"/>
      <c r="B66" s="18"/>
      <c r="C66" s="18"/>
      <c r="D66" s="18"/>
      <c r="E66" s="18"/>
      <c r="F66" s="18"/>
      <c r="G66" s="18"/>
      <c r="H66" s="18"/>
      <c r="I66" s="18"/>
      <c r="J66" s="18"/>
      <c r="K66" s="18"/>
      <c r="L66" s="18"/>
      <c r="M66" s="18"/>
      <c r="N66" s="18"/>
      <c r="O66" s="18"/>
      <c r="P66" s="18"/>
      <c r="Q66" s="18"/>
      <c r="R66" s="18"/>
      <c r="S66" s="18"/>
      <c r="T66" s="18" t="s">
        <v>69</v>
      </c>
      <c r="U66" s="18" t="s">
        <v>2659</v>
      </c>
      <c r="V66" s="18" t="s">
        <v>2572</v>
      </c>
      <c r="W66" s="18" t="s">
        <v>2573</v>
      </c>
      <c r="X66" s="18"/>
      <c r="Y66" s="18"/>
    </row>
    <row r="67" spans="1:25">
      <c r="A67" s="18"/>
      <c r="B67" s="18"/>
      <c r="C67" s="18"/>
      <c r="D67" s="18"/>
      <c r="E67" s="18"/>
      <c r="F67" s="18"/>
      <c r="G67" s="18"/>
      <c r="H67" s="18"/>
      <c r="I67" s="18"/>
      <c r="J67" s="18"/>
      <c r="K67" s="18"/>
      <c r="L67" s="18"/>
      <c r="M67" s="18"/>
      <c r="N67" s="18"/>
      <c r="O67" s="18"/>
      <c r="P67" s="18"/>
      <c r="Q67" s="18"/>
      <c r="R67" s="18"/>
      <c r="S67" s="18"/>
      <c r="T67" s="18" t="s">
        <v>69</v>
      </c>
      <c r="U67" s="18" t="s">
        <v>2660</v>
      </c>
      <c r="V67" s="18" t="s">
        <v>2572</v>
      </c>
      <c r="W67" s="18" t="s">
        <v>2573</v>
      </c>
      <c r="X67" s="18"/>
      <c r="Y67" s="18"/>
    </row>
    <row r="68" spans="1:25">
      <c r="A68" s="18"/>
      <c r="B68" s="18"/>
      <c r="C68" s="18"/>
      <c r="D68" s="18"/>
      <c r="E68" s="18"/>
      <c r="F68" s="18"/>
      <c r="G68" s="18"/>
      <c r="H68" s="18"/>
      <c r="I68" s="18"/>
      <c r="J68" s="18"/>
      <c r="K68" s="18"/>
      <c r="L68" s="18"/>
      <c r="M68" s="18"/>
      <c r="N68" s="18"/>
      <c r="O68" s="18"/>
      <c r="P68" s="18"/>
      <c r="Q68" s="18"/>
      <c r="R68" s="18"/>
      <c r="S68" s="18"/>
      <c r="T68" s="18"/>
      <c r="U68" s="18"/>
      <c r="V68" s="18"/>
      <c r="W68" s="18"/>
      <c r="X68" s="18"/>
      <c r="Y68" s="18"/>
    </row>
    <row r="69" spans="1:25">
      <c r="A69" s="18"/>
      <c r="B69" s="18"/>
      <c r="C69" s="18"/>
      <c r="D69" s="18"/>
      <c r="E69" s="18"/>
      <c r="F69" s="18"/>
      <c r="G69" s="18"/>
      <c r="H69" s="18"/>
      <c r="I69" s="18"/>
      <c r="J69" s="18"/>
      <c r="K69" s="18"/>
      <c r="L69" s="18"/>
      <c r="M69" s="18"/>
      <c r="N69" s="18"/>
      <c r="O69" s="18"/>
      <c r="P69" s="18"/>
      <c r="Q69" s="18"/>
      <c r="R69" s="18"/>
      <c r="S69" s="18"/>
      <c r="T69" s="18"/>
      <c r="U69" s="18"/>
      <c r="V69" s="18"/>
      <c r="W69" s="18"/>
      <c r="X69" s="18"/>
      <c r="Y69" s="18"/>
    </row>
    <row r="70" spans="1:25">
      <c r="A70" s="18"/>
      <c r="B70" s="18"/>
      <c r="C70" s="18"/>
      <c r="D70" s="18"/>
      <c r="E70" s="18"/>
      <c r="F70" s="18"/>
      <c r="G70" s="18"/>
      <c r="H70" s="18"/>
      <c r="I70" s="18"/>
      <c r="J70" s="18"/>
      <c r="K70" s="18"/>
      <c r="L70" s="18"/>
      <c r="M70" s="18"/>
      <c r="N70" s="18"/>
      <c r="O70" s="18"/>
      <c r="P70" s="18"/>
      <c r="Q70" s="18"/>
      <c r="R70" s="18"/>
      <c r="S70" s="18"/>
      <c r="T70" s="18"/>
      <c r="U70" s="18"/>
      <c r="V70" s="18"/>
      <c r="W70" s="18"/>
      <c r="X70" s="18"/>
      <c r="Y70" s="18"/>
    </row>
    <row r="71" spans="1:25">
      <c r="A71" s="18"/>
      <c r="B71" s="18"/>
      <c r="C71" s="18"/>
      <c r="D71" s="18"/>
      <c r="E71" s="18"/>
      <c r="F71" s="18"/>
      <c r="G71" s="18"/>
      <c r="H71" s="18"/>
      <c r="I71" s="18"/>
      <c r="J71" s="18"/>
      <c r="K71" s="18"/>
      <c r="L71" s="18"/>
      <c r="M71" s="18"/>
      <c r="N71" s="18"/>
      <c r="O71" s="18"/>
      <c r="P71" s="18"/>
      <c r="Q71" s="18"/>
      <c r="R71" s="18"/>
      <c r="S71" s="18"/>
      <c r="T71" s="18"/>
      <c r="U71" s="18"/>
      <c r="V71" s="18"/>
      <c r="W71" s="18"/>
      <c r="X71" s="18"/>
      <c r="Y71" s="18"/>
    </row>
    <row r="72" spans="1:25">
      <c r="A72" s="18"/>
      <c r="B72" s="18"/>
      <c r="C72" s="18"/>
      <c r="D72" s="18"/>
      <c r="E72" s="18"/>
      <c r="F72" s="18"/>
      <c r="G72" s="18"/>
      <c r="H72" s="18"/>
      <c r="I72" s="18"/>
      <c r="J72" s="18"/>
      <c r="K72" s="18"/>
      <c r="L72" s="18"/>
      <c r="M72" s="18"/>
      <c r="N72" s="18"/>
      <c r="O72" s="18"/>
      <c r="P72" s="18"/>
      <c r="Q72" s="18"/>
      <c r="R72" s="18"/>
      <c r="S72" s="18"/>
      <c r="T72" s="18"/>
      <c r="U72" s="18"/>
      <c r="V72" s="18"/>
      <c r="W72" s="18"/>
      <c r="X72" s="18"/>
      <c r="Y72" s="18"/>
    </row>
    <row r="73" spans="1:25">
      <c r="A73" s="18"/>
      <c r="B73" s="18"/>
      <c r="C73" s="18"/>
      <c r="D73" s="18"/>
      <c r="E73" s="18"/>
      <c r="F73" s="18"/>
      <c r="G73" s="18"/>
      <c r="H73" s="18"/>
      <c r="I73" s="18"/>
      <c r="J73" s="18"/>
      <c r="K73" s="18"/>
      <c r="L73" s="18"/>
      <c r="M73" s="18"/>
      <c r="N73" s="18"/>
      <c r="O73" s="18"/>
      <c r="P73" s="18"/>
      <c r="Q73" s="18"/>
      <c r="R73" s="18"/>
      <c r="S73" s="18"/>
      <c r="T73" s="18"/>
      <c r="U73" s="18"/>
      <c r="V73" s="18"/>
      <c r="W73" s="18"/>
      <c r="X73" s="18"/>
      <c r="Y73" s="18"/>
    </row>
    <row r="74" spans="1:25">
      <c r="A74" s="18"/>
      <c r="B74" s="18"/>
      <c r="C74" s="18"/>
      <c r="D74" s="18"/>
      <c r="E74" s="18"/>
      <c r="F74" s="18"/>
      <c r="G74" s="18"/>
      <c r="H74" s="18"/>
      <c r="I74" s="18"/>
      <c r="J74" s="18"/>
      <c r="K74" s="18"/>
      <c r="L74" s="18"/>
      <c r="M74" s="18"/>
      <c r="N74" s="18"/>
      <c r="O74" s="18"/>
      <c r="P74" s="18"/>
      <c r="Q74" s="18"/>
      <c r="R74" s="18"/>
      <c r="S74" s="18"/>
      <c r="T74" s="18"/>
      <c r="U74" s="18"/>
      <c r="V74" s="18"/>
      <c r="W74" s="18"/>
      <c r="X74" s="18"/>
      <c r="Y74" s="18"/>
    </row>
    <row r="75" spans="1:25">
      <c r="A75" s="18"/>
      <c r="B75" s="18"/>
      <c r="C75" s="18"/>
      <c r="D75" s="18"/>
      <c r="E75" s="18"/>
      <c r="F75" s="18"/>
      <c r="G75" s="18"/>
      <c r="H75" s="18"/>
      <c r="I75" s="18"/>
      <c r="J75" s="18"/>
      <c r="K75" s="18"/>
      <c r="L75" s="18"/>
      <c r="M75" s="18"/>
      <c r="N75" s="18"/>
      <c r="O75" s="18"/>
      <c r="P75" s="18"/>
      <c r="Q75" s="18"/>
      <c r="R75" s="18"/>
      <c r="S75" s="18"/>
      <c r="T75" s="18"/>
      <c r="U75" s="18"/>
      <c r="V75" s="18"/>
      <c r="W75" s="18"/>
      <c r="X75" s="18"/>
      <c r="Y75" s="18"/>
    </row>
    <row r="76" spans="1:25">
      <c r="A76" s="18"/>
      <c r="B76" s="18"/>
      <c r="C76" s="18"/>
      <c r="D76" s="18"/>
      <c r="E76" s="18"/>
      <c r="F76" s="18"/>
      <c r="G76" s="18"/>
      <c r="H76" s="18"/>
      <c r="I76" s="18"/>
      <c r="J76" s="18"/>
      <c r="K76" s="18"/>
      <c r="L76" s="18"/>
      <c r="M76" s="18"/>
      <c r="N76" s="18"/>
      <c r="O76" s="18"/>
      <c r="P76" s="18"/>
      <c r="Q76" s="18"/>
      <c r="R76" s="18"/>
      <c r="S76" s="18"/>
      <c r="T76" s="18"/>
      <c r="U76" s="18"/>
      <c r="V76" s="18"/>
      <c r="W76" s="18"/>
      <c r="X76" s="18"/>
      <c r="Y76" s="18"/>
    </row>
    <row r="77" spans="1:25">
      <c r="A77" s="18"/>
      <c r="B77" s="18"/>
      <c r="C77" s="18"/>
      <c r="D77" s="18"/>
      <c r="E77" s="18"/>
      <c r="F77" s="18"/>
      <c r="G77" s="18"/>
      <c r="H77" s="18"/>
      <c r="I77" s="18"/>
      <c r="J77" s="18"/>
      <c r="K77" s="18"/>
      <c r="L77" s="18"/>
      <c r="M77" s="18"/>
      <c r="N77" s="18"/>
      <c r="O77" s="18"/>
      <c r="P77" s="18"/>
      <c r="Q77" s="18"/>
      <c r="R77" s="18"/>
      <c r="S77" s="18"/>
      <c r="T77" s="18"/>
      <c r="U77" s="18"/>
      <c r="V77" s="18"/>
      <c r="W77" s="18"/>
      <c r="X77" s="18"/>
      <c r="Y77" s="18"/>
    </row>
    <row r="78" spans="1:25">
      <c r="A78" s="18"/>
      <c r="B78" s="18"/>
      <c r="C78" s="18"/>
      <c r="D78" s="18"/>
      <c r="E78" s="18"/>
      <c r="F78" s="18"/>
      <c r="G78" s="18"/>
      <c r="H78" s="18"/>
      <c r="I78" s="18"/>
      <c r="J78" s="18"/>
      <c r="K78" s="18"/>
      <c r="L78" s="18"/>
      <c r="M78" s="18"/>
      <c r="N78" s="18"/>
      <c r="O78" s="18"/>
      <c r="P78" s="18"/>
      <c r="Q78" s="18"/>
      <c r="R78" s="18"/>
      <c r="S78" s="18"/>
      <c r="T78" s="18"/>
      <c r="U78" s="18"/>
      <c r="V78" s="18"/>
      <c r="W78" s="18"/>
      <c r="X78" s="18"/>
      <c r="Y78" s="18"/>
    </row>
    <row r="79" spans="1:25">
      <c r="A79" s="18"/>
      <c r="B79" s="18"/>
      <c r="C79" s="18"/>
      <c r="D79" s="18"/>
      <c r="E79" s="18"/>
      <c r="F79" s="18"/>
      <c r="G79" s="18"/>
      <c r="H79" s="18"/>
      <c r="I79" s="18"/>
      <c r="J79" s="18"/>
      <c r="K79" s="18"/>
      <c r="L79" s="18"/>
      <c r="M79" s="18"/>
      <c r="N79" s="18"/>
      <c r="O79" s="18"/>
      <c r="P79" s="18"/>
      <c r="Q79" s="18"/>
      <c r="R79" s="18"/>
      <c r="S79" s="18"/>
      <c r="T79" s="18"/>
      <c r="U79" s="18"/>
      <c r="V79" s="18"/>
      <c r="W79" s="18"/>
      <c r="X79" s="18"/>
      <c r="Y79" s="18"/>
    </row>
    <row r="80" spans="1:25">
      <c r="A80" s="18"/>
      <c r="B80" s="18"/>
      <c r="C80" s="18"/>
      <c r="D80" s="18"/>
      <c r="E80" s="18"/>
      <c r="F80" s="18"/>
      <c r="G80" s="18"/>
      <c r="H80" s="18"/>
      <c r="I80" s="18"/>
      <c r="J80" s="18"/>
      <c r="K80" s="18"/>
      <c r="L80" s="18"/>
      <c r="M80" s="18"/>
      <c r="N80" s="18"/>
      <c r="O80" s="18"/>
      <c r="P80" s="18"/>
      <c r="Q80" s="18"/>
      <c r="R80" s="18"/>
      <c r="S80" s="18"/>
      <c r="T80" s="18"/>
      <c r="U80" s="18"/>
      <c r="V80" s="18"/>
      <c r="W80" s="18"/>
      <c r="X80" s="18"/>
      <c r="Y80" s="18"/>
    </row>
    <row r="81" spans="1:25">
      <c r="A81" s="18"/>
      <c r="B81" s="18"/>
      <c r="C81" s="18"/>
      <c r="D81" s="18"/>
      <c r="E81" s="18"/>
      <c r="F81" s="18"/>
      <c r="G81" s="18"/>
      <c r="H81" s="18"/>
      <c r="I81" s="18"/>
      <c r="J81" s="18"/>
      <c r="K81" s="18"/>
      <c r="L81" s="18"/>
      <c r="M81" s="18"/>
      <c r="N81" s="18"/>
      <c r="O81" s="18"/>
      <c r="P81" s="18"/>
      <c r="Q81" s="18"/>
      <c r="R81" s="18"/>
      <c r="S81" s="18"/>
      <c r="T81" s="18"/>
      <c r="U81" s="18"/>
      <c r="V81" s="18"/>
      <c r="W81" s="18"/>
      <c r="X81" s="18"/>
      <c r="Y81" s="18"/>
    </row>
    <row r="82" spans="1:25">
      <c r="A82" s="18"/>
      <c r="B82" s="18"/>
      <c r="C82" s="18"/>
      <c r="D82" s="18"/>
      <c r="E82" s="18"/>
      <c r="F82" s="18"/>
      <c r="G82" s="18"/>
      <c r="H82" s="18"/>
      <c r="I82" s="18"/>
      <c r="J82" s="18"/>
      <c r="K82" s="18"/>
      <c r="L82" s="18"/>
      <c r="M82" s="18"/>
      <c r="N82" s="18"/>
      <c r="O82" s="18"/>
      <c r="P82" s="18"/>
      <c r="Q82" s="18"/>
      <c r="R82" s="18"/>
      <c r="S82" s="18"/>
      <c r="T82" s="18"/>
      <c r="U82" s="18"/>
      <c r="V82" s="18"/>
      <c r="W82" s="18"/>
      <c r="X82" s="18"/>
      <c r="Y82" s="18"/>
    </row>
    <row r="83" spans="1:25">
      <c r="A83" s="18"/>
      <c r="B83" s="18"/>
      <c r="C83" s="18"/>
      <c r="D83" s="18"/>
      <c r="E83" s="18"/>
      <c r="F83" s="18"/>
      <c r="G83" s="18"/>
      <c r="H83" s="18"/>
      <c r="I83" s="18"/>
      <c r="J83" s="18"/>
      <c r="K83" s="18"/>
      <c r="L83" s="18"/>
      <c r="M83" s="18"/>
      <c r="N83" s="18"/>
      <c r="O83" s="18"/>
      <c r="P83" s="18"/>
      <c r="Q83" s="18"/>
      <c r="R83" s="18"/>
      <c r="S83" s="18"/>
      <c r="T83" s="18"/>
      <c r="U83" s="18"/>
      <c r="V83" s="18"/>
      <c r="W83" s="18"/>
      <c r="X83" s="18"/>
      <c r="Y83" s="18"/>
    </row>
    <row r="84" spans="1:25">
      <c r="A84" s="18"/>
      <c r="B84" s="18"/>
      <c r="C84" s="18"/>
      <c r="D84" s="18"/>
      <c r="E84" s="18"/>
      <c r="F84" s="18"/>
      <c r="G84" s="18"/>
      <c r="H84" s="18"/>
      <c r="I84" s="18"/>
      <c r="J84" s="18"/>
      <c r="K84" s="18"/>
      <c r="L84" s="18"/>
      <c r="M84" s="18"/>
      <c r="N84" s="18"/>
      <c r="O84" s="18"/>
      <c r="P84" s="18"/>
      <c r="Q84" s="18"/>
      <c r="R84" s="18"/>
      <c r="S84" s="18"/>
      <c r="T84" s="18"/>
      <c r="U84" s="18"/>
      <c r="V84" s="18"/>
      <c r="W84" s="18"/>
      <c r="X84" s="18"/>
      <c r="Y84" s="18"/>
    </row>
    <row r="85" spans="1:25">
      <c r="A85" s="18"/>
      <c r="B85" s="18"/>
      <c r="C85" s="18"/>
      <c r="D85" s="18"/>
      <c r="E85" s="18"/>
      <c r="F85" s="18"/>
      <c r="G85" s="18"/>
      <c r="H85" s="18"/>
      <c r="I85" s="18"/>
      <c r="J85" s="18"/>
      <c r="K85" s="18"/>
      <c r="L85" s="18"/>
      <c r="M85" s="18"/>
      <c r="N85" s="18"/>
      <c r="O85" s="18"/>
      <c r="P85" s="18"/>
      <c r="Q85" s="18"/>
      <c r="R85" s="18"/>
      <c r="S85" s="18"/>
      <c r="T85" s="18"/>
      <c r="U85" s="18"/>
      <c r="V85" s="18"/>
      <c r="W85" s="18"/>
      <c r="X85" s="18"/>
      <c r="Y85" s="18"/>
    </row>
    <row r="86" spans="1:25">
      <c r="A86" s="18"/>
      <c r="B86" s="18"/>
      <c r="C86" s="18"/>
      <c r="D86" s="18"/>
      <c r="E86" s="18"/>
      <c r="F86" s="18"/>
      <c r="G86" s="18"/>
      <c r="H86" s="18"/>
      <c r="I86" s="18"/>
      <c r="J86" s="18"/>
      <c r="K86" s="18"/>
      <c r="L86" s="18"/>
      <c r="M86" s="18"/>
      <c r="N86" s="18"/>
      <c r="O86" s="18"/>
      <c r="P86" s="18"/>
      <c r="Q86" s="18"/>
      <c r="R86" s="18"/>
      <c r="S86" s="18"/>
      <c r="T86" s="18"/>
      <c r="U86" s="18"/>
      <c r="V86" s="18"/>
      <c r="W86" s="18"/>
      <c r="X86" s="18"/>
      <c r="Y86" s="18"/>
    </row>
    <row r="87" spans="1:25">
      <c r="A87" s="18"/>
      <c r="B87" s="18"/>
      <c r="C87" s="18"/>
      <c r="D87" s="18"/>
      <c r="E87" s="18"/>
      <c r="F87" s="18"/>
      <c r="G87" s="18"/>
      <c r="H87" s="18"/>
      <c r="I87" s="18"/>
      <c r="J87" s="18"/>
      <c r="K87" s="18"/>
      <c r="L87" s="18"/>
      <c r="M87" s="18"/>
      <c r="N87" s="18"/>
      <c r="O87" s="18"/>
      <c r="P87" s="18"/>
      <c r="Q87" s="18"/>
      <c r="R87" s="18"/>
      <c r="S87" s="18"/>
      <c r="T87" s="18"/>
      <c r="U87" s="18"/>
      <c r="V87" s="18"/>
      <c r="W87" s="18"/>
      <c r="X87" s="18"/>
      <c r="Y87" s="18"/>
    </row>
    <row r="88" spans="1:25">
      <c r="A88" s="18"/>
      <c r="B88" s="18"/>
      <c r="C88" s="18"/>
      <c r="D88" s="18"/>
      <c r="E88" s="18"/>
      <c r="F88" s="18"/>
      <c r="G88" s="18"/>
      <c r="H88" s="18"/>
      <c r="I88" s="18"/>
      <c r="J88" s="18"/>
      <c r="K88" s="18"/>
      <c r="L88" s="18"/>
      <c r="M88" s="18"/>
      <c r="N88" s="18"/>
      <c r="O88" s="18"/>
      <c r="P88" s="18"/>
      <c r="Q88" s="18"/>
      <c r="R88" s="18"/>
      <c r="S88" s="18"/>
      <c r="T88" s="18"/>
      <c r="U88" s="18"/>
      <c r="V88" s="18"/>
      <c r="W88" s="18"/>
      <c r="X88" s="18"/>
      <c r="Y88" s="18"/>
    </row>
    <row r="89" spans="1:25">
      <c r="A89" s="18"/>
      <c r="B89" s="18"/>
      <c r="C89" s="18"/>
      <c r="D89" s="18"/>
      <c r="E89" s="18"/>
      <c r="F89" s="18"/>
      <c r="G89" s="18"/>
      <c r="H89" s="18"/>
      <c r="I89" s="18"/>
      <c r="J89" s="18"/>
      <c r="K89" s="18"/>
      <c r="L89" s="18"/>
      <c r="M89" s="18"/>
      <c r="N89" s="18"/>
      <c r="O89" s="18"/>
      <c r="P89" s="18"/>
      <c r="Q89" s="18"/>
      <c r="R89" s="18"/>
      <c r="S89" s="18"/>
      <c r="T89" s="18"/>
      <c r="U89" s="18"/>
      <c r="V89" s="18"/>
      <c r="W89" s="18"/>
      <c r="X89" s="18"/>
      <c r="Y89" s="18"/>
    </row>
    <row r="90" spans="1:25">
      <c r="A90" s="18"/>
      <c r="B90" s="18"/>
      <c r="C90" s="18"/>
      <c r="D90" s="18"/>
      <c r="E90" s="18"/>
      <c r="F90" s="18"/>
      <c r="G90" s="18"/>
      <c r="H90" s="18"/>
      <c r="I90" s="18"/>
      <c r="J90" s="18"/>
      <c r="K90" s="18"/>
      <c r="L90" s="18"/>
      <c r="M90" s="18"/>
      <c r="N90" s="18"/>
      <c r="O90" s="18"/>
      <c r="P90" s="18"/>
      <c r="Q90" s="18"/>
      <c r="R90" s="18"/>
      <c r="S90" s="18"/>
      <c r="T90" s="18"/>
      <c r="U90" s="18"/>
      <c r="V90" s="18"/>
      <c r="W90" s="18"/>
      <c r="X90" s="18"/>
      <c r="Y90" s="18"/>
    </row>
    <row r="91" spans="1:25">
      <c r="A91" s="18"/>
      <c r="B91" s="18"/>
      <c r="C91" s="18"/>
      <c r="D91" s="18"/>
      <c r="E91" s="18"/>
      <c r="F91" s="18"/>
      <c r="G91" s="18"/>
      <c r="H91" s="18"/>
      <c r="I91" s="18"/>
      <c r="J91" s="18"/>
      <c r="K91" s="18"/>
      <c r="L91" s="18"/>
      <c r="M91" s="18"/>
      <c r="N91" s="18"/>
      <c r="O91" s="18"/>
      <c r="P91" s="18"/>
      <c r="Q91" s="18"/>
      <c r="R91" s="18"/>
      <c r="S91" s="18"/>
      <c r="T91" s="18"/>
      <c r="U91" s="18"/>
      <c r="V91" s="18"/>
      <c r="W91" s="18"/>
      <c r="X91" s="18"/>
      <c r="Y91" s="18"/>
    </row>
    <row r="92" spans="1:25">
      <c r="A92" s="18"/>
      <c r="B92" s="18"/>
      <c r="C92" s="18"/>
      <c r="D92" s="18"/>
      <c r="E92" s="18"/>
      <c r="F92" s="18"/>
      <c r="G92" s="18"/>
      <c r="H92" s="18"/>
      <c r="I92" s="18"/>
      <c r="J92" s="18"/>
      <c r="K92" s="18"/>
      <c r="L92" s="18"/>
      <c r="M92" s="18"/>
      <c r="N92" s="18"/>
      <c r="O92" s="18"/>
      <c r="P92" s="18"/>
      <c r="Q92" s="18"/>
      <c r="R92" s="18"/>
      <c r="S92" s="18"/>
      <c r="T92" s="18"/>
      <c r="U92" s="18"/>
      <c r="V92" s="18"/>
      <c r="W92" s="18"/>
      <c r="X92" s="18"/>
      <c r="Y92" s="18"/>
    </row>
    <row r="93" spans="1:25">
      <c r="A93" s="18"/>
      <c r="B93" s="18"/>
      <c r="C93" s="18"/>
      <c r="D93" s="18"/>
      <c r="E93" s="18"/>
      <c r="F93" s="18"/>
      <c r="G93" s="18"/>
      <c r="H93" s="18"/>
      <c r="I93" s="18"/>
      <c r="J93" s="18"/>
      <c r="K93" s="18"/>
      <c r="L93" s="18"/>
      <c r="M93" s="18"/>
      <c r="N93" s="18"/>
      <c r="O93" s="18"/>
      <c r="P93" s="18"/>
      <c r="Q93" s="18"/>
      <c r="R93" s="18"/>
      <c r="S93" s="18"/>
      <c r="T93" s="18"/>
      <c r="U93" s="18"/>
      <c r="V93" s="18"/>
      <c r="W93" s="18"/>
      <c r="X93" s="18"/>
      <c r="Y93" s="18"/>
    </row>
    <row r="94" spans="1:25">
      <c r="A94" s="18"/>
      <c r="B94" s="18"/>
      <c r="C94" s="18"/>
      <c r="D94" s="18"/>
      <c r="E94" s="18"/>
      <c r="F94" s="18"/>
      <c r="G94" s="18"/>
      <c r="H94" s="18"/>
      <c r="I94" s="18"/>
      <c r="J94" s="18"/>
      <c r="K94" s="18"/>
      <c r="L94" s="18"/>
      <c r="M94" s="18"/>
      <c r="N94" s="18"/>
      <c r="O94" s="18"/>
      <c r="P94" s="18"/>
      <c r="Q94" s="18"/>
      <c r="R94" s="18"/>
      <c r="S94" s="18"/>
      <c r="T94" s="18"/>
      <c r="U94" s="18"/>
      <c r="V94" s="18"/>
      <c r="W94" s="18"/>
      <c r="X94" s="18"/>
      <c r="Y94" s="18"/>
    </row>
  </sheetData>
  <customSheetViews>
    <customSheetView guid="{96084FDF-1C79-4AD5-B25C-E775818E3A7D}">
      <selection activeCell="J12" sqref="J12"/>
      <pageMargins left="0.7" right="0.7" top="0.75" bottom="0.75" header="0.3" footer="0.3"/>
    </customSheetView>
  </customSheetViews>
  <mergeCells count="4">
    <mergeCell ref="B1:C1"/>
    <mergeCell ref="J1:K1"/>
    <mergeCell ref="M1:O1"/>
    <mergeCell ref="T1:W1"/>
  </mergeCells>
  <pageMargins left="0.7" right="0.7" top="0.75" bottom="0.75" header="0.3" footer="0.3"/>
  <pageSetup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BB219"/>
  <sheetViews>
    <sheetView workbookViewId="0">
      <pane xSplit="3" ySplit="2" topLeftCell="D3" activePane="bottomRight" state="frozenSplit"/>
      <selection activeCell="K23" sqref="K23"/>
      <selection pane="topRight"/>
      <selection pane="bottomLeft"/>
      <selection pane="bottomRight" activeCell="K23" sqref="K23"/>
    </sheetView>
  </sheetViews>
  <sheetFormatPr defaultColWidth="0" defaultRowHeight="14.4" zeroHeight="1"/>
  <cols>
    <col min="1" max="1" width="23.109375" style="13" customWidth="1"/>
    <col min="2" max="2" width="37.6640625" style="13" bestFit="1" customWidth="1"/>
    <col min="3" max="6" width="50.6640625" style="13" customWidth="1"/>
    <col min="7" max="7" width="51.88671875" style="13" customWidth="1"/>
    <col min="8" max="10" width="50.6640625" style="13" customWidth="1"/>
    <col min="11" max="11" width="50.6640625" customWidth="1"/>
    <col min="12" max="53" width="50.6640625" style="13" customWidth="1"/>
    <col min="54" max="54" width="9.109375" style="111" customWidth="1"/>
    <col min="55" max="55" width="9.109375" style="13" hidden="1" customWidth="1"/>
    <col min="56" max="16384" width="9.109375" style="13" hidden="1"/>
  </cols>
  <sheetData>
    <row r="1" spans="1:54" customFormat="1" ht="15" customHeight="1">
      <c r="A1" s="113" t="s">
        <v>965</v>
      </c>
      <c r="B1" s="18"/>
      <c r="C1" s="113" t="s">
        <v>966</v>
      </c>
      <c r="D1" s="114" t="s">
        <v>967</v>
      </c>
      <c r="E1" s="114" t="s">
        <v>968</v>
      </c>
      <c r="F1" s="114" t="s">
        <v>969</v>
      </c>
      <c r="G1" s="114" t="s">
        <v>970</v>
      </c>
      <c r="H1" s="115" t="s">
        <v>971</v>
      </c>
      <c r="I1" s="115" t="s">
        <v>972</v>
      </c>
      <c r="J1" s="115" t="s">
        <v>973</v>
      </c>
      <c r="K1" s="115" t="s">
        <v>974</v>
      </c>
      <c r="L1" s="115" t="s">
        <v>975</v>
      </c>
      <c r="M1" s="115" t="s">
        <v>976</v>
      </c>
      <c r="N1" s="115" t="s">
        <v>977</v>
      </c>
      <c r="O1" s="115" t="s">
        <v>978</v>
      </c>
      <c r="P1" s="115" t="s">
        <v>979</v>
      </c>
      <c r="Q1" s="115" t="s">
        <v>980</v>
      </c>
      <c r="R1" s="115" t="s">
        <v>981</v>
      </c>
      <c r="S1" s="115" t="s">
        <v>982</v>
      </c>
      <c r="T1" s="115" t="s">
        <v>983</v>
      </c>
      <c r="U1" s="115" t="s">
        <v>984</v>
      </c>
      <c r="V1" s="115" t="s">
        <v>985</v>
      </c>
      <c r="W1" s="115" t="s">
        <v>986</v>
      </c>
      <c r="X1" s="115"/>
      <c r="Y1" s="115" t="s">
        <v>987</v>
      </c>
      <c r="Z1" s="115" t="s">
        <v>988</v>
      </c>
      <c r="AA1" s="115" t="s">
        <v>989</v>
      </c>
      <c r="AB1" s="115" t="s">
        <v>990</v>
      </c>
      <c r="AC1" s="115" t="s">
        <v>991</v>
      </c>
      <c r="AD1" s="115" t="s">
        <v>992</v>
      </c>
      <c r="AE1" s="115" t="s">
        <v>993</v>
      </c>
      <c r="AF1" s="115" t="s">
        <v>994</v>
      </c>
      <c r="AG1" s="115" t="s">
        <v>995</v>
      </c>
      <c r="AH1" s="115" t="s">
        <v>996</v>
      </c>
      <c r="AI1" s="115" t="s">
        <v>997</v>
      </c>
      <c r="AJ1" s="115" t="s">
        <v>998</v>
      </c>
      <c r="AK1" s="115" t="s">
        <v>999</v>
      </c>
      <c r="AL1" s="115" t="s">
        <v>1000</v>
      </c>
      <c r="AM1" s="115" t="s">
        <v>1001</v>
      </c>
      <c r="AN1" s="115" t="s">
        <v>1002</v>
      </c>
      <c r="AO1" s="115" t="s">
        <v>1003</v>
      </c>
      <c r="AP1" s="115" t="s">
        <v>1004</v>
      </c>
      <c r="AQ1" s="115" t="s">
        <v>1005</v>
      </c>
      <c r="AR1" s="115" t="s">
        <v>1006</v>
      </c>
      <c r="AS1" s="115" t="s">
        <v>1007</v>
      </c>
      <c r="AT1" s="115" t="s">
        <v>1008</v>
      </c>
      <c r="AU1" s="115" t="s">
        <v>1009</v>
      </c>
      <c r="AV1" s="115" t="s">
        <v>1010</v>
      </c>
      <c r="AW1" s="115" t="s">
        <v>1011</v>
      </c>
      <c r="AX1" s="115" t="s">
        <v>1012</v>
      </c>
      <c r="AY1" s="115" t="s">
        <v>1013</v>
      </c>
      <c r="AZ1" s="115" t="s">
        <v>1014</v>
      </c>
      <c r="BA1" s="115" t="s">
        <v>1015</v>
      </c>
      <c r="BB1" s="18"/>
    </row>
    <row r="2" spans="1:54" customFormat="1" ht="12.75" customHeight="1">
      <c r="A2" s="113" t="s">
        <v>1016</v>
      </c>
      <c r="B2" s="116"/>
      <c r="C2" s="116" t="s">
        <v>1017</v>
      </c>
      <c r="D2" s="116" t="s">
        <v>1018</v>
      </c>
      <c r="E2" s="116" t="s">
        <v>1019</v>
      </c>
      <c r="F2" s="116" t="s">
        <v>1020</v>
      </c>
      <c r="G2" s="116" t="s">
        <v>1021</v>
      </c>
      <c r="H2" s="116" t="s">
        <v>1022</v>
      </c>
      <c r="I2" s="116" t="s">
        <v>1023</v>
      </c>
      <c r="J2" s="116" t="s">
        <v>1024</v>
      </c>
      <c r="K2" s="116" t="s">
        <v>1025</v>
      </c>
      <c r="L2" s="116" t="s">
        <v>1026</v>
      </c>
      <c r="M2" s="116" t="s">
        <v>1027</v>
      </c>
      <c r="N2" s="116" t="s">
        <v>1028</v>
      </c>
      <c r="O2" s="116" t="s">
        <v>1029</v>
      </c>
      <c r="P2" s="116" t="s">
        <v>1030</v>
      </c>
      <c r="Q2" s="116" t="s">
        <v>1031</v>
      </c>
      <c r="R2" s="116" t="s">
        <v>1032</v>
      </c>
      <c r="S2" s="116" t="s">
        <v>1033</v>
      </c>
      <c r="T2" s="116" t="s">
        <v>1034</v>
      </c>
      <c r="U2" s="116" t="s">
        <v>1035</v>
      </c>
      <c r="V2" s="116" t="s">
        <v>1036</v>
      </c>
      <c r="W2" s="116" t="s">
        <v>1037</v>
      </c>
      <c r="X2" s="116" t="s">
        <v>1038</v>
      </c>
      <c r="Y2" s="116" t="s">
        <v>1039</v>
      </c>
      <c r="Z2" s="116" t="s">
        <v>1040</v>
      </c>
      <c r="AA2" s="116" t="s">
        <v>1041</v>
      </c>
      <c r="AB2" s="116" t="s">
        <v>1042</v>
      </c>
      <c r="AC2" s="116" t="s">
        <v>1043</v>
      </c>
      <c r="AD2" s="116" t="s">
        <v>1044</v>
      </c>
      <c r="AE2" s="116" t="s">
        <v>1045</v>
      </c>
      <c r="AF2" s="116" t="s">
        <v>1046</v>
      </c>
      <c r="AG2" s="116" t="s">
        <v>1047</v>
      </c>
      <c r="AH2" s="116" t="s">
        <v>102</v>
      </c>
      <c r="AI2" s="116" t="s">
        <v>1048</v>
      </c>
      <c r="AJ2" s="116" t="s">
        <v>1049</v>
      </c>
      <c r="AK2" s="116" t="s">
        <v>1050</v>
      </c>
      <c r="AL2" s="116" t="s">
        <v>1051</v>
      </c>
      <c r="AM2" s="116" t="s">
        <v>1052</v>
      </c>
      <c r="AN2" s="116" t="s">
        <v>1053</v>
      </c>
      <c r="AO2" s="116" t="s">
        <v>1054</v>
      </c>
      <c r="AP2" s="116" t="s">
        <v>1055</v>
      </c>
      <c r="AQ2" s="116" t="s">
        <v>1056</v>
      </c>
      <c r="AR2" s="116" t="s">
        <v>1057</v>
      </c>
      <c r="AS2" s="116" t="s">
        <v>1058</v>
      </c>
      <c r="AT2" s="116" t="s">
        <v>1059</v>
      </c>
      <c r="AU2" s="116" t="s">
        <v>1060</v>
      </c>
      <c r="AV2" s="116" t="s">
        <v>1061</v>
      </c>
      <c r="AW2" s="116" t="s">
        <v>1062</v>
      </c>
      <c r="AX2" s="116" t="s">
        <v>1063</v>
      </c>
      <c r="AY2" s="116" t="s">
        <v>1064</v>
      </c>
      <c r="AZ2" s="116" t="s">
        <v>1065</v>
      </c>
      <c r="BA2" s="116" t="s">
        <v>1066</v>
      </c>
      <c r="BB2" s="113"/>
    </row>
    <row r="3" spans="1:54" s="112" customFormat="1" ht="12.75" customHeight="1">
      <c r="A3" s="117"/>
      <c r="B3" s="117"/>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c r="AQ3" s="117"/>
      <c r="AR3" s="117"/>
      <c r="AS3" s="117"/>
      <c r="AT3" s="117"/>
      <c r="AU3" s="117"/>
      <c r="AV3" s="117"/>
      <c r="AW3" s="117"/>
      <c r="AX3" s="117"/>
      <c r="AY3" s="117"/>
      <c r="AZ3" s="117"/>
      <c r="BA3" s="117"/>
      <c r="BB3" s="113"/>
    </row>
    <row r="4" spans="1:54" customFormat="1" ht="12.75" customHeight="1">
      <c r="A4" s="116"/>
      <c r="B4" s="223" t="s">
        <v>844</v>
      </c>
      <c r="C4" s="116" t="s">
        <v>1067</v>
      </c>
      <c r="D4" s="116"/>
      <c r="E4" s="116" t="s">
        <v>1068</v>
      </c>
      <c r="F4" s="116"/>
      <c r="G4" s="116"/>
      <c r="H4" s="116"/>
      <c r="I4" s="116" t="s">
        <v>1069</v>
      </c>
      <c r="J4" s="116" t="s">
        <v>2661</v>
      </c>
      <c r="K4" s="116" t="s">
        <v>2662</v>
      </c>
      <c r="L4" s="116" t="s">
        <v>2663</v>
      </c>
      <c r="M4" s="116" t="s">
        <v>2664</v>
      </c>
      <c r="N4" s="116" t="s">
        <v>1074</v>
      </c>
      <c r="O4" s="116" t="s">
        <v>2665</v>
      </c>
      <c r="P4" s="116" t="s">
        <v>1076</v>
      </c>
      <c r="Q4" s="116"/>
      <c r="R4" s="116"/>
      <c r="S4" s="116" t="s">
        <v>2666</v>
      </c>
      <c r="T4" s="116" t="s">
        <v>1078</v>
      </c>
      <c r="U4" s="116" t="s">
        <v>2667</v>
      </c>
      <c r="V4" s="116"/>
      <c r="W4" s="116" t="s">
        <v>2668</v>
      </c>
      <c r="X4" s="116" t="s">
        <v>2669</v>
      </c>
      <c r="Y4" s="116" t="s">
        <v>2670</v>
      </c>
      <c r="Z4" s="116"/>
      <c r="AA4" s="116"/>
      <c r="AB4" s="116"/>
      <c r="AC4" s="116" t="s">
        <v>2671</v>
      </c>
      <c r="AD4" s="116" t="s">
        <v>2672</v>
      </c>
      <c r="AE4" s="116" t="s">
        <v>2673</v>
      </c>
      <c r="AF4" s="116" t="s">
        <v>1086</v>
      </c>
      <c r="AG4" s="116" t="s">
        <v>1087</v>
      </c>
      <c r="AH4" s="116"/>
      <c r="AI4" s="116"/>
      <c r="AJ4" s="116"/>
      <c r="AK4" s="116" t="s">
        <v>1088</v>
      </c>
      <c r="AL4" s="116" t="s">
        <v>2663</v>
      </c>
      <c r="AM4" s="116"/>
      <c r="AN4" s="116" t="s">
        <v>2674</v>
      </c>
      <c r="AO4" s="116" t="s">
        <v>1091</v>
      </c>
      <c r="AP4" s="116" t="s">
        <v>2675</v>
      </c>
      <c r="AQ4" s="116"/>
      <c r="AR4" s="116"/>
      <c r="AS4" s="116" t="s">
        <v>2676</v>
      </c>
      <c r="AT4" s="116" t="s">
        <v>1094</v>
      </c>
      <c r="AU4" s="116" t="s">
        <v>2677</v>
      </c>
      <c r="AV4" s="116"/>
      <c r="AW4" s="116" t="s">
        <v>2678</v>
      </c>
      <c r="AX4" s="116"/>
      <c r="AY4" s="116"/>
      <c r="AZ4" s="116" t="s">
        <v>1097</v>
      </c>
      <c r="BA4" s="116" t="s">
        <v>2679</v>
      </c>
      <c r="BB4" s="113"/>
    </row>
    <row r="5" spans="1:54" customFormat="1" ht="12.75" customHeight="1">
      <c r="A5" s="116"/>
      <c r="B5" s="224"/>
      <c r="C5" s="116" t="s">
        <v>2680</v>
      </c>
      <c r="D5" s="116"/>
      <c r="E5" s="116" t="s">
        <v>2681</v>
      </c>
      <c r="F5" s="116"/>
      <c r="G5" s="116"/>
      <c r="H5" s="116"/>
      <c r="I5" s="116" t="s">
        <v>2682</v>
      </c>
      <c r="J5" s="116" t="s">
        <v>2683</v>
      </c>
      <c r="K5" s="116" t="s">
        <v>2684</v>
      </c>
      <c r="L5" s="116" t="s">
        <v>2685</v>
      </c>
      <c r="M5" s="116" t="s">
        <v>2686</v>
      </c>
      <c r="N5" s="116" t="s">
        <v>2687</v>
      </c>
      <c r="O5" s="116" t="s">
        <v>2688</v>
      </c>
      <c r="P5" s="116" t="s">
        <v>2689</v>
      </c>
      <c r="Q5" s="116"/>
      <c r="R5" s="116"/>
      <c r="S5" s="116" t="s">
        <v>2690</v>
      </c>
      <c r="T5" s="116" t="s">
        <v>2691</v>
      </c>
      <c r="U5" s="116" t="s">
        <v>2692</v>
      </c>
      <c r="V5" s="116"/>
      <c r="W5" s="116" t="s">
        <v>2693</v>
      </c>
      <c r="X5" s="116" t="s">
        <v>2694</v>
      </c>
      <c r="Y5" s="116" t="s">
        <v>2695</v>
      </c>
      <c r="Z5" s="116"/>
      <c r="AA5" s="116"/>
      <c r="AB5" s="116"/>
      <c r="AC5" s="116" t="s">
        <v>2696</v>
      </c>
      <c r="AD5" s="116" t="s">
        <v>2697</v>
      </c>
      <c r="AE5" s="116" t="s">
        <v>2698</v>
      </c>
      <c r="AF5" s="116" t="s">
        <v>2699</v>
      </c>
      <c r="AG5" s="116" t="s">
        <v>2700</v>
      </c>
      <c r="AH5" s="116"/>
      <c r="AI5" s="116"/>
      <c r="AJ5" s="116"/>
      <c r="AK5" s="116" t="s">
        <v>2701</v>
      </c>
      <c r="AL5" s="116" t="s">
        <v>2702</v>
      </c>
      <c r="AM5" s="116"/>
      <c r="AN5" s="116" t="s">
        <v>2703</v>
      </c>
      <c r="AO5" s="116" t="s">
        <v>2704</v>
      </c>
      <c r="AP5" s="116" t="s">
        <v>2705</v>
      </c>
      <c r="AQ5" s="116"/>
      <c r="AR5" s="116"/>
      <c r="AS5" s="116" t="s">
        <v>2706</v>
      </c>
      <c r="AT5" s="116" t="s">
        <v>2707</v>
      </c>
      <c r="AU5" s="116" t="s">
        <v>2708</v>
      </c>
      <c r="AV5" s="116"/>
      <c r="AW5" s="116" t="s">
        <v>2709</v>
      </c>
      <c r="AX5" s="116"/>
      <c r="AY5" s="116"/>
      <c r="AZ5" s="116" t="s">
        <v>2710</v>
      </c>
      <c r="BA5" s="116" t="s">
        <v>2711</v>
      </c>
      <c r="BB5" s="113"/>
    </row>
    <row r="6" spans="1:54" customFormat="1" ht="51" customHeight="1">
      <c r="A6" s="18"/>
      <c r="B6" s="224"/>
      <c r="C6" s="120" t="s">
        <v>2712</v>
      </c>
      <c r="D6" s="18"/>
      <c r="E6" s="116" t="s">
        <v>2713</v>
      </c>
      <c r="F6" s="18"/>
      <c r="G6" s="18"/>
      <c r="H6" s="18"/>
      <c r="I6" s="116" t="s">
        <v>2714</v>
      </c>
      <c r="J6" s="116" t="s">
        <v>2715</v>
      </c>
      <c r="K6" s="116" t="s">
        <v>2716</v>
      </c>
      <c r="L6" s="116" t="s">
        <v>2717</v>
      </c>
      <c r="M6" s="116" t="s">
        <v>2718</v>
      </c>
      <c r="N6" s="116" t="s">
        <v>2719</v>
      </c>
      <c r="O6" s="116" t="s">
        <v>2720</v>
      </c>
      <c r="P6" s="116" t="s">
        <v>2721</v>
      </c>
      <c r="Q6" s="18"/>
      <c r="R6" s="18"/>
      <c r="S6" s="116" t="s">
        <v>2722</v>
      </c>
      <c r="T6" s="116" t="s">
        <v>2723</v>
      </c>
      <c r="U6" s="116" t="s">
        <v>2724</v>
      </c>
      <c r="V6" s="18"/>
      <c r="W6" s="116" t="s">
        <v>2725</v>
      </c>
      <c r="X6" s="116" t="s">
        <v>2726</v>
      </c>
      <c r="Y6" s="116" t="s">
        <v>2727</v>
      </c>
      <c r="Z6" s="18"/>
      <c r="AA6" s="18"/>
      <c r="AB6" s="18"/>
      <c r="AC6" s="116" t="s">
        <v>2728</v>
      </c>
      <c r="AD6" s="116" t="s">
        <v>2729</v>
      </c>
      <c r="AE6" s="116" t="s">
        <v>2730</v>
      </c>
      <c r="AF6" s="116" t="s">
        <v>2731</v>
      </c>
      <c r="AG6" s="116" t="s">
        <v>2732</v>
      </c>
      <c r="AH6" s="18"/>
      <c r="AI6" s="18"/>
      <c r="AJ6" s="18"/>
      <c r="AK6" s="116" t="s">
        <v>2733</v>
      </c>
      <c r="AL6" s="116" t="s">
        <v>2734</v>
      </c>
      <c r="AM6" s="18"/>
      <c r="AN6" s="116" t="s">
        <v>2735</v>
      </c>
      <c r="AO6" s="116" t="s">
        <v>2736</v>
      </c>
      <c r="AP6" s="116" t="s">
        <v>2737</v>
      </c>
      <c r="AQ6" s="18"/>
      <c r="AR6" s="18"/>
      <c r="AS6" s="116" t="s">
        <v>2738</v>
      </c>
      <c r="AT6" s="116" t="s">
        <v>2739</v>
      </c>
      <c r="AU6" s="121" t="s">
        <v>2740</v>
      </c>
      <c r="AV6" s="18"/>
      <c r="AW6" s="116" t="s">
        <v>2741</v>
      </c>
      <c r="AX6" s="18"/>
      <c r="AY6" s="18"/>
      <c r="AZ6" s="116" t="s">
        <v>2742</v>
      </c>
      <c r="BA6" s="116" t="s">
        <v>2743</v>
      </c>
      <c r="BB6" s="18"/>
    </row>
    <row r="7" spans="1:54" customFormat="1" ht="38.25" customHeight="1">
      <c r="A7" s="18"/>
      <c r="B7" s="224"/>
      <c r="C7" s="120" t="s">
        <v>2744</v>
      </c>
      <c r="D7" s="18"/>
      <c r="E7" s="116" t="s">
        <v>2745</v>
      </c>
      <c r="F7" s="18"/>
      <c r="G7" s="18"/>
      <c r="H7" s="18"/>
      <c r="I7" s="116" t="s">
        <v>2746</v>
      </c>
      <c r="J7" s="116" t="s">
        <v>2747</v>
      </c>
      <c r="K7" s="116" t="s">
        <v>2748</v>
      </c>
      <c r="L7" s="116" t="s">
        <v>2749</v>
      </c>
      <c r="M7" s="116" t="s">
        <v>2750</v>
      </c>
      <c r="N7" s="116" t="s">
        <v>2751</v>
      </c>
      <c r="O7" s="116" t="s">
        <v>2752</v>
      </c>
      <c r="P7" s="116" t="s">
        <v>2753</v>
      </c>
      <c r="Q7" s="18"/>
      <c r="R7" s="18"/>
      <c r="S7" s="116" t="s">
        <v>2754</v>
      </c>
      <c r="T7" s="116" t="s">
        <v>2755</v>
      </c>
      <c r="U7" s="116" t="s">
        <v>2756</v>
      </c>
      <c r="V7" s="18"/>
      <c r="W7" s="116" t="s">
        <v>2757</v>
      </c>
      <c r="X7" s="116" t="s">
        <v>2758</v>
      </c>
      <c r="Y7" s="116" t="s">
        <v>2759</v>
      </c>
      <c r="Z7" s="18"/>
      <c r="AA7" s="18"/>
      <c r="AB7" s="18"/>
      <c r="AC7" s="116" t="s">
        <v>2760</v>
      </c>
      <c r="AD7" s="116" t="s">
        <v>2761</v>
      </c>
      <c r="AE7" s="116" t="s">
        <v>2762</v>
      </c>
      <c r="AF7" s="116" t="s">
        <v>2763</v>
      </c>
      <c r="AG7" s="116" t="s">
        <v>2764</v>
      </c>
      <c r="AH7" s="18"/>
      <c r="AI7" s="18"/>
      <c r="AJ7" s="18"/>
      <c r="AK7" s="116" t="s">
        <v>2765</v>
      </c>
      <c r="AL7" s="116" t="s">
        <v>2766</v>
      </c>
      <c r="AM7" s="18"/>
      <c r="AN7" s="116" t="s">
        <v>2767</v>
      </c>
      <c r="AO7" s="116" t="s">
        <v>2768</v>
      </c>
      <c r="AP7" s="116" t="s">
        <v>2769</v>
      </c>
      <c r="AQ7" s="18"/>
      <c r="AR7" s="18"/>
      <c r="AS7" s="116" t="s">
        <v>2770</v>
      </c>
      <c r="AT7" s="116" t="s">
        <v>2771</v>
      </c>
      <c r="AU7" s="121" t="s">
        <v>2772</v>
      </c>
      <c r="AV7" s="18"/>
      <c r="AW7" s="116" t="s">
        <v>2773</v>
      </c>
      <c r="AX7" s="18"/>
      <c r="AY7" s="18"/>
      <c r="AZ7" s="116" t="s">
        <v>2774</v>
      </c>
      <c r="BA7" s="116" t="s">
        <v>2775</v>
      </c>
      <c r="BB7" s="18"/>
    </row>
    <row r="8" spans="1:54" customFormat="1" ht="12.75" customHeight="1">
      <c r="A8" s="116"/>
      <c r="B8" s="224"/>
      <c r="C8" s="116" t="s">
        <v>2776</v>
      </c>
      <c r="D8" s="116"/>
      <c r="E8" s="116" t="s">
        <v>2777</v>
      </c>
      <c r="F8" s="116"/>
      <c r="G8" s="116"/>
      <c r="H8" s="116"/>
      <c r="I8" s="116" t="s">
        <v>2778</v>
      </c>
      <c r="J8" s="116" t="s">
        <v>2779</v>
      </c>
      <c r="K8" s="116" t="s">
        <v>2780</v>
      </c>
      <c r="L8" s="116" t="s">
        <v>2781</v>
      </c>
      <c r="M8" s="116" t="s">
        <v>2782</v>
      </c>
      <c r="N8" s="116" t="s">
        <v>2783</v>
      </c>
      <c r="O8" s="116" t="s">
        <v>2784</v>
      </c>
      <c r="P8" s="116" t="s">
        <v>2785</v>
      </c>
      <c r="Q8" s="116"/>
      <c r="R8" s="116"/>
      <c r="S8" s="116" t="s">
        <v>2786</v>
      </c>
      <c r="T8" s="116" t="s">
        <v>2787</v>
      </c>
      <c r="U8" s="116" t="s">
        <v>2788</v>
      </c>
      <c r="V8" s="116"/>
      <c r="W8" s="116" t="s">
        <v>2789</v>
      </c>
      <c r="X8" s="116" t="s">
        <v>2790</v>
      </c>
      <c r="Y8" s="116" t="s">
        <v>2791</v>
      </c>
      <c r="Z8" s="116"/>
      <c r="AA8" s="116"/>
      <c r="AB8" s="116"/>
      <c r="AC8" s="116" t="s">
        <v>2792</v>
      </c>
      <c r="AD8" s="116" t="s">
        <v>2793</v>
      </c>
      <c r="AE8" s="116" t="s">
        <v>2794</v>
      </c>
      <c r="AF8" s="116" t="s">
        <v>2795</v>
      </c>
      <c r="AG8" s="116" t="s">
        <v>2796</v>
      </c>
      <c r="AH8" s="116"/>
      <c r="AI8" s="116"/>
      <c r="AJ8" s="116"/>
      <c r="AK8" s="116" t="s">
        <v>2797</v>
      </c>
      <c r="AL8" s="116" t="s">
        <v>2798</v>
      </c>
      <c r="AM8" s="116"/>
      <c r="AN8" s="116" t="s">
        <v>2799</v>
      </c>
      <c r="AO8" s="116" t="s">
        <v>2800</v>
      </c>
      <c r="AP8" s="116" t="s">
        <v>2801</v>
      </c>
      <c r="AQ8" s="116"/>
      <c r="AR8" s="116"/>
      <c r="AS8" s="116" t="s">
        <v>2802</v>
      </c>
      <c r="AT8" s="116" t="s">
        <v>2803</v>
      </c>
      <c r="AU8" s="116" t="s">
        <v>2804</v>
      </c>
      <c r="AV8" s="116"/>
      <c r="AW8" s="116" t="s">
        <v>2805</v>
      </c>
      <c r="AX8" s="116"/>
      <c r="AY8" s="116"/>
      <c r="AZ8" s="116" t="s">
        <v>2806</v>
      </c>
      <c r="BA8" s="116" t="s">
        <v>2807</v>
      </c>
      <c r="BB8" s="113"/>
    </row>
    <row r="9" spans="1:54">
      <c r="A9" s="116"/>
      <c r="B9" s="224"/>
      <c r="C9" s="116"/>
      <c r="D9" s="116"/>
      <c r="E9" s="116"/>
      <c r="F9" s="116"/>
      <c r="G9" s="116"/>
      <c r="H9" s="116"/>
      <c r="I9" s="116"/>
      <c r="J9" s="116"/>
      <c r="K9" s="18"/>
      <c r="L9" s="116"/>
      <c r="M9" s="116"/>
      <c r="N9" s="116"/>
      <c r="O9" s="116"/>
      <c r="P9" s="116"/>
      <c r="Q9" s="116"/>
      <c r="R9" s="116"/>
      <c r="S9" s="116"/>
      <c r="T9" s="116"/>
      <c r="U9" s="116"/>
      <c r="V9" s="116"/>
      <c r="W9" s="116"/>
      <c r="X9" s="116"/>
      <c r="Y9" s="116"/>
      <c r="Z9" s="116"/>
      <c r="AA9" s="116"/>
      <c r="AB9" s="116"/>
      <c r="AC9" s="116"/>
      <c r="AD9" s="116"/>
      <c r="AE9" s="116"/>
      <c r="AF9" s="116"/>
      <c r="AG9" s="116"/>
      <c r="AH9" s="116"/>
      <c r="AI9" s="116"/>
      <c r="AJ9" s="116"/>
      <c r="AK9" s="116"/>
      <c r="AL9" s="116"/>
      <c r="AM9" s="116"/>
      <c r="AN9" s="116"/>
      <c r="AO9" s="116"/>
      <c r="AP9" s="116"/>
      <c r="AQ9" s="116"/>
      <c r="AR9" s="116"/>
      <c r="AS9" s="116"/>
      <c r="AT9" s="116"/>
      <c r="AU9" s="116"/>
      <c r="AV9" s="116"/>
      <c r="AW9" s="116"/>
      <c r="AX9" s="116"/>
      <c r="AY9" s="116"/>
      <c r="AZ9" s="116"/>
      <c r="BA9" s="116"/>
      <c r="BB9" s="113"/>
    </row>
    <row r="10" spans="1:54">
      <c r="A10" s="116"/>
      <c r="B10" s="224"/>
      <c r="C10" s="116"/>
      <c r="D10" s="116"/>
      <c r="E10" s="116"/>
      <c r="F10" s="116"/>
      <c r="G10" s="116"/>
      <c r="H10" s="116"/>
      <c r="I10" s="116"/>
      <c r="J10" s="116"/>
      <c r="K10" s="18"/>
      <c r="L10" s="116"/>
      <c r="M10" s="116"/>
      <c r="N10" s="116"/>
      <c r="O10" s="116"/>
      <c r="P10" s="116"/>
      <c r="Q10" s="116"/>
      <c r="R10" s="116"/>
      <c r="S10" s="116"/>
      <c r="T10" s="116"/>
      <c r="U10" s="116"/>
      <c r="V10" s="116"/>
      <c r="W10" s="116"/>
      <c r="X10" s="116"/>
      <c r="Y10" s="116"/>
      <c r="Z10" s="116"/>
      <c r="AA10" s="116"/>
      <c r="AB10" s="116"/>
      <c r="AC10" s="116"/>
      <c r="AD10" s="116"/>
      <c r="AE10" s="116"/>
      <c r="AF10" s="116"/>
      <c r="AG10" s="116"/>
      <c r="AH10" s="116"/>
      <c r="AI10" s="116"/>
      <c r="AJ10" s="116"/>
      <c r="AK10" s="116"/>
      <c r="AL10" s="116"/>
      <c r="AM10" s="116"/>
      <c r="AN10" s="116"/>
      <c r="AO10" s="116"/>
      <c r="AP10" s="116"/>
      <c r="AQ10" s="116"/>
      <c r="AR10" s="116"/>
      <c r="AS10" s="116"/>
      <c r="AT10" s="116"/>
      <c r="AU10" s="116"/>
      <c r="AV10" s="116"/>
      <c r="AW10" s="116"/>
      <c r="AX10" s="116"/>
      <c r="AY10" s="116"/>
      <c r="AZ10" s="116"/>
      <c r="BA10" s="116"/>
      <c r="BB10" s="113"/>
    </row>
    <row r="11" spans="1:54" customFormat="1" ht="12.75" customHeight="1">
      <c r="A11" s="113" t="s">
        <v>843</v>
      </c>
      <c r="B11" s="224"/>
      <c r="C11" s="119" t="str">
        <f>SUBSTITUTE(SUBSTITUTE(SUBSTITUTE(SUBSTITUTE(SUBSTITUTE(SUBSTITUTE(SUBSTITUTE(SUBSTITUTE(SUBSTITUTE(SUBSTITUTE(SUBSTITUTE(SUBSTITUTE(SUBSTITUTE(SUBSTITUTE(SUBSTITUTE(C$4,$A$54,C$54),$A$55,C$55),$A$56,C$56),$A$57,C$57),$A$58,C$58),$A$59,C$59),$A$60,C$60),$A$61,C$61),$A$62,C$62),$A$63,C$63),$A$64,C$64),$A$65,C$65),$A$66,C$66),$A$67,C$67),$A$68,C$68)</f>
        <v>Select the phrase which applies to your use of [[ brand_name ]].</v>
      </c>
      <c r="D11" s="120" t="str">
        <f>Optimized!$D35</f>
        <v>Select the phrase which applies to your use of [[ brand_name ]].</v>
      </c>
      <c r="E11" s="119" t="str">
        <f>SUBSTITUTE(SUBSTITUTE(SUBSTITUTE(SUBSTITUTE(SUBSTITUTE(SUBSTITUTE(SUBSTITUTE(SUBSTITUTE(SUBSTITUTE(SUBSTITUTE(SUBSTITUTE(SUBSTITUTE(SUBSTITUTE(SUBSTITUTE(SUBSTITUTE(E$4,$A$54,E$54),$A$55,E$55),$A$56,E$56),$A$57,E$57),$A$58,E$58),$A$59,E$59),$A$60,E$60),$A$61,E$61),$A$62,E$62),$A$63,E$63),$A$64,E$64),$A$65,E$65),$A$66,E$66),$A$67,E$67),$A$68,E$68)</f>
        <v>Seleccioná la frase que aplica mejor al uso que hacés de [[ brand_name ]].</v>
      </c>
      <c r="F11" s="120" t="str">
        <f>Optimized!$D35</f>
        <v>Select the phrase which applies to your use of [[ brand_name ]].</v>
      </c>
      <c r="G11" s="120" t="str">
        <f>Optimized!$F35</f>
        <v>Clique na frase que mais se aplica ao seu uso de [[ brand_name ]].</v>
      </c>
      <c r="H11" s="120" t="str">
        <f>Optimized!$O35</f>
        <v>Select the phrase which applies to your use of [[ brand_name ]].</v>
      </c>
      <c r="I11" s="119" t="str">
        <f t="shared" ref="I11:P11" si="0">SUBSTITUTE(SUBSTITUTE(SUBSTITUTE(SUBSTITUTE(SUBSTITUTE(SUBSTITUTE(SUBSTITUTE(SUBSTITUTE(SUBSTITUTE(SUBSTITUTE(SUBSTITUTE(SUBSTITUTE(SUBSTITUTE(SUBSTITUTE(SUBSTITUTE(I$4,$A$54,I$54),$A$55,I$55),$A$56,I$56),$A$57,I$57),$A$58,I$58),$A$59,I$59),$A$60,I$60),$A$61,I$61),$A$62,I$62),$A$63,I$63),$A$64,I$64),$A$65,I$65),$A$66,I$66),$A$67,I$67),$A$68,I$68)</f>
        <v>Veuillez sélectionner l'énoncé qui convient le mieux à votre utilisation de [[ brand_name ]].</v>
      </c>
      <c r="J11" s="119" t="str">
        <f t="shared" si="0"/>
        <v>Cuál de las siguientes frases se aplica a tu uso de [[ brand_name ]]?.</v>
      </c>
      <c r="K11" s="119" t="str">
        <f t="shared" si="0"/>
        <v>请问下面哪句话最适合形容您使用[[ brand_name ]] 的情况？</v>
      </c>
      <c r="L11" s="119" t="str">
        <f t="shared" si="0"/>
        <v>Seleccione la frase que aplica mejor al uso que hace de [[ brand_name ]].</v>
      </c>
      <c r="M11" s="119" t="str">
        <f t="shared" si="0"/>
        <v xml:space="preserve">Která z následujících vět vystihuje Vaše používání výrobku značky [[ brand_name_N ]]? </v>
      </c>
      <c r="N11" s="119" t="str">
        <f t="shared" si="0"/>
        <v>Vælg det udsagn, som passer til din brug af [[ brand_name ]].</v>
      </c>
      <c r="O11" s="119" t="str">
        <f t="shared" si="0"/>
        <v>اى عبارة من العبارات التالية تنطبق على استخدامك ل [[ brand_name ]]؟</v>
      </c>
      <c r="P11" s="119" t="str">
        <f t="shared" si="0"/>
        <v>Seuraavat kysymykset koskevat [[brand_name]]-tuotemerkkiä.
Valitse lause, joka kuvaa mainoksen tuotemerkin käyttöäsi parhaiten.</v>
      </c>
      <c r="Q11" s="120" t="str">
        <f>Optimized!$K35</f>
        <v>Sélectionnez la phrase qui correspond le mieux à votre utilisation de/d’ [[ brand_name ]].</v>
      </c>
      <c r="R11" s="120" t="str">
        <f>Optimized!$G35</f>
        <v xml:space="preserve">Wählen Sie die Aussage aus, die am besten auf Ihre Verwendung von [brand name] zutrifft.  </v>
      </c>
      <c r="S11" s="119" t="str">
        <f>SUBSTITUTE(SUBSTITUTE(SUBSTITUTE(SUBSTITUTE(SUBSTITUTE(SUBSTITUTE(SUBSTITUTE(SUBSTITUTE(SUBSTITUTE(SUBSTITUTE(SUBSTITUTE(SUBSTITUTE(SUBSTITUTE(SUBSTITUTE(SUBSTITUTE(S$4,$A$54,S$54),$A$55,S$55),$A$56,S$56),$A$57,S$57),$A$58,S$58),$A$59,S$59),$A$60,S$60),$A$61,S$61),$A$62,S$62),$A$63,S$63),$A$64,S$64),$A$65,S$65),$A$66,S$66),$A$67,S$67),$A$68,S$68)</f>
        <v>Ποια από τις παρακάτω φράσεις ταιριάζει καλύτερα στην χρήση του [[ brand_name ]] από εσάς;</v>
      </c>
      <c r="T11" s="119" t="str">
        <f>SUBSTITUTE(SUBSTITUTE(SUBSTITUTE(SUBSTITUTE(SUBSTITUTE(SUBSTITUTE(SUBSTITUTE(SUBSTITUTE(SUBSTITUTE(SUBSTITUTE(SUBSTITUTE(SUBSTITUTE(SUBSTITUTE(SUBSTITUTE(SUBSTITUTE(T$4,$A$54,T$54),$A$55,T$55),$A$56,T$56),$A$57,T$57),$A$58,T$58),$A$59,T$59),$A$60,T$60),$A$61,T$61),$A$62,T$62),$A$63,T$63),$A$64,T$64),$A$65,T$65),$A$66,T$66),$A$67,T$67),$A$68,T$68)</f>
        <v>下面邊一句最能夠形容您使用[[ brand_name ]]嘅情況呢？</v>
      </c>
      <c r="U11" s="119" t="str">
        <f>SUBSTITUTE(SUBSTITUTE(SUBSTITUTE(SUBSTITUTE(SUBSTITUTE(SUBSTITUTE(SUBSTITUTE(SUBSTITUTE(SUBSTITUTE(SUBSTITUTE(SUBSTITUTE(SUBSTITUTE(SUBSTITUTE(SUBSTITUTE(SUBSTITUTE(U$4,$A$54,U$54),$A$55,U$55),$A$56,U$56),$A$57,U$57),$A$58,U$58),$A$59,U$59),$A$60,U$60),$A$61,U$61),$A$62,U$62),$A$63,U$63),$A$64,U$64),$A$65,U$65),$A$66,U$66),$A$67,U$67),$A$68,U$68)</f>
        <v xml:space="preserve">Az alábbi állítások közül melyik fejezi ki legjobban a(z) [[ brand_name ]] márkával való kapcsolatát? </v>
      </c>
      <c r="V11" s="120" t="str">
        <f>Optimized!$D35</f>
        <v>Select the phrase which applies to your use of [[ brand_name ]].</v>
      </c>
      <c r="W11" s="119" t="str">
        <f>SUBSTITUTE(SUBSTITUTE(SUBSTITUTE(SUBSTITUTE(SUBSTITUTE(SUBSTITUTE(SUBSTITUTE(SUBSTITUTE(SUBSTITUTE(SUBSTITUTE(SUBSTITUTE(SUBSTITUTE(SUBSTITUTE(SUBSTITUTE(SUBSTITUTE(W$4,$A$54,W$54),$A$55,W$55),$A$56,W$56),$A$57,W$57),$A$58,W$58),$A$59,W$59),$A$60,W$60),$A$61,W$61),$A$62,W$62),$A$63,W$63),$A$64,W$64),$A$65,W$65),$A$66,W$66),$A$67,W$67),$A$68,W$68)</f>
        <v>वह वाक्य चुने जो [[ brand_name ]] के आपके पास होने पर लागू होता है</v>
      </c>
      <c r="X11" s="119" t="str">
        <f>SUBSTITUTE(SUBSTITUTE(SUBSTITUTE(SUBSTITUTE(SUBSTITUTE(SUBSTITUTE(SUBSTITUTE(SUBSTITUTE(SUBSTITUTE(SUBSTITUTE(SUBSTITUTE(SUBSTITUTE(SUBSTITUTE(SUBSTITUTE(SUBSTITUTE(X$4,$A$54,X$54),$A$55,X$55),$A$56,X$56),$A$57,X$57),$A$58,X$58),$A$59,X$59),$A$60,X$60),$A$61,X$61),$A$62,X$62),$A$63,X$63),$A$64,X$64),$A$65,X$65),$A$66,X$66),$A$67,X$67),$A$68,X$68)</f>
        <v>वह वाक्य चुने जो No verb required [[ brand_name ]] आपके पास होने पर लागू होता है?</v>
      </c>
      <c r="Y11" s="119" t="str">
        <f>SUBSTITUTE(SUBSTITUTE(SUBSTITUTE(SUBSTITUTE(SUBSTITUTE(SUBSTITUTE(SUBSTITUTE(SUBSTITUTE(SUBSTITUTE(SUBSTITUTE(SUBSTITUTE(SUBSTITUTE(SUBSTITUTE(SUBSTITUTE(SUBSTITUTE(Y$4,$A$54,Y$54),$A$55,Y$55),$A$56,Y$56),$A$57,Y$57),$A$58,Y$58),$A$59,Y$59),$A$60,Y$60),$A$61,Y$61),$A$62,Y$62),$A$63,Y$63),$A$64,Y$64),$A$65,Y$65),$A$66,Y$66),$A$67,Y$67),$A$68,Y$68)</f>
        <v xml:space="preserve">[[ brand_name ]] கான உங்கள் பயன்பாட்டில் இவற்றில் எந்த வாக்கியம் பொருந்தும் என்பதை தேர்ந்தெடுக்கவும். </v>
      </c>
      <c r="Z11" s="120" t="str">
        <f>Optimized!$L35</f>
        <v>Pilih satu pernyataan yang menggambarkan pemakaian Anda untuk [[ brand_name ]].</v>
      </c>
      <c r="AA11" s="120" t="str">
        <f>Optimized!$D35</f>
        <v>Select the phrase which applies to your use of [[ brand_name ]].</v>
      </c>
      <c r="AB11" s="120" t="str">
        <f>Optimized!$H35</f>
        <v>Per favore, selezioni la frase che descrive meglio il Suo utilizzo di [[ brand_name ]].</v>
      </c>
      <c r="AC11" s="119" t="str">
        <f>SUBSTITUTE(SUBSTITUTE(SUBSTITUTE(SUBSTITUTE(SUBSTITUTE(SUBSTITUTE(SUBSTITUTE(SUBSTITUTE(SUBSTITUTE(SUBSTITUTE(SUBSTITUTE(SUBSTITUTE(SUBSTITUTE(SUBSTITUTE(SUBSTITUTE(AC$4,$A$54,AC$54),$A$55,AC$55),$A$56,AC$56),$A$57,AC$57),$A$58,AC$58),$A$59,AC$59),$A$60,AC$60),$A$61,AC$61),$A$62,AC$62),$A$63,AC$63),$A$64,AC$64),$A$65,AC$65),$A$66,AC$66),$A$67,AC$67),$A$68,AC$68)</f>
        <v>[[ brand_name ]] について、次のどの文章が最も良くあてはまりますか。</v>
      </c>
      <c r="AD11" s="119" t="str">
        <f>SUBSTITUTE(SUBSTITUTE(SUBSTITUTE(SUBSTITUTE(SUBSTITUTE(SUBSTITUTE(SUBSTITUTE(SUBSTITUTE(SUBSTITUTE(SUBSTITUTE(SUBSTITUTE(SUBSTITUTE(SUBSTITUTE(SUBSTITUTE(SUBSTITUTE(AD$4,$A$54,AD$54),$A$55,AD$55),$A$56,AD$56),$A$57,AD$57),$A$58,AD$58),$A$59,AD$59),$A$60,AD$60),$A$61,AD$61),$A$62,AD$62),$A$63,AD$63),$A$64,AD$64),$A$65,AD$65),$A$66,AD$66),$A$67,AD$67),$A$68,AD$68)</f>
        <v>يرجى اختيار العبارة التي تنطبق على استخدامك لـ [[ brand_name ]]</v>
      </c>
      <c r="AE11" s="119" t="str">
        <f>SUBSTITUTE(SUBSTITUTE(SUBSTITUTE(SUBSTITUTE(SUBSTITUTE(SUBSTITUTE(SUBSTITUTE(SUBSTITUTE(SUBSTITUTE(SUBSTITUTE(SUBSTITUTE(SUBSTITUTE(SUBSTITUTE(SUBSTITUTE(SUBSTITUTE(AE$4,$A$54,AE$54),$A$55,AE$55),$A$56,AE$56),$A$57,AE$57),$A$58,AE$58),$A$59,AE$59),$A$60,AE$60),$A$61,AE$61),$A$62,AE$62),$A$63,AE$63),$A$64,AE$64),$A$65,AE$65),$A$66,AE$66),$A$67,AE$67),$A$68,AE$68)</f>
        <v xml:space="preserve">[[ brand_name ]]의 사용에 있어 다음 중 귀하의 상황에 가장 알맞은 것은 무엇입니까?  </v>
      </c>
      <c r="AF11" s="119" t="str">
        <f>SUBSTITUTE(SUBSTITUTE(SUBSTITUTE(SUBSTITUTE(SUBSTITUTE(SUBSTITUTE(SUBSTITUTE(SUBSTITUTE(SUBSTITUTE(SUBSTITUTE(SUBSTITUTE(SUBSTITUTE(SUBSTITUTE(SUBSTITUTE(SUBSTITUTE(AF$4,$A$54,AF$54),$A$55,AF$55),$A$56,AF$56),$A$57,AF$57),$A$58,AF$58),$A$59,AF$59),$A$60,AF$60),$A$61,AF$61),$A$62,AF$62),$A$63,AF$63),$A$64,AF$64),$A$65,AF$65),$A$66,AF$66),$A$67,AF$67),$A$68,AF$68)</f>
        <v>选择一下最适用于您使用[[ brand_name ]]的字词。</v>
      </c>
      <c r="AG11" s="119" t="str">
        <f>SUBSTITUTE(SUBSTITUTE(SUBSTITUTE(SUBSTITUTE(SUBSTITUTE(SUBSTITUTE(SUBSTITUTE(SUBSTITUTE(SUBSTITUTE(SUBSTITUTE(SUBSTITUTE(SUBSTITUTE(SUBSTITUTE(SUBSTITUTE(SUBSTITUTE(AG$4,$A$54,AG$54),$A$55,AG$55),$A$56,AG$56),$A$57,AG$57),$A$58,AG$58),$A$59,AG$59),$A$60,AG$60),$A$61,AG$61),$A$62,AG$62),$A$63,AG$63),$A$64,AG$64),$A$65,AG$65),$A$66,AG$66),$A$67,AG$67),$A$68,AG$68)</f>
        <v>Sila pilih kenyataan yang berkait dengan penggunaan [[ brand_name ]].</v>
      </c>
      <c r="AH11" s="120" t="str">
        <f>Optimized!$M35</f>
        <v>Selecciona la frase que aplica mejor al uso que haces de [[ brand_name ]].</v>
      </c>
      <c r="AI11" s="120" t="str">
        <f>Optimized!$I35</f>
        <v>Welke zin is het meest van toepassing op uw gebruik van [[ brand_name ]].</v>
      </c>
      <c r="AJ11" s="120" t="str">
        <f>Optimized!$D35</f>
        <v>Select the phrase which applies to your use of [[ brand_name ]].</v>
      </c>
      <c r="AK11" s="119" t="str">
        <f>SUBSTITUTE(SUBSTITUTE(SUBSTITUTE(SUBSTITUTE(SUBSTITUTE(SUBSTITUTE(SUBSTITUTE(SUBSTITUTE(SUBSTITUTE(SUBSTITUTE(SUBSTITUTE(SUBSTITUTE(SUBSTITUTE(SUBSTITUTE(SUBSTITUTE(AK$4,$A$54,AK$54),$A$55,AK$55),$A$56,AK$56),$A$57,AK$57),$A$58,AK$58),$A$59,AK$59),$A$60,AK$60),$A$61,AK$61),$A$62,AK$62),$A$63,AK$63),$A$64,AK$64),$A$65,AK$65),$A$66,AK$66),$A$67,AK$67),$A$68,AK$68)</f>
        <v>Angi hvilket utsagn som best beskriver din bruk av [[ brand_name ]].</v>
      </c>
      <c r="AL11" s="119" t="str">
        <f>SUBSTITUTE(SUBSTITUTE(SUBSTITUTE(SUBSTITUTE(SUBSTITUTE(SUBSTITUTE(SUBSTITUTE(SUBSTITUTE(SUBSTITUTE(SUBSTITUTE(SUBSTITUTE(SUBSTITUTE(SUBSTITUTE(SUBSTITUTE(SUBSTITUTE(AL$4,$A$54,AL$54),$A$55,AL$55),$A$56,AL$56),$A$57,AL$57),$A$58,AL$58),$A$59,AL$59),$A$60,AL$60),$A$61,AL$61),$A$62,AL$62),$A$63,AL$63),$A$64,AL$64),$A$65,AL$65),$A$66,AL$66),$A$67,AL$67),$A$68,AL$68)</f>
        <v>Seleccione la frase que aplica mejor al uso que hace de [[ brand_name ]].</v>
      </c>
      <c r="AM11" s="120">
        <f>Optimized!$N35</f>
        <v>0</v>
      </c>
      <c r="AN11" s="119" t="str">
        <f>SUBSTITUTE(SUBSTITUTE(SUBSTITUTE(SUBSTITUTE(SUBSTITUTE(SUBSTITUTE(SUBSTITUTE(SUBSTITUTE(SUBSTITUTE(SUBSTITUTE(SUBSTITUTE(SUBSTITUTE(SUBSTITUTE(SUBSTITUTE(SUBSTITUTE(AN$4,$A$54,AN$54),$A$55,AN$55),$A$56,AN$56),$A$57,AN$57),$A$58,AN$58),$A$59,AN$59),$A$60,AN$60),$A$61,AN$61),$A$62,AN$62),$A$63,AN$63),$A$64,AN$64),$A$65,AN$65),$A$66,AN$66),$A$67,AN$67),$A$68,AN$68)</f>
        <v>Proszę zaznaczyć stwierdzenie, które najlepiej opisuje posiadanie przez Pana(ią) [[ brand_name_G ]].</v>
      </c>
      <c r="AO11" s="119" t="str">
        <f>SUBSTITUTE(SUBSTITUTE(SUBSTITUTE(SUBSTITUTE(SUBSTITUTE(SUBSTITUTE(SUBSTITUTE(SUBSTITUTE(SUBSTITUTE(SUBSTITUTE(SUBSTITUTE(SUBSTITUTE(SUBSTITUTE(SUBSTITUTE(SUBSTITUTE(AO$4,$A$54,AO$54),$A$55,AO$55),$A$56,AO$56),$A$57,AO$57),$A$58,AO$58),$A$59,AO$59),$A$60,AO$60),$A$61,AO$61),$A$62,AO$62),$A$63,AO$63),$A$64,AO$64),$A$65,AO$65),$A$66,AO$66),$A$67,AO$67),$A$68,AO$68)</f>
        <v>Selecione a frase que se aplica melhor ao uso que faz de [[ brand_name ]]?</v>
      </c>
      <c r="AP11" s="119" t="str">
        <f>SUBSTITUTE(SUBSTITUTE(SUBSTITUTE(SUBSTITUTE(SUBSTITUTE(SUBSTITUTE(SUBSTITUTE(SUBSTITUTE(SUBSTITUTE(SUBSTITUTE(SUBSTITUTE(SUBSTITUTE(SUBSTITUTE(SUBSTITUTE(SUBSTITUTE(AP$4,$A$54,AP$54),$A$55,AP$55),$A$56,AP$56),$A$57,AP$57),$A$58,AP$58),$A$59,AP$59),$A$60,AP$60),$A$61,AP$61),$A$62,AP$62),$A$63,AP$63),$A$64,AP$64),$A$65,AP$65),$A$66,AP$66),$A$67,AP$67),$A$68,AP$68)</f>
        <v>Care dintre aceste afirmatii se potriveste cel mai bine situatiei dumneavoastra privind utilizarea [[ brand_name ]]?</v>
      </c>
      <c r="AQ11" s="120" t="str">
        <f>Optimized!$D35</f>
        <v>Select the phrase which applies to your use of [[ brand_name ]].</v>
      </c>
      <c r="AR11" s="120" t="str">
        <f>Optimized!$D35</f>
        <v>Select the phrase which applies to your use of [[ brand_name ]].</v>
      </c>
      <c r="AS11" s="119" t="str">
        <f>SUBSTITUTE(SUBSTITUTE(SUBSTITUTE(SUBSTITUTE(SUBSTITUTE(SUBSTITUTE(SUBSTITUTE(SUBSTITUTE(SUBSTITUTE(SUBSTITUTE(SUBSTITUTE(SUBSTITUTE(SUBSTITUTE(SUBSTITUTE(SUBSTITUTE(AS$4,$A$54,AS$54),$A$55,AS$55),$A$56,AS$56),$A$57,AS$57),$A$58,AS$58),$A$59,AS$59),$A$60,AS$60),$A$61,AS$61),$A$62,AS$62),$A$63,AS$63),$A$64,AS$64),$A$65,AS$65),$A$66,AS$66),$A$67,AS$67),$A$68,AS$68)</f>
        <v>Selecciona la frase que se aplique mejor a la relación que tienes con [[ brand_name ]]</v>
      </c>
      <c r="AT11" s="119" t="str">
        <f>SUBSTITUTE(SUBSTITUTE(SUBSTITUTE(SUBSTITUTE(SUBSTITUTE(SUBSTITUTE(SUBSTITUTE(SUBSTITUTE(SUBSTITUTE(SUBSTITUTE(SUBSTITUTE(SUBSTITUTE(SUBSTITUTE(SUBSTITUTE(SUBSTITUTE(AT$4,$A$54,AT$54),$A$55,AT$55),$A$56,AT$56),$A$57,AT$57),$A$58,AT$58),$A$59,AT$59),$A$60,AT$60),$A$61,AT$61),$A$62,AT$62),$A$63,AT$63),$A$64,AT$64),$A$65,AT$65),$A$66,AT$66),$A$67,AT$67),$A$68,AT$68)</f>
        <v>Välj det påstående som passar in på din användning av [[ brand_name ]].</v>
      </c>
      <c r="AU11" s="119" t="str">
        <f>SUBSTITUTE(SUBSTITUTE(SUBSTITUTE(SUBSTITUTE(SUBSTITUTE(SUBSTITUTE(SUBSTITUTE(SUBSTITUTE(SUBSTITUTE(SUBSTITUTE(SUBSTITUTE(SUBSTITUTE(SUBSTITUTE(SUBSTITUTE(SUBSTITUTE(AU$4,$A$54,AU$54),$A$55,AU$55),$A$56,AU$56),$A$57,AU$57),$A$58,AU$58),$A$59,AU$59),$A$60,AU$60),$A$61,AU$61),$A$62,AU$62),$A$63,AU$63),$A$64,AU$64),$A$65,AU$65),$A$66,AU$66),$A$67,AU$67),$A$68,AU$68)</f>
        <v>下列哪一種情況最符合您使用[[ brand_name ]]的情形？</v>
      </c>
      <c r="AV11" s="120" t="str">
        <f>Optimized!$J35</f>
        <v xml:space="preserve">กรุณาเลือกข้อความที่ตรงกับการมี [[ brand_name ]] ของคุณ </v>
      </c>
      <c r="AW11" s="119" t="str">
        <f>SUBSTITUTE(SUBSTITUTE(SUBSTITUTE(SUBSTITUTE(SUBSTITUTE(SUBSTITUTE(SUBSTITUTE(SUBSTITUTE(SUBSTITUTE(SUBSTITUTE(SUBSTITUTE(SUBSTITUTE(SUBSTITUTE(SUBSTITUTE(SUBSTITUTE(AW$4,$A$54,AW$54),$A$55,AW$55),$A$56,AW$56),$A$57,AW$57),$A$58,AW$58),$A$59,AW$59),$A$60,AW$60),$A$61,AW$61),$A$62,AW$62),$A$63,AW$63),$A$64,AW$64),$A$65,AW$65),$A$66,AW$66),$A$67,AW$67),$A$68,AW$68)</f>
        <v>Buradaki ifadelerden hangisi sizin [[ brand_name ]] markasını kullanma/sahip olma durumunuzu en iyi ifade eder?</v>
      </c>
      <c r="AX11" s="119" t="str">
        <f>SUBSTITUTE(SUBSTITUTE(SUBSTITUTE(SUBSTITUTE(SUBSTITUTE(SUBSTITUTE(SUBSTITUTE(SUBSTITUTE(SUBSTITUTE(SUBSTITUTE(SUBSTITUTE(SUBSTITUTE(SUBSTITUTE(SUBSTITUTE(SUBSTITUTE(AX$4,$A$54,AX$54),$A$55,AX$55),$A$56,AX$56),$A$57,AX$57),$A$58,AX$58),$A$59,AX$59),$A$60,AX$60),$A$61,AX$61),$A$62,AX$62),$A$63,AX$63),$A$64,AX$64),$A$65,AX$65),$A$66,AX$66),$A$67,AX$67),$A$68,AX$68)</f>
        <v/>
      </c>
      <c r="AY11" s="120" t="str">
        <f>Optimized!$O35</f>
        <v>Select the phrase which applies to your use of [[ brand_name ]].</v>
      </c>
      <c r="AZ11" s="119" t="str">
        <f>SUBSTITUTE(SUBSTITUTE(SUBSTITUTE(SUBSTITUTE(SUBSTITUTE(SUBSTITUTE(SUBSTITUTE(SUBSTITUTE(SUBSTITUTE(SUBSTITUTE(SUBSTITUTE(SUBSTITUTE(SUBSTITUTE(SUBSTITUTE(SUBSTITUTE(AZ$4,$A$54,AZ$54),$A$55,AZ$55),$A$56,AZ$56),$A$57,AZ$57),$A$58,AZ$58),$A$59,AZ$59),$A$60,AZ$60),$A$61,AZ$61),$A$62,AZ$62),$A$63,AZ$63),$A$64,AZ$64),$A$65,AZ$65),$A$66,AZ$66),$A$67,AZ$67),$A$68,AZ$68)</f>
        <v>Seleccione la frase que se aplica a su uso de [[ brand_name ]].</v>
      </c>
      <c r="BA11" s="119" t="str">
        <f>SUBSTITUTE(SUBSTITUTE(SUBSTITUTE(SUBSTITUTE(SUBSTITUTE(SUBSTITUTE(SUBSTITUTE(SUBSTITUTE(SUBSTITUTE(SUBSTITUTE(SUBSTITUTE(SUBSTITUTE(SUBSTITUTE(SUBSTITUTE(SUBSTITUTE(BA$4,$A$54,BA$54),$A$55,BA$55),$A$56,BA$56),$A$57,BA$57),$A$58,BA$58),$A$59,BA$59),$A$60,BA$60),$A$61,BA$61),$A$62,BA$62),$A$63,BA$63),$A$64,BA$64),$A$65,BA$65),$A$66,BA$66),$A$67,BA$67),$A$68,BA$68)</f>
        <v>Câu nào sau đây thích hợp với cách Anh/Chị DÙNG [[ brand_name ]]?</v>
      </c>
      <c r="BB11" s="113"/>
    </row>
    <row r="12" spans="1:54" customFormat="1" ht="12.75" customHeight="1">
      <c r="A12" s="113" t="s">
        <v>845</v>
      </c>
      <c r="B12" s="224"/>
      <c r="C12" s="119" t="str">
        <f>SUBSTITUTE(SUBSTITUTE(SUBSTITUTE(SUBSTITUTE(SUBSTITUTE(SUBSTITUTE(SUBSTITUTE(SUBSTITUTE(SUBSTITUTE(SUBSTITUTE(SUBSTITUTE(SUBSTITUTE(SUBSTITUTE(SUBSTITUTE(SUBSTITUTE(C$5,$A$54,C$54),$A$55,C$55),$A$56,C$56),$A$57,C$57),$A$58,C$58),$A$59,C$59),$A$60,C$60),$A$61,C$61),$A$62,C$62),$A$63,C$63),$A$64,C$64),$A$65,C$65),$A$66,C$66),$A$67,C$67),$A$68,C$68)</f>
        <v>I currently have a/an [[ brand_name ]] [[ product_name ]]  </v>
      </c>
      <c r="D12" s="120" t="str">
        <f>Optimized!$D36</f>
        <v>I currently have a/an [[ brand_name ]] [[ product_name ]]  </v>
      </c>
      <c r="E12" s="119" t="str">
        <f>SUBSTITUTE(SUBSTITUTE(SUBSTITUTE(SUBSTITUTE(SUBSTITUTE(SUBSTITUTE(SUBSTITUTE(SUBSTITUTE(SUBSTITUTE(SUBSTITUTE(SUBSTITUTE(SUBSTITUTE(SUBSTITUTE(SUBSTITUTE(SUBSTITUTE(E$5,$A$54,E$54),$A$55,E$55),$A$56,E$56),$A$57,E$57),$A$58,E$58),$A$59,E$59),$A$60,E$60),$A$61,E$61),$A$62,E$62),$A$63,E$63),$A$64,E$64),$A$65,E$65),$A$66,E$66),$A$67,E$67),$A$68,E$68)</f>
        <v xml:space="preserve">Actualmente tengo una/un [[ product_name ]] de [[ brand_name ]] </v>
      </c>
      <c r="F12" s="120" t="str">
        <f>Optimized!$D36</f>
        <v>I currently have a/an [[ brand_name ]] [[ product_name ]]  </v>
      </c>
      <c r="G12" s="120" t="str">
        <f>Optimized!$F36</f>
        <v>Eu atualmente tenho um/uma [[ product_name ]] [[ brand_name ]]</v>
      </c>
      <c r="H12" s="120" t="str">
        <f>Optimized!$O36</f>
        <v>I currently have a/an [[ brand_name ]] [[ product_name ]]</v>
      </c>
      <c r="I12" s="119" t="str">
        <f t="shared" ref="I12:P12" si="1">SUBSTITUTE(SUBSTITUTE(SUBSTITUTE(SUBSTITUTE(SUBSTITUTE(SUBSTITUTE(SUBSTITUTE(SUBSTITUTE(SUBSTITUTE(SUBSTITUTE(SUBSTITUTE(SUBSTITUTE(SUBSTITUTE(SUBSTITUTE(SUBSTITUTE(I$5,$A$54,I$54),$A$55,I$55),$A$56,I$56),$A$57,I$57),$A$58,I$58),$A$59,I$59),$A$60,I$60),$A$61,I$61),$A$62,I$62),$A$63,I$63),$A$64,I$64),$A$65,I$65),$A$66,I$66),$A$67,I$67),$A$68,I$68)</f>
        <v>Je possède présentement un/une/des [[ brand_name ]] [[ product_name ]]</v>
      </c>
      <c r="J12" s="119" t="str">
        <f t="shared" si="1"/>
        <v>Actualmente tengo una/un [[ product_name ]] [[ brand_name ]]</v>
      </c>
      <c r="K12" s="119" t="str">
        <f t="shared" si="1"/>
        <v>我现在正在拥有 [[ brand_name ]] [[ product_name ]]  </v>
      </c>
      <c r="L12" s="119" t="str">
        <f t="shared" si="1"/>
        <v>Actualmente tengo una/un [[ product_name ]] [[ brand_name ]]</v>
      </c>
      <c r="M12" s="119" t="str">
        <f t="shared" si="1"/>
        <v>V současnosti mám výrobek značky [[ brand_name_N ]]</v>
      </c>
      <c r="N12" s="119" t="str">
        <f t="shared" si="1"/>
        <v>Jeg har [[ brand_name ]] for tiden</v>
      </c>
      <c r="O12" s="119" t="str">
        <f t="shared" si="1"/>
        <v>انا  حاليا عندي [[ brand_name ]] [[ product_name ]]</v>
      </c>
      <c r="P12" s="119" t="str">
        <f t="shared" si="1"/>
        <v>Minulla on tällä hetkellä mainoksen tuotemerkki</v>
      </c>
      <c r="Q12" s="120" t="str">
        <f>Optimized!$K36</f>
        <v>J’ ai actuellement un/une [[ product_name ]] [[ brand_name ]]</v>
      </c>
      <c r="R12" s="120" t="str">
        <f>Optimized!$G36</f>
        <v>Ich besitze zurzeit ein/eine/einen [[ brand_name ]] [[ product_name ]]</v>
      </c>
      <c r="S12" s="119" t="str">
        <f>SUBSTITUTE(SUBSTITUTE(SUBSTITUTE(SUBSTITUTE(SUBSTITUTE(SUBSTITUTE(SUBSTITUTE(SUBSTITUTE(SUBSTITUTE(SUBSTITUTE(SUBSTITUTE(SUBSTITUTE(SUBSTITUTE(SUBSTITUTE(SUBSTITUTE(S$5,$A$54,S$54),$A$55,S$55),$A$56,S$56),$A$57,S$57),$A$58,S$58),$A$59,S$59),$A$60,S$60),$A$61,S$61),$A$62,S$62),$A$63,S$63),$A$64,S$64),$A$65,S$65),$A$66,S$66),$A$67,S$67),$A$68,S$68)</f>
        <v>έχω την [[ brand_name ]] [[ product_name ]] τώρα</v>
      </c>
      <c r="T12" s="119" t="str">
        <f>SUBSTITUTE(SUBSTITUTE(SUBSTITUTE(SUBSTITUTE(SUBSTITUTE(SUBSTITUTE(SUBSTITUTE(SUBSTITUTE(SUBSTITUTE(SUBSTITUTE(SUBSTITUTE(SUBSTITUTE(SUBSTITUTE(SUBSTITUTE(SUBSTITUTE(T$5,$A$54,T$54),$A$55,T$55),$A$56,T$56),$A$57,T$57),$A$58,T$58),$A$59,T$59),$A$60,T$60),$A$61,T$61),$A$62,T$62),$A$63,T$63),$A$64,T$64),$A$65,T$65),$A$66,T$66),$A$67,T$67),$A$68,T$68)</f>
        <v>我現時擁有 [[ brand_name ]] [[ product_name]]</v>
      </c>
      <c r="U12" s="119" t="str">
        <f>SUBSTITUTE(SUBSTITUTE(SUBSTITUTE(SUBSTITUTE(SUBSTITUTE(SUBSTITUTE(SUBSTITUTE(SUBSTITUTE(SUBSTITUTE(SUBSTITUTE(SUBSTITUTE(SUBSTITUTE(SUBSTITUTE(SUBSTITUTE(SUBSTITUTE(U$5,$A$54,U$54),$A$55,U$55),$A$56,U$56),$A$57,U$57),$A$58,U$58),$A$59,U$59),$A$60,U$60),$A$61,U$61),$A$62,U$62),$A$63,U$63),$A$64,U$64),$A$65,U$65),$A$66,U$66),$A$67,U$67),$A$68,U$68)</f>
        <v>Jelenleg is van a birtokomban [[ brand_name ]] [[ product_name ]]</v>
      </c>
      <c r="V12" s="120" t="str">
        <f>Optimized!$D36</f>
        <v>I currently have a/an [[ brand_name ]] [[ product_name ]]  </v>
      </c>
      <c r="W12" s="119" t="str">
        <f>SUBSTITUTE(SUBSTITUTE(SUBSTITUTE(SUBSTITUTE(SUBSTITUTE(SUBSTITUTE(SUBSTITUTE(SUBSTITUTE(SUBSTITUTE(SUBSTITUTE(SUBSTITUTE(SUBSTITUTE(SUBSTITUTE(SUBSTITUTE(SUBSTITUTE(W$5,$A$54,W$54),$A$55,W$55),$A$56,W$56),$A$57,W$57),$A$58,W$58),$A$59,W$59),$A$60,W$60),$A$61,W$61),$A$62,W$62),$A$63,W$63),$A$64,W$64),$A$65,W$65),$A$66,W$66),$A$67,W$67),$A$68,W$68)</f>
        <v xml:space="preserve">फिलहाल No verb required  [[ brand_name ]] [[ product_name ]] आपके पास है  </v>
      </c>
      <c r="X12" s="119" t="str">
        <f>SUBSTITUTE(SUBSTITUTE(SUBSTITUTE(SUBSTITUTE(SUBSTITUTE(SUBSTITUTE(SUBSTITUTE(SUBSTITUTE(SUBSTITUTE(SUBSTITUTE(SUBSTITUTE(SUBSTITUTE(SUBSTITUTE(SUBSTITUTE(SUBSTITUTE(X$5,$A$54,X$54),$A$55,X$55),$A$56,X$56),$A$57,X$57),$A$58,X$58),$A$59,X$59),$A$60,X$60),$A$61,X$61),$A$62,X$62),$A$63,X$63),$A$64,X$64),$A$65,X$65),$A$66,X$66),$A$67,X$67),$A$68,X$68)</f>
        <v>No verb required आजकल आपके पास [[ brand_name ]] [[ product_name ]] No verb required है</v>
      </c>
      <c r="Y12" s="119" t="str">
        <f>SUBSTITUTE(SUBSTITUTE(SUBSTITUTE(SUBSTITUTE(SUBSTITUTE(SUBSTITUTE(SUBSTITUTE(SUBSTITUTE(SUBSTITUTE(SUBSTITUTE(SUBSTITUTE(SUBSTITUTE(SUBSTITUTE(SUBSTITUTE(SUBSTITUTE(Y$5,$A$54,Y$54),$A$55,Y$55),$A$56,Y$56),$A$57,Y$57),$A$58,Y$58),$A$59,Y$59),$A$60,Y$60),$A$61,Y$61),$A$62,Y$62),$A$63,Y$63),$A$64,Y$64),$A$65,Y$65),$A$66,Y$66),$A$67,Y$67),$A$68,Y$68)</f>
        <v>நான் தற்போது [[ brand_name ]] [[ product_name ]] No verb required</v>
      </c>
      <c r="Z12" s="120" t="str">
        <f>Optimized!$L36</f>
        <v>Saat ini saya menggunakan [[ product_name ]] [[ brand_name ]]</v>
      </c>
      <c r="AA12" s="120" t="str">
        <f>Optimized!$D36</f>
        <v>I currently have a/an [[ brand_name ]] [[ product_name ]]  </v>
      </c>
      <c r="AB12" s="120" t="str">
        <f>Optimized!$H36</f>
        <v xml:space="preserve">Attualmente ho un/una [[ product_name ]] [[ brand_name ]] </v>
      </c>
      <c r="AC12" s="119" t="str">
        <f>SUBSTITUTE(SUBSTITUTE(SUBSTITUTE(SUBSTITUTE(SUBSTITUTE(SUBSTITUTE(SUBSTITUTE(SUBSTITUTE(SUBSTITUTE(SUBSTITUTE(SUBSTITUTE(SUBSTITUTE(SUBSTITUTE(SUBSTITUTE(SUBSTITUTE(AC$5,$A$54,AC$54),$A$55,AC$55),$A$56,AC$56),$A$57,AC$57),$A$58,AC$58),$A$59,AC$59),$A$60,AC$60),$A$61,AC$61),$A$62,AC$62),$A$63,AC$63),$A$64,AC$64),$A$65,AC$65),$A$66,AC$66),$A$67,AC$67),$A$68,AC$68)</f>
        <v>現在[[ brand_name ]] の[[ product_name ]]  を持っている</v>
      </c>
      <c r="AD12" s="119" t="str">
        <f>SUBSTITUTE(SUBSTITUTE(SUBSTITUTE(SUBSTITUTE(SUBSTITUTE(SUBSTITUTE(SUBSTITUTE(SUBSTITUTE(SUBSTITUTE(SUBSTITUTE(SUBSTITUTE(SUBSTITUTE(SUBSTITUTE(SUBSTITUTE(SUBSTITUTE(AD$5,$A$54,AD$54),$A$55,AD$55),$A$56,AD$56),$A$57,AD$57),$A$58,AD$58),$A$59,AD$59),$A$60,AD$60),$A$61,AD$61),$A$62,AD$62),$A$63,AD$63),$A$64,AD$64),$A$65,AD$65),$A$66,AD$66),$A$67,AD$67),$A$68,AD$68)</f>
        <v xml:space="preserve">أنا أمتلك [[ product_name ]]  [[ brand_name ]] حالياً </v>
      </c>
      <c r="AE12" s="119" t="str">
        <f>SUBSTITUTE(SUBSTITUTE(SUBSTITUTE(SUBSTITUTE(SUBSTITUTE(SUBSTITUTE(SUBSTITUTE(SUBSTITUTE(SUBSTITUTE(SUBSTITUTE(SUBSTITUTE(SUBSTITUTE(SUBSTITUTE(SUBSTITUTE(SUBSTITUTE(AE$5,$A$54,AE$54),$A$55,AE$55),$A$56,AE$56),$A$57,AE$57),$A$58,AE$58),$A$59,AE$59),$A$60,AE$60),$A$61,AE$61),$A$62,AE$62),$A$63,AE$63),$A$64,AE$64),$A$65,AE$65),$A$66,AE$66),$A$67,AE$67),$A$68,AE$68)</f>
        <v>나는 현재 [[ brand_name ]] [[ product_name ]]을/를  소유하고 있다</v>
      </c>
      <c r="AF12" s="119" t="str">
        <f>SUBSTITUTE(SUBSTITUTE(SUBSTITUTE(SUBSTITUTE(SUBSTITUTE(SUBSTITUTE(SUBSTITUTE(SUBSTITUTE(SUBSTITUTE(SUBSTITUTE(SUBSTITUTE(SUBSTITUTE(SUBSTITUTE(SUBSTITUTE(SUBSTITUTE(AF$5,$A$54,AF$54),$A$55,AF$55),$A$56,AF$56),$A$57,AF$57),$A$58,AF$58),$A$59,AF$59),$A$60,AF$60),$A$61,AF$61),$A$62,AF$62),$A$63,AF$63),$A$64,AF$64),$A$65,AF$65),$A$66,AF$66),$A$67,AF$67),$A$68,AF$68)</f>
        <v>我 目 前 有 拥 有 这 [[ brand_name ]] [[ product_name ]]</v>
      </c>
      <c r="AG12" s="119" t="str">
        <f>SUBSTITUTE(SUBSTITUTE(SUBSTITUTE(SUBSTITUTE(SUBSTITUTE(SUBSTITUTE(SUBSTITUTE(SUBSTITUTE(SUBSTITUTE(SUBSTITUTE(SUBSTITUTE(SUBSTITUTE(SUBSTITUTE(SUBSTITUTE(SUBSTITUTE(AG$5,$A$54,AG$54),$A$55,AG$55),$A$56,AG$56),$A$57,AG$57),$A$58,AG$58),$A$59,AG$59),$A$60,AG$60),$A$61,AG$61),$A$62,AG$62),$A$63,AG$63),$A$64,AG$64),$A$65,AG$65),$A$66,AG$66),$A$67,AG$67),$A$68,AG$68)</f>
        <v>Saya sekarang mempunyai  [[ brand_name ]] [[ product_name ]]</v>
      </c>
      <c r="AH12" s="120" t="str">
        <f>Optimized!$M36</f>
        <v>Actualmente tengo una/un [[ product_name ]] [[ brand_name ]]</v>
      </c>
      <c r="AI12" s="120" t="str">
        <f>Optimized!$I36</f>
        <v xml:space="preserve">ik heb momenteel een [[ brand _name ]] [[ product_name ]]  </v>
      </c>
      <c r="AJ12" s="120" t="str">
        <f>Optimized!$D36</f>
        <v>I currently have a/an [[ brand_name ]] [[ product_name ]]  </v>
      </c>
      <c r="AK12" s="119" t="str">
        <f>SUBSTITUTE(SUBSTITUTE(SUBSTITUTE(SUBSTITUTE(SUBSTITUTE(SUBSTITUTE(SUBSTITUTE(SUBSTITUTE(SUBSTITUTE(SUBSTITUTE(SUBSTITUTE(SUBSTITUTE(SUBSTITUTE(SUBSTITUTE(SUBSTITUTE(AK$5,$A$54,AK$54),$A$55,AK$55),$A$56,AK$56),$A$57,AK$57),$A$58,AK$58),$A$59,AK$59),$A$60,AK$60),$A$61,AK$61),$A$62,AK$62),$A$63,AK$63),$A$64,AK$64),$A$65,AK$65),$A$66,AK$66),$A$67,AK$67),$A$68,AK$68)</f>
        <v>Jeg har for tiden [[ brand_name ]]</v>
      </c>
      <c r="AL12" s="119" t="str">
        <f>SUBSTITUTE(SUBSTITUTE(SUBSTITUTE(SUBSTITUTE(SUBSTITUTE(SUBSTITUTE(SUBSTITUTE(SUBSTITUTE(SUBSTITUTE(SUBSTITUTE(SUBSTITUTE(SUBSTITUTE(SUBSTITUTE(SUBSTITUTE(SUBSTITUTE(AL$5,$A$54,AL$54),$A$55,AL$55),$A$56,AL$56),$A$57,AL$57),$A$58,AL$58),$A$59,AL$59),$A$60,AL$60),$A$61,AL$61),$A$62,AL$62),$A$63,AL$63),$A$64,AL$64),$A$65,AL$65),$A$66,AL$66),$A$67,AL$67),$A$68,AL$68)</f>
        <v>Actualmente tengo una/un [[ product_name ]] de [[ brand_name ]]</v>
      </c>
      <c r="AM12" s="120">
        <f>Optimized!$N36</f>
        <v>0</v>
      </c>
      <c r="AN12" s="119" t="str">
        <f>SUBSTITUTE(SUBSTITUTE(SUBSTITUTE(SUBSTITUTE(SUBSTITUTE(SUBSTITUTE(SUBSTITUTE(SUBSTITUTE(SUBSTITUTE(SUBSTITUTE(SUBSTITUTE(SUBSTITUTE(SUBSTITUTE(SUBSTITUTE(SUBSTITUTE(AN$5,$A$54,AN$54),$A$55,AN$55),$A$56,AN$56),$A$57,AN$57),$A$58,AN$58),$A$59,AN$59),$A$60,AN$60),$A$61,AN$61),$A$62,AN$62),$A$63,AN$63),$A$64,AN$64),$A$65,AN$65),$A$66,AN$66),$A$67,AN$67),$A$68,AN$68)</f>
        <v>Obecnie mam [[ product_name_A ]] [[ brand_name_N ]]</v>
      </c>
      <c r="AO12" s="119" t="str">
        <f>SUBSTITUTE(SUBSTITUTE(SUBSTITUTE(SUBSTITUTE(SUBSTITUTE(SUBSTITUTE(SUBSTITUTE(SUBSTITUTE(SUBSTITUTE(SUBSTITUTE(SUBSTITUTE(SUBSTITUTE(SUBSTITUTE(SUBSTITUTE(SUBSTITUTE(AO$5,$A$54,AO$54),$A$55,AO$55),$A$56,AO$56),$A$57,AO$57),$A$58,AO$58),$A$59,AO$59),$A$60,AO$60),$A$61,AO$61),$A$62,AO$62),$A$63,AO$63),$A$64,AO$64),$A$65,AO$65),$A$66,AO$66),$A$67,AO$67),$A$68,AO$68)</f>
        <v xml:space="preserve">Actualmente tenho a/o [[ brand_name ]] [[ product_name ]] </v>
      </c>
      <c r="AP12" s="119" t="str">
        <f>SUBSTITUTE(SUBSTITUTE(SUBSTITUTE(SUBSTITUTE(SUBSTITUTE(SUBSTITUTE(SUBSTITUTE(SUBSTITUTE(SUBSTITUTE(SUBSTITUTE(SUBSTITUTE(SUBSTITUTE(SUBSTITUTE(SUBSTITUTE(SUBSTITUTE(AP$5,$A$54,AP$54),$A$55,AP$55),$A$56,AP$56),$A$57,AP$57),$A$58,AP$58),$A$59,AP$59),$A$60,AP$60),$A$61,AP$61),$A$62,AP$62),$A$63,AP$63),$A$64,AP$64),$A$65,AP$65),$A$66,AP$66),$A$67,AP$67),$A$68,AP$68)</f>
        <v>In prezent am o/ un [[ product_name ]] [[ brand_name ]]</v>
      </c>
      <c r="AQ12" s="120" t="str">
        <f>Optimized!$D36</f>
        <v>I currently have a/an [[ brand_name ]] [[ product_name ]]  </v>
      </c>
      <c r="AR12" s="120" t="str">
        <f>Optimized!$D36</f>
        <v>I currently have a/an [[ brand_name ]] [[ product_name ]]  </v>
      </c>
      <c r="AS12" s="119" t="str">
        <f>SUBSTITUTE(SUBSTITUTE(SUBSTITUTE(SUBSTITUTE(SUBSTITUTE(SUBSTITUTE(SUBSTITUTE(SUBSTITUTE(SUBSTITUTE(SUBSTITUTE(SUBSTITUTE(SUBSTITUTE(SUBSTITUTE(SUBSTITUTE(SUBSTITUTE(AS$5,$A$54,AS$54),$A$55,AS$55),$A$56,AS$56),$A$57,AS$57),$A$58,AS$58),$A$59,AS$59),$A$60,AS$60),$A$61,AS$61),$A$62,AS$62),$A$63,AS$63),$A$64,AS$64),$A$65,AS$65),$A$66,AS$66),$A$67,AS$67),$A$68,AS$68)</f>
        <v xml:space="preserve">Actualmente tengo un/a [[ product_name ]] [[ brand_name ]] </v>
      </c>
      <c r="AT12" s="119" t="str">
        <f>SUBSTITUTE(SUBSTITUTE(SUBSTITUTE(SUBSTITUTE(SUBSTITUTE(SUBSTITUTE(SUBSTITUTE(SUBSTITUTE(SUBSTITUTE(SUBSTITUTE(SUBSTITUTE(SUBSTITUTE(SUBSTITUTE(SUBSTITUTE(SUBSTITUTE(AT$5,$A$54,AT$54),$A$55,AT$55),$A$56,AT$56),$A$57,AT$57),$A$58,AT$58),$A$59,AT$59),$A$60,AT$60),$A$61,AT$61),$A$62,AT$62),$A$63,AT$63),$A$64,AT$64),$A$65,AT$65),$A$66,AT$66),$A$67,AT$67),$A$68,AT$68)</f>
        <v>För närvarande har jag [[ brand_name ]]</v>
      </c>
      <c r="AU12" s="119" t="str">
        <f>SUBSTITUTE(SUBSTITUTE(SUBSTITUTE(SUBSTITUTE(SUBSTITUTE(SUBSTITUTE(SUBSTITUTE(SUBSTITUTE(SUBSTITUTE(SUBSTITUTE(SUBSTITUTE(SUBSTITUTE(SUBSTITUTE(SUBSTITUTE(SUBSTITUTE(AU$5,$A$54,AU$54),$A$55,AU$55),$A$56,AU$56),$A$57,AU$57),$A$58,AU$58),$A$59,AU$59),$A$60,AU$60),$A$61,AU$61),$A$62,AU$62),$A$63,AU$63),$A$64,AU$64),$A$65,AU$65),$A$66,AU$66),$A$67,AU$67),$A$68,AU$68)</f>
        <v>我目前正在擁有 [[ brand_name ]] [[ product_name ]]</v>
      </c>
      <c r="AV12" s="120" t="str">
        <f>Optimized!$J36</f>
        <v>ฉัน มี [[ product_name ]] [[ brand_name ]] ในปัจจุบัน</v>
      </c>
      <c r="AW12" s="119" t="str">
        <f>SUBSTITUTE(SUBSTITUTE(SUBSTITUTE(SUBSTITUTE(SUBSTITUTE(SUBSTITUTE(SUBSTITUTE(SUBSTITUTE(SUBSTITUTE(SUBSTITUTE(SUBSTITUTE(SUBSTITUTE(SUBSTITUTE(SUBSTITUTE(SUBSTITUTE(AW$5,$A$54,AW$54),$A$55,AW$55),$A$56,AW$56),$A$57,AW$57),$A$58,AW$58),$A$59,AW$59),$A$60,AW$60),$A$61,AW$61),$A$62,AW$62),$A$63,AW$63),$A$64,AW$64),$A$65,AW$65),$A$66,AW$66),$A$67,AW$67),$A$68,AW$68)</f>
        <v>Şu anda [[ brand_name ]] [[ product_name ]] sahibiyim</v>
      </c>
      <c r="AX12" s="119" t="str">
        <f>SUBSTITUTE(SUBSTITUTE(SUBSTITUTE(SUBSTITUTE(SUBSTITUTE(SUBSTITUTE(SUBSTITUTE(SUBSTITUTE(SUBSTITUTE(SUBSTITUTE(SUBSTITUTE(SUBSTITUTE(SUBSTITUTE(SUBSTITUTE(SUBSTITUTE(AX$5,$A$54,AX$54),$A$55,AX$55),$A$56,AX$56),$A$57,AX$57),$A$58,AX$58),$A$59,AX$59),$A$60,AX$60),$A$61,AX$61),$A$62,AX$62),$A$63,AX$63),$A$64,AX$64),$A$65,AX$65),$A$66,AX$66),$A$67,AX$67),$A$68,AX$68)</f>
        <v/>
      </c>
      <c r="AY12" s="120" t="str">
        <f>Optimized!$O36</f>
        <v>I currently have a/an [[ brand_name ]] [[ product_name ]]</v>
      </c>
      <c r="AZ12" s="119" t="str">
        <f>SUBSTITUTE(SUBSTITUTE(SUBSTITUTE(SUBSTITUTE(SUBSTITUTE(SUBSTITUTE(SUBSTITUTE(SUBSTITUTE(SUBSTITUTE(SUBSTITUTE(SUBSTITUTE(SUBSTITUTE(SUBSTITUTE(SUBSTITUTE(SUBSTITUTE(AZ$5,$A$54,AZ$54),$A$55,AZ$55),$A$56,AZ$56),$A$57,AZ$57),$A$58,AZ$58),$A$59,AZ$59),$A$60,AZ$60),$A$61,AZ$61),$A$62,AZ$62),$A$63,AZ$63),$A$64,AZ$64),$A$65,AZ$65),$A$66,AZ$66),$A$67,AZ$67),$A$68,AZ$68)</f>
        <v>Actualmente tengo un/a [[ product_name ]] de [[ brand_name ]]</v>
      </c>
      <c r="BA12" s="119" t="str">
        <f>SUBSTITUTE(SUBSTITUTE(SUBSTITUTE(SUBSTITUTE(SUBSTITUTE(SUBSTITUTE(SUBSTITUTE(SUBSTITUTE(SUBSTITUTE(SUBSTITUTE(SUBSTITUTE(SUBSTITUTE(SUBSTITUTE(SUBSTITUTE(SUBSTITUTE(BA$5,$A$54,BA$54),$A$55,BA$55),$A$56,BA$56),$A$57,BA$57),$A$58,BA$58),$A$59,BA$59),$A$60,BA$60),$A$61,BA$61),$A$62,BA$62),$A$63,BA$63),$A$64,BA$64),$A$65,BA$65),$A$66,BA$66),$A$67,BA$67),$A$68,BA$68)</f>
        <v>Tôi hiện đang sở hữu [[ product_name ]] [[ brand_name ]]</v>
      </c>
      <c r="BB12" s="113"/>
    </row>
    <row r="13" spans="1:54" customFormat="1" ht="12.75" customHeight="1">
      <c r="A13" s="113" t="s">
        <v>846</v>
      </c>
      <c r="B13" s="224"/>
      <c r="C13" s="119" t="str">
        <f>SUBSTITUTE(SUBSTITUTE(SUBSTITUTE(SUBSTITUTE(SUBSTITUTE(SUBSTITUTE(SUBSTITUTE(SUBSTITUTE(SUBSTITUTE(SUBSTITUTE(SUBSTITUTE(SUBSTITUTE(SUBSTITUTE(SUBSTITUTE(SUBSTITUTE(C$6,$A$54,C$54),$A$55,C$55),$A$56,C$56),$A$57,C$57),$A$58,C$58),$A$59,C$59),$A$60,C$60),$A$61,C$61),$A$62,C$62),$A$63,C$63),$A$64,C$64),$A$65,C$65),$A$66,C$66),$A$67,C$67),$A$68,C$68)</f>
        <v>I have had a/an [[ brand_name ]] [[ product_name ]] in the past, but don't have a/an [[ brand_name ]] [[ product_name ]] now</v>
      </c>
      <c r="D13" s="120" t="str">
        <f>Optimized!$D37</f>
        <v>I have had a/an [[ brand_name ]] [[ product_name ]] in the past, but don't have a/an [[ brand_name ]] [[ product_name ]] now</v>
      </c>
      <c r="E13" s="119" t="str">
        <f>SUBSTITUTE(SUBSTITUTE(SUBSTITUTE(SUBSTITUTE(SUBSTITUTE(SUBSTITUTE(SUBSTITUTE(SUBSTITUTE(SUBSTITUTE(SUBSTITUTE(SUBSTITUTE(SUBSTITUTE(SUBSTITUTE(SUBSTITUTE(SUBSTITUTE(E$6,$A$54,E$54),$A$55,E$55),$A$56,E$56),$A$57,E$57),$A$58,E$58),$A$59,E$59),$A$60,E$60),$A$61,E$61),$A$62,E$62),$A$63,E$63),$A$64,E$64),$A$65,E$65),$A$66,E$66),$A$67,E$67),$A$68,E$68)</f>
        <v xml:space="preserve">He tenido una/un [[ product_name ]] de [[ product_name ]] en el pasado, pero no la/lo tengo en este momento </v>
      </c>
      <c r="F13" s="120" t="str">
        <f>Optimized!$D37</f>
        <v>I have had a/an [[ brand_name ]] [[ product_name ]] in the past, but don't have a/an [[ brand_name ]] [[ product_name ]] now</v>
      </c>
      <c r="G13" s="120" t="str">
        <f>Optimized!$F37</f>
        <v>Eu tive um/uma [[ product_name ]] [[ brand_name ]] no passado, mas não tenho um/uma [[ product_name ]] [[ brand_name ]] hoje em dia</v>
      </c>
      <c r="H13" s="120" t="str">
        <f>Optimized!$O37</f>
        <v>I have had a/an [[ brand_name ]] [[ product_name ]] in the past, but don't have a/an [[ brand_name ]] [[ product_name ]] now</v>
      </c>
      <c r="I13" s="119" t="str">
        <f t="shared" ref="I13:P13" si="2">SUBSTITUTE(SUBSTITUTE(SUBSTITUTE(SUBSTITUTE(SUBSTITUTE(SUBSTITUTE(SUBSTITUTE(SUBSTITUTE(SUBSTITUTE(SUBSTITUTE(SUBSTITUTE(SUBSTITUTE(SUBSTITUTE(SUBSTITUTE(SUBSTITUTE(I$6,$A$54,I$54),$A$55,I$55),$A$56,I$56),$A$57,I$57),$A$58,I$58),$A$59,I$59),$A$60,I$60),$A$61,I$61),$A$62,I$62),$A$63,I$63),$A$64,I$64),$A$65,I$65),$A$66,I$66),$A$67,I$67),$A$68,I$68)</f>
        <v>J'ai déjà possédé un/une/des [[ brand_name ]] [[ product_name ]], mais ne possède pas de [[ brand_name ]] [[ product_name ]] présentement</v>
      </c>
      <c r="J13" s="119" t="str">
        <f t="shared" si="2"/>
        <v>He he tenido una/un [[ product_name ]] [[ brand_name ]] en el pasado, pero no tengo una/un [[ product_name ]] [[ brand_name ]] en este momento</v>
      </c>
      <c r="K13" s="119" t="str">
        <f t="shared" si="2"/>
        <v>过去曾经拥有过 [[ brand_name ]] [[ product_name ]]，但现在没有</v>
      </c>
      <c r="L13" s="119" t="str">
        <f t="shared" si="2"/>
        <v>He tenido una/un [[ product_name ]] [[ brand_name ]] en el pasado, pero no tengo  una/un [[ product_name ]] [[ brand name ]] en este momento</v>
      </c>
      <c r="M13" s="119" t="str">
        <f t="shared" si="2"/>
        <v>V minulosti jsem měl/a výrobek značky [[ brand_name_N ]], ale nyní už výrobek značky nemám</v>
      </c>
      <c r="N13" s="119" t="str">
        <f t="shared" si="2"/>
        <v xml:space="preserve">Jeg har haft [[ brand_name ]], men har ikke [[ brand_name ]] nu </v>
      </c>
      <c r="O13" s="119" t="str">
        <f t="shared" si="2"/>
        <v>انا عندي [[ brand_name ]] [[ product_name ]] في الماضي لكن م عندي [[ brand_name ]] [[ product_name ]] دلوقتي</v>
      </c>
      <c r="P13" s="119" t="str">
        <f t="shared" si="2"/>
        <v>Minulla on ollut mainoksen tuotemerkki aiemmin, mutta ei ole tällä hetkellä</v>
      </c>
      <c r="Q13" s="120" t="str">
        <f>Optimized!$K37</f>
        <v xml:space="preserve">J’ai eu un/une [[ product_name ]] [[ brand_name ]] dans le passé, mais je n’ ai plus de/d’ [[ product_name ]] [[ brand_name ]] maintenant </v>
      </c>
      <c r="R13" s="120" t="str">
        <f>Optimized!$G37</f>
        <v>Ich habe ein/eine/einen [[ brand_name ]] [[ product_name ]] besessen, besitze [[ product_name ]] aber nicht</v>
      </c>
      <c r="S13" s="119" t="str">
        <f>SUBSTITUTE(SUBSTITUTE(SUBSTITUTE(SUBSTITUTE(SUBSTITUTE(SUBSTITUTE(SUBSTITUTE(SUBSTITUTE(SUBSTITUTE(SUBSTITUTE(SUBSTITUTE(SUBSTITUTE(SUBSTITUTE(SUBSTITUTE(SUBSTITUTE(S$6,$A$54,S$54),$A$55,S$55),$A$56,S$56),$A$57,S$57),$A$58,S$58),$A$59,S$59),$A$60,S$60),$A$61,S$61),$A$62,S$62),$A$63,S$63),$A$64,S$64),$A$65,S$65),$A$66,S$66),$A$67,S$67),$A$68,S$68)</f>
        <v>Είχα not applicable for Greece τη [[ brand_name ]] [[ product_name ]] στο παρελθόν, αλλά δεν έχω μία [[ brand_name ]] [[ product_name ]] τώρα</v>
      </c>
      <c r="T13" s="119" t="str">
        <f>SUBSTITUTE(SUBSTITUTE(SUBSTITUTE(SUBSTITUTE(SUBSTITUTE(SUBSTITUTE(SUBSTITUTE(SUBSTITUTE(SUBSTITUTE(SUBSTITUTE(SUBSTITUTE(SUBSTITUTE(SUBSTITUTE(SUBSTITUTE(SUBSTITUTE(T$6,$A$54,T$54),$A$55,T$55),$A$56,T$56),$A$57,T$57),$A$58,T$58),$A$59,T$59),$A$60,T$60),$A$61,T$61),$A$62,T$62),$A$63,T$63),$A$64,T$64),$A$65,T$65),$A$66,T$66),$A$67,T$67),$A$68,T$68)</f>
        <v>我以前曾經擁有過[[ brand_name ]] [[ product_name ]], 但現時無擁有</v>
      </c>
      <c r="U13" s="119" t="str">
        <f>SUBSTITUTE(SUBSTITUTE(SUBSTITUTE(SUBSTITUTE(SUBSTITUTE(SUBSTITUTE(SUBSTITUTE(SUBSTITUTE(SUBSTITUTE(SUBSTITUTE(SUBSTITUTE(SUBSTITUTE(SUBSTITUTE(SUBSTITUTE(SUBSTITUTE(U$6,$A$54,U$54),$A$55,U$55),$A$56,U$56),$A$57,U$57),$A$58,U$58),$A$59,U$59),$A$60,U$60),$A$61,U$61),$A$62,U$62),$A$63,U$63),$A$64,U$64),$A$65,U$65),$A$66,U$66),$A$67,U$67),$A$68,U$68)</f>
        <v xml:space="preserve">Régebben volt a birtokomban [[ brand_name ]] [[ product_name ]], de most nincs </v>
      </c>
      <c r="V13" s="120" t="str">
        <f>Optimized!$D37</f>
        <v>I have had a/an [[ brand_name ]] [[ product_name ]] in the past, but don't have a/an [[ brand_name ]] [[ product_name ]] now</v>
      </c>
      <c r="W13" s="119" t="str">
        <f>SUBSTITUTE(SUBSTITUTE(SUBSTITUTE(SUBSTITUTE(SUBSTITUTE(SUBSTITUTE(SUBSTITUTE(SUBSTITUTE(SUBSTITUTE(SUBSTITUTE(SUBSTITUTE(SUBSTITUTE(SUBSTITUTE(SUBSTITUTE(SUBSTITUTE(W$6,$A$54,W$54),$A$55,W$55),$A$56,W$56),$A$57,W$57),$A$58,W$58),$A$59,W$59),$A$60,W$60),$A$61,W$61),$A$62,W$62),$A$63,W$63),$A$64,W$64),$A$65,W$65),$A$66,W$66),$A$67,W$67),$A$68,W$68)</f>
        <v>No verb required  पहले  [[ brand_name ]] [[ product_name ]]  आपके पास था , लेकिन अब  [[ brand_name ]] [[ product_name ]] आपके पास है नहीं</v>
      </c>
      <c r="X13" s="119" t="str">
        <f>SUBSTITUTE(SUBSTITUTE(SUBSTITUTE(SUBSTITUTE(SUBSTITUTE(SUBSTITUTE(SUBSTITUTE(SUBSTITUTE(SUBSTITUTE(SUBSTITUTE(SUBSTITUTE(SUBSTITUTE(SUBSTITUTE(SUBSTITUTE(SUBSTITUTE(X$6,$A$54,X$54),$A$55,X$55),$A$56,X$56),$A$57,X$57),$A$58,X$58),$A$59,X$59),$A$60,X$60),$A$61,X$61),$A$62,X$62),$A$63,X$63),$A$64,X$64),$A$65,X$65),$A$66,X$66),$A$67,X$67),$A$68,X$68)</f>
        <v>यह [[ brand_name ]] [[ product_name ]] No verb required पहले आपके पास था पर अब यह [[ brand_name ]] [[ product_name ]] आपके पास नहीं है</v>
      </c>
      <c r="Y13" s="119" t="str">
        <f>SUBSTITUTE(SUBSTITUTE(SUBSTITUTE(SUBSTITUTE(SUBSTITUTE(SUBSTITUTE(SUBSTITUTE(SUBSTITUTE(SUBSTITUTE(SUBSTITUTE(SUBSTITUTE(SUBSTITUTE(SUBSTITUTE(SUBSTITUTE(SUBSTITUTE(Y$6,$A$54,Y$54),$A$55,Y$55),$A$56,Y$56),$A$57,Y$57),$A$58,Y$58),$A$59,Y$59),$A$60,Y$60),$A$61,Y$61),$A$62,Y$62),$A$63,Y$63),$A$64,Y$64),$A$65,Y$65),$A$66,Y$66),$A$67,Y$67),$A$68,Y$68)</f>
        <v>[[ brand_name ]] [[ product_name ]] ஐ கடந்த காலத்தில் No verb required ஆனால் இப்போது [[ brand_name ]] [[ product_name ]] No verb required</v>
      </c>
      <c r="Z13" s="120" t="str">
        <f>Optimized!$L37</f>
        <v>Saya pernah memiliki [[ product_name ]] [[ brand_name ]] sebelumnya, tapi tidak memiliki [[ product_name ]] [[ brand_name ]] lagi sekarang</v>
      </c>
      <c r="AA13" s="120" t="str">
        <f>Optimized!$D37</f>
        <v>I have had a/an [[ brand_name ]] [[ product_name ]] in the past, but don't have a/an [[ brand_name ]] [[ product_name ]] now</v>
      </c>
      <c r="AB13" s="120" t="str">
        <f>Optimized!$H37</f>
        <v>Ho avuto un/una [[ product_name ]] [[ brand_name ]] in passato, ma ora non più</v>
      </c>
      <c r="AC13" s="119" t="str">
        <f>SUBSTITUTE(SUBSTITUTE(SUBSTITUTE(SUBSTITUTE(SUBSTITUTE(SUBSTITUTE(SUBSTITUTE(SUBSTITUTE(SUBSTITUTE(SUBSTITUTE(SUBSTITUTE(SUBSTITUTE(SUBSTITUTE(SUBSTITUTE(SUBSTITUTE(AC$6,$A$54,AC$54),$A$55,AC$55),$A$56,AC$56),$A$57,AC$57),$A$58,AC$58),$A$59,AC$59),$A$60,AC$60),$A$61,AC$61),$A$62,AC$62),$A$63,AC$63),$A$64,AC$64),$A$65,AC$65),$A$66,AC$66),$A$67,AC$67),$A$68,AC$68)</f>
        <v>以前[[ brand_name ]]の [[ product_name ]]  を持っていたが、現在は持っていない</v>
      </c>
      <c r="AD13" s="119" t="str">
        <f>SUBSTITUTE(SUBSTITUTE(SUBSTITUTE(SUBSTITUTE(SUBSTITUTE(SUBSTITUTE(SUBSTITUTE(SUBSTITUTE(SUBSTITUTE(SUBSTITUTE(SUBSTITUTE(SUBSTITUTE(SUBSTITUTE(SUBSTITUTE(SUBSTITUTE(AD$6,$A$54,AD$54),$A$55,AD$55),$A$56,AD$56),$A$57,AD$57),$A$58,AD$58),$A$59,AD$59),$A$60,AD$60),$A$61,AD$61),$A$62,AD$62),$A$63,AD$63),$A$64,AD$64),$A$65,AD$65),$A$66,AD$66),$A$67,AD$67),$A$68,AD$68)</f>
        <v>كنت أمتلك [[ product_name ]]  [[ brand_name ]] في الماضي، لكن لا أمتلك [[ product_name ]]  [[ brand_name ]] الآن</v>
      </c>
      <c r="AE13" s="119" t="str">
        <f>SUBSTITUTE(SUBSTITUTE(SUBSTITUTE(SUBSTITUTE(SUBSTITUTE(SUBSTITUTE(SUBSTITUTE(SUBSTITUTE(SUBSTITUTE(SUBSTITUTE(SUBSTITUTE(SUBSTITUTE(SUBSTITUTE(SUBSTITUTE(SUBSTITUTE(AE$6,$A$54,AE$54),$A$55,AE$55),$A$56,AE$56),$A$57,AE$57),$A$58,AE$58),$A$59,AE$59),$A$60,AE$60),$A$61,AE$61),$A$62,AE$62),$A$63,AE$63),$A$64,AE$64),$A$65,AE$65),$A$66,AE$66),$A$67,AE$67),$A$68,AE$68)</f>
        <v xml:space="preserve">나는 과거에 [[ brand_name ]] [[ product_name ]]을/를 소유 했지만, 현재는 [[ brand_name ]] [[ product_name ]]을/를 소유하고 있지 않다.  </v>
      </c>
      <c r="AF13" s="119" t="str">
        <f>SUBSTITUTE(SUBSTITUTE(SUBSTITUTE(SUBSTITUTE(SUBSTITUTE(SUBSTITUTE(SUBSTITUTE(SUBSTITUTE(SUBSTITUTE(SUBSTITUTE(SUBSTITUTE(SUBSTITUTE(SUBSTITUTE(SUBSTITUTE(SUBSTITUTE(AF$6,$A$54,AF$54),$A$55,AF$55),$A$56,AF$56),$A$57,AF$57),$A$58,AF$58),$A$59,AF$59),$A$60,AF$60),$A$61,AF$61),$A$62,AF$62),$A$63,AF$63),$A$64,AF$64),$A$65,AF$65),$A$66,AF$66),$A$67,AF$67),$A$68,AF$68)</f>
        <v xml:space="preserve"> 我  曾 经 有 拥 有 这 [[ brand_name ]] [[ product_name ]]，但 是 现 在 不 再 拥 有 这 [[ brand_name ]] [[ product_name ]]</v>
      </c>
      <c r="AG13" s="119" t="str">
        <f>SUBSTITUTE(SUBSTITUTE(SUBSTITUTE(SUBSTITUTE(SUBSTITUTE(SUBSTITUTE(SUBSTITUTE(SUBSTITUTE(SUBSTITUTE(SUBSTITUTE(SUBSTITUTE(SUBSTITUTE(SUBSTITUTE(SUBSTITUTE(SUBSTITUTE(AG$6,$A$54,AG$54),$A$55,AG$55),$A$56,AG$56),$A$57,AG$57),$A$58,AG$58),$A$59,AG$59),$A$60,AG$60),$A$61,AG$61),$A$62,AG$62),$A$63,AG$63),$A$64,AG$64),$A$65,AG$65),$A$66,AG$66),$A$67,AG$67),$A$68,AG$68)</f>
        <v>Saya pernah mempunyai  [[ brand_name ]] [[ product_name ]] pada masa yang lepas, tetapi tidak mempunyai  [[ brand_name ]] [[ product_name ]] sekarang</v>
      </c>
      <c r="AH13" s="120" t="str">
        <f>Optimized!$M37</f>
        <v>He tenido una/un [[ product_name ]] [[ brand_name ]] en el pasado, pero no tengo una/un [[ product_name ]] [[ brand_name ]] en este momento</v>
      </c>
      <c r="AI13" s="120" t="str">
        <f>Optimized!$I37</f>
        <v>ik heb in het verleden een [[ brand_name ]] [[ product_name ]] gehad, maar nu niet meer</v>
      </c>
      <c r="AJ13" s="120" t="str">
        <f>Optimized!$D37</f>
        <v>I have had a/an [[ brand_name ]] [[ product_name ]] in the past, but don't have a/an [[ brand_name ]] [[ product_name ]] now</v>
      </c>
      <c r="AK13" s="119" t="str">
        <f>SUBSTITUTE(SUBSTITUTE(SUBSTITUTE(SUBSTITUTE(SUBSTITUTE(SUBSTITUTE(SUBSTITUTE(SUBSTITUTE(SUBSTITUTE(SUBSTITUTE(SUBSTITUTE(SUBSTITUTE(SUBSTITUTE(SUBSTITUTE(SUBSTITUTE(AK$6,$A$54,AK$54),$A$55,AK$55),$A$56,AK$56),$A$57,AK$57),$A$58,AK$58),$A$59,AK$59),$A$60,AK$60),$A$61,AK$61),$A$62,AK$62),$A$63,AK$63),$A$64,AK$64),$A$65,AK$65),$A$66,AK$66),$A$67,AK$67),$A$68,AK$68)</f>
        <v>Jeg har tidligere hatt [[ brand_name ]], men har for tiden ikke [[ brand_name ]]</v>
      </c>
      <c r="AL13" s="119" t="str">
        <f>SUBSTITUTE(SUBSTITUTE(SUBSTITUTE(SUBSTITUTE(SUBSTITUTE(SUBSTITUTE(SUBSTITUTE(SUBSTITUTE(SUBSTITUTE(SUBSTITUTE(SUBSTITUTE(SUBSTITUTE(SUBSTITUTE(SUBSTITUTE(SUBSTITUTE(AL$6,$A$54,AL$54),$A$55,AL$55),$A$56,AL$56),$A$57,AL$57),$A$58,AL$58),$A$59,AL$59),$A$60,AL$60),$A$61,AL$61),$A$62,AL$62),$A$63,AL$63),$A$64,AL$64),$A$65,AL$65),$A$66,AL$66),$A$67,AL$67),$A$68,AL$68)</f>
        <v>He tenido una/un [[ product_name ]] de [[ brand_name ]] en el pasado, pero no tengo una/un [[ product_name ]] de [[ brand_name ]] en este momento</v>
      </c>
      <c r="AM13" s="120">
        <f>Optimized!$N37</f>
        <v>0</v>
      </c>
      <c r="AN13" s="119" t="str">
        <f>SUBSTITUTE(SUBSTITUTE(SUBSTITUTE(SUBSTITUTE(SUBSTITUTE(SUBSTITUTE(SUBSTITUTE(SUBSTITUTE(SUBSTITUTE(SUBSTITUTE(SUBSTITUTE(SUBSTITUTE(SUBSTITUTE(SUBSTITUTE(SUBSTITUTE(AN$6,$A$54,AN$54),$A$55,AN$55),$A$56,AN$56),$A$57,AN$57),$A$58,AN$58),$A$59,AN$59),$A$60,AN$60),$A$61,AN$61),$A$62,AN$62),$A$63,AN$63),$A$64,AN$64),$A$65,AN$65),$A$66,AN$66),$A$67,AN$67),$A$68,AN$68)</f>
        <v>Miałem(am) [[ product_name_A ]] [[ brand_name_N ]] w przeszłości, ale nie mam obecnie</v>
      </c>
      <c r="AO13" s="119" t="str">
        <f>SUBSTITUTE(SUBSTITUTE(SUBSTITUTE(SUBSTITUTE(SUBSTITUTE(SUBSTITUTE(SUBSTITUTE(SUBSTITUTE(SUBSTITUTE(SUBSTITUTE(SUBSTITUTE(SUBSTITUTE(SUBSTITUTE(SUBSTITUTE(SUBSTITUTE(AO$6,$A$54,AO$54),$A$55,AO$55),$A$56,AO$56),$A$57,AO$57),$A$58,AO$58),$A$59,AO$59),$A$60,AO$60),$A$61,AO$61),$A$62,AO$62),$A$63,AO$63),$A$64,AO$64),$A$65,AO$65),$A$66,AO$66),$A$67,AO$67),$A$68,AO$68)</f>
        <v xml:space="preserve">Tive a/o [[ brand_name ]] [[ product_name ]] no passado, mas agora já não tenho </v>
      </c>
      <c r="AP13" s="119" t="str">
        <f>SUBSTITUTE(SUBSTITUTE(SUBSTITUTE(SUBSTITUTE(SUBSTITUTE(SUBSTITUTE(SUBSTITUTE(SUBSTITUTE(SUBSTITUTE(SUBSTITUTE(SUBSTITUTE(SUBSTITUTE(SUBSTITUTE(SUBSTITUTE(SUBSTITUTE(AP$6,$A$54,AP$54),$A$55,AP$55),$A$56,AP$56),$A$57,AP$57),$A$58,AP$58),$A$59,AP$59),$A$60,AP$60),$A$61,AP$61),$A$62,AP$62),$A$63,AP$63),$A$64,AP$64),$A$65,AP$65),$A$66,AP$66),$A$67,AP$67),$A$68,AP$68)</f>
        <v>Am avut o/ un [[ product_name ]] [[ brand_name ]] in trecut, dar acum nu mai am o/ un [[ brand_name ]] [[ product_name ]]</v>
      </c>
      <c r="AQ13" s="120" t="str">
        <f>Optimized!$D37</f>
        <v>I have had a/an [[ brand_name ]] [[ product_name ]] in the past, but don't have a/an [[ brand_name ]] [[ product_name ]] now</v>
      </c>
      <c r="AR13" s="120" t="str">
        <f>Optimized!$D37</f>
        <v>I have had a/an [[ brand_name ]] [[ product_name ]] in the past, but don't have a/an [[ brand_name ]] [[ product_name ]] now</v>
      </c>
      <c r="AS13" s="119" t="str">
        <f>SUBSTITUTE(SUBSTITUTE(SUBSTITUTE(SUBSTITUTE(SUBSTITUTE(SUBSTITUTE(SUBSTITUTE(SUBSTITUTE(SUBSTITUTE(SUBSTITUTE(SUBSTITUTE(SUBSTITUTE(SUBSTITUTE(SUBSTITUTE(SUBSTITUTE(AS$6,$A$54,AS$54),$A$55,AS$55),$A$56,AS$56),$A$57,AS$57),$A$58,AS$58),$A$59,AS$59),$A$60,AS$60),$A$61,AS$61),$A$62,AS$62),$A$63,AS$63),$A$64,AS$64),$A$65,AS$65),$A$66,AS$66),$A$67,AS$67),$A$68,AS$68)</f>
        <v>He tenido un/a [[ product_name ]] [[ brand_name ]] en el pasado, pero no tengo un/a [[ product_name ]] [[ brand_name ]] ahora</v>
      </c>
      <c r="AT13" s="119" t="str">
        <f>SUBSTITUTE(SUBSTITUTE(SUBSTITUTE(SUBSTITUTE(SUBSTITUTE(SUBSTITUTE(SUBSTITUTE(SUBSTITUTE(SUBSTITUTE(SUBSTITUTE(SUBSTITUTE(SUBSTITUTE(SUBSTITUTE(SUBSTITUTE(SUBSTITUTE(AT$6,$A$54,AT$54),$A$55,AT$55),$A$56,AT$56),$A$57,AT$57),$A$58,AT$58),$A$59,AT$59),$A$60,AT$60),$A$61,AT$61),$A$62,AT$62),$A$63,AT$63),$A$64,AT$64),$A$65,AT$65),$A$66,AT$66),$A$67,AT$67),$A$68,AT$68)</f>
        <v>Jag har tidigare haft [[ brand_name ]], men jag har inte [[ brand_name ]] idag</v>
      </c>
      <c r="AU13" s="119" t="str">
        <f>SUBSTITUTE(SUBSTITUTE(SUBSTITUTE(SUBSTITUTE(SUBSTITUTE(SUBSTITUTE(SUBSTITUTE(SUBSTITUTE(SUBSTITUTE(SUBSTITUTE(SUBSTITUTE(SUBSTITUTE(SUBSTITUTE(SUBSTITUTE(SUBSTITUTE(AU$6,$A$54,AU$54),$A$55,AU$55),$A$56,AU$56),$A$57,AU$57),$A$58,AU$58),$A$59,AU$59),$A$60,AU$60),$A$61,AU$61),$A$62,AU$62),$A$63,AU$63),$A$64,AU$64),$A$65,AU$65),$A$66,AU$66),$A$67,AU$67),$A$68,AU$68)</f>
        <v>我過去曾經擁有過 過[[ brand_name ]] [[ product_name ]]，
但現在已經不再擁有 [[ brand_name ]] [[ product_name ]]</v>
      </c>
      <c r="AV13" s="120" t="str">
        <f>Optimized!$J37</f>
        <v xml:space="preserve">ฉันเคยมี [[ product_name ]] [[ brand_name ]] ในอดีต แต่ปัจจุบันไม่ได้มี [[ product_name ]] [[ brand_name ]] </v>
      </c>
      <c r="AW13" s="119" t="str">
        <f>SUBSTITUTE(SUBSTITUTE(SUBSTITUTE(SUBSTITUTE(SUBSTITUTE(SUBSTITUTE(SUBSTITUTE(SUBSTITUTE(SUBSTITUTE(SUBSTITUTE(SUBSTITUTE(SUBSTITUTE(SUBSTITUTE(SUBSTITUTE(SUBSTITUTE(AW$6,$A$54,AW$54),$A$55,AW$55),$A$56,AW$56),$A$57,AW$57),$A$58,AW$58),$A$59,AW$59),$A$60,AW$60),$A$61,AW$61),$A$62,AW$62),$A$63,AW$63),$A$64,AW$64),$A$65,AW$65),$A$66,AW$66),$A$67,AW$67),$A$68,AW$68)</f>
        <v>Daha önce [[ brand_name ]] [[ product_name ]] sahibiydim ancak şu anda sahibi değilim</v>
      </c>
      <c r="AX13" s="119" t="str">
        <f>SUBSTITUTE(SUBSTITUTE(SUBSTITUTE(SUBSTITUTE(SUBSTITUTE(SUBSTITUTE(SUBSTITUTE(SUBSTITUTE(SUBSTITUTE(SUBSTITUTE(SUBSTITUTE(SUBSTITUTE(SUBSTITUTE(SUBSTITUTE(SUBSTITUTE(AX$6,$A$54,AX$54),$A$55,AX$55),$A$56,AX$56),$A$57,AX$57),$A$58,AX$58),$A$59,AX$59),$A$60,AX$60),$A$61,AX$61),$A$62,AX$62),$A$63,AX$63),$A$64,AX$64),$A$65,AX$65),$A$66,AX$66),$A$67,AX$67),$A$68,AX$68)</f>
        <v/>
      </c>
      <c r="AY13" s="120" t="str">
        <f>Optimized!$O37</f>
        <v>I have had a/an [[ brand_name ]] [[ product_name ]] in the past, but don't have a/an [[ brand_name ]] [[ product_name ]] now</v>
      </c>
      <c r="AZ13" s="119" t="str">
        <f>SUBSTITUTE(SUBSTITUTE(SUBSTITUTE(SUBSTITUTE(SUBSTITUTE(SUBSTITUTE(SUBSTITUTE(SUBSTITUTE(SUBSTITUTE(SUBSTITUTE(SUBSTITUTE(SUBSTITUTE(SUBSTITUTE(SUBSTITUTE(SUBSTITUTE(AZ$6,$A$54,AZ$54),$A$55,AZ$55),$A$56,AZ$56),$A$57,AZ$57),$A$58,AZ$58),$A$59,AZ$59),$A$60,AZ$60),$A$61,AZ$61),$A$62,AZ$62),$A$63,AZ$63),$A$64,AZ$64),$A$65,AZ$65),$A$66,AZ$66),$A$67,AZ$67),$A$68,AZ$68)</f>
        <v>He tenido un/a [[ product_name ]] de [[ brand_name ]] en el pasado, pero no tengo un/a [[ product_name ]] de [[ brand_name ]] actualmente</v>
      </c>
      <c r="BA13" s="119" t="str">
        <f>SUBSTITUTE(SUBSTITUTE(SUBSTITUTE(SUBSTITUTE(SUBSTITUTE(SUBSTITUTE(SUBSTITUTE(SUBSTITUTE(SUBSTITUTE(SUBSTITUTE(SUBSTITUTE(SUBSTITUTE(SUBSTITUTE(SUBSTITUTE(SUBSTITUTE(BA$6,$A$54,BA$54),$A$55,BA$55),$A$56,BA$56),$A$57,BA$57),$A$58,BA$58),$A$59,BA$59),$A$60,BA$60),$A$61,BA$61),$A$62,BA$62),$A$63,BA$63),$A$64,BA$64),$A$65,BA$65),$A$66,BA$66),$A$67,BA$67),$A$68,BA$68)</f>
        <v>Tôi đã từng sở hữu [[ product_name ]] [[ brand_name ]] trước đây, nhưng hiện tại không sở hữu [[ product_name ]] [[ brand_name ]] này nữa</v>
      </c>
      <c r="BB13" s="113"/>
    </row>
    <row r="14" spans="1:54" customFormat="1" ht="12.75" customHeight="1">
      <c r="A14" s="113" t="s">
        <v>847</v>
      </c>
      <c r="B14" s="224"/>
      <c r="C14" s="119" t="str">
        <f>SUBSTITUTE(SUBSTITUTE(SUBSTITUTE(SUBSTITUTE(SUBSTITUTE(SUBSTITUTE(SUBSTITUTE(SUBSTITUTE(SUBSTITUTE(SUBSTITUTE(SUBSTITUTE(SUBSTITUTE(SUBSTITUTE(SUBSTITUTE(SUBSTITUTE(C$7,$A$54,C$54),$A$55,C$55),$A$56,C$56),$A$57,C$57),$A$58,C$58),$A$59,C$59),$A$60,C$60),$A$61,C$61),$A$62,C$62),$A$63,C$63),$A$64,C$64),$A$65,C$65),$A$66,C$66),$A$67,C$67),$A$68,C$68)</f>
        <v>I have heard of a/an [[ brand_name ]] [[ product_name ]] but never had a/an [[ brand_name ]] [[ product_name ]]</v>
      </c>
      <c r="D14" s="120" t="str">
        <f>Optimized!$D38</f>
        <v>I have heard of a/an [[ brand_name ]] [[ product_name ]] but never had a/an [[ brand_name ]] [[ product_name ]]</v>
      </c>
      <c r="E14" s="119" t="str">
        <f>SUBSTITUTE(SUBSTITUTE(SUBSTITUTE(SUBSTITUTE(SUBSTITUTE(SUBSTITUTE(SUBSTITUTE(SUBSTITUTE(SUBSTITUTE(SUBSTITUTE(SUBSTITUTE(SUBSTITUTE(SUBSTITUTE(SUBSTITUTE(SUBSTITUTE(E$7,$A$54,E$54),$A$55,E$55),$A$56,E$56),$A$57,E$57),$A$58,E$58),$A$59,E$59),$A$60,E$60),$A$61,E$61),$A$62,E$62),$A$63,E$63),$A$64,E$64),$A$65,E$65),$A$66,E$66),$A$67,E$67),$A$68,E$68)</f>
        <v>He oído sobre una/un [[ product_name ]] de [[ product_name ]] pero nunca la/lo he tenido</v>
      </c>
      <c r="F14" s="120" t="str">
        <f>Optimized!$D38</f>
        <v>I have heard of a/an [[ brand_name ]] [[ product_name ]] but never had a/an [[ brand_name ]] [[ product_name ]]</v>
      </c>
      <c r="G14" s="120" t="str">
        <f>Optimized!$F38</f>
        <v>Já ouvi falar de [[ product_name ]] [[ brand_name ]], mas nunca tive um/uma [[ product_name ]] [[ brand_name ]]</v>
      </c>
      <c r="H14" s="120" t="str">
        <f>Optimized!$O38</f>
        <v>I have heard of a/an [[ brand_name ]] [[ product_name ]] but never had a/an [[ brand_name ]] [[ product_name ]]</v>
      </c>
      <c r="I14" s="119" t="str">
        <f t="shared" ref="I14:P14" si="3">SUBSTITUTE(SUBSTITUTE(SUBSTITUTE(SUBSTITUTE(SUBSTITUTE(SUBSTITUTE(SUBSTITUTE(SUBSTITUTE(SUBSTITUTE(SUBSTITUTE(SUBSTITUTE(SUBSTITUTE(SUBSTITUTE(SUBSTITUTE(SUBSTITUTE(I$7,$A$54,I$54),$A$55,I$55),$A$56,I$56),$A$57,I$57),$A$58,I$58),$A$59,I$59),$A$60,I$60),$A$61,I$61),$A$62,I$62),$A$63,I$63),$A$64,I$64),$A$65,I$65),$A$66,I$66),$A$67,I$67),$A$68,I$68)</f>
        <v>J'ai entendu parler de [[ brand_name ]] [[ product_name ]], mais je n'ai jamais possédé de [[ brand_name ]] [[ product_name ]]</v>
      </c>
      <c r="J14" s="119" t="str">
        <f t="shared" si="3"/>
        <v>He oído sobre una/un [[ product_name ]] [[ brand_name ]] pero nunca he he tenido una/un [[ product_name ]] [[ brand_name ]]</v>
      </c>
      <c r="K14" s="119" t="str">
        <f t="shared" si="3"/>
        <v xml:space="preserve">我曾经听说过[[ brand_name ]] [[ product_name ]]，但我从未拥有过 [[ brand_name ]] [[ product_name ]] </v>
      </c>
      <c r="L14" s="119" t="str">
        <f t="shared" si="3"/>
        <v>He oído sobre una/un [[ product_name ]] [[ brand_name ]] pero nunca he tenido una/un [[ product_name ]] [[ brand_name ]]</v>
      </c>
      <c r="M14" s="119" t="str">
        <f t="shared" si="3"/>
        <v>Slyšel/a jsem o výrobku značky [[ brand_name_N ]], ale nikdy neměl/a</v>
      </c>
      <c r="N14" s="119" t="str">
        <f t="shared" si="3"/>
        <v>Jeg har hørt om [[ brand_name ]], men aldrig haft [[ brand_name ]]</v>
      </c>
      <c r="O14" s="119" t="str">
        <f t="shared" si="3"/>
        <v>انا سمعت عن [[ brand_name ]] [[ product_name ]] بس عمري م كان عندي [[ brand_name ]] [[ product_name ]]</v>
      </c>
      <c r="P14" s="119" t="str">
        <f t="shared" si="3"/>
        <v>Olen kuullut mainoksen tuotemerkistä, mutta minulla ei ole koskaan ollut  sitä</v>
      </c>
      <c r="Q14" s="120" t="str">
        <f>Optimized!$K38</f>
        <v xml:space="preserve">J’ai entendu parler de/d’/des [[ product_name ]](s) [[ brand_name ]] mais je n’ai jamais eu de/d’ [[ product_name ]] [[ brand_name ]] </v>
      </c>
      <c r="R14" s="120" t="str">
        <f>Optimized!$G38</f>
        <v>Ich habe von einem/einer [[ brand_name ]] [[ product_name ]] gehört,  aber habe noch nie ein/eine/einen [[ brand_name ]] [[ product_name ]] besessen</v>
      </c>
      <c r="S14" s="119" t="str">
        <f>SUBSTITUTE(SUBSTITUTE(SUBSTITUTE(SUBSTITUTE(SUBSTITUTE(SUBSTITUTE(SUBSTITUTE(SUBSTITUTE(SUBSTITUTE(SUBSTITUTE(SUBSTITUTE(SUBSTITUTE(SUBSTITUTE(SUBSTITUTE(SUBSTITUTE(S$7,$A$54,S$54),$A$55,S$55),$A$56,S$56),$A$57,S$57),$A$58,S$58),$A$59,S$59),$A$60,S$60),$A$61,S$61),$A$62,S$62),$A$63,S$63),$A$64,S$64),$A$65,S$65),$A$66,S$66),$A$67,S$67),$A$68,S$68)</f>
        <v>Έχω ακούσει για τη [[ brand_name ]] [[ product_name ]] αλλά ποτέ δεν είχα not applicable for Greece τη [[ brand_name ]] [[ product_name ]]</v>
      </c>
      <c r="T14" s="119" t="str">
        <f>SUBSTITUTE(SUBSTITUTE(SUBSTITUTE(SUBSTITUTE(SUBSTITUTE(SUBSTITUTE(SUBSTITUTE(SUBSTITUTE(SUBSTITUTE(SUBSTITUTE(SUBSTITUTE(SUBSTITUTE(SUBSTITUTE(SUBSTITUTE(SUBSTITUTE(T$7,$A$54,T$54),$A$55,T$55),$A$56,T$56),$A$57,T$57),$A$58,T$58),$A$59,T$59),$A$60,T$60),$A$61,T$61),$A$62,T$62),$A$63,T$63),$A$64,T$64),$A$65,T$65),$A$66,T$66),$A$67,T$67),$A$68,T$68)</f>
        <v>我聽過[[ brand_name ]] [[ product_name ]], 但從未擁有過</v>
      </c>
      <c r="U14" s="119" t="str">
        <f>SUBSTITUTE(SUBSTITUTE(SUBSTITUTE(SUBSTITUTE(SUBSTITUTE(SUBSTITUTE(SUBSTITUTE(SUBSTITUTE(SUBSTITUTE(SUBSTITUTE(SUBSTITUTE(SUBSTITUTE(SUBSTITUTE(SUBSTITUTE(SUBSTITUTE(U$7,$A$54,U$54),$A$55,U$55),$A$56,U$56),$A$57,U$57),$A$58,U$58),$A$59,U$59),$A$60,U$60),$A$61,U$61),$A$62,U$62),$A$63,U$63),$A$64,U$64),$A$65,U$65),$A$66,U$66),$A$67,U$67),$A$68,U$68)</f>
        <v xml:space="preserve">Hallottam a(z) [[ brand_name ]] [[ product_name ]]-ról/ről, de soha nem volt a birtokomban </v>
      </c>
      <c r="V14" s="120" t="str">
        <f>Optimized!$D38</f>
        <v>I have heard of a/an [[ brand_name ]] [[ product_name ]] but never had a/an [[ brand_name ]] [[ product_name ]]</v>
      </c>
      <c r="W14" s="119" t="str">
        <f>SUBSTITUTE(SUBSTITUTE(SUBSTITUTE(SUBSTITUTE(SUBSTITUTE(SUBSTITUTE(SUBSTITUTE(SUBSTITUTE(SUBSTITUTE(SUBSTITUTE(SUBSTITUTE(SUBSTITUTE(SUBSTITUTE(SUBSTITUTE(SUBSTITUTE(W$7,$A$54,W$54),$A$55,W$55),$A$56,W$56),$A$57,W$57),$A$58,W$58),$A$59,W$59),$A$60,W$60),$A$61,W$61),$A$62,W$62),$A$63,W$63),$A$64,W$64),$A$65,W$65),$A$66,W$66),$A$67,W$67),$A$68,W$68)</f>
        <v>आपने  [[ brand_name ]] [[ product_name ]]  के बारे में सुना है लेकिन  [[ brand_name ]] [[ product_name ]]  आपके पास  नहीं था</v>
      </c>
      <c r="X14" s="119" t="str">
        <f>SUBSTITUTE(SUBSTITUTE(SUBSTITUTE(SUBSTITUTE(SUBSTITUTE(SUBSTITUTE(SUBSTITUTE(SUBSTITUTE(SUBSTITUTE(SUBSTITUTE(SUBSTITUTE(SUBSTITUTE(SUBSTITUTE(SUBSTITUTE(SUBSTITUTE(X$7,$A$54,X$54),$A$55,X$55),$A$56,X$56),$A$57,X$57),$A$58,X$58),$A$59,X$59),$A$60,X$60),$A$61,X$61),$A$62,X$62),$A$63,X$63),$A$64,X$64),$A$65,X$65),$A$66,X$66),$A$67,X$67),$A$68,X$68)</f>
        <v>आपने [[ brand_name ]] [[ product_name ]] के बारे में  सुना है पर कभी [[ brand_name ]] [product name] आपके पास नहीं था</v>
      </c>
      <c r="Y14" s="119" t="str">
        <f>SUBSTITUTE(SUBSTITUTE(SUBSTITUTE(SUBSTITUTE(SUBSTITUTE(SUBSTITUTE(SUBSTITUTE(SUBSTITUTE(SUBSTITUTE(SUBSTITUTE(SUBSTITUTE(SUBSTITUTE(SUBSTITUTE(SUBSTITUTE(SUBSTITUTE(Y$7,$A$54,Y$54),$A$55,Y$55),$A$56,Y$56),$A$57,Y$57),$A$58,Y$58),$A$59,Y$59),$A$60,Y$60),$A$61,Y$61),$A$62,Y$62),$A$63,Y$63),$A$64,Y$64),$A$65,Y$65),$A$66,Y$66),$A$67,Y$67),$A$68,Y$68)</f>
        <v xml:space="preserve">[[ brand_name ]] [[ product_name ]] ஐ பற்றி கேள்விப்பட்டிருக்கிறேன். ஆனால், இதுவரை அதை பயன்படுத்தியதில்லை </v>
      </c>
      <c r="Z14" s="120" t="str">
        <f>Optimized!$L38</f>
        <v>Saya pernah dengar [[ product_name ]] [[ brand_name ]] tapi tidak pernah memiliki [[ product_name ]] [[ brand_name ]]</v>
      </c>
      <c r="AA14" s="120" t="str">
        <f>Optimized!$D38</f>
        <v>I have heard of a/an [[ brand_name ]] [[ product_name ]] but never had a/an [[ brand_name ]] [[ product_name ]]</v>
      </c>
      <c r="AB14" s="120" t="str">
        <f>Optimized!$H38</f>
        <v xml:space="preserve">Ho sentito parlare di un/una [[ product_name ]] [[ brand_name ]] ma non l’ho mai avuto </v>
      </c>
      <c r="AC14" s="119" t="str">
        <f>SUBSTITUTE(SUBSTITUTE(SUBSTITUTE(SUBSTITUTE(SUBSTITUTE(SUBSTITUTE(SUBSTITUTE(SUBSTITUTE(SUBSTITUTE(SUBSTITUTE(SUBSTITUTE(SUBSTITUTE(SUBSTITUTE(SUBSTITUTE(SUBSTITUTE(AC$7,$A$54,AC$54),$A$55,AC$55),$A$56,AC$56),$A$57,AC$57),$A$58,AC$58),$A$59,AC$59),$A$60,AC$60),$A$61,AC$61),$A$62,AC$62),$A$63,AC$63),$A$64,AC$64),$A$65,AC$65),$A$66,AC$66),$A$67,AC$67),$A$68,AC$68)</f>
        <v>[[ brand_name ]]の [[ product_name ]]  を聞いたことはあるが持っていたことはない</v>
      </c>
      <c r="AD14" s="119" t="str">
        <f>SUBSTITUTE(SUBSTITUTE(SUBSTITUTE(SUBSTITUTE(SUBSTITUTE(SUBSTITUTE(SUBSTITUTE(SUBSTITUTE(SUBSTITUTE(SUBSTITUTE(SUBSTITUTE(SUBSTITUTE(SUBSTITUTE(SUBSTITUTE(SUBSTITUTE(AD$7,$A$54,AD$54),$A$55,AD$55),$A$56,AD$56),$A$57,AD$57),$A$58,AD$58),$A$59,AD$59),$A$60,AD$60),$A$61,AD$61),$A$62,AD$62),$A$63,AD$63),$A$64,AD$64),$A$65,AD$65),$A$66,AD$66),$A$67,AD$67),$A$68,AD$68)</f>
        <v>سمعت عن [[ product_name ]]  [[ brand_name ]] لكن لم أمتلك [[ product_name ]]  [[ brand_name ]] أبداً</v>
      </c>
      <c r="AE14" s="119" t="str">
        <f>SUBSTITUTE(SUBSTITUTE(SUBSTITUTE(SUBSTITUTE(SUBSTITUTE(SUBSTITUTE(SUBSTITUTE(SUBSTITUTE(SUBSTITUTE(SUBSTITUTE(SUBSTITUTE(SUBSTITUTE(SUBSTITUTE(SUBSTITUTE(SUBSTITUTE(AE$7,$A$54,AE$54),$A$55,AE$55),$A$56,AE$56),$A$57,AE$57),$A$58,AE$58),$A$59,AE$59),$A$60,AE$60),$A$61,AE$61),$A$62,AE$62),$A$63,AE$63),$A$64,AE$64),$A$65,AE$65),$A$66,AE$66),$A$67,AE$67),$A$68,AE$68)</f>
        <v xml:space="preserve">나는 [[ brand_name ]] [[ product_name ]]을/를 들어본 적은 있지만 [[ brand_name ]] [[ product_name ]]을/를 소유해 본 적 없다.  </v>
      </c>
      <c r="AF14" s="119" t="str">
        <f>SUBSTITUTE(SUBSTITUTE(SUBSTITUTE(SUBSTITUTE(SUBSTITUTE(SUBSTITUTE(SUBSTITUTE(SUBSTITUTE(SUBSTITUTE(SUBSTITUTE(SUBSTITUTE(SUBSTITUTE(SUBSTITUTE(SUBSTITUTE(SUBSTITUTE(AF$7,$A$54,AF$54),$A$55,AF$55),$A$56,AF$56),$A$57,AF$57),$A$58,AF$58),$A$59,AF$59),$A$60,AF$60),$A$61,AF$61),$A$62,AF$62),$A$63,AF$63),$A$64,AF$64),$A$65,AF$65),$A$66,AF$66),$A$67,AF$67),$A$68,AF$68)</f>
        <v>我 有曾 经  听 过 这 [[ brand_name ]] [[ product_name ]]，但 是 没 有 拥 有 这 [[ brand_name ]] [[ product_name ]]</v>
      </c>
      <c r="AG14" s="119" t="str">
        <f>SUBSTITUTE(SUBSTITUTE(SUBSTITUTE(SUBSTITUTE(SUBSTITUTE(SUBSTITUTE(SUBSTITUTE(SUBSTITUTE(SUBSTITUTE(SUBSTITUTE(SUBSTITUTE(SUBSTITUTE(SUBSTITUTE(SUBSTITUTE(SUBSTITUTE(AG$7,$A$54,AG$54),$A$55,AG$55),$A$56,AG$56),$A$57,AG$57),$A$58,AG$58),$A$59,AG$59),$A$60,AG$60),$A$61,AG$61),$A$62,AG$62),$A$63,AG$63),$A$64,AG$64),$A$65,AG$65),$A$66,AG$66),$A$67,AG$67),$A$68,AG$68)</f>
        <v>Saya pernah dengar mengenai [[ brand_name ]] [[ product_name ]] tetapi tidak pernah mempunyai  [[ brand_name ]] [[ product_name ]]</v>
      </c>
      <c r="AH14" s="120" t="str">
        <f>Optimized!$M38</f>
        <v>He oído sobre una/un [[ product_name ]] [[ brand_name ]] pero nunca tuve una/un [[ product_name ]] [[ brand_name ]]</v>
      </c>
      <c r="AI14" s="120" t="str">
        <f>Optimized!$I38</f>
        <v>ik heb van een [[ brand_name ]] [[ product_name ]] gehoord, maar ik heb nog nooit een [[ brand_name ]] [[ product_name ]] gehad</v>
      </c>
      <c r="AJ14" s="120" t="str">
        <f>Optimized!$D38</f>
        <v>I have heard of a/an [[ brand_name ]] [[ product_name ]] but never had a/an [[ brand_name ]] [[ product_name ]]</v>
      </c>
      <c r="AK14" s="119" t="str">
        <f>SUBSTITUTE(SUBSTITUTE(SUBSTITUTE(SUBSTITUTE(SUBSTITUTE(SUBSTITUTE(SUBSTITUTE(SUBSTITUTE(SUBSTITUTE(SUBSTITUTE(SUBSTITUTE(SUBSTITUTE(SUBSTITUTE(SUBSTITUTE(SUBSTITUTE(AK$7,$A$54,AK$54),$A$55,AK$55),$A$56,AK$56),$A$57,AK$57),$A$58,AK$58),$A$59,AK$59),$A$60,AK$60),$A$61,AK$61),$A$62,AK$62),$A$63,AK$63),$A$64,AK$64),$A$65,AK$65),$A$66,AK$66),$A$67,AK$67),$A$68,AK$68)</f>
        <v>Jeg har hørt om [[ brand_name ]], men aldri hatt [[ brand_name ]]</v>
      </c>
      <c r="AL14" s="119" t="str">
        <f>SUBSTITUTE(SUBSTITUTE(SUBSTITUTE(SUBSTITUTE(SUBSTITUTE(SUBSTITUTE(SUBSTITUTE(SUBSTITUTE(SUBSTITUTE(SUBSTITUTE(SUBSTITUTE(SUBSTITUTE(SUBSTITUTE(SUBSTITUTE(SUBSTITUTE(AL$7,$A$54,AL$54),$A$55,AL$55),$A$56,AL$56),$A$57,AL$57),$A$58,AL$58),$A$59,AL$59),$A$60,AL$60),$A$61,AL$61),$A$62,AL$62),$A$63,AL$63),$A$64,AL$64),$A$65,AL$65),$A$66,AL$66),$A$67,AL$67),$A$68,AL$68)</f>
        <v>He oído sobre una/un [[ product_name ]] de [[ brand_name ]] pero nunca tuve una/un [[ product_name ]] de [[ brand_name ]]</v>
      </c>
      <c r="AM14" s="120">
        <f>Optimized!$N38</f>
        <v>0</v>
      </c>
      <c r="AN14" s="119" t="str">
        <f>SUBSTITUTE(SUBSTITUTE(SUBSTITUTE(SUBSTITUTE(SUBSTITUTE(SUBSTITUTE(SUBSTITUTE(SUBSTITUTE(SUBSTITUTE(SUBSTITUTE(SUBSTITUTE(SUBSTITUTE(SUBSTITUTE(SUBSTITUTE(SUBSTITUTE(AN$7,$A$54,AN$54),$A$55,AN$55),$A$56,AN$56),$A$57,AN$57),$A$58,AN$58),$A$59,AN$59),$A$60,AN$60),$A$61,AN$61),$A$62,AN$62),$A$63,AN$63),$A$64,AN$64),$A$65,AN$65),$A$66,AN$66),$A$67,AN$67),$A$68,AN$68)</f>
        <v xml:space="preserve">Słyszałem(am) o [[ product_name_L ]] [[ brand_name_N ]], ale nigdy nie miałem(am)  </v>
      </c>
      <c r="AO14" s="119" t="str">
        <f>SUBSTITUTE(SUBSTITUTE(SUBSTITUTE(SUBSTITUTE(SUBSTITUTE(SUBSTITUTE(SUBSTITUTE(SUBSTITUTE(SUBSTITUTE(SUBSTITUTE(SUBSTITUTE(SUBSTITUTE(SUBSTITUTE(SUBSTITUTE(SUBSTITUTE(AO$7,$A$54,AO$54),$A$55,AO$55),$A$56,AO$56),$A$57,AO$57),$A$58,AO$58),$A$59,AO$59),$A$60,AO$60),$A$61,AO$61),$A$62,AO$62),$A$63,AO$63),$A$64,AO$64),$A$65,AO$65),$A$66,AO$66),$A$67,AO$67),$A$68,AO$68)</f>
        <v>Já tinha ouvido falar da/do [[ brand_name ]] [[ product_name ]] mas nunca tive a/o [[ brand_name ]] [[ product_name ]]</v>
      </c>
      <c r="AP14" s="119" t="str">
        <f>SUBSTITUTE(SUBSTITUTE(SUBSTITUTE(SUBSTITUTE(SUBSTITUTE(SUBSTITUTE(SUBSTITUTE(SUBSTITUTE(SUBSTITUTE(SUBSTITUTE(SUBSTITUTE(SUBSTITUTE(SUBSTITUTE(SUBSTITUTE(SUBSTITUTE(AP$7,$A$54,AP$54),$A$55,AP$55),$A$56,AP$56),$A$57,AP$57),$A$58,AP$58),$A$59,AP$59),$A$60,AP$60),$A$61,AP$61),$A$62,AP$62),$A$63,AP$63),$A$64,AP$64),$A$65,AP$65),$A$66,AP$66),$A$67,AP$67),$A$68,AP$68)</f>
        <v>Am auzit de o/ un [[ product_name ]] [[ brand_name ]] dar nu am avut o/ un [[ brand_name ]] [[ product_name ]] vreodata</v>
      </c>
      <c r="AQ14" s="120" t="str">
        <f>Optimized!$D38</f>
        <v>I have heard of a/an [[ brand_name ]] [[ product_name ]] but never had a/an [[ brand_name ]] [[ product_name ]]</v>
      </c>
      <c r="AR14" s="120" t="str">
        <f>Optimized!$D38</f>
        <v>I have heard of a/an [[ brand_name ]] [[ product_name ]] but never had a/an [[ brand_name ]] [[ product_name ]]</v>
      </c>
      <c r="AS14" s="119" t="str">
        <f>SUBSTITUTE(SUBSTITUTE(SUBSTITUTE(SUBSTITUTE(SUBSTITUTE(SUBSTITUTE(SUBSTITUTE(SUBSTITUTE(SUBSTITUTE(SUBSTITUTE(SUBSTITUTE(SUBSTITUTE(SUBSTITUTE(SUBSTITUTE(SUBSTITUTE(AS$7,$A$54,AS$54),$A$55,AS$55),$A$56,AS$56),$A$57,AS$57),$A$58,AS$58),$A$59,AS$59),$A$60,AS$60),$A$61,AS$61),$A$62,AS$62),$A$63,AS$63),$A$64,AS$64),$A$65,AS$65),$A$66,AS$66),$A$67,AS$67),$A$68,AS$68)</f>
        <v>Conozco un/a [[ product_name ]] [[ brand_name ]] pero nunca he tenido un/a [[ product_name ]] [[ brand_name ]]</v>
      </c>
      <c r="AT14" s="119" t="str">
        <f>SUBSTITUTE(SUBSTITUTE(SUBSTITUTE(SUBSTITUTE(SUBSTITUTE(SUBSTITUTE(SUBSTITUTE(SUBSTITUTE(SUBSTITUTE(SUBSTITUTE(SUBSTITUTE(SUBSTITUTE(SUBSTITUTE(SUBSTITUTE(SUBSTITUTE(AT$7,$A$54,AT$54),$A$55,AT$55),$A$56,AT$56),$A$57,AT$57),$A$58,AT$58),$A$59,AT$59),$A$60,AT$60),$A$61,AT$61),$A$62,AT$62),$A$63,AT$63),$A$64,AT$64),$A$65,AT$65),$A$66,AT$66),$A$67,AT$67),$A$68,AT$68)</f>
        <v>Jag har hört talas om [[ brand_name ]] men aldrig haft [[ brand_name ]]</v>
      </c>
      <c r="AU14" s="119" t="str">
        <f>SUBSTITUTE(SUBSTITUTE(SUBSTITUTE(SUBSTITUTE(SUBSTITUTE(SUBSTITUTE(SUBSTITUTE(SUBSTITUTE(SUBSTITUTE(SUBSTITUTE(SUBSTITUTE(SUBSTITUTE(SUBSTITUTE(SUBSTITUTE(SUBSTITUTE(AU$7,$A$54,AU$54),$A$55,AU$55),$A$56,AU$56),$A$57,AU$57),$A$58,AU$58),$A$59,AU$59),$A$60,AU$60),$A$61,AU$61),$A$62,AU$62),$A$63,AU$63),$A$64,AU$64),$A$65,AU$65),$A$66,AU$66),$A$67,AU$67),$A$68,AU$68)</f>
        <v xml:space="preserve">我曾經聽過[[ brand_name ]] [[ product_name ]]，
但從未擁有過過[[ brand_name ]] [[ product_name ]] </v>
      </c>
      <c r="AV14" s="120" t="str">
        <f>Optimized!$J38</f>
        <v>ฉันเคยได้ยินชื่อ [[ product_name ]] [[ brand_name ]] แต่ไม่เคยมี [[ product_name ]] [[ brand_name ]]</v>
      </c>
      <c r="AW14" s="119" t="str">
        <f>SUBSTITUTE(SUBSTITUTE(SUBSTITUTE(SUBSTITUTE(SUBSTITUTE(SUBSTITUTE(SUBSTITUTE(SUBSTITUTE(SUBSTITUTE(SUBSTITUTE(SUBSTITUTE(SUBSTITUTE(SUBSTITUTE(SUBSTITUTE(SUBSTITUTE(AW$7,$A$54,AW$54),$A$55,AW$55),$A$56,AW$56),$A$57,AW$57),$A$58,AW$58),$A$59,AW$59),$A$60,AW$60),$A$61,AW$61),$A$62,AW$62),$A$63,AW$63),$A$64,AW$64),$A$65,AW$65),$A$66,AW$66),$A$67,AW$67),$A$68,AW$68)</f>
        <v>Daha önce [[ brand_name ]] [[ product_name ]] markasını duydum fakat [[ brand_name ]] [[ product_name ]] sahibi olmadım</v>
      </c>
      <c r="AX14" s="119" t="str">
        <f>SUBSTITUTE(SUBSTITUTE(SUBSTITUTE(SUBSTITUTE(SUBSTITUTE(SUBSTITUTE(SUBSTITUTE(SUBSTITUTE(SUBSTITUTE(SUBSTITUTE(SUBSTITUTE(SUBSTITUTE(SUBSTITUTE(SUBSTITUTE(SUBSTITUTE(AX$7,$A$54,AX$54),$A$55,AX$55),$A$56,AX$56),$A$57,AX$57),$A$58,AX$58),$A$59,AX$59),$A$60,AX$60),$A$61,AX$61),$A$62,AX$62),$A$63,AX$63),$A$64,AX$64),$A$65,AX$65),$A$66,AX$66),$A$67,AX$67),$A$68,AX$68)</f>
        <v/>
      </c>
      <c r="AY14" s="120" t="str">
        <f>Optimized!$O38</f>
        <v>I have heard of a/an [[ brand_name ]] [[ product_name ]] but never had a/an [[ brand_name ]] [[ product_name ]]</v>
      </c>
      <c r="AZ14" s="119" t="str">
        <f>SUBSTITUTE(SUBSTITUTE(SUBSTITUTE(SUBSTITUTE(SUBSTITUTE(SUBSTITUTE(SUBSTITUTE(SUBSTITUTE(SUBSTITUTE(SUBSTITUTE(SUBSTITUTE(SUBSTITUTE(SUBSTITUTE(SUBSTITUTE(SUBSTITUTE(AZ$7,$A$54,AZ$54),$A$55,AZ$55),$A$56,AZ$56),$A$57,AZ$57),$A$58,AZ$58),$A$59,AZ$59),$A$60,AZ$60),$A$61,AZ$61),$A$62,AZ$62),$A$63,AZ$63),$A$64,AZ$64),$A$65,AZ$65),$A$66,AZ$66),$A$67,AZ$67),$A$68,AZ$68)</f>
        <v>Había escuchado acerca de un/a [[ product_name ]] de [[ brand_name ]] pero nunca había tenido un/a [[ product_name ]] de [[ brand_name ]]</v>
      </c>
      <c r="BA14" s="119" t="str">
        <f>SUBSTITUTE(SUBSTITUTE(SUBSTITUTE(SUBSTITUTE(SUBSTITUTE(SUBSTITUTE(SUBSTITUTE(SUBSTITUTE(SUBSTITUTE(SUBSTITUTE(SUBSTITUTE(SUBSTITUTE(SUBSTITUTE(SUBSTITUTE(SUBSTITUTE(BA$7,$A$54,BA$54),$A$55,BA$55),$A$56,BA$56),$A$57,BA$57),$A$58,BA$58),$A$59,BA$59),$A$60,BA$60),$A$61,BA$61),$A$62,BA$62),$A$63,BA$63),$A$64,BA$64),$A$65,BA$65),$A$66,BA$66),$A$67,BA$67),$A$68,BA$68)</f>
        <v>Tôi đã từng nghe về [[ product_name ]] [[ brand_name ]] nhưng chưa bao giờ sở hữu [[ product_name ]] [[ brand_name ]]</v>
      </c>
      <c r="BB14" s="113"/>
    </row>
    <row r="15" spans="1:54" customFormat="1" ht="12.75" customHeight="1">
      <c r="A15" s="113" t="s">
        <v>848</v>
      </c>
      <c r="B15" s="224"/>
      <c r="C15" s="119" t="str">
        <f>SUBSTITUTE(SUBSTITUTE(SUBSTITUTE(SUBSTITUTE(SUBSTITUTE(SUBSTITUTE(SUBSTITUTE(SUBSTITUTE(SUBSTITUTE(SUBSTITUTE(SUBSTITUTE(SUBSTITUTE(SUBSTITUTE(SUBSTITUTE(SUBSTITUTE(C$8,$A$54,C$54),$A$55,C$55),$A$56,C$56),$A$57,C$57),$A$58,C$58),$A$59,C$59),$A$60,C$60),$A$61,C$61),$A$62,C$62),$A$63,C$63),$A$64,C$64),$A$65,C$65),$A$66,C$66),$A$67,C$67),$A$68,C$68)</f>
        <v>I have never heard of a/an [[ brand_name ]] [[ product_name ]] before today</v>
      </c>
      <c r="D15" s="120" t="str">
        <f>Optimized!$D39</f>
        <v>I have never heard of a/an [[ brand_name ]] [[ product_name ]] before today</v>
      </c>
      <c r="E15" s="119" t="str">
        <f>SUBSTITUTE(SUBSTITUTE(SUBSTITUTE(SUBSTITUTE(SUBSTITUTE(SUBSTITUTE(SUBSTITUTE(SUBSTITUTE(SUBSTITUTE(SUBSTITUTE(SUBSTITUTE(SUBSTITUTE(SUBSTITUTE(SUBSTITUTE(SUBSTITUTE(E$8,$A$54,E$54),$A$55,E$55),$A$56,E$56),$A$57,E$57),$A$58,E$58),$A$59,E$59),$A$60,E$60),$A$61,E$61),$A$62,E$62),$A$63,E$63),$A$64,E$64),$A$65,E$65),$A$66,E$66),$A$67,E$67),$A$68,E$68)</f>
        <v xml:space="preserve">Nunca he oído sobre una/un [[ product_name ]] de [[ product_name ]] hasta hoy </v>
      </c>
      <c r="F15" s="120" t="str">
        <f>Optimized!$D39</f>
        <v>I have never heard of a/an [[ brand_name ]] [[ product_name ]] before today</v>
      </c>
      <c r="G15" s="120" t="str">
        <f>Optimized!$F39</f>
        <v>Nunca ouvi falar de [[ product_name ]] [[ brand_name ]] até agora</v>
      </c>
      <c r="H15" s="120" t="str">
        <f>Optimized!$O39</f>
        <v>I have never heard of a/an [[ brand_name ]] [[ product_name ]] before today</v>
      </c>
      <c r="I15" s="119" t="str">
        <f t="shared" ref="I15:P15" si="4">SUBSTITUTE(SUBSTITUTE(SUBSTITUTE(SUBSTITUTE(SUBSTITUTE(SUBSTITUTE(SUBSTITUTE(SUBSTITUTE(SUBSTITUTE(SUBSTITUTE(SUBSTITUTE(SUBSTITUTE(SUBSTITUTE(SUBSTITUTE(SUBSTITUTE(I$8,$A$54,I$54),$A$55,I$55),$A$56,I$56),$A$57,I$57),$A$58,I$58),$A$59,I$59),$A$60,I$60),$A$61,I$61),$A$62,I$62),$A$63,I$63),$A$64,I$64),$A$65,I$65),$A$66,I$66),$A$67,I$67),$A$68,I$68)</f>
        <v>Je n'avais jamais entendu parler de [[ brand_name ]] [[ product_name ]] avant aujourd’hui</v>
      </c>
      <c r="J15" s="119" t="str">
        <f t="shared" si="4"/>
        <v>Nunca he oído antes sobre alguna una/un [[ product_name ]] [[ brand_name ]]</v>
      </c>
      <c r="K15" s="119" t="str">
        <f t="shared" si="4"/>
        <v xml:space="preserve">我以前从未听说过[[ brand_name ]] [[ product_name ]] </v>
      </c>
      <c r="L15" s="119" t="str">
        <f t="shared" si="4"/>
        <v>Nunca había escuchado sobre [[ product_name ]] [[ brand_name ]] hasta hoy</v>
      </c>
      <c r="M15" s="119" t="str">
        <f t="shared" si="4"/>
        <v>Nikdy dříve jsem o výrobku [[ brand_name_N ]] neslyšel/a</v>
      </c>
      <c r="N15" s="119" t="str">
        <f t="shared" si="4"/>
        <v>Jeg har aldrig hørt om [[ brand_name ]] før i dag</v>
      </c>
      <c r="O15" s="119" t="str">
        <f t="shared" si="4"/>
        <v>اناعمري ما سمعت عن [[ brand_name ]] [[ product_name ]] قبل انهاردة</v>
      </c>
      <c r="P15" s="119" t="str">
        <f t="shared" si="4"/>
        <v xml:space="preserve">En ole koskaan aikaisemmin kuullutkaan mainoksen tuotemerkistä ennen tätä </v>
      </c>
      <c r="Q15" s="120" t="str">
        <f>Optimized!$K39</f>
        <v>Je n’ai jamais entendu parler de/d’/des [[ product_name ]](s) [[ brand_name ]] avant aujourd’hui</v>
      </c>
      <c r="R15" s="120" t="str">
        <f>Optimized!$G39</f>
        <v>Habe bis heute noch nichts von einem/einer [[ brand_name ]] [[ product_name ]] gehört</v>
      </c>
      <c r="S15" s="119" t="str">
        <f>SUBSTITUTE(SUBSTITUTE(SUBSTITUTE(SUBSTITUTE(SUBSTITUTE(SUBSTITUTE(SUBSTITUTE(SUBSTITUTE(SUBSTITUTE(SUBSTITUTE(SUBSTITUTE(SUBSTITUTE(SUBSTITUTE(SUBSTITUTE(SUBSTITUTE(S$8,$A$54,S$54),$A$55,S$55),$A$56,S$56),$A$57,S$57),$A$58,S$58),$A$59,S$59),$A$60,S$60),$A$61,S$61),$A$62,S$62),$A$63,S$63),$A$64,S$64),$A$65,S$65),$A$66,S$66),$A$67,S$67),$A$68,S$68)</f>
        <v>Δεν είχα ακούσει ποτέ τη [[ brand_name ]] [[ product_name]] μέχρι σήμερα</v>
      </c>
      <c r="T15" s="119" t="str">
        <f>SUBSTITUTE(SUBSTITUTE(SUBSTITUTE(SUBSTITUTE(SUBSTITUTE(SUBSTITUTE(SUBSTITUTE(SUBSTITUTE(SUBSTITUTE(SUBSTITUTE(SUBSTITUTE(SUBSTITUTE(SUBSTITUTE(SUBSTITUTE(SUBSTITUTE(T$8,$A$54,T$54),$A$55,T$55),$A$56,T$56),$A$57,T$57),$A$58,T$58),$A$59,T$59),$A$60,T$60),$A$61,T$61),$A$62,T$62),$A$63,T$63),$A$64,T$64),$A$65,T$65),$A$66,T$66),$A$67,T$67),$A$68,T$68)</f>
        <v>喺今日之前, 我從來冇聽過[[ brand_name ]] [[ product_name ]]</v>
      </c>
      <c r="U15" s="119" t="str">
        <f>SUBSTITUTE(SUBSTITUTE(SUBSTITUTE(SUBSTITUTE(SUBSTITUTE(SUBSTITUTE(SUBSTITUTE(SUBSTITUTE(SUBSTITUTE(SUBSTITUTE(SUBSTITUTE(SUBSTITUTE(SUBSTITUTE(SUBSTITUTE(SUBSTITUTE(U$8,$A$54,U$54),$A$55,U$55),$A$56,U$56),$A$57,U$57),$A$58,U$58),$A$59,U$59),$A$60,U$60),$A$61,U$61),$A$62,U$62),$A$63,U$63),$A$64,U$64),$A$65,U$65),$A$66,U$66),$A$67,U$67),$A$68,U$68)</f>
        <v>Sohasem hallottam még a(z) [[ brand_name ]] [[ product_name ]] márkáról</v>
      </c>
      <c r="V15" s="120" t="str">
        <f>Optimized!$D39</f>
        <v>I have never heard of a/an [[ brand_name ]] [[ product_name ]] before today</v>
      </c>
      <c r="W15" s="119" t="str">
        <f>SUBSTITUTE(SUBSTITUTE(SUBSTITUTE(SUBSTITUTE(SUBSTITUTE(SUBSTITUTE(SUBSTITUTE(SUBSTITUTE(SUBSTITUTE(SUBSTITUTE(SUBSTITUTE(SUBSTITUTE(SUBSTITUTE(SUBSTITUTE(SUBSTITUTE(W$8,$A$54,W$54),$A$55,W$55),$A$56,W$56),$A$57,W$57),$A$58,W$58),$A$59,W$59),$A$60,W$60),$A$61,W$61),$A$62,W$62),$A$63,W$63),$A$64,W$64),$A$65,W$65),$A$66,W$66),$A$67,W$67),$A$68,W$68)</f>
        <v>आज से पहले आपने  [[ brand_name ]] [[ product_name ]] के बारे में नहीं सुना है</v>
      </c>
      <c r="X15" s="119" t="str">
        <f>SUBSTITUTE(SUBSTITUTE(SUBSTITUTE(SUBSTITUTE(SUBSTITUTE(SUBSTITUTE(SUBSTITUTE(SUBSTITUTE(SUBSTITUTE(SUBSTITUTE(SUBSTITUTE(SUBSTITUTE(SUBSTITUTE(SUBSTITUTE(SUBSTITUTE(X$8,$A$54,X$54),$A$55,X$55),$A$56,X$56),$A$57,X$57),$A$58,X$58),$A$59,X$59),$A$60,X$60),$A$61,X$61),$A$62,X$62),$A$63,X$63),$A$64,X$64),$A$65,X$65),$A$66,X$66),$A$67,X$67),$A$68,X$68)</f>
        <v>आपने आज से पहले कभी भी [[ brand_name ]] [[ product_name ]] के बारे में नहीं सुना</v>
      </c>
      <c r="Y15" s="119" t="str">
        <f>SUBSTITUTE(SUBSTITUTE(SUBSTITUTE(SUBSTITUTE(SUBSTITUTE(SUBSTITUTE(SUBSTITUTE(SUBSTITUTE(SUBSTITUTE(SUBSTITUTE(SUBSTITUTE(SUBSTITUTE(SUBSTITUTE(SUBSTITUTE(SUBSTITUTE(Y$8,$A$54,Y$54),$A$55,Y$55),$A$56,Y$56),$A$57,Y$57),$A$58,Y$58),$A$59,Y$59),$A$60,Y$60),$A$61,Y$61),$A$62,Y$62),$A$63,Y$63),$A$64,Y$64),$A$65,Y$65),$A$66,Y$66),$A$67,Y$67),$A$68,Y$68)</f>
        <v>இதற்கு முன் [[ brand_name ]] [[ product_name ]] பற்றிக் கேள்விப்பட்டதில்லை</v>
      </c>
      <c r="Z15" s="120" t="str">
        <f>Optimized!$L39</f>
        <v>Saya tidak pernah mendengar [[ product_name ]] [[ brand_name ]] sebelum hari ini</v>
      </c>
      <c r="AA15" s="120" t="str">
        <f>Optimized!$D39</f>
        <v>I have never heard of a/an [[ brand_name ]] [[ product_name ]] before today</v>
      </c>
      <c r="AB15" s="120" t="str">
        <f>Optimized!$H39</f>
        <v>Non ho mai sentito parlare di un/una [[ product_name ]] [[ brand_name ]] prima di oggi</v>
      </c>
      <c r="AC15" s="119" t="str">
        <f>SUBSTITUTE(SUBSTITUTE(SUBSTITUTE(SUBSTITUTE(SUBSTITUTE(SUBSTITUTE(SUBSTITUTE(SUBSTITUTE(SUBSTITUTE(SUBSTITUTE(SUBSTITUTE(SUBSTITUTE(SUBSTITUTE(SUBSTITUTE(SUBSTITUTE(AC$8,$A$54,AC$54),$A$55,AC$55),$A$56,AC$56),$A$57,AC$57),$A$58,AC$58),$A$59,AC$59),$A$60,AC$60),$A$61,AC$61),$A$62,AC$62),$A$63,AC$63),$A$64,AC$64),$A$65,AC$65),$A$66,AC$66),$A$67,AC$67),$A$68,AC$68)</f>
        <v>[[ brand_name ]] の[[ product_name ]]  を今までに聞いたこともない</v>
      </c>
      <c r="AD15" s="119" t="str">
        <f>SUBSTITUTE(SUBSTITUTE(SUBSTITUTE(SUBSTITUTE(SUBSTITUTE(SUBSTITUTE(SUBSTITUTE(SUBSTITUTE(SUBSTITUTE(SUBSTITUTE(SUBSTITUTE(SUBSTITUTE(SUBSTITUTE(SUBSTITUTE(SUBSTITUTE(AD$8,$A$54,AD$54),$A$55,AD$55),$A$56,AD$56),$A$57,AD$57),$A$58,AD$58),$A$59,AD$59),$A$60,AD$60),$A$61,AD$61),$A$62,AD$62),$A$63,AD$63),$A$64,AD$64),$A$65,AD$65),$A$66,AD$66),$A$67,AD$67),$A$68,AD$68)</f>
        <v>لم أسمع عن [[ product_name ]]  [[ brand_name ]] أبداً قبل اليوم</v>
      </c>
      <c r="AE15" s="119" t="str">
        <f>SUBSTITUTE(SUBSTITUTE(SUBSTITUTE(SUBSTITUTE(SUBSTITUTE(SUBSTITUTE(SUBSTITUTE(SUBSTITUTE(SUBSTITUTE(SUBSTITUTE(SUBSTITUTE(SUBSTITUTE(SUBSTITUTE(SUBSTITUTE(SUBSTITUTE(AE$8,$A$54,AE$54),$A$55,AE$55),$A$56,AE$56),$A$57,AE$57),$A$58,AE$58),$A$59,AE$59),$A$60,AE$60),$A$61,AE$61),$A$62,AE$62),$A$63,AE$63),$A$64,AE$64),$A$65,AE$65),$A$66,AE$66),$A$67,AE$67),$A$68,AE$68)</f>
        <v>나는 [[ brand_name ]] [[ product_name ]]을/를 오늘 이전에 들어본 적 없다</v>
      </c>
      <c r="AF15" s="119" t="str">
        <f>SUBSTITUTE(SUBSTITUTE(SUBSTITUTE(SUBSTITUTE(SUBSTITUTE(SUBSTITUTE(SUBSTITUTE(SUBSTITUTE(SUBSTITUTE(SUBSTITUTE(SUBSTITUTE(SUBSTITUTE(SUBSTITUTE(SUBSTITUTE(SUBSTITUTE(AF$8,$A$54,AF$54),$A$55,AF$55),$A$56,AF$56),$A$57,AF$57),$A$58,AF$58),$A$59,AF$59),$A$60,AF$60),$A$61,AF$61),$A$62,AF$62),$A$63,AF$63),$A$64,AF$64),$A$65,AF$65),$A$66,AF$66),$A$67,AF$67),$A$68,AF$68)</f>
        <v xml:space="preserve"> 在 今 天 之 前 我 从 来 没 有 听 过 这 [[ brand_name ]] [[ product_name ]]</v>
      </c>
      <c r="AG15" s="119" t="str">
        <f>SUBSTITUTE(SUBSTITUTE(SUBSTITUTE(SUBSTITUTE(SUBSTITUTE(SUBSTITUTE(SUBSTITUTE(SUBSTITUTE(SUBSTITUTE(SUBSTITUTE(SUBSTITUTE(SUBSTITUTE(SUBSTITUTE(SUBSTITUTE(SUBSTITUTE(AG$8,$A$54,AG$54),$A$55,AG$55),$A$56,AG$56),$A$57,AG$57),$A$58,AG$58),$A$59,AG$59),$A$60,AG$60),$A$61,AG$61),$A$62,AG$62),$A$63,AG$63),$A$64,AG$64),$A$65,AG$65),$A$66,AG$66),$A$67,AG$67),$A$68,AG$68)</f>
        <v>Saya tidak pernah dengar mengenai [[ brand_name ]] [[ product_name ]] sebelum ini</v>
      </c>
      <c r="AH15" s="120" t="str">
        <f>Optimized!$M39</f>
        <v>Nunca había oído de una/un [[ product_name ]] [[ brand_name ]] hasta hoy</v>
      </c>
      <c r="AI15" s="120" t="str">
        <f>Optimized!$I39</f>
        <v>ik had tot vandaag nog nooit van een [[ brand_name ]] [[ product_name ]] gehoord</v>
      </c>
      <c r="AJ15" s="120" t="str">
        <f>Optimized!$D39</f>
        <v>I have never heard of a/an [[ brand_name ]] [[ product_name ]] before today</v>
      </c>
      <c r="AK15" s="119" t="str">
        <f>SUBSTITUTE(SUBSTITUTE(SUBSTITUTE(SUBSTITUTE(SUBSTITUTE(SUBSTITUTE(SUBSTITUTE(SUBSTITUTE(SUBSTITUTE(SUBSTITUTE(SUBSTITUTE(SUBSTITUTE(SUBSTITUTE(SUBSTITUTE(SUBSTITUTE(AK$8,$A$54,AK$54),$A$55,AK$55),$A$56,AK$56),$A$57,AK$57),$A$58,AK$58),$A$59,AK$59),$A$60,AK$60),$A$61,AK$61),$A$62,AK$62),$A$63,AK$63),$A$64,AK$64),$A$65,AK$65),$A$66,AK$66),$A$67,AK$67),$A$68,AK$68)</f>
        <v>Jeg har aldri hørt om [[ brand_name ]] før i dag</v>
      </c>
      <c r="AL15" s="119" t="str">
        <f>SUBSTITUTE(SUBSTITUTE(SUBSTITUTE(SUBSTITUTE(SUBSTITUTE(SUBSTITUTE(SUBSTITUTE(SUBSTITUTE(SUBSTITUTE(SUBSTITUTE(SUBSTITUTE(SUBSTITUTE(SUBSTITUTE(SUBSTITUTE(SUBSTITUTE(AL$8,$A$54,AL$54),$A$55,AL$55),$A$56,AL$56),$A$57,AL$57),$A$58,AL$58),$A$59,AL$59),$A$60,AL$60),$A$61,AL$61),$A$62,AL$62),$A$63,AL$63),$A$64,AL$64),$A$65,AL$65),$A$66,AL$66),$A$67,AL$67),$A$68,AL$68)</f>
        <v>Nunca había oído de una/un [[ product_name ]] de [[ brand_name ]] hasta hoy</v>
      </c>
      <c r="AM15" s="120">
        <f>Optimized!$N39</f>
        <v>0</v>
      </c>
      <c r="AN15" s="119" t="str">
        <f>SUBSTITUTE(SUBSTITUTE(SUBSTITUTE(SUBSTITUTE(SUBSTITUTE(SUBSTITUTE(SUBSTITUTE(SUBSTITUTE(SUBSTITUTE(SUBSTITUTE(SUBSTITUTE(SUBSTITUTE(SUBSTITUTE(SUBSTITUTE(SUBSTITUTE(AN$8,$A$54,AN$54),$A$55,AN$55),$A$56,AN$56),$A$57,AN$57),$A$58,AN$58),$A$59,AN$59),$A$60,AN$60),$A$61,AN$61),$A$62,AN$62),$A$63,AN$63),$A$64,AN$64),$A$65,AN$65),$A$66,AN$66),$A$67,AN$67),$A$68,AN$68)</f>
        <v>Nigdy wcześniej nie słyszałem(am) o [[ product_name_L ]] [[ brand_name_N ]]</v>
      </c>
      <c r="AO15" s="119" t="str">
        <f>SUBSTITUTE(SUBSTITUTE(SUBSTITUTE(SUBSTITUTE(SUBSTITUTE(SUBSTITUTE(SUBSTITUTE(SUBSTITUTE(SUBSTITUTE(SUBSTITUTE(SUBSTITUTE(SUBSTITUTE(SUBSTITUTE(SUBSTITUTE(SUBSTITUTE(AO$8,$A$54,AO$54),$A$55,AO$55),$A$56,AO$56),$A$57,AO$57),$A$58,AO$58),$A$59,AO$59),$A$60,AO$60),$A$61,AO$61),$A$62,AO$62),$A$63,AO$63),$A$64,AO$64),$A$65,AO$65),$A$66,AO$66),$A$67,AO$67),$A$68,AO$68)</f>
        <v>Nunca tinha ouvido falar da/do [[ brand_name ]] [[ product_name ]] até hoje</v>
      </c>
      <c r="AP15" s="119" t="str">
        <f>SUBSTITUTE(SUBSTITUTE(SUBSTITUTE(SUBSTITUTE(SUBSTITUTE(SUBSTITUTE(SUBSTITUTE(SUBSTITUTE(SUBSTITUTE(SUBSTITUTE(SUBSTITUTE(SUBSTITUTE(SUBSTITUTE(SUBSTITUTE(SUBSTITUTE(AP$8,$A$54,AP$54),$A$55,AP$55),$A$56,AP$56),$A$57,AP$57),$A$58,AP$58),$A$59,AP$59),$A$60,AP$60),$A$61,AP$61),$A$62,AP$62),$A$63,AP$63),$A$64,AP$64),$A$65,AP$65),$A$66,AP$66),$A$67,AP$67),$A$68,AP$68)</f>
        <v>Nu am auzit niciodata de o/ un [[ product_name ]] [[ brand_name ]] pana acum</v>
      </c>
      <c r="AQ15" s="120" t="str">
        <f>Optimized!$D39</f>
        <v>I have never heard of a/an [[ brand_name ]] [[ product_name ]] before today</v>
      </c>
      <c r="AR15" s="120" t="str">
        <f>Optimized!$D39</f>
        <v>I have never heard of a/an [[ brand_name ]] [[ product_name ]] before today</v>
      </c>
      <c r="AS15" s="119" t="str">
        <f>SUBSTITUTE(SUBSTITUTE(SUBSTITUTE(SUBSTITUTE(SUBSTITUTE(SUBSTITUTE(SUBSTITUTE(SUBSTITUTE(SUBSTITUTE(SUBSTITUTE(SUBSTITUTE(SUBSTITUTE(SUBSTITUTE(SUBSTITUTE(SUBSTITUTE(AS$8,$A$54,AS$54),$A$55,AS$55),$A$56,AS$56),$A$57,AS$57),$A$58,AS$58),$A$59,AS$59),$A$60,AS$60),$A$61,AS$61),$A$62,AS$62),$A$63,AS$63),$A$64,AS$64),$A$65,AS$65),$A$66,AS$66),$A$67,AS$67),$A$68,AS$68)</f>
        <v>No conocía un/a [[ product_name ]] [[ brand_name ]] hasta hoy</v>
      </c>
      <c r="AT15" s="119" t="str">
        <f>SUBSTITUTE(SUBSTITUTE(SUBSTITUTE(SUBSTITUTE(SUBSTITUTE(SUBSTITUTE(SUBSTITUTE(SUBSTITUTE(SUBSTITUTE(SUBSTITUTE(SUBSTITUTE(SUBSTITUTE(SUBSTITUTE(SUBSTITUTE(SUBSTITUTE(AT$8,$A$54,AT$54),$A$55,AT$55),$A$56,AT$56),$A$57,AT$57),$A$58,AT$58),$A$59,AT$59),$A$60,AT$60),$A$61,AT$61),$A$62,AT$62),$A$63,AT$63),$A$64,AT$64),$A$65,AT$65),$A$66,AT$66),$A$67,AT$67),$A$68,AT$68)</f>
        <v>Jag har aldrig hört talas om [[ brand_name ]] förrän i dag</v>
      </c>
      <c r="AU15" s="119" t="str">
        <f>SUBSTITUTE(SUBSTITUTE(SUBSTITUTE(SUBSTITUTE(SUBSTITUTE(SUBSTITUTE(SUBSTITUTE(SUBSTITUTE(SUBSTITUTE(SUBSTITUTE(SUBSTITUTE(SUBSTITUTE(SUBSTITUTE(SUBSTITUTE(SUBSTITUTE(AU$8,$A$54,AU$54),$A$55,AU$55),$A$56,AU$56),$A$57,AU$57),$A$58,AU$58),$A$59,AU$59),$A$60,AU$60),$A$61,AU$61),$A$62,AU$62),$A$63,AU$63),$A$64,AU$64),$A$65,AU$65),$A$66,AU$66),$A$67,AU$67),$A$68,AU$68)</f>
        <v xml:space="preserve">在今天以前從未聽過[[ brand_name ]] [[ product_name ]] </v>
      </c>
      <c r="AV15" s="120" t="str">
        <f>Optimized!$J39</f>
        <v>ฉันไม่เคยได้ยินชื่อ [[ product_name ]] [[ brand_name ]] มาก่อนเลย</v>
      </c>
      <c r="AW15" s="119" t="str">
        <f>SUBSTITUTE(SUBSTITUTE(SUBSTITUTE(SUBSTITUTE(SUBSTITUTE(SUBSTITUTE(SUBSTITUTE(SUBSTITUTE(SUBSTITUTE(SUBSTITUTE(SUBSTITUTE(SUBSTITUTE(SUBSTITUTE(SUBSTITUTE(SUBSTITUTE(AW$8,$A$54,AW$54),$A$55,AW$55),$A$56,AW$56),$A$57,AW$57),$A$58,AW$58),$A$59,AW$59),$A$60,AW$60),$A$61,AW$61),$A$62,AW$62),$A$63,AW$63),$A$64,AW$64),$A$65,AW$65),$A$66,AW$66),$A$67,AW$67),$A$68,AW$68)</f>
        <v>Bugüne kadar hiç [[ brand_name ]] [[ product_name ]] markasını duymadım</v>
      </c>
      <c r="AX15" s="119" t="str">
        <f>SUBSTITUTE(SUBSTITUTE(SUBSTITUTE(SUBSTITUTE(SUBSTITUTE(SUBSTITUTE(SUBSTITUTE(SUBSTITUTE(SUBSTITUTE(SUBSTITUTE(SUBSTITUTE(SUBSTITUTE(SUBSTITUTE(SUBSTITUTE(SUBSTITUTE(AX$8,$A$54,AX$54),$A$55,AX$55),$A$56,AX$56),$A$57,AX$57),$A$58,AX$58),$A$59,AX$59),$A$60,AX$60),$A$61,AX$61),$A$62,AX$62),$A$63,AX$63),$A$64,AX$64),$A$65,AX$65),$A$66,AX$66),$A$67,AX$67),$A$68,AX$68)</f>
        <v/>
      </c>
      <c r="AY15" s="120" t="str">
        <f>Optimized!$O39</f>
        <v>I have never heard of a/an [[ brand_name ]] [[ product_name ]] before today</v>
      </c>
      <c r="AZ15" s="119" t="str">
        <f>SUBSTITUTE(SUBSTITUTE(SUBSTITUTE(SUBSTITUTE(SUBSTITUTE(SUBSTITUTE(SUBSTITUTE(SUBSTITUTE(SUBSTITUTE(SUBSTITUTE(SUBSTITUTE(SUBSTITUTE(SUBSTITUTE(SUBSTITUTE(SUBSTITUTE(AZ$8,$A$54,AZ$54),$A$55,AZ$55),$A$56,AZ$56),$A$57,AZ$57),$A$58,AZ$58),$A$59,AZ$59),$A$60,AZ$60),$A$61,AZ$61),$A$62,AZ$62),$A$63,AZ$63),$A$64,AZ$64),$A$65,AZ$65),$A$66,AZ$66),$A$67,AZ$67),$A$68,AZ$68)</f>
        <v>No había escuchado acerca de un/a [[ product_name ]] de [[ brand_name ]] antes de hoy</v>
      </c>
      <c r="BA15" s="119" t="str">
        <f>SUBSTITUTE(SUBSTITUTE(SUBSTITUTE(SUBSTITUTE(SUBSTITUTE(SUBSTITUTE(SUBSTITUTE(SUBSTITUTE(SUBSTITUTE(SUBSTITUTE(SUBSTITUTE(SUBSTITUTE(SUBSTITUTE(SUBSTITUTE(SUBSTITUTE(BA$8,$A$54,BA$54),$A$55,BA$55),$A$56,BA$56),$A$57,BA$57),$A$58,BA$58),$A$59,BA$59),$A$60,BA$60),$A$61,BA$61),$A$62,BA$62),$A$63,BA$63),$A$64,BA$64),$A$65,BA$65),$A$66,BA$66),$A$67,BA$67),$A$68,BA$68)</f>
        <v>Tôi chưa từng nghe về [[ product_name ]] [[ brand_name ]] này trước đây</v>
      </c>
      <c r="BB15" s="113"/>
    </row>
    <row r="16" spans="1:54" customFormat="1" ht="12.75" customHeight="1">
      <c r="A16" s="116"/>
      <c r="B16" s="224"/>
      <c r="C16" s="119" t="str">
        <f>SUBSTITUTE(SUBSTITUTE(SUBSTITUTE(SUBSTITUTE(SUBSTITUTE(SUBSTITUTE(SUBSTITUTE(SUBSTITUTE(SUBSTITUTE(SUBSTITUTE(SUBSTITUTE(SUBSTITUTE(SUBSTITUTE(SUBSTITUTE(SUBSTITUTE(C$9,$A$54,C$54),$A$55,C$55),$A$56,C$56),$A$57,C$57),$A$58,C$58),$A$59,C$59),$A$60,C$60),$A$61,C$61),$A$62,C$62),$A$63,C$63),$A$64,C$64),$A$65,C$65),$A$66,C$66),$A$67,C$67),$A$68,C$68)</f>
        <v/>
      </c>
      <c r="D16" s="120"/>
      <c r="E16" s="119" t="str">
        <f>SUBSTITUTE(SUBSTITUTE(SUBSTITUTE(SUBSTITUTE(SUBSTITUTE(SUBSTITUTE(SUBSTITUTE(SUBSTITUTE(SUBSTITUTE(SUBSTITUTE(SUBSTITUTE(SUBSTITUTE(SUBSTITUTE(SUBSTITUTE(SUBSTITUTE(E$9,$A$54,E$54),$A$55,E$55),$A$56,E$56),$A$57,E$57),$A$58,E$58),$A$59,E$59),$A$60,E$60),$A$61,E$61),$A$62,E$62),$A$63,E$63),$A$64,E$64),$A$65,E$65),$A$66,E$66),$A$67,E$67),$A$68,E$68)</f>
        <v/>
      </c>
      <c r="F16" s="120"/>
      <c r="G16" s="120"/>
      <c r="H16" s="120"/>
      <c r="I16" s="119" t="str">
        <f t="shared" ref="I16:P16" si="5">SUBSTITUTE(SUBSTITUTE(SUBSTITUTE(SUBSTITUTE(SUBSTITUTE(SUBSTITUTE(SUBSTITUTE(SUBSTITUTE(SUBSTITUTE(SUBSTITUTE(SUBSTITUTE(SUBSTITUTE(SUBSTITUTE(SUBSTITUTE(SUBSTITUTE(I$9,$A$54,I$54),$A$55,I$55),$A$56,I$56),$A$57,I$57),$A$58,I$58),$A$59,I$59),$A$60,I$60),$A$61,I$61),$A$62,I$62),$A$63,I$63),$A$64,I$64),$A$65,I$65),$A$66,I$66),$A$67,I$67),$A$68,I$68)</f>
        <v/>
      </c>
      <c r="J16" s="119" t="str">
        <f t="shared" si="5"/>
        <v/>
      </c>
      <c r="K16" s="119" t="str">
        <f t="shared" si="5"/>
        <v/>
      </c>
      <c r="L16" s="119" t="str">
        <f t="shared" si="5"/>
        <v/>
      </c>
      <c r="M16" s="119" t="str">
        <f t="shared" si="5"/>
        <v/>
      </c>
      <c r="N16" s="119" t="str">
        <f t="shared" si="5"/>
        <v/>
      </c>
      <c r="O16" s="119" t="str">
        <f t="shared" si="5"/>
        <v/>
      </c>
      <c r="P16" s="119" t="str">
        <f t="shared" si="5"/>
        <v/>
      </c>
      <c r="Q16" s="120"/>
      <c r="R16" s="120"/>
      <c r="S16" s="119" t="str">
        <f>SUBSTITUTE(SUBSTITUTE(SUBSTITUTE(SUBSTITUTE(SUBSTITUTE(SUBSTITUTE(SUBSTITUTE(SUBSTITUTE(SUBSTITUTE(SUBSTITUTE(SUBSTITUTE(SUBSTITUTE(SUBSTITUTE(SUBSTITUTE(SUBSTITUTE(S$9,$A$54,S$54),$A$55,S$55),$A$56,S$56),$A$57,S$57),$A$58,S$58),$A$59,S$59),$A$60,S$60),$A$61,S$61),$A$62,S$62),$A$63,S$63),$A$64,S$64),$A$65,S$65),$A$66,S$66),$A$67,S$67),$A$68,S$68)</f>
        <v/>
      </c>
      <c r="T16" s="119" t="str">
        <f>SUBSTITUTE(SUBSTITUTE(SUBSTITUTE(SUBSTITUTE(SUBSTITUTE(SUBSTITUTE(SUBSTITUTE(SUBSTITUTE(SUBSTITUTE(SUBSTITUTE(SUBSTITUTE(SUBSTITUTE(SUBSTITUTE(SUBSTITUTE(SUBSTITUTE(T$9,$A$54,T$54),$A$55,T$55),$A$56,T$56),$A$57,T$57),$A$58,T$58),$A$59,T$59),$A$60,T$60),$A$61,T$61),$A$62,T$62),$A$63,T$63),$A$64,T$64),$A$65,T$65),$A$66,T$66),$A$67,T$67),$A$68,T$68)</f>
        <v/>
      </c>
      <c r="U16" s="119" t="str">
        <f>SUBSTITUTE(SUBSTITUTE(SUBSTITUTE(SUBSTITUTE(SUBSTITUTE(SUBSTITUTE(SUBSTITUTE(SUBSTITUTE(SUBSTITUTE(SUBSTITUTE(SUBSTITUTE(SUBSTITUTE(SUBSTITUTE(SUBSTITUTE(SUBSTITUTE(U$9,$A$54,U$54),$A$55,U$55),$A$56,U$56),$A$57,U$57),$A$58,U$58),$A$59,U$59),$A$60,U$60),$A$61,U$61),$A$62,U$62),$A$63,U$63),$A$64,U$64),$A$65,U$65),$A$66,U$66),$A$67,U$67),$A$68,U$68)</f>
        <v/>
      </c>
      <c r="V16" s="120"/>
      <c r="W16" s="119" t="str">
        <f>SUBSTITUTE(SUBSTITUTE(SUBSTITUTE(SUBSTITUTE(SUBSTITUTE(SUBSTITUTE(SUBSTITUTE(SUBSTITUTE(SUBSTITUTE(SUBSTITUTE(SUBSTITUTE(SUBSTITUTE(SUBSTITUTE(SUBSTITUTE(SUBSTITUTE(W$9,$A$54,W$54),$A$55,W$55),$A$56,W$56),$A$57,W$57),$A$58,W$58),$A$59,W$59),$A$60,W$60),$A$61,W$61),$A$62,W$62),$A$63,W$63),$A$64,W$64),$A$65,W$65),$A$66,W$66),$A$67,W$67),$A$68,W$68)</f>
        <v/>
      </c>
      <c r="X16" s="119" t="str">
        <f>SUBSTITUTE(SUBSTITUTE(SUBSTITUTE(SUBSTITUTE(SUBSTITUTE(SUBSTITUTE(SUBSTITUTE(SUBSTITUTE(SUBSTITUTE(SUBSTITUTE(SUBSTITUTE(SUBSTITUTE(SUBSTITUTE(SUBSTITUTE(SUBSTITUTE(X$9,$A$54,X$54),$A$55,X$55),$A$56,X$56),$A$57,X$57),$A$58,X$58),$A$59,X$59),$A$60,X$60),$A$61,X$61),$A$62,X$62),$A$63,X$63),$A$64,X$64),$A$65,X$65),$A$66,X$66),$A$67,X$67),$A$68,X$68)</f>
        <v/>
      </c>
      <c r="Y16" s="119" t="str">
        <f>SUBSTITUTE(SUBSTITUTE(SUBSTITUTE(SUBSTITUTE(SUBSTITUTE(SUBSTITUTE(SUBSTITUTE(SUBSTITUTE(SUBSTITUTE(SUBSTITUTE(SUBSTITUTE(SUBSTITUTE(SUBSTITUTE(SUBSTITUTE(SUBSTITUTE(Y$9,$A$54,Y$54),$A$55,Y$55),$A$56,Y$56),$A$57,Y$57),$A$58,Y$58),$A$59,Y$59),$A$60,Y$60),$A$61,Y$61),$A$62,Y$62),$A$63,Y$63),$A$64,Y$64),$A$65,Y$65),$A$66,Y$66),$A$67,Y$67),$A$68,Y$68)</f>
        <v/>
      </c>
      <c r="Z16" s="120"/>
      <c r="AA16" s="120"/>
      <c r="AB16" s="120"/>
      <c r="AC16" s="119" t="str">
        <f>SUBSTITUTE(SUBSTITUTE(SUBSTITUTE(SUBSTITUTE(SUBSTITUTE(SUBSTITUTE(SUBSTITUTE(SUBSTITUTE(SUBSTITUTE(SUBSTITUTE(SUBSTITUTE(SUBSTITUTE(SUBSTITUTE(SUBSTITUTE(SUBSTITUTE(AC$9,$A$54,AC$54),$A$55,AC$55),$A$56,AC$56),$A$57,AC$57),$A$58,AC$58),$A$59,AC$59),$A$60,AC$60),$A$61,AC$61),$A$62,AC$62),$A$63,AC$63),$A$64,AC$64),$A$65,AC$65),$A$66,AC$66),$A$67,AC$67),$A$68,AC$68)</f>
        <v/>
      </c>
      <c r="AD16" s="119" t="str">
        <f>SUBSTITUTE(SUBSTITUTE(SUBSTITUTE(SUBSTITUTE(SUBSTITUTE(SUBSTITUTE(SUBSTITUTE(SUBSTITUTE(SUBSTITUTE(SUBSTITUTE(SUBSTITUTE(SUBSTITUTE(SUBSTITUTE(SUBSTITUTE(SUBSTITUTE(AD$9,$A$54,AD$54),$A$55,AD$55),$A$56,AD$56),$A$57,AD$57),$A$58,AD$58),$A$59,AD$59),$A$60,AD$60),$A$61,AD$61),$A$62,AD$62),$A$63,AD$63),$A$64,AD$64),$A$65,AD$65),$A$66,AD$66),$A$67,AD$67),$A$68,AD$68)</f>
        <v/>
      </c>
      <c r="AE16" s="119" t="str">
        <f>SUBSTITUTE(SUBSTITUTE(SUBSTITUTE(SUBSTITUTE(SUBSTITUTE(SUBSTITUTE(SUBSTITUTE(SUBSTITUTE(SUBSTITUTE(SUBSTITUTE(SUBSTITUTE(SUBSTITUTE(SUBSTITUTE(SUBSTITUTE(SUBSTITUTE(AE$9,$A$54,AE$54),$A$55,AE$55),$A$56,AE$56),$A$57,AE$57),$A$58,AE$58),$A$59,AE$59),$A$60,AE$60),$A$61,AE$61),$A$62,AE$62),$A$63,AE$63),$A$64,AE$64),$A$65,AE$65),$A$66,AE$66),$A$67,AE$67),$A$68,AE$68)</f>
        <v/>
      </c>
      <c r="AF16" s="119" t="str">
        <f>SUBSTITUTE(SUBSTITUTE(SUBSTITUTE(SUBSTITUTE(SUBSTITUTE(SUBSTITUTE(SUBSTITUTE(SUBSTITUTE(SUBSTITUTE(SUBSTITUTE(SUBSTITUTE(SUBSTITUTE(SUBSTITUTE(SUBSTITUTE(SUBSTITUTE(AF$9,$A$54,AF$54),$A$55,AF$55),$A$56,AF$56),$A$57,AF$57),$A$58,AF$58),$A$59,AF$59),$A$60,AF$60),$A$61,AF$61),$A$62,AF$62),$A$63,AF$63),$A$64,AF$64),$A$65,AF$65),$A$66,AF$66),$A$67,AF$67),$A$68,AF$68)</f>
        <v/>
      </c>
      <c r="AG16" s="119" t="str">
        <f>SUBSTITUTE(SUBSTITUTE(SUBSTITUTE(SUBSTITUTE(SUBSTITUTE(SUBSTITUTE(SUBSTITUTE(SUBSTITUTE(SUBSTITUTE(SUBSTITUTE(SUBSTITUTE(SUBSTITUTE(SUBSTITUTE(SUBSTITUTE(SUBSTITUTE(AG$9,$A$54,AG$54),$A$55,AG$55),$A$56,AG$56),$A$57,AG$57),$A$58,AG$58),$A$59,AG$59),$A$60,AG$60),$A$61,AG$61),$A$62,AG$62),$A$63,AG$63),$A$64,AG$64),$A$65,AG$65),$A$66,AG$66),$A$67,AG$67),$A$68,AG$68)</f>
        <v/>
      </c>
      <c r="AH16" s="120"/>
      <c r="AI16" s="120"/>
      <c r="AJ16" s="120"/>
      <c r="AK16" s="119" t="str">
        <f>SUBSTITUTE(SUBSTITUTE(SUBSTITUTE(SUBSTITUTE(SUBSTITUTE(SUBSTITUTE(SUBSTITUTE(SUBSTITUTE(SUBSTITUTE(SUBSTITUTE(SUBSTITUTE(SUBSTITUTE(SUBSTITUTE(SUBSTITUTE(SUBSTITUTE(AK$9,$A$54,AK$54),$A$55,AK$55),$A$56,AK$56),$A$57,AK$57),$A$58,AK$58),$A$59,AK$59),$A$60,AK$60),$A$61,AK$61),$A$62,AK$62),$A$63,AK$63),$A$64,AK$64),$A$65,AK$65),$A$66,AK$66),$A$67,AK$67),$A$68,AK$68)</f>
        <v/>
      </c>
      <c r="AL16" s="119" t="str">
        <f>SUBSTITUTE(SUBSTITUTE(SUBSTITUTE(SUBSTITUTE(SUBSTITUTE(SUBSTITUTE(SUBSTITUTE(SUBSTITUTE(SUBSTITUTE(SUBSTITUTE(SUBSTITUTE(SUBSTITUTE(SUBSTITUTE(SUBSTITUTE(SUBSTITUTE(AL$9,$A$54,AL$54),$A$55,AL$55),$A$56,AL$56),$A$57,AL$57),$A$58,AL$58),$A$59,AL$59),$A$60,AL$60),$A$61,AL$61),$A$62,AL$62),$A$63,AL$63),$A$64,AL$64),$A$65,AL$65),$A$66,AL$66),$A$67,AL$67),$A$68,AL$68)</f>
        <v/>
      </c>
      <c r="AM16" s="120"/>
      <c r="AN16" s="119" t="str">
        <f>SUBSTITUTE(SUBSTITUTE(SUBSTITUTE(SUBSTITUTE(SUBSTITUTE(SUBSTITUTE(SUBSTITUTE(SUBSTITUTE(SUBSTITUTE(SUBSTITUTE(SUBSTITUTE(SUBSTITUTE(SUBSTITUTE(SUBSTITUTE(SUBSTITUTE(AN$9,$A$54,AN$54),$A$55,AN$55),$A$56,AN$56),$A$57,AN$57),$A$58,AN$58),$A$59,AN$59),$A$60,AN$60),$A$61,AN$61),$A$62,AN$62),$A$63,AN$63),$A$64,AN$64),$A$65,AN$65),$A$66,AN$66),$A$67,AN$67),$A$68,AN$68)</f>
        <v/>
      </c>
      <c r="AO16" s="119" t="str">
        <f>SUBSTITUTE(SUBSTITUTE(SUBSTITUTE(SUBSTITUTE(SUBSTITUTE(SUBSTITUTE(SUBSTITUTE(SUBSTITUTE(SUBSTITUTE(SUBSTITUTE(SUBSTITUTE(SUBSTITUTE(SUBSTITUTE(SUBSTITUTE(SUBSTITUTE(AO$9,$A$54,AO$54),$A$55,AO$55),$A$56,AO$56),$A$57,AO$57),$A$58,AO$58),$A$59,AO$59),$A$60,AO$60),$A$61,AO$61),$A$62,AO$62),$A$63,AO$63),$A$64,AO$64),$A$65,AO$65),$A$66,AO$66),$A$67,AO$67),$A$68,AO$68)</f>
        <v/>
      </c>
      <c r="AP16" s="119" t="str">
        <f>SUBSTITUTE(SUBSTITUTE(SUBSTITUTE(SUBSTITUTE(SUBSTITUTE(SUBSTITUTE(SUBSTITUTE(SUBSTITUTE(SUBSTITUTE(SUBSTITUTE(SUBSTITUTE(SUBSTITUTE(SUBSTITUTE(SUBSTITUTE(SUBSTITUTE(AP$9,$A$54,AP$54),$A$55,AP$55),$A$56,AP$56),$A$57,AP$57),$A$58,AP$58),$A$59,AP$59),$A$60,AP$60),$A$61,AP$61),$A$62,AP$62),$A$63,AP$63),$A$64,AP$64),$A$65,AP$65),$A$66,AP$66),$A$67,AP$67),$A$68,AP$68)</f>
        <v/>
      </c>
      <c r="AQ16" s="120"/>
      <c r="AR16" s="120"/>
      <c r="AS16" s="119" t="str">
        <f>SUBSTITUTE(SUBSTITUTE(SUBSTITUTE(SUBSTITUTE(SUBSTITUTE(SUBSTITUTE(SUBSTITUTE(SUBSTITUTE(SUBSTITUTE(SUBSTITUTE(SUBSTITUTE(SUBSTITUTE(SUBSTITUTE(SUBSTITUTE(SUBSTITUTE(AS$9,$A$54,AS$54),$A$55,AS$55),$A$56,AS$56),$A$57,AS$57),$A$58,AS$58),$A$59,AS$59),$A$60,AS$60),$A$61,AS$61),$A$62,AS$62),$A$63,AS$63),$A$64,AS$64),$A$65,AS$65),$A$66,AS$66),$A$67,AS$67),$A$68,AS$68)</f>
        <v/>
      </c>
      <c r="AT16" s="119" t="str">
        <f>SUBSTITUTE(SUBSTITUTE(SUBSTITUTE(SUBSTITUTE(SUBSTITUTE(SUBSTITUTE(SUBSTITUTE(SUBSTITUTE(SUBSTITUTE(SUBSTITUTE(SUBSTITUTE(SUBSTITUTE(SUBSTITUTE(SUBSTITUTE(SUBSTITUTE(AT$9,$A$54,AT$54),$A$55,AT$55),$A$56,AT$56),$A$57,AT$57),$A$58,AT$58),$A$59,AT$59),$A$60,AT$60),$A$61,AT$61),$A$62,AT$62),$A$63,AT$63),$A$64,AT$64),$A$65,AT$65),$A$66,AT$66),$A$67,AT$67),$A$68,AT$68)</f>
        <v/>
      </c>
      <c r="AU16" s="119" t="str">
        <f>SUBSTITUTE(SUBSTITUTE(SUBSTITUTE(SUBSTITUTE(SUBSTITUTE(SUBSTITUTE(SUBSTITUTE(SUBSTITUTE(SUBSTITUTE(SUBSTITUTE(SUBSTITUTE(SUBSTITUTE(SUBSTITUTE(SUBSTITUTE(SUBSTITUTE(AU$9,$A$54,AU$54),$A$55,AU$55),$A$56,AU$56),$A$57,AU$57),$A$58,AU$58),$A$59,AU$59),$A$60,AU$60),$A$61,AU$61),$A$62,AU$62),$A$63,AU$63),$A$64,AU$64),$A$65,AU$65),$A$66,AU$66),$A$67,AU$67),$A$68,AU$68)</f>
        <v/>
      </c>
      <c r="AV16" s="120"/>
      <c r="AW16" s="119" t="str">
        <f>SUBSTITUTE(SUBSTITUTE(SUBSTITUTE(SUBSTITUTE(SUBSTITUTE(SUBSTITUTE(SUBSTITUTE(SUBSTITUTE(SUBSTITUTE(SUBSTITUTE(SUBSTITUTE(SUBSTITUTE(SUBSTITUTE(SUBSTITUTE(SUBSTITUTE(AW$9,$A$54,AW$54),$A$55,AW$55),$A$56,AW$56),$A$57,AW$57),$A$58,AW$58),$A$59,AW$59),$A$60,AW$60),$A$61,AW$61),$A$62,AW$62),$A$63,AW$63),$A$64,AW$64),$A$65,AW$65),$A$66,AW$66),$A$67,AW$67),$A$68,AW$68)</f>
        <v/>
      </c>
      <c r="AX16" s="119" t="str">
        <f>SUBSTITUTE(SUBSTITUTE(SUBSTITUTE(SUBSTITUTE(SUBSTITUTE(SUBSTITUTE(SUBSTITUTE(SUBSTITUTE(SUBSTITUTE(SUBSTITUTE(SUBSTITUTE(SUBSTITUTE(SUBSTITUTE(SUBSTITUTE(SUBSTITUTE(AX$9,$A$54,AX$54),$A$55,AX$55),$A$56,AX$56),$A$57,AX$57),$A$58,AX$58),$A$59,AX$59),$A$60,AX$60),$A$61,AX$61),$A$62,AX$62),$A$63,AX$63),$A$64,AX$64),$A$65,AX$65),$A$66,AX$66),$A$67,AX$67),$A$68,AX$68)</f>
        <v/>
      </c>
      <c r="AY16" s="120"/>
      <c r="AZ16" s="119" t="str">
        <f>SUBSTITUTE(SUBSTITUTE(SUBSTITUTE(SUBSTITUTE(SUBSTITUTE(SUBSTITUTE(SUBSTITUTE(SUBSTITUTE(SUBSTITUTE(SUBSTITUTE(SUBSTITUTE(SUBSTITUTE(SUBSTITUTE(SUBSTITUTE(SUBSTITUTE(AZ$9,$A$54,AZ$54),$A$55,AZ$55),$A$56,AZ$56),$A$57,AZ$57),$A$58,AZ$58),$A$59,AZ$59),$A$60,AZ$60),$A$61,AZ$61),$A$62,AZ$62),$A$63,AZ$63),$A$64,AZ$64),$A$65,AZ$65),$A$66,AZ$66),$A$67,AZ$67),$A$68,AZ$68)</f>
        <v/>
      </c>
      <c r="BA16" s="119" t="str">
        <f>SUBSTITUTE(SUBSTITUTE(SUBSTITUTE(SUBSTITUTE(SUBSTITUTE(SUBSTITUTE(SUBSTITUTE(SUBSTITUTE(SUBSTITUTE(SUBSTITUTE(SUBSTITUTE(SUBSTITUTE(SUBSTITUTE(SUBSTITUTE(SUBSTITUTE(BA$9,$A$54,BA$54),$A$55,BA$55),$A$56,BA$56),$A$57,BA$57),$A$58,BA$58),$A$59,BA$59),$A$60,BA$60),$A$61,BA$61),$A$62,BA$62),$A$63,BA$63),$A$64,BA$64),$A$65,BA$65),$A$66,BA$66),$A$67,BA$67),$A$68,BA$68)</f>
        <v/>
      </c>
      <c r="BB16" s="113"/>
    </row>
    <row r="17" spans="1:54" customFormat="1" ht="12.75" customHeight="1">
      <c r="A17" s="116"/>
      <c r="B17" s="225"/>
      <c r="C17" s="119" t="str">
        <f>SUBSTITUTE(SUBSTITUTE(SUBSTITUTE(SUBSTITUTE(SUBSTITUTE(SUBSTITUTE(SUBSTITUTE(SUBSTITUTE(SUBSTITUTE(SUBSTITUTE(SUBSTITUTE(SUBSTITUTE(SUBSTITUTE(SUBSTITUTE(SUBSTITUTE(C$10,$A$54,C$54),$A$55,C$55),$A$56,C$56),$A$57,C$57),$A$58,C$58),$A$59,C$59),$A$60,C$60),$A$61,C$61),$A$62,C$62),$A$63,C$63),$A$64,C$64),$A$65,C$65),$A$66,C$66),$A$67,C$67),$A$68,C$68)</f>
        <v/>
      </c>
      <c r="D17" s="120"/>
      <c r="E17" s="119" t="str">
        <f>SUBSTITUTE(SUBSTITUTE(SUBSTITUTE(SUBSTITUTE(SUBSTITUTE(SUBSTITUTE(SUBSTITUTE(SUBSTITUTE(SUBSTITUTE(SUBSTITUTE(SUBSTITUTE(SUBSTITUTE(SUBSTITUTE(SUBSTITUTE(SUBSTITUTE(E$10,$A$54,E$54),$A$55,E$55),$A$56,E$56),$A$57,E$57),$A$58,E$58),$A$59,E$59),$A$60,E$60),$A$61,E$61),$A$62,E$62),$A$63,E$63),$A$64,E$64),$A$65,E$65),$A$66,E$66),$A$67,E$67),$A$68,E$68)</f>
        <v/>
      </c>
      <c r="F17" s="120"/>
      <c r="G17" s="120"/>
      <c r="H17" s="120"/>
      <c r="I17" s="119" t="str">
        <f t="shared" ref="I17:P17" si="6">SUBSTITUTE(SUBSTITUTE(SUBSTITUTE(SUBSTITUTE(SUBSTITUTE(SUBSTITUTE(SUBSTITUTE(SUBSTITUTE(SUBSTITUTE(SUBSTITUTE(SUBSTITUTE(SUBSTITUTE(SUBSTITUTE(SUBSTITUTE(SUBSTITUTE(I$10,$A$54,I$54),$A$55,I$55),$A$56,I$56),$A$57,I$57),$A$58,I$58),$A$59,I$59),$A$60,I$60),$A$61,I$61),$A$62,I$62),$A$63,I$63),$A$64,I$64),$A$65,I$65),$A$66,I$66),$A$67,I$67),$A$68,I$68)</f>
        <v/>
      </c>
      <c r="J17" s="119" t="str">
        <f t="shared" si="6"/>
        <v/>
      </c>
      <c r="K17" s="119" t="str">
        <f t="shared" si="6"/>
        <v/>
      </c>
      <c r="L17" s="119" t="str">
        <f t="shared" si="6"/>
        <v/>
      </c>
      <c r="M17" s="119" t="str">
        <f t="shared" si="6"/>
        <v/>
      </c>
      <c r="N17" s="119" t="str">
        <f t="shared" si="6"/>
        <v/>
      </c>
      <c r="O17" s="119" t="str">
        <f t="shared" si="6"/>
        <v/>
      </c>
      <c r="P17" s="119" t="str">
        <f t="shared" si="6"/>
        <v/>
      </c>
      <c r="Q17" s="120"/>
      <c r="R17" s="120"/>
      <c r="S17" s="119" t="str">
        <f>SUBSTITUTE(SUBSTITUTE(SUBSTITUTE(SUBSTITUTE(SUBSTITUTE(SUBSTITUTE(SUBSTITUTE(SUBSTITUTE(SUBSTITUTE(SUBSTITUTE(SUBSTITUTE(SUBSTITUTE(SUBSTITUTE(SUBSTITUTE(SUBSTITUTE(S$10,$A$54,S$54),$A$55,S$55),$A$56,S$56),$A$57,S$57),$A$58,S$58),$A$59,S$59),$A$60,S$60),$A$61,S$61),$A$62,S$62),$A$63,S$63),$A$64,S$64),$A$65,S$65),$A$66,S$66),$A$67,S$67),$A$68,S$68)</f>
        <v/>
      </c>
      <c r="T17" s="119" t="str">
        <f>SUBSTITUTE(SUBSTITUTE(SUBSTITUTE(SUBSTITUTE(SUBSTITUTE(SUBSTITUTE(SUBSTITUTE(SUBSTITUTE(SUBSTITUTE(SUBSTITUTE(SUBSTITUTE(SUBSTITUTE(SUBSTITUTE(SUBSTITUTE(SUBSTITUTE(T$10,$A$54,T$54),$A$55,T$55),$A$56,T$56),$A$57,T$57),$A$58,T$58),$A$59,T$59),$A$60,T$60),$A$61,T$61),$A$62,T$62),$A$63,T$63),$A$64,T$64),$A$65,T$65),$A$66,T$66),$A$67,T$67),$A$68,T$68)</f>
        <v/>
      </c>
      <c r="U17" s="119" t="str">
        <f>SUBSTITUTE(SUBSTITUTE(SUBSTITUTE(SUBSTITUTE(SUBSTITUTE(SUBSTITUTE(SUBSTITUTE(SUBSTITUTE(SUBSTITUTE(SUBSTITUTE(SUBSTITUTE(SUBSTITUTE(SUBSTITUTE(SUBSTITUTE(SUBSTITUTE(U$10,$A$54,U$54),$A$55,U$55),$A$56,U$56),$A$57,U$57),$A$58,U$58),$A$59,U$59),$A$60,U$60),$A$61,U$61),$A$62,U$62),$A$63,U$63),$A$64,U$64),$A$65,U$65),$A$66,U$66),$A$67,U$67),$A$68,U$68)</f>
        <v/>
      </c>
      <c r="V17" s="120"/>
      <c r="W17" s="119" t="str">
        <f>SUBSTITUTE(SUBSTITUTE(SUBSTITUTE(SUBSTITUTE(SUBSTITUTE(SUBSTITUTE(SUBSTITUTE(SUBSTITUTE(SUBSTITUTE(SUBSTITUTE(SUBSTITUTE(SUBSTITUTE(SUBSTITUTE(SUBSTITUTE(SUBSTITUTE(W$10,$A$54,W$54),$A$55,W$55),$A$56,W$56),$A$57,W$57),$A$58,W$58),$A$59,W$59),$A$60,W$60),$A$61,W$61),$A$62,W$62),$A$63,W$63),$A$64,W$64),$A$65,W$65),$A$66,W$66),$A$67,W$67),$A$68,W$68)</f>
        <v/>
      </c>
      <c r="X17" s="119" t="str">
        <f>SUBSTITUTE(SUBSTITUTE(SUBSTITUTE(SUBSTITUTE(SUBSTITUTE(SUBSTITUTE(SUBSTITUTE(SUBSTITUTE(SUBSTITUTE(SUBSTITUTE(SUBSTITUTE(SUBSTITUTE(SUBSTITUTE(SUBSTITUTE(SUBSTITUTE(X$10,$A$54,X$54),$A$55,X$55),$A$56,X$56),$A$57,X$57),$A$58,X$58),$A$59,X$59),$A$60,X$60),$A$61,X$61),$A$62,X$62),$A$63,X$63),$A$64,X$64),$A$65,X$65),$A$66,X$66),$A$67,X$67),$A$68,X$68)</f>
        <v/>
      </c>
      <c r="Y17" s="119" t="str">
        <f>SUBSTITUTE(SUBSTITUTE(SUBSTITUTE(SUBSTITUTE(SUBSTITUTE(SUBSTITUTE(SUBSTITUTE(SUBSTITUTE(SUBSTITUTE(SUBSTITUTE(SUBSTITUTE(SUBSTITUTE(SUBSTITUTE(SUBSTITUTE(SUBSTITUTE(Y$10,$A$54,Y$54),$A$55,Y$55),$A$56,Y$56),$A$57,Y$57),$A$58,Y$58),$A$59,Y$59),$A$60,Y$60),$A$61,Y$61),$A$62,Y$62),$A$63,Y$63),$A$64,Y$64),$A$65,Y$65),$A$66,Y$66),$A$67,Y$67),$A$68,Y$68)</f>
        <v/>
      </c>
      <c r="Z17" s="120"/>
      <c r="AA17" s="120"/>
      <c r="AB17" s="120"/>
      <c r="AC17" s="119" t="str">
        <f>SUBSTITUTE(SUBSTITUTE(SUBSTITUTE(SUBSTITUTE(SUBSTITUTE(SUBSTITUTE(SUBSTITUTE(SUBSTITUTE(SUBSTITUTE(SUBSTITUTE(SUBSTITUTE(SUBSTITUTE(SUBSTITUTE(SUBSTITUTE(SUBSTITUTE(AC$10,$A$54,AC$54),$A$55,AC$55),$A$56,AC$56),$A$57,AC$57),$A$58,AC$58),$A$59,AC$59),$A$60,AC$60),$A$61,AC$61),$A$62,AC$62),$A$63,AC$63),$A$64,AC$64),$A$65,AC$65),$A$66,AC$66),$A$67,AC$67),$A$68,AC$68)</f>
        <v/>
      </c>
      <c r="AD17" s="119" t="str">
        <f>SUBSTITUTE(SUBSTITUTE(SUBSTITUTE(SUBSTITUTE(SUBSTITUTE(SUBSTITUTE(SUBSTITUTE(SUBSTITUTE(SUBSTITUTE(SUBSTITUTE(SUBSTITUTE(SUBSTITUTE(SUBSTITUTE(SUBSTITUTE(SUBSTITUTE(AD$10,$A$54,AD$54),$A$55,AD$55),$A$56,AD$56),$A$57,AD$57),$A$58,AD$58),$A$59,AD$59),$A$60,AD$60),$A$61,AD$61),$A$62,AD$62),$A$63,AD$63),$A$64,AD$64),$A$65,AD$65),$A$66,AD$66),$A$67,AD$67),$A$68,AD$68)</f>
        <v/>
      </c>
      <c r="AE17" s="119" t="str">
        <f>SUBSTITUTE(SUBSTITUTE(SUBSTITUTE(SUBSTITUTE(SUBSTITUTE(SUBSTITUTE(SUBSTITUTE(SUBSTITUTE(SUBSTITUTE(SUBSTITUTE(SUBSTITUTE(SUBSTITUTE(SUBSTITUTE(SUBSTITUTE(SUBSTITUTE(AE$10,$A$54,AE$54),$A$55,AE$55),$A$56,AE$56),$A$57,AE$57),$A$58,AE$58),$A$59,AE$59),$A$60,AE$60),$A$61,AE$61),$A$62,AE$62),$A$63,AE$63),$A$64,AE$64),$A$65,AE$65),$A$66,AE$66),$A$67,AE$67),$A$68,AE$68)</f>
        <v/>
      </c>
      <c r="AF17" s="119" t="str">
        <f>SUBSTITUTE(SUBSTITUTE(SUBSTITUTE(SUBSTITUTE(SUBSTITUTE(SUBSTITUTE(SUBSTITUTE(SUBSTITUTE(SUBSTITUTE(SUBSTITUTE(SUBSTITUTE(SUBSTITUTE(SUBSTITUTE(SUBSTITUTE(SUBSTITUTE(AF$10,$A$54,AF$54),$A$55,AF$55),$A$56,AF$56),$A$57,AF$57),$A$58,AF$58),$A$59,AF$59),$A$60,AF$60),$A$61,AF$61),$A$62,AF$62),$A$63,AF$63),$A$64,AF$64),$A$65,AF$65),$A$66,AF$66),$A$67,AF$67),$A$68,AF$68)</f>
        <v/>
      </c>
      <c r="AG17" s="119" t="str">
        <f>SUBSTITUTE(SUBSTITUTE(SUBSTITUTE(SUBSTITUTE(SUBSTITUTE(SUBSTITUTE(SUBSTITUTE(SUBSTITUTE(SUBSTITUTE(SUBSTITUTE(SUBSTITUTE(SUBSTITUTE(SUBSTITUTE(SUBSTITUTE(SUBSTITUTE(AG$10,$A$54,AG$54),$A$55,AG$55),$A$56,AG$56),$A$57,AG$57),$A$58,AG$58),$A$59,AG$59),$A$60,AG$60),$A$61,AG$61),$A$62,AG$62),$A$63,AG$63),$A$64,AG$64),$A$65,AG$65),$A$66,AG$66),$A$67,AG$67),$A$68,AG$68)</f>
        <v/>
      </c>
      <c r="AH17" s="120"/>
      <c r="AI17" s="120"/>
      <c r="AJ17" s="120"/>
      <c r="AK17" s="119" t="str">
        <f>SUBSTITUTE(SUBSTITUTE(SUBSTITUTE(SUBSTITUTE(SUBSTITUTE(SUBSTITUTE(SUBSTITUTE(SUBSTITUTE(SUBSTITUTE(SUBSTITUTE(SUBSTITUTE(SUBSTITUTE(SUBSTITUTE(SUBSTITUTE(SUBSTITUTE(AK$10,$A$54,AK$54),$A$55,AK$55),$A$56,AK$56),$A$57,AK$57),$A$58,AK$58),$A$59,AK$59),$A$60,AK$60),$A$61,AK$61),$A$62,AK$62),$A$63,AK$63),$A$64,AK$64),$A$65,AK$65),$A$66,AK$66),$A$67,AK$67),$A$68,AK$68)</f>
        <v/>
      </c>
      <c r="AL17" s="119" t="str">
        <f>SUBSTITUTE(SUBSTITUTE(SUBSTITUTE(SUBSTITUTE(SUBSTITUTE(SUBSTITUTE(SUBSTITUTE(SUBSTITUTE(SUBSTITUTE(SUBSTITUTE(SUBSTITUTE(SUBSTITUTE(SUBSTITUTE(SUBSTITUTE(SUBSTITUTE(AL$10,$A$54,AL$54),$A$55,AL$55),$A$56,AL$56),$A$57,AL$57),$A$58,AL$58),$A$59,AL$59),$A$60,AL$60),$A$61,AL$61),$A$62,AL$62),$A$63,AL$63),$A$64,AL$64),$A$65,AL$65),$A$66,AL$66),$A$67,AL$67),$A$68,AL$68)</f>
        <v/>
      </c>
      <c r="AM17" s="120"/>
      <c r="AN17" s="119" t="str">
        <f>SUBSTITUTE(SUBSTITUTE(SUBSTITUTE(SUBSTITUTE(SUBSTITUTE(SUBSTITUTE(SUBSTITUTE(SUBSTITUTE(SUBSTITUTE(SUBSTITUTE(SUBSTITUTE(SUBSTITUTE(SUBSTITUTE(SUBSTITUTE(SUBSTITUTE(AN$10,$A$54,AN$54),$A$55,AN$55),$A$56,AN$56),$A$57,AN$57),$A$58,AN$58),$A$59,AN$59),$A$60,AN$60),$A$61,AN$61),$A$62,AN$62),$A$63,AN$63),$A$64,AN$64),$A$65,AN$65),$A$66,AN$66),$A$67,AN$67),$A$68,AN$68)</f>
        <v/>
      </c>
      <c r="AO17" s="119" t="str">
        <f>SUBSTITUTE(SUBSTITUTE(SUBSTITUTE(SUBSTITUTE(SUBSTITUTE(SUBSTITUTE(SUBSTITUTE(SUBSTITUTE(SUBSTITUTE(SUBSTITUTE(SUBSTITUTE(SUBSTITUTE(SUBSTITUTE(SUBSTITUTE(SUBSTITUTE(AO$10,$A$54,AO$54),$A$55,AO$55),$A$56,AO$56),$A$57,AO$57),$A$58,AO$58),$A$59,AO$59),$A$60,AO$60),$A$61,AO$61),$A$62,AO$62),$A$63,AO$63),$A$64,AO$64),$A$65,AO$65),$A$66,AO$66),$A$67,AO$67),$A$68,AO$68)</f>
        <v/>
      </c>
      <c r="AP17" s="119" t="str">
        <f>SUBSTITUTE(SUBSTITUTE(SUBSTITUTE(SUBSTITUTE(SUBSTITUTE(SUBSTITUTE(SUBSTITUTE(SUBSTITUTE(SUBSTITUTE(SUBSTITUTE(SUBSTITUTE(SUBSTITUTE(SUBSTITUTE(SUBSTITUTE(SUBSTITUTE(AP$10,$A$54,AP$54),$A$55,AP$55),$A$56,AP$56),$A$57,AP$57),$A$58,AP$58),$A$59,AP$59),$A$60,AP$60),$A$61,AP$61),$A$62,AP$62),$A$63,AP$63),$A$64,AP$64),$A$65,AP$65),$A$66,AP$66),$A$67,AP$67),$A$68,AP$68)</f>
        <v/>
      </c>
      <c r="AQ17" s="120"/>
      <c r="AR17" s="120"/>
      <c r="AS17" s="119" t="str">
        <f>SUBSTITUTE(SUBSTITUTE(SUBSTITUTE(SUBSTITUTE(SUBSTITUTE(SUBSTITUTE(SUBSTITUTE(SUBSTITUTE(SUBSTITUTE(SUBSTITUTE(SUBSTITUTE(SUBSTITUTE(SUBSTITUTE(SUBSTITUTE(SUBSTITUTE(AS$10,$A$54,AS$54),$A$55,AS$55),$A$56,AS$56),$A$57,AS$57),$A$58,AS$58),$A$59,AS$59),$A$60,AS$60),$A$61,AS$61),$A$62,AS$62),$A$63,AS$63),$A$64,AS$64),$A$65,AS$65),$A$66,AS$66),$A$67,AS$67),$A$68,AS$68)</f>
        <v/>
      </c>
      <c r="AT17" s="119" t="str">
        <f>SUBSTITUTE(SUBSTITUTE(SUBSTITUTE(SUBSTITUTE(SUBSTITUTE(SUBSTITUTE(SUBSTITUTE(SUBSTITUTE(SUBSTITUTE(SUBSTITUTE(SUBSTITUTE(SUBSTITUTE(SUBSTITUTE(SUBSTITUTE(SUBSTITUTE(AT$10,$A$54,AT$54),$A$55,AT$55),$A$56,AT$56),$A$57,AT$57),$A$58,AT$58),$A$59,AT$59),$A$60,AT$60),$A$61,AT$61),$A$62,AT$62),$A$63,AT$63),$A$64,AT$64),$A$65,AT$65),$A$66,AT$66),$A$67,AT$67),$A$68,AT$68)</f>
        <v/>
      </c>
      <c r="AU17" s="119" t="str">
        <f>SUBSTITUTE(SUBSTITUTE(SUBSTITUTE(SUBSTITUTE(SUBSTITUTE(SUBSTITUTE(SUBSTITUTE(SUBSTITUTE(SUBSTITUTE(SUBSTITUTE(SUBSTITUTE(SUBSTITUTE(SUBSTITUTE(SUBSTITUTE(SUBSTITUTE(AU$10,$A$54,AU$54),$A$55,AU$55),$A$56,AU$56),$A$57,AU$57),$A$58,AU$58),$A$59,AU$59),$A$60,AU$60),$A$61,AU$61),$A$62,AU$62),$A$63,AU$63),$A$64,AU$64),$A$65,AU$65),$A$66,AU$66),$A$67,AU$67),$A$68,AU$68)</f>
        <v/>
      </c>
      <c r="AV17" s="120"/>
      <c r="AW17" s="119" t="str">
        <f>SUBSTITUTE(SUBSTITUTE(SUBSTITUTE(SUBSTITUTE(SUBSTITUTE(SUBSTITUTE(SUBSTITUTE(SUBSTITUTE(SUBSTITUTE(SUBSTITUTE(SUBSTITUTE(SUBSTITUTE(SUBSTITUTE(SUBSTITUTE(SUBSTITUTE(AW$10,$A$54,AW$54),$A$55,AW$55),$A$56,AW$56),$A$57,AW$57),$A$58,AW$58),$A$59,AW$59),$A$60,AW$60),$A$61,AW$61),$A$62,AW$62),$A$63,AW$63),$A$64,AW$64),$A$65,AW$65),$A$66,AW$66),$A$67,AW$67),$A$68,AW$68)</f>
        <v/>
      </c>
      <c r="AX17" s="119" t="str">
        <f>SUBSTITUTE(SUBSTITUTE(SUBSTITUTE(SUBSTITUTE(SUBSTITUTE(SUBSTITUTE(SUBSTITUTE(SUBSTITUTE(SUBSTITUTE(SUBSTITUTE(SUBSTITUTE(SUBSTITUTE(SUBSTITUTE(SUBSTITUTE(SUBSTITUTE(AX$10,$A$54,AX$54),$A$55,AX$55),$A$56,AX$56),$A$57,AX$57),$A$58,AX$58),$A$59,AX$59),$A$60,AX$60),$A$61,AX$61),$A$62,AX$62),$A$63,AX$63),$A$64,AX$64),$A$65,AX$65),$A$66,AX$66),$A$67,AX$67),$A$68,AX$68)</f>
        <v/>
      </c>
      <c r="AY17" s="120"/>
      <c r="AZ17" s="119" t="str">
        <f>SUBSTITUTE(SUBSTITUTE(SUBSTITUTE(SUBSTITUTE(SUBSTITUTE(SUBSTITUTE(SUBSTITUTE(SUBSTITUTE(SUBSTITUTE(SUBSTITUTE(SUBSTITUTE(SUBSTITUTE(SUBSTITUTE(SUBSTITUTE(SUBSTITUTE(AZ$10,$A$54,AZ$54),$A$55,AZ$55),$A$56,AZ$56),$A$57,AZ$57),$A$58,AZ$58),$A$59,AZ$59),$A$60,AZ$60),$A$61,AZ$61),$A$62,AZ$62),$A$63,AZ$63),$A$64,AZ$64),$A$65,AZ$65),$A$66,AZ$66),$A$67,AZ$67),$A$68,AZ$68)</f>
        <v/>
      </c>
      <c r="BA17" s="119" t="str">
        <f>SUBSTITUTE(SUBSTITUTE(SUBSTITUTE(SUBSTITUTE(SUBSTITUTE(SUBSTITUTE(SUBSTITUTE(SUBSTITUTE(SUBSTITUTE(SUBSTITUTE(SUBSTITUTE(SUBSTITUTE(SUBSTITUTE(SUBSTITUTE(SUBSTITUTE(BA$10,$A$54,BA$54),$A$55,BA$55),$A$56,BA$56),$A$57,BA$57),$A$58,BA$58),$A$59,BA$59),$A$60,BA$60),$A$61,BA$61),$A$62,BA$62),$A$63,BA$63),$A$64,BA$64),$A$65,BA$65),$A$66,BA$66),$A$67,BA$67),$A$68,BA$68)</f>
        <v/>
      </c>
      <c r="BB17" s="113"/>
    </row>
    <row r="18" spans="1:54" s="112" customFormat="1" ht="12.75" customHeight="1">
      <c r="A18" s="117"/>
      <c r="B18" s="117"/>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117"/>
      <c r="AC18" s="117"/>
      <c r="AD18" s="117"/>
      <c r="AE18" s="117"/>
      <c r="AF18" s="117"/>
      <c r="AG18" s="117"/>
      <c r="AH18" s="117"/>
      <c r="AI18" s="117"/>
      <c r="AJ18" s="117"/>
      <c r="AK18" s="117"/>
      <c r="AL18" s="117"/>
      <c r="AM18" s="117"/>
      <c r="AN18" s="117"/>
      <c r="AO18" s="117"/>
      <c r="AP18" s="117"/>
      <c r="AQ18" s="117"/>
      <c r="AR18" s="117"/>
      <c r="AS18" s="117"/>
      <c r="AT18" s="117"/>
      <c r="AU18" s="117"/>
      <c r="AV18" s="117"/>
      <c r="AW18" s="117"/>
      <c r="AX18" s="117"/>
      <c r="AY18" s="117"/>
      <c r="AZ18" s="117"/>
      <c r="BA18" s="117"/>
      <c r="BB18" s="113"/>
    </row>
    <row r="19" spans="1:54" customFormat="1" ht="63.75" customHeight="1">
      <c r="A19" s="18"/>
      <c r="B19" s="223" t="s">
        <v>850</v>
      </c>
      <c r="C19" s="120" t="s">
        <v>2808</v>
      </c>
      <c r="D19" s="18"/>
      <c r="E19" s="116" t="s">
        <v>2809</v>
      </c>
      <c r="F19" s="18"/>
      <c r="G19" s="18"/>
      <c r="H19" s="18"/>
      <c r="I19" s="116" t="s">
        <v>2810</v>
      </c>
      <c r="J19" s="116" t="s">
        <v>2809</v>
      </c>
      <c r="K19" s="116" t="s">
        <v>2811</v>
      </c>
      <c r="L19" s="116" t="s">
        <v>2812</v>
      </c>
      <c r="M19" s="116" t="s">
        <v>2813</v>
      </c>
      <c r="N19" s="116" t="s">
        <v>2814</v>
      </c>
      <c r="O19" s="116" t="s">
        <v>2815</v>
      </c>
      <c r="P19" s="116" t="s">
        <v>2816</v>
      </c>
      <c r="Q19" s="18"/>
      <c r="R19" s="18"/>
      <c r="S19" s="116" t="s">
        <v>2817</v>
      </c>
      <c r="T19" s="116" t="s">
        <v>2818</v>
      </c>
      <c r="U19" s="116" t="s">
        <v>2819</v>
      </c>
      <c r="V19" s="18"/>
      <c r="W19" s="116" t="s">
        <v>2820</v>
      </c>
      <c r="X19" s="116" t="s">
        <v>2821</v>
      </c>
      <c r="Y19" s="116" t="s">
        <v>2822</v>
      </c>
      <c r="Z19" s="18"/>
      <c r="AA19" s="18"/>
      <c r="AB19" s="18"/>
      <c r="AC19" s="121" t="s">
        <v>2823</v>
      </c>
      <c r="AD19" s="116" t="s">
        <v>2824</v>
      </c>
      <c r="AE19" s="116" t="s">
        <v>2825</v>
      </c>
      <c r="AF19" s="116" t="s">
        <v>2826</v>
      </c>
      <c r="AG19" s="116" t="s">
        <v>2827</v>
      </c>
      <c r="AH19" s="18"/>
      <c r="AI19" s="18"/>
      <c r="AJ19" s="18"/>
      <c r="AK19" s="116" t="s">
        <v>2828</v>
      </c>
      <c r="AL19" s="116" t="s">
        <v>2812</v>
      </c>
      <c r="AM19" s="18"/>
      <c r="AN19" s="116" t="s">
        <v>2829</v>
      </c>
      <c r="AO19" s="116" t="s">
        <v>2830</v>
      </c>
      <c r="AP19" s="116" t="s">
        <v>2831</v>
      </c>
      <c r="AQ19" s="18"/>
      <c r="AR19" s="18"/>
      <c r="AS19" s="116" t="s">
        <v>2832</v>
      </c>
      <c r="AT19" s="116" t="s">
        <v>2833</v>
      </c>
      <c r="AU19" s="116" t="s">
        <v>2834</v>
      </c>
      <c r="AV19" s="18"/>
      <c r="AW19" s="116" t="s">
        <v>2835</v>
      </c>
      <c r="AX19" s="18"/>
      <c r="AY19" s="18"/>
      <c r="AZ19" s="116" t="s">
        <v>2836</v>
      </c>
      <c r="BA19" s="116" t="s">
        <v>2837</v>
      </c>
      <c r="BB19" s="113"/>
    </row>
    <row r="20" spans="1:54" customFormat="1" ht="12.75" customHeight="1">
      <c r="A20" s="116"/>
      <c r="B20" s="224"/>
      <c r="C20" s="120" t="s">
        <v>2838</v>
      </c>
      <c r="D20" s="116"/>
      <c r="E20" s="116" t="s">
        <v>2839</v>
      </c>
      <c r="F20" s="116"/>
      <c r="G20" s="116"/>
      <c r="H20" s="116"/>
      <c r="I20" s="116" t="s">
        <v>2840</v>
      </c>
      <c r="J20" s="116" t="s">
        <v>2841</v>
      </c>
      <c r="K20" s="116" t="s">
        <v>2842</v>
      </c>
      <c r="L20" s="116" t="s">
        <v>2839</v>
      </c>
      <c r="M20" s="116" t="s">
        <v>2843</v>
      </c>
      <c r="N20" s="116" t="s">
        <v>2844</v>
      </c>
      <c r="O20" s="116" t="s">
        <v>2845</v>
      </c>
      <c r="P20" s="116" t="s">
        <v>2846</v>
      </c>
      <c r="Q20" s="116"/>
      <c r="R20" s="116"/>
      <c r="S20" s="116" t="s">
        <v>2847</v>
      </c>
      <c r="T20" s="116" t="s">
        <v>2848</v>
      </c>
      <c r="U20" s="116" t="s">
        <v>2849</v>
      </c>
      <c r="V20" s="116"/>
      <c r="W20" s="116" t="s">
        <v>2850</v>
      </c>
      <c r="X20" s="116" t="s">
        <v>2851</v>
      </c>
      <c r="Y20" s="116" t="s">
        <v>2852</v>
      </c>
      <c r="Z20" s="116"/>
      <c r="AA20" s="116"/>
      <c r="AB20" s="116"/>
      <c r="AC20" s="116" t="s">
        <v>2853</v>
      </c>
      <c r="AD20" s="116" t="s">
        <v>2854</v>
      </c>
      <c r="AE20" s="116" t="s">
        <v>2855</v>
      </c>
      <c r="AF20" s="116" t="s">
        <v>2856</v>
      </c>
      <c r="AG20" s="116" t="s">
        <v>2857</v>
      </c>
      <c r="AH20" s="116"/>
      <c r="AI20" s="116"/>
      <c r="AJ20" s="116"/>
      <c r="AK20" s="116" t="s">
        <v>2858</v>
      </c>
      <c r="AL20" s="116" t="s">
        <v>2841</v>
      </c>
      <c r="AM20" s="116"/>
      <c r="AN20" s="116" t="s">
        <v>2859</v>
      </c>
      <c r="AO20" s="116" t="s">
        <v>2860</v>
      </c>
      <c r="AP20" s="116" t="s">
        <v>2861</v>
      </c>
      <c r="AQ20" s="116"/>
      <c r="AR20" s="116"/>
      <c r="AS20" s="116" t="s">
        <v>2862</v>
      </c>
      <c r="AT20" s="116" t="s">
        <v>2863</v>
      </c>
      <c r="AU20" s="116" t="s">
        <v>2864</v>
      </c>
      <c r="AV20" s="116"/>
      <c r="AW20" s="116" t="s">
        <v>2865</v>
      </c>
      <c r="AX20" s="116"/>
      <c r="AY20" s="116"/>
      <c r="AZ20" s="116" t="s">
        <v>2866</v>
      </c>
      <c r="BA20" s="116" t="s">
        <v>2867</v>
      </c>
      <c r="BB20" s="113"/>
    </row>
    <row r="21" spans="1:54" customFormat="1" ht="12.75" customHeight="1">
      <c r="A21" s="116"/>
      <c r="B21" s="224"/>
      <c r="C21" s="120" t="s">
        <v>2868</v>
      </c>
      <c r="D21" s="116"/>
      <c r="E21" s="116" t="s">
        <v>2869</v>
      </c>
      <c r="F21" s="116"/>
      <c r="G21" s="116"/>
      <c r="H21" s="116"/>
      <c r="I21" s="116" t="s">
        <v>2870</v>
      </c>
      <c r="J21" s="116" t="s">
        <v>2871</v>
      </c>
      <c r="K21" s="116" t="s">
        <v>2872</v>
      </c>
      <c r="L21" s="116" t="s">
        <v>2873</v>
      </c>
      <c r="M21" s="116" t="s">
        <v>2874</v>
      </c>
      <c r="N21" s="116" t="s">
        <v>2875</v>
      </c>
      <c r="O21" s="116" t="s">
        <v>2876</v>
      </c>
      <c r="P21" s="116" t="s">
        <v>2877</v>
      </c>
      <c r="Q21" s="116"/>
      <c r="R21" s="116"/>
      <c r="S21" s="116" t="s">
        <v>2878</v>
      </c>
      <c r="T21" s="116" t="s">
        <v>2879</v>
      </c>
      <c r="U21" s="116" t="s">
        <v>2880</v>
      </c>
      <c r="V21" s="116"/>
      <c r="W21" s="116" t="s">
        <v>2881</v>
      </c>
      <c r="X21" s="116" t="s">
        <v>2882</v>
      </c>
      <c r="Y21" s="116" t="s">
        <v>2883</v>
      </c>
      <c r="Z21" s="116"/>
      <c r="AA21" s="116"/>
      <c r="AB21" s="116"/>
      <c r="AC21" s="116" t="s">
        <v>2884</v>
      </c>
      <c r="AD21" s="116" t="s">
        <v>2885</v>
      </c>
      <c r="AE21" s="116" t="s">
        <v>2886</v>
      </c>
      <c r="AF21" s="116" t="s">
        <v>2887</v>
      </c>
      <c r="AG21" s="116" t="s">
        <v>2888</v>
      </c>
      <c r="AH21" s="116"/>
      <c r="AI21" s="116"/>
      <c r="AJ21" s="116"/>
      <c r="AK21" s="116" t="s">
        <v>2889</v>
      </c>
      <c r="AL21" s="116" t="s">
        <v>2871</v>
      </c>
      <c r="AM21" s="116"/>
      <c r="AN21" s="116" t="s">
        <v>2890</v>
      </c>
      <c r="AO21" s="116" t="s">
        <v>2891</v>
      </c>
      <c r="AP21" s="116" t="s">
        <v>2892</v>
      </c>
      <c r="AQ21" s="116"/>
      <c r="AR21" s="116"/>
      <c r="AS21" s="116" t="s">
        <v>2893</v>
      </c>
      <c r="AT21" s="116" t="s">
        <v>2894</v>
      </c>
      <c r="AU21" s="116" t="s">
        <v>2895</v>
      </c>
      <c r="AV21" s="116"/>
      <c r="AW21" s="116" t="s">
        <v>2896</v>
      </c>
      <c r="AX21" s="116"/>
      <c r="AY21" s="116"/>
      <c r="AZ21" s="116" t="s">
        <v>2897</v>
      </c>
      <c r="BA21" s="116" t="s">
        <v>2898</v>
      </c>
      <c r="BB21" s="113"/>
    </row>
    <row r="22" spans="1:54" customFormat="1" ht="12.75" customHeight="1">
      <c r="A22" s="116"/>
      <c r="B22" s="224"/>
      <c r="C22" s="116" t="s">
        <v>1378</v>
      </c>
      <c r="D22" s="116"/>
      <c r="E22" s="116" t="s">
        <v>1379</v>
      </c>
      <c r="F22" s="116"/>
      <c r="G22" s="116"/>
      <c r="H22" s="116"/>
      <c r="I22" s="116" t="s">
        <v>1380</v>
      </c>
      <c r="J22" s="116" t="s">
        <v>2899</v>
      </c>
      <c r="K22" s="116" t="s">
        <v>2900</v>
      </c>
      <c r="L22" s="116" t="s">
        <v>2901</v>
      </c>
      <c r="M22" s="116" t="s">
        <v>2902</v>
      </c>
      <c r="N22" s="116" t="s">
        <v>2903</v>
      </c>
      <c r="O22" s="116" t="s">
        <v>2904</v>
      </c>
      <c r="P22" s="116" t="s">
        <v>1386</v>
      </c>
      <c r="Q22" s="116"/>
      <c r="R22" s="116"/>
      <c r="S22" s="116" t="s">
        <v>2905</v>
      </c>
      <c r="T22" s="116" t="s">
        <v>2906</v>
      </c>
      <c r="U22" s="116" t="s">
        <v>1389</v>
      </c>
      <c r="V22" s="116"/>
      <c r="W22" s="116" t="s">
        <v>2907</v>
      </c>
      <c r="X22" s="116" t="s">
        <v>2908</v>
      </c>
      <c r="Y22" s="116" t="s">
        <v>1392</v>
      </c>
      <c r="Z22" s="116"/>
      <c r="AA22" s="116"/>
      <c r="AB22" s="116"/>
      <c r="AC22" s="116" t="s">
        <v>2909</v>
      </c>
      <c r="AD22" s="116" t="s">
        <v>1394</v>
      </c>
      <c r="AE22" s="116" t="s">
        <v>2910</v>
      </c>
      <c r="AF22" s="116" t="s">
        <v>1396</v>
      </c>
      <c r="AG22" s="116" t="s">
        <v>1397</v>
      </c>
      <c r="AH22" s="116"/>
      <c r="AI22" s="116"/>
      <c r="AJ22" s="116"/>
      <c r="AK22" s="116" t="s">
        <v>1524</v>
      </c>
      <c r="AL22" s="116" t="s">
        <v>2901</v>
      </c>
      <c r="AM22" s="116"/>
      <c r="AN22" s="116" t="s">
        <v>2911</v>
      </c>
      <c r="AO22" s="116" t="s">
        <v>2912</v>
      </c>
      <c r="AP22" s="116" t="s">
        <v>1401</v>
      </c>
      <c r="AQ22" s="116"/>
      <c r="AR22" s="116"/>
      <c r="AS22" s="116" t="s">
        <v>2913</v>
      </c>
      <c r="AT22" s="116" t="s">
        <v>1403</v>
      </c>
      <c r="AU22" s="116" t="s">
        <v>2914</v>
      </c>
      <c r="AV22" s="116"/>
      <c r="AW22" s="116" t="s">
        <v>2915</v>
      </c>
      <c r="AX22" s="116"/>
      <c r="AY22" s="116"/>
      <c r="AZ22" s="116" t="s">
        <v>1379</v>
      </c>
      <c r="BA22" s="116" t="s">
        <v>2916</v>
      </c>
      <c r="BB22" s="113"/>
    </row>
    <row r="23" spans="1:54" customFormat="1">
      <c r="A23" s="18"/>
      <c r="B23" s="224"/>
      <c r="C23" s="120" t="s">
        <v>2917</v>
      </c>
      <c r="D23" s="18"/>
      <c r="E23" s="116" t="s">
        <v>2918</v>
      </c>
      <c r="F23" s="18"/>
      <c r="G23" s="18"/>
      <c r="H23" s="18"/>
      <c r="I23" s="116" t="s">
        <v>2919</v>
      </c>
      <c r="J23" s="116" t="s">
        <v>2920</v>
      </c>
      <c r="K23" s="116" t="s">
        <v>2921</v>
      </c>
      <c r="L23" s="116" t="s">
        <v>2922</v>
      </c>
      <c r="M23" s="116" t="s">
        <v>2923</v>
      </c>
      <c r="N23" s="116" t="s">
        <v>2924</v>
      </c>
      <c r="O23" s="116" t="s">
        <v>2925</v>
      </c>
      <c r="P23" s="116" t="s">
        <v>2926</v>
      </c>
      <c r="Q23" s="18"/>
      <c r="R23" s="18"/>
      <c r="S23" s="116" t="s">
        <v>2927</v>
      </c>
      <c r="T23" s="116" t="s">
        <v>2928</v>
      </c>
      <c r="U23" s="116" t="s">
        <v>2929</v>
      </c>
      <c r="V23" s="18"/>
      <c r="W23" s="116" t="s">
        <v>2930</v>
      </c>
      <c r="X23" s="116" t="s">
        <v>2931</v>
      </c>
      <c r="Y23" s="116" t="s">
        <v>2932</v>
      </c>
      <c r="Z23" s="18"/>
      <c r="AA23" s="18"/>
      <c r="AB23" s="18"/>
      <c r="AC23" s="116" t="s">
        <v>2933</v>
      </c>
      <c r="AD23" s="116" t="s">
        <v>2934</v>
      </c>
      <c r="AE23" s="116" t="s">
        <v>2935</v>
      </c>
      <c r="AF23" s="116" t="s">
        <v>2936</v>
      </c>
      <c r="AG23" s="116" t="s">
        <v>2937</v>
      </c>
      <c r="AH23" s="18"/>
      <c r="AI23" s="18"/>
      <c r="AJ23" s="18"/>
      <c r="AK23" s="116" t="s">
        <v>2938</v>
      </c>
      <c r="AL23" s="116" t="s">
        <v>2939</v>
      </c>
      <c r="AM23" s="18"/>
      <c r="AN23" s="116" t="s">
        <v>2940</v>
      </c>
      <c r="AO23" s="116" t="s">
        <v>2941</v>
      </c>
      <c r="AP23" s="116" t="s">
        <v>2942</v>
      </c>
      <c r="AQ23" s="18"/>
      <c r="AR23" s="18"/>
      <c r="AS23" s="116" t="s">
        <v>2943</v>
      </c>
      <c r="AT23" s="116" t="s">
        <v>2944</v>
      </c>
      <c r="AU23" s="116" t="s">
        <v>2945</v>
      </c>
      <c r="AV23" s="18"/>
      <c r="AW23" s="116" t="s">
        <v>2946</v>
      </c>
      <c r="AX23" s="18"/>
      <c r="AY23" s="18"/>
      <c r="AZ23" s="116" t="s">
        <v>2947</v>
      </c>
      <c r="BA23" s="116" t="s">
        <v>2948</v>
      </c>
      <c r="BB23" s="113"/>
    </row>
    <row r="24" spans="1:54" customFormat="1" ht="12.75" customHeight="1">
      <c r="A24" s="113" t="s">
        <v>849</v>
      </c>
      <c r="B24" s="224"/>
      <c r="C24" s="119" t="str">
        <f>SUBSTITUTE(SUBSTITUTE(SUBSTITUTE(SUBSTITUTE(SUBSTITUTE(SUBSTITUTE(SUBSTITUTE(SUBSTITUTE(SUBSTITUTE(SUBSTITUTE(SUBSTITUTE(SUBSTITUTE(SUBSTITUTE(SUBSTITUTE(SUBSTITUTE(C$19,$A$54,C$54),$A$55,C$55),$A$56,C$56),$A$57,C$57),$A$58,C$58),$A$59,C$59),$A$60,C$60),$A$61,C$61),$A$62,C$62),$A$63,C$63),$A$64,C$64),$A$65,C$65),$A$66,C$66),$A$67,C$67),$A$68,C$68)</f>
        <v>If you were about to buy a/an [[ product_name ]], how would this ad affect your consideration of [[ brand_name ]]?</v>
      </c>
      <c r="D24" s="120" t="str">
        <f>Optimized!$D44</f>
        <v>If you were about to buy a/an [[ product_name ]], how would this ad affect your consideration of [[ brand_name ]]?</v>
      </c>
      <c r="E24" s="119" t="str">
        <f>SUBSTITUTE(SUBSTITUTE(SUBSTITUTE(SUBSTITUTE(SUBSTITUTE(SUBSTITUTE(SUBSTITUTE(SUBSTITUTE(SUBSTITUTE(SUBSTITUTE(SUBSTITUTE(SUBSTITUTE(SUBSTITUTE(SUBSTITUTE(SUBSTITUTE(E$19,$A$54,E$54),$A$55,E$55),$A$56,E$56),$A$57,E$57),$A$58,E$58),$A$59,E$59),$A$60,E$60),$A$61,E$61),$A$62,E$62),$A$63,E$63),$A$64,E$64),$A$65,E$65),$A$66,E$66),$A$67,E$67),$A$68,E$68)</f>
        <v>Si estuvieses pensando en comprar una/un [[ product_name ]], ¿cómo afectaría este comercial tu consideración de [[ brand_name ]]?</v>
      </c>
      <c r="F24" s="120" t="str">
        <f>Optimized!$D44</f>
        <v>If you were about to buy a/an [[ product_name ]], how would this ad affect your consideration of [[ brand_name ]]?</v>
      </c>
      <c r="G24" s="120" t="str">
        <f>Optimized!$F44</f>
        <v xml:space="preserve">Se você fosse comprar um/uma [[ product_name ]], como você acha que esse comercial vai afetar a sua consideração de [[ brand_name ]]? </v>
      </c>
      <c r="H24" s="120" t="str">
        <f>Optimized!$O44</f>
        <v>If you were about to buy a/an [[ product_name ]], how would this ad affect your consideration of [[ brand_name ]]?</v>
      </c>
      <c r="I24" s="119" t="str">
        <f t="shared" ref="I24:P24" si="7">SUBSTITUTE(SUBSTITUTE(SUBSTITUTE(SUBSTITUTE(SUBSTITUTE(SUBSTITUTE(SUBSTITUTE(SUBSTITUTE(SUBSTITUTE(SUBSTITUTE(SUBSTITUTE(SUBSTITUTE(SUBSTITUTE(SUBSTITUTE(SUBSTITUTE(I$19,$A$54,I$54),$A$55,I$55),$A$56,I$56),$A$57,I$57),$A$58,I$58),$A$59,I$59),$A$60,I$60),$A$61,I$61),$A$62,I$62),$A$63,I$63),$A$64,I$64),$A$65,I$65),$A$66,I$66),$A$67,I$67),$A$68,I$68)</f>
        <v>Si vous prévoyiez de vous acheter un/une/des [[ product_name ]] actuel, dans quelle mesure cette publicité affecterait-elle votre prise en considération de [[ brand_name ]]?</v>
      </c>
      <c r="J24" s="119" t="str">
        <f t="shared" si="7"/>
        <v>Si estuvieses pensando en comprar una/un [[ product_name ]], ¿cómo afectaría este comercial tu consideración de [[ brand_name ]]?</v>
      </c>
      <c r="K24" s="119" t="str">
        <f t="shared" si="7"/>
        <v>如果您想购买 [[ product_name ]]，您认为这个广告对您考虑[[ brand_name ]]这个品牌的情况会产生怎样的影响呢？</v>
      </c>
      <c r="L24" s="119" t="str">
        <f t="shared" si="7"/>
        <v>Si fuera a comprar una/un [[ product_name ]], ¿cómo influirá el anuncio en su consideración de [[ brand_name ]]?</v>
      </c>
      <c r="M24" s="119" t="str">
        <f t="shared" si="7"/>
        <v>Nakolik tato reklama ovlivní Vaše uvažování o značce [[ brand_name_N ]], v případě, že byste chtěl/a koupit [[ product_name_I ]]?</v>
      </c>
      <c r="N24" s="119" t="str">
        <f t="shared" si="7"/>
        <v>Hvis du skulle købe en/et [[ product_name ]], hvordan vil reklamen påvirke dine overvejelser i forhold til [[ brand_name ]]?</v>
      </c>
      <c r="O24" s="119" t="str">
        <f t="shared" si="7"/>
        <v>لو كنت بشتري [product_name], ازاي الاعلان ده هيأثر علي اختيارك ل [brand_name]؟</v>
      </c>
      <c r="P24" s="119" t="str">
        <f t="shared" si="7"/>
        <v>Jos olisit ostamassa [[ product_name ]]-tuotetta, miten tämä mainos vaikuttaisi mainoksen tuotemerkin harkintaasi?</v>
      </c>
      <c r="Q24" s="120" t="str">
        <f>Optimized!$K44</f>
        <v>Si vous deviez acheter un/une [[ product_name ]], dans quelle mesure cette publicité influencerait-elle votre comportement à l’égard de/d’ [[ brand_name ]] ?</v>
      </c>
      <c r="R24" s="120" t="str">
        <f>Optimized!$G44</f>
        <v>Wenn Sie dabei wären, (sich) ein/eine/einen [[ product_name ]] zu kaufen, inwieweit wird sich diese Werbung darauf auswirken, ob Sie [[ brand_name ]] in Erwägung ziehen?</v>
      </c>
      <c r="S24" s="119" t="str">
        <f>SUBSTITUTE(SUBSTITUTE(SUBSTITUTE(SUBSTITUTE(SUBSTITUTE(SUBSTITUTE(SUBSTITUTE(SUBSTITUTE(SUBSTITUTE(SUBSTITUTE(SUBSTITUTE(SUBSTITUTE(SUBSTITUTE(SUBSTITUTE(SUBSTITUTE(S$19,$A$54,S$54),$A$55,S$55),$A$56,S$56),$A$57,S$57),$A$58,S$58),$A$59,S$59),$A$60,S$60),$A$61,S$61),$A$62,S$62),$A$63,S$63),$A$64,S$64),$A$65,S$65),$A$66,S$66),$A$67,S$67),$A$68,S$68)</f>
        <v>Εάν ήταν να αγοράσετε μία [[ product_name ]], πόσο πιστεύετε ότι η διαφήμιση θα σας επηρέαζε στο να λάβετε υπόψη σας την [[ brand_name ]];</v>
      </c>
      <c r="T24" s="119" t="str">
        <f>SUBSTITUTE(SUBSTITUTE(SUBSTITUTE(SUBSTITUTE(SUBSTITUTE(SUBSTITUTE(SUBSTITUTE(SUBSTITUTE(SUBSTITUTE(SUBSTITUTE(SUBSTITUTE(SUBSTITUTE(SUBSTITUTE(SUBSTITUTE(SUBSTITUTE(T$19,$A$54,T$54),$A$55,T$55),$A$56,T$56),$A$57,T$57),$A$58,T$58),$A$59,T$59),$A$60,T$60),$A$61,T$61),$A$62,T$62),$A$63,T$63),$A$64,T$64),$A$65,T$65),$A$66,T$66),$A$67,T$67),$A$68,T$68)</f>
        <v>如果您將要購買 [[ product_name ]], 您認為呢個廣告將會點樣影響您考慮[[ brand_name ]] 呢?</v>
      </c>
      <c r="U24" s="119" t="str">
        <f>SUBSTITUTE(SUBSTITUTE(SUBSTITUTE(SUBSTITUTE(SUBSTITUTE(SUBSTITUTE(SUBSTITUTE(SUBSTITUTE(SUBSTITUTE(SUBSTITUTE(SUBSTITUTE(SUBSTITUTE(SUBSTITUTE(SUBSTITUTE(SUBSTITUTE(U$19,$A$54,U$54),$A$55,U$55),$A$56,U$56),$A$57,U$57),$A$58,U$58),$A$59,U$59),$A$60,U$60),$A$61,U$61),$A$62,U$62),$A$63,U$63),$A$64,U$64),$A$65,U$65),$A$66,U$66),$A$67,U$67),$A$68,U$68)</f>
        <v>Ha Ön most [[ product_name ]]-t szeretne venni, mit gondol, hogyan fogja ez a reklám befolyásolni Önt a(z) [[ brand_name ]] márka fontolóra vételében?</v>
      </c>
      <c r="V24" s="120" t="str">
        <f>Optimized!$D44</f>
        <v>If you were about to buy a/an [[ product_name ]], how would this ad affect your consideration of [[ brand_name ]]?</v>
      </c>
      <c r="W24" s="119" t="str">
        <f>SUBSTITUTE(SUBSTITUTE(SUBSTITUTE(SUBSTITUTE(SUBSTITUTE(SUBSTITUTE(SUBSTITUTE(SUBSTITUTE(SUBSTITUTE(SUBSTITUTE(SUBSTITUTE(SUBSTITUTE(SUBSTITUTE(SUBSTITUTE(SUBSTITUTE(W$19,$A$54,W$54),$A$55,W$55),$A$56,W$56),$A$57,W$57),$A$58,W$58),$A$59,W$59),$A$60,W$60),$A$61,W$61),$A$62,W$62),$A$63,W$63),$A$64,W$64),$A$65,W$65),$A$66,W$66),$A$67,W$67),$A$68,W$68)</f>
        <v>यदि आपने [[ product_name ]] खरीदने के बारे में सोचा था तो, यह विज्ञापन आपके [[ brand_name ]] को विचार में लेने की संभावना पर कैसा असर करेगा</v>
      </c>
      <c r="X24" s="119" t="str">
        <f>SUBSTITUTE(SUBSTITUTE(SUBSTITUTE(SUBSTITUTE(SUBSTITUTE(SUBSTITUTE(SUBSTITUTE(SUBSTITUTE(SUBSTITUTE(SUBSTITUTE(SUBSTITUTE(SUBSTITUTE(SUBSTITUTE(SUBSTITUTE(SUBSTITUTE(X$19,$A$54,X$54),$A$55,X$55),$A$56,X$56),$A$57,X$57),$A$58,X$58),$A$59,X$59),$A$60,X$60),$A$61,X$61),$A$62,X$62),$A$63,X$63),$A$64,X$64),$A$65,X$65),$A$66,X$66),$A$67,X$67),$A$68,X$68)</f>
        <v>यदि आपने [[ product_name ]] खरीदने के बारे में सोचा था तो, यह  विज्ञापन आपके [[ brand_name ]] को ध्यान में लेने की संभावना पर कैसा असर करेगा?</v>
      </c>
      <c r="Y24" s="119" t="str">
        <f>SUBSTITUTE(SUBSTITUTE(SUBSTITUTE(SUBSTITUTE(SUBSTITUTE(SUBSTITUTE(SUBSTITUTE(SUBSTITUTE(SUBSTITUTE(SUBSTITUTE(SUBSTITUTE(SUBSTITUTE(SUBSTITUTE(SUBSTITUTE(SUBSTITUTE(Y$19,$A$54,Y$54),$A$55,Y$55),$A$56,Y$56),$A$57,Y$57),$A$58,Y$58),$A$59,Y$59),$A$60,Y$60),$A$61,Y$61),$A$62,Y$62),$A$63,Y$63),$A$64,Y$64),$A$65,Y$65),$A$66,Y$66),$A$67,Y$67),$A$68,Y$68)</f>
        <v>நீங்கள் [[product name]] வாங்குவதாக இருந்ததால் [[brand name]] ஐ கருதுவதில் இந்த விளம்பரம் எந்த மாதிரி தாக்கத்தை ஏற்படுத்தும்?</v>
      </c>
      <c r="Z24" s="120" t="str">
        <f>Optimized!$L44</f>
        <v>Jika anda ingin membeli [[ product_name ]] sekarang ini, bagaimanakah iklan ini mempengaruhi pertimbangan anda terhadap [[ brand_name ]]?</v>
      </c>
      <c r="AA24" s="120" t="str">
        <f>Optimized!$D44</f>
        <v>If you were about to buy a/an [[ product_name ]], how would this ad affect your consideration of [[ brand_name ]]?</v>
      </c>
      <c r="AB24" s="120" t="str">
        <f>Optimized!$H44</f>
        <v>Se Lei avesse intenzione di acquistare un/una [[ product_name ]], in quale modo questa pubblicità modificherebbe la Sua considerazione nei confronti di [[ brand_name ]]?</v>
      </c>
      <c r="AC24" s="119" t="str">
        <f>SUBSTITUTE(SUBSTITUTE(SUBSTITUTE(SUBSTITUTE(SUBSTITUTE(SUBSTITUTE(SUBSTITUTE(SUBSTITUTE(SUBSTITUTE(SUBSTITUTE(SUBSTITUTE(SUBSTITUTE(SUBSTITUTE(SUBSTITUTE(SUBSTITUTE(AC$19,$A$54,AC$54),$A$55,AC$55),$A$56,AC$56),$A$57,AC$57),$A$58,AC$58),$A$59,AC$59),$A$60,AC$60),$A$61,AC$61),$A$62,AC$62),$A$63,AC$63),$A$64,AC$64),$A$65,AC$65),$A$66,AC$66),$A$67,AC$67),$A$68,AC$68)</f>
        <v>この[[ brand_name ]]のコマーシャルをご覧になって、[[ product_name ]]をNot applicableとしたら、どの程度[[ brand_name ]]を検討したいと思いますか。このコマーシャルを見て…</v>
      </c>
      <c r="AD24" s="119" t="str">
        <f>SUBSTITUTE(SUBSTITUTE(SUBSTITUTE(SUBSTITUTE(SUBSTITUTE(SUBSTITUTE(SUBSTITUTE(SUBSTITUTE(SUBSTITUTE(SUBSTITUTE(SUBSTITUTE(SUBSTITUTE(SUBSTITUTE(SUBSTITUTE(SUBSTITUTE(AD$19,$A$54,AD$54),$A$55,AD$55),$A$56,AD$56),$A$57,AD$57),$A$58,AD$58),$A$59,AD$59),$A$60,AD$60),$A$61,AD$61),$A$62,AD$62),$A$63,AD$63),$A$64,AD$64),$A$65,AD$65),$A$66,AD$66),$A$67,AD$67),$A$68,AD$68)</f>
        <v>لو كنت بصدد شراء [[ product_name ]]، كيف سيؤثر هذا الاعلان على تفكيرك في [[ brand_name ]] ؟</v>
      </c>
      <c r="AE24" s="119" t="str">
        <f>SUBSTITUTE(SUBSTITUTE(SUBSTITUTE(SUBSTITUTE(SUBSTITUTE(SUBSTITUTE(SUBSTITUTE(SUBSTITUTE(SUBSTITUTE(SUBSTITUTE(SUBSTITUTE(SUBSTITUTE(SUBSTITUTE(SUBSTITUTE(SUBSTITUTE(AE$19,$A$54,AE$54),$A$55,AE$55),$A$56,AE$56),$A$57,AE$57),$A$58,AE$58),$A$59,AE$59),$A$60,AE$60),$A$61,AE$61),$A$62,AE$62),$A$63,AE$63),$A$64,AE$64),$A$65,AE$65),$A$66,AE$66),$A$67,AE$67),$A$68,AE$68)</f>
        <v xml:space="preserve">지금 방금 보신 광고를 생각해주십시오. [[ product_name ]]을/를 지금 막 구매 하신다면, 이 광고가 귀하께서 [[ brand_name ]]을/를 구입/교체/대체하는데에 어떤 영향을 미칠 것 같습니까? </v>
      </c>
      <c r="AF24" s="119" t="str">
        <f>SUBSTITUTE(SUBSTITUTE(SUBSTITUTE(SUBSTITUTE(SUBSTITUTE(SUBSTITUTE(SUBSTITUTE(SUBSTITUTE(SUBSTITUTE(SUBSTITUTE(SUBSTITUTE(SUBSTITUTE(SUBSTITUTE(SUBSTITUTE(SUBSTITUTE(AF$19,$A$54,AF$54),$A$55,AF$55),$A$56,AF$56),$A$57,AF$57),$A$58,AF$58),$A$59,AF$59),$A$60,AF$60),$A$61,AF$61),$A$62,AF$62),$A$63,AF$63),$A$64,AF$64),$A$65,AF$65),$A$66,AF$66),$A$67,AF$67),$A$68,AF$68)</f>
        <v>如果您即将购买 [[ product_name ]]时，这则广告将如何影响您对[[ brand_name ]]的考虑？</v>
      </c>
      <c r="AG24" s="119" t="str">
        <f>SUBSTITUTE(SUBSTITUTE(SUBSTITUTE(SUBSTITUTE(SUBSTITUTE(SUBSTITUTE(SUBSTITUTE(SUBSTITUTE(SUBSTITUTE(SUBSTITUTE(SUBSTITUTE(SUBSTITUTE(SUBSTITUTE(SUBSTITUTE(SUBSTITUTE(AG$19,$A$54,AG$54),$A$55,AG$55),$A$56,AG$56),$A$57,AG$57),$A$58,AG$58),$A$59,AG$59),$A$60,AG$60),$A$61,AG$61),$A$62,AG$62),$A$63,AG$63),$A$64,AG$64),$A$65,AG$65),$A$66,AG$66),$A$67,AG$67),$A$68,AG$68)</f>
        <v>Jika anda akan membeli [[ product_name ]], bagaimanakah iklan ini akan mempengaruhi pertimbangan anda terhadap [[ brand_name ]]?</v>
      </c>
      <c r="AH24" s="120" t="str">
        <f>Optimized!$M44</f>
        <v>Si fueras a comprar una/un [[ product_name ]], ¿cómo influirá el anuncio en tu consideración de [[ brand_name ]]?</v>
      </c>
      <c r="AI24" s="120" t="str">
        <f>Optimized!$I44</f>
        <v>Als u een [[ product_name ]]  zou gaan kopen, hoe denkt u dan dat deze reclame uw overweging van [[ brand_name ]] zal beïnvloeden?</v>
      </c>
      <c r="AJ24" s="120" t="str">
        <f>Optimized!$D44</f>
        <v>If you were about to buy a/an [[ product_name ]], how would this ad affect your consideration of [[ brand_name ]]?</v>
      </c>
      <c r="AK24" s="119" t="str">
        <f>SUBSTITUTE(SUBSTITUTE(SUBSTITUTE(SUBSTITUTE(SUBSTITUTE(SUBSTITUTE(SUBSTITUTE(SUBSTITUTE(SUBSTITUTE(SUBSTITUTE(SUBSTITUTE(SUBSTITUTE(SUBSTITUTE(SUBSTITUTE(SUBSTITUTE(AK$19,$A$54,AK$54),$A$55,AK$55),$A$56,AK$56),$A$57,AK$57),$A$58,AK$58),$A$59,AK$59),$A$60,AK$60),$A$61,AK$61),$A$62,AK$62),$A$63,AK$63),$A$64,AK$64),$A$65,AK$65),$A$66,AK$66),$A$67,AK$67),$A$68,AK$68)</f>
        <v>Hvis du skulle kjøpe en/ett [[ product_name ]], hvordan tror du reklamen vil påvirke dine overveielser i forhold til [[ brand_name ]]?</v>
      </c>
      <c r="AL24" s="119" t="str">
        <f>SUBSTITUTE(SUBSTITUTE(SUBSTITUTE(SUBSTITUTE(SUBSTITUTE(SUBSTITUTE(SUBSTITUTE(SUBSTITUTE(SUBSTITUTE(SUBSTITUTE(SUBSTITUTE(SUBSTITUTE(SUBSTITUTE(SUBSTITUTE(SUBSTITUTE(AL$19,$A$54,AL$54),$A$55,AL$55),$A$56,AL$56),$A$57,AL$57),$A$58,AL$58),$A$59,AL$59),$A$60,AL$60),$A$61,AL$61),$A$62,AL$62),$A$63,AL$63),$A$64,AL$64),$A$65,AL$65),$A$66,AL$66),$A$67,AL$67),$A$68,AL$68)</f>
        <v>Si fuera a comprar una/un [[ product_name ]], ¿cómo influirá el anuncio en su consideración de [[ brand_name ]]?</v>
      </c>
      <c r="AM24" s="120" t="str">
        <f>Optimized!$N44</f>
        <v>Kung bibili ka ng/sa [[ product_name ]], paano maapektuhan ng patalastas ang pagkonsidera mo ng [[ brand_name ]]?</v>
      </c>
      <c r="AN24" s="119" t="str">
        <f>SUBSTITUTE(SUBSTITUTE(SUBSTITUTE(SUBSTITUTE(SUBSTITUTE(SUBSTITUTE(SUBSTITUTE(SUBSTITUTE(SUBSTITUTE(SUBSTITUTE(SUBSTITUTE(SUBSTITUTE(SUBSTITUTE(SUBSTITUTE(SUBSTITUTE(AN$19,$A$54,AN$54),$A$55,AN$55),$A$56,AN$56),$A$57,AN$57),$A$58,AN$58),$A$59,AN$59),$A$60,AN$60),$A$61,AN$61),$A$62,AN$62),$A$63,AN$63),$A$64,AN$64),$A$65,AN$65),$A$66,AN$66),$A$67,AN$67),$A$68,AN$68)</f>
        <v>Proszę pomyśleć o reklamie, którą widział(a) Pan(i) przed chwilą. Jak ta reklama wpłynęłaby na rozważanie przez Pana(ią) zakupu [[ brand name_G ]], gdyby miał(a) Pan(i) kupić [[ product_name_A ]]?</v>
      </c>
      <c r="AO24" s="119" t="str">
        <f>SUBSTITUTE(SUBSTITUTE(SUBSTITUTE(SUBSTITUTE(SUBSTITUTE(SUBSTITUTE(SUBSTITUTE(SUBSTITUTE(SUBSTITUTE(SUBSTITUTE(SUBSTITUTE(SUBSTITUTE(SUBSTITUTE(SUBSTITUTE(SUBSTITUTE(AO$19,$A$54,AO$54),$A$55,AO$55),$A$56,AO$56),$A$57,AO$57),$A$58,AO$58),$A$59,AO$59),$A$60,AO$60),$A$61,AO$61),$A$62,AO$62),$A$63,AO$63),$A$64,AO$64),$A$65,AO$65),$A$66,AO$66),$A$67,AO$67),$A$68,AO$68)</f>
        <v>Se fosse comprar um [[ product_name ]], como pensa que este anúncio poderia influenciar a consideração por [[ brand_name ]]?</v>
      </c>
      <c r="AP24" s="119" t="str">
        <f>SUBSTITUTE(SUBSTITUTE(SUBSTITUTE(SUBSTITUTE(SUBSTITUTE(SUBSTITUTE(SUBSTITUTE(SUBSTITUTE(SUBSTITUTE(SUBSTITUTE(SUBSTITUTE(SUBSTITUTE(SUBSTITUTE(SUBSTITUTE(SUBSTITUTE(AP$19,$A$54,AP$54),$A$55,AP$55),$A$56,AP$56),$A$57,AP$57),$A$58,AP$58),$A$59,AP$59),$A$60,AP$60),$A$61,AP$61),$A$62,AP$62),$A$63,AP$63),$A$64,AP$64),$A$65,AP$65),$A$66,AP$66),$A$67,AP$67),$A$68,AP$68)</f>
        <v>Daca ati fi pe punctul de a cumpara un/o [[ product_name ]], cum va schimba aceasta reclama ceea ce credeti despre [[ brand_name ]]?</v>
      </c>
      <c r="AQ24" s="120" t="str">
        <f>Optimized!$D44</f>
        <v>If you were about to buy a/an [[ product_name ]], how would this ad affect your consideration of [[ brand_name ]]?</v>
      </c>
      <c r="AR24" s="120" t="str">
        <f>Optimized!$D44</f>
        <v>If you were about to buy a/an [[ product_name ]], how would this ad affect your consideration of [[ brand_name ]]?</v>
      </c>
      <c r="AS24" s="119" t="str">
        <f>SUBSTITUTE(SUBSTITUTE(SUBSTITUTE(SUBSTITUTE(SUBSTITUTE(SUBSTITUTE(SUBSTITUTE(SUBSTITUTE(SUBSTITUTE(SUBSTITUTE(SUBSTITUTE(SUBSTITUTE(SUBSTITUTE(SUBSTITUTE(SUBSTITUTE(AS$19,$A$54,AS$54),$A$55,AS$55),$A$56,AS$56),$A$57,AS$57),$A$58,AS$58),$A$59,AS$59),$A$60,AS$60),$A$61,AS$61),$A$62,AS$62),$A$63,AS$63),$A$64,AS$64),$A$65,AS$65),$A$66,AS$66),$A$67,AS$67),$A$68,AS$68)</f>
        <v>Si estuvieras a punto de comprar un [[ product_name ]], ¿cómo crees que el anuncio influiría en tu consideración de [[ brand_name ]]?</v>
      </c>
      <c r="AT24" s="119" t="str">
        <f>SUBSTITUTE(SUBSTITUTE(SUBSTITUTE(SUBSTITUTE(SUBSTITUTE(SUBSTITUTE(SUBSTITUTE(SUBSTITUTE(SUBSTITUTE(SUBSTITUTE(SUBSTITUTE(SUBSTITUTE(SUBSTITUTE(SUBSTITUTE(SUBSTITUTE(AT$19,$A$54,AT$54),$A$55,AT$55),$A$56,AT$56),$A$57,AT$57),$A$58,AT$58),$A$59,AT$59),$A$60,AT$60),$A$61,AT$61),$A$62,AT$62),$A$63,AT$63),$A$64,AT$64),$A$65,AT$65),$A$66,AT$66),$A$67,AT$67),$A$68,AT$68)</f>
        <v>Om du skulle köpa en/ett [[ product_name ]], hur skulle reklamen då påverka din benägenhet att välja [[ brand_name ]]?</v>
      </c>
      <c r="AU24" s="119" t="str">
        <f>SUBSTITUTE(SUBSTITUTE(SUBSTITUTE(SUBSTITUTE(SUBSTITUTE(SUBSTITUTE(SUBSTITUTE(SUBSTITUTE(SUBSTITUTE(SUBSTITUTE(SUBSTITUTE(SUBSTITUTE(SUBSTITUTE(SUBSTITUTE(SUBSTITUTE(AU$19,$A$54,AU$54),$A$55,AU$55),$A$56,AU$56),$A$57,AU$57),$A$58,AU$58),$A$59,AU$59),$A$60,AU$60),$A$61,AU$61),$A$62,AU$62),$A$63,AU$63),$A$64,AU$64),$A$65,AU$65),$A$66,AU$66),$A$67,AU$67),$A$68,AU$68)</f>
        <v>如果您將要購買 [[ product_name ]]，請問這個廣告如何影響您對於[[ brand_name ]] 的考量？</v>
      </c>
      <c r="AV24" s="120" t="str">
        <f>Optimized!$J44</f>
        <v>ขอให้คุณนึกถึงโฆษณาของ [[ brand_name ]] ที่คุณพึ่งดูนะคะ/ครับ ถ้าคุณอยากจะซื้อ [[ product_name ]] โฆษณานี้จะมีผลต่อการพิจารณายี่ห้อ [[ brand_name ]] ของคุณอย่างไรคะ/ครับ?</v>
      </c>
      <c r="AW24" s="119" t="str">
        <f>SUBSTITUTE(SUBSTITUTE(SUBSTITUTE(SUBSTITUTE(SUBSTITUTE(SUBSTITUTE(SUBSTITUTE(SUBSTITUTE(SUBSTITUTE(SUBSTITUTE(SUBSTITUTE(SUBSTITUTE(SUBSTITUTE(SUBSTITUTE(SUBSTITUTE(AW$19,$A$54,AW$54),$A$55,AW$55),$A$56,AW$56),$A$57,AW$57),$A$58,AW$58),$A$59,AW$59),$A$60,AW$60),$A$61,AW$61),$A$62,AW$62),$A$63,AW$63),$A$64,AW$64),$A$65,AW$65),$A$66,AW$66),$A$67,AW$67),$A$68,AW$68)</f>
        <v>product name] satın aldığınızı düşünürseniz, bu reklam [[ brand_name ]] seçiminizde ne kadar etkili olacaktır?</v>
      </c>
      <c r="AX24" s="119" t="str">
        <f>SUBSTITUTE(SUBSTITUTE(SUBSTITUTE(SUBSTITUTE(SUBSTITUTE(SUBSTITUTE(SUBSTITUTE(SUBSTITUTE(SUBSTITUTE(SUBSTITUTE(SUBSTITUTE(SUBSTITUTE(SUBSTITUTE(SUBSTITUTE(SUBSTITUTE(AX$19,$A$54,AX$54),$A$55,AX$55),$A$56,AX$56),$A$57,AX$57),$A$58,AX$58),$A$59,AX$59),$A$60,AX$60),$A$61,AX$61),$A$62,AX$62),$A$63,AX$63),$A$64,AX$64),$A$65,AX$65),$A$66,AX$66),$A$67,AX$67),$A$68,AX$68)</f>
        <v/>
      </c>
      <c r="AY24" s="120" t="str">
        <f>Optimized!$O44</f>
        <v>If you were about to buy a/an [[ product_name ]], how would this ad affect your consideration of [[ brand_name ]]?</v>
      </c>
      <c r="AZ24" s="119" t="str">
        <f>SUBSTITUTE(SUBSTITUTE(SUBSTITUTE(SUBSTITUTE(SUBSTITUTE(SUBSTITUTE(SUBSTITUTE(SUBSTITUTE(SUBSTITUTE(SUBSTITUTE(SUBSTITUTE(SUBSTITUTE(SUBSTITUTE(SUBSTITUTE(SUBSTITUTE(AZ$19,$A$54,AZ$54),$A$55,AZ$55),$A$56,AZ$56),$A$57,AZ$57),$A$58,AZ$58),$A$59,AZ$59),$A$60,AZ$60),$A$61,AZ$61),$A$62,AZ$62),$A$63,AZ$63),$A$64,AZ$64),$A$65,AZ$65),$A$66,AZ$66),$A$67,AZ$67),$A$68,AZ$68)</f>
        <v>Si estuviera por comprar un [[ product_name ]], ¿cómo afectaría este comercial su consideración sobre [[ brand_name ]]?</v>
      </c>
      <c r="BA24" s="119" t="str">
        <f>SUBSTITUTE(SUBSTITUTE(SUBSTITUTE(SUBSTITUTE(SUBSTITUTE(SUBSTITUTE(SUBSTITUTE(SUBSTITUTE(SUBSTITUTE(SUBSTITUTE(SUBSTITUTE(SUBSTITUTE(SUBSTITUTE(SUBSTITUTE(SUBSTITUTE(BA$19,$A$54,BA$54),$A$55,BA$55),$A$56,BA$56),$A$57,BA$57),$A$58,BA$58),$A$59,BA$59),$A$60,BA$60),$A$61,BA$61),$A$62,BA$62),$A$63,BA$63),$A$64,BA$64),$A$65,BA$65),$A$66,BA$66),$A$67,BA$67),$A$68,BA$68)</f>
        <v>Nếu Anh/Chị mua [[ product_name ]], mẫu quảng cáo ảnh hưởng như thế nào đến việc chọn [[ brand_name ]] của Anh/Chị?</v>
      </c>
      <c r="BB24" s="113"/>
    </row>
    <row r="25" spans="1:54" customFormat="1" ht="12.75" customHeight="1">
      <c r="A25" s="113" t="s">
        <v>851</v>
      </c>
      <c r="B25" s="224"/>
      <c r="C25" s="119" t="str">
        <f>SUBSTITUTE(SUBSTITUTE(SUBSTITUTE(SUBSTITUTE(SUBSTITUTE(SUBSTITUTE(SUBSTITUTE(SUBSTITUTE(SUBSTITUTE(SUBSTITUTE(SUBSTITUTE(SUBSTITUTE(SUBSTITUTE(SUBSTITUTE(SUBSTITUTE(C$20,$A$54,C$54),$A$55,C$55),$A$56,C$56),$A$57,C$57),$A$58,C$58),$A$59,C$59),$A$60,C$60),$A$61,C$61),$A$62,C$62),$A$63,C$63),$A$64,C$64),$A$65,C$65),$A$66,C$66),$A$67,C$67),$A$68,C$68)</f>
        <v>Makes me much more likely to consider [[ brand_name ]]</v>
      </c>
      <c r="D25" s="120" t="str">
        <f>Optimized!$D45</f>
        <v>Makes me much more likely to consider [[ brand_name ]]</v>
      </c>
      <c r="E25" s="119" t="str">
        <f>SUBSTITUTE(SUBSTITUTE(SUBSTITUTE(SUBSTITUTE(SUBSTITUTE(SUBSTITUTE(SUBSTITUTE(SUBSTITUTE(SUBSTITUTE(SUBSTITUTE(SUBSTITUTE(SUBSTITUTE(SUBSTITUTE(SUBSTITUTE(SUBSTITUTE(E$20,$A$54,E$54),$A$55,E$55),$A$56,E$56),$A$57,E$57),$A$58,E$58),$A$59,E$59),$A$60,E$60),$A$61,E$61),$A$62,E$62),$A$63,E$63),$A$64,E$64),$A$65,E$65),$A$66,E$66),$A$67,E$67),$A$68,E$68)</f>
        <v>Hace mucho más probable que considere una/un [[ product_name ]] [[ brand_name ]]</v>
      </c>
      <c r="F25" s="120" t="str">
        <f>Optimized!$D45</f>
        <v>Makes me much more likely to consider [[ brand_name ]]</v>
      </c>
      <c r="G25" s="120" t="str">
        <f>Optimized!$F45</f>
        <v>É muito provável que eu considere [[ brand_name ]]</v>
      </c>
      <c r="H25" s="120" t="str">
        <f>Optimized!$O45</f>
        <v>Makes me much more likely to consider [[ brand_name ]]</v>
      </c>
      <c r="I25" s="119" t="str">
        <f t="shared" ref="I25:P25" si="8">SUBSTITUTE(SUBSTITUTE(SUBSTITUTE(SUBSTITUTE(SUBSTITUTE(SUBSTITUTE(SUBSTITUTE(SUBSTITUTE(SUBSTITUTE(SUBSTITUTE(SUBSTITUTE(SUBSTITUTE(SUBSTITUTE(SUBSTITUTE(SUBSTITUTE(I$20,$A$54,I$54),$A$55,I$55),$A$56,I$56),$A$57,I$57),$A$58,I$58),$A$59,I$59),$A$60,I$60),$A$61,I$61),$A$62,I$62),$A$63,I$63),$A$64,I$64),$A$65,I$65),$A$66,I$66),$A$67,I$67),$A$68,I$68)</f>
        <v xml:space="preserve">Me rend beaucoup plus susceptible de prendre [[ brand_name ]] [[ product_name ]] en considération </v>
      </c>
      <c r="J25" s="119" t="str">
        <f t="shared" si="8"/>
        <v>Hace mucho más probable que considere [[ product_name ]] [[ brand_name ]]</v>
      </c>
      <c r="K25" s="119" t="str">
        <f t="shared" si="8"/>
        <v>我非常有可能会考虑[[ brand_name ]] [[ product_name ]]</v>
      </c>
      <c r="L25" s="119" t="str">
        <f t="shared" si="8"/>
        <v>Hace mucho más probable que considere una/un [[ product_name ]] [[ brand_name ]]</v>
      </c>
      <c r="M25" s="119" t="str">
        <f t="shared" si="8"/>
        <v>Daleko více budu uvažovat o [[ product_name_L ]] [[ brand_name_N ]]</v>
      </c>
      <c r="N25" s="119" t="str">
        <f t="shared" si="8"/>
        <v>Det er meget mere sandsynligt, at jeg vil overveje [[ brand_name ]]</v>
      </c>
      <c r="O25" s="119" t="str">
        <f t="shared" si="8"/>
        <v>يجعلني اكثر احتمالا بكثير أن اضع في إعتباري [[ brand_name ]] [[ product_name ]]</v>
      </c>
      <c r="P25" s="119" t="str">
        <f t="shared" si="8"/>
        <v>Se saisi minut vahvasti harkitsemaan mainoksen tuotemerkkiä</v>
      </c>
      <c r="Q25" s="120" t="str">
        <f>Optimized!$K45</f>
        <v>Je songerais plus fortement à [[ brand_name ]]</v>
      </c>
      <c r="R25" s="120" t="str">
        <f>Optimized!$G45</f>
        <v>Ich werde [[ brand_name ]] sehr viel stärker in Erwägung ziehen</v>
      </c>
      <c r="S25" s="119" t="str">
        <f>SUBSTITUTE(SUBSTITUTE(SUBSTITUTE(SUBSTITUTE(SUBSTITUTE(SUBSTITUTE(SUBSTITUTE(SUBSTITUTE(SUBSTITUTE(SUBSTITUTE(SUBSTITUTE(SUBSTITUTE(SUBSTITUTE(SUBSTITUTE(SUBSTITUTE(S$20,$A$54,S$54),$A$55,S$55),$A$56,S$56),$A$57,S$57),$A$58,S$58),$A$59,S$59),$A$60,S$60),$A$61,S$61),$A$62,S$62),$A$63,S$63),$A$64,S$64),$A$65,S$65),$A$66,S$66),$A$67,S$67),$A$68,S$68)</f>
        <v>Είναι πολύ πιο πιθανό να λάβω υπόψη μου τη [[ brand_name ]] [[ product_name ]]</v>
      </c>
      <c r="T25" s="119" t="str">
        <f>SUBSTITUTE(SUBSTITUTE(SUBSTITUTE(SUBSTITUTE(SUBSTITUTE(SUBSTITUTE(SUBSTITUTE(SUBSTITUTE(SUBSTITUTE(SUBSTITUTE(SUBSTITUTE(SUBSTITUTE(SUBSTITUTE(SUBSTITUTE(SUBSTITUTE(T$20,$A$54,T$54),$A$55,T$55),$A$56,T$56),$A$57,T$57),$A$58,T$58),$A$59,T$59),$A$60,T$60),$A$61,T$61),$A$62,T$62),$A$63,T$63),$A$64,T$64),$A$65,T$65),$A$66,T$66),$A$67,T$67),$A$68,T$68)</f>
        <v>令我好大可能會考慮[[ brand_name ]] [[ product_name ]]</v>
      </c>
      <c r="U25" s="119" t="str">
        <f>SUBSTITUTE(SUBSTITUTE(SUBSTITUTE(SUBSTITUTE(SUBSTITUTE(SUBSTITUTE(SUBSTITUTE(SUBSTITUTE(SUBSTITUTE(SUBSTITUTE(SUBSTITUTE(SUBSTITUTE(SUBSTITUTE(SUBSTITUTE(SUBSTITUTE(U$20,$A$54,U$54),$A$55,U$55),$A$56,U$56),$A$57,U$57),$A$58,U$58),$A$59,U$59),$A$60,U$60),$A$61,U$61),$A$62,U$62),$A$63,U$63),$A$64,U$64),$A$65,U$65),$A$66,U$66),$A$67,U$67),$A$68,U$68)</f>
        <v>Sokkal valószínűbb, hogy a(z) [[ brand_name ]] [[ product_name ]]-t választanám</v>
      </c>
      <c r="V25" s="120" t="str">
        <f>Optimized!$D45</f>
        <v>Makes me much more likely to consider [[ brand_name ]]</v>
      </c>
      <c r="W25" s="119" t="str">
        <f>SUBSTITUTE(SUBSTITUTE(SUBSTITUTE(SUBSTITUTE(SUBSTITUTE(SUBSTITUTE(SUBSTITUTE(SUBSTITUTE(SUBSTITUTE(SUBSTITUTE(SUBSTITUTE(SUBSTITUTE(SUBSTITUTE(SUBSTITUTE(SUBSTITUTE(W$20,$A$54,W$54),$A$55,W$55),$A$56,W$56),$A$57,W$57),$A$58,W$58),$A$59,W$59),$A$60,W$60),$A$61,W$61),$A$62,W$62),$A$63,W$63),$A$64,W$64),$A$65,W$65),$A$66,W$66),$A$67,W$67),$A$68,W$68)</f>
        <v>[[ brand_name ]] [[ product_name ]] को विचार में लेने की आपकी संभावना को बहुत बढ़ाता है</v>
      </c>
      <c r="X25" s="119" t="str">
        <f>SUBSTITUTE(SUBSTITUTE(SUBSTITUTE(SUBSTITUTE(SUBSTITUTE(SUBSTITUTE(SUBSTITUTE(SUBSTITUTE(SUBSTITUTE(SUBSTITUTE(SUBSTITUTE(SUBSTITUTE(SUBSTITUTE(SUBSTITUTE(SUBSTITUTE(X$20,$A$54,X$54),$A$55,X$55),$A$56,X$56),$A$57,X$57),$A$58,X$58),$A$59,X$59),$A$60,X$60),$A$61,X$61),$A$62,X$62),$A$63,X$63),$A$64,X$64),$A$65,X$65),$A$66,X$66),$A$67,X$67),$A$68,X$68)</f>
        <v>[[ complete_brand_name ]] [product name] को ध्यान में लेने की आपकी संभावना को बहुत ज्यादा बढ़ाता  है</v>
      </c>
      <c r="Y25" s="119" t="str">
        <f>SUBSTITUTE(SUBSTITUTE(SUBSTITUTE(SUBSTITUTE(SUBSTITUTE(SUBSTITUTE(SUBSTITUTE(SUBSTITUTE(SUBSTITUTE(SUBSTITUTE(SUBSTITUTE(SUBSTITUTE(SUBSTITUTE(SUBSTITUTE(SUBSTITUTE(Y$20,$A$54,Y$54),$A$55,Y$55),$A$56,Y$56),$A$57,Y$57),$A$58,Y$58),$A$59,Y$59),$A$60,Y$60),$A$61,Y$61),$A$62,Y$62),$A$63,Y$63),$A$64,Y$64),$A$65,Y$65),$A$66,Y$66),$A$67,Y$67),$A$68,Y$68)</f>
        <v>[[ brand_name ]] [[ product_name ]] ஐ மிக அதிகமாய் பரிசீலிக்கச் செய்கிறது</v>
      </c>
      <c r="Z25" s="120" t="str">
        <f>Optimized!$L45</f>
        <v>Membuat saya jauh lebih mungkin, mempertimbangkan memilih [[ product_name ]] [[ brand_name ]]</v>
      </c>
      <c r="AA25" s="120" t="str">
        <f>Optimized!$D45</f>
        <v>Makes me much more likely to consider [[ brand_name ]]</v>
      </c>
      <c r="AB25" s="120" t="str">
        <f>Optimized!$H45</f>
        <v xml:space="preserve">Mi rende molto più propenso/a a considerare [[ brand_name ]] </v>
      </c>
      <c r="AC25" s="119" t="str">
        <f>SUBSTITUTE(SUBSTITUTE(SUBSTITUTE(SUBSTITUTE(SUBSTITUTE(SUBSTITUTE(SUBSTITUTE(SUBSTITUTE(SUBSTITUTE(SUBSTITUTE(SUBSTITUTE(SUBSTITUTE(SUBSTITUTE(SUBSTITUTE(SUBSTITUTE(AC$20,$A$54,AC$54),$A$55,AC$55),$A$56,AC$56),$A$57,AC$57),$A$58,AC$58),$A$59,AC$59),$A$60,AC$60),$A$61,AC$61),$A$62,AC$62),$A$63,AC$63),$A$64,AC$64),$A$65,AC$65),$A$66,AC$66),$A$67,AC$67),$A$68,AC$68)</f>
        <v>[[ brand_name ]] の[[ product_name ]] を検討したいと強く思った</v>
      </c>
      <c r="AD25" s="119" t="str">
        <f>SUBSTITUTE(SUBSTITUTE(SUBSTITUTE(SUBSTITUTE(SUBSTITUTE(SUBSTITUTE(SUBSTITUTE(SUBSTITUTE(SUBSTITUTE(SUBSTITUTE(SUBSTITUTE(SUBSTITUTE(SUBSTITUTE(SUBSTITUTE(SUBSTITUTE(AD$20,$A$54,AD$54),$A$55,AD$55),$A$56,AD$56),$A$57,AD$57),$A$58,AD$58),$A$59,AD$59),$A$60,AD$60),$A$61,AD$61),$A$62,AD$62),$A$63,AD$63),$A$64,AD$64),$A$65,AD$65),$A$66,AD$66),$A$67,AD$67),$A$68,AD$68)</f>
        <v xml:space="preserve">يزيد كثيراً من احتمالاتي للتفكير في[[ product_name ]]  [[ brand_name ]] </v>
      </c>
      <c r="AE25" s="119" t="str">
        <f>SUBSTITUTE(SUBSTITUTE(SUBSTITUTE(SUBSTITUTE(SUBSTITUTE(SUBSTITUTE(SUBSTITUTE(SUBSTITUTE(SUBSTITUTE(SUBSTITUTE(SUBSTITUTE(SUBSTITUTE(SUBSTITUTE(SUBSTITUTE(SUBSTITUTE(AE$20,$A$54,AE$54),$A$55,AE$55),$A$56,AE$56),$A$57,AE$57),$A$58,AE$58),$A$59,AE$59),$A$60,AE$60),$A$61,AE$61),$A$62,AE$62),$A$63,AE$63),$A$64,AE$64),$A$65,AE$65),$A$66,AE$66),$A$67,AE$67),$A$68,AE$68)</f>
        <v>[[ brand_name ]] [[ product_name ]]에 대해 훨씬 더 많이 고려할 것이다</v>
      </c>
      <c r="AF25" s="119" t="str">
        <f>SUBSTITUTE(SUBSTITUTE(SUBSTITUTE(SUBSTITUTE(SUBSTITUTE(SUBSTITUTE(SUBSTITUTE(SUBSTITUTE(SUBSTITUTE(SUBSTITUTE(SUBSTITUTE(SUBSTITUTE(SUBSTITUTE(SUBSTITUTE(SUBSTITUTE(AF$20,$A$54,AF$54),$A$55,AF$55),$A$56,AF$56),$A$57,AF$57),$A$58,AF$58),$A$59,AF$59),$A$60,AF$60),$A$61,AF$61),$A$62,AF$62),$A$63,AF$63),$A$64,AF$64),$A$65,AF$65),$A$66,AF$66),$A$67,AF$67),$A$68,AF$68)</f>
        <v xml:space="preserve">使 我 非 常 有 可 能 考 虑 改 用 [[ brand_name ]] [[ product_name ]] </v>
      </c>
      <c r="AG25" s="119" t="str">
        <f>SUBSTITUTE(SUBSTITUTE(SUBSTITUTE(SUBSTITUTE(SUBSTITUTE(SUBSTITUTE(SUBSTITUTE(SUBSTITUTE(SUBSTITUTE(SUBSTITUTE(SUBSTITUTE(SUBSTITUTE(SUBSTITUTE(SUBSTITUTE(SUBSTITUTE(AG$20,$A$54,AG$54),$A$55,AG$55),$A$56,AG$56),$A$57,AG$57),$A$58,AG$58),$A$59,AG$59),$A$60,AG$60),$A$61,AG$61),$A$62,AG$62),$A$63,AG$63),$A$64,AG$64),$A$65,AG$65),$A$66,AG$66),$A$67,AG$67),$A$68,AG$68)</f>
        <v>Membuat saya jauh lebih berkemungkinan untuk mempertimbangkan memilih [[ brand_name ]] [[ product_name ]]</v>
      </c>
      <c r="AH25" s="120" t="str">
        <f>Optimized!$M45</f>
        <v>Hace mucho más probable que considere [[ brand_name ]]</v>
      </c>
      <c r="AI25" s="120" t="str">
        <f>Optimized!$I45</f>
        <v>ik zal [[ brand_name ]] veel eerder overwegen</v>
      </c>
      <c r="AJ25" s="120" t="str">
        <f>Optimized!$D45</f>
        <v>Makes me much more likely to consider [[ brand_name ]]</v>
      </c>
      <c r="AK25" s="119" t="str">
        <f>SUBSTITUTE(SUBSTITUTE(SUBSTITUTE(SUBSTITUTE(SUBSTITUTE(SUBSTITUTE(SUBSTITUTE(SUBSTITUTE(SUBSTITUTE(SUBSTITUTE(SUBSTITUTE(SUBSTITUTE(SUBSTITUTE(SUBSTITUTE(SUBSTITUTE(AK$20,$A$54,AK$54),$A$55,AK$55),$A$56,AK$56),$A$57,AK$57),$A$58,AK$58),$A$59,AK$59),$A$60,AK$60),$A$61,AK$61),$A$62,AK$62),$A$63,AK$63),$A$64,AK$64),$A$65,AK$65),$A$66,AK$66),$A$67,AK$67),$A$68,AK$68)</f>
        <v>Gjør det mye mer sannsynlig at jeg ville vurdere [[ brand_name ]]</v>
      </c>
      <c r="AL25" s="119" t="str">
        <f>SUBSTITUTE(SUBSTITUTE(SUBSTITUTE(SUBSTITUTE(SUBSTITUTE(SUBSTITUTE(SUBSTITUTE(SUBSTITUTE(SUBSTITUTE(SUBSTITUTE(SUBSTITUTE(SUBSTITUTE(SUBSTITUTE(SUBSTITUTE(SUBSTITUTE(AL$20,$A$54,AL$54),$A$55,AL$55),$A$56,AL$56),$A$57,AL$57),$A$58,AL$58),$A$59,AL$59),$A$60,AL$60),$A$61,AL$61),$A$62,AL$62),$A$63,AL$63),$A$64,AL$64),$A$65,AL$65),$A$66,AL$66),$A$67,AL$67),$A$68,AL$68)</f>
        <v>Hace mucho más probable que considere [[ product_name ]] [[ brand_name ]]</v>
      </c>
      <c r="AM25" s="120" t="str">
        <f>Optimized!$N45</f>
        <v>Talagang hinihikayat ako na mas ikonsidera ko ang [[ brand_name ]]</v>
      </c>
      <c r="AN25" s="119" t="str">
        <f>SUBSTITUTE(SUBSTITUTE(SUBSTITUTE(SUBSTITUTE(SUBSTITUTE(SUBSTITUTE(SUBSTITUTE(SUBSTITUTE(SUBSTITUTE(SUBSTITUTE(SUBSTITUTE(SUBSTITUTE(SUBSTITUTE(SUBSTITUTE(SUBSTITUTE(AN$20,$A$54,AN$54),$A$55,AN$55),$A$56,AN$56),$A$57,AN$57),$A$58,AN$58),$A$59,AN$59),$A$60,AN$60),$A$61,AN$61),$A$62,AN$62),$A$63,AN$63),$A$64,AN$64),$A$65,AN$65),$A$66,AN$66),$A$67,AN$67),$A$68,AN$68)</f>
        <v>Będę zdecydowanie bardziej brać pod uwagę [[ product_name_A ]] [[ brand_name_N ]]</v>
      </c>
      <c r="AO25" s="119" t="str">
        <f>SUBSTITUTE(SUBSTITUTE(SUBSTITUTE(SUBSTITUTE(SUBSTITUTE(SUBSTITUTE(SUBSTITUTE(SUBSTITUTE(SUBSTITUTE(SUBSTITUTE(SUBSTITUTE(SUBSTITUTE(SUBSTITUTE(SUBSTITUTE(SUBSTITUTE(AO$20,$A$54,AO$54),$A$55,AO$55),$A$56,AO$56),$A$57,AO$57),$A$58,AO$58),$A$59,AO$59),$A$60,AO$60),$A$61,AO$61),$A$62,AO$62),$A$63,AO$63),$A$64,AO$64),$A$65,AO$65),$A$66,AO$66),$A$67,AO$67),$A$68,AO$68)</f>
        <v xml:space="preserve">Seria muito mais provável considerar [[ brand_name ]] [[ product_name ]] </v>
      </c>
      <c r="AP25" s="119" t="str">
        <f>SUBSTITUTE(SUBSTITUTE(SUBSTITUTE(SUBSTITUTE(SUBSTITUTE(SUBSTITUTE(SUBSTITUTE(SUBSTITUTE(SUBSTITUTE(SUBSTITUTE(SUBSTITUTE(SUBSTITUTE(SUBSTITUTE(SUBSTITUTE(SUBSTITUTE(AP$20,$A$54,AP$54),$A$55,AP$55),$A$56,AP$56),$A$57,AP$57),$A$58,AP$58),$A$59,AP$59),$A$60,AP$60),$A$61,AP$61),$A$62,AP$62),$A$63,AP$63),$A$64,AP$64),$A$65,AP$65),$A$66,AP$66),$A$67,AP$67),$A$68,AP$68)</f>
        <v>Este mult mai probabil sa iau in considerare [[ product_name ]] [[ brand_name ]]</v>
      </c>
      <c r="AQ25" s="120" t="str">
        <f>Optimized!$D45</f>
        <v>Makes me much more likely to consider [[ brand_name ]]</v>
      </c>
      <c r="AR25" s="120" t="str">
        <f>Optimized!$D45</f>
        <v>Makes me much more likely to consider [[ brand_name ]]</v>
      </c>
      <c r="AS25" s="119" t="str">
        <f>SUBSTITUTE(SUBSTITUTE(SUBSTITUTE(SUBSTITUTE(SUBSTITUTE(SUBSTITUTE(SUBSTITUTE(SUBSTITUTE(SUBSTITUTE(SUBSTITUTE(SUBSTITUTE(SUBSTITUTE(SUBSTITUTE(SUBSTITUTE(SUBSTITUTE(AS$20,$A$54,AS$54),$A$55,AS$55),$A$56,AS$56),$A$57,AS$57),$A$58,AS$58),$A$59,AS$59),$A$60,AS$60),$A$61,AS$61),$A$62,AS$62),$A$63,AS$63),$A$64,AS$64),$A$65,AS$65),$A$66,AS$66),$A$67,AS$67),$A$68,AS$68)</f>
        <v>Estaría mucho más dispuesto a considerar un/a  [[ product_name ]] [[ brand_name ]]</v>
      </c>
      <c r="AT25" s="119" t="str">
        <f>SUBSTITUTE(SUBSTITUTE(SUBSTITUTE(SUBSTITUTE(SUBSTITUTE(SUBSTITUTE(SUBSTITUTE(SUBSTITUTE(SUBSTITUTE(SUBSTITUTE(SUBSTITUTE(SUBSTITUTE(SUBSTITUTE(SUBSTITUTE(SUBSTITUTE(AT$20,$A$54,AT$54),$A$55,AT$55),$A$56,AT$56),$A$57,AT$57),$A$58,AT$58),$A$59,AT$59),$A$60,AT$60),$A$61,AT$61),$A$62,AT$62),$A$63,AT$63),$A$64,AT$64),$A$65,AT$65),$A$66,AT$66),$A$67,AT$67),$A$68,AT$68)</f>
        <v>Gör mig mycket mer benägen att välja [[ brand_name ]]</v>
      </c>
      <c r="AU25" s="119" t="str">
        <f>SUBSTITUTE(SUBSTITUTE(SUBSTITUTE(SUBSTITUTE(SUBSTITUTE(SUBSTITUTE(SUBSTITUTE(SUBSTITUTE(SUBSTITUTE(SUBSTITUTE(SUBSTITUTE(SUBSTITUTE(SUBSTITUTE(SUBSTITUTE(SUBSTITUTE(AU$20,$A$54,AU$54),$A$55,AU$55),$A$56,AU$56),$A$57,AU$57),$A$58,AU$58),$A$59,AU$59),$A$60,AU$60),$A$61,AU$61),$A$62,AU$62),$A$63,AU$63),$A$64,AU$64),$A$65,AU$65),$A$66,AU$66),$A$67,AU$67),$A$68,AU$68)</f>
        <v>使我非常願意考慮選擇 [[ brand_name ]] [[ product_name ]]</v>
      </c>
      <c r="AV25" s="120" t="str">
        <f>Optimized!$J45</f>
        <v>ทำให้ฉันน่าจะพิจารณา [[ brand_name ]] มากขึ้นมาก</v>
      </c>
      <c r="AW25" s="119" t="str">
        <f>SUBSTITUTE(SUBSTITUTE(SUBSTITUTE(SUBSTITUTE(SUBSTITUTE(SUBSTITUTE(SUBSTITUTE(SUBSTITUTE(SUBSTITUTE(SUBSTITUTE(SUBSTITUTE(SUBSTITUTE(SUBSTITUTE(SUBSTITUTE(SUBSTITUTE(AW$20,$A$54,AW$54),$A$55,AW$55),$A$56,AW$56),$A$57,AW$57),$A$58,AW$58),$A$59,AW$59),$A$60,AW$60),$A$61,AW$61),$A$62,AW$62),$A$63,AW$63),$A$64,AW$64),$A$65,AW$65),$A$66,AW$66),$A$67,AW$67),$A$68,AW$68)</f>
        <v>[[ brand_name ]] [[ product_name ]] markasını seçme olasılığımı çok yükseltir</v>
      </c>
      <c r="AX25" s="119" t="str">
        <f>SUBSTITUTE(SUBSTITUTE(SUBSTITUTE(SUBSTITUTE(SUBSTITUTE(SUBSTITUTE(SUBSTITUTE(SUBSTITUTE(SUBSTITUTE(SUBSTITUTE(SUBSTITUTE(SUBSTITUTE(SUBSTITUTE(SUBSTITUTE(SUBSTITUTE(AX$20,$A$54,AX$54),$A$55,AX$55),$A$56,AX$56),$A$57,AX$57),$A$58,AX$58),$A$59,AX$59),$A$60,AX$60),$A$61,AX$61),$A$62,AX$62),$A$63,AX$63),$A$64,AX$64),$A$65,AX$65),$A$66,AX$66),$A$67,AX$67),$A$68,AX$68)</f>
        <v/>
      </c>
      <c r="AY25" s="120" t="str">
        <f>Optimized!$O45</f>
        <v>Makes me much more likely to consider [[ brand_name ]]</v>
      </c>
      <c r="AZ25" s="119" t="str">
        <f>SUBSTITUTE(SUBSTITUTE(SUBSTITUTE(SUBSTITUTE(SUBSTITUTE(SUBSTITUTE(SUBSTITUTE(SUBSTITUTE(SUBSTITUTE(SUBSTITUTE(SUBSTITUTE(SUBSTITUTE(SUBSTITUTE(SUBSTITUTE(SUBSTITUTE(AZ$20,$A$54,AZ$54),$A$55,AZ$55),$A$56,AZ$56),$A$57,AZ$57),$A$58,AZ$58),$A$59,AZ$59),$A$60,AZ$60),$A$61,AZ$61),$A$62,AZ$62),$A$63,AZ$63),$A$64,AZ$64),$A$65,AZ$65),$A$66,AZ$66),$A$67,AZ$67),$A$68,AZ$68)</f>
        <v>Hace mucho más probable que considere un/a [[ product_name ]] de [[ brand_name ]]</v>
      </c>
      <c r="BA25" s="119" t="str">
        <f>SUBSTITUTE(SUBSTITUTE(SUBSTITUTE(SUBSTITUTE(SUBSTITUTE(SUBSTITUTE(SUBSTITUTE(SUBSTITUTE(SUBSTITUTE(SUBSTITUTE(SUBSTITUTE(SUBSTITUTE(SUBSTITUTE(SUBSTITUTE(SUBSTITUTE(BA$20,$A$54,BA$54),$A$55,BA$55),$A$56,BA$56),$A$57,BA$57),$A$58,BA$58),$A$59,BA$59),$A$60,BA$60),$A$61,BA$61),$A$62,BA$62),$A$63,BA$63),$A$64,BA$64),$A$65,BA$65),$A$66,BA$66),$A$67,BA$67),$A$68,BA$68)</f>
        <v xml:space="preserve">Làm tôi rất muốn chọn [[ product_name ]] [[ brand_name ]] </v>
      </c>
      <c r="BB25" s="113"/>
    </row>
    <row r="26" spans="1:54" customFormat="1" ht="12.75" customHeight="1">
      <c r="A26" s="113" t="s">
        <v>852</v>
      </c>
      <c r="B26" s="224"/>
      <c r="C26" s="119" t="str">
        <f>SUBSTITUTE(SUBSTITUTE(SUBSTITUTE(SUBSTITUTE(SUBSTITUTE(SUBSTITUTE(SUBSTITUTE(SUBSTITUTE(SUBSTITUTE(SUBSTITUTE(SUBSTITUTE(SUBSTITUTE(SUBSTITUTE(SUBSTITUTE(SUBSTITUTE(C$21,$A$54,C$54),$A$55,C$55),$A$56,C$56),$A$57,C$57),$A$58,C$58),$A$59,C$59),$A$60,C$60),$A$61,C$61),$A$62,C$62),$A$63,C$63),$A$64,C$64),$A$65,C$65),$A$66,C$66),$A$67,C$67),$A$68,C$68)</f>
        <v>Makes me a little more likely to consider [[ brand_name ]]</v>
      </c>
      <c r="D26" s="120" t="str">
        <f>Optimized!$D46</f>
        <v>Makes me a little more likely to consider [[ brand_name ]]</v>
      </c>
      <c r="E26" s="119" t="str">
        <f>SUBSTITUTE(SUBSTITUTE(SUBSTITUTE(SUBSTITUTE(SUBSTITUTE(SUBSTITUTE(SUBSTITUTE(SUBSTITUTE(SUBSTITUTE(SUBSTITUTE(SUBSTITUTE(SUBSTITUTE(SUBSTITUTE(SUBSTITUTE(SUBSTITUTE(E$21,$A$54,E$54),$A$55,E$55),$A$56,E$56),$A$57,E$57),$A$58,E$58),$A$59,E$59),$A$60,E$60),$A$61,E$61),$A$62,E$62),$A$63,E$63),$A$64,E$64),$A$65,E$65),$A$66,E$66),$A$67,E$67),$A$68,E$68)</f>
        <v>Hace más probable que considere una/ un [[ product_name ]] [[ brand_name ]]</v>
      </c>
      <c r="F26" s="120" t="str">
        <f>Optimized!$D46</f>
        <v>Makes me a little more likely to consider [[ brand_name ]]</v>
      </c>
      <c r="G26" s="120" t="str">
        <f>Optimized!$F46</f>
        <v>É provável que eu considere [[ brand_name ]]</v>
      </c>
      <c r="H26" s="120" t="str">
        <f>Optimized!$O46</f>
        <v>Makes me a little more likely to consider [[ brand_name ]]</v>
      </c>
      <c r="I26" s="119" t="str">
        <f t="shared" ref="I26:P26" si="9">SUBSTITUTE(SUBSTITUTE(SUBSTITUTE(SUBSTITUTE(SUBSTITUTE(SUBSTITUTE(SUBSTITUTE(SUBSTITUTE(SUBSTITUTE(SUBSTITUTE(SUBSTITUTE(SUBSTITUTE(SUBSTITUTE(SUBSTITUTE(SUBSTITUTE(I$21,$A$54,I$54),$A$55,I$55),$A$56,I$56),$A$57,I$57),$A$58,I$58),$A$59,I$59),$A$60,I$60),$A$61,I$61),$A$62,I$62),$A$63,I$63),$A$64,I$64),$A$65,I$65),$A$66,I$66),$A$67,I$67),$A$68,I$68)</f>
        <v>Me rend un peu plus susceptible de prendre [[ brand_name ]] [[ product_name ]] en considération</v>
      </c>
      <c r="J26" s="119" t="str">
        <f t="shared" si="9"/>
        <v>Hace un poco más probable que considere [[ product_name ]] [[ brand_name ]]</v>
      </c>
      <c r="K26" s="119" t="str">
        <f t="shared" si="9"/>
        <v>我有点可能会考虑 [[ brand_name ]] [[ product_name ]]</v>
      </c>
      <c r="L26" s="119" t="str">
        <f t="shared" si="9"/>
        <v>Hace un poco más probable que considere una/un [[ product_name ]] [[ brand_name ]]</v>
      </c>
      <c r="M26" s="119" t="str">
        <f t="shared" si="9"/>
        <v xml:space="preserve">Trochu více budu uvažovat o [[ product_name_L ]] [[ brand_name_N ]] </v>
      </c>
      <c r="N26" s="119" t="str">
        <f t="shared" si="9"/>
        <v>Det er lidt mere sandsynligt, at jeg vil overveje [[ brand_name ]]</v>
      </c>
      <c r="O26" s="119" t="str">
        <f t="shared" si="9"/>
        <v>يجعلني اقل  احتمالا بكثير أن اضع في إعتباري [[ brand_name ]] [[ product_name ]]</v>
      </c>
      <c r="P26" s="119" t="str">
        <f t="shared" si="9"/>
        <v>Se saisi minut jossain määrin harkitsemaan mainoksen tuotemerkkiä</v>
      </c>
      <c r="Q26" s="120" t="str">
        <f>Optimized!$K46</f>
        <v>Je songerais un peu plus à [[ brand_name ]]</v>
      </c>
      <c r="R26" s="120" t="str">
        <f>Optimized!$G46</f>
        <v>Ich werde [[ brand_name ]] etwas stärker in Erwägung ziehen</v>
      </c>
      <c r="S26" s="119" t="str">
        <f>SUBSTITUTE(SUBSTITUTE(SUBSTITUTE(SUBSTITUTE(SUBSTITUTE(SUBSTITUTE(SUBSTITUTE(SUBSTITUTE(SUBSTITUTE(SUBSTITUTE(SUBSTITUTE(SUBSTITUTE(SUBSTITUTE(SUBSTITUTE(SUBSTITUTE(S$21,$A$54,S$54),$A$55,S$55),$A$56,S$56),$A$57,S$57),$A$58,S$58),$A$59,S$59),$A$60,S$60),$A$61,S$61),$A$62,S$62),$A$63,S$63),$A$64,S$64),$A$65,S$65),$A$66,S$66),$A$67,S$67),$A$68,S$68)</f>
        <v>Είναι λίγο πιο πιθανό να λάβω υπόψη μου τη [[ brand_name ]] [[ product_name ]]</v>
      </c>
      <c r="T26" s="119" t="str">
        <f>SUBSTITUTE(SUBSTITUTE(SUBSTITUTE(SUBSTITUTE(SUBSTITUTE(SUBSTITUTE(SUBSTITUTE(SUBSTITUTE(SUBSTITUTE(SUBSTITUTE(SUBSTITUTE(SUBSTITUTE(SUBSTITUTE(SUBSTITUTE(SUBSTITUTE(T$21,$A$54,T$54),$A$55,T$55),$A$56,T$56),$A$57,T$57),$A$58,T$58),$A$59,T$59),$A$60,T$60),$A$61,T$61),$A$62,T$62),$A$63,T$63),$A$64,T$64),$A$65,T$65),$A$66,T$66),$A$67,T$67),$A$68,T$68)</f>
        <v>令我有點可能會考慮[[ brand_name ]] [[ product_name ]]</v>
      </c>
      <c r="U26" s="119" t="str">
        <f>SUBSTITUTE(SUBSTITUTE(SUBSTITUTE(SUBSTITUTE(SUBSTITUTE(SUBSTITUTE(SUBSTITUTE(SUBSTITUTE(SUBSTITUTE(SUBSTITUTE(SUBSTITUTE(SUBSTITUTE(SUBSTITUTE(SUBSTITUTE(SUBSTITUTE(U$21,$A$54,U$54),$A$55,U$55),$A$56,U$56),$A$57,U$57),$A$58,U$58),$A$59,U$59),$A$60,U$60),$A$61,U$61),$A$62,U$62),$A$63,U$63),$A$64,U$64),$A$65,U$65),$A$66,U$66),$A$67,U$67),$A$68,U$68)</f>
        <v>Egy kicsit valószínűbb, hogy a(z) [[ brand_name ]] [[ product_name ]]-t választanám</v>
      </c>
      <c r="V26" s="120" t="str">
        <f>Optimized!$D46</f>
        <v>Makes me a little more likely to consider [[ brand_name ]]</v>
      </c>
      <c r="W26" s="119" t="str">
        <f>SUBSTITUTE(SUBSTITUTE(SUBSTITUTE(SUBSTITUTE(SUBSTITUTE(SUBSTITUTE(SUBSTITUTE(SUBSTITUTE(SUBSTITUTE(SUBSTITUTE(SUBSTITUTE(SUBSTITUTE(SUBSTITUTE(SUBSTITUTE(SUBSTITUTE(W$21,$A$54,W$54),$A$55,W$55),$A$56,W$56),$A$57,W$57),$A$58,W$58),$A$59,W$59),$A$60,W$60),$A$61,W$61),$A$62,W$62),$A$63,W$63),$A$64,W$64),$A$65,W$65),$A$66,W$66),$A$67,W$67),$A$68,W$68)</f>
        <v>[[ brand_name ]] [[ product_name ]] को विचार में लेने की आपकी संभावना को कुछ हद तक बढ़ाता है</v>
      </c>
      <c r="X26" s="119" t="str">
        <f>SUBSTITUTE(SUBSTITUTE(SUBSTITUTE(SUBSTITUTE(SUBSTITUTE(SUBSTITUTE(SUBSTITUTE(SUBSTITUTE(SUBSTITUTE(SUBSTITUTE(SUBSTITUTE(SUBSTITUTE(SUBSTITUTE(SUBSTITUTE(SUBSTITUTE(X$21,$A$54,X$54),$A$55,X$55),$A$56,X$56),$A$57,X$57),$A$58,X$58),$A$59,X$59),$A$60,X$60),$A$61,X$61),$A$62,X$62),$A$63,X$63),$A$64,X$64),$A$65,X$65),$A$66,X$66),$A$67,X$67),$A$68,X$68)</f>
        <v>[[ complete_brand_name ]] [[ product_name ]] को ध्यान में लेने की आपकी संभावना को थोड़ा ज्यादा बढ़ाता है</v>
      </c>
      <c r="Y26" s="119" t="str">
        <f>SUBSTITUTE(SUBSTITUTE(SUBSTITUTE(SUBSTITUTE(SUBSTITUTE(SUBSTITUTE(SUBSTITUTE(SUBSTITUTE(SUBSTITUTE(SUBSTITUTE(SUBSTITUTE(SUBSTITUTE(SUBSTITUTE(SUBSTITUTE(SUBSTITUTE(Y$21,$A$54,Y$54),$A$55,Y$55),$A$56,Y$56),$A$57,Y$57),$A$58,Y$58),$A$59,Y$59),$A$60,Y$60),$A$61,Y$61),$A$62,Y$62),$A$63,Y$63),$A$64,Y$64),$A$65,Y$65),$A$66,Y$66),$A$67,Y$67),$A$68,Y$68)</f>
        <v>[[ brand_name ]] [[ product_name ]] ஐ ஓரளவு பரிசீலிக்கச் செய்கிறது</v>
      </c>
      <c r="Z26" s="120" t="str">
        <f>Optimized!$L46</f>
        <v>Membuat saya agak lebih mungkin mempertimbangkan memilih [[ product_name ]] [[ brand_name ]]</v>
      </c>
      <c r="AA26" s="120" t="str">
        <f>Optimized!$D46</f>
        <v>Makes me a little more likely to consider [[ brand_name ]]</v>
      </c>
      <c r="AB26" s="120" t="str">
        <f>Optimized!$H46</f>
        <v xml:space="preserve">Mi rende un po’ più propenso/a a considerare [[ brand_name ]] </v>
      </c>
      <c r="AC26" s="119" t="str">
        <f>SUBSTITUTE(SUBSTITUTE(SUBSTITUTE(SUBSTITUTE(SUBSTITUTE(SUBSTITUTE(SUBSTITUTE(SUBSTITUTE(SUBSTITUTE(SUBSTITUTE(SUBSTITUTE(SUBSTITUTE(SUBSTITUTE(SUBSTITUTE(SUBSTITUTE(AC$21,$A$54,AC$54),$A$55,AC$55),$A$56,AC$56),$A$57,AC$57),$A$58,AC$58),$A$59,AC$59),$A$60,AC$60),$A$61,AC$61),$A$62,AC$62),$A$63,AC$63),$A$64,AC$64),$A$65,AC$65),$A$66,AC$66),$A$67,AC$67),$A$68,AC$68)</f>
        <v>[[ brand_name ]] の[[ product_name ]] を検討したいと思った</v>
      </c>
      <c r="AD26" s="119" t="str">
        <f>SUBSTITUTE(SUBSTITUTE(SUBSTITUTE(SUBSTITUTE(SUBSTITUTE(SUBSTITUTE(SUBSTITUTE(SUBSTITUTE(SUBSTITUTE(SUBSTITUTE(SUBSTITUTE(SUBSTITUTE(SUBSTITUTE(SUBSTITUTE(SUBSTITUTE(AD$21,$A$54,AD$54),$A$55,AD$55),$A$56,AD$56),$A$57,AD$57),$A$58,AD$58),$A$59,AD$59),$A$60,AD$60),$A$61,AD$61),$A$62,AD$62),$A$63,AD$63),$A$64,AD$64),$A$65,AD$65),$A$66,AD$66),$A$67,AD$67),$A$68,AD$68)</f>
        <v xml:space="preserve">يزيد قليلاً من احتمالاتي للتفكير في[[ product_name ]]  [[ brand_name ]] </v>
      </c>
      <c r="AE26" s="119" t="str">
        <f>SUBSTITUTE(SUBSTITUTE(SUBSTITUTE(SUBSTITUTE(SUBSTITUTE(SUBSTITUTE(SUBSTITUTE(SUBSTITUTE(SUBSTITUTE(SUBSTITUTE(SUBSTITUTE(SUBSTITUTE(SUBSTITUTE(SUBSTITUTE(SUBSTITUTE(AE$21,$A$54,AE$54),$A$55,AE$55),$A$56,AE$56),$A$57,AE$57),$A$58,AE$58),$A$59,AE$59),$A$60,AE$60),$A$61,AE$61),$A$62,AE$62),$A$63,AE$63),$A$64,AE$64),$A$65,AE$65),$A$66,AE$66),$A$67,AE$67),$A$68,AE$68)</f>
        <v>[[ brand_name ]] [[ product_name ]]에 대해 조금 더 많이 고려할 것이다</v>
      </c>
      <c r="AF26" s="119" t="str">
        <f>SUBSTITUTE(SUBSTITUTE(SUBSTITUTE(SUBSTITUTE(SUBSTITUTE(SUBSTITUTE(SUBSTITUTE(SUBSTITUTE(SUBSTITUTE(SUBSTITUTE(SUBSTITUTE(SUBSTITUTE(SUBSTITUTE(SUBSTITUTE(SUBSTITUTE(AF$21,$A$54,AF$54),$A$55,AF$55),$A$56,AF$56),$A$57,AF$57),$A$58,AF$58),$A$59,AF$59),$A$60,AF$60),$A$61,AF$61),$A$62,AF$62),$A$63,AF$63),$A$64,AF$64),$A$65,AF$65),$A$66,AF$66),$A$67,AF$67),$A$68,AF$68)</f>
        <v>使 我 相 当 有 可 能 考 虑改 用 [[ brand_name ]] [[ product_name ]]</v>
      </c>
      <c r="AG26" s="119" t="str">
        <f>SUBSTITUTE(SUBSTITUTE(SUBSTITUTE(SUBSTITUTE(SUBSTITUTE(SUBSTITUTE(SUBSTITUTE(SUBSTITUTE(SUBSTITUTE(SUBSTITUTE(SUBSTITUTE(SUBSTITUTE(SUBSTITUTE(SUBSTITUTE(SUBSTITUTE(AG$21,$A$54,AG$54),$A$55,AG$55),$A$56,AG$56),$A$57,AG$57),$A$58,AG$58),$A$59,AG$59),$A$60,AG$60),$A$61,AG$61),$A$62,AG$62),$A$63,AG$63),$A$64,AG$64),$A$65,AG$65),$A$66,AG$66),$A$67,AG$67),$A$68,AG$68)</f>
        <v>Membuat saya agak lebih berkemungkinan untuk mempertimbangkan memilih [[ brand_name ]] [[ product_name ]]</v>
      </c>
      <c r="AH26" s="120" t="str">
        <f>Optimized!$M46</f>
        <v>Hace más probable que considere [[ brand_name ]]</v>
      </c>
      <c r="AI26" s="120" t="str">
        <f>Optimized!$I46</f>
        <v>ik zal [[ brand_name ]] iets eerder overwegen</v>
      </c>
      <c r="AJ26" s="120" t="str">
        <f>Optimized!$D46</f>
        <v>Makes me a little more likely to consider [[ brand_name ]]</v>
      </c>
      <c r="AK26" s="119" t="str">
        <f>SUBSTITUTE(SUBSTITUTE(SUBSTITUTE(SUBSTITUTE(SUBSTITUTE(SUBSTITUTE(SUBSTITUTE(SUBSTITUTE(SUBSTITUTE(SUBSTITUTE(SUBSTITUTE(SUBSTITUTE(SUBSTITUTE(SUBSTITUTE(SUBSTITUTE(AK$21,$A$54,AK$54),$A$55,AK$55),$A$56,AK$56),$A$57,AK$57),$A$58,AK$58),$A$59,AK$59),$A$60,AK$60),$A$61,AK$61),$A$62,AK$62),$A$63,AK$63),$A$64,AK$64),$A$65,AK$65),$A$66,AK$66),$A$67,AK$67),$A$68,AK$68)</f>
        <v>Gjør det litt mer sannsynlig at jeg ville vurdere [[ brand_name ]]</v>
      </c>
      <c r="AL26" s="119" t="str">
        <f>SUBSTITUTE(SUBSTITUTE(SUBSTITUTE(SUBSTITUTE(SUBSTITUTE(SUBSTITUTE(SUBSTITUTE(SUBSTITUTE(SUBSTITUTE(SUBSTITUTE(SUBSTITUTE(SUBSTITUTE(SUBSTITUTE(SUBSTITUTE(SUBSTITUTE(AL$21,$A$54,AL$54),$A$55,AL$55),$A$56,AL$56),$A$57,AL$57),$A$58,AL$58),$A$59,AL$59),$A$60,AL$60),$A$61,AL$61),$A$62,AL$62),$A$63,AL$63),$A$64,AL$64),$A$65,AL$65),$A$66,AL$66),$A$67,AL$67),$A$68,AL$68)</f>
        <v>Hace un poco más probable que considere [[ product_name ]] [[ brand_name ]]</v>
      </c>
      <c r="AM26" s="120" t="str">
        <f>Optimized!$N46</f>
        <v>Medyo hinihikayat ako na  mas ikonsidera ko ang [[ brand_name ]]</v>
      </c>
      <c r="AN26" s="119" t="str">
        <f>SUBSTITUTE(SUBSTITUTE(SUBSTITUTE(SUBSTITUTE(SUBSTITUTE(SUBSTITUTE(SUBSTITUTE(SUBSTITUTE(SUBSTITUTE(SUBSTITUTE(SUBSTITUTE(SUBSTITUTE(SUBSTITUTE(SUBSTITUTE(SUBSTITUTE(AN$21,$A$54,AN$54),$A$55,AN$55),$A$56,AN$56),$A$57,AN$57),$A$58,AN$58),$A$59,AN$59),$A$60,AN$60),$A$61,AN$61),$A$62,AN$62),$A$63,AN$63),$A$64,AN$64),$A$65,AN$65),$A$66,AN$66),$A$67,AN$67),$A$68,AN$68)</f>
        <v>Będę bardziej brać pod uwagę [[ product_name_A ]] [[ brand_name_N ]]</v>
      </c>
      <c r="AO26" s="119" t="str">
        <f>SUBSTITUTE(SUBSTITUTE(SUBSTITUTE(SUBSTITUTE(SUBSTITUTE(SUBSTITUTE(SUBSTITUTE(SUBSTITUTE(SUBSTITUTE(SUBSTITUTE(SUBSTITUTE(SUBSTITUTE(SUBSTITUTE(SUBSTITUTE(SUBSTITUTE(AO$21,$A$54,AO$54),$A$55,AO$55),$A$56,AO$56),$A$57,AO$57),$A$58,AO$58),$A$59,AO$59),$A$60,AO$60),$A$61,AO$61),$A$62,AO$62),$A$63,AO$63),$A$64,AO$64),$A$65,AO$65),$A$66,AO$66),$A$67,AO$67),$A$68,AO$68)</f>
        <v xml:space="preserve">Seria mais provável considerar [[ brand_name ]] [[ product_name ]] </v>
      </c>
      <c r="AP26" s="119" t="str">
        <f>SUBSTITUTE(SUBSTITUTE(SUBSTITUTE(SUBSTITUTE(SUBSTITUTE(SUBSTITUTE(SUBSTITUTE(SUBSTITUTE(SUBSTITUTE(SUBSTITUTE(SUBSTITUTE(SUBSTITUTE(SUBSTITUTE(SUBSTITUTE(SUBSTITUTE(AP$21,$A$54,AP$54),$A$55,AP$55),$A$56,AP$56),$A$57,AP$57),$A$58,AP$58),$A$59,AP$59),$A$60,AP$60),$A$61,AP$61),$A$62,AP$62),$A$63,AP$63),$A$64,AP$64),$A$65,AP$65),$A$66,AP$66),$A$67,AP$67),$A$68,AP$68)</f>
        <v>Este ceva mai probabil sa iau in considerare [[ product_name ]] [[ brand_name ]]</v>
      </c>
      <c r="AQ26" s="120" t="str">
        <f>Optimized!$D46</f>
        <v>Makes me a little more likely to consider [[ brand_name ]]</v>
      </c>
      <c r="AR26" s="120" t="str">
        <f>Optimized!$D46</f>
        <v>Makes me a little more likely to consider [[ brand_name ]]</v>
      </c>
      <c r="AS26" s="119" t="str">
        <f>SUBSTITUTE(SUBSTITUTE(SUBSTITUTE(SUBSTITUTE(SUBSTITUTE(SUBSTITUTE(SUBSTITUTE(SUBSTITUTE(SUBSTITUTE(SUBSTITUTE(SUBSTITUTE(SUBSTITUTE(SUBSTITUTE(SUBSTITUTE(SUBSTITUTE(AS$21,$A$54,AS$54),$A$55,AS$55),$A$56,AS$56),$A$57,AS$57),$A$58,AS$58),$A$59,AS$59),$A$60,AS$60),$A$61,AS$61),$A$62,AS$62),$A$63,AS$63),$A$64,AS$64),$A$65,AS$65),$A$66,AS$66),$A$67,AS$67),$A$68,AS$68)</f>
        <v>Estaría algo más dispuesto a considerar un/a [[ product_name ]] [[ brand_name ]]</v>
      </c>
      <c r="AT26" s="119" t="str">
        <f>SUBSTITUTE(SUBSTITUTE(SUBSTITUTE(SUBSTITUTE(SUBSTITUTE(SUBSTITUTE(SUBSTITUTE(SUBSTITUTE(SUBSTITUTE(SUBSTITUTE(SUBSTITUTE(SUBSTITUTE(SUBSTITUTE(SUBSTITUTE(SUBSTITUTE(AT$21,$A$54,AT$54),$A$55,AT$55),$A$56,AT$56),$A$57,AT$57),$A$58,AT$58),$A$59,AT$59),$A$60,AT$60),$A$61,AT$61),$A$62,AT$62),$A$63,AT$63),$A$64,AT$64),$A$65,AT$65),$A$66,AT$66),$A$67,AT$67),$A$68,AT$68)</f>
        <v>Gör mig lite mer benägen att välja [[ brand_name ]]</v>
      </c>
      <c r="AU26" s="119" t="str">
        <f>SUBSTITUTE(SUBSTITUTE(SUBSTITUTE(SUBSTITUTE(SUBSTITUTE(SUBSTITUTE(SUBSTITUTE(SUBSTITUTE(SUBSTITUTE(SUBSTITUTE(SUBSTITUTE(SUBSTITUTE(SUBSTITUTE(SUBSTITUTE(SUBSTITUTE(AU$21,$A$54,AU$54),$A$55,AU$55),$A$56,AU$56),$A$57,AU$57),$A$58,AU$58),$A$59,AU$59),$A$60,AU$60),$A$61,AU$61),$A$62,AU$62),$A$63,AU$63),$A$64,AU$64),$A$65,AU$65),$A$66,AU$66),$A$67,AU$67),$A$68,AU$68)</f>
        <v>使我願意考慮選擇 [[ brand_name ]] [[ product_name ]]</v>
      </c>
      <c r="AV26" s="120" t="str">
        <f>Optimized!$J46</f>
        <v>ทำให้ฉันน่าจะพิจารณา [[ brand_name ]] มากขึ้นเล็กน้อย</v>
      </c>
      <c r="AW26" s="119" t="str">
        <f>SUBSTITUTE(SUBSTITUTE(SUBSTITUTE(SUBSTITUTE(SUBSTITUTE(SUBSTITUTE(SUBSTITUTE(SUBSTITUTE(SUBSTITUTE(SUBSTITUTE(SUBSTITUTE(SUBSTITUTE(SUBSTITUTE(SUBSTITUTE(SUBSTITUTE(AW$21,$A$54,AW$54),$A$55,AW$55),$A$56,AW$56),$A$57,AW$57),$A$58,AW$58),$A$59,AW$59),$A$60,AW$60),$A$61,AW$61),$A$62,AW$62),$A$63,AW$63),$A$64,AW$64),$A$65,AW$65),$A$66,AW$66),$A$67,AW$67),$A$68,AW$68)</f>
        <v>[[ brand_name ]] [[ product_name ]] markasını seçme olasılığımı biraz yükseltir</v>
      </c>
      <c r="AX26" s="119" t="str">
        <f>SUBSTITUTE(SUBSTITUTE(SUBSTITUTE(SUBSTITUTE(SUBSTITUTE(SUBSTITUTE(SUBSTITUTE(SUBSTITUTE(SUBSTITUTE(SUBSTITUTE(SUBSTITUTE(SUBSTITUTE(SUBSTITUTE(SUBSTITUTE(SUBSTITUTE(AX$21,$A$54,AX$54),$A$55,AX$55),$A$56,AX$56),$A$57,AX$57),$A$58,AX$58),$A$59,AX$59),$A$60,AX$60),$A$61,AX$61),$A$62,AX$62),$A$63,AX$63),$A$64,AX$64),$A$65,AX$65),$A$66,AX$66),$A$67,AX$67),$A$68,AX$68)</f>
        <v/>
      </c>
      <c r="AY26" s="120" t="str">
        <f>Optimized!$O46</f>
        <v>Makes me a little more likely to consider [[ brand_name ]]</v>
      </c>
      <c r="AZ26" s="119" t="str">
        <f>SUBSTITUTE(SUBSTITUTE(SUBSTITUTE(SUBSTITUTE(SUBSTITUTE(SUBSTITUTE(SUBSTITUTE(SUBSTITUTE(SUBSTITUTE(SUBSTITUTE(SUBSTITUTE(SUBSTITUTE(SUBSTITUTE(SUBSTITUTE(SUBSTITUTE(AZ$21,$A$54,AZ$54),$A$55,AZ$55),$A$56,AZ$56),$A$57,AZ$57),$A$58,AZ$58),$A$59,AZ$59),$A$60,AZ$60),$A$61,AZ$61),$A$62,AZ$62),$A$63,AZ$63),$A$64,AZ$64),$A$65,AZ$65),$A$66,AZ$66),$A$67,AZ$67),$A$68,AZ$68)</f>
        <v>Hace un poco más probable que considere un/a [[ product_name ]] de [[ brand_name ]]</v>
      </c>
      <c r="BA26" s="119" t="str">
        <f>SUBSTITUTE(SUBSTITUTE(SUBSTITUTE(SUBSTITUTE(SUBSTITUTE(SUBSTITUTE(SUBSTITUTE(SUBSTITUTE(SUBSTITUTE(SUBSTITUTE(SUBSTITUTE(SUBSTITUTE(SUBSTITUTE(SUBSTITUTE(SUBSTITUTE(BA$21,$A$54,BA$54),$A$55,BA$55),$A$56,BA$56),$A$57,BA$57),$A$58,BA$58),$A$59,BA$59),$A$60,BA$60),$A$61,BA$61),$A$62,BA$62),$A$63,BA$63),$A$64,BA$64),$A$65,BA$65),$A$66,BA$66),$A$67,BA$67),$A$68,BA$68)</f>
        <v xml:space="preserve">Làm tôi hơi muốn chọn [[ product_name ]] [[ brand_name ]] </v>
      </c>
      <c r="BB26" s="113"/>
    </row>
    <row r="27" spans="1:54" customFormat="1" ht="12.75" customHeight="1">
      <c r="A27" s="113" t="s">
        <v>853</v>
      </c>
      <c r="B27" s="224"/>
      <c r="C27" s="119" t="str">
        <f>SUBSTITUTE(SUBSTITUTE(SUBSTITUTE(SUBSTITUTE(SUBSTITUTE(SUBSTITUTE(SUBSTITUTE(SUBSTITUTE(SUBSTITUTE(SUBSTITUTE(SUBSTITUTE(SUBSTITUTE(SUBSTITUTE(SUBSTITUTE(SUBSTITUTE(C$22,$A$54,C$54),$A$55,C$55),$A$56,C$56),$A$57,C$57),$A$58,C$58),$A$59,C$59),$A$60,C$60),$A$61,C$61),$A$62,C$62),$A$63,C$63),$A$64,C$64),$A$65,C$65),$A$66,C$66),$A$67,C$67),$A$68,C$68)</f>
        <v>Makes no difference</v>
      </c>
      <c r="D27" s="120" t="str">
        <f>Optimized!$D47</f>
        <v>Makes no difference</v>
      </c>
      <c r="E27" s="119" t="str">
        <f>SUBSTITUTE(SUBSTITUTE(SUBSTITUTE(SUBSTITUTE(SUBSTITUTE(SUBSTITUTE(SUBSTITUTE(SUBSTITUTE(SUBSTITUTE(SUBSTITUTE(SUBSTITUTE(SUBSTITUTE(SUBSTITUTE(SUBSTITUTE(SUBSTITUTE(E$22,$A$54,E$54),$A$55,E$55),$A$56,E$56),$A$57,E$57),$A$58,E$58),$A$59,E$59),$A$60,E$60),$A$61,E$61),$A$62,E$62),$A$63,E$63),$A$64,E$64),$A$65,E$65),$A$66,E$66),$A$67,E$67),$A$68,E$68)</f>
        <v>No hace ninguna diferencia</v>
      </c>
      <c r="F27" s="120" t="str">
        <f>Optimized!$D47</f>
        <v>Makes no difference</v>
      </c>
      <c r="G27" s="120" t="str">
        <f>Optimized!$F47</f>
        <v>Não vai fazer diferença</v>
      </c>
      <c r="H27" s="120" t="str">
        <f>Optimized!$O47</f>
        <v>Makes no difference</v>
      </c>
      <c r="I27" s="119" t="str">
        <f t="shared" ref="I27:P27" si="10">SUBSTITUTE(SUBSTITUTE(SUBSTITUTE(SUBSTITUTE(SUBSTITUTE(SUBSTITUTE(SUBSTITUTE(SUBSTITUTE(SUBSTITUTE(SUBSTITUTE(SUBSTITUTE(SUBSTITUTE(SUBSTITUTE(SUBSTITUTE(SUBSTITUTE(I$22,$A$54,I$54),$A$55,I$55),$A$56,I$56),$A$57,I$57),$A$58,I$58),$A$59,I$59),$A$60,I$60),$A$61,I$61),$A$62,I$62),$A$63,I$63),$A$64,I$64),$A$65,I$65),$A$66,I$66),$A$67,I$67),$A$68,I$68)</f>
        <v>Ne fait aucune différence</v>
      </c>
      <c r="J27" s="119" t="str">
        <f t="shared" si="10"/>
        <v xml:space="preserve">No hace diferencia </v>
      </c>
      <c r="K27" s="119" t="str">
        <f t="shared" si="10"/>
        <v>这个广告对我是否会考虑 [[ brand_name ]] [[ product_name ]]没有什么影响</v>
      </c>
      <c r="L27" s="119" t="str">
        <f t="shared" si="10"/>
        <v>No hará ninguna diferencia</v>
      </c>
      <c r="M27" s="119" t="str">
        <f t="shared" si="10"/>
        <v>Tato reklama neovlivní mé uvažování</v>
      </c>
      <c r="N27" s="119" t="str">
        <f t="shared" si="10"/>
        <v>Vil ikke spille nogen rolle</v>
      </c>
      <c r="O27" s="119" t="str">
        <f t="shared" si="10"/>
        <v>لن يحدث أي تغيير أو فرق</v>
      </c>
      <c r="P27" s="119" t="str">
        <f t="shared" si="10"/>
        <v>Ei vaikuta suuntaan eikä toiseen</v>
      </c>
      <c r="Q27" s="120" t="str">
        <f>Optimized!$K47</f>
        <v>Cela ne changerait rien</v>
      </c>
      <c r="R27" s="120" t="str">
        <f>Optimized!$G47</f>
        <v>Hat keinen Einfluss darauf</v>
      </c>
      <c r="S27" s="119" t="str">
        <f>SUBSTITUTE(SUBSTITUTE(SUBSTITUTE(SUBSTITUTE(SUBSTITUTE(SUBSTITUTE(SUBSTITUTE(SUBSTITUTE(SUBSTITUTE(SUBSTITUTE(SUBSTITUTE(SUBSTITUTE(SUBSTITUTE(SUBSTITUTE(SUBSTITUTE(S$22,$A$54,S$54),$A$55,S$55),$A$56,S$56),$A$57,S$57),$A$58,S$58),$A$59,S$59),$A$60,S$60),$A$61,S$61),$A$62,S$62),$A$63,S$63),$A$64,S$64),$A$65,S$65),$A$66,S$66),$A$67,S$67),$A$68,S$68)</f>
        <v>Δεν θα κάνει καμία διαφορά</v>
      </c>
      <c r="T27" s="119" t="str">
        <f>SUBSTITUTE(SUBSTITUTE(SUBSTITUTE(SUBSTITUTE(SUBSTITUTE(SUBSTITUTE(SUBSTITUTE(SUBSTITUTE(SUBSTITUTE(SUBSTITUTE(SUBSTITUTE(SUBSTITUTE(SUBSTITUTE(SUBSTITUTE(SUBSTITUTE(T$22,$A$54,T$54),$A$55,T$55),$A$56,T$56),$A$57,T$57),$A$58,T$58),$A$59,T$59),$A$60,T$60),$A$61,T$61),$A$62,T$62),$A$63,T$63),$A$64,T$64),$A$65,T$65),$A$66,T$66),$A$67,T$67),$A$68,T$68)</f>
        <v>唔會影響我考唔考慮[[ brand_name ]] [[ product_name ]]</v>
      </c>
      <c r="U27" s="119" t="str">
        <f>SUBSTITUTE(SUBSTITUTE(SUBSTITUTE(SUBSTITUTE(SUBSTITUTE(SUBSTITUTE(SUBSTITUTE(SUBSTITUTE(SUBSTITUTE(SUBSTITUTE(SUBSTITUTE(SUBSTITUTE(SUBSTITUTE(SUBSTITUTE(SUBSTITUTE(U$22,$A$54,U$54),$A$55,U$55),$A$56,U$56),$A$57,U$57),$A$58,U$58),$A$59,U$59),$A$60,U$60),$A$61,U$61),$A$62,U$62),$A$63,U$63),$A$64,U$64),$A$65,U$65),$A$66,U$66),$A$67,U$67),$A$68,U$68)</f>
        <v>Nem befolyásol</v>
      </c>
      <c r="V27" s="120" t="str">
        <f>Optimized!$D47</f>
        <v>Makes no difference</v>
      </c>
      <c r="W27" s="119" t="str">
        <f>SUBSTITUTE(SUBSTITUTE(SUBSTITUTE(SUBSTITUTE(SUBSTITUTE(SUBSTITUTE(SUBSTITUTE(SUBSTITUTE(SUBSTITUTE(SUBSTITUTE(SUBSTITUTE(SUBSTITUTE(SUBSTITUTE(SUBSTITUTE(SUBSTITUTE(W$22,$A$54,W$54),$A$55,W$55),$A$56,W$56),$A$57,W$57),$A$58,W$58),$A$59,W$59),$A$60,W$60),$A$61,W$61),$A$62,W$62),$A$63,W$63),$A$64,W$64),$A$65,W$65),$A$66,W$66),$A$67,W$67),$A$68,W$68)</f>
        <v xml:space="preserve">मुझ पर कोई असर नहीं करता </v>
      </c>
      <c r="X27" s="119" t="str">
        <f>SUBSTITUTE(SUBSTITUTE(SUBSTITUTE(SUBSTITUTE(SUBSTITUTE(SUBSTITUTE(SUBSTITUTE(SUBSTITUTE(SUBSTITUTE(SUBSTITUTE(SUBSTITUTE(SUBSTITUTE(SUBSTITUTE(SUBSTITUTE(SUBSTITUTE(X$22,$A$54,X$54),$A$55,X$55),$A$56,X$56),$A$57,X$57),$A$58,X$58),$A$59,X$59),$A$60,X$60),$A$61,X$61),$A$62,X$62),$A$63,X$63),$A$64,X$64),$A$65,X$65),$A$66,X$66),$A$67,X$67),$A$68,X$68)</f>
        <v>मुझ पर कोई फर्क नहीं  पडता</v>
      </c>
      <c r="Y27" s="119" t="str">
        <f>SUBSTITUTE(SUBSTITUTE(SUBSTITUTE(SUBSTITUTE(SUBSTITUTE(SUBSTITUTE(SUBSTITUTE(SUBSTITUTE(SUBSTITUTE(SUBSTITUTE(SUBSTITUTE(SUBSTITUTE(SUBSTITUTE(SUBSTITUTE(SUBSTITUTE(Y$22,$A$54,Y$54),$A$55,Y$55),$A$56,Y$56),$A$57,Y$57),$A$58,Y$58),$A$59,Y$59),$A$60,Y$60),$A$61,Y$61),$A$62,Y$62),$A$63,Y$63),$A$64,Y$64),$A$65,Y$65),$A$66,Y$66),$A$67,Y$67),$A$68,Y$68)</f>
        <v>எந்த மாற்றத்தையும் ஏற்படுத்தவில்லை</v>
      </c>
      <c r="Z27" s="120" t="str">
        <f>Optimized!$L47</f>
        <v xml:space="preserve">Tidak akan mempengaruhi pertimbangan saya </v>
      </c>
      <c r="AA27" s="120" t="str">
        <f>Optimized!$D47</f>
        <v>Makes no difference</v>
      </c>
      <c r="AB27" s="120" t="str">
        <f>Optimized!$H47</f>
        <v>Non cambierà la mia decisione</v>
      </c>
      <c r="AC27" s="119" t="str">
        <f>SUBSTITUTE(SUBSTITUTE(SUBSTITUTE(SUBSTITUTE(SUBSTITUTE(SUBSTITUTE(SUBSTITUTE(SUBSTITUTE(SUBSTITUTE(SUBSTITUTE(SUBSTITUTE(SUBSTITUTE(SUBSTITUTE(SUBSTITUTE(SUBSTITUTE(AC$22,$A$54,AC$54),$A$55,AC$55),$A$56,AC$56),$A$57,AC$57),$A$58,AC$58),$A$59,AC$59),$A$60,AC$60),$A$61,AC$61),$A$62,AC$62),$A$63,AC$63),$A$64,AC$64),$A$65,AC$65),$A$66,AC$66),$A$67,AC$67),$A$68,AC$68)</f>
        <v>[[ brand_name ]]の [[ product_name ]] を検討するかどうかは、このコマーシャルに影響されない</v>
      </c>
      <c r="AD27" s="119" t="str">
        <f>SUBSTITUTE(SUBSTITUTE(SUBSTITUTE(SUBSTITUTE(SUBSTITUTE(SUBSTITUTE(SUBSTITUTE(SUBSTITUTE(SUBSTITUTE(SUBSTITUTE(SUBSTITUTE(SUBSTITUTE(SUBSTITUTE(SUBSTITUTE(SUBSTITUTE(AD$22,$A$54,AD$54),$A$55,AD$55),$A$56,AD$56),$A$57,AD$57),$A$58,AD$58),$A$59,AD$59),$A$60,AD$60),$A$61,AD$61),$A$62,AD$62),$A$63,AD$63),$A$64,AD$64),$A$65,AD$65),$A$66,AD$66),$A$67,AD$67),$A$68,AD$68)</f>
        <v>لا يشكّل أي فرق</v>
      </c>
      <c r="AE27" s="119" t="str">
        <f>SUBSTITUTE(SUBSTITUTE(SUBSTITUTE(SUBSTITUTE(SUBSTITUTE(SUBSTITUTE(SUBSTITUTE(SUBSTITUTE(SUBSTITUTE(SUBSTITUTE(SUBSTITUTE(SUBSTITUTE(SUBSTITUTE(SUBSTITUTE(SUBSTITUTE(AE$22,$A$54,AE$54),$A$55,AE$55),$A$56,AE$56),$A$57,AE$57),$A$58,AE$58),$A$59,AE$59),$A$60,AE$60),$A$61,AE$61),$A$62,AE$62),$A$63,AE$63),$A$64,AE$64),$A$65,AE$65),$A$66,AE$66),$A$67,AE$67),$A$68,AE$68)</f>
        <v xml:space="preserve">아무런 차이가 없다
</v>
      </c>
      <c r="AF27" s="119" t="str">
        <f>SUBSTITUTE(SUBSTITUTE(SUBSTITUTE(SUBSTITUTE(SUBSTITUTE(SUBSTITUTE(SUBSTITUTE(SUBSTITUTE(SUBSTITUTE(SUBSTITUTE(SUBSTITUTE(SUBSTITUTE(SUBSTITUTE(SUBSTITUTE(SUBSTITUTE(AF$22,$A$54,AF$54),$A$55,AF$55),$A$56,AF$56),$A$57,AF$57),$A$58,AF$58),$A$59,AF$59),$A$60,AF$60),$A$61,AF$61),$A$62,AF$62),$A$63,AF$63),$A$64,AF$64),$A$65,AF$65),$A$66,AF$66),$A$67,AF$67),$A$68,AF$68)</f>
        <v xml:space="preserve">对 我 没 有 影 响 </v>
      </c>
      <c r="AG27" s="119" t="str">
        <f>SUBSTITUTE(SUBSTITUTE(SUBSTITUTE(SUBSTITUTE(SUBSTITUTE(SUBSTITUTE(SUBSTITUTE(SUBSTITUTE(SUBSTITUTE(SUBSTITUTE(SUBSTITUTE(SUBSTITUTE(SUBSTITUTE(SUBSTITUTE(SUBSTITUTE(AG$22,$A$54,AG$54),$A$55,AG$55),$A$56,AG$56),$A$57,AG$57),$A$58,AG$58),$A$59,AG$59),$A$60,AG$60),$A$61,AG$61),$A$62,AG$62),$A$63,AG$63),$A$64,AG$64),$A$65,AG$65),$A$66,AG$66),$A$67,AG$67),$A$68,AG$68)</f>
        <v>Tidak membuat apa-apa perbezaan</v>
      </c>
      <c r="AH27" s="120" t="str">
        <f>Optimized!$M47</f>
        <v>No hará ninguna diferencia</v>
      </c>
      <c r="AI27" s="120" t="str">
        <f>Optimized!$I47</f>
        <v>het heeft geen invloed op mijn keuze</v>
      </c>
      <c r="AJ27" s="120" t="str">
        <f>Optimized!$D47</f>
        <v>Makes no difference</v>
      </c>
      <c r="AK27" s="119" t="str">
        <f>SUBSTITUTE(SUBSTITUTE(SUBSTITUTE(SUBSTITUTE(SUBSTITUTE(SUBSTITUTE(SUBSTITUTE(SUBSTITUTE(SUBSTITUTE(SUBSTITUTE(SUBSTITUTE(SUBSTITUTE(SUBSTITUTE(SUBSTITUTE(SUBSTITUTE(AK$22,$A$54,AK$54),$A$55,AK$55),$A$56,AK$56),$A$57,AK$57),$A$58,AK$58),$A$59,AK$59),$A$60,AK$60),$A$61,AK$61),$A$62,AK$62),$A$63,AK$63),$A$64,AK$64),$A$65,AK$65),$A$66,AK$66),$A$67,AK$67),$A$68,AK$68)</f>
        <v>Utgjør ingen forskjell</v>
      </c>
      <c r="AL27" s="119" t="str">
        <f>SUBSTITUTE(SUBSTITUTE(SUBSTITUTE(SUBSTITUTE(SUBSTITUTE(SUBSTITUTE(SUBSTITUTE(SUBSTITUTE(SUBSTITUTE(SUBSTITUTE(SUBSTITUTE(SUBSTITUTE(SUBSTITUTE(SUBSTITUTE(SUBSTITUTE(AL$22,$A$54,AL$54),$A$55,AL$55),$A$56,AL$56),$A$57,AL$57),$A$58,AL$58),$A$59,AL$59),$A$60,AL$60),$A$61,AL$61),$A$62,AL$62),$A$63,AL$63),$A$64,AL$64),$A$65,AL$65),$A$66,AL$66),$A$67,AL$67),$A$68,AL$68)</f>
        <v>No hará ninguna diferencia</v>
      </c>
      <c r="AM27" s="120" t="str">
        <f>Optimized!$N47</f>
        <v>Walang magagawang pagkakaiba</v>
      </c>
      <c r="AN27" s="119" t="str">
        <f>SUBSTITUTE(SUBSTITUTE(SUBSTITUTE(SUBSTITUTE(SUBSTITUTE(SUBSTITUTE(SUBSTITUTE(SUBSTITUTE(SUBSTITUTE(SUBSTITUTE(SUBSTITUTE(SUBSTITUTE(SUBSTITUTE(SUBSTITUTE(SUBSTITUTE(AN$22,$A$54,AN$54),$A$55,AN$55),$A$56,AN$56),$A$57,AN$57),$A$58,AN$58),$A$59,AN$59),$A$60,AN$60),$A$61,AN$61),$A$62,AN$62),$A$63,AN$63),$A$64,AN$64),$A$65,AN$65),$A$66,AN$66),$A$67,AN$67),$A$68,AN$68)</f>
        <v>Nie wpłynie na mnie</v>
      </c>
      <c r="AO27" s="119" t="str">
        <f>SUBSTITUTE(SUBSTITUTE(SUBSTITUTE(SUBSTITUTE(SUBSTITUTE(SUBSTITUTE(SUBSTITUTE(SUBSTITUTE(SUBSTITUTE(SUBSTITUTE(SUBSTITUTE(SUBSTITUTE(SUBSTITUTE(SUBSTITUTE(SUBSTITUTE(AO$22,$A$54,AO$54),$A$55,AO$55),$A$56,AO$56),$A$57,AO$57),$A$58,AO$58),$A$59,AO$59),$A$60,AO$60),$A$61,AO$61),$A$62,AO$62),$A$63,AO$63),$A$64,AO$64),$A$65,AO$65),$A$66,AO$66),$A$67,AO$67),$A$68,AO$68)</f>
        <v>Não teria qualquer influência</v>
      </c>
      <c r="AP27" s="119" t="str">
        <f>SUBSTITUTE(SUBSTITUTE(SUBSTITUTE(SUBSTITUTE(SUBSTITUTE(SUBSTITUTE(SUBSTITUTE(SUBSTITUTE(SUBSTITUTE(SUBSTITUTE(SUBSTITUTE(SUBSTITUTE(SUBSTITUTE(SUBSTITUTE(SUBSTITUTE(AP$22,$A$54,AP$54),$A$55,AP$55),$A$56,AP$56),$A$57,AP$57),$A$58,AP$58),$A$59,AP$59),$A$60,AP$60),$A$61,AP$61),$A$62,AP$62),$A$63,AP$63),$A$64,AP$64),$A$65,AP$65),$A$66,AP$66),$A$67,AP$67),$A$68,AP$68)</f>
        <v>Nu are nici o influenta asupra acestui lucru</v>
      </c>
      <c r="AQ27" s="120" t="str">
        <f>Optimized!$D47</f>
        <v>Makes no difference</v>
      </c>
      <c r="AR27" s="120" t="str">
        <f>Optimized!$D47</f>
        <v>Makes no difference</v>
      </c>
      <c r="AS27" s="119" t="str">
        <f>SUBSTITUTE(SUBSTITUTE(SUBSTITUTE(SUBSTITUTE(SUBSTITUTE(SUBSTITUTE(SUBSTITUTE(SUBSTITUTE(SUBSTITUTE(SUBSTITUTE(SUBSTITUTE(SUBSTITUTE(SUBSTITUTE(SUBSTITUTE(SUBSTITUTE(AS$22,$A$54,AS$54),$A$55,AS$55),$A$56,AS$56),$A$57,AS$57),$A$58,AS$58),$A$59,AS$59),$A$60,AS$60),$A$61,AS$61),$A$62,AS$62),$A$63,AS$63),$A$64,AS$64),$A$65,AS$65),$A$66,AS$66),$A$67,AS$67),$A$68,AS$68)</f>
        <v>No influiría</v>
      </c>
      <c r="AT27" s="119" t="str">
        <f>SUBSTITUTE(SUBSTITUTE(SUBSTITUTE(SUBSTITUTE(SUBSTITUTE(SUBSTITUTE(SUBSTITUTE(SUBSTITUTE(SUBSTITUTE(SUBSTITUTE(SUBSTITUTE(SUBSTITUTE(SUBSTITUTE(SUBSTITUTE(SUBSTITUTE(AT$22,$A$54,AT$54),$A$55,AT$55),$A$56,AT$56),$A$57,AT$57),$A$58,AT$58),$A$59,AT$59),$A$60,AT$60),$A$61,AT$61),$A$62,AT$62),$A$63,AT$63),$A$64,AT$64),$A$65,AT$65),$A$66,AT$66),$A$67,AT$67),$A$68,AT$68)</f>
        <v>Gör ingen skillnad</v>
      </c>
      <c r="AU27" s="119" t="str">
        <f>SUBSTITUTE(SUBSTITUTE(SUBSTITUTE(SUBSTITUTE(SUBSTITUTE(SUBSTITUTE(SUBSTITUTE(SUBSTITUTE(SUBSTITUTE(SUBSTITUTE(SUBSTITUTE(SUBSTITUTE(SUBSTITUTE(SUBSTITUTE(SUBSTITUTE(AU$22,$A$54,AU$54),$A$55,AU$55),$A$56,AU$56),$A$57,AU$57),$A$58,AU$58),$A$59,AU$59),$A$60,AU$60),$A$61,AU$61),$A$62,AU$62),$A$63,AU$63),$A$64,AU$64),$A$65,AU$65),$A$66,AU$66),$A$67,AU$67),$A$68,AU$68)</f>
        <v>對我是否會考慮選擇 [[ brand_name ]] [[ product_name ]]，沒有影響</v>
      </c>
      <c r="AV27" s="120" t="str">
        <f>Optimized!$J47</f>
        <v>ไม่มีผลต่อการตัดสินใจ</v>
      </c>
      <c r="AW27" s="119" t="str">
        <f>SUBSTITUTE(SUBSTITUTE(SUBSTITUTE(SUBSTITUTE(SUBSTITUTE(SUBSTITUTE(SUBSTITUTE(SUBSTITUTE(SUBSTITUTE(SUBSTITUTE(SUBSTITUTE(SUBSTITUTE(SUBSTITUTE(SUBSTITUTE(SUBSTITUTE(AW$22,$A$54,AW$54),$A$55,AW$55),$A$56,AW$56),$A$57,AW$57),$A$58,AW$58),$A$59,AW$59),$A$60,AW$60),$A$61,AW$61),$A$62,AW$62),$A$63,AW$63),$A$64,AW$64),$A$65,AW$65),$A$66,AW$66),$A$67,AW$67),$A$68,AW$68)</f>
        <v>Düşüncelerimde değişiklik yaratmayacaktır</v>
      </c>
      <c r="AX27" s="119" t="str">
        <f>SUBSTITUTE(SUBSTITUTE(SUBSTITUTE(SUBSTITUTE(SUBSTITUTE(SUBSTITUTE(SUBSTITUTE(SUBSTITUTE(SUBSTITUTE(SUBSTITUTE(SUBSTITUTE(SUBSTITUTE(SUBSTITUTE(SUBSTITUTE(SUBSTITUTE(AX$22,$A$54,AX$54),$A$55,AX$55),$A$56,AX$56),$A$57,AX$57),$A$58,AX$58),$A$59,AX$59),$A$60,AX$60),$A$61,AX$61),$A$62,AX$62),$A$63,AX$63),$A$64,AX$64),$A$65,AX$65),$A$66,AX$66),$A$67,AX$67),$A$68,AX$68)</f>
        <v/>
      </c>
      <c r="AY27" s="120" t="str">
        <f>Optimized!$O47</f>
        <v>Makes no difference</v>
      </c>
      <c r="AZ27" s="119" t="str">
        <f>SUBSTITUTE(SUBSTITUTE(SUBSTITUTE(SUBSTITUTE(SUBSTITUTE(SUBSTITUTE(SUBSTITUTE(SUBSTITUTE(SUBSTITUTE(SUBSTITUTE(SUBSTITUTE(SUBSTITUTE(SUBSTITUTE(SUBSTITUTE(SUBSTITUTE(AZ$22,$A$54,AZ$54),$A$55,AZ$55),$A$56,AZ$56),$A$57,AZ$57),$A$58,AZ$58),$A$59,AZ$59),$A$60,AZ$60),$A$61,AZ$61),$A$62,AZ$62),$A$63,AZ$63),$A$64,AZ$64),$A$65,AZ$65),$A$66,AZ$66),$A$67,AZ$67),$A$68,AZ$68)</f>
        <v>No hace ninguna diferencia</v>
      </c>
      <c r="BA27" s="119" t="str">
        <f>SUBSTITUTE(SUBSTITUTE(SUBSTITUTE(SUBSTITUTE(SUBSTITUTE(SUBSTITUTE(SUBSTITUTE(SUBSTITUTE(SUBSTITUTE(SUBSTITUTE(SUBSTITUTE(SUBSTITUTE(SUBSTITUTE(SUBSTITUTE(SUBSTITUTE(BA$22,$A$54,BA$54),$A$55,BA$55),$A$56,BA$56),$A$57,BA$57),$A$58,BA$58),$A$59,BA$59),$A$60,BA$60),$A$61,BA$61),$A$62,BA$62),$A$63,BA$63),$A$64,BA$64),$A$65,BA$65),$A$66,BA$66),$A$67,BA$67),$A$68,BA$68)</f>
        <v>Không làm ảnh hưởng đến ý định của tôi</v>
      </c>
      <c r="BB27" s="113"/>
    </row>
    <row r="28" spans="1:54" customFormat="1" ht="12.75" customHeight="1">
      <c r="A28" s="113" t="s">
        <v>854</v>
      </c>
      <c r="B28" s="225"/>
      <c r="C28" s="119" t="str">
        <f>SUBSTITUTE(SUBSTITUTE(SUBSTITUTE(SUBSTITUTE(SUBSTITUTE(SUBSTITUTE(SUBSTITUTE(SUBSTITUTE(SUBSTITUTE(SUBSTITUTE(SUBSTITUTE(SUBSTITUTE(SUBSTITUTE(SUBSTITUTE(SUBSTITUTE(C$23,$A$54,C$54),$A$55,C$55),$A$56,C$56),$A$57,C$57),$A$58,C$58),$A$59,C$59),$A$60,C$60),$A$61,C$61),$A$62,C$62),$A$63,C$63),$A$64,C$64),$A$65,C$65),$A$66,C$66),$A$67,C$67),$A$68,C$68)</f>
        <v>Puts me off considering [[ brand_name ]]</v>
      </c>
      <c r="D28" s="120" t="str">
        <f>Optimized!$D48</f>
        <v>Puts me off considering [[ brand_name ]]</v>
      </c>
      <c r="E28" s="119" t="str">
        <f>SUBSTITUTE(SUBSTITUTE(SUBSTITUTE(SUBSTITUTE(SUBSTITUTE(SUBSTITUTE(SUBSTITUTE(SUBSTITUTE(SUBSTITUTE(SUBSTITUTE(SUBSTITUTE(SUBSTITUTE(SUBSTITUTE(SUBSTITUTE(SUBSTITUTE(E$23,$A$54,E$54),$A$55,E$55),$A$56,E$56),$A$57,E$57),$A$58,E$58),$A$59,E$59),$A$60,E$60),$A$61,E$61),$A$62,E$62),$A$63,E$63),$A$64,E$64),$A$65,E$65),$A$66,E$66),$A$67,E$67),$A$68,E$68)</f>
        <v>Hace que no considere una/un [[ product_name ]] [[ brand_name ]]</v>
      </c>
      <c r="F28" s="120" t="str">
        <f>Optimized!$D48</f>
        <v>Puts me off considering [[ brand_name ]]</v>
      </c>
      <c r="G28" s="120" t="str">
        <f>Optimized!$F48</f>
        <v>Me faz deixar de considerar [[ brand_name ]]</v>
      </c>
      <c r="H28" s="120" t="str">
        <f>Optimized!$O48</f>
        <v>Makes me less likely to consider [[ brand_name ]]</v>
      </c>
      <c r="I28" s="119" t="str">
        <f t="shared" ref="I28:P28" si="11">SUBSTITUTE(SUBSTITUTE(SUBSTITUTE(SUBSTITUTE(SUBSTITUTE(SUBSTITUTE(SUBSTITUTE(SUBSTITUTE(SUBSTITUTE(SUBSTITUTE(SUBSTITUTE(SUBSTITUTE(SUBSTITUTE(SUBSTITUTE(SUBSTITUTE(I$23,$A$54,I$54),$A$55,I$55),$A$56,I$56),$A$57,I$57),$A$58,I$58),$A$59,I$59),$A$60,I$60),$A$61,I$61),$A$62,I$62),$A$63,I$63),$A$64,I$64),$A$65,I$65),$A$66,I$66),$A$67,I$67),$A$68,I$68)</f>
        <v>Me rend moins susceptible de prendre [[ brand_name ]] [[ product_name ]] en considération</v>
      </c>
      <c r="J28" s="119" t="str">
        <f t="shared" si="11"/>
        <v>Hace que no considere un/una [[ product_name ]] [[ brand_name ]]</v>
      </c>
      <c r="K28" s="119" t="str">
        <f t="shared" si="11"/>
        <v>这个广告在某种程度上让我不会考虑[[ brand_name ]] [[ product_name ]]</v>
      </c>
      <c r="L28" s="119" t="str">
        <f t="shared" si="11"/>
        <v xml:space="preserve">Hace que no considere una/un [[ product_name ]] [[ brand_name ]] </v>
      </c>
      <c r="M28" s="119" t="str">
        <f t="shared" si="11"/>
        <v>Tato reklama mě odradí od uvažování o [[ product_name_L ]] [[ brand_name_N ]]</v>
      </c>
      <c r="N28" s="119" t="str">
        <f t="shared" si="11"/>
        <v>Får mig til at miste lysten til at overveje [[ brand_name ]]</v>
      </c>
      <c r="O28" s="119" t="str">
        <f t="shared" si="11"/>
        <v>أن اضع  في إعتباري [[ brand_name ]] [[ product_name ]]</v>
      </c>
      <c r="P28" s="119" t="str">
        <f t="shared" si="11"/>
        <v>Se vähentäisi kiinnostustani harkita mainoksen tuotemerkkiä</v>
      </c>
      <c r="Q28" s="120" t="str">
        <f>Optimized!$K48</f>
        <v>Elle m’inciterait plutôt à ne plus songer à [[ brand_name ]]</v>
      </c>
      <c r="R28" s="120" t="str">
        <f>Optimized!$G48</f>
        <v>Wird mich davon abhalten, [[ brand_name ]] in Erwägung zu ziehen</v>
      </c>
      <c r="S28" s="119" t="str">
        <f>SUBSTITUTE(SUBSTITUTE(SUBSTITUTE(SUBSTITUTE(SUBSTITUTE(SUBSTITUTE(SUBSTITUTE(SUBSTITUTE(SUBSTITUTE(SUBSTITUTE(SUBSTITUTE(SUBSTITUTE(SUBSTITUTE(SUBSTITUTE(SUBSTITUTE(S$23,$A$54,S$54),$A$55,S$55),$A$56,S$56),$A$57,S$57),$A$58,S$58),$A$59,S$59),$A$60,S$60),$A$61,S$61),$A$62,S$62),$A$63,S$63),$A$64,S$64),$A$65,S$65),$A$66,S$66),$A$67,S$67),$A$68,S$68)</f>
        <v>Δεν θα με κάνει να λάβω υπόψη μου καθόλου τη [[ brand_name ]] [[ product_name ]]</v>
      </c>
      <c r="T28" s="119" t="str">
        <f>SUBSTITUTE(SUBSTITUTE(SUBSTITUTE(SUBSTITUTE(SUBSTITUTE(SUBSTITUTE(SUBSTITUTE(SUBSTITUTE(SUBSTITUTE(SUBSTITUTE(SUBSTITUTE(SUBSTITUTE(SUBSTITUTE(SUBSTITUTE(SUBSTITUTE(T$23,$A$54,T$54),$A$55,T$55),$A$56,T$56),$A$57,T$57),$A$58,T$58),$A$59,T$59),$A$60,T$60),$A$61,T$61),$A$62,T$62),$A$63,T$63),$A$64,T$64),$A$65,T$65),$A$66,T$66),$A$67,T$67),$A$68,T$68)</f>
        <v>令我唔會考慮[[ brand_name ]] [[ product_name ]]</v>
      </c>
      <c r="U28" s="119" t="str">
        <f>SUBSTITUTE(SUBSTITUTE(SUBSTITUTE(SUBSTITUTE(SUBSTITUTE(SUBSTITUTE(SUBSTITUTE(SUBSTITUTE(SUBSTITUTE(SUBSTITUTE(SUBSTITUTE(SUBSTITUTE(SUBSTITUTE(SUBSTITUTE(SUBSTITUTE(U$23,$A$54,U$54),$A$55,U$55),$A$56,U$56),$A$57,U$57),$A$58,U$58),$A$59,U$59),$A$60,U$60),$A$61,U$61),$A$62,U$62),$A$63,U$63),$A$64,U$64),$A$65,U$65),$A$66,U$66),$A$67,U$67),$A$68,U$68)</f>
        <v>Ha valami miatt, akkor e miatt a reklám miatt nem fogom a(z) [[ brand_name ]] [[ product_name ]]-t választani</v>
      </c>
      <c r="V28" s="120" t="str">
        <f>Optimized!$D48</f>
        <v>Puts me off considering [[ brand_name ]]</v>
      </c>
      <c r="W28" s="119" t="str">
        <f>SUBSTITUTE(SUBSTITUTE(SUBSTITUTE(SUBSTITUTE(SUBSTITUTE(SUBSTITUTE(SUBSTITUTE(SUBSTITUTE(SUBSTITUTE(SUBSTITUTE(SUBSTITUTE(SUBSTITUTE(SUBSTITUTE(SUBSTITUTE(SUBSTITUTE(W$23,$A$54,W$54),$A$55,W$55),$A$56,W$56),$A$57,W$57),$A$58,W$58),$A$59,W$59),$A$60,W$60),$A$61,W$61),$A$62,W$62),$A$63,W$63),$A$64,W$64),$A$65,W$65),$A$66,W$66),$A$67,W$67),$A$68,W$68)</f>
        <v>[[ brand_name ]] [[ product_name ]] को विचार में लेने की आपकी संभावना को समाप्‍त करता है</v>
      </c>
      <c r="X28" s="119" t="str">
        <f>SUBSTITUTE(SUBSTITUTE(SUBSTITUTE(SUBSTITUTE(SUBSTITUTE(SUBSTITUTE(SUBSTITUTE(SUBSTITUTE(SUBSTITUTE(SUBSTITUTE(SUBSTITUTE(SUBSTITUTE(SUBSTITUTE(SUBSTITUTE(SUBSTITUTE(X$23,$A$54,X$54),$A$55,X$55),$A$56,X$56),$A$57,X$57),$A$58,X$58),$A$59,X$59),$A$60,X$60),$A$61,X$61),$A$62,X$62),$A$63,X$63),$A$64,X$64),$A$65,X$65),$A$66,X$66),$A$67,X$67),$A$68,X$68)</f>
        <v>आपके ध्यान में से [[ complete_brand_name ]] [[ product_name ]] की संभावना को हटाता है</v>
      </c>
      <c r="Y28" s="119" t="str">
        <f>SUBSTITUTE(SUBSTITUTE(SUBSTITUTE(SUBSTITUTE(SUBSTITUTE(SUBSTITUTE(SUBSTITUTE(SUBSTITUTE(SUBSTITUTE(SUBSTITUTE(SUBSTITUTE(SUBSTITUTE(SUBSTITUTE(SUBSTITUTE(SUBSTITUTE(Y$23,$A$54,Y$54),$A$55,Y$55),$A$56,Y$56),$A$57,Y$57),$A$58,Y$58),$A$59,Y$59),$A$60,Y$60),$A$61,Y$61),$A$62,Y$62),$A$63,Y$63),$A$64,Y$64),$A$65,Y$65),$A$66,Y$66),$A$67,Y$67),$A$68,Y$68)</f>
        <v>[[ brand_name ]] [[ product_name ]] ஐ பரிசீலிக்காதபடி செய்கிறது</v>
      </c>
      <c r="Z28" s="120" t="str">
        <f>Optimized!$L48</f>
        <v>Membuat saya tidak akan mempertimbangkan [[ product_name ]] [[ brand_name ]]</v>
      </c>
      <c r="AA28" s="120" t="str">
        <f>Optimized!$D48</f>
        <v>Puts me off considering [[ brand_name ]]</v>
      </c>
      <c r="AB28" s="120" t="str">
        <f>Optimized!$H48</f>
        <v xml:space="preserve">Mi fa passare la voglia di considerare [[ brand_name ]] </v>
      </c>
      <c r="AC28" s="119" t="str">
        <f>SUBSTITUTE(SUBSTITUTE(SUBSTITUTE(SUBSTITUTE(SUBSTITUTE(SUBSTITUTE(SUBSTITUTE(SUBSTITUTE(SUBSTITUTE(SUBSTITUTE(SUBSTITUTE(SUBSTITUTE(SUBSTITUTE(SUBSTITUTE(SUBSTITUTE(AC$23,$A$54,AC$54),$A$55,AC$55),$A$56,AC$56),$A$57,AC$57),$A$58,AC$58),$A$59,AC$59),$A$60,AC$60),$A$61,AC$61),$A$62,AC$62),$A$63,AC$63),$A$64,AC$64),$A$65,AC$65),$A$66,AC$66),$A$67,AC$67),$A$68,AC$68)</f>
        <v>[[ brand_name ]]の [[ product_name ]] を検討したいとは思わない</v>
      </c>
      <c r="AD28" s="119" t="str">
        <f>SUBSTITUTE(SUBSTITUTE(SUBSTITUTE(SUBSTITUTE(SUBSTITUTE(SUBSTITUTE(SUBSTITUTE(SUBSTITUTE(SUBSTITUTE(SUBSTITUTE(SUBSTITUTE(SUBSTITUTE(SUBSTITUTE(SUBSTITUTE(SUBSTITUTE(AD$23,$A$54,AD$54),$A$55,AD$55),$A$56,AD$56),$A$57,AD$57),$A$58,AD$58),$A$59,AD$59),$A$60,AD$60),$A$61,AD$61),$A$62,AD$62),$A$63,AD$63),$A$64,AD$64),$A$65,AD$65),$A$66,AD$66),$A$67,AD$67),$A$68,AD$68)</f>
        <v xml:space="preserve">سيجعلني أتوقف عن التفكير في[[ product_name ]]  [[ brand_name ]] </v>
      </c>
      <c r="AE28" s="119" t="str">
        <f>SUBSTITUTE(SUBSTITUTE(SUBSTITUTE(SUBSTITUTE(SUBSTITUTE(SUBSTITUTE(SUBSTITUTE(SUBSTITUTE(SUBSTITUTE(SUBSTITUTE(SUBSTITUTE(SUBSTITUTE(SUBSTITUTE(SUBSTITUTE(SUBSTITUTE(AE$23,$A$54,AE$54),$A$55,AE$55),$A$56,AE$56),$A$57,AE$57),$A$58,AE$58),$A$59,AE$59),$A$60,AE$60),$A$61,AE$61),$A$62,AE$62),$A$63,AE$63),$A$64,AE$64),$A$65,AE$65),$A$66,AE$66),$A$67,AE$67),$A$68,AE$68)</f>
        <v>[[ brand_name ]] [[ product_name ]]에 흥미를 잃게 만들 것이다</v>
      </c>
      <c r="AF28" s="119" t="str">
        <f>SUBSTITUTE(SUBSTITUTE(SUBSTITUTE(SUBSTITUTE(SUBSTITUTE(SUBSTITUTE(SUBSTITUTE(SUBSTITUTE(SUBSTITUTE(SUBSTITUTE(SUBSTITUTE(SUBSTITUTE(SUBSTITUTE(SUBSTITUTE(SUBSTITUTE(AF$23,$A$54,AF$54),$A$55,AF$55),$A$56,AF$56),$A$57,AF$57),$A$58,AF$58),$A$59,AF$59),$A$60,AF$60),$A$61,AF$61),$A$62,AF$62),$A$63,AF$63),$A$64,AF$64),$A$65,AF$65),$A$66,AF$66),$A$67,AF$67),$A$68,AF$68)</f>
        <v xml:space="preserve">使 我 没 有 可 能 考 虑 改 用 [[ brand_name ]] [[ product_name ]] </v>
      </c>
      <c r="AG28" s="119" t="str">
        <f>SUBSTITUTE(SUBSTITUTE(SUBSTITUTE(SUBSTITUTE(SUBSTITUTE(SUBSTITUTE(SUBSTITUTE(SUBSTITUTE(SUBSTITUTE(SUBSTITUTE(SUBSTITUTE(SUBSTITUTE(SUBSTITUTE(SUBSTITUTE(SUBSTITUTE(AG$23,$A$54,AG$54),$A$55,AG$55),$A$56,AG$56),$A$57,AG$57),$A$58,AG$58),$A$59,AG$59),$A$60,AG$60),$A$61,AG$61),$A$62,AG$62),$A$63,AG$63),$A$64,AG$64),$A$65,AG$65),$A$66,AG$66),$A$67,AG$67),$A$68,AG$68)</f>
        <v>Membuat saya tidak akan mempertimbangkan [[ brand_name ]] [[ product_name ]]</v>
      </c>
      <c r="AH28" s="120" t="str">
        <f>Optimized!$M48</f>
        <v>Hace que no considere [[ brand_name ]]</v>
      </c>
      <c r="AI28" s="120" t="str">
        <f>Optimized!$I48</f>
        <v>het doet me ervan afzien [[ brand_name ]] te overwegen</v>
      </c>
      <c r="AJ28" s="120" t="str">
        <f>Optimized!$D48</f>
        <v>Puts me off considering [[ brand_name ]]</v>
      </c>
      <c r="AK28" s="119" t="str">
        <f>SUBSTITUTE(SUBSTITUTE(SUBSTITUTE(SUBSTITUTE(SUBSTITUTE(SUBSTITUTE(SUBSTITUTE(SUBSTITUTE(SUBSTITUTE(SUBSTITUTE(SUBSTITUTE(SUBSTITUTE(SUBSTITUTE(SUBSTITUTE(SUBSTITUTE(AK$23,$A$54,AK$54),$A$55,AK$55),$A$56,AK$56),$A$57,AK$57),$A$58,AK$58),$A$59,AK$59),$A$60,AK$60),$A$61,AK$61),$A$62,AK$62),$A$63,AK$63),$A$64,AK$64),$A$65,AK$65),$A$66,AK$66),$A$67,AK$67),$A$68,AK$68)</f>
        <v>Gjør det mindre sannsynlig at jeg vil vurdere [[ brand_name ]]</v>
      </c>
      <c r="AL28" s="119" t="str">
        <f>SUBSTITUTE(SUBSTITUTE(SUBSTITUTE(SUBSTITUTE(SUBSTITUTE(SUBSTITUTE(SUBSTITUTE(SUBSTITUTE(SUBSTITUTE(SUBSTITUTE(SUBSTITUTE(SUBSTITUTE(SUBSTITUTE(SUBSTITUTE(SUBSTITUTE(AL$23,$A$54,AL$54),$A$55,AL$55),$A$56,AL$56),$A$57,AL$57),$A$58,AL$58),$A$59,AL$59),$A$60,AL$60),$A$61,AL$61),$A$62,AL$62),$A$63,AL$63),$A$64,AL$64),$A$65,AL$65),$A$66,AL$66),$A$67,AL$67),$A$68,AL$68)</f>
        <v>Hace que no considere [[ product_name ]] [[ brand_name ]]</v>
      </c>
      <c r="AM28" s="120" t="str">
        <f>Optimized!$N48</f>
        <v>Hinikayat ako na huwag ikonsidera ang [[ brand_name ]]</v>
      </c>
      <c r="AN28" s="119" t="str">
        <f>SUBSTITUTE(SUBSTITUTE(SUBSTITUTE(SUBSTITUTE(SUBSTITUTE(SUBSTITUTE(SUBSTITUTE(SUBSTITUTE(SUBSTITUTE(SUBSTITUTE(SUBSTITUTE(SUBSTITUTE(SUBSTITUTE(SUBSTITUTE(SUBSTITUTE(AN$23,$A$54,AN$54),$A$55,AN$55),$A$56,AN$56),$A$57,AN$57),$A$58,AN$58),$A$59,AN$59),$A$60,AN$60),$A$61,AN$61),$A$62,AN$62),$A$63,AN$63),$A$64,AN$64),$A$65,AN$65),$A$66,AN$66),$A$67,AN$67),$A$68,AN$68)</f>
        <v>Zniechęci mnie do brania pod uwagę [[ product_name_G ]] [[ brand_name_N ]]</v>
      </c>
      <c r="AO28" s="119" t="str">
        <f>SUBSTITUTE(SUBSTITUTE(SUBSTITUTE(SUBSTITUTE(SUBSTITUTE(SUBSTITUTE(SUBSTITUTE(SUBSTITUTE(SUBSTITUTE(SUBSTITUTE(SUBSTITUTE(SUBSTITUTE(SUBSTITUTE(SUBSTITUTE(SUBSTITUTE(AO$23,$A$54,AO$54),$A$55,AO$55),$A$56,AO$56),$A$57,AO$57),$A$58,AO$58),$A$59,AO$59),$A$60,AO$60),$A$61,AO$61),$A$62,AO$62),$A$63,AO$63),$A$64,AO$64),$A$65,AO$65),$A$66,AO$66),$A$67,AO$67),$A$68,AO$68)</f>
        <v xml:space="preserve">Afastaria a hipótese de considerar [[ brand_name ]] [[ product_name ]] </v>
      </c>
      <c r="AP28" s="119" t="str">
        <f>SUBSTITUTE(SUBSTITUTE(SUBSTITUTE(SUBSTITUTE(SUBSTITUTE(SUBSTITUTE(SUBSTITUTE(SUBSTITUTE(SUBSTITUTE(SUBSTITUTE(SUBSTITUTE(SUBSTITUTE(SUBSTITUTE(SUBSTITUTE(SUBSTITUTE(AP$23,$A$54,AP$54),$A$55,AP$55),$A$56,AP$56),$A$57,AP$57),$A$58,AP$58),$A$59,AP$59),$A$60,AP$60),$A$61,AP$61),$A$62,AP$62),$A$63,AP$63),$A$64,AP$64),$A$65,AP$65),$A$66,AP$66),$A$67,AP$67),$A$68,AP$68)</f>
        <v>Ma face sa nu mai iau in considerare [[ product_name ]] [[ brand_name ]]</v>
      </c>
      <c r="AQ28" s="120" t="str">
        <f>Optimized!$D48</f>
        <v>Puts me off considering [[ brand_name ]]</v>
      </c>
      <c r="AR28" s="120" t="str">
        <f>Optimized!$D48</f>
        <v>Puts me off considering [[ brand_name ]]</v>
      </c>
      <c r="AS28" s="119" t="str">
        <f>SUBSTITUTE(SUBSTITUTE(SUBSTITUTE(SUBSTITUTE(SUBSTITUTE(SUBSTITUTE(SUBSTITUTE(SUBSTITUTE(SUBSTITUTE(SUBSTITUTE(SUBSTITUTE(SUBSTITUTE(SUBSTITUTE(SUBSTITUTE(SUBSTITUTE(AS$23,$A$54,AS$54),$A$55,AS$55),$A$56,AS$56),$A$57,AS$57),$A$58,AS$58),$A$59,AS$59),$A$60,AS$60),$A$61,AS$61),$A$62,AS$62),$A$63,AS$63),$A$64,AS$64),$A$65,AS$65),$A$66,AS$66),$A$67,AS$67),$A$68,AS$68)</f>
        <v>Haría que no estuviese dispuesto a considerar un/a [[ product_name ]] [[ brand_name ]]</v>
      </c>
      <c r="AT28" s="119" t="str">
        <f>SUBSTITUTE(SUBSTITUTE(SUBSTITUTE(SUBSTITUTE(SUBSTITUTE(SUBSTITUTE(SUBSTITUTE(SUBSTITUTE(SUBSTITUTE(SUBSTITUTE(SUBSTITUTE(SUBSTITUTE(SUBSTITUTE(SUBSTITUTE(SUBSTITUTE(AT$23,$A$54,AT$54),$A$55,AT$55),$A$56,AT$56),$A$57,AT$57),$A$58,AT$58),$A$59,AT$59),$A$60,AT$60),$A$61,AT$61),$A$62,AT$62),$A$63,AT$63),$A$64,AT$64),$A$65,AT$65),$A$66,AT$66),$A$67,AT$67),$A$68,AT$68)</f>
        <v>Gör att jag inte kommer att överväga att välja [[ brand_name ]]</v>
      </c>
      <c r="AU28" s="119" t="str">
        <f>SUBSTITUTE(SUBSTITUTE(SUBSTITUTE(SUBSTITUTE(SUBSTITUTE(SUBSTITUTE(SUBSTITUTE(SUBSTITUTE(SUBSTITUTE(SUBSTITUTE(SUBSTITUTE(SUBSTITUTE(SUBSTITUTE(SUBSTITUTE(SUBSTITUTE(AU$23,$A$54,AU$54),$A$55,AU$55),$A$56,AU$56),$A$57,AU$57),$A$58,AU$58),$A$59,AU$59),$A$60,AU$60),$A$61,AU$61),$A$62,AU$62),$A$63,AU$63),$A$64,AU$64),$A$65,AU$65),$A$66,AU$66),$A$67,AU$67),$A$68,AU$68)</f>
        <v>使我不太願意考慮選擇 [[ brand_name ]] [[ product_name ]]</v>
      </c>
      <c r="AV28" s="120" t="str">
        <f>Optimized!$J48</f>
        <v xml:space="preserve">ทำให้ฉันไม่พิจารณา [[ brand_name ]] </v>
      </c>
      <c r="AW28" s="119" t="str">
        <f>SUBSTITUTE(SUBSTITUTE(SUBSTITUTE(SUBSTITUTE(SUBSTITUTE(SUBSTITUTE(SUBSTITUTE(SUBSTITUTE(SUBSTITUTE(SUBSTITUTE(SUBSTITUTE(SUBSTITUTE(SUBSTITUTE(SUBSTITUTE(SUBSTITUTE(AW$23,$A$54,AW$54),$A$55,AW$55),$A$56,AW$56),$A$57,AW$57),$A$58,AW$58),$A$59,AW$59),$A$60,AW$60),$A$61,AW$61),$A$62,AW$62),$A$63,AW$63),$A$64,AW$64),$A$65,AW$65),$A$66,AW$66),$A$67,AW$67),$A$68,AW$68)</f>
        <v>[[ brand_name ]] [[ product_name ]] markasını seçme olasılığımı azaltır</v>
      </c>
      <c r="AX28" s="119" t="str">
        <f>SUBSTITUTE(SUBSTITUTE(SUBSTITUTE(SUBSTITUTE(SUBSTITUTE(SUBSTITUTE(SUBSTITUTE(SUBSTITUTE(SUBSTITUTE(SUBSTITUTE(SUBSTITUTE(SUBSTITUTE(SUBSTITUTE(SUBSTITUTE(SUBSTITUTE(AX$23,$A$54,AX$54),$A$55,AX$55),$A$56,AX$56),$A$57,AX$57),$A$58,AX$58),$A$59,AX$59),$A$60,AX$60),$A$61,AX$61),$A$62,AX$62),$A$63,AX$63),$A$64,AX$64),$A$65,AX$65),$A$66,AX$66),$A$67,AX$67),$A$68,AX$68)</f>
        <v/>
      </c>
      <c r="AY28" s="120" t="str">
        <f>Optimized!$O48</f>
        <v>Makes me less likely to consider [[ brand_name ]]</v>
      </c>
      <c r="AZ28" s="119" t="str">
        <f>SUBSTITUTE(SUBSTITUTE(SUBSTITUTE(SUBSTITUTE(SUBSTITUTE(SUBSTITUTE(SUBSTITUTE(SUBSTITUTE(SUBSTITUTE(SUBSTITUTE(SUBSTITUTE(SUBSTITUTE(SUBSTITUTE(SUBSTITUTE(SUBSTITUTE(AZ$23,$A$54,AZ$54),$A$55,AZ$55),$A$56,AZ$56),$A$57,AZ$57),$A$58,AZ$58),$A$59,AZ$59),$A$60,AZ$60),$A$61,AZ$61),$A$62,AZ$62),$A$63,AZ$63),$A$64,AZ$64),$A$65,AZ$65),$A$66,AZ$66),$A$67,AZ$67),$A$68,AZ$68)</f>
        <v>Hace menos probable que considere un/a [[ product_name ]] de [[ brand_name ]]</v>
      </c>
      <c r="BA28" s="119" t="str">
        <f>SUBSTITUTE(SUBSTITUTE(SUBSTITUTE(SUBSTITUTE(SUBSTITUTE(SUBSTITUTE(SUBSTITUTE(SUBSTITUTE(SUBSTITUTE(SUBSTITUTE(SUBSTITUTE(SUBSTITUTE(SUBSTITUTE(SUBSTITUTE(SUBSTITUTE(BA$23,$A$54,BA$54),$A$55,BA$55),$A$56,BA$56),$A$57,BA$57),$A$58,BA$58),$A$59,BA$59),$A$60,BA$60),$A$61,BA$61),$A$62,BA$62),$A$63,BA$63),$A$64,BA$64),$A$65,BA$65),$A$66,BA$66),$A$67,BA$67),$A$68,BA$68)</f>
        <v>Làm tôi không muốn chọn [[ product_name ]] [[ brand_name ]]</v>
      </c>
      <c r="BB28" s="113"/>
    </row>
    <row r="29" spans="1:54" s="112" customFormat="1" ht="12.75" customHeight="1">
      <c r="A29" s="117"/>
      <c r="B29" s="117"/>
      <c r="C29" s="117"/>
      <c r="D29" s="117"/>
      <c r="E29" s="117"/>
      <c r="F29" s="117"/>
      <c r="G29" s="117"/>
      <c r="H29" s="117"/>
      <c r="I29" s="117"/>
      <c r="J29" s="117"/>
      <c r="K29" s="117"/>
      <c r="L29" s="117"/>
      <c r="M29" s="117"/>
      <c r="N29" s="117"/>
      <c r="O29" s="117"/>
      <c r="P29" s="117"/>
      <c r="Q29" s="117"/>
      <c r="R29" s="117"/>
      <c r="S29" s="117"/>
      <c r="T29" s="117"/>
      <c r="U29" s="117"/>
      <c r="V29" s="117"/>
      <c r="W29" s="117"/>
      <c r="X29" s="117"/>
      <c r="Y29" s="117"/>
      <c r="Z29" s="117"/>
      <c r="AA29" s="117"/>
      <c r="AB29" s="117"/>
      <c r="AC29" s="117"/>
      <c r="AD29" s="117"/>
      <c r="AE29" s="117"/>
      <c r="AF29" s="117"/>
      <c r="AG29" s="117"/>
      <c r="AH29" s="117"/>
      <c r="AI29" s="117"/>
      <c r="AJ29" s="117"/>
      <c r="AK29" s="117"/>
      <c r="AL29" s="117"/>
      <c r="AM29" s="117"/>
      <c r="AN29" s="117"/>
      <c r="AO29" s="117"/>
      <c r="AP29" s="117"/>
      <c r="AQ29" s="117"/>
      <c r="AR29" s="117"/>
      <c r="AS29" s="117"/>
      <c r="AT29" s="117"/>
      <c r="AU29" s="117"/>
      <c r="AV29" s="117"/>
      <c r="AW29" s="117"/>
      <c r="AX29" s="117"/>
      <c r="AY29" s="117"/>
      <c r="AZ29" s="117"/>
      <c r="BA29" s="117"/>
      <c r="BB29" s="113"/>
    </row>
    <row r="30" spans="1:54">
      <c r="A30" s="116"/>
      <c r="B30" s="223"/>
      <c r="C30" s="116"/>
      <c r="D30" s="116"/>
      <c r="E30" s="116"/>
      <c r="F30" s="116"/>
      <c r="G30" s="116"/>
      <c r="H30" s="116"/>
      <c r="I30" s="116"/>
      <c r="J30" s="116"/>
      <c r="K30" s="18"/>
      <c r="L30" s="116"/>
      <c r="M30" s="116"/>
      <c r="N30" s="116"/>
      <c r="O30" s="116"/>
      <c r="P30" s="116"/>
      <c r="Q30" s="116"/>
      <c r="R30" s="116"/>
      <c r="S30" s="116"/>
      <c r="T30" s="116"/>
      <c r="U30" s="116"/>
      <c r="V30" s="116"/>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c r="BA30" s="116"/>
      <c r="BB30" s="113"/>
    </row>
    <row r="31" spans="1:54">
      <c r="A31" s="116"/>
      <c r="B31" s="224"/>
      <c r="C31" s="116"/>
      <c r="D31" s="116"/>
      <c r="E31" s="116"/>
      <c r="F31" s="116"/>
      <c r="G31" s="116"/>
      <c r="H31" s="116"/>
      <c r="I31" s="116"/>
      <c r="J31" s="116"/>
      <c r="K31" s="18"/>
      <c r="L31" s="116"/>
      <c r="M31" s="116"/>
      <c r="N31" s="116"/>
      <c r="O31" s="116"/>
      <c r="P31" s="116"/>
      <c r="Q31" s="116"/>
      <c r="R31" s="116"/>
      <c r="S31" s="116"/>
      <c r="T31" s="116"/>
      <c r="U31" s="116"/>
      <c r="V31" s="116"/>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13"/>
    </row>
    <row r="32" spans="1:54">
      <c r="A32" s="116"/>
      <c r="B32" s="224"/>
      <c r="C32" s="116"/>
      <c r="D32" s="116"/>
      <c r="E32" s="116"/>
      <c r="F32" s="116"/>
      <c r="G32" s="116"/>
      <c r="H32" s="116"/>
      <c r="I32" s="116"/>
      <c r="J32" s="116"/>
      <c r="K32" s="18"/>
      <c r="L32" s="116"/>
      <c r="M32" s="116"/>
      <c r="N32" s="116"/>
      <c r="O32" s="116"/>
      <c r="P32" s="116"/>
      <c r="Q32" s="116"/>
      <c r="R32" s="116"/>
      <c r="S32" s="116"/>
      <c r="T32" s="116"/>
      <c r="U32" s="116"/>
      <c r="V32" s="116"/>
      <c r="W32" s="116"/>
      <c r="X32" s="116"/>
      <c r="Y32" s="116"/>
      <c r="Z32" s="116"/>
      <c r="AA32" s="116"/>
      <c r="AB32" s="116"/>
      <c r="AC32" s="116"/>
      <c r="AD32" s="116"/>
      <c r="AE32" s="116"/>
      <c r="AF32" s="116"/>
      <c r="AG32" s="116"/>
      <c r="AH32" s="116"/>
      <c r="AI32" s="116"/>
      <c r="AJ32" s="116"/>
      <c r="AK32" s="116"/>
      <c r="AL32" s="116"/>
      <c r="AM32" s="116"/>
      <c r="AN32" s="116"/>
      <c r="AO32" s="116"/>
      <c r="AP32" s="116"/>
      <c r="AQ32" s="116"/>
      <c r="AR32" s="116"/>
      <c r="AS32" s="116"/>
      <c r="AT32" s="116"/>
      <c r="AU32" s="116"/>
      <c r="AV32" s="116"/>
      <c r="AW32" s="116"/>
      <c r="AX32" s="116"/>
      <c r="AY32" s="116"/>
      <c r="AZ32" s="116"/>
      <c r="BA32" s="116"/>
      <c r="BB32" s="113"/>
    </row>
    <row r="33" spans="1:54">
      <c r="A33" s="116"/>
      <c r="B33" s="224"/>
      <c r="C33" s="116"/>
      <c r="D33" s="116"/>
      <c r="E33" s="116"/>
      <c r="F33" s="116"/>
      <c r="G33" s="116"/>
      <c r="H33" s="116"/>
      <c r="I33" s="116"/>
      <c r="J33" s="116"/>
      <c r="K33" s="18"/>
      <c r="L33" s="116"/>
      <c r="M33" s="116"/>
      <c r="N33" s="116"/>
      <c r="O33" s="116"/>
      <c r="P33" s="116"/>
      <c r="Q33" s="116"/>
      <c r="R33" s="116"/>
      <c r="S33" s="116"/>
      <c r="T33" s="116"/>
      <c r="U33" s="116"/>
      <c r="V33" s="116"/>
      <c r="W33" s="116"/>
      <c r="X33" s="116"/>
      <c r="Y33" s="116"/>
      <c r="Z33" s="116"/>
      <c r="AA33" s="116"/>
      <c r="AB33" s="116"/>
      <c r="AC33" s="116"/>
      <c r="AD33" s="116"/>
      <c r="AE33" s="116"/>
      <c r="AF33" s="116"/>
      <c r="AG33" s="116"/>
      <c r="AH33" s="116"/>
      <c r="AI33" s="116"/>
      <c r="AJ33" s="116"/>
      <c r="AK33" s="116"/>
      <c r="AL33" s="116"/>
      <c r="AM33" s="116"/>
      <c r="AN33" s="116"/>
      <c r="AO33" s="116"/>
      <c r="AP33" s="116"/>
      <c r="AQ33" s="116"/>
      <c r="AR33" s="116"/>
      <c r="AS33" s="116"/>
      <c r="AT33" s="116"/>
      <c r="AU33" s="116"/>
      <c r="AV33" s="116"/>
      <c r="AW33" s="116"/>
      <c r="AX33" s="116"/>
      <c r="AY33" s="116"/>
      <c r="AZ33" s="116"/>
      <c r="BA33" s="116"/>
      <c r="BB33" s="113"/>
    </row>
    <row r="34" spans="1:54">
      <c r="A34" s="116"/>
      <c r="B34" s="224"/>
      <c r="C34" s="116"/>
      <c r="D34" s="116"/>
      <c r="E34" s="116"/>
      <c r="F34" s="116"/>
      <c r="G34" s="116"/>
      <c r="H34" s="116"/>
      <c r="I34" s="116"/>
      <c r="J34" s="116"/>
      <c r="K34" s="18"/>
      <c r="L34" s="116"/>
      <c r="M34" s="116"/>
      <c r="N34" s="116"/>
      <c r="O34" s="116"/>
      <c r="P34" s="116"/>
      <c r="Q34" s="116"/>
      <c r="R34" s="116"/>
      <c r="S34" s="116"/>
      <c r="T34" s="116"/>
      <c r="U34" s="116"/>
      <c r="V34" s="116"/>
      <c r="W34" s="116"/>
      <c r="X34" s="116"/>
      <c r="Y34" s="116"/>
      <c r="Z34" s="116"/>
      <c r="AA34" s="116"/>
      <c r="AB34" s="116"/>
      <c r="AC34" s="116"/>
      <c r="AD34" s="116"/>
      <c r="AE34" s="116"/>
      <c r="AF34" s="116"/>
      <c r="AG34" s="116"/>
      <c r="AH34" s="116"/>
      <c r="AI34" s="116"/>
      <c r="AJ34" s="116"/>
      <c r="AK34" s="116"/>
      <c r="AL34" s="116"/>
      <c r="AM34" s="116"/>
      <c r="AN34" s="116"/>
      <c r="AO34" s="116"/>
      <c r="AP34" s="116"/>
      <c r="AQ34" s="116"/>
      <c r="AR34" s="116"/>
      <c r="AS34" s="116"/>
      <c r="AT34" s="116"/>
      <c r="AU34" s="116"/>
      <c r="AV34" s="116"/>
      <c r="AW34" s="116"/>
      <c r="AX34" s="116"/>
      <c r="AY34" s="116"/>
      <c r="AZ34" s="116"/>
      <c r="BA34" s="116"/>
      <c r="BB34" s="113"/>
    </row>
    <row r="35" spans="1:54" customFormat="1" ht="12.75" customHeight="1">
      <c r="A35" s="116"/>
      <c r="B35" s="224"/>
      <c r="C35" s="119" t="str">
        <f t="shared" ref="C35:AH35" si="12">SUBSTITUTE(SUBSTITUTE(SUBSTITUTE(SUBSTITUTE(SUBSTITUTE(SUBSTITUTE(SUBSTITUTE(SUBSTITUTE(SUBSTITUTE(SUBSTITUTE(SUBSTITUTE(SUBSTITUTE(SUBSTITUTE(SUBSTITUTE(SUBSTITUTE(C$30,$A$54,C$54),$A$55,C$55),$A$56,C$56),$A$57,C$57),$A$58,C$58),$A$59,C$59),$A$60,C$60),$A$61,C$61),$A$62,C$62),$A$63,C$63),$A$64,C$64),$A$65,C$65),$A$66,C$66),$A$67,C$67),$A$68,C$68)</f>
        <v/>
      </c>
      <c r="D35" s="119" t="str">
        <f t="shared" si="12"/>
        <v/>
      </c>
      <c r="E35" s="119" t="str">
        <f t="shared" si="12"/>
        <v/>
      </c>
      <c r="F35" s="119" t="str">
        <f t="shared" si="12"/>
        <v/>
      </c>
      <c r="G35" s="119" t="str">
        <f t="shared" si="12"/>
        <v/>
      </c>
      <c r="H35" s="119" t="str">
        <f t="shared" si="12"/>
        <v/>
      </c>
      <c r="I35" s="119" t="str">
        <f t="shared" si="12"/>
        <v/>
      </c>
      <c r="J35" s="119" t="str">
        <f t="shared" si="12"/>
        <v/>
      </c>
      <c r="K35" s="119" t="str">
        <f t="shared" si="12"/>
        <v/>
      </c>
      <c r="L35" s="119" t="str">
        <f t="shared" si="12"/>
        <v/>
      </c>
      <c r="M35" s="119" t="str">
        <f t="shared" si="12"/>
        <v/>
      </c>
      <c r="N35" s="119" t="str">
        <f t="shared" si="12"/>
        <v/>
      </c>
      <c r="O35" s="119" t="str">
        <f t="shared" si="12"/>
        <v/>
      </c>
      <c r="P35" s="119" t="str">
        <f t="shared" si="12"/>
        <v/>
      </c>
      <c r="Q35" s="119" t="str">
        <f t="shared" si="12"/>
        <v/>
      </c>
      <c r="R35" s="119" t="str">
        <f t="shared" si="12"/>
        <v/>
      </c>
      <c r="S35" s="119" t="str">
        <f t="shared" si="12"/>
        <v/>
      </c>
      <c r="T35" s="119" t="str">
        <f t="shared" si="12"/>
        <v/>
      </c>
      <c r="U35" s="119" t="str">
        <f t="shared" si="12"/>
        <v/>
      </c>
      <c r="V35" s="119" t="str">
        <f t="shared" si="12"/>
        <v/>
      </c>
      <c r="W35" s="119" t="str">
        <f t="shared" si="12"/>
        <v/>
      </c>
      <c r="X35" s="119" t="str">
        <f t="shared" si="12"/>
        <v/>
      </c>
      <c r="Y35" s="119" t="str">
        <f t="shared" si="12"/>
        <v/>
      </c>
      <c r="Z35" s="119" t="str">
        <f t="shared" si="12"/>
        <v/>
      </c>
      <c r="AA35" s="119" t="str">
        <f t="shared" si="12"/>
        <v/>
      </c>
      <c r="AB35" s="119" t="str">
        <f t="shared" si="12"/>
        <v/>
      </c>
      <c r="AC35" s="119" t="str">
        <f t="shared" si="12"/>
        <v/>
      </c>
      <c r="AD35" s="119" t="str">
        <f t="shared" si="12"/>
        <v/>
      </c>
      <c r="AE35" s="119" t="str">
        <f t="shared" si="12"/>
        <v/>
      </c>
      <c r="AF35" s="119" t="str">
        <f t="shared" si="12"/>
        <v/>
      </c>
      <c r="AG35" s="119" t="str">
        <f t="shared" si="12"/>
        <v/>
      </c>
      <c r="AH35" s="119" t="str">
        <f t="shared" si="12"/>
        <v/>
      </c>
      <c r="AI35" s="119" t="str">
        <f t="shared" ref="AI35:BA35" si="13">SUBSTITUTE(SUBSTITUTE(SUBSTITUTE(SUBSTITUTE(SUBSTITUTE(SUBSTITUTE(SUBSTITUTE(SUBSTITUTE(SUBSTITUTE(SUBSTITUTE(SUBSTITUTE(SUBSTITUTE(SUBSTITUTE(SUBSTITUTE(SUBSTITUTE(AI$30,$A$54,AI$54),$A$55,AI$55),$A$56,AI$56),$A$57,AI$57),$A$58,AI$58),$A$59,AI$59),$A$60,AI$60),$A$61,AI$61),$A$62,AI$62),$A$63,AI$63),$A$64,AI$64),$A$65,AI$65),$A$66,AI$66),$A$67,AI$67),$A$68,AI$68)</f>
        <v/>
      </c>
      <c r="AJ35" s="119" t="str">
        <f t="shared" si="13"/>
        <v/>
      </c>
      <c r="AK35" s="119" t="str">
        <f t="shared" si="13"/>
        <v/>
      </c>
      <c r="AL35" s="119" t="str">
        <f t="shared" si="13"/>
        <v/>
      </c>
      <c r="AM35" s="119" t="str">
        <f t="shared" si="13"/>
        <v/>
      </c>
      <c r="AN35" s="119" t="str">
        <f t="shared" si="13"/>
        <v/>
      </c>
      <c r="AO35" s="119" t="str">
        <f t="shared" si="13"/>
        <v/>
      </c>
      <c r="AP35" s="119" t="str">
        <f t="shared" si="13"/>
        <v/>
      </c>
      <c r="AQ35" s="119" t="str">
        <f t="shared" si="13"/>
        <v/>
      </c>
      <c r="AR35" s="119" t="str">
        <f t="shared" si="13"/>
        <v/>
      </c>
      <c r="AS35" s="119" t="str">
        <f t="shared" si="13"/>
        <v/>
      </c>
      <c r="AT35" s="119" t="str">
        <f t="shared" si="13"/>
        <v/>
      </c>
      <c r="AU35" s="119" t="str">
        <f t="shared" si="13"/>
        <v/>
      </c>
      <c r="AV35" s="119" t="str">
        <f t="shared" si="13"/>
        <v/>
      </c>
      <c r="AW35" s="119" t="str">
        <f t="shared" si="13"/>
        <v/>
      </c>
      <c r="AX35" s="119" t="str">
        <f t="shared" si="13"/>
        <v/>
      </c>
      <c r="AY35" s="119" t="str">
        <f t="shared" si="13"/>
        <v/>
      </c>
      <c r="AZ35" s="119" t="str">
        <f t="shared" si="13"/>
        <v/>
      </c>
      <c r="BA35" s="119" t="str">
        <f t="shared" si="13"/>
        <v/>
      </c>
      <c r="BB35" s="113"/>
    </row>
    <row r="36" spans="1:54" customFormat="1" ht="12.75" customHeight="1">
      <c r="A36" s="116"/>
      <c r="B36" s="224"/>
      <c r="C36" s="119" t="str">
        <f t="shared" ref="C36:AH36" si="14">SUBSTITUTE(SUBSTITUTE(SUBSTITUTE(SUBSTITUTE(SUBSTITUTE(SUBSTITUTE(SUBSTITUTE(SUBSTITUTE(SUBSTITUTE(SUBSTITUTE(SUBSTITUTE(SUBSTITUTE(SUBSTITUTE(SUBSTITUTE(SUBSTITUTE(C$31,$A$54,C$54),$A$55,C$55),$A$56,C$56),$A$57,C$57),$A$58,C$58),$A$59,C$59),$A$60,C$60),$A$61,C$61),$A$62,C$62),$A$63,C$63),$A$64,C$64),$A$65,C$65),$A$66,C$66),$A$67,C$67),$A$68,C$68)</f>
        <v/>
      </c>
      <c r="D36" s="119" t="str">
        <f t="shared" si="14"/>
        <v/>
      </c>
      <c r="E36" s="119" t="str">
        <f t="shared" si="14"/>
        <v/>
      </c>
      <c r="F36" s="119" t="str">
        <f t="shared" si="14"/>
        <v/>
      </c>
      <c r="G36" s="119" t="str">
        <f t="shared" si="14"/>
        <v/>
      </c>
      <c r="H36" s="119" t="str">
        <f t="shared" si="14"/>
        <v/>
      </c>
      <c r="I36" s="119" t="str">
        <f t="shared" si="14"/>
        <v/>
      </c>
      <c r="J36" s="119" t="str">
        <f t="shared" si="14"/>
        <v/>
      </c>
      <c r="K36" s="119" t="str">
        <f t="shared" si="14"/>
        <v/>
      </c>
      <c r="L36" s="119" t="str">
        <f t="shared" si="14"/>
        <v/>
      </c>
      <c r="M36" s="119" t="str">
        <f t="shared" si="14"/>
        <v/>
      </c>
      <c r="N36" s="119" t="str">
        <f t="shared" si="14"/>
        <v/>
      </c>
      <c r="O36" s="119" t="str">
        <f t="shared" si="14"/>
        <v/>
      </c>
      <c r="P36" s="119" t="str">
        <f t="shared" si="14"/>
        <v/>
      </c>
      <c r="Q36" s="119" t="str">
        <f t="shared" si="14"/>
        <v/>
      </c>
      <c r="R36" s="119" t="str">
        <f t="shared" si="14"/>
        <v/>
      </c>
      <c r="S36" s="119" t="str">
        <f t="shared" si="14"/>
        <v/>
      </c>
      <c r="T36" s="119" t="str">
        <f t="shared" si="14"/>
        <v/>
      </c>
      <c r="U36" s="119" t="str">
        <f t="shared" si="14"/>
        <v/>
      </c>
      <c r="V36" s="119" t="str">
        <f t="shared" si="14"/>
        <v/>
      </c>
      <c r="W36" s="119" t="str">
        <f t="shared" si="14"/>
        <v/>
      </c>
      <c r="X36" s="119" t="str">
        <f t="shared" si="14"/>
        <v/>
      </c>
      <c r="Y36" s="119" t="str">
        <f t="shared" si="14"/>
        <v/>
      </c>
      <c r="Z36" s="119" t="str">
        <f t="shared" si="14"/>
        <v/>
      </c>
      <c r="AA36" s="119" t="str">
        <f t="shared" si="14"/>
        <v/>
      </c>
      <c r="AB36" s="119" t="str">
        <f t="shared" si="14"/>
        <v/>
      </c>
      <c r="AC36" s="119" t="str">
        <f t="shared" si="14"/>
        <v/>
      </c>
      <c r="AD36" s="119" t="str">
        <f t="shared" si="14"/>
        <v/>
      </c>
      <c r="AE36" s="119" t="str">
        <f t="shared" si="14"/>
        <v/>
      </c>
      <c r="AF36" s="119" t="str">
        <f t="shared" si="14"/>
        <v/>
      </c>
      <c r="AG36" s="119" t="str">
        <f t="shared" si="14"/>
        <v/>
      </c>
      <c r="AH36" s="119" t="str">
        <f t="shared" si="14"/>
        <v/>
      </c>
      <c r="AI36" s="119" t="str">
        <f t="shared" ref="AI36:BA36" si="15">SUBSTITUTE(SUBSTITUTE(SUBSTITUTE(SUBSTITUTE(SUBSTITUTE(SUBSTITUTE(SUBSTITUTE(SUBSTITUTE(SUBSTITUTE(SUBSTITUTE(SUBSTITUTE(SUBSTITUTE(SUBSTITUTE(SUBSTITUTE(SUBSTITUTE(AI$31,$A$54,AI$54),$A$55,AI$55),$A$56,AI$56),$A$57,AI$57),$A$58,AI$58),$A$59,AI$59),$A$60,AI$60),$A$61,AI$61),$A$62,AI$62),$A$63,AI$63),$A$64,AI$64),$A$65,AI$65),$A$66,AI$66),$A$67,AI$67),$A$68,AI$68)</f>
        <v/>
      </c>
      <c r="AJ36" s="119" t="str">
        <f t="shared" si="15"/>
        <v/>
      </c>
      <c r="AK36" s="119" t="str">
        <f t="shared" si="15"/>
        <v/>
      </c>
      <c r="AL36" s="119" t="str">
        <f t="shared" si="15"/>
        <v/>
      </c>
      <c r="AM36" s="119" t="str">
        <f t="shared" si="15"/>
        <v/>
      </c>
      <c r="AN36" s="119" t="str">
        <f t="shared" si="15"/>
        <v/>
      </c>
      <c r="AO36" s="119" t="str">
        <f t="shared" si="15"/>
        <v/>
      </c>
      <c r="AP36" s="119" t="str">
        <f t="shared" si="15"/>
        <v/>
      </c>
      <c r="AQ36" s="119" t="str">
        <f t="shared" si="15"/>
        <v/>
      </c>
      <c r="AR36" s="119" t="str">
        <f t="shared" si="15"/>
        <v/>
      </c>
      <c r="AS36" s="119" t="str">
        <f t="shared" si="15"/>
        <v/>
      </c>
      <c r="AT36" s="119" t="str">
        <f t="shared" si="15"/>
        <v/>
      </c>
      <c r="AU36" s="119" t="str">
        <f t="shared" si="15"/>
        <v/>
      </c>
      <c r="AV36" s="119" t="str">
        <f t="shared" si="15"/>
        <v/>
      </c>
      <c r="AW36" s="119" t="str">
        <f t="shared" si="15"/>
        <v/>
      </c>
      <c r="AX36" s="119" t="str">
        <f t="shared" si="15"/>
        <v/>
      </c>
      <c r="AY36" s="119" t="str">
        <f t="shared" si="15"/>
        <v/>
      </c>
      <c r="AZ36" s="119" t="str">
        <f t="shared" si="15"/>
        <v/>
      </c>
      <c r="BA36" s="119" t="str">
        <f t="shared" si="15"/>
        <v/>
      </c>
      <c r="BB36" s="113"/>
    </row>
    <row r="37" spans="1:54" customFormat="1" ht="12.75" customHeight="1">
      <c r="A37" s="116"/>
      <c r="B37" s="224"/>
      <c r="C37" s="119" t="str">
        <f t="shared" ref="C37:AH37" si="16">SUBSTITUTE(SUBSTITUTE(SUBSTITUTE(SUBSTITUTE(SUBSTITUTE(SUBSTITUTE(SUBSTITUTE(SUBSTITUTE(SUBSTITUTE(SUBSTITUTE(SUBSTITUTE(SUBSTITUTE(SUBSTITUTE(SUBSTITUTE(SUBSTITUTE(C$32,$A$54,C$54),$A$55,C$55),$A$56,C$56),$A$57,C$57),$A$58,C$58),$A$59,C$59),$A$60,C$60),$A$61,C$61),$A$62,C$62),$A$63,C$63),$A$64,C$64),$A$65,C$65),$A$66,C$66),$A$67,C$67),$A$68,C$68)</f>
        <v/>
      </c>
      <c r="D37" s="119" t="str">
        <f t="shared" si="16"/>
        <v/>
      </c>
      <c r="E37" s="119" t="str">
        <f t="shared" si="16"/>
        <v/>
      </c>
      <c r="F37" s="119" t="str">
        <f t="shared" si="16"/>
        <v/>
      </c>
      <c r="G37" s="119" t="str">
        <f t="shared" si="16"/>
        <v/>
      </c>
      <c r="H37" s="119" t="str">
        <f t="shared" si="16"/>
        <v/>
      </c>
      <c r="I37" s="119" t="str">
        <f t="shared" si="16"/>
        <v/>
      </c>
      <c r="J37" s="119" t="str">
        <f t="shared" si="16"/>
        <v/>
      </c>
      <c r="K37" s="119" t="str">
        <f t="shared" si="16"/>
        <v/>
      </c>
      <c r="L37" s="119" t="str">
        <f t="shared" si="16"/>
        <v/>
      </c>
      <c r="M37" s="119" t="str">
        <f t="shared" si="16"/>
        <v/>
      </c>
      <c r="N37" s="119" t="str">
        <f t="shared" si="16"/>
        <v/>
      </c>
      <c r="O37" s="119" t="str">
        <f t="shared" si="16"/>
        <v/>
      </c>
      <c r="P37" s="119" t="str">
        <f t="shared" si="16"/>
        <v/>
      </c>
      <c r="Q37" s="119" t="str">
        <f t="shared" si="16"/>
        <v/>
      </c>
      <c r="R37" s="119" t="str">
        <f t="shared" si="16"/>
        <v/>
      </c>
      <c r="S37" s="119" t="str">
        <f t="shared" si="16"/>
        <v/>
      </c>
      <c r="T37" s="119" t="str">
        <f t="shared" si="16"/>
        <v/>
      </c>
      <c r="U37" s="119" t="str">
        <f t="shared" si="16"/>
        <v/>
      </c>
      <c r="V37" s="119" t="str">
        <f t="shared" si="16"/>
        <v/>
      </c>
      <c r="W37" s="119" t="str">
        <f t="shared" si="16"/>
        <v/>
      </c>
      <c r="X37" s="119" t="str">
        <f t="shared" si="16"/>
        <v/>
      </c>
      <c r="Y37" s="119" t="str">
        <f t="shared" si="16"/>
        <v/>
      </c>
      <c r="Z37" s="119" t="str">
        <f t="shared" si="16"/>
        <v/>
      </c>
      <c r="AA37" s="119" t="str">
        <f t="shared" si="16"/>
        <v/>
      </c>
      <c r="AB37" s="119" t="str">
        <f t="shared" si="16"/>
        <v/>
      </c>
      <c r="AC37" s="119" t="str">
        <f t="shared" si="16"/>
        <v/>
      </c>
      <c r="AD37" s="119" t="str">
        <f t="shared" si="16"/>
        <v/>
      </c>
      <c r="AE37" s="119" t="str">
        <f t="shared" si="16"/>
        <v/>
      </c>
      <c r="AF37" s="119" t="str">
        <f t="shared" si="16"/>
        <v/>
      </c>
      <c r="AG37" s="119" t="str">
        <f t="shared" si="16"/>
        <v/>
      </c>
      <c r="AH37" s="119" t="str">
        <f t="shared" si="16"/>
        <v/>
      </c>
      <c r="AI37" s="119" t="str">
        <f t="shared" ref="AI37:BA37" si="17">SUBSTITUTE(SUBSTITUTE(SUBSTITUTE(SUBSTITUTE(SUBSTITUTE(SUBSTITUTE(SUBSTITUTE(SUBSTITUTE(SUBSTITUTE(SUBSTITUTE(SUBSTITUTE(SUBSTITUTE(SUBSTITUTE(SUBSTITUTE(SUBSTITUTE(AI$32,$A$54,AI$54),$A$55,AI$55),$A$56,AI$56),$A$57,AI$57),$A$58,AI$58),$A$59,AI$59),$A$60,AI$60),$A$61,AI$61),$A$62,AI$62),$A$63,AI$63),$A$64,AI$64),$A$65,AI$65),$A$66,AI$66),$A$67,AI$67),$A$68,AI$68)</f>
        <v/>
      </c>
      <c r="AJ37" s="119" t="str">
        <f t="shared" si="17"/>
        <v/>
      </c>
      <c r="AK37" s="119" t="str">
        <f t="shared" si="17"/>
        <v/>
      </c>
      <c r="AL37" s="119" t="str">
        <f t="shared" si="17"/>
        <v/>
      </c>
      <c r="AM37" s="119" t="str">
        <f t="shared" si="17"/>
        <v/>
      </c>
      <c r="AN37" s="119" t="str">
        <f t="shared" si="17"/>
        <v/>
      </c>
      <c r="AO37" s="119" t="str">
        <f t="shared" si="17"/>
        <v/>
      </c>
      <c r="AP37" s="119" t="str">
        <f t="shared" si="17"/>
        <v/>
      </c>
      <c r="AQ37" s="119" t="str">
        <f t="shared" si="17"/>
        <v/>
      </c>
      <c r="AR37" s="119" t="str">
        <f t="shared" si="17"/>
        <v/>
      </c>
      <c r="AS37" s="119" t="str">
        <f t="shared" si="17"/>
        <v/>
      </c>
      <c r="AT37" s="119" t="str">
        <f t="shared" si="17"/>
        <v/>
      </c>
      <c r="AU37" s="119" t="str">
        <f t="shared" si="17"/>
        <v/>
      </c>
      <c r="AV37" s="119" t="str">
        <f t="shared" si="17"/>
        <v/>
      </c>
      <c r="AW37" s="119" t="str">
        <f t="shared" si="17"/>
        <v/>
      </c>
      <c r="AX37" s="119" t="str">
        <f t="shared" si="17"/>
        <v/>
      </c>
      <c r="AY37" s="119" t="str">
        <f t="shared" si="17"/>
        <v/>
      </c>
      <c r="AZ37" s="119" t="str">
        <f t="shared" si="17"/>
        <v/>
      </c>
      <c r="BA37" s="119" t="str">
        <f t="shared" si="17"/>
        <v/>
      </c>
      <c r="BB37" s="113"/>
    </row>
    <row r="38" spans="1:54" customFormat="1" ht="12.75" customHeight="1">
      <c r="A38" s="116"/>
      <c r="B38" s="224"/>
      <c r="C38" s="119" t="str">
        <f t="shared" ref="C38:AH38" si="18">SUBSTITUTE(SUBSTITUTE(SUBSTITUTE(SUBSTITUTE(SUBSTITUTE(SUBSTITUTE(SUBSTITUTE(SUBSTITUTE(SUBSTITUTE(SUBSTITUTE(SUBSTITUTE(SUBSTITUTE(SUBSTITUTE(SUBSTITUTE(SUBSTITUTE(C$33,$A$54,C$54),$A$55,C$55),$A$56,C$56),$A$57,C$57),$A$58,C$58),$A$59,C$59),$A$60,C$60),$A$61,C$61),$A$62,C$62),$A$63,C$63),$A$64,C$64),$A$65,C$65),$A$66,C$66),$A$67,C$67),$A$68,C$68)</f>
        <v/>
      </c>
      <c r="D38" s="119" t="str">
        <f t="shared" si="18"/>
        <v/>
      </c>
      <c r="E38" s="119" t="str">
        <f t="shared" si="18"/>
        <v/>
      </c>
      <c r="F38" s="119" t="str">
        <f t="shared" si="18"/>
        <v/>
      </c>
      <c r="G38" s="119" t="str">
        <f t="shared" si="18"/>
        <v/>
      </c>
      <c r="H38" s="119" t="str">
        <f t="shared" si="18"/>
        <v/>
      </c>
      <c r="I38" s="119" t="str">
        <f t="shared" si="18"/>
        <v/>
      </c>
      <c r="J38" s="119" t="str">
        <f t="shared" si="18"/>
        <v/>
      </c>
      <c r="K38" s="119" t="str">
        <f t="shared" si="18"/>
        <v/>
      </c>
      <c r="L38" s="119" t="str">
        <f t="shared" si="18"/>
        <v/>
      </c>
      <c r="M38" s="119" t="str">
        <f t="shared" si="18"/>
        <v/>
      </c>
      <c r="N38" s="119" t="str">
        <f t="shared" si="18"/>
        <v/>
      </c>
      <c r="O38" s="119" t="str">
        <f t="shared" si="18"/>
        <v/>
      </c>
      <c r="P38" s="119" t="str">
        <f t="shared" si="18"/>
        <v/>
      </c>
      <c r="Q38" s="119" t="str">
        <f t="shared" si="18"/>
        <v/>
      </c>
      <c r="R38" s="119" t="str">
        <f t="shared" si="18"/>
        <v/>
      </c>
      <c r="S38" s="119" t="str">
        <f t="shared" si="18"/>
        <v/>
      </c>
      <c r="T38" s="119" t="str">
        <f t="shared" si="18"/>
        <v/>
      </c>
      <c r="U38" s="119" t="str">
        <f t="shared" si="18"/>
        <v/>
      </c>
      <c r="V38" s="119" t="str">
        <f t="shared" si="18"/>
        <v/>
      </c>
      <c r="W38" s="119" t="str">
        <f t="shared" si="18"/>
        <v/>
      </c>
      <c r="X38" s="119" t="str">
        <f t="shared" si="18"/>
        <v/>
      </c>
      <c r="Y38" s="119" t="str">
        <f t="shared" si="18"/>
        <v/>
      </c>
      <c r="Z38" s="119" t="str">
        <f t="shared" si="18"/>
        <v/>
      </c>
      <c r="AA38" s="119" t="str">
        <f t="shared" si="18"/>
        <v/>
      </c>
      <c r="AB38" s="119" t="str">
        <f t="shared" si="18"/>
        <v/>
      </c>
      <c r="AC38" s="119" t="str">
        <f t="shared" si="18"/>
        <v/>
      </c>
      <c r="AD38" s="119" t="str">
        <f t="shared" si="18"/>
        <v/>
      </c>
      <c r="AE38" s="119" t="str">
        <f t="shared" si="18"/>
        <v/>
      </c>
      <c r="AF38" s="119" t="str">
        <f t="shared" si="18"/>
        <v/>
      </c>
      <c r="AG38" s="119" t="str">
        <f t="shared" si="18"/>
        <v/>
      </c>
      <c r="AH38" s="119" t="str">
        <f t="shared" si="18"/>
        <v/>
      </c>
      <c r="AI38" s="119" t="str">
        <f t="shared" ref="AI38:BA38" si="19">SUBSTITUTE(SUBSTITUTE(SUBSTITUTE(SUBSTITUTE(SUBSTITUTE(SUBSTITUTE(SUBSTITUTE(SUBSTITUTE(SUBSTITUTE(SUBSTITUTE(SUBSTITUTE(SUBSTITUTE(SUBSTITUTE(SUBSTITUTE(SUBSTITUTE(AI$33,$A$54,AI$54),$A$55,AI$55),$A$56,AI$56),$A$57,AI$57),$A$58,AI$58),$A$59,AI$59),$A$60,AI$60),$A$61,AI$61),$A$62,AI$62),$A$63,AI$63),$A$64,AI$64),$A$65,AI$65),$A$66,AI$66),$A$67,AI$67),$A$68,AI$68)</f>
        <v/>
      </c>
      <c r="AJ38" s="119" t="str">
        <f t="shared" si="19"/>
        <v/>
      </c>
      <c r="AK38" s="119" t="str">
        <f t="shared" si="19"/>
        <v/>
      </c>
      <c r="AL38" s="119" t="str">
        <f t="shared" si="19"/>
        <v/>
      </c>
      <c r="AM38" s="119" t="str">
        <f t="shared" si="19"/>
        <v/>
      </c>
      <c r="AN38" s="119" t="str">
        <f t="shared" si="19"/>
        <v/>
      </c>
      <c r="AO38" s="119" t="str">
        <f t="shared" si="19"/>
        <v/>
      </c>
      <c r="AP38" s="119" t="str">
        <f t="shared" si="19"/>
        <v/>
      </c>
      <c r="AQ38" s="119" t="str">
        <f t="shared" si="19"/>
        <v/>
      </c>
      <c r="AR38" s="119" t="str">
        <f t="shared" si="19"/>
        <v/>
      </c>
      <c r="AS38" s="119" t="str">
        <f t="shared" si="19"/>
        <v/>
      </c>
      <c r="AT38" s="119" t="str">
        <f t="shared" si="19"/>
        <v/>
      </c>
      <c r="AU38" s="119" t="str">
        <f t="shared" si="19"/>
        <v/>
      </c>
      <c r="AV38" s="119" t="str">
        <f t="shared" si="19"/>
        <v/>
      </c>
      <c r="AW38" s="119" t="str">
        <f t="shared" si="19"/>
        <v/>
      </c>
      <c r="AX38" s="119" t="str">
        <f t="shared" si="19"/>
        <v/>
      </c>
      <c r="AY38" s="119" t="str">
        <f t="shared" si="19"/>
        <v/>
      </c>
      <c r="AZ38" s="119" t="str">
        <f t="shared" si="19"/>
        <v/>
      </c>
      <c r="BA38" s="119" t="str">
        <f t="shared" si="19"/>
        <v/>
      </c>
      <c r="BB38" s="113"/>
    </row>
    <row r="39" spans="1:54" customFormat="1" ht="12.75" customHeight="1">
      <c r="A39" s="116"/>
      <c r="B39" s="225"/>
      <c r="C39" s="119" t="str">
        <f t="shared" ref="C39:AH39" si="20">SUBSTITUTE(SUBSTITUTE(SUBSTITUTE(SUBSTITUTE(SUBSTITUTE(SUBSTITUTE(SUBSTITUTE(SUBSTITUTE(SUBSTITUTE(SUBSTITUTE(SUBSTITUTE(SUBSTITUTE(SUBSTITUTE(SUBSTITUTE(SUBSTITUTE(C$34,$A$54,C$54),$A$55,C$55),$A$56,C$56),$A$57,C$57),$A$58,C$58),$A$59,C$59),$A$60,C$60),$A$61,C$61),$A$62,C$62),$A$63,C$63),$A$64,C$64),$A$65,C$65),$A$66,C$66),$A$67,C$67),$A$68,C$68)</f>
        <v/>
      </c>
      <c r="D39" s="119" t="str">
        <f t="shared" si="20"/>
        <v/>
      </c>
      <c r="E39" s="119" t="str">
        <f t="shared" si="20"/>
        <v/>
      </c>
      <c r="F39" s="119" t="str">
        <f t="shared" si="20"/>
        <v/>
      </c>
      <c r="G39" s="119" t="str">
        <f t="shared" si="20"/>
        <v/>
      </c>
      <c r="H39" s="119" t="str">
        <f t="shared" si="20"/>
        <v/>
      </c>
      <c r="I39" s="119" t="str">
        <f t="shared" si="20"/>
        <v/>
      </c>
      <c r="J39" s="119" t="str">
        <f t="shared" si="20"/>
        <v/>
      </c>
      <c r="K39" s="119" t="str">
        <f t="shared" si="20"/>
        <v/>
      </c>
      <c r="L39" s="119" t="str">
        <f t="shared" si="20"/>
        <v/>
      </c>
      <c r="M39" s="119" t="str">
        <f t="shared" si="20"/>
        <v/>
      </c>
      <c r="N39" s="119" t="str">
        <f t="shared" si="20"/>
        <v/>
      </c>
      <c r="O39" s="119" t="str">
        <f t="shared" si="20"/>
        <v/>
      </c>
      <c r="P39" s="119" t="str">
        <f t="shared" si="20"/>
        <v/>
      </c>
      <c r="Q39" s="119" t="str">
        <f t="shared" si="20"/>
        <v/>
      </c>
      <c r="R39" s="119" t="str">
        <f t="shared" si="20"/>
        <v/>
      </c>
      <c r="S39" s="119" t="str">
        <f t="shared" si="20"/>
        <v/>
      </c>
      <c r="T39" s="119" t="str">
        <f t="shared" si="20"/>
        <v/>
      </c>
      <c r="U39" s="119" t="str">
        <f t="shared" si="20"/>
        <v/>
      </c>
      <c r="V39" s="119" t="str">
        <f t="shared" si="20"/>
        <v/>
      </c>
      <c r="W39" s="119" t="str">
        <f t="shared" si="20"/>
        <v/>
      </c>
      <c r="X39" s="119" t="str">
        <f t="shared" si="20"/>
        <v/>
      </c>
      <c r="Y39" s="119" t="str">
        <f t="shared" si="20"/>
        <v/>
      </c>
      <c r="Z39" s="119" t="str">
        <f t="shared" si="20"/>
        <v/>
      </c>
      <c r="AA39" s="119" t="str">
        <f t="shared" si="20"/>
        <v/>
      </c>
      <c r="AB39" s="119" t="str">
        <f t="shared" si="20"/>
        <v/>
      </c>
      <c r="AC39" s="119" t="str">
        <f t="shared" si="20"/>
        <v/>
      </c>
      <c r="AD39" s="119" t="str">
        <f t="shared" si="20"/>
        <v/>
      </c>
      <c r="AE39" s="119" t="str">
        <f t="shared" si="20"/>
        <v/>
      </c>
      <c r="AF39" s="119" t="str">
        <f t="shared" si="20"/>
        <v/>
      </c>
      <c r="AG39" s="119" t="str">
        <f t="shared" si="20"/>
        <v/>
      </c>
      <c r="AH39" s="119" t="str">
        <f t="shared" si="20"/>
        <v/>
      </c>
      <c r="AI39" s="119" t="str">
        <f t="shared" ref="AI39:BA39" si="21">SUBSTITUTE(SUBSTITUTE(SUBSTITUTE(SUBSTITUTE(SUBSTITUTE(SUBSTITUTE(SUBSTITUTE(SUBSTITUTE(SUBSTITUTE(SUBSTITUTE(SUBSTITUTE(SUBSTITUTE(SUBSTITUTE(SUBSTITUTE(SUBSTITUTE(AI$34,$A$54,AI$54),$A$55,AI$55),$A$56,AI$56),$A$57,AI$57),$A$58,AI$58),$A$59,AI$59),$A$60,AI$60),$A$61,AI$61),$A$62,AI$62),$A$63,AI$63),$A$64,AI$64),$A$65,AI$65),$A$66,AI$66),$A$67,AI$67),$A$68,AI$68)</f>
        <v/>
      </c>
      <c r="AJ39" s="119" t="str">
        <f t="shared" si="21"/>
        <v/>
      </c>
      <c r="AK39" s="119" t="str">
        <f t="shared" si="21"/>
        <v/>
      </c>
      <c r="AL39" s="119" t="str">
        <f t="shared" si="21"/>
        <v/>
      </c>
      <c r="AM39" s="119" t="str">
        <f t="shared" si="21"/>
        <v/>
      </c>
      <c r="AN39" s="119" t="str">
        <f t="shared" si="21"/>
        <v/>
      </c>
      <c r="AO39" s="119" t="str">
        <f t="shared" si="21"/>
        <v/>
      </c>
      <c r="AP39" s="119" t="str">
        <f t="shared" si="21"/>
        <v/>
      </c>
      <c r="AQ39" s="119" t="str">
        <f t="shared" si="21"/>
        <v/>
      </c>
      <c r="AR39" s="119" t="str">
        <f t="shared" si="21"/>
        <v/>
      </c>
      <c r="AS39" s="119" t="str">
        <f t="shared" si="21"/>
        <v/>
      </c>
      <c r="AT39" s="119" t="str">
        <f t="shared" si="21"/>
        <v/>
      </c>
      <c r="AU39" s="119" t="str">
        <f t="shared" si="21"/>
        <v/>
      </c>
      <c r="AV39" s="119" t="str">
        <f t="shared" si="21"/>
        <v/>
      </c>
      <c r="AW39" s="119" t="str">
        <f t="shared" si="21"/>
        <v/>
      </c>
      <c r="AX39" s="119" t="str">
        <f t="shared" si="21"/>
        <v/>
      </c>
      <c r="AY39" s="119" t="str">
        <f t="shared" si="21"/>
        <v/>
      </c>
      <c r="AZ39" s="119" t="str">
        <f t="shared" si="21"/>
        <v/>
      </c>
      <c r="BA39" s="119" t="str">
        <f t="shared" si="21"/>
        <v/>
      </c>
      <c r="BB39" s="113"/>
    </row>
    <row r="40" spans="1:54" s="112" customFormat="1" ht="12.75" customHeight="1">
      <c r="A40" s="117"/>
      <c r="B40" s="117"/>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c r="AI40" s="117"/>
      <c r="AJ40" s="117"/>
      <c r="AK40" s="117"/>
      <c r="AL40" s="117"/>
      <c r="AM40" s="117"/>
      <c r="AN40" s="117"/>
      <c r="AO40" s="117"/>
      <c r="AP40" s="117"/>
      <c r="AQ40" s="117"/>
      <c r="AR40" s="117"/>
      <c r="AS40" s="117"/>
      <c r="AT40" s="117"/>
      <c r="AU40" s="117"/>
      <c r="AV40" s="117"/>
      <c r="AW40" s="117"/>
      <c r="AX40" s="117"/>
      <c r="AY40" s="117"/>
      <c r="AZ40" s="117"/>
      <c r="BA40" s="117"/>
      <c r="BB40" s="113"/>
    </row>
    <row r="41" spans="1:54">
      <c r="A41" s="116"/>
      <c r="B41" s="223"/>
      <c r="C41" s="116"/>
      <c r="D41" s="116"/>
      <c r="E41" s="116"/>
      <c r="F41" s="116"/>
      <c r="G41" s="116"/>
      <c r="H41" s="116"/>
      <c r="I41" s="116"/>
      <c r="J41" s="116"/>
      <c r="K41" s="18"/>
      <c r="L41" s="116"/>
      <c r="M41" s="116"/>
      <c r="N41" s="116"/>
      <c r="O41" s="116"/>
      <c r="P41" s="116"/>
      <c r="Q41" s="116"/>
      <c r="R41" s="116"/>
      <c r="S41" s="116"/>
      <c r="T41" s="116"/>
      <c r="U41" s="116"/>
      <c r="V41" s="116"/>
      <c r="W41" s="116"/>
      <c r="X41" s="116"/>
      <c r="Y41" s="116"/>
      <c r="Z41" s="116"/>
      <c r="AA41" s="116"/>
      <c r="AB41" s="116"/>
      <c r="AC41" s="116"/>
      <c r="AD41" s="116"/>
      <c r="AE41" s="116"/>
      <c r="AF41" s="116"/>
      <c r="AG41" s="116"/>
      <c r="AH41" s="116"/>
      <c r="AI41" s="116"/>
      <c r="AJ41" s="116"/>
      <c r="AK41" s="116"/>
      <c r="AL41" s="116"/>
      <c r="AM41" s="116"/>
      <c r="AN41" s="116"/>
      <c r="AO41" s="116"/>
      <c r="AP41" s="116"/>
      <c r="AQ41" s="116"/>
      <c r="AR41" s="116"/>
      <c r="AS41" s="116"/>
      <c r="AT41" s="116"/>
      <c r="AU41" s="116"/>
      <c r="AV41" s="116"/>
      <c r="AW41" s="116"/>
      <c r="AX41" s="116"/>
      <c r="AY41" s="116"/>
      <c r="AZ41" s="116"/>
      <c r="BA41" s="116"/>
      <c r="BB41" s="113"/>
    </row>
    <row r="42" spans="1:54">
      <c r="A42" s="116"/>
      <c r="B42" s="224"/>
      <c r="C42" s="116"/>
      <c r="D42" s="116"/>
      <c r="E42" s="116"/>
      <c r="F42" s="116"/>
      <c r="G42" s="116"/>
      <c r="H42" s="116"/>
      <c r="I42" s="116"/>
      <c r="J42" s="116"/>
      <c r="K42" s="18"/>
      <c r="L42" s="116"/>
      <c r="M42" s="116"/>
      <c r="N42" s="116"/>
      <c r="O42" s="116"/>
      <c r="P42" s="116"/>
      <c r="Q42" s="116"/>
      <c r="R42" s="116"/>
      <c r="S42" s="116"/>
      <c r="T42" s="116"/>
      <c r="U42" s="116"/>
      <c r="V42" s="116"/>
      <c r="W42" s="116"/>
      <c r="X42" s="116"/>
      <c r="Y42" s="116"/>
      <c r="Z42" s="116"/>
      <c r="AA42" s="116"/>
      <c r="AB42" s="116"/>
      <c r="AC42" s="116"/>
      <c r="AD42" s="116"/>
      <c r="AE42" s="116"/>
      <c r="AF42" s="116"/>
      <c r="AG42" s="116"/>
      <c r="AH42" s="116"/>
      <c r="AI42" s="116"/>
      <c r="AJ42" s="116"/>
      <c r="AK42" s="116"/>
      <c r="AL42" s="116"/>
      <c r="AM42" s="116"/>
      <c r="AN42" s="116"/>
      <c r="AO42" s="116"/>
      <c r="AP42" s="116"/>
      <c r="AQ42" s="116"/>
      <c r="AR42" s="116"/>
      <c r="AS42" s="116"/>
      <c r="AT42" s="116"/>
      <c r="AU42" s="116"/>
      <c r="AV42" s="116"/>
      <c r="AW42" s="116"/>
      <c r="AX42" s="116"/>
      <c r="AY42" s="116"/>
      <c r="AZ42" s="116"/>
      <c r="BA42" s="116"/>
      <c r="BB42" s="113"/>
    </row>
    <row r="43" spans="1:54">
      <c r="A43" s="116"/>
      <c r="B43" s="224"/>
      <c r="C43" s="116"/>
      <c r="D43" s="116"/>
      <c r="E43" s="116"/>
      <c r="F43" s="116"/>
      <c r="G43" s="116"/>
      <c r="H43" s="116"/>
      <c r="I43" s="116"/>
      <c r="J43" s="116"/>
      <c r="K43" s="18"/>
      <c r="L43" s="116"/>
      <c r="M43" s="116"/>
      <c r="N43" s="116"/>
      <c r="O43" s="116"/>
      <c r="P43" s="116"/>
      <c r="Q43" s="116"/>
      <c r="R43" s="116"/>
      <c r="S43" s="116"/>
      <c r="T43" s="116"/>
      <c r="U43" s="116"/>
      <c r="V43" s="116"/>
      <c r="W43" s="116"/>
      <c r="X43" s="116"/>
      <c r="Y43" s="116"/>
      <c r="Z43" s="116"/>
      <c r="AA43" s="116"/>
      <c r="AB43" s="116"/>
      <c r="AC43" s="116"/>
      <c r="AD43" s="116"/>
      <c r="AE43" s="116"/>
      <c r="AF43" s="116"/>
      <c r="AG43" s="116"/>
      <c r="AH43" s="116"/>
      <c r="AI43" s="116"/>
      <c r="AJ43" s="116"/>
      <c r="AK43" s="116"/>
      <c r="AL43" s="116"/>
      <c r="AM43" s="116"/>
      <c r="AN43" s="116"/>
      <c r="AO43" s="116"/>
      <c r="AP43" s="116"/>
      <c r="AQ43" s="116"/>
      <c r="AR43" s="116"/>
      <c r="AS43" s="116"/>
      <c r="AT43" s="116"/>
      <c r="AU43" s="116"/>
      <c r="AV43" s="116"/>
      <c r="AW43" s="116"/>
      <c r="AX43" s="116"/>
      <c r="AY43" s="116"/>
      <c r="AZ43" s="116"/>
      <c r="BA43" s="116"/>
      <c r="BB43" s="113"/>
    </row>
    <row r="44" spans="1:54">
      <c r="A44" s="116"/>
      <c r="B44" s="224"/>
      <c r="C44" s="116"/>
      <c r="D44" s="116"/>
      <c r="E44" s="116"/>
      <c r="F44" s="116"/>
      <c r="G44" s="116"/>
      <c r="H44" s="116"/>
      <c r="I44" s="116"/>
      <c r="J44" s="116"/>
      <c r="K44" s="18"/>
      <c r="L44" s="116"/>
      <c r="M44" s="116"/>
      <c r="N44" s="116"/>
      <c r="O44" s="116"/>
      <c r="P44" s="116"/>
      <c r="Q44" s="116"/>
      <c r="R44" s="116"/>
      <c r="S44" s="116"/>
      <c r="T44" s="116"/>
      <c r="U44" s="116"/>
      <c r="V44" s="116"/>
      <c r="W44" s="116"/>
      <c r="X44" s="116"/>
      <c r="Y44" s="116"/>
      <c r="Z44" s="116"/>
      <c r="AA44" s="116"/>
      <c r="AB44" s="116"/>
      <c r="AC44" s="116"/>
      <c r="AD44" s="116"/>
      <c r="AE44" s="116"/>
      <c r="AF44" s="116"/>
      <c r="AG44" s="116"/>
      <c r="AH44" s="116"/>
      <c r="AI44" s="116"/>
      <c r="AJ44" s="116"/>
      <c r="AK44" s="116"/>
      <c r="AL44" s="116"/>
      <c r="AM44" s="116"/>
      <c r="AN44" s="116"/>
      <c r="AO44" s="116"/>
      <c r="AP44" s="116"/>
      <c r="AQ44" s="116"/>
      <c r="AR44" s="116"/>
      <c r="AS44" s="116"/>
      <c r="AT44" s="116"/>
      <c r="AU44" s="116"/>
      <c r="AV44" s="116"/>
      <c r="AW44" s="116"/>
      <c r="AX44" s="116"/>
      <c r="AY44" s="116"/>
      <c r="AZ44" s="116"/>
      <c r="BA44" s="116"/>
      <c r="BB44" s="113"/>
    </row>
    <row r="45" spans="1:54">
      <c r="A45" s="116"/>
      <c r="B45" s="224"/>
      <c r="C45" s="116"/>
      <c r="D45" s="116"/>
      <c r="E45" s="116"/>
      <c r="F45" s="116"/>
      <c r="G45" s="116"/>
      <c r="H45" s="116"/>
      <c r="I45" s="116"/>
      <c r="J45" s="116"/>
      <c r="K45" s="18"/>
      <c r="L45" s="116"/>
      <c r="M45" s="116"/>
      <c r="N45" s="116"/>
      <c r="O45" s="116"/>
      <c r="P45" s="116"/>
      <c r="Q45" s="116"/>
      <c r="R45" s="116"/>
      <c r="S45" s="116"/>
      <c r="T45" s="116"/>
      <c r="U45" s="116"/>
      <c r="V45" s="116"/>
      <c r="W45" s="116"/>
      <c r="X45" s="116"/>
      <c r="Y45" s="116"/>
      <c r="Z45" s="116"/>
      <c r="AA45" s="116"/>
      <c r="AB45" s="116"/>
      <c r="AC45" s="116"/>
      <c r="AD45" s="116"/>
      <c r="AE45" s="116"/>
      <c r="AF45" s="116"/>
      <c r="AG45" s="116"/>
      <c r="AH45" s="116"/>
      <c r="AI45" s="116"/>
      <c r="AJ45" s="116"/>
      <c r="AK45" s="116"/>
      <c r="AL45" s="116"/>
      <c r="AM45" s="116"/>
      <c r="AN45" s="116"/>
      <c r="AO45" s="116"/>
      <c r="AP45" s="116"/>
      <c r="AQ45" s="116"/>
      <c r="AR45" s="116"/>
      <c r="AS45" s="116"/>
      <c r="AT45" s="116"/>
      <c r="AU45" s="116"/>
      <c r="AV45" s="116"/>
      <c r="AW45" s="116"/>
      <c r="AX45" s="116"/>
      <c r="AY45" s="116"/>
      <c r="AZ45" s="116"/>
      <c r="BA45" s="116"/>
      <c r="BB45" s="113"/>
    </row>
    <row r="46" spans="1:54" customFormat="1" ht="12.75" customHeight="1">
      <c r="A46" s="116"/>
      <c r="B46" s="224"/>
      <c r="C46" s="119" t="str">
        <f t="shared" ref="C46:AH46" si="22">SUBSTITUTE(SUBSTITUTE(SUBSTITUTE(SUBSTITUTE(SUBSTITUTE(SUBSTITUTE(SUBSTITUTE(SUBSTITUTE(SUBSTITUTE(SUBSTITUTE(SUBSTITUTE(SUBSTITUTE(SUBSTITUTE(SUBSTITUTE(SUBSTITUTE(C$41,$A$54,C$54),$A$55,C$55),$A$56,C$56),$A$57,C$57),$A$58,C$58),$A$59,C$59),$A$60,C$60),$A$61,C$61),$A$62,C$62),$A$63,C$63),$A$64,C$64),$A$65,C$65),$A$66,C$66),$A$67,C$67),$A$68,C$68)</f>
        <v/>
      </c>
      <c r="D46" s="119" t="str">
        <f t="shared" si="22"/>
        <v/>
      </c>
      <c r="E46" s="119" t="str">
        <f t="shared" si="22"/>
        <v/>
      </c>
      <c r="F46" s="119" t="str">
        <f t="shared" si="22"/>
        <v/>
      </c>
      <c r="G46" s="119" t="str">
        <f t="shared" si="22"/>
        <v/>
      </c>
      <c r="H46" s="119" t="str">
        <f t="shared" si="22"/>
        <v/>
      </c>
      <c r="I46" s="119" t="str">
        <f t="shared" si="22"/>
        <v/>
      </c>
      <c r="J46" s="119" t="str">
        <f t="shared" si="22"/>
        <v/>
      </c>
      <c r="K46" s="119" t="str">
        <f t="shared" si="22"/>
        <v/>
      </c>
      <c r="L46" s="119" t="str">
        <f t="shared" si="22"/>
        <v/>
      </c>
      <c r="M46" s="119" t="str">
        <f t="shared" si="22"/>
        <v/>
      </c>
      <c r="N46" s="119" t="str">
        <f t="shared" si="22"/>
        <v/>
      </c>
      <c r="O46" s="119" t="str">
        <f t="shared" si="22"/>
        <v/>
      </c>
      <c r="P46" s="119" t="str">
        <f t="shared" si="22"/>
        <v/>
      </c>
      <c r="Q46" s="119" t="str">
        <f t="shared" si="22"/>
        <v/>
      </c>
      <c r="R46" s="119" t="str">
        <f t="shared" si="22"/>
        <v/>
      </c>
      <c r="S46" s="119" t="str">
        <f t="shared" si="22"/>
        <v/>
      </c>
      <c r="T46" s="119" t="str">
        <f t="shared" si="22"/>
        <v/>
      </c>
      <c r="U46" s="119" t="str">
        <f t="shared" si="22"/>
        <v/>
      </c>
      <c r="V46" s="119" t="str">
        <f t="shared" si="22"/>
        <v/>
      </c>
      <c r="W46" s="119" t="str">
        <f t="shared" si="22"/>
        <v/>
      </c>
      <c r="X46" s="119" t="str">
        <f t="shared" si="22"/>
        <v/>
      </c>
      <c r="Y46" s="119" t="str">
        <f t="shared" si="22"/>
        <v/>
      </c>
      <c r="Z46" s="119" t="str">
        <f t="shared" si="22"/>
        <v/>
      </c>
      <c r="AA46" s="119" t="str">
        <f t="shared" si="22"/>
        <v/>
      </c>
      <c r="AB46" s="119" t="str">
        <f t="shared" si="22"/>
        <v/>
      </c>
      <c r="AC46" s="119" t="str">
        <f t="shared" si="22"/>
        <v/>
      </c>
      <c r="AD46" s="119" t="str">
        <f t="shared" si="22"/>
        <v/>
      </c>
      <c r="AE46" s="119" t="str">
        <f t="shared" si="22"/>
        <v/>
      </c>
      <c r="AF46" s="119" t="str">
        <f t="shared" si="22"/>
        <v/>
      </c>
      <c r="AG46" s="119" t="str">
        <f t="shared" si="22"/>
        <v/>
      </c>
      <c r="AH46" s="119" t="str">
        <f t="shared" si="22"/>
        <v/>
      </c>
      <c r="AI46" s="119" t="str">
        <f t="shared" ref="AI46:BA46" si="23">SUBSTITUTE(SUBSTITUTE(SUBSTITUTE(SUBSTITUTE(SUBSTITUTE(SUBSTITUTE(SUBSTITUTE(SUBSTITUTE(SUBSTITUTE(SUBSTITUTE(SUBSTITUTE(SUBSTITUTE(SUBSTITUTE(SUBSTITUTE(SUBSTITUTE(AI$41,$A$54,AI$54),$A$55,AI$55),$A$56,AI$56),$A$57,AI$57),$A$58,AI$58),$A$59,AI$59),$A$60,AI$60),$A$61,AI$61),$A$62,AI$62),$A$63,AI$63),$A$64,AI$64),$A$65,AI$65),$A$66,AI$66),$A$67,AI$67),$A$68,AI$68)</f>
        <v/>
      </c>
      <c r="AJ46" s="119" t="str">
        <f t="shared" si="23"/>
        <v/>
      </c>
      <c r="AK46" s="119" t="str">
        <f t="shared" si="23"/>
        <v/>
      </c>
      <c r="AL46" s="119" t="str">
        <f t="shared" si="23"/>
        <v/>
      </c>
      <c r="AM46" s="119" t="str">
        <f t="shared" si="23"/>
        <v/>
      </c>
      <c r="AN46" s="119" t="str">
        <f t="shared" si="23"/>
        <v/>
      </c>
      <c r="AO46" s="119" t="str">
        <f t="shared" si="23"/>
        <v/>
      </c>
      <c r="AP46" s="119" t="str">
        <f t="shared" si="23"/>
        <v/>
      </c>
      <c r="AQ46" s="119" t="str">
        <f t="shared" si="23"/>
        <v/>
      </c>
      <c r="AR46" s="119" t="str">
        <f t="shared" si="23"/>
        <v/>
      </c>
      <c r="AS46" s="119" t="str">
        <f t="shared" si="23"/>
        <v/>
      </c>
      <c r="AT46" s="119" t="str">
        <f t="shared" si="23"/>
        <v/>
      </c>
      <c r="AU46" s="119" t="str">
        <f t="shared" si="23"/>
        <v/>
      </c>
      <c r="AV46" s="119" t="str">
        <f t="shared" si="23"/>
        <v/>
      </c>
      <c r="AW46" s="119" t="str">
        <f t="shared" si="23"/>
        <v/>
      </c>
      <c r="AX46" s="119" t="str">
        <f t="shared" si="23"/>
        <v/>
      </c>
      <c r="AY46" s="119" t="str">
        <f t="shared" si="23"/>
        <v/>
      </c>
      <c r="AZ46" s="119" t="str">
        <f t="shared" si="23"/>
        <v/>
      </c>
      <c r="BA46" s="119" t="str">
        <f t="shared" si="23"/>
        <v/>
      </c>
      <c r="BB46" s="113"/>
    </row>
    <row r="47" spans="1:54" customFormat="1" ht="12.75" customHeight="1">
      <c r="A47" s="116"/>
      <c r="B47" s="224"/>
      <c r="C47" s="119" t="str">
        <f t="shared" ref="C47:AH47" si="24">SUBSTITUTE(SUBSTITUTE(SUBSTITUTE(SUBSTITUTE(SUBSTITUTE(SUBSTITUTE(SUBSTITUTE(SUBSTITUTE(SUBSTITUTE(SUBSTITUTE(SUBSTITUTE(SUBSTITUTE(SUBSTITUTE(SUBSTITUTE(SUBSTITUTE(C$42,$A$54,C$54),$A$55,C$55),$A$56,C$56),$A$57,C$57),$A$58,C$58),$A$59,C$59),$A$60,C$60),$A$61,C$61),$A$62,C$62),$A$63,C$63),$A$64,C$64),$A$65,C$65),$A$66,C$66),$A$67,C$67),$A$68,C$68)</f>
        <v/>
      </c>
      <c r="D47" s="119" t="str">
        <f t="shared" si="24"/>
        <v/>
      </c>
      <c r="E47" s="119" t="str">
        <f t="shared" si="24"/>
        <v/>
      </c>
      <c r="F47" s="119" t="str">
        <f t="shared" si="24"/>
        <v/>
      </c>
      <c r="G47" s="119" t="str">
        <f t="shared" si="24"/>
        <v/>
      </c>
      <c r="H47" s="119" t="str">
        <f t="shared" si="24"/>
        <v/>
      </c>
      <c r="I47" s="119" t="str">
        <f t="shared" si="24"/>
        <v/>
      </c>
      <c r="J47" s="119" t="str">
        <f t="shared" si="24"/>
        <v/>
      </c>
      <c r="K47" s="119" t="str">
        <f t="shared" si="24"/>
        <v/>
      </c>
      <c r="L47" s="119" t="str">
        <f t="shared" si="24"/>
        <v/>
      </c>
      <c r="M47" s="119" t="str">
        <f t="shared" si="24"/>
        <v/>
      </c>
      <c r="N47" s="119" t="str">
        <f t="shared" si="24"/>
        <v/>
      </c>
      <c r="O47" s="119" t="str">
        <f t="shared" si="24"/>
        <v/>
      </c>
      <c r="P47" s="119" t="str">
        <f t="shared" si="24"/>
        <v/>
      </c>
      <c r="Q47" s="119" t="str">
        <f t="shared" si="24"/>
        <v/>
      </c>
      <c r="R47" s="119" t="str">
        <f t="shared" si="24"/>
        <v/>
      </c>
      <c r="S47" s="119" t="str">
        <f t="shared" si="24"/>
        <v/>
      </c>
      <c r="T47" s="119" t="str">
        <f t="shared" si="24"/>
        <v/>
      </c>
      <c r="U47" s="119" t="str">
        <f t="shared" si="24"/>
        <v/>
      </c>
      <c r="V47" s="119" t="str">
        <f t="shared" si="24"/>
        <v/>
      </c>
      <c r="W47" s="119" t="str">
        <f t="shared" si="24"/>
        <v/>
      </c>
      <c r="X47" s="119" t="str">
        <f t="shared" si="24"/>
        <v/>
      </c>
      <c r="Y47" s="119" t="str">
        <f t="shared" si="24"/>
        <v/>
      </c>
      <c r="Z47" s="119" t="str">
        <f t="shared" si="24"/>
        <v/>
      </c>
      <c r="AA47" s="119" t="str">
        <f t="shared" si="24"/>
        <v/>
      </c>
      <c r="AB47" s="119" t="str">
        <f t="shared" si="24"/>
        <v/>
      </c>
      <c r="AC47" s="119" t="str">
        <f t="shared" si="24"/>
        <v/>
      </c>
      <c r="AD47" s="119" t="str">
        <f t="shared" si="24"/>
        <v/>
      </c>
      <c r="AE47" s="119" t="str">
        <f t="shared" si="24"/>
        <v/>
      </c>
      <c r="AF47" s="119" t="str">
        <f t="shared" si="24"/>
        <v/>
      </c>
      <c r="AG47" s="119" t="str">
        <f t="shared" si="24"/>
        <v/>
      </c>
      <c r="AH47" s="119" t="str">
        <f t="shared" si="24"/>
        <v/>
      </c>
      <c r="AI47" s="119" t="str">
        <f t="shared" ref="AI47:BA47" si="25">SUBSTITUTE(SUBSTITUTE(SUBSTITUTE(SUBSTITUTE(SUBSTITUTE(SUBSTITUTE(SUBSTITUTE(SUBSTITUTE(SUBSTITUTE(SUBSTITUTE(SUBSTITUTE(SUBSTITUTE(SUBSTITUTE(SUBSTITUTE(SUBSTITUTE(AI$42,$A$54,AI$54),$A$55,AI$55),$A$56,AI$56),$A$57,AI$57),$A$58,AI$58),$A$59,AI$59),$A$60,AI$60),$A$61,AI$61),$A$62,AI$62),$A$63,AI$63),$A$64,AI$64),$A$65,AI$65),$A$66,AI$66),$A$67,AI$67),$A$68,AI$68)</f>
        <v/>
      </c>
      <c r="AJ47" s="119" t="str">
        <f t="shared" si="25"/>
        <v/>
      </c>
      <c r="AK47" s="119" t="str">
        <f t="shared" si="25"/>
        <v/>
      </c>
      <c r="AL47" s="119" t="str">
        <f t="shared" si="25"/>
        <v/>
      </c>
      <c r="AM47" s="119" t="str">
        <f t="shared" si="25"/>
        <v/>
      </c>
      <c r="AN47" s="119" t="str">
        <f t="shared" si="25"/>
        <v/>
      </c>
      <c r="AO47" s="119" t="str">
        <f t="shared" si="25"/>
        <v/>
      </c>
      <c r="AP47" s="119" t="str">
        <f t="shared" si="25"/>
        <v/>
      </c>
      <c r="AQ47" s="119" t="str">
        <f t="shared" si="25"/>
        <v/>
      </c>
      <c r="AR47" s="119" t="str">
        <f t="shared" si="25"/>
        <v/>
      </c>
      <c r="AS47" s="119" t="str">
        <f t="shared" si="25"/>
        <v/>
      </c>
      <c r="AT47" s="119" t="str">
        <f t="shared" si="25"/>
        <v/>
      </c>
      <c r="AU47" s="119" t="str">
        <f t="shared" si="25"/>
        <v/>
      </c>
      <c r="AV47" s="119" t="str">
        <f t="shared" si="25"/>
        <v/>
      </c>
      <c r="AW47" s="119" t="str">
        <f t="shared" si="25"/>
        <v/>
      </c>
      <c r="AX47" s="119" t="str">
        <f t="shared" si="25"/>
        <v/>
      </c>
      <c r="AY47" s="119" t="str">
        <f t="shared" si="25"/>
        <v/>
      </c>
      <c r="AZ47" s="119" t="str">
        <f t="shared" si="25"/>
        <v/>
      </c>
      <c r="BA47" s="119" t="str">
        <f t="shared" si="25"/>
        <v/>
      </c>
      <c r="BB47" s="113"/>
    </row>
    <row r="48" spans="1:54" customFormat="1" ht="12.75" customHeight="1">
      <c r="A48" s="116"/>
      <c r="B48" s="224"/>
      <c r="C48" s="119" t="str">
        <f t="shared" ref="C48:AH48" si="26">SUBSTITUTE(SUBSTITUTE(SUBSTITUTE(SUBSTITUTE(SUBSTITUTE(SUBSTITUTE(SUBSTITUTE(SUBSTITUTE(SUBSTITUTE(SUBSTITUTE(SUBSTITUTE(SUBSTITUTE(SUBSTITUTE(SUBSTITUTE(SUBSTITUTE(C$43,$A$54,C$54),$A$55,C$55),$A$56,C$56),$A$57,C$57),$A$58,C$58),$A$59,C$59),$A$60,C$60),$A$61,C$61),$A$62,C$62),$A$63,C$63),$A$64,C$64),$A$65,C$65),$A$66,C$66),$A$67,C$67),$A$68,C$68)</f>
        <v/>
      </c>
      <c r="D48" s="119" t="str">
        <f t="shared" si="26"/>
        <v/>
      </c>
      <c r="E48" s="119" t="str">
        <f t="shared" si="26"/>
        <v/>
      </c>
      <c r="F48" s="119" t="str">
        <f t="shared" si="26"/>
        <v/>
      </c>
      <c r="G48" s="119" t="str">
        <f t="shared" si="26"/>
        <v/>
      </c>
      <c r="H48" s="119" t="str">
        <f t="shared" si="26"/>
        <v/>
      </c>
      <c r="I48" s="119" t="str">
        <f t="shared" si="26"/>
        <v/>
      </c>
      <c r="J48" s="119" t="str">
        <f t="shared" si="26"/>
        <v/>
      </c>
      <c r="K48" s="119" t="str">
        <f t="shared" si="26"/>
        <v/>
      </c>
      <c r="L48" s="119" t="str">
        <f t="shared" si="26"/>
        <v/>
      </c>
      <c r="M48" s="119" t="str">
        <f t="shared" si="26"/>
        <v/>
      </c>
      <c r="N48" s="119" t="str">
        <f t="shared" si="26"/>
        <v/>
      </c>
      <c r="O48" s="119" t="str">
        <f t="shared" si="26"/>
        <v/>
      </c>
      <c r="P48" s="119" t="str">
        <f t="shared" si="26"/>
        <v/>
      </c>
      <c r="Q48" s="119" t="str">
        <f t="shared" si="26"/>
        <v/>
      </c>
      <c r="R48" s="119" t="str">
        <f t="shared" si="26"/>
        <v/>
      </c>
      <c r="S48" s="119" t="str">
        <f t="shared" si="26"/>
        <v/>
      </c>
      <c r="T48" s="119" t="str">
        <f t="shared" si="26"/>
        <v/>
      </c>
      <c r="U48" s="119" t="str">
        <f t="shared" si="26"/>
        <v/>
      </c>
      <c r="V48" s="119" t="str">
        <f t="shared" si="26"/>
        <v/>
      </c>
      <c r="W48" s="119" t="str">
        <f t="shared" si="26"/>
        <v/>
      </c>
      <c r="X48" s="119" t="str">
        <f t="shared" si="26"/>
        <v/>
      </c>
      <c r="Y48" s="119" t="str">
        <f t="shared" si="26"/>
        <v/>
      </c>
      <c r="Z48" s="119" t="str">
        <f t="shared" si="26"/>
        <v/>
      </c>
      <c r="AA48" s="119" t="str">
        <f t="shared" si="26"/>
        <v/>
      </c>
      <c r="AB48" s="119" t="str">
        <f t="shared" si="26"/>
        <v/>
      </c>
      <c r="AC48" s="119" t="str">
        <f t="shared" si="26"/>
        <v/>
      </c>
      <c r="AD48" s="119" t="str">
        <f t="shared" si="26"/>
        <v/>
      </c>
      <c r="AE48" s="119" t="str">
        <f t="shared" si="26"/>
        <v/>
      </c>
      <c r="AF48" s="119" t="str">
        <f t="shared" si="26"/>
        <v/>
      </c>
      <c r="AG48" s="119" t="str">
        <f t="shared" si="26"/>
        <v/>
      </c>
      <c r="AH48" s="119" t="str">
        <f t="shared" si="26"/>
        <v/>
      </c>
      <c r="AI48" s="119" t="str">
        <f t="shared" ref="AI48:BA48" si="27">SUBSTITUTE(SUBSTITUTE(SUBSTITUTE(SUBSTITUTE(SUBSTITUTE(SUBSTITUTE(SUBSTITUTE(SUBSTITUTE(SUBSTITUTE(SUBSTITUTE(SUBSTITUTE(SUBSTITUTE(SUBSTITUTE(SUBSTITUTE(SUBSTITUTE(AI$43,$A$54,AI$54),$A$55,AI$55),$A$56,AI$56),$A$57,AI$57),$A$58,AI$58),$A$59,AI$59),$A$60,AI$60),$A$61,AI$61),$A$62,AI$62),$A$63,AI$63),$A$64,AI$64),$A$65,AI$65),$A$66,AI$66),$A$67,AI$67),$A$68,AI$68)</f>
        <v/>
      </c>
      <c r="AJ48" s="119" t="str">
        <f t="shared" si="27"/>
        <v/>
      </c>
      <c r="AK48" s="119" t="str">
        <f t="shared" si="27"/>
        <v/>
      </c>
      <c r="AL48" s="119" t="str">
        <f t="shared" si="27"/>
        <v/>
      </c>
      <c r="AM48" s="119" t="str">
        <f t="shared" si="27"/>
        <v/>
      </c>
      <c r="AN48" s="119" t="str">
        <f t="shared" si="27"/>
        <v/>
      </c>
      <c r="AO48" s="119" t="str">
        <f t="shared" si="27"/>
        <v/>
      </c>
      <c r="AP48" s="119" t="str">
        <f t="shared" si="27"/>
        <v/>
      </c>
      <c r="AQ48" s="119" t="str">
        <f t="shared" si="27"/>
        <v/>
      </c>
      <c r="AR48" s="119" t="str">
        <f t="shared" si="27"/>
        <v/>
      </c>
      <c r="AS48" s="119" t="str">
        <f t="shared" si="27"/>
        <v/>
      </c>
      <c r="AT48" s="119" t="str">
        <f t="shared" si="27"/>
        <v/>
      </c>
      <c r="AU48" s="119" t="str">
        <f t="shared" si="27"/>
        <v/>
      </c>
      <c r="AV48" s="119" t="str">
        <f t="shared" si="27"/>
        <v/>
      </c>
      <c r="AW48" s="119" t="str">
        <f t="shared" si="27"/>
        <v/>
      </c>
      <c r="AX48" s="119" t="str">
        <f t="shared" si="27"/>
        <v/>
      </c>
      <c r="AY48" s="119" t="str">
        <f t="shared" si="27"/>
        <v/>
      </c>
      <c r="AZ48" s="119" t="str">
        <f t="shared" si="27"/>
        <v/>
      </c>
      <c r="BA48" s="119" t="str">
        <f t="shared" si="27"/>
        <v/>
      </c>
      <c r="BB48" s="113"/>
    </row>
    <row r="49" spans="1:54" customFormat="1" ht="12.75" customHeight="1">
      <c r="A49" s="116"/>
      <c r="B49" s="224"/>
      <c r="C49" s="119" t="str">
        <f t="shared" ref="C49:AH49" si="28">SUBSTITUTE(SUBSTITUTE(SUBSTITUTE(SUBSTITUTE(SUBSTITUTE(SUBSTITUTE(SUBSTITUTE(SUBSTITUTE(SUBSTITUTE(SUBSTITUTE(SUBSTITUTE(SUBSTITUTE(SUBSTITUTE(SUBSTITUTE(SUBSTITUTE(C$44,$A$54,C$54),$A$55,C$55),$A$56,C$56),$A$57,C$57),$A$58,C$58),$A$59,C$59),$A$60,C$60),$A$61,C$61),$A$62,C$62),$A$63,C$63),$A$64,C$64),$A$65,C$65),$A$66,C$66),$A$67,C$67),$A$68,C$68)</f>
        <v/>
      </c>
      <c r="D49" s="119" t="str">
        <f t="shared" si="28"/>
        <v/>
      </c>
      <c r="E49" s="119" t="str">
        <f t="shared" si="28"/>
        <v/>
      </c>
      <c r="F49" s="119" t="str">
        <f t="shared" si="28"/>
        <v/>
      </c>
      <c r="G49" s="119" t="str">
        <f t="shared" si="28"/>
        <v/>
      </c>
      <c r="H49" s="119" t="str">
        <f t="shared" si="28"/>
        <v/>
      </c>
      <c r="I49" s="119" t="str">
        <f t="shared" si="28"/>
        <v/>
      </c>
      <c r="J49" s="119" t="str">
        <f t="shared" si="28"/>
        <v/>
      </c>
      <c r="K49" s="119" t="str">
        <f t="shared" si="28"/>
        <v/>
      </c>
      <c r="L49" s="119" t="str">
        <f t="shared" si="28"/>
        <v/>
      </c>
      <c r="M49" s="119" t="str">
        <f t="shared" si="28"/>
        <v/>
      </c>
      <c r="N49" s="119" t="str">
        <f t="shared" si="28"/>
        <v/>
      </c>
      <c r="O49" s="119" t="str">
        <f t="shared" si="28"/>
        <v/>
      </c>
      <c r="P49" s="119" t="str">
        <f t="shared" si="28"/>
        <v/>
      </c>
      <c r="Q49" s="119" t="str">
        <f t="shared" si="28"/>
        <v/>
      </c>
      <c r="R49" s="119" t="str">
        <f t="shared" si="28"/>
        <v/>
      </c>
      <c r="S49" s="119" t="str">
        <f t="shared" si="28"/>
        <v/>
      </c>
      <c r="T49" s="119" t="str">
        <f t="shared" si="28"/>
        <v/>
      </c>
      <c r="U49" s="119" t="str">
        <f t="shared" si="28"/>
        <v/>
      </c>
      <c r="V49" s="119" t="str">
        <f t="shared" si="28"/>
        <v/>
      </c>
      <c r="W49" s="119" t="str">
        <f t="shared" si="28"/>
        <v/>
      </c>
      <c r="X49" s="119" t="str">
        <f t="shared" si="28"/>
        <v/>
      </c>
      <c r="Y49" s="119" t="str">
        <f t="shared" si="28"/>
        <v/>
      </c>
      <c r="Z49" s="119" t="str">
        <f t="shared" si="28"/>
        <v/>
      </c>
      <c r="AA49" s="119" t="str">
        <f t="shared" si="28"/>
        <v/>
      </c>
      <c r="AB49" s="119" t="str">
        <f t="shared" si="28"/>
        <v/>
      </c>
      <c r="AC49" s="119" t="str">
        <f t="shared" si="28"/>
        <v/>
      </c>
      <c r="AD49" s="119" t="str">
        <f t="shared" si="28"/>
        <v/>
      </c>
      <c r="AE49" s="119" t="str">
        <f t="shared" si="28"/>
        <v/>
      </c>
      <c r="AF49" s="119" t="str">
        <f t="shared" si="28"/>
        <v/>
      </c>
      <c r="AG49" s="119" t="str">
        <f t="shared" si="28"/>
        <v/>
      </c>
      <c r="AH49" s="119" t="str">
        <f t="shared" si="28"/>
        <v/>
      </c>
      <c r="AI49" s="119" t="str">
        <f t="shared" ref="AI49:BA49" si="29">SUBSTITUTE(SUBSTITUTE(SUBSTITUTE(SUBSTITUTE(SUBSTITUTE(SUBSTITUTE(SUBSTITUTE(SUBSTITUTE(SUBSTITUTE(SUBSTITUTE(SUBSTITUTE(SUBSTITUTE(SUBSTITUTE(SUBSTITUTE(SUBSTITUTE(AI$44,$A$54,AI$54),$A$55,AI$55),$A$56,AI$56),$A$57,AI$57),$A$58,AI$58),$A$59,AI$59),$A$60,AI$60),$A$61,AI$61),$A$62,AI$62),$A$63,AI$63),$A$64,AI$64),$A$65,AI$65),$A$66,AI$66),$A$67,AI$67),$A$68,AI$68)</f>
        <v/>
      </c>
      <c r="AJ49" s="119" t="str">
        <f t="shared" si="29"/>
        <v/>
      </c>
      <c r="AK49" s="119" t="str">
        <f t="shared" si="29"/>
        <v/>
      </c>
      <c r="AL49" s="119" t="str">
        <f t="shared" si="29"/>
        <v/>
      </c>
      <c r="AM49" s="119" t="str">
        <f t="shared" si="29"/>
        <v/>
      </c>
      <c r="AN49" s="119" t="str">
        <f t="shared" si="29"/>
        <v/>
      </c>
      <c r="AO49" s="119" t="str">
        <f t="shared" si="29"/>
        <v/>
      </c>
      <c r="AP49" s="119" t="str">
        <f t="shared" si="29"/>
        <v/>
      </c>
      <c r="AQ49" s="119" t="str">
        <f t="shared" si="29"/>
        <v/>
      </c>
      <c r="AR49" s="119" t="str">
        <f t="shared" si="29"/>
        <v/>
      </c>
      <c r="AS49" s="119" t="str">
        <f t="shared" si="29"/>
        <v/>
      </c>
      <c r="AT49" s="119" t="str">
        <f t="shared" si="29"/>
        <v/>
      </c>
      <c r="AU49" s="119" t="str">
        <f t="shared" si="29"/>
        <v/>
      </c>
      <c r="AV49" s="119" t="str">
        <f t="shared" si="29"/>
        <v/>
      </c>
      <c r="AW49" s="119" t="str">
        <f t="shared" si="29"/>
        <v/>
      </c>
      <c r="AX49" s="119" t="str">
        <f t="shared" si="29"/>
        <v/>
      </c>
      <c r="AY49" s="119" t="str">
        <f t="shared" si="29"/>
        <v/>
      </c>
      <c r="AZ49" s="119" t="str">
        <f t="shared" si="29"/>
        <v/>
      </c>
      <c r="BA49" s="119" t="str">
        <f t="shared" si="29"/>
        <v/>
      </c>
      <c r="BB49" s="113"/>
    </row>
    <row r="50" spans="1:54" customFormat="1" ht="12.75" customHeight="1">
      <c r="A50" s="116"/>
      <c r="B50" s="225"/>
      <c r="C50" s="119" t="str">
        <f t="shared" ref="C50:AH50" si="30">SUBSTITUTE(SUBSTITUTE(SUBSTITUTE(SUBSTITUTE(SUBSTITUTE(SUBSTITUTE(SUBSTITUTE(SUBSTITUTE(SUBSTITUTE(SUBSTITUTE(SUBSTITUTE(SUBSTITUTE(SUBSTITUTE(SUBSTITUTE(SUBSTITUTE(C$45,$A$54,C$54),$A$55,C$55),$A$56,C$56),$A$57,C$57),$A$58,C$58),$A$59,C$59),$A$60,C$60),$A$61,C$61),$A$62,C$62),$A$63,C$63),$A$64,C$64),$A$65,C$65),$A$66,C$66),$A$67,C$67),$A$68,C$68)</f>
        <v/>
      </c>
      <c r="D50" s="119" t="str">
        <f t="shared" si="30"/>
        <v/>
      </c>
      <c r="E50" s="119" t="str">
        <f t="shared" si="30"/>
        <v/>
      </c>
      <c r="F50" s="119" t="str">
        <f t="shared" si="30"/>
        <v/>
      </c>
      <c r="G50" s="119" t="str">
        <f t="shared" si="30"/>
        <v/>
      </c>
      <c r="H50" s="119" t="str">
        <f t="shared" si="30"/>
        <v/>
      </c>
      <c r="I50" s="119" t="str">
        <f t="shared" si="30"/>
        <v/>
      </c>
      <c r="J50" s="119" t="str">
        <f t="shared" si="30"/>
        <v/>
      </c>
      <c r="K50" s="119" t="str">
        <f t="shared" si="30"/>
        <v/>
      </c>
      <c r="L50" s="119" t="str">
        <f t="shared" si="30"/>
        <v/>
      </c>
      <c r="M50" s="119" t="str">
        <f t="shared" si="30"/>
        <v/>
      </c>
      <c r="N50" s="119" t="str">
        <f t="shared" si="30"/>
        <v/>
      </c>
      <c r="O50" s="119" t="str">
        <f t="shared" si="30"/>
        <v/>
      </c>
      <c r="P50" s="119" t="str">
        <f t="shared" si="30"/>
        <v/>
      </c>
      <c r="Q50" s="119" t="str">
        <f t="shared" si="30"/>
        <v/>
      </c>
      <c r="R50" s="119" t="str">
        <f t="shared" si="30"/>
        <v/>
      </c>
      <c r="S50" s="119" t="str">
        <f t="shared" si="30"/>
        <v/>
      </c>
      <c r="T50" s="119" t="str">
        <f t="shared" si="30"/>
        <v/>
      </c>
      <c r="U50" s="119" t="str">
        <f t="shared" si="30"/>
        <v/>
      </c>
      <c r="V50" s="119" t="str">
        <f t="shared" si="30"/>
        <v/>
      </c>
      <c r="W50" s="119" t="str">
        <f t="shared" si="30"/>
        <v/>
      </c>
      <c r="X50" s="119" t="str">
        <f t="shared" si="30"/>
        <v/>
      </c>
      <c r="Y50" s="119" t="str">
        <f t="shared" si="30"/>
        <v/>
      </c>
      <c r="Z50" s="119" t="str">
        <f t="shared" si="30"/>
        <v/>
      </c>
      <c r="AA50" s="119" t="str">
        <f t="shared" si="30"/>
        <v/>
      </c>
      <c r="AB50" s="119" t="str">
        <f t="shared" si="30"/>
        <v/>
      </c>
      <c r="AC50" s="119" t="str">
        <f t="shared" si="30"/>
        <v/>
      </c>
      <c r="AD50" s="119" t="str">
        <f t="shared" si="30"/>
        <v/>
      </c>
      <c r="AE50" s="119" t="str">
        <f t="shared" si="30"/>
        <v/>
      </c>
      <c r="AF50" s="119" t="str">
        <f t="shared" si="30"/>
        <v/>
      </c>
      <c r="AG50" s="119" t="str">
        <f t="shared" si="30"/>
        <v/>
      </c>
      <c r="AH50" s="119" t="str">
        <f t="shared" si="30"/>
        <v/>
      </c>
      <c r="AI50" s="119" t="str">
        <f t="shared" ref="AI50:BA50" si="31">SUBSTITUTE(SUBSTITUTE(SUBSTITUTE(SUBSTITUTE(SUBSTITUTE(SUBSTITUTE(SUBSTITUTE(SUBSTITUTE(SUBSTITUTE(SUBSTITUTE(SUBSTITUTE(SUBSTITUTE(SUBSTITUTE(SUBSTITUTE(SUBSTITUTE(AI$45,$A$54,AI$54),$A$55,AI$55),$A$56,AI$56),$A$57,AI$57),$A$58,AI$58),$A$59,AI$59),$A$60,AI$60),$A$61,AI$61),$A$62,AI$62),$A$63,AI$63),$A$64,AI$64),$A$65,AI$65),$A$66,AI$66),$A$67,AI$67),$A$68,AI$68)</f>
        <v/>
      </c>
      <c r="AJ50" s="119" t="str">
        <f t="shared" si="31"/>
        <v/>
      </c>
      <c r="AK50" s="119" t="str">
        <f t="shared" si="31"/>
        <v/>
      </c>
      <c r="AL50" s="119" t="str">
        <f t="shared" si="31"/>
        <v/>
      </c>
      <c r="AM50" s="119" t="str">
        <f t="shared" si="31"/>
        <v/>
      </c>
      <c r="AN50" s="119" t="str">
        <f t="shared" si="31"/>
        <v/>
      </c>
      <c r="AO50" s="119" t="str">
        <f t="shared" si="31"/>
        <v/>
      </c>
      <c r="AP50" s="119" t="str">
        <f t="shared" si="31"/>
        <v/>
      </c>
      <c r="AQ50" s="119" t="str">
        <f t="shared" si="31"/>
        <v/>
      </c>
      <c r="AR50" s="119" t="str">
        <f t="shared" si="31"/>
        <v/>
      </c>
      <c r="AS50" s="119" t="str">
        <f t="shared" si="31"/>
        <v/>
      </c>
      <c r="AT50" s="119" t="str">
        <f t="shared" si="31"/>
        <v/>
      </c>
      <c r="AU50" s="119" t="str">
        <f t="shared" si="31"/>
        <v/>
      </c>
      <c r="AV50" s="119" t="str">
        <f t="shared" si="31"/>
        <v/>
      </c>
      <c r="AW50" s="119" t="str">
        <f t="shared" si="31"/>
        <v/>
      </c>
      <c r="AX50" s="119" t="str">
        <f t="shared" si="31"/>
        <v/>
      </c>
      <c r="AY50" s="119" t="str">
        <f t="shared" si="31"/>
        <v/>
      </c>
      <c r="AZ50" s="119" t="str">
        <f t="shared" si="31"/>
        <v/>
      </c>
      <c r="BA50" s="119" t="str">
        <f t="shared" si="31"/>
        <v/>
      </c>
      <c r="BB50" s="113"/>
    </row>
    <row r="51" spans="1:54" s="112" customFormat="1" ht="12.75" customHeight="1">
      <c r="A51" s="117"/>
      <c r="B51" s="117"/>
      <c r="C51" s="117"/>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7"/>
      <c r="AB51" s="117"/>
      <c r="AC51" s="117"/>
      <c r="AD51" s="117"/>
      <c r="AE51" s="117"/>
      <c r="AF51" s="117"/>
      <c r="AG51" s="117"/>
      <c r="AH51" s="117"/>
      <c r="AI51" s="117"/>
      <c r="AJ51" s="117"/>
      <c r="AK51" s="117"/>
      <c r="AL51" s="117"/>
      <c r="AM51" s="117"/>
      <c r="AN51" s="117"/>
      <c r="AO51" s="117"/>
      <c r="AP51" s="117"/>
      <c r="AQ51" s="117"/>
      <c r="AR51" s="117"/>
      <c r="AS51" s="117"/>
      <c r="AT51" s="117"/>
      <c r="AU51" s="117"/>
      <c r="AV51" s="117"/>
      <c r="AW51" s="117"/>
      <c r="AX51" s="117"/>
      <c r="AY51" s="117"/>
      <c r="AZ51" s="117"/>
      <c r="BA51" s="117"/>
      <c r="BB51" s="113"/>
    </row>
    <row r="52" spans="1:54" s="111" customFormat="1" ht="12.75" customHeight="1">
      <c r="A52" s="116"/>
      <c r="B52" s="118" t="s">
        <v>2949</v>
      </c>
      <c r="C52" s="116">
        <v>3</v>
      </c>
      <c r="D52" s="116">
        <v>4</v>
      </c>
      <c r="E52" s="116">
        <v>5</v>
      </c>
      <c r="F52" s="116">
        <v>6</v>
      </c>
      <c r="G52" s="116">
        <v>7</v>
      </c>
      <c r="H52" s="116">
        <v>8</v>
      </c>
      <c r="I52" s="116">
        <v>9</v>
      </c>
      <c r="J52" s="116">
        <v>10</v>
      </c>
      <c r="K52" s="116">
        <v>11</v>
      </c>
      <c r="L52" s="116">
        <v>12</v>
      </c>
      <c r="M52" s="116">
        <v>13</v>
      </c>
      <c r="N52" s="116">
        <v>14</v>
      </c>
      <c r="O52" s="116">
        <v>15</v>
      </c>
      <c r="P52" s="116">
        <v>16</v>
      </c>
      <c r="Q52" s="116">
        <v>17</v>
      </c>
      <c r="R52" s="116">
        <v>18</v>
      </c>
      <c r="S52" s="116">
        <v>19</v>
      </c>
      <c r="T52" s="116">
        <v>20</v>
      </c>
      <c r="U52" s="116">
        <v>21</v>
      </c>
      <c r="V52" s="116">
        <v>22</v>
      </c>
      <c r="W52" s="116">
        <v>23</v>
      </c>
      <c r="X52" s="116">
        <v>24</v>
      </c>
      <c r="Y52" s="116">
        <v>25</v>
      </c>
      <c r="Z52" s="116">
        <v>26</v>
      </c>
      <c r="AA52" s="116">
        <v>27</v>
      </c>
      <c r="AB52" s="116">
        <v>28</v>
      </c>
      <c r="AC52" s="116">
        <v>29</v>
      </c>
      <c r="AD52" s="116">
        <v>30</v>
      </c>
      <c r="AE52" s="116">
        <v>31</v>
      </c>
      <c r="AF52" s="116">
        <v>32</v>
      </c>
      <c r="AG52" s="116">
        <v>33</v>
      </c>
      <c r="AH52" s="116">
        <v>34</v>
      </c>
      <c r="AI52" s="116">
        <v>35</v>
      </c>
      <c r="AJ52" s="116">
        <v>36</v>
      </c>
      <c r="AK52" s="116">
        <v>37</v>
      </c>
      <c r="AL52" s="116">
        <v>38</v>
      </c>
      <c r="AM52" s="116">
        <v>39</v>
      </c>
      <c r="AN52" s="116">
        <v>40</v>
      </c>
      <c r="AO52" s="116">
        <v>41</v>
      </c>
      <c r="AP52" s="116">
        <v>42</v>
      </c>
      <c r="AQ52" s="116">
        <v>43</v>
      </c>
      <c r="AR52" s="116">
        <v>44</v>
      </c>
      <c r="AS52" s="116">
        <v>45</v>
      </c>
      <c r="AT52" s="116">
        <v>46</v>
      </c>
      <c r="AU52" s="116">
        <v>47</v>
      </c>
      <c r="AV52" s="116">
        <v>48</v>
      </c>
      <c r="AW52" s="116">
        <v>49</v>
      </c>
      <c r="AX52" s="116">
        <v>50</v>
      </c>
      <c r="AY52" s="116">
        <v>51</v>
      </c>
      <c r="AZ52" s="116">
        <v>52</v>
      </c>
      <c r="BA52" s="116">
        <v>53</v>
      </c>
      <c r="BB52" s="113"/>
    </row>
    <row r="53" spans="1:54" s="111" customFormat="1" ht="12.75" customHeight="1">
      <c r="A53" s="116"/>
      <c r="B53" s="120" t="s">
        <v>1672</v>
      </c>
      <c r="C53" s="116"/>
      <c r="D53" s="116"/>
      <c r="E53" s="116"/>
      <c r="F53" s="116"/>
      <c r="G53" s="116"/>
      <c r="H53" s="116"/>
      <c r="I53" s="116"/>
      <c r="J53" s="116"/>
      <c r="K53" s="116"/>
      <c r="L53" s="116"/>
      <c r="M53" s="116"/>
      <c r="N53" s="116"/>
      <c r="O53" s="116"/>
      <c r="P53" s="116"/>
      <c r="Q53" s="116"/>
      <c r="R53" s="116"/>
      <c r="S53" s="116"/>
      <c r="T53" s="116"/>
      <c r="U53" s="116"/>
      <c r="V53" s="116"/>
      <c r="W53" s="116"/>
      <c r="X53" s="116"/>
      <c r="Y53" s="116"/>
      <c r="Z53" s="116"/>
      <c r="AA53" s="116"/>
      <c r="AB53" s="116"/>
      <c r="AC53" s="116"/>
      <c r="AD53" s="116"/>
      <c r="AE53" s="116"/>
      <c r="AF53" s="116"/>
      <c r="AG53" s="116"/>
      <c r="AH53" s="116"/>
      <c r="AI53" s="116"/>
      <c r="AJ53" s="116"/>
      <c r="AK53" s="116"/>
      <c r="AL53" s="116"/>
      <c r="AM53" s="116"/>
      <c r="AN53" s="116"/>
      <c r="AO53" s="116"/>
      <c r="AP53" s="116"/>
      <c r="AQ53" s="116"/>
      <c r="AR53" s="116"/>
      <c r="AS53" s="116"/>
      <c r="AT53" s="116"/>
      <c r="AU53" s="116"/>
      <c r="AV53" s="116"/>
      <c r="AW53" s="116"/>
      <c r="AX53" s="116"/>
      <c r="AY53" s="116"/>
      <c r="AZ53" s="116"/>
      <c r="BA53" s="116"/>
      <c r="BB53" s="113"/>
    </row>
    <row r="54" spans="1:54" s="111" customFormat="1" ht="12.75" customHeight="1">
      <c r="A54" s="116" t="s">
        <v>2950</v>
      </c>
      <c r="B54" s="118" t="str">
        <f t="shared" ref="B54:B63" si="32">A54&amp;"_"&amp;$B$52</f>
        <v>[LONG_USAGE_VS1Q]_HAVE</v>
      </c>
      <c r="C54" s="116" t="str">
        <f t="shared" ref="C54:L64" si="33">VLOOKUP($B54,$A$70:$BA$219,C$52,FALSE)</f>
        <v>have</v>
      </c>
      <c r="D54" s="116">
        <f t="shared" si="33"/>
        <v>0</v>
      </c>
      <c r="E54" s="116">
        <f t="shared" si="33"/>
        <v>0</v>
      </c>
      <c r="F54" s="116">
        <f t="shared" si="33"/>
        <v>0</v>
      </c>
      <c r="G54" s="116">
        <f t="shared" si="33"/>
        <v>0</v>
      </c>
      <c r="H54" s="116">
        <f t="shared" si="33"/>
        <v>0</v>
      </c>
      <c r="I54" s="116">
        <f t="shared" si="33"/>
        <v>0</v>
      </c>
      <c r="J54" s="116">
        <f t="shared" si="33"/>
        <v>0</v>
      </c>
      <c r="K54" s="116">
        <f t="shared" si="33"/>
        <v>0</v>
      </c>
      <c r="L54" s="116">
        <f t="shared" si="33"/>
        <v>0</v>
      </c>
      <c r="M54" s="116">
        <f t="shared" ref="M54:V64" si="34">VLOOKUP($B54,$A$70:$BA$219,M$52,FALSE)</f>
        <v>0</v>
      </c>
      <c r="N54" s="116">
        <f t="shared" si="34"/>
        <v>0</v>
      </c>
      <c r="O54" s="116">
        <f t="shared" si="34"/>
        <v>0</v>
      </c>
      <c r="P54" s="116">
        <f t="shared" si="34"/>
        <v>0</v>
      </c>
      <c r="Q54" s="116">
        <f t="shared" si="34"/>
        <v>0</v>
      </c>
      <c r="R54" s="116">
        <f t="shared" si="34"/>
        <v>0</v>
      </c>
      <c r="S54" s="116">
        <f t="shared" si="34"/>
        <v>0</v>
      </c>
      <c r="T54" s="116">
        <f t="shared" si="34"/>
        <v>0</v>
      </c>
      <c r="U54" s="116">
        <f t="shared" si="34"/>
        <v>0</v>
      </c>
      <c r="V54" s="116">
        <f t="shared" si="34"/>
        <v>0</v>
      </c>
      <c r="W54" s="116" t="str">
        <f t="shared" ref="W54:AF64" si="35">VLOOKUP($B54,$A$70:$BA$219,W$52,FALSE)</f>
        <v>पास होने</v>
      </c>
      <c r="X54" s="116" t="str">
        <f t="shared" si="35"/>
        <v>No verb required</v>
      </c>
      <c r="Y54" s="116">
        <f t="shared" si="35"/>
        <v>0</v>
      </c>
      <c r="Z54" s="116">
        <f t="shared" si="35"/>
        <v>0</v>
      </c>
      <c r="AA54" s="116">
        <f t="shared" si="35"/>
        <v>0</v>
      </c>
      <c r="AB54" s="116">
        <f t="shared" si="35"/>
        <v>0</v>
      </c>
      <c r="AC54" s="116">
        <f t="shared" si="35"/>
        <v>0</v>
      </c>
      <c r="AD54" s="116">
        <f t="shared" si="35"/>
        <v>0</v>
      </c>
      <c r="AE54" s="116">
        <f t="shared" si="35"/>
        <v>0</v>
      </c>
      <c r="AF54" s="116">
        <f t="shared" si="35"/>
        <v>0</v>
      </c>
      <c r="AG54" s="116">
        <f t="shared" ref="AG54:AP64" si="36">VLOOKUP($B54,$A$70:$BA$219,AG$52,FALSE)</f>
        <v>0</v>
      </c>
      <c r="AH54" s="116">
        <f t="shared" si="36"/>
        <v>0</v>
      </c>
      <c r="AI54" s="116">
        <f t="shared" si="36"/>
        <v>0</v>
      </c>
      <c r="AJ54" s="116">
        <f t="shared" si="36"/>
        <v>0</v>
      </c>
      <c r="AK54" s="116">
        <f t="shared" si="36"/>
        <v>0</v>
      </c>
      <c r="AL54" s="116">
        <f t="shared" si="36"/>
        <v>0</v>
      </c>
      <c r="AM54" s="116">
        <f t="shared" si="36"/>
        <v>0</v>
      </c>
      <c r="AN54" s="116" t="str">
        <f t="shared" si="36"/>
        <v>posiadanie</v>
      </c>
      <c r="AO54" s="116">
        <f t="shared" si="36"/>
        <v>0</v>
      </c>
      <c r="AP54" s="116">
        <f t="shared" si="36"/>
        <v>0</v>
      </c>
      <c r="AQ54" s="116">
        <f t="shared" ref="AQ54:BA64" si="37">VLOOKUP($B54,$A$70:$BA$219,AQ$52,FALSE)</f>
        <v>0</v>
      </c>
      <c r="AR54" s="116">
        <f t="shared" si="37"/>
        <v>0</v>
      </c>
      <c r="AS54" s="116" t="str">
        <f t="shared" si="37"/>
        <v>a la relación que tienes con</v>
      </c>
      <c r="AT54" s="116">
        <f t="shared" si="37"/>
        <v>0</v>
      </c>
      <c r="AU54" s="116">
        <f t="shared" si="37"/>
        <v>0</v>
      </c>
      <c r="AV54" s="116" t="str">
        <f t="shared" si="37"/>
        <v>มี</v>
      </c>
      <c r="AW54" s="116">
        <f t="shared" si="37"/>
        <v>0</v>
      </c>
      <c r="AX54" s="116">
        <f t="shared" si="37"/>
        <v>0</v>
      </c>
      <c r="AY54" s="116">
        <f t="shared" si="37"/>
        <v>0</v>
      </c>
      <c r="AZ54" s="116">
        <f t="shared" si="37"/>
        <v>0</v>
      </c>
      <c r="BA54" s="116">
        <f t="shared" si="37"/>
        <v>0</v>
      </c>
      <c r="BB54" s="113"/>
    </row>
    <row r="55" spans="1:54" s="111" customFormat="1" ht="12.75" customHeight="1">
      <c r="A55" s="116" t="s">
        <v>2951</v>
      </c>
      <c r="B55" s="118" t="str">
        <f t="shared" si="32"/>
        <v>[LONG_USAGE_VS2Q]_HAVE</v>
      </c>
      <c r="C55" s="116" t="str">
        <f t="shared" si="33"/>
        <v>have</v>
      </c>
      <c r="D55" s="116">
        <f t="shared" si="33"/>
        <v>0</v>
      </c>
      <c r="E55" s="116">
        <f t="shared" si="33"/>
        <v>0</v>
      </c>
      <c r="F55" s="116">
        <f t="shared" si="33"/>
        <v>0</v>
      </c>
      <c r="G55" s="116">
        <f t="shared" si="33"/>
        <v>0</v>
      </c>
      <c r="H55" s="116">
        <f t="shared" si="33"/>
        <v>0</v>
      </c>
      <c r="I55" s="116">
        <f t="shared" si="33"/>
        <v>0</v>
      </c>
      <c r="J55" s="116">
        <f t="shared" si="33"/>
        <v>0</v>
      </c>
      <c r="K55" s="116">
        <f t="shared" si="33"/>
        <v>0</v>
      </c>
      <c r="L55" s="116">
        <f t="shared" si="33"/>
        <v>0</v>
      </c>
      <c r="M55" s="116">
        <f t="shared" si="34"/>
        <v>0</v>
      </c>
      <c r="N55" s="116">
        <f t="shared" si="34"/>
        <v>0</v>
      </c>
      <c r="O55" s="116">
        <f t="shared" si="34"/>
        <v>0</v>
      </c>
      <c r="P55" s="116">
        <f t="shared" si="34"/>
        <v>0</v>
      </c>
      <c r="Q55" s="116">
        <f t="shared" si="34"/>
        <v>0</v>
      </c>
      <c r="R55" s="116">
        <f t="shared" si="34"/>
        <v>0</v>
      </c>
      <c r="S55" s="116">
        <f t="shared" si="34"/>
        <v>0</v>
      </c>
      <c r="T55" s="116">
        <f t="shared" si="34"/>
        <v>0</v>
      </c>
      <c r="U55" s="116">
        <f t="shared" si="34"/>
        <v>0</v>
      </c>
      <c r="V55" s="116">
        <f t="shared" si="34"/>
        <v>0</v>
      </c>
      <c r="W55" s="116">
        <f t="shared" si="35"/>
        <v>0</v>
      </c>
      <c r="X55" s="116" t="str">
        <f t="shared" si="35"/>
        <v>आपके पास होने</v>
      </c>
      <c r="Y55" s="116">
        <f t="shared" si="35"/>
        <v>0</v>
      </c>
      <c r="Z55" s="116">
        <f t="shared" si="35"/>
        <v>0</v>
      </c>
      <c r="AA55" s="116">
        <f t="shared" si="35"/>
        <v>0</v>
      </c>
      <c r="AB55" s="116">
        <f t="shared" si="35"/>
        <v>0</v>
      </c>
      <c r="AC55" s="116">
        <f t="shared" si="35"/>
        <v>0</v>
      </c>
      <c r="AD55" s="116">
        <f t="shared" si="35"/>
        <v>0</v>
      </c>
      <c r="AE55" s="116">
        <f t="shared" si="35"/>
        <v>0</v>
      </c>
      <c r="AF55" s="116">
        <f t="shared" si="35"/>
        <v>0</v>
      </c>
      <c r="AG55" s="116">
        <f t="shared" si="36"/>
        <v>0</v>
      </c>
      <c r="AH55" s="116">
        <f t="shared" si="36"/>
        <v>0</v>
      </c>
      <c r="AI55" s="116">
        <f t="shared" si="36"/>
        <v>0</v>
      </c>
      <c r="AJ55" s="116">
        <f t="shared" si="36"/>
        <v>0</v>
      </c>
      <c r="AK55" s="116">
        <f t="shared" si="36"/>
        <v>0</v>
      </c>
      <c r="AL55" s="116">
        <f t="shared" si="36"/>
        <v>0</v>
      </c>
      <c r="AM55" s="116">
        <f t="shared" si="36"/>
        <v>0</v>
      </c>
      <c r="AN55" s="116">
        <f t="shared" si="36"/>
        <v>0</v>
      </c>
      <c r="AO55" s="116">
        <f t="shared" si="36"/>
        <v>0</v>
      </c>
      <c r="AP55" s="116">
        <f t="shared" si="36"/>
        <v>0</v>
      </c>
      <c r="AQ55" s="116">
        <f t="shared" si="37"/>
        <v>0</v>
      </c>
      <c r="AR55" s="116">
        <f t="shared" si="37"/>
        <v>0</v>
      </c>
      <c r="AS55" s="116">
        <f t="shared" si="37"/>
        <v>0</v>
      </c>
      <c r="AT55" s="116">
        <f t="shared" si="37"/>
        <v>0</v>
      </c>
      <c r="AU55" s="116">
        <f t="shared" si="37"/>
        <v>0</v>
      </c>
      <c r="AV55" s="116">
        <f t="shared" si="37"/>
        <v>0</v>
      </c>
      <c r="AW55" s="116">
        <f t="shared" si="37"/>
        <v>0</v>
      </c>
      <c r="AX55" s="116">
        <f t="shared" si="37"/>
        <v>0</v>
      </c>
      <c r="AY55" s="116">
        <f t="shared" si="37"/>
        <v>0</v>
      </c>
      <c r="AZ55" s="116">
        <f t="shared" si="37"/>
        <v>0</v>
      </c>
      <c r="BA55" s="116">
        <f t="shared" si="37"/>
        <v>0</v>
      </c>
      <c r="BB55" s="113"/>
    </row>
    <row r="56" spans="1:54" s="111" customFormat="1" ht="12.75" customHeight="1">
      <c r="A56" s="116" t="s">
        <v>2952</v>
      </c>
      <c r="B56" s="118" t="str">
        <f t="shared" si="32"/>
        <v>[LONG_USAGE_VS1R]_HAVE</v>
      </c>
      <c r="C56" s="116" t="str">
        <f t="shared" si="33"/>
        <v>have</v>
      </c>
      <c r="D56" s="116" t="str">
        <f t="shared" si="33"/>
        <v>have</v>
      </c>
      <c r="E56" s="116" t="str">
        <f t="shared" si="33"/>
        <v>tengo</v>
      </c>
      <c r="F56" s="116">
        <f t="shared" si="33"/>
        <v>0</v>
      </c>
      <c r="G56" s="116" t="str">
        <f t="shared" si="33"/>
        <v>tenho</v>
      </c>
      <c r="H56" s="116">
        <f t="shared" si="33"/>
        <v>0</v>
      </c>
      <c r="I56" s="116" t="str">
        <f t="shared" si="33"/>
        <v>Je possède</v>
      </c>
      <c r="J56" s="116" t="str">
        <f t="shared" si="33"/>
        <v>tengo</v>
      </c>
      <c r="K56" s="116" t="str">
        <f t="shared" si="33"/>
        <v>拥有</v>
      </c>
      <c r="L56" s="116" t="str">
        <f t="shared" si="33"/>
        <v>tengo</v>
      </c>
      <c r="M56" s="116" t="str">
        <f t="shared" si="34"/>
        <v>mám</v>
      </c>
      <c r="N56" s="116" t="str">
        <f t="shared" si="34"/>
        <v>har</v>
      </c>
      <c r="O56" s="116" t="str">
        <f t="shared" si="34"/>
        <v>عندي</v>
      </c>
      <c r="P56" s="116" t="str">
        <f t="shared" si="34"/>
        <v>Minulla on</v>
      </c>
      <c r="Q56" s="116" t="str">
        <f t="shared" si="34"/>
        <v>ai</v>
      </c>
      <c r="R56" s="116" t="str">
        <f t="shared" si="34"/>
        <v>besitze</v>
      </c>
      <c r="S56" s="116" t="str">
        <f t="shared" si="34"/>
        <v>έχω</v>
      </c>
      <c r="T56" s="116" t="str">
        <f t="shared" si="34"/>
        <v>擁有</v>
      </c>
      <c r="U56" s="116" t="str">
        <f t="shared" si="34"/>
        <v>van a birtokomban [[ brand_name ]] [[ product_name ]]</v>
      </c>
      <c r="V56" s="116">
        <f t="shared" si="34"/>
        <v>0</v>
      </c>
      <c r="W56" s="116" t="str">
        <f t="shared" si="35"/>
        <v>No verb required</v>
      </c>
      <c r="X56" s="116" t="str">
        <f t="shared" si="35"/>
        <v>No verb required</v>
      </c>
      <c r="Y56" s="116" t="str">
        <f t="shared" si="35"/>
        <v>No verb required</v>
      </c>
      <c r="Z56" s="116" t="str">
        <f t="shared" si="35"/>
        <v>memiliki</v>
      </c>
      <c r="AA56" s="116">
        <f t="shared" si="35"/>
        <v>0</v>
      </c>
      <c r="AB56" s="116" t="str">
        <f t="shared" si="35"/>
        <v>ho</v>
      </c>
      <c r="AC56" s="116" t="str">
        <f t="shared" si="35"/>
        <v>持っている</v>
      </c>
      <c r="AD56" s="116" t="str">
        <f t="shared" si="35"/>
        <v>أمتلك</v>
      </c>
      <c r="AE56" s="116" t="str">
        <f t="shared" si="35"/>
        <v>소유하고</v>
      </c>
      <c r="AF56" s="116" t="str">
        <f t="shared" si="35"/>
        <v>拥 有</v>
      </c>
      <c r="AG56" s="116" t="str">
        <f t="shared" si="36"/>
        <v xml:space="preserve">mempunyai </v>
      </c>
      <c r="AH56" s="116" t="str">
        <f t="shared" si="36"/>
        <v>tengo</v>
      </c>
      <c r="AI56" s="116" t="str">
        <f t="shared" si="36"/>
        <v>heb</v>
      </c>
      <c r="AJ56" s="116">
        <f t="shared" si="36"/>
        <v>0</v>
      </c>
      <c r="AK56" s="116" t="str">
        <f t="shared" si="36"/>
        <v>har</v>
      </c>
      <c r="AL56" s="116" t="str">
        <f t="shared" si="36"/>
        <v>tengo</v>
      </c>
      <c r="AM56" s="116">
        <f t="shared" si="36"/>
        <v>0</v>
      </c>
      <c r="AN56" s="116" t="str">
        <f t="shared" si="36"/>
        <v>mam [[ product_name_A ]] [[ brand_name_N ]]</v>
      </c>
      <c r="AO56" s="116" t="str">
        <f t="shared" si="36"/>
        <v>tenho</v>
      </c>
      <c r="AP56" s="116" t="str">
        <f t="shared" si="36"/>
        <v>am</v>
      </c>
      <c r="AQ56" s="116">
        <f t="shared" si="37"/>
        <v>0</v>
      </c>
      <c r="AR56" s="116">
        <f t="shared" si="37"/>
        <v>0</v>
      </c>
      <c r="AS56" s="116" t="str">
        <f t="shared" si="37"/>
        <v>tengo</v>
      </c>
      <c r="AT56" s="116" t="str">
        <f t="shared" si="37"/>
        <v>har</v>
      </c>
      <c r="AU56" s="116" t="str">
        <f t="shared" si="37"/>
        <v>擁有</v>
      </c>
      <c r="AV56" s="116" t="str">
        <f t="shared" si="37"/>
        <v>มี</v>
      </c>
      <c r="AW56" s="116" t="str">
        <f t="shared" si="37"/>
        <v>sahibiyim</v>
      </c>
      <c r="AX56" s="116">
        <f t="shared" si="37"/>
        <v>0</v>
      </c>
      <c r="AY56" s="116" t="str">
        <f t="shared" si="37"/>
        <v>have</v>
      </c>
      <c r="AZ56" s="116" t="str">
        <f t="shared" si="37"/>
        <v>tengo</v>
      </c>
      <c r="BA56" s="116" t="str">
        <f t="shared" si="37"/>
        <v>sở hữu</v>
      </c>
      <c r="BB56" s="113"/>
    </row>
    <row r="57" spans="1:54" s="111" customFormat="1" ht="12.75" customHeight="1">
      <c r="A57" s="116" t="s">
        <v>2953</v>
      </c>
      <c r="B57" s="118" t="str">
        <f t="shared" si="32"/>
        <v>[LONG_USAGE_VS2R]_HAVE</v>
      </c>
      <c r="C57" s="116" t="str">
        <f t="shared" si="33"/>
        <v>had</v>
      </c>
      <c r="D57" s="116" t="str">
        <f t="shared" si="33"/>
        <v>had</v>
      </c>
      <c r="E57" s="116" t="str">
        <f t="shared" si="33"/>
        <v>tenido</v>
      </c>
      <c r="F57" s="116">
        <f t="shared" si="33"/>
        <v>0</v>
      </c>
      <c r="G57" s="116" t="str">
        <f t="shared" si="33"/>
        <v>tive</v>
      </c>
      <c r="H57" s="116">
        <f t="shared" si="33"/>
        <v>0</v>
      </c>
      <c r="I57" s="116" t="str">
        <f t="shared" si="33"/>
        <v>possédé</v>
      </c>
      <c r="J57" s="116" t="str">
        <f t="shared" si="33"/>
        <v>he tenido</v>
      </c>
      <c r="K57" s="116" t="str">
        <f t="shared" si="33"/>
        <v>拥有过</v>
      </c>
      <c r="L57" s="116" t="str">
        <f t="shared" si="33"/>
        <v>tenido</v>
      </c>
      <c r="M57" s="116" t="str">
        <f t="shared" si="34"/>
        <v>měl/a</v>
      </c>
      <c r="N57" s="116" t="str">
        <f t="shared" si="34"/>
        <v>haft</v>
      </c>
      <c r="O57" s="116" t="str">
        <f t="shared" si="34"/>
        <v>كان عندي</v>
      </c>
      <c r="P57" s="116" t="str">
        <f t="shared" si="34"/>
        <v>Minulla on ollut</v>
      </c>
      <c r="Q57" s="116" t="str">
        <f t="shared" si="34"/>
        <v>eu</v>
      </c>
      <c r="R57" s="116" t="str">
        <f t="shared" si="34"/>
        <v>besessen</v>
      </c>
      <c r="S57" s="116" t="str">
        <f t="shared" si="34"/>
        <v>not applicable for Greece</v>
      </c>
      <c r="T57" s="116">
        <f t="shared" si="34"/>
        <v>0</v>
      </c>
      <c r="U57" s="116" t="str">
        <f t="shared" si="34"/>
        <v>volt a birtokomban [[ brand_name ]] [[ product_name ]]</v>
      </c>
      <c r="V57" s="116">
        <f t="shared" si="34"/>
        <v>0</v>
      </c>
      <c r="W57" s="116" t="str">
        <f t="shared" si="35"/>
        <v xml:space="preserve">आपके पास है  </v>
      </c>
      <c r="X57" s="116" t="str">
        <f t="shared" si="35"/>
        <v>आपके पास</v>
      </c>
      <c r="Y57" s="116" t="str">
        <f t="shared" si="35"/>
        <v>No verb required</v>
      </c>
      <c r="Z57" s="116">
        <f t="shared" si="35"/>
        <v>0</v>
      </c>
      <c r="AA57" s="116">
        <f t="shared" si="35"/>
        <v>0</v>
      </c>
      <c r="AB57" s="116" t="str">
        <f t="shared" si="35"/>
        <v>avuto</v>
      </c>
      <c r="AC57" s="116" t="str">
        <f t="shared" si="35"/>
        <v>持っていた</v>
      </c>
      <c r="AD57" s="116" t="str">
        <f t="shared" si="35"/>
        <v>أمتلك</v>
      </c>
      <c r="AE57" s="116" t="str">
        <f t="shared" si="35"/>
        <v>소유해</v>
      </c>
      <c r="AF57" s="116" t="str">
        <f t="shared" si="35"/>
        <v>拥</v>
      </c>
      <c r="AG57" s="116">
        <f t="shared" si="36"/>
        <v>0</v>
      </c>
      <c r="AH57" s="116" t="str">
        <f t="shared" si="36"/>
        <v>tenido</v>
      </c>
      <c r="AI57" s="116" t="str">
        <f t="shared" si="36"/>
        <v>gehad</v>
      </c>
      <c r="AJ57" s="116">
        <f t="shared" si="36"/>
        <v>0</v>
      </c>
      <c r="AK57" s="116" t="str">
        <f t="shared" si="36"/>
        <v>hatt</v>
      </c>
      <c r="AL57" s="116" t="str">
        <f t="shared" si="36"/>
        <v>tenido</v>
      </c>
      <c r="AM57" s="116">
        <f t="shared" si="36"/>
        <v>0</v>
      </c>
      <c r="AN57" s="116" t="str">
        <f t="shared" si="36"/>
        <v>Miałem(am) [[ product_name_A ]] [[ brand_name_N ]]</v>
      </c>
      <c r="AO57" s="116" t="str">
        <f t="shared" si="36"/>
        <v>Tive</v>
      </c>
      <c r="AP57" s="116" t="str">
        <f t="shared" si="36"/>
        <v>avut</v>
      </c>
      <c r="AQ57" s="116">
        <f t="shared" si="37"/>
        <v>0</v>
      </c>
      <c r="AR57" s="116">
        <f t="shared" si="37"/>
        <v>0</v>
      </c>
      <c r="AS57" s="116" t="str">
        <f t="shared" si="37"/>
        <v>tenido</v>
      </c>
      <c r="AT57" s="116" t="str">
        <f t="shared" si="37"/>
        <v>haft</v>
      </c>
      <c r="AU57" s="116" t="str">
        <f t="shared" si="37"/>
        <v>擁有過</v>
      </c>
      <c r="AV57" s="116">
        <f t="shared" si="37"/>
        <v>0</v>
      </c>
      <c r="AW57" s="116" t="str">
        <f t="shared" si="37"/>
        <v>sahibiydim</v>
      </c>
      <c r="AX57" s="116">
        <f t="shared" si="37"/>
        <v>0</v>
      </c>
      <c r="AY57" s="116" t="str">
        <f t="shared" si="37"/>
        <v>had</v>
      </c>
      <c r="AZ57" s="116" t="str">
        <f t="shared" si="37"/>
        <v>tenido</v>
      </c>
      <c r="BA57" s="116">
        <f t="shared" si="37"/>
        <v>0</v>
      </c>
      <c r="BB57" s="113"/>
    </row>
    <row r="58" spans="1:54" s="111" customFormat="1" ht="12.75" customHeight="1">
      <c r="A58" s="116" t="s">
        <v>2954</v>
      </c>
      <c r="B58" s="118" t="str">
        <f t="shared" si="32"/>
        <v>[LONG_USAGE_VS3R]_HAVE</v>
      </c>
      <c r="C58" s="116" t="str">
        <f t="shared" si="33"/>
        <v>not had</v>
      </c>
      <c r="D58" s="116">
        <f t="shared" si="33"/>
        <v>0</v>
      </c>
      <c r="E58" s="116">
        <f t="shared" si="33"/>
        <v>0</v>
      </c>
      <c r="F58" s="116">
        <f t="shared" si="33"/>
        <v>0</v>
      </c>
      <c r="G58" s="116">
        <f t="shared" si="33"/>
        <v>0</v>
      </c>
      <c r="H58" s="116">
        <f t="shared" si="33"/>
        <v>0</v>
      </c>
      <c r="I58" s="116" t="str">
        <f t="shared" si="33"/>
        <v>ne possède</v>
      </c>
      <c r="J58" s="116">
        <f t="shared" si="33"/>
        <v>0</v>
      </c>
      <c r="K58" s="116" t="str">
        <f t="shared" si="33"/>
        <v>没有</v>
      </c>
      <c r="L58" s="116">
        <f t="shared" si="33"/>
        <v>0</v>
      </c>
      <c r="M58" s="116">
        <f t="shared" si="34"/>
        <v>0</v>
      </c>
      <c r="N58" s="116">
        <f t="shared" si="34"/>
        <v>0</v>
      </c>
      <c r="O58" s="116">
        <f t="shared" si="34"/>
        <v>0</v>
      </c>
      <c r="P58" s="116" t="str">
        <f t="shared" si="34"/>
        <v xml:space="preserve">minulla ei ole koskaan ollut </v>
      </c>
      <c r="Q58" s="116">
        <f t="shared" si="34"/>
        <v>0</v>
      </c>
      <c r="R58" s="116">
        <f t="shared" si="34"/>
        <v>0</v>
      </c>
      <c r="S58" s="116">
        <f t="shared" si="34"/>
        <v>0</v>
      </c>
      <c r="T58" s="116">
        <f t="shared" si="34"/>
        <v>0</v>
      </c>
      <c r="U58" s="116" t="str">
        <f t="shared" si="34"/>
        <v xml:space="preserve">volt a birtokomban </v>
      </c>
      <c r="V58" s="116">
        <f t="shared" si="34"/>
        <v>0</v>
      </c>
      <c r="W58" s="116" t="str">
        <f t="shared" si="35"/>
        <v>आपके पास था</v>
      </c>
      <c r="X58" s="116" t="str">
        <f t="shared" si="35"/>
        <v>No verb required</v>
      </c>
      <c r="Y58" s="116" t="str">
        <f t="shared" si="35"/>
        <v>No verb required</v>
      </c>
      <c r="Z58" s="116">
        <f t="shared" si="35"/>
        <v>0</v>
      </c>
      <c r="AA58" s="116">
        <f t="shared" si="35"/>
        <v>0</v>
      </c>
      <c r="AB58" s="116">
        <f t="shared" si="35"/>
        <v>0</v>
      </c>
      <c r="AC58" s="116" t="str">
        <f t="shared" si="35"/>
        <v>持っていない</v>
      </c>
      <c r="AD58" s="116">
        <f t="shared" si="35"/>
        <v>0</v>
      </c>
      <c r="AE58" s="116" t="str">
        <f t="shared" si="35"/>
        <v>소유</v>
      </c>
      <c r="AF58" s="116">
        <f t="shared" si="35"/>
        <v>0</v>
      </c>
      <c r="AG58" s="116">
        <f t="shared" si="36"/>
        <v>0</v>
      </c>
      <c r="AH58" s="116" t="str">
        <f t="shared" si="36"/>
        <v>tuve</v>
      </c>
      <c r="AI58" s="116">
        <f t="shared" si="36"/>
        <v>0</v>
      </c>
      <c r="AJ58" s="116">
        <f t="shared" si="36"/>
        <v>0</v>
      </c>
      <c r="AK58" s="116">
        <f t="shared" si="36"/>
        <v>0</v>
      </c>
      <c r="AL58" s="116" t="str">
        <f t="shared" si="36"/>
        <v>tuve</v>
      </c>
      <c r="AM58" s="116">
        <f t="shared" si="36"/>
        <v>0</v>
      </c>
      <c r="AN58" s="116" t="str">
        <f t="shared" si="36"/>
        <v>mam</v>
      </c>
      <c r="AO58" s="116" t="str">
        <f t="shared" si="36"/>
        <v>tive</v>
      </c>
      <c r="AP58" s="116">
        <f t="shared" si="36"/>
        <v>0</v>
      </c>
      <c r="AQ58" s="116">
        <f t="shared" si="37"/>
        <v>0</v>
      </c>
      <c r="AR58" s="116">
        <f t="shared" si="37"/>
        <v>0</v>
      </c>
      <c r="AS58" s="116">
        <f t="shared" si="37"/>
        <v>0</v>
      </c>
      <c r="AT58" s="116">
        <f t="shared" si="37"/>
        <v>0</v>
      </c>
      <c r="AU58" s="116">
        <f t="shared" si="37"/>
        <v>0</v>
      </c>
      <c r="AV58" s="116">
        <f t="shared" si="37"/>
        <v>0</v>
      </c>
      <c r="AW58" s="116" t="str">
        <f t="shared" si="37"/>
        <v>sahibi değilim</v>
      </c>
      <c r="AX58" s="116">
        <f t="shared" si="37"/>
        <v>0</v>
      </c>
      <c r="AY58" s="116">
        <f t="shared" si="37"/>
        <v>0</v>
      </c>
      <c r="AZ58" s="116">
        <f t="shared" si="37"/>
        <v>0</v>
      </c>
      <c r="BA58" s="116">
        <f t="shared" si="37"/>
        <v>0</v>
      </c>
      <c r="BB58" s="113"/>
    </row>
    <row r="59" spans="1:54" s="111" customFormat="1" ht="12.75" customHeight="1">
      <c r="A59" s="116" t="s">
        <v>2955</v>
      </c>
      <c r="B59" s="118" t="str">
        <f t="shared" si="32"/>
        <v>[LONG_USAGE_VS4R]_HAVE</v>
      </c>
      <c r="C59" s="116" t="str">
        <f t="shared" si="33"/>
        <v>had</v>
      </c>
      <c r="D59" s="116">
        <f t="shared" si="33"/>
        <v>0</v>
      </c>
      <c r="E59" s="116">
        <f t="shared" si="33"/>
        <v>0</v>
      </c>
      <c r="F59" s="116">
        <f t="shared" si="33"/>
        <v>0</v>
      </c>
      <c r="G59" s="116">
        <f t="shared" si="33"/>
        <v>0</v>
      </c>
      <c r="H59" s="116">
        <f t="shared" si="33"/>
        <v>0</v>
      </c>
      <c r="I59" s="116">
        <f t="shared" si="33"/>
        <v>0</v>
      </c>
      <c r="J59" s="116">
        <f t="shared" si="33"/>
        <v>0</v>
      </c>
      <c r="K59" s="116">
        <f t="shared" si="33"/>
        <v>0</v>
      </c>
      <c r="L59" s="116">
        <f t="shared" si="33"/>
        <v>0</v>
      </c>
      <c r="M59" s="116">
        <f t="shared" si="34"/>
        <v>0</v>
      </c>
      <c r="N59" s="116">
        <f t="shared" si="34"/>
        <v>0</v>
      </c>
      <c r="O59" s="116">
        <f t="shared" si="34"/>
        <v>0</v>
      </c>
      <c r="P59" s="116" t="str">
        <f t="shared" si="34"/>
        <v>mainoksen tuotemerkki</v>
      </c>
      <c r="Q59" s="116">
        <f t="shared" si="34"/>
        <v>0</v>
      </c>
      <c r="R59" s="116">
        <f t="shared" si="34"/>
        <v>0</v>
      </c>
      <c r="S59" s="116">
        <f t="shared" si="34"/>
        <v>0</v>
      </c>
      <c r="T59" s="116">
        <f t="shared" si="34"/>
        <v>0</v>
      </c>
      <c r="U59" s="116">
        <f t="shared" si="34"/>
        <v>0</v>
      </c>
      <c r="V59" s="116">
        <f t="shared" si="34"/>
        <v>0</v>
      </c>
      <c r="W59" s="116" t="str">
        <f t="shared" si="35"/>
        <v>No verb required</v>
      </c>
      <c r="X59" s="116" t="str">
        <f t="shared" si="35"/>
        <v>यह</v>
      </c>
      <c r="Y59" s="116" t="str">
        <f t="shared" si="35"/>
        <v>பயன்படுத்தியதில்லை</v>
      </c>
      <c r="Z59" s="116">
        <f t="shared" si="35"/>
        <v>0</v>
      </c>
      <c r="AA59" s="116">
        <f t="shared" si="35"/>
        <v>0</v>
      </c>
      <c r="AB59" s="116">
        <f t="shared" si="35"/>
        <v>0</v>
      </c>
      <c r="AC59" s="116" t="str">
        <f t="shared" si="35"/>
        <v>持っていたことはない</v>
      </c>
      <c r="AD59" s="116">
        <f t="shared" si="35"/>
        <v>0</v>
      </c>
      <c r="AE59" s="116">
        <f t="shared" si="35"/>
        <v>0</v>
      </c>
      <c r="AF59" s="116">
        <f t="shared" si="35"/>
        <v>0</v>
      </c>
      <c r="AG59" s="116">
        <f t="shared" si="36"/>
        <v>0</v>
      </c>
      <c r="AH59" s="116">
        <f t="shared" si="36"/>
        <v>0</v>
      </c>
      <c r="AI59" s="116">
        <f t="shared" si="36"/>
        <v>0</v>
      </c>
      <c r="AJ59" s="116">
        <f t="shared" si="36"/>
        <v>0</v>
      </c>
      <c r="AK59" s="116">
        <f t="shared" si="36"/>
        <v>0</v>
      </c>
      <c r="AL59" s="116">
        <f t="shared" si="36"/>
        <v>0</v>
      </c>
      <c r="AM59" s="116">
        <f t="shared" si="36"/>
        <v>0</v>
      </c>
      <c r="AN59" s="116" t="str">
        <f t="shared" si="36"/>
        <v xml:space="preserve">miałem(am) </v>
      </c>
      <c r="AO59" s="116">
        <f t="shared" si="36"/>
        <v>0</v>
      </c>
      <c r="AP59" s="116">
        <f t="shared" si="36"/>
        <v>0</v>
      </c>
      <c r="AQ59" s="116">
        <f t="shared" si="37"/>
        <v>0</v>
      </c>
      <c r="AR59" s="116">
        <f t="shared" si="37"/>
        <v>0</v>
      </c>
      <c r="AS59" s="116">
        <f t="shared" si="37"/>
        <v>0</v>
      </c>
      <c r="AT59" s="116">
        <f t="shared" si="37"/>
        <v>0</v>
      </c>
      <c r="AU59" s="116">
        <f t="shared" si="37"/>
        <v>0</v>
      </c>
      <c r="AV59" s="116">
        <f t="shared" si="37"/>
        <v>0</v>
      </c>
      <c r="AW59" s="116" t="str">
        <f t="shared" si="37"/>
        <v>sahibi olmadım</v>
      </c>
      <c r="AX59" s="116">
        <f t="shared" si="37"/>
        <v>0</v>
      </c>
      <c r="AY59" s="116">
        <f t="shared" si="37"/>
        <v>0</v>
      </c>
      <c r="AZ59" s="116">
        <f t="shared" si="37"/>
        <v>0</v>
      </c>
      <c r="BA59" s="116">
        <f t="shared" si="37"/>
        <v>0</v>
      </c>
      <c r="BB59" s="113"/>
    </row>
    <row r="60" spans="1:54" s="111" customFormat="1" ht="12.75" customHeight="1">
      <c r="A60" s="116" t="s">
        <v>2956</v>
      </c>
      <c r="B60" s="118" t="str">
        <f t="shared" si="32"/>
        <v>[LONG_USAGE_VS5R]_HAVE</v>
      </c>
      <c r="C60" s="116" t="str">
        <f t="shared" si="33"/>
        <v>have</v>
      </c>
      <c r="D60" s="116">
        <f t="shared" si="33"/>
        <v>0</v>
      </c>
      <c r="E60" s="116">
        <f t="shared" si="33"/>
        <v>0</v>
      </c>
      <c r="F60" s="116">
        <f t="shared" si="33"/>
        <v>0</v>
      </c>
      <c r="G60" s="116">
        <f t="shared" si="33"/>
        <v>0</v>
      </c>
      <c r="H60" s="116">
        <f t="shared" si="33"/>
        <v>0</v>
      </c>
      <c r="I60" s="116">
        <f t="shared" si="33"/>
        <v>0</v>
      </c>
      <c r="J60" s="116">
        <f t="shared" si="33"/>
        <v>0</v>
      </c>
      <c r="K60" s="116">
        <f t="shared" si="33"/>
        <v>0</v>
      </c>
      <c r="L60" s="116">
        <f t="shared" si="33"/>
        <v>0</v>
      </c>
      <c r="M60" s="116">
        <f t="shared" si="34"/>
        <v>0</v>
      </c>
      <c r="N60" s="116">
        <f t="shared" si="34"/>
        <v>0</v>
      </c>
      <c r="O60" s="116">
        <f t="shared" si="34"/>
        <v>0</v>
      </c>
      <c r="P60" s="116" t="str">
        <f t="shared" si="34"/>
        <v>ei ole</v>
      </c>
      <c r="Q60" s="116">
        <f t="shared" si="34"/>
        <v>0</v>
      </c>
      <c r="R60" s="116">
        <f t="shared" si="34"/>
        <v>0</v>
      </c>
      <c r="S60" s="116">
        <f t="shared" si="34"/>
        <v>0</v>
      </c>
      <c r="T60" s="116">
        <f t="shared" si="34"/>
        <v>0</v>
      </c>
      <c r="U60" s="116">
        <f t="shared" si="34"/>
        <v>0</v>
      </c>
      <c r="V60" s="116">
        <f t="shared" si="34"/>
        <v>0</v>
      </c>
      <c r="W60" s="116" t="str">
        <f t="shared" si="35"/>
        <v>आपके पास है नहीं</v>
      </c>
      <c r="X60" s="116" t="str">
        <f t="shared" si="35"/>
        <v>No verb required</v>
      </c>
      <c r="Y60" s="116">
        <f t="shared" si="35"/>
        <v>0</v>
      </c>
      <c r="Z60" s="116">
        <f t="shared" si="35"/>
        <v>0</v>
      </c>
      <c r="AA60" s="116">
        <f t="shared" si="35"/>
        <v>0</v>
      </c>
      <c r="AB60" s="116">
        <f t="shared" si="35"/>
        <v>0</v>
      </c>
      <c r="AC60" s="116">
        <f t="shared" si="35"/>
        <v>0</v>
      </c>
      <c r="AD60" s="116">
        <f t="shared" si="35"/>
        <v>0</v>
      </c>
      <c r="AE60" s="116">
        <f t="shared" si="35"/>
        <v>0</v>
      </c>
      <c r="AF60" s="116">
        <f t="shared" si="35"/>
        <v>0</v>
      </c>
      <c r="AG60" s="116">
        <f t="shared" si="36"/>
        <v>0</v>
      </c>
      <c r="AH60" s="116">
        <f t="shared" si="36"/>
        <v>0</v>
      </c>
      <c r="AI60" s="116">
        <f t="shared" si="36"/>
        <v>0</v>
      </c>
      <c r="AJ60" s="116">
        <f t="shared" si="36"/>
        <v>0</v>
      </c>
      <c r="AK60" s="116">
        <f t="shared" si="36"/>
        <v>0</v>
      </c>
      <c r="AL60" s="116">
        <f t="shared" si="36"/>
        <v>0</v>
      </c>
      <c r="AM60" s="116">
        <f t="shared" si="36"/>
        <v>0</v>
      </c>
      <c r="AN60" s="116">
        <f t="shared" si="36"/>
        <v>0</v>
      </c>
      <c r="AO60" s="116">
        <f t="shared" si="36"/>
        <v>0</v>
      </c>
      <c r="AP60" s="116">
        <f t="shared" si="36"/>
        <v>0</v>
      </c>
      <c r="AQ60" s="116">
        <f t="shared" si="37"/>
        <v>0</v>
      </c>
      <c r="AR60" s="116">
        <f t="shared" si="37"/>
        <v>0</v>
      </c>
      <c r="AS60" s="116">
        <f t="shared" si="37"/>
        <v>0</v>
      </c>
      <c r="AT60" s="116">
        <f t="shared" si="37"/>
        <v>0</v>
      </c>
      <c r="AU60" s="116">
        <f t="shared" si="37"/>
        <v>0</v>
      </c>
      <c r="AV60" s="116">
        <f t="shared" si="37"/>
        <v>0</v>
      </c>
      <c r="AW60" s="116">
        <f t="shared" si="37"/>
        <v>0</v>
      </c>
      <c r="AX60" s="116">
        <f t="shared" si="37"/>
        <v>0</v>
      </c>
      <c r="AY60" s="116">
        <f t="shared" si="37"/>
        <v>0</v>
      </c>
      <c r="AZ60" s="116">
        <f t="shared" si="37"/>
        <v>0</v>
      </c>
      <c r="BA60" s="116">
        <f t="shared" si="37"/>
        <v>0</v>
      </c>
      <c r="BB60" s="113"/>
    </row>
    <row r="61" spans="1:54" s="111" customFormat="1" ht="12.75" customHeight="1">
      <c r="A61" s="116" t="s">
        <v>2957</v>
      </c>
      <c r="B61" s="118" t="str">
        <f t="shared" si="32"/>
        <v>[LONG_USAGE_VS6R]_HAVE</v>
      </c>
      <c r="C61" s="116" t="str">
        <f t="shared" si="33"/>
        <v>had</v>
      </c>
      <c r="D61" s="116">
        <f t="shared" si="33"/>
        <v>0</v>
      </c>
      <c r="E61" s="116">
        <f t="shared" si="33"/>
        <v>0</v>
      </c>
      <c r="F61" s="116">
        <f t="shared" si="33"/>
        <v>0</v>
      </c>
      <c r="G61" s="116">
        <f t="shared" si="33"/>
        <v>0</v>
      </c>
      <c r="H61" s="116">
        <f t="shared" si="33"/>
        <v>0</v>
      </c>
      <c r="I61" s="116">
        <f t="shared" si="33"/>
        <v>0</v>
      </c>
      <c r="J61" s="116">
        <f t="shared" si="33"/>
        <v>0</v>
      </c>
      <c r="K61" s="116">
        <f t="shared" si="33"/>
        <v>0</v>
      </c>
      <c r="L61" s="116">
        <f t="shared" si="33"/>
        <v>0</v>
      </c>
      <c r="M61" s="116">
        <f t="shared" si="34"/>
        <v>0</v>
      </c>
      <c r="N61" s="116">
        <f t="shared" si="34"/>
        <v>0</v>
      </c>
      <c r="O61" s="116">
        <f t="shared" si="34"/>
        <v>0</v>
      </c>
      <c r="P61" s="116">
        <f t="shared" si="34"/>
        <v>0</v>
      </c>
      <c r="Q61" s="116">
        <f t="shared" si="34"/>
        <v>0</v>
      </c>
      <c r="R61" s="116">
        <f t="shared" si="34"/>
        <v>0</v>
      </c>
      <c r="S61" s="116">
        <f t="shared" si="34"/>
        <v>0</v>
      </c>
      <c r="T61" s="116">
        <f t="shared" si="34"/>
        <v>0</v>
      </c>
      <c r="U61" s="116">
        <f t="shared" si="34"/>
        <v>0</v>
      </c>
      <c r="V61" s="116">
        <f t="shared" si="34"/>
        <v>0</v>
      </c>
      <c r="W61" s="116" t="str">
        <f t="shared" si="35"/>
        <v>आपके पास  नहीं था</v>
      </c>
      <c r="X61" s="116" t="str">
        <f t="shared" si="35"/>
        <v>आपके पास था</v>
      </c>
      <c r="Y61" s="116">
        <f t="shared" si="35"/>
        <v>0</v>
      </c>
      <c r="Z61" s="116">
        <f t="shared" si="35"/>
        <v>0</v>
      </c>
      <c r="AA61" s="116">
        <f t="shared" si="35"/>
        <v>0</v>
      </c>
      <c r="AB61" s="116">
        <f t="shared" si="35"/>
        <v>0</v>
      </c>
      <c r="AC61" s="116">
        <f t="shared" si="35"/>
        <v>0</v>
      </c>
      <c r="AD61" s="116">
        <f t="shared" si="35"/>
        <v>0</v>
      </c>
      <c r="AE61" s="116">
        <f t="shared" si="35"/>
        <v>0</v>
      </c>
      <c r="AF61" s="116">
        <f t="shared" si="35"/>
        <v>0</v>
      </c>
      <c r="AG61" s="116">
        <f t="shared" si="36"/>
        <v>0</v>
      </c>
      <c r="AH61" s="116">
        <f t="shared" si="36"/>
        <v>0</v>
      </c>
      <c r="AI61" s="116">
        <f t="shared" si="36"/>
        <v>0</v>
      </c>
      <c r="AJ61" s="116">
        <f t="shared" si="36"/>
        <v>0</v>
      </c>
      <c r="AK61" s="116">
        <f t="shared" si="36"/>
        <v>0</v>
      </c>
      <c r="AL61" s="116">
        <f t="shared" si="36"/>
        <v>0</v>
      </c>
      <c r="AM61" s="116">
        <f t="shared" si="36"/>
        <v>0</v>
      </c>
      <c r="AN61" s="116">
        <f t="shared" si="36"/>
        <v>0</v>
      </c>
      <c r="AO61" s="116">
        <f t="shared" si="36"/>
        <v>0</v>
      </c>
      <c r="AP61" s="116">
        <f t="shared" si="36"/>
        <v>0</v>
      </c>
      <c r="AQ61" s="116">
        <f t="shared" si="37"/>
        <v>0</v>
      </c>
      <c r="AR61" s="116">
        <f t="shared" si="37"/>
        <v>0</v>
      </c>
      <c r="AS61" s="116">
        <f t="shared" si="37"/>
        <v>0</v>
      </c>
      <c r="AT61" s="116">
        <f t="shared" si="37"/>
        <v>0</v>
      </c>
      <c r="AU61" s="116">
        <f t="shared" si="37"/>
        <v>0</v>
      </c>
      <c r="AV61" s="116">
        <f t="shared" si="37"/>
        <v>0</v>
      </c>
      <c r="AW61" s="116">
        <f t="shared" si="37"/>
        <v>0</v>
      </c>
      <c r="AX61" s="116">
        <f t="shared" si="37"/>
        <v>0</v>
      </c>
      <c r="AY61" s="116">
        <f t="shared" si="37"/>
        <v>0</v>
      </c>
      <c r="AZ61" s="116">
        <f t="shared" si="37"/>
        <v>0</v>
      </c>
      <c r="BA61" s="116">
        <f t="shared" si="37"/>
        <v>0</v>
      </c>
      <c r="BB61" s="113"/>
    </row>
    <row r="62" spans="1:54" s="111" customFormat="1" ht="12.75" customHeight="1">
      <c r="A62" s="116" t="s">
        <v>2958</v>
      </c>
      <c r="B62" s="118" t="str">
        <f t="shared" si="32"/>
        <v>[LONG_USAGE_VS7R]_HAVE</v>
      </c>
      <c r="C62" s="116" t="str">
        <f t="shared" si="33"/>
        <v>had</v>
      </c>
      <c r="D62" s="116">
        <f t="shared" si="33"/>
        <v>0</v>
      </c>
      <c r="E62" s="116">
        <f t="shared" si="33"/>
        <v>0</v>
      </c>
      <c r="F62" s="116">
        <f t="shared" si="33"/>
        <v>0</v>
      </c>
      <c r="G62" s="116">
        <f t="shared" si="33"/>
        <v>0</v>
      </c>
      <c r="H62" s="116">
        <f t="shared" si="33"/>
        <v>0</v>
      </c>
      <c r="I62" s="116">
        <f t="shared" si="33"/>
        <v>0</v>
      </c>
      <c r="J62" s="116">
        <f t="shared" si="33"/>
        <v>0</v>
      </c>
      <c r="K62" s="116">
        <f t="shared" si="33"/>
        <v>0</v>
      </c>
      <c r="L62" s="116">
        <f t="shared" si="33"/>
        <v>0</v>
      </c>
      <c r="M62" s="116">
        <f t="shared" si="34"/>
        <v>0</v>
      </c>
      <c r="N62" s="116">
        <f t="shared" si="34"/>
        <v>0</v>
      </c>
      <c r="O62" s="116">
        <f t="shared" si="34"/>
        <v>0</v>
      </c>
      <c r="P62" s="116">
        <f t="shared" si="34"/>
        <v>0</v>
      </c>
      <c r="Q62" s="116">
        <f t="shared" si="34"/>
        <v>0</v>
      </c>
      <c r="R62" s="116">
        <f t="shared" si="34"/>
        <v>0</v>
      </c>
      <c r="S62" s="116">
        <f t="shared" si="34"/>
        <v>0</v>
      </c>
      <c r="T62" s="116">
        <f t="shared" si="34"/>
        <v>0</v>
      </c>
      <c r="U62" s="116">
        <f t="shared" si="34"/>
        <v>0</v>
      </c>
      <c r="V62" s="116">
        <f t="shared" si="34"/>
        <v>0</v>
      </c>
      <c r="W62" s="116">
        <f t="shared" si="35"/>
        <v>0</v>
      </c>
      <c r="X62" s="116" t="str">
        <f t="shared" si="35"/>
        <v>आपके पास नहीं</v>
      </c>
      <c r="Y62" s="116">
        <f t="shared" si="35"/>
        <v>0</v>
      </c>
      <c r="Z62" s="116">
        <f t="shared" si="35"/>
        <v>0</v>
      </c>
      <c r="AA62" s="116">
        <f t="shared" si="35"/>
        <v>0</v>
      </c>
      <c r="AB62" s="116">
        <f t="shared" si="35"/>
        <v>0</v>
      </c>
      <c r="AC62" s="116">
        <f t="shared" si="35"/>
        <v>0</v>
      </c>
      <c r="AD62" s="116">
        <f t="shared" si="35"/>
        <v>0</v>
      </c>
      <c r="AE62" s="116">
        <f t="shared" si="35"/>
        <v>0</v>
      </c>
      <c r="AF62" s="116">
        <f t="shared" si="35"/>
        <v>0</v>
      </c>
      <c r="AG62" s="116">
        <f t="shared" si="36"/>
        <v>0</v>
      </c>
      <c r="AH62" s="116">
        <f t="shared" si="36"/>
        <v>0</v>
      </c>
      <c r="AI62" s="116">
        <f t="shared" si="36"/>
        <v>0</v>
      </c>
      <c r="AJ62" s="116">
        <f t="shared" si="36"/>
        <v>0</v>
      </c>
      <c r="AK62" s="116">
        <f t="shared" si="36"/>
        <v>0</v>
      </c>
      <c r="AL62" s="116">
        <f t="shared" si="36"/>
        <v>0</v>
      </c>
      <c r="AM62" s="116">
        <f t="shared" si="36"/>
        <v>0</v>
      </c>
      <c r="AN62" s="116">
        <f t="shared" si="36"/>
        <v>0</v>
      </c>
      <c r="AO62" s="116">
        <f t="shared" si="36"/>
        <v>0</v>
      </c>
      <c r="AP62" s="116">
        <f t="shared" si="36"/>
        <v>0</v>
      </c>
      <c r="AQ62" s="116">
        <f t="shared" si="37"/>
        <v>0</v>
      </c>
      <c r="AR62" s="116">
        <f t="shared" si="37"/>
        <v>0</v>
      </c>
      <c r="AS62" s="116">
        <f t="shared" si="37"/>
        <v>0</v>
      </c>
      <c r="AT62" s="116">
        <f t="shared" si="37"/>
        <v>0</v>
      </c>
      <c r="AU62" s="116">
        <f t="shared" si="37"/>
        <v>0</v>
      </c>
      <c r="AV62" s="116">
        <f t="shared" si="37"/>
        <v>0</v>
      </c>
      <c r="AW62" s="116">
        <f t="shared" si="37"/>
        <v>0</v>
      </c>
      <c r="AX62" s="116">
        <f t="shared" si="37"/>
        <v>0</v>
      </c>
      <c r="AY62" s="116">
        <f t="shared" si="37"/>
        <v>0</v>
      </c>
      <c r="AZ62" s="116">
        <f t="shared" si="37"/>
        <v>0</v>
      </c>
      <c r="BA62" s="116">
        <f t="shared" si="37"/>
        <v>0</v>
      </c>
      <c r="BB62" s="113"/>
    </row>
    <row r="63" spans="1:54" s="111" customFormat="1" ht="12.75" customHeight="1">
      <c r="A63" s="116" t="s">
        <v>2959</v>
      </c>
      <c r="B63" s="118" t="str">
        <f t="shared" si="32"/>
        <v>[LONG_USAGE_VS8R]_HAVE</v>
      </c>
      <c r="C63" s="116" t="str">
        <f t="shared" si="33"/>
        <v>had</v>
      </c>
      <c r="D63" s="116">
        <f t="shared" si="33"/>
        <v>0</v>
      </c>
      <c r="E63" s="116">
        <f t="shared" si="33"/>
        <v>0</v>
      </c>
      <c r="F63" s="116">
        <f t="shared" si="33"/>
        <v>0</v>
      </c>
      <c r="G63" s="116">
        <f t="shared" si="33"/>
        <v>0</v>
      </c>
      <c r="H63" s="116">
        <f t="shared" si="33"/>
        <v>0</v>
      </c>
      <c r="I63" s="116">
        <f t="shared" si="33"/>
        <v>0</v>
      </c>
      <c r="J63" s="116">
        <f t="shared" si="33"/>
        <v>0</v>
      </c>
      <c r="K63" s="116">
        <f t="shared" si="33"/>
        <v>0</v>
      </c>
      <c r="L63" s="116">
        <f t="shared" si="33"/>
        <v>0</v>
      </c>
      <c r="M63" s="116">
        <f t="shared" si="34"/>
        <v>0</v>
      </c>
      <c r="N63" s="116">
        <f t="shared" si="34"/>
        <v>0</v>
      </c>
      <c r="O63" s="116">
        <f t="shared" si="34"/>
        <v>0</v>
      </c>
      <c r="P63" s="116">
        <f t="shared" si="34"/>
        <v>0</v>
      </c>
      <c r="Q63" s="116">
        <f t="shared" si="34"/>
        <v>0</v>
      </c>
      <c r="R63" s="116">
        <f t="shared" si="34"/>
        <v>0</v>
      </c>
      <c r="S63" s="116">
        <f t="shared" si="34"/>
        <v>0</v>
      </c>
      <c r="T63" s="116">
        <f t="shared" si="34"/>
        <v>0</v>
      </c>
      <c r="U63" s="116">
        <f t="shared" si="34"/>
        <v>0</v>
      </c>
      <c r="V63" s="116">
        <f t="shared" si="34"/>
        <v>0</v>
      </c>
      <c r="W63" s="116">
        <f t="shared" si="35"/>
        <v>0</v>
      </c>
      <c r="X63" s="116" t="str">
        <f t="shared" si="35"/>
        <v>आपके पास नहीं था</v>
      </c>
      <c r="Y63" s="116">
        <f t="shared" si="35"/>
        <v>0</v>
      </c>
      <c r="Z63" s="116">
        <f t="shared" si="35"/>
        <v>0</v>
      </c>
      <c r="AA63" s="116">
        <f t="shared" si="35"/>
        <v>0</v>
      </c>
      <c r="AB63" s="116">
        <f t="shared" si="35"/>
        <v>0</v>
      </c>
      <c r="AC63" s="116">
        <f t="shared" si="35"/>
        <v>0</v>
      </c>
      <c r="AD63" s="116">
        <f t="shared" si="35"/>
        <v>0</v>
      </c>
      <c r="AE63" s="116">
        <f t="shared" si="35"/>
        <v>0</v>
      </c>
      <c r="AF63" s="116">
        <f t="shared" si="35"/>
        <v>0</v>
      </c>
      <c r="AG63" s="116">
        <f t="shared" si="36"/>
        <v>0</v>
      </c>
      <c r="AH63" s="116">
        <f t="shared" si="36"/>
        <v>0</v>
      </c>
      <c r="AI63" s="116">
        <f t="shared" si="36"/>
        <v>0</v>
      </c>
      <c r="AJ63" s="116">
        <f t="shared" si="36"/>
        <v>0</v>
      </c>
      <c r="AK63" s="116">
        <f t="shared" si="36"/>
        <v>0</v>
      </c>
      <c r="AL63" s="116">
        <f t="shared" si="36"/>
        <v>0</v>
      </c>
      <c r="AM63" s="116">
        <f t="shared" si="36"/>
        <v>0</v>
      </c>
      <c r="AN63" s="116">
        <f t="shared" si="36"/>
        <v>0</v>
      </c>
      <c r="AO63" s="116">
        <f t="shared" si="36"/>
        <v>0</v>
      </c>
      <c r="AP63" s="116">
        <f t="shared" si="36"/>
        <v>0</v>
      </c>
      <c r="AQ63" s="116">
        <f t="shared" si="37"/>
        <v>0</v>
      </c>
      <c r="AR63" s="116">
        <f t="shared" si="37"/>
        <v>0</v>
      </c>
      <c r="AS63" s="116">
        <f t="shared" si="37"/>
        <v>0</v>
      </c>
      <c r="AT63" s="116">
        <f t="shared" si="37"/>
        <v>0</v>
      </c>
      <c r="AU63" s="116">
        <f t="shared" si="37"/>
        <v>0</v>
      </c>
      <c r="AV63" s="116">
        <f t="shared" si="37"/>
        <v>0</v>
      </c>
      <c r="AW63" s="116">
        <f t="shared" si="37"/>
        <v>0</v>
      </c>
      <c r="AX63" s="116">
        <f t="shared" si="37"/>
        <v>0</v>
      </c>
      <c r="AY63" s="116">
        <f t="shared" si="37"/>
        <v>0</v>
      </c>
      <c r="AZ63" s="116">
        <f t="shared" si="37"/>
        <v>0</v>
      </c>
      <c r="BA63" s="116">
        <f t="shared" si="37"/>
        <v>0</v>
      </c>
      <c r="BB63" s="113"/>
    </row>
    <row r="64" spans="1:54" s="111" customFormat="1" ht="12.75" customHeight="1">
      <c r="A64" s="116" t="s">
        <v>2960</v>
      </c>
      <c r="B64" s="120" t="str">
        <f>A64&amp;"_"&amp;$B$53</f>
        <v>[LONG_USER_VS1]_BUY</v>
      </c>
      <c r="C64" s="116" t="str">
        <f t="shared" si="33"/>
        <v>buy</v>
      </c>
      <c r="D64" s="116" t="str">
        <f t="shared" si="33"/>
        <v>buy</v>
      </c>
      <c r="E64" s="116" t="str">
        <f t="shared" si="33"/>
        <v>comprar</v>
      </c>
      <c r="F64" s="116">
        <f t="shared" si="33"/>
        <v>0</v>
      </c>
      <c r="G64" s="116" t="str">
        <f t="shared" si="33"/>
        <v>comprar</v>
      </c>
      <c r="H64" s="116">
        <f t="shared" si="33"/>
        <v>0</v>
      </c>
      <c r="I64" s="116" t="str">
        <f t="shared" si="33"/>
        <v>acheter</v>
      </c>
      <c r="J64" s="116" t="str">
        <f t="shared" si="33"/>
        <v>comprar</v>
      </c>
      <c r="K64" s="116" t="str">
        <f t="shared" si="33"/>
        <v>购买</v>
      </c>
      <c r="L64" s="116" t="str">
        <f t="shared" si="33"/>
        <v>comprar</v>
      </c>
      <c r="M64" s="116" t="str">
        <f t="shared" si="34"/>
        <v>chtěl/a koupit</v>
      </c>
      <c r="N64" s="116" t="str">
        <f t="shared" si="34"/>
        <v>købe en/et</v>
      </c>
      <c r="O64" s="116" t="str">
        <f t="shared" si="34"/>
        <v>بشتري</v>
      </c>
      <c r="P64" s="116" t="str">
        <f t="shared" si="34"/>
        <v>ostamassa</v>
      </c>
      <c r="Q64" s="116" t="str">
        <f t="shared" si="34"/>
        <v>acheter</v>
      </c>
      <c r="R64" s="116" t="str">
        <f t="shared" si="34"/>
        <v>zu kaufen</v>
      </c>
      <c r="S64" s="116" t="str">
        <f t="shared" si="34"/>
        <v>αγοράσετε</v>
      </c>
      <c r="T64" s="116" t="str">
        <f t="shared" si="34"/>
        <v>購買</v>
      </c>
      <c r="U64" s="116" t="str">
        <f t="shared" si="34"/>
        <v>szeretne venni</v>
      </c>
      <c r="V64" s="116">
        <f t="shared" si="34"/>
        <v>0</v>
      </c>
      <c r="W64" s="116" t="str">
        <f t="shared" si="35"/>
        <v>खरीदने</v>
      </c>
      <c r="X64" s="116" t="str">
        <f t="shared" si="35"/>
        <v>खरीदने</v>
      </c>
      <c r="Y64" s="116">
        <f t="shared" si="35"/>
        <v>0</v>
      </c>
      <c r="Z64" s="116" t="str">
        <f t="shared" si="35"/>
        <v>membeli</v>
      </c>
      <c r="AA64" s="116">
        <f t="shared" si="35"/>
        <v>0</v>
      </c>
      <c r="AB64" s="116" t="str">
        <f t="shared" si="35"/>
        <v>acquistare</v>
      </c>
      <c r="AC64" s="116" t="str">
        <f t="shared" si="35"/>
        <v>Not applicable</v>
      </c>
      <c r="AD64" s="116" t="str">
        <f t="shared" si="35"/>
        <v>شراء</v>
      </c>
      <c r="AE64" s="116" t="str">
        <f t="shared" si="35"/>
        <v>구매</v>
      </c>
      <c r="AF64" s="116" t="str">
        <f t="shared" si="35"/>
        <v>购买</v>
      </c>
      <c r="AG64" s="116" t="str">
        <f t="shared" si="36"/>
        <v>membeli</v>
      </c>
      <c r="AH64" s="116" t="str">
        <f t="shared" si="36"/>
        <v>comprar</v>
      </c>
      <c r="AI64" s="116" t="str">
        <f t="shared" si="36"/>
        <v>kopen</v>
      </c>
      <c r="AJ64" s="116">
        <f t="shared" si="36"/>
        <v>0</v>
      </c>
      <c r="AK64" s="116" t="str">
        <f t="shared" si="36"/>
        <v>kjøpe en/ett</v>
      </c>
      <c r="AL64" s="116" t="str">
        <f t="shared" si="36"/>
        <v>comprar</v>
      </c>
      <c r="AM64" s="116" t="str">
        <f t="shared" si="36"/>
        <v>bibili</v>
      </c>
      <c r="AN64" s="116" t="str">
        <f t="shared" si="36"/>
        <v>kupić [[ product_name_A ]]</v>
      </c>
      <c r="AO64" s="116" t="str">
        <f t="shared" si="36"/>
        <v>comprar</v>
      </c>
      <c r="AP64" s="116" t="str">
        <f t="shared" si="36"/>
        <v>cumpara</v>
      </c>
      <c r="AQ64" s="116">
        <f t="shared" si="37"/>
        <v>0</v>
      </c>
      <c r="AR64" s="116">
        <f t="shared" si="37"/>
        <v>0</v>
      </c>
      <c r="AS64" s="116" t="str">
        <f t="shared" si="37"/>
        <v>comprar</v>
      </c>
      <c r="AT64" s="116" t="str">
        <f t="shared" si="37"/>
        <v>köpa en/ett</v>
      </c>
      <c r="AU64" s="116" t="str">
        <f t="shared" si="37"/>
        <v>購買</v>
      </c>
      <c r="AV64" s="116" t="str">
        <f t="shared" si="37"/>
        <v>ซื้อ</v>
      </c>
      <c r="AW64" s="116" t="str">
        <f t="shared" si="37"/>
        <v>satın aldığınızı</v>
      </c>
      <c r="AX64" s="116">
        <f t="shared" si="37"/>
        <v>0</v>
      </c>
      <c r="AY64" s="116" t="str">
        <f t="shared" si="37"/>
        <v>buy</v>
      </c>
      <c r="AZ64" s="116" t="str">
        <f t="shared" si="37"/>
        <v>comprar</v>
      </c>
      <c r="BA64" s="116" t="str">
        <f t="shared" si="37"/>
        <v>mua</v>
      </c>
      <c r="BB64" s="113"/>
    </row>
    <row r="65" spans="1:54" s="111" customFormat="1" ht="12.75" customHeight="1">
      <c r="A65" s="116"/>
      <c r="B65" s="116"/>
      <c r="C65" s="116"/>
      <c r="D65" s="116"/>
      <c r="E65" s="116"/>
      <c r="F65" s="116"/>
      <c r="G65" s="116"/>
      <c r="H65" s="116"/>
      <c r="I65" s="116"/>
      <c r="J65" s="116"/>
      <c r="K65" s="116"/>
      <c r="L65" s="116"/>
      <c r="M65" s="116"/>
      <c r="N65" s="116"/>
      <c r="O65" s="116"/>
      <c r="P65" s="116"/>
      <c r="Q65" s="116"/>
      <c r="R65" s="116"/>
      <c r="S65" s="116"/>
      <c r="T65" s="116"/>
      <c r="U65" s="116"/>
      <c r="V65" s="116"/>
      <c r="W65" s="116"/>
      <c r="X65" s="116"/>
      <c r="Y65" s="116"/>
      <c r="Z65" s="116"/>
      <c r="AA65" s="116"/>
      <c r="AB65" s="116"/>
      <c r="AC65" s="116"/>
      <c r="AD65" s="116"/>
      <c r="AE65" s="116"/>
      <c r="AF65" s="116"/>
      <c r="AG65" s="116"/>
      <c r="AH65" s="116"/>
      <c r="AI65" s="116"/>
      <c r="AJ65" s="116"/>
      <c r="AK65" s="116"/>
      <c r="AL65" s="116"/>
      <c r="AM65" s="116"/>
      <c r="AN65" s="116"/>
      <c r="AO65" s="116"/>
      <c r="AP65" s="116"/>
      <c r="AQ65" s="116"/>
      <c r="AR65" s="116"/>
      <c r="AS65" s="116"/>
      <c r="AT65" s="116"/>
      <c r="AU65" s="116"/>
      <c r="AV65" s="116"/>
      <c r="AW65" s="116"/>
      <c r="AX65" s="116"/>
      <c r="AY65" s="116"/>
      <c r="AZ65" s="116"/>
      <c r="BA65" s="116"/>
      <c r="BB65" s="113"/>
    </row>
    <row r="66" spans="1:54" s="111" customFormat="1" ht="12.75" customHeight="1">
      <c r="A66" s="116"/>
      <c r="B66" s="116"/>
      <c r="C66" s="116"/>
      <c r="D66" s="116"/>
      <c r="E66" s="116"/>
      <c r="F66" s="116"/>
      <c r="G66" s="116"/>
      <c r="H66" s="116"/>
      <c r="I66" s="116"/>
      <c r="J66" s="116"/>
      <c r="K66" s="116"/>
      <c r="L66" s="116"/>
      <c r="M66" s="116"/>
      <c r="N66" s="116"/>
      <c r="O66" s="116"/>
      <c r="P66" s="116"/>
      <c r="Q66" s="116"/>
      <c r="R66" s="116"/>
      <c r="S66" s="116"/>
      <c r="T66" s="116"/>
      <c r="U66" s="116"/>
      <c r="V66" s="116"/>
      <c r="W66" s="116"/>
      <c r="X66" s="116"/>
      <c r="Y66" s="116"/>
      <c r="Z66" s="116"/>
      <c r="AA66" s="116"/>
      <c r="AB66" s="116"/>
      <c r="AC66" s="116"/>
      <c r="AD66" s="116"/>
      <c r="AE66" s="116"/>
      <c r="AF66" s="116"/>
      <c r="AG66" s="116"/>
      <c r="AH66" s="116"/>
      <c r="AI66" s="116"/>
      <c r="AJ66" s="116"/>
      <c r="AK66" s="116"/>
      <c r="AL66" s="116"/>
      <c r="AM66" s="116"/>
      <c r="AN66" s="116"/>
      <c r="AO66" s="116"/>
      <c r="AP66" s="116"/>
      <c r="AQ66" s="116"/>
      <c r="AR66" s="116"/>
      <c r="AS66" s="116"/>
      <c r="AT66" s="116"/>
      <c r="AU66" s="116"/>
      <c r="AV66" s="116"/>
      <c r="AW66" s="116"/>
      <c r="AX66" s="116"/>
      <c r="AY66" s="116"/>
      <c r="AZ66" s="116"/>
      <c r="BA66" s="116"/>
      <c r="BB66" s="113"/>
    </row>
    <row r="67" spans="1:54" s="111" customFormat="1" ht="12.75" customHeight="1">
      <c r="A67" s="116"/>
      <c r="B67" s="116"/>
      <c r="C67" s="116"/>
      <c r="D67" s="116"/>
      <c r="E67" s="116"/>
      <c r="F67" s="116"/>
      <c r="G67" s="116"/>
      <c r="H67" s="116"/>
      <c r="I67" s="116"/>
      <c r="J67" s="116"/>
      <c r="K67" s="116"/>
      <c r="L67" s="116"/>
      <c r="M67" s="116"/>
      <c r="N67" s="116"/>
      <c r="O67" s="116"/>
      <c r="P67" s="116"/>
      <c r="Q67" s="116"/>
      <c r="R67" s="116"/>
      <c r="S67" s="116"/>
      <c r="T67" s="116"/>
      <c r="U67" s="116"/>
      <c r="V67" s="116"/>
      <c r="W67" s="116"/>
      <c r="X67" s="116"/>
      <c r="Y67" s="116"/>
      <c r="Z67" s="116"/>
      <c r="AA67" s="116"/>
      <c r="AB67" s="116"/>
      <c r="AC67" s="116"/>
      <c r="AD67" s="116"/>
      <c r="AE67" s="116"/>
      <c r="AF67" s="116"/>
      <c r="AG67" s="116"/>
      <c r="AH67" s="116"/>
      <c r="AI67" s="116"/>
      <c r="AJ67" s="116"/>
      <c r="AK67" s="116"/>
      <c r="AL67" s="116"/>
      <c r="AM67" s="116"/>
      <c r="AN67" s="116"/>
      <c r="AO67" s="116"/>
      <c r="AP67" s="116"/>
      <c r="AQ67" s="116"/>
      <c r="AR67" s="116"/>
      <c r="AS67" s="116"/>
      <c r="AT67" s="116"/>
      <c r="AU67" s="116"/>
      <c r="AV67" s="116"/>
      <c r="AW67" s="116"/>
      <c r="AX67" s="116"/>
      <c r="AY67" s="116"/>
      <c r="AZ67" s="116"/>
      <c r="BA67" s="116"/>
      <c r="BB67" s="113"/>
    </row>
    <row r="68" spans="1:54" s="111" customFormat="1" ht="12.75" customHeight="1">
      <c r="A68" s="116"/>
      <c r="B68" s="116"/>
      <c r="C68" s="116"/>
      <c r="D68" s="116"/>
      <c r="E68" s="116"/>
      <c r="F68" s="116"/>
      <c r="G68" s="116"/>
      <c r="H68" s="116"/>
      <c r="I68" s="116"/>
      <c r="J68" s="116"/>
      <c r="K68" s="116"/>
      <c r="L68" s="116"/>
      <c r="M68" s="116"/>
      <c r="N68" s="116"/>
      <c r="O68" s="116"/>
      <c r="P68" s="116"/>
      <c r="Q68" s="116"/>
      <c r="R68" s="116"/>
      <c r="S68" s="116"/>
      <c r="T68" s="116"/>
      <c r="U68" s="116"/>
      <c r="V68" s="116"/>
      <c r="W68" s="116"/>
      <c r="X68" s="116"/>
      <c r="Y68" s="116"/>
      <c r="Z68" s="116"/>
      <c r="AA68" s="116"/>
      <c r="AB68" s="116"/>
      <c r="AC68" s="116"/>
      <c r="AD68" s="116"/>
      <c r="AE68" s="116"/>
      <c r="AF68" s="116"/>
      <c r="AG68" s="116"/>
      <c r="AH68" s="116"/>
      <c r="AI68" s="116"/>
      <c r="AJ68" s="116"/>
      <c r="AK68" s="116"/>
      <c r="AL68" s="116"/>
      <c r="AM68" s="116"/>
      <c r="AN68" s="116"/>
      <c r="AO68" s="116"/>
      <c r="AP68" s="116"/>
      <c r="AQ68" s="116"/>
      <c r="AR68" s="116"/>
      <c r="AS68" s="116"/>
      <c r="AT68" s="116"/>
      <c r="AU68" s="116"/>
      <c r="AV68" s="116"/>
      <c r="AW68" s="116"/>
      <c r="AX68" s="116"/>
      <c r="AY68" s="116"/>
      <c r="AZ68" s="116"/>
      <c r="BA68" s="116"/>
      <c r="BB68" s="113"/>
    </row>
    <row r="69" spans="1:54" s="112" customFormat="1" ht="12.75" customHeight="1">
      <c r="A69" s="117"/>
      <c r="B69" s="117"/>
      <c r="C69" s="117"/>
      <c r="D69" s="117"/>
      <c r="E69" s="117"/>
      <c r="F69" s="117"/>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7"/>
      <c r="AE69" s="117"/>
      <c r="AF69" s="117"/>
      <c r="AG69" s="117"/>
      <c r="AH69" s="117"/>
      <c r="AI69" s="117"/>
      <c r="AJ69" s="117"/>
      <c r="AK69" s="117"/>
      <c r="AL69" s="117"/>
      <c r="AM69" s="117"/>
      <c r="AN69" s="117"/>
      <c r="AO69" s="117"/>
      <c r="AP69" s="117"/>
      <c r="AQ69" s="117"/>
      <c r="AR69" s="117"/>
      <c r="AS69" s="117"/>
      <c r="AT69" s="117"/>
      <c r="AU69" s="117"/>
      <c r="AV69" s="117"/>
      <c r="AW69" s="117"/>
      <c r="AX69" s="117"/>
      <c r="AY69" s="117"/>
      <c r="AZ69" s="117"/>
      <c r="BA69" s="117"/>
      <c r="BB69" s="113"/>
    </row>
    <row r="70" spans="1:54" s="111" customFormat="1" ht="12.75" customHeight="1">
      <c r="A70" s="116" t="s">
        <v>2961</v>
      </c>
      <c r="B70" s="118" t="s">
        <v>2961</v>
      </c>
      <c r="C70" s="116" t="s">
        <v>1689</v>
      </c>
      <c r="D70" s="116"/>
      <c r="E70" s="116"/>
      <c r="F70" s="116"/>
      <c r="G70" s="116"/>
      <c r="H70" s="116"/>
      <c r="I70" s="116"/>
      <c r="J70" s="116"/>
      <c r="K70" s="116"/>
      <c r="L70" s="116"/>
      <c r="M70" s="116"/>
      <c r="N70" s="116"/>
      <c r="O70" s="116"/>
      <c r="P70" s="116"/>
      <c r="Q70" s="116"/>
      <c r="R70" s="116"/>
      <c r="S70" s="116"/>
      <c r="T70" s="116"/>
      <c r="U70" s="116"/>
      <c r="V70" s="116"/>
      <c r="W70" s="116" t="s">
        <v>2962</v>
      </c>
      <c r="X70" s="116" t="s">
        <v>1691</v>
      </c>
      <c r="Y70" s="116"/>
      <c r="Z70" s="116"/>
      <c r="AA70" s="116"/>
      <c r="AB70" s="116"/>
      <c r="AC70" s="116"/>
      <c r="AD70" s="116"/>
      <c r="AE70" s="116"/>
      <c r="AF70" s="116"/>
      <c r="AG70" s="116"/>
      <c r="AH70" s="116"/>
      <c r="AI70" s="116"/>
      <c r="AJ70" s="116"/>
      <c r="AK70" s="116"/>
      <c r="AL70" s="116"/>
      <c r="AM70" s="116"/>
      <c r="AN70" s="116" t="s">
        <v>1698</v>
      </c>
      <c r="AO70" s="116"/>
      <c r="AP70" s="116"/>
      <c r="AQ70" s="116"/>
      <c r="AR70" s="116"/>
      <c r="AS70" s="116" t="s">
        <v>2963</v>
      </c>
      <c r="AT70" s="116"/>
      <c r="AU70" s="116"/>
      <c r="AV70" s="116" t="s">
        <v>1701</v>
      </c>
      <c r="AW70" s="116"/>
      <c r="AX70" s="116"/>
      <c r="AY70" s="116"/>
      <c r="AZ70" s="116"/>
      <c r="BA70" s="116"/>
      <c r="BB70" s="113"/>
    </row>
    <row r="71" spans="1:54" s="111" customFormat="1" ht="12.75" customHeight="1">
      <c r="A71" s="116" t="s">
        <v>2964</v>
      </c>
      <c r="B71" s="118" t="s">
        <v>2964</v>
      </c>
      <c r="C71" s="116" t="s">
        <v>2965</v>
      </c>
      <c r="D71" s="116"/>
      <c r="E71" s="116"/>
      <c r="F71" s="116"/>
      <c r="G71" s="116"/>
      <c r="H71" s="116"/>
      <c r="I71" s="116"/>
      <c r="J71" s="116"/>
      <c r="K71" s="116"/>
      <c r="L71" s="116"/>
      <c r="M71" s="116"/>
      <c r="N71" s="116"/>
      <c r="O71" s="116"/>
      <c r="P71" s="116"/>
      <c r="Q71" s="116"/>
      <c r="R71" s="116"/>
      <c r="S71" s="116"/>
      <c r="T71" s="116"/>
      <c r="U71" s="116"/>
      <c r="V71" s="116"/>
      <c r="W71" s="116" t="s">
        <v>2966</v>
      </c>
      <c r="X71" s="116" t="s">
        <v>2967</v>
      </c>
      <c r="Y71" s="116"/>
      <c r="Z71" s="116"/>
      <c r="AA71" s="116"/>
      <c r="AB71" s="116"/>
      <c r="AC71" s="116"/>
      <c r="AD71" s="116"/>
      <c r="AE71" s="116"/>
      <c r="AF71" s="116"/>
      <c r="AG71" s="116"/>
      <c r="AH71" s="116"/>
      <c r="AI71" s="116"/>
      <c r="AJ71" s="116"/>
      <c r="AK71" s="116"/>
      <c r="AL71" s="116"/>
      <c r="AM71" s="116"/>
      <c r="AN71" s="116" t="s">
        <v>2968</v>
      </c>
      <c r="AO71" s="116"/>
      <c r="AP71" s="116"/>
      <c r="AQ71" s="116"/>
      <c r="AR71" s="116"/>
      <c r="AS71" s="116" t="s">
        <v>2969</v>
      </c>
      <c r="AT71" s="116"/>
      <c r="AU71" s="116"/>
      <c r="AV71" s="116" t="s">
        <v>2970</v>
      </c>
      <c r="AW71" s="116"/>
      <c r="AX71" s="116"/>
      <c r="AY71" s="116"/>
      <c r="AZ71" s="116"/>
      <c r="BA71" s="116"/>
      <c r="BB71" s="113"/>
    </row>
    <row r="72" spans="1:54" s="111" customFormat="1" ht="12.75" customHeight="1">
      <c r="A72" s="116" t="s">
        <v>2971</v>
      </c>
      <c r="B72" s="118" t="s">
        <v>2971</v>
      </c>
      <c r="C72" s="116" t="s">
        <v>1714</v>
      </c>
      <c r="D72" s="116"/>
      <c r="E72" s="116"/>
      <c r="F72" s="116"/>
      <c r="G72" s="116"/>
      <c r="H72" s="116"/>
      <c r="I72" s="116"/>
      <c r="J72" s="116"/>
      <c r="K72" s="116"/>
      <c r="L72" s="116"/>
      <c r="M72" s="116"/>
      <c r="N72" s="116"/>
      <c r="O72" s="116"/>
      <c r="P72" s="116"/>
      <c r="Q72" s="116"/>
      <c r="R72" s="116"/>
      <c r="S72" s="116"/>
      <c r="T72" s="116"/>
      <c r="U72" s="116"/>
      <c r="V72" s="116"/>
      <c r="W72" s="116"/>
      <c r="X72" s="116"/>
      <c r="Y72" s="116"/>
      <c r="Z72" s="116"/>
      <c r="AA72" s="116"/>
      <c r="AB72" s="116"/>
      <c r="AC72" s="116"/>
      <c r="AD72" s="116"/>
      <c r="AE72" s="116"/>
      <c r="AF72" s="116"/>
      <c r="AG72" s="116"/>
      <c r="AH72" s="116"/>
      <c r="AI72" s="116"/>
      <c r="AJ72" s="116"/>
      <c r="AK72" s="116"/>
      <c r="AL72" s="116"/>
      <c r="AM72" s="116"/>
      <c r="AN72" s="116"/>
      <c r="AO72" s="116"/>
      <c r="AP72" s="116"/>
      <c r="AQ72" s="116"/>
      <c r="AR72" s="116"/>
      <c r="AS72" s="116"/>
      <c r="AT72" s="116"/>
      <c r="AU72" s="116"/>
      <c r="AV72" s="116"/>
      <c r="AW72" s="116"/>
      <c r="AX72" s="116"/>
      <c r="AY72" s="116"/>
      <c r="AZ72" s="116"/>
      <c r="BA72" s="116"/>
      <c r="BB72" s="113"/>
    </row>
    <row r="73" spans="1:54" s="111" customFormat="1" ht="12.75" customHeight="1">
      <c r="A73" s="116" t="s">
        <v>2972</v>
      </c>
      <c r="B73" s="118" t="s">
        <v>2972</v>
      </c>
      <c r="C73" s="116" t="s">
        <v>1747</v>
      </c>
      <c r="D73" s="116"/>
      <c r="E73" s="116"/>
      <c r="F73" s="116"/>
      <c r="G73" s="116"/>
      <c r="H73" s="116"/>
      <c r="I73" s="116"/>
      <c r="J73" s="116"/>
      <c r="K73" s="116"/>
      <c r="L73" s="116"/>
      <c r="M73" s="116"/>
      <c r="N73" s="116"/>
      <c r="O73" s="116"/>
      <c r="P73" s="116"/>
      <c r="Q73" s="116"/>
      <c r="R73" s="116"/>
      <c r="S73" s="116"/>
      <c r="T73" s="116"/>
      <c r="U73" s="116"/>
      <c r="V73" s="116"/>
      <c r="W73" s="116"/>
      <c r="X73" s="116"/>
      <c r="Y73" s="116"/>
      <c r="Z73" s="116"/>
      <c r="AA73" s="116"/>
      <c r="AB73" s="116"/>
      <c r="AC73" s="116"/>
      <c r="AD73" s="116"/>
      <c r="AE73" s="116"/>
      <c r="AF73" s="116"/>
      <c r="AG73" s="116"/>
      <c r="AH73" s="116"/>
      <c r="AI73" s="116"/>
      <c r="AJ73" s="116"/>
      <c r="AK73" s="116"/>
      <c r="AL73" s="116"/>
      <c r="AM73" s="116"/>
      <c r="AN73" s="116"/>
      <c r="AO73" s="116"/>
      <c r="AP73" s="116"/>
      <c r="AQ73" s="116"/>
      <c r="AR73" s="116"/>
      <c r="AS73" s="116"/>
      <c r="AT73" s="116"/>
      <c r="AU73" s="116"/>
      <c r="AV73" s="116"/>
      <c r="AW73" s="116"/>
      <c r="AX73" s="116"/>
      <c r="AY73" s="116"/>
      <c r="AZ73" s="116"/>
      <c r="BA73" s="116"/>
      <c r="BB73" s="113"/>
    </row>
    <row r="74" spans="1:54" s="111" customFormat="1" ht="12.75" customHeight="1">
      <c r="A74" s="116" t="s">
        <v>2973</v>
      </c>
      <c r="B74" s="118" t="s">
        <v>2973</v>
      </c>
      <c r="C74" s="116" t="s">
        <v>2974</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6"/>
      <c r="AB74" s="116"/>
      <c r="AC74" s="116"/>
      <c r="AD74" s="116"/>
      <c r="AE74" s="116"/>
      <c r="AF74" s="116"/>
      <c r="AG74" s="116"/>
      <c r="AH74" s="116"/>
      <c r="AI74" s="116"/>
      <c r="AJ74" s="116"/>
      <c r="AK74" s="116"/>
      <c r="AL74" s="116"/>
      <c r="AM74" s="116"/>
      <c r="AN74" s="116"/>
      <c r="AO74" s="116"/>
      <c r="AP74" s="116"/>
      <c r="AQ74" s="116"/>
      <c r="AR74" s="116"/>
      <c r="AS74" s="116" t="s">
        <v>2963</v>
      </c>
      <c r="AT74" s="116"/>
      <c r="AU74" s="116"/>
      <c r="AV74" s="116"/>
      <c r="AW74" s="116"/>
      <c r="AX74" s="116"/>
      <c r="AY74" s="116"/>
      <c r="AZ74" s="116"/>
      <c r="BA74" s="116"/>
      <c r="BB74" s="113"/>
    </row>
    <row r="75" spans="1:54" s="111" customFormat="1" ht="12.75" customHeight="1">
      <c r="A75" s="116" t="s">
        <v>2975</v>
      </c>
      <c r="B75" s="118" t="s">
        <v>2975</v>
      </c>
      <c r="C75" s="116" t="s">
        <v>1689</v>
      </c>
      <c r="D75" s="116"/>
      <c r="E75" s="116"/>
      <c r="F75" s="116"/>
      <c r="G75" s="116"/>
      <c r="H75" s="116"/>
      <c r="I75" s="116"/>
      <c r="J75" s="116"/>
      <c r="K75" s="116"/>
      <c r="L75" s="116"/>
      <c r="M75" s="116"/>
      <c r="N75" s="116"/>
      <c r="O75" s="116"/>
      <c r="P75" s="116"/>
      <c r="Q75" s="116"/>
      <c r="R75" s="116"/>
      <c r="S75" s="116"/>
      <c r="T75" s="116"/>
      <c r="U75" s="116"/>
      <c r="V75" s="116"/>
      <c r="W75" s="116"/>
      <c r="X75" s="116" t="s">
        <v>2976</v>
      </c>
      <c r="Y75" s="116"/>
      <c r="Z75" s="116"/>
      <c r="AA75" s="116"/>
      <c r="AB75" s="116"/>
      <c r="AC75" s="116"/>
      <c r="AD75" s="116"/>
      <c r="AE75" s="116"/>
      <c r="AF75" s="116"/>
      <c r="AG75" s="116"/>
      <c r="AH75" s="116"/>
      <c r="AI75" s="116"/>
      <c r="AJ75" s="116"/>
      <c r="AK75" s="116"/>
      <c r="AL75" s="116"/>
      <c r="AM75" s="116"/>
      <c r="AN75" s="116"/>
      <c r="AO75" s="116"/>
      <c r="AP75" s="116"/>
      <c r="AQ75" s="116"/>
      <c r="AR75" s="116"/>
      <c r="AS75" s="116"/>
      <c r="AT75" s="116"/>
      <c r="AU75" s="116"/>
      <c r="AV75" s="116"/>
      <c r="AW75" s="116"/>
      <c r="AX75" s="116"/>
      <c r="AY75" s="116"/>
      <c r="AZ75" s="116"/>
      <c r="BA75" s="116"/>
      <c r="BB75" s="113"/>
    </row>
    <row r="76" spans="1:54" s="111" customFormat="1" ht="12.75" customHeight="1">
      <c r="A76" s="116" t="s">
        <v>2977</v>
      </c>
      <c r="B76" s="118" t="s">
        <v>2977</v>
      </c>
      <c r="C76" s="116" t="s">
        <v>2965</v>
      </c>
      <c r="D76" s="116"/>
      <c r="E76" s="116"/>
      <c r="F76" s="116"/>
      <c r="G76" s="116"/>
      <c r="H76" s="116"/>
      <c r="I76" s="116"/>
      <c r="J76" s="116"/>
      <c r="K76" s="116"/>
      <c r="L76" s="116"/>
      <c r="M76" s="116"/>
      <c r="N76" s="116"/>
      <c r="O76" s="116"/>
      <c r="P76" s="116"/>
      <c r="Q76" s="116"/>
      <c r="R76" s="116"/>
      <c r="S76" s="116"/>
      <c r="T76" s="116"/>
      <c r="U76" s="116"/>
      <c r="V76" s="116"/>
      <c r="W76" s="116"/>
      <c r="X76" s="116" t="s">
        <v>2978</v>
      </c>
      <c r="Y76" s="116"/>
      <c r="Z76" s="116"/>
      <c r="AA76" s="116"/>
      <c r="AB76" s="116"/>
      <c r="AC76" s="116"/>
      <c r="AD76" s="116"/>
      <c r="AE76" s="116"/>
      <c r="AF76" s="116"/>
      <c r="AG76" s="116"/>
      <c r="AH76" s="116"/>
      <c r="AI76" s="116"/>
      <c r="AJ76" s="116"/>
      <c r="AK76" s="116"/>
      <c r="AL76" s="116"/>
      <c r="AM76" s="116"/>
      <c r="AN76" s="116"/>
      <c r="AO76" s="116"/>
      <c r="AP76" s="116"/>
      <c r="AQ76" s="116"/>
      <c r="AR76" s="116"/>
      <c r="AS76" s="116"/>
      <c r="AT76" s="116"/>
      <c r="AU76" s="116"/>
      <c r="AV76" s="116"/>
      <c r="AW76" s="116"/>
      <c r="AX76" s="116"/>
      <c r="AY76" s="116"/>
      <c r="AZ76" s="116"/>
      <c r="BA76" s="116"/>
      <c r="BB76" s="113"/>
    </row>
    <row r="77" spans="1:54" s="111" customFormat="1" ht="12.75" customHeight="1">
      <c r="A77" s="116" t="s">
        <v>2979</v>
      </c>
      <c r="B77" s="118" t="s">
        <v>2979</v>
      </c>
      <c r="C77" s="116" t="s">
        <v>1714</v>
      </c>
      <c r="D77" s="116"/>
      <c r="E77" s="116"/>
      <c r="F77" s="116"/>
      <c r="G77" s="116"/>
      <c r="H77" s="116"/>
      <c r="I77" s="116"/>
      <c r="J77" s="116"/>
      <c r="K77" s="116"/>
      <c r="L77" s="116"/>
      <c r="M77" s="116"/>
      <c r="N77" s="116"/>
      <c r="O77" s="116"/>
      <c r="P77" s="116"/>
      <c r="Q77" s="116"/>
      <c r="R77" s="116"/>
      <c r="S77" s="116"/>
      <c r="T77" s="116"/>
      <c r="U77" s="116"/>
      <c r="V77" s="116"/>
      <c r="W77" s="116"/>
      <c r="X77" s="116"/>
      <c r="Y77" s="116"/>
      <c r="Z77" s="116"/>
      <c r="AA77" s="116"/>
      <c r="AB77" s="116"/>
      <c r="AC77" s="116"/>
      <c r="AD77" s="116"/>
      <c r="AE77" s="116"/>
      <c r="AF77" s="116"/>
      <c r="AG77" s="116"/>
      <c r="AH77" s="116"/>
      <c r="AI77" s="116"/>
      <c r="AJ77" s="116"/>
      <c r="AK77" s="116"/>
      <c r="AL77" s="116"/>
      <c r="AM77" s="116"/>
      <c r="AN77" s="116"/>
      <c r="AO77" s="116"/>
      <c r="AP77" s="116"/>
      <c r="AQ77" s="116"/>
      <c r="AR77" s="116"/>
      <c r="AS77" s="116"/>
      <c r="AT77" s="116"/>
      <c r="AU77" s="116"/>
      <c r="AV77" s="116"/>
      <c r="AW77" s="116"/>
      <c r="AX77" s="116"/>
      <c r="AY77" s="116"/>
      <c r="AZ77" s="116"/>
      <c r="BA77" s="116"/>
      <c r="BB77" s="113"/>
    </row>
    <row r="78" spans="1:54" s="111" customFormat="1" ht="12.75" customHeight="1">
      <c r="A78" s="116" t="s">
        <v>2980</v>
      </c>
      <c r="B78" s="118" t="s">
        <v>2980</v>
      </c>
      <c r="C78" s="116" t="s">
        <v>1747</v>
      </c>
      <c r="D78" s="116"/>
      <c r="E78" s="116"/>
      <c r="F78" s="116"/>
      <c r="G78" s="116"/>
      <c r="H78" s="116"/>
      <c r="I78" s="116"/>
      <c r="J78" s="116"/>
      <c r="K78" s="116"/>
      <c r="L78" s="116"/>
      <c r="M78" s="116"/>
      <c r="N78" s="116"/>
      <c r="O78" s="116"/>
      <c r="P78" s="116"/>
      <c r="Q78" s="116"/>
      <c r="R78" s="116"/>
      <c r="S78" s="116"/>
      <c r="T78" s="116"/>
      <c r="U78" s="116"/>
      <c r="V78" s="116"/>
      <c r="W78" s="116"/>
      <c r="X78" s="116"/>
      <c r="Y78" s="116"/>
      <c r="Z78" s="116"/>
      <c r="AA78" s="116"/>
      <c r="AB78" s="116"/>
      <c r="AC78" s="116"/>
      <c r="AD78" s="116"/>
      <c r="AE78" s="116"/>
      <c r="AF78" s="116"/>
      <c r="AG78" s="116"/>
      <c r="AH78" s="116"/>
      <c r="AI78" s="116"/>
      <c r="AJ78" s="116"/>
      <c r="AK78" s="116"/>
      <c r="AL78" s="116"/>
      <c r="AM78" s="116"/>
      <c r="AN78" s="116"/>
      <c r="AO78" s="116"/>
      <c r="AP78" s="116"/>
      <c r="AQ78" s="116"/>
      <c r="AR78" s="116"/>
      <c r="AS78" s="116"/>
      <c r="AT78" s="116"/>
      <c r="AU78" s="116"/>
      <c r="AV78" s="116"/>
      <c r="AW78" s="116"/>
      <c r="AX78" s="116"/>
      <c r="AY78" s="116"/>
      <c r="AZ78" s="116"/>
      <c r="BA78" s="116"/>
      <c r="BB78" s="113"/>
    </row>
    <row r="79" spans="1:54" s="111" customFormat="1" ht="12.75" customHeight="1">
      <c r="A79" s="116" t="s">
        <v>2981</v>
      </c>
      <c r="B79" s="118" t="s">
        <v>2981</v>
      </c>
      <c r="C79" s="116" t="s">
        <v>2974</v>
      </c>
      <c r="D79" s="116"/>
      <c r="E79" s="116"/>
      <c r="F79" s="116"/>
      <c r="G79" s="116"/>
      <c r="H79" s="116"/>
      <c r="I79" s="116"/>
      <c r="J79" s="116"/>
      <c r="K79" s="116"/>
      <c r="L79" s="116"/>
      <c r="M79" s="116"/>
      <c r="N79" s="116"/>
      <c r="O79" s="116"/>
      <c r="P79" s="116"/>
      <c r="Q79" s="116"/>
      <c r="R79" s="116"/>
      <c r="S79" s="116"/>
      <c r="T79" s="116"/>
      <c r="U79" s="116"/>
      <c r="V79" s="116"/>
      <c r="W79" s="116"/>
      <c r="X79" s="116"/>
      <c r="Y79" s="116"/>
      <c r="Z79" s="116"/>
      <c r="AA79" s="116"/>
      <c r="AB79" s="116"/>
      <c r="AC79" s="116"/>
      <c r="AD79" s="116"/>
      <c r="AE79" s="116"/>
      <c r="AF79" s="116"/>
      <c r="AG79" s="116"/>
      <c r="AH79" s="116"/>
      <c r="AI79" s="116"/>
      <c r="AJ79" s="116"/>
      <c r="AK79" s="116"/>
      <c r="AL79" s="116"/>
      <c r="AM79" s="116"/>
      <c r="AN79" s="116"/>
      <c r="AO79" s="116"/>
      <c r="AP79" s="116"/>
      <c r="AQ79" s="116"/>
      <c r="AR79" s="116"/>
      <c r="AS79" s="116"/>
      <c r="AT79" s="116"/>
      <c r="AU79" s="116"/>
      <c r="AV79" s="116"/>
      <c r="AW79" s="116"/>
      <c r="AX79" s="116"/>
      <c r="AY79" s="116"/>
      <c r="AZ79" s="116"/>
      <c r="BA79" s="116"/>
      <c r="BB79" s="113"/>
    </row>
    <row r="80" spans="1:54" s="111" customFormat="1" ht="12.75" customHeight="1">
      <c r="A80" s="116" t="s">
        <v>2982</v>
      </c>
      <c r="B80" s="118" t="s">
        <v>2982</v>
      </c>
      <c r="C80" s="116" t="s">
        <v>1689</v>
      </c>
      <c r="D80" s="116" t="s">
        <v>1689</v>
      </c>
      <c r="E80" s="116" t="s">
        <v>1697</v>
      </c>
      <c r="F80" s="116"/>
      <c r="G80" s="116" t="s">
        <v>1697</v>
      </c>
      <c r="H80" s="116"/>
      <c r="I80" s="116" t="s">
        <v>1784</v>
      </c>
      <c r="J80" s="116" t="s">
        <v>1697</v>
      </c>
      <c r="K80" s="116" t="s">
        <v>1785</v>
      </c>
      <c r="L80" s="116" t="s">
        <v>1697</v>
      </c>
      <c r="M80" s="116" t="s">
        <v>1786</v>
      </c>
      <c r="N80" s="116" t="s">
        <v>2983</v>
      </c>
      <c r="O80" s="116" t="s">
        <v>1788</v>
      </c>
      <c r="P80" s="116" t="s">
        <v>2984</v>
      </c>
      <c r="Q80" s="116" t="s">
        <v>2985</v>
      </c>
      <c r="R80" s="116" t="s">
        <v>2986</v>
      </c>
      <c r="S80" s="116" t="s">
        <v>2123</v>
      </c>
      <c r="T80" s="116" t="s">
        <v>1785</v>
      </c>
      <c r="U80" s="116" t="s">
        <v>2987</v>
      </c>
      <c r="V80" s="116"/>
      <c r="W80" s="116" t="s">
        <v>2988</v>
      </c>
      <c r="X80" s="116" t="s">
        <v>2988</v>
      </c>
      <c r="Y80" s="116" t="s">
        <v>1956</v>
      </c>
      <c r="Z80" s="116" t="s">
        <v>1796</v>
      </c>
      <c r="AA80" s="116"/>
      <c r="AB80" s="116" t="s">
        <v>1697</v>
      </c>
      <c r="AC80" s="116" t="s">
        <v>2989</v>
      </c>
      <c r="AD80" s="116" t="s">
        <v>1799</v>
      </c>
      <c r="AE80" s="116" t="s">
        <v>2131</v>
      </c>
      <c r="AF80" s="116" t="s">
        <v>1801</v>
      </c>
      <c r="AG80" s="116" t="s">
        <v>1802</v>
      </c>
      <c r="AH80" s="116" t="s">
        <v>1697</v>
      </c>
      <c r="AI80" s="116" t="s">
        <v>1803</v>
      </c>
      <c r="AJ80" s="116"/>
      <c r="AK80" s="116" t="s">
        <v>2990</v>
      </c>
      <c r="AL80" s="116" t="s">
        <v>1697</v>
      </c>
      <c r="AM80" s="116" t="s">
        <v>2991</v>
      </c>
      <c r="AN80" s="116" t="s">
        <v>2992</v>
      </c>
      <c r="AO80" s="116" t="s">
        <v>1697</v>
      </c>
      <c r="AP80" s="116" t="s">
        <v>2993</v>
      </c>
      <c r="AQ80" s="116"/>
      <c r="AR80" s="116"/>
      <c r="AS80" s="116" t="s">
        <v>1808</v>
      </c>
      <c r="AT80" s="116" t="s">
        <v>2994</v>
      </c>
      <c r="AU80" s="116" t="s">
        <v>1785</v>
      </c>
      <c r="AV80" s="116" t="s">
        <v>1701</v>
      </c>
      <c r="AW80" s="116" t="s">
        <v>2995</v>
      </c>
      <c r="AX80" s="116"/>
      <c r="AY80" s="116" t="s">
        <v>1689</v>
      </c>
      <c r="AZ80" s="116" t="s">
        <v>1697</v>
      </c>
      <c r="BA80" s="116" t="s">
        <v>1702</v>
      </c>
      <c r="BB80" s="113"/>
    </row>
    <row r="81" spans="1:54" s="111" customFormat="1" ht="12.75" customHeight="1">
      <c r="A81" s="116" t="s">
        <v>2996</v>
      </c>
      <c r="B81" s="118" t="s">
        <v>2996</v>
      </c>
      <c r="C81" s="116" t="s">
        <v>2965</v>
      </c>
      <c r="D81" s="116" t="s">
        <v>2965</v>
      </c>
      <c r="E81" s="116" t="s">
        <v>2997</v>
      </c>
      <c r="F81" s="116"/>
      <c r="G81" s="116" t="s">
        <v>2998</v>
      </c>
      <c r="H81" s="116"/>
      <c r="I81" s="116" t="s">
        <v>2999</v>
      </c>
      <c r="J81" s="116" t="s">
        <v>2997</v>
      </c>
      <c r="K81" s="116" t="s">
        <v>3000</v>
      </c>
      <c r="L81" s="116" t="s">
        <v>2997</v>
      </c>
      <c r="M81" s="116" t="s">
        <v>3001</v>
      </c>
      <c r="N81" s="116" t="s">
        <v>3002</v>
      </c>
      <c r="O81" s="116" t="s">
        <v>3003</v>
      </c>
      <c r="P81" s="116" t="s">
        <v>3004</v>
      </c>
      <c r="Q81" s="116" t="s">
        <v>3005</v>
      </c>
      <c r="R81" s="116" t="s">
        <v>3006</v>
      </c>
      <c r="S81" s="116" t="s">
        <v>3007</v>
      </c>
      <c r="T81" s="116" t="s">
        <v>3008</v>
      </c>
      <c r="U81" s="116" t="s">
        <v>3009</v>
      </c>
      <c r="V81" s="116"/>
      <c r="W81" s="116" t="s">
        <v>2967</v>
      </c>
      <c r="X81" s="116" t="s">
        <v>2967</v>
      </c>
      <c r="Y81" s="116" t="s">
        <v>2967</v>
      </c>
      <c r="Z81" s="116" t="s">
        <v>3010</v>
      </c>
      <c r="AA81" s="116"/>
      <c r="AB81" s="116" t="s">
        <v>3011</v>
      </c>
      <c r="AC81" s="116" t="s">
        <v>3012</v>
      </c>
      <c r="AD81" s="116" t="s">
        <v>3013</v>
      </c>
      <c r="AE81" s="116" t="s">
        <v>3014</v>
      </c>
      <c r="AF81" s="116" t="s">
        <v>3015</v>
      </c>
      <c r="AG81" s="116" t="s">
        <v>3016</v>
      </c>
      <c r="AH81" s="116" t="s">
        <v>2997</v>
      </c>
      <c r="AI81" s="116" t="s">
        <v>3017</v>
      </c>
      <c r="AJ81" s="116"/>
      <c r="AK81" s="116" t="s">
        <v>3002</v>
      </c>
      <c r="AL81" s="116" t="s">
        <v>2997</v>
      </c>
      <c r="AM81" s="116"/>
      <c r="AN81" s="116" t="s">
        <v>3018</v>
      </c>
      <c r="AO81" s="116" t="s">
        <v>2998</v>
      </c>
      <c r="AP81" s="116" t="s">
        <v>3019</v>
      </c>
      <c r="AQ81" s="116"/>
      <c r="AR81" s="116"/>
      <c r="AS81" s="116" t="s">
        <v>2997</v>
      </c>
      <c r="AT81" s="116" t="s">
        <v>3002</v>
      </c>
      <c r="AU81" s="116" t="s">
        <v>3008</v>
      </c>
      <c r="AV81" s="116" t="s">
        <v>2970</v>
      </c>
      <c r="AW81" s="116" t="s">
        <v>3020</v>
      </c>
      <c r="AX81" s="116"/>
      <c r="AY81" s="116" t="s">
        <v>2965</v>
      </c>
      <c r="AZ81" s="116" t="s">
        <v>2997</v>
      </c>
      <c r="BA81" s="116" t="s">
        <v>3021</v>
      </c>
      <c r="BB81" s="113"/>
    </row>
    <row r="82" spans="1:54" s="111" customFormat="1" ht="12.75" customHeight="1">
      <c r="A82" s="116" t="s">
        <v>3022</v>
      </c>
      <c r="B82" s="118" t="s">
        <v>3022</v>
      </c>
      <c r="C82" s="116" t="s">
        <v>1714</v>
      </c>
      <c r="D82" s="116"/>
      <c r="E82" s="116"/>
      <c r="F82" s="116"/>
      <c r="G82" s="116"/>
      <c r="H82" s="116"/>
      <c r="I82" s="116"/>
      <c r="J82" s="116"/>
      <c r="K82" s="116"/>
      <c r="L82" s="116"/>
      <c r="M82" s="116"/>
      <c r="N82" s="116"/>
      <c r="O82" s="116"/>
      <c r="P82" s="116"/>
      <c r="Q82" s="116"/>
      <c r="R82" s="116"/>
      <c r="S82" s="116"/>
      <c r="T82" s="116"/>
      <c r="U82" s="116"/>
      <c r="V82" s="116"/>
      <c r="W82" s="116"/>
      <c r="X82" s="116"/>
      <c r="Y82" s="116"/>
      <c r="Z82" s="116"/>
      <c r="AA82" s="116"/>
      <c r="AB82" s="116"/>
      <c r="AC82" s="116"/>
      <c r="AD82" s="116"/>
      <c r="AE82" s="116"/>
      <c r="AF82" s="116"/>
      <c r="AG82" s="116"/>
      <c r="AH82" s="116"/>
      <c r="AI82" s="116"/>
      <c r="AJ82" s="116"/>
      <c r="AK82" s="116"/>
      <c r="AL82" s="116"/>
      <c r="AM82" s="116" t="s">
        <v>3023</v>
      </c>
      <c r="AN82" s="116"/>
      <c r="AO82" s="116"/>
      <c r="AP82" s="116"/>
      <c r="AQ82" s="116"/>
      <c r="AR82" s="116"/>
      <c r="AS82" s="116"/>
      <c r="AT82" s="116"/>
      <c r="AU82" s="116"/>
      <c r="AV82" s="116"/>
      <c r="AW82" s="116"/>
      <c r="AX82" s="116"/>
      <c r="AY82" s="116"/>
      <c r="AZ82" s="116"/>
      <c r="BA82" s="116"/>
      <c r="BB82" s="113"/>
    </row>
    <row r="83" spans="1:54" s="111" customFormat="1" ht="12.75" customHeight="1">
      <c r="A83" s="116" t="s">
        <v>3024</v>
      </c>
      <c r="B83" s="118" t="s">
        <v>3024</v>
      </c>
      <c r="C83" s="116" t="s">
        <v>1747</v>
      </c>
      <c r="D83" s="116"/>
      <c r="E83" s="116"/>
      <c r="F83" s="116"/>
      <c r="G83" s="116"/>
      <c r="H83" s="116"/>
      <c r="I83" s="116"/>
      <c r="J83" s="116"/>
      <c r="K83" s="116"/>
      <c r="L83" s="116"/>
      <c r="M83" s="116"/>
      <c r="N83" s="116"/>
      <c r="O83" s="116"/>
      <c r="P83" s="116"/>
      <c r="Q83" s="116"/>
      <c r="R83" s="116"/>
      <c r="S83" s="116"/>
      <c r="T83" s="116"/>
      <c r="U83" s="116"/>
      <c r="V83" s="116"/>
      <c r="W83" s="116"/>
      <c r="X83" s="116"/>
      <c r="Y83" s="116"/>
      <c r="Z83" s="116"/>
      <c r="AA83" s="116"/>
      <c r="AB83" s="116"/>
      <c r="AC83" s="116"/>
      <c r="AD83" s="116"/>
      <c r="AE83" s="116"/>
      <c r="AF83" s="116"/>
      <c r="AG83" s="116"/>
      <c r="AH83" s="116"/>
      <c r="AI83" s="116"/>
      <c r="AJ83" s="116"/>
      <c r="AK83" s="116"/>
      <c r="AL83" s="116"/>
      <c r="AM83" s="116" t="s">
        <v>3025</v>
      </c>
      <c r="AN83" s="116"/>
      <c r="AO83" s="116"/>
      <c r="AP83" s="116"/>
      <c r="AQ83" s="116"/>
      <c r="AR83" s="116"/>
      <c r="AS83" s="116"/>
      <c r="AT83" s="116"/>
      <c r="AU83" s="116"/>
      <c r="AV83" s="116"/>
      <c r="AW83" s="116"/>
      <c r="AX83" s="116"/>
      <c r="AY83" s="116"/>
      <c r="AZ83" s="116"/>
      <c r="BA83" s="116"/>
      <c r="BB83" s="113"/>
    </row>
    <row r="84" spans="1:54" s="111" customFormat="1" ht="12.75" customHeight="1">
      <c r="A84" s="116" t="s">
        <v>3026</v>
      </c>
      <c r="B84" s="118" t="s">
        <v>3026</v>
      </c>
      <c r="C84" s="116" t="s">
        <v>2974</v>
      </c>
      <c r="D84" s="116"/>
      <c r="E84" s="116"/>
      <c r="F84" s="116"/>
      <c r="G84" s="116"/>
      <c r="H84" s="116"/>
      <c r="I84" s="116"/>
      <c r="J84" s="116"/>
      <c r="K84" s="116"/>
      <c r="L84" s="116"/>
      <c r="M84" s="116"/>
      <c r="N84" s="116"/>
      <c r="O84" s="116"/>
      <c r="P84" s="116"/>
      <c r="Q84" s="116"/>
      <c r="R84" s="116"/>
      <c r="S84" s="116"/>
      <c r="T84" s="116"/>
      <c r="U84" s="116"/>
      <c r="V84" s="116"/>
      <c r="W84" s="116"/>
      <c r="X84" s="116"/>
      <c r="Y84" s="116"/>
      <c r="Z84" s="116"/>
      <c r="AA84" s="116"/>
      <c r="AB84" s="116"/>
      <c r="AC84" s="116"/>
      <c r="AD84" s="116"/>
      <c r="AE84" s="116"/>
      <c r="AF84" s="116"/>
      <c r="AG84" s="116"/>
      <c r="AH84" s="116"/>
      <c r="AI84" s="116"/>
      <c r="AJ84" s="116"/>
      <c r="AK84" s="116"/>
      <c r="AL84" s="116"/>
      <c r="AM84" s="116"/>
      <c r="AN84" s="116"/>
      <c r="AO84" s="116"/>
      <c r="AP84" s="116"/>
      <c r="AQ84" s="116"/>
      <c r="AR84" s="116"/>
      <c r="AS84" s="116" t="s">
        <v>3027</v>
      </c>
      <c r="AT84" s="116"/>
      <c r="AU84" s="116"/>
      <c r="AV84" s="116"/>
      <c r="AW84" s="116"/>
      <c r="AX84" s="116"/>
      <c r="AY84" s="116"/>
      <c r="AZ84" s="116"/>
      <c r="BA84" s="116"/>
      <c r="BB84" s="113"/>
    </row>
    <row r="85" spans="1:54" s="111" customFormat="1" ht="12.75" customHeight="1">
      <c r="A85" s="116" t="s">
        <v>3028</v>
      </c>
      <c r="B85" s="118" t="s">
        <v>3028</v>
      </c>
      <c r="C85" s="116" t="s">
        <v>2066</v>
      </c>
      <c r="D85" s="116" t="s">
        <v>2066</v>
      </c>
      <c r="E85" s="116" t="s">
        <v>637</v>
      </c>
      <c r="F85" s="116"/>
      <c r="G85" s="116" t="s">
        <v>3029</v>
      </c>
      <c r="H85" s="116"/>
      <c r="I85" s="116" t="s">
        <v>3030</v>
      </c>
      <c r="J85" s="116" t="s">
        <v>2031</v>
      </c>
      <c r="K85" s="116" t="s">
        <v>3031</v>
      </c>
      <c r="L85" s="116" t="s">
        <v>637</v>
      </c>
      <c r="M85" s="116" t="s">
        <v>2119</v>
      </c>
      <c r="N85" s="116" t="s">
        <v>3032</v>
      </c>
      <c r="O85" s="116" t="s">
        <v>3033</v>
      </c>
      <c r="P85" s="116" t="s">
        <v>3034</v>
      </c>
      <c r="Q85" s="116" t="s">
        <v>3030</v>
      </c>
      <c r="R85" s="116" t="s">
        <v>1952</v>
      </c>
      <c r="S85" s="116" t="s">
        <v>3035</v>
      </c>
      <c r="T85" s="116"/>
      <c r="U85" s="116" t="s">
        <v>3036</v>
      </c>
      <c r="V85" s="116"/>
      <c r="W85" s="116" t="s">
        <v>3037</v>
      </c>
      <c r="X85" s="116" t="s">
        <v>2967</v>
      </c>
      <c r="Y85" s="116" t="s">
        <v>3038</v>
      </c>
      <c r="Z85" s="116"/>
      <c r="AA85" s="116"/>
      <c r="AB85" s="116" t="s">
        <v>3039</v>
      </c>
      <c r="AC85" s="116" t="s">
        <v>3040</v>
      </c>
      <c r="AD85" s="116" t="s">
        <v>1799</v>
      </c>
      <c r="AE85" s="116" t="s">
        <v>3041</v>
      </c>
      <c r="AF85" s="116" t="s">
        <v>1801</v>
      </c>
      <c r="AG85" s="116"/>
      <c r="AH85" s="116" t="s">
        <v>637</v>
      </c>
      <c r="AI85" s="116" t="s">
        <v>3042</v>
      </c>
      <c r="AJ85" s="116"/>
      <c r="AK85" s="116" t="s">
        <v>3043</v>
      </c>
      <c r="AL85" s="116" t="s">
        <v>637</v>
      </c>
      <c r="AM85" s="116" t="s">
        <v>3044</v>
      </c>
      <c r="AN85" s="116" t="s">
        <v>3045</v>
      </c>
      <c r="AO85" s="116" t="s">
        <v>3046</v>
      </c>
      <c r="AP85" s="116" t="s">
        <v>3047</v>
      </c>
      <c r="AQ85" s="116"/>
      <c r="AR85" s="116"/>
      <c r="AS85" s="116" t="s">
        <v>3048</v>
      </c>
      <c r="AT85" s="116" t="s">
        <v>3049</v>
      </c>
      <c r="AU85" s="116" t="s">
        <v>3050</v>
      </c>
      <c r="AV85" s="116"/>
      <c r="AW85" s="116" t="s">
        <v>3051</v>
      </c>
      <c r="AX85" s="116"/>
      <c r="AY85" s="116" t="s">
        <v>2066</v>
      </c>
      <c r="AZ85" s="116" t="s">
        <v>637</v>
      </c>
      <c r="BA85" s="116"/>
      <c r="BB85" s="113"/>
    </row>
    <row r="86" spans="1:54" s="111" customFormat="1" ht="12.75" customHeight="1">
      <c r="A86" s="116" t="s">
        <v>3052</v>
      </c>
      <c r="B86" s="118" t="s">
        <v>3052</v>
      </c>
      <c r="C86" s="116" t="s">
        <v>3053</v>
      </c>
      <c r="D86" s="116" t="s">
        <v>3053</v>
      </c>
      <c r="E86" s="116" t="s">
        <v>3054</v>
      </c>
      <c r="F86" s="116"/>
      <c r="G86" s="116" t="s">
        <v>3055</v>
      </c>
      <c r="H86" s="116"/>
      <c r="I86" s="116" t="s">
        <v>3056</v>
      </c>
      <c r="J86" s="116" t="s">
        <v>3057</v>
      </c>
      <c r="K86" s="116" t="s">
        <v>3058</v>
      </c>
      <c r="L86" s="116" t="s">
        <v>3054</v>
      </c>
      <c r="M86" s="116" t="s">
        <v>3059</v>
      </c>
      <c r="N86" s="116" t="s">
        <v>3060</v>
      </c>
      <c r="O86" s="116" t="s">
        <v>3061</v>
      </c>
      <c r="P86" s="116" t="s">
        <v>3062</v>
      </c>
      <c r="Q86" s="116" t="s">
        <v>3063</v>
      </c>
      <c r="R86" s="116" t="s">
        <v>3064</v>
      </c>
      <c r="S86" s="116" t="s">
        <v>3065</v>
      </c>
      <c r="T86" s="116"/>
      <c r="U86" s="116" t="s">
        <v>3066</v>
      </c>
      <c r="V86" s="116"/>
      <c r="W86" s="116" t="s">
        <v>3067</v>
      </c>
      <c r="X86" s="116" t="s">
        <v>3068</v>
      </c>
      <c r="Y86" s="116" t="s">
        <v>2967</v>
      </c>
      <c r="Z86" s="116"/>
      <c r="AA86" s="116"/>
      <c r="AB86" s="116" t="s">
        <v>3069</v>
      </c>
      <c r="AC86" s="116" t="s">
        <v>3070</v>
      </c>
      <c r="AD86" s="116" t="s">
        <v>3013</v>
      </c>
      <c r="AE86" s="116" t="s">
        <v>3071</v>
      </c>
      <c r="AF86" s="116" t="s">
        <v>3072</v>
      </c>
      <c r="AG86" s="116"/>
      <c r="AH86" s="116" t="s">
        <v>3054</v>
      </c>
      <c r="AI86" s="116" t="s">
        <v>3073</v>
      </c>
      <c r="AJ86" s="116"/>
      <c r="AK86" s="116" t="s">
        <v>3074</v>
      </c>
      <c r="AL86" s="116" t="s">
        <v>3054</v>
      </c>
      <c r="AM86" s="116"/>
      <c r="AN86" s="116" t="s">
        <v>3075</v>
      </c>
      <c r="AO86" s="116" t="s">
        <v>3076</v>
      </c>
      <c r="AP86" s="116" t="s">
        <v>3077</v>
      </c>
      <c r="AQ86" s="116"/>
      <c r="AR86" s="116"/>
      <c r="AS86" s="116" t="s">
        <v>3054</v>
      </c>
      <c r="AT86" s="116" t="s">
        <v>3060</v>
      </c>
      <c r="AU86" s="116" t="s">
        <v>3078</v>
      </c>
      <c r="AV86" s="116"/>
      <c r="AW86" s="116" t="s">
        <v>3079</v>
      </c>
      <c r="AX86" s="116"/>
      <c r="AY86" s="116" t="s">
        <v>3053</v>
      </c>
      <c r="AZ86" s="116" t="s">
        <v>3054</v>
      </c>
      <c r="BA86" s="116"/>
      <c r="BB86" s="113"/>
    </row>
    <row r="87" spans="1:54" s="111" customFormat="1" ht="12.75" customHeight="1">
      <c r="A87" s="116" t="s">
        <v>3080</v>
      </c>
      <c r="B87" s="118" t="s">
        <v>3080</v>
      </c>
      <c r="C87" s="116" t="s">
        <v>2072</v>
      </c>
      <c r="D87" s="116"/>
      <c r="E87" s="116"/>
      <c r="F87" s="116"/>
      <c r="G87" s="116"/>
      <c r="H87" s="116"/>
      <c r="I87" s="116"/>
      <c r="J87" s="116"/>
      <c r="K87" s="116"/>
      <c r="L87" s="116"/>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116"/>
      <c r="AK87" s="116"/>
      <c r="AL87" s="116"/>
      <c r="AM87" s="116" t="s">
        <v>3081</v>
      </c>
      <c r="AN87" s="116"/>
      <c r="AO87" s="116"/>
      <c r="AP87" s="116"/>
      <c r="AQ87" s="116"/>
      <c r="AR87" s="116"/>
      <c r="AS87" s="116"/>
      <c r="AT87" s="116"/>
      <c r="AU87" s="116"/>
      <c r="AV87" s="116"/>
      <c r="AW87" s="116"/>
      <c r="AX87" s="116"/>
      <c r="AY87" s="116"/>
      <c r="AZ87" s="116"/>
      <c r="BA87" s="116"/>
      <c r="BB87" s="113"/>
    </row>
    <row r="88" spans="1:54" s="111" customFormat="1" ht="12.75" customHeight="1">
      <c r="A88" s="116" t="s">
        <v>3082</v>
      </c>
      <c r="B88" s="118" t="s">
        <v>3082</v>
      </c>
      <c r="C88" s="116" t="s">
        <v>2081</v>
      </c>
      <c r="D88" s="116"/>
      <c r="E88" s="116"/>
      <c r="F88" s="116"/>
      <c r="G88" s="116"/>
      <c r="H88" s="116"/>
      <c r="I88" s="116"/>
      <c r="J88" s="116"/>
      <c r="K88" s="116"/>
      <c r="L88" s="116"/>
      <c r="M88" s="116"/>
      <c r="N88" s="116"/>
      <c r="O88" s="116"/>
      <c r="P88" s="116"/>
      <c r="Q88" s="116"/>
      <c r="R88" s="116"/>
      <c r="S88" s="116"/>
      <c r="T88" s="116"/>
      <c r="U88" s="116"/>
      <c r="V88" s="116"/>
      <c r="W88" s="116"/>
      <c r="X88" s="116"/>
      <c r="Y88" s="116"/>
      <c r="Z88" s="116"/>
      <c r="AA88" s="116"/>
      <c r="AB88" s="116"/>
      <c r="AC88" s="116"/>
      <c r="AD88" s="116"/>
      <c r="AE88" s="116"/>
      <c r="AF88" s="116"/>
      <c r="AG88" s="116"/>
      <c r="AH88" s="116"/>
      <c r="AI88" s="116"/>
      <c r="AJ88" s="116"/>
      <c r="AK88" s="116"/>
      <c r="AL88" s="116"/>
      <c r="AM88" s="116" t="s">
        <v>3083</v>
      </c>
      <c r="AN88" s="116"/>
      <c r="AO88" s="116"/>
      <c r="AP88" s="116"/>
      <c r="AQ88" s="116"/>
      <c r="AR88" s="116"/>
      <c r="AS88" s="116"/>
      <c r="AT88" s="116"/>
      <c r="AU88" s="116"/>
      <c r="AV88" s="116"/>
      <c r="AW88" s="116"/>
      <c r="AX88" s="116"/>
      <c r="AY88" s="116"/>
      <c r="AZ88" s="116"/>
      <c r="BA88" s="116"/>
      <c r="BB88" s="113"/>
    </row>
    <row r="89" spans="1:54" s="111" customFormat="1" ht="12.75" customHeight="1">
      <c r="A89" s="116" t="s">
        <v>3084</v>
      </c>
      <c r="B89" s="118" t="s">
        <v>3084</v>
      </c>
      <c r="C89" s="116" t="s">
        <v>3085</v>
      </c>
      <c r="D89" s="116"/>
      <c r="E89" s="116"/>
      <c r="F89" s="116"/>
      <c r="G89" s="116"/>
      <c r="H89" s="116"/>
      <c r="I89" s="116"/>
      <c r="J89" s="116"/>
      <c r="K89" s="116"/>
      <c r="L89" s="116"/>
      <c r="M89" s="116"/>
      <c r="N89" s="116"/>
      <c r="O89" s="116"/>
      <c r="P89" s="116"/>
      <c r="Q89" s="116"/>
      <c r="R89" s="116"/>
      <c r="S89" s="116"/>
      <c r="T89" s="116"/>
      <c r="U89" s="116"/>
      <c r="V89" s="116"/>
      <c r="W89" s="116"/>
      <c r="X89" s="116"/>
      <c r="Y89" s="116"/>
      <c r="Z89" s="116"/>
      <c r="AA89" s="116"/>
      <c r="AB89" s="116"/>
      <c r="AC89" s="116"/>
      <c r="AD89" s="116"/>
      <c r="AE89" s="116"/>
      <c r="AF89" s="116"/>
      <c r="AG89" s="116"/>
      <c r="AH89" s="116"/>
      <c r="AI89" s="116"/>
      <c r="AJ89" s="116"/>
      <c r="AK89" s="116"/>
      <c r="AL89" s="116"/>
      <c r="AM89" s="116"/>
      <c r="AN89" s="116"/>
      <c r="AO89" s="116"/>
      <c r="AP89" s="116"/>
      <c r="AQ89" s="116"/>
      <c r="AR89" s="116"/>
      <c r="AS89" s="116" t="s">
        <v>3086</v>
      </c>
      <c r="AT89" s="116"/>
      <c r="AU89" s="116"/>
      <c r="AV89" s="116"/>
      <c r="AW89" s="116"/>
      <c r="AX89" s="116"/>
      <c r="AY89" s="116"/>
      <c r="AZ89" s="116"/>
      <c r="BA89" s="116"/>
      <c r="BB89" s="113"/>
    </row>
    <row r="90" spans="1:54" s="111" customFormat="1" ht="12.75" customHeight="1">
      <c r="A90" s="116" t="s">
        <v>3087</v>
      </c>
      <c r="B90" s="118" t="s">
        <v>3087</v>
      </c>
      <c r="C90" s="116" t="s">
        <v>3088</v>
      </c>
      <c r="D90" s="116"/>
      <c r="E90" s="116"/>
      <c r="F90" s="116"/>
      <c r="G90" s="116"/>
      <c r="H90" s="116"/>
      <c r="I90" s="116" t="s">
        <v>3089</v>
      </c>
      <c r="J90" s="116"/>
      <c r="K90" s="116" t="s">
        <v>3090</v>
      </c>
      <c r="L90" s="116"/>
      <c r="M90" s="116"/>
      <c r="N90" s="116"/>
      <c r="O90" s="116"/>
      <c r="P90" s="116" t="s">
        <v>3091</v>
      </c>
      <c r="Q90" s="116"/>
      <c r="R90" s="116"/>
      <c r="S90" s="116"/>
      <c r="T90" s="116"/>
      <c r="U90" s="116" t="s">
        <v>3092</v>
      </c>
      <c r="V90" s="116"/>
      <c r="W90" s="116" t="s">
        <v>3093</v>
      </c>
      <c r="X90" s="116" t="s">
        <v>3094</v>
      </c>
      <c r="Y90" s="116" t="s">
        <v>3095</v>
      </c>
      <c r="Z90" s="116"/>
      <c r="AA90" s="116"/>
      <c r="AB90" s="116"/>
      <c r="AC90" s="116" t="s">
        <v>3096</v>
      </c>
      <c r="AD90" s="116"/>
      <c r="AE90" s="116" t="s">
        <v>1696</v>
      </c>
      <c r="AF90" s="116"/>
      <c r="AG90" s="116"/>
      <c r="AH90" s="116" t="s">
        <v>1948</v>
      </c>
      <c r="AI90" s="116"/>
      <c r="AJ90" s="116"/>
      <c r="AK90" s="116"/>
      <c r="AL90" s="116" t="s">
        <v>1948</v>
      </c>
      <c r="AM90" s="116" t="s">
        <v>3097</v>
      </c>
      <c r="AN90" s="116" t="s">
        <v>3098</v>
      </c>
      <c r="AO90" s="116" t="s">
        <v>3029</v>
      </c>
      <c r="AP90" s="116"/>
      <c r="AQ90" s="116"/>
      <c r="AR90" s="116"/>
      <c r="AS90" s="116"/>
      <c r="AT90" s="116"/>
      <c r="AU90" s="116"/>
      <c r="AV90" s="116"/>
      <c r="AW90" s="116" t="s">
        <v>3099</v>
      </c>
      <c r="AX90" s="116"/>
      <c r="AY90" s="116"/>
      <c r="AZ90" s="116"/>
      <c r="BA90" s="116"/>
      <c r="BB90" s="113"/>
    </row>
    <row r="91" spans="1:54" s="111" customFormat="1" ht="12.75" customHeight="1">
      <c r="A91" s="116" t="s">
        <v>3100</v>
      </c>
      <c r="B91" s="118" t="s">
        <v>3100</v>
      </c>
      <c r="C91" s="116" t="s">
        <v>3101</v>
      </c>
      <c r="D91" s="116"/>
      <c r="E91" s="116"/>
      <c r="F91" s="116"/>
      <c r="G91" s="116"/>
      <c r="H91" s="116"/>
      <c r="I91" s="116" t="s">
        <v>3102</v>
      </c>
      <c r="J91" s="116"/>
      <c r="K91" s="116" t="s">
        <v>3103</v>
      </c>
      <c r="L91" s="116"/>
      <c r="M91" s="116"/>
      <c r="N91" s="116"/>
      <c r="O91" s="116"/>
      <c r="P91" s="116" t="s">
        <v>3104</v>
      </c>
      <c r="Q91" s="116"/>
      <c r="R91" s="116"/>
      <c r="S91" s="116"/>
      <c r="T91" s="116"/>
      <c r="U91" s="116" t="s">
        <v>3105</v>
      </c>
      <c r="V91" s="116"/>
      <c r="W91" s="116" t="s">
        <v>3106</v>
      </c>
      <c r="X91" s="116" t="s">
        <v>2967</v>
      </c>
      <c r="Y91" s="116" t="s">
        <v>2967</v>
      </c>
      <c r="Z91" s="116"/>
      <c r="AA91" s="116"/>
      <c r="AB91" s="116"/>
      <c r="AC91" s="116" t="s">
        <v>3107</v>
      </c>
      <c r="AD91" s="116"/>
      <c r="AE91" s="116" t="s">
        <v>3108</v>
      </c>
      <c r="AF91" s="116"/>
      <c r="AG91" s="116"/>
      <c r="AH91" s="116" t="s">
        <v>3109</v>
      </c>
      <c r="AI91" s="116"/>
      <c r="AJ91" s="116"/>
      <c r="AK91" s="116"/>
      <c r="AL91" s="116" t="s">
        <v>3109</v>
      </c>
      <c r="AM91" s="116"/>
      <c r="AN91" s="116" t="s">
        <v>3110</v>
      </c>
      <c r="AO91" s="116" t="s">
        <v>3055</v>
      </c>
      <c r="AP91" s="116"/>
      <c r="AQ91" s="116"/>
      <c r="AR91" s="116"/>
      <c r="AS91" s="116"/>
      <c r="AT91" s="116"/>
      <c r="AU91" s="116"/>
      <c r="AV91" s="116"/>
      <c r="AW91" s="116" t="s">
        <v>3111</v>
      </c>
      <c r="AX91" s="116"/>
      <c r="AY91" s="116"/>
      <c r="AZ91" s="116"/>
      <c r="BA91" s="116"/>
      <c r="BB91" s="113"/>
    </row>
    <row r="92" spans="1:54" s="111" customFormat="1" ht="12.75" customHeight="1">
      <c r="A92" s="116" t="s">
        <v>3112</v>
      </c>
      <c r="B92" s="118" t="s">
        <v>3112</v>
      </c>
      <c r="C92" s="116" t="s">
        <v>2072</v>
      </c>
      <c r="D92" s="116"/>
      <c r="E92" s="116"/>
      <c r="F92" s="116"/>
      <c r="G92" s="116"/>
      <c r="H92" s="116"/>
      <c r="I92" s="116"/>
      <c r="J92" s="116"/>
      <c r="K92" s="116"/>
      <c r="L92" s="116"/>
      <c r="M92" s="116"/>
      <c r="N92" s="116"/>
      <c r="O92" s="116"/>
      <c r="P92" s="116"/>
      <c r="Q92" s="116"/>
      <c r="R92" s="116"/>
      <c r="S92" s="116"/>
      <c r="T92" s="116"/>
      <c r="U92" s="116"/>
      <c r="V92" s="116"/>
      <c r="W92" s="116"/>
      <c r="X92" s="116"/>
      <c r="Y92" s="116"/>
      <c r="Z92" s="116"/>
      <c r="AA92" s="116"/>
      <c r="AB92" s="116"/>
      <c r="AC92" s="116"/>
      <c r="AD92" s="116"/>
      <c r="AE92" s="116"/>
      <c r="AF92" s="116"/>
      <c r="AG92" s="116"/>
      <c r="AH92" s="116"/>
      <c r="AI92" s="116"/>
      <c r="AJ92" s="116"/>
      <c r="AK92" s="116"/>
      <c r="AL92" s="116"/>
      <c r="AM92" s="116" t="s">
        <v>3113</v>
      </c>
      <c r="AN92" s="116"/>
      <c r="AO92" s="116"/>
      <c r="AP92" s="116"/>
      <c r="AQ92" s="116"/>
      <c r="AR92" s="116"/>
      <c r="AS92" s="116"/>
      <c r="AT92" s="116"/>
      <c r="AU92" s="116"/>
      <c r="AV92" s="116"/>
      <c r="AW92" s="116"/>
      <c r="AX92" s="116"/>
      <c r="AY92" s="116"/>
      <c r="AZ92" s="116"/>
      <c r="BA92" s="116"/>
      <c r="BB92" s="113"/>
    </row>
    <row r="93" spans="1:54" s="111" customFormat="1" ht="12.75" customHeight="1">
      <c r="A93" s="116" t="s">
        <v>3114</v>
      </c>
      <c r="B93" s="118" t="s">
        <v>3114</v>
      </c>
      <c r="C93" s="116" t="s">
        <v>2081</v>
      </c>
      <c r="D93" s="116"/>
      <c r="E93" s="116"/>
      <c r="F93" s="116"/>
      <c r="G93" s="116"/>
      <c r="H93" s="116"/>
      <c r="I93" s="116"/>
      <c r="J93" s="116"/>
      <c r="K93" s="116"/>
      <c r="L93" s="116"/>
      <c r="M93" s="116"/>
      <c r="N93" s="116"/>
      <c r="O93" s="116"/>
      <c r="P93" s="116"/>
      <c r="Q93" s="116"/>
      <c r="R93" s="116"/>
      <c r="S93" s="116"/>
      <c r="T93" s="116"/>
      <c r="U93" s="116"/>
      <c r="V93" s="116"/>
      <c r="W93" s="116"/>
      <c r="X93" s="116"/>
      <c r="Y93" s="116"/>
      <c r="Z93" s="116"/>
      <c r="AA93" s="116"/>
      <c r="AB93" s="116"/>
      <c r="AC93" s="116"/>
      <c r="AD93" s="116"/>
      <c r="AE93" s="116"/>
      <c r="AF93" s="116"/>
      <c r="AG93" s="116"/>
      <c r="AH93" s="116"/>
      <c r="AI93" s="116"/>
      <c r="AJ93" s="116"/>
      <c r="AK93" s="116"/>
      <c r="AL93" s="116"/>
      <c r="AM93" s="116" t="s">
        <v>3115</v>
      </c>
      <c r="AN93" s="116"/>
      <c r="AO93" s="116"/>
      <c r="AP93" s="116"/>
      <c r="AQ93" s="116"/>
      <c r="AR93" s="116"/>
      <c r="AS93" s="116"/>
      <c r="AT93" s="116"/>
      <c r="AU93" s="116"/>
      <c r="AV93" s="116"/>
      <c r="AW93" s="116"/>
      <c r="AX93" s="116"/>
      <c r="AY93" s="116"/>
      <c r="AZ93" s="116"/>
      <c r="BA93" s="116"/>
      <c r="BB93" s="113"/>
    </row>
    <row r="94" spans="1:54" s="111" customFormat="1" ht="12.75" customHeight="1">
      <c r="A94" s="116" t="s">
        <v>3116</v>
      </c>
      <c r="B94" s="118" t="s">
        <v>3116</v>
      </c>
      <c r="C94" s="116" t="s">
        <v>3085</v>
      </c>
      <c r="D94" s="116"/>
      <c r="E94" s="116"/>
      <c r="F94" s="116"/>
      <c r="G94" s="116"/>
      <c r="H94" s="116"/>
      <c r="I94" s="116"/>
      <c r="J94" s="116"/>
      <c r="K94" s="116"/>
      <c r="L94" s="116"/>
      <c r="M94" s="116"/>
      <c r="N94" s="116"/>
      <c r="O94" s="116"/>
      <c r="P94" s="116"/>
      <c r="Q94" s="116"/>
      <c r="R94" s="116"/>
      <c r="S94" s="116"/>
      <c r="T94" s="116"/>
      <c r="U94" s="116"/>
      <c r="V94" s="116"/>
      <c r="W94" s="116"/>
      <c r="X94" s="116"/>
      <c r="Y94" s="116"/>
      <c r="Z94" s="116"/>
      <c r="AA94" s="116"/>
      <c r="AB94" s="116"/>
      <c r="AC94" s="116"/>
      <c r="AD94" s="116"/>
      <c r="AE94" s="116"/>
      <c r="AF94" s="116"/>
      <c r="AG94" s="116"/>
      <c r="AH94" s="116"/>
      <c r="AI94" s="116"/>
      <c r="AJ94" s="116"/>
      <c r="AK94" s="116"/>
      <c r="AL94" s="116"/>
      <c r="AM94" s="116"/>
      <c r="AN94" s="116"/>
      <c r="AO94" s="116"/>
      <c r="AP94" s="116"/>
      <c r="AQ94" s="116"/>
      <c r="AR94" s="116"/>
      <c r="AS94" s="116"/>
      <c r="AT94" s="116"/>
      <c r="AU94" s="116"/>
      <c r="AV94" s="116"/>
      <c r="AW94" s="116"/>
      <c r="AX94" s="116"/>
      <c r="AY94" s="116"/>
      <c r="AZ94" s="116"/>
      <c r="BA94" s="116"/>
      <c r="BB94" s="113"/>
    </row>
    <row r="95" spans="1:54" s="111" customFormat="1" ht="12.75" customHeight="1">
      <c r="A95" s="116" t="s">
        <v>3117</v>
      </c>
      <c r="B95" s="118" t="s">
        <v>3117</v>
      </c>
      <c r="C95" s="116" t="s">
        <v>2066</v>
      </c>
      <c r="D95" s="116"/>
      <c r="E95" s="116"/>
      <c r="F95" s="116"/>
      <c r="G95" s="116"/>
      <c r="H95" s="116"/>
      <c r="I95" s="116"/>
      <c r="J95" s="116"/>
      <c r="K95" s="116"/>
      <c r="L95" s="116"/>
      <c r="M95" s="116"/>
      <c r="N95" s="116"/>
      <c r="O95" s="116"/>
      <c r="P95" s="116" t="s">
        <v>3118</v>
      </c>
      <c r="Q95" s="116"/>
      <c r="R95" s="116"/>
      <c r="S95" s="116"/>
      <c r="T95" s="116"/>
      <c r="U95" s="116"/>
      <c r="V95" s="116"/>
      <c r="W95" s="116" t="s">
        <v>3119</v>
      </c>
      <c r="X95" s="116" t="s">
        <v>3119</v>
      </c>
      <c r="Y95" s="116" t="s">
        <v>2067</v>
      </c>
      <c r="Z95" s="116"/>
      <c r="AA95" s="116"/>
      <c r="AB95" s="116"/>
      <c r="AC95" s="116" t="s">
        <v>3120</v>
      </c>
      <c r="AD95" s="116"/>
      <c r="AE95" s="116"/>
      <c r="AF95" s="116"/>
      <c r="AG95" s="116"/>
      <c r="AH95" s="116"/>
      <c r="AI95" s="116"/>
      <c r="AJ95" s="116"/>
      <c r="AK95" s="116"/>
      <c r="AL95" s="116"/>
      <c r="AM95" s="116"/>
      <c r="AN95" s="116" t="s">
        <v>3121</v>
      </c>
      <c r="AO95" s="116"/>
      <c r="AP95" s="116"/>
      <c r="AQ95" s="116"/>
      <c r="AR95" s="116"/>
      <c r="AS95" s="116"/>
      <c r="AT95" s="116"/>
      <c r="AU95" s="116"/>
      <c r="AV95" s="116"/>
      <c r="AW95" s="116" t="s">
        <v>3122</v>
      </c>
      <c r="AX95" s="116"/>
      <c r="AY95" s="116"/>
      <c r="AZ95" s="116"/>
      <c r="BA95" s="116"/>
      <c r="BB95" s="113"/>
    </row>
    <row r="96" spans="1:54" s="111" customFormat="1" ht="12.75" customHeight="1">
      <c r="A96" s="116" t="s">
        <v>3123</v>
      </c>
      <c r="B96" s="118" t="s">
        <v>3123</v>
      </c>
      <c r="C96" s="116" t="s">
        <v>3053</v>
      </c>
      <c r="D96" s="116"/>
      <c r="E96" s="116"/>
      <c r="F96" s="116"/>
      <c r="G96" s="116"/>
      <c r="H96" s="116"/>
      <c r="I96" s="116"/>
      <c r="J96" s="116"/>
      <c r="K96" s="116"/>
      <c r="L96" s="116"/>
      <c r="M96" s="116"/>
      <c r="N96" s="116"/>
      <c r="O96" s="116"/>
      <c r="P96" s="116" t="s">
        <v>3124</v>
      </c>
      <c r="Q96" s="116"/>
      <c r="R96" s="116"/>
      <c r="S96" s="116"/>
      <c r="T96" s="116"/>
      <c r="U96" s="116"/>
      <c r="V96" s="116"/>
      <c r="W96" s="116" t="s">
        <v>2967</v>
      </c>
      <c r="X96" s="116" t="s">
        <v>3125</v>
      </c>
      <c r="Y96" s="116" t="s">
        <v>2067</v>
      </c>
      <c r="Z96" s="116"/>
      <c r="AA96" s="116"/>
      <c r="AB96" s="116"/>
      <c r="AC96" s="116" t="s">
        <v>3126</v>
      </c>
      <c r="AD96" s="116"/>
      <c r="AE96" s="116"/>
      <c r="AF96" s="116"/>
      <c r="AG96" s="116"/>
      <c r="AH96" s="116"/>
      <c r="AI96" s="116"/>
      <c r="AJ96" s="116"/>
      <c r="AK96" s="116"/>
      <c r="AL96" s="116"/>
      <c r="AM96" s="116"/>
      <c r="AN96" s="116" t="s">
        <v>3127</v>
      </c>
      <c r="AO96" s="116"/>
      <c r="AP96" s="116"/>
      <c r="AQ96" s="116"/>
      <c r="AR96" s="116"/>
      <c r="AS96" s="116"/>
      <c r="AT96" s="116"/>
      <c r="AU96" s="116"/>
      <c r="AV96" s="116"/>
      <c r="AW96" s="116" t="s">
        <v>3128</v>
      </c>
      <c r="AX96" s="116"/>
      <c r="AY96" s="116"/>
      <c r="AZ96" s="116"/>
      <c r="BA96" s="116"/>
      <c r="BB96" s="113"/>
    </row>
    <row r="97" spans="1:54" s="111" customFormat="1" ht="12.75" customHeight="1">
      <c r="A97" s="116" t="s">
        <v>3129</v>
      </c>
      <c r="B97" s="118" t="s">
        <v>3129</v>
      </c>
      <c r="C97" s="116" t="s">
        <v>1714</v>
      </c>
      <c r="D97" s="116"/>
      <c r="E97" s="116"/>
      <c r="F97" s="116"/>
      <c r="G97" s="116"/>
      <c r="H97" s="116"/>
      <c r="I97" s="116"/>
      <c r="J97" s="116"/>
      <c r="K97" s="116"/>
      <c r="L97" s="116"/>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3"/>
    </row>
    <row r="98" spans="1:54" s="111" customFormat="1" ht="12.75" customHeight="1">
      <c r="A98" s="116" t="s">
        <v>3130</v>
      </c>
      <c r="B98" s="118" t="s">
        <v>3130</v>
      </c>
      <c r="C98" s="116" t="s">
        <v>1747</v>
      </c>
      <c r="D98" s="116"/>
      <c r="E98" s="116"/>
      <c r="F98" s="116"/>
      <c r="G98" s="116"/>
      <c r="H98" s="116"/>
      <c r="I98" s="116"/>
      <c r="J98" s="116"/>
      <c r="K98" s="116"/>
      <c r="L98" s="116"/>
      <c r="M98" s="116"/>
      <c r="N98" s="116"/>
      <c r="O98" s="116"/>
      <c r="P98" s="116"/>
      <c r="Q98" s="116"/>
      <c r="R98" s="116"/>
      <c r="S98" s="116"/>
      <c r="T98" s="116"/>
      <c r="U98" s="116"/>
      <c r="V98" s="116"/>
      <c r="W98" s="116"/>
      <c r="X98" s="116"/>
      <c r="Y98" s="116"/>
      <c r="Z98" s="116"/>
      <c r="AA98" s="116"/>
      <c r="AB98" s="116"/>
      <c r="AC98" s="116"/>
      <c r="AD98" s="116"/>
      <c r="AE98" s="116"/>
      <c r="AF98" s="116"/>
      <c r="AG98" s="116"/>
      <c r="AH98" s="116"/>
      <c r="AI98" s="116"/>
      <c r="AJ98" s="116"/>
      <c r="AK98" s="116"/>
      <c r="AL98" s="116"/>
      <c r="AM98" s="116"/>
      <c r="AN98" s="116"/>
      <c r="AO98" s="116"/>
      <c r="AP98" s="116"/>
      <c r="AQ98" s="116"/>
      <c r="AR98" s="116"/>
      <c r="AS98" s="116"/>
      <c r="AT98" s="116"/>
      <c r="AU98" s="116"/>
      <c r="AV98" s="116"/>
      <c r="AW98" s="116"/>
      <c r="AX98" s="116"/>
      <c r="AY98" s="116"/>
      <c r="AZ98" s="116"/>
      <c r="BA98" s="116"/>
      <c r="BB98" s="113"/>
    </row>
    <row r="99" spans="1:54" s="111" customFormat="1" ht="12.75" customHeight="1">
      <c r="A99" s="116" t="s">
        <v>3131</v>
      </c>
      <c r="B99" s="118" t="s">
        <v>3131</v>
      </c>
      <c r="C99" s="116" t="s">
        <v>2974</v>
      </c>
      <c r="D99" s="116"/>
      <c r="E99" s="116"/>
      <c r="F99" s="116"/>
      <c r="G99" s="116"/>
      <c r="H99" s="116"/>
      <c r="I99" s="116"/>
      <c r="J99" s="116"/>
      <c r="K99" s="116"/>
      <c r="L99" s="116"/>
      <c r="M99" s="116"/>
      <c r="N99" s="116"/>
      <c r="O99" s="116"/>
      <c r="P99" s="116"/>
      <c r="Q99" s="116"/>
      <c r="R99" s="116"/>
      <c r="S99" s="116"/>
      <c r="T99" s="116"/>
      <c r="U99" s="116"/>
      <c r="V99" s="116"/>
      <c r="W99" s="116"/>
      <c r="X99" s="116"/>
      <c r="Y99" s="116"/>
      <c r="Z99" s="116"/>
      <c r="AA99" s="116"/>
      <c r="AB99" s="116"/>
      <c r="AC99" s="116"/>
      <c r="AD99" s="116"/>
      <c r="AE99" s="116"/>
      <c r="AF99" s="116"/>
      <c r="AG99" s="116"/>
      <c r="AH99" s="116"/>
      <c r="AI99" s="116"/>
      <c r="AJ99" s="116"/>
      <c r="AK99" s="116"/>
      <c r="AL99" s="116"/>
      <c r="AM99" s="116"/>
      <c r="AN99" s="116"/>
      <c r="AO99" s="116"/>
      <c r="AP99" s="116"/>
      <c r="AQ99" s="116"/>
      <c r="AR99" s="116"/>
      <c r="AS99" s="116"/>
      <c r="AT99" s="116"/>
      <c r="AU99" s="116"/>
      <c r="AV99" s="116"/>
      <c r="AW99" s="116"/>
      <c r="AX99" s="116"/>
      <c r="AY99" s="116"/>
      <c r="AZ99" s="116"/>
      <c r="BA99" s="116"/>
      <c r="BB99" s="113"/>
    </row>
    <row r="100" spans="1:54" s="111" customFormat="1" ht="12.75" customHeight="1">
      <c r="A100" s="116" t="s">
        <v>3132</v>
      </c>
      <c r="B100" s="118" t="s">
        <v>3132</v>
      </c>
      <c r="C100" s="116" t="s">
        <v>1689</v>
      </c>
      <c r="D100" s="116"/>
      <c r="E100" s="116"/>
      <c r="F100" s="116"/>
      <c r="G100" s="116"/>
      <c r="H100" s="116"/>
      <c r="I100" s="116"/>
      <c r="J100" s="116"/>
      <c r="K100" s="116"/>
      <c r="L100" s="116"/>
      <c r="M100" s="116"/>
      <c r="N100" s="116"/>
      <c r="O100" s="116"/>
      <c r="P100" s="116" t="s">
        <v>3133</v>
      </c>
      <c r="Q100" s="116"/>
      <c r="R100" s="116"/>
      <c r="S100" s="116"/>
      <c r="T100" s="116"/>
      <c r="U100" s="116"/>
      <c r="V100" s="116"/>
      <c r="W100" s="116" t="s">
        <v>3134</v>
      </c>
      <c r="X100" s="116" t="s">
        <v>3135</v>
      </c>
      <c r="Y100" s="116"/>
      <c r="Z100" s="116"/>
      <c r="AA100" s="116"/>
      <c r="AB100" s="116"/>
      <c r="AC100" s="116"/>
      <c r="AD100" s="116"/>
      <c r="AE100" s="116"/>
      <c r="AF100" s="116"/>
      <c r="AG100" s="116"/>
      <c r="AH100" s="116"/>
      <c r="AI100" s="116"/>
      <c r="AJ100" s="116"/>
      <c r="AK100" s="116"/>
      <c r="AL100" s="116"/>
      <c r="AM100" s="116"/>
      <c r="AN100" s="116"/>
      <c r="AO100" s="116"/>
      <c r="AP100" s="116"/>
      <c r="AQ100" s="116"/>
      <c r="AR100" s="116"/>
      <c r="AS100" s="116"/>
      <c r="AT100" s="116"/>
      <c r="AU100" s="116"/>
      <c r="AV100" s="116"/>
      <c r="AW100" s="116"/>
      <c r="AX100" s="116"/>
      <c r="AY100" s="116"/>
      <c r="AZ100" s="116"/>
      <c r="BA100" s="116"/>
      <c r="BB100" s="113"/>
    </row>
    <row r="101" spans="1:54" s="111" customFormat="1" ht="12.75" customHeight="1">
      <c r="A101" s="116" t="s">
        <v>3136</v>
      </c>
      <c r="B101" s="118" t="s">
        <v>3136</v>
      </c>
      <c r="C101" s="116" t="s">
        <v>2965</v>
      </c>
      <c r="D101" s="116"/>
      <c r="E101" s="116"/>
      <c r="F101" s="116"/>
      <c r="G101" s="116"/>
      <c r="H101" s="116"/>
      <c r="I101" s="116"/>
      <c r="J101" s="116"/>
      <c r="K101" s="116"/>
      <c r="L101" s="116"/>
      <c r="M101" s="116"/>
      <c r="N101" s="116"/>
      <c r="O101" s="116"/>
      <c r="P101" s="116" t="s">
        <v>3137</v>
      </c>
      <c r="Q101" s="116"/>
      <c r="R101" s="116"/>
      <c r="S101" s="116"/>
      <c r="T101" s="116"/>
      <c r="U101" s="116"/>
      <c r="V101" s="116"/>
      <c r="W101" s="116" t="s">
        <v>3138</v>
      </c>
      <c r="X101" s="116" t="s">
        <v>2967</v>
      </c>
      <c r="Y101" s="116"/>
      <c r="Z101" s="116"/>
      <c r="AA101" s="116"/>
      <c r="AB101" s="116"/>
      <c r="AC101" s="116"/>
      <c r="AD101" s="116"/>
      <c r="AE101" s="116"/>
      <c r="AF101" s="116"/>
      <c r="AG101" s="116"/>
      <c r="AH101" s="116"/>
      <c r="AI101" s="116"/>
      <c r="AJ101" s="116"/>
      <c r="AK101" s="116"/>
      <c r="AL101" s="116"/>
      <c r="AM101" s="116"/>
      <c r="AN101" s="116"/>
      <c r="AO101" s="116"/>
      <c r="AP101" s="116"/>
      <c r="AQ101" s="116"/>
      <c r="AR101" s="116"/>
      <c r="AS101" s="116"/>
      <c r="AT101" s="116"/>
      <c r="AU101" s="116"/>
      <c r="AV101" s="116"/>
      <c r="AW101" s="116"/>
      <c r="AX101" s="116"/>
      <c r="AY101" s="116"/>
      <c r="AZ101" s="116"/>
      <c r="BA101" s="116"/>
      <c r="BB101" s="113"/>
    </row>
    <row r="102" spans="1:54" s="111" customFormat="1" ht="12.75" customHeight="1">
      <c r="A102" s="116" t="s">
        <v>3139</v>
      </c>
      <c r="B102" s="118" t="s">
        <v>3139</v>
      </c>
      <c r="C102" s="116" t="s">
        <v>1714</v>
      </c>
      <c r="D102" s="116"/>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c r="AA102" s="116"/>
      <c r="AB102" s="116"/>
      <c r="AC102" s="116"/>
      <c r="AD102" s="116"/>
      <c r="AE102" s="116"/>
      <c r="AF102" s="116"/>
      <c r="AG102" s="116"/>
      <c r="AH102" s="116"/>
      <c r="AI102" s="116"/>
      <c r="AJ102" s="116"/>
      <c r="AK102" s="116"/>
      <c r="AL102" s="116"/>
      <c r="AM102" s="116"/>
      <c r="AN102" s="116"/>
      <c r="AO102" s="116"/>
      <c r="AP102" s="116"/>
      <c r="AQ102" s="116"/>
      <c r="AR102" s="116"/>
      <c r="AS102" s="116"/>
      <c r="AT102" s="116"/>
      <c r="AU102" s="116"/>
      <c r="AV102" s="116"/>
      <c r="AW102" s="116"/>
      <c r="AX102" s="116"/>
      <c r="AY102" s="116"/>
      <c r="AZ102" s="116"/>
      <c r="BA102" s="116"/>
      <c r="BB102" s="113"/>
    </row>
    <row r="103" spans="1:54" s="111" customFormat="1" ht="12.75" customHeight="1">
      <c r="A103" s="116" t="s">
        <v>3140</v>
      </c>
      <c r="B103" s="118" t="s">
        <v>3140</v>
      </c>
      <c r="C103" s="116" t="s">
        <v>1747</v>
      </c>
      <c r="D103" s="116"/>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c r="AK103" s="116"/>
      <c r="AL103" s="116"/>
      <c r="AM103" s="116"/>
      <c r="AN103" s="116"/>
      <c r="AO103" s="116"/>
      <c r="AP103" s="116"/>
      <c r="AQ103" s="116"/>
      <c r="AR103" s="116"/>
      <c r="AS103" s="116"/>
      <c r="AT103" s="116"/>
      <c r="AU103" s="116"/>
      <c r="AV103" s="116"/>
      <c r="AW103" s="116"/>
      <c r="AX103" s="116"/>
      <c r="AY103" s="116"/>
      <c r="AZ103" s="116"/>
      <c r="BA103" s="116"/>
      <c r="BB103" s="113"/>
    </row>
    <row r="104" spans="1:54" s="111" customFormat="1" ht="12.75" customHeight="1">
      <c r="A104" s="116" t="s">
        <v>3141</v>
      </c>
      <c r="B104" s="118" t="s">
        <v>3141</v>
      </c>
      <c r="C104" s="116" t="s">
        <v>2974</v>
      </c>
      <c r="D104" s="116"/>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c r="AK104" s="116"/>
      <c r="AL104" s="116"/>
      <c r="AM104" s="116"/>
      <c r="AN104" s="116"/>
      <c r="AO104" s="116"/>
      <c r="AP104" s="116"/>
      <c r="AQ104" s="116"/>
      <c r="AR104" s="116"/>
      <c r="AS104" s="116"/>
      <c r="AT104" s="116"/>
      <c r="AU104" s="116"/>
      <c r="AV104" s="116"/>
      <c r="AW104" s="116"/>
      <c r="AX104" s="116"/>
      <c r="AY104" s="116"/>
      <c r="AZ104" s="116"/>
      <c r="BA104" s="116"/>
      <c r="BB104" s="113"/>
    </row>
    <row r="105" spans="1:54" s="111" customFormat="1" ht="12.75" customHeight="1">
      <c r="A105" s="116" t="s">
        <v>3142</v>
      </c>
      <c r="B105" s="118" t="s">
        <v>3142</v>
      </c>
      <c r="C105" s="116" t="s">
        <v>2066</v>
      </c>
      <c r="D105" s="116"/>
      <c r="E105" s="116"/>
      <c r="F105" s="116"/>
      <c r="G105" s="116"/>
      <c r="H105" s="116"/>
      <c r="I105" s="116"/>
      <c r="J105" s="116"/>
      <c r="K105" s="116"/>
      <c r="L105" s="116"/>
      <c r="M105" s="116"/>
      <c r="N105" s="116"/>
      <c r="O105" s="116"/>
      <c r="P105" s="116"/>
      <c r="Q105" s="116"/>
      <c r="R105" s="116"/>
      <c r="S105" s="116"/>
      <c r="T105" s="116"/>
      <c r="U105" s="116"/>
      <c r="V105" s="116"/>
      <c r="W105" s="116" t="s">
        <v>1954</v>
      </c>
      <c r="X105" s="116" t="s">
        <v>3093</v>
      </c>
      <c r="Y105" s="116"/>
      <c r="Z105" s="116"/>
      <c r="AA105" s="116"/>
      <c r="AB105" s="116"/>
      <c r="AC105" s="116"/>
      <c r="AD105" s="116"/>
      <c r="AE105" s="116"/>
      <c r="AF105" s="116"/>
      <c r="AG105" s="116"/>
      <c r="AH105" s="116"/>
      <c r="AI105" s="116"/>
      <c r="AJ105" s="116"/>
      <c r="AK105" s="116"/>
      <c r="AL105" s="116"/>
      <c r="AM105" s="116"/>
      <c r="AN105" s="116"/>
      <c r="AO105" s="116"/>
      <c r="AP105" s="116"/>
      <c r="AQ105" s="116"/>
      <c r="AR105" s="116"/>
      <c r="AS105" s="116"/>
      <c r="AT105" s="116"/>
      <c r="AU105" s="116"/>
      <c r="AV105" s="116"/>
      <c r="AW105" s="116"/>
      <c r="AX105" s="116"/>
      <c r="AY105" s="116"/>
      <c r="AZ105" s="116"/>
      <c r="BA105" s="116"/>
      <c r="BB105" s="113"/>
    </row>
    <row r="106" spans="1:54" s="111" customFormat="1" ht="12.75" customHeight="1">
      <c r="A106" s="116" t="s">
        <v>3143</v>
      </c>
      <c r="B106" s="118" t="s">
        <v>3143</v>
      </c>
      <c r="C106" s="116" t="s">
        <v>3053</v>
      </c>
      <c r="D106" s="116"/>
      <c r="E106" s="116"/>
      <c r="F106" s="116"/>
      <c r="G106" s="116"/>
      <c r="H106" s="116"/>
      <c r="I106" s="116"/>
      <c r="J106" s="116"/>
      <c r="K106" s="116"/>
      <c r="L106" s="116"/>
      <c r="M106" s="116"/>
      <c r="N106" s="116"/>
      <c r="O106" s="116"/>
      <c r="P106" s="116"/>
      <c r="Q106" s="116"/>
      <c r="R106" s="116"/>
      <c r="S106" s="116"/>
      <c r="T106" s="116"/>
      <c r="U106" s="116"/>
      <c r="V106" s="116"/>
      <c r="W106" s="116" t="s">
        <v>3144</v>
      </c>
      <c r="X106" s="116" t="s">
        <v>3106</v>
      </c>
      <c r="Y106" s="116"/>
      <c r="Z106" s="116"/>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13"/>
    </row>
    <row r="107" spans="1:54" s="111" customFormat="1" ht="12.75" customHeight="1">
      <c r="A107" s="116" t="s">
        <v>3145</v>
      </c>
      <c r="B107" s="118" t="s">
        <v>3145</v>
      </c>
      <c r="C107" s="116" t="s">
        <v>1714</v>
      </c>
      <c r="D107" s="116"/>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3"/>
    </row>
    <row r="108" spans="1:54" s="111" customFormat="1" ht="12.75" customHeight="1">
      <c r="A108" s="116" t="s">
        <v>3146</v>
      </c>
      <c r="B108" s="118" t="s">
        <v>3146</v>
      </c>
      <c r="C108" s="116" t="s">
        <v>1747</v>
      </c>
      <c r="D108" s="116"/>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c r="AA108" s="116"/>
      <c r="AB108" s="116"/>
      <c r="AC108" s="116"/>
      <c r="AD108" s="116"/>
      <c r="AE108" s="116"/>
      <c r="AF108" s="116"/>
      <c r="AG108" s="116"/>
      <c r="AH108" s="116"/>
      <c r="AI108" s="116"/>
      <c r="AJ108" s="116"/>
      <c r="AK108" s="116"/>
      <c r="AL108" s="116"/>
      <c r="AM108" s="116"/>
      <c r="AN108" s="116"/>
      <c r="AO108" s="116"/>
      <c r="AP108" s="116"/>
      <c r="AQ108" s="116"/>
      <c r="AR108" s="116"/>
      <c r="AS108" s="116"/>
      <c r="AT108" s="116"/>
      <c r="AU108" s="116"/>
      <c r="AV108" s="116"/>
      <c r="AW108" s="116"/>
      <c r="AX108" s="116"/>
      <c r="AY108" s="116"/>
      <c r="AZ108" s="116"/>
      <c r="BA108" s="116"/>
      <c r="BB108" s="113"/>
    </row>
    <row r="109" spans="1:54" s="111" customFormat="1" ht="12.75" customHeight="1">
      <c r="A109" s="116" t="s">
        <v>3147</v>
      </c>
      <c r="B109" s="118" t="s">
        <v>3147</v>
      </c>
      <c r="C109" s="116" t="s">
        <v>2974</v>
      </c>
      <c r="D109" s="116"/>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c r="AK109" s="116"/>
      <c r="AL109" s="116"/>
      <c r="AM109" s="116"/>
      <c r="AN109" s="116"/>
      <c r="AO109" s="116"/>
      <c r="AP109" s="116"/>
      <c r="AQ109" s="116"/>
      <c r="AR109" s="116"/>
      <c r="AS109" s="116"/>
      <c r="AT109" s="116"/>
      <c r="AU109" s="116"/>
      <c r="AV109" s="116"/>
      <c r="AW109" s="116"/>
      <c r="AX109" s="116"/>
      <c r="AY109" s="116"/>
      <c r="AZ109" s="116"/>
      <c r="BA109" s="116"/>
      <c r="BB109" s="113"/>
    </row>
    <row r="110" spans="1:54" s="111" customFormat="1" ht="12.75" customHeight="1">
      <c r="A110" s="116" t="s">
        <v>3148</v>
      </c>
      <c r="B110" s="118" t="s">
        <v>3148</v>
      </c>
      <c r="C110" s="116" t="s">
        <v>2066</v>
      </c>
      <c r="D110" s="116"/>
      <c r="E110" s="116"/>
      <c r="F110" s="116"/>
      <c r="G110" s="116"/>
      <c r="H110" s="116"/>
      <c r="I110" s="116"/>
      <c r="J110" s="116"/>
      <c r="K110" s="116"/>
      <c r="L110" s="116"/>
      <c r="M110" s="116"/>
      <c r="N110" s="116"/>
      <c r="O110" s="116"/>
      <c r="P110" s="116"/>
      <c r="Q110" s="116"/>
      <c r="R110" s="116"/>
      <c r="S110" s="116"/>
      <c r="T110" s="116"/>
      <c r="U110" s="116"/>
      <c r="V110" s="116"/>
      <c r="W110" s="116"/>
      <c r="X110" s="116" t="s">
        <v>3149</v>
      </c>
      <c r="Y110" s="116"/>
      <c r="Z110" s="116"/>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3"/>
    </row>
    <row r="111" spans="1:54" s="111" customFormat="1" ht="12.75" customHeight="1">
      <c r="A111" s="116" t="s">
        <v>3150</v>
      </c>
      <c r="B111" s="118" t="s">
        <v>3150</v>
      </c>
      <c r="C111" s="116" t="s">
        <v>3053</v>
      </c>
      <c r="D111" s="116"/>
      <c r="E111" s="116"/>
      <c r="F111" s="116"/>
      <c r="G111" s="116"/>
      <c r="H111" s="116"/>
      <c r="I111" s="116"/>
      <c r="J111" s="116"/>
      <c r="K111" s="116"/>
      <c r="L111" s="116"/>
      <c r="M111" s="116"/>
      <c r="N111" s="116"/>
      <c r="O111" s="116"/>
      <c r="P111" s="116"/>
      <c r="Q111" s="116"/>
      <c r="R111" s="116"/>
      <c r="S111" s="116"/>
      <c r="T111" s="116"/>
      <c r="U111" s="116"/>
      <c r="V111" s="116"/>
      <c r="W111" s="116"/>
      <c r="X111" s="116" t="s">
        <v>3151</v>
      </c>
      <c r="Y111" s="116"/>
      <c r="Z111" s="116"/>
      <c r="AA111" s="116"/>
      <c r="AB111" s="116"/>
      <c r="AC111" s="116"/>
      <c r="AD111" s="116"/>
      <c r="AE111" s="116"/>
      <c r="AF111" s="116"/>
      <c r="AG111" s="116"/>
      <c r="AH111" s="116"/>
      <c r="AI111" s="116"/>
      <c r="AJ111" s="116"/>
      <c r="AK111" s="116"/>
      <c r="AL111" s="116"/>
      <c r="AM111" s="116"/>
      <c r="AN111" s="116"/>
      <c r="AO111" s="116"/>
      <c r="AP111" s="116"/>
      <c r="AQ111" s="116"/>
      <c r="AR111" s="116"/>
      <c r="AS111" s="116"/>
      <c r="AT111" s="116"/>
      <c r="AU111" s="116"/>
      <c r="AV111" s="116"/>
      <c r="AW111" s="116"/>
      <c r="AX111" s="116"/>
      <c r="AY111" s="116"/>
      <c r="AZ111" s="116"/>
      <c r="BA111" s="116"/>
      <c r="BB111" s="113"/>
    </row>
    <row r="112" spans="1:54" s="111" customFormat="1" ht="12.75" customHeight="1">
      <c r="A112" s="116" t="s">
        <v>3152</v>
      </c>
      <c r="B112" s="118" t="s">
        <v>3152</v>
      </c>
      <c r="C112" s="116" t="s">
        <v>1714</v>
      </c>
      <c r="D112" s="116"/>
      <c r="E112" s="116"/>
      <c r="F112" s="116"/>
      <c r="G112" s="116"/>
      <c r="H112" s="116"/>
      <c r="I112" s="116"/>
      <c r="J112" s="116"/>
      <c r="K112" s="116"/>
      <c r="L112" s="116"/>
      <c r="M112" s="116"/>
      <c r="N112" s="116"/>
      <c r="O112" s="116"/>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c r="AK112" s="116"/>
      <c r="AL112" s="116"/>
      <c r="AM112" s="116"/>
      <c r="AN112" s="116"/>
      <c r="AO112" s="116"/>
      <c r="AP112" s="116"/>
      <c r="AQ112" s="116"/>
      <c r="AR112" s="116"/>
      <c r="AS112" s="116"/>
      <c r="AT112" s="116"/>
      <c r="AU112" s="116"/>
      <c r="AV112" s="116"/>
      <c r="AW112" s="116"/>
      <c r="AX112" s="116"/>
      <c r="AY112" s="116"/>
      <c r="AZ112" s="116"/>
      <c r="BA112" s="116"/>
      <c r="BB112" s="113"/>
    </row>
    <row r="113" spans="1:54" s="111" customFormat="1" ht="12.75" customHeight="1">
      <c r="A113" s="116" t="s">
        <v>3153</v>
      </c>
      <c r="B113" s="118" t="s">
        <v>3153</v>
      </c>
      <c r="C113" s="116" t="s">
        <v>1747</v>
      </c>
      <c r="D113" s="116"/>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c r="AK113" s="116"/>
      <c r="AL113" s="116"/>
      <c r="AM113" s="116"/>
      <c r="AN113" s="116"/>
      <c r="AO113" s="116"/>
      <c r="AP113" s="116"/>
      <c r="AQ113" s="116"/>
      <c r="AR113" s="116"/>
      <c r="AS113" s="116"/>
      <c r="AT113" s="116"/>
      <c r="AU113" s="116"/>
      <c r="AV113" s="116"/>
      <c r="AW113" s="116"/>
      <c r="AX113" s="116"/>
      <c r="AY113" s="116"/>
      <c r="AZ113" s="116"/>
      <c r="BA113" s="116"/>
      <c r="BB113" s="113"/>
    </row>
    <row r="114" spans="1:54" s="111" customFormat="1" ht="12.75" customHeight="1">
      <c r="A114" s="116" t="s">
        <v>3154</v>
      </c>
      <c r="B114" s="118" t="s">
        <v>3154</v>
      </c>
      <c r="C114" s="116" t="s">
        <v>2974</v>
      </c>
      <c r="D114" s="116"/>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c r="AA114" s="116"/>
      <c r="AB114" s="116"/>
      <c r="AC114" s="116"/>
      <c r="AD114" s="116"/>
      <c r="AE114" s="116"/>
      <c r="AF114" s="116"/>
      <c r="AG114" s="116"/>
      <c r="AH114" s="116"/>
      <c r="AI114" s="116"/>
      <c r="AJ114" s="116"/>
      <c r="AK114" s="116"/>
      <c r="AL114" s="116"/>
      <c r="AM114" s="116"/>
      <c r="AN114" s="116"/>
      <c r="AO114" s="116"/>
      <c r="AP114" s="116"/>
      <c r="AQ114" s="116"/>
      <c r="AR114" s="116"/>
      <c r="AS114" s="116"/>
      <c r="AT114" s="116"/>
      <c r="AU114" s="116"/>
      <c r="AV114" s="116"/>
      <c r="AW114" s="116"/>
      <c r="AX114" s="116"/>
      <c r="AY114" s="116"/>
      <c r="AZ114" s="116"/>
      <c r="BA114" s="116"/>
      <c r="BB114" s="113"/>
    </row>
    <row r="115" spans="1:54" s="111" customFormat="1" ht="12.75" customHeight="1">
      <c r="A115" s="116" t="s">
        <v>3155</v>
      </c>
      <c r="B115" s="118" t="s">
        <v>3155</v>
      </c>
      <c r="C115" s="116" t="s">
        <v>2066</v>
      </c>
      <c r="D115" s="116"/>
      <c r="E115" s="116"/>
      <c r="F115" s="116"/>
      <c r="G115" s="116"/>
      <c r="H115" s="116"/>
      <c r="I115" s="116"/>
      <c r="J115" s="116"/>
      <c r="K115" s="116"/>
      <c r="L115" s="116"/>
      <c r="M115" s="116"/>
      <c r="N115" s="116"/>
      <c r="O115" s="116"/>
      <c r="P115" s="116"/>
      <c r="Q115" s="116"/>
      <c r="R115" s="116"/>
      <c r="S115" s="116"/>
      <c r="T115" s="116"/>
      <c r="U115" s="116"/>
      <c r="V115" s="116"/>
      <c r="W115" s="116"/>
      <c r="X115" s="116" t="s">
        <v>1954</v>
      </c>
      <c r="Y115" s="116"/>
      <c r="Z115" s="116"/>
      <c r="AA115" s="116"/>
      <c r="AB115" s="116"/>
      <c r="AC115" s="116"/>
      <c r="AD115" s="116"/>
      <c r="AE115" s="116"/>
      <c r="AF115" s="116"/>
      <c r="AG115" s="116"/>
      <c r="AH115" s="116"/>
      <c r="AI115" s="116"/>
      <c r="AJ115" s="116"/>
      <c r="AK115" s="116"/>
      <c r="AL115" s="116"/>
      <c r="AM115" s="116"/>
      <c r="AN115" s="116"/>
      <c r="AO115" s="116"/>
      <c r="AP115" s="116"/>
      <c r="AQ115" s="116"/>
      <c r="AR115" s="116"/>
      <c r="AS115" s="116"/>
      <c r="AT115" s="116"/>
      <c r="AU115" s="116"/>
      <c r="AV115" s="116"/>
      <c r="AW115" s="116"/>
      <c r="AX115" s="116"/>
      <c r="AY115" s="116"/>
      <c r="AZ115" s="116"/>
      <c r="BA115" s="116"/>
      <c r="BB115" s="113"/>
    </row>
    <row r="116" spans="1:54" s="111" customFormat="1" ht="12.75" customHeight="1">
      <c r="A116" s="116" t="s">
        <v>3156</v>
      </c>
      <c r="B116" s="118" t="s">
        <v>3156</v>
      </c>
      <c r="C116" s="116" t="s">
        <v>3053</v>
      </c>
      <c r="D116" s="116"/>
      <c r="E116" s="116"/>
      <c r="F116" s="116"/>
      <c r="G116" s="116"/>
      <c r="H116" s="116"/>
      <c r="I116" s="116"/>
      <c r="J116" s="116"/>
      <c r="K116" s="116"/>
      <c r="L116" s="116"/>
      <c r="M116" s="116"/>
      <c r="N116" s="116"/>
      <c r="O116" s="116"/>
      <c r="P116" s="116"/>
      <c r="Q116" s="116"/>
      <c r="R116" s="116"/>
      <c r="S116" s="116"/>
      <c r="T116" s="116"/>
      <c r="U116" s="116"/>
      <c r="V116" s="116"/>
      <c r="W116" s="116"/>
      <c r="X116" s="116" t="s">
        <v>3157</v>
      </c>
      <c r="Y116" s="116"/>
      <c r="Z116" s="116"/>
      <c r="AA116" s="116"/>
      <c r="AB116" s="116"/>
      <c r="AC116" s="116"/>
      <c r="AD116" s="116"/>
      <c r="AE116" s="116"/>
      <c r="AF116" s="116"/>
      <c r="AG116" s="116"/>
      <c r="AH116" s="116"/>
      <c r="AI116" s="116"/>
      <c r="AJ116" s="116"/>
      <c r="AK116" s="116"/>
      <c r="AL116" s="116"/>
      <c r="AM116" s="116"/>
      <c r="AN116" s="116"/>
      <c r="AO116" s="116"/>
      <c r="AP116" s="116"/>
      <c r="AQ116" s="116"/>
      <c r="AR116" s="116"/>
      <c r="AS116" s="116"/>
      <c r="AT116" s="116"/>
      <c r="AU116" s="116"/>
      <c r="AV116" s="116"/>
      <c r="AW116" s="116"/>
      <c r="AX116" s="116"/>
      <c r="AY116" s="116"/>
      <c r="AZ116" s="116"/>
      <c r="BA116" s="116"/>
      <c r="BB116" s="113"/>
    </row>
    <row r="117" spans="1:54" s="111" customFormat="1" ht="12.75" customHeight="1">
      <c r="A117" s="116" t="s">
        <v>3158</v>
      </c>
      <c r="B117" s="118" t="s">
        <v>3158</v>
      </c>
      <c r="C117" s="116" t="s">
        <v>1714</v>
      </c>
      <c r="D117" s="116"/>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3"/>
    </row>
    <row r="118" spans="1:54" s="111" customFormat="1" ht="12.75" customHeight="1">
      <c r="A118" s="116" t="s">
        <v>3159</v>
      </c>
      <c r="B118" s="118" t="s">
        <v>3159</v>
      </c>
      <c r="C118" s="116" t="s">
        <v>1747</v>
      </c>
      <c r="D118" s="116"/>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3"/>
    </row>
    <row r="119" spans="1:54" s="111" customFormat="1" ht="12.75" customHeight="1">
      <c r="A119" s="116" t="s">
        <v>3160</v>
      </c>
      <c r="B119" s="118" t="s">
        <v>3160</v>
      </c>
      <c r="C119" s="116" t="s">
        <v>2974</v>
      </c>
      <c r="D119" s="116"/>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c r="AK119" s="116"/>
      <c r="AL119" s="116"/>
      <c r="AM119" s="116"/>
      <c r="AN119" s="116"/>
      <c r="AO119" s="116"/>
      <c r="AP119" s="116"/>
      <c r="AQ119" s="116"/>
      <c r="AR119" s="116"/>
      <c r="AS119" s="116"/>
      <c r="AT119" s="116"/>
      <c r="AU119" s="116"/>
      <c r="AV119" s="116"/>
      <c r="AW119" s="116"/>
      <c r="AX119" s="116"/>
      <c r="AY119" s="116"/>
      <c r="AZ119" s="116"/>
      <c r="BA119" s="116"/>
      <c r="BB119" s="113"/>
    </row>
    <row r="120" spans="1:54" s="111" customFormat="1" ht="12.75" customHeight="1">
      <c r="A120" s="116" t="s">
        <v>3161</v>
      </c>
      <c r="B120" s="120" t="s">
        <v>3161</v>
      </c>
      <c r="C120" s="116" t="s">
        <v>3162</v>
      </c>
      <c r="D120" s="116" t="s">
        <v>3162</v>
      </c>
      <c r="E120" s="116" t="s">
        <v>3163</v>
      </c>
      <c r="F120" s="116"/>
      <c r="G120" s="116" t="s">
        <v>3163</v>
      </c>
      <c r="H120" s="116"/>
      <c r="I120" s="116" t="s">
        <v>3164</v>
      </c>
      <c r="J120" s="116" t="s">
        <v>3165</v>
      </c>
      <c r="K120" s="116" t="s">
        <v>3166</v>
      </c>
      <c r="L120" s="116" t="s">
        <v>3163</v>
      </c>
      <c r="M120" s="116" t="s">
        <v>3167</v>
      </c>
      <c r="N120" s="116" t="s">
        <v>3168</v>
      </c>
      <c r="O120" s="116" t="s">
        <v>3169</v>
      </c>
      <c r="P120" s="116" t="s">
        <v>3170</v>
      </c>
      <c r="Q120" s="116" t="s">
        <v>3171</v>
      </c>
      <c r="R120" s="116" t="s">
        <v>3172</v>
      </c>
      <c r="S120" s="116" t="s">
        <v>3173</v>
      </c>
      <c r="T120" s="116" t="s">
        <v>3174</v>
      </c>
      <c r="U120" s="116" t="s">
        <v>3175</v>
      </c>
      <c r="V120" s="116"/>
      <c r="W120" s="116" t="s">
        <v>3176</v>
      </c>
      <c r="X120" s="116" t="s">
        <v>3176</v>
      </c>
      <c r="Y120" s="116"/>
      <c r="Z120" s="116" t="s">
        <v>3177</v>
      </c>
      <c r="AA120" s="116"/>
      <c r="AB120" s="116" t="s">
        <v>3178</v>
      </c>
      <c r="AC120" s="116" t="s">
        <v>3179</v>
      </c>
      <c r="AD120" s="116" t="s">
        <v>3180</v>
      </c>
      <c r="AE120" s="116" t="s">
        <v>3181</v>
      </c>
      <c r="AF120" s="116" t="s">
        <v>3182</v>
      </c>
      <c r="AG120" s="116" t="s">
        <v>3183</v>
      </c>
      <c r="AH120" s="116" t="s">
        <v>3163</v>
      </c>
      <c r="AI120" s="116" t="s">
        <v>3184</v>
      </c>
      <c r="AJ120" s="116"/>
      <c r="AK120" s="116" t="s">
        <v>3185</v>
      </c>
      <c r="AL120" s="116" t="s">
        <v>3163</v>
      </c>
      <c r="AM120" s="116" t="s">
        <v>3186</v>
      </c>
      <c r="AN120" s="116" t="s">
        <v>3187</v>
      </c>
      <c r="AO120" s="116" t="s">
        <v>3188</v>
      </c>
      <c r="AP120" s="116" t="s">
        <v>3189</v>
      </c>
      <c r="AQ120" s="116"/>
      <c r="AR120" s="116"/>
      <c r="AS120" s="116" t="s">
        <v>3165</v>
      </c>
      <c r="AT120" s="116" t="s">
        <v>3190</v>
      </c>
      <c r="AU120" s="116" t="s">
        <v>3191</v>
      </c>
      <c r="AV120" s="116" t="s">
        <v>2970</v>
      </c>
      <c r="AW120" s="116" t="s">
        <v>3192</v>
      </c>
      <c r="AX120" s="116"/>
      <c r="AY120" s="116" t="s">
        <v>3162</v>
      </c>
      <c r="AZ120" s="116" t="s">
        <v>3165</v>
      </c>
      <c r="BA120" s="116" t="s">
        <v>1702</v>
      </c>
      <c r="BB120" s="113"/>
    </row>
    <row r="121" spans="1:54" s="111" customFormat="1" ht="12.75" customHeight="1">
      <c r="A121" s="116" t="s">
        <v>3193</v>
      </c>
      <c r="B121" s="120" t="s">
        <v>3193</v>
      </c>
      <c r="C121" s="116" t="s">
        <v>1714</v>
      </c>
      <c r="D121" s="116" t="s">
        <v>1714</v>
      </c>
      <c r="E121" s="116" t="s">
        <v>2086</v>
      </c>
      <c r="F121" s="116"/>
      <c r="G121" s="116" t="s">
        <v>2086</v>
      </c>
      <c r="H121" s="116"/>
      <c r="I121" s="116" t="s">
        <v>2152</v>
      </c>
      <c r="J121" s="116" t="s">
        <v>2086</v>
      </c>
      <c r="K121" s="116" t="s">
        <v>1825</v>
      </c>
      <c r="L121" s="116" t="s">
        <v>2086</v>
      </c>
      <c r="M121" s="116" t="s">
        <v>3194</v>
      </c>
      <c r="N121" s="116" t="s">
        <v>3195</v>
      </c>
      <c r="O121" s="116" t="s">
        <v>1828</v>
      </c>
      <c r="P121" s="116" t="s">
        <v>3196</v>
      </c>
      <c r="Q121" s="116" t="s">
        <v>2152</v>
      </c>
      <c r="R121" s="116" t="s">
        <v>3197</v>
      </c>
      <c r="S121" s="116" t="s">
        <v>3198</v>
      </c>
      <c r="T121" s="116" t="s">
        <v>1848</v>
      </c>
      <c r="U121" s="116" t="s">
        <v>3199</v>
      </c>
      <c r="V121" s="116"/>
      <c r="W121" s="116" t="s">
        <v>2351</v>
      </c>
      <c r="X121" s="116" t="s">
        <v>2351</v>
      </c>
      <c r="Y121" s="116"/>
      <c r="Z121" s="116" t="s">
        <v>1837</v>
      </c>
      <c r="AA121" s="116"/>
      <c r="AB121" s="116" t="s">
        <v>3200</v>
      </c>
      <c r="AC121" s="116" t="s">
        <v>3201</v>
      </c>
      <c r="AD121" s="116" t="s">
        <v>2164</v>
      </c>
      <c r="AE121" s="116" t="s">
        <v>1719</v>
      </c>
      <c r="AF121" s="116" t="s">
        <v>1825</v>
      </c>
      <c r="AG121" s="116" t="s">
        <v>1837</v>
      </c>
      <c r="AH121" s="116" t="s">
        <v>2086</v>
      </c>
      <c r="AI121" s="116" t="s">
        <v>2166</v>
      </c>
      <c r="AJ121" s="116"/>
      <c r="AK121" s="116" t="s">
        <v>3202</v>
      </c>
      <c r="AL121" s="116" t="s">
        <v>2086</v>
      </c>
      <c r="AM121" s="116" t="s">
        <v>3203</v>
      </c>
      <c r="AN121" s="116" t="s">
        <v>3204</v>
      </c>
      <c r="AO121" s="116" t="s">
        <v>2086</v>
      </c>
      <c r="AP121" s="116" t="s">
        <v>3205</v>
      </c>
      <c r="AQ121" s="116"/>
      <c r="AR121" s="116"/>
      <c r="AS121" s="116" t="s">
        <v>2086</v>
      </c>
      <c r="AT121" s="116" t="s">
        <v>3206</v>
      </c>
      <c r="AU121" s="116" t="s">
        <v>1848</v>
      </c>
      <c r="AV121" s="116" t="s">
        <v>1723</v>
      </c>
      <c r="AW121" s="116" t="s">
        <v>3207</v>
      </c>
      <c r="AX121" s="116"/>
      <c r="AY121" s="116" t="s">
        <v>1714</v>
      </c>
      <c r="AZ121" s="116" t="s">
        <v>2086</v>
      </c>
      <c r="BA121" s="116" t="s">
        <v>1724</v>
      </c>
      <c r="BB121" s="113"/>
    </row>
    <row r="122" spans="1:54" s="111" customFormat="1" ht="12.75" customHeight="1">
      <c r="A122" s="116" t="s">
        <v>3208</v>
      </c>
      <c r="B122" s="120" t="s">
        <v>3208</v>
      </c>
      <c r="C122" s="116" t="s">
        <v>3209</v>
      </c>
      <c r="D122" s="116"/>
      <c r="E122" s="116"/>
      <c r="F122" s="116"/>
      <c r="G122" s="116"/>
      <c r="H122" s="116"/>
      <c r="I122" s="116"/>
      <c r="J122" s="116"/>
      <c r="K122" s="116"/>
      <c r="L122" s="116"/>
      <c r="M122" s="116"/>
      <c r="N122" s="116"/>
      <c r="O122" s="116"/>
      <c r="P122" s="116"/>
      <c r="Q122" s="116"/>
      <c r="R122" s="116" t="s">
        <v>3210</v>
      </c>
      <c r="S122" s="116"/>
      <c r="T122" s="116"/>
      <c r="U122" s="116"/>
      <c r="V122" s="116"/>
      <c r="W122" s="116"/>
      <c r="X122" s="116"/>
      <c r="Y122" s="116"/>
      <c r="Z122" s="116"/>
      <c r="AA122" s="116"/>
      <c r="AB122" s="116"/>
      <c r="AC122" s="116"/>
      <c r="AD122" s="116"/>
      <c r="AE122" s="116"/>
      <c r="AF122" s="116"/>
      <c r="AG122" s="116"/>
      <c r="AH122" s="116"/>
      <c r="AI122" s="116"/>
      <c r="AJ122" s="116"/>
      <c r="AK122" s="116"/>
      <c r="AL122" s="116"/>
      <c r="AM122" s="116"/>
      <c r="AN122" s="116"/>
      <c r="AO122" s="116"/>
      <c r="AP122" s="116"/>
      <c r="AQ122" s="116"/>
      <c r="AR122" s="116"/>
      <c r="AS122" s="116"/>
      <c r="AT122" s="116"/>
      <c r="AU122" s="116"/>
      <c r="AV122" s="116"/>
      <c r="AW122" s="116"/>
      <c r="AX122" s="116"/>
      <c r="AY122" s="116"/>
      <c r="AZ122" s="116"/>
      <c r="BA122" s="116"/>
      <c r="BB122" s="113"/>
    </row>
    <row r="123" spans="1:54" s="111" customFormat="1" ht="12.75" customHeight="1">
      <c r="A123" s="116" t="s">
        <v>3211</v>
      </c>
      <c r="B123" s="120" t="s">
        <v>3211</v>
      </c>
      <c r="C123" s="116" t="s">
        <v>1747</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6"/>
      <c r="AB123" s="116"/>
      <c r="AC123" s="116"/>
      <c r="AD123" s="116"/>
      <c r="AE123" s="116"/>
      <c r="AF123" s="116"/>
      <c r="AG123" s="116"/>
      <c r="AH123" s="116"/>
      <c r="AI123" s="116"/>
      <c r="AJ123" s="116"/>
      <c r="AK123" s="116"/>
      <c r="AL123" s="116"/>
      <c r="AM123" s="116" t="s">
        <v>3212</v>
      </c>
      <c r="AN123" s="116"/>
      <c r="AO123" s="116"/>
      <c r="AP123" s="116"/>
      <c r="AQ123" s="116"/>
      <c r="AR123" s="116"/>
      <c r="AS123" s="116"/>
      <c r="AT123" s="116"/>
      <c r="AU123" s="116"/>
      <c r="AV123" s="116"/>
      <c r="AW123" s="116"/>
      <c r="AX123" s="116"/>
      <c r="AY123" s="116"/>
      <c r="AZ123" s="116"/>
      <c r="BA123" s="116"/>
      <c r="BB123" s="113"/>
    </row>
    <row r="124" spans="1:54" s="111" customFormat="1" ht="12.75" customHeight="1">
      <c r="A124" s="116" t="s">
        <v>3213</v>
      </c>
      <c r="B124" s="120" t="s">
        <v>3213</v>
      </c>
      <c r="C124" s="116" t="s">
        <v>3214</v>
      </c>
      <c r="D124" s="116"/>
      <c r="E124" s="116"/>
      <c r="F124" s="116"/>
      <c r="G124" s="116"/>
      <c r="H124" s="116"/>
      <c r="I124" s="116"/>
      <c r="J124" s="116"/>
      <c r="K124" s="116"/>
      <c r="L124" s="116"/>
      <c r="M124" s="116"/>
      <c r="N124" s="116"/>
      <c r="O124" s="116"/>
      <c r="P124" s="116"/>
      <c r="Q124" s="116"/>
      <c r="R124" s="116"/>
      <c r="S124" s="116"/>
      <c r="T124" s="116"/>
      <c r="U124" s="116"/>
      <c r="V124" s="116"/>
      <c r="W124" s="116"/>
      <c r="X124" s="116"/>
      <c r="Y124" s="116"/>
      <c r="Z124" s="116"/>
      <c r="AA124" s="116"/>
      <c r="AB124" s="116"/>
      <c r="AC124" s="116"/>
      <c r="AD124" s="116"/>
      <c r="AE124" s="116"/>
      <c r="AF124" s="116"/>
      <c r="AG124" s="116"/>
      <c r="AH124" s="116"/>
      <c r="AI124" s="116"/>
      <c r="AJ124" s="116"/>
      <c r="AK124" s="116"/>
      <c r="AL124" s="116"/>
      <c r="AM124" s="116"/>
      <c r="AN124" s="116" t="s">
        <v>3215</v>
      </c>
      <c r="AO124" s="116"/>
      <c r="AP124" s="116"/>
      <c r="AQ124" s="116"/>
      <c r="AR124" s="116"/>
      <c r="AS124" s="116"/>
      <c r="AT124" s="116"/>
      <c r="AU124" s="116"/>
      <c r="AV124" s="116"/>
      <c r="AW124" s="116"/>
      <c r="AX124" s="116"/>
      <c r="AY124" s="116"/>
      <c r="AZ124" s="116"/>
      <c r="BA124" s="116"/>
      <c r="BB124" s="113"/>
    </row>
    <row r="125" spans="1:54" s="111" customFormat="1" ht="12.75" customHeight="1">
      <c r="A125" s="116" t="s">
        <v>3216</v>
      </c>
      <c r="B125" s="120" t="s">
        <v>3216</v>
      </c>
      <c r="C125" s="116" t="s">
        <v>3217</v>
      </c>
      <c r="D125" s="116"/>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c r="AA125" s="116"/>
      <c r="AB125" s="116"/>
      <c r="AC125" s="116"/>
      <c r="AD125" s="116"/>
      <c r="AE125" s="116"/>
      <c r="AF125" s="116"/>
      <c r="AG125" s="116"/>
      <c r="AH125" s="116"/>
      <c r="AI125" s="116"/>
      <c r="AJ125" s="116"/>
      <c r="AK125" s="116"/>
      <c r="AL125" s="116"/>
      <c r="AM125" s="116"/>
      <c r="AN125" s="116"/>
      <c r="AO125" s="116"/>
      <c r="AP125" s="116"/>
      <c r="AQ125" s="116"/>
      <c r="AR125" s="116"/>
      <c r="AS125" s="116" t="s">
        <v>3218</v>
      </c>
      <c r="AT125" s="116"/>
      <c r="AU125" s="116"/>
      <c r="AV125" s="116"/>
      <c r="AW125" s="116"/>
      <c r="AX125" s="116"/>
      <c r="AY125" s="116"/>
      <c r="AZ125" s="116"/>
      <c r="BA125" s="116"/>
      <c r="BB125" s="113"/>
    </row>
    <row r="126" spans="1:54" s="111" customFormat="1" ht="12.75" customHeight="1">
      <c r="A126" s="116"/>
      <c r="B126" s="116"/>
      <c r="C126" s="116"/>
      <c r="D126" s="116"/>
      <c r="E126" s="116"/>
      <c r="F126" s="116"/>
      <c r="G126" s="116"/>
      <c r="H126" s="116"/>
      <c r="I126" s="116"/>
      <c r="J126" s="116"/>
      <c r="K126" s="116"/>
      <c r="L126" s="116"/>
      <c r="M126" s="116"/>
      <c r="N126" s="116"/>
      <c r="O126" s="116"/>
      <c r="P126" s="116"/>
      <c r="Q126" s="116"/>
      <c r="R126" s="116"/>
      <c r="S126" s="116"/>
      <c r="T126" s="116"/>
      <c r="U126" s="116"/>
      <c r="V126" s="116"/>
      <c r="W126" s="116"/>
      <c r="X126" s="116"/>
      <c r="Y126" s="116"/>
      <c r="Z126" s="116"/>
      <c r="AA126" s="116"/>
      <c r="AB126" s="116"/>
      <c r="AC126" s="116"/>
      <c r="AD126" s="116"/>
      <c r="AE126" s="116"/>
      <c r="AF126" s="116"/>
      <c r="AG126" s="116"/>
      <c r="AH126" s="116"/>
      <c r="AI126" s="116"/>
      <c r="AJ126" s="116"/>
      <c r="AK126" s="116"/>
      <c r="AL126" s="116"/>
      <c r="AM126" s="116"/>
      <c r="AN126" s="116"/>
      <c r="AO126" s="116"/>
      <c r="AP126" s="116"/>
      <c r="AQ126" s="116"/>
      <c r="AR126" s="116"/>
      <c r="AS126" s="116"/>
      <c r="AT126" s="116"/>
      <c r="AU126" s="116"/>
      <c r="AV126" s="116"/>
      <c r="AW126" s="116"/>
      <c r="AX126" s="116"/>
      <c r="AY126" s="116"/>
      <c r="AZ126" s="116"/>
      <c r="BA126" s="116"/>
      <c r="BB126" s="113"/>
    </row>
    <row r="127" spans="1:54" s="111" customFormat="1" ht="12.75" customHeight="1">
      <c r="A127" s="116"/>
      <c r="B127" s="116"/>
      <c r="C127" s="116"/>
      <c r="D127" s="116"/>
      <c r="E127" s="116"/>
      <c r="F127" s="116"/>
      <c r="G127" s="116"/>
      <c r="H127" s="116"/>
      <c r="I127" s="116"/>
      <c r="J127" s="116"/>
      <c r="K127" s="116"/>
      <c r="L127" s="116"/>
      <c r="M127" s="116"/>
      <c r="N127" s="116"/>
      <c r="O127" s="116"/>
      <c r="P127" s="116"/>
      <c r="Q127" s="116"/>
      <c r="R127" s="116"/>
      <c r="S127" s="116"/>
      <c r="T127" s="116"/>
      <c r="U127" s="116"/>
      <c r="V127" s="116"/>
      <c r="W127" s="116"/>
      <c r="X127" s="116"/>
      <c r="Y127" s="116"/>
      <c r="Z127" s="116"/>
      <c r="AA127" s="116"/>
      <c r="AB127" s="116"/>
      <c r="AC127" s="116"/>
      <c r="AD127" s="116"/>
      <c r="AE127" s="116"/>
      <c r="AF127" s="116"/>
      <c r="AG127" s="116"/>
      <c r="AH127" s="116"/>
      <c r="AI127" s="116"/>
      <c r="AJ127" s="116"/>
      <c r="AK127" s="116"/>
      <c r="AL127" s="116"/>
      <c r="AM127" s="116"/>
      <c r="AN127" s="116"/>
      <c r="AO127" s="116"/>
      <c r="AP127" s="116"/>
      <c r="AQ127" s="116"/>
      <c r="AR127" s="116"/>
      <c r="AS127" s="116"/>
      <c r="AT127" s="116"/>
      <c r="AU127" s="116"/>
      <c r="AV127" s="116"/>
      <c r="AW127" s="116"/>
      <c r="AX127" s="116"/>
      <c r="AY127" s="116"/>
      <c r="AZ127" s="116"/>
      <c r="BA127" s="116"/>
      <c r="BB127" s="113"/>
    </row>
    <row r="128" spans="1:54" s="111" customFormat="1" ht="12.75" customHeight="1">
      <c r="A128" s="116"/>
      <c r="B128" s="116"/>
      <c r="C128" s="116"/>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16"/>
      <c r="Z128" s="116"/>
      <c r="AA128" s="116"/>
      <c r="AB128" s="116"/>
      <c r="AC128" s="116"/>
      <c r="AD128" s="116"/>
      <c r="AE128" s="116"/>
      <c r="AF128" s="116"/>
      <c r="AG128" s="116"/>
      <c r="AH128" s="116"/>
      <c r="AI128" s="116"/>
      <c r="AJ128" s="116"/>
      <c r="AK128" s="116"/>
      <c r="AL128" s="116"/>
      <c r="AM128" s="116"/>
      <c r="AN128" s="116"/>
      <c r="AO128" s="116"/>
      <c r="AP128" s="116"/>
      <c r="AQ128" s="116"/>
      <c r="AR128" s="116"/>
      <c r="AS128" s="116"/>
      <c r="AT128" s="116"/>
      <c r="AU128" s="116"/>
      <c r="AV128" s="116"/>
      <c r="AW128" s="116"/>
      <c r="AX128" s="116"/>
      <c r="AY128" s="116"/>
      <c r="AZ128" s="116"/>
      <c r="BA128" s="116"/>
      <c r="BB128" s="113"/>
    </row>
    <row r="129" spans="1:54" s="111" customFormat="1" ht="12.75" customHeight="1">
      <c r="A129" s="116"/>
      <c r="B129" s="116"/>
      <c r="C129" s="116"/>
      <c r="D129" s="116"/>
      <c r="E129" s="116"/>
      <c r="F129" s="116"/>
      <c r="G129" s="116"/>
      <c r="H129" s="116"/>
      <c r="I129" s="116"/>
      <c r="J129" s="116"/>
      <c r="K129" s="116"/>
      <c r="L129" s="116"/>
      <c r="M129" s="116"/>
      <c r="N129" s="116"/>
      <c r="O129" s="116"/>
      <c r="P129" s="116"/>
      <c r="Q129" s="116"/>
      <c r="R129" s="116"/>
      <c r="S129" s="116"/>
      <c r="T129" s="116"/>
      <c r="U129" s="116"/>
      <c r="V129" s="116"/>
      <c r="W129" s="116"/>
      <c r="X129" s="116"/>
      <c r="Y129" s="116"/>
      <c r="Z129" s="116"/>
      <c r="AA129" s="116"/>
      <c r="AB129" s="116"/>
      <c r="AC129" s="116"/>
      <c r="AD129" s="116"/>
      <c r="AE129" s="116"/>
      <c r="AF129" s="116"/>
      <c r="AG129" s="116"/>
      <c r="AH129" s="116"/>
      <c r="AI129" s="116"/>
      <c r="AJ129" s="116"/>
      <c r="AK129" s="116"/>
      <c r="AL129" s="116"/>
      <c r="AM129" s="116"/>
      <c r="AN129" s="116"/>
      <c r="AO129" s="116"/>
      <c r="AP129" s="116"/>
      <c r="AQ129" s="116"/>
      <c r="AR129" s="116"/>
      <c r="AS129" s="116"/>
      <c r="AT129" s="116"/>
      <c r="AU129" s="116"/>
      <c r="AV129" s="116"/>
      <c r="AW129" s="116"/>
      <c r="AX129" s="116"/>
      <c r="AY129" s="116"/>
      <c r="AZ129" s="116"/>
      <c r="BA129" s="116"/>
      <c r="BB129" s="113"/>
    </row>
    <row r="130" spans="1:54" s="111" customFormat="1" ht="12.75" customHeight="1">
      <c r="A130" s="116"/>
      <c r="B130" s="116"/>
      <c r="C130" s="116"/>
      <c r="D130" s="116"/>
      <c r="E130" s="116"/>
      <c r="F130" s="116"/>
      <c r="G130" s="116"/>
      <c r="H130" s="116"/>
      <c r="I130" s="116"/>
      <c r="J130" s="116"/>
      <c r="K130" s="116"/>
      <c r="L130" s="116"/>
      <c r="M130" s="116"/>
      <c r="N130" s="116"/>
      <c r="O130" s="116"/>
      <c r="P130" s="116"/>
      <c r="Q130" s="116"/>
      <c r="R130" s="116"/>
      <c r="S130" s="116"/>
      <c r="T130" s="116"/>
      <c r="U130" s="116"/>
      <c r="V130" s="116"/>
      <c r="W130" s="116"/>
      <c r="X130" s="116"/>
      <c r="Y130" s="116"/>
      <c r="Z130" s="116"/>
      <c r="AA130" s="116"/>
      <c r="AB130" s="116"/>
      <c r="AC130" s="116"/>
      <c r="AD130" s="116"/>
      <c r="AE130" s="116"/>
      <c r="AF130" s="116"/>
      <c r="AG130" s="116"/>
      <c r="AH130" s="116"/>
      <c r="AI130" s="116"/>
      <c r="AJ130" s="116"/>
      <c r="AK130" s="116"/>
      <c r="AL130" s="116"/>
      <c r="AM130" s="116"/>
      <c r="AN130" s="116"/>
      <c r="AO130" s="116"/>
      <c r="AP130" s="116"/>
      <c r="AQ130" s="116"/>
      <c r="AR130" s="116"/>
      <c r="AS130" s="116"/>
      <c r="AT130" s="116"/>
      <c r="AU130" s="116"/>
      <c r="AV130" s="116"/>
      <c r="AW130" s="116"/>
      <c r="AX130" s="116"/>
      <c r="AY130" s="116"/>
      <c r="AZ130" s="116"/>
      <c r="BA130" s="116"/>
      <c r="BB130" s="113"/>
    </row>
    <row r="131" spans="1:54" s="111" customFormat="1" ht="12.75" customHeight="1">
      <c r="A131" s="116"/>
      <c r="B131" s="116"/>
      <c r="C131" s="116"/>
      <c r="D131" s="116"/>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c r="AA131" s="116"/>
      <c r="AB131" s="116"/>
      <c r="AC131" s="116"/>
      <c r="AD131" s="116"/>
      <c r="AE131" s="116"/>
      <c r="AF131" s="116"/>
      <c r="AG131" s="116"/>
      <c r="AH131" s="116"/>
      <c r="AI131" s="116"/>
      <c r="AJ131" s="116"/>
      <c r="AK131" s="116"/>
      <c r="AL131" s="116"/>
      <c r="AM131" s="116"/>
      <c r="AN131" s="116"/>
      <c r="AO131" s="116"/>
      <c r="AP131" s="116"/>
      <c r="AQ131" s="116"/>
      <c r="AR131" s="116"/>
      <c r="AS131" s="116"/>
      <c r="AT131" s="116"/>
      <c r="AU131" s="116"/>
      <c r="AV131" s="116"/>
      <c r="AW131" s="116"/>
      <c r="AX131" s="116"/>
      <c r="AY131" s="116"/>
      <c r="AZ131" s="116"/>
      <c r="BA131" s="116"/>
      <c r="BB131" s="113"/>
    </row>
    <row r="132" spans="1:54" s="111" customFormat="1" ht="12.75" customHeight="1">
      <c r="A132" s="116"/>
      <c r="B132" s="116"/>
      <c r="C132" s="116"/>
      <c r="D132" s="116"/>
      <c r="E132" s="116"/>
      <c r="F132" s="116"/>
      <c r="G132" s="116"/>
      <c r="H132" s="116"/>
      <c r="I132" s="116"/>
      <c r="J132" s="116"/>
      <c r="K132" s="116"/>
      <c r="L132" s="116"/>
      <c r="M132" s="116"/>
      <c r="N132" s="116"/>
      <c r="O132" s="116"/>
      <c r="P132" s="116"/>
      <c r="Q132" s="116"/>
      <c r="R132" s="116"/>
      <c r="S132" s="116"/>
      <c r="T132" s="116"/>
      <c r="U132" s="116"/>
      <c r="V132" s="116"/>
      <c r="W132" s="116"/>
      <c r="X132" s="116"/>
      <c r="Y132" s="116"/>
      <c r="Z132" s="116"/>
      <c r="AA132" s="116"/>
      <c r="AB132" s="116"/>
      <c r="AC132" s="116"/>
      <c r="AD132" s="116"/>
      <c r="AE132" s="116"/>
      <c r="AF132" s="116"/>
      <c r="AG132" s="116"/>
      <c r="AH132" s="116"/>
      <c r="AI132" s="116"/>
      <c r="AJ132" s="116"/>
      <c r="AK132" s="116"/>
      <c r="AL132" s="116"/>
      <c r="AM132" s="116"/>
      <c r="AN132" s="116"/>
      <c r="AO132" s="116"/>
      <c r="AP132" s="116"/>
      <c r="AQ132" s="116"/>
      <c r="AR132" s="116"/>
      <c r="AS132" s="116"/>
      <c r="AT132" s="116"/>
      <c r="AU132" s="116"/>
      <c r="AV132" s="116"/>
      <c r="AW132" s="116"/>
      <c r="AX132" s="116"/>
      <c r="AY132" s="116"/>
      <c r="AZ132" s="116"/>
      <c r="BA132" s="116"/>
      <c r="BB132" s="113"/>
    </row>
    <row r="133" spans="1:54" s="111" customFormat="1" ht="12.75" customHeight="1">
      <c r="A133" s="116"/>
      <c r="B133" s="116"/>
      <c r="C133" s="116"/>
      <c r="D133" s="116"/>
      <c r="E133" s="116"/>
      <c r="F133" s="116"/>
      <c r="G133" s="116"/>
      <c r="H133" s="116"/>
      <c r="I133" s="116"/>
      <c r="J133" s="116"/>
      <c r="K133" s="116"/>
      <c r="L133" s="116"/>
      <c r="M133" s="116"/>
      <c r="N133" s="116"/>
      <c r="O133" s="116"/>
      <c r="P133" s="116"/>
      <c r="Q133" s="116"/>
      <c r="R133" s="116"/>
      <c r="S133" s="116"/>
      <c r="T133" s="116"/>
      <c r="U133" s="116"/>
      <c r="V133" s="116"/>
      <c r="W133" s="116"/>
      <c r="X133" s="116"/>
      <c r="Y133" s="116"/>
      <c r="Z133" s="116"/>
      <c r="AA133" s="116"/>
      <c r="AB133" s="116"/>
      <c r="AC133" s="116"/>
      <c r="AD133" s="116"/>
      <c r="AE133" s="116"/>
      <c r="AF133" s="116"/>
      <c r="AG133" s="116"/>
      <c r="AH133" s="116"/>
      <c r="AI133" s="116"/>
      <c r="AJ133" s="116"/>
      <c r="AK133" s="116"/>
      <c r="AL133" s="116"/>
      <c r="AM133" s="116"/>
      <c r="AN133" s="116"/>
      <c r="AO133" s="116"/>
      <c r="AP133" s="116"/>
      <c r="AQ133" s="116"/>
      <c r="AR133" s="116"/>
      <c r="AS133" s="116"/>
      <c r="AT133" s="116"/>
      <c r="AU133" s="116"/>
      <c r="AV133" s="116"/>
      <c r="AW133" s="116"/>
      <c r="AX133" s="116"/>
      <c r="AY133" s="116"/>
      <c r="AZ133" s="116"/>
      <c r="BA133" s="116"/>
      <c r="BB133" s="113"/>
    </row>
    <row r="134" spans="1:54" s="111" customFormat="1" ht="12.75" customHeight="1">
      <c r="A134" s="116"/>
      <c r="B134" s="116"/>
      <c r="C134" s="116"/>
      <c r="D134" s="116"/>
      <c r="E134" s="116"/>
      <c r="F134" s="116"/>
      <c r="G134" s="116"/>
      <c r="H134" s="116"/>
      <c r="I134" s="116"/>
      <c r="J134" s="116"/>
      <c r="K134" s="116"/>
      <c r="L134" s="116"/>
      <c r="M134" s="116"/>
      <c r="N134" s="116"/>
      <c r="O134" s="116"/>
      <c r="P134" s="116"/>
      <c r="Q134" s="116"/>
      <c r="R134" s="116"/>
      <c r="S134" s="116"/>
      <c r="T134" s="116"/>
      <c r="U134" s="116"/>
      <c r="V134" s="116"/>
      <c r="W134" s="116"/>
      <c r="X134" s="116"/>
      <c r="Y134" s="116"/>
      <c r="Z134" s="116"/>
      <c r="AA134" s="116"/>
      <c r="AB134" s="116"/>
      <c r="AC134" s="116"/>
      <c r="AD134" s="116"/>
      <c r="AE134" s="116"/>
      <c r="AF134" s="116"/>
      <c r="AG134" s="116"/>
      <c r="AH134" s="116"/>
      <c r="AI134" s="116"/>
      <c r="AJ134" s="116"/>
      <c r="AK134" s="116"/>
      <c r="AL134" s="116"/>
      <c r="AM134" s="116"/>
      <c r="AN134" s="116"/>
      <c r="AO134" s="116"/>
      <c r="AP134" s="116"/>
      <c r="AQ134" s="116"/>
      <c r="AR134" s="116"/>
      <c r="AS134" s="116"/>
      <c r="AT134" s="116"/>
      <c r="AU134" s="116"/>
      <c r="AV134" s="116"/>
      <c r="AW134" s="116"/>
      <c r="AX134" s="116"/>
      <c r="AY134" s="116"/>
      <c r="AZ134" s="116"/>
      <c r="BA134" s="116"/>
      <c r="BB134" s="113"/>
    </row>
    <row r="135" spans="1:54" s="111" customFormat="1" ht="12.75" customHeight="1">
      <c r="A135" s="116"/>
      <c r="B135" s="116"/>
      <c r="C135" s="116"/>
      <c r="D135" s="116"/>
      <c r="E135" s="116"/>
      <c r="F135" s="116"/>
      <c r="G135" s="116"/>
      <c r="H135" s="116"/>
      <c r="I135" s="116"/>
      <c r="J135" s="116"/>
      <c r="K135" s="116"/>
      <c r="L135" s="116"/>
      <c r="M135" s="116"/>
      <c r="N135" s="116"/>
      <c r="O135" s="116"/>
      <c r="P135" s="116"/>
      <c r="Q135" s="116"/>
      <c r="R135" s="116"/>
      <c r="S135" s="116"/>
      <c r="T135" s="116"/>
      <c r="U135" s="116"/>
      <c r="V135" s="116"/>
      <c r="W135" s="116"/>
      <c r="X135" s="116"/>
      <c r="Y135" s="116"/>
      <c r="Z135" s="116"/>
      <c r="AA135" s="116"/>
      <c r="AB135" s="116"/>
      <c r="AC135" s="116"/>
      <c r="AD135" s="116"/>
      <c r="AE135" s="116"/>
      <c r="AF135" s="116"/>
      <c r="AG135" s="116"/>
      <c r="AH135" s="116"/>
      <c r="AI135" s="116"/>
      <c r="AJ135" s="116"/>
      <c r="AK135" s="116"/>
      <c r="AL135" s="116"/>
      <c r="AM135" s="116"/>
      <c r="AN135" s="116"/>
      <c r="AO135" s="116"/>
      <c r="AP135" s="116"/>
      <c r="AQ135" s="116"/>
      <c r="AR135" s="116"/>
      <c r="AS135" s="116"/>
      <c r="AT135" s="116"/>
      <c r="AU135" s="116"/>
      <c r="AV135" s="116"/>
      <c r="AW135" s="116"/>
      <c r="AX135" s="116"/>
      <c r="AY135" s="116"/>
      <c r="AZ135" s="116"/>
      <c r="BA135" s="116"/>
      <c r="BB135" s="113"/>
    </row>
    <row r="136" spans="1:54" s="111" customFormat="1" ht="12.75" customHeight="1">
      <c r="A136" s="116"/>
      <c r="B136" s="116"/>
      <c r="C136" s="116"/>
      <c r="D136" s="116"/>
      <c r="E136" s="116"/>
      <c r="F136" s="116"/>
      <c r="G136" s="116"/>
      <c r="H136" s="116"/>
      <c r="I136" s="116"/>
      <c r="J136" s="116"/>
      <c r="K136" s="116"/>
      <c r="L136" s="116"/>
      <c r="M136" s="116"/>
      <c r="N136" s="116"/>
      <c r="O136" s="116"/>
      <c r="P136" s="116"/>
      <c r="Q136" s="116"/>
      <c r="R136" s="116"/>
      <c r="S136" s="116"/>
      <c r="T136" s="116"/>
      <c r="U136" s="116"/>
      <c r="V136" s="116"/>
      <c r="W136" s="116"/>
      <c r="X136" s="116"/>
      <c r="Y136" s="116"/>
      <c r="Z136" s="116"/>
      <c r="AA136" s="116"/>
      <c r="AB136" s="116"/>
      <c r="AC136" s="116"/>
      <c r="AD136" s="116"/>
      <c r="AE136" s="116"/>
      <c r="AF136" s="116"/>
      <c r="AG136" s="116"/>
      <c r="AH136" s="116"/>
      <c r="AI136" s="116"/>
      <c r="AJ136" s="116"/>
      <c r="AK136" s="116"/>
      <c r="AL136" s="116"/>
      <c r="AM136" s="116"/>
      <c r="AN136" s="116"/>
      <c r="AO136" s="116"/>
      <c r="AP136" s="116"/>
      <c r="AQ136" s="116"/>
      <c r="AR136" s="116"/>
      <c r="AS136" s="116"/>
      <c r="AT136" s="116"/>
      <c r="AU136" s="116"/>
      <c r="AV136" s="116"/>
      <c r="AW136" s="116"/>
      <c r="AX136" s="116"/>
      <c r="AY136" s="116"/>
      <c r="AZ136" s="116"/>
      <c r="BA136" s="116"/>
      <c r="BB136" s="113"/>
    </row>
    <row r="137" spans="1:54" s="111" customFormat="1" ht="12.75" customHeight="1">
      <c r="A137" s="116"/>
      <c r="B137" s="116"/>
      <c r="C137" s="116"/>
      <c r="D137" s="116"/>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c r="AA137" s="116"/>
      <c r="AB137" s="116"/>
      <c r="AC137" s="116"/>
      <c r="AD137" s="116"/>
      <c r="AE137" s="116"/>
      <c r="AF137" s="116"/>
      <c r="AG137" s="116"/>
      <c r="AH137" s="116"/>
      <c r="AI137" s="116"/>
      <c r="AJ137" s="116"/>
      <c r="AK137" s="116"/>
      <c r="AL137" s="116"/>
      <c r="AM137" s="116"/>
      <c r="AN137" s="116"/>
      <c r="AO137" s="116"/>
      <c r="AP137" s="116"/>
      <c r="AQ137" s="116"/>
      <c r="AR137" s="116"/>
      <c r="AS137" s="116"/>
      <c r="AT137" s="116"/>
      <c r="AU137" s="116"/>
      <c r="AV137" s="116"/>
      <c r="AW137" s="116"/>
      <c r="AX137" s="116"/>
      <c r="AY137" s="116"/>
      <c r="AZ137" s="116"/>
      <c r="BA137" s="116"/>
      <c r="BB137" s="113"/>
    </row>
    <row r="138" spans="1:54" s="111" customFormat="1" ht="12.75" customHeight="1">
      <c r="A138" s="116"/>
      <c r="B138" s="116"/>
      <c r="C138" s="116"/>
      <c r="D138" s="116"/>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c r="AK138" s="116"/>
      <c r="AL138" s="116"/>
      <c r="AM138" s="116"/>
      <c r="AN138" s="116"/>
      <c r="AO138" s="116"/>
      <c r="AP138" s="116"/>
      <c r="AQ138" s="116"/>
      <c r="AR138" s="116"/>
      <c r="AS138" s="116"/>
      <c r="AT138" s="116"/>
      <c r="AU138" s="116"/>
      <c r="AV138" s="116"/>
      <c r="AW138" s="116"/>
      <c r="AX138" s="116"/>
      <c r="AY138" s="116"/>
      <c r="AZ138" s="116"/>
      <c r="BA138" s="116"/>
      <c r="BB138" s="113"/>
    </row>
    <row r="139" spans="1:54" s="111" customFormat="1" ht="12.75" customHeight="1">
      <c r="A139" s="116"/>
      <c r="B139" s="116"/>
      <c r="C139" s="116"/>
      <c r="D139" s="116"/>
      <c r="E139" s="116"/>
      <c r="F139" s="116"/>
      <c r="G139" s="116"/>
      <c r="H139" s="116"/>
      <c r="I139" s="116"/>
      <c r="J139" s="116"/>
      <c r="K139" s="116"/>
      <c r="L139" s="116"/>
      <c r="M139" s="116"/>
      <c r="N139" s="116"/>
      <c r="O139" s="116"/>
      <c r="P139" s="116"/>
      <c r="Q139" s="116"/>
      <c r="R139" s="116"/>
      <c r="S139" s="116"/>
      <c r="T139" s="116"/>
      <c r="U139" s="116"/>
      <c r="V139" s="116"/>
      <c r="W139" s="116"/>
      <c r="X139" s="116"/>
      <c r="Y139" s="116"/>
      <c r="Z139" s="116"/>
      <c r="AA139" s="116"/>
      <c r="AB139" s="116"/>
      <c r="AC139" s="116"/>
      <c r="AD139" s="116"/>
      <c r="AE139" s="116"/>
      <c r="AF139" s="116"/>
      <c r="AG139" s="116"/>
      <c r="AH139" s="116"/>
      <c r="AI139" s="116"/>
      <c r="AJ139" s="116"/>
      <c r="AK139" s="116"/>
      <c r="AL139" s="116"/>
      <c r="AM139" s="116"/>
      <c r="AN139" s="116"/>
      <c r="AO139" s="116"/>
      <c r="AP139" s="116"/>
      <c r="AQ139" s="116"/>
      <c r="AR139" s="116"/>
      <c r="AS139" s="116"/>
      <c r="AT139" s="116"/>
      <c r="AU139" s="116"/>
      <c r="AV139" s="116"/>
      <c r="AW139" s="116"/>
      <c r="AX139" s="116"/>
      <c r="AY139" s="116"/>
      <c r="AZ139" s="116"/>
      <c r="BA139" s="116"/>
      <c r="BB139" s="113"/>
    </row>
    <row r="140" spans="1:54" s="111" customFormat="1" ht="12.75" customHeight="1">
      <c r="A140" s="116"/>
      <c r="B140" s="116"/>
      <c r="C140" s="116"/>
      <c r="D140" s="116"/>
      <c r="E140" s="116"/>
      <c r="F140" s="116"/>
      <c r="G140" s="116"/>
      <c r="H140" s="116"/>
      <c r="I140" s="116"/>
      <c r="J140" s="116"/>
      <c r="K140" s="116"/>
      <c r="L140" s="116"/>
      <c r="M140" s="116"/>
      <c r="N140" s="116"/>
      <c r="O140" s="116"/>
      <c r="P140" s="116"/>
      <c r="Q140" s="116"/>
      <c r="R140" s="116"/>
      <c r="S140" s="116"/>
      <c r="T140" s="116"/>
      <c r="U140" s="116"/>
      <c r="V140" s="116"/>
      <c r="W140" s="116"/>
      <c r="X140" s="116"/>
      <c r="Y140" s="116"/>
      <c r="Z140" s="116"/>
      <c r="AA140" s="116"/>
      <c r="AB140" s="116"/>
      <c r="AC140" s="116"/>
      <c r="AD140" s="116"/>
      <c r="AE140" s="116"/>
      <c r="AF140" s="116"/>
      <c r="AG140" s="116"/>
      <c r="AH140" s="116"/>
      <c r="AI140" s="116"/>
      <c r="AJ140" s="116"/>
      <c r="AK140" s="116"/>
      <c r="AL140" s="116"/>
      <c r="AM140" s="116"/>
      <c r="AN140" s="116"/>
      <c r="AO140" s="116"/>
      <c r="AP140" s="116"/>
      <c r="AQ140" s="116"/>
      <c r="AR140" s="116"/>
      <c r="AS140" s="116"/>
      <c r="AT140" s="116"/>
      <c r="AU140" s="116"/>
      <c r="AV140" s="116"/>
      <c r="AW140" s="116"/>
      <c r="AX140" s="116"/>
      <c r="AY140" s="116"/>
      <c r="AZ140" s="116"/>
      <c r="BA140" s="116"/>
      <c r="BB140" s="113"/>
    </row>
    <row r="141" spans="1:54" s="111" customFormat="1" ht="12.75" customHeight="1">
      <c r="A141" s="116"/>
      <c r="B141" s="116"/>
      <c r="C141" s="116"/>
      <c r="D141" s="116"/>
      <c r="E141" s="116"/>
      <c r="F141" s="116"/>
      <c r="G141" s="116"/>
      <c r="H141" s="116"/>
      <c r="I141" s="116"/>
      <c r="J141" s="116"/>
      <c r="K141" s="116"/>
      <c r="L141" s="116"/>
      <c r="M141" s="116"/>
      <c r="N141" s="116"/>
      <c r="O141" s="116"/>
      <c r="P141" s="116"/>
      <c r="Q141" s="116"/>
      <c r="R141" s="116"/>
      <c r="S141" s="116"/>
      <c r="T141" s="116"/>
      <c r="U141" s="116"/>
      <c r="V141" s="116"/>
      <c r="W141" s="116"/>
      <c r="X141" s="116"/>
      <c r="Y141" s="116"/>
      <c r="Z141" s="116"/>
      <c r="AA141" s="116"/>
      <c r="AB141" s="116"/>
      <c r="AC141" s="116"/>
      <c r="AD141" s="116"/>
      <c r="AE141" s="116"/>
      <c r="AF141" s="116"/>
      <c r="AG141" s="116"/>
      <c r="AH141" s="116"/>
      <c r="AI141" s="116"/>
      <c r="AJ141" s="116"/>
      <c r="AK141" s="116"/>
      <c r="AL141" s="116"/>
      <c r="AM141" s="116"/>
      <c r="AN141" s="116"/>
      <c r="AO141" s="116"/>
      <c r="AP141" s="116"/>
      <c r="AQ141" s="116"/>
      <c r="AR141" s="116"/>
      <c r="AS141" s="116"/>
      <c r="AT141" s="116"/>
      <c r="AU141" s="116"/>
      <c r="AV141" s="116"/>
      <c r="AW141" s="116"/>
      <c r="AX141" s="116"/>
      <c r="AY141" s="116"/>
      <c r="AZ141" s="116"/>
      <c r="BA141" s="116"/>
      <c r="BB141" s="113"/>
    </row>
    <row r="142" spans="1:54" s="111" customFormat="1" ht="12.75" customHeight="1">
      <c r="A142" s="116"/>
      <c r="B142" s="116"/>
      <c r="C142" s="116"/>
      <c r="D142" s="116"/>
      <c r="E142" s="116"/>
      <c r="F142" s="116"/>
      <c r="G142" s="116"/>
      <c r="H142" s="116"/>
      <c r="I142" s="116"/>
      <c r="J142" s="116"/>
      <c r="K142" s="116"/>
      <c r="L142" s="116"/>
      <c r="M142" s="116"/>
      <c r="N142" s="116"/>
      <c r="O142" s="116"/>
      <c r="P142" s="116"/>
      <c r="Q142" s="116"/>
      <c r="R142" s="116"/>
      <c r="S142" s="116"/>
      <c r="T142" s="116"/>
      <c r="U142" s="116"/>
      <c r="V142" s="116"/>
      <c r="W142" s="116"/>
      <c r="X142" s="116"/>
      <c r="Y142" s="116"/>
      <c r="Z142" s="116"/>
      <c r="AA142" s="116"/>
      <c r="AB142" s="116"/>
      <c r="AC142" s="116"/>
      <c r="AD142" s="116"/>
      <c r="AE142" s="116"/>
      <c r="AF142" s="116"/>
      <c r="AG142" s="116"/>
      <c r="AH142" s="116"/>
      <c r="AI142" s="116"/>
      <c r="AJ142" s="116"/>
      <c r="AK142" s="116"/>
      <c r="AL142" s="116"/>
      <c r="AM142" s="116"/>
      <c r="AN142" s="116"/>
      <c r="AO142" s="116"/>
      <c r="AP142" s="116"/>
      <c r="AQ142" s="116"/>
      <c r="AR142" s="116"/>
      <c r="AS142" s="116"/>
      <c r="AT142" s="116"/>
      <c r="AU142" s="116"/>
      <c r="AV142" s="116"/>
      <c r="AW142" s="116"/>
      <c r="AX142" s="116"/>
      <c r="AY142" s="116"/>
      <c r="AZ142" s="116"/>
      <c r="BA142" s="116"/>
      <c r="BB142" s="113"/>
    </row>
    <row r="143" spans="1:54" s="111" customFormat="1" ht="12.75" customHeight="1">
      <c r="A143" s="116"/>
      <c r="B143" s="116"/>
      <c r="C143" s="116"/>
      <c r="D143" s="116"/>
      <c r="E143" s="116"/>
      <c r="F143" s="116"/>
      <c r="G143" s="116"/>
      <c r="H143" s="116"/>
      <c r="I143" s="116"/>
      <c r="J143" s="116"/>
      <c r="K143" s="116"/>
      <c r="L143" s="116"/>
      <c r="M143" s="116"/>
      <c r="N143" s="116"/>
      <c r="O143" s="116"/>
      <c r="P143" s="116"/>
      <c r="Q143" s="116"/>
      <c r="R143" s="116"/>
      <c r="S143" s="116"/>
      <c r="T143" s="116"/>
      <c r="U143" s="116"/>
      <c r="V143" s="116"/>
      <c r="W143" s="116"/>
      <c r="X143" s="116"/>
      <c r="Y143" s="116"/>
      <c r="Z143" s="116"/>
      <c r="AA143" s="116"/>
      <c r="AB143" s="116"/>
      <c r="AC143" s="116"/>
      <c r="AD143" s="116"/>
      <c r="AE143" s="116"/>
      <c r="AF143" s="116"/>
      <c r="AG143" s="116"/>
      <c r="AH143" s="116"/>
      <c r="AI143" s="116"/>
      <c r="AJ143" s="116"/>
      <c r="AK143" s="116"/>
      <c r="AL143" s="116"/>
      <c r="AM143" s="116"/>
      <c r="AN143" s="116"/>
      <c r="AO143" s="116"/>
      <c r="AP143" s="116"/>
      <c r="AQ143" s="116"/>
      <c r="AR143" s="116"/>
      <c r="AS143" s="116"/>
      <c r="AT143" s="116"/>
      <c r="AU143" s="116"/>
      <c r="AV143" s="116"/>
      <c r="AW143" s="116"/>
      <c r="AX143" s="116"/>
      <c r="AY143" s="116"/>
      <c r="AZ143" s="116"/>
      <c r="BA143" s="116"/>
      <c r="BB143" s="113"/>
    </row>
    <row r="144" spans="1:54" s="111" customFormat="1" ht="12.75" customHeight="1">
      <c r="A144" s="116"/>
      <c r="B144" s="116"/>
      <c r="C144" s="116"/>
      <c r="D144" s="116"/>
      <c r="E144" s="116"/>
      <c r="F144" s="116"/>
      <c r="G144" s="116"/>
      <c r="H144" s="116"/>
      <c r="I144" s="116"/>
      <c r="J144" s="116"/>
      <c r="K144" s="116"/>
      <c r="L144" s="116"/>
      <c r="M144" s="116"/>
      <c r="N144" s="116"/>
      <c r="O144" s="116"/>
      <c r="P144" s="116"/>
      <c r="Q144" s="116"/>
      <c r="R144" s="116"/>
      <c r="S144" s="116"/>
      <c r="T144" s="116"/>
      <c r="U144" s="116"/>
      <c r="V144" s="116"/>
      <c r="W144" s="116"/>
      <c r="X144" s="116"/>
      <c r="Y144" s="116"/>
      <c r="Z144" s="116"/>
      <c r="AA144" s="116"/>
      <c r="AB144" s="116"/>
      <c r="AC144" s="116"/>
      <c r="AD144" s="116"/>
      <c r="AE144" s="116"/>
      <c r="AF144" s="116"/>
      <c r="AG144" s="116"/>
      <c r="AH144" s="116"/>
      <c r="AI144" s="116"/>
      <c r="AJ144" s="116"/>
      <c r="AK144" s="116"/>
      <c r="AL144" s="116"/>
      <c r="AM144" s="116"/>
      <c r="AN144" s="116"/>
      <c r="AO144" s="116"/>
      <c r="AP144" s="116"/>
      <c r="AQ144" s="116"/>
      <c r="AR144" s="116"/>
      <c r="AS144" s="116"/>
      <c r="AT144" s="116"/>
      <c r="AU144" s="116"/>
      <c r="AV144" s="116"/>
      <c r="AW144" s="116"/>
      <c r="AX144" s="116"/>
      <c r="AY144" s="116"/>
      <c r="AZ144" s="116"/>
      <c r="BA144" s="116"/>
      <c r="BB144" s="113"/>
    </row>
    <row r="145" spans="1:54" s="111" customFormat="1" ht="12.75" customHeight="1">
      <c r="A145" s="116"/>
      <c r="B145" s="116"/>
      <c r="C145" s="116"/>
      <c r="D145" s="116"/>
      <c r="E145" s="116"/>
      <c r="F145" s="116"/>
      <c r="G145" s="116"/>
      <c r="H145" s="116"/>
      <c r="I145" s="116"/>
      <c r="J145" s="116"/>
      <c r="K145" s="116"/>
      <c r="L145" s="116"/>
      <c r="M145" s="116"/>
      <c r="N145" s="116"/>
      <c r="O145" s="116"/>
      <c r="P145" s="116"/>
      <c r="Q145" s="116"/>
      <c r="R145" s="116"/>
      <c r="S145" s="116"/>
      <c r="T145" s="116"/>
      <c r="U145" s="116"/>
      <c r="V145" s="116"/>
      <c r="W145" s="116"/>
      <c r="X145" s="116"/>
      <c r="Y145" s="116"/>
      <c r="Z145" s="116"/>
      <c r="AA145" s="116"/>
      <c r="AB145" s="116"/>
      <c r="AC145" s="116"/>
      <c r="AD145" s="116"/>
      <c r="AE145" s="116"/>
      <c r="AF145" s="116"/>
      <c r="AG145" s="116"/>
      <c r="AH145" s="116"/>
      <c r="AI145" s="116"/>
      <c r="AJ145" s="116"/>
      <c r="AK145" s="116"/>
      <c r="AL145" s="116"/>
      <c r="AM145" s="116"/>
      <c r="AN145" s="116"/>
      <c r="AO145" s="116"/>
      <c r="AP145" s="116"/>
      <c r="AQ145" s="116"/>
      <c r="AR145" s="116"/>
      <c r="AS145" s="116"/>
      <c r="AT145" s="116"/>
      <c r="AU145" s="116"/>
      <c r="AV145" s="116"/>
      <c r="AW145" s="116"/>
      <c r="AX145" s="116"/>
      <c r="AY145" s="116"/>
      <c r="AZ145" s="116"/>
      <c r="BA145" s="116"/>
      <c r="BB145" s="113"/>
    </row>
    <row r="146" spans="1:54" s="111" customFormat="1" ht="12.75" customHeight="1">
      <c r="A146" s="116"/>
      <c r="B146" s="116"/>
      <c r="C146" s="116"/>
      <c r="D146" s="116"/>
      <c r="E146" s="116"/>
      <c r="F146" s="116"/>
      <c r="G146" s="116"/>
      <c r="H146" s="116"/>
      <c r="I146" s="116"/>
      <c r="J146" s="116"/>
      <c r="K146" s="116"/>
      <c r="L146" s="116"/>
      <c r="M146" s="116"/>
      <c r="N146" s="116"/>
      <c r="O146" s="116"/>
      <c r="P146" s="116"/>
      <c r="Q146" s="116"/>
      <c r="R146" s="116"/>
      <c r="S146" s="116"/>
      <c r="T146" s="116"/>
      <c r="U146" s="116"/>
      <c r="V146" s="116"/>
      <c r="W146" s="116"/>
      <c r="X146" s="116"/>
      <c r="Y146" s="116"/>
      <c r="Z146" s="116"/>
      <c r="AA146" s="116"/>
      <c r="AB146" s="116"/>
      <c r="AC146" s="116"/>
      <c r="AD146" s="116"/>
      <c r="AE146" s="116"/>
      <c r="AF146" s="116"/>
      <c r="AG146" s="116"/>
      <c r="AH146" s="116"/>
      <c r="AI146" s="116"/>
      <c r="AJ146" s="116"/>
      <c r="AK146" s="116"/>
      <c r="AL146" s="116"/>
      <c r="AM146" s="116"/>
      <c r="AN146" s="116"/>
      <c r="AO146" s="116"/>
      <c r="AP146" s="116"/>
      <c r="AQ146" s="116"/>
      <c r="AR146" s="116"/>
      <c r="AS146" s="116"/>
      <c r="AT146" s="116"/>
      <c r="AU146" s="116"/>
      <c r="AV146" s="116"/>
      <c r="AW146" s="116"/>
      <c r="AX146" s="116"/>
      <c r="AY146" s="116"/>
      <c r="AZ146" s="116"/>
      <c r="BA146" s="116"/>
      <c r="BB146" s="113"/>
    </row>
    <row r="147" spans="1:54" s="111" customFormat="1" ht="12.75" customHeight="1">
      <c r="A147" s="116"/>
      <c r="B147" s="116"/>
      <c r="C147" s="116"/>
      <c r="D147" s="116"/>
      <c r="E147" s="116"/>
      <c r="F147" s="116"/>
      <c r="G147" s="116"/>
      <c r="H147" s="116"/>
      <c r="I147" s="116"/>
      <c r="J147" s="116"/>
      <c r="K147" s="116"/>
      <c r="L147" s="116"/>
      <c r="M147" s="116"/>
      <c r="N147" s="116"/>
      <c r="O147" s="116"/>
      <c r="P147" s="116"/>
      <c r="Q147" s="116"/>
      <c r="R147" s="116"/>
      <c r="S147" s="116"/>
      <c r="T147" s="116"/>
      <c r="U147" s="116"/>
      <c r="V147" s="116"/>
      <c r="W147" s="116"/>
      <c r="X147" s="116"/>
      <c r="Y147" s="116"/>
      <c r="Z147" s="116"/>
      <c r="AA147" s="116"/>
      <c r="AB147" s="116"/>
      <c r="AC147" s="116"/>
      <c r="AD147" s="116"/>
      <c r="AE147" s="116"/>
      <c r="AF147" s="116"/>
      <c r="AG147" s="116"/>
      <c r="AH147" s="116"/>
      <c r="AI147" s="116"/>
      <c r="AJ147" s="116"/>
      <c r="AK147" s="116"/>
      <c r="AL147" s="116"/>
      <c r="AM147" s="116"/>
      <c r="AN147" s="116"/>
      <c r="AO147" s="116"/>
      <c r="AP147" s="116"/>
      <c r="AQ147" s="116"/>
      <c r="AR147" s="116"/>
      <c r="AS147" s="116"/>
      <c r="AT147" s="116"/>
      <c r="AU147" s="116"/>
      <c r="AV147" s="116"/>
      <c r="AW147" s="116"/>
      <c r="AX147" s="116"/>
      <c r="AY147" s="116"/>
      <c r="AZ147" s="116"/>
      <c r="BA147" s="116"/>
      <c r="BB147" s="113"/>
    </row>
    <row r="148" spans="1:54" s="111" customFormat="1" ht="12.75" customHeight="1">
      <c r="A148" s="116"/>
      <c r="B148" s="116"/>
      <c r="C148" s="116"/>
      <c r="D148" s="116"/>
      <c r="E148" s="116"/>
      <c r="F148" s="116"/>
      <c r="G148" s="116"/>
      <c r="H148" s="116"/>
      <c r="I148" s="116"/>
      <c r="J148" s="116"/>
      <c r="K148" s="116"/>
      <c r="L148" s="116"/>
      <c r="M148" s="116"/>
      <c r="N148" s="116"/>
      <c r="O148" s="116"/>
      <c r="P148" s="116"/>
      <c r="Q148" s="116"/>
      <c r="R148" s="116"/>
      <c r="S148" s="116"/>
      <c r="T148" s="116"/>
      <c r="U148" s="116"/>
      <c r="V148" s="116"/>
      <c r="W148" s="116"/>
      <c r="X148" s="116"/>
      <c r="Y148" s="116"/>
      <c r="Z148" s="116"/>
      <c r="AA148" s="116"/>
      <c r="AB148" s="116"/>
      <c r="AC148" s="116"/>
      <c r="AD148" s="116"/>
      <c r="AE148" s="116"/>
      <c r="AF148" s="116"/>
      <c r="AG148" s="116"/>
      <c r="AH148" s="116"/>
      <c r="AI148" s="116"/>
      <c r="AJ148" s="116"/>
      <c r="AK148" s="116"/>
      <c r="AL148" s="116"/>
      <c r="AM148" s="116"/>
      <c r="AN148" s="116"/>
      <c r="AO148" s="116"/>
      <c r="AP148" s="116"/>
      <c r="AQ148" s="116"/>
      <c r="AR148" s="116"/>
      <c r="AS148" s="116"/>
      <c r="AT148" s="116"/>
      <c r="AU148" s="116"/>
      <c r="AV148" s="116"/>
      <c r="AW148" s="116"/>
      <c r="AX148" s="116"/>
      <c r="AY148" s="116"/>
      <c r="AZ148" s="116"/>
      <c r="BA148" s="116"/>
      <c r="BB148" s="113"/>
    </row>
    <row r="149" spans="1:54" s="111" customFormat="1" ht="12.75" customHeight="1">
      <c r="A149" s="116"/>
      <c r="B149" s="116"/>
      <c r="C149" s="116"/>
      <c r="D149" s="116"/>
      <c r="E149" s="116"/>
      <c r="F149" s="116"/>
      <c r="G149" s="116"/>
      <c r="H149" s="116"/>
      <c r="I149" s="116"/>
      <c r="J149" s="116"/>
      <c r="K149" s="116"/>
      <c r="L149" s="116"/>
      <c r="M149" s="116"/>
      <c r="N149" s="116"/>
      <c r="O149" s="116"/>
      <c r="P149" s="116"/>
      <c r="Q149" s="116"/>
      <c r="R149" s="116"/>
      <c r="S149" s="116"/>
      <c r="T149" s="116"/>
      <c r="U149" s="116"/>
      <c r="V149" s="116"/>
      <c r="W149" s="116"/>
      <c r="X149" s="116"/>
      <c r="Y149" s="116"/>
      <c r="Z149" s="116"/>
      <c r="AA149" s="116"/>
      <c r="AB149" s="116"/>
      <c r="AC149" s="116"/>
      <c r="AD149" s="116"/>
      <c r="AE149" s="116"/>
      <c r="AF149" s="116"/>
      <c r="AG149" s="116"/>
      <c r="AH149" s="116"/>
      <c r="AI149" s="116"/>
      <c r="AJ149" s="116"/>
      <c r="AK149" s="116"/>
      <c r="AL149" s="116"/>
      <c r="AM149" s="116"/>
      <c r="AN149" s="116"/>
      <c r="AO149" s="116"/>
      <c r="AP149" s="116"/>
      <c r="AQ149" s="116"/>
      <c r="AR149" s="116"/>
      <c r="AS149" s="116"/>
      <c r="AT149" s="116"/>
      <c r="AU149" s="116"/>
      <c r="AV149" s="116"/>
      <c r="AW149" s="116"/>
      <c r="AX149" s="116"/>
      <c r="AY149" s="116"/>
      <c r="AZ149" s="116"/>
      <c r="BA149" s="116"/>
      <c r="BB149" s="113"/>
    </row>
    <row r="150" spans="1:54" s="111" customFormat="1" ht="12.75" customHeight="1">
      <c r="A150" s="116"/>
      <c r="B150" s="116"/>
      <c r="C150" s="116"/>
      <c r="D150" s="116"/>
      <c r="E150" s="116"/>
      <c r="F150" s="116"/>
      <c r="G150" s="116"/>
      <c r="H150" s="116"/>
      <c r="I150" s="116"/>
      <c r="J150" s="116"/>
      <c r="K150" s="116"/>
      <c r="L150" s="116"/>
      <c r="M150" s="116"/>
      <c r="N150" s="116"/>
      <c r="O150" s="116"/>
      <c r="P150" s="116"/>
      <c r="Q150" s="116"/>
      <c r="R150" s="116"/>
      <c r="S150" s="116"/>
      <c r="T150" s="116"/>
      <c r="U150" s="116"/>
      <c r="V150" s="116"/>
      <c r="W150" s="116"/>
      <c r="X150" s="116"/>
      <c r="Y150" s="116"/>
      <c r="Z150" s="116"/>
      <c r="AA150" s="116"/>
      <c r="AB150" s="116"/>
      <c r="AC150" s="116"/>
      <c r="AD150" s="116"/>
      <c r="AE150" s="116"/>
      <c r="AF150" s="116"/>
      <c r="AG150" s="116"/>
      <c r="AH150" s="116"/>
      <c r="AI150" s="116"/>
      <c r="AJ150" s="116"/>
      <c r="AK150" s="116"/>
      <c r="AL150" s="116"/>
      <c r="AM150" s="116"/>
      <c r="AN150" s="116"/>
      <c r="AO150" s="116"/>
      <c r="AP150" s="116"/>
      <c r="AQ150" s="116"/>
      <c r="AR150" s="116"/>
      <c r="AS150" s="116"/>
      <c r="AT150" s="116"/>
      <c r="AU150" s="116"/>
      <c r="AV150" s="116"/>
      <c r="AW150" s="116"/>
      <c r="AX150" s="116"/>
      <c r="AY150" s="116"/>
      <c r="AZ150" s="116"/>
      <c r="BA150" s="116"/>
      <c r="BB150" s="113"/>
    </row>
    <row r="151" spans="1:54" s="111" customFormat="1" ht="12.75" customHeight="1">
      <c r="A151" s="116"/>
      <c r="B151" s="116"/>
      <c r="C151" s="116"/>
      <c r="D151" s="116"/>
      <c r="E151" s="116"/>
      <c r="F151" s="116"/>
      <c r="G151" s="116"/>
      <c r="H151" s="116"/>
      <c r="I151" s="116"/>
      <c r="J151" s="116"/>
      <c r="K151" s="116"/>
      <c r="L151" s="116"/>
      <c r="M151" s="116"/>
      <c r="N151" s="116"/>
      <c r="O151" s="116"/>
      <c r="P151" s="116"/>
      <c r="Q151" s="116"/>
      <c r="R151" s="116"/>
      <c r="S151" s="116"/>
      <c r="T151" s="116"/>
      <c r="U151" s="116"/>
      <c r="V151" s="116"/>
      <c r="W151" s="116"/>
      <c r="X151" s="116"/>
      <c r="Y151" s="116"/>
      <c r="Z151" s="116"/>
      <c r="AA151" s="116"/>
      <c r="AB151" s="116"/>
      <c r="AC151" s="116"/>
      <c r="AD151" s="116"/>
      <c r="AE151" s="116"/>
      <c r="AF151" s="116"/>
      <c r="AG151" s="116"/>
      <c r="AH151" s="116"/>
      <c r="AI151" s="116"/>
      <c r="AJ151" s="116"/>
      <c r="AK151" s="116"/>
      <c r="AL151" s="116"/>
      <c r="AM151" s="116"/>
      <c r="AN151" s="116"/>
      <c r="AO151" s="116"/>
      <c r="AP151" s="116"/>
      <c r="AQ151" s="116"/>
      <c r="AR151" s="116"/>
      <c r="AS151" s="116"/>
      <c r="AT151" s="116"/>
      <c r="AU151" s="116"/>
      <c r="AV151" s="116"/>
      <c r="AW151" s="116"/>
      <c r="AX151" s="116"/>
      <c r="AY151" s="116"/>
      <c r="AZ151" s="116"/>
      <c r="BA151" s="116"/>
      <c r="BB151" s="113"/>
    </row>
    <row r="152" spans="1:54" s="111" customFormat="1" ht="12.75" customHeight="1">
      <c r="A152" s="116"/>
      <c r="B152" s="116"/>
      <c r="C152" s="116"/>
      <c r="D152" s="116"/>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c r="AA152" s="116"/>
      <c r="AB152" s="116"/>
      <c r="AC152" s="116"/>
      <c r="AD152" s="116"/>
      <c r="AE152" s="116"/>
      <c r="AF152" s="116"/>
      <c r="AG152" s="116"/>
      <c r="AH152" s="116"/>
      <c r="AI152" s="116"/>
      <c r="AJ152" s="116"/>
      <c r="AK152" s="116"/>
      <c r="AL152" s="116"/>
      <c r="AM152" s="116"/>
      <c r="AN152" s="116"/>
      <c r="AO152" s="116"/>
      <c r="AP152" s="116"/>
      <c r="AQ152" s="116"/>
      <c r="AR152" s="116"/>
      <c r="AS152" s="116"/>
      <c r="AT152" s="116"/>
      <c r="AU152" s="116"/>
      <c r="AV152" s="116"/>
      <c r="AW152" s="116"/>
      <c r="AX152" s="116"/>
      <c r="AY152" s="116"/>
      <c r="AZ152" s="116"/>
      <c r="BA152" s="116"/>
      <c r="BB152" s="113"/>
    </row>
    <row r="153" spans="1:54" s="111" customFormat="1" ht="12.75" customHeight="1">
      <c r="A153" s="116"/>
      <c r="B153" s="116"/>
      <c r="C153" s="116"/>
      <c r="D153" s="116"/>
      <c r="E153" s="116"/>
      <c r="F153" s="116"/>
      <c r="G153" s="116"/>
      <c r="H153" s="116"/>
      <c r="I153" s="116"/>
      <c r="J153" s="116"/>
      <c r="K153" s="116"/>
      <c r="L153" s="116"/>
      <c r="M153" s="116"/>
      <c r="N153" s="116"/>
      <c r="O153" s="116"/>
      <c r="P153" s="116"/>
      <c r="Q153" s="116"/>
      <c r="R153" s="116"/>
      <c r="S153" s="116"/>
      <c r="T153" s="116"/>
      <c r="U153" s="116"/>
      <c r="V153" s="116"/>
      <c r="W153" s="116"/>
      <c r="X153" s="116"/>
      <c r="Y153" s="116"/>
      <c r="Z153" s="116"/>
      <c r="AA153" s="116"/>
      <c r="AB153" s="116"/>
      <c r="AC153" s="116"/>
      <c r="AD153" s="116"/>
      <c r="AE153" s="116"/>
      <c r="AF153" s="116"/>
      <c r="AG153" s="116"/>
      <c r="AH153" s="116"/>
      <c r="AI153" s="116"/>
      <c r="AJ153" s="116"/>
      <c r="AK153" s="116"/>
      <c r="AL153" s="116"/>
      <c r="AM153" s="116"/>
      <c r="AN153" s="116"/>
      <c r="AO153" s="116"/>
      <c r="AP153" s="116"/>
      <c r="AQ153" s="116"/>
      <c r="AR153" s="116"/>
      <c r="AS153" s="116"/>
      <c r="AT153" s="116"/>
      <c r="AU153" s="116"/>
      <c r="AV153" s="116"/>
      <c r="AW153" s="116"/>
      <c r="AX153" s="116"/>
      <c r="AY153" s="116"/>
      <c r="AZ153" s="116"/>
      <c r="BA153" s="116"/>
      <c r="BB153" s="113"/>
    </row>
    <row r="154" spans="1:54" s="111" customFormat="1" ht="12.75" customHeight="1">
      <c r="A154" s="116"/>
      <c r="B154" s="116"/>
      <c r="C154" s="116"/>
      <c r="D154" s="116"/>
      <c r="E154" s="116"/>
      <c r="F154" s="116"/>
      <c r="G154" s="116"/>
      <c r="H154" s="116"/>
      <c r="I154" s="116"/>
      <c r="J154" s="116"/>
      <c r="K154" s="116"/>
      <c r="L154" s="116"/>
      <c r="M154" s="116"/>
      <c r="N154" s="116"/>
      <c r="O154" s="116"/>
      <c r="P154" s="116"/>
      <c r="Q154" s="116"/>
      <c r="R154" s="116"/>
      <c r="S154" s="116"/>
      <c r="T154" s="116"/>
      <c r="U154" s="116"/>
      <c r="V154" s="116"/>
      <c r="W154" s="116"/>
      <c r="X154" s="116"/>
      <c r="Y154" s="116"/>
      <c r="Z154" s="116"/>
      <c r="AA154" s="116"/>
      <c r="AB154" s="116"/>
      <c r="AC154" s="116"/>
      <c r="AD154" s="116"/>
      <c r="AE154" s="116"/>
      <c r="AF154" s="116"/>
      <c r="AG154" s="116"/>
      <c r="AH154" s="116"/>
      <c r="AI154" s="116"/>
      <c r="AJ154" s="116"/>
      <c r="AK154" s="116"/>
      <c r="AL154" s="116"/>
      <c r="AM154" s="116"/>
      <c r="AN154" s="116"/>
      <c r="AO154" s="116"/>
      <c r="AP154" s="116"/>
      <c r="AQ154" s="116"/>
      <c r="AR154" s="116"/>
      <c r="AS154" s="116"/>
      <c r="AT154" s="116"/>
      <c r="AU154" s="116"/>
      <c r="AV154" s="116"/>
      <c r="AW154" s="116"/>
      <c r="AX154" s="116"/>
      <c r="AY154" s="116"/>
      <c r="AZ154" s="116"/>
      <c r="BA154" s="116"/>
      <c r="BB154" s="113"/>
    </row>
    <row r="155" spans="1:54" s="111" customFormat="1" ht="12.75" customHeight="1">
      <c r="A155" s="116"/>
      <c r="B155" s="116"/>
      <c r="C155" s="116"/>
      <c r="D155" s="116"/>
      <c r="E155" s="116"/>
      <c r="F155" s="116"/>
      <c r="G155" s="116"/>
      <c r="H155" s="116"/>
      <c r="I155" s="116"/>
      <c r="J155" s="116"/>
      <c r="K155" s="116"/>
      <c r="L155" s="116"/>
      <c r="M155" s="116"/>
      <c r="N155" s="116"/>
      <c r="O155" s="116"/>
      <c r="P155" s="116"/>
      <c r="Q155" s="116"/>
      <c r="R155" s="116"/>
      <c r="S155" s="116"/>
      <c r="T155" s="116"/>
      <c r="U155" s="116"/>
      <c r="V155" s="116"/>
      <c r="W155" s="116"/>
      <c r="X155" s="116"/>
      <c r="Y155" s="116"/>
      <c r="Z155" s="116"/>
      <c r="AA155" s="116"/>
      <c r="AB155" s="116"/>
      <c r="AC155" s="116"/>
      <c r="AD155" s="116"/>
      <c r="AE155" s="116"/>
      <c r="AF155" s="116"/>
      <c r="AG155" s="116"/>
      <c r="AH155" s="116"/>
      <c r="AI155" s="116"/>
      <c r="AJ155" s="116"/>
      <c r="AK155" s="116"/>
      <c r="AL155" s="116"/>
      <c r="AM155" s="116"/>
      <c r="AN155" s="116"/>
      <c r="AO155" s="116"/>
      <c r="AP155" s="116"/>
      <c r="AQ155" s="116"/>
      <c r="AR155" s="116"/>
      <c r="AS155" s="116"/>
      <c r="AT155" s="116"/>
      <c r="AU155" s="116"/>
      <c r="AV155" s="116"/>
      <c r="AW155" s="116"/>
      <c r="AX155" s="116"/>
      <c r="AY155" s="116"/>
      <c r="AZ155" s="116"/>
      <c r="BA155" s="116"/>
      <c r="BB155" s="113"/>
    </row>
    <row r="156" spans="1:54" s="111" customFormat="1" ht="12.75" customHeight="1">
      <c r="A156" s="116"/>
      <c r="B156" s="116"/>
      <c r="C156" s="116"/>
      <c r="D156" s="116"/>
      <c r="E156" s="116"/>
      <c r="F156" s="116"/>
      <c r="G156" s="116"/>
      <c r="H156" s="116"/>
      <c r="I156" s="116"/>
      <c r="J156" s="116"/>
      <c r="K156" s="116"/>
      <c r="L156" s="116"/>
      <c r="M156" s="116"/>
      <c r="N156" s="116"/>
      <c r="O156" s="116"/>
      <c r="P156" s="116"/>
      <c r="Q156" s="116"/>
      <c r="R156" s="116"/>
      <c r="S156" s="116"/>
      <c r="T156" s="116"/>
      <c r="U156" s="116"/>
      <c r="V156" s="116"/>
      <c r="W156" s="116"/>
      <c r="X156" s="116"/>
      <c r="Y156" s="116"/>
      <c r="Z156" s="116"/>
      <c r="AA156" s="116"/>
      <c r="AB156" s="116"/>
      <c r="AC156" s="116"/>
      <c r="AD156" s="116"/>
      <c r="AE156" s="116"/>
      <c r="AF156" s="116"/>
      <c r="AG156" s="116"/>
      <c r="AH156" s="116"/>
      <c r="AI156" s="116"/>
      <c r="AJ156" s="116"/>
      <c r="AK156" s="116"/>
      <c r="AL156" s="116"/>
      <c r="AM156" s="116"/>
      <c r="AN156" s="116"/>
      <c r="AO156" s="116"/>
      <c r="AP156" s="116"/>
      <c r="AQ156" s="116"/>
      <c r="AR156" s="116"/>
      <c r="AS156" s="116"/>
      <c r="AT156" s="116"/>
      <c r="AU156" s="116"/>
      <c r="AV156" s="116"/>
      <c r="AW156" s="116"/>
      <c r="AX156" s="116"/>
      <c r="AY156" s="116"/>
      <c r="AZ156" s="116"/>
      <c r="BA156" s="116"/>
      <c r="BB156" s="113"/>
    </row>
    <row r="157" spans="1:54" s="111" customFormat="1" ht="12.75" customHeight="1">
      <c r="A157" s="116"/>
      <c r="B157" s="116"/>
      <c r="C157" s="116"/>
      <c r="D157" s="116"/>
      <c r="E157" s="116"/>
      <c r="F157" s="116"/>
      <c r="G157" s="116"/>
      <c r="H157" s="116"/>
      <c r="I157" s="116"/>
      <c r="J157" s="116"/>
      <c r="K157" s="116"/>
      <c r="L157" s="116"/>
      <c r="M157" s="116"/>
      <c r="N157" s="116"/>
      <c r="O157" s="116"/>
      <c r="P157" s="116"/>
      <c r="Q157" s="116"/>
      <c r="R157" s="116"/>
      <c r="S157" s="116"/>
      <c r="T157" s="116"/>
      <c r="U157" s="116"/>
      <c r="V157" s="116"/>
      <c r="W157" s="116"/>
      <c r="X157" s="116"/>
      <c r="Y157" s="116"/>
      <c r="Z157" s="116"/>
      <c r="AA157" s="116"/>
      <c r="AB157" s="116"/>
      <c r="AC157" s="116"/>
      <c r="AD157" s="116"/>
      <c r="AE157" s="116"/>
      <c r="AF157" s="116"/>
      <c r="AG157" s="116"/>
      <c r="AH157" s="116"/>
      <c r="AI157" s="116"/>
      <c r="AJ157" s="116"/>
      <c r="AK157" s="116"/>
      <c r="AL157" s="116"/>
      <c r="AM157" s="116"/>
      <c r="AN157" s="116"/>
      <c r="AO157" s="116"/>
      <c r="AP157" s="116"/>
      <c r="AQ157" s="116"/>
      <c r="AR157" s="116"/>
      <c r="AS157" s="116"/>
      <c r="AT157" s="116"/>
      <c r="AU157" s="116"/>
      <c r="AV157" s="116"/>
      <c r="AW157" s="116"/>
      <c r="AX157" s="116"/>
      <c r="AY157" s="116"/>
      <c r="AZ157" s="116"/>
      <c r="BA157" s="116"/>
      <c r="BB157" s="113"/>
    </row>
    <row r="158" spans="1:54" s="111" customFormat="1" ht="12.75" customHeight="1">
      <c r="A158" s="116"/>
      <c r="B158" s="116"/>
      <c r="C158" s="116"/>
      <c r="D158" s="116"/>
      <c r="E158" s="116"/>
      <c r="F158" s="116"/>
      <c r="G158" s="116"/>
      <c r="H158" s="116"/>
      <c r="I158" s="116"/>
      <c r="J158" s="116"/>
      <c r="K158" s="116"/>
      <c r="L158" s="116"/>
      <c r="M158" s="116"/>
      <c r="N158" s="116"/>
      <c r="O158" s="116"/>
      <c r="P158" s="116"/>
      <c r="Q158" s="116"/>
      <c r="R158" s="116"/>
      <c r="S158" s="116"/>
      <c r="T158" s="116"/>
      <c r="U158" s="116"/>
      <c r="V158" s="116"/>
      <c r="W158" s="116"/>
      <c r="X158" s="116"/>
      <c r="Y158" s="116"/>
      <c r="Z158" s="116"/>
      <c r="AA158" s="116"/>
      <c r="AB158" s="116"/>
      <c r="AC158" s="116"/>
      <c r="AD158" s="116"/>
      <c r="AE158" s="116"/>
      <c r="AF158" s="116"/>
      <c r="AG158" s="116"/>
      <c r="AH158" s="116"/>
      <c r="AI158" s="116"/>
      <c r="AJ158" s="116"/>
      <c r="AK158" s="116"/>
      <c r="AL158" s="116"/>
      <c r="AM158" s="116"/>
      <c r="AN158" s="116"/>
      <c r="AO158" s="116"/>
      <c r="AP158" s="116"/>
      <c r="AQ158" s="116"/>
      <c r="AR158" s="116"/>
      <c r="AS158" s="116"/>
      <c r="AT158" s="116"/>
      <c r="AU158" s="116"/>
      <c r="AV158" s="116"/>
      <c r="AW158" s="116"/>
      <c r="AX158" s="116"/>
      <c r="AY158" s="116"/>
      <c r="AZ158" s="116"/>
      <c r="BA158" s="116"/>
      <c r="BB158" s="113"/>
    </row>
    <row r="159" spans="1:54" s="111" customFormat="1" ht="12.75" customHeight="1">
      <c r="A159" s="116"/>
      <c r="B159" s="116"/>
      <c r="C159" s="116"/>
      <c r="D159" s="116"/>
      <c r="E159" s="116"/>
      <c r="F159" s="116"/>
      <c r="G159" s="116"/>
      <c r="H159" s="116"/>
      <c r="I159" s="116"/>
      <c r="J159" s="116"/>
      <c r="K159" s="116"/>
      <c r="L159" s="116"/>
      <c r="M159" s="116"/>
      <c r="N159" s="116"/>
      <c r="O159" s="116"/>
      <c r="P159" s="116"/>
      <c r="Q159" s="116"/>
      <c r="R159" s="116"/>
      <c r="S159" s="116"/>
      <c r="T159" s="116"/>
      <c r="U159" s="116"/>
      <c r="V159" s="116"/>
      <c r="W159" s="116"/>
      <c r="X159" s="116"/>
      <c r="Y159" s="116"/>
      <c r="Z159" s="116"/>
      <c r="AA159" s="116"/>
      <c r="AB159" s="116"/>
      <c r="AC159" s="116"/>
      <c r="AD159" s="116"/>
      <c r="AE159" s="116"/>
      <c r="AF159" s="116"/>
      <c r="AG159" s="116"/>
      <c r="AH159" s="116"/>
      <c r="AI159" s="116"/>
      <c r="AJ159" s="116"/>
      <c r="AK159" s="116"/>
      <c r="AL159" s="116"/>
      <c r="AM159" s="116"/>
      <c r="AN159" s="116"/>
      <c r="AO159" s="116"/>
      <c r="AP159" s="116"/>
      <c r="AQ159" s="116"/>
      <c r="AR159" s="116"/>
      <c r="AS159" s="116"/>
      <c r="AT159" s="116"/>
      <c r="AU159" s="116"/>
      <c r="AV159" s="116"/>
      <c r="AW159" s="116"/>
      <c r="AX159" s="116"/>
      <c r="AY159" s="116"/>
      <c r="AZ159" s="116"/>
      <c r="BA159" s="116"/>
      <c r="BB159" s="113"/>
    </row>
    <row r="160" spans="1:54" s="111" customFormat="1" ht="12.75" customHeight="1">
      <c r="A160" s="116"/>
      <c r="B160" s="116"/>
      <c r="C160" s="116"/>
      <c r="D160" s="116"/>
      <c r="E160" s="116"/>
      <c r="F160" s="116"/>
      <c r="G160" s="116"/>
      <c r="H160" s="116"/>
      <c r="I160" s="116"/>
      <c r="J160" s="116"/>
      <c r="K160" s="116"/>
      <c r="L160" s="116"/>
      <c r="M160" s="116"/>
      <c r="N160" s="116"/>
      <c r="O160" s="116"/>
      <c r="P160" s="116"/>
      <c r="Q160" s="116"/>
      <c r="R160" s="116"/>
      <c r="S160" s="116"/>
      <c r="T160" s="116"/>
      <c r="U160" s="116"/>
      <c r="V160" s="116"/>
      <c r="W160" s="116"/>
      <c r="X160" s="116"/>
      <c r="Y160" s="116"/>
      <c r="Z160" s="116"/>
      <c r="AA160" s="116"/>
      <c r="AB160" s="116"/>
      <c r="AC160" s="116"/>
      <c r="AD160" s="116"/>
      <c r="AE160" s="116"/>
      <c r="AF160" s="116"/>
      <c r="AG160" s="116"/>
      <c r="AH160" s="116"/>
      <c r="AI160" s="116"/>
      <c r="AJ160" s="116"/>
      <c r="AK160" s="116"/>
      <c r="AL160" s="116"/>
      <c r="AM160" s="116"/>
      <c r="AN160" s="116"/>
      <c r="AO160" s="116"/>
      <c r="AP160" s="116"/>
      <c r="AQ160" s="116"/>
      <c r="AR160" s="116"/>
      <c r="AS160" s="116"/>
      <c r="AT160" s="116"/>
      <c r="AU160" s="116"/>
      <c r="AV160" s="116"/>
      <c r="AW160" s="116"/>
      <c r="AX160" s="116"/>
      <c r="AY160" s="116"/>
      <c r="AZ160" s="116"/>
      <c r="BA160" s="116"/>
      <c r="BB160" s="113"/>
    </row>
    <row r="161" spans="1:54" s="111" customFormat="1" ht="12.75" customHeight="1">
      <c r="A161" s="116"/>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3"/>
    </row>
    <row r="162" spans="1:54" s="111" customFormat="1" ht="12.75" customHeight="1">
      <c r="A162" s="116"/>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3"/>
    </row>
    <row r="163" spans="1:54" s="111" customFormat="1" ht="12.75" customHeight="1">
      <c r="A163" s="116"/>
      <c r="B163" s="116"/>
      <c r="C163" s="116"/>
      <c r="D163" s="116"/>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c r="AA163" s="116"/>
      <c r="AB163" s="116"/>
      <c r="AC163" s="116"/>
      <c r="AD163" s="116"/>
      <c r="AE163" s="116"/>
      <c r="AF163" s="116"/>
      <c r="AG163" s="116"/>
      <c r="AH163" s="116"/>
      <c r="AI163" s="116"/>
      <c r="AJ163" s="116"/>
      <c r="AK163" s="116"/>
      <c r="AL163" s="116"/>
      <c r="AM163" s="116"/>
      <c r="AN163" s="116"/>
      <c r="AO163" s="116"/>
      <c r="AP163" s="116"/>
      <c r="AQ163" s="116"/>
      <c r="AR163" s="116"/>
      <c r="AS163" s="116"/>
      <c r="AT163" s="116"/>
      <c r="AU163" s="116"/>
      <c r="AV163" s="116"/>
      <c r="AW163" s="116"/>
      <c r="AX163" s="116"/>
      <c r="AY163" s="116"/>
      <c r="AZ163" s="116"/>
      <c r="BA163" s="116"/>
      <c r="BB163" s="113"/>
    </row>
    <row r="164" spans="1:54" s="111" customFormat="1" ht="12.75" customHeight="1">
      <c r="A164" s="116"/>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3"/>
    </row>
    <row r="165" spans="1:54" s="111" customFormat="1" ht="12.75" customHeight="1">
      <c r="A165" s="116"/>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3"/>
    </row>
    <row r="166" spans="1:54" s="111" customFormat="1" ht="12.75" customHeight="1">
      <c r="A166" s="116"/>
      <c r="B166" s="116"/>
      <c r="C166" s="116"/>
      <c r="D166" s="116"/>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c r="AA166" s="116"/>
      <c r="AB166" s="116"/>
      <c r="AC166" s="116"/>
      <c r="AD166" s="116"/>
      <c r="AE166" s="116"/>
      <c r="AF166" s="116"/>
      <c r="AG166" s="116"/>
      <c r="AH166" s="116"/>
      <c r="AI166" s="116"/>
      <c r="AJ166" s="116"/>
      <c r="AK166" s="116"/>
      <c r="AL166" s="116"/>
      <c r="AM166" s="116"/>
      <c r="AN166" s="116"/>
      <c r="AO166" s="116"/>
      <c r="AP166" s="116"/>
      <c r="AQ166" s="116"/>
      <c r="AR166" s="116"/>
      <c r="AS166" s="116"/>
      <c r="AT166" s="116"/>
      <c r="AU166" s="116"/>
      <c r="AV166" s="116"/>
      <c r="AW166" s="116"/>
      <c r="AX166" s="116"/>
      <c r="AY166" s="116"/>
      <c r="AZ166" s="116"/>
      <c r="BA166" s="116"/>
      <c r="BB166" s="113"/>
    </row>
    <row r="167" spans="1:54" s="111" customFormat="1" ht="12.75" customHeight="1">
      <c r="A167" s="116"/>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3"/>
    </row>
    <row r="168" spans="1:54" s="111" customFormat="1" ht="12.75" customHeight="1">
      <c r="A168" s="116"/>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3"/>
    </row>
    <row r="169" spans="1:54" s="111" customFormat="1" ht="12.75" customHeight="1">
      <c r="A169" s="116"/>
      <c r="B169" s="116"/>
      <c r="C169" s="116"/>
      <c r="D169" s="116"/>
      <c r="E169" s="116"/>
      <c r="F169" s="116"/>
      <c r="G169" s="116"/>
      <c r="H169" s="116"/>
      <c r="I169" s="116"/>
      <c r="J169" s="116"/>
      <c r="K169" s="116"/>
      <c r="L169" s="116"/>
      <c r="M169" s="116"/>
      <c r="N169" s="116"/>
      <c r="O169" s="116"/>
      <c r="P169" s="116"/>
      <c r="Q169" s="116"/>
      <c r="R169" s="116"/>
      <c r="S169" s="116"/>
      <c r="T169" s="116"/>
      <c r="U169" s="116"/>
      <c r="V169" s="116"/>
      <c r="W169" s="116"/>
      <c r="X169" s="116"/>
      <c r="Y169" s="116"/>
      <c r="Z169" s="116"/>
      <c r="AA169" s="116"/>
      <c r="AB169" s="116"/>
      <c r="AC169" s="116"/>
      <c r="AD169" s="116"/>
      <c r="AE169" s="116"/>
      <c r="AF169" s="116"/>
      <c r="AG169" s="116"/>
      <c r="AH169" s="116"/>
      <c r="AI169" s="116"/>
      <c r="AJ169" s="116"/>
      <c r="AK169" s="116"/>
      <c r="AL169" s="116"/>
      <c r="AM169" s="116"/>
      <c r="AN169" s="116"/>
      <c r="AO169" s="116"/>
      <c r="AP169" s="116"/>
      <c r="AQ169" s="116"/>
      <c r="AR169" s="116"/>
      <c r="AS169" s="116"/>
      <c r="AT169" s="116"/>
      <c r="AU169" s="116"/>
      <c r="AV169" s="116"/>
      <c r="AW169" s="116"/>
      <c r="AX169" s="116"/>
      <c r="AY169" s="116"/>
      <c r="AZ169" s="116"/>
      <c r="BA169" s="116"/>
      <c r="BB169" s="113"/>
    </row>
    <row r="170" spans="1:54" s="111" customFormat="1" ht="12.75" customHeight="1">
      <c r="A170" s="116"/>
      <c r="B170" s="116"/>
      <c r="C170" s="116"/>
      <c r="D170" s="116"/>
      <c r="E170" s="116"/>
      <c r="F170" s="116"/>
      <c r="G170" s="116"/>
      <c r="H170" s="116"/>
      <c r="I170" s="116"/>
      <c r="J170" s="116"/>
      <c r="K170" s="116"/>
      <c r="L170" s="116"/>
      <c r="M170" s="116"/>
      <c r="N170" s="116"/>
      <c r="O170" s="116"/>
      <c r="P170" s="116"/>
      <c r="Q170" s="116"/>
      <c r="R170" s="116"/>
      <c r="S170" s="116"/>
      <c r="T170" s="116"/>
      <c r="U170" s="116"/>
      <c r="V170" s="116"/>
      <c r="W170" s="116"/>
      <c r="X170" s="116"/>
      <c r="Y170" s="116"/>
      <c r="Z170" s="116"/>
      <c r="AA170" s="116"/>
      <c r="AB170" s="116"/>
      <c r="AC170" s="116"/>
      <c r="AD170" s="116"/>
      <c r="AE170" s="116"/>
      <c r="AF170" s="116"/>
      <c r="AG170" s="116"/>
      <c r="AH170" s="116"/>
      <c r="AI170" s="116"/>
      <c r="AJ170" s="116"/>
      <c r="AK170" s="116"/>
      <c r="AL170" s="116"/>
      <c r="AM170" s="116"/>
      <c r="AN170" s="116"/>
      <c r="AO170" s="116"/>
      <c r="AP170" s="116"/>
      <c r="AQ170" s="116"/>
      <c r="AR170" s="116"/>
      <c r="AS170" s="116"/>
      <c r="AT170" s="116"/>
      <c r="AU170" s="116"/>
      <c r="AV170" s="116"/>
      <c r="AW170" s="116"/>
      <c r="AX170" s="116"/>
      <c r="AY170" s="116"/>
      <c r="AZ170" s="116"/>
      <c r="BA170" s="116"/>
      <c r="BB170" s="113"/>
    </row>
    <row r="171" spans="1:54" s="111" customFormat="1" ht="12.75" customHeight="1">
      <c r="A171" s="116"/>
      <c r="B171" s="116"/>
      <c r="C171" s="116"/>
      <c r="D171" s="116"/>
      <c r="E171" s="116"/>
      <c r="F171" s="116"/>
      <c r="G171" s="116"/>
      <c r="H171" s="116"/>
      <c r="I171" s="116"/>
      <c r="J171" s="116"/>
      <c r="K171" s="116"/>
      <c r="L171" s="116"/>
      <c r="M171" s="116"/>
      <c r="N171" s="116"/>
      <c r="O171" s="116"/>
      <c r="P171" s="116"/>
      <c r="Q171" s="116"/>
      <c r="R171" s="116"/>
      <c r="S171" s="116"/>
      <c r="T171" s="116"/>
      <c r="U171" s="116"/>
      <c r="V171" s="116"/>
      <c r="W171" s="116"/>
      <c r="X171" s="116"/>
      <c r="Y171" s="116"/>
      <c r="Z171" s="116"/>
      <c r="AA171" s="116"/>
      <c r="AB171" s="116"/>
      <c r="AC171" s="116"/>
      <c r="AD171" s="116"/>
      <c r="AE171" s="116"/>
      <c r="AF171" s="116"/>
      <c r="AG171" s="116"/>
      <c r="AH171" s="116"/>
      <c r="AI171" s="116"/>
      <c r="AJ171" s="116"/>
      <c r="AK171" s="116"/>
      <c r="AL171" s="116"/>
      <c r="AM171" s="116"/>
      <c r="AN171" s="116"/>
      <c r="AO171" s="116"/>
      <c r="AP171" s="116"/>
      <c r="AQ171" s="116"/>
      <c r="AR171" s="116"/>
      <c r="AS171" s="116"/>
      <c r="AT171" s="116"/>
      <c r="AU171" s="116"/>
      <c r="AV171" s="116"/>
      <c r="AW171" s="116"/>
      <c r="AX171" s="116"/>
      <c r="AY171" s="116"/>
      <c r="AZ171" s="116"/>
      <c r="BA171" s="116"/>
      <c r="BB171" s="113"/>
    </row>
    <row r="172" spans="1:54" s="111" customFormat="1" ht="12.75" customHeight="1">
      <c r="A172" s="116"/>
      <c r="B172" s="116"/>
      <c r="C172" s="116"/>
      <c r="D172" s="116"/>
      <c r="E172" s="116"/>
      <c r="F172" s="116"/>
      <c r="G172" s="116"/>
      <c r="H172" s="116"/>
      <c r="I172" s="116"/>
      <c r="J172" s="116"/>
      <c r="K172" s="116"/>
      <c r="L172" s="116"/>
      <c r="M172" s="116"/>
      <c r="N172" s="116"/>
      <c r="O172" s="116"/>
      <c r="P172" s="116"/>
      <c r="Q172" s="116"/>
      <c r="R172" s="116"/>
      <c r="S172" s="116"/>
      <c r="T172" s="116"/>
      <c r="U172" s="116"/>
      <c r="V172" s="116"/>
      <c r="W172" s="116"/>
      <c r="X172" s="116"/>
      <c r="Y172" s="116"/>
      <c r="Z172" s="116"/>
      <c r="AA172" s="116"/>
      <c r="AB172" s="116"/>
      <c r="AC172" s="116"/>
      <c r="AD172" s="116"/>
      <c r="AE172" s="116"/>
      <c r="AF172" s="116"/>
      <c r="AG172" s="116"/>
      <c r="AH172" s="116"/>
      <c r="AI172" s="116"/>
      <c r="AJ172" s="116"/>
      <c r="AK172" s="116"/>
      <c r="AL172" s="116"/>
      <c r="AM172" s="116"/>
      <c r="AN172" s="116"/>
      <c r="AO172" s="116"/>
      <c r="AP172" s="116"/>
      <c r="AQ172" s="116"/>
      <c r="AR172" s="116"/>
      <c r="AS172" s="116"/>
      <c r="AT172" s="116"/>
      <c r="AU172" s="116"/>
      <c r="AV172" s="116"/>
      <c r="AW172" s="116"/>
      <c r="AX172" s="116"/>
      <c r="AY172" s="116"/>
      <c r="AZ172" s="116"/>
      <c r="BA172" s="116"/>
      <c r="BB172" s="113"/>
    </row>
    <row r="173" spans="1:54" s="111" customFormat="1" ht="12.75" customHeight="1">
      <c r="A173" s="116"/>
      <c r="B173" s="116"/>
      <c r="C173" s="116"/>
      <c r="D173" s="116"/>
      <c r="E173" s="116"/>
      <c r="F173" s="116"/>
      <c r="G173" s="116"/>
      <c r="H173" s="116"/>
      <c r="I173" s="116"/>
      <c r="J173" s="116"/>
      <c r="K173" s="116"/>
      <c r="L173" s="116"/>
      <c r="M173" s="116"/>
      <c r="N173" s="116"/>
      <c r="O173" s="116"/>
      <c r="P173" s="116"/>
      <c r="Q173" s="116"/>
      <c r="R173" s="116"/>
      <c r="S173" s="116"/>
      <c r="T173" s="116"/>
      <c r="U173" s="116"/>
      <c r="V173" s="116"/>
      <c r="W173" s="116"/>
      <c r="X173" s="116"/>
      <c r="Y173" s="116"/>
      <c r="Z173" s="116"/>
      <c r="AA173" s="116"/>
      <c r="AB173" s="116"/>
      <c r="AC173" s="116"/>
      <c r="AD173" s="116"/>
      <c r="AE173" s="116"/>
      <c r="AF173" s="116"/>
      <c r="AG173" s="116"/>
      <c r="AH173" s="116"/>
      <c r="AI173" s="116"/>
      <c r="AJ173" s="116"/>
      <c r="AK173" s="116"/>
      <c r="AL173" s="116"/>
      <c r="AM173" s="116"/>
      <c r="AN173" s="116"/>
      <c r="AO173" s="116"/>
      <c r="AP173" s="116"/>
      <c r="AQ173" s="116"/>
      <c r="AR173" s="116"/>
      <c r="AS173" s="116"/>
      <c r="AT173" s="116"/>
      <c r="AU173" s="116"/>
      <c r="AV173" s="116"/>
      <c r="AW173" s="116"/>
      <c r="AX173" s="116"/>
      <c r="AY173" s="116"/>
      <c r="AZ173" s="116"/>
      <c r="BA173" s="116"/>
      <c r="BB173" s="113"/>
    </row>
    <row r="174" spans="1:54" s="111" customFormat="1" ht="12.75" customHeight="1">
      <c r="A174" s="116"/>
      <c r="B174" s="116"/>
      <c r="C174" s="116"/>
      <c r="D174" s="116"/>
      <c r="E174" s="116"/>
      <c r="F174" s="116"/>
      <c r="G174" s="116"/>
      <c r="H174" s="116"/>
      <c r="I174" s="116"/>
      <c r="J174" s="116"/>
      <c r="K174" s="116"/>
      <c r="L174" s="116"/>
      <c r="M174" s="116"/>
      <c r="N174" s="116"/>
      <c r="O174" s="116"/>
      <c r="P174" s="116"/>
      <c r="Q174" s="116"/>
      <c r="R174" s="116"/>
      <c r="S174" s="116"/>
      <c r="T174" s="116"/>
      <c r="U174" s="116"/>
      <c r="V174" s="116"/>
      <c r="W174" s="116"/>
      <c r="X174" s="116"/>
      <c r="Y174" s="116"/>
      <c r="Z174" s="116"/>
      <c r="AA174" s="116"/>
      <c r="AB174" s="116"/>
      <c r="AC174" s="116"/>
      <c r="AD174" s="116"/>
      <c r="AE174" s="116"/>
      <c r="AF174" s="116"/>
      <c r="AG174" s="116"/>
      <c r="AH174" s="116"/>
      <c r="AI174" s="116"/>
      <c r="AJ174" s="116"/>
      <c r="AK174" s="116"/>
      <c r="AL174" s="116"/>
      <c r="AM174" s="116"/>
      <c r="AN174" s="116"/>
      <c r="AO174" s="116"/>
      <c r="AP174" s="116"/>
      <c r="AQ174" s="116"/>
      <c r="AR174" s="116"/>
      <c r="AS174" s="116"/>
      <c r="AT174" s="116"/>
      <c r="AU174" s="116"/>
      <c r="AV174" s="116"/>
      <c r="AW174" s="116"/>
      <c r="AX174" s="116"/>
      <c r="AY174" s="116"/>
      <c r="AZ174" s="116"/>
      <c r="BA174" s="116"/>
      <c r="BB174" s="113"/>
    </row>
    <row r="175" spans="1:54" s="111" customFormat="1" ht="12.75" customHeight="1">
      <c r="A175" s="116"/>
      <c r="B175" s="116"/>
      <c r="C175" s="116"/>
      <c r="D175" s="116"/>
      <c r="E175" s="116"/>
      <c r="F175" s="116"/>
      <c r="G175" s="116"/>
      <c r="H175" s="116"/>
      <c r="I175" s="116"/>
      <c r="J175" s="116"/>
      <c r="K175" s="116"/>
      <c r="L175" s="116"/>
      <c r="M175" s="116"/>
      <c r="N175" s="116"/>
      <c r="O175" s="116"/>
      <c r="P175" s="116"/>
      <c r="Q175" s="116"/>
      <c r="R175" s="116"/>
      <c r="S175" s="116"/>
      <c r="T175" s="116"/>
      <c r="U175" s="116"/>
      <c r="V175" s="116"/>
      <c r="W175" s="116"/>
      <c r="X175" s="116"/>
      <c r="Y175" s="116"/>
      <c r="Z175" s="116"/>
      <c r="AA175" s="116"/>
      <c r="AB175" s="116"/>
      <c r="AC175" s="116"/>
      <c r="AD175" s="116"/>
      <c r="AE175" s="116"/>
      <c r="AF175" s="116"/>
      <c r="AG175" s="116"/>
      <c r="AH175" s="116"/>
      <c r="AI175" s="116"/>
      <c r="AJ175" s="116"/>
      <c r="AK175" s="116"/>
      <c r="AL175" s="116"/>
      <c r="AM175" s="116"/>
      <c r="AN175" s="116"/>
      <c r="AO175" s="116"/>
      <c r="AP175" s="116"/>
      <c r="AQ175" s="116"/>
      <c r="AR175" s="116"/>
      <c r="AS175" s="116"/>
      <c r="AT175" s="116"/>
      <c r="AU175" s="116"/>
      <c r="AV175" s="116"/>
      <c r="AW175" s="116"/>
      <c r="AX175" s="116"/>
      <c r="AY175" s="116"/>
      <c r="AZ175" s="116"/>
      <c r="BA175" s="116"/>
      <c r="BB175" s="113"/>
    </row>
    <row r="176" spans="1:54" s="111" customFormat="1" ht="12.75" customHeight="1">
      <c r="A176" s="116"/>
      <c r="B176" s="116"/>
      <c r="C176" s="116"/>
      <c r="D176" s="116"/>
      <c r="E176" s="116"/>
      <c r="F176" s="116"/>
      <c r="G176" s="116"/>
      <c r="H176" s="116"/>
      <c r="I176" s="116"/>
      <c r="J176" s="116"/>
      <c r="K176" s="116"/>
      <c r="L176" s="116"/>
      <c r="M176" s="116"/>
      <c r="N176" s="116"/>
      <c r="O176" s="116"/>
      <c r="P176" s="116"/>
      <c r="Q176" s="116"/>
      <c r="R176" s="116"/>
      <c r="S176" s="116"/>
      <c r="T176" s="116"/>
      <c r="U176" s="116"/>
      <c r="V176" s="116"/>
      <c r="W176" s="116"/>
      <c r="X176" s="116"/>
      <c r="Y176" s="116"/>
      <c r="Z176" s="116"/>
      <c r="AA176" s="116"/>
      <c r="AB176" s="116"/>
      <c r="AC176" s="116"/>
      <c r="AD176" s="116"/>
      <c r="AE176" s="116"/>
      <c r="AF176" s="116"/>
      <c r="AG176" s="116"/>
      <c r="AH176" s="116"/>
      <c r="AI176" s="116"/>
      <c r="AJ176" s="116"/>
      <c r="AK176" s="116"/>
      <c r="AL176" s="116"/>
      <c r="AM176" s="116"/>
      <c r="AN176" s="116"/>
      <c r="AO176" s="116"/>
      <c r="AP176" s="116"/>
      <c r="AQ176" s="116"/>
      <c r="AR176" s="116"/>
      <c r="AS176" s="116"/>
      <c r="AT176" s="116"/>
      <c r="AU176" s="116"/>
      <c r="AV176" s="116"/>
      <c r="AW176" s="116"/>
      <c r="AX176" s="116"/>
      <c r="AY176" s="116"/>
      <c r="AZ176" s="116"/>
      <c r="BA176" s="116"/>
      <c r="BB176" s="113"/>
    </row>
    <row r="177" spans="1:54" s="111" customFormat="1" ht="12.75" customHeight="1">
      <c r="A177" s="116"/>
      <c r="B177" s="116"/>
      <c r="C177" s="116"/>
      <c r="D177" s="116"/>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c r="AA177" s="116"/>
      <c r="AB177" s="116"/>
      <c r="AC177" s="116"/>
      <c r="AD177" s="116"/>
      <c r="AE177" s="116"/>
      <c r="AF177" s="116"/>
      <c r="AG177" s="116"/>
      <c r="AH177" s="116"/>
      <c r="AI177" s="116"/>
      <c r="AJ177" s="116"/>
      <c r="AK177" s="116"/>
      <c r="AL177" s="116"/>
      <c r="AM177" s="116"/>
      <c r="AN177" s="116"/>
      <c r="AO177" s="116"/>
      <c r="AP177" s="116"/>
      <c r="AQ177" s="116"/>
      <c r="AR177" s="116"/>
      <c r="AS177" s="116"/>
      <c r="AT177" s="116"/>
      <c r="AU177" s="116"/>
      <c r="AV177" s="116"/>
      <c r="AW177" s="116"/>
      <c r="AX177" s="116"/>
      <c r="AY177" s="116"/>
      <c r="AZ177" s="116"/>
      <c r="BA177" s="116"/>
      <c r="BB177" s="113"/>
    </row>
    <row r="178" spans="1:54" s="111" customFormat="1" ht="12.75" customHeight="1">
      <c r="A178" s="116"/>
      <c r="B178" s="116"/>
      <c r="C178" s="116"/>
      <c r="D178" s="116"/>
      <c r="E178" s="116"/>
      <c r="F178" s="116"/>
      <c r="G178" s="116"/>
      <c r="H178" s="116"/>
      <c r="I178" s="116"/>
      <c r="J178" s="116"/>
      <c r="K178" s="116"/>
      <c r="L178" s="116"/>
      <c r="M178" s="116"/>
      <c r="N178" s="116"/>
      <c r="O178" s="116"/>
      <c r="P178" s="116"/>
      <c r="Q178" s="116"/>
      <c r="R178" s="116"/>
      <c r="S178" s="116"/>
      <c r="T178" s="116"/>
      <c r="U178" s="116"/>
      <c r="V178" s="116"/>
      <c r="W178" s="116"/>
      <c r="X178" s="116"/>
      <c r="Y178" s="116"/>
      <c r="Z178" s="116"/>
      <c r="AA178" s="116"/>
      <c r="AB178" s="116"/>
      <c r="AC178" s="116"/>
      <c r="AD178" s="116"/>
      <c r="AE178" s="116"/>
      <c r="AF178" s="116"/>
      <c r="AG178" s="116"/>
      <c r="AH178" s="116"/>
      <c r="AI178" s="116"/>
      <c r="AJ178" s="116"/>
      <c r="AK178" s="116"/>
      <c r="AL178" s="116"/>
      <c r="AM178" s="116"/>
      <c r="AN178" s="116"/>
      <c r="AO178" s="116"/>
      <c r="AP178" s="116"/>
      <c r="AQ178" s="116"/>
      <c r="AR178" s="116"/>
      <c r="AS178" s="116"/>
      <c r="AT178" s="116"/>
      <c r="AU178" s="116"/>
      <c r="AV178" s="116"/>
      <c r="AW178" s="116"/>
      <c r="AX178" s="116"/>
      <c r="AY178" s="116"/>
      <c r="AZ178" s="116"/>
      <c r="BA178" s="116"/>
      <c r="BB178" s="113"/>
    </row>
    <row r="179" spans="1:54" s="111" customFormat="1" ht="12.75" customHeight="1">
      <c r="A179" s="116"/>
      <c r="B179" s="116"/>
      <c r="C179" s="116"/>
      <c r="D179" s="116"/>
      <c r="E179" s="116"/>
      <c r="F179" s="116"/>
      <c r="G179" s="116"/>
      <c r="H179" s="116"/>
      <c r="I179" s="116"/>
      <c r="J179" s="116"/>
      <c r="K179" s="116"/>
      <c r="L179" s="116"/>
      <c r="M179" s="116"/>
      <c r="N179" s="116"/>
      <c r="O179" s="116"/>
      <c r="P179" s="116"/>
      <c r="Q179" s="116"/>
      <c r="R179" s="116"/>
      <c r="S179" s="116"/>
      <c r="T179" s="116"/>
      <c r="U179" s="116"/>
      <c r="V179" s="116"/>
      <c r="W179" s="116"/>
      <c r="X179" s="116"/>
      <c r="Y179" s="116"/>
      <c r="Z179" s="116"/>
      <c r="AA179" s="116"/>
      <c r="AB179" s="116"/>
      <c r="AC179" s="116"/>
      <c r="AD179" s="116"/>
      <c r="AE179" s="116"/>
      <c r="AF179" s="116"/>
      <c r="AG179" s="116"/>
      <c r="AH179" s="116"/>
      <c r="AI179" s="116"/>
      <c r="AJ179" s="116"/>
      <c r="AK179" s="116"/>
      <c r="AL179" s="116"/>
      <c r="AM179" s="116"/>
      <c r="AN179" s="116"/>
      <c r="AO179" s="116"/>
      <c r="AP179" s="116"/>
      <c r="AQ179" s="116"/>
      <c r="AR179" s="116"/>
      <c r="AS179" s="116"/>
      <c r="AT179" s="116"/>
      <c r="AU179" s="116"/>
      <c r="AV179" s="116"/>
      <c r="AW179" s="116"/>
      <c r="AX179" s="116"/>
      <c r="AY179" s="116"/>
      <c r="AZ179" s="116"/>
      <c r="BA179" s="116"/>
      <c r="BB179" s="113"/>
    </row>
    <row r="180" spans="1:54" s="111" customFormat="1" ht="12.75" customHeight="1">
      <c r="A180" s="116"/>
      <c r="B180" s="116"/>
      <c r="C180" s="116"/>
      <c r="D180" s="116"/>
      <c r="E180" s="116"/>
      <c r="F180" s="116"/>
      <c r="G180" s="116"/>
      <c r="H180" s="116"/>
      <c r="I180" s="116"/>
      <c r="J180" s="116"/>
      <c r="K180" s="116"/>
      <c r="L180" s="116"/>
      <c r="M180" s="116"/>
      <c r="N180" s="116"/>
      <c r="O180" s="116"/>
      <c r="P180" s="116"/>
      <c r="Q180" s="116"/>
      <c r="R180" s="116"/>
      <c r="S180" s="116"/>
      <c r="T180" s="116"/>
      <c r="U180" s="116"/>
      <c r="V180" s="116"/>
      <c r="W180" s="116"/>
      <c r="X180" s="116"/>
      <c r="Y180" s="116"/>
      <c r="Z180" s="116"/>
      <c r="AA180" s="116"/>
      <c r="AB180" s="116"/>
      <c r="AC180" s="116"/>
      <c r="AD180" s="116"/>
      <c r="AE180" s="116"/>
      <c r="AF180" s="116"/>
      <c r="AG180" s="116"/>
      <c r="AH180" s="116"/>
      <c r="AI180" s="116"/>
      <c r="AJ180" s="116"/>
      <c r="AK180" s="116"/>
      <c r="AL180" s="116"/>
      <c r="AM180" s="116"/>
      <c r="AN180" s="116"/>
      <c r="AO180" s="116"/>
      <c r="AP180" s="116"/>
      <c r="AQ180" s="116"/>
      <c r="AR180" s="116"/>
      <c r="AS180" s="116"/>
      <c r="AT180" s="116"/>
      <c r="AU180" s="116"/>
      <c r="AV180" s="116"/>
      <c r="AW180" s="116"/>
      <c r="AX180" s="116"/>
      <c r="AY180" s="116"/>
      <c r="AZ180" s="116"/>
      <c r="BA180" s="116"/>
      <c r="BB180" s="113"/>
    </row>
    <row r="181" spans="1:54" s="111" customFormat="1" ht="12.75" customHeight="1">
      <c r="A181" s="116"/>
      <c r="B181" s="116"/>
      <c r="C181" s="116"/>
      <c r="D181" s="116"/>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c r="AA181" s="116"/>
      <c r="AB181" s="116"/>
      <c r="AC181" s="116"/>
      <c r="AD181" s="116"/>
      <c r="AE181" s="116"/>
      <c r="AF181" s="116"/>
      <c r="AG181" s="116"/>
      <c r="AH181" s="116"/>
      <c r="AI181" s="116"/>
      <c r="AJ181" s="116"/>
      <c r="AK181" s="116"/>
      <c r="AL181" s="116"/>
      <c r="AM181" s="116"/>
      <c r="AN181" s="116"/>
      <c r="AO181" s="116"/>
      <c r="AP181" s="116"/>
      <c r="AQ181" s="116"/>
      <c r="AR181" s="116"/>
      <c r="AS181" s="116"/>
      <c r="AT181" s="116"/>
      <c r="AU181" s="116"/>
      <c r="AV181" s="116"/>
      <c r="AW181" s="116"/>
      <c r="AX181" s="116"/>
      <c r="AY181" s="116"/>
      <c r="AZ181" s="116"/>
      <c r="BA181" s="116"/>
      <c r="BB181" s="113"/>
    </row>
    <row r="182" spans="1:54" s="111" customFormat="1" ht="12.75" customHeight="1">
      <c r="A182" s="116"/>
      <c r="B182" s="116"/>
      <c r="C182" s="116"/>
      <c r="D182" s="116"/>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c r="AA182" s="116"/>
      <c r="AB182" s="116"/>
      <c r="AC182" s="116"/>
      <c r="AD182" s="116"/>
      <c r="AE182" s="116"/>
      <c r="AF182" s="116"/>
      <c r="AG182" s="116"/>
      <c r="AH182" s="116"/>
      <c r="AI182" s="116"/>
      <c r="AJ182" s="116"/>
      <c r="AK182" s="116"/>
      <c r="AL182" s="116"/>
      <c r="AM182" s="116"/>
      <c r="AN182" s="116"/>
      <c r="AO182" s="116"/>
      <c r="AP182" s="116"/>
      <c r="AQ182" s="116"/>
      <c r="AR182" s="116"/>
      <c r="AS182" s="116"/>
      <c r="AT182" s="116"/>
      <c r="AU182" s="116"/>
      <c r="AV182" s="116"/>
      <c r="AW182" s="116"/>
      <c r="AX182" s="116"/>
      <c r="AY182" s="116"/>
      <c r="AZ182" s="116"/>
      <c r="BA182" s="116"/>
      <c r="BB182" s="113"/>
    </row>
    <row r="183" spans="1:54" s="111" customFormat="1" ht="12.75" customHeight="1">
      <c r="A183" s="116"/>
      <c r="B183" s="116"/>
      <c r="C183" s="116"/>
      <c r="D183" s="116"/>
      <c r="E183" s="116"/>
      <c r="F183" s="116"/>
      <c r="G183" s="116"/>
      <c r="H183" s="116"/>
      <c r="I183" s="116"/>
      <c r="J183" s="116"/>
      <c r="K183" s="116"/>
      <c r="L183" s="116"/>
      <c r="M183" s="116"/>
      <c r="N183" s="116"/>
      <c r="O183" s="116"/>
      <c r="P183" s="116"/>
      <c r="Q183" s="116"/>
      <c r="R183" s="116"/>
      <c r="S183" s="116"/>
      <c r="T183" s="116"/>
      <c r="U183" s="116"/>
      <c r="V183" s="116"/>
      <c r="W183" s="116"/>
      <c r="X183" s="116"/>
      <c r="Y183" s="116"/>
      <c r="Z183" s="116"/>
      <c r="AA183" s="116"/>
      <c r="AB183" s="116"/>
      <c r="AC183" s="116"/>
      <c r="AD183" s="116"/>
      <c r="AE183" s="116"/>
      <c r="AF183" s="116"/>
      <c r="AG183" s="116"/>
      <c r="AH183" s="116"/>
      <c r="AI183" s="116"/>
      <c r="AJ183" s="116"/>
      <c r="AK183" s="116"/>
      <c r="AL183" s="116"/>
      <c r="AM183" s="116"/>
      <c r="AN183" s="116"/>
      <c r="AO183" s="116"/>
      <c r="AP183" s="116"/>
      <c r="AQ183" s="116"/>
      <c r="AR183" s="116"/>
      <c r="AS183" s="116"/>
      <c r="AT183" s="116"/>
      <c r="AU183" s="116"/>
      <c r="AV183" s="116"/>
      <c r="AW183" s="116"/>
      <c r="AX183" s="116"/>
      <c r="AY183" s="116"/>
      <c r="AZ183" s="116"/>
      <c r="BA183" s="116"/>
      <c r="BB183" s="113"/>
    </row>
    <row r="184" spans="1:54" s="111" customFormat="1" ht="12.75" customHeight="1">
      <c r="A184" s="116"/>
      <c r="B184" s="116"/>
      <c r="C184" s="116"/>
      <c r="D184" s="116"/>
      <c r="E184" s="116"/>
      <c r="F184" s="116"/>
      <c r="G184" s="116"/>
      <c r="H184" s="116"/>
      <c r="I184" s="116"/>
      <c r="J184" s="116"/>
      <c r="K184" s="116"/>
      <c r="L184" s="116"/>
      <c r="M184" s="116"/>
      <c r="N184" s="116"/>
      <c r="O184" s="116"/>
      <c r="P184" s="116"/>
      <c r="Q184" s="116"/>
      <c r="R184" s="116"/>
      <c r="S184" s="116"/>
      <c r="T184" s="116"/>
      <c r="U184" s="116"/>
      <c r="V184" s="116"/>
      <c r="W184" s="116"/>
      <c r="X184" s="116"/>
      <c r="Y184" s="116"/>
      <c r="Z184" s="116"/>
      <c r="AA184" s="116"/>
      <c r="AB184" s="116"/>
      <c r="AC184" s="116"/>
      <c r="AD184" s="116"/>
      <c r="AE184" s="116"/>
      <c r="AF184" s="116"/>
      <c r="AG184" s="116"/>
      <c r="AH184" s="116"/>
      <c r="AI184" s="116"/>
      <c r="AJ184" s="116"/>
      <c r="AK184" s="116"/>
      <c r="AL184" s="116"/>
      <c r="AM184" s="116"/>
      <c r="AN184" s="116"/>
      <c r="AO184" s="116"/>
      <c r="AP184" s="116"/>
      <c r="AQ184" s="116"/>
      <c r="AR184" s="116"/>
      <c r="AS184" s="116"/>
      <c r="AT184" s="116"/>
      <c r="AU184" s="116"/>
      <c r="AV184" s="116"/>
      <c r="AW184" s="116"/>
      <c r="AX184" s="116"/>
      <c r="AY184" s="116"/>
      <c r="AZ184" s="116"/>
      <c r="BA184" s="116"/>
      <c r="BB184" s="113"/>
    </row>
    <row r="185" spans="1:54" s="111" customFormat="1" ht="12.75" customHeight="1">
      <c r="A185" s="116"/>
      <c r="B185" s="116"/>
      <c r="C185" s="116"/>
      <c r="D185" s="116"/>
      <c r="E185" s="116"/>
      <c r="F185" s="116"/>
      <c r="G185" s="116"/>
      <c r="H185" s="116"/>
      <c r="I185" s="116"/>
      <c r="J185" s="116"/>
      <c r="K185" s="116"/>
      <c r="L185" s="116"/>
      <c r="M185" s="116"/>
      <c r="N185" s="116"/>
      <c r="O185" s="116"/>
      <c r="P185" s="116"/>
      <c r="Q185" s="116"/>
      <c r="R185" s="116"/>
      <c r="S185" s="116"/>
      <c r="T185" s="116"/>
      <c r="U185" s="116"/>
      <c r="V185" s="116"/>
      <c r="W185" s="116"/>
      <c r="X185" s="116"/>
      <c r="Y185" s="116"/>
      <c r="Z185" s="116"/>
      <c r="AA185" s="116"/>
      <c r="AB185" s="116"/>
      <c r="AC185" s="116"/>
      <c r="AD185" s="116"/>
      <c r="AE185" s="116"/>
      <c r="AF185" s="116"/>
      <c r="AG185" s="116"/>
      <c r="AH185" s="116"/>
      <c r="AI185" s="116"/>
      <c r="AJ185" s="116"/>
      <c r="AK185" s="116"/>
      <c r="AL185" s="116"/>
      <c r="AM185" s="116"/>
      <c r="AN185" s="116"/>
      <c r="AO185" s="116"/>
      <c r="AP185" s="116"/>
      <c r="AQ185" s="116"/>
      <c r="AR185" s="116"/>
      <c r="AS185" s="116"/>
      <c r="AT185" s="116"/>
      <c r="AU185" s="116"/>
      <c r="AV185" s="116"/>
      <c r="AW185" s="116"/>
      <c r="AX185" s="116"/>
      <c r="AY185" s="116"/>
      <c r="AZ185" s="116"/>
      <c r="BA185" s="116"/>
      <c r="BB185" s="113"/>
    </row>
    <row r="186" spans="1:54" s="111" customFormat="1" ht="12.75" customHeight="1">
      <c r="A186" s="116"/>
      <c r="B186" s="116"/>
      <c r="C186" s="116"/>
      <c r="D186" s="116"/>
      <c r="E186" s="116"/>
      <c r="F186" s="116"/>
      <c r="G186" s="116"/>
      <c r="H186" s="116"/>
      <c r="I186" s="116"/>
      <c r="J186" s="116"/>
      <c r="K186" s="116"/>
      <c r="L186" s="116"/>
      <c r="M186" s="116"/>
      <c r="N186" s="116"/>
      <c r="O186" s="116"/>
      <c r="P186" s="116"/>
      <c r="Q186" s="116"/>
      <c r="R186" s="116"/>
      <c r="S186" s="116"/>
      <c r="T186" s="116"/>
      <c r="U186" s="116"/>
      <c r="V186" s="116"/>
      <c r="W186" s="116"/>
      <c r="X186" s="116"/>
      <c r="Y186" s="116"/>
      <c r="Z186" s="116"/>
      <c r="AA186" s="116"/>
      <c r="AB186" s="116"/>
      <c r="AC186" s="116"/>
      <c r="AD186" s="116"/>
      <c r="AE186" s="116"/>
      <c r="AF186" s="116"/>
      <c r="AG186" s="116"/>
      <c r="AH186" s="116"/>
      <c r="AI186" s="116"/>
      <c r="AJ186" s="116"/>
      <c r="AK186" s="116"/>
      <c r="AL186" s="116"/>
      <c r="AM186" s="116"/>
      <c r="AN186" s="116"/>
      <c r="AO186" s="116"/>
      <c r="AP186" s="116"/>
      <c r="AQ186" s="116"/>
      <c r="AR186" s="116"/>
      <c r="AS186" s="116"/>
      <c r="AT186" s="116"/>
      <c r="AU186" s="116"/>
      <c r="AV186" s="116"/>
      <c r="AW186" s="116"/>
      <c r="AX186" s="116"/>
      <c r="AY186" s="116"/>
      <c r="AZ186" s="116"/>
      <c r="BA186" s="116"/>
      <c r="BB186" s="113"/>
    </row>
    <row r="187" spans="1:54" s="111" customFormat="1" ht="12.75" customHeight="1">
      <c r="A187" s="116"/>
      <c r="B187" s="116"/>
      <c r="C187" s="116"/>
      <c r="D187" s="116"/>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c r="AA187" s="116"/>
      <c r="AB187" s="116"/>
      <c r="AC187" s="116"/>
      <c r="AD187" s="116"/>
      <c r="AE187" s="116"/>
      <c r="AF187" s="116"/>
      <c r="AG187" s="116"/>
      <c r="AH187" s="116"/>
      <c r="AI187" s="116"/>
      <c r="AJ187" s="116"/>
      <c r="AK187" s="116"/>
      <c r="AL187" s="116"/>
      <c r="AM187" s="116"/>
      <c r="AN187" s="116"/>
      <c r="AO187" s="116"/>
      <c r="AP187" s="116"/>
      <c r="AQ187" s="116"/>
      <c r="AR187" s="116"/>
      <c r="AS187" s="116"/>
      <c r="AT187" s="116"/>
      <c r="AU187" s="116"/>
      <c r="AV187" s="116"/>
      <c r="AW187" s="116"/>
      <c r="AX187" s="116"/>
      <c r="AY187" s="116"/>
      <c r="AZ187" s="116"/>
      <c r="BA187" s="116"/>
      <c r="BB187" s="113"/>
    </row>
    <row r="188" spans="1:54" s="111" customFormat="1" ht="12.75" customHeight="1">
      <c r="A188" s="116"/>
      <c r="B188" s="116"/>
      <c r="C188" s="116"/>
      <c r="D188" s="116"/>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c r="AA188" s="116"/>
      <c r="AB188" s="116"/>
      <c r="AC188" s="116"/>
      <c r="AD188" s="116"/>
      <c r="AE188" s="116"/>
      <c r="AF188" s="116"/>
      <c r="AG188" s="116"/>
      <c r="AH188" s="116"/>
      <c r="AI188" s="116"/>
      <c r="AJ188" s="116"/>
      <c r="AK188" s="116"/>
      <c r="AL188" s="116"/>
      <c r="AM188" s="116"/>
      <c r="AN188" s="116"/>
      <c r="AO188" s="116"/>
      <c r="AP188" s="116"/>
      <c r="AQ188" s="116"/>
      <c r="AR188" s="116"/>
      <c r="AS188" s="116"/>
      <c r="AT188" s="116"/>
      <c r="AU188" s="116"/>
      <c r="AV188" s="116"/>
      <c r="AW188" s="116"/>
      <c r="AX188" s="116"/>
      <c r="AY188" s="116"/>
      <c r="AZ188" s="116"/>
      <c r="BA188" s="116"/>
      <c r="BB188" s="113"/>
    </row>
    <row r="189" spans="1:54" s="111" customFormat="1" ht="12.75" customHeight="1">
      <c r="A189" s="116"/>
      <c r="B189" s="116"/>
      <c r="C189" s="116"/>
      <c r="D189" s="116"/>
      <c r="E189" s="116"/>
      <c r="F189" s="116"/>
      <c r="G189" s="116"/>
      <c r="H189" s="116"/>
      <c r="I189" s="116"/>
      <c r="J189" s="116"/>
      <c r="K189" s="116"/>
      <c r="L189" s="116"/>
      <c r="M189" s="116"/>
      <c r="N189" s="116"/>
      <c r="O189" s="116"/>
      <c r="P189" s="116"/>
      <c r="Q189" s="116"/>
      <c r="R189" s="116"/>
      <c r="S189" s="116"/>
      <c r="T189" s="116"/>
      <c r="U189" s="116"/>
      <c r="V189" s="116"/>
      <c r="W189" s="116"/>
      <c r="X189" s="116"/>
      <c r="Y189" s="116"/>
      <c r="Z189" s="116"/>
      <c r="AA189" s="116"/>
      <c r="AB189" s="116"/>
      <c r="AC189" s="116"/>
      <c r="AD189" s="116"/>
      <c r="AE189" s="116"/>
      <c r="AF189" s="116"/>
      <c r="AG189" s="116"/>
      <c r="AH189" s="116"/>
      <c r="AI189" s="116"/>
      <c r="AJ189" s="116"/>
      <c r="AK189" s="116"/>
      <c r="AL189" s="116"/>
      <c r="AM189" s="116"/>
      <c r="AN189" s="116"/>
      <c r="AO189" s="116"/>
      <c r="AP189" s="116"/>
      <c r="AQ189" s="116"/>
      <c r="AR189" s="116"/>
      <c r="AS189" s="116"/>
      <c r="AT189" s="116"/>
      <c r="AU189" s="116"/>
      <c r="AV189" s="116"/>
      <c r="AW189" s="116"/>
      <c r="AX189" s="116"/>
      <c r="AY189" s="116"/>
      <c r="AZ189" s="116"/>
      <c r="BA189" s="116"/>
      <c r="BB189" s="113"/>
    </row>
    <row r="190" spans="1:54" s="111" customFormat="1" ht="12.75" customHeight="1">
      <c r="A190" s="116"/>
      <c r="B190" s="116"/>
      <c r="C190" s="116"/>
      <c r="D190" s="116"/>
      <c r="E190" s="116"/>
      <c r="F190" s="116"/>
      <c r="G190" s="116"/>
      <c r="H190" s="116"/>
      <c r="I190" s="116"/>
      <c r="J190" s="116"/>
      <c r="K190" s="116"/>
      <c r="L190" s="116"/>
      <c r="M190" s="116"/>
      <c r="N190" s="116"/>
      <c r="O190" s="116"/>
      <c r="P190" s="116"/>
      <c r="Q190" s="116"/>
      <c r="R190" s="116"/>
      <c r="S190" s="116"/>
      <c r="T190" s="116"/>
      <c r="U190" s="116"/>
      <c r="V190" s="116"/>
      <c r="W190" s="116"/>
      <c r="X190" s="116"/>
      <c r="Y190" s="116"/>
      <c r="Z190" s="116"/>
      <c r="AA190" s="116"/>
      <c r="AB190" s="116"/>
      <c r="AC190" s="116"/>
      <c r="AD190" s="116"/>
      <c r="AE190" s="116"/>
      <c r="AF190" s="116"/>
      <c r="AG190" s="116"/>
      <c r="AH190" s="116"/>
      <c r="AI190" s="116"/>
      <c r="AJ190" s="116"/>
      <c r="AK190" s="116"/>
      <c r="AL190" s="116"/>
      <c r="AM190" s="116"/>
      <c r="AN190" s="116"/>
      <c r="AO190" s="116"/>
      <c r="AP190" s="116"/>
      <c r="AQ190" s="116"/>
      <c r="AR190" s="116"/>
      <c r="AS190" s="116"/>
      <c r="AT190" s="116"/>
      <c r="AU190" s="116"/>
      <c r="AV190" s="116"/>
      <c r="AW190" s="116"/>
      <c r="AX190" s="116"/>
      <c r="AY190" s="116"/>
      <c r="AZ190" s="116"/>
      <c r="BA190" s="116"/>
      <c r="BB190" s="113"/>
    </row>
    <row r="191" spans="1:54" s="111" customFormat="1" ht="12.75" customHeight="1">
      <c r="A191" s="116"/>
      <c r="B191" s="116"/>
      <c r="C191" s="116"/>
      <c r="D191" s="116"/>
      <c r="E191" s="116"/>
      <c r="F191" s="116"/>
      <c r="G191" s="116"/>
      <c r="H191" s="116"/>
      <c r="I191" s="116"/>
      <c r="J191" s="116"/>
      <c r="K191" s="116"/>
      <c r="L191" s="116"/>
      <c r="M191" s="116"/>
      <c r="N191" s="116"/>
      <c r="O191" s="116"/>
      <c r="P191" s="116"/>
      <c r="Q191" s="116"/>
      <c r="R191" s="116"/>
      <c r="S191" s="116"/>
      <c r="T191" s="116"/>
      <c r="U191" s="116"/>
      <c r="V191" s="116"/>
      <c r="W191" s="116"/>
      <c r="X191" s="116"/>
      <c r="Y191" s="116"/>
      <c r="Z191" s="116"/>
      <c r="AA191" s="116"/>
      <c r="AB191" s="116"/>
      <c r="AC191" s="116"/>
      <c r="AD191" s="116"/>
      <c r="AE191" s="116"/>
      <c r="AF191" s="116"/>
      <c r="AG191" s="116"/>
      <c r="AH191" s="116"/>
      <c r="AI191" s="116"/>
      <c r="AJ191" s="116"/>
      <c r="AK191" s="116"/>
      <c r="AL191" s="116"/>
      <c r="AM191" s="116"/>
      <c r="AN191" s="116"/>
      <c r="AO191" s="116"/>
      <c r="AP191" s="116"/>
      <c r="AQ191" s="116"/>
      <c r="AR191" s="116"/>
      <c r="AS191" s="116"/>
      <c r="AT191" s="116"/>
      <c r="AU191" s="116"/>
      <c r="AV191" s="116"/>
      <c r="AW191" s="116"/>
      <c r="AX191" s="116"/>
      <c r="AY191" s="116"/>
      <c r="AZ191" s="116"/>
      <c r="BA191" s="116"/>
      <c r="BB191" s="113"/>
    </row>
    <row r="192" spans="1:54" s="111" customFormat="1" ht="12.75" customHeight="1">
      <c r="A192" s="116"/>
      <c r="B192" s="116"/>
      <c r="C192" s="116"/>
      <c r="D192" s="116"/>
      <c r="E192" s="116"/>
      <c r="F192" s="116"/>
      <c r="G192" s="116"/>
      <c r="H192" s="116"/>
      <c r="I192" s="116"/>
      <c r="J192" s="116"/>
      <c r="K192" s="116"/>
      <c r="L192" s="116"/>
      <c r="M192" s="116"/>
      <c r="N192" s="116"/>
      <c r="O192" s="116"/>
      <c r="P192" s="116"/>
      <c r="Q192" s="116"/>
      <c r="R192" s="116"/>
      <c r="S192" s="116"/>
      <c r="T192" s="116"/>
      <c r="U192" s="116"/>
      <c r="V192" s="116"/>
      <c r="W192" s="116"/>
      <c r="X192" s="116"/>
      <c r="Y192" s="116"/>
      <c r="Z192" s="116"/>
      <c r="AA192" s="116"/>
      <c r="AB192" s="116"/>
      <c r="AC192" s="116"/>
      <c r="AD192" s="116"/>
      <c r="AE192" s="116"/>
      <c r="AF192" s="116"/>
      <c r="AG192" s="116"/>
      <c r="AH192" s="116"/>
      <c r="AI192" s="116"/>
      <c r="AJ192" s="116"/>
      <c r="AK192" s="116"/>
      <c r="AL192" s="116"/>
      <c r="AM192" s="116"/>
      <c r="AN192" s="116"/>
      <c r="AO192" s="116"/>
      <c r="AP192" s="116"/>
      <c r="AQ192" s="116"/>
      <c r="AR192" s="116"/>
      <c r="AS192" s="116"/>
      <c r="AT192" s="116"/>
      <c r="AU192" s="116"/>
      <c r="AV192" s="116"/>
      <c r="AW192" s="116"/>
      <c r="AX192" s="116"/>
      <c r="AY192" s="116"/>
      <c r="AZ192" s="116"/>
      <c r="BA192" s="116"/>
      <c r="BB192" s="113"/>
    </row>
    <row r="193" spans="1:54" s="111" customFormat="1" ht="12.75" customHeight="1">
      <c r="A193" s="116"/>
      <c r="B193" s="116"/>
      <c r="C193" s="116"/>
      <c r="D193" s="116"/>
      <c r="E193" s="116"/>
      <c r="F193" s="116"/>
      <c r="G193" s="116"/>
      <c r="H193" s="116"/>
      <c r="I193" s="116"/>
      <c r="J193" s="116"/>
      <c r="K193" s="116"/>
      <c r="L193" s="116"/>
      <c r="M193" s="116"/>
      <c r="N193" s="116"/>
      <c r="O193" s="116"/>
      <c r="P193" s="116"/>
      <c r="Q193" s="116"/>
      <c r="R193" s="116"/>
      <c r="S193" s="116"/>
      <c r="T193" s="116"/>
      <c r="U193" s="116"/>
      <c r="V193" s="116"/>
      <c r="W193" s="116"/>
      <c r="X193" s="116"/>
      <c r="Y193" s="116"/>
      <c r="Z193" s="116"/>
      <c r="AA193" s="116"/>
      <c r="AB193" s="116"/>
      <c r="AC193" s="116"/>
      <c r="AD193" s="116"/>
      <c r="AE193" s="116"/>
      <c r="AF193" s="116"/>
      <c r="AG193" s="116"/>
      <c r="AH193" s="116"/>
      <c r="AI193" s="116"/>
      <c r="AJ193" s="116"/>
      <c r="AK193" s="116"/>
      <c r="AL193" s="116"/>
      <c r="AM193" s="116"/>
      <c r="AN193" s="116"/>
      <c r="AO193" s="116"/>
      <c r="AP193" s="116"/>
      <c r="AQ193" s="116"/>
      <c r="AR193" s="116"/>
      <c r="AS193" s="116"/>
      <c r="AT193" s="116"/>
      <c r="AU193" s="116"/>
      <c r="AV193" s="116"/>
      <c r="AW193" s="116"/>
      <c r="AX193" s="116"/>
      <c r="AY193" s="116"/>
      <c r="AZ193" s="116"/>
      <c r="BA193" s="116"/>
      <c r="BB193" s="113"/>
    </row>
    <row r="194" spans="1:54" s="111" customFormat="1" ht="12.75" customHeight="1">
      <c r="A194" s="116"/>
      <c r="B194" s="116"/>
      <c r="C194" s="116"/>
      <c r="D194" s="116"/>
      <c r="E194" s="116"/>
      <c r="F194" s="116"/>
      <c r="G194" s="116"/>
      <c r="H194" s="116"/>
      <c r="I194" s="116"/>
      <c r="J194" s="116"/>
      <c r="K194" s="116"/>
      <c r="L194" s="116"/>
      <c r="M194" s="116"/>
      <c r="N194" s="116"/>
      <c r="O194" s="116"/>
      <c r="P194" s="116"/>
      <c r="Q194" s="116"/>
      <c r="R194" s="116"/>
      <c r="S194" s="116"/>
      <c r="T194" s="116"/>
      <c r="U194" s="116"/>
      <c r="V194" s="116"/>
      <c r="W194" s="116"/>
      <c r="X194" s="116"/>
      <c r="Y194" s="116"/>
      <c r="Z194" s="116"/>
      <c r="AA194" s="116"/>
      <c r="AB194" s="116"/>
      <c r="AC194" s="116"/>
      <c r="AD194" s="116"/>
      <c r="AE194" s="116"/>
      <c r="AF194" s="116"/>
      <c r="AG194" s="116"/>
      <c r="AH194" s="116"/>
      <c r="AI194" s="116"/>
      <c r="AJ194" s="116"/>
      <c r="AK194" s="116"/>
      <c r="AL194" s="116"/>
      <c r="AM194" s="116"/>
      <c r="AN194" s="116"/>
      <c r="AO194" s="116"/>
      <c r="AP194" s="116"/>
      <c r="AQ194" s="116"/>
      <c r="AR194" s="116"/>
      <c r="AS194" s="116"/>
      <c r="AT194" s="116"/>
      <c r="AU194" s="116"/>
      <c r="AV194" s="116"/>
      <c r="AW194" s="116"/>
      <c r="AX194" s="116"/>
      <c r="AY194" s="116"/>
      <c r="AZ194" s="116"/>
      <c r="BA194" s="116"/>
      <c r="BB194" s="113"/>
    </row>
    <row r="195" spans="1:54" s="111" customFormat="1" ht="12.75" customHeight="1">
      <c r="A195" s="116"/>
      <c r="B195" s="116"/>
      <c r="C195" s="116"/>
      <c r="D195" s="116"/>
      <c r="E195" s="116"/>
      <c r="F195" s="116"/>
      <c r="G195" s="116"/>
      <c r="H195" s="116"/>
      <c r="I195" s="116"/>
      <c r="J195" s="116"/>
      <c r="K195" s="116"/>
      <c r="L195" s="116"/>
      <c r="M195" s="116"/>
      <c r="N195" s="116"/>
      <c r="O195" s="116"/>
      <c r="P195" s="116"/>
      <c r="Q195" s="116"/>
      <c r="R195" s="116"/>
      <c r="S195" s="116"/>
      <c r="T195" s="116"/>
      <c r="U195" s="116"/>
      <c r="V195" s="116"/>
      <c r="W195" s="116"/>
      <c r="X195" s="116"/>
      <c r="Y195" s="116"/>
      <c r="Z195" s="116"/>
      <c r="AA195" s="116"/>
      <c r="AB195" s="116"/>
      <c r="AC195" s="116"/>
      <c r="AD195" s="116"/>
      <c r="AE195" s="116"/>
      <c r="AF195" s="116"/>
      <c r="AG195" s="116"/>
      <c r="AH195" s="116"/>
      <c r="AI195" s="116"/>
      <c r="AJ195" s="116"/>
      <c r="AK195" s="116"/>
      <c r="AL195" s="116"/>
      <c r="AM195" s="116"/>
      <c r="AN195" s="116"/>
      <c r="AO195" s="116"/>
      <c r="AP195" s="116"/>
      <c r="AQ195" s="116"/>
      <c r="AR195" s="116"/>
      <c r="AS195" s="116"/>
      <c r="AT195" s="116"/>
      <c r="AU195" s="116"/>
      <c r="AV195" s="116"/>
      <c r="AW195" s="116"/>
      <c r="AX195" s="116"/>
      <c r="AY195" s="116"/>
      <c r="AZ195" s="116"/>
      <c r="BA195" s="116"/>
      <c r="BB195" s="113"/>
    </row>
    <row r="196" spans="1:54" s="111" customFormat="1" ht="12.75" customHeight="1">
      <c r="A196" s="116"/>
      <c r="B196" s="116"/>
      <c r="C196" s="116"/>
      <c r="D196" s="116"/>
      <c r="E196" s="116"/>
      <c r="F196" s="116"/>
      <c r="G196" s="116"/>
      <c r="H196" s="116"/>
      <c r="I196" s="116"/>
      <c r="J196" s="116"/>
      <c r="K196" s="116"/>
      <c r="L196" s="116"/>
      <c r="M196" s="116"/>
      <c r="N196" s="116"/>
      <c r="O196" s="116"/>
      <c r="P196" s="116"/>
      <c r="Q196" s="116"/>
      <c r="R196" s="116"/>
      <c r="S196" s="116"/>
      <c r="T196" s="116"/>
      <c r="U196" s="116"/>
      <c r="V196" s="116"/>
      <c r="W196" s="116"/>
      <c r="X196" s="116"/>
      <c r="Y196" s="116"/>
      <c r="Z196" s="116"/>
      <c r="AA196" s="116"/>
      <c r="AB196" s="116"/>
      <c r="AC196" s="116"/>
      <c r="AD196" s="116"/>
      <c r="AE196" s="116"/>
      <c r="AF196" s="116"/>
      <c r="AG196" s="116"/>
      <c r="AH196" s="116"/>
      <c r="AI196" s="116"/>
      <c r="AJ196" s="116"/>
      <c r="AK196" s="116"/>
      <c r="AL196" s="116"/>
      <c r="AM196" s="116"/>
      <c r="AN196" s="116"/>
      <c r="AO196" s="116"/>
      <c r="AP196" s="116"/>
      <c r="AQ196" s="116"/>
      <c r="AR196" s="116"/>
      <c r="AS196" s="116"/>
      <c r="AT196" s="116"/>
      <c r="AU196" s="116"/>
      <c r="AV196" s="116"/>
      <c r="AW196" s="116"/>
      <c r="AX196" s="116"/>
      <c r="AY196" s="116"/>
      <c r="AZ196" s="116"/>
      <c r="BA196" s="116"/>
      <c r="BB196" s="113"/>
    </row>
    <row r="197" spans="1:54" s="111" customFormat="1" ht="12.75" customHeight="1">
      <c r="A197" s="116"/>
      <c r="B197" s="116"/>
      <c r="C197" s="116"/>
      <c r="D197" s="116"/>
      <c r="E197" s="116"/>
      <c r="F197" s="116"/>
      <c r="G197" s="116"/>
      <c r="H197" s="116"/>
      <c r="I197" s="116"/>
      <c r="J197" s="116"/>
      <c r="K197" s="116"/>
      <c r="L197" s="116"/>
      <c r="M197" s="116"/>
      <c r="N197" s="116"/>
      <c r="O197" s="116"/>
      <c r="P197" s="116"/>
      <c r="Q197" s="116"/>
      <c r="R197" s="116"/>
      <c r="S197" s="116"/>
      <c r="T197" s="116"/>
      <c r="U197" s="116"/>
      <c r="V197" s="116"/>
      <c r="W197" s="116"/>
      <c r="X197" s="116"/>
      <c r="Y197" s="116"/>
      <c r="Z197" s="116"/>
      <c r="AA197" s="116"/>
      <c r="AB197" s="116"/>
      <c r="AC197" s="116"/>
      <c r="AD197" s="116"/>
      <c r="AE197" s="116"/>
      <c r="AF197" s="116"/>
      <c r="AG197" s="116"/>
      <c r="AH197" s="116"/>
      <c r="AI197" s="116"/>
      <c r="AJ197" s="116"/>
      <c r="AK197" s="116"/>
      <c r="AL197" s="116"/>
      <c r="AM197" s="116"/>
      <c r="AN197" s="116"/>
      <c r="AO197" s="116"/>
      <c r="AP197" s="116"/>
      <c r="AQ197" s="116"/>
      <c r="AR197" s="116"/>
      <c r="AS197" s="116"/>
      <c r="AT197" s="116"/>
      <c r="AU197" s="116"/>
      <c r="AV197" s="116"/>
      <c r="AW197" s="116"/>
      <c r="AX197" s="116"/>
      <c r="AY197" s="116"/>
      <c r="AZ197" s="116"/>
      <c r="BA197" s="116"/>
      <c r="BB197" s="113"/>
    </row>
    <row r="198" spans="1:54" s="111" customFormat="1" ht="12.75" customHeight="1">
      <c r="A198" s="116"/>
      <c r="B198" s="116"/>
      <c r="C198" s="116"/>
      <c r="D198" s="116"/>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c r="AA198" s="116"/>
      <c r="AB198" s="116"/>
      <c r="AC198" s="116"/>
      <c r="AD198" s="116"/>
      <c r="AE198" s="116"/>
      <c r="AF198" s="116"/>
      <c r="AG198" s="116"/>
      <c r="AH198" s="116"/>
      <c r="AI198" s="116"/>
      <c r="AJ198" s="116"/>
      <c r="AK198" s="116"/>
      <c r="AL198" s="116"/>
      <c r="AM198" s="116"/>
      <c r="AN198" s="116"/>
      <c r="AO198" s="116"/>
      <c r="AP198" s="116"/>
      <c r="AQ198" s="116"/>
      <c r="AR198" s="116"/>
      <c r="AS198" s="116"/>
      <c r="AT198" s="116"/>
      <c r="AU198" s="116"/>
      <c r="AV198" s="116"/>
      <c r="AW198" s="116"/>
      <c r="AX198" s="116"/>
      <c r="AY198" s="116"/>
      <c r="AZ198" s="116"/>
      <c r="BA198" s="116"/>
      <c r="BB198" s="113"/>
    </row>
    <row r="199" spans="1:54" s="111" customFormat="1" ht="12.75" customHeight="1">
      <c r="A199" s="116"/>
      <c r="B199" s="116"/>
      <c r="C199" s="116"/>
      <c r="D199" s="116"/>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c r="AA199" s="116"/>
      <c r="AB199" s="116"/>
      <c r="AC199" s="116"/>
      <c r="AD199" s="116"/>
      <c r="AE199" s="116"/>
      <c r="AF199" s="116"/>
      <c r="AG199" s="116"/>
      <c r="AH199" s="116"/>
      <c r="AI199" s="116"/>
      <c r="AJ199" s="116"/>
      <c r="AK199" s="116"/>
      <c r="AL199" s="116"/>
      <c r="AM199" s="116"/>
      <c r="AN199" s="116"/>
      <c r="AO199" s="116"/>
      <c r="AP199" s="116"/>
      <c r="AQ199" s="116"/>
      <c r="AR199" s="116"/>
      <c r="AS199" s="116"/>
      <c r="AT199" s="116"/>
      <c r="AU199" s="116"/>
      <c r="AV199" s="116"/>
      <c r="AW199" s="116"/>
      <c r="AX199" s="116"/>
      <c r="AY199" s="116"/>
      <c r="AZ199" s="116"/>
      <c r="BA199" s="116"/>
      <c r="BB199" s="113"/>
    </row>
    <row r="200" spans="1:54" s="111" customFormat="1" ht="12.75" customHeight="1">
      <c r="A200" s="116"/>
      <c r="B200" s="116"/>
      <c r="C200" s="116"/>
      <c r="D200" s="116"/>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c r="AA200" s="116"/>
      <c r="AB200" s="116"/>
      <c r="AC200" s="116"/>
      <c r="AD200" s="116"/>
      <c r="AE200" s="116"/>
      <c r="AF200" s="116"/>
      <c r="AG200" s="116"/>
      <c r="AH200" s="116"/>
      <c r="AI200" s="116"/>
      <c r="AJ200" s="116"/>
      <c r="AK200" s="116"/>
      <c r="AL200" s="116"/>
      <c r="AM200" s="116"/>
      <c r="AN200" s="116"/>
      <c r="AO200" s="116"/>
      <c r="AP200" s="116"/>
      <c r="AQ200" s="116"/>
      <c r="AR200" s="116"/>
      <c r="AS200" s="116"/>
      <c r="AT200" s="116"/>
      <c r="AU200" s="116"/>
      <c r="AV200" s="116"/>
      <c r="AW200" s="116"/>
      <c r="AX200" s="116"/>
      <c r="AY200" s="116"/>
      <c r="AZ200" s="116"/>
      <c r="BA200" s="116"/>
      <c r="BB200" s="113"/>
    </row>
    <row r="201" spans="1:54" s="111" customFormat="1" ht="12.75" customHeight="1">
      <c r="A201" s="116"/>
      <c r="B201" s="116"/>
      <c r="C201" s="116"/>
      <c r="D201" s="116"/>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c r="AA201" s="116"/>
      <c r="AB201" s="116"/>
      <c r="AC201" s="116"/>
      <c r="AD201" s="116"/>
      <c r="AE201" s="116"/>
      <c r="AF201" s="116"/>
      <c r="AG201" s="116"/>
      <c r="AH201" s="116"/>
      <c r="AI201" s="116"/>
      <c r="AJ201" s="116"/>
      <c r="AK201" s="116"/>
      <c r="AL201" s="116"/>
      <c r="AM201" s="116"/>
      <c r="AN201" s="116"/>
      <c r="AO201" s="116"/>
      <c r="AP201" s="116"/>
      <c r="AQ201" s="116"/>
      <c r="AR201" s="116"/>
      <c r="AS201" s="116"/>
      <c r="AT201" s="116"/>
      <c r="AU201" s="116"/>
      <c r="AV201" s="116"/>
      <c r="AW201" s="116"/>
      <c r="AX201" s="116"/>
      <c r="AY201" s="116"/>
      <c r="AZ201" s="116"/>
      <c r="BA201" s="116"/>
      <c r="BB201" s="113"/>
    </row>
    <row r="202" spans="1:54" s="111" customFormat="1" ht="12.75" customHeight="1">
      <c r="A202" s="116"/>
      <c r="B202" s="116"/>
      <c r="C202" s="116"/>
      <c r="D202" s="116"/>
      <c r="E202" s="116"/>
      <c r="F202" s="116"/>
      <c r="G202" s="116"/>
      <c r="H202" s="116"/>
      <c r="I202" s="116"/>
      <c r="J202" s="116"/>
      <c r="K202" s="116"/>
      <c r="L202" s="116"/>
      <c r="M202" s="116"/>
      <c r="N202" s="116"/>
      <c r="O202" s="116"/>
      <c r="P202" s="116"/>
      <c r="Q202" s="116"/>
      <c r="R202" s="116"/>
      <c r="S202" s="116"/>
      <c r="T202" s="116"/>
      <c r="U202" s="116"/>
      <c r="V202" s="116"/>
      <c r="W202" s="116"/>
      <c r="X202" s="116"/>
      <c r="Y202" s="116"/>
      <c r="Z202" s="116"/>
      <c r="AA202" s="116"/>
      <c r="AB202" s="116"/>
      <c r="AC202" s="116"/>
      <c r="AD202" s="116"/>
      <c r="AE202" s="116"/>
      <c r="AF202" s="116"/>
      <c r="AG202" s="116"/>
      <c r="AH202" s="116"/>
      <c r="AI202" s="116"/>
      <c r="AJ202" s="116"/>
      <c r="AK202" s="116"/>
      <c r="AL202" s="116"/>
      <c r="AM202" s="116"/>
      <c r="AN202" s="116"/>
      <c r="AO202" s="116"/>
      <c r="AP202" s="116"/>
      <c r="AQ202" s="116"/>
      <c r="AR202" s="116"/>
      <c r="AS202" s="116"/>
      <c r="AT202" s="116"/>
      <c r="AU202" s="116"/>
      <c r="AV202" s="116"/>
      <c r="AW202" s="116"/>
      <c r="AX202" s="116"/>
      <c r="AY202" s="116"/>
      <c r="AZ202" s="116"/>
      <c r="BA202" s="116"/>
      <c r="BB202" s="113"/>
    </row>
    <row r="203" spans="1:54" s="111" customFormat="1" ht="12.75" customHeight="1">
      <c r="A203" s="116"/>
      <c r="B203" s="116"/>
      <c r="C203" s="116"/>
      <c r="D203" s="116"/>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c r="AA203" s="116"/>
      <c r="AB203" s="116"/>
      <c r="AC203" s="116"/>
      <c r="AD203" s="116"/>
      <c r="AE203" s="116"/>
      <c r="AF203" s="116"/>
      <c r="AG203" s="116"/>
      <c r="AH203" s="116"/>
      <c r="AI203" s="116"/>
      <c r="AJ203" s="116"/>
      <c r="AK203" s="116"/>
      <c r="AL203" s="116"/>
      <c r="AM203" s="116"/>
      <c r="AN203" s="116"/>
      <c r="AO203" s="116"/>
      <c r="AP203" s="116"/>
      <c r="AQ203" s="116"/>
      <c r="AR203" s="116"/>
      <c r="AS203" s="116"/>
      <c r="AT203" s="116"/>
      <c r="AU203" s="116"/>
      <c r="AV203" s="116"/>
      <c r="AW203" s="116"/>
      <c r="AX203" s="116"/>
      <c r="AY203" s="116"/>
      <c r="AZ203" s="116"/>
      <c r="BA203" s="116"/>
      <c r="BB203" s="113"/>
    </row>
    <row r="204" spans="1:54" s="111" customFormat="1" ht="12.75" customHeight="1">
      <c r="A204" s="116"/>
      <c r="B204" s="116"/>
      <c r="C204" s="116"/>
      <c r="D204" s="116"/>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c r="AA204" s="116"/>
      <c r="AB204" s="116"/>
      <c r="AC204" s="116"/>
      <c r="AD204" s="116"/>
      <c r="AE204" s="116"/>
      <c r="AF204" s="116"/>
      <c r="AG204" s="116"/>
      <c r="AH204" s="116"/>
      <c r="AI204" s="116"/>
      <c r="AJ204" s="116"/>
      <c r="AK204" s="116"/>
      <c r="AL204" s="116"/>
      <c r="AM204" s="116"/>
      <c r="AN204" s="116"/>
      <c r="AO204" s="116"/>
      <c r="AP204" s="116"/>
      <c r="AQ204" s="116"/>
      <c r="AR204" s="116"/>
      <c r="AS204" s="116"/>
      <c r="AT204" s="116"/>
      <c r="AU204" s="116"/>
      <c r="AV204" s="116"/>
      <c r="AW204" s="116"/>
      <c r="AX204" s="116"/>
      <c r="AY204" s="116"/>
      <c r="AZ204" s="116"/>
      <c r="BA204" s="116"/>
      <c r="BB204" s="113"/>
    </row>
    <row r="205" spans="1:54" s="111" customFormat="1" ht="12.75" customHeight="1">
      <c r="A205" s="116"/>
      <c r="B205" s="116"/>
      <c r="C205" s="116"/>
      <c r="D205" s="116"/>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c r="AA205" s="116"/>
      <c r="AB205" s="116"/>
      <c r="AC205" s="116"/>
      <c r="AD205" s="116"/>
      <c r="AE205" s="116"/>
      <c r="AF205" s="116"/>
      <c r="AG205" s="116"/>
      <c r="AH205" s="116"/>
      <c r="AI205" s="116"/>
      <c r="AJ205" s="116"/>
      <c r="AK205" s="116"/>
      <c r="AL205" s="116"/>
      <c r="AM205" s="116"/>
      <c r="AN205" s="116"/>
      <c r="AO205" s="116"/>
      <c r="AP205" s="116"/>
      <c r="AQ205" s="116"/>
      <c r="AR205" s="116"/>
      <c r="AS205" s="116"/>
      <c r="AT205" s="116"/>
      <c r="AU205" s="116"/>
      <c r="AV205" s="116"/>
      <c r="AW205" s="116"/>
      <c r="AX205" s="116"/>
      <c r="AY205" s="116"/>
      <c r="AZ205" s="116"/>
      <c r="BA205" s="116"/>
      <c r="BB205" s="113"/>
    </row>
    <row r="206" spans="1:54" s="111" customFormat="1" ht="12.75" customHeight="1">
      <c r="A206" s="116"/>
      <c r="B206" s="116"/>
      <c r="C206" s="116"/>
      <c r="D206" s="116"/>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c r="AA206" s="116"/>
      <c r="AB206" s="116"/>
      <c r="AC206" s="116"/>
      <c r="AD206" s="116"/>
      <c r="AE206" s="116"/>
      <c r="AF206" s="116"/>
      <c r="AG206" s="116"/>
      <c r="AH206" s="116"/>
      <c r="AI206" s="116"/>
      <c r="AJ206" s="116"/>
      <c r="AK206" s="116"/>
      <c r="AL206" s="116"/>
      <c r="AM206" s="116"/>
      <c r="AN206" s="116"/>
      <c r="AO206" s="116"/>
      <c r="AP206" s="116"/>
      <c r="AQ206" s="116"/>
      <c r="AR206" s="116"/>
      <c r="AS206" s="116"/>
      <c r="AT206" s="116"/>
      <c r="AU206" s="116"/>
      <c r="AV206" s="116"/>
      <c r="AW206" s="116"/>
      <c r="AX206" s="116"/>
      <c r="AY206" s="116"/>
      <c r="AZ206" s="116"/>
      <c r="BA206" s="116"/>
      <c r="BB206" s="113"/>
    </row>
    <row r="207" spans="1:54" s="111" customFormat="1" ht="12.75" customHeight="1">
      <c r="A207" s="116"/>
      <c r="B207" s="116"/>
      <c r="C207" s="116"/>
      <c r="D207" s="116"/>
      <c r="E207" s="116"/>
      <c r="F207" s="116"/>
      <c r="G207" s="116"/>
      <c r="H207" s="116"/>
      <c r="I207" s="116"/>
      <c r="J207" s="116"/>
      <c r="K207" s="116"/>
      <c r="L207" s="116"/>
      <c r="M207" s="116"/>
      <c r="N207" s="116"/>
      <c r="O207" s="116"/>
      <c r="P207" s="116"/>
      <c r="Q207" s="116"/>
      <c r="R207" s="116"/>
      <c r="S207" s="116"/>
      <c r="T207" s="116"/>
      <c r="U207" s="116"/>
      <c r="V207" s="116"/>
      <c r="W207" s="116"/>
      <c r="X207" s="116"/>
      <c r="Y207" s="116"/>
      <c r="Z207" s="116"/>
      <c r="AA207" s="116"/>
      <c r="AB207" s="116"/>
      <c r="AC207" s="116"/>
      <c r="AD207" s="116"/>
      <c r="AE207" s="116"/>
      <c r="AF207" s="116"/>
      <c r="AG207" s="116"/>
      <c r="AH207" s="116"/>
      <c r="AI207" s="116"/>
      <c r="AJ207" s="116"/>
      <c r="AK207" s="116"/>
      <c r="AL207" s="116"/>
      <c r="AM207" s="116"/>
      <c r="AN207" s="116"/>
      <c r="AO207" s="116"/>
      <c r="AP207" s="116"/>
      <c r="AQ207" s="116"/>
      <c r="AR207" s="116"/>
      <c r="AS207" s="116"/>
      <c r="AT207" s="116"/>
      <c r="AU207" s="116"/>
      <c r="AV207" s="116"/>
      <c r="AW207" s="116"/>
      <c r="AX207" s="116"/>
      <c r="AY207" s="116"/>
      <c r="AZ207" s="116"/>
      <c r="BA207" s="116"/>
      <c r="BB207" s="113"/>
    </row>
    <row r="208" spans="1:54" s="111" customFormat="1" ht="12.75" customHeight="1">
      <c r="A208" s="116"/>
      <c r="B208" s="116"/>
      <c r="C208" s="116"/>
      <c r="D208" s="116"/>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c r="AA208" s="116"/>
      <c r="AB208" s="116"/>
      <c r="AC208" s="116"/>
      <c r="AD208" s="116"/>
      <c r="AE208" s="116"/>
      <c r="AF208" s="116"/>
      <c r="AG208" s="116"/>
      <c r="AH208" s="116"/>
      <c r="AI208" s="116"/>
      <c r="AJ208" s="116"/>
      <c r="AK208" s="116"/>
      <c r="AL208" s="116"/>
      <c r="AM208" s="116"/>
      <c r="AN208" s="116"/>
      <c r="AO208" s="116"/>
      <c r="AP208" s="116"/>
      <c r="AQ208" s="116"/>
      <c r="AR208" s="116"/>
      <c r="AS208" s="116"/>
      <c r="AT208" s="116"/>
      <c r="AU208" s="116"/>
      <c r="AV208" s="116"/>
      <c r="AW208" s="116"/>
      <c r="AX208" s="116"/>
      <c r="AY208" s="116"/>
      <c r="AZ208" s="116"/>
      <c r="BA208" s="116"/>
      <c r="BB208" s="113"/>
    </row>
    <row r="209" spans="1:54" s="111" customFormat="1" ht="12.75" customHeight="1">
      <c r="A209" s="116"/>
      <c r="B209" s="116"/>
      <c r="C209" s="116"/>
      <c r="D209" s="116"/>
      <c r="E209" s="116"/>
      <c r="F209" s="116"/>
      <c r="G209" s="116"/>
      <c r="H209" s="116"/>
      <c r="I209" s="116"/>
      <c r="J209" s="116"/>
      <c r="K209" s="116"/>
      <c r="L209" s="116"/>
      <c r="M209" s="116"/>
      <c r="N209" s="116"/>
      <c r="O209" s="116"/>
      <c r="P209" s="116"/>
      <c r="Q209" s="116"/>
      <c r="R209" s="116"/>
      <c r="S209" s="116"/>
      <c r="T209" s="116"/>
      <c r="U209" s="116"/>
      <c r="V209" s="116"/>
      <c r="W209" s="116"/>
      <c r="X209" s="116"/>
      <c r="Y209" s="116"/>
      <c r="Z209" s="116"/>
      <c r="AA209" s="116"/>
      <c r="AB209" s="116"/>
      <c r="AC209" s="116"/>
      <c r="AD209" s="116"/>
      <c r="AE209" s="116"/>
      <c r="AF209" s="116"/>
      <c r="AG209" s="116"/>
      <c r="AH209" s="116"/>
      <c r="AI209" s="116"/>
      <c r="AJ209" s="116"/>
      <c r="AK209" s="116"/>
      <c r="AL209" s="116"/>
      <c r="AM209" s="116"/>
      <c r="AN209" s="116"/>
      <c r="AO209" s="116"/>
      <c r="AP209" s="116"/>
      <c r="AQ209" s="116"/>
      <c r="AR209" s="116"/>
      <c r="AS209" s="116"/>
      <c r="AT209" s="116"/>
      <c r="AU209" s="116"/>
      <c r="AV209" s="116"/>
      <c r="AW209" s="116"/>
      <c r="AX209" s="116"/>
      <c r="AY209" s="116"/>
      <c r="AZ209" s="116"/>
      <c r="BA209" s="116"/>
      <c r="BB209" s="113"/>
    </row>
    <row r="210" spans="1:54" s="111" customFormat="1" ht="12.75" customHeight="1">
      <c r="A210" s="116"/>
      <c r="B210" s="116"/>
      <c r="C210" s="116"/>
      <c r="D210" s="116"/>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c r="AA210" s="116"/>
      <c r="AB210" s="116"/>
      <c r="AC210" s="116"/>
      <c r="AD210" s="116"/>
      <c r="AE210" s="116"/>
      <c r="AF210" s="116"/>
      <c r="AG210" s="116"/>
      <c r="AH210" s="116"/>
      <c r="AI210" s="116"/>
      <c r="AJ210" s="116"/>
      <c r="AK210" s="116"/>
      <c r="AL210" s="116"/>
      <c r="AM210" s="116"/>
      <c r="AN210" s="116"/>
      <c r="AO210" s="116"/>
      <c r="AP210" s="116"/>
      <c r="AQ210" s="116"/>
      <c r="AR210" s="116"/>
      <c r="AS210" s="116"/>
      <c r="AT210" s="116"/>
      <c r="AU210" s="116"/>
      <c r="AV210" s="116"/>
      <c r="AW210" s="116"/>
      <c r="AX210" s="116"/>
      <c r="AY210" s="116"/>
      <c r="AZ210" s="116"/>
      <c r="BA210" s="116"/>
      <c r="BB210" s="113"/>
    </row>
    <row r="211" spans="1:54" s="111" customFormat="1" ht="12.75" customHeight="1">
      <c r="A211" s="116"/>
      <c r="B211" s="116"/>
      <c r="C211" s="116"/>
      <c r="D211" s="116"/>
      <c r="E211" s="116"/>
      <c r="F211" s="116"/>
      <c r="G211" s="116"/>
      <c r="H211" s="116"/>
      <c r="I211" s="116"/>
      <c r="J211" s="116"/>
      <c r="K211" s="116"/>
      <c r="L211" s="116"/>
      <c r="M211" s="116"/>
      <c r="N211" s="116"/>
      <c r="O211" s="116"/>
      <c r="P211" s="116"/>
      <c r="Q211" s="116"/>
      <c r="R211" s="116"/>
      <c r="S211" s="116"/>
      <c r="T211" s="116"/>
      <c r="U211" s="116"/>
      <c r="V211" s="116"/>
      <c r="W211" s="116"/>
      <c r="X211" s="116"/>
      <c r="Y211" s="116"/>
      <c r="Z211" s="116"/>
      <c r="AA211" s="116"/>
      <c r="AB211" s="116"/>
      <c r="AC211" s="116"/>
      <c r="AD211" s="116"/>
      <c r="AE211" s="116"/>
      <c r="AF211" s="116"/>
      <c r="AG211" s="116"/>
      <c r="AH211" s="116"/>
      <c r="AI211" s="116"/>
      <c r="AJ211" s="116"/>
      <c r="AK211" s="116"/>
      <c r="AL211" s="116"/>
      <c r="AM211" s="116"/>
      <c r="AN211" s="116"/>
      <c r="AO211" s="116"/>
      <c r="AP211" s="116"/>
      <c r="AQ211" s="116"/>
      <c r="AR211" s="116"/>
      <c r="AS211" s="116"/>
      <c r="AT211" s="116"/>
      <c r="AU211" s="116"/>
      <c r="AV211" s="116"/>
      <c r="AW211" s="116"/>
      <c r="AX211" s="116"/>
      <c r="AY211" s="116"/>
      <c r="AZ211" s="116"/>
      <c r="BA211" s="116"/>
      <c r="BB211" s="113"/>
    </row>
    <row r="212" spans="1:54" s="111" customFormat="1" ht="12.75" customHeight="1">
      <c r="A212" s="116"/>
      <c r="B212" s="116"/>
      <c r="C212" s="116"/>
      <c r="D212" s="116"/>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c r="AA212" s="116"/>
      <c r="AB212" s="116"/>
      <c r="AC212" s="116"/>
      <c r="AD212" s="116"/>
      <c r="AE212" s="116"/>
      <c r="AF212" s="116"/>
      <c r="AG212" s="116"/>
      <c r="AH212" s="116"/>
      <c r="AI212" s="116"/>
      <c r="AJ212" s="116"/>
      <c r="AK212" s="116"/>
      <c r="AL212" s="116"/>
      <c r="AM212" s="116"/>
      <c r="AN212" s="116"/>
      <c r="AO212" s="116"/>
      <c r="AP212" s="116"/>
      <c r="AQ212" s="116"/>
      <c r="AR212" s="116"/>
      <c r="AS212" s="116"/>
      <c r="AT212" s="116"/>
      <c r="AU212" s="116"/>
      <c r="AV212" s="116"/>
      <c r="AW212" s="116"/>
      <c r="AX212" s="116"/>
      <c r="AY212" s="116"/>
      <c r="AZ212" s="116"/>
      <c r="BA212" s="116"/>
      <c r="BB212" s="113"/>
    </row>
    <row r="213" spans="1:54" s="111" customFormat="1" ht="12.75" customHeight="1">
      <c r="A213" s="116"/>
      <c r="B213" s="116"/>
      <c r="C213" s="116"/>
      <c r="D213" s="116"/>
      <c r="E213" s="116"/>
      <c r="F213" s="116"/>
      <c r="G213" s="116"/>
      <c r="H213" s="116"/>
      <c r="I213" s="116"/>
      <c r="J213" s="116"/>
      <c r="K213" s="116"/>
      <c r="L213" s="116"/>
      <c r="M213" s="116"/>
      <c r="N213" s="116"/>
      <c r="O213" s="116"/>
      <c r="P213" s="116"/>
      <c r="Q213" s="116"/>
      <c r="R213" s="116"/>
      <c r="S213" s="116"/>
      <c r="T213" s="116"/>
      <c r="U213" s="116"/>
      <c r="V213" s="116"/>
      <c r="W213" s="116"/>
      <c r="X213" s="116"/>
      <c r="Y213" s="116"/>
      <c r="Z213" s="116"/>
      <c r="AA213" s="116"/>
      <c r="AB213" s="116"/>
      <c r="AC213" s="116"/>
      <c r="AD213" s="116"/>
      <c r="AE213" s="116"/>
      <c r="AF213" s="116"/>
      <c r="AG213" s="116"/>
      <c r="AH213" s="116"/>
      <c r="AI213" s="116"/>
      <c r="AJ213" s="116"/>
      <c r="AK213" s="116"/>
      <c r="AL213" s="116"/>
      <c r="AM213" s="116"/>
      <c r="AN213" s="116"/>
      <c r="AO213" s="116"/>
      <c r="AP213" s="116"/>
      <c r="AQ213" s="116"/>
      <c r="AR213" s="116"/>
      <c r="AS213" s="116"/>
      <c r="AT213" s="116"/>
      <c r="AU213" s="116"/>
      <c r="AV213" s="116"/>
      <c r="AW213" s="116"/>
      <c r="AX213" s="116"/>
      <c r="AY213" s="116"/>
      <c r="AZ213" s="116"/>
      <c r="BA213" s="116"/>
      <c r="BB213" s="113"/>
    </row>
    <row r="214" spans="1:54" s="111" customFormat="1" ht="12.75" customHeight="1">
      <c r="A214" s="116"/>
      <c r="B214" s="116"/>
      <c r="C214" s="116"/>
      <c r="D214" s="116"/>
      <c r="E214" s="116"/>
      <c r="F214" s="116"/>
      <c r="G214" s="116"/>
      <c r="H214" s="116"/>
      <c r="I214" s="116"/>
      <c r="J214" s="116"/>
      <c r="K214" s="116"/>
      <c r="L214" s="116"/>
      <c r="M214" s="116"/>
      <c r="N214" s="116"/>
      <c r="O214" s="116"/>
      <c r="P214" s="116"/>
      <c r="Q214" s="116"/>
      <c r="R214" s="116"/>
      <c r="S214" s="116"/>
      <c r="T214" s="116"/>
      <c r="U214" s="116"/>
      <c r="V214" s="116"/>
      <c r="W214" s="116"/>
      <c r="X214" s="116"/>
      <c r="Y214" s="116"/>
      <c r="Z214" s="116"/>
      <c r="AA214" s="116"/>
      <c r="AB214" s="116"/>
      <c r="AC214" s="116"/>
      <c r="AD214" s="116"/>
      <c r="AE214" s="116"/>
      <c r="AF214" s="116"/>
      <c r="AG214" s="116"/>
      <c r="AH214" s="116"/>
      <c r="AI214" s="116"/>
      <c r="AJ214" s="116"/>
      <c r="AK214" s="116"/>
      <c r="AL214" s="116"/>
      <c r="AM214" s="116"/>
      <c r="AN214" s="116"/>
      <c r="AO214" s="116"/>
      <c r="AP214" s="116"/>
      <c r="AQ214" s="116"/>
      <c r="AR214" s="116"/>
      <c r="AS214" s="116"/>
      <c r="AT214" s="116"/>
      <c r="AU214" s="116"/>
      <c r="AV214" s="116"/>
      <c r="AW214" s="116"/>
      <c r="AX214" s="116"/>
      <c r="AY214" s="116"/>
      <c r="AZ214" s="116"/>
      <c r="BA214" s="116"/>
      <c r="BB214" s="113"/>
    </row>
    <row r="215" spans="1:54" s="111" customFormat="1" ht="12.75" customHeight="1">
      <c r="A215" s="116"/>
      <c r="B215" s="116"/>
      <c r="C215" s="116"/>
      <c r="D215" s="116"/>
      <c r="E215" s="116"/>
      <c r="F215" s="116"/>
      <c r="G215" s="116"/>
      <c r="H215" s="116"/>
      <c r="I215" s="116"/>
      <c r="J215" s="116"/>
      <c r="K215" s="116"/>
      <c r="L215" s="116"/>
      <c r="M215" s="116"/>
      <c r="N215" s="116"/>
      <c r="O215" s="116"/>
      <c r="P215" s="116"/>
      <c r="Q215" s="116"/>
      <c r="R215" s="116"/>
      <c r="S215" s="116"/>
      <c r="T215" s="116"/>
      <c r="U215" s="116"/>
      <c r="V215" s="116"/>
      <c r="W215" s="116"/>
      <c r="X215" s="116"/>
      <c r="Y215" s="116"/>
      <c r="Z215" s="116"/>
      <c r="AA215" s="116"/>
      <c r="AB215" s="116"/>
      <c r="AC215" s="116"/>
      <c r="AD215" s="116"/>
      <c r="AE215" s="116"/>
      <c r="AF215" s="116"/>
      <c r="AG215" s="116"/>
      <c r="AH215" s="116"/>
      <c r="AI215" s="116"/>
      <c r="AJ215" s="116"/>
      <c r="AK215" s="116"/>
      <c r="AL215" s="116"/>
      <c r="AM215" s="116"/>
      <c r="AN215" s="116"/>
      <c r="AO215" s="116"/>
      <c r="AP215" s="116"/>
      <c r="AQ215" s="116"/>
      <c r="AR215" s="116"/>
      <c r="AS215" s="116"/>
      <c r="AT215" s="116"/>
      <c r="AU215" s="116"/>
      <c r="AV215" s="116"/>
      <c r="AW215" s="116"/>
      <c r="AX215" s="116"/>
      <c r="AY215" s="116"/>
      <c r="AZ215" s="116"/>
      <c r="BA215" s="116"/>
      <c r="BB215" s="113"/>
    </row>
    <row r="216" spans="1:54" s="111" customFormat="1" ht="12.75" customHeight="1">
      <c r="A216" s="116"/>
      <c r="B216" s="116"/>
      <c r="C216" s="116"/>
      <c r="D216" s="116"/>
      <c r="E216" s="116"/>
      <c r="F216" s="116"/>
      <c r="G216" s="116"/>
      <c r="H216" s="116"/>
      <c r="I216" s="116"/>
      <c r="J216" s="116"/>
      <c r="K216" s="116"/>
      <c r="L216" s="116"/>
      <c r="M216" s="116"/>
      <c r="N216" s="116"/>
      <c r="O216" s="116"/>
      <c r="P216" s="116"/>
      <c r="Q216" s="116"/>
      <c r="R216" s="116"/>
      <c r="S216" s="116"/>
      <c r="T216" s="116"/>
      <c r="U216" s="116"/>
      <c r="V216" s="116"/>
      <c r="W216" s="116"/>
      <c r="X216" s="116"/>
      <c r="Y216" s="116"/>
      <c r="Z216" s="116"/>
      <c r="AA216" s="116"/>
      <c r="AB216" s="116"/>
      <c r="AC216" s="116"/>
      <c r="AD216" s="116"/>
      <c r="AE216" s="116"/>
      <c r="AF216" s="116"/>
      <c r="AG216" s="116"/>
      <c r="AH216" s="116"/>
      <c r="AI216" s="116"/>
      <c r="AJ216" s="116"/>
      <c r="AK216" s="116"/>
      <c r="AL216" s="116"/>
      <c r="AM216" s="116"/>
      <c r="AN216" s="116"/>
      <c r="AO216" s="116"/>
      <c r="AP216" s="116"/>
      <c r="AQ216" s="116"/>
      <c r="AR216" s="116"/>
      <c r="AS216" s="116"/>
      <c r="AT216" s="116"/>
      <c r="AU216" s="116"/>
      <c r="AV216" s="116"/>
      <c r="AW216" s="116"/>
      <c r="AX216" s="116"/>
      <c r="AY216" s="116"/>
      <c r="AZ216" s="116"/>
      <c r="BA216" s="116"/>
      <c r="BB216" s="113"/>
    </row>
    <row r="217" spans="1:54" s="111" customFormat="1" ht="12.75" customHeight="1">
      <c r="A217" s="116"/>
      <c r="B217" s="116"/>
      <c r="C217" s="116"/>
      <c r="D217" s="116"/>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c r="AA217" s="116"/>
      <c r="AB217" s="116"/>
      <c r="AC217" s="116"/>
      <c r="AD217" s="116"/>
      <c r="AE217" s="116"/>
      <c r="AF217" s="116"/>
      <c r="AG217" s="116"/>
      <c r="AH217" s="116"/>
      <c r="AI217" s="116"/>
      <c r="AJ217" s="116"/>
      <c r="AK217" s="116"/>
      <c r="AL217" s="116"/>
      <c r="AM217" s="116"/>
      <c r="AN217" s="116"/>
      <c r="AO217" s="116"/>
      <c r="AP217" s="116"/>
      <c r="AQ217" s="116"/>
      <c r="AR217" s="116"/>
      <c r="AS217" s="116"/>
      <c r="AT217" s="116"/>
      <c r="AU217" s="116"/>
      <c r="AV217" s="116"/>
      <c r="AW217" s="116"/>
      <c r="AX217" s="116"/>
      <c r="AY217" s="116"/>
      <c r="AZ217" s="116"/>
      <c r="BA217" s="116"/>
      <c r="BB217" s="113"/>
    </row>
    <row r="218" spans="1:54" s="111" customFormat="1" ht="12.75" customHeight="1">
      <c r="A218" s="116"/>
      <c r="B218" s="116"/>
      <c r="C218" s="116"/>
      <c r="D218" s="116"/>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c r="AA218" s="116"/>
      <c r="AB218" s="116"/>
      <c r="AC218" s="116"/>
      <c r="AD218" s="116"/>
      <c r="AE218" s="116"/>
      <c r="AF218" s="116"/>
      <c r="AG218" s="116"/>
      <c r="AH218" s="116"/>
      <c r="AI218" s="116"/>
      <c r="AJ218" s="116"/>
      <c r="AK218" s="116"/>
      <c r="AL218" s="116"/>
      <c r="AM218" s="116"/>
      <c r="AN218" s="116"/>
      <c r="AO218" s="116"/>
      <c r="AP218" s="116"/>
      <c r="AQ218" s="116"/>
      <c r="AR218" s="116"/>
      <c r="AS218" s="116"/>
      <c r="AT218" s="116"/>
      <c r="AU218" s="116"/>
      <c r="AV218" s="116"/>
      <c r="AW218" s="116"/>
      <c r="AX218" s="116"/>
      <c r="AY218" s="116"/>
      <c r="AZ218" s="116"/>
      <c r="BA218" s="116"/>
      <c r="BB218" s="113"/>
    </row>
    <row r="219" spans="1:54" s="111" customFormat="1" ht="12.75" customHeight="1">
      <c r="A219" s="116"/>
      <c r="B219" s="116"/>
      <c r="C219" s="116"/>
      <c r="D219" s="116"/>
      <c r="E219" s="116"/>
      <c r="F219" s="116"/>
      <c r="G219" s="116"/>
      <c r="H219" s="116"/>
      <c r="I219" s="116"/>
      <c r="J219" s="116"/>
      <c r="K219" s="116"/>
      <c r="L219" s="116"/>
      <c r="M219" s="116"/>
      <c r="N219" s="116"/>
      <c r="O219" s="116"/>
      <c r="P219" s="116"/>
      <c r="Q219" s="116"/>
      <c r="R219" s="116"/>
      <c r="S219" s="116"/>
      <c r="T219" s="116"/>
      <c r="U219" s="116"/>
      <c r="V219" s="116"/>
      <c r="W219" s="116"/>
      <c r="X219" s="116"/>
      <c r="Y219" s="116"/>
      <c r="Z219" s="116"/>
      <c r="AA219" s="116"/>
      <c r="AB219" s="116"/>
      <c r="AC219" s="116"/>
      <c r="AD219" s="116"/>
      <c r="AE219" s="116"/>
      <c r="AF219" s="116"/>
      <c r="AG219" s="116"/>
      <c r="AH219" s="116"/>
      <c r="AI219" s="116"/>
      <c r="AJ219" s="116"/>
      <c r="AK219" s="116"/>
      <c r="AL219" s="116"/>
      <c r="AM219" s="116"/>
      <c r="AN219" s="116"/>
      <c r="AO219" s="116"/>
      <c r="AP219" s="116"/>
      <c r="AQ219" s="116"/>
      <c r="AR219" s="116"/>
      <c r="AS219" s="116"/>
      <c r="AT219" s="116"/>
      <c r="AU219" s="116"/>
      <c r="AV219" s="116"/>
      <c r="AW219" s="116"/>
      <c r="AX219" s="116"/>
      <c r="AY219" s="116"/>
      <c r="AZ219" s="116"/>
      <c r="BA219" s="116"/>
      <c r="BB219" s="113"/>
    </row>
  </sheetData>
  <mergeCells count="4">
    <mergeCell ref="B4:B17"/>
    <mergeCell ref="B19:B28"/>
    <mergeCell ref="B30:B39"/>
    <mergeCell ref="B41:B50"/>
  </mergeCells>
  <dataValidations count="2">
    <dataValidation type="list" allowBlank="1" showInputMessage="1" showErrorMessage="1" sqref="B53">
      <formula1>LONG2</formula1>
    </dataValidation>
    <dataValidation type="list" allowBlank="1" showInputMessage="1" showErrorMessage="1" sqref="B52">
      <formula1>LONG1</formula1>
    </dataValidation>
  </dataValidations>
  <pageMargins left="0.7" right="0.7" top="0.75" bottom="0.75" header="0.3" footer="0.3"/>
  <pageSetup orientation="portrait"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L52"/>
  <sheetViews>
    <sheetView workbookViewId="0">
      <selection sqref="A1 A1:L1"/>
    </sheetView>
  </sheetViews>
  <sheetFormatPr defaultColWidth="0" defaultRowHeight="14.4" zeroHeight="1"/>
  <cols>
    <col min="1" max="1" width="8.6640625" customWidth="1"/>
    <col min="2" max="2" width="40.6640625" style="29" customWidth="1"/>
    <col min="3" max="12" width="30.6640625" style="29" customWidth="1"/>
    <col min="13" max="13" width="9.109375" style="29" hidden="1" customWidth="1"/>
    <col min="14" max="16384" width="9.109375" style="29" hidden="1"/>
  </cols>
  <sheetData>
    <row r="1" spans="1:12" s="92" customFormat="1" ht="80.099999999999994" customHeight="1">
      <c r="A1" s="185" t="s">
        <v>3223</v>
      </c>
      <c r="B1" s="186"/>
      <c r="C1" s="186"/>
      <c r="D1" s="186"/>
      <c r="E1" s="186"/>
      <c r="F1" s="186"/>
      <c r="G1" s="186"/>
      <c r="H1" s="186"/>
      <c r="I1" s="186"/>
      <c r="J1" s="186"/>
      <c r="K1" s="186"/>
      <c r="L1" s="187"/>
    </row>
    <row r="2" spans="1:12" s="93" customFormat="1" ht="39.9" customHeight="1">
      <c r="A2" s="183" t="s">
        <v>2</v>
      </c>
      <c r="B2" s="232" t="s">
        <v>3224</v>
      </c>
      <c r="C2" s="194" t="s">
        <v>936</v>
      </c>
      <c r="D2" s="195"/>
      <c r="E2" s="188" t="s">
        <v>560</v>
      </c>
      <c r="F2" s="189"/>
      <c r="G2" s="189"/>
      <c r="H2" s="189"/>
      <c r="I2" s="189"/>
      <c r="J2" s="189"/>
      <c r="K2" s="189"/>
      <c r="L2" s="190"/>
    </row>
    <row r="3" spans="1:12" s="94" customFormat="1" ht="39.9" customHeight="1">
      <c r="A3" s="184"/>
      <c r="B3" s="233"/>
      <c r="C3" s="196"/>
      <c r="D3" s="197"/>
      <c r="E3" s="191"/>
      <c r="F3" s="192"/>
      <c r="G3" s="192"/>
      <c r="H3" s="192"/>
      <c r="I3" s="192"/>
      <c r="J3" s="192"/>
      <c r="K3" s="192"/>
      <c r="L3" s="193"/>
    </row>
    <row r="4" spans="1:12" s="95" customFormat="1" ht="60" customHeight="1">
      <c r="A4" s="96" t="s">
        <v>561</v>
      </c>
      <c r="B4" s="96" t="s">
        <v>567</v>
      </c>
      <c r="C4" s="96" t="s">
        <v>3225</v>
      </c>
      <c r="D4" s="96" t="s">
        <v>3226</v>
      </c>
      <c r="E4" s="96" t="str">
        <f>ps_language1</f>
        <v>English (United Kingdom)</v>
      </c>
      <c r="F4" s="96">
        <f>ps_language2</f>
        <v>0</v>
      </c>
      <c r="G4" s="96">
        <f>ps_language3</f>
        <v>0</v>
      </c>
      <c r="H4" s="96">
        <f>ps_language4</f>
        <v>0</v>
      </c>
      <c r="I4" s="96">
        <f>ps_language5</f>
        <v>0</v>
      </c>
      <c r="J4" s="96">
        <f>ps_language6</f>
        <v>0</v>
      </c>
      <c r="K4" s="96">
        <f>ps_language7</f>
        <v>0</v>
      </c>
      <c r="L4" s="96">
        <f>ps_language8</f>
        <v>0</v>
      </c>
    </row>
    <row r="5" spans="1:12">
      <c r="A5" s="10" t="s">
        <v>569</v>
      </c>
      <c r="B5" s="5"/>
      <c r="C5" s="99" t="s">
        <v>3227</v>
      </c>
      <c r="D5" s="99"/>
      <c r="E5" s="5"/>
      <c r="F5" s="5"/>
      <c r="G5" s="5"/>
      <c r="H5" s="5"/>
      <c r="I5" s="5"/>
      <c r="J5" s="5"/>
      <c r="K5" s="5"/>
      <c r="L5" s="5"/>
    </row>
    <row r="6" spans="1:12">
      <c r="A6" s="10" t="s">
        <v>812</v>
      </c>
      <c r="B6" s="5"/>
      <c r="C6" s="99" t="s">
        <v>3227</v>
      </c>
      <c r="D6" s="99"/>
      <c r="E6" s="5"/>
      <c r="F6" s="5"/>
      <c r="G6" s="5"/>
      <c r="H6" s="5"/>
      <c r="I6" s="5"/>
      <c r="J6" s="5"/>
      <c r="K6" s="5"/>
      <c r="L6" s="5"/>
    </row>
    <row r="7" spans="1:12">
      <c r="A7" s="10" t="s">
        <v>182</v>
      </c>
      <c r="B7" s="5"/>
      <c r="C7" s="99" t="s">
        <v>3227</v>
      </c>
      <c r="D7" s="99"/>
      <c r="E7" s="5"/>
      <c r="F7" s="5"/>
      <c r="G7" s="5"/>
      <c r="H7" s="5"/>
      <c r="I7" s="5"/>
      <c r="J7" s="5"/>
      <c r="K7" s="5"/>
      <c r="L7" s="5"/>
    </row>
    <row r="8" spans="1:12">
      <c r="A8" s="10" t="s">
        <v>179</v>
      </c>
      <c r="B8" s="5"/>
      <c r="C8" s="99" t="s">
        <v>3227</v>
      </c>
      <c r="D8" s="99"/>
      <c r="E8" s="5"/>
      <c r="F8" s="5"/>
      <c r="G8" s="5"/>
      <c r="H8" s="5"/>
      <c r="I8" s="5"/>
      <c r="J8" s="5"/>
      <c r="K8" s="5"/>
      <c r="L8" s="5"/>
    </row>
    <row r="9" spans="1:12">
      <c r="A9" s="10" t="s">
        <v>715</v>
      </c>
      <c r="B9" s="5"/>
      <c r="C9" s="99" t="s">
        <v>3227</v>
      </c>
      <c r="D9" s="99"/>
      <c r="E9" s="5"/>
      <c r="F9" s="5"/>
      <c r="G9" s="5"/>
      <c r="H9" s="5"/>
      <c r="I9" s="5"/>
      <c r="J9" s="5"/>
      <c r="K9" s="5"/>
      <c r="L9" s="5"/>
    </row>
    <row r="10" spans="1:12">
      <c r="A10" s="10" t="s">
        <v>186</v>
      </c>
      <c r="B10" s="5"/>
      <c r="C10" s="99" t="s">
        <v>3227</v>
      </c>
      <c r="D10" s="99"/>
      <c r="E10" s="5"/>
      <c r="F10" s="5"/>
      <c r="G10" s="5"/>
      <c r="H10" s="5"/>
      <c r="I10" s="5"/>
      <c r="J10" s="5"/>
      <c r="K10" s="5"/>
      <c r="L10" s="5"/>
    </row>
    <row r="11" spans="1:12">
      <c r="A11" s="10" t="s">
        <v>574</v>
      </c>
      <c r="B11" s="5"/>
      <c r="C11" s="99" t="s">
        <v>3227</v>
      </c>
      <c r="D11" s="99"/>
      <c r="E11" s="5"/>
      <c r="F11" s="5"/>
      <c r="G11" s="5"/>
      <c r="H11" s="5"/>
      <c r="I11" s="5"/>
      <c r="J11" s="5"/>
      <c r="K11" s="5"/>
      <c r="L11" s="5"/>
    </row>
    <row r="12" spans="1:12">
      <c r="A12" s="10" t="s">
        <v>722</v>
      </c>
      <c r="B12" s="5"/>
      <c r="C12" s="99" t="s">
        <v>3227</v>
      </c>
      <c r="D12" s="99"/>
      <c r="E12" s="5"/>
      <c r="F12" s="5"/>
      <c r="G12" s="5"/>
      <c r="H12" s="5"/>
      <c r="I12" s="5"/>
      <c r="J12" s="5"/>
      <c r="K12" s="5"/>
      <c r="L12" s="5"/>
    </row>
    <row r="13" spans="1:12">
      <c r="A13" s="10" t="s">
        <v>725</v>
      </c>
      <c r="B13" s="5"/>
      <c r="C13" s="99" t="s">
        <v>3227</v>
      </c>
      <c r="D13" s="99"/>
      <c r="E13" s="5"/>
      <c r="F13" s="5"/>
      <c r="G13" s="5"/>
      <c r="H13" s="5"/>
      <c r="I13" s="5"/>
      <c r="J13" s="5"/>
      <c r="K13" s="5"/>
      <c r="L13" s="5"/>
    </row>
    <row r="14" spans="1:12">
      <c r="A14" s="10" t="s">
        <v>728</v>
      </c>
      <c r="B14" s="5"/>
      <c r="C14" s="99" t="s">
        <v>3227</v>
      </c>
      <c r="D14" s="99"/>
      <c r="E14" s="5"/>
      <c r="F14" s="5"/>
      <c r="G14" s="5"/>
      <c r="H14" s="5"/>
      <c r="I14" s="5"/>
      <c r="J14" s="5"/>
      <c r="K14" s="5"/>
      <c r="L14" s="5"/>
    </row>
    <row r="15" spans="1:12">
      <c r="A15" s="10" t="s">
        <v>731</v>
      </c>
      <c r="B15" s="5"/>
      <c r="C15" s="99" t="s">
        <v>3227</v>
      </c>
      <c r="D15" s="99"/>
      <c r="E15" s="5"/>
      <c r="F15" s="5"/>
      <c r="G15" s="5"/>
      <c r="H15" s="5"/>
      <c r="I15" s="5"/>
      <c r="J15" s="5"/>
      <c r="K15" s="5"/>
      <c r="L15" s="5"/>
    </row>
    <row r="16" spans="1:12">
      <c r="A16" s="10" t="s">
        <v>209</v>
      </c>
      <c r="B16" s="5"/>
      <c r="C16" s="99" t="s">
        <v>3227</v>
      </c>
      <c r="D16" s="99"/>
      <c r="E16" s="5"/>
      <c r="F16" s="5"/>
      <c r="G16" s="5"/>
      <c r="H16" s="5"/>
      <c r="I16" s="5"/>
      <c r="J16" s="5"/>
      <c r="K16" s="5"/>
      <c r="L16" s="5"/>
    </row>
    <row r="17" spans="1:12">
      <c r="A17" s="10" t="s">
        <v>569</v>
      </c>
      <c r="B17" s="5"/>
      <c r="C17" s="99" t="s">
        <v>3228</v>
      </c>
      <c r="D17" s="99"/>
      <c r="E17" s="5"/>
      <c r="F17" s="5"/>
      <c r="G17" s="5"/>
      <c r="H17" s="5"/>
      <c r="I17" s="5"/>
      <c r="J17" s="5"/>
      <c r="K17" s="5"/>
      <c r="L17" s="5"/>
    </row>
    <row r="18" spans="1:12">
      <c r="A18" s="10" t="s">
        <v>812</v>
      </c>
      <c r="B18" s="5"/>
      <c r="C18" s="99" t="s">
        <v>3228</v>
      </c>
      <c r="D18" s="99"/>
      <c r="E18" s="5"/>
      <c r="F18" s="5"/>
      <c r="G18" s="5"/>
      <c r="H18" s="5"/>
      <c r="I18" s="5"/>
      <c r="J18" s="5"/>
      <c r="K18" s="5"/>
      <c r="L18" s="5"/>
    </row>
    <row r="19" spans="1:12">
      <c r="A19" s="10" t="s">
        <v>182</v>
      </c>
      <c r="B19" s="5"/>
      <c r="C19" s="99" t="s">
        <v>3228</v>
      </c>
      <c r="D19" s="99"/>
      <c r="E19" s="5"/>
      <c r="F19" s="5"/>
      <c r="G19" s="5"/>
      <c r="H19" s="5"/>
      <c r="I19" s="5"/>
      <c r="J19" s="5"/>
      <c r="K19" s="5"/>
      <c r="L19" s="5"/>
    </row>
    <row r="20" spans="1:12">
      <c r="A20" s="10" t="s">
        <v>179</v>
      </c>
      <c r="B20" s="5"/>
      <c r="C20" s="99" t="s">
        <v>3228</v>
      </c>
      <c r="D20" s="99"/>
      <c r="E20" s="5"/>
      <c r="F20" s="5"/>
      <c r="G20" s="5"/>
      <c r="H20" s="5"/>
      <c r="I20" s="5"/>
      <c r="J20" s="5"/>
      <c r="K20" s="5"/>
      <c r="L20" s="5"/>
    </row>
    <row r="21" spans="1:12">
      <c r="A21" s="10" t="s">
        <v>715</v>
      </c>
      <c r="B21" s="5"/>
      <c r="C21" s="99" t="s">
        <v>3228</v>
      </c>
      <c r="D21" s="99"/>
      <c r="E21" s="5"/>
      <c r="F21" s="5"/>
      <c r="G21" s="5"/>
      <c r="H21" s="5"/>
      <c r="I21" s="5"/>
      <c r="J21" s="5"/>
      <c r="K21" s="5"/>
      <c r="L21" s="5"/>
    </row>
    <row r="22" spans="1:12">
      <c r="A22" s="10" t="s">
        <v>186</v>
      </c>
      <c r="B22" s="5"/>
      <c r="C22" s="99" t="s">
        <v>3228</v>
      </c>
      <c r="D22" s="99"/>
      <c r="E22" s="5"/>
      <c r="F22" s="5"/>
      <c r="G22" s="5"/>
      <c r="H22" s="5"/>
      <c r="I22" s="5"/>
      <c r="J22" s="5"/>
      <c r="K22" s="5"/>
      <c r="L22" s="5"/>
    </row>
    <row r="23" spans="1:12">
      <c r="A23" s="10" t="s">
        <v>574</v>
      </c>
      <c r="B23" s="5"/>
      <c r="C23" s="99" t="s">
        <v>3228</v>
      </c>
      <c r="D23" s="99"/>
      <c r="E23" s="5"/>
      <c r="F23" s="5"/>
      <c r="G23" s="5"/>
      <c r="H23" s="5"/>
      <c r="I23" s="5"/>
      <c r="J23" s="5"/>
      <c r="K23" s="5"/>
      <c r="L23" s="5"/>
    </row>
    <row r="24" spans="1:12">
      <c r="A24" s="10" t="s">
        <v>722</v>
      </c>
      <c r="B24" s="5"/>
      <c r="C24" s="99" t="s">
        <v>3228</v>
      </c>
      <c r="D24" s="99"/>
      <c r="E24" s="5"/>
      <c r="F24" s="5"/>
      <c r="G24" s="5"/>
      <c r="H24" s="5"/>
      <c r="I24" s="5"/>
      <c r="J24" s="5"/>
      <c r="K24" s="5"/>
      <c r="L24" s="5"/>
    </row>
    <row r="25" spans="1:12">
      <c r="A25" s="10" t="s">
        <v>725</v>
      </c>
      <c r="B25" s="5"/>
      <c r="C25" s="99" t="s">
        <v>3228</v>
      </c>
      <c r="D25" s="99"/>
      <c r="E25" s="5"/>
      <c r="F25" s="5"/>
      <c r="G25" s="5"/>
      <c r="H25" s="5"/>
      <c r="I25" s="5"/>
      <c r="J25" s="5"/>
      <c r="K25" s="5"/>
      <c r="L25" s="5"/>
    </row>
    <row r="26" spans="1:12">
      <c r="A26" s="10" t="s">
        <v>728</v>
      </c>
      <c r="B26" s="5"/>
      <c r="C26" s="99" t="s">
        <v>3228</v>
      </c>
      <c r="D26" s="99"/>
      <c r="E26" s="5"/>
      <c r="F26" s="5"/>
      <c r="G26" s="5"/>
      <c r="H26" s="5"/>
      <c r="I26" s="5"/>
      <c r="J26" s="5"/>
      <c r="K26" s="5"/>
      <c r="L26" s="5"/>
    </row>
    <row r="27" spans="1:12">
      <c r="A27" s="10" t="s">
        <v>731</v>
      </c>
      <c r="B27" s="5"/>
      <c r="C27" s="99" t="s">
        <v>3228</v>
      </c>
      <c r="D27" s="99"/>
      <c r="E27" s="5"/>
      <c r="F27" s="5"/>
      <c r="G27" s="5"/>
      <c r="H27" s="5"/>
      <c r="I27" s="5"/>
      <c r="J27" s="5"/>
      <c r="K27" s="5"/>
      <c r="L27" s="5"/>
    </row>
    <row r="28" spans="1:12">
      <c r="A28" s="10" t="s">
        <v>209</v>
      </c>
      <c r="B28" s="5"/>
      <c r="C28" s="99" t="s">
        <v>3228</v>
      </c>
      <c r="D28" s="99"/>
      <c r="E28" s="5"/>
      <c r="F28" s="5"/>
      <c r="G28" s="5"/>
      <c r="H28" s="5"/>
      <c r="I28" s="5"/>
      <c r="J28" s="5"/>
      <c r="K28" s="5"/>
      <c r="L28" s="5"/>
    </row>
    <row r="29" spans="1:12">
      <c r="A29" s="10" t="s">
        <v>569</v>
      </c>
      <c r="B29" s="5"/>
      <c r="C29" s="99" t="s">
        <v>3229</v>
      </c>
      <c r="D29" s="99"/>
      <c r="E29" s="5"/>
      <c r="F29" s="5"/>
      <c r="G29" s="5"/>
      <c r="H29" s="5"/>
      <c r="I29" s="5"/>
      <c r="J29" s="5"/>
      <c r="K29" s="5"/>
      <c r="L29" s="5"/>
    </row>
    <row r="30" spans="1:12">
      <c r="A30" s="10" t="s">
        <v>812</v>
      </c>
      <c r="B30" s="5"/>
      <c r="C30" s="99" t="s">
        <v>3229</v>
      </c>
      <c r="D30" s="99"/>
      <c r="E30" s="5"/>
      <c r="F30" s="5"/>
      <c r="G30" s="5"/>
      <c r="H30" s="5"/>
      <c r="I30" s="5"/>
      <c r="J30" s="5"/>
      <c r="K30" s="5"/>
      <c r="L30" s="5"/>
    </row>
    <row r="31" spans="1:12">
      <c r="A31" s="10" t="s">
        <v>182</v>
      </c>
      <c r="B31" s="5"/>
      <c r="C31" s="99" t="s">
        <v>3229</v>
      </c>
      <c r="D31" s="99"/>
      <c r="E31" s="5"/>
      <c r="F31" s="5"/>
      <c r="G31" s="5"/>
      <c r="H31" s="5"/>
      <c r="I31" s="5"/>
      <c r="J31" s="5"/>
      <c r="K31" s="5"/>
      <c r="L31" s="5"/>
    </row>
    <row r="32" spans="1:12">
      <c r="A32" s="10" t="s">
        <v>179</v>
      </c>
      <c r="B32" s="5"/>
      <c r="C32" s="99" t="s">
        <v>3229</v>
      </c>
      <c r="D32" s="99"/>
      <c r="E32" s="5"/>
      <c r="F32" s="5"/>
      <c r="G32" s="5"/>
      <c r="H32" s="5"/>
      <c r="I32" s="5"/>
      <c r="J32" s="5"/>
      <c r="K32" s="5"/>
      <c r="L32" s="5"/>
    </row>
    <row r="33" spans="1:12">
      <c r="A33" s="10" t="s">
        <v>715</v>
      </c>
      <c r="B33" s="5"/>
      <c r="C33" s="99" t="s">
        <v>3229</v>
      </c>
      <c r="D33" s="99"/>
      <c r="E33" s="5"/>
      <c r="F33" s="5"/>
      <c r="G33" s="5"/>
      <c r="H33" s="5"/>
      <c r="I33" s="5"/>
      <c r="J33" s="5"/>
      <c r="K33" s="5"/>
      <c r="L33" s="5"/>
    </row>
    <row r="34" spans="1:12">
      <c r="A34" s="10" t="s">
        <v>186</v>
      </c>
      <c r="B34" s="5"/>
      <c r="C34" s="99" t="s">
        <v>3229</v>
      </c>
      <c r="D34" s="99"/>
      <c r="E34" s="5"/>
      <c r="F34" s="5"/>
      <c r="G34" s="5"/>
      <c r="H34" s="5"/>
      <c r="I34" s="5"/>
      <c r="J34" s="5"/>
      <c r="K34" s="5"/>
      <c r="L34" s="5"/>
    </row>
    <row r="35" spans="1:12">
      <c r="A35" s="10" t="s">
        <v>574</v>
      </c>
      <c r="B35" s="5"/>
      <c r="C35" s="99" t="s">
        <v>3229</v>
      </c>
      <c r="D35" s="99"/>
      <c r="E35" s="5"/>
      <c r="F35" s="5"/>
      <c r="G35" s="5"/>
      <c r="H35" s="5"/>
      <c r="I35" s="5"/>
      <c r="J35" s="5"/>
      <c r="K35" s="5"/>
      <c r="L35" s="5"/>
    </row>
    <row r="36" spans="1:12">
      <c r="A36" s="10" t="s">
        <v>722</v>
      </c>
      <c r="B36" s="5"/>
      <c r="C36" s="99" t="s">
        <v>3229</v>
      </c>
      <c r="D36" s="99"/>
      <c r="E36" s="5"/>
      <c r="F36" s="5"/>
      <c r="G36" s="5"/>
      <c r="H36" s="5"/>
      <c r="I36" s="5"/>
      <c r="J36" s="5"/>
      <c r="K36" s="5"/>
      <c r="L36" s="5"/>
    </row>
    <row r="37" spans="1:12">
      <c r="A37" s="10" t="s">
        <v>725</v>
      </c>
      <c r="B37" s="5"/>
      <c r="C37" s="99" t="s">
        <v>3229</v>
      </c>
      <c r="D37" s="99"/>
      <c r="E37" s="5"/>
      <c r="F37" s="5"/>
      <c r="G37" s="5"/>
      <c r="H37" s="5"/>
      <c r="I37" s="5"/>
      <c r="J37" s="5"/>
      <c r="K37" s="5"/>
      <c r="L37" s="5"/>
    </row>
    <row r="38" spans="1:12">
      <c r="A38" s="10" t="s">
        <v>728</v>
      </c>
      <c r="B38" s="5"/>
      <c r="C38" s="99" t="s">
        <v>3229</v>
      </c>
      <c r="D38" s="99"/>
      <c r="E38" s="5"/>
      <c r="F38" s="5"/>
      <c r="G38" s="5"/>
      <c r="H38" s="5"/>
      <c r="I38" s="5"/>
      <c r="J38" s="5"/>
      <c r="K38" s="5"/>
      <c r="L38" s="5"/>
    </row>
    <row r="39" spans="1:12">
      <c r="A39" s="10" t="s">
        <v>731</v>
      </c>
      <c r="B39" s="5"/>
      <c r="C39" s="99" t="s">
        <v>3229</v>
      </c>
      <c r="D39" s="99"/>
      <c r="E39" s="5"/>
      <c r="F39" s="5"/>
      <c r="G39" s="5"/>
      <c r="H39" s="5"/>
      <c r="I39" s="5"/>
      <c r="J39" s="5"/>
      <c r="K39" s="5"/>
      <c r="L39" s="5"/>
    </row>
    <row r="40" spans="1:12">
      <c r="A40" s="10" t="s">
        <v>209</v>
      </c>
      <c r="B40" s="5"/>
      <c r="C40" s="99" t="s">
        <v>3229</v>
      </c>
      <c r="D40" s="99"/>
      <c r="E40" s="5"/>
      <c r="F40" s="5"/>
      <c r="G40" s="5"/>
      <c r="H40" s="5"/>
      <c r="I40" s="5"/>
      <c r="J40" s="5"/>
      <c r="K40" s="5"/>
      <c r="L40" s="5"/>
    </row>
    <row r="41" spans="1:12">
      <c r="A41" s="10" t="s">
        <v>569</v>
      </c>
      <c r="B41" s="5"/>
      <c r="C41" s="99" t="s">
        <v>3230</v>
      </c>
      <c r="D41" s="99"/>
      <c r="E41" s="5"/>
      <c r="F41" s="5"/>
      <c r="G41" s="5"/>
      <c r="H41" s="5"/>
      <c r="I41" s="5"/>
      <c r="J41" s="5"/>
      <c r="K41" s="5"/>
      <c r="L41" s="5"/>
    </row>
    <row r="42" spans="1:12">
      <c r="A42" s="10" t="s">
        <v>812</v>
      </c>
      <c r="B42" s="5"/>
      <c r="C42" s="99" t="s">
        <v>3230</v>
      </c>
      <c r="D42" s="99"/>
      <c r="E42" s="5"/>
      <c r="F42" s="5"/>
      <c r="G42" s="5"/>
      <c r="H42" s="5"/>
      <c r="I42" s="5"/>
      <c r="J42" s="5"/>
      <c r="K42" s="5"/>
      <c r="L42" s="5"/>
    </row>
    <row r="43" spans="1:12">
      <c r="A43" s="10" t="s">
        <v>182</v>
      </c>
      <c r="B43" s="5"/>
      <c r="C43" s="99" t="s">
        <v>3230</v>
      </c>
      <c r="D43" s="99"/>
      <c r="E43" s="5"/>
      <c r="F43" s="5"/>
      <c r="G43" s="5"/>
      <c r="H43" s="5"/>
      <c r="I43" s="5"/>
      <c r="J43" s="5"/>
      <c r="K43" s="5"/>
      <c r="L43" s="5"/>
    </row>
    <row r="44" spans="1:12">
      <c r="A44" s="10" t="s">
        <v>179</v>
      </c>
      <c r="B44" s="5"/>
      <c r="C44" s="99" t="s">
        <v>3230</v>
      </c>
      <c r="D44" s="99"/>
      <c r="E44" s="5"/>
      <c r="F44" s="5"/>
      <c r="G44" s="5"/>
      <c r="H44" s="5"/>
      <c r="I44" s="5"/>
      <c r="J44" s="5"/>
      <c r="K44" s="5"/>
      <c r="L44" s="5"/>
    </row>
    <row r="45" spans="1:12">
      <c r="A45" s="10" t="s">
        <v>715</v>
      </c>
      <c r="B45" s="5"/>
      <c r="C45" s="99" t="s">
        <v>3230</v>
      </c>
      <c r="D45" s="99"/>
      <c r="E45" s="5"/>
      <c r="F45" s="5"/>
      <c r="G45" s="5"/>
      <c r="H45" s="5"/>
      <c r="I45" s="5"/>
      <c r="J45" s="5"/>
      <c r="K45" s="5"/>
      <c r="L45" s="5"/>
    </row>
    <row r="46" spans="1:12">
      <c r="A46" s="10" t="s">
        <v>186</v>
      </c>
      <c r="B46" s="5"/>
      <c r="C46" s="99" t="s">
        <v>3230</v>
      </c>
      <c r="D46" s="99"/>
      <c r="E46" s="5"/>
      <c r="F46" s="5"/>
      <c r="G46" s="5"/>
      <c r="H46" s="5"/>
      <c r="I46" s="5"/>
      <c r="J46" s="5"/>
      <c r="K46" s="5"/>
      <c r="L46" s="5"/>
    </row>
    <row r="47" spans="1:12">
      <c r="A47" s="10" t="s">
        <v>574</v>
      </c>
      <c r="B47" s="5"/>
      <c r="C47" s="99" t="s">
        <v>3230</v>
      </c>
      <c r="D47" s="99"/>
      <c r="E47" s="5"/>
      <c r="F47" s="5"/>
      <c r="G47" s="5"/>
      <c r="H47" s="5"/>
      <c r="I47" s="5"/>
      <c r="J47" s="5"/>
      <c r="K47" s="5"/>
      <c r="L47" s="5"/>
    </row>
    <row r="48" spans="1:12">
      <c r="A48" s="10" t="s">
        <v>722</v>
      </c>
      <c r="B48" s="5"/>
      <c r="C48" s="99" t="s">
        <v>3230</v>
      </c>
      <c r="D48" s="99"/>
      <c r="E48" s="5"/>
      <c r="F48" s="5"/>
      <c r="G48" s="5"/>
      <c r="H48" s="5"/>
      <c r="I48" s="5"/>
      <c r="J48" s="5"/>
      <c r="K48" s="5"/>
      <c r="L48" s="5"/>
    </row>
    <row r="49" spans="1:12">
      <c r="A49" s="10" t="s">
        <v>725</v>
      </c>
      <c r="B49" s="5"/>
      <c r="C49" s="99" t="s">
        <v>3230</v>
      </c>
      <c r="D49" s="99"/>
      <c r="E49" s="5"/>
      <c r="F49" s="5"/>
      <c r="G49" s="5"/>
      <c r="H49" s="5"/>
      <c r="I49" s="5"/>
      <c r="J49" s="5"/>
      <c r="K49" s="5"/>
      <c r="L49" s="5"/>
    </row>
    <row r="50" spans="1:12">
      <c r="A50" s="10" t="s">
        <v>728</v>
      </c>
      <c r="B50" s="5"/>
      <c r="C50" s="99" t="s">
        <v>3230</v>
      </c>
      <c r="D50" s="99"/>
      <c r="E50" s="5"/>
      <c r="F50" s="5"/>
      <c r="G50" s="5"/>
      <c r="H50" s="5"/>
      <c r="I50" s="5"/>
      <c r="J50" s="5"/>
      <c r="K50" s="5"/>
      <c r="L50" s="5"/>
    </row>
    <row r="51" spans="1:12">
      <c r="A51" s="10" t="s">
        <v>731</v>
      </c>
      <c r="B51" s="5"/>
      <c r="C51" s="99" t="s">
        <v>3230</v>
      </c>
      <c r="D51" s="99"/>
      <c r="E51" s="5"/>
      <c r="F51" s="5"/>
      <c r="G51" s="5"/>
      <c r="H51" s="5"/>
      <c r="I51" s="5"/>
      <c r="J51" s="5"/>
      <c r="K51" s="5"/>
      <c r="L51" s="5"/>
    </row>
    <row r="52" spans="1:12">
      <c r="A52" s="10" t="s">
        <v>209</v>
      </c>
      <c r="B52" s="5"/>
      <c r="C52" s="99" t="s">
        <v>3230</v>
      </c>
      <c r="D52" s="99"/>
      <c r="E52" s="5"/>
      <c r="F52" s="5"/>
      <c r="G52" s="5"/>
      <c r="H52" s="5"/>
      <c r="I52" s="5"/>
      <c r="J52" s="5"/>
      <c r="K52" s="5"/>
      <c r="L52" s="5"/>
    </row>
  </sheetData>
  <sheetProtection algorithmName="SHA-512" hashValue="42bkwQz8fiAsnsHVizdZLyWpT+IvyJWP6GaR7uDlGck2Q2BLipnSeFkLwBXlbCSUaW5XfLQ6Q0ek02npAaVWOw==" saltValue="qqN3HSde+6ZplDjx6+VMKQ==" spinCount="100000" sheet="1" scenarios="1"/>
  <mergeCells count="7">
    <mergeCell ref="A1:L1"/>
    <mergeCell ref="B2"/>
    <mergeCell ref="B3"/>
    <mergeCell ref="C2:D2"/>
    <mergeCell ref="C3:D3"/>
    <mergeCell ref="E2:L3"/>
    <mergeCell ref="A2:A3"/>
  </mergeCells>
  <dataValidations count="1">
    <dataValidation type="list" allowBlank="1" showInputMessage="1" showErrorMessage="1" sqref="C3">
      <formula1>nr_needscope_sector</formula1>
    </dataValidation>
  </dataValidations>
  <hyperlinks>
    <hyperlink ref="A2" location="'Index'!A1" display="Index"/>
  </hyperlinks>
  <pageMargins left="0.75" right="0.75" top="0.75" bottom="0.5" header="0.5" footer="0.75"/>
  <drawing r:id="rId1"/>
  <legacyDrawing r:id="rId2"/>
  <mc:AlternateContent xmlns:mc="http://schemas.openxmlformats.org/markup-compatibility/2006">
    <mc:Choice Requires="x14">
      <controls>
        <mc:AlternateContent xmlns:mc="http://schemas.openxmlformats.org/markup-compatibility/2006">
          <mc:Choice Requires="x14">
            <control shapeId="7169" r:id="rId3" name="needscope_translate">
              <controlPr defaultSize="0" print="0" autoFill="0" autoPict="0" macro="Sheet41.cmdCopyTrans_Click">
                <anchor moveWithCells="1" sizeWithCells="1">
                  <from>
                    <xdr:col>1</xdr:col>
                    <xdr:colOff>0</xdr:colOff>
                    <xdr:row>1</xdr:row>
                    <xdr:rowOff>495300</xdr:rowOff>
                  </from>
                  <to>
                    <xdr:col>2</xdr:col>
                    <xdr:colOff>0</xdr:colOff>
                    <xdr:row>3</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16"/>
  <sheetViews>
    <sheetView workbookViewId="0">
      <selection sqref="A1 A1:D1"/>
    </sheetView>
  </sheetViews>
  <sheetFormatPr defaultColWidth="0" defaultRowHeight="14.4" zeroHeight="1"/>
  <cols>
    <col min="1" max="1" width="8.6640625" customWidth="1"/>
    <col min="2" max="3" width="30.6640625" style="29" customWidth="1"/>
    <col min="4" max="4" width="30.6640625" style="29" hidden="1" customWidth="1"/>
    <col min="5" max="5" width="9.109375" style="29" hidden="1" customWidth="1"/>
    <col min="6" max="16384" width="9.109375" style="29" hidden="1"/>
  </cols>
  <sheetData>
    <row r="1" spans="1:4" s="92" customFormat="1" ht="80.099999999999994" customHeight="1">
      <c r="A1" s="185" t="s">
        <v>3231</v>
      </c>
      <c r="B1" s="186"/>
      <c r="C1" s="186"/>
      <c r="D1" s="205"/>
    </row>
    <row r="2" spans="1:4" s="93" customFormat="1" ht="39.9" customHeight="1">
      <c r="A2" s="183" t="s">
        <v>2</v>
      </c>
      <c r="B2" s="194" t="s">
        <v>3232</v>
      </c>
      <c r="C2" s="198"/>
      <c r="D2" s="206"/>
    </row>
    <row r="3" spans="1:4" s="94" customFormat="1" ht="39.9" customHeight="1">
      <c r="A3" s="184"/>
      <c r="B3" s="196"/>
      <c r="C3" s="199"/>
      <c r="D3" s="207"/>
    </row>
    <row r="4" spans="1:4" s="95" customFormat="1" ht="60" customHeight="1">
      <c r="A4" s="96" t="s">
        <v>561</v>
      </c>
      <c r="B4" s="96" t="s">
        <v>3233</v>
      </c>
      <c r="C4" s="96" t="s">
        <v>3234</v>
      </c>
      <c r="D4" s="102" t="s">
        <v>3235</v>
      </c>
    </row>
    <row r="5" spans="1:4">
      <c r="A5" s="10" t="s">
        <v>569</v>
      </c>
      <c r="B5" s="98" t="s">
        <v>3236</v>
      </c>
      <c r="C5" s="99"/>
      <c r="D5" s="126" t="s">
        <v>3237</v>
      </c>
    </row>
    <row r="6" spans="1:4">
      <c r="A6" s="10" t="s">
        <v>812</v>
      </c>
      <c r="B6" s="98" t="s">
        <v>3238</v>
      </c>
      <c r="C6" s="99"/>
      <c r="D6" s="126" t="s">
        <v>3237</v>
      </c>
    </row>
    <row r="7" spans="1:4">
      <c r="A7" s="10" t="s">
        <v>182</v>
      </c>
      <c r="B7" s="98" t="s">
        <v>3239</v>
      </c>
      <c r="C7" s="99"/>
      <c r="D7" s="126" t="s">
        <v>3237</v>
      </c>
    </row>
    <row r="8" spans="1:4">
      <c r="A8" s="10" t="s">
        <v>179</v>
      </c>
      <c r="B8" s="98" t="s">
        <v>3240</v>
      </c>
      <c r="C8" s="99"/>
      <c r="D8" s="126" t="s">
        <v>3237</v>
      </c>
    </row>
    <row r="9" spans="1:4">
      <c r="A9" s="10" t="s">
        <v>715</v>
      </c>
      <c r="B9" s="98" t="s">
        <v>3241</v>
      </c>
      <c r="C9" s="99"/>
      <c r="D9" s="126" t="s">
        <v>3237</v>
      </c>
    </row>
    <row r="10" spans="1:4">
      <c r="A10" s="10" t="s">
        <v>186</v>
      </c>
      <c r="B10" s="98" t="s">
        <v>3242</v>
      </c>
      <c r="C10" s="99"/>
      <c r="D10" s="126" t="s">
        <v>3237</v>
      </c>
    </row>
    <row r="11" spans="1:4">
      <c r="A11" s="10" t="s">
        <v>569</v>
      </c>
      <c r="B11" s="98" t="s">
        <v>3243</v>
      </c>
      <c r="C11" s="99"/>
      <c r="D11" s="126" t="s">
        <v>3244</v>
      </c>
    </row>
    <row r="12" spans="1:4">
      <c r="A12" s="10" t="s">
        <v>812</v>
      </c>
      <c r="B12" s="98" t="s">
        <v>3245</v>
      </c>
      <c r="C12" s="99"/>
      <c r="D12" s="126" t="s">
        <v>3244</v>
      </c>
    </row>
    <row r="13" spans="1:4">
      <c r="A13" s="10" t="s">
        <v>182</v>
      </c>
      <c r="B13" s="98" t="s">
        <v>3246</v>
      </c>
      <c r="C13" s="99"/>
      <c r="D13" s="126" t="s">
        <v>3244</v>
      </c>
    </row>
    <row r="14" spans="1:4">
      <c r="A14" s="10" t="s">
        <v>179</v>
      </c>
      <c r="B14" s="98" t="s">
        <v>3247</v>
      </c>
      <c r="C14" s="99"/>
      <c r="D14" s="126" t="s">
        <v>3244</v>
      </c>
    </row>
    <row r="15" spans="1:4">
      <c r="A15" s="10" t="s">
        <v>715</v>
      </c>
      <c r="B15" s="98" t="s">
        <v>3248</v>
      </c>
      <c r="C15" s="99"/>
      <c r="D15" s="126" t="s">
        <v>3244</v>
      </c>
    </row>
    <row r="16" spans="1:4">
      <c r="A16" s="10" t="s">
        <v>186</v>
      </c>
      <c r="B16" s="98" t="s">
        <v>3249</v>
      </c>
      <c r="C16" s="99"/>
      <c r="D16" s="126" t="s">
        <v>3244</v>
      </c>
    </row>
  </sheetData>
  <sheetProtection algorithmName="SHA-512" hashValue="s+vaWVIXBRXZfxF6o72YHpEirE3Etx32TFzlSKJXfl50fykWmBB5OFsx/rDnF5HUCDLnYpQPZW0jYpOc8ZvmsQ==" saltValue="GqhecjJiMi+C3+gcr45m/Q==" spinCount="100000" sheet="1" scenarios="1"/>
  <mergeCells count="4">
    <mergeCell ref="A1:D1"/>
    <mergeCell ref="B2:D2"/>
    <mergeCell ref="B3:D3"/>
    <mergeCell ref="A2:A3"/>
  </mergeCells>
  <dataValidations count="1">
    <dataValidation type="list" allowBlank="1" showInputMessage="1" showErrorMessage="1" sqref="B3">
      <formula1>nr_needscope_region</formula1>
    </dataValidation>
  </dataValidations>
  <hyperlinks>
    <hyperlink ref="A2" location="'Index'!A1" display="Index"/>
  </hyperlinks>
  <pageMargins left="0.75" right="0.75" top="0.75" bottom="0.5" header="0.5" footer="0.7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C69"/>
  <sheetViews>
    <sheetView workbookViewId="0"/>
  </sheetViews>
  <sheetFormatPr defaultColWidth="0" defaultRowHeight="14.4" zeroHeight="1"/>
  <cols>
    <col min="1" max="1" width="13.44140625" customWidth="1"/>
    <col min="2" max="3" width="36.88671875" customWidth="1"/>
    <col min="4" max="4" width="9.109375" hidden="1" customWidth="1"/>
    <col min="5" max="16384" width="9.109375" hidden="1"/>
  </cols>
  <sheetData>
    <row r="1" spans="1:3">
      <c r="A1" s="127" t="s">
        <v>3250</v>
      </c>
      <c r="B1" s="127"/>
      <c r="C1" s="127"/>
    </row>
    <row r="2" spans="1:3">
      <c r="A2" s="127"/>
      <c r="B2" s="127"/>
      <c r="C2" s="127"/>
    </row>
    <row r="3" spans="1:3">
      <c r="A3" s="127"/>
      <c r="B3" s="127"/>
      <c r="C3" s="127"/>
    </row>
    <row r="4" spans="1:3">
      <c r="A4" s="128" t="s">
        <v>3251</v>
      </c>
      <c r="B4" s="127"/>
      <c r="C4" s="127"/>
    </row>
    <row r="5" spans="1:3">
      <c r="A5" s="127"/>
      <c r="B5" s="127"/>
      <c r="C5" s="127"/>
    </row>
    <row r="6" spans="1:3">
      <c r="A6" s="127" t="s">
        <v>3252</v>
      </c>
      <c r="B6" s="127"/>
      <c r="C6" s="127"/>
    </row>
    <row r="7" spans="1:3">
      <c r="A7" s="129" t="s">
        <v>3253</v>
      </c>
      <c r="B7" s="127"/>
      <c r="C7" s="127"/>
    </row>
    <row r="8" spans="1:3">
      <c r="A8" s="129" t="s">
        <v>3254</v>
      </c>
      <c r="B8" s="127"/>
      <c r="C8" s="127"/>
    </row>
    <row r="9" spans="1:3">
      <c r="A9" s="234"/>
      <c r="B9" s="235"/>
      <c r="C9" s="127"/>
    </row>
    <row r="10" spans="1:3">
      <c r="A10" s="236" t="s">
        <v>3255</v>
      </c>
      <c r="B10" s="237"/>
      <c r="C10" s="130"/>
    </row>
    <row r="11" spans="1:3">
      <c r="A11" s="131"/>
      <c r="B11" s="131"/>
      <c r="C11" s="132"/>
    </row>
    <row r="12" spans="1:3">
      <c r="A12" s="132"/>
      <c r="B12" s="132"/>
      <c r="C12" s="132"/>
    </row>
    <row r="13" spans="1:3">
      <c r="A13" s="128" t="s">
        <v>3256</v>
      </c>
      <c r="B13" s="132"/>
      <c r="C13" s="132"/>
    </row>
    <row r="14" spans="1:3">
      <c r="A14" s="132"/>
      <c r="B14" s="132"/>
      <c r="C14" s="132"/>
    </row>
    <row r="15" spans="1:3" ht="40.5" customHeight="1">
      <c r="A15" s="238" t="s">
        <v>3257</v>
      </c>
      <c r="B15" s="239"/>
      <c r="C15" s="240"/>
    </row>
    <row r="16" spans="1:3">
      <c r="A16" s="132" t="s">
        <v>3258</v>
      </c>
      <c r="B16" s="132"/>
      <c r="C16" s="132"/>
    </row>
    <row r="17" spans="1:3">
      <c r="A17" s="132" t="s">
        <v>3259</v>
      </c>
      <c r="B17" s="132"/>
      <c r="C17" s="130"/>
    </row>
    <row r="18" spans="1:3">
      <c r="A18" s="132"/>
      <c r="B18" s="132"/>
      <c r="C18" s="132"/>
    </row>
    <row r="19" spans="1:3">
      <c r="A19" s="127"/>
      <c r="B19" s="127"/>
      <c r="C19" s="127"/>
    </row>
    <row r="20" spans="1:3">
      <c r="A20" s="128" t="s">
        <v>3260</v>
      </c>
      <c r="B20" s="133"/>
      <c r="C20" s="133"/>
    </row>
    <row r="21" spans="1:3" ht="39" customHeight="1">
      <c r="A21" s="133"/>
      <c r="B21" s="134" t="s">
        <v>3261</v>
      </c>
      <c r="C21" s="135" t="s">
        <v>3262</v>
      </c>
    </row>
    <row r="22" spans="1:3">
      <c r="A22" s="136" t="s">
        <v>3263</v>
      </c>
      <c r="B22" s="130" t="s">
        <v>3264</v>
      </c>
      <c r="C22" s="130" t="s">
        <v>3265</v>
      </c>
    </row>
    <row r="23" spans="1:3">
      <c r="A23" s="133">
        <v>1</v>
      </c>
      <c r="B23" s="130"/>
      <c r="C23" s="130"/>
    </row>
    <row r="24" spans="1:3">
      <c r="A24" s="133">
        <v>2</v>
      </c>
      <c r="B24" s="130"/>
      <c r="C24" s="130"/>
    </row>
    <row r="25" spans="1:3">
      <c r="A25" s="133">
        <v>3</v>
      </c>
      <c r="B25" s="130"/>
      <c r="C25" s="130"/>
    </row>
    <row r="26" spans="1:3">
      <c r="A26" s="133">
        <v>4</v>
      </c>
      <c r="B26" s="130"/>
      <c r="C26" s="130"/>
    </row>
    <row r="27" spans="1:3">
      <c r="A27" s="133">
        <v>5</v>
      </c>
      <c r="B27" s="130"/>
      <c r="C27" s="130"/>
    </row>
    <row r="28" spans="1:3">
      <c r="A28" s="133">
        <v>6</v>
      </c>
      <c r="B28" s="130"/>
      <c r="C28" s="130"/>
    </row>
    <row r="29" spans="1:3">
      <c r="A29" s="133">
        <v>7</v>
      </c>
      <c r="B29" s="130"/>
      <c r="C29" s="130"/>
    </row>
    <row r="30" spans="1:3">
      <c r="A30" s="133">
        <v>8</v>
      </c>
      <c r="B30" s="130"/>
      <c r="C30" s="130"/>
    </row>
    <row r="31" spans="1:3">
      <c r="A31" s="133">
        <v>9</v>
      </c>
      <c r="B31" s="130"/>
      <c r="C31" s="130"/>
    </row>
    <row r="32" spans="1:3">
      <c r="A32" s="133">
        <v>10</v>
      </c>
      <c r="B32" s="130"/>
      <c r="C32" s="130"/>
    </row>
    <row r="33" spans="1:3">
      <c r="A33" s="133"/>
      <c r="B33" s="133"/>
      <c r="C33" s="133"/>
    </row>
    <row r="34" spans="1:3">
      <c r="A34" s="133"/>
      <c r="B34" s="133"/>
      <c r="C34" s="133"/>
    </row>
    <row r="35" spans="1:3">
      <c r="A35" s="128" t="s">
        <v>3266</v>
      </c>
      <c r="B35" s="133"/>
      <c r="C35" s="133"/>
    </row>
    <row r="36" spans="1:3" ht="33.75" customHeight="1">
      <c r="A36" s="241" t="s">
        <v>3267</v>
      </c>
      <c r="B36" s="242"/>
      <c r="C36" s="243"/>
    </row>
    <row r="37" spans="1:3">
      <c r="A37" s="133"/>
      <c r="B37" s="134" t="s">
        <v>3268</v>
      </c>
      <c r="C37" s="134" t="s">
        <v>3269</v>
      </c>
    </row>
    <row r="38" spans="1:3">
      <c r="A38" s="136" t="s">
        <v>3263</v>
      </c>
      <c r="B38" s="130" t="s">
        <v>3264</v>
      </c>
      <c r="C38" s="130" t="s">
        <v>3270</v>
      </c>
    </row>
    <row r="39" spans="1:3">
      <c r="A39" s="136" t="s">
        <v>3263</v>
      </c>
      <c r="B39" s="130" t="s">
        <v>3271</v>
      </c>
      <c r="C39" s="130" t="s">
        <v>3272</v>
      </c>
    </row>
    <row r="40" spans="1:3">
      <c r="A40" s="133">
        <v>1</v>
      </c>
      <c r="B40" s="130"/>
      <c r="C40" s="130"/>
    </row>
    <row r="41" spans="1:3">
      <c r="A41" s="133">
        <v>2</v>
      </c>
      <c r="B41" s="130"/>
      <c r="C41" s="130"/>
    </row>
    <row r="42" spans="1:3">
      <c r="A42" s="133">
        <v>3</v>
      </c>
      <c r="B42" s="130"/>
      <c r="C42" s="130"/>
    </row>
    <row r="43" spans="1:3">
      <c r="A43" s="133">
        <v>4</v>
      </c>
      <c r="B43" s="130"/>
      <c r="C43" s="130"/>
    </row>
    <row r="44" spans="1:3">
      <c r="A44" s="133">
        <v>5</v>
      </c>
      <c r="B44" s="130"/>
      <c r="C44" s="130"/>
    </row>
    <row r="45" spans="1:3">
      <c r="A45" s="133">
        <v>6</v>
      </c>
      <c r="B45" s="130"/>
      <c r="C45" s="130"/>
    </row>
    <row r="46" spans="1:3">
      <c r="A46" s="133">
        <v>7</v>
      </c>
      <c r="B46" s="130"/>
      <c r="C46" s="130"/>
    </row>
    <row r="47" spans="1:3">
      <c r="A47" s="133">
        <v>8</v>
      </c>
      <c r="B47" s="130"/>
      <c r="C47" s="130"/>
    </row>
    <row r="48" spans="1:3">
      <c r="A48" s="133">
        <v>9</v>
      </c>
      <c r="B48" s="130"/>
      <c r="C48" s="130"/>
    </row>
    <row r="49" spans="1:3">
      <c r="A49" s="133">
        <v>10</v>
      </c>
      <c r="B49" s="130"/>
      <c r="C49" s="130"/>
    </row>
    <row r="50" spans="1:3">
      <c r="A50" s="133">
        <v>11</v>
      </c>
      <c r="B50" s="130"/>
      <c r="C50" s="130"/>
    </row>
    <row r="51" spans="1:3">
      <c r="A51" s="133">
        <v>12</v>
      </c>
      <c r="B51" s="130"/>
      <c r="C51" s="130"/>
    </row>
    <row r="52" spans="1:3">
      <c r="A52" s="133">
        <v>13</v>
      </c>
      <c r="B52" s="130"/>
      <c r="C52" s="130"/>
    </row>
    <row r="53" spans="1:3">
      <c r="A53" s="133">
        <v>14</v>
      </c>
      <c r="B53" s="130"/>
      <c r="C53" s="130"/>
    </row>
    <row r="54" spans="1:3">
      <c r="A54" s="133">
        <v>15</v>
      </c>
      <c r="B54" s="130"/>
      <c r="C54" s="130"/>
    </row>
    <row r="55" spans="1:3">
      <c r="A55" s="133">
        <v>16</v>
      </c>
      <c r="B55" s="130"/>
      <c r="C55" s="130"/>
    </row>
    <row r="56" spans="1:3">
      <c r="A56" s="133">
        <v>17</v>
      </c>
      <c r="B56" s="130"/>
      <c r="C56" s="130"/>
    </row>
    <row r="57" spans="1:3">
      <c r="A57" s="133">
        <v>18</v>
      </c>
      <c r="B57" s="130"/>
      <c r="C57" s="130"/>
    </row>
    <row r="58" spans="1:3">
      <c r="A58" s="133">
        <v>19</v>
      </c>
      <c r="B58" s="130"/>
      <c r="C58" s="130"/>
    </row>
    <row r="59" spans="1:3">
      <c r="A59" s="133">
        <v>20</v>
      </c>
      <c r="B59" s="130"/>
      <c r="C59" s="130"/>
    </row>
    <row r="60" spans="1:3">
      <c r="A60" s="133">
        <v>21</v>
      </c>
      <c r="B60" s="130"/>
      <c r="C60" s="130"/>
    </row>
    <row r="61" spans="1:3">
      <c r="A61" s="133">
        <v>22</v>
      </c>
      <c r="B61" s="130"/>
      <c r="C61" s="130"/>
    </row>
    <row r="62" spans="1:3">
      <c r="A62" s="133">
        <v>23</v>
      </c>
      <c r="B62" s="130"/>
      <c r="C62" s="130"/>
    </row>
    <row r="63" spans="1:3">
      <c r="A63" s="133">
        <v>24</v>
      </c>
      <c r="B63" s="130"/>
      <c r="C63" s="130"/>
    </row>
    <row r="64" spans="1:3">
      <c r="A64" s="133">
        <v>25</v>
      </c>
      <c r="B64" s="130"/>
      <c r="C64" s="130"/>
    </row>
    <row r="65" spans="1:3">
      <c r="A65" s="133">
        <v>26</v>
      </c>
      <c r="B65" s="130"/>
      <c r="C65" s="130"/>
    </row>
    <row r="66" spans="1:3">
      <c r="A66" s="133">
        <v>27</v>
      </c>
      <c r="B66" s="130"/>
      <c r="C66" s="130"/>
    </row>
    <row r="67" spans="1:3">
      <c r="A67" s="133">
        <v>28</v>
      </c>
      <c r="B67" s="130"/>
      <c r="C67" s="130"/>
    </row>
    <row r="68" spans="1:3">
      <c r="A68" s="133">
        <v>29</v>
      </c>
      <c r="B68" s="130"/>
      <c r="C68" s="130"/>
    </row>
    <row r="69" spans="1:3">
      <c r="A69" s="133">
        <v>30</v>
      </c>
      <c r="B69" s="130"/>
      <c r="C69" s="130"/>
    </row>
  </sheetData>
  <sheetProtection algorithmName="SHA-512" hashValue="Oj1qvT2Mywx5xtZXvHR7W/1lgny3E4av0nb+yr1D0x+V1Z5tw1xnwQKaSLN/pVb1UQWZ4nCN8LGL30BZlRKidg==" saltValue="fF3qwQQC4ZlSoiPY2Yg6kg==" spinCount="100000" sheet="1" scenarios="1"/>
  <mergeCells count="4">
    <mergeCell ref="A9:B9"/>
    <mergeCell ref="A10:B10"/>
    <mergeCell ref="A15:C15"/>
    <mergeCell ref="A36:C36"/>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HA326"/>
  <sheetViews>
    <sheetView workbookViewId="0"/>
  </sheetViews>
  <sheetFormatPr defaultColWidth="0" defaultRowHeight="14.4" zeroHeight="1"/>
  <cols>
    <col min="1" max="1" width="27.6640625" customWidth="1"/>
    <col min="2" max="209" width="30.6640625" customWidth="1"/>
    <col min="210" max="210" width="9.109375" hidden="1" customWidth="1"/>
    <col min="211" max="16384" width="9.109375" hidden="1"/>
  </cols>
  <sheetData>
    <row r="1" spans="1:209">
      <c r="A1" s="18" t="s">
        <v>966</v>
      </c>
      <c r="B1" s="137" t="s">
        <v>967</v>
      </c>
      <c r="C1" s="17" t="s">
        <v>1013</v>
      </c>
      <c r="D1" s="137" t="s">
        <v>3273</v>
      </c>
      <c r="E1" s="17" t="s">
        <v>3274</v>
      </c>
      <c r="F1" s="137" t="s">
        <v>970</v>
      </c>
      <c r="G1" s="17" t="s">
        <v>974</v>
      </c>
      <c r="H1" s="137" t="s">
        <v>980</v>
      </c>
      <c r="I1" s="17" t="s">
        <v>981</v>
      </c>
      <c r="J1" s="137" t="s">
        <v>993</v>
      </c>
      <c r="K1" s="17" t="s">
        <v>996</v>
      </c>
      <c r="L1" s="138" t="s">
        <v>997</v>
      </c>
      <c r="M1" s="16" t="s">
        <v>1001</v>
      </c>
      <c r="N1" s="138" t="s">
        <v>1007</v>
      </c>
      <c r="O1" s="16" t="s">
        <v>1008</v>
      </c>
      <c r="P1" s="138" t="s">
        <v>992</v>
      </c>
      <c r="Q1" s="16" t="s">
        <v>1014</v>
      </c>
      <c r="R1" s="16" t="s">
        <v>988</v>
      </c>
      <c r="S1" s="138" t="s">
        <v>991</v>
      </c>
      <c r="T1" s="138" t="s">
        <v>990</v>
      </c>
      <c r="U1" s="16" t="s">
        <v>999</v>
      </c>
      <c r="V1" s="138" t="s">
        <v>1011</v>
      </c>
      <c r="W1" s="16" t="s">
        <v>983</v>
      </c>
      <c r="X1" s="139" t="s">
        <v>3275</v>
      </c>
      <c r="Y1" s="138" t="s">
        <v>3276</v>
      </c>
      <c r="Z1" s="16" t="s">
        <v>1010</v>
      </c>
      <c r="AA1" s="138" t="s">
        <v>995</v>
      </c>
      <c r="AB1" s="138" t="s">
        <v>994</v>
      </c>
      <c r="AC1" s="16" t="s">
        <v>972</v>
      </c>
      <c r="AD1" s="138" t="s">
        <v>975</v>
      </c>
      <c r="AE1" s="16" t="s">
        <v>968</v>
      </c>
      <c r="AF1" s="138" t="s">
        <v>3277</v>
      </c>
      <c r="AG1" s="16" t="s">
        <v>3278</v>
      </c>
      <c r="AH1" s="138" t="s">
        <v>3279</v>
      </c>
      <c r="AI1" s="16" t="s">
        <v>3280</v>
      </c>
      <c r="AJ1" s="138" t="s">
        <v>973</v>
      </c>
      <c r="AK1" s="16" t="s">
        <v>1000</v>
      </c>
      <c r="AL1" s="16" t="s">
        <v>982</v>
      </c>
      <c r="AM1" s="138" t="s">
        <v>3281</v>
      </c>
      <c r="AN1" s="16" t="s">
        <v>1004</v>
      </c>
      <c r="AO1" s="138" t="s">
        <v>3282</v>
      </c>
      <c r="AP1" s="16" t="s">
        <v>3283</v>
      </c>
      <c r="AQ1" s="138" t="s">
        <v>3284</v>
      </c>
      <c r="AR1" s="16" t="s">
        <v>978</v>
      </c>
      <c r="AS1" s="138" t="s">
        <v>3285</v>
      </c>
      <c r="AT1" s="16" t="s">
        <v>3286</v>
      </c>
      <c r="AU1" s="138" t="s">
        <v>1015</v>
      </c>
      <c r="AV1" s="17" t="s">
        <v>3287</v>
      </c>
      <c r="AW1" s="16" t="s">
        <v>3288</v>
      </c>
      <c r="AX1" s="138" t="s">
        <v>3289</v>
      </c>
      <c r="AY1" s="16" t="s">
        <v>3290</v>
      </c>
      <c r="AZ1" s="138" t="s">
        <v>987</v>
      </c>
      <c r="BA1" s="16" t="s">
        <v>3291</v>
      </c>
      <c r="BB1" s="138" t="s">
        <v>3292</v>
      </c>
      <c r="BC1" s="16" t="s">
        <v>3293</v>
      </c>
      <c r="BD1" s="138" t="s">
        <v>3294</v>
      </c>
      <c r="BE1" s="138" t="s">
        <v>986</v>
      </c>
      <c r="BF1" s="16" t="s">
        <v>3295</v>
      </c>
      <c r="BG1" s="138" t="s">
        <v>3296</v>
      </c>
      <c r="BH1" s="16" t="s">
        <v>3297</v>
      </c>
      <c r="BI1" s="138" t="s">
        <v>3298</v>
      </c>
      <c r="BJ1" s="16" t="s">
        <v>3299</v>
      </c>
      <c r="BK1" s="138" t="s">
        <v>3300</v>
      </c>
      <c r="BL1" s="16" t="s">
        <v>1003</v>
      </c>
      <c r="BM1" s="138" t="s">
        <v>984</v>
      </c>
      <c r="BN1" s="16" t="s">
        <v>979</v>
      </c>
      <c r="BO1" s="138" t="s">
        <v>3301</v>
      </c>
      <c r="BP1" s="16" t="s">
        <v>3302</v>
      </c>
      <c r="BQ1" s="138" t="s">
        <v>3303</v>
      </c>
      <c r="BR1" s="16" t="s">
        <v>3304</v>
      </c>
      <c r="BS1" s="138" t="s">
        <v>3305</v>
      </c>
      <c r="BT1" s="16" t="s">
        <v>3306</v>
      </c>
      <c r="BU1" s="140" t="s">
        <v>976</v>
      </c>
      <c r="BV1" s="138" t="s">
        <v>1002</v>
      </c>
      <c r="BW1" s="16" t="s">
        <v>3307</v>
      </c>
      <c r="BX1" s="138" t="s">
        <v>3308</v>
      </c>
      <c r="BY1" s="16" t="s">
        <v>3309</v>
      </c>
      <c r="BZ1" s="138" t="s">
        <v>3310</v>
      </c>
      <c r="CA1" s="138"/>
      <c r="CB1" s="16"/>
      <c r="CC1" s="138"/>
      <c r="CD1" s="16"/>
      <c r="CE1" s="138"/>
      <c r="CF1" s="16"/>
      <c r="CG1" s="138"/>
      <c r="CH1" s="16"/>
      <c r="CI1" s="138"/>
      <c r="CJ1" s="16"/>
      <c r="CK1" s="138"/>
      <c r="CL1" s="16"/>
      <c r="CM1" s="138"/>
      <c r="CN1" s="16"/>
      <c r="CO1" s="138"/>
      <c r="CP1" s="16"/>
      <c r="CQ1" s="138"/>
      <c r="CR1" s="16"/>
      <c r="CS1" s="138"/>
      <c r="CT1" s="16"/>
      <c r="CU1" s="138"/>
      <c r="CV1" s="16"/>
      <c r="CW1" s="138"/>
      <c r="CX1" s="16"/>
      <c r="CY1" s="138"/>
      <c r="CZ1" s="16"/>
      <c r="DA1" s="138"/>
      <c r="DB1" s="16"/>
      <c r="DC1" s="138"/>
      <c r="DD1" s="16"/>
      <c r="DE1" s="138"/>
      <c r="DF1" s="16"/>
      <c r="DG1" s="138"/>
      <c r="DH1" s="16"/>
      <c r="DI1" s="138"/>
      <c r="DJ1" s="16"/>
      <c r="DK1" s="138"/>
      <c r="DL1" s="16"/>
      <c r="DM1" s="16"/>
      <c r="DN1" s="16"/>
      <c r="DO1" s="138"/>
      <c r="DP1" s="16"/>
      <c r="DQ1" s="138"/>
      <c r="DR1" s="16"/>
      <c r="DS1" s="138"/>
      <c r="DT1" s="16"/>
      <c r="DU1" s="138"/>
      <c r="DV1" s="16"/>
      <c r="DW1" s="138"/>
      <c r="DX1" s="16"/>
      <c r="DY1" s="138"/>
      <c r="DZ1" s="16"/>
      <c r="EA1" s="138"/>
      <c r="EB1" s="16"/>
      <c r="EC1" s="138"/>
      <c r="ED1" s="16"/>
      <c r="EE1" s="138"/>
      <c r="EF1" s="16"/>
      <c r="EG1" s="138"/>
      <c r="EH1" s="16"/>
      <c r="EI1" s="138"/>
      <c r="EJ1" s="16"/>
      <c r="EK1" s="138"/>
      <c r="EL1" s="16"/>
      <c r="EM1" s="138"/>
      <c r="EN1" s="16"/>
      <c r="EO1" s="138"/>
      <c r="EP1" s="16"/>
      <c r="EQ1" s="138"/>
      <c r="ER1" s="16"/>
      <c r="ES1" s="138"/>
      <c r="ET1" s="16"/>
      <c r="EU1" s="138"/>
      <c r="EV1" s="16"/>
      <c r="EW1" s="138"/>
      <c r="EX1" s="16"/>
      <c r="EY1" s="138"/>
      <c r="EZ1" s="16"/>
      <c r="FA1" s="138"/>
      <c r="FB1" s="16"/>
      <c r="FC1" s="138"/>
      <c r="FD1" s="16"/>
      <c r="FE1" s="138"/>
      <c r="FF1" s="16"/>
      <c r="FG1" s="138"/>
      <c r="FH1" s="16"/>
      <c r="FI1" s="138"/>
      <c r="FJ1" s="16"/>
      <c r="FK1" s="138"/>
      <c r="FL1" s="16"/>
      <c r="FM1" s="138"/>
      <c r="FN1" s="16"/>
      <c r="FO1" s="138"/>
      <c r="FP1" s="16"/>
      <c r="FQ1" s="138"/>
      <c r="FR1" s="16"/>
      <c r="FS1" s="138"/>
      <c r="FT1" s="16"/>
      <c r="FU1" s="138"/>
      <c r="FV1" s="16"/>
      <c r="FW1" s="138"/>
      <c r="FX1" s="16"/>
      <c r="FY1" s="138"/>
      <c r="FZ1" s="16"/>
      <c r="GA1" s="138"/>
      <c r="GB1" s="16"/>
      <c r="GC1" s="138"/>
      <c r="GD1" s="16"/>
      <c r="GE1" s="138"/>
      <c r="GF1" s="16"/>
      <c r="GG1" s="138"/>
      <c r="GH1" s="16"/>
      <c r="GI1" s="138"/>
      <c r="GJ1" s="16"/>
      <c r="GK1" s="138"/>
      <c r="GL1" s="16"/>
      <c r="GM1" s="138"/>
      <c r="GN1" s="16"/>
      <c r="GO1" s="138"/>
      <c r="GP1" s="16"/>
      <c r="GQ1" s="138"/>
      <c r="GR1" s="16"/>
      <c r="GS1" s="138"/>
      <c r="GT1" s="16"/>
      <c r="GU1" s="138"/>
      <c r="GV1" s="16"/>
      <c r="GW1" s="138"/>
      <c r="GX1" s="16"/>
      <c r="GY1" s="138"/>
      <c r="GZ1" s="16"/>
      <c r="HA1" s="138"/>
    </row>
    <row r="2" spans="1:209" ht="30" customHeight="1">
      <c r="A2" s="17" t="s">
        <v>128</v>
      </c>
      <c r="B2" s="137" t="s">
        <v>128</v>
      </c>
      <c r="C2" s="17" t="s">
        <v>3311</v>
      </c>
      <c r="D2" s="137" t="s">
        <v>3312</v>
      </c>
      <c r="E2" s="17" t="s">
        <v>3313</v>
      </c>
      <c r="F2" s="137" t="s">
        <v>3314</v>
      </c>
      <c r="G2" s="17" t="s">
        <v>3315</v>
      </c>
      <c r="H2" s="137" t="s">
        <v>3316</v>
      </c>
      <c r="I2" s="17" t="s">
        <v>3317</v>
      </c>
      <c r="J2" s="137" t="s">
        <v>3318</v>
      </c>
      <c r="K2" s="17" t="s">
        <v>132</v>
      </c>
      <c r="L2" s="138" t="s">
        <v>3319</v>
      </c>
      <c r="M2" s="16" t="s">
        <v>3320</v>
      </c>
      <c r="N2" s="138" t="s">
        <v>3321</v>
      </c>
      <c r="O2" s="16" t="s">
        <v>3322</v>
      </c>
      <c r="P2" s="138" t="s">
        <v>3323</v>
      </c>
      <c r="Q2" s="16" t="s">
        <v>3324</v>
      </c>
      <c r="R2" s="16" t="s">
        <v>3325</v>
      </c>
      <c r="S2" s="138" t="s">
        <v>3326</v>
      </c>
      <c r="T2" s="138" t="s">
        <v>3327</v>
      </c>
      <c r="U2" s="16" t="s">
        <v>3328</v>
      </c>
      <c r="V2" s="138" t="s">
        <v>3329</v>
      </c>
      <c r="W2" s="16" t="s">
        <v>3330</v>
      </c>
      <c r="X2" s="139" t="s">
        <v>3331</v>
      </c>
      <c r="Y2" s="138" t="s">
        <v>3332</v>
      </c>
      <c r="Z2" s="16" t="s">
        <v>3333</v>
      </c>
      <c r="AA2" s="138" t="s">
        <v>3334</v>
      </c>
      <c r="AB2" s="138" t="s">
        <v>3335</v>
      </c>
      <c r="AC2" s="16" t="s">
        <v>3336</v>
      </c>
      <c r="AD2" s="138" t="s">
        <v>3337</v>
      </c>
      <c r="AE2" s="16" t="s">
        <v>3338</v>
      </c>
      <c r="AF2" s="138" t="s">
        <v>3339</v>
      </c>
      <c r="AG2" s="16" t="s">
        <v>3340</v>
      </c>
      <c r="AH2" s="138" t="s">
        <v>3341</v>
      </c>
      <c r="AI2" s="16" t="s">
        <v>3342</v>
      </c>
      <c r="AJ2" s="138" t="s">
        <v>3343</v>
      </c>
      <c r="AK2" s="16" t="s">
        <v>3344</v>
      </c>
      <c r="AL2" s="16" t="s">
        <v>3345</v>
      </c>
      <c r="AM2" s="138" t="s">
        <v>3346</v>
      </c>
      <c r="AN2" s="16" t="s">
        <v>3347</v>
      </c>
      <c r="AO2" s="138" t="s">
        <v>3348</v>
      </c>
      <c r="AP2" s="16" t="s">
        <v>3349</v>
      </c>
      <c r="AQ2" s="138" t="s">
        <v>3350</v>
      </c>
      <c r="AR2" s="16" t="s">
        <v>3351</v>
      </c>
      <c r="AS2" s="138" t="s">
        <v>3352</v>
      </c>
      <c r="AT2" s="16" t="s">
        <v>3353</v>
      </c>
      <c r="AU2" s="138" t="s">
        <v>3354</v>
      </c>
      <c r="AV2" s="138" t="s">
        <v>3355</v>
      </c>
      <c r="AW2" s="16" t="s">
        <v>3356</v>
      </c>
      <c r="AX2" s="138" t="s">
        <v>3357</v>
      </c>
      <c r="AY2" s="16" t="s">
        <v>3358</v>
      </c>
      <c r="AZ2" s="138" t="s">
        <v>3359</v>
      </c>
      <c r="BA2" s="16" t="s">
        <v>3360</v>
      </c>
      <c r="BB2" s="138" t="s">
        <v>3361</v>
      </c>
      <c r="BC2" s="16" t="s">
        <v>3362</v>
      </c>
      <c r="BD2" s="138" t="s">
        <v>3363</v>
      </c>
      <c r="BE2" s="138" t="s">
        <v>3364</v>
      </c>
      <c r="BF2" s="16" t="s">
        <v>3365</v>
      </c>
      <c r="BG2" s="138" t="s">
        <v>3366</v>
      </c>
      <c r="BH2" s="16" t="s">
        <v>3367</v>
      </c>
      <c r="BI2" s="138" t="s">
        <v>3368</v>
      </c>
      <c r="BJ2" s="16" t="s">
        <v>3369</v>
      </c>
      <c r="BK2" s="138" t="s">
        <v>3370</v>
      </c>
      <c r="BL2" s="16" t="s">
        <v>3371</v>
      </c>
      <c r="BM2" s="138" t="s">
        <v>3372</v>
      </c>
      <c r="BN2" s="16" t="s">
        <v>3373</v>
      </c>
      <c r="BO2" s="138" t="s">
        <v>3374</v>
      </c>
      <c r="BP2" s="16" t="s">
        <v>3375</v>
      </c>
      <c r="BQ2" s="138" t="s">
        <v>3376</v>
      </c>
      <c r="BR2" s="16" t="s">
        <v>3377</v>
      </c>
      <c r="BS2" s="138" t="s">
        <v>3378</v>
      </c>
      <c r="BT2" s="16" t="s">
        <v>3379</v>
      </c>
      <c r="BU2" s="140" t="s">
        <v>3380</v>
      </c>
      <c r="BV2" s="138" t="s">
        <v>3381</v>
      </c>
      <c r="BW2" s="16" t="s">
        <v>3382</v>
      </c>
      <c r="BX2" s="138" t="s">
        <v>3383</v>
      </c>
      <c r="BY2" s="16" t="s">
        <v>3384</v>
      </c>
      <c r="BZ2" s="138" t="s">
        <v>3385</v>
      </c>
      <c r="CA2" s="138"/>
      <c r="CB2" s="16"/>
      <c r="CC2" s="138"/>
      <c r="CD2" s="16"/>
      <c r="CE2" s="138"/>
      <c r="CF2" s="16"/>
      <c r="CG2" s="138"/>
      <c r="CH2" s="16"/>
      <c r="CI2" s="138"/>
      <c r="CJ2" s="16"/>
      <c r="CK2" s="138"/>
      <c r="CL2" s="16"/>
      <c r="CM2" s="138"/>
      <c r="CN2" s="16"/>
      <c r="CO2" s="138"/>
      <c r="CP2" s="16"/>
      <c r="CQ2" s="138"/>
      <c r="CR2" s="16"/>
      <c r="CS2" s="138"/>
      <c r="CT2" s="16"/>
      <c r="CU2" s="138"/>
      <c r="CV2" s="16"/>
      <c r="CW2" s="138"/>
      <c r="CX2" s="16"/>
      <c r="CY2" s="138"/>
      <c r="CZ2" s="16"/>
      <c r="DA2" s="138"/>
      <c r="DB2" s="16"/>
      <c r="DC2" s="138"/>
      <c r="DD2" s="16"/>
      <c r="DE2" s="138"/>
      <c r="DF2" s="16"/>
      <c r="DG2" s="138"/>
      <c r="DH2" s="16"/>
      <c r="DI2" s="138"/>
      <c r="DJ2" s="16"/>
      <c r="DK2" s="138"/>
      <c r="DL2" s="16"/>
      <c r="DM2" s="16"/>
      <c r="DN2" s="16"/>
      <c r="DO2" s="138"/>
      <c r="DP2" s="16"/>
      <c r="DQ2" s="138"/>
      <c r="DR2" s="16"/>
      <c r="DS2" s="138"/>
      <c r="DT2" s="16"/>
      <c r="DU2" s="138"/>
      <c r="DV2" s="16"/>
      <c r="DW2" s="138"/>
      <c r="DX2" s="16"/>
      <c r="DY2" s="138"/>
      <c r="DZ2" s="16"/>
      <c r="EA2" s="138"/>
      <c r="EB2" s="16"/>
      <c r="EC2" s="138"/>
      <c r="ED2" s="16"/>
      <c r="EE2" s="138"/>
      <c r="EF2" s="16"/>
      <c r="EG2" s="138"/>
      <c r="EH2" s="16"/>
      <c r="EI2" s="138"/>
      <c r="EJ2" s="16"/>
      <c r="EK2" s="138"/>
      <c r="EL2" s="16"/>
      <c r="EM2" s="138"/>
      <c r="EN2" s="16"/>
      <c r="EO2" s="138"/>
      <c r="EP2" s="16"/>
      <c r="EQ2" s="138"/>
      <c r="ER2" s="16"/>
      <c r="ES2" s="138"/>
      <c r="ET2" s="16"/>
      <c r="EU2" s="138"/>
      <c r="EV2" s="16"/>
      <c r="EW2" s="138"/>
      <c r="EX2" s="16"/>
      <c r="EY2" s="138"/>
      <c r="EZ2" s="16"/>
      <c r="FA2" s="138"/>
      <c r="FB2" s="16"/>
      <c r="FC2" s="138"/>
      <c r="FD2" s="16"/>
      <c r="FE2" s="138"/>
      <c r="FF2" s="16"/>
      <c r="FG2" s="138"/>
      <c r="FH2" s="16"/>
      <c r="FI2" s="138"/>
      <c r="FJ2" s="16"/>
      <c r="FK2" s="138"/>
      <c r="FL2" s="16"/>
      <c r="FM2" s="138"/>
      <c r="FN2" s="16"/>
      <c r="FO2" s="138"/>
      <c r="FP2" s="16"/>
      <c r="FQ2" s="138"/>
      <c r="FR2" s="16"/>
      <c r="FS2" s="138"/>
      <c r="FT2" s="16"/>
      <c r="FU2" s="138"/>
      <c r="FV2" s="16"/>
      <c r="FW2" s="138"/>
      <c r="FX2" s="16"/>
      <c r="FY2" s="138"/>
      <c r="FZ2" s="16"/>
      <c r="GA2" s="138"/>
      <c r="GB2" s="16"/>
      <c r="GC2" s="138"/>
      <c r="GD2" s="16"/>
      <c r="GE2" s="138"/>
      <c r="GF2" s="16"/>
      <c r="GG2" s="138"/>
      <c r="GH2" s="16"/>
      <c r="GI2" s="138"/>
      <c r="GJ2" s="16"/>
      <c r="GK2" s="138"/>
      <c r="GL2" s="16"/>
      <c r="GM2" s="138"/>
      <c r="GN2" s="16"/>
      <c r="GO2" s="138"/>
      <c r="GP2" s="16"/>
      <c r="GQ2" s="138"/>
      <c r="GR2" s="16"/>
      <c r="GS2" s="138"/>
      <c r="GT2" s="16"/>
      <c r="GU2" s="138"/>
      <c r="GV2" s="16"/>
      <c r="GW2" s="138"/>
      <c r="GX2" s="16"/>
      <c r="GY2" s="138"/>
      <c r="GZ2" s="16"/>
      <c r="HA2" s="138"/>
    </row>
    <row r="3" spans="1:209">
      <c r="A3" s="18" t="s">
        <v>3386</v>
      </c>
      <c r="B3" s="18" t="s">
        <v>3386</v>
      </c>
      <c r="C3" s="18" t="s">
        <v>3386</v>
      </c>
      <c r="D3" s="18" t="s">
        <v>3387</v>
      </c>
      <c r="E3" s="18" t="s">
        <v>3386</v>
      </c>
      <c r="F3" s="18" t="s">
        <v>3388</v>
      </c>
      <c r="G3" s="18" t="s">
        <v>3389</v>
      </c>
      <c r="H3" s="18" t="s">
        <v>3387</v>
      </c>
      <c r="I3" s="18" t="s">
        <v>3386</v>
      </c>
      <c r="J3" s="18" t="s">
        <v>3390</v>
      </c>
      <c r="K3" s="18" t="s">
        <v>3391</v>
      </c>
      <c r="L3" s="18" t="s">
        <v>3386</v>
      </c>
      <c r="M3" s="18" t="s">
        <v>3392</v>
      </c>
      <c r="N3" s="18" t="s">
        <v>3388</v>
      </c>
      <c r="O3" s="18" t="s">
        <v>3393</v>
      </c>
      <c r="P3" s="18" t="s">
        <v>3394</v>
      </c>
      <c r="Q3" s="18" t="s">
        <v>3388</v>
      </c>
      <c r="R3" s="18" t="s">
        <v>3386</v>
      </c>
      <c r="S3" s="18" t="s">
        <v>3395</v>
      </c>
      <c r="T3" s="18" t="s">
        <v>3392</v>
      </c>
      <c r="U3" s="18" t="s">
        <v>3396</v>
      </c>
      <c r="V3" s="18" t="s">
        <v>3386</v>
      </c>
      <c r="W3" s="18" t="s">
        <v>3395</v>
      </c>
      <c r="X3" s="39" t="s">
        <v>3397</v>
      </c>
      <c r="Y3" s="18" t="s">
        <v>3398</v>
      </c>
      <c r="Z3" s="18" t="s">
        <v>3399</v>
      </c>
      <c r="AA3" s="18" t="s">
        <v>3400</v>
      </c>
      <c r="AB3" s="18" t="s">
        <v>3401</v>
      </c>
      <c r="AC3" s="18" t="s">
        <v>3396</v>
      </c>
      <c r="AD3" s="18" t="s">
        <v>3402</v>
      </c>
      <c r="AE3" s="18" t="s">
        <v>3403</v>
      </c>
      <c r="AF3" s="18" t="s">
        <v>3386</v>
      </c>
      <c r="AG3" s="18" t="s">
        <v>3404</v>
      </c>
      <c r="AH3" s="18" t="s">
        <v>3405</v>
      </c>
      <c r="AI3" s="18" t="s">
        <v>3406</v>
      </c>
      <c r="AJ3" s="18" t="s">
        <v>3392</v>
      </c>
      <c r="AK3" s="18" t="s">
        <v>3392</v>
      </c>
      <c r="AL3" s="18" t="s">
        <v>3407</v>
      </c>
      <c r="AM3" s="18" t="s">
        <v>3408</v>
      </c>
      <c r="AN3" s="18" t="s">
        <v>3388</v>
      </c>
      <c r="AO3" s="18" t="s">
        <v>3409</v>
      </c>
      <c r="AP3" s="18" t="s">
        <v>3388</v>
      </c>
      <c r="AQ3" s="18" t="s">
        <v>3410</v>
      </c>
      <c r="AR3" s="18" t="s">
        <v>3411</v>
      </c>
      <c r="AS3" s="18" t="s">
        <v>3396</v>
      </c>
      <c r="AT3" s="18" t="s">
        <v>3412</v>
      </c>
      <c r="AU3" s="18" t="s">
        <v>3413</v>
      </c>
      <c r="AV3" s="18" t="s">
        <v>3414</v>
      </c>
      <c r="AW3" s="18" t="s">
        <v>3415</v>
      </c>
      <c r="AX3" s="18" t="s">
        <v>3416</v>
      </c>
      <c r="AY3" s="18" t="s">
        <v>3417</v>
      </c>
      <c r="AZ3" s="18" t="s">
        <v>3418</v>
      </c>
      <c r="BA3" s="18" t="s">
        <v>3419</v>
      </c>
      <c r="BB3" s="18" t="s">
        <v>3420</v>
      </c>
      <c r="BC3" s="18" t="s">
        <v>3421</v>
      </c>
      <c r="BD3" s="18" t="s">
        <v>3414</v>
      </c>
      <c r="BE3" s="18" t="s">
        <v>3422</v>
      </c>
      <c r="BF3" s="18" t="s">
        <v>3422</v>
      </c>
      <c r="BG3" s="18" t="s">
        <v>3423</v>
      </c>
      <c r="BH3" s="18" t="s">
        <v>3424</v>
      </c>
      <c r="BI3" s="18" t="s">
        <v>3396</v>
      </c>
      <c r="BJ3" s="18" t="s">
        <v>3392</v>
      </c>
      <c r="BK3" s="18" t="s">
        <v>3396</v>
      </c>
      <c r="BL3" s="18" t="s">
        <v>3388</v>
      </c>
      <c r="BM3" s="18" t="s">
        <v>3386</v>
      </c>
      <c r="BN3" s="18" t="s">
        <v>3425</v>
      </c>
      <c r="BO3" s="18" t="s">
        <v>3411</v>
      </c>
      <c r="BP3" s="18" t="s">
        <v>3386</v>
      </c>
      <c r="BQ3" s="18" t="s">
        <v>3426</v>
      </c>
      <c r="BR3" s="18" t="s">
        <v>3414</v>
      </c>
      <c r="BS3" s="18" t="s">
        <v>3427</v>
      </c>
      <c r="BT3" s="18" t="s">
        <v>3428</v>
      </c>
      <c r="BU3" s="18" t="s">
        <v>3429</v>
      </c>
      <c r="BV3" s="18" t="s">
        <v>3430</v>
      </c>
      <c r="BW3" s="18" t="s">
        <v>3431</v>
      </c>
      <c r="BX3" s="18" t="s">
        <v>3432</v>
      </c>
      <c r="BY3" s="18" t="s">
        <v>3433</v>
      </c>
      <c r="BZ3" s="18" t="s">
        <v>3434</v>
      </c>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row>
    <row r="4" spans="1:209">
      <c r="A4" s="18" t="s">
        <v>3435</v>
      </c>
      <c r="B4" s="18" t="s">
        <v>3435</v>
      </c>
      <c r="C4" s="18" t="s">
        <v>3435</v>
      </c>
      <c r="D4" s="18" t="s">
        <v>3436</v>
      </c>
      <c r="E4" s="18" t="s">
        <v>3437</v>
      </c>
      <c r="F4" s="18" t="s">
        <v>3438</v>
      </c>
      <c r="G4" s="18" t="s">
        <v>3439</v>
      </c>
      <c r="H4" s="18" t="s">
        <v>3436</v>
      </c>
      <c r="I4" s="18" t="s">
        <v>3440</v>
      </c>
      <c r="J4" s="18" t="s">
        <v>3441</v>
      </c>
      <c r="K4" s="18" t="s">
        <v>3442</v>
      </c>
      <c r="L4" s="18" t="s">
        <v>3437</v>
      </c>
      <c r="M4" s="18" t="s">
        <v>3443</v>
      </c>
      <c r="N4" s="18" t="s">
        <v>3438</v>
      </c>
      <c r="O4" s="18" t="s">
        <v>3444</v>
      </c>
      <c r="P4" s="18" t="s">
        <v>3445</v>
      </c>
      <c r="Q4" s="18" t="s">
        <v>3438</v>
      </c>
      <c r="R4" s="18" t="s">
        <v>3446</v>
      </c>
      <c r="S4" s="18" t="s">
        <v>3447</v>
      </c>
      <c r="T4" s="18" t="s">
        <v>3448</v>
      </c>
      <c r="U4" s="18" t="s">
        <v>3449</v>
      </c>
      <c r="V4" s="18" t="s">
        <v>3450</v>
      </c>
      <c r="W4" s="18" t="s">
        <v>3451</v>
      </c>
      <c r="X4" s="39" t="s">
        <v>3452</v>
      </c>
      <c r="Y4" s="18" t="s">
        <v>3453</v>
      </c>
      <c r="Z4" s="18" t="s">
        <v>3454</v>
      </c>
      <c r="AA4" s="18" t="s">
        <v>3446</v>
      </c>
      <c r="AB4" s="18" t="s">
        <v>3455</v>
      </c>
      <c r="AC4" s="18" t="s">
        <v>3456</v>
      </c>
      <c r="AD4" s="18" t="s">
        <v>3438</v>
      </c>
      <c r="AE4" s="18" t="s">
        <v>3438</v>
      </c>
      <c r="AF4" s="18" t="s">
        <v>3457</v>
      </c>
      <c r="AG4" s="18" t="s">
        <v>3458</v>
      </c>
      <c r="AH4" s="18" t="s">
        <v>3459</v>
      </c>
      <c r="AI4" s="18" t="s">
        <v>3460</v>
      </c>
      <c r="AJ4" s="18" t="s">
        <v>3438</v>
      </c>
      <c r="AK4" s="18" t="s">
        <v>3438</v>
      </c>
      <c r="AL4" s="18" t="s">
        <v>3461</v>
      </c>
      <c r="AM4" s="18" t="s">
        <v>3462</v>
      </c>
      <c r="AN4" s="18" t="s">
        <v>3463</v>
      </c>
      <c r="AO4" s="18" t="s">
        <v>3464</v>
      </c>
      <c r="AP4" s="18" t="s">
        <v>3438</v>
      </c>
      <c r="AQ4" s="18" t="s">
        <v>3465</v>
      </c>
      <c r="AR4" s="18" t="s">
        <v>3466</v>
      </c>
      <c r="AS4" s="18" t="s">
        <v>3467</v>
      </c>
      <c r="AT4" s="18" t="s">
        <v>3468</v>
      </c>
      <c r="AU4" s="18" t="s">
        <v>3469</v>
      </c>
      <c r="AV4" s="18" t="s">
        <v>3470</v>
      </c>
      <c r="AW4" s="18" t="s">
        <v>3471</v>
      </c>
      <c r="AX4" s="18" t="s">
        <v>3472</v>
      </c>
      <c r="AY4" s="18" t="s">
        <v>3473</v>
      </c>
      <c r="AZ4" s="18" t="s">
        <v>3474</v>
      </c>
      <c r="BA4" s="18" t="s">
        <v>3475</v>
      </c>
      <c r="BB4" s="18" t="s">
        <v>3476</v>
      </c>
      <c r="BC4" s="18" t="s">
        <v>3477</v>
      </c>
      <c r="BD4" s="18" t="s">
        <v>3478</v>
      </c>
      <c r="BE4" s="18" t="s">
        <v>3479</v>
      </c>
      <c r="BF4" s="18" t="s">
        <v>3480</v>
      </c>
      <c r="BG4" s="18" t="s">
        <v>3481</v>
      </c>
      <c r="BH4" s="18" t="s">
        <v>3482</v>
      </c>
      <c r="BI4" s="18" t="s">
        <v>3467</v>
      </c>
      <c r="BJ4" s="18" t="s">
        <v>3438</v>
      </c>
      <c r="BK4" s="18" t="s">
        <v>3467</v>
      </c>
      <c r="BL4" s="18" t="s">
        <v>3438</v>
      </c>
      <c r="BM4" s="18" t="s">
        <v>3483</v>
      </c>
      <c r="BN4" s="18" t="s">
        <v>3484</v>
      </c>
      <c r="BO4" s="18" t="s">
        <v>3466</v>
      </c>
      <c r="BP4" s="18" t="s">
        <v>3435</v>
      </c>
      <c r="BQ4" s="18" t="s">
        <v>3485</v>
      </c>
      <c r="BR4" s="18" t="s">
        <v>3486</v>
      </c>
      <c r="BS4" s="18" t="s">
        <v>3487</v>
      </c>
      <c r="BT4" s="18" t="s">
        <v>3488</v>
      </c>
      <c r="BU4" s="18" t="s">
        <v>3489</v>
      </c>
      <c r="BV4" s="18" t="s">
        <v>3490</v>
      </c>
      <c r="BW4" s="18" t="s">
        <v>3491</v>
      </c>
      <c r="BX4" s="18" t="s">
        <v>3492</v>
      </c>
      <c r="BY4" s="18" t="s">
        <v>3493</v>
      </c>
      <c r="BZ4" s="18" t="s">
        <v>3494</v>
      </c>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row>
    <row r="5" spans="1:209">
      <c r="A5" s="18" t="s">
        <v>3495</v>
      </c>
      <c r="B5" s="18" t="s">
        <v>3495</v>
      </c>
      <c r="C5" s="18" t="s">
        <v>3495</v>
      </c>
      <c r="D5" s="18" t="s">
        <v>3496</v>
      </c>
      <c r="E5" s="18" t="s">
        <v>3497</v>
      </c>
      <c r="F5" s="18" t="s">
        <v>3495</v>
      </c>
      <c r="G5" s="18" t="s">
        <v>3498</v>
      </c>
      <c r="H5" s="18" t="s">
        <v>3496</v>
      </c>
      <c r="I5" s="18" t="s">
        <v>3499</v>
      </c>
      <c r="J5" s="18" t="s">
        <v>3500</v>
      </c>
      <c r="K5" s="18" t="s">
        <v>3495</v>
      </c>
      <c r="L5" s="18" t="s">
        <v>3497</v>
      </c>
      <c r="M5" s="18" t="s">
        <v>3499</v>
      </c>
      <c r="N5" s="18" t="s">
        <v>3501</v>
      </c>
      <c r="O5" s="18" t="s">
        <v>3502</v>
      </c>
      <c r="P5" s="18" t="s">
        <v>3503</v>
      </c>
      <c r="Q5" s="18" t="s">
        <v>3495</v>
      </c>
      <c r="R5" s="18" t="s">
        <v>3499</v>
      </c>
      <c r="S5" s="18" t="s">
        <v>3504</v>
      </c>
      <c r="T5" s="18" t="s">
        <v>3505</v>
      </c>
      <c r="U5" s="18" t="s">
        <v>3499</v>
      </c>
      <c r="V5" s="18" t="s">
        <v>3506</v>
      </c>
      <c r="W5" s="18" t="s">
        <v>3507</v>
      </c>
      <c r="X5" s="39" t="s">
        <v>3508</v>
      </c>
      <c r="Y5" s="18" t="s">
        <v>3509</v>
      </c>
      <c r="Z5" s="18" t="s">
        <v>3510</v>
      </c>
      <c r="AA5" s="18" t="s">
        <v>3511</v>
      </c>
      <c r="AB5" s="18" t="s">
        <v>3512</v>
      </c>
      <c r="AC5" s="18" t="s">
        <v>3505</v>
      </c>
      <c r="AD5" s="18" t="s">
        <v>3495</v>
      </c>
      <c r="AE5" s="18" t="s">
        <v>3513</v>
      </c>
      <c r="AF5" s="18" t="s">
        <v>3514</v>
      </c>
      <c r="AG5" s="18" t="s">
        <v>3515</v>
      </c>
      <c r="AH5" s="18" t="s">
        <v>3516</v>
      </c>
      <c r="AI5" s="18" t="s">
        <v>3517</v>
      </c>
      <c r="AJ5" s="18" t="s">
        <v>3495</v>
      </c>
      <c r="AK5" s="18" t="s">
        <v>3495</v>
      </c>
      <c r="AL5" s="18" t="s">
        <v>3518</v>
      </c>
      <c r="AM5" s="18" t="s">
        <v>3519</v>
      </c>
      <c r="AN5" s="18" t="s">
        <v>3520</v>
      </c>
      <c r="AO5" s="18" t="s">
        <v>3521</v>
      </c>
      <c r="AP5" s="18" t="s">
        <v>3495</v>
      </c>
      <c r="AQ5" s="18" t="s">
        <v>3522</v>
      </c>
      <c r="AR5" s="18" t="s">
        <v>3523</v>
      </c>
      <c r="AS5" s="18" t="s">
        <v>3495</v>
      </c>
      <c r="AT5" s="18" t="s">
        <v>3524</v>
      </c>
      <c r="AU5" s="18" t="s">
        <v>3525</v>
      </c>
      <c r="AV5" s="18" t="s">
        <v>3526</v>
      </c>
      <c r="AW5" s="18" t="s">
        <v>3527</v>
      </c>
      <c r="AX5" s="18" t="s">
        <v>3528</v>
      </c>
      <c r="AY5" s="18" t="s">
        <v>3529</v>
      </c>
      <c r="AZ5" s="18" t="s">
        <v>3530</v>
      </c>
      <c r="BA5" s="18" t="s">
        <v>3531</v>
      </c>
      <c r="BB5" s="18" t="s">
        <v>3532</v>
      </c>
      <c r="BC5" s="18" t="s">
        <v>3533</v>
      </c>
      <c r="BD5" s="18" t="s">
        <v>3534</v>
      </c>
      <c r="BE5" s="18" t="s">
        <v>3535</v>
      </c>
      <c r="BF5" s="18" t="s">
        <v>3536</v>
      </c>
      <c r="BG5" s="18" t="s">
        <v>3537</v>
      </c>
      <c r="BH5" s="18" t="s">
        <v>3538</v>
      </c>
      <c r="BI5" s="18" t="s">
        <v>3495</v>
      </c>
      <c r="BJ5" s="18" t="s">
        <v>3495</v>
      </c>
      <c r="BK5" s="18" t="s">
        <v>3495</v>
      </c>
      <c r="BL5" s="18" t="s">
        <v>3495</v>
      </c>
      <c r="BM5" s="18" t="s">
        <v>3539</v>
      </c>
      <c r="BN5" s="18" t="s">
        <v>3540</v>
      </c>
      <c r="BO5" s="18" t="s">
        <v>3523</v>
      </c>
      <c r="BP5" s="18" t="s">
        <v>3495</v>
      </c>
      <c r="BQ5" s="18" t="s">
        <v>3541</v>
      </c>
      <c r="BR5" s="18" t="s">
        <v>3534</v>
      </c>
      <c r="BS5" s="18" t="s">
        <v>3542</v>
      </c>
      <c r="BT5" s="18" t="s">
        <v>3543</v>
      </c>
      <c r="BU5" s="18" t="s">
        <v>3544</v>
      </c>
      <c r="BV5" s="18" t="s">
        <v>3545</v>
      </c>
      <c r="BW5" s="18" t="s">
        <v>3546</v>
      </c>
      <c r="BX5" s="18" t="s">
        <v>3547</v>
      </c>
      <c r="BY5" s="18" t="s">
        <v>3548</v>
      </c>
      <c r="BZ5" s="18" t="s">
        <v>3549</v>
      </c>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row>
    <row r="6" spans="1:209">
      <c r="A6" s="18" t="s">
        <v>3550</v>
      </c>
      <c r="B6" s="18" t="s">
        <v>3550</v>
      </c>
      <c r="C6" s="18" t="s">
        <v>3550</v>
      </c>
      <c r="D6" s="18" t="s">
        <v>3551</v>
      </c>
      <c r="E6" s="18" t="s">
        <v>3552</v>
      </c>
      <c r="F6" s="18" t="s">
        <v>3553</v>
      </c>
      <c r="G6" s="18" t="s">
        <v>3554</v>
      </c>
      <c r="H6" s="18" t="s">
        <v>3551</v>
      </c>
      <c r="I6" s="18" t="s">
        <v>3555</v>
      </c>
      <c r="J6" s="18" t="s">
        <v>3556</v>
      </c>
      <c r="K6" s="18" t="s">
        <v>3553</v>
      </c>
      <c r="L6" s="18" t="s">
        <v>3552</v>
      </c>
      <c r="M6" s="18" t="s">
        <v>3557</v>
      </c>
      <c r="N6" s="18" t="s">
        <v>3558</v>
      </c>
      <c r="O6" s="18" t="s">
        <v>3559</v>
      </c>
      <c r="P6" s="18" t="s">
        <v>3560</v>
      </c>
      <c r="Q6" s="18" t="s">
        <v>3553</v>
      </c>
      <c r="R6" s="18" t="s">
        <v>3561</v>
      </c>
      <c r="S6" s="18" t="s">
        <v>3562</v>
      </c>
      <c r="T6" s="18" t="s">
        <v>3563</v>
      </c>
      <c r="U6" s="18" t="s">
        <v>3564</v>
      </c>
      <c r="V6" s="18" t="s">
        <v>3565</v>
      </c>
      <c r="W6" s="18" t="s">
        <v>3566</v>
      </c>
      <c r="X6" s="39" t="s">
        <v>3567</v>
      </c>
      <c r="Y6" s="18" t="s">
        <v>3568</v>
      </c>
      <c r="Z6" s="18" t="s">
        <v>3569</v>
      </c>
      <c r="AA6" s="18" t="s">
        <v>3561</v>
      </c>
      <c r="AB6" s="18" t="s">
        <v>3570</v>
      </c>
      <c r="AC6" s="18" t="s">
        <v>3571</v>
      </c>
      <c r="AD6" s="18" t="s">
        <v>3558</v>
      </c>
      <c r="AE6" s="18" t="s">
        <v>3553</v>
      </c>
      <c r="AF6" s="18" t="s">
        <v>3572</v>
      </c>
      <c r="AG6" s="18" t="s">
        <v>3573</v>
      </c>
      <c r="AH6" s="18" t="s">
        <v>3574</v>
      </c>
      <c r="AI6" s="18" t="s">
        <v>3575</v>
      </c>
      <c r="AJ6" s="18" t="s">
        <v>3558</v>
      </c>
      <c r="AK6" s="18" t="s">
        <v>3558</v>
      </c>
      <c r="AL6" s="18" t="s">
        <v>3576</v>
      </c>
      <c r="AM6" s="18" t="s">
        <v>3577</v>
      </c>
      <c r="AN6" s="18" t="s">
        <v>3578</v>
      </c>
      <c r="AO6" s="18" t="s">
        <v>3579</v>
      </c>
      <c r="AP6" s="18" t="s">
        <v>3553</v>
      </c>
      <c r="AQ6" s="18" t="s">
        <v>3580</v>
      </c>
      <c r="AR6" s="18" t="s">
        <v>3560</v>
      </c>
      <c r="AS6" s="18" t="s">
        <v>3581</v>
      </c>
      <c r="AT6" s="18" t="s">
        <v>3582</v>
      </c>
      <c r="AU6" s="18" t="s">
        <v>3583</v>
      </c>
      <c r="AV6" s="18" t="s">
        <v>3584</v>
      </c>
      <c r="AW6" s="18" t="s">
        <v>3585</v>
      </c>
      <c r="AX6" s="18" t="s">
        <v>3586</v>
      </c>
      <c r="AY6" s="18" t="s">
        <v>3587</v>
      </c>
      <c r="AZ6" s="18" t="s">
        <v>3588</v>
      </c>
      <c r="BA6" s="18" t="s">
        <v>3589</v>
      </c>
      <c r="BB6" s="18" t="s">
        <v>3590</v>
      </c>
      <c r="BC6" s="18" t="s">
        <v>3591</v>
      </c>
      <c r="BD6" s="18" t="s">
        <v>3592</v>
      </c>
      <c r="BE6" s="18" t="s">
        <v>3593</v>
      </c>
      <c r="BF6" s="18" t="s">
        <v>3594</v>
      </c>
      <c r="BG6" s="18" t="s">
        <v>3595</v>
      </c>
      <c r="BH6" s="18" t="s">
        <v>3596</v>
      </c>
      <c r="BI6" s="18" t="s">
        <v>3581</v>
      </c>
      <c r="BJ6" s="18" t="s">
        <v>3558</v>
      </c>
      <c r="BK6" s="18" t="s">
        <v>3581</v>
      </c>
      <c r="BL6" s="18" t="s">
        <v>3553</v>
      </c>
      <c r="BM6" s="18" t="s">
        <v>3597</v>
      </c>
      <c r="BN6" s="18" t="s">
        <v>3598</v>
      </c>
      <c r="BO6" s="18" t="s">
        <v>3599</v>
      </c>
      <c r="BP6" s="18" t="s">
        <v>3550</v>
      </c>
      <c r="BQ6" s="18" t="s">
        <v>3600</v>
      </c>
      <c r="BR6" s="18" t="s">
        <v>3601</v>
      </c>
      <c r="BS6" s="18" t="s">
        <v>3602</v>
      </c>
      <c r="BT6" s="18" t="s">
        <v>3568</v>
      </c>
      <c r="BU6" s="18" t="s">
        <v>3603</v>
      </c>
      <c r="BV6" s="18" t="s">
        <v>3604</v>
      </c>
      <c r="BW6" s="18" t="s">
        <v>3605</v>
      </c>
      <c r="BX6" s="18" t="s">
        <v>3606</v>
      </c>
      <c r="BY6" s="18" t="s">
        <v>3607</v>
      </c>
      <c r="BZ6" s="18" t="s">
        <v>3608</v>
      </c>
      <c r="CA6" s="18"/>
      <c r="CB6" s="18"/>
      <c r="CC6" s="18"/>
      <c r="CD6" s="18"/>
      <c r="CE6" s="18"/>
      <c r="CF6" s="18"/>
      <c r="CG6" s="18"/>
      <c r="CH6" s="18"/>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c r="DI6" s="18"/>
      <c r="DJ6" s="18"/>
      <c r="DK6" s="18"/>
      <c r="DL6" s="18"/>
      <c r="DM6" s="18"/>
      <c r="DN6" s="18"/>
      <c r="DO6" s="18"/>
      <c r="DP6" s="18"/>
      <c r="DQ6" s="18"/>
      <c r="DR6" s="18"/>
      <c r="DS6" s="18"/>
      <c r="DT6" s="18"/>
      <c r="DU6" s="18"/>
      <c r="DV6" s="18"/>
      <c r="DW6" s="18"/>
      <c r="DX6" s="18"/>
      <c r="DY6" s="18"/>
      <c r="DZ6" s="18"/>
      <c r="EA6" s="18"/>
      <c r="EB6" s="18"/>
      <c r="EC6" s="18"/>
      <c r="ED6" s="18"/>
      <c r="EE6" s="18"/>
      <c r="EF6" s="18"/>
      <c r="EG6" s="18"/>
      <c r="EH6" s="18"/>
      <c r="EI6" s="18"/>
      <c r="EJ6" s="18"/>
      <c r="EK6" s="18"/>
      <c r="EL6" s="18"/>
      <c r="EM6" s="18"/>
      <c r="EN6" s="18"/>
      <c r="EO6" s="18"/>
      <c r="EP6" s="18"/>
      <c r="EQ6" s="18"/>
      <c r="ER6" s="18"/>
      <c r="ES6" s="18"/>
      <c r="ET6" s="18"/>
      <c r="EU6" s="18"/>
      <c r="EV6" s="18"/>
      <c r="EW6" s="18"/>
      <c r="EX6" s="18"/>
      <c r="EY6" s="18"/>
      <c r="EZ6" s="18"/>
      <c r="FA6" s="18"/>
      <c r="FB6" s="18"/>
      <c r="FC6" s="18"/>
      <c r="FD6" s="18"/>
      <c r="FE6" s="18"/>
      <c r="FF6" s="18"/>
      <c r="FG6" s="18"/>
      <c r="FH6" s="18"/>
      <c r="FI6" s="18"/>
      <c r="FJ6" s="18"/>
      <c r="FK6" s="18"/>
      <c r="FL6" s="18"/>
      <c r="FM6" s="18"/>
      <c r="FN6" s="18"/>
      <c r="FO6" s="18"/>
      <c r="FP6" s="18"/>
      <c r="FQ6" s="18"/>
      <c r="FR6" s="18"/>
      <c r="FS6" s="18"/>
      <c r="FT6" s="18"/>
      <c r="FU6" s="18"/>
      <c r="FV6" s="18"/>
      <c r="FW6" s="18"/>
      <c r="FX6" s="18"/>
      <c r="FY6" s="18"/>
      <c r="FZ6" s="18"/>
      <c r="GA6" s="18"/>
      <c r="GB6" s="18"/>
      <c r="GC6" s="18"/>
      <c r="GD6" s="18"/>
      <c r="GE6" s="18"/>
      <c r="GF6" s="18"/>
      <c r="GG6" s="18"/>
      <c r="GH6" s="18"/>
      <c r="GI6" s="18"/>
      <c r="GJ6" s="18"/>
      <c r="GK6" s="18"/>
      <c r="GL6" s="18"/>
      <c r="GM6" s="18"/>
      <c r="GN6" s="18"/>
      <c r="GO6" s="18"/>
      <c r="GP6" s="18"/>
      <c r="GQ6" s="18"/>
      <c r="GR6" s="18"/>
      <c r="GS6" s="18"/>
      <c r="GT6" s="18"/>
      <c r="GU6" s="18"/>
      <c r="GV6" s="18"/>
      <c r="GW6" s="18"/>
      <c r="GX6" s="18"/>
      <c r="GY6" s="18"/>
      <c r="GZ6" s="18"/>
      <c r="HA6" s="18"/>
    </row>
    <row r="7" spans="1:209">
      <c r="A7" s="18" t="s">
        <v>3609</v>
      </c>
      <c r="B7" s="18" t="s">
        <v>3609</v>
      </c>
      <c r="C7" s="18" t="s">
        <v>3609</v>
      </c>
      <c r="D7" s="18" t="s">
        <v>3610</v>
      </c>
      <c r="E7" s="18" t="s">
        <v>3611</v>
      </c>
      <c r="F7" s="18" t="s">
        <v>3612</v>
      </c>
      <c r="G7" s="18" t="s">
        <v>3613</v>
      </c>
      <c r="H7" s="18" t="s">
        <v>3610</v>
      </c>
      <c r="I7" s="18" t="s">
        <v>3614</v>
      </c>
      <c r="J7" s="18" t="s">
        <v>3615</v>
      </c>
      <c r="K7" s="18" t="s">
        <v>3616</v>
      </c>
      <c r="L7" s="18" t="s">
        <v>3611</v>
      </c>
      <c r="M7" s="18" t="s">
        <v>3617</v>
      </c>
      <c r="N7" s="18" t="s">
        <v>3618</v>
      </c>
      <c r="O7" s="18" t="s">
        <v>3619</v>
      </c>
      <c r="P7" s="18" t="s">
        <v>3620</v>
      </c>
      <c r="Q7" s="18" t="s">
        <v>3621</v>
      </c>
      <c r="R7" s="18" t="s">
        <v>3622</v>
      </c>
      <c r="S7" s="18" t="s">
        <v>3623</v>
      </c>
      <c r="T7" s="18" t="s">
        <v>3624</v>
      </c>
      <c r="U7" s="18" t="s">
        <v>3625</v>
      </c>
      <c r="V7" s="18" t="s">
        <v>3626</v>
      </c>
      <c r="W7" s="18" t="s">
        <v>3627</v>
      </c>
      <c r="X7" s="39" t="s">
        <v>3628</v>
      </c>
      <c r="Y7" s="18" t="s">
        <v>3629</v>
      </c>
      <c r="Z7" s="18" t="s">
        <v>3630</v>
      </c>
      <c r="AA7" s="18" t="s">
        <v>3631</v>
      </c>
      <c r="AB7" s="18" t="s">
        <v>3632</v>
      </c>
      <c r="AC7" s="18" t="s">
        <v>3633</v>
      </c>
      <c r="AD7" s="18" t="s">
        <v>3616</v>
      </c>
      <c r="AE7" s="18" t="s">
        <v>3621</v>
      </c>
      <c r="AF7" s="18" t="s">
        <v>3634</v>
      </c>
      <c r="AG7" s="18" t="s">
        <v>3635</v>
      </c>
      <c r="AH7" s="18" t="s">
        <v>3636</v>
      </c>
      <c r="AI7" s="18" t="s">
        <v>3637</v>
      </c>
      <c r="AJ7" s="18" t="s">
        <v>3621</v>
      </c>
      <c r="AK7" s="18" t="s">
        <v>3621</v>
      </c>
      <c r="AL7" s="18" t="s">
        <v>3638</v>
      </c>
      <c r="AM7" s="18" t="s">
        <v>3639</v>
      </c>
      <c r="AN7" s="18" t="s">
        <v>3640</v>
      </c>
      <c r="AO7" s="18" t="s">
        <v>3641</v>
      </c>
      <c r="AP7" s="18" t="s">
        <v>3621</v>
      </c>
      <c r="AQ7" s="18" t="s">
        <v>3642</v>
      </c>
      <c r="AR7" s="18" t="s">
        <v>3643</v>
      </c>
      <c r="AS7" s="18" t="s">
        <v>3644</v>
      </c>
      <c r="AT7" s="18" t="s">
        <v>3645</v>
      </c>
      <c r="AU7" s="18" t="s">
        <v>3646</v>
      </c>
      <c r="AV7" s="18" t="s">
        <v>3647</v>
      </c>
      <c r="AW7" s="18" t="s">
        <v>3648</v>
      </c>
      <c r="AX7" s="18" t="s">
        <v>3649</v>
      </c>
      <c r="AY7" s="18" t="s">
        <v>3650</v>
      </c>
      <c r="AZ7" s="18" t="s">
        <v>3651</v>
      </c>
      <c r="BA7" s="18" t="s">
        <v>3652</v>
      </c>
      <c r="BB7" s="18" t="s">
        <v>3653</v>
      </c>
      <c r="BC7" s="18" t="s">
        <v>3654</v>
      </c>
      <c r="BD7" s="18" t="s">
        <v>3655</v>
      </c>
      <c r="BE7" s="18" t="s">
        <v>3656</v>
      </c>
      <c r="BF7" s="18" t="s">
        <v>3657</v>
      </c>
      <c r="BG7" s="18" t="s">
        <v>3658</v>
      </c>
      <c r="BH7" s="18" t="s">
        <v>3659</v>
      </c>
      <c r="BI7" s="18" t="s">
        <v>3644</v>
      </c>
      <c r="BJ7" s="18" t="s">
        <v>3621</v>
      </c>
      <c r="BK7" s="18" t="s">
        <v>3644</v>
      </c>
      <c r="BL7" s="18" t="s">
        <v>3660</v>
      </c>
      <c r="BM7" s="18" t="s">
        <v>3661</v>
      </c>
      <c r="BN7" s="18" t="s">
        <v>3662</v>
      </c>
      <c r="BO7" s="18" t="s">
        <v>3663</v>
      </c>
      <c r="BP7" s="18" t="s">
        <v>3609</v>
      </c>
      <c r="BQ7" s="18" t="s">
        <v>3664</v>
      </c>
      <c r="BR7" s="18" t="s">
        <v>3665</v>
      </c>
      <c r="BS7" s="18" t="s">
        <v>3666</v>
      </c>
      <c r="BT7" s="18" t="s">
        <v>3667</v>
      </c>
      <c r="BU7" s="18" t="s">
        <v>3668</v>
      </c>
      <c r="BV7" s="18" t="s">
        <v>3669</v>
      </c>
      <c r="BW7" s="18" t="s">
        <v>3670</v>
      </c>
      <c r="BX7" s="18" t="s">
        <v>3671</v>
      </c>
      <c r="BY7" s="18" t="s">
        <v>3672</v>
      </c>
      <c r="BZ7" s="18" t="s">
        <v>3673</v>
      </c>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c r="DI7" s="18"/>
      <c r="DJ7" s="18"/>
      <c r="DK7" s="18"/>
      <c r="DL7" s="18"/>
      <c r="DM7" s="18"/>
      <c r="DN7" s="18"/>
      <c r="DO7" s="18"/>
      <c r="DP7" s="18"/>
      <c r="DQ7" s="18"/>
      <c r="DR7" s="18"/>
      <c r="DS7" s="18"/>
      <c r="DT7" s="18"/>
      <c r="DU7" s="18"/>
      <c r="DV7" s="18"/>
      <c r="DW7" s="18"/>
      <c r="DX7" s="18"/>
      <c r="DY7" s="18"/>
      <c r="DZ7" s="18"/>
      <c r="EA7" s="18"/>
      <c r="EB7" s="18"/>
      <c r="EC7" s="18"/>
      <c r="ED7" s="18"/>
      <c r="EE7" s="18"/>
      <c r="EF7" s="18"/>
      <c r="EG7" s="18"/>
      <c r="EH7" s="18"/>
      <c r="EI7" s="18"/>
      <c r="EJ7" s="18"/>
      <c r="EK7" s="18"/>
      <c r="EL7" s="18"/>
      <c r="EM7" s="18"/>
      <c r="EN7" s="18"/>
      <c r="EO7" s="18"/>
      <c r="EP7" s="18"/>
      <c r="EQ7" s="18"/>
      <c r="ER7" s="18"/>
      <c r="ES7" s="18"/>
      <c r="ET7" s="18"/>
      <c r="EU7" s="18"/>
      <c r="EV7" s="18"/>
      <c r="EW7" s="18"/>
      <c r="EX7" s="18"/>
      <c r="EY7" s="18"/>
      <c r="EZ7" s="18"/>
      <c r="FA7" s="18"/>
      <c r="FB7" s="18"/>
      <c r="FC7" s="18"/>
      <c r="FD7" s="18"/>
      <c r="FE7" s="18"/>
      <c r="FF7" s="18"/>
      <c r="FG7" s="18"/>
      <c r="FH7" s="18"/>
      <c r="FI7" s="18"/>
      <c r="FJ7" s="18"/>
      <c r="FK7" s="18"/>
      <c r="FL7" s="18"/>
      <c r="FM7" s="18"/>
      <c r="FN7" s="18"/>
      <c r="FO7" s="18"/>
      <c r="FP7" s="18"/>
      <c r="FQ7" s="18"/>
      <c r="FR7" s="18"/>
      <c r="FS7" s="18"/>
      <c r="FT7" s="18"/>
      <c r="FU7" s="18"/>
      <c r="FV7" s="18"/>
      <c r="FW7" s="18"/>
      <c r="FX7" s="18"/>
      <c r="FY7" s="18"/>
      <c r="FZ7" s="18"/>
      <c r="GA7" s="18"/>
      <c r="GB7" s="18"/>
      <c r="GC7" s="18"/>
      <c r="GD7" s="18"/>
      <c r="GE7" s="18"/>
      <c r="GF7" s="18"/>
      <c r="GG7" s="18"/>
      <c r="GH7" s="18"/>
      <c r="GI7" s="18"/>
      <c r="GJ7" s="18"/>
      <c r="GK7" s="18"/>
      <c r="GL7" s="18"/>
      <c r="GM7" s="18"/>
      <c r="GN7" s="18"/>
      <c r="GO7" s="18"/>
      <c r="GP7" s="18"/>
      <c r="GQ7" s="18"/>
      <c r="GR7" s="18"/>
      <c r="GS7" s="18"/>
      <c r="GT7" s="18"/>
      <c r="GU7" s="18"/>
      <c r="GV7" s="18"/>
      <c r="GW7" s="18"/>
      <c r="GX7" s="18"/>
      <c r="GY7" s="18"/>
      <c r="GZ7" s="18"/>
      <c r="HA7" s="18"/>
    </row>
    <row r="8" spans="1:209">
      <c r="A8" s="18" t="s">
        <v>3674</v>
      </c>
      <c r="B8" s="18" t="s">
        <v>3674</v>
      </c>
      <c r="C8" s="18" t="s">
        <v>3675</v>
      </c>
      <c r="D8" s="18" t="s">
        <v>3676</v>
      </c>
      <c r="E8" s="18" t="s">
        <v>3677</v>
      </c>
      <c r="F8" s="18" t="s">
        <v>3678</v>
      </c>
      <c r="G8" s="18" t="s">
        <v>3679</v>
      </c>
      <c r="H8" s="18" t="s">
        <v>3676</v>
      </c>
      <c r="I8" s="18" t="s">
        <v>3680</v>
      </c>
      <c r="J8" s="18" t="s">
        <v>3681</v>
      </c>
      <c r="K8" s="18" t="s">
        <v>3682</v>
      </c>
      <c r="L8" s="18" t="s">
        <v>3677</v>
      </c>
      <c r="M8" s="18" t="s">
        <v>3683</v>
      </c>
      <c r="N8" s="18" t="s">
        <v>3683</v>
      </c>
      <c r="O8" s="18" t="s">
        <v>3684</v>
      </c>
      <c r="P8" s="18" t="s">
        <v>3685</v>
      </c>
      <c r="Q8" s="18" t="s">
        <v>3686</v>
      </c>
      <c r="R8" s="18" t="s">
        <v>3687</v>
      </c>
      <c r="S8" s="18" t="s">
        <v>3688</v>
      </c>
      <c r="T8" s="18" t="s">
        <v>3689</v>
      </c>
      <c r="U8" s="18" t="s">
        <v>3690</v>
      </c>
      <c r="V8" s="18" t="s">
        <v>3691</v>
      </c>
      <c r="W8" s="18" t="s">
        <v>3692</v>
      </c>
      <c r="X8" s="39" t="s">
        <v>3693</v>
      </c>
      <c r="Y8" s="18" t="s">
        <v>3694</v>
      </c>
      <c r="Z8" s="18" t="s">
        <v>3695</v>
      </c>
      <c r="AA8" s="18" t="s">
        <v>3696</v>
      </c>
      <c r="AB8" s="18" t="s">
        <v>3697</v>
      </c>
      <c r="AC8" s="18" t="s">
        <v>3676</v>
      </c>
      <c r="AD8" s="18" t="s">
        <v>3698</v>
      </c>
      <c r="AE8" s="18" t="s">
        <v>3699</v>
      </c>
      <c r="AF8" s="18" t="s">
        <v>3700</v>
      </c>
      <c r="AG8" s="18" t="s">
        <v>3701</v>
      </c>
      <c r="AH8" s="18" t="s">
        <v>3702</v>
      </c>
      <c r="AI8" s="18" t="s">
        <v>3703</v>
      </c>
      <c r="AJ8" s="18" t="s">
        <v>3704</v>
      </c>
      <c r="AK8" s="18" t="s">
        <v>3704</v>
      </c>
      <c r="AL8" s="18" t="s">
        <v>3705</v>
      </c>
      <c r="AM8" s="18" t="s">
        <v>3706</v>
      </c>
      <c r="AN8" s="18" t="s">
        <v>3707</v>
      </c>
      <c r="AO8" s="18" t="s">
        <v>3708</v>
      </c>
      <c r="AP8" s="18" t="s">
        <v>3709</v>
      </c>
      <c r="AQ8" s="18" t="s">
        <v>3710</v>
      </c>
      <c r="AR8" s="18" t="s">
        <v>3711</v>
      </c>
      <c r="AS8" s="18" t="s">
        <v>3676</v>
      </c>
      <c r="AT8" s="18" t="s">
        <v>3712</v>
      </c>
      <c r="AU8" s="18" t="s">
        <v>3713</v>
      </c>
      <c r="AV8" s="18" t="s">
        <v>3714</v>
      </c>
      <c r="AW8" s="18" t="s">
        <v>3715</v>
      </c>
      <c r="AX8" s="18" t="s">
        <v>3716</v>
      </c>
      <c r="AY8" s="18" t="s">
        <v>3717</v>
      </c>
      <c r="AZ8" s="18" t="s">
        <v>3718</v>
      </c>
      <c r="BA8" s="18" t="s">
        <v>3719</v>
      </c>
      <c r="BB8" s="18" t="s">
        <v>3720</v>
      </c>
      <c r="BC8" s="18" t="s">
        <v>3721</v>
      </c>
      <c r="BD8" s="18" t="s">
        <v>3722</v>
      </c>
      <c r="BE8" s="18" t="s">
        <v>3723</v>
      </c>
      <c r="BF8" s="18" t="s">
        <v>3724</v>
      </c>
      <c r="BG8" s="18" t="s">
        <v>3725</v>
      </c>
      <c r="BH8" s="18" t="s">
        <v>3726</v>
      </c>
      <c r="BI8" s="18" t="s">
        <v>3676</v>
      </c>
      <c r="BJ8" s="18" t="s">
        <v>3704</v>
      </c>
      <c r="BK8" s="18" t="s">
        <v>3676</v>
      </c>
      <c r="BL8" s="18" t="s">
        <v>3727</v>
      </c>
      <c r="BM8" s="18" t="s">
        <v>3728</v>
      </c>
      <c r="BN8" s="18" t="s">
        <v>3729</v>
      </c>
      <c r="BO8" s="18" t="s">
        <v>3730</v>
      </c>
      <c r="BP8" s="18" t="s">
        <v>3674</v>
      </c>
      <c r="BQ8" s="18" t="s">
        <v>3731</v>
      </c>
      <c r="BR8" s="18" t="s">
        <v>3732</v>
      </c>
      <c r="BS8" s="18" t="s">
        <v>3733</v>
      </c>
      <c r="BT8" s="18" t="s">
        <v>3734</v>
      </c>
      <c r="BU8" s="18" t="s">
        <v>3735</v>
      </c>
      <c r="BV8" s="18" t="s">
        <v>3736</v>
      </c>
      <c r="BW8" s="18" t="s">
        <v>3737</v>
      </c>
      <c r="BX8" s="18" t="s">
        <v>3738</v>
      </c>
      <c r="BY8" s="18" t="s">
        <v>3739</v>
      </c>
      <c r="BZ8" s="18" t="s">
        <v>3740</v>
      </c>
      <c r="CA8" s="18"/>
      <c r="CB8" s="18"/>
      <c r="CC8" s="18"/>
      <c r="CD8" s="18"/>
      <c r="CE8" s="18"/>
      <c r="CF8" s="18"/>
      <c r="CG8" s="18"/>
      <c r="CH8" s="18"/>
      <c r="CI8" s="18"/>
      <c r="CJ8" s="18"/>
      <c r="CK8" s="18"/>
      <c r="CL8" s="18"/>
      <c r="CM8" s="18"/>
      <c r="CN8" s="18"/>
      <c r="CO8" s="18"/>
      <c r="CP8" s="18"/>
      <c r="CQ8" s="18"/>
      <c r="CR8" s="18"/>
      <c r="CS8" s="18"/>
      <c r="CT8" s="18"/>
      <c r="CU8" s="18"/>
      <c r="CV8" s="18"/>
      <c r="CW8" s="18"/>
      <c r="CX8" s="18"/>
      <c r="CY8" s="18"/>
      <c r="CZ8" s="18"/>
      <c r="DA8" s="18"/>
      <c r="DB8" s="18"/>
      <c r="DC8" s="18"/>
      <c r="DD8" s="18"/>
      <c r="DE8" s="18"/>
      <c r="DF8" s="18"/>
      <c r="DG8" s="18"/>
      <c r="DH8" s="18"/>
      <c r="DI8" s="18"/>
      <c r="DJ8" s="18"/>
      <c r="DK8" s="18"/>
      <c r="DL8" s="18"/>
      <c r="DM8" s="18"/>
      <c r="DN8" s="18"/>
      <c r="DO8" s="18"/>
      <c r="DP8" s="18"/>
      <c r="DQ8" s="18"/>
      <c r="DR8" s="18"/>
      <c r="DS8" s="18"/>
      <c r="DT8" s="18"/>
      <c r="DU8" s="18"/>
      <c r="DV8" s="18"/>
      <c r="DW8" s="18"/>
      <c r="DX8" s="18"/>
      <c r="DY8" s="18"/>
      <c r="DZ8" s="18"/>
      <c r="EA8" s="18"/>
      <c r="EB8" s="18"/>
      <c r="EC8" s="18"/>
      <c r="ED8" s="18"/>
      <c r="EE8" s="18"/>
      <c r="EF8" s="18"/>
      <c r="EG8" s="18"/>
      <c r="EH8" s="18"/>
      <c r="EI8" s="18"/>
      <c r="EJ8" s="18"/>
      <c r="EK8" s="18"/>
      <c r="EL8" s="18"/>
      <c r="EM8" s="18"/>
      <c r="EN8" s="18"/>
      <c r="EO8" s="18"/>
      <c r="EP8" s="18"/>
      <c r="EQ8" s="18"/>
      <c r="ER8" s="18"/>
      <c r="ES8" s="18"/>
      <c r="ET8" s="18"/>
      <c r="EU8" s="18"/>
      <c r="EV8" s="18"/>
      <c r="EW8" s="18"/>
      <c r="EX8" s="18"/>
      <c r="EY8" s="18"/>
      <c r="EZ8" s="18"/>
      <c r="FA8" s="18"/>
      <c r="FB8" s="18"/>
      <c r="FC8" s="18"/>
      <c r="FD8" s="18"/>
      <c r="FE8" s="18"/>
      <c r="FF8" s="18"/>
      <c r="FG8" s="18"/>
      <c r="FH8" s="18"/>
      <c r="FI8" s="18"/>
      <c r="FJ8" s="18"/>
      <c r="FK8" s="18"/>
      <c r="FL8" s="18"/>
      <c r="FM8" s="18"/>
      <c r="FN8" s="18"/>
      <c r="FO8" s="18"/>
      <c r="FP8" s="18"/>
      <c r="FQ8" s="18"/>
      <c r="FR8" s="18"/>
      <c r="FS8" s="18"/>
      <c r="FT8" s="18"/>
      <c r="FU8" s="18"/>
      <c r="FV8" s="18"/>
      <c r="FW8" s="18"/>
      <c r="FX8" s="18"/>
      <c r="FY8" s="18"/>
      <c r="FZ8" s="18"/>
      <c r="GA8" s="18"/>
      <c r="GB8" s="18"/>
      <c r="GC8" s="18"/>
      <c r="GD8" s="18"/>
      <c r="GE8" s="18"/>
      <c r="GF8" s="18"/>
      <c r="GG8" s="18"/>
      <c r="GH8" s="18"/>
      <c r="GI8" s="18"/>
      <c r="GJ8" s="18"/>
      <c r="GK8" s="18"/>
      <c r="GL8" s="18"/>
      <c r="GM8" s="18"/>
      <c r="GN8" s="18"/>
      <c r="GO8" s="18"/>
      <c r="GP8" s="18"/>
      <c r="GQ8" s="18"/>
      <c r="GR8" s="18"/>
      <c r="GS8" s="18"/>
      <c r="GT8" s="18"/>
      <c r="GU8" s="18"/>
      <c r="GV8" s="18"/>
      <c r="GW8" s="18"/>
      <c r="GX8" s="18"/>
      <c r="GY8" s="18"/>
      <c r="GZ8" s="18"/>
      <c r="HA8" s="18"/>
    </row>
    <row r="9" spans="1:209">
      <c r="A9" s="18" t="s">
        <v>3741</v>
      </c>
      <c r="B9" s="18" t="s">
        <v>3741</v>
      </c>
      <c r="C9" s="18" t="s">
        <v>3742</v>
      </c>
      <c r="D9" s="18" t="s">
        <v>3743</v>
      </c>
      <c r="E9" s="18" t="s">
        <v>3744</v>
      </c>
      <c r="F9" s="18" t="s">
        <v>3745</v>
      </c>
      <c r="G9" s="18" t="s">
        <v>3746</v>
      </c>
      <c r="H9" s="18" t="s">
        <v>3743</v>
      </c>
      <c r="I9" s="18" t="s">
        <v>3741</v>
      </c>
      <c r="J9" s="18" t="s">
        <v>3747</v>
      </c>
      <c r="K9" s="18" t="s">
        <v>3745</v>
      </c>
      <c r="L9" s="18" t="s">
        <v>3744</v>
      </c>
      <c r="M9" s="18" t="s">
        <v>3742</v>
      </c>
      <c r="N9" s="18" t="s">
        <v>3745</v>
      </c>
      <c r="O9" s="18" t="s">
        <v>3748</v>
      </c>
      <c r="P9" s="18" t="s">
        <v>3749</v>
      </c>
      <c r="Q9" s="18" t="s">
        <v>3745</v>
      </c>
      <c r="R9" s="18" t="s">
        <v>3750</v>
      </c>
      <c r="S9" s="18" t="s">
        <v>3751</v>
      </c>
      <c r="T9" s="18" t="s">
        <v>3752</v>
      </c>
      <c r="U9" s="18" t="s">
        <v>3753</v>
      </c>
      <c r="V9" s="18" t="s">
        <v>3754</v>
      </c>
      <c r="W9" s="18" t="s">
        <v>3755</v>
      </c>
      <c r="X9" s="39" t="s">
        <v>3756</v>
      </c>
      <c r="Y9" s="18" t="s">
        <v>3757</v>
      </c>
      <c r="Z9" s="18" t="s">
        <v>3758</v>
      </c>
      <c r="AA9" s="18" t="s">
        <v>3759</v>
      </c>
      <c r="AB9" s="18" t="s">
        <v>3760</v>
      </c>
      <c r="AC9" s="18" t="s">
        <v>3743</v>
      </c>
      <c r="AD9" s="18" t="s">
        <v>3745</v>
      </c>
      <c r="AE9" s="18" t="s">
        <v>3745</v>
      </c>
      <c r="AF9" s="18" t="s">
        <v>3761</v>
      </c>
      <c r="AG9" s="18" t="s">
        <v>3762</v>
      </c>
      <c r="AH9" s="18" t="s">
        <v>3763</v>
      </c>
      <c r="AI9" s="18" t="s">
        <v>3764</v>
      </c>
      <c r="AJ9" s="18" t="s">
        <v>3745</v>
      </c>
      <c r="AK9" s="18" t="s">
        <v>3745</v>
      </c>
      <c r="AL9" s="18" t="s">
        <v>3765</v>
      </c>
      <c r="AM9" s="18" t="s">
        <v>3766</v>
      </c>
      <c r="AN9" s="18" t="s">
        <v>3767</v>
      </c>
      <c r="AO9" s="18" t="s">
        <v>3768</v>
      </c>
      <c r="AP9" s="18" t="s">
        <v>3745</v>
      </c>
      <c r="AQ9" s="18" t="s">
        <v>3769</v>
      </c>
      <c r="AR9" s="18" t="s">
        <v>3770</v>
      </c>
      <c r="AS9" s="18" t="s">
        <v>3741</v>
      </c>
      <c r="AT9" s="18" t="s">
        <v>3771</v>
      </c>
      <c r="AU9" s="18" t="s">
        <v>3772</v>
      </c>
      <c r="AV9" s="18" t="s">
        <v>3773</v>
      </c>
      <c r="AW9" s="18" t="s">
        <v>3774</v>
      </c>
      <c r="AX9" s="18" t="s">
        <v>3775</v>
      </c>
      <c r="AY9" s="18" t="s">
        <v>3776</v>
      </c>
      <c r="AZ9" s="18" t="s">
        <v>3777</v>
      </c>
      <c r="BA9" s="18" t="s">
        <v>3778</v>
      </c>
      <c r="BB9" s="18" t="s">
        <v>3779</v>
      </c>
      <c r="BC9" s="18" t="s">
        <v>3780</v>
      </c>
      <c r="BD9" s="18" t="s">
        <v>3781</v>
      </c>
      <c r="BE9" s="18" t="s">
        <v>3782</v>
      </c>
      <c r="BF9" s="18" t="s">
        <v>3783</v>
      </c>
      <c r="BG9" s="18" t="s">
        <v>3784</v>
      </c>
      <c r="BH9" s="18" t="s">
        <v>3785</v>
      </c>
      <c r="BI9" s="18" t="s">
        <v>3741</v>
      </c>
      <c r="BJ9" s="18" t="s">
        <v>3745</v>
      </c>
      <c r="BK9" s="18" t="s">
        <v>3741</v>
      </c>
      <c r="BL9" s="18" t="s">
        <v>3745</v>
      </c>
      <c r="BM9" s="18" t="s">
        <v>3786</v>
      </c>
      <c r="BN9" s="18" t="s">
        <v>3787</v>
      </c>
      <c r="BO9" s="18" t="s">
        <v>3788</v>
      </c>
      <c r="BP9" s="18" t="s">
        <v>3741</v>
      </c>
      <c r="BQ9" s="18" t="s">
        <v>3789</v>
      </c>
      <c r="BR9" s="18" t="s">
        <v>3773</v>
      </c>
      <c r="BS9" s="18" t="s">
        <v>3790</v>
      </c>
      <c r="BT9" s="18" t="s">
        <v>3791</v>
      </c>
      <c r="BU9" s="18" t="s">
        <v>3792</v>
      </c>
      <c r="BV9" s="18" t="s">
        <v>3793</v>
      </c>
      <c r="BW9" s="18" t="s">
        <v>3794</v>
      </c>
      <c r="BX9" s="18" t="s">
        <v>3795</v>
      </c>
      <c r="BY9" s="18" t="s">
        <v>3796</v>
      </c>
      <c r="BZ9" s="18" t="s">
        <v>3797</v>
      </c>
      <c r="CA9" s="18"/>
      <c r="CB9" s="18"/>
      <c r="CC9" s="18"/>
      <c r="CD9" s="18"/>
      <c r="CE9" s="18"/>
      <c r="CF9" s="18"/>
      <c r="CG9" s="18"/>
      <c r="CH9" s="18"/>
      <c r="CI9" s="18"/>
      <c r="CJ9" s="18"/>
      <c r="CK9" s="18"/>
      <c r="CL9" s="18"/>
      <c r="CM9" s="18"/>
      <c r="CN9" s="18"/>
      <c r="CO9" s="18"/>
      <c r="CP9" s="18"/>
      <c r="CQ9" s="18"/>
      <c r="CR9" s="18"/>
      <c r="CS9" s="18"/>
      <c r="CT9" s="18"/>
      <c r="CU9" s="18"/>
      <c r="CV9" s="18"/>
      <c r="CW9" s="18"/>
      <c r="CX9" s="18"/>
      <c r="CY9" s="18"/>
      <c r="CZ9" s="18"/>
      <c r="DA9" s="18"/>
      <c r="DB9" s="18"/>
      <c r="DC9" s="18"/>
      <c r="DD9" s="18"/>
      <c r="DE9" s="18"/>
      <c r="DF9" s="18"/>
      <c r="DG9" s="18"/>
      <c r="DH9" s="18"/>
      <c r="DI9" s="18"/>
      <c r="DJ9" s="18"/>
      <c r="DK9" s="18"/>
      <c r="DL9" s="18"/>
      <c r="DM9" s="18"/>
      <c r="DN9" s="18"/>
      <c r="DO9" s="18"/>
      <c r="DP9" s="18"/>
      <c r="DQ9" s="18"/>
      <c r="DR9" s="18"/>
      <c r="DS9" s="18"/>
      <c r="DT9" s="18"/>
      <c r="DU9" s="18"/>
      <c r="DV9" s="18"/>
      <c r="DW9" s="18"/>
      <c r="DX9" s="18"/>
      <c r="DY9" s="18"/>
      <c r="DZ9" s="18"/>
      <c r="EA9" s="18"/>
      <c r="EB9" s="18"/>
      <c r="EC9" s="18"/>
      <c r="ED9" s="18"/>
      <c r="EE9" s="18"/>
      <c r="EF9" s="18"/>
      <c r="EG9" s="18"/>
      <c r="EH9" s="18"/>
      <c r="EI9" s="18"/>
      <c r="EJ9" s="18"/>
      <c r="EK9" s="18"/>
      <c r="EL9" s="18"/>
      <c r="EM9" s="18"/>
      <c r="EN9" s="18"/>
      <c r="EO9" s="18"/>
      <c r="EP9" s="18"/>
      <c r="EQ9" s="18"/>
      <c r="ER9" s="18"/>
      <c r="ES9" s="18"/>
      <c r="ET9" s="18"/>
      <c r="EU9" s="18"/>
      <c r="EV9" s="18"/>
      <c r="EW9" s="18"/>
      <c r="EX9" s="18"/>
      <c r="EY9" s="18"/>
      <c r="EZ9" s="18"/>
      <c r="FA9" s="18"/>
      <c r="FB9" s="18"/>
      <c r="FC9" s="18"/>
      <c r="FD9" s="18"/>
      <c r="FE9" s="18"/>
      <c r="FF9" s="18"/>
      <c r="FG9" s="18"/>
      <c r="FH9" s="18"/>
      <c r="FI9" s="18"/>
      <c r="FJ9" s="18"/>
      <c r="FK9" s="18"/>
      <c r="FL9" s="18"/>
      <c r="FM9" s="18"/>
      <c r="FN9" s="18"/>
      <c r="FO9" s="18"/>
      <c r="FP9" s="18"/>
      <c r="FQ9" s="18"/>
      <c r="FR9" s="18"/>
      <c r="FS9" s="18"/>
      <c r="FT9" s="18"/>
      <c r="FU9" s="18"/>
      <c r="FV9" s="18"/>
      <c r="FW9" s="18"/>
      <c r="FX9" s="18"/>
      <c r="FY9" s="18"/>
      <c r="FZ9" s="18"/>
      <c r="GA9" s="18"/>
      <c r="GB9" s="18"/>
      <c r="GC9" s="18"/>
      <c r="GD9" s="18"/>
      <c r="GE9" s="18"/>
      <c r="GF9" s="18"/>
      <c r="GG9" s="18"/>
      <c r="GH9" s="18"/>
      <c r="GI9" s="18"/>
      <c r="GJ9" s="18"/>
      <c r="GK9" s="18"/>
      <c r="GL9" s="18"/>
      <c r="GM9" s="18"/>
      <c r="GN9" s="18"/>
      <c r="GO9" s="18"/>
      <c r="GP9" s="18"/>
      <c r="GQ9" s="18"/>
      <c r="GR9" s="18"/>
      <c r="GS9" s="18"/>
      <c r="GT9" s="18"/>
      <c r="GU9" s="18"/>
      <c r="GV9" s="18"/>
      <c r="GW9" s="18"/>
      <c r="GX9" s="18"/>
      <c r="GY9" s="18"/>
      <c r="GZ9" s="18"/>
      <c r="HA9" s="18"/>
    </row>
    <row r="10" spans="1:209">
      <c r="A10" s="18" t="s">
        <v>3798</v>
      </c>
      <c r="B10" s="18" t="s">
        <v>3798</v>
      </c>
      <c r="C10" s="18" t="s">
        <v>3798</v>
      </c>
      <c r="D10" s="18" t="s">
        <v>3799</v>
      </c>
      <c r="E10" s="18" t="s">
        <v>3800</v>
      </c>
      <c r="F10" s="18" t="s">
        <v>3801</v>
      </c>
      <c r="G10" s="18" t="s">
        <v>3802</v>
      </c>
      <c r="H10" s="18" t="s">
        <v>3799</v>
      </c>
      <c r="I10" s="18" t="s">
        <v>3800</v>
      </c>
      <c r="J10" s="18" t="s">
        <v>3803</v>
      </c>
      <c r="K10" s="18" t="s">
        <v>3804</v>
      </c>
      <c r="L10" s="18" t="s">
        <v>3800</v>
      </c>
      <c r="M10" s="18" t="s">
        <v>3805</v>
      </c>
      <c r="N10" s="18" t="s">
        <v>3806</v>
      </c>
      <c r="O10" s="18" t="s">
        <v>3807</v>
      </c>
      <c r="P10" s="18" t="s">
        <v>3808</v>
      </c>
      <c r="Q10" s="18" t="s">
        <v>3809</v>
      </c>
      <c r="R10" s="18" t="s">
        <v>3810</v>
      </c>
      <c r="S10" s="18" t="s">
        <v>3811</v>
      </c>
      <c r="T10" s="18" t="s">
        <v>3812</v>
      </c>
      <c r="U10" s="18" t="s">
        <v>3813</v>
      </c>
      <c r="V10" s="18" t="s">
        <v>3814</v>
      </c>
      <c r="W10" s="18" t="s">
        <v>3815</v>
      </c>
      <c r="X10" s="39" t="s">
        <v>3816</v>
      </c>
      <c r="Y10" s="18" t="s">
        <v>3817</v>
      </c>
      <c r="Z10" s="18" t="s">
        <v>3818</v>
      </c>
      <c r="AA10" s="18" t="s">
        <v>3819</v>
      </c>
      <c r="AB10" s="18" t="s">
        <v>3820</v>
      </c>
      <c r="AC10" s="18" t="s">
        <v>3821</v>
      </c>
      <c r="AD10" s="18" t="s">
        <v>3822</v>
      </c>
      <c r="AE10" s="18" t="s">
        <v>3822</v>
      </c>
      <c r="AF10" s="18" t="s">
        <v>3823</v>
      </c>
      <c r="AG10" s="18" t="s">
        <v>3824</v>
      </c>
      <c r="AH10" s="18" t="s">
        <v>3763</v>
      </c>
      <c r="AI10" s="18" t="s">
        <v>3825</v>
      </c>
      <c r="AJ10" s="18" t="s">
        <v>3806</v>
      </c>
      <c r="AK10" s="18" t="s">
        <v>3806</v>
      </c>
      <c r="AL10" s="18" t="s">
        <v>3826</v>
      </c>
      <c r="AM10" s="18" t="s">
        <v>3827</v>
      </c>
      <c r="AN10" s="18" t="s">
        <v>3828</v>
      </c>
      <c r="AO10" s="18" t="s">
        <v>3829</v>
      </c>
      <c r="AP10" s="18" t="s">
        <v>3822</v>
      </c>
      <c r="AQ10" s="18" t="s">
        <v>3830</v>
      </c>
      <c r="AR10" s="18" t="s">
        <v>3831</v>
      </c>
      <c r="AS10" s="18" t="s">
        <v>3832</v>
      </c>
      <c r="AT10" s="18" t="s">
        <v>3833</v>
      </c>
      <c r="AU10" s="18" t="s">
        <v>3834</v>
      </c>
      <c r="AV10" s="18" t="s">
        <v>3835</v>
      </c>
      <c r="AW10" s="18" t="s">
        <v>3836</v>
      </c>
      <c r="AX10" s="18" t="s">
        <v>3837</v>
      </c>
      <c r="AY10" s="18" t="s">
        <v>3838</v>
      </c>
      <c r="AZ10" s="18" t="s">
        <v>3839</v>
      </c>
      <c r="BA10" s="18" t="s">
        <v>3840</v>
      </c>
      <c r="BB10" s="18" t="s">
        <v>3841</v>
      </c>
      <c r="BC10" s="18" t="s">
        <v>3842</v>
      </c>
      <c r="BD10" s="18" t="s">
        <v>3843</v>
      </c>
      <c r="BE10" s="18" t="s">
        <v>3844</v>
      </c>
      <c r="BF10" s="18" t="s">
        <v>3844</v>
      </c>
      <c r="BG10" s="18" t="s">
        <v>3845</v>
      </c>
      <c r="BH10" s="18" t="s">
        <v>3846</v>
      </c>
      <c r="BI10" s="18" t="s">
        <v>3832</v>
      </c>
      <c r="BJ10" s="18" t="s">
        <v>3806</v>
      </c>
      <c r="BK10" s="18" t="s">
        <v>3832</v>
      </c>
      <c r="BL10" s="18" t="s">
        <v>3847</v>
      </c>
      <c r="BM10" s="18" t="s">
        <v>3848</v>
      </c>
      <c r="BN10" s="18" t="s">
        <v>3849</v>
      </c>
      <c r="BO10" s="18" t="s">
        <v>3850</v>
      </c>
      <c r="BP10" s="18" t="s">
        <v>3798</v>
      </c>
      <c r="BQ10" s="18" t="s">
        <v>3851</v>
      </c>
      <c r="BR10" s="18" t="s">
        <v>3852</v>
      </c>
      <c r="BS10" s="18" t="s">
        <v>3853</v>
      </c>
      <c r="BT10" s="18" t="s">
        <v>3854</v>
      </c>
      <c r="BU10" s="18" t="s">
        <v>3855</v>
      </c>
      <c r="BV10" s="18" t="s">
        <v>3856</v>
      </c>
      <c r="BW10" s="18" t="s">
        <v>3857</v>
      </c>
      <c r="BX10" s="18" t="s">
        <v>3858</v>
      </c>
      <c r="BY10" s="18" t="s">
        <v>3859</v>
      </c>
      <c r="BZ10" s="18" t="s">
        <v>3860</v>
      </c>
      <c r="CA10" s="18"/>
      <c r="CB10" s="18"/>
      <c r="CC10" s="18"/>
      <c r="CD10" s="18"/>
      <c r="CE10" s="18"/>
      <c r="CF10" s="18"/>
      <c r="CG10" s="18"/>
      <c r="CH10" s="18"/>
      <c r="CI10" s="18"/>
      <c r="CJ10" s="18"/>
      <c r="CK10" s="18"/>
      <c r="CL10" s="18"/>
      <c r="CM10" s="18"/>
      <c r="CN10" s="18"/>
      <c r="CO10" s="18"/>
      <c r="CP10" s="18"/>
      <c r="CQ10" s="18"/>
      <c r="CR10" s="18"/>
      <c r="CS10" s="18"/>
      <c r="CT10" s="18"/>
      <c r="CU10" s="18"/>
      <c r="CV10" s="18"/>
      <c r="CW10" s="18"/>
      <c r="CX10" s="18"/>
      <c r="CY10" s="18"/>
      <c r="CZ10" s="18"/>
      <c r="DA10" s="18"/>
      <c r="DB10" s="18"/>
      <c r="DC10" s="18"/>
      <c r="DD10" s="18"/>
      <c r="DE10" s="18"/>
      <c r="DF10" s="18"/>
      <c r="DG10" s="18"/>
      <c r="DH10" s="18"/>
      <c r="DI10" s="18"/>
      <c r="DJ10" s="18"/>
      <c r="DK10" s="18"/>
      <c r="DL10" s="18"/>
      <c r="DM10" s="18"/>
      <c r="DN10" s="18"/>
      <c r="DO10" s="18"/>
      <c r="DP10" s="18"/>
      <c r="DQ10" s="18"/>
      <c r="DR10" s="18"/>
      <c r="DS10" s="18"/>
      <c r="DT10" s="18"/>
      <c r="DU10" s="18"/>
      <c r="DV10" s="18"/>
      <c r="DW10" s="18"/>
      <c r="DX10" s="18"/>
      <c r="DY10" s="18"/>
      <c r="DZ10" s="18"/>
      <c r="EA10" s="18"/>
      <c r="EB10" s="18"/>
      <c r="EC10" s="18"/>
      <c r="ED10" s="18"/>
      <c r="EE10" s="18"/>
      <c r="EF10" s="18"/>
      <c r="EG10" s="18"/>
      <c r="EH10" s="18"/>
      <c r="EI10" s="18"/>
      <c r="EJ10" s="18"/>
      <c r="EK10" s="18"/>
      <c r="EL10" s="18"/>
      <c r="EM10" s="18"/>
      <c r="EN10" s="18"/>
      <c r="EO10" s="18"/>
      <c r="EP10" s="18"/>
      <c r="EQ10" s="18"/>
      <c r="ER10" s="18"/>
      <c r="ES10" s="18"/>
      <c r="ET10" s="18"/>
      <c r="EU10" s="18"/>
      <c r="EV10" s="18"/>
      <c r="EW10" s="18"/>
      <c r="EX10" s="18"/>
      <c r="EY10" s="18"/>
      <c r="EZ10" s="18"/>
      <c r="FA10" s="18"/>
      <c r="FB10" s="18"/>
      <c r="FC10" s="18"/>
      <c r="FD10" s="18"/>
      <c r="FE10" s="18"/>
      <c r="FF10" s="18"/>
      <c r="FG10" s="18"/>
      <c r="FH10" s="18"/>
      <c r="FI10" s="18"/>
      <c r="FJ10" s="18"/>
      <c r="FK10" s="18"/>
      <c r="FL10" s="18"/>
      <c r="FM10" s="18"/>
      <c r="FN10" s="18"/>
      <c r="FO10" s="18"/>
      <c r="FP10" s="18"/>
      <c r="FQ10" s="18"/>
      <c r="FR10" s="18"/>
      <c r="FS10" s="18"/>
      <c r="FT10" s="18"/>
      <c r="FU10" s="18"/>
      <c r="FV10" s="18"/>
      <c r="FW10" s="18"/>
      <c r="FX10" s="18"/>
      <c r="FY10" s="18"/>
      <c r="FZ10" s="18"/>
      <c r="GA10" s="18"/>
      <c r="GB10" s="18"/>
      <c r="GC10" s="18"/>
      <c r="GD10" s="18"/>
      <c r="GE10" s="18"/>
      <c r="GF10" s="18"/>
      <c r="GG10" s="18"/>
      <c r="GH10" s="18"/>
      <c r="GI10" s="18"/>
      <c r="GJ10" s="18"/>
      <c r="GK10" s="18"/>
      <c r="GL10" s="18"/>
      <c r="GM10" s="18"/>
      <c r="GN10" s="18"/>
      <c r="GO10" s="18"/>
      <c r="GP10" s="18"/>
      <c r="GQ10" s="18"/>
      <c r="GR10" s="18"/>
      <c r="GS10" s="18"/>
      <c r="GT10" s="18"/>
      <c r="GU10" s="18"/>
      <c r="GV10" s="18"/>
      <c r="GW10" s="18"/>
      <c r="GX10" s="18"/>
      <c r="GY10" s="18"/>
      <c r="GZ10" s="18"/>
      <c r="HA10" s="18"/>
    </row>
    <row r="11" spans="1:209">
      <c r="A11" s="18" t="s">
        <v>3861</v>
      </c>
      <c r="B11" s="18" t="s">
        <v>3861</v>
      </c>
      <c r="C11" s="18" t="s">
        <v>3861</v>
      </c>
      <c r="D11" s="18" t="s">
        <v>3862</v>
      </c>
      <c r="E11" s="18" t="s">
        <v>3863</v>
      </c>
      <c r="F11" s="18" t="s">
        <v>3864</v>
      </c>
      <c r="G11" s="18" t="s">
        <v>3865</v>
      </c>
      <c r="H11" s="18" t="s">
        <v>3862</v>
      </c>
      <c r="I11" s="18" t="s">
        <v>3866</v>
      </c>
      <c r="J11" s="18" t="s">
        <v>3867</v>
      </c>
      <c r="K11" s="18" t="s">
        <v>3868</v>
      </c>
      <c r="L11" s="18" t="s">
        <v>3863</v>
      </c>
      <c r="M11" s="18" t="s">
        <v>3869</v>
      </c>
      <c r="N11" s="18" t="s">
        <v>3870</v>
      </c>
      <c r="O11" s="18" t="s">
        <v>3871</v>
      </c>
      <c r="P11" s="18" t="s">
        <v>3872</v>
      </c>
      <c r="Q11" s="18" t="s">
        <v>3873</v>
      </c>
      <c r="R11" s="18" t="s">
        <v>3874</v>
      </c>
      <c r="S11" s="18" t="s">
        <v>3875</v>
      </c>
      <c r="T11" s="18" t="s">
        <v>3876</v>
      </c>
      <c r="U11" s="18" t="s">
        <v>3877</v>
      </c>
      <c r="V11" s="18" t="s">
        <v>3878</v>
      </c>
      <c r="W11" s="18" t="s">
        <v>3879</v>
      </c>
      <c r="X11" s="39" t="s">
        <v>3880</v>
      </c>
      <c r="Y11" s="18" t="s">
        <v>3881</v>
      </c>
      <c r="Z11" s="18" t="s">
        <v>3882</v>
      </c>
      <c r="AA11" s="18" t="s">
        <v>3883</v>
      </c>
      <c r="AB11" s="18" t="s">
        <v>3884</v>
      </c>
      <c r="AC11" s="18" t="s">
        <v>3885</v>
      </c>
      <c r="AD11" s="18" t="s">
        <v>3873</v>
      </c>
      <c r="AE11" s="18" t="s">
        <v>3886</v>
      </c>
      <c r="AF11" s="18" t="s">
        <v>3887</v>
      </c>
      <c r="AG11" s="18" t="s">
        <v>3888</v>
      </c>
      <c r="AH11" s="18" t="s">
        <v>3889</v>
      </c>
      <c r="AI11" s="18" t="s">
        <v>3890</v>
      </c>
      <c r="AJ11" s="18" t="s">
        <v>3886</v>
      </c>
      <c r="AK11" s="18" t="s">
        <v>3886</v>
      </c>
      <c r="AL11" s="18" t="s">
        <v>3891</v>
      </c>
      <c r="AM11" s="18" t="s">
        <v>3892</v>
      </c>
      <c r="AN11" s="18" t="s">
        <v>3893</v>
      </c>
      <c r="AO11" s="18" t="s">
        <v>3894</v>
      </c>
      <c r="AP11" s="18" t="s">
        <v>3895</v>
      </c>
      <c r="AQ11" s="18" t="s">
        <v>3896</v>
      </c>
      <c r="AR11" s="18" t="s">
        <v>3897</v>
      </c>
      <c r="AS11" s="18" t="s">
        <v>3898</v>
      </c>
      <c r="AT11" s="18" t="s">
        <v>3899</v>
      </c>
      <c r="AU11" s="18" t="s">
        <v>3900</v>
      </c>
      <c r="AV11" s="18" t="s">
        <v>3901</v>
      </c>
      <c r="AW11" s="18" t="s">
        <v>3902</v>
      </c>
      <c r="AX11" s="18" t="s">
        <v>3903</v>
      </c>
      <c r="AY11" s="18" t="s">
        <v>3904</v>
      </c>
      <c r="AZ11" s="18" t="s">
        <v>3905</v>
      </c>
      <c r="BA11" s="18" t="s">
        <v>3906</v>
      </c>
      <c r="BB11" s="18" t="s">
        <v>3907</v>
      </c>
      <c r="BC11" s="18" t="s">
        <v>3908</v>
      </c>
      <c r="BD11" s="18" t="s">
        <v>3909</v>
      </c>
      <c r="BE11" s="18" t="s">
        <v>3910</v>
      </c>
      <c r="BF11" s="18" t="s">
        <v>3911</v>
      </c>
      <c r="BG11" s="18" t="s">
        <v>3912</v>
      </c>
      <c r="BH11" s="18" t="s">
        <v>3913</v>
      </c>
      <c r="BI11" s="18" t="s">
        <v>3898</v>
      </c>
      <c r="BJ11" s="18" t="s">
        <v>3886</v>
      </c>
      <c r="BK11" s="18" t="s">
        <v>3898</v>
      </c>
      <c r="BL11" s="18" t="s">
        <v>3914</v>
      </c>
      <c r="BM11" s="18" t="s">
        <v>3915</v>
      </c>
      <c r="BN11" s="18" t="s">
        <v>3916</v>
      </c>
      <c r="BO11" s="18" t="s">
        <v>3917</v>
      </c>
      <c r="BP11" s="18" t="s">
        <v>3861</v>
      </c>
      <c r="BQ11" s="18" t="s">
        <v>3918</v>
      </c>
      <c r="BR11" s="18" t="s">
        <v>3919</v>
      </c>
      <c r="BS11" s="18" t="s">
        <v>3920</v>
      </c>
      <c r="BT11" s="18" t="s">
        <v>3921</v>
      </c>
      <c r="BU11" s="18" t="s">
        <v>3922</v>
      </c>
      <c r="BV11" s="18" t="s">
        <v>3923</v>
      </c>
      <c r="BW11" s="18" t="s">
        <v>3924</v>
      </c>
      <c r="BX11" s="18" t="s">
        <v>3925</v>
      </c>
      <c r="BY11" s="18" t="s">
        <v>3926</v>
      </c>
      <c r="BZ11" s="18" t="s">
        <v>3927</v>
      </c>
      <c r="CA11" s="18"/>
      <c r="CB11" s="18"/>
      <c r="CC11" s="18"/>
      <c r="CD11" s="18"/>
      <c r="CE11" s="18"/>
      <c r="CF11" s="18"/>
      <c r="CG11" s="18"/>
      <c r="CH11" s="18"/>
      <c r="CI11" s="18"/>
      <c r="CJ11" s="18"/>
      <c r="CK11" s="18"/>
      <c r="CL11" s="18"/>
      <c r="CM11" s="18"/>
      <c r="CN11" s="18"/>
      <c r="CO11" s="18"/>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c r="GV11" s="18"/>
      <c r="GW11" s="18"/>
      <c r="GX11" s="18"/>
      <c r="GY11" s="18"/>
      <c r="GZ11" s="18"/>
      <c r="HA11" s="18"/>
    </row>
    <row r="12" spans="1:209">
      <c r="A12" s="18" t="s">
        <v>3928</v>
      </c>
      <c r="B12" s="18" t="s">
        <v>3928</v>
      </c>
      <c r="C12" s="18" t="s">
        <v>3928</v>
      </c>
      <c r="D12" s="18" t="s">
        <v>3929</v>
      </c>
      <c r="E12" s="18" t="s">
        <v>3930</v>
      </c>
      <c r="F12" s="18" t="s">
        <v>3931</v>
      </c>
      <c r="G12" s="18" t="s">
        <v>3932</v>
      </c>
      <c r="H12" s="18" t="s">
        <v>3929</v>
      </c>
      <c r="I12" s="18" t="s">
        <v>3933</v>
      </c>
      <c r="J12" s="18" t="s">
        <v>3934</v>
      </c>
      <c r="K12" s="18" t="s">
        <v>3935</v>
      </c>
      <c r="L12" s="18" t="s">
        <v>3930</v>
      </c>
      <c r="M12" s="18" t="s">
        <v>3936</v>
      </c>
      <c r="N12" s="18" t="s">
        <v>3937</v>
      </c>
      <c r="O12" s="18" t="s">
        <v>3938</v>
      </c>
      <c r="P12" s="18" t="s">
        <v>3939</v>
      </c>
      <c r="Q12" s="18" t="s">
        <v>3935</v>
      </c>
      <c r="R12" s="18" t="s">
        <v>3940</v>
      </c>
      <c r="S12" s="18" t="s">
        <v>3941</v>
      </c>
      <c r="T12" s="18" t="s">
        <v>3942</v>
      </c>
      <c r="U12" s="18" t="s">
        <v>3943</v>
      </c>
      <c r="V12" s="18" t="s">
        <v>3944</v>
      </c>
      <c r="W12" s="18" t="s">
        <v>3945</v>
      </c>
      <c r="X12" s="39" t="s">
        <v>3946</v>
      </c>
      <c r="Y12" s="18" t="s">
        <v>3947</v>
      </c>
      <c r="Z12" s="18" t="s">
        <v>3948</v>
      </c>
      <c r="AA12" s="18" t="s">
        <v>3949</v>
      </c>
      <c r="AB12" s="18" t="s">
        <v>3950</v>
      </c>
      <c r="AC12" s="18" t="s">
        <v>3951</v>
      </c>
      <c r="AD12" s="18" t="s">
        <v>3935</v>
      </c>
      <c r="AE12" s="18" t="s">
        <v>3952</v>
      </c>
      <c r="AF12" s="18" t="s">
        <v>3953</v>
      </c>
      <c r="AG12" s="18" t="s">
        <v>3954</v>
      </c>
      <c r="AH12" s="18" t="s">
        <v>3955</v>
      </c>
      <c r="AI12" s="18" t="s">
        <v>3956</v>
      </c>
      <c r="AJ12" s="18" t="s">
        <v>3935</v>
      </c>
      <c r="AK12" s="18" t="s">
        <v>3935</v>
      </c>
      <c r="AL12" s="18" t="s">
        <v>3957</v>
      </c>
      <c r="AM12" s="18" t="s">
        <v>3958</v>
      </c>
      <c r="AN12" s="18" t="s">
        <v>3959</v>
      </c>
      <c r="AO12" s="18" t="s">
        <v>3960</v>
      </c>
      <c r="AP12" s="18" t="s">
        <v>3961</v>
      </c>
      <c r="AQ12" s="18" t="s">
        <v>3962</v>
      </c>
      <c r="AR12" s="18" t="s">
        <v>3963</v>
      </c>
      <c r="AS12" s="18" t="s">
        <v>3951</v>
      </c>
      <c r="AT12" s="18" t="s">
        <v>3964</v>
      </c>
      <c r="AU12" s="18" t="s">
        <v>3965</v>
      </c>
      <c r="AV12" s="18" t="s">
        <v>3966</v>
      </c>
      <c r="AW12" s="18" t="s">
        <v>3967</v>
      </c>
      <c r="AX12" s="18" t="s">
        <v>3968</v>
      </c>
      <c r="AY12" s="18" t="s">
        <v>3969</v>
      </c>
      <c r="AZ12" s="18" t="s">
        <v>3970</v>
      </c>
      <c r="BA12" s="18" t="s">
        <v>3971</v>
      </c>
      <c r="BB12" s="18" t="s">
        <v>3972</v>
      </c>
      <c r="BC12" s="18" t="s">
        <v>3973</v>
      </c>
      <c r="BD12" s="18" t="s">
        <v>3974</v>
      </c>
      <c r="BE12" s="18" t="s">
        <v>3975</v>
      </c>
      <c r="BF12" s="18" t="s">
        <v>3976</v>
      </c>
      <c r="BG12" s="18" t="s">
        <v>3977</v>
      </c>
      <c r="BH12" s="18" t="s">
        <v>3978</v>
      </c>
      <c r="BI12" s="18" t="s">
        <v>3951</v>
      </c>
      <c r="BJ12" s="18" t="s">
        <v>3935</v>
      </c>
      <c r="BK12" s="18" t="s">
        <v>3951</v>
      </c>
      <c r="BL12" s="18" t="s">
        <v>3931</v>
      </c>
      <c r="BM12" s="18" t="s">
        <v>3979</v>
      </c>
      <c r="BN12" s="18" t="s">
        <v>3980</v>
      </c>
      <c r="BO12" s="18" t="s">
        <v>3963</v>
      </c>
      <c r="BP12" s="18" t="s">
        <v>3928</v>
      </c>
      <c r="BQ12" s="18" t="s">
        <v>3981</v>
      </c>
      <c r="BR12" s="18" t="s">
        <v>3982</v>
      </c>
      <c r="BS12" s="18" t="s">
        <v>3983</v>
      </c>
      <c r="BT12" s="18" t="s">
        <v>3984</v>
      </c>
      <c r="BU12" s="18" t="s">
        <v>3985</v>
      </c>
      <c r="BV12" s="18" t="s">
        <v>3986</v>
      </c>
      <c r="BW12" s="18" t="s">
        <v>3987</v>
      </c>
      <c r="BX12" s="18" t="s">
        <v>3988</v>
      </c>
      <c r="BY12" s="18" t="s">
        <v>3989</v>
      </c>
      <c r="BZ12" s="18" t="s">
        <v>3990</v>
      </c>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18"/>
      <c r="FI12" s="18"/>
      <c r="FJ12" s="18"/>
      <c r="FK12" s="18"/>
      <c r="FL12" s="18"/>
      <c r="FM12" s="18"/>
      <c r="FN12" s="18"/>
      <c r="FO12" s="18"/>
      <c r="FP12" s="18"/>
      <c r="FQ12" s="18"/>
      <c r="FR12" s="18"/>
      <c r="FS12" s="18"/>
      <c r="FT12" s="18"/>
      <c r="FU12" s="18"/>
      <c r="FV12" s="18"/>
      <c r="FW12" s="18"/>
      <c r="FX12" s="18"/>
      <c r="FY12" s="18"/>
      <c r="FZ12" s="18"/>
      <c r="GA12" s="18"/>
      <c r="GB12" s="18"/>
      <c r="GC12" s="18"/>
      <c r="GD12" s="18"/>
      <c r="GE12" s="18"/>
      <c r="GF12" s="18"/>
      <c r="GG12" s="18"/>
      <c r="GH12" s="18"/>
      <c r="GI12" s="18"/>
      <c r="GJ12" s="18"/>
      <c r="GK12" s="18"/>
      <c r="GL12" s="18"/>
      <c r="GM12" s="18"/>
      <c r="GN12" s="18"/>
      <c r="GO12" s="18"/>
      <c r="GP12" s="18"/>
      <c r="GQ12" s="18"/>
      <c r="GR12" s="18"/>
      <c r="GS12" s="18"/>
      <c r="GT12" s="18"/>
      <c r="GU12" s="18"/>
      <c r="GV12" s="18"/>
      <c r="GW12" s="18"/>
      <c r="GX12" s="18"/>
      <c r="GY12" s="18"/>
      <c r="GZ12" s="18"/>
      <c r="HA12" s="18"/>
    </row>
    <row r="13" spans="1:209">
      <c r="A13" s="18" t="s">
        <v>3991</v>
      </c>
      <c r="B13" s="18" t="s">
        <v>3991</v>
      </c>
      <c r="C13" s="18" t="s">
        <v>3991</v>
      </c>
      <c r="D13" s="18" t="s">
        <v>3992</v>
      </c>
      <c r="E13" s="18" t="s">
        <v>3993</v>
      </c>
      <c r="F13" s="18" t="s">
        <v>3994</v>
      </c>
      <c r="G13" s="18" t="s">
        <v>3995</v>
      </c>
      <c r="H13" s="18" t="s">
        <v>3992</v>
      </c>
      <c r="I13" s="18" t="s">
        <v>3996</v>
      </c>
      <c r="J13" s="18" t="s">
        <v>3997</v>
      </c>
      <c r="K13" s="18" t="s">
        <v>3998</v>
      </c>
      <c r="L13" s="18" t="s">
        <v>3993</v>
      </c>
      <c r="M13" s="18" t="s">
        <v>3999</v>
      </c>
      <c r="N13" s="18" t="s">
        <v>4000</v>
      </c>
      <c r="O13" s="18" t="s">
        <v>4001</v>
      </c>
      <c r="P13" s="18" t="s">
        <v>4002</v>
      </c>
      <c r="Q13" s="18" t="s">
        <v>4003</v>
      </c>
      <c r="R13" s="18" t="s">
        <v>4004</v>
      </c>
      <c r="S13" s="18" t="s">
        <v>4005</v>
      </c>
      <c r="T13" s="18" t="s">
        <v>4006</v>
      </c>
      <c r="U13" s="18" t="s">
        <v>4007</v>
      </c>
      <c r="V13" s="18" t="s">
        <v>4008</v>
      </c>
      <c r="W13" s="18" t="s">
        <v>4009</v>
      </c>
      <c r="X13" s="39" t="s">
        <v>4010</v>
      </c>
      <c r="Y13" s="18" t="s">
        <v>4011</v>
      </c>
      <c r="Z13" s="18" t="s">
        <v>4012</v>
      </c>
      <c r="AA13" s="18" t="s">
        <v>4013</v>
      </c>
      <c r="AB13" s="18" t="s">
        <v>4014</v>
      </c>
      <c r="AC13" s="18" t="s">
        <v>4015</v>
      </c>
      <c r="AD13" s="18" t="s">
        <v>4003</v>
      </c>
      <c r="AE13" s="18" t="s">
        <v>4016</v>
      </c>
      <c r="AF13" s="18" t="s">
        <v>4017</v>
      </c>
      <c r="AG13" s="18" t="s">
        <v>4018</v>
      </c>
      <c r="AH13" s="18" t="s">
        <v>4019</v>
      </c>
      <c r="AI13" s="18" t="s">
        <v>4020</v>
      </c>
      <c r="AJ13" s="18" t="s">
        <v>4021</v>
      </c>
      <c r="AK13" s="18" t="s">
        <v>4021</v>
      </c>
      <c r="AL13" s="18" t="s">
        <v>4022</v>
      </c>
      <c r="AM13" s="18" t="s">
        <v>4023</v>
      </c>
      <c r="AN13" s="18" t="s">
        <v>4024</v>
      </c>
      <c r="AO13" s="18" t="s">
        <v>4025</v>
      </c>
      <c r="AP13" s="18" t="s">
        <v>3998</v>
      </c>
      <c r="AQ13" s="18" t="s">
        <v>4026</v>
      </c>
      <c r="AR13" s="18" t="s">
        <v>4027</v>
      </c>
      <c r="AS13" s="18" t="s">
        <v>4028</v>
      </c>
      <c r="AT13" s="18" t="s">
        <v>4029</v>
      </c>
      <c r="AU13" s="18" t="s">
        <v>4030</v>
      </c>
      <c r="AV13" s="18" t="s">
        <v>4031</v>
      </c>
      <c r="AW13" s="18" t="s">
        <v>4032</v>
      </c>
      <c r="AX13" s="18" t="s">
        <v>4033</v>
      </c>
      <c r="AY13" s="18" t="s">
        <v>4034</v>
      </c>
      <c r="AZ13" s="18" t="s">
        <v>4035</v>
      </c>
      <c r="BA13" s="18" t="s">
        <v>4036</v>
      </c>
      <c r="BB13" s="18" t="s">
        <v>4037</v>
      </c>
      <c r="BC13" s="18" t="s">
        <v>4038</v>
      </c>
      <c r="BD13" s="18" t="s">
        <v>4039</v>
      </c>
      <c r="BE13" s="18" t="s">
        <v>4040</v>
      </c>
      <c r="BF13" s="18" t="s">
        <v>4041</v>
      </c>
      <c r="BG13" s="18" t="s">
        <v>4042</v>
      </c>
      <c r="BH13" s="18" t="s">
        <v>4043</v>
      </c>
      <c r="BI13" s="18" t="s">
        <v>4028</v>
      </c>
      <c r="BJ13" s="18" t="s">
        <v>4021</v>
      </c>
      <c r="BK13" s="18" t="s">
        <v>4028</v>
      </c>
      <c r="BL13" s="18" t="s">
        <v>3994</v>
      </c>
      <c r="BM13" s="18" t="s">
        <v>4044</v>
      </c>
      <c r="BN13" s="18" t="s">
        <v>4045</v>
      </c>
      <c r="BO13" s="18" t="s">
        <v>4046</v>
      </c>
      <c r="BP13" s="18" t="s">
        <v>3991</v>
      </c>
      <c r="BQ13" s="18" t="s">
        <v>4047</v>
      </c>
      <c r="BR13" s="18" t="s">
        <v>4048</v>
      </c>
      <c r="BS13" s="18" t="s">
        <v>4049</v>
      </c>
      <c r="BT13" s="18" t="s">
        <v>4050</v>
      </c>
      <c r="BU13" s="18" t="s">
        <v>4051</v>
      </c>
      <c r="BV13" s="18" t="s">
        <v>4052</v>
      </c>
      <c r="BW13" s="18" t="s">
        <v>4053</v>
      </c>
      <c r="BX13" s="18" t="s">
        <v>4054</v>
      </c>
      <c r="BY13" s="18" t="s">
        <v>4055</v>
      </c>
      <c r="BZ13" s="18" t="s">
        <v>4056</v>
      </c>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18"/>
      <c r="FR13" s="18"/>
      <c r="FS13" s="18"/>
      <c r="FT13" s="18"/>
      <c r="FU13" s="18"/>
      <c r="FV13" s="18"/>
      <c r="FW13" s="18"/>
      <c r="FX13" s="18"/>
      <c r="FY13" s="18"/>
      <c r="FZ13" s="18"/>
      <c r="GA13" s="18"/>
      <c r="GB13" s="18"/>
      <c r="GC13" s="18"/>
      <c r="GD13" s="18"/>
      <c r="GE13" s="18"/>
      <c r="GF13" s="18"/>
      <c r="GG13" s="18"/>
      <c r="GH13" s="18"/>
      <c r="GI13" s="18"/>
      <c r="GJ13" s="18"/>
      <c r="GK13" s="18"/>
      <c r="GL13" s="18"/>
      <c r="GM13" s="18"/>
      <c r="GN13" s="18"/>
      <c r="GO13" s="18"/>
      <c r="GP13" s="18"/>
      <c r="GQ13" s="18"/>
      <c r="GR13" s="18"/>
      <c r="GS13" s="18"/>
      <c r="GT13" s="18"/>
      <c r="GU13" s="18"/>
      <c r="GV13" s="18"/>
      <c r="GW13" s="18"/>
      <c r="GX13" s="18"/>
      <c r="GY13" s="18"/>
      <c r="GZ13" s="18"/>
      <c r="HA13" s="18"/>
    </row>
    <row r="14" spans="1:209">
      <c r="A14" s="18" t="s">
        <v>4057</v>
      </c>
      <c r="B14" s="18" t="s">
        <v>4057</v>
      </c>
      <c r="C14" s="18" t="s">
        <v>4057</v>
      </c>
      <c r="D14" s="18" t="s">
        <v>4058</v>
      </c>
      <c r="E14" s="18" t="s">
        <v>4057</v>
      </c>
      <c r="F14" s="18" t="s">
        <v>4059</v>
      </c>
      <c r="G14" s="18" t="s">
        <v>4060</v>
      </c>
      <c r="H14" s="18" t="s">
        <v>4058</v>
      </c>
      <c r="I14" s="18" t="s">
        <v>4058</v>
      </c>
      <c r="J14" s="18" t="s">
        <v>4061</v>
      </c>
      <c r="K14" s="18" t="s">
        <v>4062</v>
      </c>
      <c r="L14" s="18" t="s">
        <v>4057</v>
      </c>
      <c r="M14" s="18" t="s">
        <v>4063</v>
      </c>
      <c r="N14" s="18" t="s">
        <v>4064</v>
      </c>
      <c r="O14" s="18" t="s">
        <v>4057</v>
      </c>
      <c r="P14" s="18" t="s">
        <v>4065</v>
      </c>
      <c r="Q14" s="18" t="s">
        <v>4066</v>
      </c>
      <c r="R14" s="18" t="s">
        <v>4067</v>
      </c>
      <c r="S14" s="18" t="s">
        <v>4068</v>
      </c>
      <c r="T14" s="18" t="s">
        <v>4069</v>
      </c>
      <c r="U14" s="18" t="s">
        <v>4070</v>
      </c>
      <c r="V14" s="18" t="s">
        <v>4071</v>
      </c>
      <c r="W14" s="18" t="s">
        <v>4072</v>
      </c>
      <c r="X14" s="39" t="s">
        <v>4073</v>
      </c>
      <c r="Y14" s="18" t="s">
        <v>4074</v>
      </c>
      <c r="Z14" s="18" t="s">
        <v>4075</v>
      </c>
      <c r="AA14" s="18" t="s">
        <v>4076</v>
      </c>
      <c r="AB14" s="18" t="s">
        <v>4060</v>
      </c>
      <c r="AC14" s="18" t="s">
        <v>4058</v>
      </c>
      <c r="AD14" s="18" t="s">
        <v>4077</v>
      </c>
      <c r="AE14" s="18" t="s">
        <v>4078</v>
      </c>
      <c r="AF14" s="18" t="s">
        <v>4079</v>
      </c>
      <c r="AG14" s="18" t="s">
        <v>4080</v>
      </c>
      <c r="AH14" s="18" t="s">
        <v>4081</v>
      </c>
      <c r="AI14" s="18" t="s">
        <v>4082</v>
      </c>
      <c r="AJ14" s="18" t="s">
        <v>4062</v>
      </c>
      <c r="AK14" s="18" t="s">
        <v>4062</v>
      </c>
      <c r="AL14" s="18" t="s">
        <v>4083</v>
      </c>
      <c r="AM14" s="18" t="s">
        <v>4084</v>
      </c>
      <c r="AN14" s="18" t="s">
        <v>4066</v>
      </c>
      <c r="AO14" s="18" t="s">
        <v>4085</v>
      </c>
      <c r="AP14" s="18" t="s">
        <v>4078</v>
      </c>
      <c r="AQ14" s="18" t="s">
        <v>4086</v>
      </c>
      <c r="AR14" s="18" t="s">
        <v>4087</v>
      </c>
      <c r="AS14" s="18" t="s">
        <v>4057</v>
      </c>
      <c r="AT14" s="18" t="s">
        <v>4088</v>
      </c>
      <c r="AU14" s="18" t="s">
        <v>4089</v>
      </c>
      <c r="AV14" s="18" t="s">
        <v>4090</v>
      </c>
      <c r="AW14" s="18" t="s">
        <v>4091</v>
      </c>
      <c r="AX14" s="18" t="s">
        <v>4092</v>
      </c>
      <c r="AY14" s="18" t="s">
        <v>4093</v>
      </c>
      <c r="AZ14" s="18" t="s">
        <v>4094</v>
      </c>
      <c r="BA14" s="18" t="s">
        <v>4095</v>
      </c>
      <c r="BB14" s="18" t="s">
        <v>4096</v>
      </c>
      <c r="BC14" s="18" t="s">
        <v>4097</v>
      </c>
      <c r="BD14" s="18" t="s">
        <v>4098</v>
      </c>
      <c r="BE14" s="18" t="s">
        <v>4099</v>
      </c>
      <c r="BF14" s="18" t="s">
        <v>4100</v>
      </c>
      <c r="BG14" s="18" t="s">
        <v>4101</v>
      </c>
      <c r="BH14" s="18" t="s">
        <v>4102</v>
      </c>
      <c r="BI14" s="18" t="s">
        <v>4057</v>
      </c>
      <c r="BJ14" s="18" t="s">
        <v>4062</v>
      </c>
      <c r="BK14" s="18" t="s">
        <v>4057</v>
      </c>
      <c r="BL14" s="18" t="s">
        <v>4059</v>
      </c>
      <c r="BM14" s="18" t="s">
        <v>4103</v>
      </c>
      <c r="BN14" s="18" t="s">
        <v>4104</v>
      </c>
      <c r="BO14" s="18" t="s">
        <v>4087</v>
      </c>
      <c r="BP14" s="18" t="s">
        <v>4057</v>
      </c>
      <c r="BQ14" s="18" t="s">
        <v>4105</v>
      </c>
      <c r="BR14" s="18" t="s">
        <v>4106</v>
      </c>
      <c r="BS14" s="18" t="s">
        <v>4107</v>
      </c>
      <c r="BT14" s="18" t="s">
        <v>4108</v>
      </c>
      <c r="BU14" s="18" t="s">
        <v>4109</v>
      </c>
      <c r="BV14" s="18" t="s">
        <v>4110</v>
      </c>
      <c r="BW14" s="18" t="s">
        <v>4111</v>
      </c>
      <c r="BX14" s="18" t="s">
        <v>4112</v>
      </c>
      <c r="BY14" s="18" t="s">
        <v>4113</v>
      </c>
      <c r="BZ14" s="18" t="s">
        <v>4114</v>
      </c>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c r="FM14" s="18"/>
      <c r="FN14" s="18"/>
      <c r="FO14" s="18"/>
      <c r="FP14" s="18"/>
      <c r="FQ14" s="18"/>
      <c r="FR14" s="18"/>
      <c r="FS14" s="18"/>
      <c r="FT14" s="18"/>
      <c r="FU14" s="18"/>
      <c r="FV14" s="18"/>
      <c r="FW14" s="18"/>
      <c r="FX14" s="18"/>
      <c r="FY14" s="18"/>
      <c r="FZ14" s="18"/>
      <c r="GA14" s="18"/>
      <c r="GB14" s="18"/>
      <c r="GC14" s="18"/>
      <c r="GD14" s="18"/>
      <c r="GE14" s="18"/>
      <c r="GF14" s="18"/>
      <c r="GG14" s="18"/>
      <c r="GH14" s="18"/>
      <c r="GI14" s="18"/>
      <c r="GJ14" s="18"/>
      <c r="GK14" s="18"/>
      <c r="GL14" s="18"/>
      <c r="GM14" s="18"/>
      <c r="GN14" s="18"/>
      <c r="GO14" s="18"/>
      <c r="GP14" s="18"/>
      <c r="GQ14" s="18"/>
      <c r="GR14" s="18"/>
      <c r="GS14" s="18"/>
      <c r="GT14" s="18"/>
      <c r="GU14" s="18"/>
      <c r="GV14" s="18"/>
      <c r="GW14" s="18"/>
      <c r="GX14" s="18"/>
      <c r="GY14" s="18"/>
      <c r="GZ14" s="18"/>
      <c r="HA14" s="18"/>
    </row>
    <row r="15" spans="1:209">
      <c r="A15" s="18" t="s">
        <v>4115</v>
      </c>
      <c r="B15" s="18" t="s">
        <v>4115</v>
      </c>
      <c r="C15" s="18" t="s">
        <v>4115</v>
      </c>
      <c r="D15" s="18" t="s">
        <v>4116</v>
      </c>
      <c r="E15" s="18" t="s">
        <v>4117</v>
      </c>
      <c r="F15" s="18" t="s">
        <v>4118</v>
      </c>
      <c r="G15" s="18" t="s">
        <v>4119</v>
      </c>
      <c r="H15" s="18" t="s">
        <v>4116</v>
      </c>
      <c r="I15" s="18" t="s">
        <v>4120</v>
      </c>
      <c r="J15" s="18" t="s">
        <v>4121</v>
      </c>
      <c r="K15" s="18" t="s">
        <v>4122</v>
      </c>
      <c r="L15" s="18" t="s">
        <v>4117</v>
      </c>
      <c r="M15" s="18" t="s">
        <v>4123</v>
      </c>
      <c r="N15" s="18" t="s">
        <v>4124</v>
      </c>
      <c r="O15" s="18" t="s">
        <v>4125</v>
      </c>
      <c r="P15" s="18" t="s">
        <v>4126</v>
      </c>
      <c r="Q15" s="18" t="s">
        <v>4127</v>
      </c>
      <c r="R15" s="18" t="s">
        <v>4128</v>
      </c>
      <c r="S15" s="18" t="s">
        <v>4129</v>
      </c>
      <c r="T15" s="18" t="s">
        <v>4130</v>
      </c>
      <c r="U15" s="18" t="s">
        <v>4131</v>
      </c>
      <c r="V15" s="18" t="s">
        <v>4132</v>
      </c>
      <c r="W15" s="18" t="s">
        <v>4133</v>
      </c>
      <c r="X15" s="39" t="s">
        <v>4134</v>
      </c>
      <c r="Y15" s="18" t="s">
        <v>4135</v>
      </c>
      <c r="Z15" s="18" t="s">
        <v>4136</v>
      </c>
      <c r="AA15" s="18" t="s">
        <v>4137</v>
      </c>
      <c r="AB15" s="18" t="s">
        <v>4138</v>
      </c>
      <c r="AC15" s="18" t="s">
        <v>4139</v>
      </c>
      <c r="AD15" s="18" t="s">
        <v>4140</v>
      </c>
      <c r="AE15" s="18" t="s">
        <v>4141</v>
      </c>
      <c r="AF15" s="18" t="s">
        <v>4142</v>
      </c>
      <c r="AG15" s="18" t="s">
        <v>4143</v>
      </c>
      <c r="AH15" s="18" t="s">
        <v>4144</v>
      </c>
      <c r="AI15" s="18" t="s">
        <v>4145</v>
      </c>
      <c r="AJ15" s="18" t="s">
        <v>4146</v>
      </c>
      <c r="AK15" s="18" t="s">
        <v>4146</v>
      </c>
      <c r="AL15" s="18" t="s">
        <v>4147</v>
      </c>
      <c r="AM15" s="18" t="s">
        <v>4148</v>
      </c>
      <c r="AN15" s="18" t="s">
        <v>4149</v>
      </c>
      <c r="AO15" s="18" t="s">
        <v>4150</v>
      </c>
      <c r="AP15" s="18" t="s">
        <v>4127</v>
      </c>
      <c r="AQ15" s="18" t="s">
        <v>4151</v>
      </c>
      <c r="AR15" s="18" t="s">
        <v>4152</v>
      </c>
      <c r="AS15" s="18" t="s">
        <v>4153</v>
      </c>
      <c r="AT15" s="18" t="s">
        <v>4154</v>
      </c>
      <c r="AU15" s="18" t="s">
        <v>4155</v>
      </c>
      <c r="AV15" s="18" t="s">
        <v>4156</v>
      </c>
      <c r="AW15" s="18" t="s">
        <v>4157</v>
      </c>
      <c r="AX15" s="18" t="s">
        <v>4158</v>
      </c>
      <c r="AY15" s="18" t="s">
        <v>4159</v>
      </c>
      <c r="AZ15" s="18" t="s">
        <v>4160</v>
      </c>
      <c r="BA15" s="18" t="s">
        <v>4161</v>
      </c>
      <c r="BB15" s="18" t="s">
        <v>4162</v>
      </c>
      <c r="BC15" s="18" t="s">
        <v>4163</v>
      </c>
      <c r="BD15" s="18" t="s">
        <v>4164</v>
      </c>
      <c r="BE15" s="18" t="s">
        <v>4165</v>
      </c>
      <c r="BF15" s="18" t="s">
        <v>4166</v>
      </c>
      <c r="BG15" s="18" t="s">
        <v>4167</v>
      </c>
      <c r="BH15" s="18" t="s">
        <v>4168</v>
      </c>
      <c r="BI15" s="18" t="s">
        <v>4153</v>
      </c>
      <c r="BJ15" s="18" t="s">
        <v>4146</v>
      </c>
      <c r="BK15" s="18" t="s">
        <v>4153</v>
      </c>
      <c r="BL15" s="18" t="s">
        <v>4169</v>
      </c>
      <c r="BM15" s="18" t="s">
        <v>4170</v>
      </c>
      <c r="BN15" s="18" t="s">
        <v>4171</v>
      </c>
      <c r="BO15" s="18" t="s">
        <v>4172</v>
      </c>
      <c r="BP15" s="18" t="s">
        <v>4115</v>
      </c>
      <c r="BQ15" s="18" t="s">
        <v>4173</v>
      </c>
      <c r="BR15" s="18" t="s">
        <v>4174</v>
      </c>
      <c r="BS15" s="18" t="s">
        <v>4175</v>
      </c>
      <c r="BT15" s="18" t="s">
        <v>4176</v>
      </c>
      <c r="BU15" s="18" t="s">
        <v>4177</v>
      </c>
      <c r="BV15" s="18" t="s">
        <v>4178</v>
      </c>
      <c r="BW15" s="18" t="s">
        <v>4179</v>
      </c>
      <c r="BX15" s="18" t="s">
        <v>4180</v>
      </c>
      <c r="BY15" s="18" t="s">
        <v>4181</v>
      </c>
      <c r="BZ15" s="18" t="s">
        <v>4182</v>
      </c>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c r="FM15" s="18"/>
      <c r="FN15" s="18"/>
      <c r="FO15" s="18"/>
      <c r="FP15" s="18"/>
      <c r="FQ15" s="18"/>
      <c r="FR15" s="18"/>
      <c r="FS15" s="18"/>
      <c r="FT15" s="18"/>
      <c r="FU15" s="18"/>
      <c r="FV15" s="18"/>
      <c r="FW15" s="18"/>
      <c r="FX15" s="18"/>
      <c r="FY15" s="18"/>
      <c r="FZ15" s="18"/>
      <c r="GA15" s="18"/>
      <c r="GB15" s="18"/>
      <c r="GC15" s="18"/>
      <c r="GD15" s="18"/>
      <c r="GE15" s="18"/>
      <c r="GF15" s="18"/>
      <c r="GG15" s="18"/>
      <c r="GH15" s="18"/>
      <c r="GI15" s="18"/>
      <c r="GJ15" s="18"/>
      <c r="GK15" s="18"/>
      <c r="GL15" s="18"/>
      <c r="GM15" s="18"/>
      <c r="GN15" s="18"/>
      <c r="GO15" s="18"/>
      <c r="GP15" s="18"/>
      <c r="GQ15" s="18"/>
      <c r="GR15" s="18"/>
      <c r="GS15" s="18"/>
      <c r="GT15" s="18"/>
      <c r="GU15" s="18"/>
      <c r="GV15" s="18"/>
      <c r="GW15" s="18"/>
      <c r="GX15" s="18"/>
      <c r="GY15" s="18"/>
      <c r="GZ15" s="18"/>
      <c r="HA15" s="18"/>
    </row>
    <row r="16" spans="1:209">
      <c r="A16" s="18" t="s">
        <v>4183</v>
      </c>
      <c r="B16" s="18" t="s">
        <v>4183</v>
      </c>
      <c r="C16" s="18" t="s">
        <v>4183</v>
      </c>
      <c r="D16" s="18" t="s">
        <v>4184</v>
      </c>
      <c r="E16" s="18" t="s">
        <v>4185</v>
      </c>
      <c r="F16" s="18" t="s">
        <v>4186</v>
      </c>
      <c r="G16" s="18" t="s">
        <v>4187</v>
      </c>
      <c r="H16" s="18" t="s">
        <v>4184</v>
      </c>
      <c r="I16" s="18" t="s">
        <v>4188</v>
      </c>
      <c r="J16" s="18" t="s">
        <v>4189</v>
      </c>
      <c r="K16" s="18" t="s">
        <v>4190</v>
      </c>
      <c r="L16" s="18" t="s">
        <v>4185</v>
      </c>
      <c r="M16" s="18" t="s">
        <v>4191</v>
      </c>
      <c r="N16" s="18" t="s">
        <v>4192</v>
      </c>
      <c r="O16" s="18" t="s">
        <v>4193</v>
      </c>
      <c r="P16" s="18" t="s">
        <v>4194</v>
      </c>
      <c r="Q16" s="18" t="s">
        <v>4195</v>
      </c>
      <c r="R16" s="18" t="s">
        <v>4196</v>
      </c>
      <c r="S16" s="18" t="s">
        <v>4197</v>
      </c>
      <c r="T16" s="18" t="s">
        <v>4198</v>
      </c>
      <c r="U16" s="18" t="s">
        <v>4199</v>
      </c>
      <c r="V16" s="18" t="s">
        <v>4200</v>
      </c>
      <c r="W16" s="18" t="s">
        <v>4201</v>
      </c>
      <c r="X16" s="39" t="s">
        <v>4202</v>
      </c>
      <c r="Y16" s="18" t="s">
        <v>4203</v>
      </c>
      <c r="Z16" s="18" t="s">
        <v>4204</v>
      </c>
      <c r="AA16" s="18" t="s">
        <v>4205</v>
      </c>
      <c r="AB16" s="18" t="s">
        <v>4206</v>
      </c>
      <c r="AC16" s="18" t="s">
        <v>4207</v>
      </c>
      <c r="AD16" s="18" t="s">
        <v>4208</v>
      </c>
      <c r="AE16" s="18" t="s">
        <v>4209</v>
      </c>
      <c r="AF16" s="18" t="s">
        <v>4210</v>
      </c>
      <c r="AG16" s="18" t="s">
        <v>4211</v>
      </c>
      <c r="AH16" s="18" t="s">
        <v>4212</v>
      </c>
      <c r="AI16" s="18" t="s">
        <v>4213</v>
      </c>
      <c r="AJ16" s="18" t="s">
        <v>4214</v>
      </c>
      <c r="AK16" s="18" t="s">
        <v>4214</v>
      </c>
      <c r="AL16" s="18" t="s">
        <v>4215</v>
      </c>
      <c r="AM16" s="18" t="s">
        <v>4216</v>
      </c>
      <c r="AN16" s="18" t="s">
        <v>4217</v>
      </c>
      <c r="AO16" s="18" t="s">
        <v>4218</v>
      </c>
      <c r="AP16" s="18" t="s">
        <v>4219</v>
      </c>
      <c r="AQ16" s="18" t="s">
        <v>4220</v>
      </c>
      <c r="AR16" s="18" t="s">
        <v>4221</v>
      </c>
      <c r="AS16" s="18" t="s">
        <v>4222</v>
      </c>
      <c r="AT16" s="18" t="s">
        <v>4223</v>
      </c>
      <c r="AU16" s="18" t="s">
        <v>4224</v>
      </c>
      <c r="AV16" s="18" t="s">
        <v>4225</v>
      </c>
      <c r="AW16" s="18" t="s">
        <v>4226</v>
      </c>
      <c r="AX16" s="18" t="s">
        <v>4227</v>
      </c>
      <c r="AY16" s="18" t="s">
        <v>4228</v>
      </c>
      <c r="AZ16" s="18" t="s">
        <v>4229</v>
      </c>
      <c r="BA16" s="18" t="s">
        <v>4230</v>
      </c>
      <c r="BB16" s="18" t="s">
        <v>4231</v>
      </c>
      <c r="BC16" s="18" t="s">
        <v>4232</v>
      </c>
      <c r="BD16" s="18" t="s">
        <v>4233</v>
      </c>
      <c r="BE16" s="18" t="s">
        <v>4234</v>
      </c>
      <c r="BF16" s="18" t="s">
        <v>4235</v>
      </c>
      <c r="BG16" s="18" t="s">
        <v>4236</v>
      </c>
      <c r="BH16" s="18" t="s">
        <v>4237</v>
      </c>
      <c r="BI16" s="18" t="s">
        <v>4222</v>
      </c>
      <c r="BJ16" s="18" t="s">
        <v>4214</v>
      </c>
      <c r="BK16" s="18" t="s">
        <v>4222</v>
      </c>
      <c r="BL16" s="18" t="s">
        <v>4238</v>
      </c>
      <c r="BM16" s="18" t="s">
        <v>4239</v>
      </c>
      <c r="BN16" s="18" t="s">
        <v>4240</v>
      </c>
      <c r="BO16" s="18" t="s">
        <v>4241</v>
      </c>
      <c r="BP16" s="18" t="s">
        <v>4183</v>
      </c>
      <c r="BQ16" s="18" t="s">
        <v>4242</v>
      </c>
      <c r="BR16" s="18" t="s">
        <v>4243</v>
      </c>
      <c r="BS16" s="18" t="s">
        <v>4244</v>
      </c>
      <c r="BT16" s="18" t="s">
        <v>4245</v>
      </c>
      <c r="BU16" s="18" t="s">
        <v>4246</v>
      </c>
      <c r="BV16" s="18" t="s">
        <v>4247</v>
      </c>
      <c r="BW16" s="18" t="s">
        <v>4248</v>
      </c>
      <c r="BX16" s="18" t="s">
        <v>4249</v>
      </c>
      <c r="BY16" s="18" t="s">
        <v>4250</v>
      </c>
      <c r="BZ16" s="18" t="s">
        <v>4251</v>
      </c>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c r="FM16" s="18"/>
      <c r="FN16" s="18"/>
      <c r="FO16" s="18"/>
      <c r="FP16" s="18"/>
      <c r="FQ16" s="18"/>
      <c r="FR16" s="18"/>
      <c r="FS16" s="18"/>
      <c r="FT16" s="18"/>
      <c r="FU16" s="18"/>
      <c r="FV16" s="18"/>
      <c r="FW16" s="18"/>
      <c r="FX16" s="18"/>
      <c r="FY16" s="18"/>
      <c r="FZ16" s="18"/>
      <c r="GA16" s="18"/>
      <c r="GB16" s="18"/>
      <c r="GC16" s="18"/>
      <c r="GD16" s="18"/>
      <c r="GE16" s="18"/>
      <c r="GF16" s="18"/>
      <c r="GG16" s="18"/>
      <c r="GH16" s="18"/>
      <c r="GI16" s="18"/>
      <c r="GJ16" s="18"/>
      <c r="GK16" s="18"/>
      <c r="GL16" s="18"/>
      <c r="GM16" s="18"/>
      <c r="GN16" s="18"/>
      <c r="GO16" s="18"/>
      <c r="GP16" s="18"/>
      <c r="GQ16" s="18"/>
      <c r="GR16" s="18"/>
      <c r="GS16" s="18"/>
      <c r="GT16" s="18"/>
      <c r="GU16" s="18"/>
      <c r="GV16" s="18"/>
      <c r="GW16" s="18"/>
      <c r="GX16" s="18"/>
      <c r="GY16" s="18"/>
      <c r="GZ16" s="18"/>
      <c r="HA16" s="18"/>
    </row>
    <row r="17" spans="1:209">
      <c r="A17" s="18" t="s">
        <v>4252</v>
      </c>
      <c r="B17" s="18" t="s">
        <v>4252</v>
      </c>
      <c r="C17" s="18" t="s">
        <v>4252</v>
      </c>
      <c r="D17" s="18" t="s">
        <v>4253</v>
      </c>
      <c r="E17" s="18" t="s">
        <v>4254</v>
      </c>
      <c r="F17" s="18" t="s">
        <v>4255</v>
      </c>
      <c r="G17" s="18" t="s">
        <v>4256</v>
      </c>
      <c r="H17" s="18" t="s">
        <v>4253</v>
      </c>
      <c r="I17" s="18" t="s">
        <v>4257</v>
      </c>
      <c r="J17" s="18" t="s">
        <v>4258</v>
      </c>
      <c r="K17" s="18" t="s">
        <v>4259</v>
      </c>
      <c r="L17" s="18" t="s">
        <v>4254</v>
      </c>
      <c r="M17" s="18" t="s">
        <v>4260</v>
      </c>
      <c r="N17" s="18" t="s">
        <v>4261</v>
      </c>
      <c r="O17" s="18" t="s">
        <v>4262</v>
      </c>
      <c r="P17" s="18" t="s">
        <v>4263</v>
      </c>
      <c r="Q17" s="18" t="s">
        <v>4264</v>
      </c>
      <c r="R17" s="18" t="s">
        <v>4265</v>
      </c>
      <c r="S17" s="18" t="s">
        <v>4266</v>
      </c>
      <c r="T17" s="18" t="s">
        <v>4267</v>
      </c>
      <c r="U17" s="18" t="s">
        <v>4268</v>
      </c>
      <c r="V17" s="18" t="s">
        <v>4269</v>
      </c>
      <c r="W17" s="18" t="s">
        <v>4270</v>
      </c>
      <c r="X17" s="39" t="s">
        <v>4271</v>
      </c>
      <c r="Y17" s="18" t="s">
        <v>4272</v>
      </c>
      <c r="Z17" s="18" t="s">
        <v>4273</v>
      </c>
      <c r="AA17" s="18" t="s">
        <v>4265</v>
      </c>
      <c r="AB17" s="18" t="s">
        <v>4274</v>
      </c>
      <c r="AC17" s="18" t="s">
        <v>4275</v>
      </c>
      <c r="AD17" s="18" t="s">
        <v>4276</v>
      </c>
      <c r="AE17" s="18" t="s">
        <v>4277</v>
      </c>
      <c r="AF17" s="18" t="s">
        <v>4278</v>
      </c>
      <c r="AG17" s="18" t="s">
        <v>4279</v>
      </c>
      <c r="AH17" s="18" t="s">
        <v>4280</v>
      </c>
      <c r="AI17" s="18" t="s">
        <v>4281</v>
      </c>
      <c r="AJ17" s="18" t="s">
        <v>4282</v>
      </c>
      <c r="AK17" s="18" t="s">
        <v>4282</v>
      </c>
      <c r="AL17" s="18" t="s">
        <v>4283</v>
      </c>
      <c r="AM17" s="18" t="s">
        <v>4284</v>
      </c>
      <c r="AN17" s="18" t="s">
        <v>4285</v>
      </c>
      <c r="AO17" s="18" t="s">
        <v>4286</v>
      </c>
      <c r="AP17" s="18" t="s">
        <v>4287</v>
      </c>
      <c r="AQ17" s="18" t="s">
        <v>3710</v>
      </c>
      <c r="AR17" s="18" t="s">
        <v>4288</v>
      </c>
      <c r="AS17" s="18" t="s">
        <v>4289</v>
      </c>
      <c r="AT17" s="18" t="s">
        <v>4290</v>
      </c>
      <c r="AU17" s="18" t="s">
        <v>4291</v>
      </c>
      <c r="AV17" s="18" t="s">
        <v>4292</v>
      </c>
      <c r="AW17" s="18" t="s">
        <v>4293</v>
      </c>
      <c r="AX17" s="18" t="s">
        <v>4294</v>
      </c>
      <c r="AY17" s="18" t="s">
        <v>4295</v>
      </c>
      <c r="AZ17" s="18" t="s">
        <v>4296</v>
      </c>
      <c r="BA17" s="18" t="s">
        <v>4297</v>
      </c>
      <c r="BB17" s="18" t="s">
        <v>4298</v>
      </c>
      <c r="BC17" s="18" t="s">
        <v>4299</v>
      </c>
      <c r="BD17" s="18" t="s">
        <v>4300</v>
      </c>
      <c r="BE17" s="18" t="s">
        <v>4301</v>
      </c>
      <c r="BF17" s="18" t="s">
        <v>4302</v>
      </c>
      <c r="BG17" s="18" t="s">
        <v>4303</v>
      </c>
      <c r="BH17" s="18" t="s">
        <v>4304</v>
      </c>
      <c r="BI17" s="18" t="s">
        <v>4289</v>
      </c>
      <c r="BJ17" s="18" t="s">
        <v>4282</v>
      </c>
      <c r="BK17" s="18" t="s">
        <v>4289</v>
      </c>
      <c r="BL17" s="18" t="s">
        <v>4305</v>
      </c>
      <c r="BM17" s="18" t="s">
        <v>4306</v>
      </c>
      <c r="BN17" s="18" t="s">
        <v>4307</v>
      </c>
      <c r="BO17" s="18" t="s">
        <v>4308</v>
      </c>
      <c r="BP17" s="18" t="s">
        <v>4252</v>
      </c>
      <c r="BQ17" s="18" t="s">
        <v>4309</v>
      </c>
      <c r="BR17" s="18" t="s">
        <v>4292</v>
      </c>
      <c r="BS17" s="18" t="s">
        <v>4310</v>
      </c>
      <c r="BT17" s="18" t="s">
        <v>4311</v>
      </c>
      <c r="BU17" s="18" t="s">
        <v>4312</v>
      </c>
      <c r="BV17" s="18" t="s">
        <v>4313</v>
      </c>
      <c r="BW17" s="18" t="s">
        <v>4314</v>
      </c>
      <c r="BX17" s="18" t="s">
        <v>4315</v>
      </c>
      <c r="BY17" s="18" t="s">
        <v>4316</v>
      </c>
      <c r="BZ17" s="18" t="s">
        <v>4317</v>
      </c>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c r="FM17" s="18"/>
      <c r="FN17" s="18"/>
      <c r="FO17" s="18"/>
      <c r="FP17" s="18"/>
      <c r="FQ17" s="18"/>
      <c r="FR17" s="18"/>
      <c r="FS17" s="18"/>
      <c r="FT17" s="18"/>
      <c r="FU17" s="18"/>
      <c r="FV17" s="18"/>
      <c r="FW17" s="18"/>
      <c r="FX17" s="18"/>
      <c r="FY17" s="18"/>
      <c r="FZ17" s="18"/>
      <c r="GA17" s="18"/>
      <c r="GB17" s="18"/>
      <c r="GC17" s="18"/>
      <c r="GD17" s="18"/>
      <c r="GE17" s="18"/>
      <c r="GF17" s="18"/>
      <c r="GG17" s="18"/>
      <c r="GH17" s="18"/>
      <c r="GI17" s="18"/>
      <c r="GJ17" s="18"/>
      <c r="GK17" s="18"/>
      <c r="GL17" s="18"/>
      <c r="GM17" s="18"/>
      <c r="GN17" s="18"/>
      <c r="GO17" s="18"/>
      <c r="GP17" s="18"/>
      <c r="GQ17" s="18"/>
      <c r="GR17" s="18"/>
      <c r="GS17" s="18"/>
      <c r="GT17" s="18"/>
      <c r="GU17" s="18"/>
      <c r="GV17" s="18"/>
      <c r="GW17" s="18"/>
      <c r="GX17" s="18"/>
      <c r="GY17" s="18"/>
      <c r="GZ17" s="18"/>
      <c r="HA17" s="18"/>
    </row>
    <row r="18" spans="1:209">
      <c r="A18" s="18" t="s">
        <v>4318</v>
      </c>
      <c r="B18" s="18" t="s">
        <v>4318</v>
      </c>
      <c r="C18" s="18" t="s">
        <v>4318</v>
      </c>
      <c r="D18" s="18" t="s">
        <v>4319</v>
      </c>
      <c r="E18" s="18" t="s">
        <v>4320</v>
      </c>
      <c r="F18" s="18" t="s">
        <v>4321</v>
      </c>
      <c r="G18" s="18" t="s">
        <v>4322</v>
      </c>
      <c r="H18" s="18" t="s">
        <v>4319</v>
      </c>
      <c r="I18" s="18" t="s">
        <v>4323</v>
      </c>
      <c r="J18" s="18" t="s">
        <v>4324</v>
      </c>
      <c r="K18" s="18" t="s">
        <v>4325</v>
      </c>
      <c r="L18" s="18" t="s">
        <v>4320</v>
      </c>
      <c r="M18" s="18" t="s">
        <v>4326</v>
      </c>
      <c r="N18" s="18" t="s">
        <v>4327</v>
      </c>
      <c r="O18" s="18" t="s">
        <v>4328</v>
      </c>
      <c r="P18" s="18" t="s">
        <v>4329</v>
      </c>
      <c r="Q18" s="18" t="s">
        <v>4330</v>
      </c>
      <c r="R18" s="18" t="s">
        <v>4331</v>
      </c>
      <c r="S18" s="18" t="s">
        <v>4332</v>
      </c>
      <c r="T18" s="18" t="s">
        <v>4333</v>
      </c>
      <c r="U18" s="18" t="s">
        <v>4334</v>
      </c>
      <c r="V18" s="18" t="s">
        <v>4335</v>
      </c>
      <c r="W18" s="18" t="s">
        <v>4336</v>
      </c>
      <c r="X18" s="39" t="s">
        <v>4337</v>
      </c>
      <c r="Y18" s="18" t="s">
        <v>4338</v>
      </c>
      <c r="Z18" s="18" t="s">
        <v>4339</v>
      </c>
      <c r="AA18" s="18" t="s">
        <v>4340</v>
      </c>
      <c r="AB18" s="18" t="s">
        <v>4341</v>
      </c>
      <c r="AC18" s="18" t="s">
        <v>4342</v>
      </c>
      <c r="AD18" s="18" t="s">
        <v>4343</v>
      </c>
      <c r="AE18" s="18" t="s">
        <v>4344</v>
      </c>
      <c r="AF18" s="18" t="s">
        <v>4345</v>
      </c>
      <c r="AG18" s="18" t="s">
        <v>4346</v>
      </c>
      <c r="AH18" s="18" t="s">
        <v>4347</v>
      </c>
      <c r="AI18" s="18" t="s">
        <v>4348</v>
      </c>
      <c r="AJ18" s="18" t="s">
        <v>4349</v>
      </c>
      <c r="AK18" s="18" t="s">
        <v>4349</v>
      </c>
      <c r="AL18" s="18" t="s">
        <v>4350</v>
      </c>
      <c r="AM18" s="18" t="s">
        <v>4351</v>
      </c>
      <c r="AN18" s="18" t="s">
        <v>4352</v>
      </c>
      <c r="AO18" s="18" t="s">
        <v>4353</v>
      </c>
      <c r="AP18" s="18" t="s">
        <v>4354</v>
      </c>
      <c r="AQ18" s="18" t="s">
        <v>4355</v>
      </c>
      <c r="AR18" s="18" t="s">
        <v>4356</v>
      </c>
      <c r="AS18" s="18" t="s">
        <v>4357</v>
      </c>
      <c r="AT18" s="18" t="s">
        <v>4358</v>
      </c>
      <c r="AU18" s="18" t="s">
        <v>4359</v>
      </c>
      <c r="AV18" s="18" t="s">
        <v>4360</v>
      </c>
      <c r="AW18" s="18" t="s">
        <v>4361</v>
      </c>
      <c r="AX18" s="18" t="s">
        <v>4362</v>
      </c>
      <c r="AY18" s="18" t="s">
        <v>4363</v>
      </c>
      <c r="AZ18" s="18" t="s">
        <v>4364</v>
      </c>
      <c r="BA18" s="18" t="s">
        <v>4365</v>
      </c>
      <c r="BB18" s="18" t="s">
        <v>4366</v>
      </c>
      <c r="BC18" s="18" t="s">
        <v>4367</v>
      </c>
      <c r="BD18" s="18" t="s">
        <v>4368</v>
      </c>
      <c r="BE18" s="18" t="s">
        <v>4369</v>
      </c>
      <c r="BF18" s="18" t="s">
        <v>4370</v>
      </c>
      <c r="BG18" s="18" t="s">
        <v>4371</v>
      </c>
      <c r="BH18" s="18" t="s">
        <v>4372</v>
      </c>
      <c r="BI18" s="18" t="s">
        <v>4357</v>
      </c>
      <c r="BJ18" s="18" t="s">
        <v>4349</v>
      </c>
      <c r="BK18" s="18" t="s">
        <v>4357</v>
      </c>
      <c r="BL18" s="18" t="s">
        <v>4373</v>
      </c>
      <c r="BM18" s="18" t="s">
        <v>4374</v>
      </c>
      <c r="BN18" s="18" t="s">
        <v>4375</v>
      </c>
      <c r="BO18" s="18" t="s">
        <v>4376</v>
      </c>
      <c r="BP18" s="18" t="s">
        <v>4318</v>
      </c>
      <c r="BQ18" s="18" t="s">
        <v>4377</v>
      </c>
      <c r="BR18" s="18" t="s">
        <v>4378</v>
      </c>
      <c r="BS18" s="18" t="s">
        <v>4379</v>
      </c>
      <c r="BT18" s="18" t="s">
        <v>4380</v>
      </c>
      <c r="BU18" s="18" t="s">
        <v>4381</v>
      </c>
      <c r="BV18" s="18" t="s">
        <v>4382</v>
      </c>
      <c r="BW18" s="18" t="s">
        <v>4383</v>
      </c>
      <c r="BX18" s="18" t="s">
        <v>4384</v>
      </c>
      <c r="BY18" s="18" t="s">
        <v>4385</v>
      </c>
      <c r="BZ18" s="18" t="s">
        <v>4386</v>
      </c>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c r="FM18" s="18"/>
      <c r="FN18" s="18"/>
      <c r="FO18" s="18"/>
      <c r="FP18" s="18"/>
      <c r="FQ18" s="18"/>
      <c r="FR18" s="18"/>
      <c r="FS18" s="18"/>
      <c r="FT18" s="18"/>
      <c r="FU18" s="18"/>
      <c r="FV18" s="18"/>
      <c r="FW18" s="18"/>
      <c r="FX18" s="18"/>
      <c r="FY18" s="18"/>
      <c r="FZ18" s="18"/>
      <c r="GA18" s="18"/>
      <c r="GB18" s="18"/>
      <c r="GC18" s="18"/>
      <c r="GD18" s="18"/>
      <c r="GE18" s="18"/>
      <c r="GF18" s="18"/>
      <c r="GG18" s="18"/>
      <c r="GH18" s="18"/>
      <c r="GI18" s="18"/>
      <c r="GJ18" s="18"/>
      <c r="GK18" s="18"/>
      <c r="GL18" s="18"/>
      <c r="GM18" s="18"/>
      <c r="GN18" s="18"/>
      <c r="GO18" s="18"/>
      <c r="GP18" s="18"/>
      <c r="GQ18" s="18"/>
      <c r="GR18" s="18"/>
      <c r="GS18" s="18"/>
      <c r="GT18" s="18"/>
      <c r="GU18" s="18"/>
      <c r="GV18" s="18"/>
      <c r="GW18" s="18"/>
      <c r="GX18" s="18"/>
      <c r="GY18" s="18"/>
      <c r="GZ18" s="18"/>
      <c r="HA18" s="18"/>
    </row>
    <row r="19" spans="1:209">
      <c r="A19" s="18" t="s">
        <v>4387</v>
      </c>
      <c r="B19" s="18" t="s">
        <v>4387</v>
      </c>
      <c r="C19" s="18" t="s">
        <v>4387</v>
      </c>
      <c r="D19" s="18" t="s">
        <v>4388</v>
      </c>
      <c r="E19" s="18" t="s">
        <v>4389</v>
      </c>
      <c r="F19" s="18" t="s">
        <v>4390</v>
      </c>
      <c r="G19" s="18" t="s">
        <v>4391</v>
      </c>
      <c r="H19" s="18" t="s">
        <v>4388</v>
      </c>
      <c r="I19" s="18" t="s">
        <v>4392</v>
      </c>
      <c r="J19" s="18" t="s">
        <v>4393</v>
      </c>
      <c r="K19" s="18" t="s">
        <v>4394</v>
      </c>
      <c r="L19" s="18" t="s">
        <v>4389</v>
      </c>
      <c r="M19" s="18" t="s">
        <v>4395</v>
      </c>
      <c r="N19" s="18" t="s">
        <v>4396</v>
      </c>
      <c r="O19" s="18" t="s">
        <v>4397</v>
      </c>
      <c r="P19" s="18" t="s">
        <v>4398</v>
      </c>
      <c r="Q19" s="18" t="s">
        <v>4399</v>
      </c>
      <c r="R19" s="18" t="s">
        <v>4400</v>
      </c>
      <c r="S19" s="18" t="s">
        <v>4401</v>
      </c>
      <c r="T19" s="18" t="s">
        <v>4402</v>
      </c>
      <c r="U19" s="18" t="s">
        <v>4403</v>
      </c>
      <c r="V19" s="18" t="s">
        <v>4404</v>
      </c>
      <c r="W19" s="18" t="s">
        <v>4405</v>
      </c>
      <c r="X19" s="39" t="s">
        <v>4406</v>
      </c>
      <c r="Y19" s="18" t="s">
        <v>4407</v>
      </c>
      <c r="Z19" s="18" t="s">
        <v>4408</v>
      </c>
      <c r="AA19" s="18" t="s">
        <v>4409</v>
      </c>
      <c r="AB19" s="18" t="s">
        <v>4410</v>
      </c>
      <c r="AC19" s="18" t="s">
        <v>4411</v>
      </c>
      <c r="AD19" s="18" t="s">
        <v>4394</v>
      </c>
      <c r="AE19" s="18" t="s">
        <v>4394</v>
      </c>
      <c r="AF19" s="18" t="s">
        <v>4412</v>
      </c>
      <c r="AG19" s="18" t="s">
        <v>4413</v>
      </c>
      <c r="AH19" s="18" t="s">
        <v>4414</v>
      </c>
      <c r="AI19" s="18" t="s">
        <v>4415</v>
      </c>
      <c r="AJ19" s="18" t="s">
        <v>4416</v>
      </c>
      <c r="AK19" s="18" t="s">
        <v>4416</v>
      </c>
      <c r="AL19" s="18" t="s">
        <v>4417</v>
      </c>
      <c r="AM19" s="18" t="s">
        <v>4418</v>
      </c>
      <c r="AN19" s="18" t="s">
        <v>4419</v>
      </c>
      <c r="AO19" s="18" t="s">
        <v>4420</v>
      </c>
      <c r="AP19" s="18" t="s">
        <v>4421</v>
      </c>
      <c r="AQ19" s="18" t="s">
        <v>4422</v>
      </c>
      <c r="AR19" s="18" t="s">
        <v>4398</v>
      </c>
      <c r="AS19" s="18" t="s">
        <v>4423</v>
      </c>
      <c r="AT19" s="18" t="s">
        <v>4424</v>
      </c>
      <c r="AU19" s="18" t="s">
        <v>4425</v>
      </c>
      <c r="AV19" s="18" t="s">
        <v>4426</v>
      </c>
      <c r="AW19" s="18" t="s">
        <v>4427</v>
      </c>
      <c r="AX19" s="18" t="s">
        <v>4428</v>
      </c>
      <c r="AY19" s="18" t="s">
        <v>4429</v>
      </c>
      <c r="AZ19" s="18" t="s">
        <v>4430</v>
      </c>
      <c r="BA19" s="18" t="s">
        <v>4431</v>
      </c>
      <c r="BB19" s="18" t="s">
        <v>4432</v>
      </c>
      <c r="BC19" s="18" t="s">
        <v>4433</v>
      </c>
      <c r="BD19" s="18" t="s">
        <v>4434</v>
      </c>
      <c r="BE19" s="18" t="s">
        <v>4435</v>
      </c>
      <c r="BF19" s="18" t="s">
        <v>4436</v>
      </c>
      <c r="BG19" s="18" t="s">
        <v>4437</v>
      </c>
      <c r="BH19" s="18" t="s">
        <v>4438</v>
      </c>
      <c r="BI19" s="18" t="s">
        <v>4423</v>
      </c>
      <c r="BJ19" s="18" t="s">
        <v>4416</v>
      </c>
      <c r="BK19" s="18" t="s">
        <v>4423</v>
      </c>
      <c r="BL19" s="18" t="s">
        <v>4439</v>
      </c>
      <c r="BM19" s="18" t="s">
        <v>4440</v>
      </c>
      <c r="BN19" s="18" t="s">
        <v>4441</v>
      </c>
      <c r="BO19" s="18" t="s">
        <v>4442</v>
      </c>
      <c r="BP19" s="18" t="s">
        <v>4387</v>
      </c>
      <c r="BQ19" s="18" t="s">
        <v>4443</v>
      </c>
      <c r="BR19" s="18" t="s">
        <v>4444</v>
      </c>
      <c r="BS19" s="18" t="s">
        <v>4445</v>
      </c>
      <c r="BT19" s="18" t="s">
        <v>4446</v>
      </c>
      <c r="BU19" s="18" t="s">
        <v>4447</v>
      </c>
      <c r="BV19" s="18" t="s">
        <v>4448</v>
      </c>
      <c r="BW19" s="18" t="s">
        <v>4449</v>
      </c>
      <c r="BX19" s="18" t="s">
        <v>4450</v>
      </c>
      <c r="BY19" s="18" t="s">
        <v>4451</v>
      </c>
      <c r="BZ19" s="18" t="s">
        <v>4452</v>
      </c>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c r="FM19" s="18"/>
      <c r="FN19" s="18"/>
      <c r="FO19" s="18"/>
      <c r="FP19" s="18"/>
      <c r="FQ19" s="18"/>
      <c r="FR19" s="18"/>
      <c r="FS19" s="18"/>
      <c r="FT19" s="18"/>
      <c r="FU19" s="18"/>
      <c r="FV19" s="18"/>
      <c r="FW19" s="18"/>
      <c r="FX19" s="18"/>
      <c r="FY19" s="18"/>
      <c r="FZ19" s="18"/>
      <c r="GA19" s="18"/>
      <c r="GB19" s="18"/>
      <c r="GC19" s="18"/>
      <c r="GD19" s="18"/>
      <c r="GE19" s="18"/>
      <c r="GF19" s="18"/>
      <c r="GG19" s="18"/>
      <c r="GH19" s="18"/>
      <c r="GI19" s="18"/>
      <c r="GJ19" s="18"/>
      <c r="GK19" s="18"/>
      <c r="GL19" s="18"/>
      <c r="GM19" s="18"/>
      <c r="GN19" s="18"/>
      <c r="GO19" s="18"/>
      <c r="GP19" s="18"/>
      <c r="GQ19" s="18"/>
      <c r="GR19" s="18"/>
      <c r="GS19" s="18"/>
      <c r="GT19" s="18"/>
      <c r="GU19" s="18"/>
      <c r="GV19" s="18"/>
      <c r="GW19" s="18"/>
      <c r="GX19" s="18"/>
      <c r="GY19" s="18"/>
      <c r="GZ19" s="18"/>
      <c r="HA19" s="18"/>
    </row>
    <row r="20" spans="1:209">
      <c r="A20" s="18" t="s">
        <v>4453</v>
      </c>
      <c r="B20" s="18" t="s">
        <v>4453</v>
      </c>
      <c r="C20" s="18" t="s">
        <v>4453</v>
      </c>
      <c r="D20" s="18" t="s">
        <v>4454</v>
      </c>
      <c r="E20" s="18" t="s">
        <v>4455</v>
      </c>
      <c r="F20" s="18" t="s">
        <v>4456</v>
      </c>
      <c r="G20" s="18" t="s">
        <v>4457</v>
      </c>
      <c r="H20" s="18" t="s">
        <v>4454</v>
      </c>
      <c r="I20" s="18" t="s">
        <v>4458</v>
      </c>
      <c r="J20" s="18" t="s">
        <v>4459</v>
      </c>
      <c r="K20" s="18" t="s">
        <v>4460</v>
      </c>
      <c r="L20" s="18" t="s">
        <v>4455</v>
      </c>
      <c r="M20" s="18" t="s">
        <v>4461</v>
      </c>
      <c r="N20" s="18" t="s">
        <v>4462</v>
      </c>
      <c r="O20" s="18" t="s">
        <v>4463</v>
      </c>
      <c r="P20" s="18" t="s">
        <v>4464</v>
      </c>
      <c r="Q20" s="18" t="s">
        <v>4465</v>
      </c>
      <c r="R20" s="18" t="s">
        <v>4466</v>
      </c>
      <c r="S20" s="18" t="s">
        <v>4467</v>
      </c>
      <c r="T20" s="18" t="s">
        <v>4468</v>
      </c>
      <c r="U20" s="18" t="s">
        <v>4469</v>
      </c>
      <c r="V20" s="18" t="s">
        <v>4470</v>
      </c>
      <c r="W20" s="18" t="s">
        <v>4471</v>
      </c>
      <c r="X20" s="39" t="s">
        <v>4472</v>
      </c>
      <c r="Y20" s="18" t="s">
        <v>4473</v>
      </c>
      <c r="Z20" s="18" t="s">
        <v>4474</v>
      </c>
      <c r="AA20" s="18" t="s">
        <v>4475</v>
      </c>
      <c r="AB20" s="18" t="s">
        <v>4476</v>
      </c>
      <c r="AC20" s="18" t="s">
        <v>4477</v>
      </c>
      <c r="AD20" s="18" t="s">
        <v>4478</v>
      </c>
      <c r="AE20" s="18" t="s">
        <v>4479</v>
      </c>
      <c r="AF20" s="18" t="s">
        <v>4480</v>
      </c>
      <c r="AG20" s="18" t="s">
        <v>4481</v>
      </c>
      <c r="AH20" s="18" t="s">
        <v>4482</v>
      </c>
      <c r="AI20" s="18" t="s">
        <v>4483</v>
      </c>
      <c r="AJ20" s="18" t="s">
        <v>4460</v>
      </c>
      <c r="AK20" s="18" t="s">
        <v>4460</v>
      </c>
      <c r="AL20" s="18" t="s">
        <v>4484</v>
      </c>
      <c r="AM20" s="18" t="s">
        <v>4485</v>
      </c>
      <c r="AN20" s="18" t="s">
        <v>4486</v>
      </c>
      <c r="AO20" s="18" t="s">
        <v>4487</v>
      </c>
      <c r="AP20" s="18" t="s">
        <v>4465</v>
      </c>
      <c r="AQ20" s="18" t="s">
        <v>4488</v>
      </c>
      <c r="AR20" s="18" t="s">
        <v>4489</v>
      </c>
      <c r="AS20" s="18" t="s">
        <v>4490</v>
      </c>
      <c r="AT20" s="18" t="s">
        <v>4491</v>
      </c>
      <c r="AU20" s="18" t="s">
        <v>4492</v>
      </c>
      <c r="AV20" s="18" t="s">
        <v>4493</v>
      </c>
      <c r="AW20" s="18" t="s">
        <v>4494</v>
      </c>
      <c r="AX20" s="18" t="s">
        <v>4495</v>
      </c>
      <c r="AY20" s="18" t="s">
        <v>4496</v>
      </c>
      <c r="AZ20" s="18" t="s">
        <v>4497</v>
      </c>
      <c r="BA20" s="18" t="s">
        <v>4498</v>
      </c>
      <c r="BB20" s="18" t="s">
        <v>4499</v>
      </c>
      <c r="BC20" s="18" t="s">
        <v>4500</v>
      </c>
      <c r="BD20" s="18" t="s">
        <v>4501</v>
      </c>
      <c r="BE20" s="18" t="s">
        <v>4502</v>
      </c>
      <c r="BF20" s="18" t="s">
        <v>4503</v>
      </c>
      <c r="BG20" s="18" t="s">
        <v>4504</v>
      </c>
      <c r="BH20" s="18" t="s">
        <v>4505</v>
      </c>
      <c r="BI20" s="18" t="s">
        <v>4490</v>
      </c>
      <c r="BJ20" s="18" t="s">
        <v>4460</v>
      </c>
      <c r="BK20" s="18" t="s">
        <v>4490</v>
      </c>
      <c r="BL20" s="18" t="s">
        <v>4506</v>
      </c>
      <c r="BM20" s="18" t="s">
        <v>4507</v>
      </c>
      <c r="BN20" s="18" t="s">
        <v>4508</v>
      </c>
      <c r="BO20" s="18" t="s">
        <v>4509</v>
      </c>
      <c r="BP20" s="18" t="s">
        <v>4453</v>
      </c>
      <c r="BQ20" s="18" t="s">
        <v>4510</v>
      </c>
      <c r="BR20" s="18" t="s">
        <v>4511</v>
      </c>
      <c r="BS20" s="18" t="s">
        <v>4512</v>
      </c>
      <c r="BT20" s="18" t="s">
        <v>4513</v>
      </c>
      <c r="BU20" s="18" t="s">
        <v>4514</v>
      </c>
      <c r="BV20" s="18" t="s">
        <v>4515</v>
      </c>
      <c r="BW20" s="18" t="s">
        <v>4516</v>
      </c>
      <c r="BX20" s="18" t="s">
        <v>4517</v>
      </c>
      <c r="BY20" s="18" t="s">
        <v>4518</v>
      </c>
      <c r="BZ20" s="18" t="s">
        <v>4519</v>
      </c>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c r="FM20" s="18"/>
      <c r="FN20" s="18"/>
      <c r="FO20" s="18"/>
      <c r="FP20" s="18"/>
      <c r="FQ20" s="18"/>
      <c r="FR20" s="18"/>
      <c r="FS20" s="18"/>
      <c r="FT20" s="18"/>
      <c r="FU20" s="18"/>
      <c r="FV20" s="18"/>
      <c r="FW20" s="18"/>
      <c r="FX20" s="18"/>
      <c r="FY20" s="18"/>
      <c r="FZ20" s="18"/>
      <c r="GA20" s="18"/>
      <c r="GB20" s="18"/>
      <c r="GC20" s="18"/>
      <c r="GD20" s="18"/>
      <c r="GE20" s="18"/>
      <c r="GF20" s="18"/>
      <c r="GG20" s="18"/>
      <c r="GH20" s="18"/>
      <c r="GI20" s="18"/>
      <c r="GJ20" s="18"/>
      <c r="GK20" s="18"/>
      <c r="GL20" s="18"/>
      <c r="GM20" s="18"/>
      <c r="GN20" s="18"/>
      <c r="GO20" s="18"/>
      <c r="GP20" s="18"/>
      <c r="GQ20" s="18"/>
      <c r="GR20" s="18"/>
      <c r="GS20" s="18"/>
      <c r="GT20" s="18"/>
      <c r="GU20" s="18"/>
      <c r="GV20" s="18"/>
      <c r="GW20" s="18"/>
      <c r="GX20" s="18"/>
      <c r="GY20" s="18"/>
      <c r="GZ20" s="18"/>
      <c r="HA20" s="18"/>
    </row>
    <row r="21" spans="1:209">
      <c r="A21" s="18" t="s">
        <v>4520</v>
      </c>
      <c r="B21" s="18" t="s">
        <v>4520</v>
      </c>
      <c r="C21" s="18" t="s">
        <v>4521</v>
      </c>
      <c r="D21" s="18" t="s">
        <v>4522</v>
      </c>
      <c r="E21" s="18" t="s">
        <v>4523</v>
      </c>
      <c r="F21" s="18" t="s">
        <v>4524</v>
      </c>
      <c r="G21" s="18" t="s">
        <v>4525</v>
      </c>
      <c r="H21" s="18" t="s">
        <v>4522</v>
      </c>
      <c r="I21" s="18" t="s">
        <v>4526</v>
      </c>
      <c r="J21" s="18" t="s">
        <v>4527</v>
      </c>
      <c r="K21" s="18" t="s">
        <v>4528</v>
      </c>
      <c r="L21" s="18" t="s">
        <v>4529</v>
      </c>
      <c r="M21" s="18" t="s">
        <v>4530</v>
      </c>
      <c r="N21" s="18" t="s">
        <v>4531</v>
      </c>
      <c r="O21" s="18" t="s">
        <v>4532</v>
      </c>
      <c r="P21" s="18" t="s">
        <v>4533</v>
      </c>
      <c r="Q21" s="18" t="s">
        <v>4534</v>
      </c>
      <c r="R21" s="18" t="s">
        <v>4535</v>
      </c>
      <c r="S21" s="18" t="s">
        <v>4536</v>
      </c>
      <c r="T21" s="18" t="s">
        <v>4537</v>
      </c>
      <c r="U21" s="18" t="s">
        <v>4538</v>
      </c>
      <c r="V21" s="18" t="s">
        <v>4539</v>
      </c>
      <c r="W21" s="18" t="s">
        <v>4540</v>
      </c>
      <c r="X21" s="39" t="s">
        <v>4541</v>
      </c>
      <c r="Y21" s="18" t="s">
        <v>4542</v>
      </c>
      <c r="Z21" s="18" t="s">
        <v>4543</v>
      </c>
      <c r="AA21" s="18" t="s">
        <v>4544</v>
      </c>
      <c r="AB21" s="18" t="s">
        <v>4545</v>
      </c>
      <c r="AC21" s="18" t="s">
        <v>4546</v>
      </c>
      <c r="AD21" s="18" t="s">
        <v>4547</v>
      </c>
      <c r="AE21" s="18" t="s">
        <v>4548</v>
      </c>
      <c r="AF21" s="18" t="s">
        <v>4549</v>
      </c>
      <c r="AG21" s="18" t="s">
        <v>4550</v>
      </c>
      <c r="AH21" s="18" t="s">
        <v>4551</v>
      </c>
      <c r="AI21" s="18" t="s">
        <v>4552</v>
      </c>
      <c r="AJ21" s="18" t="s">
        <v>4553</v>
      </c>
      <c r="AK21" s="18" t="s">
        <v>4553</v>
      </c>
      <c r="AL21" s="18" t="s">
        <v>4554</v>
      </c>
      <c r="AM21" s="18" t="s">
        <v>4555</v>
      </c>
      <c r="AN21" s="18" t="s">
        <v>4556</v>
      </c>
      <c r="AO21" s="18" t="s">
        <v>4557</v>
      </c>
      <c r="AP21" s="18" t="s">
        <v>4558</v>
      </c>
      <c r="AQ21" s="18" t="s">
        <v>4559</v>
      </c>
      <c r="AR21" s="18" t="s">
        <v>4560</v>
      </c>
      <c r="AS21" s="18" t="s">
        <v>4561</v>
      </c>
      <c r="AT21" s="18" t="s">
        <v>4562</v>
      </c>
      <c r="AU21" s="18" t="s">
        <v>4563</v>
      </c>
      <c r="AV21" s="18" t="s">
        <v>4564</v>
      </c>
      <c r="AW21" s="18" t="s">
        <v>4565</v>
      </c>
      <c r="AX21" s="18" t="s">
        <v>4566</v>
      </c>
      <c r="AY21" s="18" t="s">
        <v>4567</v>
      </c>
      <c r="AZ21" s="18" t="s">
        <v>4568</v>
      </c>
      <c r="BA21" s="18" t="s">
        <v>4569</v>
      </c>
      <c r="BB21" s="18" t="s">
        <v>4570</v>
      </c>
      <c r="BC21" s="18" t="s">
        <v>4571</v>
      </c>
      <c r="BD21" s="18" t="s">
        <v>4564</v>
      </c>
      <c r="BE21" s="18" t="s">
        <v>4572</v>
      </c>
      <c r="BF21" s="18" t="s">
        <v>4573</v>
      </c>
      <c r="BG21" s="18" t="s">
        <v>4574</v>
      </c>
      <c r="BH21" s="18" t="s">
        <v>4575</v>
      </c>
      <c r="BI21" s="18" t="s">
        <v>4561</v>
      </c>
      <c r="BJ21" s="18" t="s">
        <v>4553</v>
      </c>
      <c r="BK21" s="18" t="s">
        <v>4561</v>
      </c>
      <c r="BL21" s="18" t="s">
        <v>4576</v>
      </c>
      <c r="BM21" s="18" t="s">
        <v>4577</v>
      </c>
      <c r="BN21" s="18" t="s">
        <v>4578</v>
      </c>
      <c r="BO21" s="18" t="s">
        <v>4579</v>
      </c>
      <c r="BP21" s="18" t="s">
        <v>4520</v>
      </c>
      <c r="BQ21" s="18" t="s">
        <v>4580</v>
      </c>
      <c r="BR21" s="18" t="s">
        <v>4564</v>
      </c>
      <c r="BS21" s="18" t="s">
        <v>4581</v>
      </c>
      <c r="BT21" s="18" t="s">
        <v>4582</v>
      </c>
      <c r="BU21" s="18" t="s">
        <v>4583</v>
      </c>
      <c r="BV21" s="18" t="s">
        <v>4584</v>
      </c>
      <c r="BW21" s="18" t="s">
        <v>4585</v>
      </c>
      <c r="BX21" s="18" t="s">
        <v>4586</v>
      </c>
      <c r="BY21" s="18" t="s">
        <v>4587</v>
      </c>
      <c r="BZ21" s="18" t="s">
        <v>4588</v>
      </c>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c r="FM21" s="18"/>
      <c r="FN21" s="18"/>
      <c r="FO21" s="18"/>
      <c r="FP21" s="18"/>
      <c r="FQ21" s="18"/>
      <c r="FR21" s="18"/>
      <c r="FS21" s="18"/>
      <c r="FT21" s="18"/>
      <c r="FU21" s="18"/>
      <c r="FV21" s="18"/>
      <c r="FW21" s="18"/>
      <c r="FX21" s="18"/>
      <c r="FY21" s="18"/>
      <c r="FZ21" s="18"/>
      <c r="GA21" s="18"/>
      <c r="GB21" s="18"/>
      <c r="GC21" s="18"/>
      <c r="GD21" s="18"/>
      <c r="GE21" s="18"/>
      <c r="GF21" s="18"/>
      <c r="GG21" s="18"/>
      <c r="GH21" s="18"/>
      <c r="GI21" s="18"/>
      <c r="GJ21" s="18"/>
      <c r="GK21" s="18"/>
      <c r="GL21" s="18"/>
      <c r="GM21" s="18"/>
      <c r="GN21" s="18"/>
      <c r="GO21" s="18"/>
      <c r="GP21" s="18"/>
      <c r="GQ21" s="18"/>
      <c r="GR21" s="18"/>
      <c r="GS21" s="18"/>
      <c r="GT21" s="18"/>
      <c r="GU21" s="18"/>
      <c r="GV21" s="18"/>
      <c r="GW21" s="18"/>
      <c r="GX21" s="18"/>
      <c r="GY21" s="18"/>
      <c r="GZ21" s="18"/>
      <c r="HA21" s="18"/>
    </row>
    <row r="22" spans="1:209">
      <c r="A22" s="18" t="s">
        <v>4589</v>
      </c>
      <c r="B22" s="18" t="s">
        <v>4589</v>
      </c>
      <c r="C22" s="18" t="s">
        <v>4589</v>
      </c>
      <c r="D22" s="18" t="s">
        <v>4590</v>
      </c>
      <c r="E22" s="18" t="s">
        <v>4591</v>
      </c>
      <c r="F22" s="18" t="s">
        <v>4592</v>
      </c>
      <c r="G22" s="18" t="s">
        <v>4593</v>
      </c>
      <c r="H22" s="18" t="s">
        <v>4590</v>
      </c>
      <c r="I22" s="18" t="s">
        <v>4594</v>
      </c>
      <c r="J22" s="18" t="s">
        <v>4595</v>
      </c>
      <c r="K22" s="18" t="s">
        <v>4596</v>
      </c>
      <c r="L22" s="18" t="s">
        <v>4597</v>
      </c>
      <c r="M22" s="18" t="s">
        <v>4598</v>
      </c>
      <c r="N22" s="18" t="s">
        <v>4599</v>
      </c>
      <c r="O22" s="18" t="s">
        <v>4600</v>
      </c>
      <c r="P22" s="18" t="s">
        <v>4601</v>
      </c>
      <c r="Q22" s="18" t="s">
        <v>4602</v>
      </c>
      <c r="R22" s="18" t="s">
        <v>4603</v>
      </c>
      <c r="S22" s="18" t="s">
        <v>4604</v>
      </c>
      <c r="T22" s="18" t="s">
        <v>4605</v>
      </c>
      <c r="U22" s="18" t="s">
        <v>4606</v>
      </c>
      <c r="V22" s="18" t="s">
        <v>4607</v>
      </c>
      <c r="W22" s="18" t="s">
        <v>4608</v>
      </c>
      <c r="X22" s="39" t="s">
        <v>4609</v>
      </c>
      <c r="Y22" s="18" t="s">
        <v>4610</v>
      </c>
      <c r="Z22" s="18" t="s">
        <v>4611</v>
      </c>
      <c r="AA22" s="18" t="s">
        <v>4612</v>
      </c>
      <c r="AB22" s="18" t="s">
        <v>4613</v>
      </c>
      <c r="AC22" s="18" t="s">
        <v>4614</v>
      </c>
      <c r="AD22" s="18" t="s">
        <v>4615</v>
      </c>
      <c r="AE22" s="18" t="s">
        <v>4616</v>
      </c>
      <c r="AF22" s="18" t="s">
        <v>4617</v>
      </c>
      <c r="AG22" s="18" t="s">
        <v>4618</v>
      </c>
      <c r="AH22" s="18" t="s">
        <v>4619</v>
      </c>
      <c r="AI22" s="18" t="s">
        <v>4620</v>
      </c>
      <c r="AJ22" s="18" t="s">
        <v>4621</v>
      </c>
      <c r="AK22" s="18" t="s">
        <v>4621</v>
      </c>
      <c r="AL22" s="18" t="s">
        <v>4622</v>
      </c>
      <c r="AM22" s="18" t="s">
        <v>4623</v>
      </c>
      <c r="AN22" s="18" t="s">
        <v>4624</v>
      </c>
      <c r="AO22" s="18" t="s">
        <v>4625</v>
      </c>
      <c r="AP22" s="18" t="s">
        <v>4626</v>
      </c>
      <c r="AQ22" s="18" t="s">
        <v>4627</v>
      </c>
      <c r="AR22" s="18" t="s">
        <v>4628</v>
      </c>
      <c r="AS22" s="18" t="s">
        <v>4629</v>
      </c>
      <c r="AT22" s="18" t="s">
        <v>4630</v>
      </c>
      <c r="AU22" s="18" t="s">
        <v>4631</v>
      </c>
      <c r="AV22" s="18" t="s">
        <v>4632</v>
      </c>
      <c r="AW22" s="18" t="s">
        <v>4633</v>
      </c>
      <c r="AX22" s="18" t="s">
        <v>4634</v>
      </c>
      <c r="AY22" s="18" t="s">
        <v>4635</v>
      </c>
      <c r="AZ22" s="18" t="s">
        <v>4636</v>
      </c>
      <c r="BA22" s="18" t="s">
        <v>4637</v>
      </c>
      <c r="BB22" s="18" t="s">
        <v>4638</v>
      </c>
      <c r="BC22" s="18" t="s">
        <v>4639</v>
      </c>
      <c r="BD22" s="18" t="s">
        <v>4640</v>
      </c>
      <c r="BE22" s="18" t="s">
        <v>4641</v>
      </c>
      <c r="BF22" s="18" t="s">
        <v>4642</v>
      </c>
      <c r="BG22" s="18" t="s">
        <v>4643</v>
      </c>
      <c r="BH22" s="18" t="s">
        <v>4644</v>
      </c>
      <c r="BI22" s="18" t="s">
        <v>4629</v>
      </c>
      <c r="BJ22" s="18" t="s">
        <v>4621</v>
      </c>
      <c r="BK22" s="18" t="s">
        <v>4629</v>
      </c>
      <c r="BL22" s="18" t="s">
        <v>4645</v>
      </c>
      <c r="BM22" s="18" t="s">
        <v>4646</v>
      </c>
      <c r="BN22" s="18" t="s">
        <v>4647</v>
      </c>
      <c r="BO22" s="18" t="s">
        <v>4628</v>
      </c>
      <c r="BP22" s="18" t="s">
        <v>4589</v>
      </c>
      <c r="BQ22" s="18" t="s">
        <v>4648</v>
      </c>
      <c r="BR22" s="18" t="s">
        <v>4649</v>
      </c>
      <c r="BS22" s="18" t="s">
        <v>4650</v>
      </c>
      <c r="BT22" s="18" t="s">
        <v>4651</v>
      </c>
      <c r="BU22" s="18" t="s">
        <v>4652</v>
      </c>
      <c r="BV22" s="18" t="s">
        <v>4653</v>
      </c>
      <c r="BW22" s="18" t="s">
        <v>4654</v>
      </c>
      <c r="BX22" s="18" t="s">
        <v>4655</v>
      </c>
      <c r="BY22" s="18" t="s">
        <v>4656</v>
      </c>
      <c r="BZ22" s="18" t="s">
        <v>4657</v>
      </c>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c r="FM22" s="18"/>
      <c r="FN22" s="18"/>
      <c r="FO22" s="18"/>
      <c r="FP22" s="18"/>
      <c r="FQ22" s="18"/>
      <c r="FR22" s="18"/>
      <c r="FS22" s="18"/>
      <c r="FT22" s="18"/>
      <c r="FU22" s="18"/>
      <c r="FV22" s="18"/>
      <c r="FW22" s="18"/>
      <c r="FX22" s="18"/>
      <c r="FY22" s="18"/>
      <c r="FZ22" s="18"/>
      <c r="GA22" s="18"/>
      <c r="GB22" s="18"/>
      <c r="GC22" s="18"/>
      <c r="GD22" s="18"/>
      <c r="GE22" s="18"/>
      <c r="GF22" s="18"/>
      <c r="GG22" s="18"/>
      <c r="GH22" s="18"/>
      <c r="GI22" s="18"/>
      <c r="GJ22" s="18"/>
      <c r="GK22" s="18"/>
      <c r="GL22" s="18"/>
      <c r="GM22" s="18"/>
      <c r="GN22" s="18"/>
      <c r="GO22" s="18"/>
      <c r="GP22" s="18"/>
      <c r="GQ22" s="18"/>
      <c r="GR22" s="18"/>
      <c r="GS22" s="18"/>
      <c r="GT22" s="18"/>
      <c r="GU22" s="18"/>
      <c r="GV22" s="18"/>
      <c r="GW22" s="18"/>
      <c r="GX22" s="18"/>
      <c r="GY22" s="18"/>
      <c r="GZ22" s="18"/>
      <c r="HA22" s="18"/>
    </row>
    <row r="23" spans="1:209">
      <c r="A23" s="18" t="s">
        <v>4658</v>
      </c>
      <c r="B23" s="18" t="s">
        <v>4658</v>
      </c>
      <c r="C23" s="18" t="s">
        <v>4658</v>
      </c>
      <c r="D23" s="18" t="s">
        <v>4659</v>
      </c>
      <c r="E23" s="18" t="s">
        <v>4660</v>
      </c>
      <c r="F23" s="18" t="s">
        <v>4661</v>
      </c>
      <c r="G23" s="18" t="s">
        <v>4662</v>
      </c>
      <c r="H23" s="18" t="s">
        <v>4659</v>
      </c>
      <c r="I23" s="18" t="s">
        <v>4663</v>
      </c>
      <c r="J23" s="18" t="s">
        <v>4664</v>
      </c>
      <c r="K23" s="18" t="s">
        <v>4665</v>
      </c>
      <c r="L23" s="18" t="s">
        <v>4660</v>
      </c>
      <c r="M23" s="18" t="s">
        <v>4666</v>
      </c>
      <c r="N23" s="18" t="s">
        <v>4667</v>
      </c>
      <c r="O23" s="18" t="s">
        <v>4668</v>
      </c>
      <c r="P23" s="18" t="s">
        <v>4669</v>
      </c>
      <c r="Q23" s="18" t="s">
        <v>4670</v>
      </c>
      <c r="R23" s="18" t="s">
        <v>4671</v>
      </c>
      <c r="S23" s="18" t="s">
        <v>4672</v>
      </c>
      <c r="T23" s="18" t="s">
        <v>4673</v>
      </c>
      <c r="U23" s="18" t="s">
        <v>4674</v>
      </c>
      <c r="V23" s="18" t="s">
        <v>4675</v>
      </c>
      <c r="W23" s="18" t="s">
        <v>4676</v>
      </c>
      <c r="X23" s="39" t="s">
        <v>4677</v>
      </c>
      <c r="Y23" s="18" t="s">
        <v>4678</v>
      </c>
      <c r="Z23" s="18" t="s">
        <v>4679</v>
      </c>
      <c r="AA23" s="18" t="s">
        <v>4680</v>
      </c>
      <c r="AB23" s="18" t="s">
        <v>4681</v>
      </c>
      <c r="AC23" s="18" t="s">
        <v>4682</v>
      </c>
      <c r="AD23" s="18" t="s">
        <v>4665</v>
      </c>
      <c r="AE23" s="18" t="s">
        <v>4665</v>
      </c>
      <c r="AF23" s="18" t="s">
        <v>4683</v>
      </c>
      <c r="AG23" s="18" t="s">
        <v>4684</v>
      </c>
      <c r="AH23" s="18" t="s">
        <v>4685</v>
      </c>
      <c r="AI23" s="18" t="s">
        <v>4686</v>
      </c>
      <c r="AJ23" s="18" t="s">
        <v>4665</v>
      </c>
      <c r="AK23" s="18" t="s">
        <v>4665</v>
      </c>
      <c r="AL23" s="18" t="s">
        <v>4687</v>
      </c>
      <c r="AM23" s="18" t="s">
        <v>4688</v>
      </c>
      <c r="AN23" s="18" t="s">
        <v>4689</v>
      </c>
      <c r="AO23" s="18" t="s">
        <v>4690</v>
      </c>
      <c r="AP23" s="18" t="s">
        <v>4665</v>
      </c>
      <c r="AQ23" s="18" t="s">
        <v>4691</v>
      </c>
      <c r="AR23" s="18" t="s">
        <v>4692</v>
      </c>
      <c r="AS23" s="18" t="s">
        <v>4693</v>
      </c>
      <c r="AT23" s="18" t="s">
        <v>4694</v>
      </c>
      <c r="AU23" s="18" t="s">
        <v>4695</v>
      </c>
      <c r="AV23" s="18" t="s">
        <v>4696</v>
      </c>
      <c r="AW23" s="18" t="s">
        <v>4697</v>
      </c>
      <c r="AX23" s="18" t="s">
        <v>4698</v>
      </c>
      <c r="AY23" s="18" t="s">
        <v>4699</v>
      </c>
      <c r="AZ23" s="18" t="s">
        <v>4700</v>
      </c>
      <c r="BA23" s="18" t="s">
        <v>4701</v>
      </c>
      <c r="BB23" s="18" t="s">
        <v>4702</v>
      </c>
      <c r="BC23" s="18" t="s">
        <v>4703</v>
      </c>
      <c r="BD23" s="18" t="s">
        <v>4704</v>
      </c>
      <c r="BE23" s="18" t="s">
        <v>4705</v>
      </c>
      <c r="BF23" s="18" t="s">
        <v>4706</v>
      </c>
      <c r="BG23" s="18" t="s">
        <v>4707</v>
      </c>
      <c r="BH23" s="18" t="s">
        <v>4708</v>
      </c>
      <c r="BI23" s="18" t="s">
        <v>4693</v>
      </c>
      <c r="BJ23" s="18" t="s">
        <v>4665</v>
      </c>
      <c r="BK23" s="18" t="s">
        <v>4693</v>
      </c>
      <c r="BL23" s="18" t="s">
        <v>4661</v>
      </c>
      <c r="BM23" s="18" t="s">
        <v>4709</v>
      </c>
      <c r="BN23" s="18" t="s">
        <v>4710</v>
      </c>
      <c r="BO23" s="18" t="s">
        <v>4692</v>
      </c>
      <c r="BP23" s="18" t="s">
        <v>4711</v>
      </c>
      <c r="BQ23" s="18" t="s">
        <v>4712</v>
      </c>
      <c r="BR23" s="18" t="s">
        <v>4696</v>
      </c>
      <c r="BS23" s="18" t="s">
        <v>4713</v>
      </c>
      <c r="BT23" s="18" t="s">
        <v>4714</v>
      </c>
      <c r="BU23" s="18" t="s">
        <v>4715</v>
      </c>
      <c r="BV23" s="18" t="s">
        <v>4716</v>
      </c>
      <c r="BW23" s="18" t="s">
        <v>4717</v>
      </c>
      <c r="BX23" s="18" t="s">
        <v>4718</v>
      </c>
      <c r="BY23" s="18" t="s">
        <v>4719</v>
      </c>
      <c r="BZ23" s="18" t="s">
        <v>4720</v>
      </c>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c r="FM23" s="18"/>
      <c r="FN23" s="18"/>
      <c r="FO23" s="18"/>
      <c r="FP23" s="18"/>
      <c r="FQ23" s="18"/>
      <c r="FR23" s="18"/>
      <c r="FS23" s="18"/>
      <c r="FT23" s="18"/>
      <c r="FU23" s="18"/>
      <c r="FV23" s="18"/>
      <c r="FW23" s="18"/>
      <c r="FX23" s="18"/>
      <c r="FY23" s="18"/>
      <c r="FZ23" s="18"/>
      <c r="GA23" s="18"/>
      <c r="GB23" s="18"/>
      <c r="GC23" s="18"/>
      <c r="GD23" s="18"/>
      <c r="GE23" s="18"/>
      <c r="GF23" s="18"/>
      <c r="GG23" s="18"/>
      <c r="GH23" s="18"/>
      <c r="GI23" s="18"/>
      <c r="GJ23" s="18"/>
      <c r="GK23" s="18"/>
      <c r="GL23" s="18"/>
      <c r="GM23" s="18"/>
      <c r="GN23" s="18"/>
      <c r="GO23" s="18"/>
      <c r="GP23" s="18"/>
      <c r="GQ23" s="18"/>
      <c r="GR23" s="18"/>
      <c r="GS23" s="18"/>
      <c r="GT23" s="18"/>
      <c r="GU23" s="18"/>
      <c r="GV23" s="18"/>
      <c r="GW23" s="18"/>
      <c r="GX23" s="18"/>
      <c r="GY23" s="18"/>
      <c r="GZ23" s="18"/>
      <c r="HA23" s="18"/>
    </row>
    <row r="24" spans="1:209">
      <c r="A24" s="18" t="s">
        <v>4721</v>
      </c>
      <c r="B24" s="18" t="s">
        <v>4721</v>
      </c>
      <c r="C24" s="18" t="s">
        <v>4721</v>
      </c>
      <c r="D24" s="18" t="s">
        <v>4722</v>
      </c>
      <c r="E24" s="18" t="s">
        <v>4723</v>
      </c>
      <c r="F24" s="18" t="s">
        <v>4724</v>
      </c>
      <c r="G24" s="18" t="s">
        <v>4725</v>
      </c>
      <c r="H24" s="18" t="s">
        <v>4722</v>
      </c>
      <c r="I24" s="18" t="s">
        <v>4726</v>
      </c>
      <c r="J24" s="18" t="s">
        <v>4727</v>
      </c>
      <c r="K24" s="18" t="s">
        <v>4728</v>
      </c>
      <c r="L24" s="18" t="s">
        <v>4723</v>
      </c>
      <c r="M24" s="18" t="s">
        <v>4729</v>
      </c>
      <c r="N24" s="18" t="s">
        <v>4730</v>
      </c>
      <c r="O24" s="18" t="s">
        <v>4731</v>
      </c>
      <c r="P24" s="18" t="s">
        <v>4732</v>
      </c>
      <c r="Q24" s="18" t="s">
        <v>4733</v>
      </c>
      <c r="R24" s="18" t="s">
        <v>4734</v>
      </c>
      <c r="S24" s="18" t="s">
        <v>4735</v>
      </c>
      <c r="T24" s="18" t="s">
        <v>4736</v>
      </c>
      <c r="U24" s="18" t="s">
        <v>4737</v>
      </c>
      <c r="V24" s="18" t="s">
        <v>4738</v>
      </c>
      <c r="W24" s="18" t="s">
        <v>4739</v>
      </c>
      <c r="X24" s="39" t="s">
        <v>4740</v>
      </c>
      <c r="Y24" s="18" t="s">
        <v>4741</v>
      </c>
      <c r="Z24" s="18" t="s">
        <v>4742</v>
      </c>
      <c r="AA24" s="18" t="s">
        <v>4743</v>
      </c>
      <c r="AB24" s="18" t="s">
        <v>4744</v>
      </c>
      <c r="AC24" s="18" t="s">
        <v>4745</v>
      </c>
      <c r="AD24" s="18" t="s">
        <v>4746</v>
      </c>
      <c r="AE24" s="18" t="s">
        <v>4747</v>
      </c>
      <c r="AF24" s="18" t="s">
        <v>4748</v>
      </c>
      <c r="AG24" s="18" t="s">
        <v>4749</v>
      </c>
      <c r="AH24" s="18" t="s">
        <v>4750</v>
      </c>
      <c r="AI24" s="18" t="s">
        <v>4751</v>
      </c>
      <c r="AJ24" s="18" t="s">
        <v>4728</v>
      </c>
      <c r="AK24" s="18" t="s">
        <v>4728</v>
      </c>
      <c r="AL24" s="18" t="s">
        <v>4752</v>
      </c>
      <c r="AM24" s="18" t="s">
        <v>4753</v>
      </c>
      <c r="AN24" s="18" t="s">
        <v>4754</v>
      </c>
      <c r="AO24" s="18" t="s">
        <v>4755</v>
      </c>
      <c r="AP24" s="18" t="s">
        <v>4756</v>
      </c>
      <c r="AQ24" s="18" t="s">
        <v>4757</v>
      </c>
      <c r="AR24" s="18" t="s">
        <v>4758</v>
      </c>
      <c r="AS24" s="18" t="s">
        <v>4759</v>
      </c>
      <c r="AT24" s="18" t="s">
        <v>4760</v>
      </c>
      <c r="AU24" s="18" t="s">
        <v>4761</v>
      </c>
      <c r="AV24" s="18" t="s">
        <v>4762</v>
      </c>
      <c r="AW24" s="18" t="s">
        <v>4763</v>
      </c>
      <c r="AX24" s="18" t="s">
        <v>4764</v>
      </c>
      <c r="AY24" s="18" t="s">
        <v>4765</v>
      </c>
      <c r="AZ24" s="18" t="s">
        <v>4766</v>
      </c>
      <c r="BA24" s="18" t="s">
        <v>4767</v>
      </c>
      <c r="BB24" s="18" t="s">
        <v>4768</v>
      </c>
      <c r="BC24" s="18" t="s">
        <v>4769</v>
      </c>
      <c r="BD24" s="18" t="s">
        <v>4770</v>
      </c>
      <c r="BE24" s="18" t="s">
        <v>4771</v>
      </c>
      <c r="BF24" s="18" t="s">
        <v>4772</v>
      </c>
      <c r="BG24" s="18" t="s">
        <v>4773</v>
      </c>
      <c r="BH24" s="18" t="s">
        <v>4774</v>
      </c>
      <c r="BI24" s="18" t="s">
        <v>4759</v>
      </c>
      <c r="BJ24" s="18" t="s">
        <v>4728</v>
      </c>
      <c r="BK24" s="18" t="s">
        <v>4759</v>
      </c>
      <c r="BL24" s="18" t="s">
        <v>4775</v>
      </c>
      <c r="BM24" s="18" t="s">
        <v>4776</v>
      </c>
      <c r="BN24" s="18" t="s">
        <v>4777</v>
      </c>
      <c r="BO24" s="18" t="s">
        <v>4778</v>
      </c>
      <c r="BP24" s="18" t="s">
        <v>4779</v>
      </c>
      <c r="BQ24" s="18" t="s">
        <v>4780</v>
      </c>
      <c r="BR24" s="18" t="s">
        <v>4781</v>
      </c>
      <c r="BS24" s="18" t="s">
        <v>4782</v>
      </c>
      <c r="BT24" s="18" t="s">
        <v>4783</v>
      </c>
      <c r="BU24" s="18" t="s">
        <v>4784</v>
      </c>
      <c r="BV24" s="18" t="s">
        <v>4785</v>
      </c>
      <c r="BW24" s="18" t="s">
        <v>4786</v>
      </c>
      <c r="BX24" s="18" t="s">
        <v>4787</v>
      </c>
      <c r="BY24" s="18" t="s">
        <v>4788</v>
      </c>
      <c r="BZ24" s="18" t="s">
        <v>4789</v>
      </c>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c r="FM24" s="18"/>
      <c r="FN24" s="18"/>
      <c r="FO24" s="18"/>
      <c r="FP24" s="18"/>
      <c r="FQ24" s="18"/>
      <c r="FR24" s="18"/>
      <c r="FS24" s="18"/>
      <c r="FT24" s="18"/>
      <c r="FU24" s="18"/>
      <c r="FV24" s="18"/>
      <c r="FW24" s="18"/>
      <c r="FX24" s="18"/>
      <c r="FY24" s="18"/>
      <c r="FZ24" s="18"/>
      <c r="GA24" s="18"/>
      <c r="GB24" s="18"/>
      <c r="GC24" s="18"/>
      <c r="GD24" s="18"/>
      <c r="GE24" s="18"/>
      <c r="GF24" s="18"/>
      <c r="GG24" s="18"/>
      <c r="GH24" s="18"/>
      <c r="GI24" s="18"/>
      <c r="GJ24" s="18"/>
      <c r="GK24" s="18"/>
      <c r="GL24" s="18"/>
      <c r="GM24" s="18"/>
      <c r="GN24" s="18"/>
      <c r="GO24" s="18"/>
      <c r="GP24" s="18"/>
      <c r="GQ24" s="18"/>
      <c r="GR24" s="18"/>
      <c r="GS24" s="18"/>
      <c r="GT24" s="18"/>
      <c r="GU24" s="18"/>
      <c r="GV24" s="18"/>
      <c r="GW24" s="18"/>
      <c r="GX24" s="18"/>
      <c r="GY24" s="18"/>
      <c r="GZ24" s="18"/>
      <c r="HA24" s="18"/>
    </row>
    <row r="25" spans="1:209">
      <c r="A25" s="18" t="s">
        <v>4790</v>
      </c>
      <c r="B25" s="18" t="s">
        <v>4790</v>
      </c>
      <c r="C25" s="18" t="s">
        <v>4790</v>
      </c>
      <c r="D25" s="18" t="s">
        <v>4791</v>
      </c>
      <c r="E25" s="18" t="s">
        <v>4792</v>
      </c>
      <c r="F25" s="18" t="s">
        <v>4793</v>
      </c>
      <c r="G25" s="18" t="s">
        <v>4794</v>
      </c>
      <c r="H25" s="18" t="s">
        <v>4791</v>
      </c>
      <c r="I25" s="18" t="s">
        <v>4795</v>
      </c>
      <c r="J25" s="18" t="s">
        <v>4796</v>
      </c>
      <c r="K25" s="18" t="s">
        <v>4797</v>
      </c>
      <c r="L25" s="18" t="s">
        <v>4792</v>
      </c>
      <c r="M25" s="18" t="s">
        <v>4798</v>
      </c>
      <c r="N25" s="18" t="s">
        <v>4799</v>
      </c>
      <c r="O25" s="18" t="s">
        <v>4800</v>
      </c>
      <c r="P25" s="18" t="s">
        <v>4801</v>
      </c>
      <c r="Q25" s="18" t="s">
        <v>4802</v>
      </c>
      <c r="R25" s="18" t="s">
        <v>4803</v>
      </c>
      <c r="S25" s="18" t="s">
        <v>4804</v>
      </c>
      <c r="T25" s="18" t="s">
        <v>4805</v>
      </c>
      <c r="U25" s="18" t="s">
        <v>4806</v>
      </c>
      <c r="V25" s="18" t="s">
        <v>4807</v>
      </c>
      <c r="W25" s="18" t="s">
        <v>4808</v>
      </c>
      <c r="X25" s="39" t="s">
        <v>4809</v>
      </c>
      <c r="Y25" s="18" t="s">
        <v>4810</v>
      </c>
      <c r="Z25" s="18" t="s">
        <v>4811</v>
      </c>
      <c r="AA25" s="18" t="s">
        <v>4812</v>
      </c>
      <c r="AB25" s="18" t="s">
        <v>4813</v>
      </c>
      <c r="AC25" s="18" t="s">
        <v>4814</v>
      </c>
      <c r="AD25" s="18" t="s">
        <v>4815</v>
      </c>
      <c r="AE25" s="18" t="s">
        <v>4816</v>
      </c>
      <c r="AF25" s="18" t="s">
        <v>4817</v>
      </c>
      <c r="AG25" s="18" t="s">
        <v>4818</v>
      </c>
      <c r="AH25" s="18" t="s">
        <v>4819</v>
      </c>
      <c r="AI25" s="18" t="s">
        <v>4820</v>
      </c>
      <c r="AJ25" s="18" t="s">
        <v>4821</v>
      </c>
      <c r="AK25" s="18" t="s">
        <v>4821</v>
      </c>
      <c r="AL25" s="18" t="s">
        <v>4822</v>
      </c>
      <c r="AM25" s="18" t="s">
        <v>4823</v>
      </c>
      <c r="AN25" s="18" t="s">
        <v>4824</v>
      </c>
      <c r="AO25" s="18" t="s">
        <v>4825</v>
      </c>
      <c r="AP25" s="18" t="s">
        <v>4802</v>
      </c>
      <c r="AQ25" s="18" t="s">
        <v>4826</v>
      </c>
      <c r="AR25" s="18" t="s">
        <v>4827</v>
      </c>
      <c r="AS25" s="18" t="s">
        <v>4828</v>
      </c>
      <c r="AT25" s="18" t="s">
        <v>4829</v>
      </c>
      <c r="AU25" s="18" t="s">
        <v>4830</v>
      </c>
      <c r="AV25" s="18" t="s">
        <v>4831</v>
      </c>
      <c r="AW25" s="18" t="s">
        <v>4832</v>
      </c>
      <c r="AX25" s="18" t="s">
        <v>4833</v>
      </c>
      <c r="AY25" s="18" t="s">
        <v>4834</v>
      </c>
      <c r="AZ25" s="18" t="s">
        <v>4835</v>
      </c>
      <c r="BA25" s="18" t="s">
        <v>4836</v>
      </c>
      <c r="BB25" s="18" t="s">
        <v>4837</v>
      </c>
      <c r="BC25" s="18" t="s">
        <v>4838</v>
      </c>
      <c r="BD25" s="18" t="s">
        <v>4839</v>
      </c>
      <c r="BE25" s="18" t="s">
        <v>4840</v>
      </c>
      <c r="BF25" s="18" t="s">
        <v>4841</v>
      </c>
      <c r="BG25" s="18" t="s">
        <v>4842</v>
      </c>
      <c r="BH25" s="18" t="s">
        <v>4843</v>
      </c>
      <c r="BI25" s="18" t="s">
        <v>4828</v>
      </c>
      <c r="BJ25" s="18" t="s">
        <v>4821</v>
      </c>
      <c r="BK25" s="18" t="s">
        <v>4828</v>
      </c>
      <c r="BL25" s="18" t="s">
        <v>4802</v>
      </c>
      <c r="BM25" s="18" t="s">
        <v>4844</v>
      </c>
      <c r="BN25" s="18" t="s">
        <v>4845</v>
      </c>
      <c r="BO25" s="18" t="s">
        <v>4846</v>
      </c>
      <c r="BP25" s="18" t="s">
        <v>4790</v>
      </c>
      <c r="BQ25" s="18" t="s">
        <v>4847</v>
      </c>
      <c r="BR25" s="18" t="s">
        <v>4848</v>
      </c>
      <c r="BS25" s="18" t="s">
        <v>4849</v>
      </c>
      <c r="BT25" s="18" t="s">
        <v>4850</v>
      </c>
      <c r="BU25" s="18" t="s">
        <v>4851</v>
      </c>
      <c r="BV25" s="18" t="s">
        <v>4852</v>
      </c>
      <c r="BW25" s="18" t="s">
        <v>4853</v>
      </c>
      <c r="BX25" s="18" t="s">
        <v>4854</v>
      </c>
      <c r="BY25" s="18" t="s">
        <v>4855</v>
      </c>
      <c r="BZ25" s="18" t="s">
        <v>4856</v>
      </c>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c r="FM25" s="18"/>
      <c r="FN25" s="18"/>
      <c r="FO25" s="18"/>
      <c r="FP25" s="18"/>
      <c r="FQ25" s="18"/>
      <c r="FR25" s="18"/>
      <c r="FS25" s="18"/>
      <c r="FT25" s="18"/>
      <c r="FU25" s="18"/>
      <c r="FV25" s="18"/>
      <c r="FW25" s="18"/>
      <c r="FX25" s="18"/>
      <c r="FY25" s="18"/>
      <c r="FZ25" s="18"/>
      <c r="GA25" s="18"/>
      <c r="GB25" s="18"/>
      <c r="GC25" s="18"/>
      <c r="GD25" s="18"/>
      <c r="GE25" s="18"/>
      <c r="GF25" s="18"/>
      <c r="GG25" s="18"/>
      <c r="GH25" s="18"/>
      <c r="GI25" s="18"/>
      <c r="GJ25" s="18"/>
      <c r="GK25" s="18"/>
      <c r="GL25" s="18"/>
      <c r="GM25" s="18"/>
      <c r="GN25" s="18"/>
      <c r="GO25" s="18"/>
      <c r="GP25" s="18"/>
      <c r="GQ25" s="18"/>
      <c r="GR25" s="18"/>
      <c r="GS25" s="18"/>
      <c r="GT25" s="18"/>
      <c r="GU25" s="18"/>
      <c r="GV25" s="18"/>
      <c r="GW25" s="18"/>
      <c r="GX25" s="18"/>
      <c r="GY25" s="18"/>
      <c r="GZ25" s="18"/>
      <c r="HA25" s="18"/>
    </row>
    <row r="26" spans="1:209">
      <c r="A26" s="18" t="s">
        <v>4857</v>
      </c>
      <c r="B26" s="18" t="s">
        <v>4857</v>
      </c>
      <c r="C26" s="18" t="s">
        <v>4857</v>
      </c>
      <c r="D26" s="18" t="s">
        <v>4858</v>
      </c>
      <c r="E26" s="18" t="s">
        <v>4859</v>
      </c>
      <c r="F26" s="18" t="s">
        <v>4860</v>
      </c>
      <c r="G26" s="18" t="s">
        <v>4861</v>
      </c>
      <c r="H26" s="18" t="s">
        <v>4858</v>
      </c>
      <c r="I26" s="18" t="s">
        <v>4862</v>
      </c>
      <c r="J26" s="18" t="s">
        <v>4863</v>
      </c>
      <c r="K26" s="18" t="s">
        <v>4864</v>
      </c>
      <c r="L26" s="18" t="s">
        <v>4865</v>
      </c>
      <c r="M26" s="18" t="s">
        <v>4866</v>
      </c>
      <c r="N26" s="18" t="s">
        <v>4867</v>
      </c>
      <c r="O26" s="18" t="s">
        <v>4868</v>
      </c>
      <c r="P26" s="18" t="s">
        <v>4869</v>
      </c>
      <c r="Q26" s="18" t="s">
        <v>4870</v>
      </c>
      <c r="R26" s="18" t="s">
        <v>4871</v>
      </c>
      <c r="S26" s="18" t="s">
        <v>4872</v>
      </c>
      <c r="T26" s="18" t="s">
        <v>4873</v>
      </c>
      <c r="U26" s="18" t="s">
        <v>4874</v>
      </c>
      <c r="V26" s="18" t="s">
        <v>4875</v>
      </c>
      <c r="W26" s="18" t="s">
        <v>4876</v>
      </c>
      <c r="X26" s="39" t="s">
        <v>4877</v>
      </c>
      <c r="Y26" s="18" t="s">
        <v>4878</v>
      </c>
      <c r="Z26" s="18" t="s">
        <v>4879</v>
      </c>
      <c r="AA26" s="18" t="s">
        <v>4880</v>
      </c>
      <c r="AB26" s="18" t="s">
        <v>4881</v>
      </c>
      <c r="AC26" s="18" t="s">
        <v>4882</v>
      </c>
      <c r="AD26" s="18" t="s">
        <v>4883</v>
      </c>
      <c r="AE26" s="18" t="s">
        <v>4884</v>
      </c>
      <c r="AF26" s="18" t="s">
        <v>4885</v>
      </c>
      <c r="AG26" s="18" t="s">
        <v>4886</v>
      </c>
      <c r="AH26" s="18" t="s">
        <v>4887</v>
      </c>
      <c r="AI26" s="18" t="s">
        <v>4888</v>
      </c>
      <c r="AJ26" s="18" t="s">
        <v>4889</v>
      </c>
      <c r="AK26" s="18" t="s">
        <v>4889</v>
      </c>
      <c r="AL26" s="18" t="s">
        <v>4890</v>
      </c>
      <c r="AM26" s="18" t="s">
        <v>4891</v>
      </c>
      <c r="AN26" s="18" t="s">
        <v>4892</v>
      </c>
      <c r="AO26" s="18" t="s">
        <v>4893</v>
      </c>
      <c r="AP26" s="18" t="s">
        <v>4894</v>
      </c>
      <c r="AQ26" s="18" t="s">
        <v>4895</v>
      </c>
      <c r="AR26" s="18" t="s">
        <v>4896</v>
      </c>
      <c r="AS26" s="18" t="s">
        <v>4897</v>
      </c>
      <c r="AT26" s="18" t="s">
        <v>4898</v>
      </c>
      <c r="AU26" s="18" t="s">
        <v>4899</v>
      </c>
      <c r="AV26" s="18" t="s">
        <v>4900</v>
      </c>
      <c r="AW26" s="18" t="s">
        <v>4901</v>
      </c>
      <c r="AX26" s="18" t="s">
        <v>4902</v>
      </c>
      <c r="AY26" s="18" t="s">
        <v>4903</v>
      </c>
      <c r="AZ26" s="18" t="s">
        <v>4904</v>
      </c>
      <c r="BA26" s="18" t="s">
        <v>4905</v>
      </c>
      <c r="BB26" s="18" t="s">
        <v>4906</v>
      </c>
      <c r="BC26" s="18" t="s">
        <v>4907</v>
      </c>
      <c r="BD26" s="18" t="s">
        <v>4908</v>
      </c>
      <c r="BE26" s="18" t="s">
        <v>4909</v>
      </c>
      <c r="BF26" s="18" t="s">
        <v>4910</v>
      </c>
      <c r="BG26" s="18" t="s">
        <v>4911</v>
      </c>
      <c r="BH26" s="18" t="s">
        <v>4912</v>
      </c>
      <c r="BI26" s="18" t="s">
        <v>4897</v>
      </c>
      <c r="BJ26" s="18" t="s">
        <v>4889</v>
      </c>
      <c r="BK26" s="18" t="s">
        <v>4897</v>
      </c>
      <c r="BL26" s="18" t="s">
        <v>4894</v>
      </c>
      <c r="BM26" s="18" t="s">
        <v>4913</v>
      </c>
      <c r="BN26" s="18" t="s">
        <v>4914</v>
      </c>
      <c r="BO26" s="18" t="s">
        <v>4915</v>
      </c>
      <c r="BP26" s="18" t="s">
        <v>4916</v>
      </c>
      <c r="BQ26" s="18" t="s">
        <v>4917</v>
      </c>
      <c r="BR26" s="18" t="s">
        <v>4900</v>
      </c>
      <c r="BS26" s="18" t="s">
        <v>4918</v>
      </c>
      <c r="BT26" s="18" t="s">
        <v>4919</v>
      </c>
      <c r="BU26" s="18" t="s">
        <v>4920</v>
      </c>
      <c r="BV26" s="18" t="s">
        <v>4921</v>
      </c>
      <c r="BW26" s="18" t="s">
        <v>4922</v>
      </c>
      <c r="BX26" s="18" t="s">
        <v>4923</v>
      </c>
      <c r="BY26" s="18" t="s">
        <v>4924</v>
      </c>
      <c r="BZ26" s="18" t="s">
        <v>4925</v>
      </c>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c r="FM26" s="18"/>
      <c r="FN26" s="18"/>
      <c r="FO26" s="18"/>
      <c r="FP26" s="18"/>
      <c r="FQ26" s="18"/>
      <c r="FR26" s="18"/>
      <c r="FS26" s="18"/>
      <c r="FT26" s="18"/>
      <c r="FU26" s="18"/>
      <c r="FV26" s="18"/>
      <c r="FW26" s="18"/>
      <c r="FX26" s="18"/>
      <c r="FY26" s="18"/>
      <c r="FZ26" s="18"/>
      <c r="GA26" s="18"/>
      <c r="GB26" s="18"/>
      <c r="GC26" s="18"/>
      <c r="GD26" s="18"/>
      <c r="GE26" s="18"/>
      <c r="GF26" s="18"/>
      <c r="GG26" s="18"/>
      <c r="GH26" s="18"/>
      <c r="GI26" s="18"/>
      <c r="GJ26" s="18"/>
      <c r="GK26" s="18"/>
      <c r="GL26" s="18"/>
      <c r="GM26" s="18"/>
      <c r="GN26" s="18"/>
      <c r="GO26" s="18"/>
      <c r="GP26" s="18"/>
      <c r="GQ26" s="18"/>
      <c r="GR26" s="18"/>
      <c r="GS26" s="18"/>
      <c r="GT26" s="18"/>
      <c r="GU26" s="18"/>
      <c r="GV26" s="18"/>
      <c r="GW26" s="18"/>
      <c r="GX26" s="18"/>
      <c r="GY26" s="18"/>
      <c r="GZ26" s="18"/>
      <c r="HA26" s="18"/>
    </row>
    <row r="27" spans="1:209">
      <c r="A27" s="18" t="s">
        <v>4926</v>
      </c>
      <c r="B27" s="18" t="s">
        <v>4926</v>
      </c>
      <c r="C27" s="18" t="s">
        <v>4927</v>
      </c>
      <c r="D27" s="18" t="s">
        <v>4928</v>
      </c>
      <c r="E27" s="18" t="s">
        <v>4929</v>
      </c>
      <c r="F27" s="18" t="s">
        <v>4930</v>
      </c>
      <c r="G27" s="18" t="s">
        <v>4931</v>
      </c>
      <c r="H27" s="18" t="s">
        <v>4928</v>
      </c>
      <c r="I27" s="18" t="s">
        <v>4932</v>
      </c>
      <c r="J27" s="18" t="s">
        <v>4933</v>
      </c>
      <c r="K27" s="18" t="s">
        <v>4934</v>
      </c>
      <c r="L27" s="18" t="s">
        <v>4929</v>
      </c>
      <c r="M27" s="18" t="s">
        <v>4935</v>
      </c>
      <c r="N27" s="18" t="s">
        <v>4936</v>
      </c>
      <c r="O27" s="18" t="s">
        <v>4937</v>
      </c>
      <c r="P27" s="18" t="s">
        <v>4938</v>
      </c>
      <c r="Q27" s="18" t="s">
        <v>4939</v>
      </c>
      <c r="R27" s="18" t="s">
        <v>4940</v>
      </c>
      <c r="S27" s="18" t="s">
        <v>4941</v>
      </c>
      <c r="T27" s="18" t="s">
        <v>4942</v>
      </c>
      <c r="U27" s="18" t="s">
        <v>4943</v>
      </c>
      <c r="V27" s="18" t="s">
        <v>4944</v>
      </c>
      <c r="W27" s="18" t="s">
        <v>4945</v>
      </c>
      <c r="X27" s="39" t="s">
        <v>4946</v>
      </c>
      <c r="Y27" s="18" t="s">
        <v>4947</v>
      </c>
      <c r="Z27" s="18" t="s">
        <v>4948</v>
      </c>
      <c r="AA27" s="18" t="s">
        <v>4949</v>
      </c>
      <c r="AB27" s="18" t="s">
        <v>4950</v>
      </c>
      <c r="AC27" s="18" t="s">
        <v>4951</v>
      </c>
      <c r="AD27" s="18" t="s">
        <v>4952</v>
      </c>
      <c r="AE27" s="18" t="s">
        <v>4953</v>
      </c>
      <c r="AF27" s="18" t="s">
        <v>4954</v>
      </c>
      <c r="AG27" s="18" t="s">
        <v>4955</v>
      </c>
      <c r="AH27" s="18" t="s">
        <v>4956</v>
      </c>
      <c r="AI27" s="18" t="s">
        <v>4957</v>
      </c>
      <c r="AJ27" s="18" t="s">
        <v>4958</v>
      </c>
      <c r="AK27" s="18" t="s">
        <v>4958</v>
      </c>
      <c r="AL27" s="18" t="s">
        <v>4959</v>
      </c>
      <c r="AM27" s="18" t="s">
        <v>4960</v>
      </c>
      <c r="AN27" s="18" t="s">
        <v>4961</v>
      </c>
      <c r="AO27" s="18" t="s">
        <v>4962</v>
      </c>
      <c r="AP27" s="18" t="s">
        <v>4963</v>
      </c>
      <c r="AQ27" s="18" t="s">
        <v>4964</v>
      </c>
      <c r="AR27" s="18" t="s">
        <v>4965</v>
      </c>
      <c r="AS27" s="18" t="s">
        <v>4966</v>
      </c>
      <c r="AT27" s="18" t="s">
        <v>4967</v>
      </c>
      <c r="AU27" s="18" t="s">
        <v>4968</v>
      </c>
      <c r="AV27" s="18" t="s">
        <v>4969</v>
      </c>
      <c r="AW27" s="18" t="s">
        <v>4970</v>
      </c>
      <c r="AX27" s="18" t="s">
        <v>4971</v>
      </c>
      <c r="AY27" s="18" t="s">
        <v>4972</v>
      </c>
      <c r="AZ27" s="18" t="s">
        <v>4973</v>
      </c>
      <c r="BA27" s="18" t="s">
        <v>4974</v>
      </c>
      <c r="BB27" s="18" t="s">
        <v>4975</v>
      </c>
      <c r="BC27" s="18" t="s">
        <v>4976</v>
      </c>
      <c r="BD27" s="18" t="s">
        <v>4977</v>
      </c>
      <c r="BE27" s="18" t="s">
        <v>4978</v>
      </c>
      <c r="BF27" s="18" t="s">
        <v>4979</v>
      </c>
      <c r="BG27" s="18" t="s">
        <v>4980</v>
      </c>
      <c r="BH27" s="18" t="s">
        <v>4981</v>
      </c>
      <c r="BI27" s="18" t="s">
        <v>4966</v>
      </c>
      <c r="BJ27" s="18" t="s">
        <v>4958</v>
      </c>
      <c r="BK27" s="18" t="s">
        <v>4966</v>
      </c>
      <c r="BL27" s="18" t="s">
        <v>4982</v>
      </c>
      <c r="BM27" s="18" t="s">
        <v>4983</v>
      </c>
      <c r="BN27" s="18" t="s">
        <v>4984</v>
      </c>
      <c r="BO27" s="18" t="s">
        <v>4985</v>
      </c>
      <c r="BP27" s="18" t="s">
        <v>4926</v>
      </c>
      <c r="BQ27" s="18" t="s">
        <v>4986</v>
      </c>
      <c r="BR27" s="18" t="s">
        <v>4987</v>
      </c>
      <c r="BS27" s="18" t="s">
        <v>4988</v>
      </c>
      <c r="BT27" s="18" t="s">
        <v>4989</v>
      </c>
      <c r="BU27" s="18" t="s">
        <v>4990</v>
      </c>
      <c r="BV27" s="18" t="s">
        <v>4991</v>
      </c>
      <c r="BW27" s="18" t="s">
        <v>4992</v>
      </c>
      <c r="BX27" s="18" t="s">
        <v>4993</v>
      </c>
      <c r="BY27" s="18" t="s">
        <v>4994</v>
      </c>
      <c r="BZ27" s="18" t="s">
        <v>4995</v>
      </c>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c r="FM27" s="18"/>
      <c r="FN27" s="18"/>
      <c r="FO27" s="18"/>
      <c r="FP27" s="18"/>
      <c r="FQ27" s="18"/>
      <c r="FR27" s="18"/>
      <c r="FS27" s="18"/>
      <c r="FT27" s="18"/>
      <c r="FU27" s="18"/>
      <c r="FV27" s="18"/>
      <c r="FW27" s="18"/>
      <c r="FX27" s="18"/>
      <c r="FY27" s="18"/>
      <c r="FZ27" s="18"/>
      <c r="GA27" s="18"/>
      <c r="GB27" s="18"/>
      <c r="GC27" s="18"/>
      <c r="GD27" s="18"/>
      <c r="GE27" s="18"/>
      <c r="GF27" s="18"/>
      <c r="GG27" s="18"/>
      <c r="GH27" s="18"/>
      <c r="GI27" s="18"/>
      <c r="GJ27" s="18"/>
      <c r="GK27" s="18"/>
      <c r="GL27" s="18"/>
      <c r="GM27" s="18"/>
      <c r="GN27" s="18"/>
      <c r="GO27" s="18"/>
      <c r="GP27" s="18"/>
      <c r="GQ27" s="18"/>
      <c r="GR27" s="18"/>
      <c r="GS27" s="18"/>
      <c r="GT27" s="18"/>
      <c r="GU27" s="18"/>
      <c r="GV27" s="18"/>
      <c r="GW27" s="18"/>
      <c r="GX27" s="18"/>
      <c r="GY27" s="18"/>
      <c r="GZ27" s="18"/>
      <c r="HA27" s="18"/>
    </row>
    <row r="28" spans="1:209">
      <c r="A28" s="18" t="s">
        <v>4996</v>
      </c>
      <c r="B28" s="18" t="s">
        <v>4996</v>
      </c>
      <c r="C28" s="18" t="s">
        <v>4996</v>
      </c>
      <c r="D28" s="18" t="s">
        <v>4997</v>
      </c>
      <c r="E28" s="18" t="s">
        <v>4998</v>
      </c>
      <c r="F28" s="18" t="s">
        <v>4999</v>
      </c>
      <c r="G28" s="18" t="s">
        <v>5000</v>
      </c>
      <c r="H28" s="18" t="s">
        <v>4997</v>
      </c>
      <c r="I28" s="18" t="s">
        <v>5001</v>
      </c>
      <c r="J28" s="18" t="s">
        <v>5002</v>
      </c>
      <c r="K28" s="18" t="s">
        <v>5003</v>
      </c>
      <c r="L28" s="18" t="s">
        <v>5004</v>
      </c>
      <c r="M28" s="18" t="s">
        <v>5005</v>
      </c>
      <c r="N28" s="18" t="s">
        <v>5006</v>
      </c>
      <c r="O28" s="18" t="s">
        <v>5007</v>
      </c>
      <c r="P28" s="18" t="s">
        <v>5008</v>
      </c>
      <c r="Q28" s="18" t="s">
        <v>5009</v>
      </c>
      <c r="R28" s="18" t="s">
        <v>5010</v>
      </c>
      <c r="S28" s="18" t="s">
        <v>5011</v>
      </c>
      <c r="T28" s="18" t="s">
        <v>5012</v>
      </c>
      <c r="U28" s="18" t="s">
        <v>5013</v>
      </c>
      <c r="V28" s="18" t="s">
        <v>5014</v>
      </c>
      <c r="W28" s="18" t="s">
        <v>5015</v>
      </c>
      <c r="X28" s="39" t="s">
        <v>5016</v>
      </c>
      <c r="Y28" s="18" t="s">
        <v>5017</v>
      </c>
      <c r="Z28" s="18" t="s">
        <v>5018</v>
      </c>
      <c r="AA28" s="18" t="s">
        <v>5019</v>
      </c>
      <c r="AB28" s="18" t="s">
        <v>5020</v>
      </c>
      <c r="AC28" s="18" t="s">
        <v>5021</v>
      </c>
      <c r="AD28" s="18" t="s">
        <v>5022</v>
      </c>
      <c r="AE28" s="18" t="s">
        <v>5023</v>
      </c>
      <c r="AF28" s="18" t="s">
        <v>5024</v>
      </c>
      <c r="AG28" s="18" t="s">
        <v>5025</v>
      </c>
      <c r="AH28" s="18" t="s">
        <v>5026</v>
      </c>
      <c r="AI28" s="18" t="s">
        <v>5027</v>
      </c>
      <c r="AJ28" s="18" t="s">
        <v>5028</v>
      </c>
      <c r="AK28" s="18" t="s">
        <v>5028</v>
      </c>
      <c r="AL28" s="18" t="s">
        <v>5029</v>
      </c>
      <c r="AM28" s="18" t="s">
        <v>5030</v>
      </c>
      <c r="AN28" s="18" t="s">
        <v>5031</v>
      </c>
      <c r="AO28" s="18" t="s">
        <v>5032</v>
      </c>
      <c r="AP28" s="18" t="s">
        <v>5033</v>
      </c>
      <c r="AQ28" s="18" t="s">
        <v>5034</v>
      </c>
      <c r="AR28" s="18" t="s">
        <v>5035</v>
      </c>
      <c r="AS28" s="18" t="s">
        <v>5036</v>
      </c>
      <c r="AT28" s="18" t="s">
        <v>5037</v>
      </c>
      <c r="AU28" s="18" t="s">
        <v>5038</v>
      </c>
      <c r="AV28" s="18" t="s">
        <v>5039</v>
      </c>
      <c r="AW28" s="18" t="s">
        <v>5040</v>
      </c>
      <c r="AX28" s="18" t="s">
        <v>5041</v>
      </c>
      <c r="AY28" s="18" t="s">
        <v>5042</v>
      </c>
      <c r="AZ28" s="18" t="s">
        <v>5043</v>
      </c>
      <c r="BA28" s="18" t="s">
        <v>5044</v>
      </c>
      <c r="BB28" s="18" t="s">
        <v>5045</v>
      </c>
      <c r="BC28" s="18" t="s">
        <v>5046</v>
      </c>
      <c r="BD28" s="18" t="s">
        <v>5047</v>
      </c>
      <c r="BE28" s="18" t="s">
        <v>5048</v>
      </c>
      <c r="BF28" s="18" t="s">
        <v>5049</v>
      </c>
      <c r="BG28" s="18" t="s">
        <v>5050</v>
      </c>
      <c r="BH28" s="18" t="s">
        <v>5051</v>
      </c>
      <c r="BI28" s="18" t="s">
        <v>5036</v>
      </c>
      <c r="BJ28" s="18" t="s">
        <v>5028</v>
      </c>
      <c r="BK28" s="18" t="s">
        <v>5036</v>
      </c>
      <c r="BL28" s="18" t="s">
        <v>5052</v>
      </c>
      <c r="BM28" s="18" t="s">
        <v>5053</v>
      </c>
      <c r="BN28" s="18" t="s">
        <v>5054</v>
      </c>
      <c r="BO28" s="18" t="s">
        <v>5055</v>
      </c>
      <c r="BP28" s="18" t="s">
        <v>4996</v>
      </c>
      <c r="BQ28" s="18" t="s">
        <v>5056</v>
      </c>
      <c r="BR28" s="18" t="s">
        <v>5057</v>
      </c>
      <c r="BS28" s="18" t="s">
        <v>5058</v>
      </c>
      <c r="BT28" s="18" t="s">
        <v>5059</v>
      </c>
      <c r="BU28" s="18" t="s">
        <v>5060</v>
      </c>
      <c r="BV28" s="18" t="s">
        <v>5061</v>
      </c>
      <c r="BW28" s="18" t="s">
        <v>5062</v>
      </c>
      <c r="BX28" s="18" t="s">
        <v>5063</v>
      </c>
      <c r="BY28" s="18" t="s">
        <v>5064</v>
      </c>
      <c r="BZ28" s="18" t="s">
        <v>5065</v>
      </c>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c r="DR28" s="18"/>
      <c r="DS28" s="18"/>
      <c r="DT28" s="18"/>
      <c r="DU28" s="18"/>
      <c r="DV28" s="18"/>
      <c r="DW28" s="18"/>
      <c r="DX28" s="18"/>
      <c r="DY28" s="18"/>
      <c r="DZ28" s="18"/>
      <c r="EA28" s="18"/>
      <c r="EB28" s="18"/>
      <c r="EC28" s="18"/>
      <c r="ED28" s="18"/>
      <c r="EE28" s="18"/>
      <c r="EF28" s="18"/>
      <c r="EG28" s="18"/>
      <c r="EH28" s="18"/>
      <c r="EI28" s="18"/>
      <c r="EJ28" s="18"/>
      <c r="EK28" s="18"/>
      <c r="EL28" s="18"/>
      <c r="EM28" s="18"/>
      <c r="EN28" s="18"/>
      <c r="EO28" s="18"/>
      <c r="EP28" s="18"/>
      <c r="EQ28" s="18"/>
      <c r="ER28" s="18"/>
      <c r="ES28" s="18"/>
      <c r="ET28" s="18"/>
      <c r="EU28" s="18"/>
      <c r="EV28" s="18"/>
      <c r="EW28" s="18"/>
      <c r="EX28" s="18"/>
      <c r="EY28" s="18"/>
      <c r="EZ28" s="18"/>
      <c r="FA28" s="18"/>
      <c r="FB28" s="18"/>
      <c r="FC28" s="18"/>
      <c r="FD28" s="18"/>
      <c r="FE28" s="18"/>
      <c r="FF28" s="18"/>
      <c r="FG28" s="18"/>
      <c r="FH28" s="18"/>
      <c r="FI28" s="18"/>
      <c r="FJ28" s="18"/>
      <c r="FK28" s="18"/>
      <c r="FL28" s="18"/>
      <c r="FM28" s="18"/>
      <c r="FN28" s="18"/>
      <c r="FO28" s="18"/>
      <c r="FP28" s="18"/>
      <c r="FQ28" s="18"/>
      <c r="FR28" s="18"/>
      <c r="FS28" s="18"/>
      <c r="FT28" s="18"/>
      <c r="FU28" s="18"/>
      <c r="FV28" s="18"/>
      <c r="FW28" s="18"/>
      <c r="FX28" s="18"/>
      <c r="FY28" s="18"/>
      <c r="FZ28" s="18"/>
      <c r="GA28" s="18"/>
      <c r="GB28" s="18"/>
      <c r="GC28" s="18"/>
      <c r="GD28" s="18"/>
      <c r="GE28" s="18"/>
      <c r="GF28" s="18"/>
      <c r="GG28" s="18"/>
      <c r="GH28" s="18"/>
      <c r="GI28" s="18"/>
      <c r="GJ28" s="18"/>
      <c r="GK28" s="18"/>
      <c r="GL28" s="18"/>
      <c r="GM28" s="18"/>
      <c r="GN28" s="18"/>
      <c r="GO28" s="18"/>
      <c r="GP28" s="18"/>
      <c r="GQ28" s="18"/>
      <c r="GR28" s="18"/>
      <c r="GS28" s="18"/>
      <c r="GT28" s="18"/>
      <c r="GU28" s="18"/>
      <c r="GV28" s="18"/>
      <c r="GW28" s="18"/>
      <c r="GX28" s="18"/>
      <c r="GY28" s="18"/>
      <c r="GZ28" s="18"/>
      <c r="HA28" s="18"/>
    </row>
    <row r="29" spans="1:209">
      <c r="A29" s="18" t="s">
        <v>5066</v>
      </c>
      <c r="B29" s="18" t="s">
        <v>5066</v>
      </c>
      <c r="C29" s="18" t="s">
        <v>5067</v>
      </c>
      <c r="D29" s="18" t="s">
        <v>5068</v>
      </c>
      <c r="E29" s="18" t="s">
        <v>5069</v>
      </c>
      <c r="F29" s="18" t="s">
        <v>5070</v>
      </c>
      <c r="G29" s="18" t="s">
        <v>5071</v>
      </c>
      <c r="H29" s="18" t="s">
        <v>5068</v>
      </c>
      <c r="I29" s="18" t="s">
        <v>5072</v>
      </c>
      <c r="J29" s="18" t="s">
        <v>5073</v>
      </c>
      <c r="K29" s="18" t="s">
        <v>5074</v>
      </c>
      <c r="L29" s="18" t="s">
        <v>5069</v>
      </c>
      <c r="M29" s="18" t="s">
        <v>5075</v>
      </c>
      <c r="N29" s="18" t="s">
        <v>5076</v>
      </c>
      <c r="O29" s="18" t="s">
        <v>5077</v>
      </c>
      <c r="P29" s="18" t="s">
        <v>5078</v>
      </c>
      <c r="Q29" s="18" t="s">
        <v>5079</v>
      </c>
      <c r="R29" s="18" t="s">
        <v>5080</v>
      </c>
      <c r="S29" s="18" t="s">
        <v>5081</v>
      </c>
      <c r="T29" s="18" t="s">
        <v>5082</v>
      </c>
      <c r="U29" s="18" t="s">
        <v>5083</v>
      </c>
      <c r="V29" s="18" t="s">
        <v>5084</v>
      </c>
      <c r="W29" s="18" t="s">
        <v>5085</v>
      </c>
      <c r="X29" s="39" t="s">
        <v>5086</v>
      </c>
      <c r="Y29" s="18" t="s">
        <v>5087</v>
      </c>
      <c r="Z29" s="18" t="s">
        <v>5088</v>
      </c>
      <c r="AA29" s="18" t="s">
        <v>5089</v>
      </c>
      <c r="AB29" s="18" t="s">
        <v>5090</v>
      </c>
      <c r="AC29" s="18" t="s">
        <v>5091</v>
      </c>
      <c r="AD29" s="18" t="s">
        <v>5092</v>
      </c>
      <c r="AE29" s="18" t="s">
        <v>5093</v>
      </c>
      <c r="AF29" s="18" t="s">
        <v>5094</v>
      </c>
      <c r="AG29" s="18" t="s">
        <v>5095</v>
      </c>
      <c r="AH29" s="18" t="s">
        <v>5096</v>
      </c>
      <c r="AI29" s="18" t="s">
        <v>5097</v>
      </c>
      <c r="AJ29" s="18" t="s">
        <v>5098</v>
      </c>
      <c r="AK29" s="18" t="s">
        <v>5098</v>
      </c>
      <c r="AL29" s="18" t="s">
        <v>5099</v>
      </c>
      <c r="AM29" s="18" t="s">
        <v>5100</v>
      </c>
      <c r="AN29" s="18" t="s">
        <v>5101</v>
      </c>
      <c r="AO29" s="18" t="s">
        <v>5102</v>
      </c>
      <c r="AP29" s="18" t="s">
        <v>5103</v>
      </c>
      <c r="AQ29" s="18" t="s">
        <v>5104</v>
      </c>
      <c r="AR29" s="18" t="s">
        <v>5105</v>
      </c>
      <c r="AS29" s="18" t="s">
        <v>5106</v>
      </c>
      <c r="AT29" s="18" t="s">
        <v>5107</v>
      </c>
      <c r="AU29" s="18" t="s">
        <v>5108</v>
      </c>
      <c r="AV29" s="18" t="s">
        <v>5109</v>
      </c>
      <c r="AW29" s="18" t="s">
        <v>5110</v>
      </c>
      <c r="AX29" s="18" t="s">
        <v>5111</v>
      </c>
      <c r="AY29" s="18" t="s">
        <v>5112</v>
      </c>
      <c r="AZ29" s="18" t="s">
        <v>5113</v>
      </c>
      <c r="BA29" s="18" t="s">
        <v>5114</v>
      </c>
      <c r="BB29" s="18" t="s">
        <v>5115</v>
      </c>
      <c r="BC29" s="18" t="s">
        <v>5116</v>
      </c>
      <c r="BD29" s="18" t="s">
        <v>5117</v>
      </c>
      <c r="BE29" s="18" t="s">
        <v>5118</v>
      </c>
      <c r="BF29" s="18" t="s">
        <v>5119</v>
      </c>
      <c r="BG29" s="18" t="s">
        <v>5120</v>
      </c>
      <c r="BH29" s="18" t="s">
        <v>5121</v>
      </c>
      <c r="BI29" s="18" t="s">
        <v>5106</v>
      </c>
      <c r="BJ29" s="18" t="s">
        <v>5098</v>
      </c>
      <c r="BK29" s="18" t="s">
        <v>5106</v>
      </c>
      <c r="BL29" s="18" t="s">
        <v>5122</v>
      </c>
      <c r="BM29" s="18" t="s">
        <v>5123</v>
      </c>
      <c r="BN29" s="18" t="s">
        <v>5124</v>
      </c>
      <c r="BO29" s="18" t="s">
        <v>5125</v>
      </c>
      <c r="BP29" s="18" t="s">
        <v>5066</v>
      </c>
      <c r="BQ29" s="18" t="s">
        <v>5126</v>
      </c>
      <c r="BR29" s="18" t="s">
        <v>5127</v>
      </c>
      <c r="BS29" s="18" t="s">
        <v>5128</v>
      </c>
      <c r="BT29" s="18" t="s">
        <v>5129</v>
      </c>
      <c r="BU29" s="18" t="s">
        <v>5130</v>
      </c>
      <c r="BV29" s="18" t="s">
        <v>5131</v>
      </c>
      <c r="BW29" s="18" t="s">
        <v>5132</v>
      </c>
      <c r="BX29" s="18" t="s">
        <v>5133</v>
      </c>
      <c r="BY29" s="18" t="s">
        <v>5134</v>
      </c>
      <c r="BZ29" s="18" t="s">
        <v>5135</v>
      </c>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c r="DR29" s="18"/>
      <c r="DS29" s="18"/>
      <c r="DT29" s="18"/>
      <c r="DU29" s="18"/>
      <c r="DV29" s="18"/>
      <c r="DW29" s="18"/>
      <c r="DX29" s="18"/>
      <c r="DY29" s="18"/>
      <c r="DZ29" s="18"/>
      <c r="EA29" s="18"/>
      <c r="EB29" s="18"/>
      <c r="EC29" s="18"/>
      <c r="ED29" s="18"/>
      <c r="EE29" s="18"/>
      <c r="EF29" s="18"/>
      <c r="EG29" s="18"/>
      <c r="EH29" s="18"/>
      <c r="EI29" s="18"/>
      <c r="EJ29" s="18"/>
      <c r="EK29" s="18"/>
      <c r="EL29" s="18"/>
      <c r="EM29" s="18"/>
      <c r="EN29" s="18"/>
      <c r="EO29" s="18"/>
      <c r="EP29" s="18"/>
      <c r="EQ29" s="18"/>
      <c r="ER29" s="18"/>
      <c r="ES29" s="18"/>
      <c r="ET29" s="18"/>
      <c r="EU29" s="18"/>
      <c r="EV29" s="18"/>
      <c r="EW29" s="18"/>
      <c r="EX29" s="18"/>
      <c r="EY29" s="18"/>
      <c r="EZ29" s="18"/>
      <c r="FA29" s="18"/>
      <c r="FB29" s="18"/>
      <c r="FC29" s="18"/>
      <c r="FD29" s="18"/>
      <c r="FE29" s="18"/>
      <c r="FF29" s="18"/>
      <c r="FG29" s="18"/>
      <c r="FH29" s="18"/>
      <c r="FI29" s="18"/>
      <c r="FJ29" s="18"/>
      <c r="FK29" s="18"/>
      <c r="FL29" s="18"/>
      <c r="FM29" s="18"/>
      <c r="FN29" s="18"/>
      <c r="FO29" s="18"/>
      <c r="FP29" s="18"/>
      <c r="FQ29" s="18"/>
      <c r="FR29" s="18"/>
      <c r="FS29" s="18"/>
      <c r="FT29" s="18"/>
      <c r="FU29" s="18"/>
      <c r="FV29" s="18"/>
      <c r="FW29" s="18"/>
      <c r="FX29" s="18"/>
      <c r="FY29" s="18"/>
      <c r="FZ29" s="18"/>
      <c r="GA29" s="18"/>
      <c r="GB29" s="18"/>
      <c r="GC29" s="18"/>
      <c r="GD29" s="18"/>
      <c r="GE29" s="18"/>
      <c r="GF29" s="18"/>
      <c r="GG29" s="18"/>
      <c r="GH29" s="18"/>
      <c r="GI29" s="18"/>
      <c r="GJ29" s="18"/>
      <c r="GK29" s="18"/>
      <c r="GL29" s="18"/>
      <c r="GM29" s="18"/>
      <c r="GN29" s="18"/>
      <c r="GO29" s="18"/>
      <c r="GP29" s="18"/>
      <c r="GQ29" s="18"/>
      <c r="GR29" s="18"/>
      <c r="GS29" s="18"/>
      <c r="GT29" s="18"/>
      <c r="GU29" s="18"/>
      <c r="GV29" s="18"/>
      <c r="GW29" s="18"/>
      <c r="GX29" s="18"/>
      <c r="GY29" s="18"/>
      <c r="GZ29" s="18"/>
      <c r="HA29" s="18"/>
    </row>
    <row r="30" spans="1:209">
      <c r="A30" s="18" t="s">
        <v>5136</v>
      </c>
      <c r="B30" s="18" t="s">
        <v>5136</v>
      </c>
      <c r="C30" s="18" t="s">
        <v>5136</v>
      </c>
      <c r="D30" s="18" t="s">
        <v>5137</v>
      </c>
      <c r="E30" s="18" t="s">
        <v>5138</v>
      </c>
      <c r="F30" s="18" t="s">
        <v>5139</v>
      </c>
      <c r="G30" s="18" t="s">
        <v>5140</v>
      </c>
      <c r="H30" s="18" t="s">
        <v>5137</v>
      </c>
      <c r="I30" s="18" t="s">
        <v>5141</v>
      </c>
      <c r="J30" s="18" t="s">
        <v>5142</v>
      </c>
      <c r="K30" s="18" t="s">
        <v>5143</v>
      </c>
      <c r="L30" s="18" t="s">
        <v>5138</v>
      </c>
      <c r="M30" s="18" t="s">
        <v>5144</v>
      </c>
      <c r="N30" s="18" t="s">
        <v>5145</v>
      </c>
      <c r="O30" s="18" t="s">
        <v>5146</v>
      </c>
      <c r="P30" s="18" t="s">
        <v>5147</v>
      </c>
      <c r="Q30" s="18" t="s">
        <v>5148</v>
      </c>
      <c r="R30" s="18" t="s">
        <v>5149</v>
      </c>
      <c r="S30" s="18" t="s">
        <v>5150</v>
      </c>
      <c r="T30" s="18" t="s">
        <v>5151</v>
      </c>
      <c r="U30" s="18" t="s">
        <v>5152</v>
      </c>
      <c r="V30" s="18" t="s">
        <v>5153</v>
      </c>
      <c r="W30" s="18" t="s">
        <v>5154</v>
      </c>
      <c r="X30" s="39" t="s">
        <v>5155</v>
      </c>
      <c r="Y30" s="18" t="s">
        <v>5156</v>
      </c>
      <c r="Z30" s="18" t="s">
        <v>5157</v>
      </c>
      <c r="AA30" s="18" t="s">
        <v>5158</v>
      </c>
      <c r="AB30" s="18" t="s">
        <v>5159</v>
      </c>
      <c r="AC30" s="18" t="s">
        <v>5160</v>
      </c>
      <c r="AD30" s="18" t="s">
        <v>5143</v>
      </c>
      <c r="AE30" s="18" t="s">
        <v>5161</v>
      </c>
      <c r="AF30" s="18" t="s">
        <v>5162</v>
      </c>
      <c r="AG30" s="18" t="s">
        <v>5163</v>
      </c>
      <c r="AH30" s="18" t="s">
        <v>5164</v>
      </c>
      <c r="AI30" s="18" t="s">
        <v>5165</v>
      </c>
      <c r="AJ30" s="18" t="s">
        <v>5166</v>
      </c>
      <c r="AK30" s="18" t="s">
        <v>5166</v>
      </c>
      <c r="AL30" s="18" t="s">
        <v>5167</v>
      </c>
      <c r="AM30" s="18" t="s">
        <v>5168</v>
      </c>
      <c r="AN30" s="18" t="s">
        <v>5169</v>
      </c>
      <c r="AO30" s="18" t="s">
        <v>5170</v>
      </c>
      <c r="AP30" s="18" t="s">
        <v>5171</v>
      </c>
      <c r="AQ30" s="18" t="s">
        <v>5172</v>
      </c>
      <c r="AR30" s="18" t="s">
        <v>5173</v>
      </c>
      <c r="AS30" s="18" t="s">
        <v>5174</v>
      </c>
      <c r="AT30" s="18" t="s">
        <v>5175</v>
      </c>
      <c r="AU30" s="18" t="s">
        <v>5176</v>
      </c>
      <c r="AV30" s="18" t="s">
        <v>5177</v>
      </c>
      <c r="AW30" s="18" t="s">
        <v>5178</v>
      </c>
      <c r="AX30" s="18" t="s">
        <v>5179</v>
      </c>
      <c r="AY30" s="18" t="s">
        <v>5180</v>
      </c>
      <c r="AZ30" s="18" t="s">
        <v>5181</v>
      </c>
      <c r="BA30" s="18" t="s">
        <v>5182</v>
      </c>
      <c r="BB30" s="18" t="s">
        <v>5183</v>
      </c>
      <c r="BC30" s="18" t="s">
        <v>5184</v>
      </c>
      <c r="BD30" s="18" t="s">
        <v>5185</v>
      </c>
      <c r="BE30" s="18" t="s">
        <v>5186</v>
      </c>
      <c r="BF30" s="18" t="s">
        <v>5187</v>
      </c>
      <c r="BG30" s="18" t="s">
        <v>5188</v>
      </c>
      <c r="BH30" s="18" t="s">
        <v>5189</v>
      </c>
      <c r="BI30" s="18" t="s">
        <v>5174</v>
      </c>
      <c r="BJ30" s="18" t="s">
        <v>5166</v>
      </c>
      <c r="BK30" s="18" t="s">
        <v>5174</v>
      </c>
      <c r="BL30" s="18" t="s">
        <v>5190</v>
      </c>
      <c r="BM30" s="18" t="s">
        <v>5191</v>
      </c>
      <c r="BN30" s="18" t="s">
        <v>5192</v>
      </c>
      <c r="BO30" s="18" t="s">
        <v>5193</v>
      </c>
      <c r="BP30" s="18" t="s">
        <v>5136</v>
      </c>
      <c r="BQ30" s="18" t="s">
        <v>5194</v>
      </c>
      <c r="BR30" s="18" t="s">
        <v>5195</v>
      </c>
      <c r="BS30" s="18" t="s">
        <v>5196</v>
      </c>
      <c r="BT30" s="18" t="s">
        <v>5197</v>
      </c>
      <c r="BU30" s="18" t="s">
        <v>5198</v>
      </c>
      <c r="BV30" s="18" t="s">
        <v>5199</v>
      </c>
      <c r="BW30" s="18" t="s">
        <v>5200</v>
      </c>
      <c r="BX30" s="18" t="s">
        <v>5201</v>
      </c>
      <c r="BY30" s="18" t="s">
        <v>5202</v>
      </c>
      <c r="BZ30" s="18" t="s">
        <v>5203</v>
      </c>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8"/>
      <c r="DT30" s="18"/>
      <c r="DU30" s="18"/>
      <c r="DV30" s="18"/>
      <c r="DW30" s="18"/>
      <c r="DX30" s="18"/>
      <c r="DY30" s="18"/>
      <c r="DZ30" s="18"/>
      <c r="EA30" s="18"/>
      <c r="EB30" s="18"/>
      <c r="EC30" s="18"/>
      <c r="ED30" s="18"/>
      <c r="EE30" s="18"/>
      <c r="EF30" s="18"/>
      <c r="EG30" s="18"/>
      <c r="EH30" s="18"/>
      <c r="EI30" s="18"/>
      <c r="EJ30" s="18"/>
      <c r="EK30" s="18"/>
      <c r="EL30" s="18"/>
      <c r="EM30" s="18"/>
      <c r="EN30" s="18"/>
      <c r="EO30" s="18"/>
      <c r="EP30" s="18"/>
      <c r="EQ30" s="18"/>
      <c r="ER30" s="18"/>
      <c r="ES30" s="18"/>
      <c r="ET30" s="18"/>
      <c r="EU30" s="18"/>
      <c r="EV30" s="18"/>
      <c r="EW30" s="18"/>
      <c r="EX30" s="18"/>
      <c r="EY30" s="18"/>
      <c r="EZ30" s="18"/>
      <c r="FA30" s="18"/>
      <c r="FB30" s="18"/>
      <c r="FC30" s="18"/>
      <c r="FD30" s="18"/>
      <c r="FE30" s="18"/>
      <c r="FF30" s="18"/>
      <c r="FG30" s="18"/>
      <c r="FH30" s="18"/>
      <c r="FI30" s="18"/>
      <c r="FJ30" s="18"/>
      <c r="FK30" s="18"/>
      <c r="FL30" s="18"/>
      <c r="FM30" s="18"/>
      <c r="FN30" s="18"/>
      <c r="FO30" s="18"/>
      <c r="FP30" s="18"/>
      <c r="FQ30" s="18"/>
      <c r="FR30" s="18"/>
      <c r="FS30" s="18"/>
      <c r="FT30" s="18"/>
      <c r="FU30" s="18"/>
      <c r="FV30" s="18"/>
      <c r="FW30" s="18"/>
      <c r="FX30" s="18"/>
      <c r="FY30" s="18"/>
      <c r="FZ30" s="18"/>
      <c r="GA30" s="18"/>
      <c r="GB30" s="18"/>
      <c r="GC30" s="18"/>
      <c r="GD30" s="18"/>
      <c r="GE30" s="18"/>
      <c r="GF30" s="18"/>
      <c r="GG30" s="18"/>
      <c r="GH30" s="18"/>
      <c r="GI30" s="18"/>
      <c r="GJ30" s="18"/>
      <c r="GK30" s="18"/>
      <c r="GL30" s="18"/>
      <c r="GM30" s="18"/>
      <c r="GN30" s="18"/>
      <c r="GO30" s="18"/>
      <c r="GP30" s="18"/>
      <c r="GQ30" s="18"/>
      <c r="GR30" s="18"/>
      <c r="GS30" s="18"/>
      <c r="GT30" s="18"/>
      <c r="GU30" s="18"/>
      <c r="GV30" s="18"/>
      <c r="GW30" s="18"/>
      <c r="GX30" s="18"/>
      <c r="GY30" s="18"/>
      <c r="GZ30" s="18"/>
      <c r="HA30" s="18"/>
    </row>
    <row r="31" spans="1:209">
      <c r="A31" s="18" t="s">
        <v>5204</v>
      </c>
      <c r="B31" s="18" t="s">
        <v>5204</v>
      </c>
      <c r="C31" s="18" t="s">
        <v>5204</v>
      </c>
      <c r="D31" s="18" t="s">
        <v>5205</v>
      </c>
      <c r="E31" s="18" t="s">
        <v>5206</v>
      </c>
      <c r="F31" s="18" t="s">
        <v>5207</v>
      </c>
      <c r="G31" s="18" t="s">
        <v>5208</v>
      </c>
      <c r="H31" s="18" t="s">
        <v>5205</v>
      </c>
      <c r="I31" s="18" t="s">
        <v>5209</v>
      </c>
      <c r="J31" s="18" t="s">
        <v>5210</v>
      </c>
      <c r="K31" s="18" t="s">
        <v>5211</v>
      </c>
      <c r="L31" s="18" t="s">
        <v>5206</v>
      </c>
      <c r="M31" s="18" t="s">
        <v>5212</v>
      </c>
      <c r="N31" s="18" t="s">
        <v>5213</v>
      </c>
      <c r="O31" s="18" t="s">
        <v>5214</v>
      </c>
      <c r="P31" s="18" t="s">
        <v>5215</v>
      </c>
      <c r="Q31" s="18" t="s">
        <v>5216</v>
      </c>
      <c r="R31" s="18" t="s">
        <v>5217</v>
      </c>
      <c r="S31" s="18" t="s">
        <v>5218</v>
      </c>
      <c r="T31" s="18" t="s">
        <v>5219</v>
      </c>
      <c r="U31" s="18" t="s">
        <v>5220</v>
      </c>
      <c r="V31" s="18" t="s">
        <v>5221</v>
      </c>
      <c r="W31" s="18" t="s">
        <v>5222</v>
      </c>
      <c r="X31" s="39" t="s">
        <v>5223</v>
      </c>
      <c r="Y31" s="18" t="s">
        <v>5224</v>
      </c>
      <c r="Z31" s="18" t="s">
        <v>5225</v>
      </c>
      <c r="AA31" s="18" t="s">
        <v>5226</v>
      </c>
      <c r="AB31" s="18" t="s">
        <v>5227</v>
      </c>
      <c r="AC31" s="18" t="s">
        <v>5228</v>
      </c>
      <c r="AD31" s="18" t="s">
        <v>5211</v>
      </c>
      <c r="AE31" s="18" t="s">
        <v>5229</v>
      </c>
      <c r="AF31" s="18" t="s">
        <v>5230</v>
      </c>
      <c r="AG31" s="18" t="s">
        <v>5231</v>
      </c>
      <c r="AH31" s="18" t="s">
        <v>5232</v>
      </c>
      <c r="AI31" s="18" t="s">
        <v>5233</v>
      </c>
      <c r="AJ31" s="18" t="s">
        <v>5234</v>
      </c>
      <c r="AK31" s="18" t="s">
        <v>5234</v>
      </c>
      <c r="AL31" s="18" t="s">
        <v>5235</v>
      </c>
      <c r="AM31" s="18" t="s">
        <v>5236</v>
      </c>
      <c r="AN31" s="18" t="s">
        <v>5237</v>
      </c>
      <c r="AO31" s="18" t="s">
        <v>5238</v>
      </c>
      <c r="AP31" s="18" t="s">
        <v>5239</v>
      </c>
      <c r="AQ31" s="18" t="s">
        <v>5240</v>
      </c>
      <c r="AR31" s="18" t="s">
        <v>5241</v>
      </c>
      <c r="AS31" s="18" t="s">
        <v>5242</v>
      </c>
      <c r="AT31" s="18" t="s">
        <v>5243</v>
      </c>
      <c r="AU31" s="18" t="s">
        <v>5244</v>
      </c>
      <c r="AV31" s="18" t="s">
        <v>5245</v>
      </c>
      <c r="AW31" s="18" t="s">
        <v>5246</v>
      </c>
      <c r="AX31" s="18" t="s">
        <v>5247</v>
      </c>
      <c r="AY31" s="18" t="s">
        <v>5248</v>
      </c>
      <c r="AZ31" s="18" t="s">
        <v>5249</v>
      </c>
      <c r="BA31" s="18" t="s">
        <v>5250</v>
      </c>
      <c r="BB31" s="18" t="s">
        <v>5251</v>
      </c>
      <c r="BC31" s="18" t="s">
        <v>5252</v>
      </c>
      <c r="BD31" s="18" t="s">
        <v>5253</v>
      </c>
      <c r="BE31" s="18" t="s">
        <v>5254</v>
      </c>
      <c r="BF31" s="18" t="s">
        <v>5255</v>
      </c>
      <c r="BG31" s="18" t="s">
        <v>5256</v>
      </c>
      <c r="BH31" s="18" t="s">
        <v>5257</v>
      </c>
      <c r="BI31" s="18" t="s">
        <v>5242</v>
      </c>
      <c r="BJ31" s="18" t="s">
        <v>5234</v>
      </c>
      <c r="BK31" s="18" t="s">
        <v>5242</v>
      </c>
      <c r="BL31" s="18" t="s">
        <v>5258</v>
      </c>
      <c r="BM31" s="18" t="s">
        <v>5259</v>
      </c>
      <c r="BN31" s="18" t="s">
        <v>5260</v>
      </c>
      <c r="BO31" s="18" t="s">
        <v>5261</v>
      </c>
      <c r="BP31" s="18" t="s">
        <v>5204</v>
      </c>
      <c r="BQ31" s="18" t="s">
        <v>5262</v>
      </c>
      <c r="BR31" s="18" t="s">
        <v>5263</v>
      </c>
      <c r="BS31" s="18" t="s">
        <v>5264</v>
      </c>
      <c r="BT31" s="18" t="s">
        <v>5265</v>
      </c>
      <c r="BU31" s="18" t="s">
        <v>5266</v>
      </c>
      <c r="BV31" s="18" t="s">
        <v>5267</v>
      </c>
      <c r="BW31" s="18" t="s">
        <v>5268</v>
      </c>
      <c r="BX31" s="18" t="s">
        <v>5269</v>
      </c>
      <c r="BY31" s="18" t="s">
        <v>5270</v>
      </c>
      <c r="BZ31" s="18" t="s">
        <v>5271</v>
      </c>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18"/>
      <c r="DS31" s="18"/>
      <c r="DT31" s="18"/>
      <c r="DU31" s="18"/>
      <c r="DV31" s="18"/>
      <c r="DW31" s="18"/>
      <c r="DX31" s="18"/>
      <c r="DY31" s="18"/>
      <c r="DZ31" s="18"/>
      <c r="EA31" s="18"/>
      <c r="EB31" s="18"/>
      <c r="EC31" s="18"/>
      <c r="ED31" s="18"/>
      <c r="EE31" s="18"/>
      <c r="EF31" s="18"/>
      <c r="EG31" s="18"/>
      <c r="EH31" s="18"/>
      <c r="EI31" s="18"/>
      <c r="EJ31" s="18"/>
      <c r="EK31" s="18"/>
      <c r="EL31" s="18"/>
      <c r="EM31" s="18"/>
      <c r="EN31" s="18"/>
      <c r="EO31" s="18"/>
      <c r="EP31" s="18"/>
      <c r="EQ31" s="18"/>
      <c r="ER31" s="18"/>
      <c r="ES31" s="18"/>
      <c r="ET31" s="18"/>
      <c r="EU31" s="18"/>
      <c r="EV31" s="18"/>
      <c r="EW31" s="18"/>
      <c r="EX31" s="18"/>
      <c r="EY31" s="18"/>
      <c r="EZ31" s="18"/>
      <c r="FA31" s="18"/>
      <c r="FB31" s="18"/>
      <c r="FC31" s="18"/>
      <c r="FD31" s="18"/>
      <c r="FE31" s="18"/>
      <c r="FF31" s="18"/>
      <c r="FG31" s="18"/>
      <c r="FH31" s="18"/>
      <c r="FI31" s="18"/>
      <c r="FJ31" s="18"/>
      <c r="FK31" s="18"/>
      <c r="FL31" s="18"/>
      <c r="FM31" s="18"/>
      <c r="FN31" s="18"/>
      <c r="FO31" s="18"/>
      <c r="FP31" s="18"/>
      <c r="FQ31" s="18"/>
      <c r="FR31" s="18"/>
      <c r="FS31" s="18"/>
      <c r="FT31" s="18"/>
      <c r="FU31" s="18"/>
      <c r="FV31" s="18"/>
      <c r="FW31" s="18"/>
      <c r="FX31" s="18"/>
      <c r="FY31" s="18"/>
      <c r="FZ31" s="18"/>
      <c r="GA31" s="18"/>
      <c r="GB31" s="18"/>
      <c r="GC31" s="18"/>
      <c r="GD31" s="18"/>
      <c r="GE31" s="18"/>
      <c r="GF31" s="18"/>
      <c r="GG31" s="18"/>
      <c r="GH31" s="18"/>
      <c r="GI31" s="18"/>
      <c r="GJ31" s="18"/>
      <c r="GK31" s="18"/>
      <c r="GL31" s="18"/>
      <c r="GM31" s="18"/>
      <c r="GN31" s="18"/>
      <c r="GO31" s="18"/>
      <c r="GP31" s="18"/>
      <c r="GQ31" s="18"/>
      <c r="GR31" s="18"/>
      <c r="GS31" s="18"/>
      <c r="GT31" s="18"/>
      <c r="GU31" s="18"/>
      <c r="GV31" s="18"/>
      <c r="GW31" s="18"/>
      <c r="GX31" s="18"/>
      <c r="GY31" s="18"/>
      <c r="GZ31" s="18"/>
      <c r="HA31" s="18"/>
    </row>
    <row r="32" spans="1:209">
      <c r="A32" s="18" t="s">
        <v>5272</v>
      </c>
      <c r="B32" s="18" t="s">
        <v>5272</v>
      </c>
      <c r="C32" s="18" t="s">
        <v>5273</v>
      </c>
      <c r="D32" s="18" t="s">
        <v>5274</v>
      </c>
      <c r="E32" s="18" t="s">
        <v>5275</v>
      </c>
      <c r="F32" s="18" t="s">
        <v>5276</v>
      </c>
      <c r="G32" s="18" t="s">
        <v>5277</v>
      </c>
      <c r="H32" s="18" t="s">
        <v>5274</v>
      </c>
      <c r="I32" s="18" t="s">
        <v>5278</v>
      </c>
      <c r="J32" s="18" t="s">
        <v>5279</v>
      </c>
      <c r="K32" s="18" t="s">
        <v>5280</v>
      </c>
      <c r="L32" s="18" t="s">
        <v>5275</v>
      </c>
      <c r="M32" s="18" t="s">
        <v>5281</v>
      </c>
      <c r="N32" s="18" t="s">
        <v>5282</v>
      </c>
      <c r="O32" s="18" t="s">
        <v>5283</v>
      </c>
      <c r="P32" s="18" t="s">
        <v>5284</v>
      </c>
      <c r="Q32" s="18" t="s">
        <v>5285</v>
      </c>
      <c r="R32" s="18" t="s">
        <v>5286</v>
      </c>
      <c r="S32" s="18" t="s">
        <v>5287</v>
      </c>
      <c r="T32" s="18" t="s">
        <v>5288</v>
      </c>
      <c r="U32" s="18" t="s">
        <v>5289</v>
      </c>
      <c r="V32" s="18" t="s">
        <v>5290</v>
      </c>
      <c r="W32" s="18" t="s">
        <v>5291</v>
      </c>
      <c r="X32" s="39" t="s">
        <v>5292</v>
      </c>
      <c r="Y32" s="18" t="s">
        <v>5293</v>
      </c>
      <c r="Z32" s="18" t="s">
        <v>5294</v>
      </c>
      <c r="AA32" s="18" t="s">
        <v>5295</v>
      </c>
      <c r="AB32" s="18" t="s">
        <v>5296</v>
      </c>
      <c r="AC32" s="18" t="s">
        <v>5297</v>
      </c>
      <c r="AD32" s="18" t="s">
        <v>5298</v>
      </c>
      <c r="AE32" s="18" t="s">
        <v>5299</v>
      </c>
      <c r="AF32" s="18" t="s">
        <v>5300</v>
      </c>
      <c r="AG32" s="18" t="s">
        <v>5301</v>
      </c>
      <c r="AH32" s="18" t="s">
        <v>5302</v>
      </c>
      <c r="AI32" s="18" t="s">
        <v>5303</v>
      </c>
      <c r="AJ32" s="18" t="s">
        <v>5282</v>
      </c>
      <c r="AK32" s="18" t="s">
        <v>5282</v>
      </c>
      <c r="AL32" s="18" t="s">
        <v>5304</v>
      </c>
      <c r="AM32" s="18" t="s">
        <v>5305</v>
      </c>
      <c r="AN32" s="18" t="s">
        <v>5306</v>
      </c>
      <c r="AO32" s="18" t="s">
        <v>5307</v>
      </c>
      <c r="AP32" s="18" t="s">
        <v>5285</v>
      </c>
      <c r="AQ32" s="18" t="s">
        <v>5308</v>
      </c>
      <c r="AR32" s="18" t="s">
        <v>5309</v>
      </c>
      <c r="AS32" s="18" t="s">
        <v>5310</v>
      </c>
      <c r="AT32" s="18" t="s">
        <v>5311</v>
      </c>
      <c r="AU32" s="18" t="s">
        <v>5312</v>
      </c>
      <c r="AV32" s="18" t="s">
        <v>5313</v>
      </c>
      <c r="AW32" s="18" t="s">
        <v>5314</v>
      </c>
      <c r="AX32" s="18" t="s">
        <v>5315</v>
      </c>
      <c r="AY32" s="18" t="s">
        <v>5316</v>
      </c>
      <c r="AZ32" s="18" t="s">
        <v>5317</v>
      </c>
      <c r="BA32" s="18" t="s">
        <v>5318</v>
      </c>
      <c r="BB32" s="18" t="s">
        <v>5319</v>
      </c>
      <c r="BC32" s="18" t="s">
        <v>5320</v>
      </c>
      <c r="BD32" s="18" t="s">
        <v>5321</v>
      </c>
      <c r="BE32" s="18" t="s">
        <v>5322</v>
      </c>
      <c r="BF32" s="18" t="s">
        <v>5323</v>
      </c>
      <c r="BG32" s="18" t="s">
        <v>5324</v>
      </c>
      <c r="BH32" s="18" t="s">
        <v>5325</v>
      </c>
      <c r="BI32" s="18" t="s">
        <v>5310</v>
      </c>
      <c r="BJ32" s="18" t="s">
        <v>5282</v>
      </c>
      <c r="BK32" s="18" t="s">
        <v>5310</v>
      </c>
      <c r="BL32" s="18" t="s">
        <v>5326</v>
      </c>
      <c r="BM32" s="18" t="s">
        <v>5327</v>
      </c>
      <c r="BN32" s="18" t="s">
        <v>5328</v>
      </c>
      <c r="BO32" s="18" t="s">
        <v>5329</v>
      </c>
      <c r="BP32" s="18" t="s">
        <v>5272</v>
      </c>
      <c r="BQ32" s="18" t="s">
        <v>5330</v>
      </c>
      <c r="BR32" s="18" t="s">
        <v>5331</v>
      </c>
      <c r="BS32" s="18" t="s">
        <v>5332</v>
      </c>
      <c r="BT32" s="18" t="s">
        <v>5333</v>
      </c>
      <c r="BU32" s="18" t="s">
        <v>5334</v>
      </c>
      <c r="BV32" s="18" t="s">
        <v>5335</v>
      </c>
      <c r="BW32" s="18" t="s">
        <v>5336</v>
      </c>
      <c r="BX32" s="18" t="s">
        <v>5337</v>
      </c>
      <c r="BY32" s="18" t="s">
        <v>5338</v>
      </c>
      <c r="BZ32" s="18" t="s">
        <v>5339</v>
      </c>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18"/>
      <c r="DS32" s="18"/>
      <c r="DT32" s="18"/>
      <c r="DU32" s="18"/>
      <c r="DV32" s="18"/>
      <c r="DW32" s="18"/>
      <c r="DX32" s="18"/>
      <c r="DY32" s="18"/>
      <c r="DZ32" s="18"/>
      <c r="EA32" s="18"/>
      <c r="EB32" s="18"/>
      <c r="EC32" s="18"/>
      <c r="ED32" s="18"/>
      <c r="EE32" s="18"/>
      <c r="EF32" s="18"/>
      <c r="EG32" s="18"/>
      <c r="EH32" s="18"/>
      <c r="EI32" s="18"/>
      <c r="EJ32" s="18"/>
      <c r="EK32" s="18"/>
      <c r="EL32" s="18"/>
      <c r="EM32" s="18"/>
      <c r="EN32" s="18"/>
      <c r="EO32" s="18"/>
      <c r="EP32" s="18"/>
      <c r="EQ32" s="18"/>
      <c r="ER32" s="18"/>
      <c r="ES32" s="18"/>
      <c r="ET32" s="18"/>
      <c r="EU32" s="18"/>
      <c r="EV32" s="18"/>
      <c r="EW32" s="18"/>
      <c r="EX32" s="18"/>
      <c r="EY32" s="18"/>
      <c r="EZ32" s="18"/>
      <c r="FA32" s="18"/>
      <c r="FB32" s="18"/>
      <c r="FC32" s="18"/>
      <c r="FD32" s="18"/>
      <c r="FE32" s="18"/>
      <c r="FF32" s="18"/>
      <c r="FG32" s="18"/>
      <c r="FH32" s="18"/>
      <c r="FI32" s="18"/>
      <c r="FJ32" s="18"/>
      <c r="FK32" s="18"/>
      <c r="FL32" s="18"/>
      <c r="FM32" s="18"/>
      <c r="FN32" s="18"/>
      <c r="FO32" s="18"/>
      <c r="FP32" s="18"/>
      <c r="FQ32" s="18"/>
      <c r="FR32" s="18"/>
      <c r="FS32" s="18"/>
      <c r="FT32" s="18"/>
      <c r="FU32" s="18"/>
      <c r="FV32" s="18"/>
      <c r="FW32" s="18"/>
      <c r="FX32" s="18"/>
      <c r="FY32" s="18"/>
      <c r="FZ32" s="18"/>
      <c r="GA32" s="18"/>
      <c r="GB32" s="18"/>
      <c r="GC32" s="18"/>
      <c r="GD32" s="18"/>
      <c r="GE32" s="18"/>
      <c r="GF32" s="18"/>
      <c r="GG32" s="18"/>
      <c r="GH32" s="18"/>
      <c r="GI32" s="18"/>
      <c r="GJ32" s="18"/>
      <c r="GK32" s="18"/>
      <c r="GL32" s="18"/>
      <c r="GM32" s="18"/>
      <c r="GN32" s="18"/>
      <c r="GO32" s="18"/>
      <c r="GP32" s="18"/>
      <c r="GQ32" s="18"/>
      <c r="GR32" s="18"/>
      <c r="GS32" s="18"/>
      <c r="GT32" s="18"/>
      <c r="GU32" s="18"/>
      <c r="GV32" s="18"/>
      <c r="GW32" s="18"/>
      <c r="GX32" s="18"/>
      <c r="GY32" s="18"/>
      <c r="GZ32" s="18"/>
      <c r="HA32" s="18"/>
    </row>
    <row r="33" spans="1:209">
      <c r="A33" s="18" t="s">
        <v>5340</v>
      </c>
      <c r="B33" s="18" t="s">
        <v>5340</v>
      </c>
      <c r="C33" s="18" t="s">
        <v>5340</v>
      </c>
      <c r="D33" s="18" t="s">
        <v>5341</v>
      </c>
      <c r="E33" s="18" t="s">
        <v>5342</v>
      </c>
      <c r="F33" s="18" t="s">
        <v>5343</v>
      </c>
      <c r="G33" s="18" t="s">
        <v>5344</v>
      </c>
      <c r="H33" s="18" t="s">
        <v>5341</v>
      </c>
      <c r="I33" s="18" t="s">
        <v>5345</v>
      </c>
      <c r="J33" s="18" t="s">
        <v>5346</v>
      </c>
      <c r="K33" s="18" t="s">
        <v>5343</v>
      </c>
      <c r="L33" s="18" t="s">
        <v>5342</v>
      </c>
      <c r="M33" s="18" t="s">
        <v>5347</v>
      </c>
      <c r="N33" s="18" t="s">
        <v>5348</v>
      </c>
      <c r="O33" s="18" t="s">
        <v>5349</v>
      </c>
      <c r="P33" s="18" t="s">
        <v>5350</v>
      </c>
      <c r="Q33" s="18" t="s">
        <v>5351</v>
      </c>
      <c r="R33" s="18" t="s">
        <v>5352</v>
      </c>
      <c r="S33" s="18" t="s">
        <v>5353</v>
      </c>
      <c r="T33" s="18" t="s">
        <v>5354</v>
      </c>
      <c r="U33" s="18" t="s">
        <v>5355</v>
      </c>
      <c r="V33" s="18" t="s">
        <v>5356</v>
      </c>
      <c r="W33" s="18" t="s">
        <v>5357</v>
      </c>
      <c r="X33" s="39" t="s">
        <v>5358</v>
      </c>
      <c r="Y33" s="18" t="s">
        <v>5359</v>
      </c>
      <c r="Z33" s="18" t="s">
        <v>5360</v>
      </c>
      <c r="AA33" s="18" t="s">
        <v>5361</v>
      </c>
      <c r="AB33" s="18" t="s">
        <v>5362</v>
      </c>
      <c r="AC33" s="18" t="s">
        <v>5363</v>
      </c>
      <c r="AD33" s="18" t="s">
        <v>5364</v>
      </c>
      <c r="AE33" s="18" t="s">
        <v>5365</v>
      </c>
      <c r="AF33" s="18" t="s">
        <v>5366</v>
      </c>
      <c r="AG33" s="18" t="s">
        <v>5367</v>
      </c>
      <c r="AH33" s="18" t="s">
        <v>5368</v>
      </c>
      <c r="AI33" s="18" t="s">
        <v>5369</v>
      </c>
      <c r="AJ33" s="18" t="s">
        <v>5370</v>
      </c>
      <c r="AK33" s="18" t="s">
        <v>5370</v>
      </c>
      <c r="AL33" s="18" t="s">
        <v>5371</v>
      </c>
      <c r="AM33" s="18" t="s">
        <v>5372</v>
      </c>
      <c r="AN33" s="18" t="s">
        <v>5373</v>
      </c>
      <c r="AO33" s="18" t="s">
        <v>5374</v>
      </c>
      <c r="AP33" s="18" t="s">
        <v>5375</v>
      </c>
      <c r="AQ33" s="18" t="s">
        <v>5376</v>
      </c>
      <c r="AR33" s="18" t="s">
        <v>5350</v>
      </c>
      <c r="AS33" s="18" t="s">
        <v>5377</v>
      </c>
      <c r="AT33" s="18" t="s">
        <v>5378</v>
      </c>
      <c r="AU33" s="18" t="s">
        <v>5379</v>
      </c>
      <c r="AV33" s="18" t="s">
        <v>5380</v>
      </c>
      <c r="AW33" s="18" t="s">
        <v>5381</v>
      </c>
      <c r="AX33" s="18" t="s">
        <v>5382</v>
      </c>
      <c r="AY33" s="18" t="s">
        <v>5383</v>
      </c>
      <c r="AZ33" s="18" t="s">
        <v>5384</v>
      </c>
      <c r="BA33" s="18" t="s">
        <v>5385</v>
      </c>
      <c r="BB33" s="18" t="s">
        <v>5386</v>
      </c>
      <c r="BC33" s="18" t="s">
        <v>5387</v>
      </c>
      <c r="BD33" s="18" t="s">
        <v>5388</v>
      </c>
      <c r="BE33" s="18" t="s">
        <v>5389</v>
      </c>
      <c r="BF33" s="18" t="s">
        <v>5389</v>
      </c>
      <c r="BG33" s="18" t="s">
        <v>5390</v>
      </c>
      <c r="BH33" s="18" t="s">
        <v>5391</v>
      </c>
      <c r="BI33" s="18" t="s">
        <v>5377</v>
      </c>
      <c r="BJ33" s="18" t="s">
        <v>5370</v>
      </c>
      <c r="BK33" s="18" t="s">
        <v>5377</v>
      </c>
      <c r="BL33" s="18" t="s">
        <v>5351</v>
      </c>
      <c r="BM33" s="18" t="s">
        <v>5392</v>
      </c>
      <c r="BN33" s="18" t="s">
        <v>5393</v>
      </c>
      <c r="BO33" s="18" t="s">
        <v>5394</v>
      </c>
      <c r="BP33" s="18" t="s">
        <v>5340</v>
      </c>
      <c r="BQ33" s="18" t="s">
        <v>5395</v>
      </c>
      <c r="BR33" s="18" t="s">
        <v>5380</v>
      </c>
      <c r="BS33" s="18" t="s">
        <v>5396</v>
      </c>
      <c r="BT33" s="18" t="s">
        <v>5397</v>
      </c>
      <c r="BU33" s="18" t="s">
        <v>5398</v>
      </c>
      <c r="BV33" s="18" t="s">
        <v>5399</v>
      </c>
      <c r="BW33" s="18" t="s">
        <v>5400</v>
      </c>
      <c r="BX33" s="18" t="s">
        <v>5401</v>
      </c>
      <c r="BY33" s="18" t="s">
        <v>5402</v>
      </c>
      <c r="BZ33" s="18" t="s">
        <v>5403</v>
      </c>
      <c r="CA33" s="18"/>
      <c r="CB33" s="18"/>
      <c r="CC33" s="18"/>
      <c r="CD33" s="18"/>
      <c r="CE33" s="18"/>
      <c r="CF33" s="18"/>
      <c r="CG33" s="18"/>
      <c r="CH33" s="18"/>
      <c r="CI33" s="18"/>
      <c r="CJ33" s="18"/>
      <c r="CK33" s="18"/>
      <c r="CL33" s="18"/>
      <c r="CM33" s="18"/>
      <c r="CN33" s="18"/>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c r="DR33" s="18"/>
      <c r="DS33" s="18"/>
      <c r="DT33" s="18"/>
      <c r="DU33" s="18"/>
      <c r="DV33" s="18"/>
      <c r="DW33" s="18"/>
      <c r="DX33" s="18"/>
      <c r="DY33" s="18"/>
      <c r="DZ33" s="18"/>
      <c r="EA33" s="18"/>
      <c r="EB33" s="18"/>
      <c r="EC33" s="18"/>
      <c r="ED33" s="18"/>
      <c r="EE33" s="18"/>
      <c r="EF33" s="18"/>
      <c r="EG33" s="18"/>
      <c r="EH33" s="18"/>
      <c r="EI33" s="18"/>
      <c r="EJ33" s="18"/>
      <c r="EK33" s="18"/>
      <c r="EL33" s="18"/>
      <c r="EM33" s="18"/>
      <c r="EN33" s="18"/>
      <c r="EO33" s="18"/>
      <c r="EP33" s="18"/>
      <c r="EQ33" s="18"/>
      <c r="ER33" s="18"/>
      <c r="ES33" s="18"/>
      <c r="ET33" s="18"/>
      <c r="EU33" s="18"/>
      <c r="EV33" s="18"/>
      <c r="EW33" s="18"/>
      <c r="EX33" s="18"/>
      <c r="EY33" s="18"/>
      <c r="EZ33" s="18"/>
      <c r="FA33" s="18"/>
      <c r="FB33" s="18"/>
      <c r="FC33" s="18"/>
      <c r="FD33" s="18"/>
      <c r="FE33" s="18"/>
      <c r="FF33" s="18"/>
      <c r="FG33" s="18"/>
      <c r="FH33" s="18"/>
      <c r="FI33" s="18"/>
      <c r="FJ33" s="18"/>
      <c r="FK33" s="18"/>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8"/>
      <c r="GN33" s="18"/>
      <c r="GO33" s="18"/>
      <c r="GP33" s="18"/>
      <c r="GQ33" s="18"/>
      <c r="GR33" s="18"/>
      <c r="GS33" s="18"/>
      <c r="GT33" s="18"/>
      <c r="GU33" s="18"/>
      <c r="GV33" s="18"/>
      <c r="GW33" s="18"/>
      <c r="GX33" s="18"/>
      <c r="GY33" s="18"/>
      <c r="GZ33" s="18"/>
      <c r="HA33" s="18"/>
    </row>
    <row r="34" spans="1:209">
      <c r="A34" s="18" t="s">
        <v>5404</v>
      </c>
      <c r="B34" s="18" t="s">
        <v>5404</v>
      </c>
      <c r="C34" s="18" t="s">
        <v>5404</v>
      </c>
      <c r="D34" s="18" t="s">
        <v>5405</v>
      </c>
      <c r="E34" s="18" t="s">
        <v>5406</v>
      </c>
      <c r="F34" s="18" t="s">
        <v>5407</v>
      </c>
      <c r="G34" s="18" t="s">
        <v>5408</v>
      </c>
      <c r="H34" s="18" t="s">
        <v>5405</v>
      </c>
      <c r="I34" s="18" t="s">
        <v>5409</v>
      </c>
      <c r="J34" s="18" t="s">
        <v>5410</v>
      </c>
      <c r="K34" s="18" t="s">
        <v>5411</v>
      </c>
      <c r="L34" s="18" t="s">
        <v>5406</v>
      </c>
      <c r="M34" s="18" t="s">
        <v>5412</v>
      </c>
      <c r="N34" s="18" t="s">
        <v>5413</v>
      </c>
      <c r="O34" s="18" t="s">
        <v>5414</v>
      </c>
      <c r="P34" s="18" t="s">
        <v>5415</v>
      </c>
      <c r="Q34" s="18" t="s">
        <v>5416</v>
      </c>
      <c r="R34" s="18" t="s">
        <v>5417</v>
      </c>
      <c r="S34" s="18" t="s">
        <v>5418</v>
      </c>
      <c r="T34" s="18" t="s">
        <v>5419</v>
      </c>
      <c r="U34" s="18" t="s">
        <v>5420</v>
      </c>
      <c r="V34" s="18" t="s">
        <v>5421</v>
      </c>
      <c r="W34" s="18" t="s">
        <v>5422</v>
      </c>
      <c r="X34" s="39" t="s">
        <v>5423</v>
      </c>
      <c r="Y34" s="18" t="s">
        <v>5424</v>
      </c>
      <c r="Z34" s="18" t="s">
        <v>5425</v>
      </c>
      <c r="AA34" s="18" t="s">
        <v>5426</v>
      </c>
      <c r="AB34" s="18" t="s">
        <v>5427</v>
      </c>
      <c r="AC34" s="18" t="s">
        <v>5428</v>
      </c>
      <c r="AD34" s="18" t="s">
        <v>5429</v>
      </c>
      <c r="AE34" s="18" t="s">
        <v>5430</v>
      </c>
      <c r="AF34" s="18" t="s">
        <v>5431</v>
      </c>
      <c r="AG34" s="18" t="s">
        <v>5432</v>
      </c>
      <c r="AH34" s="18" t="s">
        <v>5433</v>
      </c>
      <c r="AI34" s="18" t="s">
        <v>5434</v>
      </c>
      <c r="AJ34" s="18" t="s">
        <v>5435</v>
      </c>
      <c r="AK34" s="18" t="s">
        <v>5435</v>
      </c>
      <c r="AL34" s="18" t="s">
        <v>5436</v>
      </c>
      <c r="AM34" s="18" t="s">
        <v>5437</v>
      </c>
      <c r="AN34" s="18" t="s">
        <v>5438</v>
      </c>
      <c r="AO34" s="18" t="s">
        <v>5439</v>
      </c>
      <c r="AP34" s="18" t="s">
        <v>5440</v>
      </c>
      <c r="AQ34" s="18" t="s">
        <v>5441</v>
      </c>
      <c r="AR34" s="18" t="s">
        <v>5442</v>
      </c>
      <c r="AS34" s="18" t="s">
        <v>5443</v>
      </c>
      <c r="AT34" s="18" t="s">
        <v>5444</v>
      </c>
      <c r="AU34" s="18" t="s">
        <v>5445</v>
      </c>
      <c r="AV34" s="18" t="s">
        <v>5446</v>
      </c>
      <c r="AW34" s="18" t="s">
        <v>5447</v>
      </c>
      <c r="AX34" s="18" t="s">
        <v>5448</v>
      </c>
      <c r="AY34" s="18" t="s">
        <v>5449</v>
      </c>
      <c r="AZ34" s="18" t="s">
        <v>5450</v>
      </c>
      <c r="BA34" s="18" t="s">
        <v>5451</v>
      </c>
      <c r="BB34" s="18" t="s">
        <v>5452</v>
      </c>
      <c r="BC34" s="18" t="s">
        <v>5453</v>
      </c>
      <c r="BD34" s="18" t="s">
        <v>5454</v>
      </c>
      <c r="BE34" s="18" t="s">
        <v>5455</v>
      </c>
      <c r="BF34" s="18" t="s">
        <v>5456</v>
      </c>
      <c r="BG34" s="18" t="s">
        <v>5457</v>
      </c>
      <c r="BH34" s="18" t="s">
        <v>5458</v>
      </c>
      <c r="BI34" s="18" t="s">
        <v>5443</v>
      </c>
      <c r="BJ34" s="18" t="s">
        <v>5435</v>
      </c>
      <c r="BK34" s="18" t="s">
        <v>5443</v>
      </c>
      <c r="BL34" s="18" t="s">
        <v>5459</v>
      </c>
      <c r="BM34" s="18" t="s">
        <v>5460</v>
      </c>
      <c r="BN34" s="18" t="s">
        <v>5461</v>
      </c>
      <c r="BO34" s="18" t="s">
        <v>5462</v>
      </c>
      <c r="BP34" s="18" t="s">
        <v>5404</v>
      </c>
      <c r="BQ34" s="18" t="s">
        <v>5463</v>
      </c>
      <c r="BR34" s="18" t="s">
        <v>5464</v>
      </c>
      <c r="BS34" s="18" t="s">
        <v>5465</v>
      </c>
      <c r="BT34" s="18" t="s">
        <v>5466</v>
      </c>
      <c r="BU34" s="18" t="s">
        <v>5467</v>
      </c>
      <c r="BV34" s="18" t="s">
        <v>5468</v>
      </c>
      <c r="BW34" s="18" t="s">
        <v>5469</v>
      </c>
      <c r="BX34" s="18" t="s">
        <v>5470</v>
      </c>
      <c r="BY34" s="18" t="s">
        <v>5471</v>
      </c>
      <c r="BZ34" s="18" t="s">
        <v>5472</v>
      </c>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c r="GV34" s="18"/>
      <c r="GW34" s="18"/>
      <c r="GX34" s="18"/>
      <c r="GY34" s="18"/>
      <c r="GZ34" s="18"/>
      <c r="HA34" s="18"/>
    </row>
    <row r="35" spans="1:209">
      <c r="A35" s="18" t="s">
        <v>5473</v>
      </c>
      <c r="B35" s="18" t="s">
        <v>5473</v>
      </c>
      <c r="C35" s="18" t="s">
        <v>5474</v>
      </c>
      <c r="D35" s="18" t="s">
        <v>5475</v>
      </c>
      <c r="E35" s="18" t="s">
        <v>5476</v>
      </c>
      <c r="F35" s="18" t="s">
        <v>5477</v>
      </c>
      <c r="G35" s="18" t="s">
        <v>5478</v>
      </c>
      <c r="H35" s="18" t="s">
        <v>5475</v>
      </c>
      <c r="I35" s="18" t="s">
        <v>5479</v>
      </c>
      <c r="J35" s="18" t="s">
        <v>5480</v>
      </c>
      <c r="K35" s="18" t="s">
        <v>5481</v>
      </c>
      <c r="L35" s="18" t="s">
        <v>5482</v>
      </c>
      <c r="M35" s="18" t="s">
        <v>5483</v>
      </c>
      <c r="N35" s="18" t="s">
        <v>5484</v>
      </c>
      <c r="O35" s="18" t="s">
        <v>5485</v>
      </c>
      <c r="P35" s="18" t="s">
        <v>5486</v>
      </c>
      <c r="Q35" s="18" t="s">
        <v>5487</v>
      </c>
      <c r="R35" s="18" t="s">
        <v>5488</v>
      </c>
      <c r="S35" s="18" t="s">
        <v>5489</v>
      </c>
      <c r="T35" s="18" t="s">
        <v>5490</v>
      </c>
      <c r="U35" s="18" t="s">
        <v>5491</v>
      </c>
      <c r="V35" s="18" t="s">
        <v>5492</v>
      </c>
      <c r="W35" s="18" t="s">
        <v>5493</v>
      </c>
      <c r="X35" s="39" t="s">
        <v>5494</v>
      </c>
      <c r="Y35" s="18" t="s">
        <v>5495</v>
      </c>
      <c r="Z35" s="18" t="s">
        <v>5496</v>
      </c>
      <c r="AA35" s="18" t="s">
        <v>5497</v>
      </c>
      <c r="AB35" s="18" t="s">
        <v>5498</v>
      </c>
      <c r="AC35" s="18" t="s">
        <v>5499</v>
      </c>
      <c r="AD35" s="18" t="s">
        <v>5500</v>
      </c>
      <c r="AE35" s="18" t="s">
        <v>5501</v>
      </c>
      <c r="AF35" s="18" t="s">
        <v>5502</v>
      </c>
      <c r="AG35" s="18" t="s">
        <v>5503</v>
      </c>
      <c r="AH35" s="18" t="s">
        <v>5504</v>
      </c>
      <c r="AI35" s="18" t="s">
        <v>5505</v>
      </c>
      <c r="AJ35" s="18" t="s">
        <v>5506</v>
      </c>
      <c r="AK35" s="18" t="s">
        <v>5506</v>
      </c>
      <c r="AL35" s="18" t="s">
        <v>5507</v>
      </c>
      <c r="AM35" s="18" t="s">
        <v>5508</v>
      </c>
      <c r="AN35" s="18" t="s">
        <v>5509</v>
      </c>
      <c r="AO35" s="18" t="s">
        <v>5510</v>
      </c>
      <c r="AP35" s="18" t="s">
        <v>5511</v>
      </c>
      <c r="AQ35" s="18" t="s">
        <v>5512</v>
      </c>
      <c r="AR35" s="18" t="s">
        <v>5513</v>
      </c>
      <c r="AS35" s="18" t="s">
        <v>5514</v>
      </c>
      <c r="AT35" s="18" t="s">
        <v>5515</v>
      </c>
      <c r="AU35" s="18" t="s">
        <v>5516</v>
      </c>
      <c r="AV35" s="18" t="s">
        <v>5517</v>
      </c>
      <c r="AW35" s="18" t="s">
        <v>5518</v>
      </c>
      <c r="AX35" s="18" t="s">
        <v>5519</v>
      </c>
      <c r="AY35" s="18" t="s">
        <v>5520</v>
      </c>
      <c r="AZ35" s="18" t="s">
        <v>5521</v>
      </c>
      <c r="BA35" s="18" t="s">
        <v>5522</v>
      </c>
      <c r="BB35" s="18" t="s">
        <v>5523</v>
      </c>
      <c r="BC35" s="18" t="s">
        <v>5524</v>
      </c>
      <c r="BD35" s="18" t="s">
        <v>5525</v>
      </c>
      <c r="BE35" s="18" t="s">
        <v>5526</v>
      </c>
      <c r="BF35" s="18" t="s">
        <v>5527</v>
      </c>
      <c r="BG35" s="18" t="s">
        <v>5528</v>
      </c>
      <c r="BH35" s="18" t="s">
        <v>5529</v>
      </c>
      <c r="BI35" s="18" t="s">
        <v>5514</v>
      </c>
      <c r="BJ35" s="18" t="s">
        <v>5506</v>
      </c>
      <c r="BK35" s="18" t="s">
        <v>5514</v>
      </c>
      <c r="BL35" s="18" t="s">
        <v>5530</v>
      </c>
      <c r="BM35" s="18" t="s">
        <v>5531</v>
      </c>
      <c r="BN35" s="18" t="s">
        <v>5532</v>
      </c>
      <c r="BO35" s="18" t="s">
        <v>5533</v>
      </c>
      <c r="BP35" s="18" t="s">
        <v>5473</v>
      </c>
      <c r="BQ35" s="18" t="s">
        <v>5534</v>
      </c>
      <c r="BR35" s="18" t="s">
        <v>5535</v>
      </c>
      <c r="BS35" s="18" t="s">
        <v>5536</v>
      </c>
      <c r="BT35" s="18" t="s">
        <v>5537</v>
      </c>
      <c r="BU35" s="18" t="s">
        <v>5538</v>
      </c>
      <c r="BV35" s="18" t="s">
        <v>5539</v>
      </c>
      <c r="BW35" s="18" t="s">
        <v>5540</v>
      </c>
      <c r="BX35" s="18" t="s">
        <v>5541</v>
      </c>
      <c r="BY35" s="18" t="s">
        <v>5542</v>
      </c>
      <c r="BZ35" s="18" t="s">
        <v>5543</v>
      </c>
      <c r="CA35" s="18"/>
      <c r="CB35" s="18"/>
      <c r="CC35" s="18"/>
      <c r="CD35" s="18"/>
      <c r="CE35" s="18"/>
      <c r="CF35" s="18"/>
      <c r="CG35" s="18"/>
      <c r="CH35" s="18"/>
      <c r="CI35" s="18"/>
      <c r="CJ35" s="18"/>
      <c r="CK35" s="18"/>
      <c r="CL35" s="18"/>
      <c r="CM35" s="18"/>
      <c r="CN35" s="18"/>
      <c r="CO35" s="18"/>
      <c r="CP35" s="18"/>
      <c r="CQ35" s="18"/>
      <c r="CR35" s="18"/>
      <c r="CS35" s="18"/>
      <c r="CT35" s="18"/>
      <c r="CU35" s="18"/>
      <c r="CV35" s="18"/>
      <c r="CW35" s="18"/>
      <c r="CX35" s="18"/>
      <c r="CY35" s="18"/>
      <c r="CZ35" s="18"/>
      <c r="DA35" s="18"/>
      <c r="DB35" s="18"/>
      <c r="DC35" s="18"/>
      <c r="DD35" s="18"/>
      <c r="DE35" s="18"/>
      <c r="DF35" s="18"/>
      <c r="DG35" s="18"/>
      <c r="DH35" s="18"/>
      <c r="DI35" s="18"/>
      <c r="DJ35" s="18"/>
      <c r="DK35" s="18"/>
      <c r="DL35" s="18"/>
      <c r="DM35" s="18"/>
      <c r="DN35" s="18"/>
      <c r="DO35" s="18"/>
      <c r="DP35" s="18"/>
      <c r="DQ35" s="18"/>
      <c r="DR35" s="18"/>
      <c r="DS35" s="18"/>
      <c r="DT35" s="18"/>
      <c r="DU35" s="18"/>
      <c r="DV35" s="18"/>
      <c r="DW35" s="18"/>
      <c r="DX35" s="18"/>
      <c r="DY35" s="18"/>
      <c r="DZ35" s="18"/>
      <c r="EA35" s="18"/>
      <c r="EB35" s="18"/>
      <c r="EC35" s="18"/>
      <c r="ED35" s="18"/>
      <c r="EE35" s="18"/>
      <c r="EF35" s="18"/>
      <c r="EG35" s="18"/>
      <c r="EH35" s="18"/>
      <c r="EI35" s="18"/>
      <c r="EJ35" s="18"/>
      <c r="EK35" s="18"/>
      <c r="EL35" s="18"/>
      <c r="EM35" s="18"/>
      <c r="EN35" s="18"/>
      <c r="EO35" s="18"/>
      <c r="EP35" s="18"/>
      <c r="EQ35" s="18"/>
      <c r="ER35" s="18"/>
      <c r="ES35" s="18"/>
      <c r="ET35" s="18"/>
      <c r="EU35" s="18"/>
      <c r="EV35" s="18"/>
      <c r="EW35" s="18"/>
      <c r="EX35" s="18"/>
      <c r="EY35" s="18"/>
      <c r="EZ35" s="18"/>
      <c r="FA35" s="18"/>
      <c r="FB35" s="18"/>
      <c r="FC35" s="18"/>
      <c r="FD35" s="18"/>
      <c r="FE35" s="18"/>
      <c r="FF35" s="18"/>
      <c r="FG35" s="18"/>
      <c r="FH35" s="18"/>
      <c r="FI35" s="18"/>
      <c r="FJ35" s="18"/>
      <c r="FK35" s="18"/>
      <c r="FL35" s="18"/>
      <c r="FM35" s="18"/>
      <c r="FN35" s="18"/>
      <c r="FO35" s="18"/>
      <c r="FP35" s="18"/>
      <c r="FQ35" s="18"/>
      <c r="FR35" s="18"/>
      <c r="FS35" s="18"/>
      <c r="FT35" s="18"/>
      <c r="FU35" s="18"/>
      <c r="FV35" s="18"/>
      <c r="FW35" s="18"/>
      <c r="FX35" s="18"/>
      <c r="FY35" s="18"/>
      <c r="FZ35" s="18"/>
      <c r="GA35" s="18"/>
      <c r="GB35" s="18"/>
      <c r="GC35" s="18"/>
      <c r="GD35" s="18"/>
      <c r="GE35" s="18"/>
      <c r="GF35" s="18"/>
      <c r="GG35" s="18"/>
      <c r="GH35" s="18"/>
      <c r="GI35" s="18"/>
      <c r="GJ35" s="18"/>
      <c r="GK35" s="18"/>
      <c r="GL35" s="18"/>
      <c r="GM35" s="18"/>
      <c r="GN35" s="18"/>
      <c r="GO35" s="18"/>
      <c r="GP35" s="18"/>
      <c r="GQ35" s="18"/>
      <c r="GR35" s="18"/>
      <c r="GS35" s="18"/>
      <c r="GT35" s="18"/>
      <c r="GU35" s="18"/>
      <c r="GV35" s="18"/>
      <c r="GW35" s="18"/>
      <c r="GX35" s="18"/>
      <c r="GY35" s="18"/>
      <c r="GZ35" s="18"/>
      <c r="HA35" s="18"/>
    </row>
    <row r="36" spans="1:209">
      <c r="A36" s="18" t="s">
        <v>5544</v>
      </c>
      <c r="B36" s="18" t="s">
        <v>5544</v>
      </c>
      <c r="C36" s="18" t="s">
        <v>5544</v>
      </c>
      <c r="D36" s="18" t="s">
        <v>5545</v>
      </c>
      <c r="E36" s="18" t="s">
        <v>5546</v>
      </c>
      <c r="F36" s="18" t="s">
        <v>5547</v>
      </c>
      <c r="G36" s="18" t="s">
        <v>5548</v>
      </c>
      <c r="H36" s="18" t="s">
        <v>5545</v>
      </c>
      <c r="I36" s="18" t="s">
        <v>5549</v>
      </c>
      <c r="J36" s="18" t="s">
        <v>5550</v>
      </c>
      <c r="K36" s="18" t="s">
        <v>5551</v>
      </c>
      <c r="L36" s="18" t="s">
        <v>5546</v>
      </c>
      <c r="M36" s="18" t="s">
        <v>5552</v>
      </c>
      <c r="N36" s="18" t="s">
        <v>5553</v>
      </c>
      <c r="O36" s="18" t="s">
        <v>5554</v>
      </c>
      <c r="P36" s="18" t="s">
        <v>5555</v>
      </c>
      <c r="Q36" s="18" t="s">
        <v>5556</v>
      </c>
      <c r="R36" s="18" t="s">
        <v>5557</v>
      </c>
      <c r="S36" s="18" t="s">
        <v>5558</v>
      </c>
      <c r="T36" s="18" t="s">
        <v>5559</v>
      </c>
      <c r="U36" s="18" t="s">
        <v>5560</v>
      </c>
      <c r="V36" s="18" t="s">
        <v>5561</v>
      </c>
      <c r="W36" s="18" t="s">
        <v>5562</v>
      </c>
      <c r="X36" s="39" t="s">
        <v>5563</v>
      </c>
      <c r="Y36" s="18" t="s">
        <v>5564</v>
      </c>
      <c r="Z36" s="18" t="s">
        <v>5565</v>
      </c>
      <c r="AA36" s="18" t="s">
        <v>5566</v>
      </c>
      <c r="AB36" s="18" t="s">
        <v>5567</v>
      </c>
      <c r="AC36" s="18" t="s">
        <v>5568</v>
      </c>
      <c r="AD36" s="18" t="s">
        <v>5569</v>
      </c>
      <c r="AE36" s="18" t="s">
        <v>5570</v>
      </c>
      <c r="AF36" s="18" t="s">
        <v>5571</v>
      </c>
      <c r="AG36" s="18" t="s">
        <v>5572</v>
      </c>
      <c r="AH36" s="18" t="s">
        <v>5573</v>
      </c>
      <c r="AI36" s="18" t="s">
        <v>5574</v>
      </c>
      <c r="AJ36" s="18" t="s">
        <v>5575</v>
      </c>
      <c r="AK36" s="18" t="s">
        <v>5575</v>
      </c>
      <c r="AL36" s="18" t="s">
        <v>5576</v>
      </c>
      <c r="AM36" s="18" t="s">
        <v>5577</v>
      </c>
      <c r="AN36" s="18" t="s">
        <v>5578</v>
      </c>
      <c r="AO36" s="18" t="s">
        <v>5579</v>
      </c>
      <c r="AP36" s="18" t="s">
        <v>5580</v>
      </c>
      <c r="AQ36" s="18" t="s">
        <v>5581</v>
      </c>
      <c r="AR36" s="18" t="s">
        <v>5582</v>
      </c>
      <c r="AS36" s="18" t="s">
        <v>5583</v>
      </c>
      <c r="AT36" s="18" t="s">
        <v>5584</v>
      </c>
      <c r="AU36" s="18" t="s">
        <v>5585</v>
      </c>
      <c r="AV36" s="18" t="s">
        <v>5586</v>
      </c>
      <c r="AW36" s="18" t="s">
        <v>5587</v>
      </c>
      <c r="AX36" s="18" t="s">
        <v>5588</v>
      </c>
      <c r="AY36" s="18" t="s">
        <v>5589</v>
      </c>
      <c r="AZ36" s="18" t="s">
        <v>5590</v>
      </c>
      <c r="BA36" s="18" t="s">
        <v>5591</v>
      </c>
      <c r="BB36" s="18" t="s">
        <v>5592</v>
      </c>
      <c r="BC36" s="18" t="s">
        <v>5593</v>
      </c>
      <c r="BD36" s="18" t="s">
        <v>5594</v>
      </c>
      <c r="BE36" s="18" t="s">
        <v>5595</v>
      </c>
      <c r="BF36" s="18" t="s">
        <v>5596</v>
      </c>
      <c r="BG36" s="18" t="s">
        <v>5597</v>
      </c>
      <c r="BH36" s="18" t="s">
        <v>5598</v>
      </c>
      <c r="BI36" s="18" t="s">
        <v>5583</v>
      </c>
      <c r="BJ36" s="18" t="s">
        <v>5575</v>
      </c>
      <c r="BK36" s="18" t="s">
        <v>5583</v>
      </c>
      <c r="BL36" s="18" t="s">
        <v>5599</v>
      </c>
      <c r="BM36" s="18" t="s">
        <v>5600</v>
      </c>
      <c r="BN36" s="18" t="s">
        <v>5601</v>
      </c>
      <c r="BO36" s="18" t="s">
        <v>5602</v>
      </c>
      <c r="BP36" s="18" t="s">
        <v>5603</v>
      </c>
      <c r="BQ36" s="18" t="s">
        <v>5604</v>
      </c>
      <c r="BR36" s="18" t="s">
        <v>5605</v>
      </c>
      <c r="BS36" s="18" t="s">
        <v>5606</v>
      </c>
      <c r="BT36" s="18" t="s">
        <v>5607</v>
      </c>
      <c r="BU36" s="18" t="s">
        <v>5608</v>
      </c>
      <c r="BV36" s="18" t="s">
        <v>5609</v>
      </c>
      <c r="BW36" s="18" t="s">
        <v>5610</v>
      </c>
      <c r="BX36" s="18" t="s">
        <v>5611</v>
      </c>
      <c r="BY36" s="18" t="s">
        <v>5612</v>
      </c>
      <c r="BZ36" s="18" t="s">
        <v>5613</v>
      </c>
      <c r="CA36" s="18"/>
      <c r="CB36" s="18"/>
      <c r="CC36" s="18"/>
      <c r="CD36" s="18"/>
      <c r="CE36" s="18"/>
      <c r="CF36" s="18"/>
      <c r="CG36" s="18"/>
      <c r="CH36" s="18"/>
      <c r="CI36" s="18"/>
      <c r="CJ36" s="18"/>
      <c r="CK36" s="18"/>
      <c r="CL36" s="18"/>
      <c r="CM36" s="18"/>
      <c r="CN36" s="18"/>
      <c r="CO36" s="18"/>
      <c r="CP36" s="18"/>
      <c r="CQ36" s="18"/>
      <c r="CR36" s="18"/>
      <c r="CS36" s="18"/>
      <c r="CT36" s="18"/>
      <c r="CU36" s="18"/>
      <c r="CV36" s="18"/>
      <c r="CW36" s="18"/>
      <c r="CX36" s="18"/>
      <c r="CY36" s="18"/>
      <c r="CZ36" s="18"/>
      <c r="DA36" s="18"/>
      <c r="DB36" s="18"/>
      <c r="DC36" s="18"/>
      <c r="DD36" s="18"/>
      <c r="DE36" s="18"/>
      <c r="DF36" s="18"/>
      <c r="DG36" s="18"/>
      <c r="DH36" s="18"/>
      <c r="DI36" s="18"/>
      <c r="DJ36" s="18"/>
      <c r="DK36" s="18"/>
      <c r="DL36" s="18"/>
      <c r="DM36" s="18"/>
      <c r="DN36" s="18"/>
      <c r="DO36" s="18"/>
      <c r="DP36" s="18"/>
      <c r="DQ36" s="18"/>
      <c r="DR36" s="18"/>
      <c r="DS36" s="18"/>
      <c r="DT36" s="18"/>
      <c r="DU36" s="18"/>
      <c r="DV36" s="18"/>
      <c r="DW36" s="18"/>
      <c r="DX36" s="18"/>
      <c r="DY36" s="18"/>
      <c r="DZ36" s="18"/>
      <c r="EA36" s="18"/>
      <c r="EB36" s="18"/>
      <c r="EC36" s="18"/>
      <c r="ED36" s="18"/>
      <c r="EE36" s="18"/>
      <c r="EF36" s="18"/>
      <c r="EG36" s="18"/>
      <c r="EH36" s="18"/>
      <c r="EI36" s="18"/>
      <c r="EJ36" s="18"/>
      <c r="EK36" s="18"/>
      <c r="EL36" s="18"/>
      <c r="EM36" s="18"/>
      <c r="EN36" s="18"/>
      <c r="EO36" s="18"/>
      <c r="EP36" s="18"/>
      <c r="EQ36" s="18"/>
      <c r="ER36" s="18"/>
      <c r="ES36" s="18"/>
      <c r="ET36" s="18"/>
      <c r="EU36" s="18"/>
      <c r="EV36" s="18"/>
      <c r="EW36" s="18"/>
      <c r="EX36" s="18"/>
      <c r="EY36" s="18"/>
      <c r="EZ36" s="18"/>
      <c r="FA36" s="18"/>
      <c r="FB36" s="18"/>
      <c r="FC36" s="18"/>
      <c r="FD36" s="18"/>
      <c r="FE36" s="18"/>
      <c r="FF36" s="18"/>
      <c r="FG36" s="18"/>
      <c r="FH36" s="18"/>
      <c r="FI36" s="18"/>
      <c r="FJ36" s="18"/>
      <c r="FK36" s="18"/>
      <c r="FL36" s="18"/>
      <c r="FM36" s="18"/>
      <c r="FN36" s="18"/>
      <c r="FO36" s="18"/>
      <c r="FP36" s="18"/>
      <c r="FQ36" s="18"/>
      <c r="FR36" s="18"/>
      <c r="FS36" s="18"/>
      <c r="FT36" s="18"/>
      <c r="FU36" s="18"/>
      <c r="FV36" s="18"/>
      <c r="FW36" s="18"/>
      <c r="FX36" s="18"/>
      <c r="FY36" s="18"/>
      <c r="FZ36" s="18"/>
      <c r="GA36" s="18"/>
      <c r="GB36" s="18"/>
      <c r="GC36" s="18"/>
      <c r="GD36" s="18"/>
      <c r="GE36" s="18"/>
      <c r="GF36" s="18"/>
      <c r="GG36" s="18"/>
      <c r="GH36" s="18"/>
      <c r="GI36" s="18"/>
      <c r="GJ36" s="18"/>
      <c r="GK36" s="18"/>
      <c r="GL36" s="18"/>
      <c r="GM36" s="18"/>
      <c r="GN36" s="18"/>
      <c r="GO36" s="18"/>
      <c r="GP36" s="18"/>
      <c r="GQ36" s="18"/>
      <c r="GR36" s="18"/>
      <c r="GS36" s="18"/>
      <c r="GT36" s="18"/>
      <c r="GU36" s="18"/>
      <c r="GV36" s="18"/>
      <c r="GW36" s="18"/>
      <c r="GX36" s="18"/>
      <c r="GY36" s="18"/>
      <c r="GZ36" s="18"/>
      <c r="HA36" s="18"/>
    </row>
    <row r="37" spans="1:209">
      <c r="A37" s="18" t="s">
        <v>5614</v>
      </c>
      <c r="B37" s="18" t="s">
        <v>5614</v>
      </c>
      <c r="C37" s="18" t="s">
        <v>5614</v>
      </c>
      <c r="D37" s="18" t="s">
        <v>5615</v>
      </c>
      <c r="E37" s="18" t="s">
        <v>5616</v>
      </c>
      <c r="F37" s="18" t="s">
        <v>5617</v>
      </c>
      <c r="G37" s="18" t="s">
        <v>5618</v>
      </c>
      <c r="H37" s="18" t="s">
        <v>5615</v>
      </c>
      <c r="I37" s="18" t="s">
        <v>5619</v>
      </c>
      <c r="J37" s="18" t="s">
        <v>5620</v>
      </c>
      <c r="K37" s="18" t="s">
        <v>5621</v>
      </c>
      <c r="L37" s="18" t="s">
        <v>5622</v>
      </c>
      <c r="M37" s="18" t="s">
        <v>5623</v>
      </c>
      <c r="N37" s="18" t="s">
        <v>5624</v>
      </c>
      <c r="O37" s="18" t="s">
        <v>5625</v>
      </c>
      <c r="P37" s="18" t="s">
        <v>5626</v>
      </c>
      <c r="Q37" s="18" t="s">
        <v>5627</v>
      </c>
      <c r="R37" s="18" t="s">
        <v>5628</v>
      </c>
      <c r="S37" s="18" t="s">
        <v>5629</v>
      </c>
      <c r="T37" s="18" t="s">
        <v>5630</v>
      </c>
      <c r="U37" s="18" t="s">
        <v>5631</v>
      </c>
      <c r="V37" s="18" t="s">
        <v>5632</v>
      </c>
      <c r="W37" s="18" t="s">
        <v>5633</v>
      </c>
      <c r="X37" s="39" t="s">
        <v>5634</v>
      </c>
      <c r="Y37" s="18" t="s">
        <v>5635</v>
      </c>
      <c r="Z37" s="18" t="s">
        <v>5636</v>
      </c>
      <c r="AA37" s="18" t="s">
        <v>5637</v>
      </c>
      <c r="AB37" s="18" t="s">
        <v>5638</v>
      </c>
      <c r="AC37" s="18" t="s">
        <v>5639</v>
      </c>
      <c r="AD37" s="18" t="s">
        <v>5640</v>
      </c>
      <c r="AE37" s="18" t="s">
        <v>5641</v>
      </c>
      <c r="AF37" s="18" t="s">
        <v>5642</v>
      </c>
      <c r="AG37" s="18" t="s">
        <v>5643</v>
      </c>
      <c r="AH37" s="18" t="s">
        <v>5644</v>
      </c>
      <c r="AI37" s="18" t="s">
        <v>5645</v>
      </c>
      <c r="AJ37" s="18" t="s">
        <v>5646</v>
      </c>
      <c r="AK37" s="18" t="s">
        <v>5646</v>
      </c>
      <c r="AL37" s="18" t="s">
        <v>5647</v>
      </c>
      <c r="AM37" s="18" t="s">
        <v>5648</v>
      </c>
      <c r="AN37" s="18" t="s">
        <v>5649</v>
      </c>
      <c r="AO37" s="18" t="s">
        <v>5650</v>
      </c>
      <c r="AP37" s="18" t="s">
        <v>5640</v>
      </c>
      <c r="AQ37" s="18" t="s">
        <v>5651</v>
      </c>
      <c r="AR37" s="18" t="s">
        <v>5652</v>
      </c>
      <c r="AS37" s="18" t="s">
        <v>5653</v>
      </c>
      <c r="AT37" s="18" t="s">
        <v>5654</v>
      </c>
      <c r="AU37" s="18" t="s">
        <v>5655</v>
      </c>
      <c r="AV37" s="18" t="s">
        <v>5656</v>
      </c>
      <c r="AW37" s="18" t="s">
        <v>5657</v>
      </c>
      <c r="AX37" s="18" t="s">
        <v>5658</v>
      </c>
      <c r="AY37" s="18" t="s">
        <v>5659</v>
      </c>
      <c r="AZ37" s="18" t="s">
        <v>5660</v>
      </c>
      <c r="BA37" s="18" t="s">
        <v>5661</v>
      </c>
      <c r="BB37" s="18" t="s">
        <v>5662</v>
      </c>
      <c r="BC37" s="18" t="s">
        <v>5663</v>
      </c>
      <c r="BD37" s="18" t="s">
        <v>5664</v>
      </c>
      <c r="BE37" s="18" t="s">
        <v>5665</v>
      </c>
      <c r="BF37" s="18" t="s">
        <v>5666</v>
      </c>
      <c r="BG37" s="18" t="s">
        <v>5667</v>
      </c>
      <c r="BH37" s="18" t="s">
        <v>5668</v>
      </c>
      <c r="BI37" s="18" t="s">
        <v>5653</v>
      </c>
      <c r="BJ37" s="18" t="s">
        <v>5646</v>
      </c>
      <c r="BK37" s="18" t="s">
        <v>5653</v>
      </c>
      <c r="BL37" s="18" t="s">
        <v>5669</v>
      </c>
      <c r="BM37" s="18" t="s">
        <v>5670</v>
      </c>
      <c r="BN37" s="18" t="s">
        <v>5671</v>
      </c>
      <c r="BO37" s="18" t="s">
        <v>5672</v>
      </c>
      <c r="BP37" s="18" t="s">
        <v>5614</v>
      </c>
      <c r="BQ37" s="18" t="s">
        <v>5673</v>
      </c>
      <c r="BR37" s="18" t="s">
        <v>5674</v>
      </c>
      <c r="BS37" s="18" t="s">
        <v>5675</v>
      </c>
      <c r="BT37" s="18" t="s">
        <v>5676</v>
      </c>
      <c r="BU37" s="18" t="s">
        <v>5677</v>
      </c>
      <c r="BV37" s="18" t="s">
        <v>5678</v>
      </c>
      <c r="BW37" s="18" t="s">
        <v>5679</v>
      </c>
      <c r="BX37" s="18" t="s">
        <v>5680</v>
      </c>
      <c r="BY37" s="18" t="s">
        <v>5681</v>
      </c>
      <c r="BZ37" s="18" t="s">
        <v>5682</v>
      </c>
      <c r="CA37" s="18"/>
      <c r="CB37" s="18"/>
      <c r="CC37" s="18"/>
      <c r="CD37" s="18"/>
      <c r="CE37" s="18"/>
      <c r="CF37" s="18"/>
      <c r="CG37" s="18"/>
      <c r="CH37" s="18"/>
      <c r="CI37" s="18"/>
      <c r="CJ37" s="18"/>
      <c r="CK37" s="18"/>
      <c r="CL37" s="18"/>
      <c r="CM37" s="18"/>
      <c r="CN37" s="18"/>
      <c r="CO37" s="18"/>
      <c r="CP37" s="18"/>
      <c r="CQ37" s="18"/>
      <c r="CR37" s="18"/>
      <c r="CS37" s="18"/>
      <c r="CT37" s="18"/>
      <c r="CU37" s="18"/>
      <c r="CV37" s="18"/>
      <c r="CW37" s="18"/>
      <c r="CX37" s="18"/>
      <c r="CY37" s="18"/>
      <c r="CZ37" s="18"/>
      <c r="DA37" s="18"/>
      <c r="DB37" s="18"/>
      <c r="DC37" s="18"/>
      <c r="DD37" s="18"/>
      <c r="DE37" s="18"/>
      <c r="DF37" s="18"/>
      <c r="DG37" s="18"/>
      <c r="DH37" s="18"/>
      <c r="DI37" s="18"/>
      <c r="DJ37" s="18"/>
      <c r="DK37" s="18"/>
      <c r="DL37" s="18"/>
      <c r="DM37" s="18"/>
      <c r="DN37" s="18"/>
      <c r="DO37" s="18"/>
      <c r="DP37" s="18"/>
      <c r="DQ37" s="18"/>
      <c r="DR37" s="18"/>
      <c r="DS37" s="18"/>
      <c r="DT37" s="18"/>
      <c r="DU37" s="18"/>
      <c r="DV37" s="18"/>
      <c r="DW37" s="18"/>
      <c r="DX37" s="18"/>
      <c r="DY37" s="18"/>
      <c r="DZ37" s="18"/>
      <c r="EA37" s="18"/>
      <c r="EB37" s="18"/>
      <c r="EC37" s="18"/>
      <c r="ED37" s="18"/>
      <c r="EE37" s="18"/>
      <c r="EF37" s="18"/>
      <c r="EG37" s="18"/>
      <c r="EH37" s="18"/>
      <c r="EI37" s="18"/>
      <c r="EJ37" s="18"/>
      <c r="EK37" s="18"/>
      <c r="EL37" s="18"/>
      <c r="EM37" s="18"/>
      <c r="EN37" s="18"/>
      <c r="EO37" s="18"/>
      <c r="EP37" s="18"/>
      <c r="EQ37" s="18"/>
      <c r="ER37" s="18"/>
      <c r="ES37" s="18"/>
      <c r="ET37" s="18"/>
      <c r="EU37" s="18"/>
      <c r="EV37" s="18"/>
      <c r="EW37" s="18"/>
      <c r="EX37" s="18"/>
      <c r="EY37" s="18"/>
      <c r="EZ37" s="18"/>
      <c r="FA37" s="18"/>
      <c r="FB37" s="18"/>
      <c r="FC37" s="18"/>
      <c r="FD37" s="18"/>
      <c r="FE37" s="18"/>
      <c r="FF37" s="18"/>
      <c r="FG37" s="18"/>
      <c r="FH37" s="18"/>
      <c r="FI37" s="18"/>
      <c r="FJ37" s="18"/>
      <c r="FK37" s="18"/>
      <c r="FL37" s="18"/>
      <c r="FM37" s="18"/>
      <c r="FN37" s="18"/>
      <c r="FO37" s="18"/>
      <c r="FP37" s="18"/>
      <c r="FQ37" s="18"/>
      <c r="FR37" s="18"/>
      <c r="FS37" s="18"/>
      <c r="FT37" s="18"/>
      <c r="FU37" s="18"/>
      <c r="FV37" s="18"/>
      <c r="FW37" s="18"/>
      <c r="FX37" s="18"/>
      <c r="FY37" s="18"/>
      <c r="FZ37" s="18"/>
      <c r="GA37" s="18"/>
      <c r="GB37" s="18"/>
      <c r="GC37" s="18"/>
      <c r="GD37" s="18"/>
      <c r="GE37" s="18"/>
      <c r="GF37" s="18"/>
      <c r="GG37" s="18"/>
      <c r="GH37" s="18"/>
      <c r="GI37" s="18"/>
      <c r="GJ37" s="18"/>
      <c r="GK37" s="18"/>
      <c r="GL37" s="18"/>
      <c r="GM37" s="18"/>
      <c r="GN37" s="18"/>
      <c r="GO37" s="18"/>
      <c r="GP37" s="18"/>
      <c r="GQ37" s="18"/>
      <c r="GR37" s="18"/>
      <c r="GS37" s="18"/>
      <c r="GT37" s="18"/>
      <c r="GU37" s="18"/>
      <c r="GV37" s="18"/>
      <c r="GW37" s="18"/>
      <c r="GX37" s="18"/>
      <c r="GY37" s="18"/>
      <c r="GZ37" s="18"/>
      <c r="HA37" s="18"/>
    </row>
    <row r="38" spans="1:209">
      <c r="A38" s="18" t="s">
        <v>5683</v>
      </c>
      <c r="B38" s="18" t="s">
        <v>5683</v>
      </c>
      <c r="C38" s="18" t="s">
        <v>5683</v>
      </c>
      <c r="D38" s="18" t="s">
        <v>5684</v>
      </c>
      <c r="E38" s="18" t="s">
        <v>5685</v>
      </c>
      <c r="F38" s="18" t="s">
        <v>5686</v>
      </c>
      <c r="G38" s="18" t="s">
        <v>5687</v>
      </c>
      <c r="H38" s="18" t="s">
        <v>5684</v>
      </c>
      <c r="I38" s="18" t="s">
        <v>5688</v>
      </c>
      <c r="J38" s="18" t="s">
        <v>5689</v>
      </c>
      <c r="K38" s="18" t="s">
        <v>5690</v>
      </c>
      <c r="L38" s="18" t="s">
        <v>5685</v>
      </c>
      <c r="M38" s="18" t="s">
        <v>5691</v>
      </c>
      <c r="N38" s="18" t="s">
        <v>5692</v>
      </c>
      <c r="O38" s="18" t="s">
        <v>5693</v>
      </c>
      <c r="P38" s="18" t="s">
        <v>5694</v>
      </c>
      <c r="Q38" s="18" t="s">
        <v>5695</v>
      </c>
      <c r="R38" s="18" t="s">
        <v>5696</v>
      </c>
      <c r="S38" s="18" t="s">
        <v>5697</v>
      </c>
      <c r="T38" s="18" t="s">
        <v>5698</v>
      </c>
      <c r="U38" s="18" t="s">
        <v>5699</v>
      </c>
      <c r="V38" s="18" t="s">
        <v>5700</v>
      </c>
      <c r="W38" s="18" t="s">
        <v>5701</v>
      </c>
      <c r="X38" s="39" t="s">
        <v>5702</v>
      </c>
      <c r="Y38" s="18" t="s">
        <v>5703</v>
      </c>
      <c r="Z38" s="18" t="s">
        <v>5704</v>
      </c>
      <c r="AA38" s="18" t="s">
        <v>5705</v>
      </c>
      <c r="AB38" s="18" t="s">
        <v>5706</v>
      </c>
      <c r="AC38" s="18" t="s">
        <v>5707</v>
      </c>
      <c r="AD38" s="18" t="s">
        <v>5708</v>
      </c>
      <c r="AE38" s="18" t="s">
        <v>5709</v>
      </c>
      <c r="AF38" s="18" t="s">
        <v>5710</v>
      </c>
      <c r="AG38" s="18" t="s">
        <v>5711</v>
      </c>
      <c r="AH38" s="18" t="s">
        <v>5712</v>
      </c>
      <c r="AI38" s="18" t="s">
        <v>5713</v>
      </c>
      <c r="AJ38" s="18" t="s">
        <v>5714</v>
      </c>
      <c r="AK38" s="18" t="s">
        <v>5714</v>
      </c>
      <c r="AL38" s="18" t="s">
        <v>5715</v>
      </c>
      <c r="AM38" s="18" t="s">
        <v>5716</v>
      </c>
      <c r="AN38" s="18" t="s">
        <v>5717</v>
      </c>
      <c r="AO38" s="18" t="s">
        <v>5718</v>
      </c>
      <c r="AP38" s="18" t="s">
        <v>5719</v>
      </c>
      <c r="AQ38" s="18" t="s">
        <v>5720</v>
      </c>
      <c r="AR38" s="18" t="s">
        <v>5721</v>
      </c>
      <c r="AS38" s="18" t="s">
        <v>5722</v>
      </c>
      <c r="AT38" s="18" t="s">
        <v>5723</v>
      </c>
      <c r="AU38" s="18" t="s">
        <v>5724</v>
      </c>
      <c r="AV38" s="18" t="s">
        <v>5725</v>
      </c>
      <c r="AW38" s="18" t="s">
        <v>5726</v>
      </c>
      <c r="AX38" s="18" t="s">
        <v>5727</v>
      </c>
      <c r="AY38" s="18" t="s">
        <v>5728</v>
      </c>
      <c r="AZ38" s="18" t="s">
        <v>5729</v>
      </c>
      <c r="BA38" s="18" t="s">
        <v>5730</v>
      </c>
      <c r="BB38" s="18" t="s">
        <v>5731</v>
      </c>
      <c r="BC38" s="18" t="s">
        <v>5732</v>
      </c>
      <c r="BD38" s="18" t="s">
        <v>5733</v>
      </c>
      <c r="BE38" s="18" t="s">
        <v>5734</v>
      </c>
      <c r="BF38" s="18" t="s">
        <v>5735</v>
      </c>
      <c r="BG38" s="18" t="s">
        <v>5736</v>
      </c>
      <c r="BH38" s="18" t="s">
        <v>5737</v>
      </c>
      <c r="BI38" s="18" t="s">
        <v>5722</v>
      </c>
      <c r="BJ38" s="18" t="s">
        <v>5714</v>
      </c>
      <c r="BK38" s="18" t="s">
        <v>5722</v>
      </c>
      <c r="BL38" s="18" t="s">
        <v>5738</v>
      </c>
      <c r="BM38" s="18" t="s">
        <v>5739</v>
      </c>
      <c r="BN38" s="18" t="s">
        <v>5740</v>
      </c>
      <c r="BO38" s="18" t="s">
        <v>5741</v>
      </c>
      <c r="BP38" s="18" t="s">
        <v>5683</v>
      </c>
      <c r="BQ38" s="18" t="s">
        <v>5742</v>
      </c>
      <c r="BR38" s="18" t="s">
        <v>5743</v>
      </c>
      <c r="BS38" s="18" t="s">
        <v>5744</v>
      </c>
      <c r="BT38" s="18" t="s">
        <v>5745</v>
      </c>
      <c r="BU38" s="18" t="s">
        <v>5746</v>
      </c>
      <c r="BV38" s="18" t="s">
        <v>5747</v>
      </c>
      <c r="BW38" s="18" t="s">
        <v>5748</v>
      </c>
      <c r="BX38" s="18" t="s">
        <v>5749</v>
      </c>
      <c r="BY38" s="18" t="s">
        <v>5750</v>
      </c>
      <c r="BZ38" s="18" t="s">
        <v>5751</v>
      </c>
      <c r="CA38" s="18"/>
      <c r="CB38" s="18"/>
      <c r="CC38" s="18"/>
      <c r="CD38" s="18"/>
      <c r="CE38" s="18"/>
      <c r="CF38" s="18"/>
      <c r="CG38" s="18"/>
      <c r="CH38" s="18"/>
      <c r="CI38" s="18"/>
      <c r="CJ38" s="18"/>
      <c r="CK38" s="18"/>
      <c r="CL38" s="18"/>
      <c r="CM38" s="18"/>
      <c r="CN38" s="18"/>
      <c r="CO38" s="18"/>
      <c r="CP38" s="18"/>
      <c r="CQ38" s="18"/>
      <c r="CR38" s="18"/>
      <c r="CS38" s="18"/>
      <c r="CT38" s="18"/>
      <c r="CU38" s="18"/>
      <c r="CV38" s="18"/>
      <c r="CW38" s="18"/>
      <c r="CX38" s="18"/>
      <c r="CY38" s="18"/>
      <c r="CZ38" s="18"/>
      <c r="DA38" s="18"/>
      <c r="DB38" s="18"/>
      <c r="DC38" s="18"/>
      <c r="DD38" s="18"/>
      <c r="DE38" s="18"/>
      <c r="DF38" s="18"/>
      <c r="DG38" s="18"/>
      <c r="DH38" s="18"/>
      <c r="DI38" s="18"/>
      <c r="DJ38" s="18"/>
      <c r="DK38" s="18"/>
      <c r="DL38" s="18"/>
      <c r="DM38" s="18"/>
      <c r="DN38" s="18"/>
      <c r="DO38" s="18"/>
      <c r="DP38" s="18"/>
      <c r="DQ38" s="18"/>
      <c r="DR38" s="18"/>
      <c r="DS38" s="18"/>
      <c r="DT38" s="18"/>
      <c r="DU38" s="18"/>
      <c r="DV38" s="18"/>
      <c r="DW38" s="18"/>
      <c r="DX38" s="18"/>
      <c r="DY38" s="18"/>
      <c r="DZ38" s="18"/>
      <c r="EA38" s="18"/>
      <c r="EB38" s="18"/>
      <c r="EC38" s="18"/>
      <c r="ED38" s="18"/>
      <c r="EE38" s="18"/>
      <c r="EF38" s="18"/>
      <c r="EG38" s="18"/>
      <c r="EH38" s="18"/>
      <c r="EI38" s="18"/>
      <c r="EJ38" s="18"/>
      <c r="EK38" s="18"/>
      <c r="EL38" s="18"/>
      <c r="EM38" s="18"/>
      <c r="EN38" s="18"/>
      <c r="EO38" s="18"/>
      <c r="EP38" s="18"/>
      <c r="EQ38" s="18"/>
      <c r="ER38" s="18"/>
      <c r="ES38" s="18"/>
      <c r="ET38" s="18"/>
      <c r="EU38" s="18"/>
      <c r="EV38" s="18"/>
      <c r="EW38" s="18"/>
      <c r="EX38" s="18"/>
      <c r="EY38" s="18"/>
      <c r="EZ38" s="18"/>
      <c r="FA38" s="18"/>
      <c r="FB38" s="18"/>
      <c r="FC38" s="18"/>
      <c r="FD38" s="18"/>
      <c r="FE38" s="18"/>
      <c r="FF38" s="18"/>
      <c r="FG38" s="18"/>
      <c r="FH38" s="18"/>
      <c r="FI38" s="18"/>
      <c r="FJ38" s="18"/>
      <c r="FK38" s="18"/>
      <c r="FL38" s="18"/>
      <c r="FM38" s="18"/>
      <c r="FN38" s="18"/>
      <c r="FO38" s="18"/>
      <c r="FP38" s="18"/>
      <c r="FQ38" s="18"/>
      <c r="FR38" s="18"/>
      <c r="FS38" s="18"/>
      <c r="FT38" s="18"/>
      <c r="FU38" s="18"/>
      <c r="FV38" s="18"/>
      <c r="FW38" s="18"/>
      <c r="FX38" s="18"/>
      <c r="FY38" s="18"/>
      <c r="FZ38" s="18"/>
      <c r="GA38" s="18"/>
      <c r="GB38" s="18"/>
      <c r="GC38" s="18"/>
      <c r="GD38" s="18"/>
      <c r="GE38" s="18"/>
      <c r="GF38" s="18"/>
      <c r="GG38" s="18"/>
      <c r="GH38" s="18"/>
      <c r="GI38" s="18"/>
      <c r="GJ38" s="18"/>
      <c r="GK38" s="18"/>
      <c r="GL38" s="18"/>
      <c r="GM38" s="18"/>
      <c r="GN38" s="18"/>
      <c r="GO38" s="18"/>
      <c r="GP38" s="18"/>
      <c r="GQ38" s="18"/>
      <c r="GR38" s="18"/>
      <c r="GS38" s="18"/>
      <c r="GT38" s="18"/>
      <c r="GU38" s="18"/>
      <c r="GV38" s="18"/>
      <c r="GW38" s="18"/>
      <c r="GX38" s="18"/>
      <c r="GY38" s="18"/>
      <c r="GZ38" s="18"/>
      <c r="HA38" s="18"/>
    </row>
    <row r="39" spans="1:209">
      <c r="A39" s="18" t="s">
        <v>5752</v>
      </c>
      <c r="B39" s="18" t="s">
        <v>5752</v>
      </c>
      <c r="C39" s="18" t="s">
        <v>5752</v>
      </c>
      <c r="D39" s="18" t="s">
        <v>5753</v>
      </c>
      <c r="E39" s="18" t="s">
        <v>5754</v>
      </c>
      <c r="F39" s="18" t="s">
        <v>5755</v>
      </c>
      <c r="G39" s="18" t="s">
        <v>5756</v>
      </c>
      <c r="H39" s="18" t="s">
        <v>5753</v>
      </c>
      <c r="I39" s="18" t="s">
        <v>5757</v>
      </c>
      <c r="J39" s="18" t="s">
        <v>5758</v>
      </c>
      <c r="K39" s="18" t="s">
        <v>5759</v>
      </c>
      <c r="L39" s="18" t="s">
        <v>5754</v>
      </c>
      <c r="M39" s="18" t="s">
        <v>5760</v>
      </c>
      <c r="N39" s="18" t="s">
        <v>5761</v>
      </c>
      <c r="O39" s="18" t="s">
        <v>5762</v>
      </c>
      <c r="P39" s="18" t="s">
        <v>5763</v>
      </c>
      <c r="Q39" s="18" t="s">
        <v>5764</v>
      </c>
      <c r="R39" s="18" t="s">
        <v>5765</v>
      </c>
      <c r="S39" s="18" t="s">
        <v>5766</v>
      </c>
      <c r="T39" s="18" t="s">
        <v>5767</v>
      </c>
      <c r="U39" s="18" t="s">
        <v>5768</v>
      </c>
      <c r="V39" s="18" t="s">
        <v>5769</v>
      </c>
      <c r="W39" s="18" t="s">
        <v>5770</v>
      </c>
      <c r="X39" s="39" t="s">
        <v>5771</v>
      </c>
      <c r="Y39" s="18" t="s">
        <v>5772</v>
      </c>
      <c r="Z39" s="18" t="s">
        <v>5773</v>
      </c>
      <c r="AA39" s="18" t="s">
        <v>5774</v>
      </c>
      <c r="AB39" s="18" t="s">
        <v>5775</v>
      </c>
      <c r="AC39" s="18" t="s">
        <v>5776</v>
      </c>
      <c r="AD39" s="18" t="s">
        <v>5777</v>
      </c>
      <c r="AE39" s="18" t="s">
        <v>5778</v>
      </c>
      <c r="AF39" s="18" t="s">
        <v>5779</v>
      </c>
      <c r="AG39" s="18" t="s">
        <v>5780</v>
      </c>
      <c r="AH39" s="18" t="s">
        <v>5781</v>
      </c>
      <c r="AI39" s="18" t="s">
        <v>5782</v>
      </c>
      <c r="AJ39" s="18" t="s">
        <v>5783</v>
      </c>
      <c r="AK39" s="18" t="s">
        <v>5783</v>
      </c>
      <c r="AL39" s="18" t="s">
        <v>5784</v>
      </c>
      <c r="AM39" s="18" t="s">
        <v>5785</v>
      </c>
      <c r="AN39" s="18" t="s">
        <v>5786</v>
      </c>
      <c r="AO39" s="18" t="s">
        <v>5787</v>
      </c>
      <c r="AP39" s="18" t="s">
        <v>5788</v>
      </c>
      <c r="AQ39" s="18" t="s">
        <v>5789</v>
      </c>
      <c r="AR39" s="18" t="s">
        <v>5790</v>
      </c>
      <c r="AS39" s="18" t="s">
        <v>5791</v>
      </c>
      <c r="AT39" s="18" t="s">
        <v>5792</v>
      </c>
      <c r="AU39" s="18" t="s">
        <v>5793</v>
      </c>
      <c r="AV39" s="18" t="s">
        <v>5794</v>
      </c>
      <c r="AW39" s="18" t="s">
        <v>5795</v>
      </c>
      <c r="AX39" s="18" t="s">
        <v>5796</v>
      </c>
      <c r="AY39" s="18" t="s">
        <v>5797</v>
      </c>
      <c r="AZ39" s="18" t="s">
        <v>5798</v>
      </c>
      <c r="BA39" s="18" t="s">
        <v>5799</v>
      </c>
      <c r="BB39" s="18" t="s">
        <v>5800</v>
      </c>
      <c r="BC39" s="18" t="s">
        <v>5801</v>
      </c>
      <c r="BD39" s="18" t="s">
        <v>5802</v>
      </c>
      <c r="BE39" s="18" t="s">
        <v>5803</v>
      </c>
      <c r="BF39" s="18" t="s">
        <v>5804</v>
      </c>
      <c r="BG39" s="18" t="s">
        <v>5805</v>
      </c>
      <c r="BH39" s="18" t="s">
        <v>5806</v>
      </c>
      <c r="BI39" s="18" t="s">
        <v>5791</v>
      </c>
      <c r="BJ39" s="18" t="s">
        <v>5783</v>
      </c>
      <c r="BK39" s="18" t="s">
        <v>5791</v>
      </c>
      <c r="BL39" s="18" t="s">
        <v>5807</v>
      </c>
      <c r="BM39" s="18" t="s">
        <v>5808</v>
      </c>
      <c r="BN39" s="18" t="s">
        <v>5809</v>
      </c>
      <c r="BO39" s="18" t="s">
        <v>5810</v>
      </c>
      <c r="BP39" s="18" t="s">
        <v>5752</v>
      </c>
      <c r="BQ39" s="18" t="s">
        <v>5811</v>
      </c>
      <c r="BR39" s="18" t="s">
        <v>5794</v>
      </c>
      <c r="BS39" s="18" t="s">
        <v>5812</v>
      </c>
      <c r="BT39" s="18" t="s">
        <v>5813</v>
      </c>
      <c r="BU39" s="18" t="s">
        <v>5814</v>
      </c>
      <c r="BV39" s="18" t="s">
        <v>5815</v>
      </c>
      <c r="BW39" s="18" t="s">
        <v>5816</v>
      </c>
      <c r="BX39" s="18" t="s">
        <v>5817</v>
      </c>
      <c r="BY39" s="18" t="s">
        <v>5818</v>
      </c>
      <c r="BZ39" s="18" t="s">
        <v>5819</v>
      </c>
      <c r="CA39" s="18"/>
      <c r="CB39" s="18"/>
      <c r="CC39" s="18"/>
      <c r="CD39" s="18"/>
      <c r="CE39" s="18"/>
      <c r="CF39" s="18"/>
      <c r="CG39" s="18"/>
      <c r="CH39" s="18"/>
      <c r="CI39" s="18"/>
      <c r="CJ39" s="18"/>
      <c r="CK39" s="18"/>
      <c r="CL39" s="18"/>
      <c r="CM39" s="18"/>
      <c r="CN39" s="18"/>
      <c r="CO39" s="18"/>
      <c r="CP39" s="18"/>
      <c r="CQ39" s="18"/>
      <c r="CR39" s="18"/>
      <c r="CS39" s="18"/>
      <c r="CT39" s="18"/>
      <c r="CU39" s="18"/>
      <c r="CV39" s="18"/>
      <c r="CW39" s="18"/>
      <c r="CX39" s="18"/>
      <c r="CY39" s="18"/>
      <c r="CZ39" s="18"/>
      <c r="DA39" s="18"/>
      <c r="DB39" s="18"/>
      <c r="DC39" s="18"/>
      <c r="DD39" s="18"/>
      <c r="DE39" s="18"/>
      <c r="DF39" s="18"/>
      <c r="DG39" s="18"/>
      <c r="DH39" s="18"/>
      <c r="DI39" s="18"/>
      <c r="DJ39" s="18"/>
      <c r="DK39" s="18"/>
      <c r="DL39" s="18"/>
      <c r="DM39" s="18"/>
      <c r="DN39" s="18"/>
      <c r="DO39" s="18"/>
      <c r="DP39" s="18"/>
      <c r="DQ39" s="18"/>
      <c r="DR39" s="18"/>
      <c r="DS39" s="18"/>
      <c r="DT39" s="18"/>
      <c r="DU39" s="18"/>
      <c r="DV39" s="18"/>
      <c r="DW39" s="18"/>
      <c r="DX39" s="18"/>
      <c r="DY39" s="18"/>
      <c r="DZ39" s="18"/>
      <c r="EA39" s="18"/>
      <c r="EB39" s="18"/>
      <c r="EC39" s="18"/>
      <c r="ED39" s="18"/>
      <c r="EE39" s="18"/>
      <c r="EF39" s="18"/>
      <c r="EG39" s="18"/>
      <c r="EH39" s="18"/>
      <c r="EI39" s="18"/>
      <c r="EJ39" s="18"/>
      <c r="EK39" s="18"/>
      <c r="EL39" s="18"/>
      <c r="EM39" s="18"/>
      <c r="EN39" s="18"/>
      <c r="EO39" s="18"/>
      <c r="EP39" s="18"/>
      <c r="EQ39" s="18"/>
      <c r="ER39" s="18"/>
      <c r="ES39" s="18"/>
      <c r="ET39" s="18"/>
      <c r="EU39" s="18"/>
      <c r="EV39" s="18"/>
      <c r="EW39" s="18"/>
      <c r="EX39" s="18"/>
      <c r="EY39" s="18"/>
      <c r="EZ39" s="18"/>
      <c r="FA39" s="18"/>
      <c r="FB39" s="18"/>
      <c r="FC39" s="18"/>
      <c r="FD39" s="18"/>
      <c r="FE39" s="18"/>
      <c r="FF39" s="18"/>
      <c r="FG39" s="18"/>
      <c r="FH39" s="18"/>
      <c r="FI39" s="18"/>
      <c r="FJ39" s="18"/>
      <c r="FK39" s="18"/>
      <c r="FL39" s="18"/>
      <c r="FM39" s="18"/>
      <c r="FN39" s="18"/>
      <c r="FO39" s="18"/>
      <c r="FP39" s="18"/>
      <c r="FQ39" s="18"/>
      <c r="FR39" s="18"/>
      <c r="FS39" s="18"/>
      <c r="FT39" s="18"/>
      <c r="FU39" s="18"/>
      <c r="FV39" s="18"/>
      <c r="FW39" s="18"/>
      <c r="FX39" s="18"/>
      <c r="FY39" s="18"/>
      <c r="FZ39" s="18"/>
      <c r="GA39" s="18"/>
      <c r="GB39" s="18"/>
      <c r="GC39" s="18"/>
      <c r="GD39" s="18"/>
      <c r="GE39" s="18"/>
      <c r="GF39" s="18"/>
      <c r="GG39" s="18"/>
      <c r="GH39" s="18"/>
      <c r="GI39" s="18"/>
      <c r="GJ39" s="18"/>
      <c r="GK39" s="18"/>
      <c r="GL39" s="18"/>
      <c r="GM39" s="18"/>
      <c r="GN39" s="18"/>
      <c r="GO39" s="18"/>
      <c r="GP39" s="18"/>
      <c r="GQ39" s="18"/>
      <c r="GR39" s="18"/>
      <c r="GS39" s="18"/>
      <c r="GT39" s="18"/>
      <c r="GU39" s="18"/>
      <c r="GV39" s="18"/>
      <c r="GW39" s="18"/>
      <c r="GX39" s="18"/>
      <c r="GY39" s="18"/>
      <c r="GZ39" s="18"/>
      <c r="HA39" s="18"/>
    </row>
    <row r="40" spans="1:209">
      <c r="A40" s="18" t="s">
        <v>5820</v>
      </c>
      <c r="B40" s="18" t="s">
        <v>5820</v>
      </c>
      <c r="C40" s="18" t="s">
        <v>5820</v>
      </c>
      <c r="D40" s="18" t="s">
        <v>5821</v>
      </c>
      <c r="E40" s="18" t="s">
        <v>5822</v>
      </c>
      <c r="F40" s="18" t="s">
        <v>5823</v>
      </c>
      <c r="G40" s="18" t="s">
        <v>5824</v>
      </c>
      <c r="H40" s="18" t="s">
        <v>5821</v>
      </c>
      <c r="I40" s="18" t="s">
        <v>5825</v>
      </c>
      <c r="J40" s="18" t="s">
        <v>5826</v>
      </c>
      <c r="K40" s="18" t="s">
        <v>3442</v>
      </c>
      <c r="L40" s="18" t="s">
        <v>5822</v>
      </c>
      <c r="M40" s="18" t="s">
        <v>5827</v>
      </c>
      <c r="N40" s="18" t="s">
        <v>5823</v>
      </c>
      <c r="O40" s="18" t="s">
        <v>5828</v>
      </c>
      <c r="P40" s="18" t="s">
        <v>5829</v>
      </c>
      <c r="Q40" s="18" t="s">
        <v>5823</v>
      </c>
      <c r="R40" s="18" t="s">
        <v>5830</v>
      </c>
      <c r="S40" s="18" t="s">
        <v>5831</v>
      </c>
      <c r="T40" s="18" t="s">
        <v>5832</v>
      </c>
      <c r="U40" s="18" t="s">
        <v>5833</v>
      </c>
      <c r="V40" s="18" t="s">
        <v>5834</v>
      </c>
      <c r="W40" s="18" t="s">
        <v>5835</v>
      </c>
      <c r="X40" s="39" t="s">
        <v>5836</v>
      </c>
      <c r="Y40" s="18" t="s">
        <v>5837</v>
      </c>
      <c r="Z40" s="18" t="s">
        <v>5838</v>
      </c>
      <c r="AA40" s="18" t="s">
        <v>5830</v>
      </c>
      <c r="AB40" s="18" t="s">
        <v>5839</v>
      </c>
      <c r="AC40" s="18" t="s">
        <v>5840</v>
      </c>
      <c r="AD40" s="18" t="s">
        <v>5841</v>
      </c>
      <c r="AE40" s="18" t="s">
        <v>5842</v>
      </c>
      <c r="AF40" s="18" t="s">
        <v>5843</v>
      </c>
      <c r="AG40" s="18" t="s">
        <v>5844</v>
      </c>
      <c r="AH40" s="18" t="s">
        <v>5845</v>
      </c>
      <c r="AI40" s="18" t="s">
        <v>5846</v>
      </c>
      <c r="AJ40" s="18" t="s">
        <v>3442</v>
      </c>
      <c r="AK40" s="18" t="s">
        <v>3442</v>
      </c>
      <c r="AL40" s="18" t="s">
        <v>5847</v>
      </c>
      <c r="AM40" s="18" t="s">
        <v>5848</v>
      </c>
      <c r="AN40" s="18" t="s">
        <v>5849</v>
      </c>
      <c r="AO40" s="18" t="s">
        <v>5850</v>
      </c>
      <c r="AP40" s="18" t="s">
        <v>5823</v>
      </c>
      <c r="AQ40" s="18" t="s">
        <v>5851</v>
      </c>
      <c r="AR40" s="18" t="s">
        <v>5852</v>
      </c>
      <c r="AS40" s="18" t="s">
        <v>5853</v>
      </c>
      <c r="AT40" s="18" t="s">
        <v>5854</v>
      </c>
      <c r="AU40" s="18" t="s">
        <v>5855</v>
      </c>
      <c r="AV40" s="18" t="s">
        <v>5856</v>
      </c>
      <c r="AW40" s="18" t="s">
        <v>5857</v>
      </c>
      <c r="AX40" s="18" t="s">
        <v>5858</v>
      </c>
      <c r="AY40" s="18" t="s">
        <v>5859</v>
      </c>
      <c r="AZ40" s="18" t="s">
        <v>5860</v>
      </c>
      <c r="BA40" s="18" t="s">
        <v>5861</v>
      </c>
      <c r="BB40" s="18" t="s">
        <v>5862</v>
      </c>
      <c r="BC40" s="18" t="s">
        <v>5863</v>
      </c>
      <c r="BD40" s="18" t="s">
        <v>5864</v>
      </c>
      <c r="BE40" s="18" t="s">
        <v>5865</v>
      </c>
      <c r="BF40" s="18" t="s">
        <v>5866</v>
      </c>
      <c r="BG40" s="18" t="s">
        <v>5867</v>
      </c>
      <c r="BH40" s="18" t="s">
        <v>5868</v>
      </c>
      <c r="BI40" s="18" t="s">
        <v>5853</v>
      </c>
      <c r="BJ40" s="18" t="s">
        <v>3442</v>
      </c>
      <c r="BK40" s="18" t="s">
        <v>5853</v>
      </c>
      <c r="BL40" s="18" t="s">
        <v>5823</v>
      </c>
      <c r="BM40" s="18" t="s">
        <v>5869</v>
      </c>
      <c r="BN40" s="18" t="s">
        <v>5870</v>
      </c>
      <c r="BO40" s="18" t="s">
        <v>5871</v>
      </c>
      <c r="BP40" s="18" t="s">
        <v>5820</v>
      </c>
      <c r="BQ40" s="18" t="s">
        <v>5872</v>
      </c>
      <c r="BR40" s="18" t="s">
        <v>5873</v>
      </c>
      <c r="BS40" s="18" t="s">
        <v>5874</v>
      </c>
      <c r="BT40" s="18" t="s">
        <v>5875</v>
      </c>
      <c r="BU40" s="18" t="s">
        <v>5876</v>
      </c>
      <c r="BV40" s="18" t="s">
        <v>5877</v>
      </c>
      <c r="BW40" s="18" t="s">
        <v>5878</v>
      </c>
      <c r="BX40" s="18" t="s">
        <v>5879</v>
      </c>
      <c r="BY40" s="18" t="s">
        <v>5880</v>
      </c>
      <c r="BZ40" s="18" t="s">
        <v>5881</v>
      </c>
      <c r="CA40" s="18"/>
      <c r="CB40" s="18"/>
      <c r="CC40" s="18"/>
      <c r="CD40" s="18"/>
      <c r="CE40" s="18"/>
      <c r="CF40" s="18"/>
      <c r="CG40" s="18"/>
      <c r="CH40" s="18"/>
      <c r="CI40" s="18"/>
      <c r="CJ40" s="18"/>
      <c r="CK40" s="18"/>
      <c r="CL40" s="18"/>
      <c r="CM40" s="18"/>
      <c r="CN40" s="18"/>
      <c r="CO40" s="18"/>
      <c r="CP40" s="18"/>
      <c r="CQ40" s="18"/>
      <c r="CR40" s="18"/>
      <c r="CS40" s="18"/>
      <c r="CT40" s="18"/>
      <c r="CU40" s="18"/>
      <c r="CV40" s="18"/>
      <c r="CW40" s="18"/>
      <c r="CX40" s="18"/>
      <c r="CY40" s="18"/>
      <c r="CZ40" s="18"/>
      <c r="DA40" s="18"/>
      <c r="DB40" s="18"/>
      <c r="DC40" s="18"/>
      <c r="DD40" s="18"/>
      <c r="DE40" s="18"/>
      <c r="DF40" s="18"/>
      <c r="DG40" s="18"/>
      <c r="DH40" s="18"/>
      <c r="DI40" s="18"/>
      <c r="DJ40" s="18"/>
      <c r="DK40" s="18"/>
      <c r="DL40" s="18"/>
      <c r="DM40" s="18"/>
      <c r="DN40" s="18"/>
      <c r="DO40" s="18"/>
      <c r="DP40" s="18"/>
      <c r="DQ40" s="18"/>
      <c r="DR40" s="18"/>
      <c r="DS40" s="18"/>
      <c r="DT40" s="18"/>
      <c r="DU40" s="18"/>
      <c r="DV40" s="18"/>
      <c r="DW40" s="18"/>
      <c r="DX40" s="18"/>
      <c r="DY40" s="18"/>
      <c r="DZ40" s="18"/>
      <c r="EA40" s="18"/>
      <c r="EB40" s="18"/>
      <c r="EC40" s="18"/>
      <c r="ED40" s="18"/>
      <c r="EE40" s="18"/>
      <c r="EF40" s="18"/>
      <c r="EG40" s="18"/>
      <c r="EH40" s="18"/>
      <c r="EI40" s="18"/>
      <c r="EJ40" s="18"/>
      <c r="EK40" s="18"/>
      <c r="EL40" s="18"/>
      <c r="EM40" s="18"/>
      <c r="EN40" s="18"/>
      <c r="EO40" s="18"/>
      <c r="EP40" s="18"/>
      <c r="EQ40" s="18"/>
      <c r="ER40" s="18"/>
      <c r="ES40" s="18"/>
      <c r="ET40" s="18"/>
      <c r="EU40" s="18"/>
      <c r="EV40" s="18"/>
      <c r="EW40" s="18"/>
      <c r="EX40" s="18"/>
      <c r="EY40" s="18"/>
      <c r="EZ40" s="18"/>
      <c r="FA40" s="18"/>
      <c r="FB40" s="18"/>
      <c r="FC40" s="18"/>
      <c r="FD40" s="18"/>
      <c r="FE40" s="18"/>
      <c r="FF40" s="18"/>
      <c r="FG40" s="18"/>
      <c r="FH40" s="18"/>
      <c r="FI40" s="18"/>
      <c r="FJ40" s="18"/>
      <c r="FK40" s="18"/>
      <c r="FL40" s="18"/>
      <c r="FM40" s="18"/>
      <c r="FN40" s="18"/>
      <c r="FO40" s="18"/>
      <c r="FP40" s="18"/>
      <c r="FQ40" s="18"/>
      <c r="FR40" s="18"/>
      <c r="FS40" s="18"/>
      <c r="FT40" s="18"/>
      <c r="FU40" s="18"/>
      <c r="FV40" s="18"/>
      <c r="FW40" s="18"/>
      <c r="FX40" s="18"/>
      <c r="FY40" s="18"/>
      <c r="FZ40" s="18"/>
      <c r="GA40" s="18"/>
      <c r="GB40" s="18"/>
      <c r="GC40" s="18"/>
      <c r="GD40" s="18"/>
      <c r="GE40" s="18"/>
      <c r="GF40" s="18"/>
      <c r="GG40" s="18"/>
      <c r="GH40" s="18"/>
      <c r="GI40" s="18"/>
      <c r="GJ40" s="18"/>
      <c r="GK40" s="18"/>
      <c r="GL40" s="18"/>
      <c r="GM40" s="18"/>
      <c r="GN40" s="18"/>
      <c r="GO40" s="18"/>
      <c r="GP40" s="18"/>
      <c r="GQ40" s="18"/>
      <c r="GR40" s="18"/>
      <c r="GS40" s="18"/>
      <c r="GT40" s="18"/>
      <c r="GU40" s="18"/>
      <c r="GV40" s="18"/>
      <c r="GW40" s="18"/>
      <c r="GX40" s="18"/>
      <c r="GY40" s="18"/>
      <c r="GZ40" s="18"/>
      <c r="HA40" s="18"/>
    </row>
    <row r="41" spans="1:209">
      <c r="A41" s="18" t="s">
        <v>5882</v>
      </c>
      <c r="B41" s="18" t="s">
        <v>5882</v>
      </c>
      <c r="C41" s="18" t="s">
        <v>5883</v>
      </c>
      <c r="D41" s="18" t="s">
        <v>5884</v>
      </c>
      <c r="E41" s="18" t="s">
        <v>5885</v>
      </c>
      <c r="F41" s="18" t="s">
        <v>5886</v>
      </c>
      <c r="G41" s="18" t="s">
        <v>5887</v>
      </c>
      <c r="H41" s="18" t="s">
        <v>5884</v>
      </c>
      <c r="I41" s="18" t="s">
        <v>5888</v>
      </c>
      <c r="J41" s="18" t="s">
        <v>5889</v>
      </c>
      <c r="K41" s="18" t="s">
        <v>5890</v>
      </c>
      <c r="L41" s="18" t="s">
        <v>5885</v>
      </c>
      <c r="M41" s="18" t="s">
        <v>5891</v>
      </c>
      <c r="N41" s="18" t="s">
        <v>5884</v>
      </c>
      <c r="O41" s="18" t="s">
        <v>5892</v>
      </c>
      <c r="P41" s="18" t="s">
        <v>5893</v>
      </c>
      <c r="Q41" s="18" t="s">
        <v>5894</v>
      </c>
      <c r="R41" s="18" t="s">
        <v>5895</v>
      </c>
      <c r="S41" s="18" t="s">
        <v>5896</v>
      </c>
      <c r="T41" s="18" t="s">
        <v>5897</v>
      </c>
      <c r="U41" s="18" t="s">
        <v>5898</v>
      </c>
      <c r="V41" s="18" t="s">
        <v>5899</v>
      </c>
      <c r="W41" s="18" t="s">
        <v>5900</v>
      </c>
      <c r="X41" s="39" t="s">
        <v>5901</v>
      </c>
      <c r="Y41" s="18" t="s">
        <v>5902</v>
      </c>
      <c r="Z41" s="18" t="s">
        <v>5903</v>
      </c>
      <c r="AA41" s="18" t="s">
        <v>5904</v>
      </c>
      <c r="AB41" s="18" t="s">
        <v>5905</v>
      </c>
      <c r="AC41" s="18" t="s">
        <v>5884</v>
      </c>
      <c r="AD41" s="18" t="s">
        <v>5894</v>
      </c>
      <c r="AE41" s="18" t="s">
        <v>5894</v>
      </c>
      <c r="AF41" s="18" t="s">
        <v>5906</v>
      </c>
      <c r="AG41" s="18" t="s">
        <v>5907</v>
      </c>
      <c r="AH41" s="18" t="s">
        <v>5908</v>
      </c>
      <c r="AI41" s="18" t="s">
        <v>5909</v>
      </c>
      <c r="AJ41" s="18" t="s">
        <v>5910</v>
      </c>
      <c r="AK41" s="18" t="s">
        <v>5910</v>
      </c>
      <c r="AL41" s="18" t="s">
        <v>5911</v>
      </c>
      <c r="AM41" s="18" t="s">
        <v>5912</v>
      </c>
      <c r="AN41" s="18" t="s">
        <v>5913</v>
      </c>
      <c r="AO41" s="18" t="s">
        <v>5914</v>
      </c>
      <c r="AP41" s="18" t="s">
        <v>5894</v>
      </c>
      <c r="AQ41" s="18" t="s">
        <v>5915</v>
      </c>
      <c r="AR41" s="18" t="s">
        <v>5916</v>
      </c>
      <c r="AS41" s="18" t="s">
        <v>5884</v>
      </c>
      <c r="AT41" s="18" t="s">
        <v>5917</v>
      </c>
      <c r="AU41" s="18" t="s">
        <v>5918</v>
      </c>
      <c r="AV41" s="18" t="s">
        <v>5919</v>
      </c>
      <c r="AW41" s="18" t="s">
        <v>5920</v>
      </c>
      <c r="AX41" s="18" t="s">
        <v>5921</v>
      </c>
      <c r="AY41" s="18" t="s">
        <v>5922</v>
      </c>
      <c r="AZ41" s="18" t="s">
        <v>5923</v>
      </c>
      <c r="BA41" s="18" t="s">
        <v>5924</v>
      </c>
      <c r="BB41" s="18" t="s">
        <v>5925</v>
      </c>
      <c r="BC41" s="18" t="s">
        <v>5926</v>
      </c>
      <c r="BD41" s="18" t="s">
        <v>5927</v>
      </c>
      <c r="BE41" s="18" t="s">
        <v>5928</v>
      </c>
      <c r="BF41" s="18" t="s">
        <v>5928</v>
      </c>
      <c r="BG41" s="18" t="s">
        <v>5929</v>
      </c>
      <c r="BH41" s="18" t="s">
        <v>5930</v>
      </c>
      <c r="BI41" s="18" t="s">
        <v>5884</v>
      </c>
      <c r="BJ41" s="18" t="s">
        <v>5910</v>
      </c>
      <c r="BK41" s="18" t="s">
        <v>5884</v>
      </c>
      <c r="BL41" s="18" t="s">
        <v>5931</v>
      </c>
      <c r="BM41" s="18" t="s">
        <v>5932</v>
      </c>
      <c r="BN41" s="18" t="s">
        <v>5933</v>
      </c>
      <c r="BO41" s="18" t="s">
        <v>5934</v>
      </c>
      <c r="BP41" s="18" t="s">
        <v>5882</v>
      </c>
      <c r="BQ41" s="18" t="s">
        <v>5935</v>
      </c>
      <c r="BR41" s="18" t="s">
        <v>5936</v>
      </c>
      <c r="BS41" s="18" t="s">
        <v>5937</v>
      </c>
      <c r="BT41" s="18" t="s">
        <v>5938</v>
      </c>
      <c r="BU41" s="18" t="s">
        <v>5939</v>
      </c>
      <c r="BV41" s="18" t="s">
        <v>5940</v>
      </c>
      <c r="BW41" s="18" t="s">
        <v>5941</v>
      </c>
      <c r="BX41" s="18" t="s">
        <v>5942</v>
      </c>
      <c r="BY41" s="18" t="s">
        <v>5943</v>
      </c>
      <c r="BZ41" s="18" t="s">
        <v>5944</v>
      </c>
      <c r="CA41" s="18"/>
      <c r="CB41" s="18"/>
      <c r="CC41" s="18"/>
      <c r="CD41" s="18"/>
      <c r="CE41" s="18"/>
      <c r="CF41" s="18"/>
      <c r="CG41" s="18"/>
      <c r="CH41" s="18"/>
      <c r="CI41" s="18"/>
      <c r="CJ41" s="18"/>
      <c r="CK41" s="18"/>
      <c r="CL41" s="18"/>
      <c r="CM41" s="18"/>
      <c r="CN41" s="18"/>
      <c r="CO41" s="18"/>
      <c r="CP41" s="18"/>
      <c r="CQ41" s="18"/>
      <c r="CR41" s="18"/>
      <c r="CS41" s="18"/>
      <c r="CT41" s="18"/>
      <c r="CU41" s="18"/>
      <c r="CV41" s="18"/>
      <c r="CW41" s="18"/>
      <c r="CX41" s="18"/>
      <c r="CY41" s="18"/>
      <c r="CZ41" s="18"/>
      <c r="DA41" s="18"/>
      <c r="DB41" s="18"/>
      <c r="DC41" s="18"/>
      <c r="DD41" s="18"/>
      <c r="DE41" s="18"/>
      <c r="DF41" s="18"/>
      <c r="DG41" s="18"/>
      <c r="DH41" s="18"/>
      <c r="DI41" s="18"/>
      <c r="DJ41" s="18"/>
      <c r="DK41" s="18"/>
      <c r="DL41" s="18"/>
      <c r="DM41" s="18"/>
      <c r="DN41" s="18"/>
      <c r="DO41" s="18"/>
      <c r="DP41" s="18"/>
      <c r="DQ41" s="18"/>
      <c r="DR41" s="18"/>
      <c r="DS41" s="18"/>
      <c r="DT41" s="18"/>
      <c r="DU41" s="18"/>
      <c r="DV41" s="18"/>
      <c r="DW41" s="18"/>
      <c r="DX41" s="18"/>
      <c r="DY41" s="18"/>
      <c r="DZ41" s="18"/>
      <c r="EA41" s="18"/>
      <c r="EB41" s="18"/>
      <c r="EC41" s="18"/>
      <c r="ED41" s="18"/>
      <c r="EE41" s="18"/>
      <c r="EF41" s="18"/>
      <c r="EG41" s="18"/>
      <c r="EH41" s="18"/>
      <c r="EI41" s="18"/>
      <c r="EJ41" s="18"/>
      <c r="EK41" s="18"/>
      <c r="EL41" s="18"/>
      <c r="EM41" s="18"/>
      <c r="EN41" s="18"/>
      <c r="EO41" s="18"/>
      <c r="EP41" s="18"/>
      <c r="EQ41" s="18"/>
      <c r="ER41" s="18"/>
      <c r="ES41" s="18"/>
      <c r="ET41" s="18"/>
      <c r="EU41" s="18"/>
      <c r="EV41" s="18"/>
      <c r="EW41" s="18"/>
      <c r="EX41" s="18"/>
      <c r="EY41" s="18"/>
      <c r="EZ41" s="18"/>
      <c r="FA41" s="18"/>
      <c r="FB41" s="18"/>
      <c r="FC41" s="18"/>
      <c r="FD41" s="18"/>
      <c r="FE41" s="18"/>
      <c r="FF41" s="18"/>
      <c r="FG41" s="18"/>
      <c r="FH41" s="18"/>
      <c r="FI41" s="18"/>
      <c r="FJ41" s="18"/>
      <c r="FK41" s="18"/>
      <c r="FL41" s="18"/>
      <c r="FM41" s="18"/>
      <c r="FN41" s="18"/>
      <c r="FO41" s="18"/>
      <c r="FP41" s="18"/>
      <c r="FQ41" s="18"/>
      <c r="FR41" s="18"/>
      <c r="FS41" s="18"/>
      <c r="FT41" s="18"/>
      <c r="FU41" s="18"/>
      <c r="FV41" s="18"/>
      <c r="FW41" s="18"/>
      <c r="FX41" s="18"/>
      <c r="FY41" s="18"/>
      <c r="FZ41" s="18"/>
      <c r="GA41" s="18"/>
      <c r="GB41" s="18"/>
      <c r="GC41" s="18"/>
      <c r="GD41" s="18"/>
      <c r="GE41" s="18"/>
      <c r="GF41" s="18"/>
      <c r="GG41" s="18"/>
      <c r="GH41" s="18"/>
      <c r="GI41" s="18"/>
      <c r="GJ41" s="18"/>
      <c r="GK41" s="18"/>
      <c r="GL41" s="18"/>
      <c r="GM41" s="18"/>
      <c r="GN41" s="18"/>
      <c r="GO41" s="18"/>
      <c r="GP41" s="18"/>
      <c r="GQ41" s="18"/>
      <c r="GR41" s="18"/>
      <c r="GS41" s="18"/>
      <c r="GT41" s="18"/>
      <c r="GU41" s="18"/>
      <c r="GV41" s="18"/>
      <c r="GW41" s="18"/>
      <c r="GX41" s="18"/>
      <c r="GY41" s="18"/>
      <c r="GZ41" s="18"/>
      <c r="HA41" s="18"/>
    </row>
    <row r="42" spans="1:209">
      <c r="A42" s="18" t="s">
        <v>5945</v>
      </c>
      <c r="B42" s="18" t="s">
        <v>5945</v>
      </c>
      <c r="C42" s="18" t="s">
        <v>5945</v>
      </c>
      <c r="D42" s="18" t="s">
        <v>5946</v>
      </c>
      <c r="E42" s="18" t="s">
        <v>5947</v>
      </c>
      <c r="F42" s="18" t="s">
        <v>5948</v>
      </c>
      <c r="G42" s="18" t="s">
        <v>5949</v>
      </c>
      <c r="H42" s="18" t="s">
        <v>5946</v>
      </c>
      <c r="I42" s="18" t="s">
        <v>5950</v>
      </c>
      <c r="J42" s="18" t="s">
        <v>5951</v>
      </c>
      <c r="K42" s="18" t="s">
        <v>5952</v>
      </c>
      <c r="L42" s="18" t="s">
        <v>5947</v>
      </c>
      <c r="M42" s="18" t="s">
        <v>5953</v>
      </c>
      <c r="N42" s="18" t="s">
        <v>5954</v>
      </c>
      <c r="O42" s="18" t="s">
        <v>5955</v>
      </c>
      <c r="P42" s="18" t="s">
        <v>5956</v>
      </c>
      <c r="Q42" s="18" t="s">
        <v>5957</v>
      </c>
      <c r="R42" s="18" t="s">
        <v>5958</v>
      </c>
      <c r="S42" s="18" t="s">
        <v>5959</v>
      </c>
      <c r="T42" s="18" t="s">
        <v>5960</v>
      </c>
      <c r="U42" s="18" t="s">
        <v>5961</v>
      </c>
      <c r="V42" s="18" t="s">
        <v>5962</v>
      </c>
      <c r="W42" s="18" t="s">
        <v>5963</v>
      </c>
      <c r="X42" s="39" t="s">
        <v>5964</v>
      </c>
      <c r="Y42" s="18" t="s">
        <v>5965</v>
      </c>
      <c r="Z42" s="18" t="s">
        <v>5966</v>
      </c>
      <c r="AA42" s="18" t="s">
        <v>3631</v>
      </c>
      <c r="AB42" s="18" t="s">
        <v>5967</v>
      </c>
      <c r="AC42" s="18" t="s">
        <v>5968</v>
      </c>
      <c r="AD42" s="18" t="s">
        <v>5957</v>
      </c>
      <c r="AE42" s="18" t="s">
        <v>5969</v>
      </c>
      <c r="AF42" s="18" t="s">
        <v>5970</v>
      </c>
      <c r="AG42" s="18" t="s">
        <v>5971</v>
      </c>
      <c r="AH42" s="18" t="s">
        <v>5972</v>
      </c>
      <c r="AI42" s="18" t="s">
        <v>5973</v>
      </c>
      <c r="AJ42" s="18" t="s">
        <v>5974</v>
      </c>
      <c r="AK42" s="18" t="s">
        <v>5974</v>
      </c>
      <c r="AL42" s="18" t="s">
        <v>5975</v>
      </c>
      <c r="AM42" s="18" t="s">
        <v>5976</v>
      </c>
      <c r="AN42" s="18" t="s">
        <v>5977</v>
      </c>
      <c r="AO42" s="18" t="s">
        <v>5978</v>
      </c>
      <c r="AP42" s="18" t="s">
        <v>5957</v>
      </c>
      <c r="AQ42" s="18" t="s">
        <v>5979</v>
      </c>
      <c r="AR42" s="18" t="s">
        <v>5980</v>
      </c>
      <c r="AS42" s="18" t="s">
        <v>5981</v>
      </c>
      <c r="AT42" s="18" t="s">
        <v>5982</v>
      </c>
      <c r="AU42" s="18" t="s">
        <v>5983</v>
      </c>
      <c r="AV42" s="18" t="s">
        <v>5984</v>
      </c>
      <c r="AW42" s="18" t="s">
        <v>5985</v>
      </c>
      <c r="AX42" s="18" t="s">
        <v>5986</v>
      </c>
      <c r="AY42" s="18" t="s">
        <v>5987</v>
      </c>
      <c r="AZ42" s="18" t="s">
        <v>5988</v>
      </c>
      <c r="BA42" s="18" t="s">
        <v>5989</v>
      </c>
      <c r="BB42" s="18" t="s">
        <v>5990</v>
      </c>
      <c r="BC42" s="18" t="s">
        <v>5991</v>
      </c>
      <c r="BD42" s="18" t="s">
        <v>5992</v>
      </c>
      <c r="BE42" s="18" t="s">
        <v>5993</v>
      </c>
      <c r="BF42" s="18" t="s">
        <v>5994</v>
      </c>
      <c r="BG42" s="18" t="s">
        <v>5995</v>
      </c>
      <c r="BH42" s="18" t="s">
        <v>5996</v>
      </c>
      <c r="BI42" s="18" t="s">
        <v>5981</v>
      </c>
      <c r="BJ42" s="18" t="s">
        <v>5974</v>
      </c>
      <c r="BK42" s="18" t="s">
        <v>5981</v>
      </c>
      <c r="BL42" s="18" t="s">
        <v>5997</v>
      </c>
      <c r="BM42" s="18" t="s">
        <v>5998</v>
      </c>
      <c r="BN42" s="18" t="s">
        <v>5999</v>
      </c>
      <c r="BO42" s="18" t="s">
        <v>6000</v>
      </c>
      <c r="BP42" s="18" t="s">
        <v>5945</v>
      </c>
      <c r="BQ42" s="18" t="s">
        <v>6001</v>
      </c>
      <c r="BR42" s="18" t="s">
        <v>6002</v>
      </c>
      <c r="BS42" s="18" t="s">
        <v>6003</v>
      </c>
      <c r="BT42" s="18" t="s">
        <v>6004</v>
      </c>
      <c r="BU42" s="18" t="s">
        <v>6005</v>
      </c>
      <c r="BV42" s="18" t="s">
        <v>6006</v>
      </c>
      <c r="BW42" s="18" t="s">
        <v>6007</v>
      </c>
      <c r="BX42" s="18" t="s">
        <v>6008</v>
      </c>
      <c r="BY42" s="18" t="s">
        <v>6009</v>
      </c>
      <c r="BZ42" s="18" t="s">
        <v>6010</v>
      </c>
      <c r="CA42" s="18"/>
      <c r="CB42" s="18"/>
      <c r="CC42" s="18"/>
      <c r="CD42" s="18"/>
      <c r="CE42" s="18"/>
      <c r="CF42" s="18"/>
      <c r="CG42" s="18"/>
      <c r="CH42" s="18"/>
      <c r="CI42" s="18"/>
      <c r="CJ42" s="18"/>
      <c r="CK42" s="18"/>
      <c r="CL42" s="18"/>
      <c r="CM42" s="18"/>
      <c r="CN42" s="18"/>
      <c r="CO42" s="18"/>
      <c r="CP42" s="18"/>
      <c r="CQ42" s="18"/>
      <c r="CR42" s="18"/>
      <c r="CS42" s="18"/>
      <c r="CT42" s="18"/>
      <c r="CU42" s="18"/>
      <c r="CV42" s="18"/>
      <c r="CW42" s="18"/>
      <c r="CX42" s="18"/>
      <c r="CY42" s="18"/>
      <c r="CZ42" s="18"/>
      <c r="DA42" s="18"/>
      <c r="DB42" s="18"/>
      <c r="DC42" s="18"/>
      <c r="DD42" s="18"/>
      <c r="DE42" s="18"/>
      <c r="DF42" s="18"/>
      <c r="DG42" s="18"/>
      <c r="DH42" s="18"/>
      <c r="DI42" s="18"/>
      <c r="DJ42" s="18"/>
      <c r="DK42" s="18"/>
      <c r="DL42" s="18"/>
      <c r="DM42" s="18"/>
      <c r="DN42" s="18"/>
      <c r="DO42" s="18"/>
      <c r="DP42" s="18"/>
      <c r="DQ42" s="18"/>
      <c r="DR42" s="18"/>
      <c r="DS42" s="18"/>
      <c r="DT42" s="18"/>
      <c r="DU42" s="18"/>
      <c r="DV42" s="18"/>
      <c r="DW42" s="18"/>
      <c r="DX42" s="18"/>
      <c r="DY42" s="18"/>
      <c r="DZ42" s="18"/>
      <c r="EA42" s="18"/>
      <c r="EB42" s="18"/>
      <c r="EC42" s="18"/>
      <c r="ED42" s="18"/>
      <c r="EE42" s="18"/>
      <c r="EF42" s="18"/>
      <c r="EG42" s="18"/>
      <c r="EH42" s="18"/>
      <c r="EI42" s="18"/>
      <c r="EJ42" s="18"/>
      <c r="EK42" s="18"/>
      <c r="EL42" s="18"/>
      <c r="EM42" s="18"/>
      <c r="EN42" s="18"/>
      <c r="EO42" s="18"/>
      <c r="EP42" s="18"/>
      <c r="EQ42" s="18"/>
      <c r="ER42" s="18"/>
      <c r="ES42" s="18"/>
      <c r="ET42" s="18"/>
      <c r="EU42" s="18"/>
      <c r="EV42" s="18"/>
      <c r="EW42" s="18"/>
      <c r="EX42" s="18"/>
      <c r="EY42" s="18"/>
      <c r="EZ42" s="18"/>
      <c r="FA42" s="18"/>
      <c r="FB42" s="18"/>
      <c r="FC42" s="18"/>
      <c r="FD42" s="18"/>
      <c r="FE42" s="18"/>
      <c r="FF42" s="18"/>
      <c r="FG42" s="18"/>
      <c r="FH42" s="18"/>
      <c r="FI42" s="18"/>
      <c r="FJ42" s="18"/>
      <c r="FK42" s="18"/>
      <c r="FL42" s="18"/>
      <c r="FM42" s="18"/>
      <c r="FN42" s="18"/>
      <c r="FO42" s="18"/>
      <c r="FP42" s="18"/>
      <c r="FQ42" s="18"/>
      <c r="FR42" s="18"/>
      <c r="FS42" s="18"/>
      <c r="FT42" s="18"/>
      <c r="FU42" s="18"/>
      <c r="FV42" s="18"/>
      <c r="FW42" s="18"/>
      <c r="FX42" s="18"/>
      <c r="FY42" s="18"/>
      <c r="FZ42" s="18"/>
      <c r="GA42" s="18"/>
      <c r="GB42" s="18"/>
      <c r="GC42" s="18"/>
      <c r="GD42" s="18"/>
      <c r="GE42" s="18"/>
      <c r="GF42" s="18"/>
      <c r="GG42" s="18"/>
      <c r="GH42" s="18"/>
      <c r="GI42" s="18"/>
      <c r="GJ42" s="18"/>
      <c r="GK42" s="18"/>
      <c r="GL42" s="18"/>
      <c r="GM42" s="18"/>
      <c r="GN42" s="18"/>
      <c r="GO42" s="18"/>
      <c r="GP42" s="18"/>
      <c r="GQ42" s="18"/>
      <c r="GR42" s="18"/>
      <c r="GS42" s="18"/>
      <c r="GT42" s="18"/>
      <c r="GU42" s="18"/>
      <c r="GV42" s="18"/>
      <c r="GW42" s="18"/>
      <c r="GX42" s="18"/>
      <c r="GY42" s="18"/>
      <c r="GZ42" s="18"/>
      <c r="HA42" s="18"/>
    </row>
    <row r="43" spans="1:209">
      <c r="A43" s="18" t="s">
        <v>6011</v>
      </c>
      <c r="B43" s="18" t="s">
        <v>6011</v>
      </c>
      <c r="C43" s="18" t="s">
        <v>6011</v>
      </c>
      <c r="D43" s="18" t="s">
        <v>6012</v>
      </c>
      <c r="E43" s="18" t="s">
        <v>6013</v>
      </c>
      <c r="F43" s="18" t="s">
        <v>6014</v>
      </c>
      <c r="G43" s="18" t="s">
        <v>6015</v>
      </c>
      <c r="H43" s="18" t="s">
        <v>6012</v>
      </c>
      <c r="I43" s="18" t="s">
        <v>6016</v>
      </c>
      <c r="J43" s="18" t="s">
        <v>6017</v>
      </c>
      <c r="K43" s="18" t="s">
        <v>6018</v>
      </c>
      <c r="L43" s="18" t="s">
        <v>6013</v>
      </c>
      <c r="M43" s="18" t="s">
        <v>6019</v>
      </c>
      <c r="N43" s="18" t="s">
        <v>6020</v>
      </c>
      <c r="O43" s="18" t="s">
        <v>6021</v>
      </c>
      <c r="P43" s="18" t="s">
        <v>6022</v>
      </c>
      <c r="Q43" s="18" t="s">
        <v>6023</v>
      </c>
      <c r="R43" s="18" t="s">
        <v>6024</v>
      </c>
      <c r="S43" s="18" t="s">
        <v>6025</v>
      </c>
      <c r="T43" s="18" t="s">
        <v>6026</v>
      </c>
      <c r="U43" s="18" t="s">
        <v>6027</v>
      </c>
      <c r="V43" s="18" t="s">
        <v>6028</v>
      </c>
      <c r="W43" s="18" t="s">
        <v>6029</v>
      </c>
      <c r="X43" s="39" t="s">
        <v>6030</v>
      </c>
      <c r="Y43" s="18" t="s">
        <v>6031</v>
      </c>
      <c r="Z43" s="18" t="s">
        <v>6032</v>
      </c>
      <c r="AA43" s="18" t="s">
        <v>6033</v>
      </c>
      <c r="AB43" s="18" t="s">
        <v>6034</v>
      </c>
      <c r="AC43" s="18" t="s">
        <v>6035</v>
      </c>
      <c r="AD43" s="18" t="s">
        <v>6036</v>
      </c>
      <c r="AE43" s="18" t="s">
        <v>6037</v>
      </c>
      <c r="AF43" s="18" t="s">
        <v>6038</v>
      </c>
      <c r="AG43" s="18" t="s">
        <v>6039</v>
      </c>
      <c r="AH43" s="18" t="s">
        <v>6040</v>
      </c>
      <c r="AI43" s="18" t="s">
        <v>6041</v>
      </c>
      <c r="AJ43" s="18" t="s">
        <v>6037</v>
      </c>
      <c r="AK43" s="18" t="s">
        <v>6037</v>
      </c>
      <c r="AL43" s="18" t="s">
        <v>6042</v>
      </c>
      <c r="AM43" s="18" t="s">
        <v>6043</v>
      </c>
      <c r="AN43" s="18" t="s">
        <v>6044</v>
      </c>
      <c r="AO43" s="18" t="s">
        <v>6045</v>
      </c>
      <c r="AP43" s="18" t="s">
        <v>6046</v>
      </c>
      <c r="AQ43" s="18" t="s">
        <v>6047</v>
      </c>
      <c r="AR43" s="18" t="s">
        <v>6048</v>
      </c>
      <c r="AS43" s="18" t="s">
        <v>6049</v>
      </c>
      <c r="AT43" s="18" t="s">
        <v>6050</v>
      </c>
      <c r="AU43" s="18" t="s">
        <v>6051</v>
      </c>
      <c r="AV43" s="18" t="s">
        <v>6052</v>
      </c>
      <c r="AW43" s="18" t="s">
        <v>6053</v>
      </c>
      <c r="AX43" s="18" t="s">
        <v>6054</v>
      </c>
      <c r="AY43" s="18" t="s">
        <v>6055</v>
      </c>
      <c r="AZ43" s="18" t="s">
        <v>6056</v>
      </c>
      <c r="BA43" s="18" t="s">
        <v>6057</v>
      </c>
      <c r="BB43" s="18" t="s">
        <v>6058</v>
      </c>
      <c r="BC43" s="18" t="s">
        <v>6059</v>
      </c>
      <c r="BD43" s="18" t="s">
        <v>6060</v>
      </c>
      <c r="BE43" s="18" t="s">
        <v>6061</v>
      </c>
      <c r="BF43" s="18" t="s">
        <v>6062</v>
      </c>
      <c r="BG43" s="18" t="s">
        <v>6063</v>
      </c>
      <c r="BH43" s="18" t="s">
        <v>6064</v>
      </c>
      <c r="BI43" s="18" t="s">
        <v>6049</v>
      </c>
      <c r="BJ43" s="18" t="s">
        <v>6037</v>
      </c>
      <c r="BK43" s="18" t="s">
        <v>6049</v>
      </c>
      <c r="BL43" s="18" t="s">
        <v>6065</v>
      </c>
      <c r="BM43" s="18" t="s">
        <v>6066</v>
      </c>
      <c r="BN43" s="18" t="s">
        <v>6067</v>
      </c>
      <c r="BO43" s="18" t="s">
        <v>6068</v>
      </c>
      <c r="BP43" s="18" t="s">
        <v>6011</v>
      </c>
      <c r="BQ43" s="18" t="s">
        <v>6069</v>
      </c>
      <c r="BR43" s="18" t="s">
        <v>6070</v>
      </c>
      <c r="BS43" s="18" t="s">
        <v>6071</v>
      </c>
      <c r="BT43" s="18" t="s">
        <v>6072</v>
      </c>
      <c r="BU43" s="18" t="s">
        <v>6073</v>
      </c>
      <c r="BV43" s="18" t="s">
        <v>6074</v>
      </c>
      <c r="BW43" s="18" t="s">
        <v>6075</v>
      </c>
      <c r="BX43" s="18" t="s">
        <v>6076</v>
      </c>
      <c r="BY43" s="18" t="s">
        <v>6077</v>
      </c>
      <c r="BZ43" s="18" t="s">
        <v>6078</v>
      </c>
      <c r="CA43" s="18"/>
      <c r="CB43" s="18"/>
      <c r="CC43" s="18"/>
      <c r="CD43" s="18"/>
      <c r="CE43" s="18"/>
      <c r="CF43" s="18"/>
      <c r="CG43" s="18"/>
      <c r="CH43" s="18"/>
      <c r="CI43" s="18"/>
      <c r="CJ43" s="18"/>
      <c r="CK43" s="18"/>
      <c r="CL43" s="18"/>
      <c r="CM43" s="18"/>
      <c r="CN43" s="18"/>
      <c r="CO43" s="18"/>
      <c r="CP43" s="18"/>
      <c r="CQ43" s="18"/>
      <c r="CR43" s="18"/>
      <c r="CS43" s="18"/>
      <c r="CT43" s="18"/>
      <c r="CU43" s="18"/>
      <c r="CV43" s="18"/>
      <c r="CW43" s="18"/>
      <c r="CX43" s="18"/>
      <c r="CY43" s="18"/>
      <c r="CZ43" s="18"/>
      <c r="DA43" s="18"/>
      <c r="DB43" s="18"/>
      <c r="DC43" s="18"/>
      <c r="DD43" s="18"/>
      <c r="DE43" s="18"/>
      <c r="DF43" s="18"/>
      <c r="DG43" s="18"/>
      <c r="DH43" s="18"/>
      <c r="DI43" s="18"/>
      <c r="DJ43" s="18"/>
      <c r="DK43" s="18"/>
      <c r="DL43" s="18"/>
      <c r="DM43" s="18"/>
      <c r="DN43" s="18"/>
      <c r="DO43" s="18"/>
      <c r="DP43" s="18"/>
      <c r="DQ43" s="18"/>
      <c r="DR43" s="18"/>
      <c r="DS43" s="18"/>
      <c r="DT43" s="18"/>
      <c r="DU43" s="18"/>
      <c r="DV43" s="18"/>
      <c r="DW43" s="18"/>
      <c r="DX43" s="18"/>
      <c r="DY43" s="18"/>
      <c r="DZ43" s="18"/>
      <c r="EA43" s="18"/>
      <c r="EB43" s="18"/>
      <c r="EC43" s="18"/>
      <c r="ED43" s="18"/>
      <c r="EE43" s="18"/>
      <c r="EF43" s="18"/>
      <c r="EG43" s="18"/>
      <c r="EH43" s="18"/>
      <c r="EI43" s="18"/>
      <c r="EJ43" s="18"/>
      <c r="EK43" s="18"/>
      <c r="EL43" s="18"/>
      <c r="EM43" s="18"/>
      <c r="EN43" s="18"/>
      <c r="EO43" s="18"/>
      <c r="EP43" s="18"/>
      <c r="EQ43" s="18"/>
      <c r="ER43" s="18"/>
      <c r="ES43" s="18"/>
      <c r="ET43" s="18"/>
      <c r="EU43" s="18"/>
      <c r="EV43" s="18"/>
      <c r="EW43" s="18"/>
      <c r="EX43" s="18"/>
      <c r="EY43" s="18"/>
      <c r="EZ43" s="18"/>
      <c r="FA43" s="18"/>
      <c r="FB43" s="18"/>
      <c r="FC43" s="18"/>
      <c r="FD43" s="18"/>
      <c r="FE43" s="18"/>
      <c r="FF43" s="18"/>
      <c r="FG43" s="18"/>
      <c r="FH43" s="18"/>
      <c r="FI43" s="18"/>
      <c r="FJ43" s="18"/>
      <c r="FK43" s="18"/>
      <c r="FL43" s="18"/>
      <c r="FM43" s="18"/>
      <c r="FN43" s="18"/>
      <c r="FO43" s="18"/>
      <c r="FP43" s="18"/>
      <c r="FQ43" s="18"/>
      <c r="FR43" s="18"/>
      <c r="FS43" s="18"/>
      <c r="FT43" s="18"/>
      <c r="FU43" s="18"/>
      <c r="FV43" s="18"/>
      <c r="FW43" s="18"/>
      <c r="FX43" s="18"/>
      <c r="FY43" s="18"/>
      <c r="FZ43" s="18"/>
      <c r="GA43" s="18"/>
      <c r="GB43" s="18"/>
      <c r="GC43" s="18"/>
      <c r="GD43" s="18"/>
      <c r="GE43" s="18"/>
      <c r="GF43" s="18"/>
      <c r="GG43" s="18"/>
      <c r="GH43" s="18"/>
      <c r="GI43" s="18"/>
      <c r="GJ43" s="18"/>
      <c r="GK43" s="18"/>
      <c r="GL43" s="18"/>
      <c r="GM43" s="18"/>
      <c r="GN43" s="18"/>
      <c r="GO43" s="18"/>
      <c r="GP43" s="18"/>
      <c r="GQ43" s="18"/>
      <c r="GR43" s="18"/>
      <c r="GS43" s="18"/>
      <c r="GT43" s="18"/>
      <c r="GU43" s="18"/>
      <c r="GV43" s="18"/>
      <c r="GW43" s="18"/>
      <c r="GX43" s="18"/>
      <c r="GY43" s="18"/>
      <c r="GZ43" s="18"/>
      <c r="HA43" s="18"/>
    </row>
    <row r="44" spans="1:209">
      <c r="A44" s="18" t="s">
        <v>6079</v>
      </c>
      <c r="B44" s="18" t="s">
        <v>6079</v>
      </c>
      <c r="C44" s="18" t="s">
        <v>6079</v>
      </c>
      <c r="D44" s="18" t="s">
        <v>6080</v>
      </c>
      <c r="E44" s="18" t="s">
        <v>6081</v>
      </c>
      <c r="F44" s="18" t="s">
        <v>6082</v>
      </c>
      <c r="G44" s="18" t="s">
        <v>6083</v>
      </c>
      <c r="H44" s="18" t="s">
        <v>6080</v>
      </c>
      <c r="I44" s="18" t="s">
        <v>6084</v>
      </c>
      <c r="J44" s="18" t="s">
        <v>6085</v>
      </c>
      <c r="K44" s="18" t="s">
        <v>6086</v>
      </c>
      <c r="L44" s="18" t="s">
        <v>6081</v>
      </c>
      <c r="M44" s="18" t="s">
        <v>6087</v>
      </c>
      <c r="N44" s="18" t="s">
        <v>6088</v>
      </c>
      <c r="O44" s="18" t="s">
        <v>6089</v>
      </c>
      <c r="P44" s="18" t="s">
        <v>6090</v>
      </c>
      <c r="Q44" s="18" t="s">
        <v>6091</v>
      </c>
      <c r="R44" s="18" t="s">
        <v>6092</v>
      </c>
      <c r="S44" s="18" t="s">
        <v>6093</v>
      </c>
      <c r="T44" s="18" t="s">
        <v>6094</v>
      </c>
      <c r="U44" s="18" t="s">
        <v>6095</v>
      </c>
      <c r="V44" s="18" t="s">
        <v>6096</v>
      </c>
      <c r="W44" s="18" t="s">
        <v>6097</v>
      </c>
      <c r="X44" s="39" t="s">
        <v>6098</v>
      </c>
      <c r="Y44" s="18" t="s">
        <v>6099</v>
      </c>
      <c r="Z44" s="18" t="s">
        <v>6100</v>
      </c>
      <c r="AA44" s="18" t="s">
        <v>6101</v>
      </c>
      <c r="AB44" s="18" t="s">
        <v>6102</v>
      </c>
      <c r="AC44" s="18" t="s">
        <v>6103</v>
      </c>
      <c r="AD44" s="18" t="s">
        <v>6104</v>
      </c>
      <c r="AE44" s="18" t="s">
        <v>6105</v>
      </c>
      <c r="AF44" s="18" t="s">
        <v>6106</v>
      </c>
      <c r="AG44" s="18" t="s">
        <v>6107</v>
      </c>
      <c r="AH44" s="18" t="s">
        <v>6108</v>
      </c>
      <c r="AI44" s="18" t="s">
        <v>6109</v>
      </c>
      <c r="AJ44" s="18" t="s">
        <v>6110</v>
      </c>
      <c r="AK44" s="18" t="s">
        <v>6110</v>
      </c>
      <c r="AL44" s="18" t="s">
        <v>6111</v>
      </c>
      <c r="AM44" s="18" t="s">
        <v>6112</v>
      </c>
      <c r="AN44" s="18" t="s">
        <v>6113</v>
      </c>
      <c r="AO44" s="18" t="s">
        <v>6114</v>
      </c>
      <c r="AP44" s="18" t="s">
        <v>6115</v>
      </c>
      <c r="AQ44" s="18" t="s">
        <v>6116</v>
      </c>
      <c r="AR44" s="18" t="s">
        <v>6117</v>
      </c>
      <c r="AS44" s="18" t="s">
        <v>6118</v>
      </c>
      <c r="AT44" s="18" t="s">
        <v>6119</v>
      </c>
      <c r="AU44" s="18" t="s">
        <v>6120</v>
      </c>
      <c r="AV44" s="18" t="s">
        <v>6121</v>
      </c>
      <c r="AW44" s="18" t="s">
        <v>6122</v>
      </c>
      <c r="AX44" s="18" t="s">
        <v>6123</v>
      </c>
      <c r="AY44" s="18" t="s">
        <v>6124</v>
      </c>
      <c r="AZ44" s="18" t="s">
        <v>6125</v>
      </c>
      <c r="BA44" s="18" t="s">
        <v>6126</v>
      </c>
      <c r="BB44" s="18" t="s">
        <v>6127</v>
      </c>
      <c r="BC44" s="18" t="s">
        <v>6128</v>
      </c>
      <c r="BD44" s="18" t="s">
        <v>6129</v>
      </c>
      <c r="BE44" s="18" t="s">
        <v>6130</v>
      </c>
      <c r="BF44" s="18" t="s">
        <v>6131</v>
      </c>
      <c r="BG44" s="18" t="s">
        <v>6132</v>
      </c>
      <c r="BH44" s="18" t="s">
        <v>6133</v>
      </c>
      <c r="BI44" s="18" t="s">
        <v>6118</v>
      </c>
      <c r="BJ44" s="18" t="s">
        <v>6110</v>
      </c>
      <c r="BK44" s="18" t="s">
        <v>6118</v>
      </c>
      <c r="BL44" s="18" t="s">
        <v>6134</v>
      </c>
      <c r="BM44" s="18" t="s">
        <v>6135</v>
      </c>
      <c r="BN44" s="18" t="s">
        <v>6136</v>
      </c>
      <c r="BO44" s="18" t="s">
        <v>6137</v>
      </c>
      <c r="BP44" s="18" t="s">
        <v>6079</v>
      </c>
      <c r="BQ44" s="18" t="s">
        <v>6138</v>
      </c>
      <c r="BR44" s="18" t="s">
        <v>6139</v>
      </c>
      <c r="BS44" s="18" t="s">
        <v>6140</v>
      </c>
      <c r="BT44" s="18" t="s">
        <v>6141</v>
      </c>
      <c r="BU44" s="18" t="s">
        <v>6142</v>
      </c>
      <c r="BV44" s="18" t="s">
        <v>6143</v>
      </c>
      <c r="BW44" s="18" t="s">
        <v>6144</v>
      </c>
      <c r="BX44" s="18" t="s">
        <v>6145</v>
      </c>
      <c r="BY44" s="18" t="s">
        <v>6146</v>
      </c>
      <c r="BZ44" s="18" t="s">
        <v>6147</v>
      </c>
      <c r="CA44" s="18"/>
      <c r="CB44" s="18"/>
      <c r="CC44" s="18"/>
      <c r="CD44" s="18"/>
      <c r="CE44" s="18"/>
      <c r="CF44" s="18"/>
      <c r="CG44" s="18"/>
      <c r="CH44" s="18"/>
      <c r="CI44" s="18"/>
      <c r="CJ44" s="18"/>
      <c r="CK44" s="18"/>
      <c r="CL44" s="18"/>
      <c r="CM44" s="18"/>
      <c r="CN44" s="18"/>
      <c r="CO44" s="18"/>
      <c r="CP44" s="18"/>
      <c r="CQ44" s="18"/>
      <c r="CR44" s="18"/>
      <c r="CS44" s="18"/>
      <c r="CT44" s="18"/>
      <c r="CU44" s="18"/>
      <c r="CV44" s="18"/>
      <c r="CW44" s="18"/>
      <c r="CX44" s="18"/>
      <c r="CY44" s="18"/>
      <c r="CZ44" s="18"/>
      <c r="DA44" s="18"/>
      <c r="DB44" s="18"/>
      <c r="DC44" s="18"/>
      <c r="DD44" s="18"/>
      <c r="DE44" s="18"/>
      <c r="DF44" s="18"/>
      <c r="DG44" s="18"/>
      <c r="DH44" s="18"/>
      <c r="DI44" s="18"/>
      <c r="DJ44" s="18"/>
      <c r="DK44" s="18"/>
      <c r="DL44" s="18"/>
      <c r="DM44" s="18"/>
      <c r="DN44" s="18"/>
      <c r="DO44" s="18"/>
      <c r="DP44" s="18"/>
      <c r="DQ44" s="18"/>
      <c r="DR44" s="18"/>
      <c r="DS44" s="18"/>
      <c r="DT44" s="18"/>
      <c r="DU44" s="18"/>
      <c r="DV44" s="18"/>
      <c r="DW44" s="18"/>
      <c r="DX44" s="18"/>
      <c r="DY44" s="18"/>
      <c r="DZ44" s="18"/>
      <c r="EA44" s="18"/>
      <c r="EB44" s="18"/>
      <c r="EC44" s="18"/>
      <c r="ED44" s="18"/>
      <c r="EE44" s="18"/>
      <c r="EF44" s="18"/>
      <c r="EG44" s="18"/>
      <c r="EH44" s="18"/>
      <c r="EI44" s="18"/>
      <c r="EJ44" s="18"/>
      <c r="EK44" s="18"/>
      <c r="EL44" s="18"/>
      <c r="EM44" s="18"/>
      <c r="EN44" s="18"/>
      <c r="EO44" s="18"/>
      <c r="EP44" s="18"/>
      <c r="EQ44" s="18"/>
      <c r="ER44" s="18"/>
      <c r="ES44" s="18"/>
      <c r="ET44" s="18"/>
      <c r="EU44" s="18"/>
      <c r="EV44" s="18"/>
      <c r="EW44" s="18"/>
      <c r="EX44" s="18"/>
      <c r="EY44" s="18"/>
      <c r="EZ44" s="18"/>
      <c r="FA44" s="18"/>
      <c r="FB44" s="18"/>
      <c r="FC44" s="18"/>
      <c r="FD44" s="18"/>
      <c r="FE44" s="18"/>
      <c r="FF44" s="18"/>
      <c r="FG44" s="18"/>
      <c r="FH44" s="18"/>
      <c r="FI44" s="18"/>
      <c r="FJ44" s="18"/>
      <c r="FK44" s="18"/>
      <c r="FL44" s="18"/>
      <c r="FM44" s="18"/>
      <c r="FN44" s="18"/>
      <c r="FO44" s="18"/>
      <c r="FP44" s="18"/>
      <c r="FQ44" s="18"/>
      <c r="FR44" s="18"/>
      <c r="FS44" s="18"/>
      <c r="FT44" s="18"/>
      <c r="FU44" s="18"/>
      <c r="FV44" s="18"/>
      <c r="FW44" s="18"/>
      <c r="FX44" s="18"/>
      <c r="FY44" s="18"/>
      <c r="FZ44" s="18"/>
      <c r="GA44" s="18"/>
      <c r="GB44" s="18"/>
      <c r="GC44" s="18"/>
      <c r="GD44" s="18"/>
      <c r="GE44" s="18"/>
      <c r="GF44" s="18"/>
      <c r="GG44" s="18"/>
      <c r="GH44" s="18"/>
      <c r="GI44" s="18"/>
      <c r="GJ44" s="18"/>
      <c r="GK44" s="18"/>
      <c r="GL44" s="18"/>
      <c r="GM44" s="18"/>
      <c r="GN44" s="18"/>
      <c r="GO44" s="18"/>
      <c r="GP44" s="18"/>
      <c r="GQ44" s="18"/>
      <c r="GR44" s="18"/>
      <c r="GS44" s="18"/>
      <c r="GT44" s="18"/>
      <c r="GU44" s="18"/>
      <c r="GV44" s="18"/>
      <c r="GW44" s="18"/>
      <c r="GX44" s="18"/>
      <c r="GY44" s="18"/>
      <c r="GZ44" s="18"/>
      <c r="HA44" s="18"/>
    </row>
    <row r="45" spans="1:209">
      <c r="A45" s="18" t="s">
        <v>6148</v>
      </c>
      <c r="B45" s="18" t="s">
        <v>6148</v>
      </c>
      <c r="C45" s="18" t="s">
        <v>6149</v>
      </c>
      <c r="D45" s="18" t="s">
        <v>6150</v>
      </c>
      <c r="E45" s="18" t="s">
        <v>6151</v>
      </c>
      <c r="F45" s="18" t="s">
        <v>6152</v>
      </c>
      <c r="G45" s="18" t="s">
        <v>6153</v>
      </c>
      <c r="H45" s="18" t="s">
        <v>6150</v>
      </c>
      <c r="I45" s="18" t="s">
        <v>6154</v>
      </c>
      <c r="J45" s="18" t="s">
        <v>6155</v>
      </c>
      <c r="K45" s="18" t="s">
        <v>6156</v>
      </c>
      <c r="L45" s="18" t="s">
        <v>6151</v>
      </c>
      <c r="M45" s="18" t="s">
        <v>6157</v>
      </c>
      <c r="N45" s="18" t="s">
        <v>6158</v>
      </c>
      <c r="O45" s="18" t="s">
        <v>6159</v>
      </c>
      <c r="P45" s="18" t="s">
        <v>6160</v>
      </c>
      <c r="Q45" s="18" t="s">
        <v>6161</v>
      </c>
      <c r="R45" s="18" t="s">
        <v>6162</v>
      </c>
      <c r="S45" s="18" t="s">
        <v>6163</v>
      </c>
      <c r="T45" s="18" t="s">
        <v>6164</v>
      </c>
      <c r="U45" s="18" t="s">
        <v>6165</v>
      </c>
      <c r="V45" s="18" t="s">
        <v>6166</v>
      </c>
      <c r="W45" s="18" t="s">
        <v>6167</v>
      </c>
      <c r="X45" s="39" t="s">
        <v>6168</v>
      </c>
      <c r="Y45" s="18" t="s">
        <v>6169</v>
      </c>
      <c r="Z45" s="18" t="s">
        <v>6170</v>
      </c>
      <c r="AA45" s="18" t="s">
        <v>6171</v>
      </c>
      <c r="AB45" s="18" t="s">
        <v>6172</v>
      </c>
      <c r="AC45" s="18" t="s">
        <v>6173</v>
      </c>
      <c r="AD45" s="18" t="s">
        <v>6174</v>
      </c>
      <c r="AE45" s="18" t="s">
        <v>6175</v>
      </c>
      <c r="AF45" s="18" t="s">
        <v>6176</v>
      </c>
      <c r="AG45" s="18" t="s">
        <v>6177</v>
      </c>
      <c r="AH45" s="18" t="s">
        <v>6178</v>
      </c>
      <c r="AI45" s="18" t="s">
        <v>6179</v>
      </c>
      <c r="AJ45" s="18" t="s">
        <v>6180</v>
      </c>
      <c r="AK45" s="18" t="s">
        <v>6180</v>
      </c>
      <c r="AL45" s="18" t="s">
        <v>6181</v>
      </c>
      <c r="AM45" s="18" t="s">
        <v>6182</v>
      </c>
      <c r="AN45" s="18" t="s">
        <v>6183</v>
      </c>
      <c r="AO45" s="18" t="s">
        <v>6184</v>
      </c>
      <c r="AP45" s="18" t="s">
        <v>6185</v>
      </c>
      <c r="AQ45" s="18" t="s">
        <v>6186</v>
      </c>
      <c r="AR45" s="18" t="s">
        <v>6187</v>
      </c>
      <c r="AS45" s="18" t="s">
        <v>6188</v>
      </c>
      <c r="AT45" s="18" t="s">
        <v>6189</v>
      </c>
      <c r="AU45" s="18" t="s">
        <v>6190</v>
      </c>
      <c r="AV45" s="18" t="s">
        <v>6191</v>
      </c>
      <c r="AW45" s="18" t="s">
        <v>6192</v>
      </c>
      <c r="AX45" s="18" t="s">
        <v>6193</v>
      </c>
      <c r="AY45" s="18" t="s">
        <v>6194</v>
      </c>
      <c r="AZ45" s="18" t="s">
        <v>6195</v>
      </c>
      <c r="BA45" s="18" t="s">
        <v>6196</v>
      </c>
      <c r="BB45" s="18" t="s">
        <v>6197</v>
      </c>
      <c r="BC45" s="18" t="s">
        <v>6198</v>
      </c>
      <c r="BD45" s="18" t="s">
        <v>6199</v>
      </c>
      <c r="BE45" s="18" t="s">
        <v>6200</v>
      </c>
      <c r="BF45" s="18" t="s">
        <v>6201</v>
      </c>
      <c r="BG45" s="18" t="s">
        <v>6202</v>
      </c>
      <c r="BH45" s="18" t="s">
        <v>6203</v>
      </c>
      <c r="BI45" s="18" t="s">
        <v>6188</v>
      </c>
      <c r="BJ45" s="18" t="s">
        <v>6180</v>
      </c>
      <c r="BK45" s="18" t="s">
        <v>6188</v>
      </c>
      <c r="BL45" s="18" t="s">
        <v>6204</v>
      </c>
      <c r="BM45" s="18" t="s">
        <v>6205</v>
      </c>
      <c r="BN45" s="18" t="s">
        <v>6206</v>
      </c>
      <c r="BO45" s="18" t="s">
        <v>6207</v>
      </c>
      <c r="BP45" s="18" t="s">
        <v>6148</v>
      </c>
      <c r="BQ45" s="18" t="s">
        <v>6208</v>
      </c>
      <c r="BR45" s="18" t="s">
        <v>6209</v>
      </c>
      <c r="BS45" s="18" t="s">
        <v>6210</v>
      </c>
      <c r="BT45" s="18" t="s">
        <v>6211</v>
      </c>
      <c r="BU45" s="18" t="s">
        <v>6212</v>
      </c>
      <c r="BV45" s="18" t="s">
        <v>6213</v>
      </c>
      <c r="BW45" s="18" t="s">
        <v>6214</v>
      </c>
      <c r="BX45" s="18" t="s">
        <v>6215</v>
      </c>
      <c r="BY45" s="18" t="s">
        <v>6216</v>
      </c>
      <c r="BZ45" s="18" t="s">
        <v>6217</v>
      </c>
      <c r="CA45" s="18"/>
      <c r="CB45" s="18"/>
      <c r="CC45" s="18"/>
      <c r="CD45" s="18"/>
      <c r="CE45" s="18"/>
      <c r="CF45" s="18"/>
      <c r="CG45" s="18"/>
      <c r="CH45" s="18"/>
      <c r="CI45" s="18"/>
      <c r="CJ45" s="18"/>
      <c r="CK45" s="18"/>
      <c r="CL45" s="18"/>
      <c r="CM45" s="18"/>
      <c r="CN45" s="18"/>
      <c r="CO45" s="18"/>
      <c r="CP45" s="18"/>
      <c r="CQ45" s="18"/>
      <c r="CR45" s="18"/>
      <c r="CS45" s="18"/>
      <c r="CT45" s="18"/>
      <c r="CU45" s="18"/>
      <c r="CV45" s="18"/>
      <c r="CW45" s="18"/>
      <c r="CX45" s="18"/>
      <c r="CY45" s="18"/>
      <c r="CZ45" s="18"/>
      <c r="DA45" s="18"/>
      <c r="DB45" s="18"/>
      <c r="DC45" s="18"/>
      <c r="DD45" s="18"/>
      <c r="DE45" s="18"/>
      <c r="DF45" s="18"/>
      <c r="DG45" s="18"/>
      <c r="DH45" s="18"/>
      <c r="DI45" s="18"/>
      <c r="DJ45" s="18"/>
      <c r="DK45" s="18"/>
      <c r="DL45" s="18"/>
      <c r="DM45" s="18"/>
      <c r="DN45" s="18"/>
      <c r="DO45" s="18"/>
      <c r="DP45" s="18"/>
      <c r="DQ45" s="18"/>
      <c r="DR45" s="18"/>
      <c r="DS45" s="18"/>
      <c r="DT45" s="18"/>
      <c r="DU45" s="18"/>
      <c r="DV45" s="18"/>
      <c r="DW45" s="18"/>
      <c r="DX45" s="18"/>
      <c r="DY45" s="18"/>
      <c r="DZ45" s="18"/>
      <c r="EA45" s="18"/>
      <c r="EB45" s="18"/>
      <c r="EC45" s="18"/>
      <c r="ED45" s="18"/>
      <c r="EE45" s="18"/>
      <c r="EF45" s="18"/>
      <c r="EG45" s="18"/>
      <c r="EH45" s="18"/>
      <c r="EI45" s="18"/>
      <c r="EJ45" s="18"/>
      <c r="EK45" s="18"/>
      <c r="EL45" s="18"/>
      <c r="EM45" s="18"/>
      <c r="EN45" s="18"/>
      <c r="EO45" s="18"/>
      <c r="EP45" s="18"/>
      <c r="EQ45" s="18"/>
      <c r="ER45" s="18"/>
      <c r="ES45" s="18"/>
      <c r="ET45" s="18"/>
      <c r="EU45" s="18"/>
      <c r="EV45" s="18"/>
      <c r="EW45" s="18"/>
      <c r="EX45" s="18"/>
      <c r="EY45" s="18"/>
      <c r="EZ45" s="18"/>
      <c r="FA45" s="18"/>
      <c r="FB45" s="18"/>
      <c r="FC45" s="18"/>
      <c r="FD45" s="18"/>
      <c r="FE45" s="18"/>
      <c r="FF45" s="18"/>
      <c r="FG45" s="18"/>
      <c r="FH45" s="18"/>
      <c r="FI45" s="18"/>
      <c r="FJ45" s="18"/>
      <c r="FK45" s="18"/>
      <c r="FL45" s="18"/>
      <c r="FM45" s="18"/>
      <c r="FN45" s="18"/>
      <c r="FO45" s="18"/>
      <c r="FP45" s="18"/>
      <c r="FQ45" s="18"/>
      <c r="FR45" s="18"/>
      <c r="FS45" s="18"/>
      <c r="FT45" s="18"/>
      <c r="FU45" s="18"/>
      <c r="FV45" s="18"/>
      <c r="FW45" s="18"/>
      <c r="FX45" s="18"/>
      <c r="FY45" s="18"/>
      <c r="FZ45" s="18"/>
      <c r="GA45" s="18"/>
      <c r="GB45" s="18"/>
      <c r="GC45" s="18"/>
      <c r="GD45" s="18"/>
      <c r="GE45" s="18"/>
      <c r="GF45" s="18"/>
      <c r="GG45" s="18"/>
      <c r="GH45" s="18"/>
      <c r="GI45" s="18"/>
      <c r="GJ45" s="18"/>
      <c r="GK45" s="18"/>
      <c r="GL45" s="18"/>
      <c r="GM45" s="18"/>
      <c r="GN45" s="18"/>
      <c r="GO45" s="18"/>
      <c r="GP45" s="18"/>
      <c r="GQ45" s="18"/>
      <c r="GR45" s="18"/>
      <c r="GS45" s="18"/>
      <c r="GT45" s="18"/>
      <c r="GU45" s="18"/>
      <c r="GV45" s="18"/>
      <c r="GW45" s="18"/>
      <c r="GX45" s="18"/>
      <c r="GY45" s="18"/>
      <c r="GZ45" s="18"/>
      <c r="HA45" s="18"/>
    </row>
    <row r="46" spans="1:209">
      <c r="A46" s="18" t="s">
        <v>6218</v>
      </c>
      <c r="B46" s="18" t="s">
        <v>6218</v>
      </c>
      <c r="C46" s="18" t="s">
        <v>6218</v>
      </c>
      <c r="D46" s="18" t="s">
        <v>6219</v>
      </c>
      <c r="E46" s="18" t="s">
        <v>6220</v>
      </c>
      <c r="F46" s="18" t="s">
        <v>6221</v>
      </c>
      <c r="G46" s="18" t="s">
        <v>6222</v>
      </c>
      <c r="H46" s="18" t="s">
        <v>6219</v>
      </c>
      <c r="I46" s="18" t="s">
        <v>6223</v>
      </c>
      <c r="J46" s="18" t="s">
        <v>6224</v>
      </c>
      <c r="K46" s="18" t="s">
        <v>6225</v>
      </c>
      <c r="L46" s="18" t="s">
        <v>6220</v>
      </c>
      <c r="M46" s="18" t="s">
        <v>6226</v>
      </c>
      <c r="N46" s="18" t="s">
        <v>6227</v>
      </c>
      <c r="O46" s="18" t="s">
        <v>6228</v>
      </c>
      <c r="P46" s="18" t="s">
        <v>6229</v>
      </c>
      <c r="Q46" s="18" t="s">
        <v>6230</v>
      </c>
      <c r="R46" s="18" t="s">
        <v>6231</v>
      </c>
      <c r="S46" s="18" t="s">
        <v>6232</v>
      </c>
      <c r="T46" s="18" t="s">
        <v>6233</v>
      </c>
      <c r="U46" s="18" t="s">
        <v>6234</v>
      </c>
      <c r="V46" s="18" t="s">
        <v>6235</v>
      </c>
      <c r="W46" s="18" t="s">
        <v>6236</v>
      </c>
      <c r="X46" s="39" t="s">
        <v>6237</v>
      </c>
      <c r="Y46" s="18" t="s">
        <v>6238</v>
      </c>
      <c r="Z46" s="18" t="s">
        <v>6239</v>
      </c>
      <c r="AA46" s="18" t="s">
        <v>6240</v>
      </c>
      <c r="AB46" s="18" t="s">
        <v>6241</v>
      </c>
      <c r="AC46" s="18" t="s">
        <v>6242</v>
      </c>
      <c r="AD46" s="18" t="s">
        <v>6243</v>
      </c>
      <c r="AE46" s="18" t="s">
        <v>6244</v>
      </c>
      <c r="AF46" s="18" t="s">
        <v>6245</v>
      </c>
      <c r="AG46" s="18" t="s">
        <v>6246</v>
      </c>
      <c r="AH46" s="18" t="s">
        <v>6247</v>
      </c>
      <c r="AI46" s="18" t="s">
        <v>6248</v>
      </c>
      <c r="AJ46" s="18" t="s">
        <v>6249</v>
      </c>
      <c r="AK46" s="18" t="s">
        <v>6249</v>
      </c>
      <c r="AL46" s="18" t="s">
        <v>6250</v>
      </c>
      <c r="AM46" s="18" t="s">
        <v>6251</v>
      </c>
      <c r="AN46" s="18" t="s">
        <v>6252</v>
      </c>
      <c r="AO46" s="18" t="s">
        <v>6253</v>
      </c>
      <c r="AP46" s="18" t="s">
        <v>6254</v>
      </c>
      <c r="AQ46" s="18" t="s">
        <v>6255</v>
      </c>
      <c r="AR46" s="18" t="s">
        <v>6256</v>
      </c>
      <c r="AS46" s="18" t="s">
        <v>6257</v>
      </c>
      <c r="AT46" s="18" t="s">
        <v>6258</v>
      </c>
      <c r="AU46" s="18" t="s">
        <v>6259</v>
      </c>
      <c r="AV46" s="18" t="s">
        <v>6260</v>
      </c>
      <c r="AW46" s="18" t="s">
        <v>6261</v>
      </c>
      <c r="AX46" s="18" t="s">
        <v>6262</v>
      </c>
      <c r="AY46" s="18" t="s">
        <v>6263</v>
      </c>
      <c r="AZ46" s="18" t="s">
        <v>6264</v>
      </c>
      <c r="BA46" s="18" t="s">
        <v>6265</v>
      </c>
      <c r="BB46" s="18" t="s">
        <v>6266</v>
      </c>
      <c r="BC46" s="18" t="s">
        <v>6267</v>
      </c>
      <c r="BD46" s="18" t="s">
        <v>6268</v>
      </c>
      <c r="BE46" s="18" t="s">
        <v>6269</v>
      </c>
      <c r="BF46" s="18" t="s">
        <v>6269</v>
      </c>
      <c r="BG46" s="18" t="s">
        <v>6270</v>
      </c>
      <c r="BH46" s="18" t="s">
        <v>6271</v>
      </c>
      <c r="BI46" s="18" t="s">
        <v>6257</v>
      </c>
      <c r="BJ46" s="18" t="s">
        <v>6249</v>
      </c>
      <c r="BK46" s="18" t="s">
        <v>6257</v>
      </c>
      <c r="BL46" s="18" t="s">
        <v>6272</v>
      </c>
      <c r="BM46" s="18" t="s">
        <v>6273</v>
      </c>
      <c r="BN46" s="18" t="s">
        <v>6274</v>
      </c>
      <c r="BO46" s="18" t="s">
        <v>6275</v>
      </c>
      <c r="BP46" s="18" t="s">
        <v>6218</v>
      </c>
      <c r="BQ46" s="18" t="s">
        <v>6276</v>
      </c>
      <c r="BR46" s="18" t="s">
        <v>6277</v>
      </c>
      <c r="BS46" s="18" t="s">
        <v>6278</v>
      </c>
      <c r="BT46" s="18" t="s">
        <v>6279</v>
      </c>
      <c r="BU46" s="18" t="s">
        <v>6280</v>
      </c>
      <c r="BV46" s="18" t="s">
        <v>6281</v>
      </c>
      <c r="BW46" s="18" t="s">
        <v>6282</v>
      </c>
      <c r="BX46" s="18" t="s">
        <v>6283</v>
      </c>
      <c r="BY46" s="18" t="s">
        <v>6284</v>
      </c>
      <c r="BZ46" s="18" t="s">
        <v>6285</v>
      </c>
      <c r="CA46" s="18"/>
      <c r="CB46" s="18"/>
      <c r="CC46" s="18"/>
      <c r="CD46" s="18"/>
      <c r="CE46" s="18"/>
      <c r="CF46" s="18"/>
      <c r="CG46" s="18"/>
      <c r="CH46" s="18"/>
      <c r="CI46" s="18"/>
      <c r="CJ46" s="18"/>
      <c r="CK46" s="18"/>
      <c r="CL46" s="18"/>
      <c r="CM46" s="18"/>
      <c r="CN46" s="18"/>
      <c r="CO46" s="18"/>
      <c r="CP46" s="18"/>
      <c r="CQ46" s="18"/>
      <c r="CR46" s="18"/>
      <c r="CS46" s="18"/>
      <c r="CT46" s="18"/>
      <c r="CU46" s="18"/>
      <c r="CV46" s="18"/>
      <c r="CW46" s="18"/>
      <c r="CX46" s="18"/>
      <c r="CY46" s="18"/>
      <c r="CZ46" s="18"/>
      <c r="DA46" s="18"/>
      <c r="DB46" s="18"/>
      <c r="DC46" s="18"/>
      <c r="DD46" s="18"/>
      <c r="DE46" s="18"/>
      <c r="DF46" s="18"/>
      <c r="DG46" s="18"/>
      <c r="DH46" s="18"/>
      <c r="DI46" s="18"/>
      <c r="DJ46" s="18"/>
      <c r="DK46" s="18"/>
      <c r="DL46" s="18"/>
      <c r="DM46" s="18"/>
      <c r="DN46" s="18"/>
      <c r="DO46" s="18"/>
      <c r="DP46" s="18"/>
      <c r="DQ46" s="18"/>
      <c r="DR46" s="18"/>
      <c r="DS46" s="18"/>
      <c r="DT46" s="18"/>
      <c r="DU46" s="18"/>
      <c r="DV46" s="18"/>
      <c r="DW46" s="18"/>
      <c r="DX46" s="18"/>
      <c r="DY46" s="18"/>
      <c r="DZ46" s="18"/>
      <c r="EA46" s="18"/>
      <c r="EB46" s="18"/>
      <c r="EC46" s="18"/>
      <c r="ED46" s="18"/>
      <c r="EE46" s="18"/>
      <c r="EF46" s="18"/>
      <c r="EG46" s="18"/>
      <c r="EH46" s="18"/>
      <c r="EI46" s="18"/>
      <c r="EJ46" s="18"/>
      <c r="EK46" s="18"/>
      <c r="EL46" s="18"/>
      <c r="EM46" s="18"/>
      <c r="EN46" s="18"/>
      <c r="EO46" s="18"/>
      <c r="EP46" s="18"/>
      <c r="EQ46" s="18"/>
      <c r="ER46" s="18"/>
      <c r="ES46" s="18"/>
      <c r="ET46" s="18"/>
      <c r="EU46" s="18"/>
      <c r="EV46" s="18"/>
      <c r="EW46" s="18"/>
      <c r="EX46" s="18"/>
      <c r="EY46" s="18"/>
      <c r="EZ46" s="18"/>
      <c r="FA46" s="18"/>
      <c r="FB46" s="18"/>
      <c r="FC46" s="18"/>
      <c r="FD46" s="18"/>
      <c r="FE46" s="18"/>
      <c r="FF46" s="18"/>
      <c r="FG46" s="18"/>
      <c r="FH46" s="18"/>
      <c r="FI46" s="18"/>
      <c r="FJ46" s="18"/>
      <c r="FK46" s="18"/>
      <c r="FL46" s="18"/>
      <c r="FM46" s="18"/>
      <c r="FN46" s="18"/>
      <c r="FO46" s="18"/>
      <c r="FP46" s="18"/>
      <c r="FQ46" s="18"/>
      <c r="FR46" s="18"/>
      <c r="FS46" s="18"/>
      <c r="FT46" s="18"/>
      <c r="FU46" s="18"/>
      <c r="FV46" s="18"/>
      <c r="FW46" s="18"/>
      <c r="FX46" s="18"/>
      <c r="FY46" s="18"/>
      <c r="FZ46" s="18"/>
      <c r="GA46" s="18"/>
      <c r="GB46" s="18"/>
      <c r="GC46" s="18"/>
      <c r="GD46" s="18"/>
      <c r="GE46" s="18"/>
      <c r="GF46" s="18"/>
      <c r="GG46" s="18"/>
      <c r="GH46" s="18"/>
      <c r="GI46" s="18"/>
      <c r="GJ46" s="18"/>
      <c r="GK46" s="18"/>
      <c r="GL46" s="18"/>
      <c r="GM46" s="18"/>
      <c r="GN46" s="18"/>
      <c r="GO46" s="18"/>
      <c r="GP46" s="18"/>
      <c r="GQ46" s="18"/>
      <c r="GR46" s="18"/>
      <c r="GS46" s="18"/>
      <c r="GT46" s="18"/>
      <c r="GU46" s="18"/>
      <c r="GV46" s="18"/>
      <c r="GW46" s="18"/>
      <c r="GX46" s="18"/>
      <c r="GY46" s="18"/>
      <c r="GZ46" s="18"/>
      <c r="HA46" s="18"/>
    </row>
    <row r="47" spans="1:209">
      <c r="A47" s="18" t="s">
        <v>6286</v>
      </c>
      <c r="B47" s="18" t="s">
        <v>6286</v>
      </c>
      <c r="C47" s="18" t="s">
        <v>6286</v>
      </c>
      <c r="D47" s="18" t="s">
        <v>6287</v>
      </c>
      <c r="E47" s="18" t="s">
        <v>6288</v>
      </c>
      <c r="F47" s="18" t="s">
        <v>6289</v>
      </c>
      <c r="G47" s="18" t="s">
        <v>6290</v>
      </c>
      <c r="H47" s="18" t="s">
        <v>6287</v>
      </c>
      <c r="I47" s="18" t="s">
        <v>6291</v>
      </c>
      <c r="J47" s="18" t="s">
        <v>6292</v>
      </c>
      <c r="K47" s="18" t="s">
        <v>6293</v>
      </c>
      <c r="L47" s="18" t="s">
        <v>6288</v>
      </c>
      <c r="M47" s="18" t="s">
        <v>6294</v>
      </c>
      <c r="N47" s="18" t="s">
        <v>6295</v>
      </c>
      <c r="O47" s="18" t="s">
        <v>6296</v>
      </c>
      <c r="P47" s="18" t="s">
        <v>6297</v>
      </c>
      <c r="Q47" s="18" t="s">
        <v>6298</v>
      </c>
      <c r="R47" s="18" t="s">
        <v>6299</v>
      </c>
      <c r="S47" s="18" t="s">
        <v>6300</v>
      </c>
      <c r="T47" s="18" t="s">
        <v>6301</v>
      </c>
      <c r="U47" s="18" t="s">
        <v>6302</v>
      </c>
      <c r="V47" s="18" t="s">
        <v>6303</v>
      </c>
      <c r="W47" s="18" t="s">
        <v>6304</v>
      </c>
      <c r="X47" s="39" t="s">
        <v>6305</v>
      </c>
      <c r="Y47" s="18" t="s">
        <v>6306</v>
      </c>
      <c r="Z47" s="18" t="s">
        <v>6307</v>
      </c>
      <c r="AA47" s="18" t="s">
        <v>6308</v>
      </c>
      <c r="AB47" s="18" t="s">
        <v>6309</v>
      </c>
      <c r="AC47" s="18" t="s">
        <v>6310</v>
      </c>
      <c r="AD47" s="18" t="s">
        <v>6311</v>
      </c>
      <c r="AE47" s="18" t="s">
        <v>6312</v>
      </c>
      <c r="AF47" s="18" t="s">
        <v>6313</v>
      </c>
      <c r="AG47" s="18" t="s">
        <v>6314</v>
      </c>
      <c r="AH47" s="18" t="s">
        <v>6315</v>
      </c>
      <c r="AI47" s="18" t="s">
        <v>6316</v>
      </c>
      <c r="AJ47" s="18" t="s">
        <v>6293</v>
      </c>
      <c r="AK47" s="18" t="s">
        <v>6293</v>
      </c>
      <c r="AL47" s="18" t="s">
        <v>6317</v>
      </c>
      <c r="AM47" s="18" t="s">
        <v>6318</v>
      </c>
      <c r="AN47" s="18" t="s">
        <v>6319</v>
      </c>
      <c r="AO47" s="18" t="s">
        <v>6320</v>
      </c>
      <c r="AP47" s="18" t="s">
        <v>6321</v>
      </c>
      <c r="AQ47" s="18" t="s">
        <v>6322</v>
      </c>
      <c r="AR47" s="18" t="s">
        <v>6323</v>
      </c>
      <c r="AS47" s="18" t="s">
        <v>6324</v>
      </c>
      <c r="AT47" s="18" t="s">
        <v>6325</v>
      </c>
      <c r="AU47" s="18" t="s">
        <v>6326</v>
      </c>
      <c r="AV47" s="18" t="s">
        <v>6327</v>
      </c>
      <c r="AW47" s="18" t="s">
        <v>6328</v>
      </c>
      <c r="AX47" s="18" t="s">
        <v>6329</v>
      </c>
      <c r="AY47" s="18" t="s">
        <v>6330</v>
      </c>
      <c r="AZ47" s="18" t="s">
        <v>6331</v>
      </c>
      <c r="BA47" s="18" t="s">
        <v>6332</v>
      </c>
      <c r="BB47" s="18" t="s">
        <v>6333</v>
      </c>
      <c r="BC47" s="18" t="s">
        <v>6334</v>
      </c>
      <c r="BD47" s="18" t="s">
        <v>6335</v>
      </c>
      <c r="BE47" s="18" t="s">
        <v>6336</v>
      </c>
      <c r="BF47" s="18" t="s">
        <v>6337</v>
      </c>
      <c r="BG47" s="18" t="s">
        <v>6338</v>
      </c>
      <c r="BH47" s="18" t="s">
        <v>6339</v>
      </c>
      <c r="BI47" s="18" t="s">
        <v>6324</v>
      </c>
      <c r="BJ47" s="18" t="s">
        <v>6293</v>
      </c>
      <c r="BK47" s="18" t="s">
        <v>6324</v>
      </c>
      <c r="BL47" s="18" t="s">
        <v>6340</v>
      </c>
      <c r="BM47" s="18" t="s">
        <v>6341</v>
      </c>
      <c r="BN47" s="18" t="s">
        <v>6342</v>
      </c>
      <c r="BO47" s="18" t="s">
        <v>6323</v>
      </c>
      <c r="BP47" s="18" t="s">
        <v>6286</v>
      </c>
      <c r="BQ47" s="18" t="s">
        <v>6343</v>
      </c>
      <c r="BR47" s="18" t="s">
        <v>6344</v>
      </c>
      <c r="BS47" s="18" t="s">
        <v>6345</v>
      </c>
      <c r="BT47" s="18" t="s">
        <v>6346</v>
      </c>
      <c r="BU47" s="18" t="s">
        <v>6320</v>
      </c>
      <c r="BV47" s="18" t="s">
        <v>6347</v>
      </c>
      <c r="BW47" s="18" t="s">
        <v>6348</v>
      </c>
      <c r="BX47" s="18" t="s">
        <v>6349</v>
      </c>
      <c r="BY47" s="18" t="s">
        <v>6350</v>
      </c>
      <c r="BZ47" s="18" t="s">
        <v>6351</v>
      </c>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c r="EX47" s="18"/>
      <c r="EY47" s="18"/>
      <c r="EZ47" s="18"/>
      <c r="FA47" s="18"/>
      <c r="FB47" s="18"/>
      <c r="FC47" s="18"/>
      <c r="FD47" s="18"/>
      <c r="FE47" s="18"/>
      <c r="FF47" s="18"/>
      <c r="FG47" s="18"/>
      <c r="FH47" s="18"/>
      <c r="FI47" s="18"/>
      <c r="FJ47" s="18"/>
      <c r="FK47" s="18"/>
      <c r="FL47" s="18"/>
      <c r="FM47" s="18"/>
      <c r="FN47" s="18"/>
      <c r="FO47" s="18"/>
      <c r="FP47" s="18"/>
      <c r="FQ47" s="18"/>
      <c r="FR47" s="18"/>
      <c r="FS47" s="18"/>
      <c r="FT47" s="18"/>
      <c r="FU47" s="18"/>
      <c r="FV47" s="18"/>
      <c r="FW47" s="18"/>
      <c r="FX47" s="18"/>
      <c r="FY47" s="18"/>
      <c r="FZ47" s="18"/>
      <c r="GA47" s="18"/>
      <c r="GB47" s="18"/>
      <c r="GC47" s="18"/>
      <c r="GD47" s="18"/>
      <c r="GE47" s="18"/>
      <c r="GF47" s="18"/>
      <c r="GG47" s="18"/>
      <c r="GH47" s="18"/>
      <c r="GI47" s="18"/>
      <c r="GJ47" s="18"/>
      <c r="GK47" s="18"/>
      <c r="GL47" s="18"/>
      <c r="GM47" s="18"/>
      <c r="GN47" s="18"/>
      <c r="GO47" s="18"/>
      <c r="GP47" s="18"/>
      <c r="GQ47" s="18"/>
      <c r="GR47" s="18"/>
      <c r="GS47" s="18"/>
      <c r="GT47" s="18"/>
      <c r="GU47" s="18"/>
      <c r="GV47" s="18"/>
      <c r="GW47" s="18"/>
      <c r="GX47" s="18"/>
      <c r="GY47" s="18"/>
      <c r="GZ47" s="18"/>
      <c r="HA47" s="18"/>
    </row>
    <row r="48" spans="1:209">
      <c r="A48" s="18" t="s">
        <v>6352</v>
      </c>
      <c r="B48" s="18" t="s">
        <v>6352</v>
      </c>
      <c r="C48" s="18" t="s">
        <v>6353</v>
      </c>
      <c r="D48" s="18" t="s">
        <v>6354</v>
      </c>
      <c r="E48" s="18" t="s">
        <v>6355</v>
      </c>
      <c r="F48" s="18" t="s">
        <v>6356</v>
      </c>
      <c r="G48" s="18" t="s">
        <v>6357</v>
      </c>
      <c r="H48" s="18" t="s">
        <v>6354</v>
      </c>
      <c r="I48" s="18" t="s">
        <v>6358</v>
      </c>
      <c r="J48" s="18" t="s">
        <v>6359</v>
      </c>
      <c r="K48" s="18" t="s">
        <v>6360</v>
      </c>
      <c r="L48" s="18" t="s">
        <v>6361</v>
      </c>
      <c r="M48" s="18" t="s">
        <v>6362</v>
      </c>
      <c r="N48" s="18" t="s">
        <v>6363</v>
      </c>
      <c r="O48" s="18" t="s">
        <v>6364</v>
      </c>
      <c r="P48" s="18" t="s">
        <v>6365</v>
      </c>
      <c r="Q48" s="18" t="s">
        <v>6366</v>
      </c>
      <c r="R48" s="18" t="s">
        <v>6367</v>
      </c>
      <c r="S48" s="18" t="s">
        <v>6368</v>
      </c>
      <c r="T48" s="18" t="s">
        <v>6369</v>
      </c>
      <c r="U48" s="18" t="s">
        <v>6370</v>
      </c>
      <c r="V48" s="18" t="s">
        <v>6371</v>
      </c>
      <c r="W48" s="18" t="s">
        <v>6372</v>
      </c>
      <c r="X48" s="39" t="s">
        <v>6373</v>
      </c>
      <c r="Y48" s="18" t="s">
        <v>6374</v>
      </c>
      <c r="Z48" s="18" t="s">
        <v>6375</v>
      </c>
      <c r="AA48" s="18" t="s">
        <v>6367</v>
      </c>
      <c r="AB48" s="18" t="s">
        <v>6376</v>
      </c>
      <c r="AC48" s="18" t="s">
        <v>6377</v>
      </c>
      <c r="AD48" s="18" t="s">
        <v>6378</v>
      </c>
      <c r="AE48" s="18" t="s">
        <v>6379</v>
      </c>
      <c r="AF48" s="18" t="s">
        <v>6380</v>
      </c>
      <c r="AG48" s="18" t="s">
        <v>6381</v>
      </c>
      <c r="AH48" s="18" t="s">
        <v>6382</v>
      </c>
      <c r="AI48" s="18" t="s">
        <v>6383</v>
      </c>
      <c r="AJ48" s="18" t="s">
        <v>6360</v>
      </c>
      <c r="AK48" s="18" t="s">
        <v>6360</v>
      </c>
      <c r="AL48" s="18" t="s">
        <v>6384</v>
      </c>
      <c r="AM48" s="18" t="s">
        <v>6385</v>
      </c>
      <c r="AN48" s="18" t="s">
        <v>6386</v>
      </c>
      <c r="AO48" s="18" t="s">
        <v>6387</v>
      </c>
      <c r="AP48" s="18" t="s">
        <v>6388</v>
      </c>
      <c r="AQ48" s="18" t="s">
        <v>6389</v>
      </c>
      <c r="AR48" s="18" t="s">
        <v>6390</v>
      </c>
      <c r="AS48" s="18" t="s">
        <v>6391</v>
      </c>
      <c r="AT48" s="18" t="s">
        <v>6392</v>
      </c>
      <c r="AU48" s="18" t="s">
        <v>6393</v>
      </c>
      <c r="AV48" s="18" t="s">
        <v>6394</v>
      </c>
      <c r="AW48" s="18" t="s">
        <v>6395</v>
      </c>
      <c r="AX48" s="18" t="s">
        <v>6396</v>
      </c>
      <c r="AY48" s="18" t="s">
        <v>6397</v>
      </c>
      <c r="AZ48" s="18" t="s">
        <v>6398</v>
      </c>
      <c r="BA48" s="18" t="s">
        <v>6399</v>
      </c>
      <c r="BB48" s="18" t="s">
        <v>6400</v>
      </c>
      <c r="BC48" s="18" t="s">
        <v>6401</v>
      </c>
      <c r="BD48" s="18" t="s">
        <v>6402</v>
      </c>
      <c r="BE48" s="18" t="s">
        <v>6403</v>
      </c>
      <c r="BF48" s="18" t="s">
        <v>6403</v>
      </c>
      <c r="BG48" s="18" t="s">
        <v>6404</v>
      </c>
      <c r="BH48" s="18" t="s">
        <v>6405</v>
      </c>
      <c r="BI48" s="18" t="s">
        <v>6391</v>
      </c>
      <c r="BJ48" s="18" t="s">
        <v>6360</v>
      </c>
      <c r="BK48" s="18" t="s">
        <v>6391</v>
      </c>
      <c r="BL48" s="18" t="s">
        <v>6406</v>
      </c>
      <c r="BM48" s="18" t="s">
        <v>6407</v>
      </c>
      <c r="BN48" s="18" t="s">
        <v>6408</v>
      </c>
      <c r="BO48" s="18" t="s">
        <v>6409</v>
      </c>
      <c r="BP48" s="18" t="s">
        <v>6352</v>
      </c>
      <c r="BQ48" s="18" t="s">
        <v>6410</v>
      </c>
      <c r="BR48" s="18" t="s">
        <v>6411</v>
      </c>
      <c r="BS48" s="18" t="s">
        <v>6412</v>
      </c>
      <c r="BT48" s="18" t="s">
        <v>6413</v>
      </c>
      <c r="BU48" s="18" t="s">
        <v>6414</v>
      </c>
      <c r="BV48" s="18" t="s">
        <v>6415</v>
      </c>
      <c r="BW48" s="18" t="s">
        <v>6416</v>
      </c>
      <c r="BX48" s="18" t="s">
        <v>6417</v>
      </c>
      <c r="BY48" s="18" t="s">
        <v>6418</v>
      </c>
      <c r="BZ48" s="18" t="s">
        <v>6419</v>
      </c>
      <c r="CA48" s="18"/>
      <c r="CB48" s="18"/>
      <c r="CC48" s="18"/>
      <c r="CD48" s="18"/>
      <c r="CE48" s="18"/>
      <c r="CF48" s="18"/>
      <c r="CG48" s="18"/>
      <c r="CH48" s="18"/>
      <c r="CI48" s="18"/>
      <c r="CJ48" s="18"/>
      <c r="CK48" s="18"/>
      <c r="CL48" s="18"/>
      <c r="CM48" s="18"/>
      <c r="CN48" s="18"/>
      <c r="CO48" s="18"/>
      <c r="CP48" s="18"/>
      <c r="CQ48" s="18"/>
      <c r="CR48" s="18"/>
      <c r="CS48" s="18"/>
      <c r="CT48" s="18"/>
      <c r="CU48" s="18"/>
      <c r="CV48" s="18"/>
      <c r="CW48" s="18"/>
      <c r="CX48" s="18"/>
      <c r="CY48" s="18"/>
      <c r="CZ48" s="18"/>
      <c r="DA48" s="18"/>
      <c r="DB48" s="18"/>
      <c r="DC48" s="18"/>
      <c r="DD48" s="18"/>
      <c r="DE48" s="18"/>
      <c r="DF48" s="18"/>
      <c r="DG48" s="18"/>
      <c r="DH48" s="18"/>
      <c r="DI48" s="18"/>
      <c r="DJ48" s="18"/>
      <c r="DK48" s="18"/>
      <c r="DL48" s="18"/>
      <c r="DM48" s="18"/>
      <c r="DN48" s="18"/>
      <c r="DO48" s="18"/>
      <c r="DP48" s="18"/>
      <c r="DQ48" s="18"/>
      <c r="DR48" s="18"/>
      <c r="DS48" s="18"/>
      <c r="DT48" s="18"/>
      <c r="DU48" s="18"/>
      <c r="DV48" s="18"/>
      <c r="DW48" s="18"/>
      <c r="DX48" s="18"/>
      <c r="DY48" s="18"/>
      <c r="DZ48" s="18"/>
      <c r="EA48" s="18"/>
      <c r="EB48" s="18"/>
      <c r="EC48" s="18"/>
      <c r="ED48" s="18"/>
      <c r="EE48" s="18"/>
      <c r="EF48" s="18"/>
      <c r="EG48" s="18"/>
      <c r="EH48" s="18"/>
      <c r="EI48" s="18"/>
      <c r="EJ48" s="18"/>
      <c r="EK48" s="18"/>
      <c r="EL48" s="18"/>
      <c r="EM48" s="18"/>
      <c r="EN48" s="18"/>
      <c r="EO48" s="18"/>
      <c r="EP48" s="18"/>
      <c r="EQ48" s="18"/>
      <c r="ER48" s="18"/>
      <c r="ES48" s="18"/>
      <c r="ET48" s="18"/>
      <c r="EU48" s="18"/>
      <c r="EV48" s="18"/>
      <c r="EW48" s="18"/>
      <c r="EX48" s="18"/>
      <c r="EY48" s="18"/>
      <c r="EZ48" s="18"/>
      <c r="FA48" s="18"/>
      <c r="FB48" s="18"/>
      <c r="FC48" s="18"/>
      <c r="FD48" s="18"/>
      <c r="FE48" s="18"/>
      <c r="FF48" s="18"/>
      <c r="FG48" s="18"/>
      <c r="FH48" s="18"/>
      <c r="FI48" s="18"/>
      <c r="FJ48" s="18"/>
      <c r="FK48" s="18"/>
      <c r="FL48" s="18"/>
      <c r="FM48" s="18"/>
      <c r="FN48" s="18"/>
      <c r="FO48" s="18"/>
      <c r="FP48" s="18"/>
      <c r="FQ48" s="18"/>
      <c r="FR48" s="18"/>
      <c r="FS48" s="18"/>
      <c r="FT48" s="18"/>
      <c r="FU48" s="18"/>
      <c r="FV48" s="18"/>
      <c r="FW48" s="18"/>
      <c r="FX48" s="18"/>
      <c r="FY48" s="18"/>
      <c r="FZ48" s="18"/>
      <c r="GA48" s="18"/>
      <c r="GB48" s="18"/>
      <c r="GC48" s="18"/>
      <c r="GD48" s="18"/>
      <c r="GE48" s="18"/>
      <c r="GF48" s="18"/>
      <c r="GG48" s="18"/>
      <c r="GH48" s="18"/>
      <c r="GI48" s="18"/>
      <c r="GJ48" s="18"/>
      <c r="GK48" s="18"/>
      <c r="GL48" s="18"/>
      <c r="GM48" s="18"/>
      <c r="GN48" s="18"/>
      <c r="GO48" s="18"/>
      <c r="GP48" s="18"/>
      <c r="GQ48" s="18"/>
      <c r="GR48" s="18"/>
      <c r="GS48" s="18"/>
      <c r="GT48" s="18"/>
      <c r="GU48" s="18"/>
      <c r="GV48" s="18"/>
      <c r="GW48" s="18"/>
      <c r="GX48" s="18"/>
      <c r="GY48" s="18"/>
      <c r="GZ48" s="18"/>
      <c r="HA48" s="18"/>
    </row>
    <row r="49" spans="1:209">
      <c r="A49" s="18" t="s">
        <v>6420</v>
      </c>
      <c r="B49" s="18" t="s">
        <v>6420</v>
      </c>
      <c r="C49" s="18" t="s">
        <v>6420</v>
      </c>
      <c r="D49" s="18" t="s">
        <v>6421</v>
      </c>
      <c r="E49" s="18" t="s">
        <v>6422</v>
      </c>
      <c r="F49" s="18" t="s">
        <v>6423</v>
      </c>
      <c r="G49" s="18" t="s">
        <v>6424</v>
      </c>
      <c r="H49" s="18" t="s">
        <v>6421</v>
      </c>
      <c r="I49" s="18" t="s">
        <v>6425</v>
      </c>
      <c r="J49" s="18" t="s">
        <v>6426</v>
      </c>
      <c r="K49" s="18" t="s">
        <v>6427</v>
      </c>
      <c r="L49" s="18" t="s">
        <v>6422</v>
      </c>
      <c r="M49" s="18" t="s">
        <v>6428</v>
      </c>
      <c r="N49" s="18" t="s">
        <v>6429</v>
      </c>
      <c r="O49" s="18" t="s">
        <v>6430</v>
      </c>
      <c r="P49" s="18" t="s">
        <v>6431</v>
      </c>
      <c r="Q49" s="18" t="s">
        <v>6432</v>
      </c>
      <c r="R49" s="18" t="s">
        <v>6433</v>
      </c>
      <c r="S49" s="18" t="s">
        <v>6434</v>
      </c>
      <c r="T49" s="18" t="s">
        <v>6435</v>
      </c>
      <c r="U49" s="18" t="s">
        <v>6436</v>
      </c>
      <c r="V49" s="18" t="s">
        <v>6437</v>
      </c>
      <c r="W49" s="18" t="s">
        <v>6438</v>
      </c>
      <c r="X49" s="39" t="s">
        <v>6439</v>
      </c>
      <c r="Y49" s="18" t="s">
        <v>6440</v>
      </c>
      <c r="Z49" s="18" t="s">
        <v>6441</v>
      </c>
      <c r="AA49" s="18" t="s">
        <v>6442</v>
      </c>
      <c r="AB49" s="18" t="s">
        <v>6443</v>
      </c>
      <c r="AC49" s="18" t="s">
        <v>6444</v>
      </c>
      <c r="AD49" s="18" t="s">
        <v>6445</v>
      </c>
      <c r="AE49" s="18" t="s">
        <v>6446</v>
      </c>
      <c r="AF49" s="18" t="s">
        <v>6447</v>
      </c>
      <c r="AG49" s="18" t="s">
        <v>6448</v>
      </c>
      <c r="AH49" s="18" t="s">
        <v>6449</v>
      </c>
      <c r="AI49" s="18" t="s">
        <v>6450</v>
      </c>
      <c r="AJ49" s="18" t="s">
        <v>6427</v>
      </c>
      <c r="AK49" s="18" t="s">
        <v>6427</v>
      </c>
      <c r="AL49" s="18" t="s">
        <v>6451</v>
      </c>
      <c r="AM49" s="18" t="s">
        <v>6452</v>
      </c>
      <c r="AN49" s="18" t="s">
        <v>6453</v>
      </c>
      <c r="AO49" s="18" t="s">
        <v>6454</v>
      </c>
      <c r="AP49" s="18" t="s">
        <v>6455</v>
      </c>
      <c r="AQ49" s="18" t="s">
        <v>6456</v>
      </c>
      <c r="AR49" s="18" t="s">
        <v>6457</v>
      </c>
      <c r="AS49" s="18" t="s">
        <v>6458</v>
      </c>
      <c r="AT49" s="18" t="s">
        <v>5311</v>
      </c>
      <c r="AU49" s="18" t="s">
        <v>6459</v>
      </c>
      <c r="AV49" s="18" t="s">
        <v>6460</v>
      </c>
      <c r="AW49" s="18" t="s">
        <v>6461</v>
      </c>
      <c r="AX49" s="18" t="s">
        <v>6462</v>
      </c>
      <c r="AY49" s="18" t="s">
        <v>6463</v>
      </c>
      <c r="AZ49" s="18" t="s">
        <v>6464</v>
      </c>
      <c r="BA49" s="18" t="s">
        <v>6465</v>
      </c>
      <c r="BB49" s="18" t="s">
        <v>6466</v>
      </c>
      <c r="BC49" s="18" t="s">
        <v>6467</v>
      </c>
      <c r="BD49" s="18" t="s">
        <v>6468</v>
      </c>
      <c r="BE49" s="18" t="s">
        <v>6469</v>
      </c>
      <c r="BF49" s="18" t="s">
        <v>6470</v>
      </c>
      <c r="BG49" s="18" t="s">
        <v>6471</v>
      </c>
      <c r="BH49" s="18" t="s">
        <v>6472</v>
      </c>
      <c r="BI49" s="18" t="s">
        <v>6458</v>
      </c>
      <c r="BJ49" s="18" t="s">
        <v>6427</v>
      </c>
      <c r="BK49" s="18" t="s">
        <v>6458</v>
      </c>
      <c r="BL49" s="18" t="s">
        <v>6473</v>
      </c>
      <c r="BM49" s="18" t="s">
        <v>6474</v>
      </c>
      <c r="BN49" s="18" t="s">
        <v>6475</v>
      </c>
      <c r="BO49" s="18" t="s">
        <v>6476</v>
      </c>
      <c r="BP49" s="18" t="s">
        <v>6420</v>
      </c>
      <c r="BQ49" s="18" t="s">
        <v>6477</v>
      </c>
      <c r="BR49" s="18" t="s">
        <v>6478</v>
      </c>
      <c r="BS49" s="18" t="s">
        <v>6479</v>
      </c>
      <c r="BT49" s="18" t="s">
        <v>6480</v>
      </c>
      <c r="BU49" s="18" t="s">
        <v>6481</v>
      </c>
      <c r="BV49" s="18" t="s">
        <v>6482</v>
      </c>
      <c r="BW49" s="18" t="s">
        <v>6483</v>
      </c>
      <c r="BX49" s="18" t="s">
        <v>6484</v>
      </c>
      <c r="BY49" s="18" t="s">
        <v>6485</v>
      </c>
      <c r="BZ49" s="18" t="s">
        <v>6486</v>
      </c>
      <c r="CA49" s="18"/>
      <c r="CB49" s="18"/>
      <c r="CC49" s="18"/>
      <c r="CD49" s="18"/>
      <c r="CE49" s="18"/>
      <c r="CF49" s="18"/>
      <c r="CG49" s="18"/>
      <c r="CH49" s="18"/>
      <c r="CI49" s="18"/>
      <c r="CJ49" s="18"/>
      <c r="CK49" s="18"/>
      <c r="CL49" s="18"/>
      <c r="CM49" s="18"/>
      <c r="CN49" s="18"/>
      <c r="CO49" s="18"/>
      <c r="CP49" s="18"/>
      <c r="CQ49" s="18"/>
      <c r="CR49" s="18"/>
      <c r="CS49" s="18"/>
      <c r="CT49" s="18"/>
      <c r="CU49" s="18"/>
      <c r="CV49" s="18"/>
      <c r="CW49" s="18"/>
      <c r="CX49" s="18"/>
      <c r="CY49" s="18"/>
      <c r="CZ49" s="18"/>
      <c r="DA49" s="18"/>
      <c r="DB49" s="18"/>
      <c r="DC49" s="18"/>
      <c r="DD49" s="18"/>
      <c r="DE49" s="18"/>
      <c r="DF49" s="18"/>
      <c r="DG49" s="18"/>
      <c r="DH49" s="18"/>
      <c r="DI49" s="18"/>
      <c r="DJ49" s="18"/>
      <c r="DK49" s="18"/>
      <c r="DL49" s="18"/>
      <c r="DM49" s="18"/>
      <c r="DN49" s="18"/>
      <c r="DO49" s="18"/>
      <c r="DP49" s="18"/>
      <c r="DQ49" s="18"/>
      <c r="DR49" s="18"/>
      <c r="DS49" s="18"/>
      <c r="DT49" s="18"/>
      <c r="DU49" s="18"/>
      <c r="DV49" s="18"/>
      <c r="DW49" s="18"/>
      <c r="DX49" s="18"/>
      <c r="DY49" s="18"/>
      <c r="DZ49" s="18"/>
      <c r="EA49" s="18"/>
      <c r="EB49" s="18"/>
      <c r="EC49" s="18"/>
      <c r="ED49" s="18"/>
      <c r="EE49" s="18"/>
      <c r="EF49" s="18"/>
      <c r="EG49" s="18"/>
      <c r="EH49" s="18"/>
      <c r="EI49" s="18"/>
      <c r="EJ49" s="18"/>
      <c r="EK49" s="18"/>
      <c r="EL49" s="18"/>
      <c r="EM49" s="18"/>
      <c r="EN49" s="18"/>
      <c r="EO49" s="18"/>
      <c r="EP49" s="18"/>
      <c r="EQ49" s="18"/>
      <c r="ER49" s="18"/>
      <c r="ES49" s="18"/>
      <c r="ET49" s="18"/>
      <c r="EU49" s="18"/>
      <c r="EV49" s="18"/>
      <c r="EW49" s="18"/>
      <c r="EX49" s="18"/>
      <c r="EY49" s="18"/>
      <c r="EZ49" s="18"/>
      <c r="FA49" s="18"/>
      <c r="FB49" s="18"/>
      <c r="FC49" s="18"/>
      <c r="FD49" s="18"/>
      <c r="FE49" s="18"/>
      <c r="FF49" s="18"/>
      <c r="FG49" s="18"/>
      <c r="FH49" s="18"/>
      <c r="FI49" s="18"/>
      <c r="FJ49" s="18"/>
      <c r="FK49" s="18"/>
      <c r="FL49" s="18"/>
      <c r="FM49" s="18"/>
      <c r="FN49" s="18"/>
      <c r="FO49" s="18"/>
      <c r="FP49" s="18"/>
      <c r="FQ49" s="18"/>
      <c r="FR49" s="18"/>
      <c r="FS49" s="18"/>
      <c r="FT49" s="18"/>
      <c r="FU49" s="18"/>
      <c r="FV49" s="18"/>
      <c r="FW49" s="18"/>
      <c r="FX49" s="18"/>
      <c r="FY49" s="18"/>
      <c r="FZ49" s="18"/>
      <c r="GA49" s="18"/>
      <c r="GB49" s="18"/>
      <c r="GC49" s="18"/>
      <c r="GD49" s="18"/>
      <c r="GE49" s="18"/>
      <c r="GF49" s="18"/>
      <c r="GG49" s="18"/>
      <c r="GH49" s="18"/>
      <c r="GI49" s="18"/>
      <c r="GJ49" s="18"/>
      <c r="GK49" s="18"/>
      <c r="GL49" s="18"/>
      <c r="GM49" s="18"/>
      <c r="GN49" s="18"/>
      <c r="GO49" s="18"/>
      <c r="GP49" s="18"/>
      <c r="GQ49" s="18"/>
      <c r="GR49" s="18"/>
      <c r="GS49" s="18"/>
      <c r="GT49" s="18"/>
      <c r="GU49" s="18"/>
      <c r="GV49" s="18"/>
      <c r="GW49" s="18"/>
      <c r="GX49" s="18"/>
      <c r="GY49" s="18"/>
      <c r="GZ49" s="18"/>
      <c r="HA49" s="18"/>
    </row>
    <row r="50" spans="1:209">
      <c r="A50" s="18" t="s">
        <v>6487</v>
      </c>
      <c r="B50" s="18" t="s">
        <v>6487</v>
      </c>
      <c r="C50" s="18" t="s">
        <v>6487</v>
      </c>
      <c r="D50" s="18" t="s">
        <v>6488</v>
      </c>
      <c r="E50" s="18" t="s">
        <v>6489</v>
      </c>
      <c r="F50" s="18" t="s">
        <v>6490</v>
      </c>
      <c r="G50" s="18" t="s">
        <v>6491</v>
      </c>
      <c r="H50" s="18" t="s">
        <v>6488</v>
      </c>
      <c r="I50" s="18" t="s">
        <v>6492</v>
      </c>
      <c r="J50" s="18" t="s">
        <v>6493</v>
      </c>
      <c r="K50" s="18" t="s">
        <v>6494</v>
      </c>
      <c r="L50" s="18" t="s">
        <v>6489</v>
      </c>
      <c r="M50" s="18" t="s">
        <v>6495</v>
      </c>
      <c r="N50" s="18" t="s">
        <v>6496</v>
      </c>
      <c r="O50" s="18" t="s">
        <v>6497</v>
      </c>
      <c r="P50" s="18" t="s">
        <v>6498</v>
      </c>
      <c r="Q50" s="18" t="s">
        <v>6499</v>
      </c>
      <c r="R50" s="18" t="s">
        <v>6500</v>
      </c>
      <c r="S50" s="18" t="s">
        <v>6501</v>
      </c>
      <c r="T50" s="18" t="s">
        <v>6502</v>
      </c>
      <c r="U50" s="18" t="s">
        <v>6503</v>
      </c>
      <c r="V50" s="18" t="s">
        <v>6504</v>
      </c>
      <c r="W50" s="18" t="s">
        <v>6505</v>
      </c>
      <c r="X50" s="39" t="s">
        <v>6506</v>
      </c>
      <c r="Y50" s="18" t="s">
        <v>6507</v>
      </c>
      <c r="Z50" s="18" t="s">
        <v>6508</v>
      </c>
      <c r="AA50" s="18" t="s">
        <v>6509</v>
      </c>
      <c r="AB50" s="18" t="s">
        <v>6510</v>
      </c>
      <c r="AC50" s="18" t="s">
        <v>6511</v>
      </c>
      <c r="AD50" s="18" t="s">
        <v>6512</v>
      </c>
      <c r="AE50" s="18" t="s">
        <v>6513</v>
      </c>
      <c r="AF50" s="18" t="s">
        <v>6514</v>
      </c>
      <c r="AG50" s="18" t="s">
        <v>6515</v>
      </c>
      <c r="AH50" s="18" t="s">
        <v>6516</v>
      </c>
      <c r="AI50" s="18" t="s">
        <v>6517</v>
      </c>
      <c r="AJ50" s="18" t="s">
        <v>6518</v>
      </c>
      <c r="AK50" s="18" t="s">
        <v>6518</v>
      </c>
      <c r="AL50" s="18" t="s">
        <v>6519</v>
      </c>
      <c r="AM50" s="18" t="s">
        <v>6520</v>
      </c>
      <c r="AN50" s="18" t="s">
        <v>6521</v>
      </c>
      <c r="AO50" s="18" t="s">
        <v>6522</v>
      </c>
      <c r="AP50" s="18" t="s">
        <v>6523</v>
      </c>
      <c r="AQ50" s="18" t="s">
        <v>6524</v>
      </c>
      <c r="AR50" s="18" t="s">
        <v>6525</v>
      </c>
      <c r="AS50" s="18" t="s">
        <v>6526</v>
      </c>
      <c r="AT50" s="18" t="s">
        <v>4760</v>
      </c>
      <c r="AU50" s="18" t="s">
        <v>6527</v>
      </c>
      <c r="AV50" s="18" t="s">
        <v>6528</v>
      </c>
      <c r="AW50" s="18" t="s">
        <v>6529</v>
      </c>
      <c r="AX50" s="18" t="s">
        <v>6530</v>
      </c>
      <c r="AY50" s="18" t="s">
        <v>6531</v>
      </c>
      <c r="AZ50" s="18" t="s">
        <v>6532</v>
      </c>
      <c r="BA50" s="18" t="s">
        <v>6533</v>
      </c>
      <c r="BB50" s="18" t="s">
        <v>6534</v>
      </c>
      <c r="BC50" s="18" t="s">
        <v>6535</v>
      </c>
      <c r="BD50" s="18" t="s">
        <v>6536</v>
      </c>
      <c r="BE50" s="18" t="s">
        <v>6537</v>
      </c>
      <c r="BF50" s="18" t="s">
        <v>6538</v>
      </c>
      <c r="BG50" s="18" t="s">
        <v>6539</v>
      </c>
      <c r="BH50" s="18" t="s">
        <v>6540</v>
      </c>
      <c r="BI50" s="18" t="s">
        <v>6526</v>
      </c>
      <c r="BJ50" s="18" t="s">
        <v>6518</v>
      </c>
      <c r="BK50" s="18" t="s">
        <v>6526</v>
      </c>
      <c r="BL50" s="18" t="s">
        <v>6541</v>
      </c>
      <c r="BM50" s="18" t="s">
        <v>6542</v>
      </c>
      <c r="BN50" s="18" t="s">
        <v>6543</v>
      </c>
      <c r="BO50" s="18" t="s">
        <v>6544</v>
      </c>
      <c r="BP50" s="18" t="s">
        <v>6487</v>
      </c>
      <c r="BQ50" s="18" t="s">
        <v>6545</v>
      </c>
      <c r="BR50" s="18" t="s">
        <v>6546</v>
      </c>
      <c r="BS50" s="18" t="s">
        <v>6547</v>
      </c>
      <c r="BT50" s="18" t="s">
        <v>6548</v>
      </c>
      <c r="BU50" s="18" t="s">
        <v>6549</v>
      </c>
      <c r="BV50" s="18" t="s">
        <v>6550</v>
      </c>
      <c r="BW50" s="18" t="s">
        <v>6551</v>
      </c>
      <c r="BX50" s="18" t="s">
        <v>6552</v>
      </c>
      <c r="BY50" s="18" t="s">
        <v>6553</v>
      </c>
      <c r="BZ50" s="18" t="s">
        <v>6554</v>
      </c>
      <c r="CA50" s="18"/>
      <c r="CB50" s="18"/>
      <c r="CC50" s="18"/>
      <c r="CD50" s="18"/>
      <c r="CE50" s="18"/>
      <c r="CF50" s="18"/>
      <c r="CG50" s="18"/>
      <c r="CH50" s="18"/>
      <c r="CI50" s="18"/>
      <c r="CJ50" s="18"/>
      <c r="CK50" s="18"/>
      <c r="CL50" s="18"/>
      <c r="CM50" s="18"/>
      <c r="CN50" s="18"/>
      <c r="CO50" s="18"/>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c r="GV50" s="18"/>
      <c r="GW50" s="18"/>
      <c r="GX50" s="18"/>
      <c r="GY50" s="18"/>
      <c r="GZ50" s="18"/>
      <c r="HA50" s="18"/>
    </row>
    <row r="51" spans="1:209">
      <c r="A51" s="18" t="s">
        <v>6555</v>
      </c>
      <c r="B51" s="18" t="s">
        <v>6555</v>
      </c>
      <c r="C51" s="18" t="s">
        <v>6555</v>
      </c>
      <c r="D51" s="18" t="s">
        <v>6556</v>
      </c>
      <c r="E51" s="18" t="s">
        <v>6557</v>
      </c>
      <c r="F51" s="18" t="s">
        <v>6558</v>
      </c>
      <c r="G51" s="18" t="s">
        <v>6559</v>
      </c>
      <c r="H51" s="18" t="s">
        <v>6556</v>
      </c>
      <c r="I51" s="18" t="s">
        <v>6560</v>
      </c>
      <c r="J51" s="18" t="s">
        <v>6561</v>
      </c>
      <c r="K51" s="18" t="s">
        <v>6562</v>
      </c>
      <c r="L51" s="18" t="s">
        <v>6557</v>
      </c>
      <c r="M51" s="18" t="s">
        <v>6563</v>
      </c>
      <c r="N51" s="18" t="s">
        <v>6564</v>
      </c>
      <c r="O51" s="18" t="s">
        <v>6565</v>
      </c>
      <c r="P51" s="18" t="s">
        <v>6566</v>
      </c>
      <c r="Q51" s="18" t="s">
        <v>6567</v>
      </c>
      <c r="R51" s="18" t="s">
        <v>6568</v>
      </c>
      <c r="S51" s="18" t="s">
        <v>6569</v>
      </c>
      <c r="T51" s="18" t="s">
        <v>6570</v>
      </c>
      <c r="U51" s="18" t="s">
        <v>6571</v>
      </c>
      <c r="V51" s="18" t="s">
        <v>6572</v>
      </c>
      <c r="W51" s="18" t="s">
        <v>6573</v>
      </c>
      <c r="X51" s="39" t="s">
        <v>6574</v>
      </c>
      <c r="Y51" s="18" t="s">
        <v>6575</v>
      </c>
      <c r="Z51" s="18" t="s">
        <v>6576</v>
      </c>
      <c r="AA51" s="18" t="s">
        <v>6577</v>
      </c>
      <c r="AB51" s="18" t="s">
        <v>6578</v>
      </c>
      <c r="AC51" s="18" t="s">
        <v>6579</v>
      </c>
      <c r="AD51" s="18" t="s">
        <v>6580</v>
      </c>
      <c r="AE51" s="18" t="s">
        <v>6562</v>
      </c>
      <c r="AF51" s="18" t="s">
        <v>6581</v>
      </c>
      <c r="AG51" s="18" t="s">
        <v>6582</v>
      </c>
      <c r="AH51" s="18" t="s">
        <v>6583</v>
      </c>
      <c r="AI51" s="18" t="s">
        <v>6584</v>
      </c>
      <c r="AJ51" s="18" t="s">
        <v>6585</v>
      </c>
      <c r="AK51" s="18" t="s">
        <v>6585</v>
      </c>
      <c r="AL51" s="18" t="s">
        <v>6586</v>
      </c>
      <c r="AM51" s="18" t="s">
        <v>6587</v>
      </c>
      <c r="AN51" s="18" t="s">
        <v>6588</v>
      </c>
      <c r="AO51" s="18" t="s">
        <v>6589</v>
      </c>
      <c r="AP51" s="18" t="s">
        <v>6590</v>
      </c>
      <c r="AQ51" s="18" t="s">
        <v>6591</v>
      </c>
      <c r="AR51" s="18" t="s">
        <v>6592</v>
      </c>
      <c r="AS51" s="18" t="s">
        <v>6593</v>
      </c>
      <c r="AT51" s="18" t="s">
        <v>6594</v>
      </c>
      <c r="AU51" s="18" t="s">
        <v>6595</v>
      </c>
      <c r="AV51" s="18" t="s">
        <v>6596</v>
      </c>
      <c r="AW51" s="18" t="s">
        <v>6597</v>
      </c>
      <c r="AX51" s="18" t="s">
        <v>6598</v>
      </c>
      <c r="AY51" s="18" t="s">
        <v>6599</v>
      </c>
      <c r="AZ51" s="18" t="s">
        <v>6600</v>
      </c>
      <c r="BA51" s="18" t="s">
        <v>6601</v>
      </c>
      <c r="BB51" s="18" t="s">
        <v>6602</v>
      </c>
      <c r="BC51" s="18" t="s">
        <v>6603</v>
      </c>
      <c r="BD51" s="18" t="s">
        <v>6604</v>
      </c>
      <c r="BE51" s="18" t="s">
        <v>6605</v>
      </c>
      <c r="BF51" s="18" t="s">
        <v>6606</v>
      </c>
      <c r="BG51" s="18" t="s">
        <v>6607</v>
      </c>
      <c r="BH51" s="18" t="s">
        <v>6608</v>
      </c>
      <c r="BI51" s="18" t="s">
        <v>6593</v>
      </c>
      <c r="BJ51" s="18" t="s">
        <v>6585</v>
      </c>
      <c r="BK51" s="18" t="s">
        <v>6593</v>
      </c>
      <c r="BL51" s="18" t="s">
        <v>6609</v>
      </c>
      <c r="BM51" s="18" t="s">
        <v>6610</v>
      </c>
      <c r="BN51" s="18" t="s">
        <v>6611</v>
      </c>
      <c r="BO51" s="18" t="s">
        <v>6612</v>
      </c>
      <c r="BP51" s="18" t="s">
        <v>6555</v>
      </c>
      <c r="BQ51" s="18" t="s">
        <v>6613</v>
      </c>
      <c r="BR51" s="18" t="s">
        <v>6614</v>
      </c>
      <c r="BS51" s="18" t="s">
        <v>6615</v>
      </c>
      <c r="BT51" s="18" t="s">
        <v>6616</v>
      </c>
      <c r="BU51" s="18" t="s">
        <v>6617</v>
      </c>
      <c r="BV51" s="18" t="s">
        <v>6618</v>
      </c>
      <c r="BW51" s="18" t="s">
        <v>6619</v>
      </c>
      <c r="BX51" s="18" t="s">
        <v>6620</v>
      </c>
      <c r="BY51" s="18" t="s">
        <v>6621</v>
      </c>
      <c r="BZ51" s="18" t="s">
        <v>6622</v>
      </c>
      <c r="CA51" s="18"/>
      <c r="CB51" s="18"/>
      <c r="CC51" s="18"/>
      <c r="CD51" s="18"/>
      <c r="CE51" s="18"/>
      <c r="CF51" s="18"/>
      <c r="CG51" s="18"/>
      <c r="CH51" s="18"/>
      <c r="CI51" s="18"/>
      <c r="CJ51" s="18"/>
      <c r="CK51" s="18"/>
      <c r="CL51" s="18"/>
      <c r="CM51" s="18"/>
      <c r="CN51" s="18"/>
      <c r="CO51" s="18"/>
      <c r="CP51" s="18"/>
      <c r="CQ51" s="18"/>
      <c r="CR51" s="18"/>
      <c r="CS51" s="18"/>
      <c r="CT51" s="18"/>
      <c r="CU51" s="18"/>
      <c r="CV51" s="18"/>
      <c r="CW51" s="18"/>
      <c r="CX51" s="18"/>
      <c r="CY51" s="18"/>
      <c r="CZ51" s="18"/>
      <c r="DA51" s="18"/>
      <c r="DB51" s="18"/>
      <c r="DC51" s="18"/>
      <c r="DD51" s="18"/>
      <c r="DE51" s="18"/>
      <c r="DF51" s="18"/>
      <c r="DG51" s="18"/>
      <c r="DH51" s="18"/>
      <c r="DI51" s="18"/>
      <c r="DJ51" s="18"/>
      <c r="DK51" s="18"/>
      <c r="DL51" s="18"/>
      <c r="DM51" s="18"/>
      <c r="DN51" s="18"/>
      <c r="DO51" s="18"/>
      <c r="DP51" s="18"/>
      <c r="DQ51" s="18"/>
      <c r="DR51" s="18"/>
      <c r="DS51" s="18"/>
      <c r="DT51" s="18"/>
      <c r="DU51" s="18"/>
      <c r="DV51" s="18"/>
      <c r="DW51" s="18"/>
      <c r="DX51" s="18"/>
      <c r="DY51" s="18"/>
      <c r="DZ51" s="18"/>
      <c r="EA51" s="18"/>
      <c r="EB51" s="18"/>
      <c r="EC51" s="18"/>
      <c r="ED51" s="18"/>
      <c r="EE51" s="18"/>
      <c r="EF51" s="18"/>
      <c r="EG51" s="18"/>
      <c r="EH51" s="18"/>
      <c r="EI51" s="18"/>
      <c r="EJ51" s="18"/>
      <c r="EK51" s="18"/>
      <c r="EL51" s="18"/>
      <c r="EM51" s="18"/>
      <c r="EN51" s="18"/>
      <c r="EO51" s="18"/>
      <c r="EP51" s="18"/>
      <c r="EQ51" s="18"/>
      <c r="ER51" s="18"/>
      <c r="ES51" s="18"/>
      <c r="ET51" s="18"/>
      <c r="EU51" s="18"/>
      <c r="EV51" s="18"/>
      <c r="EW51" s="18"/>
      <c r="EX51" s="18"/>
      <c r="EY51" s="18"/>
      <c r="EZ51" s="18"/>
      <c r="FA51" s="18"/>
      <c r="FB51" s="18"/>
      <c r="FC51" s="18"/>
      <c r="FD51" s="18"/>
      <c r="FE51" s="18"/>
      <c r="FF51" s="18"/>
      <c r="FG51" s="18"/>
      <c r="FH51" s="18"/>
      <c r="FI51" s="18"/>
      <c r="FJ51" s="18"/>
      <c r="FK51" s="18"/>
      <c r="FL51" s="18"/>
      <c r="FM51" s="18"/>
      <c r="FN51" s="18"/>
      <c r="FO51" s="18"/>
      <c r="FP51" s="18"/>
      <c r="FQ51" s="18"/>
      <c r="FR51" s="18"/>
      <c r="FS51" s="18"/>
      <c r="FT51" s="18"/>
      <c r="FU51" s="18"/>
      <c r="FV51" s="18"/>
      <c r="FW51" s="18"/>
      <c r="FX51" s="18"/>
      <c r="FY51" s="18"/>
      <c r="FZ51" s="18"/>
      <c r="GA51" s="18"/>
      <c r="GB51" s="18"/>
      <c r="GC51" s="18"/>
      <c r="GD51" s="18"/>
      <c r="GE51" s="18"/>
      <c r="GF51" s="18"/>
      <c r="GG51" s="18"/>
      <c r="GH51" s="18"/>
      <c r="GI51" s="18"/>
      <c r="GJ51" s="18"/>
      <c r="GK51" s="18"/>
      <c r="GL51" s="18"/>
      <c r="GM51" s="18"/>
      <c r="GN51" s="18"/>
      <c r="GO51" s="18"/>
      <c r="GP51" s="18"/>
      <c r="GQ51" s="18"/>
      <c r="GR51" s="18"/>
      <c r="GS51" s="18"/>
      <c r="GT51" s="18"/>
      <c r="GU51" s="18"/>
      <c r="GV51" s="18"/>
      <c r="GW51" s="18"/>
      <c r="GX51" s="18"/>
      <c r="GY51" s="18"/>
      <c r="GZ51" s="18"/>
      <c r="HA51" s="18"/>
    </row>
    <row r="52" spans="1:209">
      <c r="A52" s="18" t="s">
        <v>6623</v>
      </c>
      <c r="B52" s="18" t="s">
        <v>6623</v>
      </c>
      <c r="C52" s="18" t="s">
        <v>6623</v>
      </c>
      <c r="D52" s="18" t="s">
        <v>6624</v>
      </c>
      <c r="E52" s="18" t="s">
        <v>6625</v>
      </c>
      <c r="F52" s="18" t="s">
        <v>6626</v>
      </c>
      <c r="G52" s="18" t="s">
        <v>6627</v>
      </c>
      <c r="H52" s="18" t="s">
        <v>6624</v>
      </c>
      <c r="I52" s="18" t="s">
        <v>6628</v>
      </c>
      <c r="J52" s="18" t="s">
        <v>6629</v>
      </c>
      <c r="K52" s="18" t="s">
        <v>6630</v>
      </c>
      <c r="L52" s="18" t="s">
        <v>6631</v>
      </c>
      <c r="M52" s="18" t="s">
        <v>6632</v>
      </c>
      <c r="N52" s="18" t="s">
        <v>6633</v>
      </c>
      <c r="O52" s="18" t="s">
        <v>6634</v>
      </c>
      <c r="P52" s="18" t="s">
        <v>6635</v>
      </c>
      <c r="Q52" s="18" t="s">
        <v>6636</v>
      </c>
      <c r="R52" s="18" t="s">
        <v>6637</v>
      </c>
      <c r="S52" s="18" t="s">
        <v>6638</v>
      </c>
      <c r="T52" s="18" t="s">
        <v>6639</v>
      </c>
      <c r="U52" s="18" t="s">
        <v>6640</v>
      </c>
      <c r="V52" s="18" t="s">
        <v>6641</v>
      </c>
      <c r="W52" s="18" t="s">
        <v>6642</v>
      </c>
      <c r="X52" s="39" t="s">
        <v>6643</v>
      </c>
      <c r="Y52" s="18" t="s">
        <v>6644</v>
      </c>
      <c r="Z52" s="18" t="s">
        <v>6645</v>
      </c>
      <c r="AA52" s="18" t="s">
        <v>6646</v>
      </c>
      <c r="AB52" s="18" t="s">
        <v>6647</v>
      </c>
      <c r="AC52" s="18" t="s">
        <v>6648</v>
      </c>
      <c r="AD52" s="18" t="s">
        <v>6649</v>
      </c>
      <c r="AE52" s="18" t="s">
        <v>6630</v>
      </c>
      <c r="AF52" s="18" t="s">
        <v>6650</v>
      </c>
      <c r="AG52" s="18" t="s">
        <v>6651</v>
      </c>
      <c r="AH52" s="18" t="s">
        <v>6652</v>
      </c>
      <c r="AI52" s="18" t="s">
        <v>6653</v>
      </c>
      <c r="AJ52" s="18" t="s">
        <v>6654</v>
      </c>
      <c r="AK52" s="18" t="s">
        <v>6654</v>
      </c>
      <c r="AL52" s="18" t="s">
        <v>6655</v>
      </c>
      <c r="AM52" s="18" t="s">
        <v>6656</v>
      </c>
      <c r="AN52" s="18" t="s">
        <v>6657</v>
      </c>
      <c r="AO52" s="18" t="s">
        <v>6658</v>
      </c>
      <c r="AP52" s="18" t="s">
        <v>6659</v>
      </c>
      <c r="AQ52" s="18" t="s">
        <v>6660</v>
      </c>
      <c r="AR52" s="18" t="s">
        <v>6661</v>
      </c>
      <c r="AS52" s="18" t="s">
        <v>6662</v>
      </c>
      <c r="AT52" s="18" t="s">
        <v>6663</v>
      </c>
      <c r="AU52" s="18" t="s">
        <v>6664</v>
      </c>
      <c r="AV52" s="18" t="s">
        <v>6665</v>
      </c>
      <c r="AW52" s="18" t="s">
        <v>6666</v>
      </c>
      <c r="AX52" s="18" t="s">
        <v>6667</v>
      </c>
      <c r="AY52" s="18" t="s">
        <v>6668</v>
      </c>
      <c r="AZ52" s="18" t="s">
        <v>6669</v>
      </c>
      <c r="BA52" s="18" t="s">
        <v>6670</v>
      </c>
      <c r="BB52" s="18" t="s">
        <v>6671</v>
      </c>
      <c r="BC52" s="18" t="s">
        <v>6672</v>
      </c>
      <c r="BD52" s="18" t="s">
        <v>6673</v>
      </c>
      <c r="BE52" s="18" t="s">
        <v>6674</v>
      </c>
      <c r="BF52" s="18" t="s">
        <v>6675</v>
      </c>
      <c r="BG52" s="18" t="s">
        <v>6676</v>
      </c>
      <c r="BH52" s="18" t="s">
        <v>6677</v>
      </c>
      <c r="BI52" s="18" t="s">
        <v>6662</v>
      </c>
      <c r="BJ52" s="18" t="s">
        <v>6654</v>
      </c>
      <c r="BK52" s="18" t="s">
        <v>6662</v>
      </c>
      <c r="BL52" s="18" t="s">
        <v>6678</v>
      </c>
      <c r="BM52" s="18" t="s">
        <v>6679</v>
      </c>
      <c r="BN52" s="18" t="s">
        <v>6680</v>
      </c>
      <c r="BO52" s="18" t="s">
        <v>6681</v>
      </c>
      <c r="BP52" s="18" t="s">
        <v>6623</v>
      </c>
      <c r="BQ52" s="18" t="s">
        <v>6682</v>
      </c>
      <c r="BR52" s="18" t="s">
        <v>6683</v>
      </c>
      <c r="BS52" s="18" t="s">
        <v>6684</v>
      </c>
      <c r="BT52" s="18" t="s">
        <v>6685</v>
      </c>
      <c r="BU52" s="18" t="s">
        <v>6686</v>
      </c>
      <c r="BV52" s="18" t="s">
        <v>6687</v>
      </c>
      <c r="BW52" s="18" t="s">
        <v>6688</v>
      </c>
      <c r="BX52" s="18" t="s">
        <v>6689</v>
      </c>
      <c r="BY52" s="18" t="s">
        <v>6690</v>
      </c>
      <c r="BZ52" s="18" t="s">
        <v>6691</v>
      </c>
      <c r="CA52" s="18"/>
      <c r="CB52" s="18"/>
      <c r="CC52" s="18"/>
      <c r="CD52" s="18"/>
      <c r="CE52" s="18"/>
      <c r="CF52" s="18"/>
      <c r="CG52" s="18"/>
      <c r="CH52" s="18"/>
      <c r="CI52" s="18"/>
      <c r="CJ52" s="18"/>
      <c r="CK52" s="18"/>
      <c r="CL52" s="18"/>
      <c r="CM52" s="18"/>
      <c r="CN52" s="18"/>
      <c r="CO52" s="18"/>
      <c r="CP52" s="18"/>
      <c r="CQ52" s="18"/>
      <c r="CR52" s="18"/>
      <c r="CS52" s="18"/>
      <c r="CT52" s="18"/>
      <c r="CU52" s="18"/>
      <c r="CV52" s="18"/>
      <c r="CW52" s="18"/>
      <c r="CX52" s="18"/>
      <c r="CY52" s="18"/>
      <c r="CZ52" s="18"/>
      <c r="DA52" s="18"/>
      <c r="DB52" s="18"/>
      <c r="DC52" s="18"/>
      <c r="DD52" s="18"/>
      <c r="DE52" s="18"/>
      <c r="DF52" s="18"/>
      <c r="DG52" s="18"/>
      <c r="DH52" s="18"/>
      <c r="DI52" s="18"/>
      <c r="DJ52" s="18"/>
      <c r="DK52" s="18"/>
      <c r="DL52" s="18"/>
      <c r="DM52" s="18"/>
      <c r="DN52" s="18"/>
      <c r="DO52" s="18"/>
      <c r="DP52" s="18"/>
      <c r="DQ52" s="18"/>
      <c r="DR52" s="18"/>
      <c r="DS52" s="18"/>
      <c r="DT52" s="18"/>
      <c r="DU52" s="18"/>
      <c r="DV52" s="18"/>
      <c r="DW52" s="18"/>
      <c r="DX52" s="18"/>
      <c r="DY52" s="18"/>
      <c r="DZ52" s="18"/>
      <c r="EA52" s="18"/>
      <c r="EB52" s="18"/>
      <c r="EC52" s="18"/>
      <c r="ED52" s="18"/>
      <c r="EE52" s="18"/>
      <c r="EF52" s="18"/>
      <c r="EG52" s="18"/>
      <c r="EH52" s="18"/>
      <c r="EI52" s="18"/>
      <c r="EJ52" s="18"/>
      <c r="EK52" s="18"/>
      <c r="EL52" s="18"/>
      <c r="EM52" s="18"/>
      <c r="EN52" s="18"/>
      <c r="EO52" s="18"/>
      <c r="EP52" s="18"/>
      <c r="EQ52" s="18"/>
      <c r="ER52" s="18"/>
      <c r="ES52" s="18"/>
      <c r="ET52" s="18"/>
      <c r="EU52" s="18"/>
      <c r="EV52" s="18"/>
      <c r="EW52" s="18"/>
      <c r="EX52" s="18"/>
      <c r="EY52" s="18"/>
      <c r="EZ52" s="18"/>
      <c r="FA52" s="18"/>
      <c r="FB52" s="18"/>
      <c r="FC52" s="18"/>
      <c r="FD52" s="18"/>
      <c r="FE52" s="18"/>
      <c r="FF52" s="18"/>
      <c r="FG52" s="18"/>
      <c r="FH52" s="18"/>
      <c r="FI52" s="18"/>
      <c r="FJ52" s="18"/>
      <c r="FK52" s="18"/>
      <c r="FL52" s="18"/>
      <c r="FM52" s="18"/>
      <c r="FN52" s="18"/>
      <c r="FO52" s="18"/>
      <c r="FP52" s="18"/>
      <c r="FQ52" s="18"/>
      <c r="FR52" s="18"/>
      <c r="FS52" s="18"/>
      <c r="FT52" s="18"/>
      <c r="FU52" s="18"/>
      <c r="FV52" s="18"/>
      <c r="FW52" s="18"/>
      <c r="FX52" s="18"/>
      <c r="FY52" s="18"/>
      <c r="FZ52" s="18"/>
      <c r="GA52" s="18"/>
      <c r="GB52" s="18"/>
      <c r="GC52" s="18"/>
      <c r="GD52" s="18"/>
      <c r="GE52" s="18"/>
      <c r="GF52" s="18"/>
      <c r="GG52" s="18"/>
      <c r="GH52" s="18"/>
      <c r="GI52" s="18"/>
      <c r="GJ52" s="18"/>
      <c r="GK52" s="18"/>
      <c r="GL52" s="18"/>
      <c r="GM52" s="18"/>
      <c r="GN52" s="18"/>
      <c r="GO52" s="18"/>
      <c r="GP52" s="18"/>
      <c r="GQ52" s="18"/>
      <c r="GR52" s="18"/>
      <c r="GS52" s="18"/>
      <c r="GT52" s="18"/>
      <c r="GU52" s="18"/>
      <c r="GV52" s="18"/>
      <c r="GW52" s="18"/>
      <c r="GX52" s="18"/>
      <c r="GY52" s="18"/>
      <c r="GZ52" s="18"/>
      <c r="HA52" s="18"/>
    </row>
    <row r="53" spans="1:209">
      <c r="A53" s="18" t="s">
        <v>6692</v>
      </c>
      <c r="B53" s="18" t="s">
        <v>6692</v>
      </c>
      <c r="C53" s="18" t="s">
        <v>6692</v>
      </c>
      <c r="D53" s="18" t="s">
        <v>6693</v>
      </c>
      <c r="E53" s="18" t="s">
        <v>6694</v>
      </c>
      <c r="F53" s="18" t="s">
        <v>6695</v>
      </c>
      <c r="G53" s="18" t="s">
        <v>6696</v>
      </c>
      <c r="H53" s="18" t="s">
        <v>6693</v>
      </c>
      <c r="I53" s="18" t="s">
        <v>6697</v>
      </c>
      <c r="J53" s="18" t="s">
        <v>6698</v>
      </c>
      <c r="K53" s="18" t="s">
        <v>6699</v>
      </c>
      <c r="L53" s="18" t="s">
        <v>6694</v>
      </c>
      <c r="M53" s="18" t="s">
        <v>6700</v>
      </c>
      <c r="N53" s="18" t="s">
        <v>6701</v>
      </c>
      <c r="O53" s="18" t="s">
        <v>6702</v>
      </c>
      <c r="P53" s="18" t="s">
        <v>6703</v>
      </c>
      <c r="Q53" s="18" t="s">
        <v>6704</v>
      </c>
      <c r="R53" s="18" t="s">
        <v>6705</v>
      </c>
      <c r="S53" s="18" t="s">
        <v>6706</v>
      </c>
      <c r="T53" s="18" t="s">
        <v>6707</v>
      </c>
      <c r="U53" s="18" t="s">
        <v>6708</v>
      </c>
      <c r="V53" s="18" t="s">
        <v>6709</v>
      </c>
      <c r="W53" s="18" t="s">
        <v>6710</v>
      </c>
      <c r="X53" s="39" t="s">
        <v>6711</v>
      </c>
      <c r="Y53" s="18" t="s">
        <v>6712</v>
      </c>
      <c r="Z53" s="18" t="s">
        <v>6713</v>
      </c>
      <c r="AA53" s="18" t="s">
        <v>6714</v>
      </c>
      <c r="AB53" s="18" t="s">
        <v>6715</v>
      </c>
      <c r="AC53" s="18" t="s">
        <v>6716</v>
      </c>
      <c r="AD53" s="18" t="s">
        <v>6699</v>
      </c>
      <c r="AE53" s="18" t="s">
        <v>6699</v>
      </c>
      <c r="AF53" s="18" t="s">
        <v>6717</v>
      </c>
      <c r="AG53" s="18" t="s">
        <v>6718</v>
      </c>
      <c r="AH53" s="18" t="s">
        <v>6719</v>
      </c>
      <c r="AI53" s="18" t="s">
        <v>6720</v>
      </c>
      <c r="AJ53" s="18" t="s">
        <v>6699</v>
      </c>
      <c r="AK53" s="18" t="s">
        <v>6699</v>
      </c>
      <c r="AL53" s="18" t="s">
        <v>6721</v>
      </c>
      <c r="AM53" s="18" t="s">
        <v>6722</v>
      </c>
      <c r="AN53" s="18" t="s">
        <v>6699</v>
      </c>
      <c r="AO53" s="18" t="s">
        <v>6723</v>
      </c>
      <c r="AP53" s="18" t="s">
        <v>6699</v>
      </c>
      <c r="AQ53" s="18" t="s">
        <v>6724</v>
      </c>
      <c r="AR53" s="18" t="s">
        <v>6725</v>
      </c>
      <c r="AS53" s="18" t="s">
        <v>6726</v>
      </c>
      <c r="AT53" s="18" t="s">
        <v>6727</v>
      </c>
      <c r="AU53" s="18" t="s">
        <v>6728</v>
      </c>
      <c r="AV53" s="18" t="s">
        <v>6729</v>
      </c>
      <c r="AW53" s="18" t="s">
        <v>6730</v>
      </c>
      <c r="AX53" s="18" t="s">
        <v>6731</v>
      </c>
      <c r="AY53" s="18" t="s">
        <v>6732</v>
      </c>
      <c r="AZ53" s="18" t="s">
        <v>6733</v>
      </c>
      <c r="BA53" s="18" t="s">
        <v>6734</v>
      </c>
      <c r="BB53" s="18" t="s">
        <v>6735</v>
      </c>
      <c r="BC53" s="18" t="s">
        <v>6736</v>
      </c>
      <c r="BD53" s="18" t="s">
        <v>6737</v>
      </c>
      <c r="BE53" s="18" t="s">
        <v>6738</v>
      </c>
      <c r="BF53" s="18" t="s">
        <v>6739</v>
      </c>
      <c r="BG53" s="18" t="s">
        <v>6740</v>
      </c>
      <c r="BH53" s="18" t="s">
        <v>6741</v>
      </c>
      <c r="BI53" s="18" t="s">
        <v>6726</v>
      </c>
      <c r="BJ53" s="18" t="s">
        <v>6699</v>
      </c>
      <c r="BK53" s="18" t="s">
        <v>6726</v>
      </c>
      <c r="BL53" s="18" t="s">
        <v>6695</v>
      </c>
      <c r="BM53" s="18" t="s">
        <v>6742</v>
      </c>
      <c r="BN53" s="18" t="s">
        <v>6743</v>
      </c>
      <c r="BO53" s="18" t="s">
        <v>6725</v>
      </c>
      <c r="BP53" s="18" t="s">
        <v>6692</v>
      </c>
      <c r="BQ53" s="18" t="s">
        <v>6744</v>
      </c>
      <c r="BR53" s="18" t="s">
        <v>6745</v>
      </c>
      <c r="BS53" s="18" t="s">
        <v>6746</v>
      </c>
      <c r="BT53" s="18" t="s">
        <v>6747</v>
      </c>
      <c r="BU53" s="18" t="s">
        <v>6748</v>
      </c>
      <c r="BV53" s="18" t="s">
        <v>6749</v>
      </c>
      <c r="BW53" s="18" t="s">
        <v>6750</v>
      </c>
      <c r="BX53" s="18" t="s">
        <v>6751</v>
      </c>
      <c r="BY53" s="18" t="s">
        <v>6752</v>
      </c>
      <c r="BZ53" s="18" t="s">
        <v>6753</v>
      </c>
      <c r="CA53" s="18"/>
      <c r="CB53" s="18"/>
      <c r="CC53" s="18"/>
      <c r="CD53" s="18"/>
      <c r="CE53" s="18"/>
      <c r="CF53" s="18"/>
      <c r="CG53" s="18"/>
      <c r="CH53" s="18"/>
      <c r="CI53" s="18"/>
      <c r="CJ53" s="18"/>
      <c r="CK53" s="18"/>
      <c r="CL53" s="18"/>
      <c r="CM53" s="18"/>
      <c r="CN53" s="18"/>
      <c r="CO53" s="18"/>
      <c r="CP53" s="18"/>
      <c r="CQ53" s="18"/>
      <c r="CR53" s="18"/>
      <c r="CS53" s="18"/>
      <c r="CT53" s="18"/>
      <c r="CU53" s="18"/>
      <c r="CV53" s="18"/>
      <c r="CW53" s="18"/>
      <c r="CX53" s="18"/>
      <c r="CY53" s="18"/>
      <c r="CZ53" s="18"/>
      <c r="DA53" s="18"/>
      <c r="DB53" s="18"/>
      <c r="DC53" s="18"/>
      <c r="DD53" s="18"/>
      <c r="DE53" s="18"/>
      <c r="DF53" s="18"/>
      <c r="DG53" s="18"/>
      <c r="DH53" s="18"/>
      <c r="DI53" s="18"/>
      <c r="DJ53" s="18"/>
      <c r="DK53" s="18"/>
      <c r="DL53" s="18"/>
      <c r="DM53" s="18"/>
      <c r="DN53" s="18"/>
      <c r="DO53" s="18"/>
      <c r="DP53" s="18"/>
      <c r="DQ53" s="18"/>
      <c r="DR53" s="18"/>
      <c r="DS53" s="18"/>
      <c r="DT53" s="18"/>
      <c r="DU53" s="18"/>
      <c r="DV53" s="18"/>
      <c r="DW53" s="18"/>
      <c r="DX53" s="18"/>
      <c r="DY53" s="18"/>
      <c r="DZ53" s="18"/>
      <c r="EA53" s="18"/>
      <c r="EB53" s="18"/>
      <c r="EC53" s="18"/>
      <c r="ED53" s="18"/>
      <c r="EE53" s="18"/>
      <c r="EF53" s="18"/>
      <c r="EG53" s="18"/>
      <c r="EH53" s="18"/>
      <c r="EI53" s="18"/>
      <c r="EJ53" s="18"/>
      <c r="EK53" s="18"/>
      <c r="EL53" s="18"/>
      <c r="EM53" s="18"/>
      <c r="EN53" s="18"/>
      <c r="EO53" s="18"/>
      <c r="EP53" s="18"/>
      <c r="EQ53" s="18"/>
      <c r="ER53" s="18"/>
      <c r="ES53" s="18"/>
      <c r="ET53" s="18"/>
      <c r="EU53" s="18"/>
      <c r="EV53" s="18"/>
      <c r="EW53" s="18"/>
      <c r="EX53" s="18"/>
      <c r="EY53" s="18"/>
      <c r="EZ53" s="18"/>
      <c r="FA53" s="18"/>
      <c r="FB53" s="18"/>
      <c r="FC53" s="18"/>
      <c r="FD53" s="18"/>
      <c r="FE53" s="18"/>
      <c r="FF53" s="18"/>
      <c r="FG53" s="18"/>
      <c r="FH53" s="18"/>
      <c r="FI53" s="18"/>
      <c r="FJ53" s="18"/>
      <c r="FK53" s="18"/>
      <c r="FL53" s="18"/>
      <c r="FM53" s="18"/>
      <c r="FN53" s="18"/>
      <c r="FO53" s="18"/>
      <c r="FP53" s="18"/>
      <c r="FQ53" s="18"/>
      <c r="FR53" s="18"/>
      <c r="FS53" s="18"/>
      <c r="FT53" s="18"/>
      <c r="FU53" s="18"/>
      <c r="FV53" s="18"/>
      <c r="FW53" s="18"/>
      <c r="FX53" s="18"/>
      <c r="FY53" s="18"/>
      <c r="FZ53" s="18"/>
      <c r="GA53" s="18"/>
      <c r="GB53" s="18"/>
      <c r="GC53" s="18"/>
      <c r="GD53" s="18"/>
      <c r="GE53" s="18"/>
      <c r="GF53" s="18"/>
      <c r="GG53" s="18"/>
      <c r="GH53" s="18"/>
      <c r="GI53" s="18"/>
      <c r="GJ53" s="18"/>
      <c r="GK53" s="18"/>
      <c r="GL53" s="18"/>
      <c r="GM53" s="18"/>
      <c r="GN53" s="18"/>
      <c r="GO53" s="18"/>
      <c r="GP53" s="18"/>
      <c r="GQ53" s="18"/>
      <c r="GR53" s="18"/>
      <c r="GS53" s="18"/>
      <c r="GT53" s="18"/>
      <c r="GU53" s="18"/>
      <c r="GV53" s="18"/>
      <c r="GW53" s="18"/>
      <c r="GX53" s="18"/>
      <c r="GY53" s="18"/>
      <c r="GZ53" s="18"/>
      <c r="HA53" s="18"/>
    </row>
    <row r="54" spans="1:209">
      <c r="A54" s="18" t="s">
        <v>6754</v>
      </c>
      <c r="B54" s="18" t="s">
        <v>6754</v>
      </c>
      <c r="C54" s="18" t="s">
        <v>6754</v>
      </c>
      <c r="D54" s="18" t="s">
        <v>6755</v>
      </c>
      <c r="E54" s="18" t="s">
        <v>6756</v>
      </c>
      <c r="F54" s="18" t="s">
        <v>6757</v>
      </c>
      <c r="G54" s="18" t="s">
        <v>6758</v>
      </c>
      <c r="H54" s="18" t="s">
        <v>6755</v>
      </c>
      <c r="I54" s="18" t="s">
        <v>6759</v>
      </c>
      <c r="J54" s="18" t="s">
        <v>6760</v>
      </c>
      <c r="K54" s="18" t="s">
        <v>6761</v>
      </c>
      <c r="L54" s="18" t="s">
        <v>6762</v>
      </c>
      <c r="M54" s="18" t="s">
        <v>6763</v>
      </c>
      <c r="N54" s="18" t="s">
        <v>6764</v>
      </c>
      <c r="O54" s="18" t="s">
        <v>6765</v>
      </c>
      <c r="P54" s="18" t="s">
        <v>6766</v>
      </c>
      <c r="Q54" s="18" t="s">
        <v>6767</v>
      </c>
      <c r="R54" s="18" t="s">
        <v>6768</v>
      </c>
      <c r="S54" s="18" t="s">
        <v>6769</v>
      </c>
      <c r="T54" s="18" t="s">
        <v>6770</v>
      </c>
      <c r="U54" s="18" t="s">
        <v>6771</v>
      </c>
      <c r="V54" s="18" t="s">
        <v>6772</v>
      </c>
      <c r="W54" s="18" t="s">
        <v>6773</v>
      </c>
      <c r="X54" s="39" t="s">
        <v>6774</v>
      </c>
      <c r="Y54" s="18" t="s">
        <v>6775</v>
      </c>
      <c r="Z54" s="18" t="s">
        <v>6776</v>
      </c>
      <c r="AA54" s="18" t="s">
        <v>6777</v>
      </c>
      <c r="AB54" s="18" t="s">
        <v>6778</v>
      </c>
      <c r="AC54" s="18" t="s">
        <v>6779</v>
      </c>
      <c r="AD54" s="18" t="s">
        <v>6761</v>
      </c>
      <c r="AE54" s="18" t="s">
        <v>6761</v>
      </c>
      <c r="AF54" s="18" t="s">
        <v>6780</v>
      </c>
      <c r="AG54" s="18" t="s">
        <v>6781</v>
      </c>
      <c r="AH54" s="18" t="s">
        <v>6782</v>
      </c>
      <c r="AI54" s="18" t="s">
        <v>6783</v>
      </c>
      <c r="AJ54" s="18" t="s">
        <v>6764</v>
      </c>
      <c r="AK54" s="18" t="s">
        <v>6764</v>
      </c>
      <c r="AL54" s="18" t="s">
        <v>6784</v>
      </c>
      <c r="AM54" s="18" t="s">
        <v>6785</v>
      </c>
      <c r="AN54" s="18" t="s">
        <v>6786</v>
      </c>
      <c r="AO54" s="18" t="s">
        <v>6787</v>
      </c>
      <c r="AP54" s="18" t="s">
        <v>6788</v>
      </c>
      <c r="AQ54" s="18" t="s">
        <v>6789</v>
      </c>
      <c r="AR54" s="18" t="s">
        <v>6790</v>
      </c>
      <c r="AS54" s="18" t="s">
        <v>6791</v>
      </c>
      <c r="AT54" s="18" t="s">
        <v>6792</v>
      </c>
      <c r="AU54" s="18" t="s">
        <v>6793</v>
      </c>
      <c r="AV54" s="18" t="s">
        <v>6794</v>
      </c>
      <c r="AW54" s="18" t="s">
        <v>6795</v>
      </c>
      <c r="AX54" s="18" t="s">
        <v>6796</v>
      </c>
      <c r="AY54" s="18" t="s">
        <v>6797</v>
      </c>
      <c r="AZ54" s="18" t="s">
        <v>6798</v>
      </c>
      <c r="BA54" s="18" t="s">
        <v>6799</v>
      </c>
      <c r="BB54" s="18" t="s">
        <v>6800</v>
      </c>
      <c r="BC54" s="18" t="s">
        <v>6801</v>
      </c>
      <c r="BD54" s="18" t="s">
        <v>6802</v>
      </c>
      <c r="BE54" s="18" t="s">
        <v>6803</v>
      </c>
      <c r="BF54" s="18" t="s">
        <v>6804</v>
      </c>
      <c r="BG54" s="18" t="s">
        <v>6805</v>
      </c>
      <c r="BH54" s="18" t="s">
        <v>6806</v>
      </c>
      <c r="BI54" s="18" t="s">
        <v>6791</v>
      </c>
      <c r="BJ54" s="18" t="s">
        <v>6764</v>
      </c>
      <c r="BK54" s="18" t="s">
        <v>6791</v>
      </c>
      <c r="BL54" s="18" t="s">
        <v>6807</v>
      </c>
      <c r="BM54" s="18" t="s">
        <v>6808</v>
      </c>
      <c r="BN54" s="18" t="s">
        <v>6809</v>
      </c>
      <c r="BO54" s="18" t="s">
        <v>6810</v>
      </c>
      <c r="BP54" s="18" t="s">
        <v>6754</v>
      </c>
      <c r="BQ54" s="18" t="s">
        <v>6811</v>
      </c>
      <c r="BR54" s="18" t="s">
        <v>6812</v>
      </c>
      <c r="BS54" s="18" t="s">
        <v>6813</v>
      </c>
      <c r="BT54" s="18" t="s">
        <v>6814</v>
      </c>
      <c r="BU54" s="18" t="s">
        <v>6815</v>
      </c>
      <c r="BV54" s="18" t="s">
        <v>6816</v>
      </c>
      <c r="BW54" s="18" t="s">
        <v>6817</v>
      </c>
      <c r="BX54" s="18" t="s">
        <v>6818</v>
      </c>
      <c r="BY54" s="18" t="s">
        <v>6819</v>
      </c>
      <c r="BZ54" s="18" t="s">
        <v>6820</v>
      </c>
      <c r="CA54" s="18"/>
      <c r="CB54" s="18"/>
      <c r="CC54" s="18"/>
      <c r="CD54" s="18"/>
      <c r="CE54" s="18"/>
      <c r="CF54" s="18"/>
      <c r="CG54" s="18"/>
      <c r="CH54" s="18"/>
      <c r="CI54" s="18"/>
      <c r="CJ54" s="18"/>
      <c r="CK54" s="18"/>
      <c r="CL54" s="18"/>
      <c r="CM54" s="18"/>
      <c r="CN54" s="18"/>
      <c r="CO54" s="18"/>
      <c r="CP54" s="18"/>
      <c r="CQ54" s="18"/>
      <c r="CR54" s="18"/>
      <c r="CS54" s="18"/>
      <c r="CT54" s="18"/>
      <c r="CU54" s="18"/>
      <c r="CV54" s="18"/>
      <c r="CW54" s="18"/>
      <c r="CX54" s="18"/>
      <c r="CY54" s="18"/>
      <c r="CZ54" s="18"/>
      <c r="DA54" s="18"/>
      <c r="DB54" s="18"/>
      <c r="DC54" s="18"/>
      <c r="DD54" s="18"/>
      <c r="DE54" s="18"/>
      <c r="DF54" s="18"/>
      <c r="DG54" s="18"/>
      <c r="DH54" s="18"/>
      <c r="DI54" s="18"/>
      <c r="DJ54" s="18"/>
      <c r="DK54" s="18"/>
      <c r="DL54" s="18"/>
      <c r="DM54" s="18"/>
      <c r="DN54" s="18"/>
      <c r="DO54" s="18"/>
      <c r="DP54" s="18"/>
      <c r="DQ54" s="18"/>
      <c r="DR54" s="18"/>
      <c r="DS54" s="18"/>
      <c r="DT54" s="18"/>
      <c r="DU54" s="18"/>
      <c r="DV54" s="18"/>
      <c r="DW54" s="18"/>
      <c r="DX54" s="18"/>
      <c r="DY54" s="18"/>
      <c r="DZ54" s="18"/>
      <c r="EA54" s="18"/>
      <c r="EB54" s="18"/>
      <c r="EC54" s="18"/>
      <c r="ED54" s="18"/>
      <c r="EE54" s="18"/>
      <c r="EF54" s="18"/>
      <c r="EG54" s="18"/>
      <c r="EH54" s="18"/>
      <c r="EI54" s="18"/>
      <c r="EJ54" s="18"/>
      <c r="EK54" s="18"/>
      <c r="EL54" s="18"/>
      <c r="EM54" s="18"/>
      <c r="EN54" s="18"/>
      <c r="EO54" s="18"/>
      <c r="EP54" s="18"/>
      <c r="EQ54" s="18"/>
      <c r="ER54" s="18"/>
      <c r="ES54" s="18"/>
      <c r="ET54" s="18"/>
      <c r="EU54" s="18"/>
      <c r="EV54" s="18"/>
      <c r="EW54" s="18"/>
      <c r="EX54" s="18"/>
      <c r="EY54" s="18"/>
      <c r="EZ54" s="18"/>
      <c r="FA54" s="18"/>
      <c r="FB54" s="18"/>
      <c r="FC54" s="18"/>
      <c r="FD54" s="18"/>
      <c r="FE54" s="18"/>
      <c r="FF54" s="18"/>
      <c r="FG54" s="18"/>
      <c r="FH54" s="18"/>
      <c r="FI54" s="18"/>
      <c r="FJ54" s="18"/>
      <c r="FK54" s="18"/>
      <c r="FL54" s="18"/>
      <c r="FM54" s="18"/>
      <c r="FN54" s="18"/>
      <c r="FO54" s="18"/>
      <c r="FP54" s="18"/>
      <c r="FQ54" s="18"/>
      <c r="FR54" s="18"/>
      <c r="FS54" s="18"/>
      <c r="FT54" s="18"/>
      <c r="FU54" s="18"/>
      <c r="FV54" s="18"/>
      <c r="FW54" s="18"/>
      <c r="FX54" s="18"/>
      <c r="FY54" s="18"/>
      <c r="FZ54" s="18"/>
      <c r="GA54" s="18"/>
      <c r="GB54" s="18"/>
      <c r="GC54" s="18"/>
      <c r="GD54" s="18"/>
      <c r="GE54" s="18"/>
      <c r="GF54" s="18"/>
      <c r="GG54" s="18"/>
      <c r="GH54" s="18"/>
      <c r="GI54" s="18"/>
      <c r="GJ54" s="18"/>
      <c r="GK54" s="18"/>
      <c r="GL54" s="18"/>
      <c r="GM54" s="18"/>
      <c r="GN54" s="18"/>
      <c r="GO54" s="18"/>
      <c r="GP54" s="18"/>
      <c r="GQ54" s="18"/>
      <c r="GR54" s="18"/>
      <c r="GS54" s="18"/>
      <c r="GT54" s="18"/>
      <c r="GU54" s="18"/>
      <c r="GV54" s="18"/>
      <c r="GW54" s="18"/>
      <c r="GX54" s="18"/>
      <c r="GY54" s="18"/>
      <c r="GZ54" s="18"/>
      <c r="HA54" s="18"/>
    </row>
    <row r="55" spans="1:209">
      <c r="A55" s="18" t="s">
        <v>6821</v>
      </c>
      <c r="B55" s="18" t="s">
        <v>6821</v>
      </c>
      <c r="C55" s="18" t="s">
        <v>6821</v>
      </c>
      <c r="D55" s="18" t="s">
        <v>6822</v>
      </c>
      <c r="E55" s="18" t="s">
        <v>6823</v>
      </c>
      <c r="F55" s="18" t="s">
        <v>6824</v>
      </c>
      <c r="G55" s="18" t="s">
        <v>6825</v>
      </c>
      <c r="H55" s="18" t="s">
        <v>6822</v>
      </c>
      <c r="I55" s="18" t="s">
        <v>6826</v>
      </c>
      <c r="J55" s="18" t="s">
        <v>6827</v>
      </c>
      <c r="K55" s="18" t="s">
        <v>6828</v>
      </c>
      <c r="L55" s="18" t="s">
        <v>6829</v>
      </c>
      <c r="M55" s="18" t="s">
        <v>6830</v>
      </c>
      <c r="N55" s="18" t="s">
        <v>6831</v>
      </c>
      <c r="O55" s="18" t="s">
        <v>6832</v>
      </c>
      <c r="P55" s="18" t="s">
        <v>6833</v>
      </c>
      <c r="Q55" s="18" t="s">
        <v>6834</v>
      </c>
      <c r="R55" s="18" t="s">
        <v>6835</v>
      </c>
      <c r="S55" s="18" t="s">
        <v>6836</v>
      </c>
      <c r="T55" s="18" t="s">
        <v>6837</v>
      </c>
      <c r="U55" s="18" t="s">
        <v>6838</v>
      </c>
      <c r="V55" s="18" t="s">
        <v>6839</v>
      </c>
      <c r="W55" s="18" t="s">
        <v>6840</v>
      </c>
      <c r="X55" s="39" t="s">
        <v>6841</v>
      </c>
      <c r="Y55" s="18" t="s">
        <v>6842</v>
      </c>
      <c r="Z55" s="18" t="s">
        <v>6843</v>
      </c>
      <c r="AA55" s="18" t="s">
        <v>6844</v>
      </c>
      <c r="AB55" s="18" t="s">
        <v>6845</v>
      </c>
      <c r="AC55" s="18" t="s">
        <v>6846</v>
      </c>
      <c r="AD55" s="18" t="s">
        <v>6847</v>
      </c>
      <c r="AE55" s="18" t="s">
        <v>6828</v>
      </c>
      <c r="AF55" s="18" t="s">
        <v>6848</v>
      </c>
      <c r="AG55" s="18" t="s">
        <v>6849</v>
      </c>
      <c r="AH55" s="18" t="s">
        <v>6850</v>
      </c>
      <c r="AI55" s="18" t="s">
        <v>6851</v>
      </c>
      <c r="AJ55" s="18" t="s">
        <v>6824</v>
      </c>
      <c r="AK55" s="18" t="s">
        <v>6824</v>
      </c>
      <c r="AL55" s="18" t="s">
        <v>6852</v>
      </c>
      <c r="AM55" s="18" t="s">
        <v>6853</v>
      </c>
      <c r="AN55" s="18" t="s">
        <v>6854</v>
      </c>
      <c r="AO55" s="18" t="s">
        <v>6855</v>
      </c>
      <c r="AP55" s="18" t="s">
        <v>6856</v>
      </c>
      <c r="AQ55" s="18" t="s">
        <v>6857</v>
      </c>
      <c r="AR55" s="18" t="s">
        <v>6858</v>
      </c>
      <c r="AS55" s="18" t="s">
        <v>6859</v>
      </c>
      <c r="AT55" s="18" t="s">
        <v>6860</v>
      </c>
      <c r="AU55" s="18" t="s">
        <v>6861</v>
      </c>
      <c r="AV55" s="18" t="s">
        <v>6862</v>
      </c>
      <c r="AW55" s="18" t="s">
        <v>6863</v>
      </c>
      <c r="AX55" s="18" t="s">
        <v>6864</v>
      </c>
      <c r="AY55" s="18" t="s">
        <v>6865</v>
      </c>
      <c r="AZ55" s="18" t="s">
        <v>6866</v>
      </c>
      <c r="BA55" s="18" t="s">
        <v>6867</v>
      </c>
      <c r="BB55" s="18" t="s">
        <v>6868</v>
      </c>
      <c r="BC55" s="18" t="s">
        <v>6869</v>
      </c>
      <c r="BD55" s="18" t="s">
        <v>6870</v>
      </c>
      <c r="BE55" s="18" t="s">
        <v>6871</v>
      </c>
      <c r="BF55" s="18" t="s">
        <v>6872</v>
      </c>
      <c r="BG55" s="18" t="s">
        <v>6873</v>
      </c>
      <c r="BH55" s="18" t="s">
        <v>6874</v>
      </c>
      <c r="BI55" s="18" t="s">
        <v>6859</v>
      </c>
      <c r="BJ55" s="18" t="s">
        <v>6824</v>
      </c>
      <c r="BK55" s="18" t="s">
        <v>6859</v>
      </c>
      <c r="BL55" s="18" t="s">
        <v>6824</v>
      </c>
      <c r="BM55" s="18" t="s">
        <v>6875</v>
      </c>
      <c r="BN55" s="18" t="s">
        <v>6876</v>
      </c>
      <c r="BO55" s="18" t="s">
        <v>6877</v>
      </c>
      <c r="BP55" s="18" t="s">
        <v>6821</v>
      </c>
      <c r="BQ55" s="18" t="s">
        <v>6878</v>
      </c>
      <c r="BR55" s="18" t="s">
        <v>6862</v>
      </c>
      <c r="BS55" s="18" t="s">
        <v>6879</v>
      </c>
      <c r="BT55" s="18" t="s">
        <v>6880</v>
      </c>
      <c r="BU55" s="18" t="s">
        <v>6881</v>
      </c>
      <c r="BV55" s="18" t="s">
        <v>6882</v>
      </c>
      <c r="BW55" s="18" t="s">
        <v>6883</v>
      </c>
      <c r="BX55" s="18" t="s">
        <v>6884</v>
      </c>
      <c r="BY55" s="18" t="s">
        <v>6885</v>
      </c>
      <c r="BZ55" s="18" t="s">
        <v>6886</v>
      </c>
      <c r="CA55" s="18"/>
      <c r="CB55" s="18"/>
      <c r="CC55" s="18"/>
      <c r="CD55" s="18"/>
      <c r="CE55" s="18"/>
      <c r="CF55" s="18"/>
      <c r="CG55" s="18"/>
      <c r="CH55" s="18"/>
      <c r="CI55" s="18"/>
      <c r="CJ55" s="18"/>
      <c r="CK55" s="18"/>
      <c r="CL55" s="18"/>
      <c r="CM55" s="18"/>
      <c r="CN55" s="18"/>
      <c r="CO55" s="18"/>
      <c r="CP55" s="18"/>
      <c r="CQ55" s="18"/>
      <c r="CR55" s="18"/>
      <c r="CS55" s="18"/>
      <c r="CT55" s="18"/>
      <c r="CU55" s="18"/>
      <c r="CV55" s="18"/>
      <c r="CW55" s="18"/>
      <c r="CX55" s="18"/>
      <c r="CY55" s="18"/>
      <c r="CZ55" s="18"/>
      <c r="DA55" s="18"/>
      <c r="DB55" s="18"/>
      <c r="DC55" s="18"/>
      <c r="DD55" s="18"/>
      <c r="DE55" s="18"/>
      <c r="DF55" s="18"/>
      <c r="DG55" s="18"/>
      <c r="DH55" s="18"/>
      <c r="DI55" s="18"/>
      <c r="DJ55" s="18"/>
      <c r="DK55" s="18"/>
      <c r="DL55" s="18"/>
      <c r="DM55" s="18"/>
      <c r="DN55" s="18"/>
      <c r="DO55" s="18"/>
      <c r="DP55" s="18"/>
      <c r="DQ55" s="18"/>
      <c r="DR55" s="18"/>
      <c r="DS55" s="18"/>
      <c r="DT55" s="18"/>
      <c r="DU55" s="18"/>
      <c r="DV55" s="18"/>
      <c r="DW55" s="18"/>
      <c r="DX55" s="18"/>
      <c r="DY55" s="18"/>
      <c r="DZ55" s="18"/>
      <c r="EA55" s="18"/>
      <c r="EB55" s="18"/>
      <c r="EC55" s="18"/>
      <c r="ED55" s="18"/>
      <c r="EE55" s="18"/>
      <c r="EF55" s="18"/>
      <c r="EG55" s="18"/>
      <c r="EH55" s="18"/>
      <c r="EI55" s="18"/>
      <c r="EJ55" s="18"/>
      <c r="EK55" s="18"/>
      <c r="EL55" s="18"/>
      <c r="EM55" s="18"/>
      <c r="EN55" s="18"/>
      <c r="EO55" s="18"/>
      <c r="EP55" s="18"/>
      <c r="EQ55" s="18"/>
      <c r="ER55" s="18"/>
      <c r="ES55" s="18"/>
      <c r="ET55" s="18"/>
      <c r="EU55" s="18"/>
      <c r="EV55" s="18"/>
      <c r="EW55" s="18"/>
      <c r="EX55" s="18"/>
      <c r="EY55" s="18"/>
      <c r="EZ55" s="18"/>
      <c r="FA55" s="18"/>
      <c r="FB55" s="18"/>
      <c r="FC55" s="18"/>
      <c r="FD55" s="18"/>
      <c r="FE55" s="18"/>
      <c r="FF55" s="18"/>
      <c r="FG55" s="18"/>
      <c r="FH55" s="18"/>
      <c r="FI55" s="18"/>
      <c r="FJ55" s="18"/>
      <c r="FK55" s="18"/>
      <c r="FL55" s="18"/>
      <c r="FM55" s="18"/>
      <c r="FN55" s="18"/>
      <c r="FO55" s="18"/>
      <c r="FP55" s="18"/>
      <c r="FQ55" s="18"/>
      <c r="FR55" s="18"/>
      <c r="FS55" s="18"/>
      <c r="FT55" s="18"/>
      <c r="FU55" s="18"/>
      <c r="FV55" s="18"/>
      <c r="FW55" s="18"/>
      <c r="FX55" s="18"/>
      <c r="FY55" s="18"/>
      <c r="FZ55" s="18"/>
      <c r="GA55" s="18"/>
      <c r="GB55" s="18"/>
      <c r="GC55" s="18"/>
      <c r="GD55" s="18"/>
      <c r="GE55" s="18"/>
      <c r="GF55" s="18"/>
      <c r="GG55" s="18"/>
      <c r="GH55" s="18"/>
      <c r="GI55" s="18"/>
      <c r="GJ55" s="18"/>
      <c r="GK55" s="18"/>
      <c r="GL55" s="18"/>
      <c r="GM55" s="18"/>
      <c r="GN55" s="18"/>
      <c r="GO55" s="18"/>
      <c r="GP55" s="18"/>
      <c r="GQ55" s="18"/>
      <c r="GR55" s="18"/>
      <c r="GS55" s="18"/>
      <c r="GT55" s="18"/>
      <c r="GU55" s="18"/>
      <c r="GV55" s="18"/>
      <c r="GW55" s="18"/>
      <c r="GX55" s="18"/>
      <c r="GY55" s="18"/>
      <c r="GZ55" s="18"/>
      <c r="HA55" s="18"/>
    </row>
    <row r="56" spans="1:209">
      <c r="A56" s="18" t="s">
        <v>6887</v>
      </c>
      <c r="B56" s="18" t="s">
        <v>6887</v>
      </c>
      <c r="C56" s="18" t="s">
        <v>6887</v>
      </c>
      <c r="D56" s="18" t="s">
        <v>6888</v>
      </c>
      <c r="E56" s="18" t="s">
        <v>6889</v>
      </c>
      <c r="F56" s="18" t="s">
        <v>6890</v>
      </c>
      <c r="G56" s="18" t="s">
        <v>6891</v>
      </c>
      <c r="H56" s="18" t="s">
        <v>6888</v>
      </c>
      <c r="I56" s="18" t="s">
        <v>6892</v>
      </c>
      <c r="J56" s="18" t="s">
        <v>6893</v>
      </c>
      <c r="K56" s="18" t="s">
        <v>6894</v>
      </c>
      <c r="L56" s="18" t="s">
        <v>6895</v>
      </c>
      <c r="M56" s="18" t="s">
        <v>6896</v>
      </c>
      <c r="N56" s="18" t="s">
        <v>6897</v>
      </c>
      <c r="O56" s="18" t="s">
        <v>6898</v>
      </c>
      <c r="P56" s="18" t="s">
        <v>6899</v>
      </c>
      <c r="Q56" s="18" t="s">
        <v>6900</v>
      </c>
      <c r="R56" s="18" t="s">
        <v>6901</v>
      </c>
      <c r="S56" s="18" t="s">
        <v>6902</v>
      </c>
      <c r="T56" s="18" t="s">
        <v>6903</v>
      </c>
      <c r="U56" s="18" t="s">
        <v>6904</v>
      </c>
      <c r="V56" s="18" t="s">
        <v>6905</v>
      </c>
      <c r="W56" s="18" t="s">
        <v>6906</v>
      </c>
      <c r="X56" s="39" t="s">
        <v>6907</v>
      </c>
      <c r="Y56" s="18" t="s">
        <v>6908</v>
      </c>
      <c r="Z56" s="18" t="s">
        <v>6909</v>
      </c>
      <c r="AA56" s="18" t="s">
        <v>6910</v>
      </c>
      <c r="AB56" s="18" t="s">
        <v>6911</v>
      </c>
      <c r="AC56" s="18" t="s">
        <v>6912</v>
      </c>
      <c r="AD56" s="18" t="s">
        <v>6913</v>
      </c>
      <c r="AE56" s="18" t="s">
        <v>6914</v>
      </c>
      <c r="AF56" s="18" t="s">
        <v>6915</v>
      </c>
      <c r="AG56" s="18" t="s">
        <v>6916</v>
      </c>
      <c r="AH56" s="18" t="s">
        <v>6917</v>
      </c>
      <c r="AI56" s="18" t="s">
        <v>6918</v>
      </c>
      <c r="AJ56" s="18" t="s">
        <v>6919</v>
      </c>
      <c r="AK56" s="18" t="s">
        <v>6919</v>
      </c>
      <c r="AL56" s="18" t="s">
        <v>6920</v>
      </c>
      <c r="AM56" s="18" t="s">
        <v>6921</v>
      </c>
      <c r="AN56" s="18" t="s">
        <v>6922</v>
      </c>
      <c r="AO56" s="18" t="s">
        <v>6923</v>
      </c>
      <c r="AP56" s="18" t="s">
        <v>6924</v>
      </c>
      <c r="AQ56" s="18" t="s">
        <v>6925</v>
      </c>
      <c r="AR56" s="18" t="s">
        <v>6926</v>
      </c>
      <c r="AS56" s="18" t="s">
        <v>6927</v>
      </c>
      <c r="AT56" s="18" t="s">
        <v>6928</v>
      </c>
      <c r="AU56" s="18" t="s">
        <v>6929</v>
      </c>
      <c r="AV56" s="18" t="s">
        <v>6930</v>
      </c>
      <c r="AW56" s="18" t="s">
        <v>6931</v>
      </c>
      <c r="AX56" s="18" t="s">
        <v>6932</v>
      </c>
      <c r="AY56" s="18" t="s">
        <v>6933</v>
      </c>
      <c r="AZ56" s="18" t="s">
        <v>6934</v>
      </c>
      <c r="BA56" s="18" t="s">
        <v>6935</v>
      </c>
      <c r="BB56" s="18" t="s">
        <v>6936</v>
      </c>
      <c r="BC56" s="18" t="s">
        <v>6937</v>
      </c>
      <c r="BD56" s="18" t="s">
        <v>6938</v>
      </c>
      <c r="BE56" s="18" t="s">
        <v>6939</v>
      </c>
      <c r="BF56" s="18" t="s">
        <v>6940</v>
      </c>
      <c r="BG56" s="18" t="s">
        <v>6941</v>
      </c>
      <c r="BH56" s="18" t="s">
        <v>6942</v>
      </c>
      <c r="BI56" s="18" t="s">
        <v>6927</v>
      </c>
      <c r="BJ56" s="18" t="s">
        <v>6919</v>
      </c>
      <c r="BK56" s="18" t="s">
        <v>6927</v>
      </c>
      <c r="BL56" s="18" t="s">
        <v>6943</v>
      </c>
      <c r="BM56" s="18" t="s">
        <v>6944</v>
      </c>
      <c r="BN56" s="18" t="s">
        <v>6945</v>
      </c>
      <c r="BO56" s="18" t="s">
        <v>6946</v>
      </c>
      <c r="BP56" s="18" t="s">
        <v>6887</v>
      </c>
      <c r="BQ56" s="18" t="s">
        <v>6947</v>
      </c>
      <c r="BR56" s="18" t="s">
        <v>6948</v>
      </c>
      <c r="BS56" s="18" t="s">
        <v>6949</v>
      </c>
      <c r="BT56" s="18" t="s">
        <v>6950</v>
      </c>
      <c r="BU56" s="18" t="s">
        <v>6951</v>
      </c>
      <c r="BV56" s="18" t="s">
        <v>6952</v>
      </c>
      <c r="BW56" s="18" t="s">
        <v>6953</v>
      </c>
      <c r="BX56" s="18" t="s">
        <v>6954</v>
      </c>
      <c r="BY56" s="18" t="s">
        <v>6955</v>
      </c>
      <c r="BZ56" s="18" t="s">
        <v>6956</v>
      </c>
      <c r="CA56" s="18"/>
      <c r="CB56" s="18"/>
      <c r="CC56" s="18"/>
      <c r="CD56" s="18"/>
      <c r="CE56" s="18"/>
      <c r="CF56" s="18"/>
      <c r="CG56" s="18"/>
      <c r="CH56" s="18"/>
      <c r="CI56" s="18"/>
      <c r="CJ56" s="18"/>
      <c r="CK56" s="18"/>
      <c r="CL56" s="18"/>
      <c r="CM56" s="18"/>
      <c r="CN56" s="18"/>
      <c r="CO56" s="18"/>
      <c r="CP56" s="18"/>
      <c r="CQ56" s="18"/>
      <c r="CR56" s="18"/>
      <c r="CS56" s="18"/>
      <c r="CT56" s="18"/>
      <c r="CU56" s="18"/>
      <c r="CV56" s="18"/>
      <c r="CW56" s="18"/>
      <c r="CX56" s="18"/>
      <c r="CY56" s="18"/>
      <c r="CZ56" s="18"/>
      <c r="DA56" s="18"/>
      <c r="DB56" s="18"/>
      <c r="DC56" s="18"/>
      <c r="DD56" s="18"/>
      <c r="DE56" s="18"/>
      <c r="DF56" s="18"/>
      <c r="DG56" s="18"/>
      <c r="DH56" s="18"/>
      <c r="DI56" s="18"/>
      <c r="DJ56" s="18"/>
      <c r="DK56" s="18"/>
      <c r="DL56" s="18"/>
      <c r="DM56" s="18"/>
      <c r="DN56" s="18"/>
      <c r="DO56" s="18"/>
      <c r="DP56" s="18"/>
      <c r="DQ56" s="18"/>
      <c r="DR56" s="18"/>
      <c r="DS56" s="18"/>
      <c r="DT56" s="18"/>
      <c r="DU56" s="18"/>
      <c r="DV56" s="18"/>
      <c r="DW56" s="18"/>
      <c r="DX56" s="18"/>
      <c r="DY56" s="18"/>
      <c r="DZ56" s="18"/>
      <c r="EA56" s="18"/>
      <c r="EB56" s="18"/>
      <c r="EC56" s="18"/>
      <c r="ED56" s="18"/>
      <c r="EE56" s="18"/>
      <c r="EF56" s="18"/>
      <c r="EG56" s="18"/>
      <c r="EH56" s="18"/>
      <c r="EI56" s="18"/>
      <c r="EJ56" s="18"/>
      <c r="EK56" s="18"/>
      <c r="EL56" s="18"/>
      <c r="EM56" s="18"/>
      <c r="EN56" s="18"/>
      <c r="EO56" s="18"/>
      <c r="EP56" s="18"/>
      <c r="EQ56" s="18"/>
      <c r="ER56" s="18"/>
      <c r="ES56" s="18"/>
      <c r="ET56" s="18"/>
      <c r="EU56" s="18"/>
      <c r="EV56" s="18"/>
      <c r="EW56" s="18"/>
      <c r="EX56" s="18"/>
      <c r="EY56" s="18"/>
      <c r="EZ56" s="18"/>
      <c r="FA56" s="18"/>
      <c r="FB56" s="18"/>
      <c r="FC56" s="18"/>
      <c r="FD56" s="18"/>
      <c r="FE56" s="18"/>
      <c r="FF56" s="18"/>
      <c r="FG56" s="18"/>
      <c r="FH56" s="18"/>
      <c r="FI56" s="18"/>
      <c r="FJ56" s="18"/>
      <c r="FK56" s="18"/>
      <c r="FL56" s="18"/>
      <c r="FM56" s="18"/>
      <c r="FN56" s="18"/>
      <c r="FO56" s="18"/>
      <c r="FP56" s="18"/>
      <c r="FQ56" s="18"/>
      <c r="FR56" s="18"/>
      <c r="FS56" s="18"/>
      <c r="FT56" s="18"/>
      <c r="FU56" s="18"/>
      <c r="FV56" s="18"/>
      <c r="FW56" s="18"/>
      <c r="FX56" s="18"/>
      <c r="FY56" s="18"/>
      <c r="FZ56" s="18"/>
      <c r="GA56" s="18"/>
      <c r="GB56" s="18"/>
      <c r="GC56" s="18"/>
      <c r="GD56" s="18"/>
      <c r="GE56" s="18"/>
      <c r="GF56" s="18"/>
      <c r="GG56" s="18"/>
      <c r="GH56" s="18"/>
      <c r="GI56" s="18"/>
      <c r="GJ56" s="18"/>
      <c r="GK56" s="18"/>
      <c r="GL56" s="18"/>
      <c r="GM56" s="18"/>
      <c r="GN56" s="18"/>
      <c r="GO56" s="18"/>
      <c r="GP56" s="18"/>
      <c r="GQ56" s="18"/>
      <c r="GR56" s="18"/>
      <c r="GS56" s="18"/>
      <c r="GT56" s="18"/>
      <c r="GU56" s="18"/>
      <c r="GV56" s="18"/>
      <c r="GW56" s="18"/>
      <c r="GX56" s="18"/>
      <c r="GY56" s="18"/>
      <c r="GZ56" s="18"/>
      <c r="HA56" s="18"/>
    </row>
    <row r="57" spans="1:209">
      <c r="A57" s="18" t="s">
        <v>6957</v>
      </c>
      <c r="B57" s="18" t="s">
        <v>6957</v>
      </c>
      <c r="C57" s="18" t="s">
        <v>6957</v>
      </c>
      <c r="D57" s="18" t="s">
        <v>6958</v>
      </c>
      <c r="E57" s="18" t="s">
        <v>6959</v>
      </c>
      <c r="F57" s="18" t="s">
        <v>6960</v>
      </c>
      <c r="G57" s="18" t="s">
        <v>6961</v>
      </c>
      <c r="H57" s="18" t="s">
        <v>6958</v>
      </c>
      <c r="I57" s="18" t="s">
        <v>6962</v>
      </c>
      <c r="J57" s="18" t="s">
        <v>6963</v>
      </c>
      <c r="K57" s="18" t="s">
        <v>6964</v>
      </c>
      <c r="L57" s="18" t="s">
        <v>6959</v>
      </c>
      <c r="M57" s="18" t="s">
        <v>6965</v>
      </c>
      <c r="N57" s="18" t="s">
        <v>6966</v>
      </c>
      <c r="O57" s="18" t="s">
        <v>6967</v>
      </c>
      <c r="P57" s="18" t="s">
        <v>6968</v>
      </c>
      <c r="Q57" s="18" t="s">
        <v>6969</v>
      </c>
      <c r="R57" s="18" t="s">
        <v>6970</v>
      </c>
      <c r="S57" s="18" t="s">
        <v>6971</v>
      </c>
      <c r="T57" s="18" t="s">
        <v>6972</v>
      </c>
      <c r="U57" s="18" t="s">
        <v>6973</v>
      </c>
      <c r="V57" s="18" t="s">
        <v>6974</v>
      </c>
      <c r="W57" s="18" t="s">
        <v>6975</v>
      </c>
      <c r="X57" s="39" t="s">
        <v>6976</v>
      </c>
      <c r="Y57" s="18" t="s">
        <v>6977</v>
      </c>
      <c r="Z57" s="18" t="s">
        <v>6978</v>
      </c>
      <c r="AA57" s="18" t="s">
        <v>6979</v>
      </c>
      <c r="AB57" s="18" t="s">
        <v>6980</v>
      </c>
      <c r="AC57" s="18" t="s">
        <v>6981</v>
      </c>
      <c r="AD57" s="18" t="s">
        <v>6982</v>
      </c>
      <c r="AE57" s="18" t="s">
        <v>6983</v>
      </c>
      <c r="AF57" s="18" t="s">
        <v>6984</v>
      </c>
      <c r="AG57" s="18" t="s">
        <v>6985</v>
      </c>
      <c r="AH57" s="18" t="s">
        <v>6986</v>
      </c>
      <c r="AI57" s="18" t="s">
        <v>6987</v>
      </c>
      <c r="AJ57" s="18" t="s">
        <v>6988</v>
      </c>
      <c r="AK57" s="18" t="s">
        <v>6988</v>
      </c>
      <c r="AL57" s="18" t="s">
        <v>6989</v>
      </c>
      <c r="AM57" s="18" t="s">
        <v>6990</v>
      </c>
      <c r="AN57" s="18" t="s">
        <v>6991</v>
      </c>
      <c r="AO57" s="18" t="s">
        <v>6992</v>
      </c>
      <c r="AP57" s="18" t="s">
        <v>6993</v>
      </c>
      <c r="AQ57" s="18" t="s">
        <v>6994</v>
      </c>
      <c r="AR57" s="18" t="s">
        <v>6995</v>
      </c>
      <c r="AS57" s="18" t="s">
        <v>6996</v>
      </c>
      <c r="AT57" s="18" t="s">
        <v>6997</v>
      </c>
      <c r="AU57" s="18" t="s">
        <v>6998</v>
      </c>
      <c r="AV57" s="18" t="s">
        <v>6999</v>
      </c>
      <c r="AW57" s="18" t="s">
        <v>7000</v>
      </c>
      <c r="AX57" s="18" t="s">
        <v>7001</v>
      </c>
      <c r="AY57" s="18" t="s">
        <v>7002</v>
      </c>
      <c r="AZ57" s="18" t="s">
        <v>7003</v>
      </c>
      <c r="BA57" s="18" t="s">
        <v>7004</v>
      </c>
      <c r="BB57" s="18" t="s">
        <v>7005</v>
      </c>
      <c r="BC57" s="18" t="s">
        <v>7006</v>
      </c>
      <c r="BD57" s="18" t="s">
        <v>7007</v>
      </c>
      <c r="BE57" s="18" t="s">
        <v>7008</v>
      </c>
      <c r="BF57" s="18" t="s">
        <v>7009</v>
      </c>
      <c r="BG57" s="18" t="s">
        <v>7010</v>
      </c>
      <c r="BH57" s="18" t="s">
        <v>7011</v>
      </c>
      <c r="BI57" s="18" t="s">
        <v>6996</v>
      </c>
      <c r="BJ57" s="18" t="s">
        <v>6988</v>
      </c>
      <c r="BK57" s="18" t="s">
        <v>6996</v>
      </c>
      <c r="BL57" s="18" t="s">
        <v>7012</v>
      </c>
      <c r="BM57" s="18" t="s">
        <v>7013</v>
      </c>
      <c r="BN57" s="18" t="s">
        <v>7014</v>
      </c>
      <c r="BO57" s="18" t="s">
        <v>7015</v>
      </c>
      <c r="BP57" s="18" t="s">
        <v>6957</v>
      </c>
      <c r="BQ57" s="18" t="s">
        <v>7016</v>
      </c>
      <c r="BR57" s="18" t="s">
        <v>7017</v>
      </c>
      <c r="BS57" s="18" t="s">
        <v>7018</v>
      </c>
      <c r="BT57" s="18" t="s">
        <v>7019</v>
      </c>
      <c r="BU57" s="18" t="s">
        <v>7020</v>
      </c>
      <c r="BV57" s="18" t="s">
        <v>7021</v>
      </c>
      <c r="BW57" s="18" t="s">
        <v>7022</v>
      </c>
      <c r="BX57" s="18" t="s">
        <v>7023</v>
      </c>
      <c r="BY57" s="18" t="s">
        <v>7024</v>
      </c>
      <c r="BZ57" s="18" t="s">
        <v>7025</v>
      </c>
      <c r="CA57" s="18"/>
      <c r="CB57" s="18"/>
      <c r="CC57" s="18"/>
      <c r="CD57" s="18"/>
      <c r="CE57" s="18"/>
      <c r="CF57" s="18"/>
      <c r="CG57" s="18"/>
      <c r="CH57" s="18"/>
      <c r="CI57" s="18"/>
      <c r="CJ57" s="18"/>
      <c r="CK57" s="18"/>
      <c r="CL57" s="18"/>
      <c r="CM57" s="18"/>
      <c r="CN57" s="18"/>
      <c r="CO57" s="18"/>
      <c r="CP57" s="18"/>
      <c r="CQ57" s="18"/>
      <c r="CR57" s="18"/>
      <c r="CS57" s="18"/>
      <c r="CT57" s="18"/>
      <c r="CU57" s="18"/>
      <c r="CV57" s="18"/>
      <c r="CW57" s="18"/>
      <c r="CX57" s="18"/>
      <c r="CY57" s="18"/>
      <c r="CZ57" s="18"/>
      <c r="DA57" s="18"/>
      <c r="DB57" s="18"/>
      <c r="DC57" s="18"/>
      <c r="DD57" s="18"/>
      <c r="DE57" s="18"/>
      <c r="DF57" s="18"/>
      <c r="DG57" s="18"/>
      <c r="DH57" s="18"/>
      <c r="DI57" s="18"/>
      <c r="DJ57" s="18"/>
      <c r="DK57" s="18"/>
      <c r="DL57" s="18"/>
      <c r="DM57" s="18"/>
      <c r="DN57" s="18"/>
      <c r="DO57" s="18"/>
      <c r="DP57" s="18"/>
      <c r="DQ57" s="18"/>
      <c r="DR57" s="18"/>
      <c r="DS57" s="18"/>
      <c r="DT57" s="18"/>
      <c r="DU57" s="18"/>
      <c r="DV57" s="18"/>
      <c r="DW57" s="18"/>
      <c r="DX57" s="18"/>
      <c r="DY57" s="18"/>
      <c r="DZ57" s="18"/>
      <c r="EA57" s="18"/>
      <c r="EB57" s="18"/>
      <c r="EC57" s="18"/>
      <c r="ED57" s="18"/>
      <c r="EE57" s="18"/>
      <c r="EF57" s="18"/>
      <c r="EG57" s="18"/>
      <c r="EH57" s="18"/>
      <c r="EI57" s="18"/>
      <c r="EJ57" s="18"/>
      <c r="EK57" s="18"/>
      <c r="EL57" s="18"/>
      <c r="EM57" s="18"/>
      <c r="EN57" s="18"/>
      <c r="EO57" s="18"/>
      <c r="EP57" s="18"/>
      <c r="EQ57" s="18"/>
      <c r="ER57" s="18"/>
      <c r="ES57" s="18"/>
      <c r="ET57" s="18"/>
      <c r="EU57" s="18"/>
      <c r="EV57" s="18"/>
      <c r="EW57" s="18"/>
      <c r="EX57" s="18"/>
      <c r="EY57" s="18"/>
      <c r="EZ57" s="18"/>
      <c r="FA57" s="18"/>
      <c r="FB57" s="18"/>
      <c r="FC57" s="18"/>
      <c r="FD57" s="18"/>
      <c r="FE57" s="18"/>
      <c r="FF57" s="18"/>
      <c r="FG57" s="18"/>
      <c r="FH57" s="18"/>
      <c r="FI57" s="18"/>
      <c r="FJ57" s="18"/>
      <c r="FK57" s="18"/>
      <c r="FL57" s="18"/>
      <c r="FM57" s="18"/>
      <c r="FN57" s="18"/>
      <c r="FO57" s="18"/>
      <c r="FP57" s="18"/>
      <c r="FQ57" s="18"/>
      <c r="FR57" s="18"/>
      <c r="FS57" s="18"/>
      <c r="FT57" s="18"/>
      <c r="FU57" s="18"/>
      <c r="FV57" s="18"/>
      <c r="FW57" s="18"/>
      <c r="FX57" s="18"/>
      <c r="FY57" s="18"/>
      <c r="FZ57" s="18"/>
      <c r="GA57" s="18"/>
      <c r="GB57" s="18"/>
      <c r="GC57" s="18"/>
      <c r="GD57" s="18"/>
      <c r="GE57" s="18"/>
      <c r="GF57" s="18"/>
      <c r="GG57" s="18"/>
      <c r="GH57" s="18"/>
      <c r="GI57" s="18"/>
      <c r="GJ57" s="18"/>
      <c r="GK57" s="18"/>
      <c r="GL57" s="18"/>
      <c r="GM57" s="18"/>
      <c r="GN57" s="18"/>
      <c r="GO57" s="18"/>
      <c r="GP57" s="18"/>
      <c r="GQ57" s="18"/>
      <c r="GR57" s="18"/>
      <c r="GS57" s="18"/>
      <c r="GT57" s="18"/>
      <c r="GU57" s="18"/>
      <c r="GV57" s="18"/>
      <c r="GW57" s="18"/>
      <c r="GX57" s="18"/>
      <c r="GY57" s="18"/>
      <c r="GZ57" s="18"/>
      <c r="HA57" s="18"/>
    </row>
    <row r="58" spans="1:209">
      <c r="A58" s="18" t="s">
        <v>7026</v>
      </c>
      <c r="B58" s="18" t="s">
        <v>7027</v>
      </c>
      <c r="C58" s="18" t="s">
        <v>7027</v>
      </c>
      <c r="D58" s="18" t="s">
        <v>7028</v>
      </c>
      <c r="E58" s="18" t="s">
        <v>7029</v>
      </c>
      <c r="F58" s="18" t="s">
        <v>7030</v>
      </c>
      <c r="G58" s="18" t="s">
        <v>7031</v>
      </c>
      <c r="H58" s="18" t="s">
        <v>7028</v>
      </c>
      <c r="I58" s="18" t="s">
        <v>7032</v>
      </c>
      <c r="J58" s="18" t="s">
        <v>7033</v>
      </c>
      <c r="K58" s="18" t="s">
        <v>7034</v>
      </c>
      <c r="L58" s="18" t="s">
        <v>7029</v>
      </c>
      <c r="M58" s="18" t="s">
        <v>7035</v>
      </c>
      <c r="N58" s="18" t="s">
        <v>7036</v>
      </c>
      <c r="O58" s="18" t="s">
        <v>7037</v>
      </c>
      <c r="P58" s="18" t="s">
        <v>7038</v>
      </c>
      <c r="Q58" s="18" t="s">
        <v>7039</v>
      </c>
      <c r="R58" s="18" t="s">
        <v>7040</v>
      </c>
      <c r="S58" s="18" t="s">
        <v>7041</v>
      </c>
      <c r="T58" s="18" t="s">
        <v>7042</v>
      </c>
      <c r="U58" s="18" t="s">
        <v>7043</v>
      </c>
      <c r="V58" s="18" t="s">
        <v>7044</v>
      </c>
      <c r="W58" s="18" t="s">
        <v>7045</v>
      </c>
      <c r="X58" s="39" t="s">
        <v>7046</v>
      </c>
      <c r="Y58" s="18" t="s">
        <v>7047</v>
      </c>
      <c r="Z58" s="18" t="s">
        <v>7048</v>
      </c>
      <c r="AA58" s="18" t="s">
        <v>7049</v>
      </c>
      <c r="AB58" s="18" t="s">
        <v>7050</v>
      </c>
      <c r="AC58" s="18" t="s">
        <v>7051</v>
      </c>
      <c r="AD58" s="18" t="s">
        <v>7052</v>
      </c>
      <c r="AE58" s="18" t="s">
        <v>7053</v>
      </c>
      <c r="AF58" s="18" t="s">
        <v>7054</v>
      </c>
      <c r="AG58" s="18" t="s">
        <v>7055</v>
      </c>
      <c r="AH58" s="18" t="s">
        <v>7056</v>
      </c>
      <c r="AI58" s="18" t="s">
        <v>7057</v>
      </c>
      <c r="AJ58" s="18" t="s">
        <v>7034</v>
      </c>
      <c r="AK58" s="18" t="s">
        <v>7034</v>
      </c>
      <c r="AL58" s="18" t="s">
        <v>7058</v>
      </c>
      <c r="AM58" s="18" t="s">
        <v>7059</v>
      </c>
      <c r="AN58" s="18" t="s">
        <v>7060</v>
      </c>
      <c r="AO58" s="18" t="s">
        <v>7061</v>
      </c>
      <c r="AP58" s="18" t="s">
        <v>7062</v>
      </c>
      <c r="AQ58" s="18" t="s">
        <v>7063</v>
      </c>
      <c r="AR58" s="18" t="s">
        <v>7064</v>
      </c>
      <c r="AS58" s="18" t="s">
        <v>7065</v>
      </c>
      <c r="AT58" s="18" t="s">
        <v>7066</v>
      </c>
      <c r="AU58" s="18" t="s">
        <v>7067</v>
      </c>
      <c r="AV58" s="18" t="s">
        <v>7068</v>
      </c>
      <c r="AW58" s="18" t="s">
        <v>7069</v>
      </c>
      <c r="AX58" s="18" t="s">
        <v>7070</v>
      </c>
      <c r="AY58" s="18" t="s">
        <v>7071</v>
      </c>
      <c r="AZ58" s="18" t="s">
        <v>7072</v>
      </c>
      <c r="BA58" s="18" t="s">
        <v>7073</v>
      </c>
      <c r="BB58" s="18" t="s">
        <v>7074</v>
      </c>
      <c r="BC58" s="18" t="s">
        <v>7075</v>
      </c>
      <c r="BD58" s="18" t="s">
        <v>7076</v>
      </c>
      <c r="BE58" s="18" t="s">
        <v>7077</v>
      </c>
      <c r="BF58" s="18" t="s">
        <v>7078</v>
      </c>
      <c r="BG58" s="18" t="s">
        <v>7079</v>
      </c>
      <c r="BH58" s="18" t="s">
        <v>7080</v>
      </c>
      <c r="BI58" s="18" t="s">
        <v>7065</v>
      </c>
      <c r="BJ58" s="18" t="s">
        <v>7034</v>
      </c>
      <c r="BK58" s="18" t="s">
        <v>7065</v>
      </c>
      <c r="BL58" s="18" t="s">
        <v>7081</v>
      </c>
      <c r="BM58" s="18" t="s">
        <v>7082</v>
      </c>
      <c r="BN58" s="18" t="s">
        <v>7083</v>
      </c>
      <c r="BO58" s="18" t="s">
        <v>7084</v>
      </c>
      <c r="BP58" s="18" t="s">
        <v>7027</v>
      </c>
      <c r="BQ58" s="18" t="s">
        <v>7085</v>
      </c>
      <c r="BR58" s="18" t="s">
        <v>7086</v>
      </c>
      <c r="BS58" s="18" t="s">
        <v>7087</v>
      </c>
      <c r="BT58" s="18" t="s">
        <v>7088</v>
      </c>
      <c r="BU58" s="18" t="s">
        <v>7089</v>
      </c>
      <c r="BV58" s="18" t="s">
        <v>7090</v>
      </c>
      <c r="BW58" s="18" t="s">
        <v>7091</v>
      </c>
      <c r="BX58" s="18" t="s">
        <v>7092</v>
      </c>
      <c r="BY58" s="18" t="s">
        <v>7093</v>
      </c>
      <c r="BZ58" s="18" t="s">
        <v>7094</v>
      </c>
      <c r="CA58" s="18"/>
      <c r="CB58" s="18"/>
      <c r="CC58" s="18"/>
      <c r="CD58" s="18"/>
      <c r="CE58" s="18"/>
      <c r="CF58" s="18"/>
      <c r="CG58" s="18"/>
      <c r="CH58" s="18"/>
      <c r="CI58" s="18"/>
      <c r="CJ58" s="18"/>
      <c r="CK58" s="18"/>
      <c r="CL58" s="18"/>
      <c r="CM58" s="18"/>
      <c r="CN58" s="18"/>
      <c r="CO58" s="18"/>
      <c r="CP58" s="18"/>
      <c r="CQ58" s="18"/>
      <c r="CR58" s="18"/>
      <c r="CS58" s="18"/>
      <c r="CT58" s="18"/>
      <c r="CU58" s="18"/>
      <c r="CV58" s="18"/>
      <c r="CW58" s="18"/>
      <c r="CX58" s="18"/>
      <c r="CY58" s="18"/>
      <c r="CZ58" s="18"/>
      <c r="DA58" s="18"/>
      <c r="DB58" s="18"/>
      <c r="DC58" s="18"/>
      <c r="DD58" s="18"/>
      <c r="DE58" s="18"/>
      <c r="DF58" s="18"/>
      <c r="DG58" s="18"/>
      <c r="DH58" s="18"/>
      <c r="DI58" s="18"/>
      <c r="DJ58" s="18"/>
      <c r="DK58" s="18"/>
      <c r="DL58" s="18"/>
      <c r="DM58" s="18"/>
      <c r="DN58" s="18"/>
      <c r="DO58" s="18"/>
      <c r="DP58" s="18"/>
      <c r="DQ58" s="18"/>
      <c r="DR58" s="18"/>
      <c r="DS58" s="18"/>
      <c r="DT58" s="18"/>
      <c r="DU58" s="18"/>
      <c r="DV58" s="18"/>
      <c r="DW58" s="18"/>
      <c r="DX58" s="18"/>
      <c r="DY58" s="18"/>
      <c r="DZ58" s="18"/>
      <c r="EA58" s="18"/>
      <c r="EB58" s="18"/>
      <c r="EC58" s="18"/>
      <c r="ED58" s="18"/>
      <c r="EE58" s="18"/>
      <c r="EF58" s="18"/>
      <c r="EG58" s="18"/>
      <c r="EH58" s="18"/>
      <c r="EI58" s="18"/>
      <c r="EJ58" s="18"/>
      <c r="EK58" s="18"/>
      <c r="EL58" s="18"/>
      <c r="EM58" s="18"/>
      <c r="EN58" s="18"/>
      <c r="EO58" s="18"/>
      <c r="EP58" s="18"/>
      <c r="EQ58" s="18"/>
      <c r="ER58" s="18"/>
      <c r="ES58" s="18"/>
      <c r="ET58" s="18"/>
      <c r="EU58" s="18"/>
      <c r="EV58" s="18"/>
      <c r="EW58" s="18"/>
      <c r="EX58" s="18"/>
      <c r="EY58" s="18"/>
      <c r="EZ58" s="18"/>
      <c r="FA58" s="18"/>
      <c r="FB58" s="18"/>
      <c r="FC58" s="18"/>
      <c r="FD58" s="18"/>
      <c r="FE58" s="18"/>
      <c r="FF58" s="18"/>
      <c r="FG58" s="18"/>
      <c r="FH58" s="18"/>
      <c r="FI58" s="18"/>
      <c r="FJ58" s="18"/>
      <c r="FK58" s="18"/>
      <c r="FL58" s="18"/>
      <c r="FM58" s="18"/>
      <c r="FN58" s="18"/>
      <c r="FO58" s="18"/>
      <c r="FP58" s="18"/>
      <c r="FQ58" s="18"/>
      <c r="FR58" s="18"/>
      <c r="FS58" s="18"/>
      <c r="FT58" s="18"/>
      <c r="FU58" s="18"/>
      <c r="FV58" s="18"/>
      <c r="FW58" s="18"/>
      <c r="FX58" s="18"/>
      <c r="FY58" s="18"/>
      <c r="FZ58" s="18"/>
      <c r="GA58" s="18"/>
      <c r="GB58" s="18"/>
      <c r="GC58" s="18"/>
      <c r="GD58" s="18"/>
      <c r="GE58" s="18"/>
      <c r="GF58" s="18"/>
      <c r="GG58" s="18"/>
      <c r="GH58" s="18"/>
      <c r="GI58" s="18"/>
      <c r="GJ58" s="18"/>
      <c r="GK58" s="18"/>
      <c r="GL58" s="18"/>
      <c r="GM58" s="18"/>
      <c r="GN58" s="18"/>
      <c r="GO58" s="18"/>
      <c r="GP58" s="18"/>
      <c r="GQ58" s="18"/>
      <c r="GR58" s="18"/>
      <c r="GS58" s="18"/>
      <c r="GT58" s="18"/>
      <c r="GU58" s="18"/>
      <c r="GV58" s="18"/>
      <c r="GW58" s="18"/>
      <c r="GX58" s="18"/>
      <c r="GY58" s="18"/>
      <c r="GZ58" s="18"/>
      <c r="HA58" s="18"/>
    </row>
    <row r="59" spans="1:209">
      <c r="A59" s="18" t="s">
        <v>7095</v>
      </c>
      <c r="B59" s="18" t="s">
        <v>7095</v>
      </c>
      <c r="C59" s="18" t="s">
        <v>7096</v>
      </c>
      <c r="D59" s="18" t="s">
        <v>7097</v>
      </c>
      <c r="E59" s="18" t="s">
        <v>7098</v>
      </c>
      <c r="F59" s="18" t="s">
        <v>7099</v>
      </c>
      <c r="G59" s="18" t="s">
        <v>7100</v>
      </c>
      <c r="H59" s="18" t="s">
        <v>7097</v>
      </c>
      <c r="I59" s="18" t="s">
        <v>7101</v>
      </c>
      <c r="J59" s="18" t="s">
        <v>7102</v>
      </c>
      <c r="K59" s="18" t="s">
        <v>7103</v>
      </c>
      <c r="L59" s="18" t="s">
        <v>7104</v>
      </c>
      <c r="M59" s="18" t="s">
        <v>7105</v>
      </c>
      <c r="N59" s="18" t="s">
        <v>7106</v>
      </c>
      <c r="O59" s="18" t="s">
        <v>7107</v>
      </c>
      <c r="P59" s="18" t="s">
        <v>7108</v>
      </c>
      <c r="Q59" s="18" t="s">
        <v>7109</v>
      </c>
      <c r="R59" s="18" t="s">
        <v>7110</v>
      </c>
      <c r="S59" s="18" t="s">
        <v>7111</v>
      </c>
      <c r="T59" s="18" t="s">
        <v>7112</v>
      </c>
      <c r="U59" s="18" t="s">
        <v>7113</v>
      </c>
      <c r="V59" s="18" t="s">
        <v>7114</v>
      </c>
      <c r="W59" s="18" t="s">
        <v>7115</v>
      </c>
      <c r="X59" s="39" t="s">
        <v>7116</v>
      </c>
      <c r="Y59" s="18" t="s">
        <v>7117</v>
      </c>
      <c r="Z59" s="18" t="s">
        <v>7118</v>
      </c>
      <c r="AA59" s="18" t="s">
        <v>7119</v>
      </c>
      <c r="AB59" s="18" t="s">
        <v>7120</v>
      </c>
      <c r="AC59" s="18" t="s">
        <v>7121</v>
      </c>
      <c r="AD59" s="18" t="s">
        <v>7122</v>
      </c>
      <c r="AE59" s="18" t="s">
        <v>7123</v>
      </c>
      <c r="AF59" s="18" t="s">
        <v>7124</v>
      </c>
      <c r="AG59" s="18" t="s">
        <v>7125</v>
      </c>
      <c r="AH59" s="18" t="s">
        <v>7126</v>
      </c>
      <c r="AI59" s="18" t="s">
        <v>7127</v>
      </c>
      <c r="AJ59" s="18" t="s">
        <v>7122</v>
      </c>
      <c r="AK59" s="18" t="s">
        <v>7122</v>
      </c>
      <c r="AL59" s="18" t="s">
        <v>7128</v>
      </c>
      <c r="AM59" s="18" t="s">
        <v>7129</v>
      </c>
      <c r="AN59" s="18" t="s">
        <v>7130</v>
      </c>
      <c r="AO59" s="18" t="s">
        <v>7131</v>
      </c>
      <c r="AP59" s="18" t="s">
        <v>7132</v>
      </c>
      <c r="AQ59" s="18" t="s">
        <v>7133</v>
      </c>
      <c r="AR59" s="18" t="s">
        <v>7134</v>
      </c>
      <c r="AS59" s="18" t="s">
        <v>7135</v>
      </c>
      <c r="AT59" s="18" t="s">
        <v>4898</v>
      </c>
      <c r="AU59" s="18" t="s">
        <v>7136</v>
      </c>
      <c r="AV59" s="18" t="s">
        <v>7137</v>
      </c>
      <c r="AW59" s="18" t="s">
        <v>7138</v>
      </c>
      <c r="AX59" s="18" t="s">
        <v>7139</v>
      </c>
      <c r="AY59" s="18" t="s">
        <v>7140</v>
      </c>
      <c r="AZ59" s="18" t="s">
        <v>7141</v>
      </c>
      <c r="BA59" s="18" t="s">
        <v>7142</v>
      </c>
      <c r="BB59" s="18" t="s">
        <v>7143</v>
      </c>
      <c r="BC59" s="18" t="s">
        <v>7144</v>
      </c>
      <c r="BD59" s="18" t="s">
        <v>7145</v>
      </c>
      <c r="BE59" s="18" t="s">
        <v>7146</v>
      </c>
      <c r="BF59" s="18" t="s">
        <v>7147</v>
      </c>
      <c r="BG59" s="18" t="s">
        <v>7148</v>
      </c>
      <c r="BH59" s="18" t="s">
        <v>7149</v>
      </c>
      <c r="BI59" s="18" t="s">
        <v>7135</v>
      </c>
      <c r="BJ59" s="18" t="s">
        <v>7122</v>
      </c>
      <c r="BK59" s="18" t="s">
        <v>7135</v>
      </c>
      <c r="BL59" s="18" t="s">
        <v>7150</v>
      </c>
      <c r="BM59" s="18" t="s">
        <v>7151</v>
      </c>
      <c r="BN59" s="18" t="s">
        <v>7152</v>
      </c>
      <c r="BO59" s="18" t="s">
        <v>7153</v>
      </c>
      <c r="BP59" s="18" t="s">
        <v>7095</v>
      </c>
      <c r="BQ59" s="18" t="s">
        <v>7154</v>
      </c>
      <c r="BR59" s="18" t="s">
        <v>7155</v>
      </c>
      <c r="BS59" s="18" t="s">
        <v>7156</v>
      </c>
      <c r="BT59" s="18" t="s">
        <v>7157</v>
      </c>
      <c r="BU59" s="18" t="s">
        <v>7158</v>
      </c>
      <c r="BV59" s="18" t="s">
        <v>7159</v>
      </c>
      <c r="BW59" s="18" t="s">
        <v>7160</v>
      </c>
      <c r="BX59" s="18" t="s">
        <v>7161</v>
      </c>
      <c r="BY59" s="18" t="s">
        <v>7162</v>
      </c>
      <c r="BZ59" s="18" t="s">
        <v>7163</v>
      </c>
      <c r="CA59" s="18"/>
      <c r="CB59" s="18"/>
      <c r="CC59" s="18"/>
      <c r="CD59" s="18"/>
      <c r="CE59" s="18"/>
      <c r="CF59" s="18"/>
      <c r="CG59" s="18"/>
      <c r="CH59" s="18"/>
      <c r="CI59" s="18"/>
      <c r="CJ59" s="18"/>
      <c r="CK59" s="18"/>
      <c r="CL59" s="18"/>
      <c r="CM59" s="18"/>
      <c r="CN59" s="18"/>
      <c r="CO59" s="18"/>
      <c r="CP59" s="18"/>
      <c r="CQ59" s="18"/>
      <c r="CR59" s="18"/>
      <c r="CS59" s="18"/>
      <c r="CT59" s="18"/>
      <c r="CU59" s="18"/>
      <c r="CV59" s="18"/>
      <c r="CW59" s="18"/>
      <c r="CX59" s="18"/>
      <c r="CY59" s="18"/>
      <c r="CZ59" s="18"/>
      <c r="DA59" s="18"/>
      <c r="DB59" s="18"/>
      <c r="DC59" s="18"/>
      <c r="DD59" s="18"/>
      <c r="DE59" s="18"/>
      <c r="DF59" s="18"/>
      <c r="DG59" s="18"/>
      <c r="DH59" s="18"/>
      <c r="DI59" s="18"/>
      <c r="DJ59" s="18"/>
      <c r="DK59" s="18"/>
      <c r="DL59" s="18"/>
      <c r="DM59" s="18"/>
      <c r="DN59" s="18"/>
      <c r="DO59" s="18"/>
      <c r="DP59" s="18"/>
      <c r="DQ59" s="18"/>
      <c r="DR59" s="18"/>
      <c r="DS59" s="18"/>
      <c r="DT59" s="18"/>
      <c r="DU59" s="18"/>
      <c r="DV59" s="18"/>
      <c r="DW59" s="18"/>
      <c r="DX59" s="18"/>
      <c r="DY59" s="18"/>
      <c r="DZ59" s="18"/>
      <c r="EA59" s="18"/>
      <c r="EB59" s="18"/>
      <c r="EC59" s="18"/>
      <c r="ED59" s="18"/>
      <c r="EE59" s="18"/>
      <c r="EF59" s="18"/>
      <c r="EG59" s="18"/>
      <c r="EH59" s="18"/>
      <c r="EI59" s="18"/>
      <c r="EJ59" s="18"/>
      <c r="EK59" s="18"/>
      <c r="EL59" s="18"/>
      <c r="EM59" s="18"/>
      <c r="EN59" s="18"/>
      <c r="EO59" s="18"/>
      <c r="EP59" s="18"/>
      <c r="EQ59" s="18"/>
      <c r="ER59" s="18"/>
      <c r="ES59" s="18"/>
      <c r="ET59" s="18"/>
      <c r="EU59" s="18"/>
      <c r="EV59" s="18"/>
      <c r="EW59" s="18"/>
      <c r="EX59" s="18"/>
      <c r="EY59" s="18"/>
      <c r="EZ59" s="18"/>
      <c r="FA59" s="18"/>
      <c r="FB59" s="18"/>
      <c r="FC59" s="18"/>
      <c r="FD59" s="18"/>
      <c r="FE59" s="18"/>
      <c r="FF59" s="18"/>
      <c r="FG59" s="18"/>
      <c r="FH59" s="18"/>
      <c r="FI59" s="18"/>
      <c r="FJ59" s="18"/>
      <c r="FK59" s="18"/>
      <c r="FL59" s="18"/>
      <c r="FM59" s="18"/>
      <c r="FN59" s="18"/>
      <c r="FO59" s="18"/>
      <c r="FP59" s="18"/>
      <c r="FQ59" s="18"/>
      <c r="FR59" s="18"/>
      <c r="FS59" s="18"/>
      <c r="FT59" s="18"/>
      <c r="FU59" s="18"/>
      <c r="FV59" s="18"/>
      <c r="FW59" s="18"/>
      <c r="FX59" s="18"/>
      <c r="FY59" s="18"/>
      <c r="FZ59" s="18"/>
      <c r="GA59" s="18"/>
      <c r="GB59" s="18"/>
      <c r="GC59" s="18"/>
      <c r="GD59" s="18"/>
      <c r="GE59" s="18"/>
      <c r="GF59" s="18"/>
      <c r="GG59" s="18"/>
      <c r="GH59" s="18"/>
      <c r="GI59" s="18"/>
      <c r="GJ59" s="18"/>
      <c r="GK59" s="18"/>
      <c r="GL59" s="18"/>
      <c r="GM59" s="18"/>
      <c r="GN59" s="18"/>
      <c r="GO59" s="18"/>
      <c r="GP59" s="18"/>
      <c r="GQ59" s="18"/>
      <c r="GR59" s="18"/>
      <c r="GS59" s="18"/>
      <c r="GT59" s="18"/>
      <c r="GU59" s="18"/>
      <c r="GV59" s="18"/>
      <c r="GW59" s="18"/>
      <c r="GX59" s="18"/>
      <c r="GY59" s="18"/>
      <c r="GZ59" s="18"/>
      <c r="HA59" s="18"/>
    </row>
    <row r="60" spans="1:209">
      <c r="A60" s="18" t="s">
        <v>7164</v>
      </c>
      <c r="B60" s="18" t="s">
        <v>7164</v>
      </c>
      <c r="C60" s="18" t="s">
        <v>7164</v>
      </c>
      <c r="D60" s="18" t="s">
        <v>7165</v>
      </c>
      <c r="E60" s="18" t="s">
        <v>7166</v>
      </c>
      <c r="F60" s="18" t="s">
        <v>7167</v>
      </c>
      <c r="G60" s="18" t="s">
        <v>7168</v>
      </c>
      <c r="H60" s="18" t="s">
        <v>7165</v>
      </c>
      <c r="I60" s="18" t="s">
        <v>7169</v>
      </c>
      <c r="J60" s="18" t="s">
        <v>7170</v>
      </c>
      <c r="K60" s="18" t="s">
        <v>7171</v>
      </c>
      <c r="L60" s="18" t="s">
        <v>7172</v>
      </c>
      <c r="M60" s="18" t="s">
        <v>7173</v>
      </c>
      <c r="N60" s="18" t="s">
        <v>7174</v>
      </c>
      <c r="O60" s="18" t="s">
        <v>7175</v>
      </c>
      <c r="P60" s="18" t="s">
        <v>7176</v>
      </c>
      <c r="Q60" s="18" t="s">
        <v>7177</v>
      </c>
      <c r="R60" s="18" t="s">
        <v>7178</v>
      </c>
      <c r="S60" s="18" t="s">
        <v>7179</v>
      </c>
      <c r="T60" s="18" t="s">
        <v>7180</v>
      </c>
      <c r="U60" s="18" t="s">
        <v>7181</v>
      </c>
      <c r="V60" s="18" t="s">
        <v>7182</v>
      </c>
      <c r="W60" s="18" t="s">
        <v>7183</v>
      </c>
      <c r="X60" s="39" t="s">
        <v>7184</v>
      </c>
      <c r="Y60" s="18" t="s">
        <v>7185</v>
      </c>
      <c r="Z60" s="18" t="s">
        <v>7186</v>
      </c>
      <c r="AA60" s="18" t="s">
        <v>7187</v>
      </c>
      <c r="AB60" s="18" t="s">
        <v>7188</v>
      </c>
      <c r="AC60" s="18" t="s">
        <v>7189</v>
      </c>
      <c r="AD60" s="18" t="s">
        <v>7190</v>
      </c>
      <c r="AE60" s="18" t="s">
        <v>7191</v>
      </c>
      <c r="AF60" s="18" t="s">
        <v>7192</v>
      </c>
      <c r="AG60" s="18" t="s">
        <v>7193</v>
      </c>
      <c r="AH60" s="18" t="s">
        <v>7194</v>
      </c>
      <c r="AI60" s="18" t="s">
        <v>7195</v>
      </c>
      <c r="AJ60" s="18" t="s">
        <v>7177</v>
      </c>
      <c r="AK60" s="18" t="s">
        <v>7177</v>
      </c>
      <c r="AL60" s="18" t="s">
        <v>7196</v>
      </c>
      <c r="AM60" s="18" t="s">
        <v>7197</v>
      </c>
      <c r="AN60" s="18" t="s">
        <v>7198</v>
      </c>
      <c r="AO60" s="18" t="s">
        <v>7199</v>
      </c>
      <c r="AP60" s="18" t="s">
        <v>7200</v>
      </c>
      <c r="AQ60" s="18" t="s">
        <v>7201</v>
      </c>
      <c r="AR60" s="18" t="s">
        <v>7202</v>
      </c>
      <c r="AS60" s="18" t="s">
        <v>7203</v>
      </c>
      <c r="AT60" s="18" t="s">
        <v>7204</v>
      </c>
      <c r="AU60" s="18" t="s">
        <v>7205</v>
      </c>
      <c r="AV60" s="18" t="s">
        <v>7206</v>
      </c>
      <c r="AW60" s="18" t="s">
        <v>7207</v>
      </c>
      <c r="AX60" s="18" t="s">
        <v>7208</v>
      </c>
      <c r="AY60" s="18" t="s">
        <v>7209</v>
      </c>
      <c r="AZ60" s="18" t="s">
        <v>7210</v>
      </c>
      <c r="BA60" s="18" t="s">
        <v>7211</v>
      </c>
      <c r="BB60" s="18" t="s">
        <v>7212</v>
      </c>
      <c r="BC60" s="18" t="s">
        <v>7213</v>
      </c>
      <c r="BD60" s="18" t="s">
        <v>7214</v>
      </c>
      <c r="BE60" s="18" t="s">
        <v>7215</v>
      </c>
      <c r="BF60" s="18" t="s">
        <v>7216</v>
      </c>
      <c r="BG60" s="18" t="s">
        <v>7217</v>
      </c>
      <c r="BH60" s="18" t="s">
        <v>7218</v>
      </c>
      <c r="BI60" s="18" t="s">
        <v>7203</v>
      </c>
      <c r="BJ60" s="18" t="s">
        <v>7177</v>
      </c>
      <c r="BK60" s="18" t="s">
        <v>7203</v>
      </c>
      <c r="BL60" s="18" t="s">
        <v>7219</v>
      </c>
      <c r="BM60" s="18" t="s">
        <v>7220</v>
      </c>
      <c r="BN60" s="18" t="s">
        <v>7221</v>
      </c>
      <c r="BO60" s="18" t="s">
        <v>7222</v>
      </c>
      <c r="BP60" s="18" t="s">
        <v>7164</v>
      </c>
      <c r="BQ60" s="18" t="s">
        <v>7223</v>
      </c>
      <c r="BR60" s="18" t="s">
        <v>7224</v>
      </c>
      <c r="BS60" s="18" t="s">
        <v>7225</v>
      </c>
      <c r="BT60" s="18" t="s">
        <v>7226</v>
      </c>
      <c r="BU60" s="18" t="s">
        <v>7227</v>
      </c>
      <c r="BV60" s="18" t="s">
        <v>7228</v>
      </c>
      <c r="BW60" s="18" t="s">
        <v>7229</v>
      </c>
      <c r="BX60" s="18" t="s">
        <v>7230</v>
      </c>
      <c r="BY60" s="18" t="s">
        <v>7231</v>
      </c>
      <c r="BZ60" s="18" t="s">
        <v>7232</v>
      </c>
      <c r="CA60" s="18"/>
      <c r="CB60" s="18"/>
      <c r="CC60" s="18"/>
      <c r="CD60" s="18"/>
      <c r="CE60" s="18"/>
      <c r="CF60" s="18"/>
      <c r="CG60" s="18"/>
      <c r="CH60" s="18"/>
      <c r="CI60" s="18"/>
      <c r="CJ60" s="18"/>
      <c r="CK60" s="18"/>
      <c r="CL60" s="18"/>
      <c r="CM60" s="18"/>
      <c r="CN60" s="18"/>
      <c r="CO60" s="18"/>
      <c r="CP60" s="18"/>
      <c r="CQ60" s="18"/>
      <c r="CR60" s="18"/>
      <c r="CS60" s="18"/>
      <c r="CT60" s="18"/>
      <c r="CU60" s="18"/>
      <c r="CV60" s="18"/>
      <c r="CW60" s="18"/>
      <c r="CX60" s="18"/>
      <c r="CY60" s="18"/>
      <c r="CZ60" s="18"/>
      <c r="DA60" s="18"/>
      <c r="DB60" s="18"/>
      <c r="DC60" s="18"/>
      <c r="DD60" s="18"/>
      <c r="DE60" s="18"/>
      <c r="DF60" s="18"/>
      <c r="DG60" s="18"/>
      <c r="DH60" s="18"/>
      <c r="DI60" s="18"/>
      <c r="DJ60" s="18"/>
      <c r="DK60" s="18"/>
      <c r="DL60" s="18"/>
      <c r="DM60" s="18"/>
      <c r="DN60" s="18"/>
      <c r="DO60" s="18"/>
      <c r="DP60" s="18"/>
      <c r="DQ60" s="18"/>
      <c r="DR60" s="18"/>
      <c r="DS60" s="18"/>
      <c r="DT60" s="18"/>
      <c r="DU60" s="18"/>
      <c r="DV60" s="18"/>
      <c r="DW60" s="18"/>
      <c r="DX60" s="18"/>
      <c r="DY60" s="18"/>
      <c r="DZ60" s="18"/>
      <c r="EA60" s="18"/>
      <c r="EB60" s="18"/>
      <c r="EC60" s="18"/>
      <c r="ED60" s="18"/>
      <c r="EE60" s="18"/>
      <c r="EF60" s="18"/>
      <c r="EG60" s="18"/>
      <c r="EH60" s="18"/>
      <c r="EI60" s="18"/>
      <c r="EJ60" s="18"/>
      <c r="EK60" s="18"/>
      <c r="EL60" s="18"/>
      <c r="EM60" s="18"/>
      <c r="EN60" s="18"/>
      <c r="EO60" s="18"/>
      <c r="EP60" s="18"/>
      <c r="EQ60" s="18"/>
      <c r="ER60" s="18"/>
      <c r="ES60" s="18"/>
      <c r="ET60" s="18"/>
      <c r="EU60" s="18"/>
      <c r="EV60" s="18"/>
      <c r="EW60" s="18"/>
      <c r="EX60" s="18"/>
      <c r="EY60" s="18"/>
      <c r="EZ60" s="18"/>
      <c r="FA60" s="18"/>
      <c r="FB60" s="18"/>
      <c r="FC60" s="18"/>
      <c r="FD60" s="18"/>
      <c r="FE60" s="18"/>
      <c r="FF60" s="18"/>
      <c r="FG60" s="18"/>
      <c r="FH60" s="18"/>
      <c r="FI60" s="18"/>
      <c r="FJ60" s="18"/>
      <c r="FK60" s="18"/>
      <c r="FL60" s="18"/>
      <c r="FM60" s="18"/>
      <c r="FN60" s="18"/>
      <c r="FO60" s="18"/>
      <c r="FP60" s="18"/>
      <c r="FQ60" s="18"/>
      <c r="FR60" s="18"/>
      <c r="FS60" s="18"/>
      <c r="FT60" s="18"/>
      <c r="FU60" s="18"/>
      <c r="FV60" s="18"/>
      <c r="FW60" s="18"/>
      <c r="FX60" s="18"/>
      <c r="FY60" s="18"/>
      <c r="FZ60" s="18"/>
      <c r="GA60" s="18"/>
      <c r="GB60" s="18"/>
      <c r="GC60" s="18"/>
      <c r="GD60" s="18"/>
      <c r="GE60" s="18"/>
      <c r="GF60" s="18"/>
      <c r="GG60" s="18"/>
      <c r="GH60" s="18"/>
      <c r="GI60" s="18"/>
      <c r="GJ60" s="18"/>
      <c r="GK60" s="18"/>
      <c r="GL60" s="18"/>
      <c r="GM60" s="18"/>
      <c r="GN60" s="18"/>
      <c r="GO60" s="18"/>
      <c r="GP60" s="18"/>
      <c r="GQ60" s="18"/>
      <c r="GR60" s="18"/>
      <c r="GS60" s="18"/>
      <c r="GT60" s="18"/>
      <c r="GU60" s="18"/>
      <c r="GV60" s="18"/>
      <c r="GW60" s="18"/>
      <c r="GX60" s="18"/>
      <c r="GY60" s="18"/>
      <c r="GZ60" s="18"/>
      <c r="HA60" s="18"/>
    </row>
    <row r="61" spans="1:209">
      <c r="A61" s="18" t="s">
        <v>7233</v>
      </c>
      <c r="B61" s="18" t="s">
        <v>7233</v>
      </c>
      <c r="C61" s="18" t="s">
        <v>7233</v>
      </c>
      <c r="D61" s="18" t="s">
        <v>7234</v>
      </c>
      <c r="E61" s="18" t="s">
        <v>7235</v>
      </c>
      <c r="F61" s="18" t="s">
        <v>7236</v>
      </c>
      <c r="G61" s="18" t="s">
        <v>7237</v>
      </c>
      <c r="H61" s="18" t="s">
        <v>7234</v>
      </c>
      <c r="I61" s="18" t="s">
        <v>7238</v>
      </c>
      <c r="J61" s="18" t="s">
        <v>7239</v>
      </c>
      <c r="K61" s="18" t="s">
        <v>7240</v>
      </c>
      <c r="L61" s="18" t="s">
        <v>7235</v>
      </c>
      <c r="M61" s="18" t="s">
        <v>5827</v>
      </c>
      <c r="N61" s="18" t="s">
        <v>7236</v>
      </c>
      <c r="O61" s="18" t="s">
        <v>7241</v>
      </c>
      <c r="P61" s="18" t="s">
        <v>7242</v>
      </c>
      <c r="Q61" s="18" t="s">
        <v>7236</v>
      </c>
      <c r="R61" s="18" t="s">
        <v>7243</v>
      </c>
      <c r="S61" s="18" t="s">
        <v>7237</v>
      </c>
      <c r="T61" s="18" t="s">
        <v>7234</v>
      </c>
      <c r="U61" s="18" t="s">
        <v>7238</v>
      </c>
      <c r="V61" s="18" t="s">
        <v>7244</v>
      </c>
      <c r="W61" s="18" t="s">
        <v>7237</v>
      </c>
      <c r="X61" s="39" t="s">
        <v>7245</v>
      </c>
      <c r="Y61" s="18" t="s">
        <v>7246</v>
      </c>
      <c r="Z61" s="18" t="s">
        <v>7247</v>
      </c>
      <c r="AA61" s="18" t="s">
        <v>7243</v>
      </c>
      <c r="AB61" s="18" t="s">
        <v>7248</v>
      </c>
      <c r="AC61" s="18" t="s">
        <v>7234</v>
      </c>
      <c r="AD61" s="18" t="s">
        <v>7249</v>
      </c>
      <c r="AE61" s="18" t="s">
        <v>7250</v>
      </c>
      <c r="AF61" s="18" t="s">
        <v>7251</v>
      </c>
      <c r="AG61" s="18" t="s">
        <v>7252</v>
      </c>
      <c r="AH61" s="18" t="s">
        <v>7253</v>
      </c>
      <c r="AI61" s="18" t="s">
        <v>7254</v>
      </c>
      <c r="AJ61" s="18" t="s">
        <v>7240</v>
      </c>
      <c r="AK61" s="18" t="s">
        <v>7240</v>
      </c>
      <c r="AL61" s="18" t="s">
        <v>7255</v>
      </c>
      <c r="AM61" s="18" t="s">
        <v>7256</v>
      </c>
      <c r="AN61" s="18" t="s">
        <v>7257</v>
      </c>
      <c r="AO61" s="18" t="s">
        <v>7258</v>
      </c>
      <c r="AP61" s="18" t="s">
        <v>7236</v>
      </c>
      <c r="AQ61" s="18" t="s">
        <v>7259</v>
      </c>
      <c r="AR61" s="18" t="s">
        <v>7260</v>
      </c>
      <c r="AS61" s="18" t="s">
        <v>7261</v>
      </c>
      <c r="AT61" s="18" t="s">
        <v>7262</v>
      </c>
      <c r="AU61" s="18" t="s">
        <v>7263</v>
      </c>
      <c r="AV61" s="18" t="s">
        <v>7264</v>
      </c>
      <c r="AW61" s="18" t="s">
        <v>7265</v>
      </c>
      <c r="AX61" s="18" t="s">
        <v>7266</v>
      </c>
      <c r="AY61" s="18" t="s">
        <v>7267</v>
      </c>
      <c r="AZ61" s="18" t="s">
        <v>7268</v>
      </c>
      <c r="BA61" s="18" t="s">
        <v>7269</v>
      </c>
      <c r="BB61" s="18" t="s">
        <v>7270</v>
      </c>
      <c r="BC61" s="18" t="s">
        <v>7271</v>
      </c>
      <c r="BD61" s="18" t="s">
        <v>7272</v>
      </c>
      <c r="BE61" s="18" t="s">
        <v>7273</v>
      </c>
      <c r="BF61" s="18" t="s">
        <v>7274</v>
      </c>
      <c r="BG61" s="18" t="s">
        <v>7275</v>
      </c>
      <c r="BH61" s="18" t="s">
        <v>7276</v>
      </c>
      <c r="BI61" s="18" t="s">
        <v>7261</v>
      </c>
      <c r="BJ61" s="18" t="s">
        <v>7240</v>
      </c>
      <c r="BK61" s="18" t="s">
        <v>7261</v>
      </c>
      <c r="BL61" s="18" t="s">
        <v>7236</v>
      </c>
      <c r="BM61" s="18" t="s">
        <v>7277</v>
      </c>
      <c r="BN61" s="18" t="s">
        <v>7278</v>
      </c>
      <c r="BO61" s="18" t="s">
        <v>7260</v>
      </c>
      <c r="BP61" s="18" t="s">
        <v>7233</v>
      </c>
      <c r="BQ61" s="18" t="s">
        <v>7279</v>
      </c>
      <c r="BR61" s="18" t="s">
        <v>7264</v>
      </c>
      <c r="BS61" s="18" t="s">
        <v>7280</v>
      </c>
      <c r="BT61" s="18" t="s">
        <v>7281</v>
      </c>
      <c r="BU61" s="18" t="s">
        <v>7282</v>
      </c>
      <c r="BV61" s="18" t="s">
        <v>7283</v>
      </c>
      <c r="BW61" s="18" t="s">
        <v>7284</v>
      </c>
      <c r="BX61" s="18" t="s">
        <v>7285</v>
      </c>
      <c r="BY61" s="18" t="s">
        <v>7286</v>
      </c>
      <c r="BZ61" s="18" t="s">
        <v>7287</v>
      </c>
      <c r="CA61" s="18"/>
      <c r="CB61" s="18"/>
      <c r="CC61" s="18"/>
      <c r="CD61" s="18"/>
      <c r="CE61" s="18"/>
      <c r="CF61" s="18"/>
      <c r="CG61" s="18"/>
      <c r="CH61" s="18"/>
      <c r="CI61" s="18"/>
      <c r="CJ61" s="18"/>
      <c r="CK61" s="18"/>
      <c r="CL61" s="18"/>
      <c r="CM61" s="18"/>
      <c r="CN61" s="18"/>
      <c r="CO61" s="18"/>
      <c r="CP61" s="18"/>
      <c r="CQ61" s="18"/>
      <c r="CR61" s="18"/>
      <c r="CS61" s="18"/>
      <c r="CT61" s="18"/>
      <c r="CU61" s="18"/>
      <c r="CV61" s="18"/>
      <c r="CW61" s="18"/>
      <c r="CX61" s="18"/>
      <c r="CY61" s="18"/>
      <c r="CZ61" s="18"/>
      <c r="DA61" s="18"/>
      <c r="DB61" s="18"/>
      <c r="DC61" s="18"/>
      <c r="DD61" s="18"/>
      <c r="DE61" s="18"/>
      <c r="DF61" s="18"/>
      <c r="DG61" s="18"/>
      <c r="DH61" s="18"/>
      <c r="DI61" s="18"/>
      <c r="DJ61" s="18"/>
      <c r="DK61" s="18"/>
      <c r="DL61" s="18"/>
      <c r="DM61" s="18"/>
      <c r="DN61" s="18"/>
      <c r="DO61" s="18"/>
      <c r="DP61" s="18"/>
      <c r="DQ61" s="18"/>
      <c r="DR61" s="18"/>
      <c r="DS61" s="18"/>
      <c r="DT61" s="18"/>
      <c r="DU61" s="18"/>
      <c r="DV61" s="18"/>
      <c r="DW61" s="18"/>
      <c r="DX61" s="18"/>
      <c r="DY61" s="18"/>
      <c r="DZ61" s="18"/>
      <c r="EA61" s="18"/>
      <c r="EB61" s="18"/>
      <c r="EC61" s="18"/>
      <c r="ED61" s="18"/>
      <c r="EE61" s="18"/>
      <c r="EF61" s="18"/>
      <c r="EG61" s="18"/>
      <c r="EH61" s="18"/>
      <c r="EI61" s="18"/>
      <c r="EJ61" s="18"/>
      <c r="EK61" s="18"/>
      <c r="EL61" s="18"/>
      <c r="EM61" s="18"/>
      <c r="EN61" s="18"/>
      <c r="EO61" s="18"/>
      <c r="EP61" s="18"/>
      <c r="EQ61" s="18"/>
      <c r="ER61" s="18"/>
      <c r="ES61" s="18"/>
      <c r="ET61" s="18"/>
      <c r="EU61" s="18"/>
      <c r="EV61" s="18"/>
      <c r="EW61" s="18"/>
      <c r="EX61" s="18"/>
      <c r="EY61" s="18"/>
      <c r="EZ61" s="18"/>
      <c r="FA61" s="18"/>
      <c r="FB61" s="18"/>
      <c r="FC61" s="18"/>
      <c r="FD61" s="18"/>
      <c r="FE61" s="18"/>
      <c r="FF61" s="18"/>
      <c r="FG61" s="18"/>
      <c r="FH61" s="18"/>
      <c r="FI61" s="18"/>
      <c r="FJ61" s="18"/>
      <c r="FK61" s="18"/>
      <c r="FL61" s="18"/>
      <c r="FM61" s="18"/>
      <c r="FN61" s="18"/>
      <c r="FO61" s="18"/>
      <c r="FP61" s="18"/>
      <c r="FQ61" s="18"/>
      <c r="FR61" s="18"/>
      <c r="FS61" s="18"/>
      <c r="FT61" s="18"/>
      <c r="FU61" s="18"/>
      <c r="FV61" s="18"/>
      <c r="FW61" s="18"/>
      <c r="FX61" s="18"/>
      <c r="FY61" s="18"/>
      <c r="FZ61" s="18"/>
      <c r="GA61" s="18"/>
      <c r="GB61" s="18"/>
      <c r="GC61" s="18"/>
      <c r="GD61" s="18"/>
      <c r="GE61" s="18"/>
      <c r="GF61" s="18"/>
      <c r="GG61" s="18"/>
      <c r="GH61" s="18"/>
      <c r="GI61" s="18"/>
      <c r="GJ61" s="18"/>
      <c r="GK61" s="18"/>
      <c r="GL61" s="18"/>
      <c r="GM61" s="18"/>
      <c r="GN61" s="18"/>
      <c r="GO61" s="18"/>
      <c r="GP61" s="18"/>
      <c r="GQ61" s="18"/>
      <c r="GR61" s="18"/>
      <c r="GS61" s="18"/>
      <c r="GT61" s="18"/>
      <c r="GU61" s="18"/>
      <c r="GV61" s="18"/>
      <c r="GW61" s="18"/>
      <c r="GX61" s="18"/>
      <c r="GY61" s="18"/>
      <c r="GZ61" s="18"/>
      <c r="HA61" s="18"/>
    </row>
    <row r="62" spans="1:209">
      <c r="A62" s="18" t="s">
        <v>7288</v>
      </c>
      <c r="B62" s="18" t="s">
        <v>7288</v>
      </c>
      <c r="C62" s="18" t="s">
        <v>7289</v>
      </c>
      <c r="D62" s="18" t="s">
        <v>7290</v>
      </c>
      <c r="E62" s="18" t="s">
        <v>7291</v>
      </c>
      <c r="F62" s="18" t="s">
        <v>7292</v>
      </c>
      <c r="G62" s="18" t="s">
        <v>7293</v>
      </c>
      <c r="H62" s="18" t="s">
        <v>7290</v>
      </c>
      <c r="I62" s="18" t="s">
        <v>7294</v>
      </c>
      <c r="J62" s="18" t="s">
        <v>7295</v>
      </c>
      <c r="K62" s="18" t="s">
        <v>7296</v>
      </c>
      <c r="L62" s="18" t="s">
        <v>7291</v>
      </c>
      <c r="M62" s="18" t="s">
        <v>7297</v>
      </c>
      <c r="N62" s="18" t="s">
        <v>7298</v>
      </c>
      <c r="O62" s="18" t="s">
        <v>7299</v>
      </c>
      <c r="P62" s="18" t="s">
        <v>7300</v>
      </c>
      <c r="Q62" s="18" t="s">
        <v>7301</v>
      </c>
      <c r="R62" s="18" t="s">
        <v>7302</v>
      </c>
      <c r="S62" s="18" t="s">
        <v>7303</v>
      </c>
      <c r="T62" s="18" t="s">
        <v>7304</v>
      </c>
      <c r="U62" s="18" t="s">
        <v>7305</v>
      </c>
      <c r="V62" s="18" t="s">
        <v>7306</v>
      </c>
      <c r="W62" s="18" t="s">
        <v>7307</v>
      </c>
      <c r="X62" s="39" t="s">
        <v>7308</v>
      </c>
      <c r="Y62" s="18" t="s">
        <v>6169</v>
      </c>
      <c r="Z62" s="18" t="s">
        <v>7309</v>
      </c>
      <c r="AA62" s="18" t="s">
        <v>7310</v>
      </c>
      <c r="AB62" s="18" t="s">
        <v>7311</v>
      </c>
      <c r="AC62" s="18" t="s">
        <v>7312</v>
      </c>
      <c r="AD62" s="18" t="s">
        <v>7301</v>
      </c>
      <c r="AE62" s="18" t="s">
        <v>7313</v>
      </c>
      <c r="AF62" s="18" t="s">
        <v>7314</v>
      </c>
      <c r="AG62" s="18" t="s">
        <v>7315</v>
      </c>
      <c r="AH62" s="18" t="s">
        <v>7316</v>
      </c>
      <c r="AI62" s="18" t="s">
        <v>7317</v>
      </c>
      <c r="AJ62" s="18" t="s">
        <v>7301</v>
      </c>
      <c r="AK62" s="18" t="s">
        <v>7301</v>
      </c>
      <c r="AL62" s="18" t="s">
        <v>7318</v>
      </c>
      <c r="AM62" s="18" t="s">
        <v>7319</v>
      </c>
      <c r="AN62" s="18" t="s">
        <v>7320</v>
      </c>
      <c r="AO62" s="18" t="s">
        <v>7321</v>
      </c>
      <c r="AP62" s="18" t="s">
        <v>7322</v>
      </c>
      <c r="AQ62" s="18" t="s">
        <v>6186</v>
      </c>
      <c r="AR62" s="18" t="s">
        <v>7323</v>
      </c>
      <c r="AS62" s="18" t="s">
        <v>7324</v>
      </c>
      <c r="AT62" s="18" t="s">
        <v>7325</v>
      </c>
      <c r="AU62" s="18" t="s">
        <v>7326</v>
      </c>
      <c r="AV62" s="18" t="s">
        <v>6191</v>
      </c>
      <c r="AW62" s="18" t="s">
        <v>7327</v>
      </c>
      <c r="AX62" s="18" t="s">
        <v>7328</v>
      </c>
      <c r="AY62" s="18" t="s">
        <v>7329</v>
      </c>
      <c r="AZ62" s="18" t="s">
        <v>7330</v>
      </c>
      <c r="BA62" s="18" t="s">
        <v>7331</v>
      </c>
      <c r="BB62" s="18" t="s">
        <v>7332</v>
      </c>
      <c r="BC62" s="18" t="s">
        <v>7333</v>
      </c>
      <c r="BD62" s="18" t="s">
        <v>7334</v>
      </c>
      <c r="BE62" s="18" t="s">
        <v>7335</v>
      </c>
      <c r="BF62" s="18" t="s">
        <v>7336</v>
      </c>
      <c r="BG62" s="18" t="s">
        <v>7337</v>
      </c>
      <c r="BH62" s="18" t="s">
        <v>7338</v>
      </c>
      <c r="BI62" s="18" t="s">
        <v>7324</v>
      </c>
      <c r="BJ62" s="18" t="s">
        <v>7301</v>
      </c>
      <c r="BK62" s="18" t="s">
        <v>7324</v>
      </c>
      <c r="BL62" s="18" t="s">
        <v>7339</v>
      </c>
      <c r="BM62" s="18" t="s">
        <v>7340</v>
      </c>
      <c r="BN62" s="18" t="s">
        <v>7341</v>
      </c>
      <c r="BO62" s="18" t="s">
        <v>7342</v>
      </c>
      <c r="BP62" s="18" t="s">
        <v>7288</v>
      </c>
      <c r="BQ62" s="18" t="s">
        <v>7343</v>
      </c>
      <c r="BR62" s="18" t="s">
        <v>7344</v>
      </c>
      <c r="BS62" s="18" t="s">
        <v>7345</v>
      </c>
      <c r="BT62" s="18" t="s">
        <v>7346</v>
      </c>
      <c r="BU62" s="18" t="s">
        <v>7347</v>
      </c>
      <c r="BV62" s="18" t="s">
        <v>6213</v>
      </c>
      <c r="BW62" s="18" t="s">
        <v>7348</v>
      </c>
      <c r="BX62" s="18" t="s">
        <v>7349</v>
      </c>
      <c r="BY62" s="18" t="s">
        <v>7350</v>
      </c>
      <c r="BZ62" s="18" t="s">
        <v>7351</v>
      </c>
      <c r="CA62" s="18"/>
      <c r="CB62" s="18"/>
      <c r="CC62" s="18"/>
      <c r="CD62" s="18"/>
      <c r="CE62" s="18"/>
      <c r="CF62" s="18"/>
      <c r="CG62" s="18"/>
      <c r="CH62" s="18"/>
      <c r="CI62" s="18"/>
      <c r="CJ62" s="18"/>
      <c r="CK62" s="18"/>
      <c r="CL62" s="18"/>
      <c r="CM62" s="18"/>
      <c r="CN62" s="18"/>
      <c r="CO62" s="18"/>
      <c r="CP62" s="18"/>
      <c r="CQ62" s="18"/>
      <c r="CR62" s="18"/>
      <c r="CS62" s="18"/>
      <c r="CT62" s="18"/>
      <c r="CU62" s="18"/>
      <c r="CV62" s="18"/>
      <c r="CW62" s="18"/>
      <c r="CX62" s="18"/>
      <c r="CY62" s="18"/>
      <c r="CZ62" s="18"/>
      <c r="DA62" s="18"/>
      <c r="DB62" s="18"/>
      <c r="DC62" s="18"/>
      <c r="DD62" s="18"/>
      <c r="DE62" s="18"/>
      <c r="DF62" s="18"/>
      <c r="DG62" s="18"/>
      <c r="DH62" s="18"/>
      <c r="DI62" s="18"/>
      <c r="DJ62" s="18"/>
      <c r="DK62" s="18"/>
      <c r="DL62" s="18"/>
      <c r="DM62" s="18"/>
      <c r="DN62" s="18"/>
      <c r="DO62" s="18"/>
      <c r="DP62" s="18"/>
      <c r="DQ62" s="18"/>
      <c r="DR62" s="18"/>
      <c r="DS62" s="18"/>
      <c r="DT62" s="18"/>
      <c r="DU62" s="18"/>
      <c r="DV62" s="18"/>
      <c r="DW62" s="18"/>
      <c r="DX62" s="18"/>
      <c r="DY62" s="18"/>
      <c r="DZ62" s="18"/>
      <c r="EA62" s="18"/>
      <c r="EB62" s="18"/>
      <c r="EC62" s="18"/>
      <c r="ED62" s="18"/>
      <c r="EE62" s="18"/>
      <c r="EF62" s="18"/>
      <c r="EG62" s="18"/>
      <c r="EH62" s="18"/>
      <c r="EI62" s="18"/>
      <c r="EJ62" s="18"/>
      <c r="EK62" s="18"/>
      <c r="EL62" s="18"/>
      <c r="EM62" s="18"/>
      <c r="EN62" s="18"/>
      <c r="EO62" s="18"/>
      <c r="EP62" s="18"/>
      <c r="EQ62" s="18"/>
      <c r="ER62" s="18"/>
      <c r="ES62" s="18"/>
      <c r="ET62" s="18"/>
      <c r="EU62" s="18"/>
      <c r="EV62" s="18"/>
      <c r="EW62" s="18"/>
      <c r="EX62" s="18"/>
      <c r="EY62" s="18"/>
      <c r="EZ62" s="18"/>
      <c r="FA62" s="18"/>
      <c r="FB62" s="18"/>
      <c r="FC62" s="18"/>
      <c r="FD62" s="18"/>
      <c r="FE62" s="18"/>
      <c r="FF62" s="18"/>
      <c r="FG62" s="18"/>
      <c r="FH62" s="18"/>
      <c r="FI62" s="18"/>
      <c r="FJ62" s="18"/>
      <c r="FK62" s="18"/>
      <c r="FL62" s="18"/>
      <c r="FM62" s="18"/>
      <c r="FN62" s="18"/>
      <c r="FO62" s="18"/>
      <c r="FP62" s="18"/>
      <c r="FQ62" s="18"/>
      <c r="FR62" s="18"/>
      <c r="FS62" s="18"/>
      <c r="FT62" s="18"/>
      <c r="FU62" s="18"/>
      <c r="FV62" s="18"/>
      <c r="FW62" s="18"/>
      <c r="FX62" s="18"/>
      <c r="FY62" s="18"/>
      <c r="FZ62" s="18"/>
      <c r="GA62" s="18"/>
      <c r="GB62" s="18"/>
      <c r="GC62" s="18"/>
      <c r="GD62" s="18"/>
      <c r="GE62" s="18"/>
      <c r="GF62" s="18"/>
      <c r="GG62" s="18"/>
      <c r="GH62" s="18"/>
      <c r="GI62" s="18"/>
      <c r="GJ62" s="18"/>
      <c r="GK62" s="18"/>
      <c r="GL62" s="18"/>
      <c r="GM62" s="18"/>
      <c r="GN62" s="18"/>
      <c r="GO62" s="18"/>
      <c r="GP62" s="18"/>
      <c r="GQ62" s="18"/>
      <c r="GR62" s="18"/>
      <c r="GS62" s="18"/>
      <c r="GT62" s="18"/>
      <c r="GU62" s="18"/>
      <c r="GV62" s="18"/>
      <c r="GW62" s="18"/>
      <c r="GX62" s="18"/>
      <c r="GY62" s="18"/>
      <c r="GZ62" s="18"/>
      <c r="HA62" s="18"/>
    </row>
    <row r="63" spans="1:209">
      <c r="A63" s="18" t="s">
        <v>7352</v>
      </c>
      <c r="B63" s="18" t="s">
        <v>7352</v>
      </c>
      <c r="C63" s="18" t="s">
        <v>7352</v>
      </c>
      <c r="D63" s="18" t="s">
        <v>7353</v>
      </c>
      <c r="E63" s="18" t="s">
        <v>7354</v>
      </c>
      <c r="F63" s="18" t="s">
        <v>7355</v>
      </c>
      <c r="G63" s="18" t="s">
        <v>7356</v>
      </c>
      <c r="H63" s="18" t="s">
        <v>7353</v>
      </c>
      <c r="I63" s="18" t="s">
        <v>7357</v>
      </c>
      <c r="J63" s="18" t="s">
        <v>7358</v>
      </c>
      <c r="K63" s="18" t="s">
        <v>7359</v>
      </c>
      <c r="L63" s="18" t="s">
        <v>7354</v>
      </c>
      <c r="M63" s="18" t="s">
        <v>7360</v>
      </c>
      <c r="N63" s="18" t="s">
        <v>7361</v>
      </c>
      <c r="O63" s="18" t="s">
        <v>7362</v>
      </c>
      <c r="P63" s="18" t="s">
        <v>7363</v>
      </c>
      <c r="Q63" s="18" t="s">
        <v>7359</v>
      </c>
      <c r="R63" s="18" t="s">
        <v>7364</v>
      </c>
      <c r="S63" s="18" t="s">
        <v>7365</v>
      </c>
      <c r="T63" s="18" t="s">
        <v>7366</v>
      </c>
      <c r="U63" s="18" t="s">
        <v>7367</v>
      </c>
      <c r="V63" s="18" t="s">
        <v>7368</v>
      </c>
      <c r="W63" s="18" t="s">
        <v>7369</v>
      </c>
      <c r="X63" s="39" t="s">
        <v>7370</v>
      </c>
      <c r="Y63" s="18" t="s">
        <v>7371</v>
      </c>
      <c r="Z63" s="18" t="s">
        <v>7372</v>
      </c>
      <c r="AA63" s="18" t="s">
        <v>7373</v>
      </c>
      <c r="AB63" s="18" t="s">
        <v>7374</v>
      </c>
      <c r="AC63" s="18" t="s">
        <v>7375</v>
      </c>
      <c r="AD63" s="18" t="s">
        <v>7359</v>
      </c>
      <c r="AE63" s="18" t="s">
        <v>7376</v>
      </c>
      <c r="AF63" s="18" t="s">
        <v>7377</v>
      </c>
      <c r="AG63" s="18" t="s">
        <v>7378</v>
      </c>
      <c r="AH63" s="18" t="s">
        <v>7379</v>
      </c>
      <c r="AI63" s="18" t="s">
        <v>7380</v>
      </c>
      <c r="AJ63" s="18" t="s">
        <v>7359</v>
      </c>
      <c r="AK63" s="18" t="s">
        <v>7359</v>
      </c>
      <c r="AL63" s="18" t="s">
        <v>7381</v>
      </c>
      <c r="AM63" s="18" t="s">
        <v>7382</v>
      </c>
      <c r="AN63" s="18" t="s">
        <v>7383</v>
      </c>
      <c r="AO63" s="18" t="s">
        <v>7384</v>
      </c>
      <c r="AP63" s="18" t="s">
        <v>7359</v>
      </c>
      <c r="AQ63" s="18" t="s">
        <v>7385</v>
      </c>
      <c r="AR63" s="18" t="s">
        <v>7386</v>
      </c>
      <c r="AS63" s="18" t="s">
        <v>7387</v>
      </c>
      <c r="AT63" s="18" t="s">
        <v>7388</v>
      </c>
      <c r="AU63" s="18" t="s">
        <v>7389</v>
      </c>
      <c r="AV63" s="18" t="s">
        <v>7390</v>
      </c>
      <c r="AW63" s="18" t="s">
        <v>7391</v>
      </c>
      <c r="AX63" s="18" t="s">
        <v>7392</v>
      </c>
      <c r="AY63" s="18" t="s">
        <v>7393</v>
      </c>
      <c r="AZ63" s="18" t="s">
        <v>7394</v>
      </c>
      <c r="BA63" s="18" t="s">
        <v>7395</v>
      </c>
      <c r="BB63" s="18" t="s">
        <v>7396</v>
      </c>
      <c r="BC63" s="18" t="s">
        <v>7397</v>
      </c>
      <c r="BD63" s="18" t="s">
        <v>7398</v>
      </c>
      <c r="BE63" s="18" t="s">
        <v>7399</v>
      </c>
      <c r="BF63" s="18" t="s">
        <v>7400</v>
      </c>
      <c r="BG63" s="18" t="s">
        <v>7401</v>
      </c>
      <c r="BH63" s="18" t="s">
        <v>7402</v>
      </c>
      <c r="BI63" s="18" t="s">
        <v>7387</v>
      </c>
      <c r="BJ63" s="18" t="s">
        <v>7359</v>
      </c>
      <c r="BK63" s="18" t="s">
        <v>7387</v>
      </c>
      <c r="BL63" s="18" t="s">
        <v>7403</v>
      </c>
      <c r="BM63" s="18" t="s">
        <v>7404</v>
      </c>
      <c r="BN63" s="18" t="s">
        <v>7405</v>
      </c>
      <c r="BO63" s="18" t="s">
        <v>7406</v>
      </c>
      <c r="BP63" s="18" t="s">
        <v>7352</v>
      </c>
      <c r="BQ63" s="18" t="s">
        <v>7407</v>
      </c>
      <c r="BR63" s="18" t="s">
        <v>7408</v>
      </c>
      <c r="BS63" s="18" t="s">
        <v>7409</v>
      </c>
      <c r="BT63" s="18" t="s">
        <v>7410</v>
      </c>
      <c r="BU63" s="18" t="s">
        <v>7411</v>
      </c>
      <c r="BV63" s="18" t="s">
        <v>7412</v>
      </c>
      <c r="BW63" s="18" t="s">
        <v>7413</v>
      </c>
      <c r="BX63" s="18" t="s">
        <v>7414</v>
      </c>
      <c r="BY63" s="18" t="s">
        <v>7415</v>
      </c>
      <c r="BZ63" s="18" t="s">
        <v>7416</v>
      </c>
      <c r="CA63" s="18"/>
      <c r="CB63" s="18"/>
      <c r="CC63" s="18"/>
      <c r="CD63" s="18"/>
      <c r="CE63" s="18"/>
      <c r="CF63" s="18"/>
      <c r="CG63" s="18"/>
      <c r="CH63" s="18"/>
      <c r="CI63" s="18"/>
      <c r="CJ63" s="18"/>
      <c r="CK63" s="18"/>
      <c r="CL63" s="18"/>
      <c r="CM63" s="18"/>
      <c r="CN63" s="18"/>
      <c r="CO63" s="18"/>
      <c r="CP63" s="18"/>
      <c r="CQ63" s="18"/>
      <c r="CR63" s="18"/>
      <c r="CS63" s="18"/>
      <c r="CT63" s="18"/>
      <c r="CU63" s="18"/>
      <c r="CV63" s="18"/>
      <c r="CW63" s="18"/>
      <c r="CX63" s="18"/>
      <c r="CY63" s="18"/>
      <c r="CZ63" s="18"/>
      <c r="DA63" s="18"/>
      <c r="DB63" s="18"/>
      <c r="DC63" s="18"/>
      <c r="DD63" s="18"/>
      <c r="DE63" s="18"/>
      <c r="DF63" s="18"/>
      <c r="DG63" s="18"/>
      <c r="DH63" s="18"/>
      <c r="DI63" s="18"/>
      <c r="DJ63" s="18"/>
      <c r="DK63" s="18"/>
      <c r="DL63" s="18"/>
      <c r="DM63" s="18"/>
      <c r="DN63" s="18"/>
      <c r="DO63" s="18"/>
      <c r="DP63" s="18"/>
      <c r="DQ63" s="18"/>
      <c r="DR63" s="18"/>
      <c r="DS63" s="18"/>
      <c r="DT63" s="18"/>
      <c r="DU63" s="18"/>
      <c r="DV63" s="18"/>
      <c r="DW63" s="18"/>
      <c r="DX63" s="18"/>
      <c r="DY63" s="18"/>
      <c r="DZ63" s="18"/>
      <c r="EA63" s="18"/>
      <c r="EB63" s="18"/>
      <c r="EC63" s="18"/>
      <c r="ED63" s="18"/>
      <c r="EE63" s="18"/>
      <c r="EF63" s="18"/>
      <c r="EG63" s="18"/>
      <c r="EH63" s="18"/>
      <c r="EI63" s="18"/>
      <c r="EJ63" s="18"/>
      <c r="EK63" s="18"/>
      <c r="EL63" s="18"/>
      <c r="EM63" s="18"/>
      <c r="EN63" s="18"/>
      <c r="EO63" s="18"/>
      <c r="EP63" s="18"/>
      <c r="EQ63" s="18"/>
      <c r="ER63" s="18"/>
      <c r="ES63" s="18"/>
      <c r="ET63" s="18"/>
      <c r="EU63" s="18"/>
      <c r="EV63" s="18"/>
      <c r="EW63" s="18"/>
      <c r="EX63" s="18"/>
      <c r="EY63" s="18"/>
      <c r="EZ63" s="18"/>
      <c r="FA63" s="18"/>
      <c r="FB63" s="18"/>
      <c r="FC63" s="18"/>
      <c r="FD63" s="18"/>
      <c r="FE63" s="18"/>
      <c r="FF63" s="18"/>
      <c r="FG63" s="18"/>
      <c r="FH63" s="18"/>
      <c r="FI63" s="18"/>
      <c r="FJ63" s="18"/>
      <c r="FK63" s="18"/>
      <c r="FL63" s="18"/>
      <c r="FM63" s="18"/>
      <c r="FN63" s="18"/>
      <c r="FO63" s="18"/>
      <c r="FP63" s="18"/>
      <c r="FQ63" s="18"/>
      <c r="FR63" s="18"/>
      <c r="FS63" s="18"/>
      <c r="FT63" s="18"/>
      <c r="FU63" s="18"/>
      <c r="FV63" s="18"/>
      <c r="FW63" s="18"/>
      <c r="FX63" s="18"/>
      <c r="FY63" s="18"/>
      <c r="FZ63" s="18"/>
      <c r="GA63" s="18"/>
      <c r="GB63" s="18"/>
      <c r="GC63" s="18"/>
      <c r="GD63" s="18"/>
      <c r="GE63" s="18"/>
      <c r="GF63" s="18"/>
      <c r="GG63" s="18"/>
      <c r="GH63" s="18"/>
      <c r="GI63" s="18"/>
      <c r="GJ63" s="18"/>
      <c r="GK63" s="18"/>
      <c r="GL63" s="18"/>
      <c r="GM63" s="18"/>
      <c r="GN63" s="18"/>
      <c r="GO63" s="18"/>
      <c r="GP63" s="18"/>
      <c r="GQ63" s="18"/>
      <c r="GR63" s="18"/>
      <c r="GS63" s="18"/>
      <c r="GT63" s="18"/>
      <c r="GU63" s="18"/>
      <c r="GV63" s="18"/>
      <c r="GW63" s="18"/>
      <c r="GX63" s="18"/>
      <c r="GY63" s="18"/>
      <c r="GZ63" s="18"/>
      <c r="HA63" s="18"/>
    </row>
    <row r="64" spans="1:209">
      <c r="A64" s="18" t="s">
        <v>7417</v>
      </c>
      <c r="B64" s="18" t="s">
        <v>7417</v>
      </c>
      <c r="C64" s="18" t="s">
        <v>7418</v>
      </c>
      <c r="D64" s="18" t="s">
        <v>7419</v>
      </c>
      <c r="E64" s="18" t="s">
        <v>7420</v>
      </c>
      <c r="F64" s="18" t="s">
        <v>7421</v>
      </c>
      <c r="G64" s="18" t="s">
        <v>7422</v>
      </c>
      <c r="H64" s="18" t="s">
        <v>7419</v>
      </c>
      <c r="I64" s="18" t="s">
        <v>7423</v>
      </c>
      <c r="J64" s="18" t="s">
        <v>7424</v>
      </c>
      <c r="K64" s="18" t="s">
        <v>7425</v>
      </c>
      <c r="L64" s="18" t="s">
        <v>7420</v>
      </c>
      <c r="M64" s="18" t="s">
        <v>7426</v>
      </c>
      <c r="N64" s="18" t="s">
        <v>7427</v>
      </c>
      <c r="O64" s="18" t="s">
        <v>7428</v>
      </c>
      <c r="P64" s="18" t="s">
        <v>7429</v>
      </c>
      <c r="Q64" s="18" t="s">
        <v>7425</v>
      </c>
      <c r="R64" s="18" t="s">
        <v>7430</v>
      </c>
      <c r="S64" s="18" t="s">
        <v>7431</v>
      </c>
      <c r="T64" s="18" t="s">
        <v>7432</v>
      </c>
      <c r="U64" s="18" t="s">
        <v>7433</v>
      </c>
      <c r="V64" s="18" t="s">
        <v>7434</v>
      </c>
      <c r="W64" s="18" t="s">
        <v>7435</v>
      </c>
      <c r="X64" s="39" t="s">
        <v>7436</v>
      </c>
      <c r="Y64" s="18" t="s">
        <v>7437</v>
      </c>
      <c r="Z64" s="18" t="s">
        <v>7438</v>
      </c>
      <c r="AA64" s="18" t="s">
        <v>7439</v>
      </c>
      <c r="AB64" s="18" t="s">
        <v>7440</v>
      </c>
      <c r="AC64" s="18" t="s">
        <v>7441</v>
      </c>
      <c r="AD64" s="18" t="s">
        <v>7425</v>
      </c>
      <c r="AE64" s="18" t="s">
        <v>7442</v>
      </c>
      <c r="AF64" s="18" t="s">
        <v>7443</v>
      </c>
      <c r="AG64" s="18" t="s">
        <v>7444</v>
      </c>
      <c r="AH64" s="18" t="s">
        <v>7445</v>
      </c>
      <c r="AI64" s="18" t="s">
        <v>7446</v>
      </c>
      <c r="AJ64" s="18" t="s">
        <v>7447</v>
      </c>
      <c r="AK64" s="18" t="s">
        <v>7447</v>
      </c>
      <c r="AL64" s="18" t="s">
        <v>7448</v>
      </c>
      <c r="AM64" s="18" t="s">
        <v>7449</v>
      </c>
      <c r="AN64" s="18" t="s">
        <v>7450</v>
      </c>
      <c r="AO64" s="18" t="s">
        <v>7451</v>
      </c>
      <c r="AP64" s="18" t="s">
        <v>7452</v>
      </c>
      <c r="AQ64" s="18" t="s">
        <v>7453</v>
      </c>
      <c r="AR64" s="18" t="s">
        <v>7429</v>
      </c>
      <c r="AS64" s="18" t="s">
        <v>7454</v>
      </c>
      <c r="AT64" s="18" t="s">
        <v>7204</v>
      </c>
      <c r="AU64" s="18" t="s">
        <v>7455</v>
      </c>
      <c r="AV64" s="18" t="s">
        <v>7456</v>
      </c>
      <c r="AW64" s="18" t="s">
        <v>7457</v>
      </c>
      <c r="AX64" s="18" t="s">
        <v>7458</v>
      </c>
      <c r="AY64" s="18" t="s">
        <v>7459</v>
      </c>
      <c r="AZ64" s="18" t="s">
        <v>7460</v>
      </c>
      <c r="BA64" s="18" t="s">
        <v>7461</v>
      </c>
      <c r="BB64" s="18" t="s">
        <v>7462</v>
      </c>
      <c r="BC64" s="18" t="s">
        <v>7463</v>
      </c>
      <c r="BD64" s="18" t="s">
        <v>7464</v>
      </c>
      <c r="BE64" s="18" t="s">
        <v>7465</v>
      </c>
      <c r="BF64" s="18" t="s">
        <v>7465</v>
      </c>
      <c r="BG64" s="18" t="s">
        <v>7466</v>
      </c>
      <c r="BH64" s="18" t="s">
        <v>7467</v>
      </c>
      <c r="BI64" s="18" t="s">
        <v>7454</v>
      </c>
      <c r="BJ64" s="18" t="s">
        <v>7447</v>
      </c>
      <c r="BK64" s="18" t="s">
        <v>7454</v>
      </c>
      <c r="BL64" s="18" t="s">
        <v>7468</v>
      </c>
      <c r="BM64" s="18" t="s">
        <v>7469</v>
      </c>
      <c r="BN64" s="18" t="s">
        <v>7470</v>
      </c>
      <c r="BO64" s="18" t="s">
        <v>7471</v>
      </c>
      <c r="BP64" s="18" t="s">
        <v>7417</v>
      </c>
      <c r="BQ64" s="18" t="s">
        <v>7472</v>
      </c>
      <c r="BR64" s="18" t="s">
        <v>7473</v>
      </c>
      <c r="BS64" s="18" t="s">
        <v>7474</v>
      </c>
      <c r="BT64" s="18" t="s">
        <v>7475</v>
      </c>
      <c r="BU64" s="18" t="s">
        <v>7476</v>
      </c>
      <c r="BV64" s="18" t="s">
        <v>7477</v>
      </c>
      <c r="BW64" s="18" t="s">
        <v>7478</v>
      </c>
      <c r="BX64" s="18" t="s">
        <v>7479</v>
      </c>
      <c r="BY64" s="18" t="s">
        <v>7480</v>
      </c>
      <c r="BZ64" s="18" t="s">
        <v>7481</v>
      </c>
      <c r="CA64" s="18"/>
      <c r="CB64" s="18"/>
      <c r="CC64" s="18"/>
      <c r="CD64" s="18"/>
      <c r="CE64" s="18"/>
      <c r="CF64" s="18"/>
      <c r="CG64" s="18"/>
      <c r="CH64" s="18"/>
      <c r="CI64" s="18"/>
      <c r="CJ64" s="18"/>
      <c r="CK64" s="18"/>
      <c r="CL64" s="18"/>
      <c r="CM64" s="18"/>
      <c r="CN64" s="18"/>
      <c r="CO64" s="18"/>
      <c r="CP64" s="18"/>
      <c r="CQ64" s="18"/>
      <c r="CR64" s="18"/>
      <c r="CS64" s="18"/>
      <c r="CT64" s="18"/>
      <c r="CU64" s="18"/>
      <c r="CV64" s="18"/>
      <c r="CW64" s="18"/>
      <c r="CX64" s="18"/>
      <c r="CY64" s="18"/>
      <c r="CZ64" s="18"/>
      <c r="DA64" s="18"/>
      <c r="DB64" s="18"/>
      <c r="DC64" s="18"/>
      <c r="DD64" s="18"/>
      <c r="DE64" s="18"/>
      <c r="DF64" s="18"/>
      <c r="DG64" s="18"/>
      <c r="DH64" s="18"/>
      <c r="DI64" s="18"/>
      <c r="DJ64" s="18"/>
      <c r="DK64" s="18"/>
      <c r="DL64" s="18"/>
      <c r="DM64" s="18"/>
      <c r="DN64" s="18"/>
      <c r="DO64" s="18"/>
      <c r="DP64" s="18"/>
      <c r="DQ64" s="18"/>
      <c r="DR64" s="18"/>
      <c r="DS64" s="18"/>
      <c r="DT64" s="18"/>
      <c r="DU64" s="18"/>
      <c r="DV64" s="18"/>
      <c r="DW64" s="18"/>
      <c r="DX64" s="18"/>
      <c r="DY64" s="18"/>
      <c r="DZ64" s="18"/>
      <c r="EA64" s="18"/>
      <c r="EB64" s="18"/>
      <c r="EC64" s="18"/>
      <c r="ED64" s="18"/>
      <c r="EE64" s="18"/>
      <c r="EF64" s="18"/>
      <c r="EG64" s="18"/>
      <c r="EH64" s="18"/>
      <c r="EI64" s="18"/>
      <c r="EJ64" s="18"/>
      <c r="EK64" s="18"/>
      <c r="EL64" s="18"/>
      <c r="EM64" s="18"/>
      <c r="EN64" s="18"/>
      <c r="EO64" s="18"/>
      <c r="EP64" s="18"/>
      <c r="EQ64" s="18"/>
      <c r="ER64" s="18"/>
      <c r="ES64" s="18"/>
      <c r="ET64" s="18"/>
      <c r="EU64" s="18"/>
      <c r="EV64" s="18"/>
      <c r="EW64" s="18"/>
      <c r="EX64" s="18"/>
      <c r="EY64" s="18"/>
      <c r="EZ64" s="18"/>
      <c r="FA64" s="18"/>
      <c r="FB64" s="18"/>
      <c r="FC64" s="18"/>
      <c r="FD64" s="18"/>
      <c r="FE64" s="18"/>
      <c r="FF64" s="18"/>
      <c r="FG64" s="18"/>
      <c r="FH64" s="18"/>
      <c r="FI64" s="18"/>
      <c r="FJ64" s="18"/>
      <c r="FK64" s="18"/>
      <c r="FL64" s="18"/>
      <c r="FM64" s="18"/>
      <c r="FN64" s="18"/>
      <c r="FO64" s="18"/>
      <c r="FP64" s="18"/>
      <c r="FQ64" s="18"/>
      <c r="FR64" s="18"/>
      <c r="FS64" s="18"/>
      <c r="FT64" s="18"/>
      <c r="FU64" s="18"/>
      <c r="FV64" s="18"/>
      <c r="FW64" s="18"/>
      <c r="FX64" s="18"/>
      <c r="FY64" s="18"/>
      <c r="FZ64" s="18"/>
      <c r="GA64" s="18"/>
      <c r="GB64" s="18"/>
      <c r="GC64" s="18"/>
      <c r="GD64" s="18"/>
      <c r="GE64" s="18"/>
      <c r="GF64" s="18"/>
      <c r="GG64" s="18"/>
      <c r="GH64" s="18"/>
      <c r="GI64" s="18"/>
      <c r="GJ64" s="18"/>
      <c r="GK64" s="18"/>
      <c r="GL64" s="18"/>
      <c r="GM64" s="18"/>
      <c r="GN64" s="18"/>
      <c r="GO64" s="18"/>
      <c r="GP64" s="18"/>
      <c r="GQ64" s="18"/>
      <c r="GR64" s="18"/>
      <c r="GS64" s="18"/>
      <c r="GT64" s="18"/>
      <c r="GU64" s="18"/>
      <c r="GV64" s="18"/>
      <c r="GW64" s="18"/>
      <c r="GX64" s="18"/>
      <c r="GY64" s="18"/>
      <c r="GZ64" s="18"/>
      <c r="HA64" s="18"/>
    </row>
    <row r="65" spans="1:209">
      <c r="A65" s="18" t="s">
        <v>7482</v>
      </c>
      <c r="B65" s="18" t="s">
        <v>7482</v>
      </c>
      <c r="C65" s="18" t="s">
        <v>7482</v>
      </c>
      <c r="D65" s="18" t="s">
        <v>7483</v>
      </c>
      <c r="E65" s="18" t="s">
        <v>7484</v>
      </c>
      <c r="F65" s="18" t="s">
        <v>7485</v>
      </c>
      <c r="G65" s="18" t="s">
        <v>7486</v>
      </c>
      <c r="H65" s="18" t="s">
        <v>7483</v>
      </c>
      <c r="I65" s="18" t="s">
        <v>7487</v>
      </c>
      <c r="J65" s="18" t="s">
        <v>7488</v>
      </c>
      <c r="K65" s="18" t="s">
        <v>7485</v>
      </c>
      <c r="L65" s="18" t="s">
        <v>7484</v>
      </c>
      <c r="M65" s="18" t="s">
        <v>7489</v>
      </c>
      <c r="N65" s="18" t="s">
        <v>7490</v>
      </c>
      <c r="O65" s="18" t="s">
        <v>7491</v>
      </c>
      <c r="P65" s="18" t="s">
        <v>7492</v>
      </c>
      <c r="Q65" s="18" t="s">
        <v>7493</v>
      </c>
      <c r="R65" s="18" t="s">
        <v>7494</v>
      </c>
      <c r="S65" s="18" t="s">
        <v>7495</v>
      </c>
      <c r="T65" s="18" t="s">
        <v>7496</v>
      </c>
      <c r="U65" s="18" t="s">
        <v>7497</v>
      </c>
      <c r="V65" s="18" t="s">
        <v>7498</v>
      </c>
      <c r="W65" s="18" t="s">
        <v>7499</v>
      </c>
      <c r="X65" s="39" t="s">
        <v>7500</v>
      </c>
      <c r="Y65" s="18" t="s">
        <v>7501</v>
      </c>
      <c r="Z65" s="18" t="s">
        <v>7502</v>
      </c>
      <c r="AA65" s="18" t="s">
        <v>7503</v>
      </c>
      <c r="AB65" s="18" t="s">
        <v>7504</v>
      </c>
      <c r="AC65" s="18" t="s">
        <v>7483</v>
      </c>
      <c r="AD65" s="18" t="s">
        <v>7505</v>
      </c>
      <c r="AE65" s="18" t="s">
        <v>7506</v>
      </c>
      <c r="AF65" s="18" t="s">
        <v>7507</v>
      </c>
      <c r="AG65" s="18" t="s">
        <v>6246</v>
      </c>
      <c r="AH65" s="18" t="s">
        <v>7508</v>
      </c>
      <c r="AI65" s="18" t="s">
        <v>7509</v>
      </c>
      <c r="AJ65" s="18" t="s">
        <v>7510</v>
      </c>
      <c r="AK65" s="18" t="s">
        <v>7510</v>
      </c>
      <c r="AL65" s="18" t="s">
        <v>7511</v>
      </c>
      <c r="AM65" s="18" t="s">
        <v>7512</v>
      </c>
      <c r="AN65" s="18" t="s">
        <v>7513</v>
      </c>
      <c r="AO65" s="18" t="s">
        <v>7514</v>
      </c>
      <c r="AP65" s="18" t="s">
        <v>7493</v>
      </c>
      <c r="AQ65" s="18" t="s">
        <v>7515</v>
      </c>
      <c r="AR65" s="18" t="s">
        <v>7516</v>
      </c>
      <c r="AS65" s="18" t="s">
        <v>7517</v>
      </c>
      <c r="AT65" s="18" t="s">
        <v>7518</v>
      </c>
      <c r="AU65" s="18" t="s">
        <v>7519</v>
      </c>
      <c r="AV65" s="18" t="s">
        <v>7520</v>
      </c>
      <c r="AW65" s="18" t="s">
        <v>7521</v>
      </c>
      <c r="AX65" s="18" t="s">
        <v>7522</v>
      </c>
      <c r="AY65" s="18" t="s">
        <v>7523</v>
      </c>
      <c r="AZ65" s="18" t="s">
        <v>7524</v>
      </c>
      <c r="BA65" s="18" t="s">
        <v>7525</v>
      </c>
      <c r="BB65" s="18" t="s">
        <v>7526</v>
      </c>
      <c r="BC65" s="18" t="s">
        <v>7527</v>
      </c>
      <c r="BD65" s="18" t="s">
        <v>7528</v>
      </c>
      <c r="BE65" s="18" t="s">
        <v>7529</v>
      </c>
      <c r="BF65" s="18" t="s">
        <v>7530</v>
      </c>
      <c r="BG65" s="18" t="s">
        <v>7531</v>
      </c>
      <c r="BH65" s="18" t="s">
        <v>7532</v>
      </c>
      <c r="BI65" s="18" t="s">
        <v>7517</v>
      </c>
      <c r="BJ65" s="18" t="s">
        <v>7510</v>
      </c>
      <c r="BK65" s="18" t="s">
        <v>7517</v>
      </c>
      <c r="BL65" s="18" t="s">
        <v>7493</v>
      </c>
      <c r="BM65" s="18" t="s">
        <v>7533</v>
      </c>
      <c r="BN65" s="18" t="s">
        <v>7534</v>
      </c>
      <c r="BO65" s="18" t="s">
        <v>7535</v>
      </c>
      <c r="BP65" s="18" t="s">
        <v>7482</v>
      </c>
      <c r="BQ65" s="18" t="s">
        <v>7536</v>
      </c>
      <c r="BR65" s="18" t="s">
        <v>7537</v>
      </c>
      <c r="BS65" s="18" t="s">
        <v>7538</v>
      </c>
      <c r="BT65" s="18" t="s">
        <v>7539</v>
      </c>
      <c r="BU65" s="18" t="s">
        <v>7540</v>
      </c>
      <c r="BV65" s="18" t="s">
        <v>7541</v>
      </c>
      <c r="BW65" s="18" t="s">
        <v>7542</v>
      </c>
      <c r="BX65" s="18" t="s">
        <v>7543</v>
      </c>
      <c r="BY65" s="18" t="s">
        <v>7544</v>
      </c>
      <c r="BZ65" s="18" t="s">
        <v>7545</v>
      </c>
      <c r="CA65" s="18"/>
      <c r="CB65" s="18"/>
      <c r="CC65" s="18"/>
      <c r="CD65" s="18"/>
      <c r="CE65" s="18"/>
      <c r="CF65" s="18"/>
      <c r="CG65" s="18"/>
      <c r="CH65" s="18"/>
      <c r="CI65" s="18"/>
      <c r="CJ65" s="18"/>
      <c r="CK65" s="18"/>
      <c r="CL65" s="18"/>
      <c r="CM65" s="18"/>
      <c r="CN65" s="18"/>
      <c r="CO65" s="18"/>
      <c r="CP65" s="18"/>
      <c r="CQ65" s="18"/>
      <c r="CR65" s="18"/>
      <c r="CS65" s="18"/>
      <c r="CT65" s="18"/>
      <c r="CU65" s="18"/>
      <c r="CV65" s="18"/>
      <c r="CW65" s="18"/>
      <c r="CX65" s="18"/>
      <c r="CY65" s="18"/>
      <c r="CZ65" s="18"/>
      <c r="DA65" s="18"/>
      <c r="DB65" s="18"/>
      <c r="DC65" s="18"/>
      <c r="DD65" s="18"/>
      <c r="DE65" s="18"/>
      <c r="DF65" s="18"/>
      <c r="DG65" s="18"/>
      <c r="DH65" s="18"/>
      <c r="DI65" s="18"/>
      <c r="DJ65" s="18"/>
      <c r="DK65" s="18"/>
      <c r="DL65" s="18"/>
      <c r="DM65" s="18"/>
      <c r="DN65" s="18"/>
      <c r="DO65" s="18"/>
      <c r="DP65" s="18"/>
      <c r="DQ65" s="18"/>
      <c r="DR65" s="18"/>
      <c r="DS65" s="18"/>
      <c r="DT65" s="18"/>
      <c r="DU65" s="18"/>
      <c r="DV65" s="18"/>
      <c r="DW65" s="18"/>
      <c r="DX65" s="18"/>
      <c r="DY65" s="18"/>
      <c r="DZ65" s="18"/>
      <c r="EA65" s="18"/>
      <c r="EB65" s="18"/>
      <c r="EC65" s="18"/>
      <c r="ED65" s="18"/>
      <c r="EE65" s="18"/>
      <c r="EF65" s="18"/>
      <c r="EG65" s="18"/>
      <c r="EH65" s="18"/>
      <c r="EI65" s="18"/>
      <c r="EJ65" s="18"/>
      <c r="EK65" s="18"/>
      <c r="EL65" s="18"/>
      <c r="EM65" s="18"/>
      <c r="EN65" s="18"/>
      <c r="EO65" s="18"/>
      <c r="EP65" s="18"/>
      <c r="EQ65" s="18"/>
      <c r="ER65" s="18"/>
      <c r="ES65" s="18"/>
      <c r="ET65" s="18"/>
      <c r="EU65" s="18"/>
      <c r="EV65" s="18"/>
      <c r="EW65" s="18"/>
      <c r="EX65" s="18"/>
      <c r="EY65" s="18"/>
      <c r="EZ65" s="18"/>
      <c r="FA65" s="18"/>
      <c r="FB65" s="18"/>
      <c r="FC65" s="18"/>
      <c r="FD65" s="18"/>
      <c r="FE65" s="18"/>
      <c r="FF65" s="18"/>
      <c r="FG65" s="18"/>
      <c r="FH65" s="18"/>
      <c r="FI65" s="18"/>
      <c r="FJ65" s="18"/>
      <c r="FK65" s="18"/>
      <c r="FL65" s="18"/>
      <c r="FM65" s="18"/>
      <c r="FN65" s="18"/>
      <c r="FO65" s="18"/>
      <c r="FP65" s="18"/>
      <c r="FQ65" s="18"/>
      <c r="FR65" s="18"/>
      <c r="FS65" s="18"/>
      <c r="FT65" s="18"/>
      <c r="FU65" s="18"/>
      <c r="FV65" s="18"/>
      <c r="FW65" s="18"/>
      <c r="FX65" s="18"/>
      <c r="FY65" s="18"/>
      <c r="FZ65" s="18"/>
      <c r="GA65" s="18"/>
      <c r="GB65" s="18"/>
      <c r="GC65" s="18"/>
      <c r="GD65" s="18"/>
      <c r="GE65" s="18"/>
      <c r="GF65" s="18"/>
      <c r="GG65" s="18"/>
      <c r="GH65" s="18"/>
      <c r="GI65" s="18"/>
      <c r="GJ65" s="18"/>
      <c r="GK65" s="18"/>
      <c r="GL65" s="18"/>
      <c r="GM65" s="18"/>
      <c r="GN65" s="18"/>
      <c r="GO65" s="18"/>
      <c r="GP65" s="18"/>
      <c r="GQ65" s="18"/>
      <c r="GR65" s="18"/>
      <c r="GS65" s="18"/>
      <c r="GT65" s="18"/>
      <c r="GU65" s="18"/>
      <c r="GV65" s="18"/>
      <c r="GW65" s="18"/>
      <c r="GX65" s="18"/>
      <c r="GY65" s="18"/>
      <c r="GZ65" s="18"/>
      <c r="HA65" s="18"/>
    </row>
    <row r="66" spans="1:209">
      <c r="A66" s="18" t="s">
        <v>7546</v>
      </c>
      <c r="B66" s="18" t="s">
        <v>7546</v>
      </c>
      <c r="C66" s="18" t="s">
        <v>7546</v>
      </c>
      <c r="D66" s="18" t="s">
        <v>7547</v>
      </c>
      <c r="E66" s="18" t="s">
        <v>7548</v>
      </c>
      <c r="F66" s="18" t="s">
        <v>7549</v>
      </c>
      <c r="G66" s="18" t="s">
        <v>7550</v>
      </c>
      <c r="H66" s="18" t="s">
        <v>7547</v>
      </c>
      <c r="I66" s="18" t="s">
        <v>7551</v>
      </c>
      <c r="J66" s="18" t="s">
        <v>7552</v>
      </c>
      <c r="K66" s="18" t="s">
        <v>7549</v>
      </c>
      <c r="L66" s="18" t="s">
        <v>7553</v>
      </c>
      <c r="M66" s="18" t="s">
        <v>7554</v>
      </c>
      <c r="N66" s="18" t="s">
        <v>7555</v>
      </c>
      <c r="O66" s="18" t="s">
        <v>7556</v>
      </c>
      <c r="P66" s="18" t="s">
        <v>7557</v>
      </c>
      <c r="Q66" s="18" t="s">
        <v>7558</v>
      </c>
      <c r="R66" s="18" t="s">
        <v>7559</v>
      </c>
      <c r="S66" s="18" t="s">
        <v>7560</v>
      </c>
      <c r="T66" s="18" t="s">
        <v>7561</v>
      </c>
      <c r="U66" s="18" t="s">
        <v>7562</v>
      </c>
      <c r="V66" s="18" t="s">
        <v>7563</v>
      </c>
      <c r="W66" s="18" t="s">
        <v>7564</v>
      </c>
      <c r="X66" s="39" t="s">
        <v>7565</v>
      </c>
      <c r="Y66" s="18" t="s">
        <v>7566</v>
      </c>
      <c r="Z66" s="18" t="s">
        <v>7567</v>
      </c>
      <c r="AA66" s="18" t="s">
        <v>7568</v>
      </c>
      <c r="AB66" s="18" t="s">
        <v>7569</v>
      </c>
      <c r="AC66" s="18" t="s">
        <v>7547</v>
      </c>
      <c r="AD66" s="18" t="s">
        <v>7570</v>
      </c>
      <c r="AE66" s="18" t="s">
        <v>7571</v>
      </c>
      <c r="AF66" s="18" t="s">
        <v>7572</v>
      </c>
      <c r="AG66" s="18" t="s">
        <v>7573</v>
      </c>
      <c r="AH66" s="18" t="s">
        <v>7574</v>
      </c>
      <c r="AI66" s="18" t="s">
        <v>7575</v>
      </c>
      <c r="AJ66" s="18" t="s">
        <v>7549</v>
      </c>
      <c r="AK66" s="18" t="s">
        <v>7549</v>
      </c>
      <c r="AL66" s="18" t="s">
        <v>7576</v>
      </c>
      <c r="AM66" s="18" t="s">
        <v>7577</v>
      </c>
      <c r="AN66" s="18" t="s">
        <v>7578</v>
      </c>
      <c r="AO66" s="18" t="s">
        <v>7579</v>
      </c>
      <c r="AP66" s="18" t="s">
        <v>7580</v>
      </c>
      <c r="AQ66" s="18" t="s">
        <v>7581</v>
      </c>
      <c r="AR66" s="18" t="s">
        <v>7557</v>
      </c>
      <c r="AS66" s="18" t="s">
        <v>7582</v>
      </c>
      <c r="AT66" s="18" t="s">
        <v>7583</v>
      </c>
      <c r="AU66" s="18" t="s">
        <v>7584</v>
      </c>
      <c r="AV66" s="18" t="s">
        <v>7585</v>
      </c>
      <c r="AW66" s="18" t="s">
        <v>7586</v>
      </c>
      <c r="AX66" s="18" t="s">
        <v>7587</v>
      </c>
      <c r="AY66" s="18" t="s">
        <v>7588</v>
      </c>
      <c r="AZ66" s="18" t="s">
        <v>7589</v>
      </c>
      <c r="BA66" s="18" t="s">
        <v>7590</v>
      </c>
      <c r="BB66" s="18" t="s">
        <v>7591</v>
      </c>
      <c r="BC66" s="18" t="s">
        <v>7592</v>
      </c>
      <c r="BD66" s="18" t="s">
        <v>7593</v>
      </c>
      <c r="BE66" s="18" t="s">
        <v>7594</v>
      </c>
      <c r="BF66" s="18" t="s">
        <v>7595</v>
      </c>
      <c r="BG66" s="18" t="s">
        <v>7596</v>
      </c>
      <c r="BH66" s="18" t="s">
        <v>7597</v>
      </c>
      <c r="BI66" s="18" t="s">
        <v>7582</v>
      </c>
      <c r="BJ66" s="18" t="s">
        <v>7549</v>
      </c>
      <c r="BK66" s="18" t="s">
        <v>7582</v>
      </c>
      <c r="BL66" s="18" t="s">
        <v>7558</v>
      </c>
      <c r="BM66" s="18" t="s">
        <v>7598</v>
      </c>
      <c r="BN66" s="18" t="s">
        <v>7599</v>
      </c>
      <c r="BO66" s="18" t="s">
        <v>7600</v>
      </c>
      <c r="BP66" s="18" t="s">
        <v>7546</v>
      </c>
      <c r="BQ66" s="18" t="s">
        <v>7601</v>
      </c>
      <c r="BR66" s="18" t="s">
        <v>7602</v>
      </c>
      <c r="BS66" s="18" t="s">
        <v>7603</v>
      </c>
      <c r="BT66" s="18" t="s">
        <v>7604</v>
      </c>
      <c r="BU66" s="18" t="s">
        <v>7605</v>
      </c>
      <c r="BV66" s="18" t="s">
        <v>7606</v>
      </c>
      <c r="BW66" s="18" t="s">
        <v>7607</v>
      </c>
      <c r="BX66" s="18" t="s">
        <v>7608</v>
      </c>
      <c r="BY66" s="18" t="s">
        <v>7609</v>
      </c>
      <c r="BZ66" s="18" t="s">
        <v>7610</v>
      </c>
      <c r="CA66" s="18"/>
      <c r="CB66" s="18"/>
      <c r="CC66" s="18"/>
      <c r="CD66" s="18"/>
      <c r="CE66" s="18"/>
      <c r="CF66" s="18"/>
      <c r="CG66" s="18"/>
      <c r="CH66" s="18"/>
      <c r="CI66" s="18"/>
      <c r="CJ66" s="18"/>
      <c r="CK66" s="18"/>
      <c r="CL66" s="18"/>
      <c r="CM66" s="18"/>
      <c r="CN66" s="18"/>
      <c r="CO66" s="18"/>
      <c r="CP66" s="18"/>
      <c r="CQ66" s="18"/>
      <c r="CR66" s="18"/>
      <c r="CS66" s="18"/>
      <c r="CT66" s="18"/>
      <c r="CU66" s="18"/>
      <c r="CV66" s="18"/>
      <c r="CW66" s="18"/>
      <c r="CX66" s="18"/>
      <c r="CY66" s="18"/>
      <c r="CZ66" s="18"/>
      <c r="DA66" s="18"/>
      <c r="DB66" s="18"/>
      <c r="DC66" s="18"/>
      <c r="DD66" s="18"/>
      <c r="DE66" s="18"/>
      <c r="DF66" s="18"/>
      <c r="DG66" s="18"/>
      <c r="DH66" s="18"/>
      <c r="DI66" s="18"/>
      <c r="DJ66" s="18"/>
      <c r="DK66" s="18"/>
      <c r="DL66" s="18"/>
      <c r="DM66" s="18"/>
      <c r="DN66" s="18"/>
      <c r="DO66" s="18"/>
      <c r="DP66" s="18"/>
      <c r="DQ66" s="18"/>
      <c r="DR66" s="18"/>
      <c r="DS66" s="18"/>
      <c r="DT66" s="18"/>
      <c r="DU66" s="18"/>
      <c r="DV66" s="18"/>
      <c r="DW66" s="18"/>
      <c r="DX66" s="18"/>
      <c r="DY66" s="18"/>
      <c r="DZ66" s="18"/>
      <c r="EA66" s="18"/>
      <c r="EB66" s="18"/>
      <c r="EC66" s="18"/>
      <c r="ED66" s="18"/>
      <c r="EE66" s="18"/>
      <c r="EF66" s="18"/>
      <c r="EG66" s="18"/>
      <c r="EH66" s="18"/>
      <c r="EI66" s="18"/>
      <c r="EJ66" s="18"/>
      <c r="EK66" s="18"/>
      <c r="EL66" s="18"/>
      <c r="EM66" s="18"/>
      <c r="EN66" s="18"/>
      <c r="EO66" s="18"/>
      <c r="EP66" s="18"/>
      <c r="EQ66" s="18"/>
      <c r="ER66" s="18"/>
      <c r="ES66" s="18"/>
      <c r="ET66" s="18"/>
      <c r="EU66" s="18"/>
      <c r="EV66" s="18"/>
      <c r="EW66" s="18"/>
      <c r="EX66" s="18"/>
      <c r="EY66" s="18"/>
      <c r="EZ66" s="18"/>
      <c r="FA66" s="18"/>
      <c r="FB66" s="18"/>
      <c r="FC66" s="18"/>
      <c r="FD66" s="18"/>
      <c r="FE66" s="18"/>
      <c r="FF66" s="18"/>
      <c r="FG66" s="18"/>
      <c r="FH66" s="18"/>
      <c r="FI66" s="18"/>
      <c r="FJ66" s="18"/>
      <c r="FK66" s="18"/>
      <c r="FL66" s="18"/>
      <c r="FM66" s="18"/>
      <c r="FN66" s="18"/>
      <c r="FO66" s="18"/>
      <c r="FP66" s="18"/>
      <c r="FQ66" s="18"/>
      <c r="FR66" s="18"/>
      <c r="FS66" s="18"/>
      <c r="FT66" s="18"/>
      <c r="FU66" s="18"/>
      <c r="FV66" s="18"/>
      <c r="FW66" s="18"/>
      <c r="FX66" s="18"/>
      <c r="FY66" s="18"/>
      <c r="FZ66" s="18"/>
      <c r="GA66" s="18"/>
      <c r="GB66" s="18"/>
      <c r="GC66" s="18"/>
      <c r="GD66" s="18"/>
      <c r="GE66" s="18"/>
      <c r="GF66" s="18"/>
      <c r="GG66" s="18"/>
      <c r="GH66" s="18"/>
      <c r="GI66" s="18"/>
      <c r="GJ66" s="18"/>
      <c r="GK66" s="18"/>
      <c r="GL66" s="18"/>
      <c r="GM66" s="18"/>
      <c r="GN66" s="18"/>
      <c r="GO66" s="18"/>
      <c r="GP66" s="18"/>
      <c r="GQ66" s="18"/>
      <c r="GR66" s="18"/>
      <c r="GS66" s="18"/>
      <c r="GT66" s="18"/>
      <c r="GU66" s="18"/>
      <c r="GV66" s="18"/>
      <c r="GW66" s="18"/>
      <c r="GX66" s="18"/>
      <c r="GY66" s="18"/>
      <c r="GZ66" s="18"/>
      <c r="HA66" s="18"/>
    </row>
    <row r="67" spans="1:209">
      <c r="A67" s="18" t="s">
        <v>7611</v>
      </c>
      <c r="B67" s="18" t="s">
        <v>7611</v>
      </c>
      <c r="C67" s="18" t="s">
        <v>7611</v>
      </c>
      <c r="D67" s="18" t="s">
        <v>7612</v>
      </c>
      <c r="E67" s="18" t="s">
        <v>7613</v>
      </c>
      <c r="F67" s="18" t="s">
        <v>7614</v>
      </c>
      <c r="G67" s="18" t="s">
        <v>7615</v>
      </c>
      <c r="H67" s="18" t="s">
        <v>7612</v>
      </c>
      <c r="I67" s="18" t="s">
        <v>7616</v>
      </c>
      <c r="J67" s="18" t="s">
        <v>7617</v>
      </c>
      <c r="K67" s="18" t="s">
        <v>7614</v>
      </c>
      <c r="L67" s="18" t="s">
        <v>7613</v>
      </c>
      <c r="M67" s="18" t="s">
        <v>7618</v>
      </c>
      <c r="N67" s="18" t="s">
        <v>7619</v>
      </c>
      <c r="O67" s="18" t="s">
        <v>7620</v>
      </c>
      <c r="P67" s="18" t="s">
        <v>7621</v>
      </c>
      <c r="Q67" s="18" t="s">
        <v>7614</v>
      </c>
      <c r="R67" s="18" t="s">
        <v>7622</v>
      </c>
      <c r="S67" s="18" t="s">
        <v>7623</v>
      </c>
      <c r="T67" s="18" t="s">
        <v>7624</v>
      </c>
      <c r="U67" s="18" t="s">
        <v>7625</v>
      </c>
      <c r="V67" s="18" t="s">
        <v>7626</v>
      </c>
      <c r="W67" s="18" t="s">
        <v>7627</v>
      </c>
      <c r="X67" s="39" t="s">
        <v>7628</v>
      </c>
      <c r="Y67" s="18" t="s">
        <v>7629</v>
      </c>
      <c r="Z67" s="18" t="s">
        <v>7630</v>
      </c>
      <c r="AA67" s="18" t="s">
        <v>7631</v>
      </c>
      <c r="AB67" s="18" t="s">
        <v>7632</v>
      </c>
      <c r="AC67" s="18" t="s">
        <v>7633</v>
      </c>
      <c r="AD67" s="18" t="s">
        <v>7614</v>
      </c>
      <c r="AE67" s="18" t="s">
        <v>7614</v>
      </c>
      <c r="AF67" s="18" t="s">
        <v>7634</v>
      </c>
      <c r="AG67" s="18" t="s">
        <v>7635</v>
      </c>
      <c r="AH67" s="18" t="s">
        <v>7636</v>
      </c>
      <c r="AI67" s="18" t="s">
        <v>7637</v>
      </c>
      <c r="AJ67" s="18" t="s">
        <v>7614</v>
      </c>
      <c r="AK67" s="18" t="s">
        <v>7614</v>
      </c>
      <c r="AL67" s="18" t="s">
        <v>7638</v>
      </c>
      <c r="AM67" s="18" t="s">
        <v>7639</v>
      </c>
      <c r="AN67" s="18" t="s">
        <v>7640</v>
      </c>
      <c r="AO67" s="18" t="s">
        <v>7641</v>
      </c>
      <c r="AP67" s="18" t="s">
        <v>7614</v>
      </c>
      <c r="AQ67" s="18" t="s">
        <v>7642</v>
      </c>
      <c r="AR67" s="18" t="s">
        <v>7643</v>
      </c>
      <c r="AS67" s="18" t="s">
        <v>7644</v>
      </c>
      <c r="AT67" s="18" t="s">
        <v>7645</v>
      </c>
      <c r="AU67" s="18" t="s">
        <v>7646</v>
      </c>
      <c r="AV67" s="18" t="s">
        <v>7647</v>
      </c>
      <c r="AW67" s="18" t="s">
        <v>7648</v>
      </c>
      <c r="AX67" s="18" t="s">
        <v>7649</v>
      </c>
      <c r="AY67" s="18" t="s">
        <v>7650</v>
      </c>
      <c r="AZ67" s="18" t="s">
        <v>7651</v>
      </c>
      <c r="BA67" s="18" t="s">
        <v>7652</v>
      </c>
      <c r="BB67" s="18" t="s">
        <v>7653</v>
      </c>
      <c r="BC67" s="18" t="s">
        <v>7654</v>
      </c>
      <c r="BD67" s="18" t="s">
        <v>7655</v>
      </c>
      <c r="BE67" s="18" t="s">
        <v>7656</v>
      </c>
      <c r="BF67" s="18" t="s">
        <v>7657</v>
      </c>
      <c r="BG67" s="18" t="s">
        <v>7658</v>
      </c>
      <c r="BH67" s="18" t="s">
        <v>7659</v>
      </c>
      <c r="BI67" s="18" t="s">
        <v>7644</v>
      </c>
      <c r="BJ67" s="18" t="s">
        <v>7614</v>
      </c>
      <c r="BK67" s="18" t="s">
        <v>7644</v>
      </c>
      <c r="BL67" s="18" t="s">
        <v>7614</v>
      </c>
      <c r="BM67" s="18" t="s">
        <v>7660</v>
      </c>
      <c r="BN67" s="18" t="s">
        <v>7661</v>
      </c>
      <c r="BO67" s="18" t="s">
        <v>7662</v>
      </c>
      <c r="BP67" s="18" t="s">
        <v>7611</v>
      </c>
      <c r="BQ67" s="18" t="s">
        <v>7663</v>
      </c>
      <c r="BR67" s="18" t="s">
        <v>7664</v>
      </c>
      <c r="BS67" s="18" t="s">
        <v>7665</v>
      </c>
      <c r="BT67" s="18" t="s">
        <v>7666</v>
      </c>
      <c r="BU67" s="18" t="s">
        <v>7667</v>
      </c>
      <c r="BV67" s="18" t="s">
        <v>7668</v>
      </c>
      <c r="BW67" s="18" t="s">
        <v>7669</v>
      </c>
      <c r="BX67" s="18" t="s">
        <v>7670</v>
      </c>
      <c r="BY67" s="18" t="s">
        <v>7671</v>
      </c>
      <c r="BZ67" s="18" t="s">
        <v>7672</v>
      </c>
      <c r="CA67" s="18"/>
      <c r="CB67" s="18"/>
      <c r="CC67" s="18"/>
      <c r="CD67" s="18"/>
      <c r="CE67" s="18"/>
      <c r="CF67" s="18"/>
      <c r="CG67" s="18"/>
      <c r="CH67" s="18"/>
      <c r="CI67" s="18"/>
      <c r="CJ67" s="18"/>
      <c r="CK67" s="18"/>
      <c r="CL67" s="18"/>
      <c r="CM67" s="18"/>
      <c r="CN67" s="18"/>
      <c r="CO67" s="18"/>
      <c r="CP67" s="18"/>
      <c r="CQ67" s="18"/>
      <c r="CR67" s="18"/>
      <c r="CS67" s="18"/>
      <c r="CT67" s="18"/>
      <c r="CU67" s="18"/>
      <c r="CV67" s="18"/>
      <c r="CW67" s="18"/>
      <c r="CX67" s="18"/>
      <c r="CY67" s="18"/>
      <c r="CZ67" s="18"/>
      <c r="DA67" s="18"/>
      <c r="DB67" s="18"/>
      <c r="DC67" s="18"/>
      <c r="DD67" s="18"/>
      <c r="DE67" s="18"/>
      <c r="DF67" s="18"/>
      <c r="DG67" s="18"/>
      <c r="DH67" s="18"/>
      <c r="DI67" s="18"/>
      <c r="DJ67" s="18"/>
      <c r="DK67" s="18"/>
      <c r="DL67" s="18"/>
      <c r="DM67" s="18"/>
      <c r="DN67" s="18"/>
      <c r="DO67" s="18"/>
      <c r="DP67" s="18"/>
      <c r="DQ67" s="18"/>
      <c r="DR67" s="18"/>
      <c r="DS67" s="18"/>
      <c r="DT67" s="18"/>
      <c r="DU67" s="18"/>
      <c r="DV67" s="18"/>
      <c r="DW67" s="18"/>
      <c r="DX67" s="18"/>
      <c r="DY67" s="18"/>
      <c r="DZ67" s="18"/>
      <c r="EA67" s="18"/>
      <c r="EB67" s="18"/>
      <c r="EC67" s="18"/>
      <c r="ED67" s="18"/>
      <c r="EE67" s="18"/>
      <c r="EF67" s="18"/>
      <c r="EG67" s="18"/>
      <c r="EH67" s="18"/>
      <c r="EI67" s="18"/>
      <c r="EJ67" s="18"/>
      <c r="EK67" s="18"/>
      <c r="EL67" s="18"/>
      <c r="EM67" s="18"/>
      <c r="EN67" s="18"/>
      <c r="EO67" s="18"/>
      <c r="EP67" s="18"/>
      <c r="EQ67" s="18"/>
      <c r="ER67" s="18"/>
      <c r="ES67" s="18"/>
      <c r="ET67" s="18"/>
      <c r="EU67" s="18"/>
      <c r="EV67" s="18"/>
      <c r="EW67" s="18"/>
      <c r="EX67" s="18"/>
      <c r="EY67" s="18"/>
      <c r="EZ67" s="18"/>
      <c r="FA67" s="18"/>
      <c r="FB67" s="18"/>
      <c r="FC67" s="18"/>
      <c r="FD67" s="18"/>
      <c r="FE67" s="18"/>
      <c r="FF67" s="18"/>
      <c r="FG67" s="18"/>
      <c r="FH67" s="18"/>
      <c r="FI67" s="18"/>
      <c r="FJ67" s="18"/>
      <c r="FK67" s="18"/>
      <c r="FL67" s="18"/>
      <c r="FM67" s="18"/>
      <c r="FN67" s="18"/>
      <c r="FO67" s="18"/>
      <c r="FP67" s="18"/>
      <c r="FQ67" s="18"/>
      <c r="FR67" s="18"/>
      <c r="FS67" s="18"/>
      <c r="FT67" s="18"/>
      <c r="FU67" s="18"/>
      <c r="FV67" s="18"/>
      <c r="FW67" s="18"/>
      <c r="FX67" s="18"/>
      <c r="FY67" s="18"/>
      <c r="FZ67" s="18"/>
      <c r="GA67" s="18"/>
      <c r="GB67" s="18"/>
      <c r="GC67" s="18"/>
      <c r="GD67" s="18"/>
      <c r="GE67" s="18"/>
      <c r="GF67" s="18"/>
      <c r="GG67" s="18"/>
      <c r="GH67" s="18"/>
      <c r="GI67" s="18"/>
      <c r="GJ67" s="18"/>
      <c r="GK67" s="18"/>
      <c r="GL67" s="18"/>
      <c r="GM67" s="18"/>
      <c r="GN67" s="18"/>
      <c r="GO67" s="18"/>
      <c r="GP67" s="18"/>
      <c r="GQ67" s="18"/>
      <c r="GR67" s="18"/>
      <c r="GS67" s="18"/>
      <c r="GT67" s="18"/>
      <c r="GU67" s="18"/>
      <c r="GV67" s="18"/>
      <c r="GW67" s="18"/>
      <c r="GX67" s="18"/>
      <c r="GY67" s="18"/>
      <c r="GZ67" s="18"/>
      <c r="HA67" s="18"/>
    </row>
    <row r="68" spans="1:209">
      <c r="A68" s="18" t="s">
        <v>7673</v>
      </c>
      <c r="B68" s="18" t="s">
        <v>7673</v>
      </c>
      <c r="C68" s="18" t="s">
        <v>7673</v>
      </c>
      <c r="D68" s="18" t="s">
        <v>7674</v>
      </c>
      <c r="E68" s="18" t="s">
        <v>7675</v>
      </c>
      <c r="F68" s="18" t="s">
        <v>7676</v>
      </c>
      <c r="G68" s="18" t="s">
        <v>7677</v>
      </c>
      <c r="H68" s="18" t="s">
        <v>7674</v>
      </c>
      <c r="I68" s="18" t="s">
        <v>7678</v>
      </c>
      <c r="J68" s="18" t="s">
        <v>7679</v>
      </c>
      <c r="K68" s="18" t="s">
        <v>7680</v>
      </c>
      <c r="L68" s="18" t="s">
        <v>7675</v>
      </c>
      <c r="M68" s="18" t="s">
        <v>7681</v>
      </c>
      <c r="N68" s="18" t="s">
        <v>7682</v>
      </c>
      <c r="O68" s="18" t="s">
        <v>7683</v>
      </c>
      <c r="P68" s="18" t="s">
        <v>7684</v>
      </c>
      <c r="Q68" s="18" t="s">
        <v>7685</v>
      </c>
      <c r="R68" s="18" t="s">
        <v>7686</v>
      </c>
      <c r="S68" s="18" t="s">
        <v>7687</v>
      </c>
      <c r="T68" s="18" t="s">
        <v>7688</v>
      </c>
      <c r="U68" s="18" t="s">
        <v>7689</v>
      </c>
      <c r="V68" s="18" t="s">
        <v>7690</v>
      </c>
      <c r="W68" s="18" t="s">
        <v>7691</v>
      </c>
      <c r="X68" s="39" t="s">
        <v>7692</v>
      </c>
      <c r="Y68" s="18" t="s">
        <v>7693</v>
      </c>
      <c r="Z68" s="18" t="s">
        <v>7694</v>
      </c>
      <c r="AA68" s="18" t="s">
        <v>7695</v>
      </c>
      <c r="AB68" s="18" t="s">
        <v>7696</v>
      </c>
      <c r="AC68" s="18" t="s">
        <v>7697</v>
      </c>
      <c r="AD68" s="18" t="s">
        <v>7698</v>
      </c>
      <c r="AE68" s="18" t="s">
        <v>7699</v>
      </c>
      <c r="AF68" s="18" t="s">
        <v>7700</v>
      </c>
      <c r="AG68" s="18" t="s">
        <v>7701</v>
      </c>
      <c r="AH68" s="18" t="s">
        <v>7702</v>
      </c>
      <c r="AI68" s="18" t="s">
        <v>7703</v>
      </c>
      <c r="AJ68" s="18" t="s">
        <v>7704</v>
      </c>
      <c r="AK68" s="18" t="s">
        <v>7704</v>
      </c>
      <c r="AL68" s="18" t="s">
        <v>7705</v>
      </c>
      <c r="AM68" s="18" t="s">
        <v>7706</v>
      </c>
      <c r="AN68" s="18" t="s">
        <v>7707</v>
      </c>
      <c r="AO68" s="18" t="s">
        <v>7708</v>
      </c>
      <c r="AP68" s="18" t="s">
        <v>7709</v>
      </c>
      <c r="AQ68" s="18" t="s">
        <v>7710</v>
      </c>
      <c r="AR68" s="18" t="s">
        <v>7711</v>
      </c>
      <c r="AS68" s="18" t="s">
        <v>7712</v>
      </c>
      <c r="AT68" s="18" t="s">
        <v>7713</v>
      </c>
      <c r="AU68" s="18" t="s">
        <v>7714</v>
      </c>
      <c r="AV68" s="18" t="s">
        <v>7715</v>
      </c>
      <c r="AW68" s="18" t="s">
        <v>7716</v>
      </c>
      <c r="AX68" s="18" t="s">
        <v>7717</v>
      </c>
      <c r="AY68" s="18" t="s">
        <v>7718</v>
      </c>
      <c r="AZ68" s="18" t="s">
        <v>7719</v>
      </c>
      <c r="BA68" s="18" t="s">
        <v>7720</v>
      </c>
      <c r="BB68" s="18" t="s">
        <v>7721</v>
      </c>
      <c r="BC68" s="18" t="s">
        <v>7722</v>
      </c>
      <c r="BD68" s="18" t="s">
        <v>7723</v>
      </c>
      <c r="BE68" s="18" t="s">
        <v>7724</v>
      </c>
      <c r="BF68" s="18" t="s">
        <v>7725</v>
      </c>
      <c r="BG68" s="18" t="s">
        <v>7726</v>
      </c>
      <c r="BH68" s="18" t="s">
        <v>7727</v>
      </c>
      <c r="BI68" s="18" t="s">
        <v>7712</v>
      </c>
      <c r="BJ68" s="18" t="s">
        <v>7704</v>
      </c>
      <c r="BK68" s="18" t="s">
        <v>7712</v>
      </c>
      <c r="BL68" s="18" t="s">
        <v>7728</v>
      </c>
      <c r="BM68" s="18" t="s">
        <v>7729</v>
      </c>
      <c r="BN68" s="18" t="s">
        <v>7730</v>
      </c>
      <c r="BO68" s="18" t="s">
        <v>7731</v>
      </c>
      <c r="BP68" s="18" t="s">
        <v>7673</v>
      </c>
      <c r="BQ68" s="18" t="s">
        <v>7732</v>
      </c>
      <c r="BR68" s="18" t="s">
        <v>7733</v>
      </c>
      <c r="BS68" s="18" t="s">
        <v>7734</v>
      </c>
      <c r="BT68" s="18" t="s">
        <v>7735</v>
      </c>
      <c r="BU68" s="18" t="s">
        <v>7736</v>
      </c>
      <c r="BV68" s="18" t="s">
        <v>7737</v>
      </c>
      <c r="BW68" s="18" t="s">
        <v>7738</v>
      </c>
      <c r="BX68" s="18" t="s">
        <v>7739</v>
      </c>
      <c r="BY68" s="18" t="s">
        <v>7740</v>
      </c>
      <c r="BZ68" s="18" t="s">
        <v>7741</v>
      </c>
      <c r="CA68" s="18"/>
      <c r="CB68" s="18"/>
      <c r="CC68" s="18"/>
      <c r="CD68" s="18"/>
      <c r="CE68" s="18"/>
      <c r="CF68" s="18"/>
      <c r="CG68" s="18"/>
      <c r="CH68" s="18"/>
      <c r="CI68" s="18"/>
      <c r="CJ68" s="18"/>
      <c r="CK68" s="18"/>
      <c r="CL68" s="18"/>
      <c r="CM68" s="18"/>
      <c r="CN68" s="18"/>
      <c r="CO68" s="18"/>
      <c r="CP68" s="18"/>
      <c r="CQ68" s="18"/>
      <c r="CR68" s="18"/>
      <c r="CS68" s="18"/>
      <c r="CT68" s="18"/>
      <c r="CU68" s="18"/>
      <c r="CV68" s="18"/>
      <c r="CW68" s="18"/>
      <c r="CX68" s="18"/>
      <c r="CY68" s="18"/>
      <c r="CZ68" s="18"/>
      <c r="DA68" s="18"/>
      <c r="DB68" s="18"/>
      <c r="DC68" s="18"/>
      <c r="DD68" s="18"/>
      <c r="DE68" s="18"/>
      <c r="DF68" s="18"/>
      <c r="DG68" s="18"/>
      <c r="DH68" s="18"/>
      <c r="DI68" s="18"/>
      <c r="DJ68" s="18"/>
      <c r="DK68" s="18"/>
      <c r="DL68" s="18"/>
      <c r="DM68" s="18"/>
      <c r="DN68" s="18"/>
      <c r="DO68" s="18"/>
      <c r="DP68" s="18"/>
      <c r="DQ68" s="18"/>
      <c r="DR68" s="18"/>
      <c r="DS68" s="18"/>
      <c r="DT68" s="18"/>
      <c r="DU68" s="18"/>
      <c r="DV68" s="18"/>
      <c r="DW68" s="18"/>
      <c r="DX68" s="18"/>
      <c r="DY68" s="18"/>
      <c r="DZ68" s="18"/>
      <c r="EA68" s="18"/>
      <c r="EB68" s="18"/>
      <c r="EC68" s="18"/>
      <c r="ED68" s="18"/>
      <c r="EE68" s="18"/>
      <c r="EF68" s="18"/>
      <c r="EG68" s="18"/>
      <c r="EH68" s="18"/>
      <c r="EI68" s="18"/>
      <c r="EJ68" s="18"/>
      <c r="EK68" s="18"/>
      <c r="EL68" s="18"/>
      <c r="EM68" s="18"/>
      <c r="EN68" s="18"/>
      <c r="EO68" s="18"/>
      <c r="EP68" s="18"/>
      <c r="EQ68" s="18"/>
      <c r="ER68" s="18"/>
      <c r="ES68" s="18"/>
      <c r="ET68" s="18"/>
      <c r="EU68" s="18"/>
      <c r="EV68" s="18"/>
      <c r="EW68" s="18"/>
      <c r="EX68" s="18"/>
      <c r="EY68" s="18"/>
      <c r="EZ68" s="18"/>
      <c r="FA68" s="18"/>
      <c r="FB68" s="18"/>
      <c r="FC68" s="18"/>
      <c r="FD68" s="18"/>
      <c r="FE68" s="18"/>
      <c r="FF68" s="18"/>
      <c r="FG68" s="18"/>
      <c r="FH68" s="18"/>
      <c r="FI68" s="18"/>
      <c r="FJ68" s="18"/>
      <c r="FK68" s="18"/>
      <c r="FL68" s="18"/>
      <c r="FM68" s="18"/>
      <c r="FN68" s="18"/>
      <c r="FO68" s="18"/>
      <c r="FP68" s="18"/>
      <c r="FQ68" s="18"/>
      <c r="FR68" s="18"/>
      <c r="FS68" s="18"/>
      <c r="FT68" s="18"/>
      <c r="FU68" s="18"/>
      <c r="FV68" s="18"/>
      <c r="FW68" s="18"/>
      <c r="FX68" s="18"/>
      <c r="FY68" s="18"/>
      <c r="FZ68" s="18"/>
      <c r="GA68" s="18"/>
      <c r="GB68" s="18"/>
      <c r="GC68" s="18"/>
      <c r="GD68" s="18"/>
      <c r="GE68" s="18"/>
      <c r="GF68" s="18"/>
      <c r="GG68" s="18"/>
      <c r="GH68" s="18"/>
      <c r="GI68" s="18"/>
      <c r="GJ68" s="18"/>
      <c r="GK68" s="18"/>
      <c r="GL68" s="18"/>
      <c r="GM68" s="18"/>
      <c r="GN68" s="18"/>
      <c r="GO68" s="18"/>
      <c r="GP68" s="18"/>
      <c r="GQ68" s="18"/>
      <c r="GR68" s="18"/>
      <c r="GS68" s="18"/>
      <c r="GT68" s="18"/>
      <c r="GU68" s="18"/>
      <c r="GV68" s="18"/>
      <c r="GW68" s="18"/>
      <c r="GX68" s="18"/>
      <c r="GY68" s="18"/>
      <c r="GZ68" s="18"/>
      <c r="HA68" s="18"/>
    </row>
    <row r="69" spans="1:209">
      <c r="A69" s="18" t="s">
        <v>7742</v>
      </c>
      <c r="B69" s="18" t="s">
        <v>7742</v>
      </c>
      <c r="C69" s="18" t="s">
        <v>7742</v>
      </c>
      <c r="D69" s="18" t="s">
        <v>7743</v>
      </c>
      <c r="E69" s="18" t="s">
        <v>7744</v>
      </c>
      <c r="F69" s="18" t="s">
        <v>7745</v>
      </c>
      <c r="G69" s="18" t="s">
        <v>7746</v>
      </c>
      <c r="H69" s="18" t="s">
        <v>7743</v>
      </c>
      <c r="I69" s="18" t="s">
        <v>7747</v>
      </c>
      <c r="J69" s="18" t="s">
        <v>7748</v>
      </c>
      <c r="K69" s="18" t="s">
        <v>7749</v>
      </c>
      <c r="L69" s="18" t="s">
        <v>7744</v>
      </c>
      <c r="M69" s="18" t="s">
        <v>7742</v>
      </c>
      <c r="N69" s="18" t="s">
        <v>7750</v>
      </c>
      <c r="O69" s="18" t="s">
        <v>7751</v>
      </c>
      <c r="P69" s="18" t="s">
        <v>7752</v>
      </c>
      <c r="Q69" s="18" t="s">
        <v>7753</v>
      </c>
      <c r="R69" s="18" t="s">
        <v>7754</v>
      </c>
      <c r="S69" s="18" t="s">
        <v>7755</v>
      </c>
      <c r="T69" s="18" t="s">
        <v>7756</v>
      </c>
      <c r="U69" s="18" t="s">
        <v>7757</v>
      </c>
      <c r="V69" s="18" t="s">
        <v>7758</v>
      </c>
      <c r="W69" s="18" t="s">
        <v>7759</v>
      </c>
      <c r="X69" s="39" t="s">
        <v>7760</v>
      </c>
      <c r="Y69" s="18" t="s">
        <v>7761</v>
      </c>
      <c r="Z69" s="18" t="s">
        <v>7762</v>
      </c>
      <c r="AA69" s="18" t="s">
        <v>7763</v>
      </c>
      <c r="AB69" s="18" t="s">
        <v>7764</v>
      </c>
      <c r="AC69" s="18" t="s">
        <v>7765</v>
      </c>
      <c r="AD69" s="18" t="s">
        <v>7766</v>
      </c>
      <c r="AE69" s="18" t="s">
        <v>7767</v>
      </c>
      <c r="AF69" s="18" t="s">
        <v>7768</v>
      </c>
      <c r="AG69" s="18" t="s">
        <v>7769</v>
      </c>
      <c r="AH69" s="18" t="s">
        <v>7770</v>
      </c>
      <c r="AI69" s="18" t="s">
        <v>7771</v>
      </c>
      <c r="AJ69" s="18" t="s">
        <v>7749</v>
      </c>
      <c r="AK69" s="18" t="s">
        <v>7749</v>
      </c>
      <c r="AL69" s="18" t="s">
        <v>7772</v>
      </c>
      <c r="AM69" s="18" t="s">
        <v>7773</v>
      </c>
      <c r="AN69" s="18" t="s">
        <v>7774</v>
      </c>
      <c r="AO69" s="18" t="s">
        <v>7775</v>
      </c>
      <c r="AP69" s="18" t="s">
        <v>7776</v>
      </c>
      <c r="AQ69" s="18" t="s">
        <v>7777</v>
      </c>
      <c r="AR69" s="18" t="s">
        <v>7778</v>
      </c>
      <c r="AS69" s="18" t="s">
        <v>7779</v>
      </c>
      <c r="AT69" s="18" t="s">
        <v>7780</v>
      </c>
      <c r="AU69" s="18" t="s">
        <v>7781</v>
      </c>
      <c r="AV69" s="18" t="s">
        <v>7782</v>
      </c>
      <c r="AW69" s="18" t="s">
        <v>7783</v>
      </c>
      <c r="AX69" s="18" t="s">
        <v>7784</v>
      </c>
      <c r="AY69" s="18" t="s">
        <v>7785</v>
      </c>
      <c r="AZ69" s="18" t="s">
        <v>7786</v>
      </c>
      <c r="BA69" s="18" t="s">
        <v>7787</v>
      </c>
      <c r="BB69" s="18" t="s">
        <v>7788</v>
      </c>
      <c r="BC69" s="18" t="s">
        <v>7789</v>
      </c>
      <c r="BD69" s="18" t="s">
        <v>7790</v>
      </c>
      <c r="BE69" s="18" t="s">
        <v>7791</v>
      </c>
      <c r="BF69" s="18" t="s">
        <v>7792</v>
      </c>
      <c r="BG69" s="18" t="s">
        <v>7793</v>
      </c>
      <c r="BH69" s="18" t="s">
        <v>7794</v>
      </c>
      <c r="BI69" s="18" t="s">
        <v>7779</v>
      </c>
      <c r="BJ69" s="18" t="s">
        <v>7749</v>
      </c>
      <c r="BK69" s="18" t="s">
        <v>7779</v>
      </c>
      <c r="BL69" s="18" t="s">
        <v>7795</v>
      </c>
      <c r="BM69" s="18" t="s">
        <v>7796</v>
      </c>
      <c r="BN69" s="18" t="s">
        <v>7797</v>
      </c>
      <c r="BO69" s="18" t="s">
        <v>7798</v>
      </c>
      <c r="BP69" s="18" t="s">
        <v>7742</v>
      </c>
      <c r="BQ69" s="18" t="s">
        <v>7799</v>
      </c>
      <c r="BR69" s="18" t="s">
        <v>7782</v>
      </c>
      <c r="BS69" s="18" t="s">
        <v>7800</v>
      </c>
      <c r="BT69" s="18" t="s">
        <v>7801</v>
      </c>
      <c r="BU69" s="18" t="s">
        <v>7802</v>
      </c>
      <c r="BV69" s="18" t="s">
        <v>7803</v>
      </c>
      <c r="BW69" s="18" t="s">
        <v>7804</v>
      </c>
      <c r="BX69" s="18" t="s">
        <v>7805</v>
      </c>
      <c r="BY69" s="18" t="s">
        <v>7806</v>
      </c>
      <c r="BZ69" s="18" t="s">
        <v>7807</v>
      </c>
      <c r="CA69" s="18"/>
      <c r="CB69" s="18"/>
      <c r="CC69" s="18"/>
      <c r="CD69" s="18"/>
      <c r="CE69" s="18"/>
      <c r="CF69" s="18"/>
      <c r="CG69" s="18"/>
      <c r="CH69" s="18"/>
      <c r="CI69" s="18"/>
      <c r="CJ69" s="18"/>
      <c r="CK69" s="18"/>
      <c r="CL69" s="18"/>
      <c r="CM69" s="18"/>
      <c r="CN69" s="18"/>
      <c r="CO69" s="18"/>
      <c r="CP69" s="18"/>
      <c r="CQ69" s="18"/>
      <c r="CR69" s="18"/>
      <c r="CS69" s="18"/>
      <c r="CT69" s="18"/>
      <c r="CU69" s="18"/>
      <c r="CV69" s="18"/>
      <c r="CW69" s="18"/>
      <c r="CX69" s="18"/>
      <c r="CY69" s="18"/>
      <c r="CZ69" s="18"/>
      <c r="DA69" s="18"/>
      <c r="DB69" s="18"/>
      <c r="DC69" s="18"/>
      <c r="DD69" s="18"/>
      <c r="DE69" s="18"/>
      <c r="DF69" s="18"/>
      <c r="DG69" s="18"/>
      <c r="DH69" s="18"/>
      <c r="DI69" s="18"/>
      <c r="DJ69" s="18"/>
      <c r="DK69" s="18"/>
      <c r="DL69" s="18"/>
      <c r="DM69" s="18"/>
      <c r="DN69" s="18"/>
      <c r="DO69" s="18"/>
      <c r="DP69" s="18"/>
      <c r="DQ69" s="18"/>
      <c r="DR69" s="18"/>
      <c r="DS69" s="18"/>
      <c r="DT69" s="18"/>
      <c r="DU69" s="18"/>
      <c r="DV69" s="18"/>
      <c r="DW69" s="18"/>
      <c r="DX69" s="18"/>
      <c r="DY69" s="18"/>
      <c r="DZ69" s="18"/>
      <c r="EA69" s="18"/>
      <c r="EB69" s="18"/>
      <c r="EC69" s="18"/>
      <c r="ED69" s="18"/>
      <c r="EE69" s="18"/>
      <c r="EF69" s="18"/>
      <c r="EG69" s="18"/>
      <c r="EH69" s="18"/>
      <c r="EI69" s="18"/>
      <c r="EJ69" s="18"/>
      <c r="EK69" s="18"/>
      <c r="EL69" s="18"/>
      <c r="EM69" s="18"/>
      <c r="EN69" s="18"/>
      <c r="EO69" s="18"/>
      <c r="EP69" s="18"/>
      <c r="EQ69" s="18"/>
      <c r="ER69" s="18"/>
      <c r="ES69" s="18"/>
      <c r="ET69" s="18"/>
      <c r="EU69" s="18"/>
      <c r="EV69" s="18"/>
      <c r="EW69" s="18"/>
      <c r="EX69" s="18"/>
      <c r="EY69" s="18"/>
      <c r="EZ69" s="18"/>
      <c r="FA69" s="18"/>
      <c r="FB69" s="18"/>
      <c r="FC69" s="18"/>
      <c r="FD69" s="18"/>
      <c r="FE69" s="18"/>
      <c r="FF69" s="18"/>
      <c r="FG69" s="18"/>
      <c r="FH69" s="18"/>
      <c r="FI69" s="18"/>
      <c r="FJ69" s="18"/>
      <c r="FK69" s="18"/>
      <c r="FL69" s="18"/>
      <c r="FM69" s="18"/>
      <c r="FN69" s="18"/>
      <c r="FO69" s="18"/>
      <c r="FP69" s="18"/>
      <c r="FQ69" s="18"/>
      <c r="FR69" s="18"/>
      <c r="FS69" s="18"/>
      <c r="FT69" s="18"/>
      <c r="FU69" s="18"/>
      <c r="FV69" s="18"/>
      <c r="FW69" s="18"/>
      <c r="FX69" s="18"/>
      <c r="FY69" s="18"/>
      <c r="FZ69" s="18"/>
      <c r="GA69" s="18"/>
      <c r="GB69" s="18"/>
      <c r="GC69" s="18"/>
      <c r="GD69" s="18"/>
      <c r="GE69" s="18"/>
      <c r="GF69" s="18"/>
      <c r="GG69" s="18"/>
      <c r="GH69" s="18"/>
      <c r="GI69" s="18"/>
      <c r="GJ69" s="18"/>
      <c r="GK69" s="18"/>
      <c r="GL69" s="18"/>
      <c r="GM69" s="18"/>
      <c r="GN69" s="18"/>
      <c r="GO69" s="18"/>
      <c r="GP69" s="18"/>
      <c r="GQ69" s="18"/>
      <c r="GR69" s="18"/>
      <c r="GS69" s="18"/>
      <c r="GT69" s="18"/>
      <c r="GU69" s="18"/>
      <c r="GV69" s="18"/>
      <c r="GW69" s="18"/>
      <c r="GX69" s="18"/>
      <c r="GY69" s="18"/>
      <c r="GZ69" s="18"/>
      <c r="HA69" s="18"/>
    </row>
    <row r="70" spans="1:209">
      <c r="A70" s="18" t="s">
        <v>7808</v>
      </c>
      <c r="B70" s="18" t="s">
        <v>7808</v>
      </c>
      <c r="C70" s="18" t="s">
        <v>7808</v>
      </c>
      <c r="D70" s="18" t="s">
        <v>7809</v>
      </c>
      <c r="E70" s="18" t="s">
        <v>7810</v>
      </c>
      <c r="F70" s="18" t="s">
        <v>7811</v>
      </c>
      <c r="G70" s="18" t="s">
        <v>7812</v>
      </c>
      <c r="H70" s="18" t="s">
        <v>7809</v>
      </c>
      <c r="I70" s="18" t="s">
        <v>7813</v>
      </c>
      <c r="J70" s="18" t="s">
        <v>7814</v>
      </c>
      <c r="K70" s="18" t="s">
        <v>7811</v>
      </c>
      <c r="L70" s="18" t="s">
        <v>7810</v>
      </c>
      <c r="M70" s="18" t="s">
        <v>7815</v>
      </c>
      <c r="N70" s="18" t="s">
        <v>7816</v>
      </c>
      <c r="O70" s="18" t="s">
        <v>7817</v>
      </c>
      <c r="P70" s="18" t="s">
        <v>7818</v>
      </c>
      <c r="Q70" s="18" t="s">
        <v>7819</v>
      </c>
      <c r="R70" s="18" t="s">
        <v>7820</v>
      </c>
      <c r="S70" s="18" t="s">
        <v>7821</v>
      </c>
      <c r="T70" s="18" t="s">
        <v>7822</v>
      </c>
      <c r="U70" s="18" t="s">
        <v>7823</v>
      </c>
      <c r="V70" s="18" t="s">
        <v>7824</v>
      </c>
      <c r="W70" s="18" t="s">
        <v>7825</v>
      </c>
      <c r="X70" s="39" t="s">
        <v>7826</v>
      </c>
      <c r="Y70" s="18" t="s">
        <v>7827</v>
      </c>
      <c r="Z70" s="18" t="s">
        <v>7828</v>
      </c>
      <c r="AA70" s="18" t="s">
        <v>7829</v>
      </c>
      <c r="AB70" s="18" t="s">
        <v>7830</v>
      </c>
      <c r="AC70" s="18" t="s">
        <v>7831</v>
      </c>
      <c r="AD70" s="18" t="s">
        <v>7832</v>
      </c>
      <c r="AE70" s="18" t="s">
        <v>7833</v>
      </c>
      <c r="AF70" s="18" t="s">
        <v>7834</v>
      </c>
      <c r="AG70" s="18" t="s">
        <v>7835</v>
      </c>
      <c r="AH70" s="18" t="s">
        <v>7836</v>
      </c>
      <c r="AI70" s="18" t="s">
        <v>7837</v>
      </c>
      <c r="AJ70" s="18" t="s">
        <v>7838</v>
      </c>
      <c r="AK70" s="18" t="s">
        <v>7838</v>
      </c>
      <c r="AL70" s="18" t="s">
        <v>7839</v>
      </c>
      <c r="AM70" s="18" t="s">
        <v>7840</v>
      </c>
      <c r="AN70" s="18" t="s">
        <v>7841</v>
      </c>
      <c r="AO70" s="18" t="s">
        <v>7842</v>
      </c>
      <c r="AP70" s="18" t="s">
        <v>7819</v>
      </c>
      <c r="AQ70" s="18" t="s">
        <v>7843</v>
      </c>
      <c r="AR70" s="18" t="s">
        <v>7844</v>
      </c>
      <c r="AS70" s="18" t="s">
        <v>7845</v>
      </c>
      <c r="AT70" s="18" t="s">
        <v>7846</v>
      </c>
      <c r="AU70" s="18" t="s">
        <v>7847</v>
      </c>
      <c r="AV70" s="18" t="s">
        <v>7848</v>
      </c>
      <c r="AW70" s="18" t="s">
        <v>7849</v>
      </c>
      <c r="AX70" s="18" t="s">
        <v>7850</v>
      </c>
      <c r="AY70" s="18" t="s">
        <v>7851</v>
      </c>
      <c r="AZ70" s="18" t="s">
        <v>7852</v>
      </c>
      <c r="BA70" s="18" t="s">
        <v>7853</v>
      </c>
      <c r="BB70" s="18" t="s">
        <v>7854</v>
      </c>
      <c r="BC70" s="18" t="s">
        <v>7855</v>
      </c>
      <c r="BD70" s="18" t="s">
        <v>7856</v>
      </c>
      <c r="BE70" s="18" t="s">
        <v>7857</v>
      </c>
      <c r="BF70" s="18" t="s">
        <v>7858</v>
      </c>
      <c r="BG70" s="18" t="s">
        <v>7859</v>
      </c>
      <c r="BH70" s="18" t="s">
        <v>7860</v>
      </c>
      <c r="BI70" s="18" t="s">
        <v>7845</v>
      </c>
      <c r="BJ70" s="18" t="s">
        <v>7838</v>
      </c>
      <c r="BK70" s="18" t="s">
        <v>7845</v>
      </c>
      <c r="BL70" s="18" t="s">
        <v>7819</v>
      </c>
      <c r="BM70" s="18" t="s">
        <v>7861</v>
      </c>
      <c r="BN70" s="18" t="s">
        <v>7862</v>
      </c>
      <c r="BO70" s="18" t="s">
        <v>7844</v>
      </c>
      <c r="BP70" s="18" t="s">
        <v>7808</v>
      </c>
      <c r="BQ70" s="18" t="s">
        <v>7863</v>
      </c>
      <c r="BR70" s="18" t="s">
        <v>7848</v>
      </c>
      <c r="BS70" s="18" t="s">
        <v>7864</v>
      </c>
      <c r="BT70" s="18" t="s">
        <v>7865</v>
      </c>
      <c r="BU70" s="18" t="s">
        <v>7866</v>
      </c>
      <c r="BV70" s="18" t="s">
        <v>7867</v>
      </c>
      <c r="BW70" s="18" t="s">
        <v>7868</v>
      </c>
      <c r="BX70" s="18" t="s">
        <v>7869</v>
      </c>
      <c r="BY70" s="18" t="s">
        <v>7870</v>
      </c>
      <c r="BZ70" s="18" t="s">
        <v>7871</v>
      </c>
      <c r="CA70" s="18"/>
      <c r="CB70" s="18"/>
      <c r="CC70" s="18"/>
      <c r="CD70" s="18"/>
      <c r="CE70" s="18"/>
      <c r="CF70" s="18"/>
      <c r="CG70" s="18"/>
      <c r="CH70" s="18"/>
      <c r="CI70" s="18"/>
      <c r="CJ70" s="18"/>
      <c r="CK70" s="18"/>
      <c r="CL70" s="18"/>
      <c r="CM70" s="18"/>
      <c r="CN70" s="18"/>
      <c r="CO70" s="18"/>
      <c r="CP70" s="18"/>
      <c r="CQ70" s="18"/>
      <c r="CR70" s="18"/>
      <c r="CS70" s="18"/>
      <c r="CT70" s="18"/>
      <c r="CU70" s="18"/>
      <c r="CV70" s="18"/>
      <c r="CW70" s="18"/>
      <c r="CX70" s="18"/>
      <c r="CY70" s="18"/>
      <c r="CZ70" s="18"/>
      <c r="DA70" s="18"/>
      <c r="DB70" s="18"/>
      <c r="DC70" s="18"/>
      <c r="DD70" s="18"/>
      <c r="DE70" s="18"/>
      <c r="DF70" s="18"/>
      <c r="DG70" s="18"/>
      <c r="DH70" s="18"/>
      <c r="DI70" s="18"/>
      <c r="DJ70" s="18"/>
      <c r="DK70" s="18"/>
      <c r="DL70" s="18"/>
      <c r="DM70" s="18"/>
      <c r="DN70" s="18"/>
      <c r="DO70" s="18"/>
      <c r="DP70" s="18"/>
      <c r="DQ70" s="18"/>
      <c r="DR70" s="18"/>
      <c r="DS70" s="18"/>
      <c r="DT70" s="18"/>
      <c r="DU70" s="18"/>
      <c r="DV70" s="18"/>
      <c r="DW70" s="18"/>
      <c r="DX70" s="18"/>
      <c r="DY70" s="18"/>
      <c r="DZ70" s="18"/>
      <c r="EA70" s="18"/>
      <c r="EB70" s="18"/>
      <c r="EC70" s="18"/>
      <c r="ED70" s="18"/>
      <c r="EE70" s="18"/>
      <c r="EF70" s="18"/>
      <c r="EG70" s="18"/>
      <c r="EH70" s="18"/>
      <c r="EI70" s="18"/>
      <c r="EJ70" s="18"/>
      <c r="EK70" s="18"/>
      <c r="EL70" s="18"/>
      <c r="EM70" s="18"/>
      <c r="EN70" s="18"/>
      <c r="EO70" s="18"/>
      <c r="EP70" s="18"/>
      <c r="EQ70" s="18"/>
      <c r="ER70" s="18"/>
      <c r="ES70" s="18"/>
      <c r="ET70" s="18"/>
      <c r="EU70" s="18"/>
      <c r="EV70" s="18"/>
      <c r="EW70" s="18"/>
      <c r="EX70" s="18"/>
      <c r="EY70" s="18"/>
      <c r="EZ70" s="18"/>
      <c r="FA70" s="18"/>
      <c r="FB70" s="18"/>
      <c r="FC70" s="18"/>
      <c r="FD70" s="18"/>
      <c r="FE70" s="18"/>
      <c r="FF70" s="18"/>
      <c r="FG70" s="18"/>
      <c r="FH70" s="18"/>
      <c r="FI70" s="18"/>
      <c r="FJ70" s="18"/>
      <c r="FK70" s="18"/>
      <c r="FL70" s="18"/>
      <c r="FM70" s="18"/>
      <c r="FN70" s="18"/>
      <c r="FO70" s="18"/>
      <c r="FP70" s="18"/>
      <c r="FQ70" s="18"/>
      <c r="FR70" s="18"/>
      <c r="FS70" s="18"/>
      <c r="FT70" s="18"/>
      <c r="FU70" s="18"/>
      <c r="FV70" s="18"/>
      <c r="FW70" s="18"/>
      <c r="FX70" s="18"/>
      <c r="FY70" s="18"/>
      <c r="FZ70" s="18"/>
      <c r="GA70" s="18"/>
      <c r="GB70" s="18"/>
      <c r="GC70" s="18"/>
      <c r="GD70" s="18"/>
      <c r="GE70" s="18"/>
      <c r="GF70" s="18"/>
      <c r="GG70" s="18"/>
      <c r="GH70" s="18"/>
      <c r="GI70" s="18"/>
      <c r="GJ70" s="18"/>
      <c r="GK70" s="18"/>
      <c r="GL70" s="18"/>
      <c r="GM70" s="18"/>
      <c r="GN70" s="18"/>
      <c r="GO70" s="18"/>
      <c r="GP70" s="18"/>
      <c r="GQ70" s="18"/>
      <c r="GR70" s="18"/>
      <c r="GS70" s="18"/>
      <c r="GT70" s="18"/>
      <c r="GU70" s="18"/>
      <c r="GV70" s="18"/>
      <c r="GW70" s="18"/>
      <c r="GX70" s="18"/>
      <c r="GY70" s="18"/>
      <c r="GZ70" s="18"/>
      <c r="HA70" s="18"/>
    </row>
    <row r="71" spans="1:209">
      <c r="A71" s="18" t="s">
        <v>7872</v>
      </c>
      <c r="B71" s="18" t="s">
        <v>7872</v>
      </c>
      <c r="C71" s="18" t="s">
        <v>7872</v>
      </c>
      <c r="D71" s="18" t="s">
        <v>7873</v>
      </c>
      <c r="E71" s="18" t="s">
        <v>7874</v>
      </c>
      <c r="F71" s="18" t="s">
        <v>7875</v>
      </c>
      <c r="G71" s="18" t="s">
        <v>7876</v>
      </c>
      <c r="H71" s="18" t="s">
        <v>7873</v>
      </c>
      <c r="I71" s="18" t="s">
        <v>7877</v>
      </c>
      <c r="J71" s="18" t="s">
        <v>7878</v>
      </c>
      <c r="K71" s="18" t="s">
        <v>7875</v>
      </c>
      <c r="L71" s="18" t="s">
        <v>7874</v>
      </c>
      <c r="M71" s="18" t="s">
        <v>7879</v>
      </c>
      <c r="N71" s="18" t="s">
        <v>7880</v>
      </c>
      <c r="O71" s="18" t="s">
        <v>7881</v>
      </c>
      <c r="P71" s="18" t="s">
        <v>7882</v>
      </c>
      <c r="Q71" s="18" t="s">
        <v>7883</v>
      </c>
      <c r="R71" s="18" t="s">
        <v>7884</v>
      </c>
      <c r="S71" s="18" t="s">
        <v>7885</v>
      </c>
      <c r="T71" s="18" t="s">
        <v>7886</v>
      </c>
      <c r="U71" s="18" t="s">
        <v>7887</v>
      </c>
      <c r="V71" s="18" t="s">
        <v>7888</v>
      </c>
      <c r="W71" s="18" t="s">
        <v>7889</v>
      </c>
      <c r="X71" s="39" t="s">
        <v>7890</v>
      </c>
      <c r="Y71" s="18" t="s">
        <v>7891</v>
      </c>
      <c r="Z71" s="18" t="s">
        <v>7892</v>
      </c>
      <c r="AA71" s="18" t="s">
        <v>7893</v>
      </c>
      <c r="AB71" s="18" t="s">
        <v>7894</v>
      </c>
      <c r="AC71" s="18" t="s">
        <v>7895</v>
      </c>
      <c r="AD71" s="18" t="s">
        <v>7896</v>
      </c>
      <c r="AE71" s="18" t="s">
        <v>7897</v>
      </c>
      <c r="AF71" s="18" t="s">
        <v>7898</v>
      </c>
      <c r="AG71" s="18" t="s">
        <v>7899</v>
      </c>
      <c r="AH71" s="18" t="s">
        <v>7900</v>
      </c>
      <c r="AI71" s="18" t="s">
        <v>7901</v>
      </c>
      <c r="AJ71" s="18" t="s">
        <v>7875</v>
      </c>
      <c r="AK71" s="18" t="s">
        <v>7875</v>
      </c>
      <c r="AL71" s="18" t="s">
        <v>7902</v>
      </c>
      <c r="AM71" s="18" t="s">
        <v>7903</v>
      </c>
      <c r="AN71" s="18" t="s">
        <v>7904</v>
      </c>
      <c r="AO71" s="18" t="s">
        <v>7905</v>
      </c>
      <c r="AP71" s="18" t="s">
        <v>7906</v>
      </c>
      <c r="AQ71" s="18" t="s">
        <v>7907</v>
      </c>
      <c r="AR71" s="18" t="s">
        <v>7908</v>
      </c>
      <c r="AS71" s="18" t="s">
        <v>7909</v>
      </c>
      <c r="AT71" s="18" t="s">
        <v>7910</v>
      </c>
      <c r="AU71" s="18" t="s">
        <v>7911</v>
      </c>
      <c r="AV71" s="18" t="s">
        <v>7912</v>
      </c>
      <c r="AW71" s="18" t="s">
        <v>7913</v>
      </c>
      <c r="AX71" s="18" t="s">
        <v>7914</v>
      </c>
      <c r="AY71" s="18" t="s">
        <v>7915</v>
      </c>
      <c r="AZ71" s="18" t="s">
        <v>7916</v>
      </c>
      <c r="BA71" s="18" t="s">
        <v>7917</v>
      </c>
      <c r="BB71" s="18" t="s">
        <v>7918</v>
      </c>
      <c r="BC71" s="18" t="s">
        <v>7919</v>
      </c>
      <c r="BD71" s="18" t="s">
        <v>7920</v>
      </c>
      <c r="BE71" s="18" t="s">
        <v>7921</v>
      </c>
      <c r="BF71" s="18" t="s">
        <v>7922</v>
      </c>
      <c r="BG71" s="18" t="s">
        <v>7923</v>
      </c>
      <c r="BH71" s="18" t="s">
        <v>7924</v>
      </c>
      <c r="BI71" s="18" t="s">
        <v>7909</v>
      </c>
      <c r="BJ71" s="18" t="s">
        <v>7875</v>
      </c>
      <c r="BK71" s="18" t="s">
        <v>7909</v>
      </c>
      <c r="BL71" s="18" t="s">
        <v>7883</v>
      </c>
      <c r="BM71" s="18" t="s">
        <v>7925</v>
      </c>
      <c r="BN71" s="18" t="s">
        <v>7926</v>
      </c>
      <c r="BO71" s="18" t="s">
        <v>7927</v>
      </c>
      <c r="BP71" s="18" t="s">
        <v>7872</v>
      </c>
      <c r="BQ71" s="18" t="s">
        <v>7928</v>
      </c>
      <c r="BR71" s="18" t="s">
        <v>7929</v>
      </c>
      <c r="BS71" s="18" t="s">
        <v>7930</v>
      </c>
      <c r="BT71" s="18" t="s">
        <v>7931</v>
      </c>
      <c r="BU71" s="18" t="s">
        <v>7932</v>
      </c>
      <c r="BV71" s="18" t="s">
        <v>7933</v>
      </c>
      <c r="BW71" s="18" t="s">
        <v>7934</v>
      </c>
      <c r="BX71" s="18" t="s">
        <v>7935</v>
      </c>
      <c r="BY71" s="18" t="s">
        <v>7936</v>
      </c>
      <c r="BZ71" s="18" t="s">
        <v>7937</v>
      </c>
      <c r="CA71" s="18"/>
      <c r="CB71" s="18"/>
      <c r="CC71" s="18"/>
      <c r="CD71" s="18"/>
      <c r="CE71" s="18"/>
      <c r="CF71" s="18"/>
      <c r="CG71" s="18"/>
      <c r="CH71" s="18"/>
      <c r="CI71" s="18"/>
      <c r="CJ71" s="18"/>
      <c r="CK71" s="18"/>
      <c r="CL71" s="18"/>
      <c r="CM71" s="18"/>
      <c r="CN71" s="18"/>
      <c r="CO71" s="18"/>
      <c r="CP71" s="18"/>
      <c r="CQ71" s="18"/>
      <c r="CR71" s="18"/>
      <c r="CS71" s="18"/>
      <c r="CT71" s="18"/>
      <c r="CU71" s="18"/>
      <c r="CV71" s="18"/>
      <c r="CW71" s="18"/>
      <c r="CX71" s="18"/>
      <c r="CY71" s="18"/>
      <c r="CZ71" s="18"/>
      <c r="DA71" s="18"/>
      <c r="DB71" s="18"/>
      <c r="DC71" s="18"/>
      <c r="DD71" s="18"/>
      <c r="DE71" s="18"/>
      <c r="DF71" s="18"/>
      <c r="DG71" s="18"/>
      <c r="DH71" s="18"/>
      <c r="DI71" s="18"/>
      <c r="DJ71" s="18"/>
      <c r="DK71" s="18"/>
      <c r="DL71" s="18"/>
      <c r="DM71" s="18"/>
      <c r="DN71" s="18"/>
      <c r="DO71" s="18"/>
      <c r="DP71" s="18"/>
      <c r="DQ71" s="18"/>
      <c r="DR71" s="18"/>
      <c r="DS71" s="18"/>
      <c r="DT71" s="18"/>
      <c r="DU71" s="18"/>
      <c r="DV71" s="18"/>
      <c r="DW71" s="18"/>
      <c r="DX71" s="18"/>
      <c r="DY71" s="18"/>
      <c r="DZ71" s="18"/>
      <c r="EA71" s="18"/>
      <c r="EB71" s="18"/>
      <c r="EC71" s="18"/>
      <c r="ED71" s="18"/>
      <c r="EE71" s="18"/>
      <c r="EF71" s="18"/>
      <c r="EG71" s="18"/>
      <c r="EH71" s="18"/>
      <c r="EI71" s="18"/>
      <c r="EJ71" s="18"/>
      <c r="EK71" s="18"/>
      <c r="EL71" s="18"/>
      <c r="EM71" s="18"/>
      <c r="EN71" s="18"/>
      <c r="EO71" s="18"/>
      <c r="EP71" s="18"/>
      <c r="EQ71" s="18"/>
      <c r="ER71" s="18"/>
      <c r="ES71" s="18"/>
      <c r="ET71" s="18"/>
      <c r="EU71" s="18"/>
      <c r="EV71" s="18"/>
      <c r="EW71" s="18"/>
      <c r="EX71" s="18"/>
      <c r="EY71" s="18"/>
      <c r="EZ71" s="18"/>
      <c r="FA71" s="18"/>
      <c r="FB71" s="18"/>
      <c r="FC71" s="18"/>
      <c r="FD71" s="18"/>
      <c r="FE71" s="18"/>
      <c r="FF71" s="18"/>
      <c r="FG71" s="18"/>
      <c r="FH71" s="18"/>
      <c r="FI71" s="18"/>
      <c r="FJ71" s="18"/>
      <c r="FK71" s="18"/>
      <c r="FL71" s="18"/>
      <c r="FM71" s="18"/>
      <c r="FN71" s="18"/>
      <c r="FO71" s="18"/>
      <c r="FP71" s="18"/>
      <c r="FQ71" s="18"/>
      <c r="FR71" s="18"/>
      <c r="FS71" s="18"/>
      <c r="FT71" s="18"/>
      <c r="FU71" s="18"/>
      <c r="FV71" s="18"/>
      <c r="FW71" s="18"/>
      <c r="FX71" s="18"/>
      <c r="FY71" s="18"/>
      <c r="FZ71" s="18"/>
      <c r="GA71" s="18"/>
      <c r="GB71" s="18"/>
      <c r="GC71" s="18"/>
      <c r="GD71" s="18"/>
      <c r="GE71" s="18"/>
      <c r="GF71" s="18"/>
      <c r="GG71" s="18"/>
      <c r="GH71" s="18"/>
      <c r="GI71" s="18"/>
      <c r="GJ71" s="18"/>
      <c r="GK71" s="18"/>
      <c r="GL71" s="18"/>
      <c r="GM71" s="18"/>
      <c r="GN71" s="18"/>
      <c r="GO71" s="18"/>
      <c r="GP71" s="18"/>
      <c r="GQ71" s="18"/>
      <c r="GR71" s="18"/>
      <c r="GS71" s="18"/>
      <c r="GT71" s="18"/>
      <c r="GU71" s="18"/>
      <c r="GV71" s="18"/>
      <c r="GW71" s="18"/>
      <c r="GX71" s="18"/>
      <c r="GY71" s="18"/>
      <c r="GZ71" s="18"/>
      <c r="HA71" s="18"/>
    </row>
    <row r="72" spans="1:209">
      <c r="A72" s="18" t="s">
        <v>7938</v>
      </c>
      <c r="B72" s="18" t="s">
        <v>7938</v>
      </c>
      <c r="C72" s="18" t="s">
        <v>7938</v>
      </c>
      <c r="D72" s="18" t="s">
        <v>7939</v>
      </c>
      <c r="E72" s="18" t="s">
        <v>7940</v>
      </c>
      <c r="F72" s="18" t="s">
        <v>7941</v>
      </c>
      <c r="G72" s="18" t="s">
        <v>7942</v>
      </c>
      <c r="H72" s="18" t="s">
        <v>7939</v>
      </c>
      <c r="I72" s="18" t="s">
        <v>7943</v>
      </c>
      <c r="J72" s="18" t="s">
        <v>7944</v>
      </c>
      <c r="K72" s="18" t="s">
        <v>7945</v>
      </c>
      <c r="L72" s="18" t="s">
        <v>7940</v>
      </c>
      <c r="M72" s="18" t="s">
        <v>7946</v>
      </c>
      <c r="N72" s="18" t="s">
        <v>7947</v>
      </c>
      <c r="O72" s="18" t="s">
        <v>7948</v>
      </c>
      <c r="P72" s="18" t="s">
        <v>7949</v>
      </c>
      <c r="Q72" s="18" t="s">
        <v>7950</v>
      </c>
      <c r="R72" s="18" t="s">
        <v>7951</v>
      </c>
      <c r="S72" s="18" t="s">
        <v>7952</v>
      </c>
      <c r="T72" s="18" t="s">
        <v>7953</v>
      </c>
      <c r="U72" s="18" t="s">
        <v>7954</v>
      </c>
      <c r="V72" s="18" t="s">
        <v>7955</v>
      </c>
      <c r="W72" s="18" t="s">
        <v>7956</v>
      </c>
      <c r="X72" s="39" t="s">
        <v>7957</v>
      </c>
      <c r="Y72" s="18" t="s">
        <v>7958</v>
      </c>
      <c r="Z72" s="18" t="s">
        <v>7959</v>
      </c>
      <c r="AA72" s="18" t="s">
        <v>7960</v>
      </c>
      <c r="AB72" s="18" t="s">
        <v>7961</v>
      </c>
      <c r="AC72" s="18" t="s">
        <v>7962</v>
      </c>
      <c r="AD72" s="18" t="s">
        <v>7963</v>
      </c>
      <c r="AE72" s="18" t="s">
        <v>7964</v>
      </c>
      <c r="AF72" s="18" t="s">
        <v>7965</v>
      </c>
      <c r="AG72" s="18" t="s">
        <v>7966</v>
      </c>
      <c r="AH72" s="18" t="s">
        <v>7967</v>
      </c>
      <c r="AI72" s="18" t="s">
        <v>7968</v>
      </c>
      <c r="AJ72" s="18" t="s">
        <v>7969</v>
      </c>
      <c r="AK72" s="18" t="s">
        <v>7969</v>
      </c>
      <c r="AL72" s="18" t="s">
        <v>7970</v>
      </c>
      <c r="AM72" s="18" t="s">
        <v>7971</v>
      </c>
      <c r="AN72" s="18" t="s">
        <v>7972</v>
      </c>
      <c r="AO72" s="18" t="s">
        <v>7973</v>
      </c>
      <c r="AP72" s="18" t="s">
        <v>7974</v>
      </c>
      <c r="AQ72" s="18" t="s">
        <v>7975</v>
      </c>
      <c r="AR72" s="18" t="s">
        <v>7976</v>
      </c>
      <c r="AS72" s="18" t="s">
        <v>7977</v>
      </c>
      <c r="AT72" s="18" t="s">
        <v>7978</v>
      </c>
      <c r="AU72" s="18" t="s">
        <v>7979</v>
      </c>
      <c r="AV72" s="18" t="s">
        <v>7980</v>
      </c>
      <c r="AW72" s="18" t="s">
        <v>7981</v>
      </c>
      <c r="AX72" s="18" t="s">
        <v>7982</v>
      </c>
      <c r="AY72" s="18" t="s">
        <v>7983</v>
      </c>
      <c r="AZ72" s="18" t="s">
        <v>7984</v>
      </c>
      <c r="BA72" s="18" t="s">
        <v>7985</v>
      </c>
      <c r="BB72" s="18" t="s">
        <v>7986</v>
      </c>
      <c r="BC72" s="18" t="s">
        <v>7987</v>
      </c>
      <c r="BD72" s="18" t="s">
        <v>7988</v>
      </c>
      <c r="BE72" s="18" t="s">
        <v>7989</v>
      </c>
      <c r="BF72" s="18" t="s">
        <v>7990</v>
      </c>
      <c r="BG72" s="18" t="s">
        <v>7991</v>
      </c>
      <c r="BH72" s="18" t="s">
        <v>7992</v>
      </c>
      <c r="BI72" s="18" t="s">
        <v>7977</v>
      </c>
      <c r="BJ72" s="18" t="s">
        <v>7969</v>
      </c>
      <c r="BK72" s="18" t="s">
        <v>7977</v>
      </c>
      <c r="BL72" s="18" t="s">
        <v>7993</v>
      </c>
      <c r="BM72" s="18" t="s">
        <v>7994</v>
      </c>
      <c r="BN72" s="18" t="s">
        <v>7995</v>
      </c>
      <c r="BO72" s="18" t="s">
        <v>7996</v>
      </c>
      <c r="BP72" s="18" t="s">
        <v>7938</v>
      </c>
      <c r="BQ72" s="18" t="s">
        <v>7997</v>
      </c>
      <c r="BR72" s="18" t="s">
        <v>7998</v>
      </c>
      <c r="BS72" s="18" t="s">
        <v>7999</v>
      </c>
      <c r="BT72" s="18" t="s">
        <v>8000</v>
      </c>
      <c r="BU72" s="18" t="s">
        <v>8001</v>
      </c>
      <c r="BV72" s="18" t="s">
        <v>8002</v>
      </c>
      <c r="BW72" s="18" t="s">
        <v>8003</v>
      </c>
      <c r="BX72" s="18" t="s">
        <v>8004</v>
      </c>
      <c r="BY72" s="18" t="s">
        <v>8005</v>
      </c>
      <c r="BZ72" s="18" t="s">
        <v>8006</v>
      </c>
      <c r="CA72" s="18"/>
      <c r="CB72" s="18"/>
      <c r="CC72" s="18"/>
      <c r="CD72" s="18"/>
      <c r="CE72" s="18"/>
      <c r="CF72" s="18"/>
      <c r="CG72" s="18"/>
      <c r="CH72" s="18"/>
      <c r="CI72" s="18"/>
      <c r="CJ72" s="18"/>
      <c r="CK72" s="18"/>
      <c r="CL72" s="18"/>
      <c r="CM72" s="18"/>
      <c r="CN72" s="18"/>
      <c r="CO72" s="18"/>
      <c r="CP72" s="18"/>
      <c r="CQ72" s="18"/>
      <c r="CR72" s="18"/>
      <c r="CS72" s="18"/>
      <c r="CT72" s="18"/>
      <c r="CU72" s="18"/>
      <c r="CV72" s="18"/>
      <c r="CW72" s="18"/>
      <c r="CX72" s="18"/>
      <c r="CY72" s="18"/>
      <c r="CZ72" s="18"/>
      <c r="DA72" s="18"/>
      <c r="DB72" s="18"/>
      <c r="DC72" s="18"/>
      <c r="DD72" s="18"/>
      <c r="DE72" s="18"/>
      <c r="DF72" s="18"/>
      <c r="DG72" s="18"/>
      <c r="DH72" s="18"/>
      <c r="DI72" s="18"/>
      <c r="DJ72" s="18"/>
      <c r="DK72" s="18"/>
      <c r="DL72" s="18"/>
      <c r="DM72" s="18"/>
      <c r="DN72" s="18"/>
      <c r="DO72" s="18"/>
      <c r="DP72" s="18"/>
      <c r="DQ72" s="18"/>
      <c r="DR72" s="18"/>
      <c r="DS72" s="18"/>
      <c r="DT72" s="18"/>
      <c r="DU72" s="18"/>
      <c r="DV72" s="18"/>
      <c r="DW72" s="18"/>
      <c r="DX72" s="18"/>
      <c r="DY72" s="18"/>
      <c r="DZ72" s="18"/>
      <c r="EA72" s="18"/>
      <c r="EB72" s="18"/>
      <c r="EC72" s="18"/>
      <c r="ED72" s="18"/>
      <c r="EE72" s="18"/>
      <c r="EF72" s="18"/>
      <c r="EG72" s="18"/>
      <c r="EH72" s="18"/>
      <c r="EI72" s="18"/>
      <c r="EJ72" s="18"/>
      <c r="EK72" s="18"/>
      <c r="EL72" s="18"/>
      <c r="EM72" s="18"/>
      <c r="EN72" s="18"/>
      <c r="EO72" s="18"/>
      <c r="EP72" s="18"/>
      <c r="EQ72" s="18"/>
      <c r="ER72" s="18"/>
      <c r="ES72" s="18"/>
      <c r="ET72" s="18"/>
      <c r="EU72" s="18"/>
      <c r="EV72" s="18"/>
      <c r="EW72" s="18"/>
      <c r="EX72" s="18"/>
      <c r="EY72" s="18"/>
      <c r="EZ72" s="18"/>
      <c r="FA72" s="18"/>
      <c r="FB72" s="18"/>
      <c r="FC72" s="18"/>
      <c r="FD72" s="18"/>
      <c r="FE72" s="18"/>
      <c r="FF72" s="18"/>
      <c r="FG72" s="18"/>
      <c r="FH72" s="18"/>
      <c r="FI72" s="18"/>
      <c r="FJ72" s="18"/>
      <c r="FK72" s="18"/>
      <c r="FL72" s="18"/>
      <c r="FM72" s="18"/>
      <c r="FN72" s="18"/>
      <c r="FO72" s="18"/>
      <c r="FP72" s="18"/>
      <c r="FQ72" s="18"/>
      <c r="FR72" s="18"/>
      <c r="FS72" s="18"/>
      <c r="FT72" s="18"/>
      <c r="FU72" s="18"/>
      <c r="FV72" s="18"/>
      <c r="FW72" s="18"/>
      <c r="FX72" s="18"/>
      <c r="FY72" s="18"/>
      <c r="FZ72" s="18"/>
      <c r="GA72" s="18"/>
      <c r="GB72" s="18"/>
      <c r="GC72" s="18"/>
      <c r="GD72" s="18"/>
      <c r="GE72" s="18"/>
      <c r="GF72" s="18"/>
      <c r="GG72" s="18"/>
      <c r="GH72" s="18"/>
      <c r="GI72" s="18"/>
      <c r="GJ72" s="18"/>
      <c r="GK72" s="18"/>
      <c r="GL72" s="18"/>
      <c r="GM72" s="18"/>
      <c r="GN72" s="18"/>
      <c r="GO72" s="18"/>
      <c r="GP72" s="18"/>
      <c r="GQ72" s="18"/>
      <c r="GR72" s="18"/>
      <c r="GS72" s="18"/>
      <c r="GT72" s="18"/>
      <c r="GU72" s="18"/>
      <c r="GV72" s="18"/>
      <c r="GW72" s="18"/>
      <c r="GX72" s="18"/>
      <c r="GY72" s="18"/>
      <c r="GZ72" s="18"/>
      <c r="HA72" s="18"/>
    </row>
    <row r="73" spans="1:209">
      <c r="A73" s="18" t="s">
        <v>8007</v>
      </c>
      <c r="B73" s="18" t="s">
        <v>8007</v>
      </c>
      <c r="C73" s="18" t="s">
        <v>8007</v>
      </c>
      <c r="D73" s="18" t="s">
        <v>8008</v>
      </c>
      <c r="E73" s="18" t="s">
        <v>8009</v>
      </c>
      <c r="F73" s="18" t="s">
        <v>8010</v>
      </c>
      <c r="G73" s="18" t="s">
        <v>8011</v>
      </c>
      <c r="H73" s="18" t="s">
        <v>8008</v>
      </c>
      <c r="I73" s="18" t="s">
        <v>8012</v>
      </c>
      <c r="J73" s="18" t="s">
        <v>8013</v>
      </c>
      <c r="K73" s="18" t="s">
        <v>8014</v>
      </c>
      <c r="L73" s="18" t="s">
        <v>8009</v>
      </c>
      <c r="M73" s="18" t="s">
        <v>8007</v>
      </c>
      <c r="N73" s="18" t="s">
        <v>8015</v>
      </c>
      <c r="O73" s="18" t="s">
        <v>8016</v>
      </c>
      <c r="P73" s="18" t="s">
        <v>8017</v>
      </c>
      <c r="Q73" s="18" t="s">
        <v>8018</v>
      </c>
      <c r="R73" s="18" t="s">
        <v>8019</v>
      </c>
      <c r="S73" s="18" t="s">
        <v>8020</v>
      </c>
      <c r="T73" s="18" t="s">
        <v>8021</v>
      </c>
      <c r="U73" s="18" t="s">
        <v>8022</v>
      </c>
      <c r="V73" s="18" t="s">
        <v>8023</v>
      </c>
      <c r="W73" s="18" t="s">
        <v>8024</v>
      </c>
      <c r="X73" s="39" t="s">
        <v>8025</v>
      </c>
      <c r="Y73" s="18" t="s">
        <v>8026</v>
      </c>
      <c r="Z73" s="18" t="s">
        <v>8027</v>
      </c>
      <c r="AA73" s="18" t="s">
        <v>8028</v>
      </c>
      <c r="AB73" s="18" t="s">
        <v>8029</v>
      </c>
      <c r="AC73" s="18" t="s">
        <v>8008</v>
      </c>
      <c r="AD73" s="18" t="s">
        <v>8030</v>
      </c>
      <c r="AE73" s="18" t="s">
        <v>8031</v>
      </c>
      <c r="AF73" s="18" t="s">
        <v>8032</v>
      </c>
      <c r="AG73" s="18" t="s">
        <v>8033</v>
      </c>
      <c r="AH73" s="18" t="s">
        <v>8034</v>
      </c>
      <c r="AI73" s="18" t="s">
        <v>8035</v>
      </c>
      <c r="AJ73" s="18" t="s">
        <v>8036</v>
      </c>
      <c r="AK73" s="18" t="s">
        <v>8036</v>
      </c>
      <c r="AL73" s="18" t="s">
        <v>8037</v>
      </c>
      <c r="AM73" s="18" t="s">
        <v>8038</v>
      </c>
      <c r="AN73" s="18" t="s">
        <v>8039</v>
      </c>
      <c r="AO73" s="18" t="s">
        <v>8040</v>
      </c>
      <c r="AP73" s="18" t="s">
        <v>8041</v>
      </c>
      <c r="AQ73" s="18" t="s">
        <v>8042</v>
      </c>
      <c r="AR73" s="18" t="s">
        <v>8043</v>
      </c>
      <c r="AS73" s="18" t="s">
        <v>8044</v>
      </c>
      <c r="AT73" s="18" t="s">
        <v>8045</v>
      </c>
      <c r="AU73" s="18" t="s">
        <v>8046</v>
      </c>
      <c r="AV73" s="18" t="s">
        <v>8047</v>
      </c>
      <c r="AW73" s="18" t="s">
        <v>8048</v>
      </c>
      <c r="AX73" s="18" t="s">
        <v>8049</v>
      </c>
      <c r="AY73" s="18" t="s">
        <v>8050</v>
      </c>
      <c r="AZ73" s="18" t="s">
        <v>8051</v>
      </c>
      <c r="BA73" s="18" t="s">
        <v>8052</v>
      </c>
      <c r="BB73" s="18" t="s">
        <v>8053</v>
      </c>
      <c r="BC73" s="18" t="s">
        <v>8054</v>
      </c>
      <c r="BD73" s="18" t="s">
        <v>8055</v>
      </c>
      <c r="BE73" s="18" t="s">
        <v>8056</v>
      </c>
      <c r="BF73" s="18" t="s">
        <v>8057</v>
      </c>
      <c r="BG73" s="18" t="s">
        <v>8058</v>
      </c>
      <c r="BH73" s="18" t="s">
        <v>8059</v>
      </c>
      <c r="BI73" s="18" t="s">
        <v>8044</v>
      </c>
      <c r="BJ73" s="18" t="s">
        <v>8036</v>
      </c>
      <c r="BK73" s="18" t="s">
        <v>8044</v>
      </c>
      <c r="BL73" s="18" t="s">
        <v>8060</v>
      </c>
      <c r="BM73" s="18" t="s">
        <v>8061</v>
      </c>
      <c r="BN73" s="18" t="s">
        <v>8062</v>
      </c>
      <c r="BO73" s="18" t="s">
        <v>8063</v>
      </c>
      <c r="BP73" s="18" t="s">
        <v>8007</v>
      </c>
      <c r="BQ73" s="18" t="s">
        <v>8064</v>
      </c>
      <c r="BR73" s="18" t="s">
        <v>8065</v>
      </c>
      <c r="BS73" s="18" t="s">
        <v>8066</v>
      </c>
      <c r="BT73" s="18" t="s">
        <v>8067</v>
      </c>
      <c r="BU73" s="18" t="s">
        <v>8068</v>
      </c>
      <c r="BV73" s="18" t="s">
        <v>8069</v>
      </c>
      <c r="BW73" s="18" t="s">
        <v>8070</v>
      </c>
      <c r="BX73" s="18" t="s">
        <v>8071</v>
      </c>
      <c r="BY73" s="18" t="s">
        <v>8072</v>
      </c>
      <c r="BZ73" s="18" t="s">
        <v>8073</v>
      </c>
      <c r="CA73" s="18"/>
      <c r="CB73" s="18"/>
      <c r="CC73" s="18"/>
      <c r="CD73" s="18"/>
      <c r="CE73" s="18"/>
      <c r="CF73" s="18"/>
      <c r="CG73" s="18"/>
      <c r="CH73" s="18"/>
      <c r="CI73" s="18"/>
      <c r="CJ73" s="18"/>
      <c r="CK73" s="18"/>
      <c r="CL73" s="18"/>
      <c r="CM73" s="18"/>
      <c r="CN73" s="18"/>
      <c r="CO73" s="18"/>
      <c r="CP73" s="18"/>
      <c r="CQ73" s="18"/>
      <c r="CR73" s="18"/>
      <c r="CS73" s="18"/>
      <c r="CT73" s="18"/>
      <c r="CU73" s="18"/>
      <c r="CV73" s="18"/>
      <c r="CW73" s="18"/>
      <c r="CX73" s="18"/>
      <c r="CY73" s="18"/>
      <c r="CZ73" s="18"/>
      <c r="DA73" s="18"/>
      <c r="DB73" s="18"/>
      <c r="DC73" s="18"/>
      <c r="DD73" s="18"/>
      <c r="DE73" s="18"/>
      <c r="DF73" s="18"/>
      <c r="DG73" s="18"/>
      <c r="DH73" s="18"/>
      <c r="DI73" s="18"/>
      <c r="DJ73" s="18"/>
      <c r="DK73" s="18"/>
      <c r="DL73" s="18"/>
      <c r="DM73" s="18"/>
      <c r="DN73" s="18"/>
      <c r="DO73" s="18"/>
      <c r="DP73" s="18"/>
      <c r="DQ73" s="18"/>
      <c r="DR73" s="18"/>
      <c r="DS73" s="18"/>
      <c r="DT73" s="18"/>
      <c r="DU73" s="18"/>
      <c r="DV73" s="18"/>
      <c r="DW73" s="18"/>
      <c r="DX73" s="18"/>
      <c r="DY73" s="18"/>
      <c r="DZ73" s="18"/>
      <c r="EA73" s="18"/>
      <c r="EB73" s="18"/>
      <c r="EC73" s="18"/>
      <c r="ED73" s="18"/>
      <c r="EE73" s="18"/>
      <c r="EF73" s="18"/>
      <c r="EG73" s="18"/>
      <c r="EH73" s="18"/>
      <c r="EI73" s="18"/>
      <c r="EJ73" s="18"/>
      <c r="EK73" s="18"/>
      <c r="EL73" s="18"/>
      <c r="EM73" s="18"/>
      <c r="EN73" s="18"/>
      <c r="EO73" s="18"/>
      <c r="EP73" s="18"/>
      <c r="EQ73" s="18"/>
      <c r="ER73" s="18"/>
      <c r="ES73" s="18"/>
      <c r="ET73" s="18"/>
      <c r="EU73" s="18"/>
      <c r="EV73" s="18"/>
      <c r="EW73" s="18"/>
      <c r="EX73" s="18"/>
      <c r="EY73" s="18"/>
      <c r="EZ73" s="18"/>
      <c r="FA73" s="18"/>
      <c r="FB73" s="18"/>
      <c r="FC73" s="18"/>
      <c r="FD73" s="18"/>
      <c r="FE73" s="18"/>
      <c r="FF73" s="18"/>
      <c r="FG73" s="18"/>
      <c r="FH73" s="18"/>
      <c r="FI73" s="18"/>
      <c r="FJ73" s="18"/>
      <c r="FK73" s="18"/>
      <c r="FL73" s="18"/>
      <c r="FM73" s="18"/>
      <c r="FN73" s="18"/>
      <c r="FO73" s="18"/>
      <c r="FP73" s="18"/>
      <c r="FQ73" s="18"/>
      <c r="FR73" s="18"/>
      <c r="FS73" s="18"/>
      <c r="FT73" s="18"/>
      <c r="FU73" s="18"/>
      <c r="FV73" s="18"/>
      <c r="FW73" s="18"/>
      <c r="FX73" s="18"/>
      <c r="FY73" s="18"/>
      <c r="FZ73" s="18"/>
      <c r="GA73" s="18"/>
      <c r="GB73" s="18"/>
      <c r="GC73" s="18"/>
      <c r="GD73" s="18"/>
      <c r="GE73" s="18"/>
      <c r="GF73" s="18"/>
      <c r="GG73" s="18"/>
      <c r="GH73" s="18"/>
      <c r="GI73" s="18"/>
      <c r="GJ73" s="18"/>
      <c r="GK73" s="18"/>
      <c r="GL73" s="18"/>
      <c r="GM73" s="18"/>
      <c r="GN73" s="18"/>
      <c r="GO73" s="18"/>
      <c r="GP73" s="18"/>
      <c r="GQ73" s="18"/>
      <c r="GR73" s="18"/>
      <c r="GS73" s="18"/>
      <c r="GT73" s="18"/>
      <c r="GU73" s="18"/>
      <c r="GV73" s="18"/>
      <c r="GW73" s="18"/>
      <c r="GX73" s="18"/>
      <c r="GY73" s="18"/>
      <c r="GZ73" s="18"/>
      <c r="HA73" s="18"/>
    </row>
    <row r="74" spans="1:209">
      <c r="A74" s="18" t="s">
        <v>8074</v>
      </c>
      <c r="B74" s="18" t="s">
        <v>8074</v>
      </c>
      <c r="C74" s="18" t="s">
        <v>8074</v>
      </c>
      <c r="D74" s="18" t="s">
        <v>8075</v>
      </c>
      <c r="E74" s="18" t="s">
        <v>8076</v>
      </c>
      <c r="F74" s="18" t="s">
        <v>8077</v>
      </c>
      <c r="G74" s="18" t="s">
        <v>8078</v>
      </c>
      <c r="H74" s="18" t="s">
        <v>8075</v>
      </c>
      <c r="I74" s="18" t="s">
        <v>8079</v>
      </c>
      <c r="J74" s="18" t="s">
        <v>8080</v>
      </c>
      <c r="K74" s="18" t="s">
        <v>8081</v>
      </c>
      <c r="L74" s="18" t="s">
        <v>8076</v>
      </c>
      <c r="M74" s="18" t="s">
        <v>8082</v>
      </c>
      <c r="N74" s="18" t="s">
        <v>8083</v>
      </c>
      <c r="O74" s="18" t="s">
        <v>8084</v>
      </c>
      <c r="P74" s="18" t="s">
        <v>8085</v>
      </c>
      <c r="Q74" s="18" t="s">
        <v>8086</v>
      </c>
      <c r="R74" s="18" t="s">
        <v>8087</v>
      </c>
      <c r="S74" s="18" t="s">
        <v>8088</v>
      </c>
      <c r="T74" s="18" t="s">
        <v>8089</v>
      </c>
      <c r="U74" s="18" t="s">
        <v>8090</v>
      </c>
      <c r="V74" s="18" t="s">
        <v>8091</v>
      </c>
      <c r="W74" s="18" t="s">
        <v>8092</v>
      </c>
      <c r="X74" s="39" t="s">
        <v>8093</v>
      </c>
      <c r="Y74" s="18" t="s">
        <v>8094</v>
      </c>
      <c r="Z74" s="18" t="s">
        <v>8095</v>
      </c>
      <c r="AA74" s="18" t="s">
        <v>8096</v>
      </c>
      <c r="AB74" s="18" t="s">
        <v>8097</v>
      </c>
      <c r="AC74" s="18" t="s">
        <v>8098</v>
      </c>
      <c r="AD74" s="18" t="s">
        <v>8099</v>
      </c>
      <c r="AE74" s="18" t="s">
        <v>8100</v>
      </c>
      <c r="AF74" s="18" t="s">
        <v>8101</v>
      </c>
      <c r="AG74" s="18" t="s">
        <v>8102</v>
      </c>
      <c r="AH74" s="18" t="s">
        <v>8103</v>
      </c>
      <c r="AI74" s="18" t="s">
        <v>8104</v>
      </c>
      <c r="AJ74" s="18" t="s">
        <v>8105</v>
      </c>
      <c r="AK74" s="18" t="s">
        <v>8105</v>
      </c>
      <c r="AL74" s="18" t="s">
        <v>8106</v>
      </c>
      <c r="AM74" s="18" t="s">
        <v>8107</v>
      </c>
      <c r="AN74" s="18" t="s">
        <v>8108</v>
      </c>
      <c r="AO74" s="18" t="s">
        <v>8109</v>
      </c>
      <c r="AP74" s="18" t="s">
        <v>8110</v>
      </c>
      <c r="AQ74" s="18" t="s">
        <v>8111</v>
      </c>
      <c r="AR74" s="18" t="s">
        <v>8112</v>
      </c>
      <c r="AS74" s="18" t="s">
        <v>8113</v>
      </c>
      <c r="AT74" s="18" t="s">
        <v>8114</v>
      </c>
      <c r="AU74" s="18" t="s">
        <v>8115</v>
      </c>
      <c r="AV74" s="18" t="s">
        <v>8116</v>
      </c>
      <c r="AW74" s="18" t="s">
        <v>8117</v>
      </c>
      <c r="AX74" s="18" t="s">
        <v>8118</v>
      </c>
      <c r="AY74" s="18" t="s">
        <v>8119</v>
      </c>
      <c r="AZ74" s="18" t="s">
        <v>8120</v>
      </c>
      <c r="BA74" s="18" t="s">
        <v>8121</v>
      </c>
      <c r="BB74" s="18" t="s">
        <v>8122</v>
      </c>
      <c r="BC74" s="18" t="s">
        <v>8123</v>
      </c>
      <c r="BD74" s="18" t="s">
        <v>8124</v>
      </c>
      <c r="BE74" s="18" t="s">
        <v>8125</v>
      </c>
      <c r="BF74" s="18" t="s">
        <v>8126</v>
      </c>
      <c r="BG74" s="18" t="s">
        <v>8127</v>
      </c>
      <c r="BH74" s="18" t="s">
        <v>8128</v>
      </c>
      <c r="BI74" s="18" t="s">
        <v>8113</v>
      </c>
      <c r="BJ74" s="18" t="s">
        <v>8105</v>
      </c>
      <c r="BK74" s="18" t="s">
        <v>8113</v>
      </c>
      <c r="BL74" s="18" t="s">
        <v>8129</v>
      </c>
      <c r="BM74" s="18" t="s">
        <v>8130</v>
      </c>
      <c r="BN74" s="18" t="s">
        <v>8131</v>
      </c>
      <c r="BO74" s="18" t="s">
        <v>8132</v>
      </c>
      <c r="BP74" s="18" t="s">
        <v>8074</v>
      </c>
      <c r="BQ74" s="18" t="s">
        <v>8133</v>
      </c>
      <c r="BR74" s="18" t="s">
        <v>8134</v>
      </c>
      <c r="BS74" s="18" t="s">
        <v>8135</v>
      </c>
      <c r="BT74" s="18" t="s">
        <v>8136</v>
      </c>
      <c r="BU74" s="18" t="s">
        <v>8137</v>
      </c>
      <c r="BV74" s="18" t="s">
        <v>5539</v>
      </c>
      <c r="BW74" s="18" t="s">
        <v>8138</v>
      </c>
      <c r="BX74" s="18" t="s">
        <v>8139</v>
      </c>
      <c r="BY74" s="18" t="s">
        <v>8140</v>
      </c>
      <c r="BZ74" s="18" t="s">
        <v>8141</v>
      </c>
      <c r="CA74" s="18"/>
      <c r="CB74" s="18"/>
      <c r="CC74" s="18"/>
      <c r="CD74" s="18"/>
      <c r="CE74" s="18"/>
      <c r="CF74" s="18"/>
      <c r="CG74" s="18"/>
      <c r="CH74" s="18"/>
      <c r="CI74" s="18"/>
      <c r="CJ74" s="18"/>
      <c r="CK74" s="18"/>
      <c r="CL74" s="18"/>
      <c r="CM74" s="18"/>
      <c r="CN74" s="18"/>
      <c r="CO74" s="18"/>
      <c r="CP74" s="18"/>
      <c r="CQ74" s="18"/>
      <c r="CR74" s="18"/>
      <c r="CS74" s="18"/>
      <c r="CT74" s="18"/>
      <c r="CU74" s="18"/>
      <c r="CV74" s="18"/>
      <c r="CW74" s="18"/>
      <c r="CX74" s="18"/>
      <c r="CY74" s="18"/>
      <c r="CZ74" s="18"/>
      <c r="DA74" s="18"/>
      <c r="DB74" s="18"/>
      <c r="DC74" s="18"/>
      <c r="DD74" s="18"/>
      <c r="DE74" s="18"/>
      <c r="DF74" s="18"/>
      <c r="DG74" s="18"/>
      <c r="DH74" s="18"/>
      <c r="DI74" s="18"/>
      <c r="DJ74" s="18"/>
      <c r="DK74" s="18"/>
      <c r="DL74" s="18"/>
      <c r="DM74" s="18"/>
      <c r="DN74" s="18"/>
      <c r="DO74" s="18"/>
      <c r="DP74" s="18"/>
      <c r="DQ74" s="18"/>
      <c r="DR74" s="18"/>
      <c r="DS74" s="18"/>
      <c r="DT74" s="18"/>
      <c r="DU74" s="18"/>
      <c r="DV74" s="18"/>
      <c r="DW74" s="18"/>
      <c r="DX74" s="18"/>
      <c r="DY74" s="18"/>
      <c r="DZ74" s="18"/>
      <c r="EA74" s="18"/>
      <c r="EB74" s="18"/>
      <c r="EC74" s="18"/>
      <c r="ED74" s="18"/>
      <c r="EE74" s="18"/>
      <c r="EF74" s="18"/>
      <c r="EG74" s="18"/>
      <c r="EH74" s="18"/>
      <c r="EI74" s="18"/>
      <c r="EJ74" s="18"/>
      <c r="EK74" s="18"/>
      <c r="EL74" s="18"/>
      <c r="EM74" s="18"/>
      <c r="EN74" s="18"/>
      <c r="EO74" s="18"/>
      <c r="EP74" s="18"/>
      <c r="EQ74" s="18"/>
      <c r="ER74" s="18"/>
      <c r="ES74" s="18"/>
      <c r="ET74" s="18"/>
      <c r="EU74" s="18"/>
      <c r="EV74" s="18"/>
      <c r="EW74" s="18"/>
      <c r="EX74" s="18"/>
      <c r="EY74" s="18"/>
      <c r="EZ74" s="18"/>
      <c r="FA74" s="18"/>
      <c r="FB74" s="18"/>
      <c r="FC74" s="18"/>
      <c r="FD74" s="18"/>
      <c r="FE74" s="18"/>
      <c r="FF74" s="18"/>
      <c r="FG74" s="18"/>
      <c r="FH74" s="18"/>
      <c r="FI74" s="18"/>
      <c r="FJ74" s="18"/>
      <c r="FK74" s="18"/>
      <c r="FL74" s="18"/>
      <c r="FM74" s="18"/>
      <c r="FN74" s="18"/>
      <c r="FO74" s="18"/>
      <c r="FP74" s="18"/>
      <c r="FQ74" s="18"/>
      <c r="FR74" s="18"/>
      <c r="FS74" s="18"/>
      <c r="FT74" s="18"/>
      <c r="FU74" s="18"/>
      <c r="FV74" s="18"/>
      <c r="FW74" s="18"/>
      <c r="FX74" s="18"/>
      <c r="FY74" s="18"/>
      <c r="FZ74" s="18"/>
      <c r="GA74" s="18"/>
      <c r="GB74" s="18"/>
      <c r="GC74" s="18"/>
      <c r="GD74" s="18"/>
      <c r="GE74" s="18"/>
      <c r="GF74" s="18"/>
      <c r="GG74" s="18"/>
      <c r="GH74" s="18"/>
      <c r="GI74" s="18"/>
      <c r="GJ74" s="18"/>
      <c r="GK74" s="18"/>
      <c r="GL74" s="18"/>
      <c r="GM74" s="18"/>
      <c r="GN74" s="18"/>
      <c r="GO74" s="18"/>
      <c r="GP74" s="18"/>
      <c r="GQ74" s="18"/>
      <c r="GR74" s="18"/>
      <c r="GS74" s="18"/>
      <c r="GT74" s="18"/>
      <c r="GU74" s="18"/>
      <c r="GV74" s="18"/>
      <c r="GW74" s="18"/>
      <c r="GX74" s="18"/>
      <c r="GY74" s="18"/>
      <c r="GZ74" s="18"/>
      <c r="HA74" s="18"/>
    </row>
    <row r="75" spans="1:209">
      <c r="A75" s="18" t="s">
        <v>8142</v>
      </c>
      <c r="B75" s="18" t="s">
        <v>8142</v>
      </c>
      <c r="C75" s="18" t="s">
        <v>8142</v>
      </c>
      <c r="D75" s="18" t="s">
        <v>8143</v>
      </c>
      <c r="E75" s="18" t="s">
        <v>8144</v>
      </c>
      <c r="F75" s="18" t="s">
        <v>5617</v>
      </c>
      <c r="G75" s="18" t="s">
        <v>8145</v>
      </c>
      <c r="H75" s="18" t="s">
        <v>8143</v>
      </c>
      <c r="I75" s="18" t="s">
        <v>8146</v>
      </c>
      <c r="J75" s="18" t="s">
        <v>8147</v>
      </c>
      <c r="K75" s="18" t="s">
        <v>8148</v>
      </c>
      <c r="L75" s="18" t="s">
        <v>8144</v>
      </c>
      <c r="M75" s="18" t="s">
        <v>8149</v>
      </c>
      <c r="N75" s="18" t="s">
        <v>8150</v>
      </c>
      <c r="O75" s="18" t="s">
        <v>8151</v>
      </c>
      <c r="P75" s="18" t="s">
        <v>8152</v>
      </c>
      <c r="Q75" s="18" t="s">
        <v>5617</v>
      </c>
      <c r="R75" s="18" t="s">
        <v>8153</v>
      </c>
      <c r="S75" s="18" t="s">
        <v>8154</v>
      </c>
      <c r="T75" s="18" t="s">
        <v>8155</v>
      </c>
      <c r="U75" s="18" t="s">
        <v>8156</v>
      </c>
      <c r="V75" s="18" t="s">
        <v>8157</v>
      </c>
      <c r="W75" s="18" t="s">
        <v>8158</v>
      </c>
      <c r="X75" s="39" t="s">
        <v>8159</v>
      </c>
      <c r="Y75" s="18" t="s">
        <v>8160</v>
      </c>
      <c r="Z75" s="18" t="s">
        <v>8161</v>
      </c>
      <c r="AA75" s="18" t="s">
        <v>8162</v>
      </c>
      <c r="AB75" s="18" t="s">
        <v>8163</v>
      </c>
      <c r="AC75" s="18" t="s">
        <v>8164</v>
      </c>
      <c r="AD75" s="18" t="s">
        <v>8165</v>
      </c>
      <c r="AE75" s="18" t="s">
        <v>5617</v>
      </c>
      <c r="AF75" s="18" t="s">
        <v>8166</v>
      </c>
      <c r="AG75" s="18" t="s">
        <v>8167</v>
      </c>
      <c r="AH75" s="18" t="s">
        <v>8168</v>
      </c>
      <c r="AI75" s="18" t="s">
        <v>8169</v>
      </c>
      <c r="AJ75" s="18" t="s">
        <v>5617</v>
      </c>
      <c r="AK75" s="18" t="s">
        <v>5617</v>
      </c>
      <c r="AL75" s="18" t="s">
        <v>8170</v>
      </c>
      <c r="AM75" s="18" t="s">
        <v>8171</v>
      </c>
      <c r="AN75" s="18" t="s">
        <v>8172</v>
      </c>
      <c r="AO75" s="18" t="s">
        <v>8173</v>
      </c>
      <c r="AP75" s="18" t="s">
        <v>8174</v>
      </c>
      <c r="AQ75" s="18" t="s">
        <v>8175</v>
      </c>
      <c r="AR75" s="18" t="s">
        <v>8176</v>
      </c>
      <c r="AS75" s="18" t="s">
        <v>8177</v>
      </c>
      <c r="AT75" s="18" t="s">
        <v>8178</v>
      </c>
      <c r="AU75" s="18" t="s">
        <v>8179</v>
      </c>
      <c r="AV75" s="18" t="s">
        <v>8180</v>
      </c>
      <c r="AW75" s="18" t="s">
        <v>8181</v>
      </c>
      <c r="AX75" s="18" t="s">
        <v>8182</v>
      </c>
      <c r="AY75" s="18" t="s">
        <v>8183</v>
      </c>
      <c r="AZ75" s="18" t="s">
        <v>8184</v>
      </c>
      <c r="BA75" s="18" t="s">
        <v>8185</v>
      </c>
      <c r="BB75" s="18" t="s">
        <v>8186</v>
      </c>
      <c r="BC75" s="18" t="s">
        <v>8187</v>
      </c>
      <c r="BD75" s="18" t="s">
        <v>8188</v>
      </c>
      <c r="BE75" s="18" t="s">
        <v>8189</v>
      </c>
      <c r="BF75" s="18" t="s">
        <v>8190</v>
      </c>
      <c r="BG75" s="18" t="s">
        <v>8191</v>
      </c>
      <c r="BH75" s="18" t="s">
        <v>8192</v>
      </c>
      <c r="BI75" s="18" t="s">
        <v>8177</v>
      </c>
      <c r="BJ75" s="18" t="s">
        <v>5617</v>
      </c>
      <c r="BK75" s="18" t="s">
        <v>8177</v>
      </c>
      <c r="BL75" s="18" t="s">
        <v>5617</v>
      </c>
      <c r="BM75" s="18" t="s">
        <v>8193</v>
      </c>
      <c r="BN75" s="18" t="s">
        <v>8194</v>
      </c>
      <c r="BO75" s="18" t="s">
        <v>8176</v>
      </c>
      <c r="BP75" s="18" t="s">
        <v>8142</v>
      </c>
      <c r="BQ75" s="18" t="s">
        <v>8195</v>
      </c>
      <c r="BR75" s="18" t="s">
        <v>8196</v>
      </c>
      <c r="BS75" s="18" t="s">
        <v>8197</v>
      </c>
      <c r="BT75" s="18" t="s">
        <v>8198</v>
      </c>
      <c r="BU75" s="18" t="s">
        <v>8173</v>
      </c>
      <c r="BV75" s="18" t="s">
        <v>8199</v>
      </c>
      <c r="BW75" s="18" t="s">
        <v>8200</v>
      </c>
      <c r="BX75" s="18" t="s">
        <v>8201</v>
      </c>
      <c r="BY75" s="18" t="s">
        <v>8202</v>
      </c>
      <c r="BZ75" s="18" t="s">
        <v>8203</v>
      </c>
      <c r="CA75" s="18"/>
      <c r="CB75" s="18"/>
      <c r="CC75" s="18"/>
      <c r="CD75" s="18"/>
      <c r="CE75" s="18"/>
      <c r="CF75" s="18"/>
      <c r="CG75" s="18"/>
      <c r="CH75" s="18"/>
      <c r="CI75" s="18"/>
      <c r="CJ75" s="18"/>
      <c r="CK75" s="18"/>
      <c r="CL75" s="18"/>
      <c r="CM75" s="18"/>
      <c r="CN75" s="18"/>
      <c r="CO75" s="18"/>
      <c r="CP75" s="18"/>
      <c r="CQ75" s="18"/>
      <c r="CR75" s="18"/>
      <c r="CS75" s="18"/>
      <c r="CT75" s="18"/>
      <c r="CU75" s="18"/>
      <c r="CV75" s="18"/>
      <c r="CW75" s="18"/>
      <c r="CX75" s="18"/>
      <c r="CY75" s="18"/>
      <c r="CZ75" s="18"/>
      <c r="DA75" s="18"/>
      <c r="DB75" s="18"/>
      <c r="DC75" s="18"/>
      <c r="DD75" s="18"/>
      <c r="DE75" s="18"/>
      <c r="DF75" s="18"/>
      <c r="DG75" s="18"/>
      <c r="DH75" s="18"/>
      <c r="DI75" s="18"/>
      <c r="DJ75" s="18"/>
      <c r="DK75" s="18"/>
      <c r="DL75" s="18"/>
      <c r="DM75" s="18"/>
      <c r="DN75" s="18"/>
      <c r="DO75" s="18"/>
      <c r="DP75" s="18"/>
      <c r="DQ75" s="18"/>
      <c r="DR75" s="18"/>
      <c r="DS75" s="18"/>
      <c r="DT75" s="18"/>
      <c r="DU75" s="18"/>
      <c r="DV75" s="18"/>
      <c r="DW75" s="18"/>
      <c r="DX75" s="18"/>
      <c r="DY75" s="18"/>
      <c r="DZ75" s="18"/>
      <c r="EA75" s="18"/>
      <c r="EB75" s="18"/>
      <c r="EC75" s="18"/>
      <c r="ED75" s="18"/>
      <c r="EE75" s="18"/>
      <c r="EF75" s="18"/>
      <c r="EG75" s="18"/>
      <c r="EH75" s="18"/>
      <c r="EI75" s="18"/>
      <c r="EJ75" s="18"/>
      <c r="EK75" s="18"/>
      <c r="EL75" s="18"/>
      <c r="EM75" s="18"/>
      <c r="EN75" s="18"/>
      <c r="EO75" s="18"/>
      <c r="EP75" s="18"/>
      <c r="EQ75" s="18"/>
      <c r="ER75" s="18"/>
      <c r="ES75" s="18"/>
      <c r="ET75" s="18"/>
      <c r="EU75" s="18"/>
      <c r="EV75" s="18"/>
      <c r="EW75" s="18"/>
      <c r="EX75" s="18"/>
      <c r="EY75" s="18"/>
      <c r="EZ75" s="18"/>
      <c r="FA75" s="18"/>
      <c r="FB75" s="18"/>
      <c r="FC75" s="18"/>
      <c r="FD75" s="18"/>
      <c r="FE75" s="18"/>
      <c r="FF75" s="18"/>
      <c r="FG75" s="18"/>
      <c r="FH75" s="18"/>
      <c r="FI75" s="18"/>
      <c r="FJ75" s="18"/>
      <c r="FK75" s="18"/>
      <c r="FL75" s="18"/>
      <c r="FM75" s="18"/>
      <c r="FN75" s="18"/>
      <c r="FO75" s="18"/>
      <c r="FP75" s="18"/>
      <c r="FQ75" s="18"/>
      <c r="FR75" s="18"/>
      <c r="FS75" s="18"/>
      <c r="FT75" s="18"/>
      <c r="FU75" s="18"/>
      <c r="FV75" s="18"/>
      <c r="FW75" s="18"/>
      <c r="FX75" s="18"/>
      <c r="FY75" s="18"/>
      <c r="FZ75" s="18"/>
      <c r="GA75" s="18"/>
      <c r="GB75" s="18"/>
      <c r="GC75" s="18"/>
      <c r="GD75" s="18"/>
      <c r="GE75" s="18"/>
      <c r="GF75" s="18"/>
      <c r="GG75" s="18"/>
      <c r="GH75" s="18"/>
      <c r="GI75" s="18"/>
      <c r="GJ75" s="18"/>
      <c r="GK75" s="18"/>
      <c r="GL75" s="18"/>
      <c r="GM75" s="18"/>
      <c r="GN75" s="18"/>
      <c r="GO75" s="18"/>
      <c r="GP75" s="18"/>
      <c r="GQ75" s="18"/>
      <c r="GR75" s="18"/>
      <c r="GS75" s="18"/>
      <c r="GT75" s="18"/>
      <c r="GU75" s="18"/>
      <c r="GV75" s="18"/>
      <c r="GW75" s="18"/>
      <c r="GX75" s="18"/>
      <c r="GY75" s="18"/>
      <c r="GZ75" s="18"/>
      <c r="HA75" s="18"/>
    </row>
    <row r="76" spans="1:209">
      <c r="A76" s="18" t="s">
        <v>8204</v>
      </c>
      <c r="B76" s="18" t="s">
        <v>8204</v>
      </c>
      <c r="C76" s="18" t="s">
        <v>8204</v>
      </c>
      <c r="D76" s="18" t="s">
        <v>8205</v>
      </c>
      <c r="E76" s="18" t="s">
        <v>8206</v>
      </c>
      <c r="F76" s="18" t="s">
        <v>8207</v>
      </c>
      <c r="G76" s="18" t="s">
        <v>8208</v>
      </c>
      <c r="H76" s="18" t="s">
        <v>8205</v>
      </c>
      <c r="I76" s="18" t="s">
        <v>8209</v>
      </c>
      <c r="J76" s="18" t="s">
        <v>8210</v>
      </c>
      <c r="K76" s="18" t="s">
        <v>8211</v>
      </c>
      <c r="L76" s="18" t="s">
        <v>8206</v>
      </c>
      <c r="M76" s="18" t="s">
        <v>8212</v>
      </c>
      <c r="N76" s="18" t="s">
        <v>8213</v>
      </c>
      <c r="O76" s="18" t="s">
        <v>8214</v>
      </c>
      <c r="P76" s="18" t="s">
        <v>8215</v>
      </c>
      <c r="Q76" s="18" t="s">
        <v>8216</v>
      </c>
      <c r="R76" s="18" t="s">
        <v>8217</v>
      </c>
      <c r="S76" s="18" t="s">
        <v>8218</v>
      </c>
      <c r="T76" s="18" t="s">
        <v>8219</v>
      </c>
      <c r="U76" s="18" t="s">
        <v>8220</v>
      </c>
      <c r="V76" s="18" t="s">
        <v>8221</v>
      </c>
      <c r="W76" s="18" t="s">
        <v>8222</v>
      </c>
      <c r="X76" s="39" t="s">
        <v>8223</v>
      </c>
      <c r="Y76" s="18" t="s">
        <v>8224</v>
      </c>
      <c r="Z76" s="18" t="s">
        <v>8225</v>
      </c>
      <c r="AA76" s="18" t="s">
        <v>8226</v>
      </c>
      <c r="AB76" s="18" t="s">
        <v>8227</v>
      </c>
      <c r="AC76" s="18" t="s">
        <v>8228</v>
      </c>
      <c r="AD76" s="18" t="s">
        <v>8211</v>
      </c>
      <c r="AE76" s="18" t="s">
        <v>8229</v>
      </c>
      <c r="AF76" s="18" t="s">
        <v>8230</v>
      </c>
      <c r="AG76" s="18" t="s">
        <v>8231</v>
      </c>
      <c r="AH76" s="18" t="s">
        <v>8232</v>
      </c>
      <c r="AI76" s="18" t="s">
        <v>8233</v>
      </c>
      <c r="AJ76" s="18" t="s">
        <v>8234</v>
      </c>
      <c r="AK76" s="18" t="s">
        <v>8234</v>
      </c>
      <c r="AL76" s="18" t="s">
        <v>8235</v>
      </c>
      <c r="AM76" s="18" t="s">
        <v>8236</v>
      </c>
      <c r="AN76" s="18" t="s">
        <v>8237</v>
      </c>
      <c r="AO76" s="18" t="s">
        <v>8238</v>
      </c>
      <c r="AP76" s="18" t="s">
        <v>8216</v>
      </c>
      <c r="AQ76" s="18" t="s">
        <v>8239</v>
      </c>
      <c r="AR76" s="18" t="s">
        <v>8240</v>
      </c>
      <c r="AS76" s="18" t="s">
        <v>8241</v>
      </c>
      <c r="AT76" s="18" t="s">
        <v>8242</v>
      </c>
      <c r="AU76" s="18" t="s">
        <v>8243</v>
      </c>
      <c r="AV76" s="18" t="s">
        <v>8244</v>
      </c>
      <c r="AW76" s="18" t="s">
        <v>8245</v>
      </c>
      <c r="AX76" s="18" t="s">
        <v>8246</v>
      </c>
      <c r="AY76" s="18" t="s">
        <v>8247</v>
      </c>
      <c r="AZ76" s="18" t="s">
        <v>8248</v>
      </c>
      <c r="BA76" s="18" t="s">
        <v>8249</v>
      </c>
      <c r="BB76" s="18" t="s">
        <v>8250</v>
      </c>
      <c r="BC76" s="18" t="s">
        <v>8251</v>
      </c>
      <c r="BD76" s="18" t="s">
        <v>8252</v>
      </c>
      <c r="BE76" s="18" t="s">
        <v>8253</v>
      </c>
      <c r="BF76" s="18" t="s">
        <v>8254</v>
      </c>
      <c r="BG76" s="18" t="s">
        <v>8255</v>
      </c>
      <c r="BH76" s="18" t="s">
        <v>8256</v>
      </c>
      <c r="BI76" s="18" t="s">
        <v>8241</v>
      </c>
      <c r="BJ76" s="18" t="s">
        <v>8234</v>
      </c>
      <c r="BK76" s="18" t="s">
        <v>8241</v>
      </c>
      <c r="BL76" s="18" t="s">
        <v>8257</v>
      </c>
      <c r="BM76" s="18" t="s">
        <v>8258</v>
      </c>
      <c r="BN76" s="18" t="s">
        <v>8259</v>
      </c>
      <c r="BO76" s="18" t="s">
        <v>8260</v>
      </c>
      <c r="BP76" s="18" t="s">
        <v>8204</v>
      </c>
      <c r="BQ76" s="18" t="s">
        <v>8261</v>
      </c>
      <c r="BR76" s="18" t="s">
        <v>8262</v>
      </c>
      <c r="BS76" s="18" t="s">
        <v>8263</v>
      </c>
      <c r="BT76" s="18" t="s">
        <v>8264</v>
      </c>
      <c r="BU76" s="18" t="s">
        <v>8265</v>
      </c>
      <c r="BV76" s="18" t="s">
        <v>8266</v>
      </c>
      <c r="BW76" s="18" t="s">
        <v>8267</v>
      </c>
      <c r="BX76" s="18" t="s">
        <v>8268</v>
      </c>
      <c r="BY76" s="18" t="s">
        <v>8269</v>
      </c>
      <c r="BZ76" s="18" t="s">
        <v>8270</v>
      </c>
      <c r="CA76" s="18"/>
      <c r="CB76" s="18"/>
      <c r="CC76" s="18"/>
      <c r="CD76" s="18"/>
      <c r="CE76" s="18"/>
      <c r="CF76" s="18"/>
      <c r="CG76" s="18"/>
      <c r="CH76" s="18"/>
      <c r="CI76" s="18"/>
      <c r="CJ76" s="18"/>
      <c r="CK76" s="18"/>
      <c r="CL76" s="18"/>
      <c r="CM76" s="18"/>
      <c r="CN76" s="18"/>
      <c r="CO76" s="18"/>
      <c r="CP76" s="18"/>
      <c r="CQ76" s="18"/>
      <c r="CR76" s="18"/>
      <c r="CS76" s="18"/>
      <c r="CT76" s="18"/>
      <c r="CU76" s="18"/>
      <c r="CV76" s="18"/>
      <c r="CW76" s="18"/>
      <c r="CX76" s="18"/>
      <c r="CY76" s="18"/>
      <c r="CZ76" s="18"/>
      <c r="DA76" s="18"/>
      <c r="DB76" s="18"/>
      <c r="DC76" s="18"/>
      <c r="DD76" s="18"/>
      <c r="DE76" s="18"/>
      <c r="DF76" s="18"/>
      <c r="DG76" s="18"/>
      <c r="DH76" s="18"/>
      <c r="DI76" s="18"/>
      <c r="DJ76" s="18"/>
      <c r="DK76" s="18"/>
      <c r="DL76" s="18"/>
      <c r="DM76" s="18"/>
      <c r="DN76" s="18"/>
      <c r="DO76" s="18"/>
      <c r="DP76" s="18"/>
      <c r="DQ76" s="18"/>
      <c r="DR76" s="18"/>
      <c r="DS76" s="18"/>
      <c r="DT76" s="18"/>
      <c r="DU76" s="18"/>
      <c r="DV76" s="18"/>
      <c r="DW76" s="18"/>
      <c r="DX76" s="18"/>
      <c r="DY76" s="18"/>
      <c r="DZ76" s="18"/>
      <c r="EA76" s="18"/>
      <c r="EB76" s="18"/>
      <c r="EC76" s="18"/>
      <c r="ED76" s="18"/>
      <c r="EE76" s="18"/>
      <c r="EF76" s="18"/>
      <c r="EG76" s="18"/>
      <c r="EH76" s="18"/>
      <c r="EI76" s="18"/>
      <c r="EJ76" s="18"/>
      <c r="EK76" s="18"/>
      <c r="EL76" s="18"/>
      <c r="EM76" s="18"/>
      <c r="EN76" s="18"/>
      <c r="EO76" s="18"/>
      <c r="EP76" s="18"/>
      <c r="EQ76" s="18"/>
      <c r="ER76" s="18"/>
      <c r="ES76" s="18"/>
      <c r="ET76" s="18"/>
      <c r="EU76" s="18"/>
      <c r="EV76" s="18"/>
      <c r="EW76" s="18"/>
      <c r="EX76" s="18"/>
      <c r="EY76" s="18"/>
      <c r="EZ76" s="18"/>
      <c r="FA76" s="18"/>
      <c r="FB76" s="18"/>
      <c r="FC76" s="18"/>
      <c r="FD76" s="18"/>
      <c r="FE76" s="18"/>
      <c r="FF76" s="18"/>
      <c r="FG76" s="18"/>
      <c r="FH76" s="18"/>
      <c r="FI76" s="18"/>
      <c r="FJ76" s="18"/>
      <c r="FK76" s="18"/>
      <c r="FL76" s="18"/>
      <c r="FM76" s="18"/>
      <c r="FN76" s="18"/>
      <c r="FO76" s="18"/>
      <c r="FP76" s="18"/>
      <c r="FQ76" s="18"/>
      <c r="FR76" s="18"/>
      <c r="FS76" s="18"/>
      <c r="FT76" s="18"/>
      <c r="FU76" s="18"/>
      <c r="FV76" s="18"/>
      <c r="FW76" s="18"/>
      <c r="FX76" s="18"/>
      <c r="FY76" s="18"/>
      <c r="FZ76" s="18"/>
      <c r="GA76" s="18"/>
      <c r="GB76" s="18"/>
      <c r="GC76" s="18"/>
      <c r="GD76" s="18"/>
      <c r="GE76" s="18"/>
      <c r="GF76" s="18"/>
      <c r="GG76" s="18"/>
      <c r="GH76" s="18"/>
      <c r="GI76" s="18"/>
      <c r="GJ76" s="18"/>
      <c r="GK76" s="18"/>
      <c r="GL76" s="18"/>
      <c r="GM76" s="18"/>
      <c r="GN76" s="18"/>
      <c r="GO76" s="18"/>
      <c r="GP76" s="18"/>
      <c r="GQ76" s="18"/>
      <c r="GR76" s="18"/>
      <c r="GS76" s="18"/>
      <c r="GT76" s="18"/>
      <c r="GU76" s="18"/>
      <c r="GV76" s="18"/>
      <c r="GW76" s="18"/>
      <c r="GX76" s="18"/>
      <c r="GY76" s="18"/>
      <c r="GZ76" s="18"/>
      <c r="HA76" s="18"/>
    </row>
    <row r="77" spans="1:209">
      <c r="A77" s="18" t="s">
        <v>8271</v>
      </c>
      <c r="B77" s="18" t="s">
        <v>8271</v>
      </c>
      <c r="C77" s="18" t="s">
        <v>8271</v>
      </c>
      <c r="D77" s="18" t="s">
        <v>8272</v>
      </c>
      <c r="E77" s="18" t="s">
        <v>8273</v>
      </c>
      <c r="F77" s="18" t="s">
        <v>8274</v>
      </c>
      <c r="G77" s="18" t="s">
        <v>8275</v>
      </c>
      <c r="H77" s="18" t="s">
        <v>8272</v>
      </c>
      <c r="I77" s="18" t="s">
        <v>8276</v>
      </c>
      <c r="J77" s="18" t="s">
        <v>8277</v>
      </c>
      <c r="K77" s="18" t="s">
        <v>8278</v>
      </c>
      <c r="L77" s="18" t="s">
        <v>8273</v>
      </c>
      <c r="M77" s="18" t="s">
        <v>8279</v>
      </c>
      <c r="N77" s="18" t="s">
        <v>8280</v>
      </c>
      <c r="O77" s="18" t="s">
        <v>8281</v>
      </c>
      <c r="P77" s="18" t="s">
        <v>8282</v>
      </c>
      <c r="Q77" s="18" t="s">
        <v>8283</v>
      </c>
      <c r="R77" s="18" t="s">
        <v>8284</v>
      </c>
      <c r="S77" s="18" t="s">
        <v>8285</v>
      </c>
      <c r="T77" s="18" t="s">
        <v>8286</v>
      </c>
      <c r="U77" s="18" t="s">
        <v>8287</v>
      </c>
      <c r="V77" s="18" t="s">
        <v>8288</v>
      </c>
      <c r="W77" s="18" t="s">
        <v>8289</v>
      </c>
      <c r="X77" s="39" t="s">
        <v>8290</v>
      </c>
      <c r="Y77" s="18" t="s">
        <v>8291</v>
      </c>
      <c r="Z77" s="18" t="s">
        <v>8292</v>
      </c>
      <c r="AA77" s="18" t="s">
        <v>8293</v>
      </c>
      <c r="AB77" s="18" t="s">
        <v>8294</v>
      </c>
      <c r="AC77" s="18" t="s">
        <v>8295</v>
      </c>
      <c r="AD77" s="18" t="s">
        <v>8296</v>
      </c>
      <c r="AE77" s="18" t="s">
        <v>8297</v>
      </c>
      <c r="AF77" s="18" t="s">
        <v>8298</v>
      </c>
      <c r="AG77" s="18" t="s">
        <v>8299</v>
      </c>
      <c r="AH77" s="18" t="s">
        <v>8300</v>
      </c>
      <c r="AI77" s="18" t="s">
        <v>8301</v>
      </c>
      <c r="AJ77" s="18" t="s">
        <v>8302</v>
      </c>
      <c r="AK77" s="18" t="s">
        <v>8302</v>
      </c>
      <c r="AL77" s="18" t="s">
        <v>8303</v>
      </c>
      <c r="AM77" s="18" t="s">
        <v>8304</v>
      </c>
      <c r="AN77" s="18" t="s">
        <v>8305</v>
      </c>
      <c r="AO77" s="18" t="s">
        <v>8306</v>
      </c>
      <c r="AP77" s="18" t="s">
        <v>8283</v>
      </c>
      <c r="AQ77" s="18" t="s">
        <v>8307</v>
      </c>
      <c r="AR77" s="18" t="s">
        <v>8308</v>
      </c>
      <c r="AS77" s="18" t="s">
        <v>8309</v>
      </c>
      <c r="AT77" s="18" t="s">
        <v>4967</v>
      </c>
      <c r="AU77" s="18" t="s">
        <v>8310</v>
      </c>
      <c r="AV77" s="18" t="s">
        <v>8311</v>
      </c>
      <c r="AW77" s="18" t="s">
        <v>8312</v>
      </c>
      <c r="AX77" s="18" t="s">
        <v>8313</v>
      </c>
      <c r="AY77" s="18" t="s">
        <v>8314</v>
      </c>
      <c r="AZ77" s="18" t="s">
        <v>8315</v>
      </c>
      <c r="BA77" s="18" t="s">
        <v>8316</v>
      </c>
      <c r="BB77" s="18" t="s">
        <v>8317</v>
      </c>
      <c r="BC77" s="18" t="s">
        <v>8318</v>
      </c>
      <c r="BD77" s="18" t="s">
        <v>8319</v>
      </c>
      <c r="BE77" s="18" t="s">
        <v>8320</v>
      </c>
      <c r="BF77" s="18" t="s">
        <v>8320</v>
      </c>
      <c r="BG77" s="18" t="s">
        <v>8321</v>
      </c>
      <c r="BH77" s="18" t="s">
        <v>8322</v>
      </c>
      <c r="BI77" s="18" t="s">
        <v>8309</v>
      </c>
      <c r="BJ77" s="18" t="s">
        <v>8302</v>
      </c>
      <c r="BK77" s="18" t="s">
        <v>8309</v>
      </c>
      <c r="BL77" s="18" t="s">
        <v>8323</v>
      </c>
      <c r="BM77" s="18" t="s">
        <v>8324</v>
      </c>
      <c r="BN77" s="18" t="s">
        <v>8325</v>
      </c>
      <c r="BO77" s="18" t="s">
        <v>8326</v>
      </c>
      <c r="BP77" s="18" t="s">
        <v>8271</v>
      </c>
      <c r="BQ77" s="18" t="s">
        <v>8327</v>
      </c>
      <c r="BR77" s="18" t="s">
        <v>8328</v>
      </c>
      <c r="BS77" s="18" t="s">
        <v>8329</v>
      </c>
      <c r="BT77" s="18" t="s">
        <v>8330</v>
      </c>
      <c r="BU77" s="18" t="s">
        <v>8331</v>
      </c>
      <c r="BV77" s="18" t="s">
        <v>8332</v>
      </c>
      <c r="BW77" s="18" t="s">
        <v>8333</v>
      </c>
      <c r="BX77" s="18" t="s">
        <v>8334</v>
      </c>
      <c r="BY77" s="18" t="s">
        <v>8335</v>
      </c>
      <c r="BZ77" s="18" t="s">
        <v>8336</v>
      </c>
      <c r="CA77" s="18"/>
      <c r="CB77" s="18"/>
      <c r="CC77" s="18"/>
      <c r="CD77" s="18"/>
      <c r="CE77" s="18"/>
      <c r="CF77" s="18"/>
      <c r="CG77" s="18"/>
      <c r="CH77" s="18"/>
      <c r="CI77" s="18"/>
      <c r="CJ77" s="18"/>
      <c r="CK77" s="18"/>
      <c r="CL77" s="18"/>
      <c r="CM77" s="18"/>
      <c r="CN77" s="18"/>
      <c r="CO77" s="18"/>
      <c r="CP77" s="18"/>
      <c r="CQ77" s="18"/>
      <c r="CR77" s="18"/>
      <c r="CS77" s="18"/>
      <c r="CT77" s="18"/>
      <c r="CU77" s="18"/>
      <c r="CV77" s="18"/>
      <c r="CW77" s="18"/>
      <c r="CX77" s="18"/>
      <c r="CY77" s="18"/>
      <c r="CZ77" s="18"/>
      <c r="DA77" s="18"/>
      <c r="DB77" s="18"/>
      <c r="DC77" s="18"/>
      <c r="DD77" s="18"/>
      <c r="DE77" s="18"/>
      <c r="DF77" s="18"/>
      <c r="DG77" s="18"/>
      <c r="DH77" s="18"/>
      <c r="DI77" s="18"/>
      <c r="DJ77" s="18"/>
      <c r="DK77" s="18"/>
      <c r="DL77" s="18"/>
      <c r="DM77" s="18"/>
      <c r="DN77" s="18"/>
      <c r="DO77" s="18"/>
      <c r="DP77" s="18"/>
      <c r="DQ77" s="18"/>
      <c r="DR77" s="18"/>
      <c r="DS77" s="18"/>
      <c r="DT77" s="18"/>
      <c r="DU77" s="18"/>
      <c r="DV77" s="18"/>
      <c r="DW77" s="18"/>
      <c r="DX77" s="18"/>
      <c r="DY77" s="18"/>
      <c r="DZ77" s="18"/>
      <c r="EA77" s="18"/>
      <c r="EB77" s="18"/>
      <c r="EC77" s="18"/>
      <c r="ED77" s="18"/>
      <c r="EE77" s="18"/>
      <c r="EF77" s="18"/>
      <c r="EG77" s="18"/>
      <c r="EH77" s="18"/>
      <c r="EI77" s="18"/>
      <c r="EJ77" s="18"/>
      <c r="EK77" s="18"/>
      <c r="EL77" s="18"/>
      <c r="EM77" s="18"/>
      <c r="EN77" s="18"/>
      <c r="EO77" s="18"/>
      <c r="EP77" s="18"/>
      <c r="EQ77" s="18"/>
      <c r="ER77" s="18"/>
      <c r="ES77" s="18"/>
      <c r="ET77" s="18"/>
      <c r="EU77" s="18"/>
      <c r="EV77" s="18"/>
      <c r="EW77" s="18"/>
      <c r="EX77" s="18"/>
      <c r="EY77" s="18"/>
      <c r="EZ77" s="18"/>
      <c r="FA77" s="18"/>
      <c r="FB77" s="18"/>
      <c r="FC77" s="18"/>
      <c r="FD77" s="18"/>
      <c r="FE77" s="18"/>
      <c r="FF77" s="18"/>
      <c r="FG77" s="18"/>
      <c r="FH77" s="18"/>
      <c r="FI77" s="18"/>
      <c r="FJ77" s="18"/>
      <c r="FK77" s="18"/>
      <c r="FL77" s="18"/>
      <c r="FM77" s="18"/>
      <c r="FN77" s="18"/>
      <c r="FO77" s="18"/>
      <c r="FP77" s="18"/>
      <c r="FQ77" s="18"/>
      <c r="FR77" s="18"/>
      <c r="FS77" s="18"/>
      <c r="FT77" s="18"/>
      <c r="FU77" s="18"/>
      <c r="FV77" s="18"/>
      <c r="FW77" s="18"/>
      <c r="FX77" s="18"/>
      <c r="FY77" s="18"/>
      <c r="FZ77" s="18"/>
      <c r="GA77" s="18"/>
      <c r="GB77" s="18"/>
      <c r="GC77" s="18"/>
      <c r="GD77" s="18"/>
      <c r="GE77" s="18"/>
      <c r="GF77" s="18"/>
      <c r="GG77" s="18"/>
      <c r="GH77" s="18"/>
      <c r="GI77" s="18"/>
      <c r="GJ77" s="18"/>
      <c r="GK77" s="18"/>
      <c r="GL77" s="18"/>
      <c r="GM77" s="18"/>
      <c r="GN77" s="18"/>
      <c r="GO77" s="18"/>
      <c r="GP77" s="18"/>
      <c r="GQ77" s="18"/>
      <c r="GR77" s="18"/>
      <c r="GS77" s="18"/>
      <c r="GT77" s="18"/>
      <c r="GU77" s="18"/>
      <c r="GV77" s="18"/>
      <c r="GW77" s="18"/>
      <c r="GX77" s="18"/>
      <c r="GY77" s="18"/>
      <c r="GZ77" s="18"/>
      <c r="HA77" s="18"/>
    </row>
    <row r="78" spans="1:209">
      <c r="A78" s="18" t="s">
        <v>8337</v>
      </c>
      <c r="B78" s="18" t="s">
        <v>8337</v>
      </c>
      <c r="C78" s="18" t="s">
        <v>8337</v>
      </c>
      <c r="D78" s="18" t="s">
        <v>8338</v>
      </c>
      <c r="E78" s="18" t="s">
        <v>8339</v>
      </c>
      <c r="F78" s="18" t="s">
        <v>8340</v>
      </c>
      <c r="G78" s="18" t="s">
        <v>8341</v>
      </c>
      <c r="H78" s="18" t="s">
        <v>8338</v>
      </c>
      <c r="I78" s="18" t="s">
        <v>8342</v>
      </c>
      <c r="J78" s="18" t="s">
        <v>8343</v>
      </c>
      <c r="K78" s="18" t="s">
        <v>8344</v>
      </c>
      <c r="L78" s="18" t="s">
        <v>8339</v>
      </c>
      <c r="M78" s="18" t="s">
        <v>8345</v>
      </c>
      <c r="N78" s="18" t="s">
        <v>6764</v>
      </c>
      <c r="O78" s="18" t="s">
        <v>8346</v>
      </c>
      <c r="P78" s="18" t="s">
        <v>8347</v>
      </c>
      <c r="Q78" s="18" t="s">
        <v>8348</v>
      </c>
      <c r="R78" s="18" t="s">
        <v>8349</v>
      </c>
      <c r="S78" s="18" t="s">
        <v>8350</v>
      </c>
      <c r="T78" s="18" t="s">
        <v>8351</v>
      </c>
      <c r="U78" s="18" t="s">
        <v>8352</v>
      </c>
      <c r="V78" s="18" t="s">
        <v>8353</v>
      </c>
      <c r="W78" s="18" t="s">
        <v>8354</v>
      </c>
      <c r="X78" s="39" t="s">
        <v>8355</v>
      </c>
      <c r="Y78" s="18" t="s">
        <v>8356</v>
      </c>
      <c r="Z78" s="18" t="s">
        <v>8357</v>
      </c>
      <c r="AA78" s="18" t="s">
        <v>8358</v>
      </c>
      <c r="AB78" s="18" t="s">
        <v>8359</v>
      </c>
      <c r="AC78" s="18" t="s">
        <v>8360</v>
      </c>
      <c r="AD78" s="18" t="s">
        <v>8344</v>
      </c>
      <c r="AE78" s="18" t="s">
        <v>8361</v>
      </c>
      <c r="AF78" s="18" t="s">
        <v>8362</v>
      </c>
      <c r="AG78" s="18" t="s">
        <v>8363</v>
      </c>
      <c r="AH78" s="18" t="s">
        <v>8364</v>
      </c>
      <c r="AI78" s="18" t="s">
        <v>8365</v>
      </c>
      <c r="AJ78" s="18" t="s">
        <v>8344</v>
      </c>
      <c r="AK78" s="18" t="s">
        <v>8344</v>
      </c>
      <c r="AL78" s="18" t="s">
        <v>8366</v>
      </c>
      <c r="AM78" s="18" t="s">
        <v>8367</v>
      </c>
      <c r="AN78" s="18" t="s">
        <v>8368</v>
      </c>
      <c r="AO78" s="18" t="s">
        <v>8369</v>
      </c>
      <c r="AP78" s="18" t="s">
        <v>8370</v>
      </c>
      <c r="AQ78" s="18" t="s">
        <v>8371</v>
      </c>
      <c r="AR78" s="18" t="s">
        <v>8372</v>
      </c>
      <c r="AS78" s="18" t="s">
        <v>8373</v>
      </c>
      <c r="AT78" s="18" t="s">
        <v>6792</v>
      </c>
      <c r="AU78" s="18" t="s">
        <v>8374</v>
      </c>
      <c r="AV78" s="18" t="s">
        <v>8375</v>
      </c>
      <c r="AW78" s="18" t="s">
        <v>8376</v>
      </c>
      <c r="AX78" s="18" t="s">
        <v>8377</v>
      </c>
      <c r="AY78" s="18" t="s">
        <v>8378</v>
      </c>
      <c r="AZ78" s="18" t="s">
        <v>8379</v>
      </c>
      <c r="BA78" s="18" t="s">
        <v>8380</v>
      </c>
      <c r="BB78" s="18" t="s">
        <v>8381</v>
      </c>
      <c r="BC78" s="18" t="s">
        <v>8382</v>
      </c>
      <c r="BD78" s="18" t="s">
        <v>8383</v>
      </c>
      <c r="BE78" s="18" t="s">
        <v>8384</v>
      </c>
      <c r="BF78" s="18" t="s">
        <v>8385</v>
      </c>
      <c r="BG78" s="18" t="s">
        <v>8386</v>
      </c>
      <c r="BH78" s="18" t="s">
        <v>8387</v>
      </c>
      <c r="BI78" s="18" t="s">
        <v>8373</v>
      </c>
      <c r="BJ78" s="18" t="s">
        <v>8344</v>
      </c>
      <c r="BK78" s="18" t="s">
        <v>8373</v>
      </c>
      <c r="BL78" s="18" t="s">
        <v>8388</v>
      </c>
      <c r="BM78" s="18" t="s">
        <v>8389</v>
      </c>
      <c r="BN78" s="18" t="s">
        <v>8390</v>
      </c>
      <c r="BO78" s="18" t="s">
        <v>8391</v>
      </c>
      <c r="BP78" s="18" t="s">
        <v>8337</v>
      </c>
      <c r="BQ78" s="18" t="s">
        <v>8392</v>
      </c>
      <c r="BR78" s="18" t="s">
        <v>8393</v>
      </c>
      <c r="BS78" s="18" t="s">
        <v>8394</v>
      </c>
      <c r="BT78" s="18" t="s">
        <v>8395</v>
      </c>
      <c r="BU78" s="18" t="s">
        <v>8396</v>
      </c>
      <c r="BV78" s="18" t="s">
        <v>6816</v>
      </c>
      <c r="BW78" s="18" t="s">
        <v>8397</v>
      </c>
      <c r="BX78" s="18" t="s">
        <v>8398</v>
      </c>
      <c r="BY78" s="18" t="s">
        <v>8399</v>
      </c>
      <c r="BZ78" s="18" t="s">
        <v>8400</v>
      </c>
      <c r="CA78" s="18"/>
      <c r="CB78" s="18"/>
      <c r="CC78" s="18"/>
      <c r="CD78" s="18"/>
      <c r="CE78" s="18"/>
      <c r="CF78" s="18"/>
      <c r="CG78" s="18"/>
      <c r="CH78" s="18"/>
      <c r="CI78" s="18"/>
      <c r="CJ78" s="18"/>
      <c r="CK78" s="18"/>
      <c r="CL78" s="18"/>
      <c r="CM78" s="18"/>
      <c r="CN78" s="18"/>
      <c r="CO78" s="18"/>
      <c r="CP78" s="18"/>
      <c r="CQ78" s="18"/>
      <c r="CR78" s="18"/>
      <c r="CS78" s="18"/>
      <c r="CT78" s="18"/>
      <c r="CU78" s="18"/>
      <c r="CV78" s="18"/>
      <c r="CW78" s="18"/>
      <c r="CX78" s="18"/>
      <c r="CY78" s="18"/>
      <c r="CZ78" s="18"/>
      <c r="DA78" s="18"/>
      <c r="DB78" s="18"/>
      <c r="DC78" s="18"/>
      <c r="DD78" s="18"/>
      <c r="DE78" s="18"/>
      <c r="DF78" s="18"/>
      <c r="DG78" s="18"/>
      <c r="DH78" s="18"/>
      <c r="DI78" s="18"/>
      <c r="DJ78" s="18"/>
      <c r="DK78" s="18"/>
      <c r="DL78" s="18"/>
      <c r="DM78" s="18"/>
      <c r="DN78" s="18"/>
      <c r="DO78" s="18"/>
      <c r="DP78" s="18"/>
      <c r="DQ78" s="18"/>
      <c r="DR78" s="18"/>
      <c r="DS78" s="18"/>
      <c r="DT78" s="18"/>
      <c r="DU78" s="18"/>
      <c r="DV78" s="18"/>
      <c r="DW78" s="18"/>
      <c r="DX78" s="18"/>
      <c r="DY78" s="18"/>
      <c r="DZ78" s="18"/>
      <c r="EA78" s="18"/>
      <c r="EB78" s="18"/>
      <c r="EC78" s="18"/>
      <c r="ED78" s="18"/>
      <c r="EE78" s="18"/>
      <c r="EF78" s="18"/>
      <c r="EG78" s="18"/>
      <c r="EH78" s="18"/>
      <c r="EI78" s="18"/>
      <c r="EJ78" s="18"/>
      <c r="EK78" s="18"/>
      <c r="EL78" s="18"/>
      <c r="EM78" s="18"/>
      <c r="EN78" s="18"/>
      <c r="EO78" s="18"/>
      <c r="EP78" s="18"/>
      <c r="EQ78" s="18"/>
      <c r="ER78" s="18"/>
      <c r="ES78" s="18"/>
      <c r="ET78" s="18"/>
      <c r="EU78" s="18"/>
      <c r="EV78" s="18"/>
      <c r="EW78" s="18"/>
      <c r="EX78" s="18"/>
      <c r="EY78" s="18"/>
      <c r="EZ78" s="18"/>
      <c r="FA78" s="18"/>
      <c r="FB78" s="18"/>
      <c r="FC78" s="18"/>
      <c r="FD78" s="18"/>
      <c r="FE78" s="18"/>
      <c r="FF78" s="18"/>
      <c r="FG78" s="18"/>
      <c r="FH78" s="18"/>
      <c r="FI78" s="18"/>
      <c r="FJ78" s="18"/>
      <c r="FK78" s="18"/>
      <c r="FL78" s="18"/>
      <c r="FM78" s="18"/>
      <c r="FN78" s="18"/>
      <c r="FO78" s="18"/>
      <c r="FP78" s="18"/>
      <c r="FQ78" s="18"/>
      <c r="FR78" s="18"/>
      <c r="FS78" s="18"/>
      <c r="FT78" s="18"/>
      <c r="FU78" s="18"/>
      <c r="FV78" s="18"/>
      <c r="FW78" s="18"/>
      <c r="FX78" s="18"/>
      <c r="FY78" s="18"/>
      <c r="FZ78" s="18"/>
      <c r="GA78" s="18"/>
      <c r="GB78" s="18"/>
      <c r="GC78" s="18"/>
      <c r="GD78" s="18"/>
      <c r="GE78" s="18"/>
      <c r="GF78" s="18"/>
      <c r="GG78" s="18"/>
      <c r="GH78" s="18"/>
      <c r="GI78" s="18"/>
      <c r="GJ78" s="18"/>
      <c r="GK78" s="18"/>
      <c r="GL78" s="18"/>
      <c r="GM78" s="18"/>
      <c r="GN78" s="18"/>
      <c r="GO78" s="18"/>
      <c r="GP78" s="18"/>
      <c r="GQ78" s="18"/>
      <c r="GR78" s="18"/>
      <c r="GS78" s="18"/>
      <c r="GT78" s="18"/>
      <c r="GU78" s="18"/>
      <c r="GV78" s="18"/>
      <c r="GW78" s="18"/>
      <c r="GX78" s="18"/>
      <c r="GY78" s="18"/>
      <c r="GZ78" s="18"/>
      <c r="HA78" s="18"/>
    </row>
    <row r="79" spans="1:209">
      <c r="A79" s="18" t="s">
        <v>8401</v>
      </c>
      <c r="B79" s="18" t="s">
        <v>8401</v>
      </c>
      <c r="C79" s="18" t="s">
        <v>8401</v>
      </c>
      <c r="D79" s="18" t="s">
        <v>8402</v>
      </c>
      <c r="E79" s="18" t="s">
        <v>8403</v>
      </c>
      <c r="F79" s="18" t="s">
        <v>8404</v>
      </c>
      <c r="G79" s="18" t="s">
        <v>8405</v>
      </c>
      <c r="H79" s="18" t="s">
        <v>8402</v>
      </c>
      <c r="I79" s="18" t="s">
        <v>8406</v>
      </c>
      <c r="J79" s="18" t="s">
        <v>8407</v>
      </c>
      <c r="K79" s="18" t="s">
        <v>8408</v>
      </c>
      <c r="L79" s="18" t="s">
        <v>8409</v>
      </c>
      <c r="M79" s="18" t="s">
        <v>8410</v>
      </c>
      <c r="N79" s="18" t="s">
        <v>8411</v>
      </c>
      <c r="O79" s="18" t="s">
        <v>8412</v>
      </c>
      <c r="P79" s="18" t="s">
        <v>8413</v>
      </c>
      <c r="Q79" s="18" t="s">
        <v>8414</v>
      </c>
      <c r="R79" s="18" t="s">
        <v>8415</v>
      </c>
      <c r="S79" s="18" t="s">
        <v>8416</v>
      </c>
      <c r="T79" s="18" t="s">
        <v>8417</v>
      </c>
      <c r="U79" s="18" t="s">
        <v>8418</v>
      </c>
      <c r="V79" s="18" t="s">
        <v>8419</v>
      </c>
      <c r="W79" s="18" t="s">
        <v>8420</v>
      </c>
      <c r="X79" s="39" t="s">
        <v>8421</v>
      </c>
      <c r="Y79" s="18" t="s">
        <v>8422</v>
      </c>
      <c r="Z79" s="18" t="s">
        <v>8423</v>
      </c>
      <c r="AA79" s="18" t="s">
        <v>8424</v>
      </c>
      <c r="AB79" s="18" t="s">
        <v>8425</v>
      </c>
      <c r="AC79" s="18" t="s">
        <v>8426</v>
      </c>
      <c r="AD79" s="18" t="s">
        <v>8427</v>
      </c>
      <c r="AE79" s="18" t="s">
        <v>8428</v>
      </c>
      <c r="AF79" s="18" t="s">
        <v>8429</v>
      </c>
      <c r="AG79" s="18" t="s">
        <v>8430</v>
      </c>
      <c r="AH79" s="18" t="s">
        <v>8431</v>
      </c>
      <c r="AI79" s="18" t="s">
        <v>8432</v>
      </c>
      <c r="AJ79" s="18" t="s">
        <v>8433</v>
      </c>
      <c r="AK79" s="18" t="s">
        <v>8433</v>
      </c>
      <c r="AL79" s="18" t="s">
        <v>8434</v>
      </c>
      <c r="AM79" s="18" t="s">
        <v>8435</v>
      </c>
      <c r="AN79" s="18" t="s">
        <v>8436</v>
      </c>
      <c r="AO79" s="18" t="s">
        <v>8437</v>
      </c>
      <c r="AP79" s="18" t="s">
        <v>8438</v>
      </c>
      <c r="AQ79" s="18" t="s">
        <v>8439</v>
      </c>
      <c r="AR79" s="18" t="s">
        <v>8440</v>
      </c>
      <c r="AS79" s="18" t="s">
        <v>8441</v>
      </c>
      <c r="AT79" s="18" t="s">
        <v>8442</v>
      </c>
      <c r="AU79" s="18" t="s">
        <v>8443</v>
      </c>
      <c r="AV79" s="18" t="s">
        <v>8444</v>
      </c>
      <c r="AW79" s="18" t="s">
        <v>8445</v>
      </c>
      <c r="AX79" s="18" t="s">
        <v>8446</v>
      </c>
      <c r="AY79" s="18" t="s">
        <v>8447</v>
      </c>
      <c r="AZ79" s="18" t="s">
        <v>8448</v>
      </c>
      <c r="BA79" s="18" t="s">
        <v>8449</v>
      </c>
      <c r="BB79" s="18" t="s">
        <v>8450</v>
      </c>
      <c r="BC79" s="18" t="s">
        <v>8451</v>
      </c>
      <c r="BD79" s="18" t="s">
        <v>8452</v>
      </c>
      <c r="BE79" s="18" t="s">
        <v>8453</v>
      </c>
      <c r="BF79" s="18" t="s">
        <v>8454</v>
      </c>
      <c r="BG79" s="18" t="s">
        <v>8455</v>
      </c>
      <c r="BH79" s="18" t="s">
        <v>8456</v>
      </c>
      <c r="BI79" s="18" t="s">
        <v>8441</v>
      </c>
      <c r="BJ79" s="18" t="s">
        <v>8433</v>
      </c>
      <c r="BK79" s="18" t="s">
        <v>8441</v>
      </c>
      <c r="BL79" s="18" t="s">
        <v>8457</v>
      </c>
      <c r="BM79" s="18" t="s">
        <v>8458</v>
      </c>
      <c r="BN79" s="18" t="s">
        <v>8459</v>
      </c>
      <c r="BO79" s="18" t="s">
        <v>8460</v>
      </c>
      <c r="BP79" s="18" t="s">
        <v>8401</v>
      </c>
      <c r="BQ79" s="18" t="s">
        <v>8461</v>
      </c>
      <c r="BR79" s="18" t="s">
        <v>8462</v>
      </c>
      <c r="BS79" s="18" t="s">
        <v>8463</v>
      </c>
      <c r="BT79" s="18" t="s">
        <v>8464</v>
      </c>
      <c r="BU79" s="18" t="s">
        <v>8465</v>
      </c>
      <c r="BV79" s="18" t="s">
        <v>8466</v>
      </c>
      <c r="BW79" s="18" t="s">
        <v>8467</v>
      </c>
      <c r="BX79" s="18" t="s">
        <v>8468</v>
      </c>
      <c r="BY79" s="18" t="s">
        <v>8469</v>
      </c>
      <c r="BZ79" s="18" t="s">
        <v>8470</v>
      </c>
      <c r="CA79" s="18"/>
      <c r="CB79" s="18"/>
      <c r="CC79" s="18"/>
      <c r="CD79" s="18"/>
      <c r="CE79" s="18"/>
      <c r="CF79" s="18"/>
      <c r="CG79" s="18"/>
      <c r="CH79" s="18"/>
      <c r="CI79" s="18"/>
      <c r="CJ79" s="18"/>
      <c r="CK79" s="18"/>
      <c r="CL79" s="18"/>
      <c r="CM79" s="18"/>
      <c r="CN79" s="18"/>
      <c r="CO79" s="18"/>
      <c r="CP79" s="18"/>
      <c r="CQ79" s="18"/>
      <c r="CR79" s="18"/>
      <c r="CS79" s="18"/>
      <c r="CT79" s="18"/>
      <c r="CU79" s="18"/>
      <c r="CV79" s="18"/>
      <c r="CW79" s="18"/>
      <c r="CX79" s="18"/>
      <c r="CY79" s="18"/>
      <c r="CZ79" s="18"/>
      <c r="DA79" s="18"/>
      <c r="DB79" s="18"/>
      <c r="DC79" s="18"/>
      <c r="DD79" s="18"/>
      <c r="DE79" s="18"/>
      <c r="DF79" s="18"/>
      <c r="DG79" s="18"/>
      <c r="DH79" s="18"/>
      <c r="DI79" s="18"/>
      <c r="DJ79" s="18"/>
      <c r="DK79" s="18"/>
      <c r="DL79" s="18"/>
      <c r="DM79" s="18"/>
      <c r="DN79" s="18"/>
      <c r="DO79" s="18"/>
      <c r="DP79" s="18"/>
      <c r="DQ79" s="18"/>
      <c r="DR79" s="18"/>
      <c r="DS79" s="18"/>
      <c r="DT79" s="18"/>
      <c r="DU79" s="18"/>
      <c r="DV79" s="18"/>
      <c r="DW79" s="18"/>
      <c r="DX79" s="18"/>
      <c r="DY79" s="18"/>
      <c r="DZ79" s="18"/>
      <c r="EA79" s="18"/>
      <c r="EB79" s="18"/>
      <c r="EC79" s="18"/>
      <c r="ED79" s="18"/>
      <c r="EE79" s="18"/>
      <c r="EF79" s="18"/>
      <c r="EG79" s="18"/>
      <c r="EH79" s="18"/>
      <c r="EI79" s="18"/>
      <c r="EJ79" s="18"/>
      <c r="EK79" s="18"/>
      <c r="EL79" s="18"/>
      <c r="EM79" s="18"/>
      <c r="EN79" s="18"/>
      <c r="EO79" s="18"/>
      <c r="EP79" s="18"/>
      <c r="EQ79" s="18"/>
      <c r="ER79" s="18"/>
      <c r="ES79" s="18"/>
      <c r="ET79" s="18"/>
      <c r="EU79" s="18"/>
      <c r="EV79" s="18"/>
      <c r="EW79" s="18"/>
      <c r="EX79" s="18"/>
      <c r="EY79" s="18"/>
      <c r="EZ79" s="18"/>
      <c r="FA79" s="18"/>
      <c r="FB79" s="18"/>
      <c r="FC79" s="18"/>
      <c r="FD79" s="18"/>
      <c r="FE79" s="18"/>
      <c r="FF79" s="18"/>
      <c r="FG79" s="18"/>
      <c r="FH79" s="18"/>
      <c r="FI79" s="18"/>
      <c r="FJ79" s="18"/>
      <c r="FK79" s="18"/>
      <c r="FL79" s="18"/>
      <c r="FM79" s="18"/>
      <c r="FN79" s="18"/>
      <c r="FO79" s="18"/>
      <c r="FP79" s="18"/>
      <c r="FQ79" s="18"/>
      <c r="FR79" s="18"/>
      <c r="FS79" s="18"/>
      <c r="FT79" s="18"/>
      <c r="FU79" s="18"/>
      <c r="FV79" s="18"/>
      <c r="FW79" s="18"/>
      <c r="FX79" s="18"/>
      <c r="FY79" s="18"/>
      <c r="FZ79" s="18"/>
      <c r="GA79" s="18"/>
      <c r="GB79" s="18"/>
      <c r="GC79" s="18"/>
      <c r="GD79" s="18"/>
      <c r="GE79" s="18"/>
      <c r="GF79" s="18"/>
      <c r="GG79" s="18"/>
      <c r="GH79" s="18"/>
      <c r="GI79" s="18"/>
      <c r="GJ79" s="18"/>
      <c r="GK79" s="18"/>
      <c r="GL79" s="18"/>
      <c r="GM79" s="18"/>
      <c r="GN79" s="18"/>
      <c r="GO79" s="18"/>
      <c r="GP79" s="18"/>
      <c r="GQ79" s="18"/>
      <c r="GR79" s="18"/>
      <c r="GS79" s="18"/>
      <c r="GT79" s="18"/>
      <c r="GU79" s="18"/>
      <c r="GV79" s="18"/>
      <c r="GW79" s="18"/>
      <c r="GX79" s="18"/>
      <c r="GY79" s="18"/>
      <c r="GZ79" s="18"/>
      <c r="HA79" s="18"/>
    </row>
    <row r="80" spans="1:209">
      <c r="A80" s="18" t="s">
        <v>8471</v>
      </c>
      <c r="B80" s="18" t="s">
        <v>8471</v>
      </c>
      <c r="C80" s="18" t="s">
        <v>8472</v>
      </c>
      <c r="D80" s="18" t="s">
        <v>8473</v>
      </c>
      <c r="E80" s="18" t="s">
        <v>8474</v>
      </c>
      <c r="F80" s="18" t="s">
        <v>8475</v>
      </c>
      <c r="G80" s="18" t="s">
        <v>8476</v>
      </c>
      <c r="H80" s="18" t="s">
        <v>8473</v>
      </c>
      <c r="I80" s="18" t="s">
        <v>8477</v>
      </c>
      <c r="J80" s="18" t="s">
        <v>8478</v>
      </c>
      <c r="K80" s="18" t="s">
        <v>8479</v>
      </c>
      <c r="L80" s="18" t="s">
        <v>8474</v>
      </c>
      <c r="M80" s="18" t="s">
        <v>8480</v>
      </c>
      <c r="N80" s="18" t="s">
        <v>8481</v>
      </c>
      <c r="O80" s="18" t="s">
        <v>8482</v>
      </c>
      <c r="P80" s="18" t="s">
        <v>8483</v>
      </c>
      <c r="Q80" s="18" t="s">
        <v>8484</v>
      </c>
      <c r="R80" s="18" t="s">
        <v>8485</v>
      </c>
      <c r="S80" s="18" t="s">
        <v>8486</v>
      </c>
      <c r="T80" s="18" t="s">
        <v>8487</v>
      </c>
      <c r="U80" s="18" t="s">
        <v>8488</v>
      </c>
      <c r="V80" s="18" t="s">
        <v>8489</v>
      </c>
      <c r="W80" s="18" t="s">
        <v>8490</v>
      </c>
      <c r="X80" s="39" t="s">
        <v>8491</v>
      </c>
      <c r="Y80" s="18" t="s">
        <v>8492</v>
      </c>
      <c r="Z80" s="18" t="s">
        <v>8493</v>
      </c>
      <c r="AA80" s="18" t="s">
        <v>8494</v>
      </c>
      <c r="AB80" s="18" t="s">
        <v>8495</v>
      </c>
      <c r="AC80" s="18" t="s">
        <v>8473</v>
      </c>
      <c r="AD80" s="18" t="s">
        <v>8496</v>
      </c>
      <c r="AE80" s="18" t="s">
        <v>8497</v>
      </c>
      <c r="AF80" s="18" t="s">
        <v>8474</v>
      </c>
      <c r="AG80" s="18" t="s">
        <v>8498</v>
      </c>
      <c r="AH80" s="18" t="s">
        <v>8499</v>
      </c>
      <c r="AI80" s="18" t="s">
        <v>8500</v>
      </c>
      <c r="AJ80" s="18" t="s">
        <v>8501</v>
      </c>
      <c r="AK80" s="18" t="s">
        <v>8501</v>
      </c>
      <c r="AL80" s="18" t="s">
        <v>8502</v>
      </c>
      <c r="AM80" s="18" t="s">
        <v>8503</v>
      </c>
      <c r="AN80" s="18" t="s">
        <v>8504</v>
      </c>
      <c r="AO80" s="18" t="s">
        <v>8505</v>
      </c>
      <c r="AP80" s="18" t="s">
        <v>8506</v>
      </c>
      <c r="AQ80" s="18" t="s">
        <v>8507</v>
      </c>
      <c r="AR80" s="18" t="s">
        <v>8508</v>
      </c>
      <c r="AS80" s="18" t="s">
        <v>8509</v>
      </c>
      <c r="AT80" s="18" t="s">
        <v>5584</v>
      </c>
      <c r="AU80" s="18" t="s">
        <v>8510</v>
      </c>
      <c r="AV80" s="18" t="s">
        <v>8511</v>
      </c>
      <c r="AW80" s="18" t="s">
        <v>8512</v>
      </c>
      <c r="AX80" s="18" t="s">
        <v>8513</v>
      </c>
      <c r="AY80" s="18" t="s">
        <v>8514</v>
      </c>
      <c r="AZ80" s="18" t="s">
        <v>8515</v>
      </c>
      <c r="BA80" s="18" t="s">
        <v>8516</v>
      </c>
      <c r="BB80" s="18" t="s">
        <v>8517</v>
      </c>
      <c r="BC80" s="18" t="s">
        <v>8518</v>
      </c>
      <c r="BD80" s="18" t="s">
        <v>8519</v>
      </c>
      <c r="BE80" s="18" t="s">
        <v>8520</v>
      </c>
      <c r="BF80" s="18" t="s">
        <v>8521</v>
      </c>
      <c r="BG80" s="18" t="s">
        <v>8522</v>
      </c>
      <c r="BH80" s="18" t="s">
        <v>8523</v>
      </c>
      <c r="BI80" s="18" t="s">
        <v>8509</v>
      </c>
      <c r="BJ80" s="18" t="s">
        <v>8501</v>
      </c>
      <c r="BK80" s="18" t="s">
        <v>8509</v>
      </c>
      <c r="BL80" s="18" t="s">
        <v>8524</v>
      </c>
      <c r="BM80" s="18" t="s">
        <v>8525</v>
      </c>
      <c r="BN80" s="18" t="s">
        <v>8526</v>
      </c>
      <c r="BO80" s="18" t="s">
        <v>8508</v>
      </c>
      <c r="BP80" s="18" t="s">
        <v>8471</v>
      </c>
      <c r="BQ80" s="18" t="s">
        <v>8527</v>
      </c>
      <c r="BR80" s="18" t="s">
        <v>8511</v>
      </c>
      <c r="BS80" s="18" t="s">
        <v>8528</v>
      </c>
      <c r="BT80" s="18" t="s">
        <v>8529</v>
      </c>
      <c r="BU80" s="18" t="s">
        <v>8530</v>
      </c>
      <c r="BV80" s="18" t="s">
        <v>8531</v>
      </c>
      <c r="BW80" s="18" t="s">
        <v>8532</v>
      </c>
      <c r="BX80" s="18" t="s">
        <v>8533</v>
      </c>
      <c r="BY80" s="18" t="s">
        <v>8534</v>
      </c>
      <c r="BZ80" s="18" t="s">
        <v>8535</v>
      </c>
      <c r="CA80" s="18"/>
      <c r="CB80" s="18"/>
      <c r="CC80" s="18"/>
      <c r="CD80" s="18"/>
      <c r="CE80" s="18"/>
      <c r="CF80" s="18"/>
      <c r="CG80" s="18"/>
      <c r="CH80" s="18"/>
      <c r="CI80" s="18"/>
      <c r="CJ80" s="18"/>
      <c r="CK80" s="18"/>
      <c r="CL80" s="18"/>
      <c r="CM80" s="18"/>
      <c r="CN80" s="18"/>
      <c r="CO80" s="18"/>
      <c r="CP80" s="18"/>
      <c r="CQ80" s="18"/>
      <c r="CR80" s="18"/>
      <c r="CS80" s="18"/>
      <c r="CT80" s="18"/>
      <c r="CU80" s="18"/>
      <c r="CV80" s="18"/>
      <c r="CW80" s="18"/>
      <c r="CX80" s="18"/>
      <c r="CY80" s="18"/>
      <c r="CZ80" s="18"/>
      <c r="DA80" s="18"/>
      <c r="DB80" s="18"/>
      <c r="DC80" s="18"/>
      <c r="DD80" s="18"/>
      <c r="DE80" s="18"/>
      <c r="DF80" s="18"/>
      <c r="DG80" s="18"/>
      <c r="DH80" s="18"/>
      <c r="DI80" s="18"/>
      <c r="DJ80" s="18"/>
      <c r="DK80" s="18"/>
      <c r="DL80" s="18"/>
      <c r="DM80" s="18"/>
      <c r="DN80" s="18"/>
      <c r="DO80" s="18"/>
      <c r="DP80" s="18"/>
      <c r="DQ80" s="18"/>
      <c r="DR80" s="18"/>
      <c r="DS80" s="18"/>
      <c r="DT80" s="18"/>
      <c r="DU80" s="18"/>
      <c r="DV80" s="18"/>
      <c r="DW80" s="18"/>
      <c r="DX80" s="18"/>
      <c r="DY80" s="18"/>
      <c r="DZ80" s="18"/>
      <c r="EA80" s="18"/>
      <c r="EB80" s="18"/>
      <c r="EC80" s="18"/>
      <c r="ED80" s="18"/>
      <c r="EE80" s="18"/>
      <c r="EF80" s="18"/>
      <c r="EG80" s="18"/>
      <c r="EH80" s="18"/>
      <c r="EI80" s="18"/>
      <c r="EJ80" s="18"/>
      <c r="EK80" s="18"/>
      <c r="EL80" s="18"/>
      <c r="EM80" s="18"/>
      <c r="EN80" s="18"/>
      <c r="EO80" s="18"/>
      <c r="EP80" s="18"/>
      <c r="EQ80" s="18"/>
      <c r="ER80" s="18"/>
      <c r="ES80" s="18"/>
      <c r="ET80" s="18"/>
      <c r="EU80" s="18"/>
      <c r="EV80" s="18"/>
      <c r="EW80" s="18"/>
      <c r="EX80" s="18"/>
      <c r="EY80" s="18"/>
      <c r="EZ80" s="18"/>
      <c r="FA80" s="18"/>
      <c r="FB80" s="18"/>
      <c r="FC80" s="18"/>
      <c r="FD80" s="18"/>
      <c r="FE80" s="18"/>
      <c r="FF80" s="18"/>
      <c r="FG80" s="18"/>
      <c r="FH80" s="18"/>
      <c r="FI80" s="18"/>
      <c r="FJ80" s="18"/>
      <c r="FK80" s="18"/>
      <c r="FL80" s="18"/>
      <c r="FM80" s="18"/>
      <c r="FN80" s="18"/>
      <c r="FO80" s="18"/>
      <c r="FP80" s="18"/>
      <c r="FQ80" s="18"/>
      <c r="FR80" s="18"/>
      <c r="FS80" s="18"/>
      <c r="FT80" s="18"/>
      <c r="FU80" s="18"/>
      <c r="FV80" s="18"/>
      <c r="FW80" s="18"/>
      <c r="FX80" s="18"/>
      <c r="FY80" s="18"/>
      <c r="FZ80" s="18"/>
      <c r="GA80" s="18"/>
      <c r="GB80" s="18"/>
      <c r="GC80" s="18"/>
      <c r="GD80" s="18"/>
      <c r="GE80" s="18"/>
      <c r="GF80" s="18"/>
      <c r="GG80" s="18"/>
      <c r="GH80" s="18"/>
      <c r="GI80" s="18"/>
      <c r="GJ80" s="18"/>
      <c r="GK80" s="18"/>
      <c r="GL80" s="18"/>
      <c r="GM80" s="18"/>
      <c r="GN80" s="18"/>
      <c r="GO80" s="18"/>
      <c r="GP80" s="18"/>
      <c r="GQ80" s="18"/>
      <c r="GR80" s="18"/>
      <c r="GS80" s="18"/>
      <c r="GT80" s="18"/>
      <c r="GU80" s="18"/>
      <c r="GV80" s="18"/>
      <c r="GW80" s="18"/>
      <c r="GX80" s="18"/>
      <c r="GY80" s="18"/>
      <c r="GZ80" s="18"/>
      <c r="HA80" s="18"/>
    </row>
    <row r="81" spans="1:209">
      <c r="A81" s="18" t="s">
        <v>8536</v>
      </c>
      <c r="B81" s="18" t="s">
        <v>8536</v>
      </c>
      <c r="C81" s="18" t="s">
        <v>8536</v>
      </c>
      <c r="D81" s="18" t="s">
        <v>8537</v>
      </c>
      <c r="E81" s="18" t="s">
        <v>8538</v>
      </c>
      <c r="F81" s="18" t="s">
        <v>8539</v>
      </c>
      <c r="G81" s="18" t="s">
        <v>8540</v>
      </c>
      <c r="H81" s="18" t="s">
        <v>8537</v>
      </c>
      <c r="I81" s="18" t="s">
        <v>8541</v>
      </c>
      <c r="J81" s="18" t="s">
        <v>8542</v>
      </c>
      <c r="K81" s="18" t="s">
        <v>8543</v>
      </c>
      <c r="L81" s="18" t="s">
        <v>8538</v>
      </c>
      <c r="M81" s="18" t="s">
        <v>8544</v>
      </c>
      <c r="N81" s="18" t="s">
        <v>8545</v>
      </c>
      <c r="O81" s="18" t="s">
        <v>8546</v>
      </c>
      <c r="P81" s="18" t="s">
        <v>8547</v>
      </c>
      <c r="Q81" s="18" t="s">
        <v>8548</v>
      </c>
      <c r="R81" s="18" t="s">
        <v>8549</v>
      </c>
      <c r="S81" s="18" t="s">
        <v>8550</v>
      </c>
      <c r="T81" s="18" t="s">
        <v>8551</v>
      </c>
      <c r="U81" s="18" t="s">
        <v>8552</v>
      </c>
      <c r="V81" s="18" t="s">
        <v>8553</v>
      </c>
      <c r="W81" s="18" t="s">
        <v>8554</v>
      </c>
      <c r="X81" s="39" t="s">
        <v>8555</v>
      </c>
      <c r="Y81" s="18" t="s">
        <v>8556</v>
      </c>
      <c r="Z81" s="18" t="s">
        <v>8557</v>
      </c>
      <c r="AA81" s="18" t="s">
        <v>8558</v>
      </c>
      <c r="AB81" s="18" t="s">
        <v>8559</v>
      </c>
      <c r="AC81" s="18" t="s">
        <v>8560</v>
      </c>
      <c r="AD81" s="18" t="s">
        <v>8561</v>
      </c>
      <c r="AE81" s="18" t="s">
        <v>8562</v>
      </c>
      <c r="AF81" s="18" t="s">
        <v>8563</v>
      </c>
      <c r="AG81" s="18" t="s">
        <v>8564</v>
      </c>
      <c r="AH81" s="18" t="s">
        <v>8565</v>
      </c>
      <c r="AI81" s="18" t="s">
        <v>8566</v>
      </c>
      <c r="AJ81" s="18" t="s">
        <v>8543</v>
      </c>
      <c r="AK81" s="18" t="s">
        <v>8543</v>
      </c>
      <c r="AL81" s="18" t="s">
        <v>8567</v>
      </c>
      <c r="AM81" s="18" t="s">
        <v>8568</v>
      </c>
      <c r="AN81" s="18" t="s">
        <v>8569</v>
      </c>
      <c r="AO81" s="18" t="s">
        <v>8570</v>
      </c>
      <c r="AP81" s="18" t="s">
        <v>8571</v>
      </c>
      <c r="AQ81" s="18" t="s">
        <v>8572</v>
      </c>
      <c r="AR81" s="18" t="s">
        <v>8573</v>
      </c>
      <c r="AS81" s="18" t="s">
        <v>8574</v>
      </c>
      <c r="AT81" s="18" t="s">
        <v>8536</v>
      </c>
      <c r="AU81" s="18" t="s">
        <v>8575</v>
      </c>
      <c r="AV81" s="18" t="s">
        <v>8576</v>
      </c>
      <c r="AW81" s="18" t="s">
        <v>8577</v>
      </c>
      <c r="AX81" s="18" t="s">
        <v>8578</v>
      </c>
      <c r="AY81" s="18" t="s">
        <v>8579</v>
      </c>
      <c r="AZ81" s="18" t="s">
        <v>8580</v>
      </c>
      <c r="BA81" s="18" t="s">
        <v>8581</v>
      </c>
      <c r="BB81" s="18" t="s">
        <v>8582</v>
      </c>
      <c r="BC81" s="18" t="s">
        <v>8583</v>
      </c>
      <c r="BD81" s="18" t="s">
        <v>8584</v>
      </c>
      <c r="BE81" s="18" t="s">
        <v>8585</v>
      </c>
      <c r="BF81" s="18" t="s">
        <v>8586</v>
      </c>
      <c r="BG81" s="18" t="s">
        <v>8587</v>
      </c>
      <c r="BH81" s="18" t="s">
        <v>8588</v>
      </c>
      <c r="BI81" s="18" t="s">
        <v>8574</v>
      </c>
      <c r="BJ81" s="18" t="s">
        <v>8543</v>
      </c>
      <c r="BK81" s="18" t="s">
        <v>8574</v>
      </c>
      <c r="BL81" s="18" t="s">
        <v>8589</v>
      </c>
      <c r="BM81" s="18" t="s">
        <v>8590</v>
      </c>
      <c r="BN81" s="18" t="s">
        <v>8591</v>
      </c>
      <c r="BO81" s="18" t="s">
        <v>8592</v>
      </c>
      <c r="BP81" s="18" t="s">
        <v>8536</v>
      </c>
      <c r="BQ81" s="18" t="s">
        <v>8593</v>
      </c>
      <c r="BR81" s="18" t="s">
        <v>8594</v>
      </c>
      <c r="BS81" s="18" t="s">
        <v>8595</v>
      </c>
      <c r="BT81" s="18" t="s">
        <v>8596</v>
      </c>
      <c r="BU81" s="18" t="s">
        <v>8597</v>
      </c>
      <c r="BV81" s="18" t="s">
        <v>8598</v>
      </c>
      <c r="BW81" s="18" t="s">
        <v>8599</v>
      </c>
      <c r="BX81" s="18" t="s">
        <v>8600</v>
      </c>
      <c r="BY81" s="18" t="s">
        <v>8601</v>
      </c>
      <c r="BZ81" s="18" t="s">
        <v>8602</v>
      </c>
      <c r="CA81" s="18"/>
      <c r="CB81" s="18"/>
      <c r="CC81" s="18"/>
      <c r="CD81" s="18"/>
      <c r="CE81" s="18"/>
      <c r="CF81" s="18"/>
      <c r="CG81" s="18"/>
      <c r="CH81" s="18"/>
      <c r="CI81" s="18"/>
      <c r="CJ81" s="18"/>
      <c r="CK81" s="18"/>
      <c r="CL81" s="18"/>
      <c r="CM81" s="18"/>
      <c r="CN81" s="18"/>
      <c r="CO81" s="18"/>
      <c r="CP81" s="18"/>
      <c r="CQ81" s="18"/>
      <c r="CR81" s="18"/>
      <c r="CS81" s="18"/>
      <c r="CT81" s="18"/>
      <c r="CU81" s="18"/>
      <c r="CV81" s="18"/>
      <c r="CW81" s="18"/>
      <c r="CX81" s="18"/>
      <c r="CY81" s="18"/>
      <c r="CZ81" s="18"/>
      <c r="DA81" s="18"/>
      <c r="DB81" s="18"/>
      <c r="DC81" s="18"/>
      <c r="DD81" s="18"/>
      <c r="DE81" s="18"/>
      <c r="DF81" s="18"/>
      <c r="DG81" s="18"/>
      <c r="DH81" s="18"/>
      <c r="DI81" s="18"/>
      <c r="DJ81" s="18"/>
      <c r="DK81" s="18"/>
      <c r="DL81" s="18"/>
      <c r="DM81" s="18"/>
      <c r="DN81" s="18"/>
      <c r="DO81" s="18"/>
      <c r="DP81" s="18"/>
      <c r="DQ81" s="18"/>
      <c r="DR81" s="18"/>
      <c r="DS81" s="18"/>
      <c r="DT81" s="18"/>
      <c r="DU81" s="18"/>
      <c r="DV81" s="18"/>
      <c r="DW81" s="18"/>
      <c r="DX81" s="18"/>
      <c r="DY81" s="18"/>
      <c r="DZ81" s="18"/>
      <c r="EA81" s="18"/>
      <c r="EB81" s="18"/>
      <c r="EC81" s="18"/>
      <c r="ED81" s="18"/>
      <c r="EE81" s="18"/>
      <c r="EF81" s="18"/>
      <c r="EG81" s="18"/>
      <c r="EH81" s="18"/>
      <c r="EI81" s="18"/>
      <c r="EJ81" s="18"/>
      <c r="EK81" s="18"/>
      <c r="EL81" s="18"/>
      <c r="EM81" s="18"/>
      <c r="EN81" s="18"/>
      <c r="EO81" s="18"/>
      <c r="EP81" s="18"/>
      <c r="EQ81" s="18"/>
      <c r="ER81" s="18"/>
      <c r="ES81" s="18"/>
      <c r="ET81" s="18"/>
      <c r="EU81" s="18"/>
      <c r="EV81" s="18"/>
      <c r="EW81" s="18"/>
      <c r="EX81" s="18"/>
      <c r="EY81" s="18"/>
      <c r="EZ81" s="18"/>
      <c r="FA81" s="18"/>
      <c r="FB81" s="18"/>
      <c r="FC81" s="18"/>
      <c r="FD81" s="18"/>
      <c r="FE81" s="18"/>
      <c r="FF81" s="18"/>
      <c r="FG81" s="18"/>
      <c r="FH81" s="18"/>
      <c r="FI81" s="18"/>
      <c r="FJ81" s="18"/>
      <c r="FK81" s="18"/>
      <c r="FL81" s="18"/>
      <c r="FM81" s="18"/>
      <c r="FN81" s="18"/>
      <c r="FO81" s="18"/>
      <c r="FP81" s="18"/>
      <c r="FQ81" s="18"/>
      <c r="FR81" s="18"/>
      <c r="FS81" s="18"/>
      <c r="FT81" s="18"/>
      <c r="FU81" s="18"/>
      <c r="FV81" s="18"/>
      <c r="FW81" s="18"/>
      <c r="FX81" s="18"/>
      <c r="FY81" s="18"/>
      <c r="FZ81" s="18"/>
      <c r="GA81" s="18"/>
      <c r="GB81" s="18"/>
      <c r="GC81" s="18"/>
      <c r="GD81" s="18"/>
      <c r="GE81" s="18"/>
      <c r="GF81" s="18"/>
      <c r="GG81" s="18"/>
      <c r="GH81" s="18"/>
      <c r="GI81" s="18"/>
      <c r="GJ81" s="18"/>
      <c r="GK81" s="18"/>
      <c r="GL81" s="18"/>
      <c r="GM81" s="18"/>
      <c r="GN81" s="18"/>
      <c r="GO81" s="18"/>
      <c r="GP81" s="18"/>
      <c r="GQ81" s="18"/>
      <c r="GR81" s="18"/>
      <c r="GS81" s="18"/>
      <c r="GT81" s="18"/>
      <c r="GU81" s="18"/>
      <c r="GV81" s="18"/>
      <c r="GW81" s="18"/>
      <c r="GX81" s="18"/>
      <c r="GY81" s="18"/>
      <c r="GZ81" s="18"/>
      <c r="HA81" s="18"/>
    </row>
    <row r="82" spans="1:209">
      <c r="A82" s="18" t="s">
        <v>8603</v>
      </c>
      <c r="B82" s="18" t="s">
        <v>8603</v>
      </c>
      <c r="C82" s="18" t="s">
        <v>8603</v>
      </c>
      <c r="D82" s="18" t="s">
        <v>8604</v>
      </c>
      <c r="E82" s="18" t="s">
        <v>8605</v>
      </c>
      <c r="F82" s="18" t="s">
        <v>8606</v>
      </c>
      <c r="G82" s="18" t="s">
        <v>8607</v>
      </c>
      <c r="H82" s="18" t="s">
        <v>8604</v>
      </c>
      <c r="I82" s="18" t="s">
        <v>8608</v>
      </c>
      <c r="J82" s="18" t="s">
        <v>8609</v>
      </c>
      <c r="K82" s="18" t="s">
        <v>8610</v>
      </c>
      <c r="L82" s="18" t="s">
        <v>8605</v>
      </c>
      <c r="M82" s="18" t="s">
        <v>8611</v>
      </c>
      <c r="N82" s="18" t="s">
        <v>8612</v>
      </c>
      <c r="O82" s="18" t="s">
        <v>8613</v>
      </c>
      <c r="P82" s="18" t="s">
        <v>8614</v>
      </c>
      <c r="Q82" s="18" t="s">
        <v>8615</v>
      </c>
      <c r="R82" s="18" t="s">
        <v>8616</v>
      </c>
      <c r="S82" s="18" t="s">
        <v>8617</v>
      </c>
      <c r="T82" s="18" t="s">
        <v>8618</v>
      </c>
      <c r="U82" s="18" t="s">
        <v>8619</v>
      </c>
      <c r="V82" s="18" t="s">
        <v>8620</v>
      </c>
      <c r="W82" s="18" t="s">
        <v>8621</v>
      </c>
      <c r="X82" s="39" t="s">
        <v>8622</v>
      </c>
      <c r="Y82" s="18" t="s">
        <v>8623</v>
      </c>
      <c r="Z82" s="18" t="s">
        <v>8624</v>
      </c>
      <c r="AA82" s="18" t="s">
        <v>8625</v>
      </c>
      <c r="AB82" s="18" t="s">
        <v>8626</v>
      </c>
      <c r="AC82" s="18" t="s">
        <v>8627</v>
      </c>
      <c r="AD82" s="18" t="s">
        <v>8628</v>
      </c>
      <c r="AE82" s="18" t="s">
        <v>8629</v>
      </c>
      <c r="AF82" s="18" t="s">
        <v>8630</v>
      </c>
      <c r="AG82" s="18" t="s">
        <v>8631</v>
      </c>
      <c r="AH82" s="18" t="s">
        <v>8632</v>
      </c>
      <c r="AI82" s="18" t="s">
        <v>8633</v>
      </c>
      <c r="AJ82" s="18" t="s">
        <v>8634</v>
      </c>
      <c r="AK82" s="18" t="s">
        <v>8634</v>
      </c>
      <c r="AL82" s="18" t="s">
        <v>8635</v>
      </c>
      <c r="AM82" s="18" t="s">
        <v>8636</v>
      </c>
      <c r="AN82" s="18" t="s">
        <v>8637</v>
      </c>
      <c r="AO82" s="18" t="s">
        <v>8638</v>
      </c>
      <c r="AP82" s="18" t="s">
        <v>8615</v>
      </c>
      <c r="AQ82" s="18" t="s">
        <v>8639</v>
      </c>
      <c r="AR82" s="18" t="s">
        <v>8640</v>
      </c>
      <c r="AS82" s="18" t="s">
        <v>8641</v>
      </c>
      <c r="AT82" s="18" t="s">
        <v>5444</v>
      </c>
      <c r="AU82" s="18" t="s">
        <v>8642</v>
      </c>
      <c r="AV82" s="18" t="s">
        <v>8643</v>
      </c>
      <c r="AW82" s="18" t="s">
        <v>8644</v>
      </c>
      <c r="AX82" s="18" t="s">
        <v>8645</v>
      </c>
      <c r="AY82" s="18" t="s">
        <v>8646</v>
      </c>
      <c r="AZ82" s="18" t="s">
        <v>8647</v>
      </c>
      <c r="BA82" s="18" t="s">
        <v>8648</v>
      </c>
      <c r="BB82" s="18" t="s">
        <v>8649</v>
      </c>
      <c r="BC82" s="18" t="s">
        <v>8650</v>
      </c>
      <c r="BD82" s="18" t="s">
        <v>8651</v>
      </c>
      <c r="BE82" s="18" t="s">
        <v>8652</v>
      </c>
      <c r="BF82" s="18" t="s">
        <v>8653</v>
      </c>
      <c r="BG82" s="18" t="s">
        <v>8654</v>
      </c>
      <c r="BH82" s="18" t="s">
        <v>8655</v>
      </c>
      <c r="BI82" s="18" t="s">
        <v>8641</v>
      </c>
      <c r="BJ82" s="18" t="s">
        <v>8634</v>
      </c>
      <c r="BK82" s="18" t="s">
        <v>8641</v>
      </c>
      <c r="BL82" s="18" t="s">
        <v>8656</v>
      </c>
      <c r="BM82" s="18" t="s">
        <v>8657</v>
      </c>
      <c r="BN82" s="18" t="s">
        <v>8658</v>
      </c>
      <c r="BO82" s="18" t="s">
        <v>8659</v>
      </c>
      <c r="BP82" s="18" t="s">
        <v>8603</v>
      </c>
      <c r="BQ82" s="18" t="s">
        <v>8660</v>
      </c>
      <c r="BR82" s="18" t="s">
        <v>8661</v>
      </c>
      <c r="BS82" s="18" t="s">
        <v>8662</v>
      </c>
      <c r="BT82" s="18" t="s">
        <v>8663</v>
      </c>
      <c r="BU82" s="18" t="s">
        <v>8664</v>
      </c>
      <c r="BV82" s="18" t="s">
        <v>8665</v>
      </c>
      <c r="BW82" s="18" t="s">
        <v>8666</v>
      </c>
      <c r="BX82" s="18" t="s">
        <v>8667</v>
      </c>
      <c r="BY82" s="18" t="s">
        <v>8668</v>
      </c>
      <c r="BZ82" s="18" t="s">
        <v>8669</v>
      </c>
      <c r="CA82" s="18"/>
      <c r="CB82" s="18"/>
      <c r="CC82" s="18"/>
      <c r="CD82" s="18"/>
      <c r="CE82" s="18"/>
      <c r="CF82" s="18"/>
      <c r="CG82" s="18"/>
      <c r="CH82" s="18"/>
      <c r="CI82" s="18"/>
      <c r="CJ82" s="18"/>
      <c r="CK82" s="18"/>
      <c r="CL82" s="18"/>
      <c r="CM82" s="18"/>
      <c r="CN82" s="18"/>
      <c r="CO82" s="18"/>
      <c r="CP82" s="18"/>
      <c r="CQ82" s="18"/>
      <c r="CR82" s="18"/>
      <c r="CS82" s="18"/>
      <c r="CT82" s="18"/>
      <c r="CU82" s="18"/>
      <c r="CV82" s="18"/>
      <c r="CW82" s="18"/>
      <c r="CX82" s="18"/>
      <c r="CY82" s="18"/>
      <c r="CZ82" s="18"/>
      <c r="DA82" s="18"/>
      <c r="DB82" s="18"/>
      <c r="DC82" s="18"/>
      <c r="DD82" s="18"/>
      <c r="DE82" s="18"/>
      <c r="DF82" s="18"/>
      <c r="DG82" s="18"/>
      <c r="DH82" s="18"/>
      <c r="DI82" s="18"/>
      <c r="DJ82" s="18"/>
      <c r="DK82" s="18"/>
      <c r="DL82" s="18"/>
      <c r="DM82" s="18"/>
      <c r="DN82" s="18"/>
      <c r="DO82" s="18"/>
      <c r="DP82" s="18"/>
      <c r="DQ82" s="18"/>
      <c r="DR82" s="18"/>
      <c r="DS82" s="18"/>
      <c r="DT82" s="18"/>
      <c r="DU82" s="18"/>
      <c r="DV82" s="18"/>
      <c r="DW82" s="18"/>
      <c r="DX82" s="18"/>
      <c r="DY82" s="18"/>
      <c r="DZ82" s="18"/>
      <c r="EA82" s="18"/>
      <c r="EB82" s="18"/>
      <c r="EC82" s="18"/>
      <c r="ED82" s="18"/>
      <c r="EE82" s="18"/>
      <c r="EF82" s="18"/>
      <c r="EG82" s="18"/>
      <c r="EH82" s="18"/>
      <c r="EI82" s="18"/>
      <c r="EJ82" s="18"/>
      <c r="EK82" s="18"/>
      <c r="EL82" s="18"/>
      <c r="EM82" s="18"/>
      <c r="EN82" s="18"/>
      <c r="EO82" s="18"/>
      <c r="EP82" s="18"/>
      <c r="EQ82" s="18"/>
      <c r="ER82" s="18"/>
      <c r="ES82" s="18"/>
      <c r="ET82" s="18"/>
      <c r="EU82" s="18"/>
      <c r="EV82" s="18"/>
      <c r="EW82" s="18"/>
      <c r="EX82" s="18"/>
      <c r="EY82" s="18"/>
      <c r="EZ82" s="18"/>
      <c r="FA82" s="18"/>
      <c r="FB82" s="18"/>
      <c r="FC82" s="18"/>
      <c r="FD82" s="18"/>
      <c r="FE82" s="18"/>
      <c r="FF82" s="18"/>
      <c r="FG82" s="18"/>
      <c r="FH82" s="18"/>
      <c r="FI82" s="18"/>
      <c r="FJ82" s="18"/>
      <c r="FK82" s="18"/>
      <c r="FL82" s="18"/>
      <c r="FM82" s="18"/>
      <c r="FN82" s="18"/>
      <c r="FO82" s="18"/>
      <c r="FP82" s="18"/>
      <c r="FQ82" s="18"/>
      <c r="FR82" s="18"/>
      <c r="FS82" s="18"/>
      <c r="FT82" s="18"/>
      <c r="FU82" s="18"/>
      <c r="FV82" s="18"/>
      <c r="FW82" s="18"/>
      <c r="FX82" s="18"/>
      <c r="FY82" s="18"/>
      <c r="FZ82" s="18"/>
      <c r="GA82" s="18"/>
      <c r="GB82" s="18"/>
      <c r="GC82" s="18"/>
      <c r="GD82" s="18"/>
      <c r="GE82" s="18"/>
      <c r="GF82" s="18"/>
      <c r="GG82" s="18"/>
      <c r="GH82" s="18"/>
      <c r="GI82" s="18"/>
      <c r="GJ82" s="18"/>
      <c r="GK82" s="18"/>
      <c r="GL82" s="18"/>
      <c r="GM82" s="18"/>
      <c r="GN82" s="18"/>
      <c r="GO82" s="18"/>
      <c r="GP82" s="18"/>
      <c r="GQ82" s="18"/>
      <c r="GR82" s="18"/>
      <c r="GS82" s="18"/>
      <c r="GT82" s="18"/>
      <c r="GU82" s="18"/>
      <c r="GV82" s="18"/>
      <c r="GW82" s="18"/>
      <c r="GX82" s="18"/>
      <c r="GY82" s="18"/>
      <c r="GZ82" s="18"/>
      <c r="HA82" s="18"/>
    </row>
    <row r="83" spans="1:209">
      <c r="A83" s="18" t="s">
        <v>8670</v>
      </c>
      <c r="B83" s="18" t="s">
        <v>8670</v>
      </c>
      <c r="C83" s="18" t="s">
        <v>8671</v>
      </c>
      <c r="D83" s="18" t="s">
        <v>8672</v>
      </c>
      <c r="E83" s="18" t="s">
        <v>8673</v>
      </c>
      <c r="F83" s="18" t="s">
        <v>8674</v>
      </c>
      <c r="G83" s="18" t="s">
        <v>7031</v>
      </c>
      <c r="H83" s="18" t="s">
        <v>8672</v>
      </c>
      <c r="I83" s="18" t="s">
        <v>8675</v>
      </c>
      <c r="J83" s="18" t="s">
        <v>8676</v>
      </c>
      <c r="K83" s="18" t="s">
        <v>8677</v>
      </c>
      <c r="L83" s="18" t="s">
        <v>8673</v>
      </c>
      <c r="M83" s="18" t="s">
        <v>8671</v>
      </c>
      <c r="N83" s="18" t="s">
        <v>8678</v>
      </c>
      <c r="O83" s="18" t="s">
        <v>8679</v>
      </c>
      <c r="P83" s="18" t="s">
        <v>8680</v>
      </c>
      <c r="Q83" s="18" t="s">
        <v>8681</v>
      </c>
      <c r="R83" s="18" t="s">
        <v>7040</v>
      </c>
      <c r="S83" s="18" t="s">
        <v>8682</v>
      </c>
      <c r="T83" s="18" t="s">
        <v>8683</v>
      </c>
      <c r="U83" s="18" t="s">
        <v>8684</v>
      </c>
      <c r="V83" s="18" t="s">
        <v>8685</v>
      </c>
      <c r="W83" s="18" t="s">
        <v>8686</v>
      </c>
      <c r="X83" s="39" t="s">
        <v>8687</v>
      </c>
      <c r="Y83" s="18" t="s">
        <v>8688</v>
      </c>
      <c r="Z83" s="18" t="s">
        <v>8689</v>
      </c>
      <c r="AA83" s="18" t="s">
        <v>8690</v>
      </c>
      <c r="AB83" s="18" t="s">
        <v>8691</v>
      </c>
      <c r="AC83" s="18" t="s">
        <v>7028</v>
      </c>
      <c r="AD83" s="18" t="s">
        <v>8692</v>
      </c>
      <c r="AE83" s="18" t="s">
        <v>8693</v>
      </c>
      <c r="AF83" s="18" t="s">
        <v>8694</v>
      </c>
      <c r="AG83" s="18" t="s">
        <v>8695</v>
      </c>
      <c r="AH83" s="18" t="s">
        <v>8696</v>
      </c>
      <c r="AI83" s="18" t="s">
        <v>8697</v>
      </c>
      <c r="AJ83" s="18" t="s">
        <v>8698</v>
      </c>
      <c r="AK83" s="18" t="s">
        <v>8698</v>
      </c>
      <c r="AL83" s="18" t="s">
        <v>8699</v>
      </c>
      <c r="AM83" s="18" t="s">
        <v>8700</v>
      </c>
      <c r="AN83" s="18" t="s">
        <v>8701</v>
      </c>
      <c r="AO83" s="18" t="s">
        <v>8702</v>
      </c>
      <c r="AP83" s="18" t="s">
        <v>8681</v>
      </c>
      <c r="AQ83" s="18" t="s">
        <v>8703</v>
      </c>
      <c r="AR83" s="18" t="s">
        <v>8704</v>
      </c>
      <c r="AS83" s="18" t="s">
        <v>8705</v>
      </c>
      <c r="AT83" s="18" t="s">
        <v>8706</v>
      </c>
      <c r="AU83" s="18" t="s">
        <v>8707</v>
      </c>
      <c r="AV83" s="18" t="s">
        <v>8708</v>
      </c>
      <c r="AW83" s="18" t="s">
        <v>8709</v>
      </c>
      <c r="AX83" s="18" t="s">
        <v>8710</v>
      </c>
      <c r="AY83" s="18" t="s">
        <v>8711</v>
      </c>
      <c r="AZ83" s="18" t="s">
        <v>8712</v>
      </c>
      <c r="BA83" s="18" t="s">
        <v>8713</v>
      </c>
      <c r="BB83" s="18" t="s">
        <v>8714</v>
      </c>
      <c r="BC83" s="18" t="s">
        <v>8715</v>
      </c>
      <c r="BD83" s="18" t="s">
        <v>8716</v>
      </c>
      <c r="BE83" s="18" t="s">
        <v>8717</v>
      </c>
      <c r="BF83" s="18" t="s">
        <v>8718</v>
      </c>
      <c r="BG83" s="18" t="s">
        <v>8719</v>
      </c>
      <c r="BH83" s="18" t="s">
        <v>8720</v>
      </c>
      <c r="BI83" s="18" t="s">
        <v>8705</v>
      </c>
      <c r="BJ83" s="18" t="s">
        <v>8698</v>
      </c>
      <c r="BK83" s="18" t="s">
        <v>8705</v>
      </c>
      <c r="BL83" s="18" t="s">
        <v>8721</v>
      </c>
      <c r="BM83" s="18" t="s">
        <v>8722</v>
      </c>
      <c r="BN83" s="18" t="s">
        <v>8723</v>
      </c>
      <c r="BO83" s="18" t="s">
        <v>8724</v>
      </c>
      <c r="BP83" s="18" t="s">
        <v>8670</v>
      </c>
      <c r="BQ83" s="18" t="s">
        <v>8725</v>
      </c>
      <c r="BR83" s="18" t="s">
        <v>8726</v>
      </c>
      <c r="BS83" s="18" t="s">
        <v>8727</v>
      </c>
      <c r="BT83" s="18" t="s">
        <v>8728</v>
      </c>
      <c r="BU83" s="18" t="s">
        <v>8729</v>
      </c>
      <c r="BV83" s="18" t="s">
        <v>8730</v>
      </c>
      <c r="BW83" s="18" t="s">
        <v>8731</v>
      </c>
      <c r="BX83" s="18" t="s">
        <v>8732</v>
      </c>
      <c r="BY83" s="18" t="s">
        <v>8733</v>
      </c>
      <c r="BZ83" s="18" t="s">
        <v>8734</v>
      </c>
      <c r="CA83" s="18"/>
      <c r="CB83" s="18"/>
      <c r="CC83" s="18"/>
      <c r="CD83" s="18"/>
      <c r="CE83" s="18"/>
      <c r="CF83" s="18"/>
      <c r="CG83" s="18"/>
      <c r="CH83" s="18"/>
      <c r="CI83" s="18"/>
      <c r="CJ83" s="18"/>
      <c r="CK83" s="18"/>
      <c r="CL83" s="18"/>
      <c r="CM83" s="18"/>
      <c r="CN83" s="18"/>
      <c r="CO83" s="18"/>
      <c r="CP83" s="18"/>
      <c r="CQ83" s="18"/>
      <c r="CR83" s="18"/>
      <c r="CS83" s="18"/>
      <c r="CT83" s="18"/>
      <c r="CU83" s="18"/>
      <c r="CV83" s="18"/>
      <c r="CW83" s="18"/>
      <c r="CX83" s="18"/>
      <c r="CY83" s="18"/>
      <c r="CZ83" s="18"/>
      <c r="DA83" s="18"/>
      <c r="DB83" s="18"/>
      <c r="DC83" s="18"/>
      <c r="DD83" s="18"/>
      <c r="DE83" s="18"/>
      <c r="DF83" s="18"/>
      <c r="DG83" s="18"/>
      <c r="DH83" s="18"/>
      <c r="DI83" s="18"/>
      <c r="DJ83" s="18"/>
      <c r="DK83" s="18"/>
      <c r="DL83" s="18"/>
      <c r="DM83" s="18"/>
      <c r="DN83" s="18"/>
      <c r="DO83" s="18"/>
      <c r="DP83" s="18"/>
      <c r="DQ83" s="18"/>
      <c r="DR83" s="18"/>
      <c r="DS83" s="18"/>
      <c r="DT83" s="18"/>
      <c r="DU83" s="18"/>
      <c r="DV83" s="18"/>
      <c r="DW83" s="18"/>
      <c r="DX83" s="18"/>
      <c r="DY83" s="18"/>
      <c r="DZ83" s="18"/>
      <c r="EA83" s="18"/>
      <c r="EB83" s="18"/>
      <c r="EC83" s="18"/>
      <c r="ED83" s="18"/>
      <c r="EE83" s="18"/>
      <c r="EF83" s="18"/>
      <c r="EG83" s="18"/>
      <c r="EH83" s="18"/>
      <c r="EI83" s="18"/>
      <c r="EJ83" s="18"/>
      <c r="EK83" s="18"/>
      <c r="EL83" s="18"/>
      <c r="EM83" s="18"/>
      <c r="EN83" s="18"/>
      <c r="EO83" s="18"/>
      <c r="EP83" s="18"/>
      <c r="EQ83" s="18"/>
      <c r="ER83" s="18"/>
      <c r="ES83" s="18"/>
      <c r="ET83" s="18"/>
      <c r="EU83" s="18"/>
      <c r="EV83" s="18"/>
      <c r="EW83" s="18"/>
      <c r="EX83" s="18"/>
      <c r="EY83" s="18"/>
      <c r="EZ83" s="18"/>
      <c r="FA83" s="18"/>
      <c r="FB83" s="18"/>
      <c r="FC83" s="18"/>
      <c r="FD83" s="18"/>
      <c r="FE83" s="18"/>
      <c r="FF83" s="18"/>
      <c r="FG83" s="18"/>
      <c r="FH83" s="18"/>
      <c r="FI83" s="18"/>
      <c r="FJ83" s="18"/>
      <c r="FK83" s="18"/>
      <c r="FL83" s="18"/>
      <c r="FM83" s="18"/>
      <c r="FN83" s="18"/>
      <c r="FO83" s="18"/>
      <c r="FP83" s="18"/>
      <c r="FQ83" s="18"/>
      <c r="FR83" s="18"/>
      <c r="FS83" s="18"/>
      <c r="FT83" s="18"/>
      <c r="FU83" s="18"/>
      <c r="FV83" s="18"/>
      <c r="FW83" s="18"/>
      <c r="FX83" s="18"/>
      <c r="FY83" s="18"/>
      <c r="FZ83" s="18"/>
      <c r="GA83" s="18"/>
      <c r="GB83" s="18"/>
      <c r="GC83" s="18"/>
      <c r="GD83" s="18"/>
      <c r="GE83" s="18"/>
      <c r="GF83" s="18"/>
      <c r="GG83" s="18"/>
      <c r="GH83" s="18"/>
      <c r="GI83" s="18"/>
      <c r="GJ83" s="18"/>
      <c r="GK83" s="18"/>
      <c r="GL83" s="18"/>
      <c r="GM83" s="18"/>
      <c r="GN83" s="18"/>
      <c r="GO83" s="18"/>
      <c r="GP83" s="18"/>
      <c r="GQ83" s="18"/>
      <c r="GR83" s="18"/>
      <c r="GS83" s="18"/>
      <c r="GT83" s="18"/>
      <c r="GU83" s="18"/>
      <c r="GV83" s="18"/>
      <c r="GW83" s="18"/>
      <c r="GX83" s="18"/>
      <c r="GY83" s="18"/>
      <c r="GZ83" s="18"/>
      <c r="HA83" s="18"/>
    </row>
    <row r="84" spans="1:209">
      <c r="A84" s="18" t="s">
        <v>8735</v>
      </c>
      <c r="B84" s="18" t="s">
        <v>8735</v>
      </c>
      <c r="C84" s="18" t="s">
        <v>8735</v>
      </c>
      <c r="D84" s="18" t="s">
        <v>8736</v>
      </c>
      <c r="E84" s="18" t="s">
        <v>8737</v>
      </c>
      <c r="F84" s="18" t="s">
        <v>8738</v>
      </c>
      <c r="G84" s="18" t="s">
        <v>8739</v>
      </c>
      <c r="H84" s="18" t="s">
        <v>8736</v>
      </c>
      <c r="I84" s="18" t="s">
        <v>8740</v>
      </c>
      <c r="J84" s="18" t="s">
        <v>8741</v>
      </c>
      <c r="K84" s="18" t="s">
        <v>8742</v>
      </c>
      <c r="L84" s="18" t="s">
        <v>8737</v>
      </c>
      <c r="M84" s="18" t="s">
        <v>8743</v>
      </c>
      <c r="N84" s="18" t="s">
        <v>8744</v>
      </c>
      <c r="O84" s="18" t="s">
        <v>8745</v>
      </c>
      <c r="P84" s="18" t="s">
        <v>8746</v>
      </c>
      <c r="Q84" s="18" t="s">
        <v>8742</v>
      </c>
      <c r="R84" s="18" t="s">
        <v>8747</v>
      </c>
      <c r="S84" s="18" t="s">
        <v>8748</v>
      </c>
      <c r="T84" s="18" t="s">
        <v>8749</v>
      </c>
      <c r="U84" s="18" t="s">
        <v>8750</v>
      </c>
      <c r="V84" s="18" t="s">
        <v>8751</v>
      </c>
      <c r="W84" s="18" t="s">
        <v>8752</v>
      </c>
      <c r="X84" s="39" t="s">
        <v>8753</v>
      </c>
      <c r="Y84" s="18" t="s">
        <v>8754</v>
      </c>
      <c r="Z84" s="18" t="s">
        <v>8755</v>
      </c>
      <c r="AA84" s="18" t="s">
        <v>8756</v>
      </c>
      <c r="AB84" s="18" t="s">
        <v>8757</v>
      </c>
      <c r="AC84" s="18" t="s">
        <v>8758</v>
      </c>
      <c r="AD84" s="18" t="s">
        <v>8742</v>
      </c>
      <c r="AE84" s="18" t="s">
        <v>8759</v>
      </c>
      <c r="AF84" s="18" t="s">
        <v>8760</v>
      </c>
      <c r="AG84" s="18" t="s">
        <v>8761</v>
      </c>
      <c r="AH84" s="18" t="s">
        <v>8762</v>
      </c>
      <c r="AI84" s="18" t="s">
        <v>8763</v>
      </c>
      <c r="AJ84" s="18" t="s">
        <v>8744</v>
      </c>
      <c r="AK84" s="18" t="s">
        <v>8744</v>
      </c>
      <c r="AL84" s="18" t="s">
        <v>8764</v>
      </c>
      <c r="AM84" s="18" t="s">
        <v>8765</v>
      </c>
      <c r="AN84" s="18" t="s">
        <v>8766</v>
      </c>
      <c r="AO84" s="18" t="s">
        <v>8767</v>
      </c>
      <c r="AP84" s="18" t="s">
        <v>8742</v>
      </c>
      <c r="AQ84" s="18" t="s">
        <v>8768</v>
      </c>
      <c r="AR84" s="18" t="s">
        <v>8769</v>
      </c>
      <c r="AS84" s="18" t="s">
        <v>8770</v>
      </c>
      <c r="AT84" s="18" t="s">
        <v>8771</v>
      </c>
      <c r="AU84" s="18" t="s">
        <v>8772</v>
      </c>
      <c r="AV84" s="18" t="s">
        <v>8773</v>
      </c>
      <c r="AW84" s="18" t="s">
        <v>8774</v>
      </c>
      <c r="AX84" s="18" t="s">
        <v>8775</v>
      </c>
      <c r="AY84" s="18" t="s">
        <v>8776</v>
      </c>
      <c r="AZ84" s="18" t="s">
        <v>8777</v>
      </c>
      <c r="BA84" s="18" t="s">
        <v>8778</v>
      </c>
      <c r="BB84" s="18" t="s">
        <v>8779</v>
      </c>
      <c r="BC84" s="18" t="s">
        <v>8780</v>
      </c>
      <c r="BD84" s="18" t="s">
        <v>8781</v>
      </c>
      <c r="BE84" s="18" t="s">
        <v>8782</v>
      </c>
      <c r="BF84" s="18" t="s">
        <v>8783</v>
      </c>
      <c r="BG84" s="18" t="s">
        <v>8784</v>
      </c>
      <c r="BH84" s="18" t="s">
        <v>8785</v>
      </c>
      <c r="BI84" s="18" t="s">
        <v>8770</v>
      </c>
      <c r="BJ84" s="18" t="s">
        <v>8744</v>
      </c>
      <c r="BK84" s="18" t="s">
        <v>8770</v>
      </c>
      <c r="BL84" s="18" t="s">
        <v>8786</v>
      </c>
      <c r="BM84" s="18" t="s">
        <v>8787</v>
      </c>
      <c r="BN84" s="18" t="s">
        <v>8788</v>
      </c>
      <c r="BO84" s="18" t="s">
        <v>8789</v>
      </c>
      <c r="BP84" s="18" t="s">
        <v>8735</v>
      </c>
      <c r="BQ84" s="18" t="s">
        <v>8790</v>
      </c>
      <c r="BR84" s="18" t="s">
        <v>8773</v>
      </c>
      <c r="BS84" s="18" t="s">
        <v>8791</v>
      </c>
      <c r="BT84" s="18" t="s">
        <v>8792</v>
      </c>
      <c r="BU84" s="18" t="s">
        <v>8793</v>
      </c>
      <c r="BV84" s="18" t="s">
        <v>8794</v>
      </c>
      <c r="BW84" s="18" t="s">
        <v>8795</v>
      </c>
      <c r="BX84" s="18" t="s">
        <v>8796</v>
      </c>
      <c r="BY84" s="18" t="s">
        <v>8797</v>
      </c>
      <c r="BZ84" s="18" t="s">
        <v>8798</v>
      </c>
      <c r="CA84" s="18"/>
      <c r="CB84" s="18"/>
      <c r="CC84" s="18"/>
      <c r="CD84" s="18"/>
      <c r="CE84" s="18"/>
      <c r="CF84" s="18"/>
      <c r="CG84" s="18"/>
      <c r="CH84" s="18"/>
      <c r="CI84" s="18"/>
      <c r="CJ84" s="18"/>
      <c r="CK84" s="18"/>
      <c r="CL84" s="18"/>
      <c r="CM84" s="18"/>
      <c r="CN84" s="18"/>
      <c r="CO84" s="18"/>
      <c r="CP84" s="18"/>
      <c r="CQ84" s="18"/>
      <c r="CR84" s="18"/>
      <c r="CS84" s="18"/>
      <c r="CT84" s="18"/>
      <c r="CU84" s="18"/>
      <c r="CV84" s="18"/>
      <c r="CW84" s="18"/>
      <c r="CX84" s="18"/>
      <c r="CY84" s="18"/>
      <c r="CZ84" s="18"/>
      <c r="DA84" s="18"/>
      <c r="DB84" s="18"/>
      <c r="DC84" s="18"/>
      <c r="DD84" s="18"/>
      <c r="DE84" s="18"/>
      <c r="DF84" s="18"/>
      <c r="DG84" s="18"/>
      <c r="DH84" s="18"/>
      <c r="DI84" s="18"/>
      <c r="DJ84" s="18"/>
      <c r="DK84" s="18"/>
      <c r="DL84" s="18"/>
      <c r="DM84" s="18"/>
      <c r="DN84" s="18"/>
      <c r="DO84" s="18"/>
      <c r="DP84" s="18"/>
      <c r="DQ84" s="18"/>
      <c r="DR84" s="18"/>
      <c r="DS84" s="18"/>
      <c r="DT84" s="18"/>
      <c r="DU84" s="18"/>
      <c r="DV84" s="18"/>
      <c r="DW84" s="18"/>
      <c r="DX84" s="18"/>
      <c r="DY84" s="18"/>
      <c r="DZ84" s="18"/>
      <c r="EA84" s="18"/>
      <c r="EB84" s="18"/>
      <c r="EC84" s="18"/>
      <c r="ED84" s="18"/>
      <c r="EE84" s="18"/>
      <c r="EF84" s="18"/>
      <c r="EG84" s="18"/>
      <c r="EH84" s="18"/>
      <c r="EI84" s="18"/>
      <c r="EJ84" s="18"/>
      <c r="EK84" s="18"/>
      <c r="EL84" s="18"/>
      <c r="EM84" s="18"/>
      <c r="EN84" s="18"/>
      <c r="EO84" s="18"/>
      <c r="EP84" s="18"/>
      <c r="EQ84" s="18"/>
      <c r="ER84" s="18"/>
      <c r="ES84" s="18"/>
      <c r="ET84" s="18"/>
      <c r="EU84" s="18"/>
      <c r="EV84" s="18"/>
      <c r="EW84" s="18"/>
      <c r="EX84" s="18"/>
      <c r="EY84" s="18"/>
      <c r="EZ84" s="18"/>
      <c r="FA84" s="18"/>
      <c r="FB84" s="18"/>
      <c r="FC84" s="18"/>
      <c r="FD84" s="18"/>
      <c r="FE84" s="18"/>
      <c r="FF84" s="18"/>
      <c r="FG84" s="18"/>
      <c r="FH84" s="18"/>
      <c r="FI84" s="18"/>
      <c r="FJ84" s="18"/>
      <c r="FK84" s="18"/>
      <c r="FL84" s="18"/>
      <c r="FM84" s="18"/>
      <c r="FN84" s="18"/>
      <c r="FO84" s="18"/>
      <c r="FP84" s="18"/>
      <c r="FQ84" s="18"/>
      <c r="FR84" s="18"/>
      <c r="FS84" s="18"/>
      <c r="FT84" s="18"/>
      <c r="FU84" s="18"/>
      <c r="FV84" s="18"/>
      <c r="FW84" s="18"/>
      <c r="FX84" s="18"/>
      <c r="FY84" s="18"/>
      <c r="FZ84" s="18"/>
      <c r="GA84" s="18"/>
      <c r="GB84" s="18"/>
      <c r="GC84" s="18"/>
      <c r="GD84" s="18"/>
      <c r="GE84" s="18"/>
      <c r="GF84" s="18"/>
      <c r="GG84" s="18"/>
      <c r="GH84" s="18"/>
      <c r="GI84" s="18"/>
      <c r="GJ84" s="18"/>
      <c r="GK84" s="18"/>
      <c r="GL84" s="18"/>
      <c r="GM84" s="18"/>
      <c r="GN84" s="18"/>
      <c r="GO84" s="18"/>
      <c r="GP84" s="18"/>
      <c r="GQ84" s="18"/>
      <c r="GR84" s="18"/>
      <c r="GS84" s="18"/>
      <c r="GT84" s="18"/>
      <c r="GU84" s="18"/>
      <c r="GV84" s="18"/>
      <c r="GW84" s="18"/>
      <c r="GX84" s="18"/>
      <c r="GY84" s="18"/>
      <c r="GZ84" s="18"/>
      <c r="HA84" s="18"/>
    </row>
    <row r="85" spans="1:209">
      <c r="A85" s="18" t="s">
        <v>8799</v>
      </c>
      <c r="B85" s="18" t="s">
        <v>8799</v>
      </c>
      <c r="C85" s="18" t="s">
        <v>8799</v>
      </c>
      <c r="D85" s="18" t="s">
        <v>8800</v>
      </c>
      <c r="E85" s="18" t="s">
        <v>8801</v>
      </c>
      <c r="F85" s="18" t="s">
        <v>8802</v>
      </c>
      <c r="G85" s="18" t="s">
        <v>8803</v>
      </c>
      <c r="H85" s="18" t="s">
        <v>8800</v>
      </c>
      <c r="I85" s="18" t="s">
        <v>8804</v>
      </c>
      <c r="J85" s="18" t="s">
        <v>8805</v>
      </c>
      <c r="K85" s="18" t="s">
        <v>8806</v>
      </c>
      <c r="L85" s="18" t="s">
        <v>8807</v>
      </c>
      <c r="M85" s="18" t="s">
        <v>8808</v>
      </c>
      <c r="N85" s="18" t="s">
        <v>8809</v>
      </c>
      <c r="O85" s="18" t="s">
        <v>8810</v>
      </c>
      <c r="P85" s="18" t="s">
        <v>8811</v>
      </c>
      <c r="Q85" s="18" t="s">
        <v>8812</v>
      </c>
      <c r="R85" s="18" t="s">
        <v>8813</v>
      </c>
      <c r="S85" s="18" t="s">
        <v>8814</v>
      </c>
      <c r="T85" s="18" t="s">
        <v>8815</v>
      </c>
      <c r="U85" s="18" t="s">
        <v>8816</v>
      </c>
      <c r="V85" s="18" t="s">
        <v>8817</v>
      </c>
      <c r="W85" s="18" t="s">
        <v>8818</v>
      </c>
      <c r="X85" s="39" t="s">
        <v>8819</v>
      </c>
      <c r="Y85" s="18" t="s">
        <v>8820</v>
      </c>
      <c r="Z85" s="18" t="s">
        <v>8821</v>
      </c>
      <c r="AA85" s="18" t="s">
        <v>8813</v>
      </c>
      <c r="AB85" s="18" t="s">
        <v>8822</v>
      </c>
      <c r="AC85" s="18" t="s">
        <v>8800</v>
      </c>
      <c r="AD85" s="18" t="s">
        <v>8823</v>
      </c>
      <c r="AE85" s="18" t="s">
        <v>8824</v>
      </c>
      <c r="AF85" s="18" t="s">
        <v>8825</v>
      </c>
      <c r="AG85" s="18" t="s">
        <v>8826</v>
      </c>
      <c r="AH85" s="18" t="s">
        <v>8827</v>
      </c>
      <c r="AI85" s="18" t="s">
        <v>8828</v>
      </c>
      <c r="AJ85" s="18" t="s">
        <v>8806</v>
      </c>
      <c r="AK85" s="18" t="s">
        <v>8806</v>
      </c>
      <c r="AL85" s="18" t="s">
        <v>8829</v>
      </c>
      <c r="AM85" s="18" t="s">
        <v>8830</v>
      </c>
      <c r="AN85" s="18" t="s">
        <v>8831</v>
      </c>
      <c r="AO85" s="18" t="s">
        <v>8832</v>
      </c>
      <c r="AP85" s="18" t="s">
        <v>8812</v>
      </c>
      <c r="AQ85" s="18" t="s">
        <v>8833</v>
      </c>
      <c r="AR85" s="18" t="s">
        <v>8834</v>
      </c>
      <c r="AS85" s="18" t="s">
        <v>8800</v>
      </c>
      <c r="AT85" s="18" t="s">
        <v>8835</v>
      </c>
      <c r="AU85" s="18" t="s">
        <v>8836</v>
      </c>
      <c r="AV85" s="18" t="s">
        <v>8837</v>
      </c>
      <c r="AW85" s="18" t="s">
        <v>8838</v>
      </c>
      <c r="AX85" s="18" t="s">
        <v>8839</v>
      </c>
      <c r="AY85" s="18" t="s">
        <v>8840</v>
      </c>
      <c r="AZ85" s="18" t="s">
        <v>8841</v>
      </c>
      <c r="BA85" s="18" t="s">
        <v>8842</v>
      </c>
      <c r="BB85" s="18" t="s">
        <v>8843</v>
      </c>
      <c r="BC85" s="18" t="s">
        <v>8844</v>
      </c>
      <c r="BD85" s="18" t="s">
        <v>8845</v>
      </c>
      <c r="BE85" s="18" t="s">
        <v>8846</v>
      </c>
      <c r="BF85" s="18" t="s">
        <v>8847</v>
      </c>
      <c r="BG85" s="18" t="s">
        <v>8848</v>
      </c>
      <c r="BH85" s="18" t="s">
        <v>8849</v>
      </c>
      <c r="BI85" s="18" t="s">
        <v>8800</v>
      </c>
      <c r="BJ85" s="18" t="s">
        <v>8806</v>
      </c>
      <c r="BK85" s="18" t="s">
        <v>8800</v>
      </c>
      <c r="BL85" s="18" t="s">
        <v>8802</v>
      </c>
      <c r="BM85" s="18" t="s">
        <v>8850</v>
      </c>
      <c r="BN85" s="18" t="s">
        <v>8851</v>
      </c>
      <c r="BO85" s="18" t="s">
        <v>8852</v>
      </c>
      <c r="BP85" s="18" t="s">
        <v>8799</v>
      </c>
      <c r="BQ85" s="18" t="s">
        <v>8853</v>
      </c>
      <c r="BR85" s="18" t="s">
        <v>8854</v>
      </c>
      <c r="BS85" s="18" t="s">
        <v>8855</v>
      </c>
      <c r="BT85" s="18" t="s">
        <v>8856</v>
      </c>
      <c r="BU85" s="18" t="s">
        <v>8857</v>
      </c>
      <c r="BV85" s="18" t="s">
        <v>8858</v>
      </c>
      <c r="BW85" s="18" t="s">
        <v>8859</v>
      </c>
      <c r="BX85" s="18" t="s">
        <v>8860</v>
      </c>
      <c r="BY85" s="18" t="s">
        <v>8861</v>
      </c>
      <c r="BZ85" s="18" t="s">
        <v>8862</v>
      </c>
      <c r="CA85" s="18"/>
      <c r="CB85" s="18"/>
      <c r="CC85" s="18"/>
      <c r="CD85" s="18"/>
      <c r="CE85" s="18"/>
      <c r="CF85" s="18"/>
      <c r="CG85" s="18"/>
      <c r="CH85" s="18"/>
      <c r="CI85" s="18"/>
      <c r="CJ85" s="18"/>
      <c r="CK85" s="18"/>
      <c r="CL85" s="18"/>
      <c r="CM85" s="18"/>
      <c r="CN85" s="18"/>
      <c r="CO85" s="18"/>
      <c r="CP85" s="18"/>
      <c r="CQ85" s="18"/>
      <c r="CR85" s="18"/>
      <c r="CS85" s="18"/>
      <c r="CT85" s="18"/>
      <c r="CU85" s="18"/>
      <c r="CV85" s="18"/>
      <c r="CW85" s="18"/>
      <c r="CX85" s="18"/>
      <c r="CY85" s="18"/>
      <c r="CZ85" s="18"/>
      <c r="DA85" s="18"/>
      <c r="DB85" s="18"/>
      <c r="DC85" s="18"/>
      <c r="DD85" s="18"/>
      <c r="DE85" s="18"/>
      <c r="DF85" s="18"/>
      <c r="DG85" s="18"/>
      <c r="DH85" s="18"/>
      <c r="DI85" s="18"/>
      <c r="DJ85" s="18"/>
      <c r="DK85" s="18"/>
      <c r="DL85" s="18"/>
      <c r="DM85" s="18"/>
      <c r="DN85" s="18"/>
      <c r="DO85" s="18"/>
      <c r="DP85" s="18"/>
      <c r="DQ85" s="18"/>
      <c r="DR85" s="18"/>
      <c r="DS85" s="18"/>
      <c r="DT85" s="18"/>
      <c r="DU85" s="18"/>
      <c r="DV85" s="18"/>
      <c r="DW85" s="18"/>
      <c r="DX85" s="18"/>
      <c r="DY85" s="18"/>
      <c r="DZ85" s="18"/>
      <c r="EA85" s="18"/>
      <c r="EB85" s="18"/>
      <c r="EC85" s="18"/>
      <c r="ED85" s="18"/>
      <c r="EE85" s="18"/>
      <c r="EF85" s="18"/>
      <c r="EG85" s="18"/>
      <c r="EH85" s="18"/>
      <c r="EI85" s="18"/>
      <c r="EJ85" s="18"/>
      <c r="EK85" s="18"/>
      <c r="EL85" s="18"/>
      <c r="EM85" s="18"/>
      <c r="EN85" s="18"/>
      <c r="EO85" s="18"/>
      <c r="EP85" s="18"/>
      <c r="EQ85" s="18"/>
      <c r="ER85" s="18"/>
      <c r="ES85" s="18"/>
      <c r="ET85" s="18"/>
      <c r="EU85" s="18"/>
      <c r="EV85" s="18"/>
      <c r="EW85" s="18"/>
      <c r="EX85" s="18"/>
      <c r="EY85" s="18"/>
      <c r="EZ85" s="18"/>
      <c r="FA85" s="18"/>
      <c r="FB85" s="18"/>
      <c r="FC85" s="18"/>
      <c r="FD85" s="18"/>
      <c r="FE85" s="18"/>
      <c r="FF85" s="18"/>
      <c r="FG85" s="18"/>
      <c r="FH85" s="18"/>
      <c r="FI85" s="18"/>
      <c r="FJ85" s="18"/>
      <c r="FK85" s="18"/>
      <c r="FL85" s="18"/>
      <c r="FM85" s="18"/>
      <c r="FN85" s="18"/>
      <c r="FO85" s="18"/>
      <c r="FP85" s="18"/>
      <c r="FQ85" s="18"/>
      <c r="FR85" s="18"/>
      <c r="FS85" s="18"/>
      <c r="FT85" s="18"/>
      <c r="FU85" s="18"/>
      <c r="FV85" s="18"/>
      <c r="FW85" s="18"/>
      <c r="FX85" s="18"/>
      <c r="FY85" s="18"/>
      <c r="FZ85" s="18"/>
      <c r="GA85" s="18"/>
      <c r="GB85" s="18"/>
      <c r="GC85" s="18"/>
      <c r="GD85" s="18"/>
      <c r="GE85" s="18"/>
      <c r="GF85" s="18"/>
      <c r="GG85" s="18"/>
      <c r="GH85" s="18"/>
      <c r="GI85" s="18"/>
      <c r="GJ85" s="18"/>
      <c r="GK85" s="18"/>
      <c r="GL85" s="18"/>
      <c r="GM85" s="18"/>
      <c r="GN85" s="18"/>
      <c r="GO85" s="18"/>
      <c r="GP85" s="18"/>
      <c r="GQ85" s="18"/>
      <c r="GR85" s="18"/>
      <c r="GS85" s="18"/>
      <c r="GT85" s="18"/>
      <c r="GU85" s="18"/>
      <c r="GV85" s="18"/>
      <c r="GW85" s="18"/>
      <c r="GX85" s="18"/>
      <c r="GY85" s="18"/>
      <c r="GZ85" s="18"/>
      <c r="HA85" s="18"/>
    </row>
    <row r="86" spans="1:209">
      <c r="A86" s="18" t="s">
        <v>8863</v>
      </c>
      <c r="B86" s="18" t="s">
        <v>8863</v>
      </c>
      <c r="C86" s="18" t="s">
        <v>8863</v>
      </c>
      <c r="D86" s="18" t="s">
        <v>8864</v>
      </c>
      <c r="E86" s="18" t="s">
        <v>8865</v>
      </c>
      <c r="F86" s="18" t="s">
        <v>8866</v>
      </c>
      <c r="G86" s="18" t="s">
        <v>8867</v>
      </c>
      <c r="H86" s="18" t="s">
        <v>8864</v>
      </c>
      <c r="I86" s="18" t="s">
        <v>8868</v>
      </c>
      <c r="J86" s="18" t="s">
        <v>8869</v>
      </c>
      <c r="K86" s="18" t="s">
        <v>8870</v>
      </c>
      <c r="L86" s="18" t="s">
        <v>8865</v>
      </c>
      <c r="M86" s="18" t="s">
        <v>8871</v>
      </c>
      <c r="N86" s="18" t="s">
        <v>8872</v>
      </c>
      <c r="O86" s="18" t="s">
        <v>8873</v>
      </c>
      <c r="P86" s="18" t="s">
        <v>8874</v>
      </c>
      <c r="Q86" s="18" t="s">
        <v>8872</v>
      </c>
      <c r="R86" s="18" t="s">
        <v>8875</v>
      </c>
      <c r="S86" s="18" t="s">
        <v>8876</v>
      </c>
      <c r="T86" s="18" t="s">
        <v>8877</v>
      </c>
      <c r="U86" s="18" t="s">
        <v>8878</v>
      </c>
      <c r="V86" s="18" t="s">
        <v>8879</v>
      </c>
      <c r="W86" s="18" t="s">
        <v>8880</v>
      </c>
      <c r="X86" s="39" t="s">
        <v>8881</v>
      </c>
      <c r="Y86" s="18" t="s">
        <v>8882</v>
      </c>
      <c r="Z86" s="18" t="s">
        <v>8883</v>
      </c>
      <c r="AA86" s="18" t="s">
        <v>8884</v>
      </c>
      <c r="AB86" s="18" t="s">
        <v>8885</v>
      </c>
      <c r="AC86" s="18" t="s">
        <v>8886</v>
      </c>
      <c r="AD86" s="18" t="s">
        <v>8887</v>
      </c>
      <c r="AE86" s="18" t="s">
        <v>8870</v>
      </c>
      <c r="AF86" s="18" t="s">
        <v>8888</v>
      </c>
      <c r="AG86" s="18" t="s">
        <v>8889</v>
      </c>
      <c r="AH86" s="18" t="s">
        <v>8890</v>
      </c>
      <c r="AI86" s="18" t="s">
        <v>8891</v>
      </c>
      <c r="AJ86" s="18" t="s">
        <v>8870</v>
      </c>
      <c r="AK86" s="18" t="s">
        <v>8870</v>
      </c>
      <c r="AL86" s="18" t="s">
        <v>8892</v>
      </c>
      <c r="AM86" s="18" t="s">
        <v>8893</v>
      </c>
      <c r="AN86" s="18" t="s">
        <v>8894</v>
      </c>
      <c r="AO86" s="18" t="s">
        <v>8895</v>
      </c>
      <c r="AP86" s="18" t="s">
        <v>8896</v>
      </c>
      <c r="AQ86" s="18" t="s">
        <v>8897</v>
      </c>
      <c r="AR86" s="18" t="s">
        <v>8874</v>
      </c>
      <c r="AS86" s="18" t="s">
        <v>8898</v>
      </c>
      <c r="AT86" s="18" t="s">
        <v>8899</v>
      </c>
      <c r="AU86" s="18" t="s">
        <v>8900</v>
      </c>
      <c r="AV86" s="18" t="s">
        <v>8901</v>
      </c>
      <c r="AW86" s="18" t="s">
        <v>8902</v>
      </c>
      <c r="AX86" s="18" t="s">
        <v>8903</v>
      </c>
      <c r="AY86" s="18" t="s">
        <v>8904</v>
      </c>
      <c r="AZ86" s="18" t="s">
        <v>8905</v>
      </c>
      <c r="BA86" s="18" t="s">
        <v>8906</v>
      </c>
      <c r="BB86" s="18" t="s">
        <v>8907</v>
      </c>
      <c r="BC86" s="18" t="s">
        <v>8908</v>
      </c>
      <c r="BD86" s="18" t="s">
        <v>8909</v>
      </c>
      <c r="BE86" s="18" t="s">
        <v>8910</v>
      </c>
      <c r="BF86" s="18" t="s">
        <v>8911</v>
      </c>
      <c r="BG86" s="18" t="s">
        <v>8912</v>
      </c>
      <c r="BH86" s="18" t="s">
        <v>8913</v>
      </c>
      <c r="BI86" s="18" t="s">
        <v>8898</v>
      </c>
      <c r="BJ86" s="18" t="s">
        <v>8870</v>
      </c>
      <c r="BK86" s="18" t="s">
        <v>8898</v>
      </c>
      <c r="BL86" s="18" t="s">
        <v>8866</v>
      </c>
      <c r="BM86" s="18" t="s">
        <v>8914</v>
      </c>
      <c r="BN86" s="18" t="s">
        <v>8915</v>
      </c>
      <c r="BO86" s="18" t="s">
        <v>8916</v>
      </c>
      <c r="BP86" s="18" t="s">
        <v>8863</v>
      </c>
      <c r="BQ86" s="18" t="s">
        <v>8917</v>
      </c>
      <c r="BR86" s="18" t="s">
        <v>8918</v>
      </c>
      <c r="BS86" s="18" t="s">
        <v>8919</v>
      </c>
      <c r="BT86" s="18" t="s">
        <v>8920</v>
      </c>
      <c r="BU86" s="18" t="s">
        <v>8921</v>
      </c>
      <c r="BV86" s="18" t="s">
        <v>6213</v>
      </c>
      <c r="BW86" s="18" t="s">
        <v>8922</v>
      </c>
      <c r="BX86" s="18" t="s">
        <v>8923</v>
      </c>
      <c r="BY86" s="18" t="s">
        <v>8924</v>
      </c>
      <c r="BZ86" s="18" t="s">
        <v>8925</v>
      </c>
      <c r="CA86" s="18"/>
      <c r="CB86" s="18"/>
      <c r="CC86" s="18"/>
      <c r="CD86" s="18"/>
      <c r="CE86" s="18"/>
      <c r="CF86" s="18"/>
      <c r="CG86" s="18"/>
      <c r="CH86" s="18"/>
      <c r="CI86" s="18"/>
      <c r="CJ86" s="18"/>
      <c r="CK86" s="18"/>
      <c r="CL86" s="18"/>
      <c r="CM86" s="18"/>
      <c r="CN86" s="18"/>
      <c r="CO86" s="18"/>
      <c r="CP86" s="18"/>
      <c r="CQ86" s="18"/>
      <c r="CR86" s="18"/>
      <c r="CS86" s="18"/>
      <c r="CT86" s="18"/>
      <c r="CU86" s="18"/>
      <c r="CV86" s="18"/>
      <c r="CW86" s="18"/>
      <c r="CX86" s="18"/>
      <c r="CY86" s="18"/>
      <c r="CZ86" s="18"/>
      <c r="DA86" s="18"/>
      <c r="DB86" s="18"/>
      <c r="DC86" s="18"/>
      <c r="DD86" s="18"/>
      <c r="DE86" s="18"/>
      <c r="DF86" s="18"/>
      <c r="DG86" s="18"/>
      <c r="DH86" s="18"/>
      <c r="DI86" s="18"/>
      <c r="DJ86" s="18"/>
      <c r="DK86" s="18"/>
      <c r="DL86" s="18"/>
      <c r="DM86" s="18"/>
      <c r="DN86" s="18"/>
      <c r="DO86" s="18"/>
      <c r="DP86" s="18"/>
      <c r="DQ86" s="18"/>
      <c r="DR86" s="18"/>
      <c r="DS86" s="18"/>
      <c r="DT86" s="18"/>
      <c r="DU86" s="18"/>
      <c r="DV86" s="18"/>
      <c r="DW86" s="18"/>
      <c r="DX86" s="18"/>
      <c r="DY86" s="18"/>
      <c r="DZ86" s="18"/>
      <c r="EA86" s="18"/>
      <c r="EB86" s="18"/>
      <c r="EC86" s="18"/>
      <c r="ED86" s="18"/>
      <c r="EE86" s="18"/>
      <c r="EF86" s="18"/>
      <c r="EG86" s="18"/>
      <c r="EH86" s="18"/>
      <c r="EI86" s="18"/>
      <c r="EJ86" s="18"/>
      <c r="EK86" s="18"/>
      <c r="EL86" s="18"/>
      <c r="EM86" s="18"/>
      <c r="EN86" s="18"/>
      <c r="EO86" s="18"/>
      <c r="EP86" s="18"/>
      <c r="EQ86" s="18"/>
      <c r="ER86" s="18"/>
      <c r="ES86" s="18"/>
      <c r="ET86" s="18"/>
      <c r="EU86" s="18"/>
      <c r="EV86" s="18"/>
      <c r="EW86" s="18"/>
      <c r="EX86" s="18"/>
      <c r="EY86" s="18"/>
      <c r="EZ86" s="18"/>
      <c r="FA86" s="18"/>
      <c r="FB86" s="18"/>
      <c r="FC86" s="18"/>
      <c r="FD86" s="18"/>
      <c r="FE86" s="18"/>
      <c r="FF86" s="18"/>
      <c r="FG86" s="18"/>
      <c r="FH86" s="18"/>
      <c r="FI86" s="18"/>
      <c r="FJ86" s="18"/>
      <c r="FK86" s="18"/>
      <c r="FL86" s="18"/>
      <c r="FM86" s="18"/>
      <c r="FN86" s="18"/>
      <c r="FO86" s="18"/>
      <c r="FP86" s="18"/>
      <c r="FQ86" s="18"/>
      <c r="FR86" s="18"/>
      <c r="FS86" s="18"/>
      <c r="FT86" s="18"/>
      <c r="FU86" s="18"/>
      <c r="FV86" s="18"/>
      <c r="FW86" s="18"/>
      <c r="FX86" s="18"/>
      <c r="FY86" s="18"/>
      <c r="FZ86" s="18"/>
      <c r="GA86" s="18"/>
      <c r="GB86" s="18"/>
      <c r="GC86" s="18"/>
      <c r="GD86" s="18"/>
      <c r="GE86" s="18"/>
      <c r="GF86" s="18"/>
      <c r="GG86" s="18"/>
      <c r="GH86" s="18"/>
      <c r="GI86" s="18"/>
      <c r="GJ86" s="18"/>
      <c r="GK86" s="18"/>
      <c r="GL86" s="18"/>
      <c r="GM86" s="18"/>
      <c r="GN86" s="18"/>
      <c r="GO86" s="18"/>
      <c r="GP86" s="18"/>
      <c r="GQ86" s="18"/>
      <c r="GR86" s="18"/>
      <c r="GS86" s="18"/>
      <c r="GT86" s="18"/>
      <c r="GU86" s="18"/>
      <c r="GV86" s="18"/>
      <c r="GW86" s="18"/>
      <c r="GX86" s="18"/>
      <c r="GY86" s="18"/>
      <c r="GZ86" s="18"/>
      <c r="HA86" s="18"/>
    </row>
    <row r="87" spans="1:209">
      <c r="A87" s="18" t="s">
        <v>8926</v>
      </c>
      <c r="B87" s="18" t="s">
        <v>8926</v>
      </c>
      <c r="C87" s="18" t="s">
        <v>8926</v>
      </c>
      <c r="D87" s="18" t="s">
        <v>8927</v>
      </c>
      <c r="E87" s="18" t="s">
        <v>8928</v>
      </c>
      <c r="F87" s="18" t="s">
        <v>8929</v>
      </c>
      <c r="G87" s="18" t="s">
        <v>8930</v>
      </c>
      <c r="H87" s="18" t="s">
        <v>8927</v>
      </c>
      <c r="I87" s="18" t="s">
        <v>8931</v>
      </c>
      <c r="J87" s="18" t="s">
        <v>8932</v>
      </c>
      <c r="K87" s="18" t="s">
        <v>8933</v>
      </c>
      <c r="L87" s="18" t="s">
        <v>8934</v>
      </c>
      <c r="M87" s="18" t="s">
        <v>8935</v>
      </c>
      <c r="N87" s="18" t="s">
        <v>8933</v>
      </c>
      <c r="O87" s="18" t="s">
        <v>8936</v>
      </c>
      <c r="P87" s="18" t="s">
        <v>8937</v>
      </c>
      <c r="Q87" s="18" t="s">
        <v>8938</v>
      </c>
      <c r="R87" s="18" t="s">
        <v>8939</v>
      </c>
      <c r="S87" s="18" t="s">
        <v>8940</v>
      </c>
      <c r="T87" s="18" t="s">
        <v>8941</v>
      </c>
      <c r="U87" s="18" t="s">
        <v>8942</v>
      </c>
      <c r="V87" s="18" t="s">
        <v>8943</v>
      </c>
      <c r="W87" s="18" t="s">
        <v>8944</v>
      </c>
      <c r="X87" s="39" t="s">
        <v>8945</v>
      </c>
      <c r="Y87" s="18" t="s">
        <v>8946</v>
      </c>
      <c r="Z87" s="18" t="s">
        <v>8947</v>
      </c>
      <c r="AA87" s="18" t="s">
        <v>8948</v>
      </c>
      <c r="AB87" s="18" t="s">
        <v>8949</v>
      </c>
      <c r="AC87" s="18" t="s">
        <v>8950</v>
      </c>
      <c r="AD87" s="18" t="s">
        <v>8951</v>
      </c>
      <c r="AE87" s="18" t="s">
        <v>8933</v>
      </c>
      <c r="AF87" s="18" t="s">
        <v>8952</v>
      </c>
      <c r="AG87" s="18" t="s">
        <v>8953</v>
      </c>
      <c r="AH87" s="18" t="s">
        <v>8954</v>
      </c>
      <c r="AI87" s="18" t="s">
        <v>8955</v>
      </c>
      <c r="AJ87" s="18" t="s">
        <v>8933</v>
      </c>
      <c r="AK87" s="18" t="s">
        <v>8933</v>
      </c>
      <c r="AL87" s="18" t="s">
        <v>8956</v>
      </c>
      <c r="AM87" s="18" t="s">
        <v>8957</v>
      </c>
      <c r="AN87" s="18" t="s">
        <v>8958</v>
      </c>
      <c r="AO87" s="18" t="s">
        <v>8959</v>
      </c>
      <c r="AP87" s="18" t="s">
        <v>8960</v>
      </c>
      <c r="AQ87" s="18" t="s">
        <v>8961</v>
      </c>
      <c r="AR87" s="18" t="s">
        <v>8962</v>
      </c>
      <c r="AS87" s="18" t="s">
        <v>8963</v>
      </c>
      <c r="AT87" s="18" t="s">
        <v>8964</v>
      </c>
      <c r="AU87" s="18" t="s">
        <v>8965</v>
      </c>
      <c r="AV87" s="18" t="s">
        <v>8966</v>
      </c>
      <c r="AW87" s="18" t="s">
        <v>8967</v>
      </c>
      <c r="AX87" s="18" t="s">
        <v>8968</v>
      </c>
      <c r="AY87" s="18" t="s">
        <v>8969</v>
      </c>
      <c r="AZ87" s="18" t="s">
        <v>8970</v>
      </c>
      <c r="BA87" s="18" t="s">
        <v>8971</v>
      </c>
      <c r="BB87" s="18" t="s">
        <v>8972</v>
      </c>
      <c r="BC87" s="18" t="s">
        <v>8973</v>
      </c>
      <c r="BD87" s="18" t="s">
        <v>8974</v>
      </c>
      <c r="BE87" s="18" t="s">
        <v>8975</v>
      </c>
      <c r="BF87" s="18" t="s">
        <v>8976</v>
      </c>
      <c r="BG87" s="18" t="s">
        <v>8977</v>
      </c>
      <c r="BH87" s="18" t="s">
        <v>8978</v>
      </c>
      <c r="BI87" s="18" t="s">
        <v>8963</v>
      </c>
      <c r="BJ87" s="18" t="s">
        <v>8933</v>
      </c>
      <c r="BK87" s="18" t="s">
        <v>8963</v>
      </c>
      <c r="BL87" s="18" t="s">
        <v>8979</v>
      </c>
      <c r="BM87" s="18" t="s">
        <v>8980</v>
      </c>
      <c r="BN87" s="18" t="s">
        <v>8981</v>
      </c>
      <c r="BO87" s="18" t="s">
        <v>8982</v>
      </c>
      <c r="BP87" s="18" t="s">
        <v>8926</v>
      </c>
      <c r="BQ87" s="18" t="s">
        <v>8983</v>
      </c>
      <c r="BR87" s="18" t="s">
        <v>8984</v>
      </c>
      <c r="BS87" s="18" t="s">
        <v>8985</v>
      </c>
      <c r="BT87" s="18" t="s">
        <v>3428</v>
      </c>
      <c r="BU87" s="18" t="s">
        <v>8986</v>
      </c>
      <c r="BV87" s="18" t="s">
        <v>8987</v>
      </c>
      <c r="BW87" s="18" t="s">
        <v>8988</v>
      </c>
      <c r="BX87" s="18" t="s">
        <v>8989</v>
      </c>
      <c r="BY87" s="18" t="s">
        <v>8990</v>
      </c>
      <c r="BZ87" s="18" t="s">
        <v>8991</v>
      </c>
      <c r="CA87" s="18"/>
      <c r="CB87" s="18"/>
      <c r="CC87" s="18"/>
      <c r="CD87" s="18"/>
      <c r="CE87" s="18"/>
      <c r="CF87" s="18"/>
      <c r="CG87" s="18"/>
      <c r="CH87" s="18"/>
      <c r="CI87" s="18"/>
      <c r="CJ87" s="18"/>
      <c r="CK87" s="18"/>
      <c r="CL87" s="18"/>
      <c r="CM87" s="18"/>
      <c r="CN87" s="18"/>
      <c r="CO87" s="18"/>
      <c r="CP87" s="18"/>
      <c r="CQ87" s="18"/>
      <c r="CR87" s="18"/>
      <c r="CS87" s="18"/>
      <c r="CT87" s="18"/>
      <c r="CU87" s="18"/>
      <c r="CV87" s="18"/>
      <c r="CW87" s="18"/>
      <c r="CX87" s="18"/>
      <c r="CY87" s="18"/>
      <c r="CZ87" s="18"/>
      <c r="DA87" s="18"/>
      <c r="DB87" s="18"/>
      <c r="DC87" s="18"/>
      <c r="DD87" s="18"/>
      <c r="DE87" s="18"/>
      <c r="DF87" s="18"/>
      <c r="DG87" s="18"/>
      <c r="DH87" s="18"/>
      <c r="DI87" s="18"/>
      <c r="DJ87" s="18"/>
      <c r="DK87" s="18"/>
      <c r="DL87" s="18"/>
      <c r="DM87" s="18"/>
      <c r="DN87" s="18"/>
      <c r="DO87" s="18"/>
      <c r="DP87" s="18"/>
      <c r="DQ87" s="18"/>
      <c r="DR87" s="18"/>
      <c r="DS87" s="18"/>
      <c r="DT87" s="18"/>
      <c r="DU87" s="18"/>
      <c r="DV87" s="18"/>
      <c r="DW87" s="18"/>
      <c r="DX87" s="18"/>
      <c r="DY87" s="18"/>
      <c r="DZ87" s="18"/>
      <c r="EA87" s="18"/>
      <c r="EB87" s="18"/>
      <c r="EC87" s="18"/>
      <c r="ED87" s="18"/>
      <c r="EE87" s="18"/>
      <c r="EF87" s="18"/>
      <c r="EG87" s="18"/>
      <c r="EH87" s="18"/>
      <c r="EI87" s="18"/>
      <c r="EJ87" s="18"/>
      <c r="EK87" s="18"/>
      <c r="EL87" s="18"/>
      <c r="EM87" s="18"/>
      <c r="EN87" s="18"/>
      <c r="EO87" s="18"/>
      <c r="EP87" s="18"/>
      <c r="EQ87" s="18"/>
      <c r="ER87" s="18"/>
      <c r="ES87" s="18"/>
      <c r="ET87" s="18"/>
      <c r="EU87" s="18"/>
      <c r="EV87" s="18"/>
      <c r="EW87" s="18"/>
      <c r="EX87" s="18"/>
      <c r="EY87" s="18"/>
      <c r="EZ87" s="18"/>
      <c r="FA87" s="18"/>
      <c r="FB87" s="18"/>
      <c r="FC87" s="18"/>
      <c r="FD87" s="18"/>
      <c r="FE87" s="18"/>
      <c r="FF87" s="18"/>
      <c r="FG87" s="18"/>
      <c r="FH87" s="18"/>
      <c r="FI87" s="18"/>
      <c r="FJ87" s="18"/>
      <c r="FK87" s="18"/>
      <c r="FL87" s="18"/>
      <c r="FM87" s="18"/>
      <c r="FN87" s="18"/>
      <c r="FO87" s="18"/>
      <c r="FP87" s="18"/>
      <c r="FQ87" s="18"/>
      <c r="FR87" s="18"/>
      <c r="FS87" s="18"/>
      <c r="FT87" s="18"/>
      <c r="FU87" s="18"/>
      <c r="FV87" s="18"/>
      <c r="FW87" s="18"/>
      <c r="FX87" s="18"/>
      <c r="FY87" s="18"/>
      <c r="FZ87" s="18"/>
      <c r="GA87" s="18"/>
      <c r="GB87" s="18"/>
      <c r="GC87" s="18"/>
      <c r="GD87" s="18"/>
      <c r="GE87" s="18"/>
      <c r="GF87" s="18"/>
      <c r="GG87" s="18"/>
      <c r="GH87" s="18"/>
      <c r="GI87" s="18"/>
      <c r="GJ87" s="18"/>
      <c r="GK87" s="18"/>
      <c r="GL87" s="18"/>
      <c r="GM87" s="18"/>
      <c r="GN87" s="18"/>
      <c r="GO87" s="18"/>
      <c r="GP87" s="18"/>
      <c r="GQ87" s="18"/>
      <c r="GR87" s="18"/>
      <c r="GS87" s="18"/>
      <c r="GT87" s="18"/>
      <c r="GU87" s="18"/>
      <c r="GV87" s="18"/>
      <c r="GW87" s="18"/>
      <c r="GX87" s="18"/>
      <c r="GY87" s="18"/>
      <c r="GZ87" s="18"/>
      <c r="HA87" s="18"/>
    </row>
    <row r="88" spans="1:209">
      <c r="A88" s="18" t="s">
        <v>8992</v>
      </c>
      <c r="B88" s="18" t="s">
        <v>8992</v>
      </c>
      <c r="C88" s="18" t="s">
        <v>8992</v>
      </c>
      <c r="D88" s="18" t="s">
        <v>8993</v>
      </c>
      <c r="E88" s="18" t="s">
        <v>8994</v>
      </c>
      <c r="F88" s="18" t="s">
        <v>8995</v>
      </c>
      <c r="G88" s="18" t="s">
        <v>8996</v>
      </c>
      <c r="H88" s="18" t="s">
        <v>8993</v>
      </c>
      <c r="I88" s="18" t="s">
        <v>8997</v>
      </c>
      <c r="J88" s="18" t="s">
        <v>8998</v>
      </c>
      <c r="K88" s="18" t="s">
        <v>8999</v>
      </c>
      <c r="L88" s="18" t="s">
        <v>8994</v>
      </c>
      <c r="M88" s="18" t="s">
        <v>9000</v>
      </c>
      <c r="N88" s="18" t="s">
        <v>9001</v>
      </c>
      <c r="O88" s="18" t="s">
        <v>9002</v>
      </c>
      <c r="P88" s="18" t="s">
        <v>9003</v>
      </c>
      <c r="Q88" s="18" t="s">
        <v>9004</v>
      </c>
      <c r="R88" s="18" t="s">
        <v>9005</v>
      </c>
      <c r="S88" s="18" t="s">
        <v>9006</v>
      </c>
      <c r="T88" s="18" t="s">
        <v>4006</v>
      </c>
      <c r="U88" s="18" t="s">
        <v>9007</v>
      </c>
      <c r="V88" s="18" t="s">
        <v>9008</v>
      </c>
      <c r="W88" s="18" t="s">
        <v>9009</v>
      </c>
      <c r="X88" s="39" t="s">
        <v>9010</v>
      </c>
      <c r="Y88" s="18" t="s">
        <v>9011</v>
      </c>
      <c r="Z88" s="18" t="s">
        <v>9012</v>
      </c>
      <c r="AA88" s="18" t="s">
        <v>9013</v>
      </c>
      <c r="AB88" s="18" t="s">
        <v>9014</v>
      </c>
      <c r="AC88" s="18" t="s">
        <v>9015</v>
      </c>
      <c r="AD88" s="18" t="s">
        <v>9016</v>
      </c>
      <c r="AE88" s="18" t="s">
        <v>9017</v>
      </c>
      <c r="AF88" s="18" t="s">
        <v>9018</v>
      </c>
      <c r="AG88" s="18" t="s">
        <v>9019</v>
      </c>
      <c r="AH88" s="18" t="s">
        <v>9020</v>
      </c>
      <c r="AI88" s="18" t="s">
        <v>9021</v>
      </c>
      <c r="AJ88" s="18" t="s">
        <v>9001</v>
      </c>
      <c r="AK88" s="18" t="s">
        <v>9001</v>
      </c>
      <c r="AL88" s="18" t="s">
        <v>9022</v>
      </c>
      <c r="AM88" s="18" t="s">
        <v>9023</v>
      </c>
      <c r="AN88" s="18" t="s">
        <v>9024</v>
      </c>
      <c r="AO88" s="18" t="s">
        <v>9025</v>
      </c>
      <c r="AP88" s="18" t="s">
        <v>9026</v>
      </c>
      <c r="AQ88" s="18" t="s">
        <v>9027</v>
      </c>
      <c r="AR88" s="18" t="s">
        <v>9028</v>
      </c>
      <c r="AS88" s="18" t="s">
        <v>9029</v>
      </c>
      <c r="AT88" s="18" t="s">
        <v>9030</v>
      </c>
      <c r="AU88" s="18" t="s">
        <v>9031</v>
      </c>
      <c r="AV88" s="18" t="s">
        <v>9032</v>
      </c>
      <c r="AW88" s="18" t="s">
        <v>9033</v>
      </c>
      <c r="AX88" s="18" t="s">
        <v>9034</v>
      </c>
      <c r="AY88" s="18" t="s">
        <v>9035</v>
      </c>
      <c r="AZ88" s="18" t="s">
        <v>9036</v>
      </c>
      <c r="BA88" s="18" t="s">
        <v>9037</v>
      </c>
      <c r="BB88" s="18" t="s">
        <v>9038</v>
      </c>
      <c r="BC88" s="18" t="s">
        <v>9039</v>
      </c>
      <c r="BD88" s="18" t="s">
        <v>9040</v>
      </c>
      <c r="BE88" s="18" t="s">
        <v>9041</v>
      </c>
      <c r="BF88" s="18" t="s">
        <v>9042</v>
      </c>
      <c r="BG88" s="18" t="s">
        <v>9043</v>
      </c>
      <c r="BH88" s="18" t="s">
        <v>9044</v>
      </c>
      <c r="BI88" s="18" t="s">
        <v>9029</v>
      </c>
      <c r="BJ88" s="18" t="s">
        <v>9001</v>
      </c>
      <c r="BK88" s="18" t="s">
        <v>9029</v>
      </c>
      <c r="BL88" s="18" t="s">
        <v>9045</v>
      </c>
      <c r="BM88" s="18" t="s">
        <v>9046</v>
      </c>
      <c r="BN88" s="18" t="s">
        <v>9047</v>
      </c>
      <c r="BO88" s="18" t="s">
        <v>9048</v>
      </c>
      <c r="BP88" s="18" t="s">
        <v>8992</v>
      </c>
      <c r="BQ88" s="18" t="s">
        <v>9049</v>
      </c>
      <c r="BR88" s="18" t="s">
        <v>9050</v>
      </c>
      <c r="BS88" s="18" t="s">
        <v>9051</v>
      </c>
      <c r="BT88" s="18" t="s">
        <v>9052</v>
      </c>
      <c r="BU88" s="18" t="s">
        <v>9053</v>
      </c>
      <c r="BV88" s="18" t="s">
        <v>9054</v>
      </c>
      <c r="BW88" s="18" t="s">
        <v>9055</v>
      </c>
      <c r="BX88" s="18" t="s">
        <v>9056</v>
      </c>
      <c r="BY88" s="18" t="s">
        <v>9057</v>
      </c>
      <c r="BZ88" s="18" t="s">
        <v>9058</v>
      </c>
      <c r="CA88" s="18"/>
      <c r="CB88" s="18"/>
      <c r="CC88" s="18"/>
      <c r="CD88" s="18"/>
      <c r="CE88" s="18"/>
      <c r="CF88" s="18"/>
      <c r="CG88" s="18"/>
      <c r="CH88" s="18"/>
      <c r="CI88" s="18"/>
      <c r="CJ88" s="18"/>
      <c r="CK88" s="18"/>
      <c r="CL88" s="18"/>
      <c r="CM88" s="18"/>
      <c r="CN88" s="18"/>
      <c r="CO88" s="18"/>
      <c r="CP88" s="18"/>
      <c r="CQ88" s="18"/>
      <c r="CR88" s="18"/>
      <c r="CS88" s="18"/>
      <c r="CT88" s="18"/>
      <c r="CU88" s="18"/>
      <c r="CV88" s="18"/>
      <c r="CW88" s="18"/>
      <c r="CX88" s="18"/>
      <c r="CY88" s="18"/>
      <c r="CZ88" s="18"/>
      <c r="DA88" s="18"/>
      <c r="DB88" s="18"/>
      <c r="DC88" s="18"/>
      <c r="DD88" s="18"/>
      <c r="DE88" s="18"/>
      <c r="DF88" s="18"/>
      <c r="DG88" s="18"/>
      <c r="DH88" s="18"/>
      <c r="DI88" s="18"/>
      <c r="DJ88" s="18"/>
      <c r="DK88" s="18"/>
      <c r="DL88" s="18"/>
      <c r="DM88" s="18"/>
      <c r="DN88" s="18"/>
      <c r="DO88" s="18"/>
      <c r="DP88" s="18"/>
      <c r="DQ88" s="18"/>
      <c r="DR88" s="18"/>
      <c r="DS88" s="18"/>
      <c r="DT88" s="18"/>
      <c r="DU88" s="18"/>
      <c r="DV88" s="18"/>
      <c r="DW88" s="18"/>
      <c r="DX88" s="18"/>
      <c r="DY88" s="18"/>
      <c r="DZ88" s="18"/>
      <c r="EA88" s="18"/>
      <c r="EB88" s="18"/>
      <c r="EC88" s="18"/>
      <c r="ED88" s="18"/>
      <c r="EE88" s="18"/>
      <c r="EF88" s="18"/>
      <c r="EG88" s="18"/>
      <c r="EH88" s="18"/>
      <c r="EI88" s="18"/>
      <c r="EJ88" s="18"/>
      <c r="EK88" s="18"/>
      <c r="EL88" s="18"/>
      <c r="EM88" s="18"/>
      <c r="EN88" s="18"/>
      <c r="EO88" s="18"/>
      <c r="EP88" s="18"/>
      <c r="EQ88" s="18"/>
      <c r="ER88" s="18"/>
      <c r="ES88" s="18"/>
      <c r="ET88" s="18"/>
      <c r="EU88" s="18"/>
      <c r="EV88" s="18"/>
      <c r="EW88" s="18"/>
      <c r="EX88" s="18"/>
      <c r="EY88" s="18"/>
      <c r="EZ88" s="18"/>
      <c r="FA88" s="18"/>
      <c r="FB88" s="18"/>
      <c r="FC88" s="18"/>
      <c r="FD88" s="18"/>
      <c r="FE88" s="18"/>
      <c r="FF88" s="18"/>
      <c r="FG88" s="18"/>
      <c r="FH88" s="18"/>
      <c r="FI88" s="18"/>
      <c r="FJ88" s="18"/>
      <c r="FK88" s="18"/>
      <c r="FL88" s="18"/>
      <c r="FM88" s="18"/>
      <c r="FN88" s="18"/>
      <c r="FO88" s="18"/>
      <c r="FP88" s="18"/>
      <c r="FQ88" s="18"/>
      <c r="FR88" s="18"/>
      <c r="FS88" s="18"/>
      <c r="FT88" s="18"/>
      <c r="FU88" s="18"/>
      <c r="FV88" s="18"/>
      <c r="FW88" s="18"/>
      <c r="FX88" s="18"/>
      <c r="FY88" s="18"/>
      <c r="FZ88" s="18"/>
      <c r="GA88" s="18"/>
      <c r="GB88" s="18"/>
      <c r="GC88" s="18"/>
      <c r="GD88" s="18"/>
      <c r="GE88" s="18"/>
      <c r="GF88" s="18"/>
      <c r="GG88" s="18"/>
      <c r="GH88" s="18"/>
      <c r="GI88" s="18"/>
      <c r="GJ88" s="18"/>
      <c r="GK88" s="18"/>
      <c r="GL88" s="18"/>
      <c r="GM88" s="18"/>
      <c r="GN88" s="18"/>
      <c r="GO88" s="18"/>
      <c r="GP88" s="18"/>
      <c r="GQ88" s="18"/>
      <c r="GR88" s="18"/>
      <c r="GS88" s="18"/>
      <c r="GT88" s="18"/>
      <c r="GU88" s="18"/>
      <c r="GV88" s="18"/>
      <c r="GW88" s="18"/>
      <c r="GX88" s="18"/>
      <c r="GY88" s="18"/>
      <c r="GZ88" s="18"/>
      <c r="HA88" s="18"/>
    </row>
    <row r="89" spans="1:209">
      <c r="A89" s="18" t="s">
        <v>9059</v>
      </c>
      <c r="B89" s="18" t="s">
        <v>9059</v>
      </c>
      <c r="C89" s="18" t="s">
        <v>9059</v>
      </c>
      <c r="D89" s="18" t="s">
        <v>9060</v>
      </c>
      <c r="E89" s="18" t="s">
        <v>9061</v>
      </c>
      <c r="F89" s="18" t="s">
        <v>8274</v>
      </c>
      <c r="G89" s="18" t="s">
        <v>8275</v>
      </c>
      <c r="H89" s="18" t="s">
        <v>9060</v>
      </c>
      <c r="I89" s="18" t="s">
        <v>9062</v>
      </c>
      <c r="J89" s="18" t="s">
        <v>9063</v>
      </c>
      <c r="K89" s="18" t="s">
        <v>9064</v>
      </c>
      <c r="L89" s="18" t="s">
        <v>9061</v>
      </c>
      <c r="M89" s="18" t="s">
        <v>9065</v>
      </c>
      <c r="N89" s="18" t="s">
        <v>9066</v>
      </c>
      <c r="O89" s="18" t="s">
        <v>9067</v>
      </c>
      <c r="P89" s="18" t="s">
        <v>9068</v>
      </c>
      <c r="Q89" s="18" t="s">
        <v>9069</v>
      </c>
      <c r="R89" s="18" t="s">
        <v>9070</v>
      </c>
      <c r="S89" s="18" t="s">
        <v>9071</v>
      </c>
      <c r="T89" s="18" t="s">
        <v>9072</v>
      </c>
      <c r="U89" s="18" t="s">
        <v>9073</v>
      </c>
      <c r="V89" s="18" t="s">
        <v>9074</v>
      </c>
      <c r="W89" s="18" t="s">
        <v>9075</v>
      </c>
      <c r="X89" s="39" t="s">
        <v>9076</v>
      </c>
      <c r="Y89" s="18" t="s">
        <v>9077</v>
      </c>
      <c r="Z89" s="18" t="s">
        <v>9078</v>
      </c>
      <c r="AA89" s="18" t="s">
        <v>9079</v>
      </c>
      <c r="AB89" s="18" t="s">
        <v>9080</v>
      </c>
      <c r="AC89" s="18" t="s">
        <v>9081</v>
      </c>
      <c r="AD89" s="18" t="s">
        <v>9082</v>
      </c>
      <c r="AE89" s="18" t="s">
        <v>9083</v>
      </c>
      <c r="AF89" s="18" t="s">
        <v>9084</v>
      </c>
      <c r="AG89" s="18" t="s">
        <v>9085</v>
      </c>
      <c r="AH89" s="18" t="s">
        <v>9086</v>
      </c>
      <c r="AI89" s="18" t="s">
        <v>9087</v>
      </c>
      <c r="AJ89" s="18" t="s">
        <v>9066</v>
      </c>
      <c r="AK89" s="18" t="s">
        <v>9066</v>
      </c>
      <c r="AL89" s="18" t="s">
        <v>9088</v>
      </c>
      <c r="AM89" s="18" t="s">
        <v>9089</v>
      </c>
      <c r="AN89" s="18" t="s">
        <v>9090</v>
      </c>
      <c r="AO89" s="18" t="s">
        <v>9091</v>
      </c>
      <c r="AP89" s="18" t="s">
        <v>9092</v>
      </c>
      <c r="AQ89" s="18" t="s">
        <v>9093</v>
      </c>
      <c r="AR89" s="18" t="s">
        <v>9094</v>
      </c>
      <c r="AS89" s="18" t="s">
        <v>9095</v>
      </c>
      <c r="AT89" s="18" t="s">
        <v>9096</v>
      </c>
      <c r="AU89" s="18" t="s">
        <v>9097</v>
      </c>
      <c r="AV89" s="18" t="s">
        <v>9098</v>
      </c>
      <c r="AW89" s="18" t="s">
        <v>9099</v>
      </c>
      <c r="AX89" s="18" t="s">
        <v>9100</v>
      </c>
      <c r="AY89" s="18" t="s">
        <v>9101</v>
      </c>
      <c r="AZ89" s="18" t="s">
        <v>9102</v>
      </c>
      <c r="BA89" s="18" t="s">
        <v>9103</v>
      </c>
      <c r="BB89" s="18" t="s">
        <v>9104</v>
      </c>
      <c r="BC89" s="18" t="s">
        <v>9105</v>
      </c>
      <c r="BD89" s="18" t="s">
        <v>9106</v>
      </c>
      <c r="BE89" s="18" t="s">
        <v>9107</v>
      </c>
      <c r="BF89" s="18" t="s">
        <v>9107</v>
      </c>
      <c r="BG89" s="18" t="s">
        <v>9108</v>
      </c>
      <c r="BH89" s="18" t="s">
        <v>9109</v>
      </c>
      <c r="BI89" s="18" t="s">
        <v>9095</v>
      </c>
      <c r="BJ89" s="18" t="s">
        <v>9066</v>
      </c>
      <c r="BK89" s="18" t="s">
        <v>9095</v>
      </c>
      <c r="BL89" s="18" t="s">
        <v>9110</v>
      </c>
      <c r="BM89" s="18" t="s">
        <v>9111</v>
      </c>
      <c r="BN89" s="18" t="s">
        <v>9112</v>
      </c>
      <c r="BO89" s="18" t="s">
        <v>9113</v>
      </c>
      <c r="BP89" s="18" t="s">
        <v>9059</v>
      </c>
      <c r="BQ89" s="18" t="s">
        <v>9114</v>
      </c>
      <c r="BR89" s="18" t="s">
        <v>9115</v>
      </c>
      <c r="BS89" s="18" t="s">
        <v>9116</v>
      </c>
      <c r="BT89" s="18" t="s">
        <v>9117</v>
      </c>
      <c r="BU89" s="18" t="s">
        <v>9118</v>
      </c>
      <c r="BV89" s="18" t="s">
        <v>9119</v>
      </c>
      <c r="BW89" s="18" t="s">
        <v>9120</v>
      </c>
      <c r="BX89" s="18" t="s">
        <v>9121</v>
      </c>
      <c r="BY89" s="18" t="s">
        <v>9122</v>
      </c>
      <c r="BZ89" s="18" t="s">
        <v>9123</v>
      </c>
      <c r="CA89" s="18"/>
      <c r="CB89" s="18"/>
      <c r="CC89" s="18"/>
      <c r="CD89" s="18"/>
      <c r="CE89" s="18"/>
      <c r="CF89" s="18"/>
      <c r="CG89" s="18"/>
      <c r="CH89" s="18"/>
      <c r="CI89" s="18"/>
      <c r="CJ89" s="18"/>
      <c r="CK89" s="18"/>
      <c r="CL89" s="18"/>
      <c r="CM89" s="18"/>
      <c r="CN89" s="18"/>
      <c r="CO89" s="18"/>
      <c r="CP89" s="18"/>
      <c r="CQ89" s="18"/>
      <c r="CR89" s="18"/>
      <c r="CS89" s="18"/>
      <c r="CT89" s="18"/>
      <c r="CU89" s="18"/>
      <c r="CV89" s="18"/>
      <c r="CW89" s="18"/>
      <c r="CX89" s="18"/>
      <c r="CY89" s="18"/>
      <c r="CZ89" s="18"/>
      <c r="DA89" s="18"/>
      <c r="DB89" s="18"/>
      <c r="DC89" s="18"/>
      <c r="DD89" s="18"/>
      <c r="DE89" s="18"/>
      <c r="DF89" s="18"/>
      <c r="DG89" s="18"/>
      <c r="DH89" s="18"/>
      <c r="DI89" s="18"/>
      <c r="DJ89" s="18"/>
      <c r="DK89" s="18"/>
      <c r="DL89" s="18"/>
      <c r="DM89" s="18"/>
      <c r="DN89" s="18"/>
      <c r="DO89" s="18"/>
      <c r="DP89" s="18"/>
      <c r="DQ89" s="18"/>
      <c r="DR89" s="18"/>
      <c r="DS89" s="18"/>
      <c r="DT89" s="18"/>
      <c r="DU89" s="18"/>
      <c r="DV89" s="18"/>
      <c r="DW89" s="18"/>
      <c r="DX89" s="18"/>
      <c r="DY89" s="18"/>
      <c r="DZ89" s="18"/>
      <c r="EA89" s="18"/>
      <c r="EB89" s="18"/>
      <c r="EC89" s="18"/>
      <c r="ED89" s="18"/>
      <c r="EE89" s="18"/>
      <c r="EF89" s="18"/>
      <c r="EG89" s="18"/>
      <c r="EH89" s="18"/>
      <c r="EI89" s="18"/>
      <c r="EJ89" s="18"/>
      <c r="EK89" s="18"/>
      <c r="EL89" s="18"/>
      <c r="EM89" s="18"/>
      <c r="EN89" s="18"/>
      <c r="EO89" s="18"/>
      <c r="EP89" s="18"/>
      <c r="EQ89" s="18"/>
      <c r="ER89" s="18"/>
      <c r="ES89" s="18"/>
      <c r="ET89" s="18"/>
      <c r="EU89" s="18"/>
      <c r="EV89" s="18"/>
      <c r="EW89" s="18"/>
      <c r="EX89" s="18"/>
      <c r="EY89" s="18"/>
      <c r="EZ89" s="18"/>
      <c r="FA89" s="18"/>
      <c r="FB89" s="18"/>
      <c r="FC89" s="18"/>
      <c r="FD89" s="18"/>
      <c r="FE89" s="18"/>
      <c r="FF89" s="18"/>
      <c r="FG89" s="18"/>
      <c r="FH89" s="18"/>
      <c r="FI89" s="18"/>
      <c r="FJ89" s="18"/>
      <c r="FK89" s="18"/>
      <c r="FL89" s="18"/>
      <c r="FM89" s="18"/>
      <c r="FN89" s="18"/>
      <c r="FO89" s="18"/>
      <c r="FP89" s="18"/>
      <c r="FQ89" s="18"/>
      <c r="FR89" s="18"/>
      <c r="FS89" s="18"/>
      <c r="FT89" s="18"/>
      <c r="FU89" s="18"/>
      <c r="FV89" s="18"/>
      <c r="FW89" s="18"/>
      <c r="FX89" s="18"/>
      <c r="FY89" s="18"/>
      <c r="FZ89" s="18"/>
      <c r="GA89" s="18"/>
      <c r="GB89" s="18"/>
      <c r="GC89" s="18"/>
      <c r="GD89" s="18"/>
      <c r="GE89" s="18"/>
      <c r="GF89" s="18"/>
      <c r="GG89" s="18"/>
      <c r="GH89" s="18"/>
      <c r="GI89" s="18"/>
      <c r="GJ89" s="18"/>
      <c r="GK89" s="18"/>
      <c r="GL89" s="18"/>
      <c r="GM89" s="18"/>
      <c r="GN89" s="18"/>
      <c r="GO89" s="18"/>
      <c r="GP89" s="18"/>
      <c r="GQ89" s="18"/>
      <c r="GR89" s="18"/>
      <c r="GS89" s="18"/>
      <c r="GT89" s="18"/>
      <c r="GU89" s="18"/>
      <c r="GV89" s="18"/>
      <c r="GW89" s="18"/>
      <c r="GX89" s="18"/>
      <c r="GY89" s="18"/>
      <c r="GZ89" s="18"/>
      <c r="HA89" s="18"/>
    </row>
    <row r="90" spans="1:209">
      <c r="A90" s="18" t="s">
        <v>9124</v>
      </c>
      <c r="B90" s="18" t="s">
        <v>9124</v>
      </c>
      <c r="C90" s="18" t="s">
        <v>9124</v>
      </c>
      <c r="D90" s="18" t="s">
        <v>9125</v>
      </c>
      <c r="E90" s="18" t="s">
        <v>9126</v>
      </c>
      <c r="F90" s="18" t="s">
        <v>9127</v>
      </c>
      <c r="G90" s="18" t="s">
        <v>9128</v>
      </c>
      <c r="H90" s="18" t="s">
        <v>9125</v>
      </c>
      <c r="I90" s="18" t="s">
        <v>9129</v>
      </c>
      <c r="J90" s="18" t="s">
        <v>9130</v>
      </c>
      <c r="K90" s="18" t="s">
        <v>9131</v>
      </c>
      <c r="L90" s="18" t="s">
        <v>9126</v>
      </c>
      <c r="M90" s="18" t="s">
        <v>9132</v>
      </c>
      <c r="N90" s="18" t="s">
        <v>9133</v>
      </c>
      <c r="O90" s="18" t="s">
        <v>9134</v>
      </c>
      <c r="P90" s="18" t="s">
        <v>9135</v>
      </c>
      <c r="Q90" s="18" t="s">
        <v>9136</v>
      </c>
      <c r="R90" s="18" t="s">
        <v>9137</v>
      </c>
      <c r="S90" s="18" t="s">
        <v>9138</v>
      </c>
      <c r="T90" s="18" t="s">
        <v>9139</v>
      </c>
      <c r="U90" s="18" t="s">
        <v>9140</v>
      </c>
      <c r="V90" s="18" t="s">
        <v>9141</v>
      </c>
      <c r="W90" s="18" t="s">
        <v>9142</v>
      </c>
      <c r="X90" s="39" t="s">
        <v>9143</v>
      </c>
      <c r="Y90" s="18" t="s">
        <v>9144</v>
      </c>
      <c r="Z90" s="18" t="s">
        <v>9145</v>
      </c>
      <c r="AA90" s="18" t="s">
        <v>9146</v>
      </c>
      <c r="AB90" s="18" t="s">
        <v>9147</v>
      </c>
      <c r="AC90" s="18" t="s">
        <v>9148</v>
      </c>
      <c r="AD90" s="18" t="s">
        <v>9149</v>
      </c>
      <c r="AE90" s="18" t="s">
        <v>9150</v>
      </c>
      <c r="AF90" s="18" t="s">
        <v>9151</v>
      </c>
      <c r="AG90" s="18" t="s">
        <v>9152</v>
      </c>
      <c r="AH90" s="18" t="s">
        <v>9153</v>
      </c>
      <c r="AI90" s="18" t="s">
        <v>9154</v>
      </c>
      <c r="AJ90" s="18" t="s">
        <v>9155</v>
      </c>
      <c r="AK90" s="18" t="s">
        <v>9155</v>
      </c>
      <c r="AL90" s="18" t="s">
        <v>9156</v>
      </c>
      <c r="AM90" s="18" t="s">
        <v>9157</v>
      </c>
      <c r="AN90" s="18" t="s">
        <v>9158</v>
      </c>
      <c r="AO90" s="18" t="s">
        <v>9159</v>
      </c>
      <c r="AP90" s="18" t="s">
        <v>9160</v>
      </c>
      <c r="AQ90" s="18" t="s">
        <v>9161</v>
      </c>
      <c r="AR90" s="18" t="s">
        <v>9162</v>
      </c>
      <c r="AS90" s="18" t="s">
        <v>9163</v>
      </c>
      <c r="AT90" s="18" t="s">
        <v>9164</v>
      </c>
      <c r="AU90" s="18" t="s">
        <v>9165</v>
      </c>
      <c r="AV90" s="18" t="s">
        <v>9166</v>
      </c>
      <c r="AW90" s="18" t="s">
        <v>9167</v>
      </c>
      <c r="AX90" s="18" t="s">
        <v>9168</v>
      </c>
      <c r="AY90" s="18" t="s">
        <v>9169</v>
      </c>
      <c r="AZ90" s="18" t="s">
        <v>9170</v>
      </c>
      <c r="BA90" s="18" t="s">
        <v>9171</v>
      </c>
      <c r="BB90" s="18" t="s">
        <v>9172</v>
      </c>
      <c r="BC90" s="18" t="s">
        <v>9173</v>
      </c>
      <c r="BD90" s="18" t="s">
        <v>9174</v>
      </c>
      <c r="BE90" s="18" t="s">
        <v>9175</v>
      </c>
      <c r="BF90" s="18" t="s">
        <v>9175</v>
      </c>
      <c r="BG90" s="18" t="s">
        <v>9176</v>
      </c>
      <c r="BH90" s="18" t="s">
        <v>9177</v>
      </c>
      <c r="BI90" s="18" t="s">
        <v>9163</v>
      </c>
      <c r="BJ90" s="18" t="s">
        <v>9155</v>
      </c>
      <c r="BK90" s="18" t="s">
        <v>9163</v>
      </c>
      <c r="BL90" s="18" t="s">
        <v>9178</v>
      </c>
      <c r="BM90" s="18" t="s">
        <v>9179</v>
      </c>
      <c r="BN90" s="18" t="s">
        <v>9180</v>
      </c>
      <c r="BO90" s="18" t="s">
        <v>9181</v>
      </c>
      <c r="BP90" s="18" t="s">
        <v>9124</v>
      </c>
      <c r="BQ90" s="18" t="s">
        <v>9182</v>
      </c>
      <c r="BR90" s="18" t="s">
        <v>9183</v>
      </c>
      <c r="BS90" s="18" t="s">
        <v>9184</v>
      </c>
      <c r="BT90" s="18" t="s">
        <v>9185</v>
      </c>
      <c r="BU90" s="18" t="s">
        <v>9186</v>
      </c>
      <c r="BV90" s="18" t="s">
        <v>9187</v>
      </c>
      <c r="BW90" s="18" t="s">
        <v>9188</v>
      </c>
      <c r="BX90" s="18" t="s">
        <v>9189</v>
      </c>
      <c r="BY90" s="18" t="s">
        <v>9190</v>
      </c>
      <c r="BZ90" s="18" t="s">
        <v>9191</v>
      </c>
      <c r="CA90" s="18"/>
      <c r="CB90" s="18"/>
      <c r="CC90" s="18"/>
      <c r="CD90" s="18"/>
      <c r="CE90" s="18"/>
      <c r="CF90" s="18"/>
      <c r="CG90" s="18"/>
      <c r="CH90" s="18"/>
      <c r="CI90" s="18"/>
      <c r="CJ90" s="18"/>
      <c r="CK90" s="18"/>
      <c r="CL90" s="18"/>
      <c r="CM90" s="18"/>
      <c r="CN90" s="18"/>
      <c r="CO90" s="18"/>
      <c r="CP90" s="18"/>
      <c r="CQ90" s="18"/>
      <c r="CR90" s="18"/>
      <c r="CS90" s="18"/>
      <c r="CT90" s="18"/>
      <c r="CU90" s="18"/>
      <c r="CV90" s="18"/>
      <c r="CW90" s="18"/>
      <c r="CX90" s="18"/>
      <c r="CY90" s="18"/>
      <c r="CZ90" s="18"/>
      <c r="DA90" s="18"/>
      <c r="DB90" s="18"/>
      <c r="DC90" s="18"/>
      <c r="DD90" s="18"/>
      <c r="DE90" s="18"/>
      <c r="DF90" s="18"/>
      <c r="DG90" s="18"/>
      <c r="DH90" s="18"/>
      <c r="DI90" s="18"/>
      <c r="DJ90" s="18"/>
      <c r="DK90" s="18"/>
      <c r="DL90" s="18"/>
      <c r="DM90" s="18"/>
      <c r="DN90" s="18"/>
      <c r="DO90" s="18"/>
      <c r="DP90" s="18"/>
      <c r="DQ90" s="18"/>
      <c r="DR90" s="18"/>
      <c r="DS90" s="18"/>
      <c r="DT90" s="18"/>
      <c r="DU90" s="18"/>
      <c r="DV90" s="18"/>
      <c r="DW90" s="18"/>
      <c r="DX90" s="18"/>
      <c r="DY90" s="18"/>
      <c r="DZ90" s="18"/>
      <c r="EA90" s="18"/>
      <c r="EB90" s="18"/>
      <c r="EC90" s="18"/>
      <c r="ED90" s="18"/>
      <c r="EE90" s="18"/>
      <c r="EF90" s="18"/>
      <c r="EG90" s="18"/>
      <c r="EH90" s="18"/>
      <c r="EI90" s="18"/>
      <c r="EJ90" s="18"/>
      <c r="EK90" s="18"/>
      <c r="EL90" s="18"/>
      <c r="EM90" s="18"/>
      <c r="EN90" s="18"/>
      <c r="EO90" s="18"/>
      <c r="EP90" s="18"/>
      <c r="EQ90" s="18"/>
      <c r="ER90" s="18"/>
      <c r="ES90" s="18"/>
      <c r="ET90" s="18"/>
      <c r="EU90" s="18"/>
      <c r="EV90" s="18"/>
      <c r="EW90" s="18"/>
      <c r="EX90" s="18"/>
      <c r="EY90" s="18"/>
      <c r="EZ90" s="18"/>
      <c r="FA90" s="18"/>
      <c r="FB90" s="18"/>
      <c r="FC90" s="18"/>
      <c r="FD90" s="18"/>
      <c r="FE90" s="18"/>
      <c r="FF90" s="18"/>
      <c r="FG90" s="18"/>
      <c r="FH90" s="18"/>
      <c r="FI90" s="18"/>
      <c r="FJ90" s="18"/>
      <c r="FK90" s="18"/>
      <c r="FL90" s="18"/>
      <c r="FM90" s="18"/>
      <c r="FN90" s="18"/>
      <c r="FO90" s="18"/>
      <c r="FP90" s="18"/>
      <c r="FQ90" s="18"/>
      <c r="FR90" s="18"/>
      <c r="FS90" s="18"/>
      <c r="FT90" s="18"/>
      <c r="FU90" s="18"/>
      <c r="FV90" s="18"/>
      <c r="FW90" s="18"/>
      <c r="FX90" s="18"/>
      <c r="FY90" s="18"/>
      <c r="FZ90" s="18"/>
      <c r="GA90" s="18"/>
      <c r="GB90" s="18"/>
      <c r="GC90" s="18"/>
      <c r="GD90" s="18"/>
      <c r="GE90" s="18"/>
      <c r="GF90" s="18"/>
      <c r="GG90" s="18"/>
      <c r="GH90" s="18"/>
      <c r="GI90" s="18"/>
      <c r="GJ90" s="18"/>
      <c r="GK90" s="18"/>
      <c r="GL90" s="18"/>
      <c r="GM90" s="18"/>
      <c r="GN90" s="18"/>
      <c r="GO90" s="18"/>
      <c r="GP90" s="18"/>
      <c r="GQ90" s="18"/>
      <c r="GR90" s="18"/>
      <c r="GS90" s="18"/>
      <c r="GT90" s="18"/>
      <c r="GU90" s="18"/>
      <c r="GV90" s="18"/>
      <c r="GW90" s="18"/>
      <c r="GX90" s="18"/>
      <c r="GY90" s="18"/>
      <c r="GZ90" s="18"/>
      <c r="HA90" s="18"/>
    </row>
    <row r="91" spans="1:209">
      <c r="A91" s="18" t="s">
        <v>9192</v>
      </c>
      <c r="B91" s="18" t="s">
        <v>9192</v>
      </c>
      <c r="C91" s="18" t="s">
        <v>9192</v>
      </c>
      <c r="D91" s="18" t="s">
        <v>9193</v>
      </c>
      <c r="E91" s="18" t="s">
        <v>9194</v>
      </c>
      <c r="F91" s="18" t="s">
        <v>9195</v>
      </c>
      <c r="G91" s="18" t="s">
        <v>9196</v>
      </c>
      <c r="H91" s="18" t="s">
        <v>9193</v>
      </c>
      <c r="I91" s="18" t="s">
        <v>9197</v>
      </c>
      <c r="J91" s="18" t="s">
        <v>9198</v>
      </c>
      <c r="K91" s="18" t="s">
        <v>9199</v>
      </c>
      <c r="L91" s="18" t="s">
        <v>9200</v>
      </c>
      <c r="M91" s="18" t="s">
        <v>9201</v>
      </c>
      <c r="N91" s="18" t="s">
        <v>9202</v>
      </c>
      <c r="O91" s="18" t="s">
        <v>9203</v>
      </c>
      <c r="P91" s="18" t="s">
        <v>9204</v>
      </c>
      <c r="Q91" s="18" t="s">
        <v>9205</v>
      </c>
      <c r="R91" s="18" t="s">
        <v>9206</v>
      </c>
      <c r="S91" s="18" t="s">
        <v>9207</v>
      </c>
      <c r="T91" s="18" t="s">
        <v>9208</v>
      </c>
      <c r="U91" s="18" t="s">
        <v>9209</v>
      </c>
      <c r="V91" s="18" t="s">
        <v>9210</v>
      </c>
      <c r="W91" s="18" t="s">
        <v>9211</v>
      </c>
      <c r="X91" s="39" t="s">
        <v>9212</v>
      </c>
      <c r="Y91" s="18" t="s">
        <v>9213</v>
      </c>
      <c r="Z91" s="18" t="s">
        <v>9214</v>
      </c>
      <c r="AA91" s="18" t="s">
        <v>9215</v>
      </c>
      <c r="AB91" s="18" t="s">
        <v>9216</v>
      </c>
      <c r="AC91" s="18" t="s">
        <v>9217</v>
      </c>
      <c r="AD91" s="18" t="s">
        <v>9218</v>
      </c>
      <c r="AE91" s="18" t="s">
        <v>9219</v>
      </c>
      <c r="AF91" s="18" t="s">
        <v>9220</v>
      </c>
      <c r="AG91" s="18" t="s">
        <v>9221</v>
      </c>
      <c r="AH91" s="18" t="s">
        <v>9222</v>
      </c>
      <c r="AI91" s="18" t="s">
        <v>9223</v>
      </c>
      <c r="AJ91" s="18" t="s">
        <v>9224</v>
      </c>
      <c r="AK91" s="18" t="s">
        <v>9224</v>
      </c>
      <c r="AL91" s="18" t="s">
        <v>9225</v>
      </c>
      <c r="AM91" s="18" t="s">
        <v>9226</v>
      </c>
      <c r="AN91" s="18" t="s">
        <v>9227</v>
      </c>
      <c r="AO91" s="18" t="s">
        <v>9228</v>
      </c>
      <c r="AP91" s="18" t="s">
        <v>9205</v>
      </c>
      <c r="AQ91" s="18" t="s">
        <v>9229</v>
      </c>
      <c r="AR91" s="18" t="s">
        <v>9230</v>
      </c>
      <c r="AS91" s="18" t="s">
        <v>9231</v>
      </c>
      <c r="AT91" s="18" t="s">
        <v>5917</v>
      </c>
      <c r="AU91" s="18" t="s">
        <v>9232</v>
      </c>
      <c r="AV91" s="18" t="s">
        <v>9233</v>
      </c>
      <c r="AW91" s="18" t="s">
        <v>9234</v>
      </c>
      <c r="AX91" s="18" t="s">
        <v>9235</v>
      </c>
      <c r="AY91" s="18" t="s">
        <v>9236</v>
      </c>
      <c r="AZ91" s="18" t="s">
        <v>9237</v>
      </c>
      <c r="BA91" s="18" t="s">
        <v>9238</v>
      </c>
      <c r="BB91" s="18" t="s">
        <v>9239</v>
      </c>
      <c r="BC91" s="18" t="s">
        <v>9240</v>
      </c>
      <c r="BD91" s="18" t="s">
        <v>9241</v>
      </c>
      <c r="BE91" s="18" t="s">
        <v>9242</v>
      </c>
      <c r="BF91" s="18" t="s">
        <v>9242</v>
      </c>
      <c r="BG91" s="18" t="s">
        <v>9243</v>
      </c>
      <c r="BH91" s="18" t="s">
        <v>9244</v>
      </c>
      <c r="BI91" s="18" t="s">
        <v>9231</v>
      </c>
      <c r="BJ91" s="18" t="s">
        <v>9224</v>
      </c>
      <c r="BK91" s="18" t="s">
        <v>9231</v>
      </c>
      <c r="BL91" s="18" t="s">
        <v>9245</v>
      </c>
      <c r="BM91" s="18" t="s">
        <v>9246</v>
      </c>
      <c r="BN91" s="18" t="s">
        <v>9247</v>
      </c>
      <c r="BO91" s="18" t="s">
        <v>9248</v>
      </c>
      <c r="BP91" s="18" t="s">
        <v>9192</v>
      </c>
      <c r="BQ91" s="18" t="s">
        <v>9249</v>
      </c>
      <c r="BR91" s="18" t="s">
        <v>9250</v>
      </c>
      <c r="BS91" s="18" t="s">
        <v>9251</v>
      </c>
      <c r="BT91" s="18" t="s">
        <v>9252</v>
      </c>
      <c r="BU91" s="18" t="s">
        <v>9253</v>
      </c>
      <c r="BV91" s="18" t="s">
        <v>9254</v>
      </c>
      <c r="BW91" s="18" t="s">
        <v>9255</v>
      </c>
      <c r="BX91" s="18" t="s">
        <v>9256</v>
      </c>
      <c r="BY91" s="18" t="s">
        <v>9257</v>
      </c>
      <c r="BZ91" s="18" t="s">
        <v>9258</v>
      </c>
      <c r="CA91" s="18"/>
      <c r="CB91" s="18"/>
      <c r="CC91" s="18"/>
      <c r="CD91" s="18"/>
      <c r="CE91" s="18"/>
      <c r="CF91" s="18"/>
      <c r="CG91" s="18"/>
      <c r="CH91" s="18"/>
      <c r="CI91" s="18"/>
      <c r="CJ91" s="18"/>
      <c r="CK91" s="18"/>
      <c r="CL91" s="18"/>
      <c r="CM91" s="18"/>
      <c r="CN91" s="18"/>
      <c r="CO91" s="18"/>
      <c r="CP91" s="18"/>
      <c r="CQ91" s="18"/>
      <c r="CR91" s="18"/>
      <c r="CS91" s="18"/>
      <c r="CT91" s="18"/>
      <c r="CU91" s="18"/>
      <c r="CV91" s="18"/>
      <c r="CW91" s="18"/>
      <c r="CX91" s="18"/>
      <c r="CY91" s="18"/>
      <c r="CZ91" s="18"/>
      <c r="DA91" s="18"/>
      <c r="DB91" s="18"/>
      <c r="DC91" s="18"/>
      <c r="DD91" s="18"/>
      <c r="DE91" s="18"/>
      <c r="DF91" s="18"/>
      <c r="DG91" s="18"/>
      <c r="DH91" s="18"/>
      <c r="DI91" s="18"/>
      <c r="DJ91" s="18"/>
      <c r="DK91" s="18"/>
      <c r="DL91" s="18"/>
      <c r="DM91" s="18"/>
      <c r="DN91" s="18"/>
      <c r="DO91" s="18"/>
      <c r="DP91" s="18"/>
      <c r="DQ91" s="18"/>
      <c r="DR91" s="18"/>
      <c r="DS91" s="18"/>
      <c r="DT91" s="18"/>
      <c r="DU91" s="18"/>
      <c r="DV91" s="18"/>
      <c r="DW91" s="18"/>
      <c r="DX91" s="18"/>
      <c r="DY91" s="18"/>
      <c r="DZ91" s="18"/>
      <c r="EA91" s="18"/>
      <c r="EB91" s="18"/>
      <c r="EC91" s="18"/>
      <c r="ED91" s="18"/>
      <c r="EE91" s="18"/>
      <c r="EF91" s="18"/>
      <c r="EG91" s="18"/>
      <c r="EH91" s="18"/>
      <c r="EI91" s="18"/>
      <c r="EJ91" s="18"/>
      <c r="EK91" s="18"/>
      <c r="EL91" s="18"/>
      <c r="EM91" s="18"/>
      <c r="EN91" s="18"/>
      <c r="EO91" s="18"/>
      <c r="EP91" s="18"/>
      <c r="EQ91" s="18"/>
      <c r="ER91" s="18"/>
      <c r="ES91" s="18"/>
      <c r="ET91" s="18"/>
      <c r="EU91" s="18"/>
      <c r="EV91" s="18"/>
      <c r="EW91" s="18"/>
      <c r="EX91" s="18"/>
      <c r="EY91" s="18"/>
      <c r="EZ91" s="18"/>
      <c r="FA91" s="18"/>
      <c r="FB91" s="18"/>
      <c r="FC91" s="18"/>
      <c r="FD91" s="18"/>
      <c r="FE91" s="18"/>
      <c r="FF91" s="18"/>
      <c r="FG91" s="18"/>
      <c r="FH91" s="18"/>
      <c r="FI91" s="18"/>
      <c r="FJ91" s="18"/>
      <c r="FK91" s="18"/>
      <c r="FL91" s="18"/>
      <c r="FM91" s="18"/>
      <c r="FN91" s="18"/>
      <c r="FO91" s="18"/>
      <c r="FP91" s="18"/>
      <c r="FQ91" s="18"/>
      <c r="FR91" s="18"/>
      <c r="FS91" s="18"/>
      <c r="FT91" s="18"/>
      <c r="FU91" s="18"/>
      <c r="FV91" s="18"/>
      <c r="FW91" s="18"/>
      <c r="FX91" s="18"/>
      <c r="FY91" s="18"/>
      <c r="FZ91" s="18"/>
      <c r="GA91" s="18"/>
      <c r="GB91" s="18"/>
      <c r="GC91" s="18"/>
      <c r="GD91" s="18"/>
      <c r="GE91" s="18"/>
      <c r="GF91" s="18"/>
      <c r="GG91" s="18"/>
      <c r="GH91" s="18"/>
      <c r="GI91" s="18"/>
      <c r="GJ91" s="18"/>
      <c r="GK91" s="18"/>
      <c r="GL91" s="18"/>
      <c r="GM91" s="18"/>
      <c r="GN91" s="18"/>
      <c r="GO91" s="18"/>
      <c r="GP91" s="18"/>
      <c r="GQ91" s="18"/>
      <c r="GR91" s="18"/>
      <c r="GS91" s="18"/>
      <c r="GT91" s="18"/>
      <c r="GU91" s="18"/>
      <c r="GV91" s="18"/>
      <c r="GW91" s="18"/>
      <c r="GX91" s="18"/>
      <c r="GY91" s="18"/>
      <c r="GZ91" s="18"/>
      <c r="HA91" s="18"/>
    </row>
    <row r="92" spans="1:209">
      <c r="A92" s="18" t="s">
        <v>9259</v>
      </c>
      <c r="B92" s="18" t="s">
        <v>9259</v>
      </c>
      <c r="C92" s="18" t="s">
        <v>9259</v>
      </c>
      <c r="D92" s="18" t="s">
        <v>9260</v>
      </c>
      <c r="E92" s="18" t="s">
        <v>9261</v>
      </c>
      <c r="F92" s="18" t="s">
        <v>9262</v>
      </c>
      <c r="G92" s="18" t="s">
        <v>9263</v>
      </c>
      <c r="H92" s="18" t="s">
        <v>9260</v>
      </c>
      <c r="I92" s="18" t="s">
        <v>9264</v>
      </c>
      <c r="J92" s="18" t="s">
        <v>9265</v>
      </c>
      <c r="K92" s="18" t="s">
        <v>9266</v>
      </c>
      <c r="L92" s="18" t="s">
        <v>9261</v>
      </c>
      <c r="M92" s="18" t="s">
        <v>9267</v>
      </c>
      <c r="N92" s="18" t="s">
        <v>9268</v>
      </c>
      <c r="O92" s="18" t="s">
        <v>9269</v>
      </c>
      <c r="P92" s="18" t="s">
        <v>9270</v>
      </c>
      <c r="Q92" s="18" t="s">
        <v>9271</v>
      </c>
      <c r="R92" s="18" t="s">
        <v>9272</v>
      </c>
      <c r="S92" s="18" t="s">
        <v>9273</v>
      </c>
      <c r="T92" s="18" t="s">
        <v>9274</v>
      </c>
      <c r="U92" s="18" t="s">
        <v>4334</v>
      </c>
      <c r="V92" s="18" t="s">
        <v>9275</v>
      </c>
      <c r="W92" s="18" t="s">
        <v>9276</v>
      </c>
      <c r="X92" s="39" t="s">
        <v>9277</v>
      </c>
      <c r="Y92" s="18" t="s">
        <v>9278</v>
      </c>
      <c r="Z92" s="18" t="s">
        <v>9279</v>
      </c>
      <c r="AA92" s="18" t="s">
        <v>9280</v>
      </c>
      <c r="AB92" s="18" t="s">
        <v>9281</v>
      </c>
      <c r="AC92" s="18" t="s">
        <v>9282</v>
      </c>
      <c r="AD92" s="18" t="s">
        <v>9283</v>
      </c>
      <c r="AE92" s="18" t="s">
        <v>9284</v>
      </c>
      <c r="AF92" s="18" t="s">
        <v>9285</v>
      </c>
      <c r="AG92" s="18" t="s">
        <v>9286</v>
      </c>
      <c r="AH92" s="18" t="s">
        <v>9287</v>
      </c>
      <c r="AI92" s="18" t="s">
        <v>9288</v>
      </c>
      <c r="AJ92" s="18" t="s">
        <v>9266</v>
      </c>
      <c r="AK92" s="18" t="s">
        <v>9266</v>
      </c>
      <c r="AL92" s="18" t="s">
        <v>9289</v>
      </c>
      <c r="AM92" s="18" t="s">
        <v>9290</v>
      </c>
      <c r="AN92" s="18" t="s">
        <v>9291</v>
      </c>
      <c r="AO92" s="18" t="s">
        <v>9292</v>
      </c>
      <c r="AP92" s="18" t="s">
        <v>9293</v>
      </c>
      <c r="AQ92" s="18" t="s">
        <v>9294</v>
      </c>
      <c r="AR92" s="18" t="s">
        <v>9295</v>
      </c>
      <c r="AS92" s="18" t="s">
        <v>9296</v>
      </c>
      <c r="AT92" s="18" t="s">
        <v>9297</v>
      </c>
      <c r="AU92" s="18" t="s">
        <v>9298</v>
      </c>
      <c r="AV92" s="18" t="s">
        <v>9299</v>
      </c>
      <c r="AW92" s="18" t="s">
        <v>9300</v>
      </c>
      <c r="AX92" s="18" t="s">
        <v>9301</v>
      </c>
      <c r="AY92" s="18" t="s">
        <v>9302</v>
      </c>
      <c r="AZ92" s="18" t="s">
        <v>9303</v>
      </c>
      <c r="BA92" s="18" t="s">
        <v>9304</v>
      </c>
      <c r="BB92" s="18" t="s">
        <v>9305</v>
      </c>
      <c r="BC92" s="18" t="s">
        <v>9306</v>
      </c>
      <c r="BD92" s="18" t="s">
        <v>9307</v>
      </c>
      <c r="BE92" s="18" t="s">
        <v>9308</v>
      </c>
      <c r="BF92" s="18" t="s">
        <v>9309</v>
      </c>
      <c r="BG92" s="18" t="s">
        <v>9310</v>
      </c>
      <c r="BH92" s="18" t="s">
        <v>9311</v>
      </c>
      <c r="BI92" s="18" t="s">
        <v>9296</v>
      </c>
      <c r="BJ92" s="18" t="s">
        <v>9266</v>
      </c>
      <c r="BK92" s="18" t="s">
        <v>9296</v>
      </c>
      <c r="BL92" s="18" t="s">
        <v>9312</v>
      </c>
      <c r="BM92" s="18" t="s">
        <v>9313</v>
      </c>
      <c r="BN92" s="18" t="s">
        <v>9314</v>
      </c>
      <c r="BO92" s="18" t="s">
        <v>9315</v>
      </c>
      <c r="BP92" s="18" t="s">
        <v>9259</v>
      </c>
      <c r="BQ92" s="18" t="s">
        <v>9316</v>
      </c>
      <c r="BR92" s="18" t="s">
        <v>9317</v>
      </c>
      <c r="BS92" s="18" t="s">
        <v>9318</v>
      </c>
      <c r="BT92" s="18" t="s">
        <v>9319</v>
      </c>
      <c r="BU92" s="18" t="s">
        <v>9320</v>
      </c>
      <c r="BV92" s="18" t="s">
        <v>9321</v>
      </c>
      <c r="BW92" s="18" t="s">
        <v>9322</v>
      </c>
      <c r="BX92" s="18" t="s">
        <v>9323</v>
      </c>
      <c r="BY92" s="18" t="s">
        <v>9324</v>
      </c>
      <c r="BZ92" s="18" t="s">
        <v>9325</v>
      </c>
      <c r="CA92" s="18"/>
      <c r="CB92" s="18"/>
      <c r="CC92" s="18"/>
      <c r="CD92" s="18"/>
      <c r="CE92" s="18"/>
      <c r="CF92" s="18"/>
      <c r="CG92" s="18"/>
      <c r="CH92" s="18"/>
      <c r="CI92" s="18"/>
      <c r="CJ92" s="18"/>
      <c r="CK92" s="18"/>
      <c r="CL92" s="18"/>
      <c r="CM92" s="18"/>
      <c r="CN92" s="18"/>
      <c r="CO92" s="18"/>
      <c r="CP92" s="18"/>
      <c r="CQ92" s="18"/>
      <c r="CR92" s="18"/>
      <c r="CS92" s="18"/>
      <c r="CT92" s="18"/>
      <c r="CU92" s="18"/>
      <c r="CV92" s="18"/>
      <c r="CW92" s="18"/>
      <c r="CX92" s="18"/>
      <c r="CY92" s="18"/>
      <c r="CZ92" s="18"/>
      <c r="DA92" s="18"/>
      <c r="DB92" s="18"/>
      <c r="DC92" s="18"/>
      <c r="DD92" s="18"/>
      <c r="DE92" s="18"/>
      <c r="DF92" s="18"/>
      <c r="DG92" s="18"/>
      <c r="DH92" s="18"/>
      <c r="DI92" s="18"/>
      <c r="DJ92" s="18"/>
      <c r="DK92" s="18"/>
      <c r="DL92" s="18"/>
      <c r="DM92" s="18"/>
      <c r="DN92" s="18"/>
      <c r="DO92" s="18"/>
      <c r="DP92" s="18"/>
      <c r="DQ92" s="18"/>
      <c r="DR92" s="18"/>
      <c r="DS92" s="18"/>
      <c r="DT92" s="18"/>
      <c r="DU92" s="18"/>
      <c r="DV92" s="18"/>
      <c r="DW92" s="18"/>
      <c r="DX92" s="18"/>
      <c r="DY92" s="18"/>
      <c r="DZ92" s="18"/>
      <c r="EA92" s="18"/>
      <c r="EB92" s="18"/>
      <c r="EC92" s="18"/>
      <c r="ED92" s="18"/>
      <c r="EE92" s="18"/>
      <c r="EF92" s="18"/>
      <c r="EG92" s="18"/>
      <c r="EH92" s="18"/>
      <c r="EI92" s="18"/>
      <c r="EJ92" s="18"/>
      <c r="EK92" s="18"/>
      <c r="EL92" s="18"/>
      <c r="EM92" s="18"/>
      <c r="EN92" s="18"/>
      <c r="EO92" s="18"/>
      <c r="EP92" s="18"/>
      <c r="EQ92" s="18"/>
      <c r="ER92" s="18"/>
      <c r="ES92" s="18"/>
      <c r="ET92" s="18"/>
      <c r="EU92" s="18"/>
      <c r="EV92" s="18"/>
      <c r="EW92" s="18"/>
      <c r="EX92" s="18"/>
      <c r="EY92" s="18"/>
      <c r="EZ92" s="18"/>
      <c r="FA92" s="18"/>
      <c r="FB92" s="18"/>
      <c r="FC92" s="18"/>
      <c r="FD92" s="18"/>
      <c r="FE92" s="18"/>
      <c r="FF92" s="18"/>
      <c r="FG92" s="18"/>
      <c r="FH92" s="18"/>
      <c r="FI92" s="18"/>
      <c r="FJ92" s="18"/>
      <c r="FK92" s="18"/>
      <c r="FL92" s="18"/>
      <c r="FM92" s="18"/>
      <c r="FN92" s="18"/>
      <c r="FO92" s="18"/>
      <c r="FP92" s="18"/>
      <c r="FQ92" s="18"/>
      <c r="FR92" s="18"/>
      <c r="FS92" s="18"/>
      <c r="FT92" s="18"/>
      <c r="FU92" s="18"/>
      <c r="FV92" s="18"/>
      <c r="FW92" s="18"/>
      <c r="FX92" s="18"/>
      <c r="FY92" s="18"/>
      <c r="FZ92" s="18"/>
      <c r="GA92" s="18"/>
      <c r="GB92" s="18"/>
      <c r="GC92" s="18"/>
      <c r="GD92" s="18"/>
      <c r="GE92" s="18"/>
      <c r="GF92" s="18"/>
      <c r="GG92" s="18"/>
      <c r="GH92" s="18"/>
      <c r="GI92" s="18"/>
      <c r="GJ92" s="18"/>
      <c r="GK92" s="18"/>
      <c r="GL92" s="18"/>
      <c r="GM92" s="18"/>
      <c r="GN92" s="18"/>
      <c r="GO92" s="18"/>
      <c r="GP92" s="18"/>
      <c r="GQ92" s="18"/>
      <c r="GR92" s="18"/>
      <c r="GS92" s="18"/>
      <c r="GT92" s="18"/>
      <c r="GU92" s="18"/>
      <c r="GV92" s="18"/>
      <c r="GW92" s="18"/>
      <c r="GX92" s="18"/>
      <c r="GY92" s="18"/>
      <c r="GZ92" s="18"/>
      <c r="HA92" s="18"/>
    </row>
    <row r="93" spans="1:209">
      <c r="A93" s="18" t="s">
        <v>9326</v>
      </c>
      <c r="B93" s="18" t="s">
        <v>9326</v>
      </c>
      <c r="C93" s="18" t="s">
        <v>9326</v>
      </c>
      <c r="D93" s="18" t="s">
        <v>9327</v>
      </c>
      <c r="E93" s="18" t="s">
        <v>9328</v>
      </c>
      <c r="F93" s="18" t="s">
        <v>9329</v>
      </c>
      <c r="G93" s="18" t="s">
        <v>9330</v>
      </c>
      <c r="H93" s="18" t="s">
        <v>9327</v>
      </c>
      <c r="I93" s="18" t="s">
        <v>9331</v>
      </c>
      <c r="J93" s="18" t="s">
        <v>9332</v>
      </c>
      <c r="K93" s="18" t="s">
        <v>9333</v>
      </c>
      <c r="L93" s="18" t="s">
        <v>9328</v>
      </c>
      <c r="M93" s="18" t="s">
        <v>9334</v>
      </c>
      <c r="N93" s="18" t="s">
        <v>9335</v>
      </c>
      <c r="O93" s="18" t="s">
        <v>9336</v>
      </c>
      <c r="P93" s="18" t="s">
        <v>9337</v>
      </c>
      <c r="Q93" s="18" t="s">
        <v>9338</v>
      </c>
      <c r="R93" s="18" t="s">
        <v>9339</v>
      </c>
      <c r="S93" s="18" t="s">
        <v>9340</v>
      </c>
      <c r="T93" s="18" t="s">
        <v>9341</v>
      </c>
      <c r="U93" s="18" t="s">
        <v>9342</v>
      </c>
      <c r="V93" s="18" t="s">
        <v>9343</v>
      </c>
      <c r="W93" s="18" t="s">
        <v>9344</v>
      </c>
      <c r="X93" s="39" t="s">
        <v>9345</v>
      </c>
      <c r="Y93" s="18" t="s">
        <v>9346</v>
      </c>
      <c r="Z93" s="18" t="s">
        <v>9347</v>
      </c>
      <c r="AA93" s="18" t="s">
        <v>9348</v>
      </c>
      <c r="AB93" s="18" t="s">
        <v>9349</v>
      </c>
      <c r="AC93" s="18" t="s">
        <v>9350</v>
      </c>
      <c r="AD93" s="18" t="s">
        <v>9351</v>
      </c>
      <c r="AE93" s="18" t="s">
        <v>9352</v>
      </c>
      <c r="AF93" s="18" t="s">
        <v>9353</v>
      </c>
      <c r="AG93" s="18" t="s">
        <v>9354</v>
      </c>
      <c r="AH93" s="18" t="s">
        <v>9355</v>
      </c>
      <c r="AI93" s="18" t="s">
        <v>9356</v>
      </c>
      <c r="AJ93" s="18" t="s">
        <v>9329</v>
      </c>
      <c r="AK93" s="18" t="s">
        <v>9329</v>
      </c>
      <c r="AL93" s="18" t="s">
        <v>9357</v>
      </c>
      <c r="AM93" s="18" t="s">
        <v>9358</v>
      </c>
      <c r="AN93" s="18" t="s">
        <v>9359</v>
      </c>
      <c r="AO93" s="18" t="s">
        <v>9360</v>
      </c>
      <c r="AP93" s="18" t="s">
        <v>9338</v>
      </c>
      <c r="AQ93" s="18" t="s">
        <v>9361</v>
      </c>
      <c r="AR93" s="18" t="s">
        <v>9362</v>
      </c>
      <c r="AS93" s="18" t="s">
        <v>9363</v>
      </c>
      <c r="AT93" s="18" t="s">
        <v>9364</v>
      </c>
      <c r="AU93" s="18" t="s">
        <v>9365</v>
      </c>
      <c r="AV93" s="18" t="s">
        <v>9366</v>
      </c>
      <c r="AW93" s="18" t="s">
        <v>9367</v>
      </c>
      <c r="AX93" s="18" t="s">
        <v>9368</v>
      </c>
      <c r="AY93" s="18" t="s">
        <v>9369</v>
      </c>
      <c r="AZ93" s="18" t="s">
        <v>9370</v>
      </c>
      <c r="BA93" s="18" t="s">
        <v>9371</v>
      </c>
      <c r="BB93" s="18" t="s">
        <v>9372</v>
      </c>
      <c r="BC93" s="18" t="s">
        <v>9373</v>
      </c>
      <c r="BD93" s="18" t="s">
        <v>9374</v>
      </c>
      <c r="BE93" s="18" t="s">
        <v>9375</v>
      </c>
      <c r="BF93" s="18" t="s">
        <v>9376</v>
      </c>
      <c r="BG93" s="18" t="s">
        <v>9377</v>
      </c>
      <c r="BH93" s="18" t="s">
        <v>9378</v>
      </c>
      <c r="BI93" s="18" t="s">
        <v>9363</v>
      </c>
      <c r="BJ93" s="18" t="s">
        <v>9329</v>
      </c>
      <c r="BK93" s="18" t="s">
        <v>9363</v>
      </c>
      <c r="BL93" s="18" t="s">
        <v>9379</v>
      </c>
      <c r="BM93" s="18" t="s">
        <v>9380</v>
      </c>
      <c r="BN93" s="18" t="s">
        <v>9381</v>
      </c>
      <c r="BO93" s="18" t="s">
        <v>9382</v>
      </c>
      <c r="BP93" s="18" t="s">
        <v>9326</v>
      </c>
      <c r="BQ93" s="18" t="s">
        <v>9383</v>
      </c>
      <c r="BR93" s="18" t="s">
        <v>9384</v>
      </c>
      <c r="BS93" s="18" t="s">
        <v>9385</v>
      </c>
      <c r="BT93" s="18" t="s">
        <v>9386</v>
      </c>
      <c r="BU93" s="18" t="s">
        <v>9360</v>
      </c>
      <c r="BV93" s="18" t="s">
        <v>9387</v>
      </c>
      <c r="BW93" s="18" t="s">
        <v>9388</v>
      </c>
      <c r="BX93" s="18" t="s">
        <v>9389</v>
      </c>
      <c r="BY93" s="18" t="s">
        <v>9390</v>
      </c>
      <c r="BZ93" s="18" t="s">
        <v>9391</v>
      </c>
      <c r="CA93" s="18"/>
      <c r="CB93" s="18"/>
      <c r="CC93" s="18"/>
      <c r="CD93" s="18"/>
      <c r="CE93" s="18"/>
      <c r="CF93" s="18"/>
      <c r="CG93" s="18"/>
      <c r="CH93" s="18"/>
      <c r="CI93" s="18"/>
      <c r="CJ93" s="18"/>
      <c r="CK93" s="18"/>
      <c r="CL93" s="18"/>
      <c r="CM93" s="18"/>
      <c r="CN93" s="18"/>
      <c r="CO93" s="18"/>
      <c r="CP93" s="18"/>
      <c r="CQ93" s="18"/>
      <c r="CR93" s="18"/>
      <c r="CS93" s="18"/>
      <c r="CT93" s="18"/>
      <c r="CU93" s="18"/>
      <c r="CV93" s="18"/>
      <c r="CW93" s="18"/>
      <c r="CX93" s="18"/>
      <c r="CY93" s="18"/>
      <c r="CZ93" s="18"/>
      <c r="DA93" s="18"/>
      <c r="DB93" s="18"/>
      <c r="DC93" s="18"/>
      <c r="DD93" s="18"/>
      <c r="DE93" s="18"/>
      <c r="DF93" s="18"/>
      <c r="DG93" s="18"/>
      <c r="DH93" s="18"/>
      <c r="DI93" s="18"/>
      <c r="DJ93" s="18"/>
      <c r="DK93" s="18"/>
      <c r="DL93" s="18"/>
      <c r="DM93" s="18"/>
      <c r="DN93" s="18"/>
      <c r="DO93" s="18"/>
      <c r="DP93" s="18"/>
      <c r="DQ93" s="18"/>
      <c r="DR93" s="18"/>
      <c r="DS93" s="18"/>
      <c r="DT93" s="18"/>
      <c r="DU93" s="18"/>
      <c r="DV93" s="18"/>
      <c r="DW93" s="18"/>
      <c r="DX93" s="18"/>
      <c r="DY93" s="18"/>
      <c r="DZ93" s="18"/>
      <c r="EA93" s="18"/>
      <c r="EB93" s="18"/>
      <c r="EC93" s="18"/>
      <c r="ED93" s="18"/>
      <c r="EE93" s="18"/>
      <c r="EF93" s="18"/>
      <c r="EG93" s="18"/>
      <c r="EH93" s="18"/>
      <c r="EI93" s="18"/>
      <c r="EJ93" s="18"/>
      <c r="EK93" s="18"/>
      <c r="EL93" s="18"/>
      <c r="EM93" s="18"/>
      <c r="EN93" s="18"/>
      <c r="EO93" s="18"/>
      <c r="EP93" s="18"/>
      <c r="EQ93" s="18"/>
      <c r="ER93" s="18"/>
      <c r="ES93" s="18"/>
      <c r="ET93" s="18"/>
      <c r="EU93" s="18"/>
      <c r="EV93" s="18"/>
      <c r="EW93" s="18"/>
      <c r="EX93" s="18"/>
      <c r="EY93" s="18"/>
      <c r="EZ93" s="18"/>
      <c r="FA93" s="18"/>
      <c r="FB93" s="18"/>
      <c r="FC93" s="18"/>
      <c r="FD93" s="18"/>
      <c r="FE93" s="18"/>
      <c r="FF93" s="18"/>
      <c r="FG93" s="18"/>
      <c r="FH93" s="18"/>
      <c r="FI93" s="18"/>
      <c r="FJ93" s="18"/>
      <c r="FK93" s="18"/>
      <c r="FL93" s="18"/>
      <c r="FM93" s="18"/>
      <c r="FN93" s="18"/>
      <c r="FO93" s="18"/>
      <c r="FP93" s="18"/>
      <c r="FQ93" s="18"/>
      <c r="FR93" s="18"/>
      <c r="FS93" s="18"/>
      <c r="FT93" s="18"/>
      <c r="FU93" s="18"/>
      <c r="FV93" s="18"/>
      <c r="FW93" s="18"/>
      <c r="FX93" s="18"/>
      <c r="FY93" s="18"/>
      <c r="FZ93" s="18"/>
      <c r="GA93" s="18"/>
      <c r="GB93" s="18"/>
      <c r="GC93" s="18"/>
      <c r="GD93" s="18"/>
      <c r="GE93" s="18"/>
      <c r="GF93" s="18"/>
      <c r="GG93" s="18"/>
      <c r="GH93" s="18"/>
      <c r="GI93" s="18"/>
      <c r="GJ93" s="18"/>
      <c r="GK93" s="18"/>
      <c r="GL93" s="18"/>
      <c r="GM93" s="18"/>
      <c r="GN93" s="18"/>
      <c r="GO93" s="18"/>
      <c r="GP93" s="18"/>
      <c r="GQ93" s="18"/>
      <c r="GR93" s="18"/>
      <c r="GS93" s="18"/>
      <c r="GT93" s="18"/>
      <c r="GU93" s="18"/>
      <c r="GV93" s="18"/>
      <c r="GW93" s="18"/>
      <c r="GX93" s="18"/>
      <c r="GY93" s="18"/>
      <c r="GZ93" s="18"/>
      <c r="HA93" s="18"/>
    </row>
    <row r="94" spans="1:209">
      <c r="A94" s="18" t="s">
        <v>9392</v>
      </c>
      <c r="B94" s="18" t="s">
        <v>9392</v>
      </c>
      <c r="C94" s="18" t="s">
        <v>9392</v>
      </c>
      <c r="D94" s="18" t="s">
        <v>9393</v>
      </c>
      <c r="E94" s="18" t="s">
        <v>9394</v>
      </c>
      <c r="F94" s="18" t="s">
        <v>9395</v>
      </c>
      <c r="G94" s="18" t="s">
        <v>9396</v>
      </c>
      <c r="H94" s="18" t="s">
        <v>9393</v>
      </c>
      <c r="I94" s="18" t="s">
        <v>9397</v>
      </c>
      <c r="J94" s="18" t="s">
        <v>9398</v>
      </c>
      <c r="K94" s="18" t="s">
        <v>9399</v>
      </c>
      <c r="L94" s="18" t="s">
        <v>9394</v>
      </c>
      <c r="M94" s="18" t="s">
        <v>9400</v>
      </c>
      <c r="N94" s="18" t="s">
        <v>9401</v>
      </c>
      <c r="O94" s="18" t="s">
        <v>9402</v>
      </c>
      <c r="P94" s="18" t="s">
        <v>9403</v>
      </c>
      <c r="Q94" s="18" t="s">
        <v>9404</v>
      </c>
      <c r="R94" s="18" t="s">
        <v>9405</v>
      </c>
      <c r="S94" s="18" t="s">
        <v>9406</v>
      </c>
      <c r="T94" s="18" t="s">
        <v>9407</v>
      </c>
      <c r="U94" s="18" t="s">
        <v>9408</v>
      </c>
      <c r="V94" s="18" t="s">
        <v>9409</v>
      </c>
      <c r="W94" s="18" t="s">
        <v>9410</v>
      </c>
      <c r="X94" s="39" t="s">
        <v>9411</v>
      </c>
      <c r="Y94" s="18" t="s">
        <v>9412</v>
      </c>
      <c r="Z94" s="18" t="s">
        <v>9413</v>
      </c>
      <c r="AA94" s="18" t="s">
        <v>9414</v>
      </c>
      <c r="AB94" s="18" t="s">
        <v>9415</v>
      </c>
      <c r="AC94" s="18" t="s">
        <v>9416</v>
      </c>
      <c r="AD94" s="18" t="s">
        <v>9417</v>
      </c>
      <c r="AE94" s="18" t="s">
        <v>9418</v>
      </c>
      <c r="AF94" s="18" t="s">
        <v>9419</v>
      </c>
      <c r="AG94" s="18" t="s">
        <v>9420</v>
      </c>
      <c r="AH94" s="18" t="s">
        <v>9355</v>
      </c>
      <c r="AI94" s="18" t="s">
        <v>9421</v>
      </c>
      <c r="AJ94" s="18" t="s">
        <v>9422</v>
      </c>
      <c r="AK94" s="18" t="s">
        <v>9422</v>
      </c>
      <c r="AL94" s="18" t="s">
        <v>9423</v>
      </c>
      <c r="AM94" s="18" t="s">
        <v>9424</v>
      </c>
      <c r="AN94" s="18" t="s">
        <v>9425</v>
      </c>
      <c r="AO94" s="18" t="s">
        <v>9426</v>
      </c>
      <c r="AP94" s="18" t="s">
        <v>9427</v>
      </c>
      <c r="AQ94" s="18" t="s">
        <v>9428</v>
      </c>
      <c r="AR94" s="18" t="s">
        <v>9429</v>
      </c>
      <c r="AS94" s="18" t="s">
        <v>9430</v>
      </c>
      <c r="AT94" s="18" t="s">
        <v>5243</v>
      </c>
      <c r="AU94" s="18" t="s">
        <v>9431</v>
      </c>
      <c r="AV94" s="18" t="s">
        <v>9432</v>
      </c>
      <c r="AW94" s="18" t="s">
        <v>9433</v>
      </c>
      <c r="AX94" s="18" t="s">
        <v>9434</v>
      </c>
      <c r="AY94" s="18" t="s">
        <v>9435</v>
      </c>
      <c r="AZ94" s="18" t="s">
        <v>9436</v>
      </c>
      <c r="BA94" s="18" t="s">
        <v>9437</v>
      </c>
      <c r="BB94" s="18" t="s">
        <v>9438</v>
      </c>
      <c r="BC94" s="18" t="s">
        <v>9439</v>
      </c>
      <c r="BD94" s="18" t="s">
        <v>9440</v>
      </c>
      <c r="BE94" s="18" t="s">
        <v>9441</v>
      </c>
      <c r="BF94" s="18" t="s">
        <v>9442</v>
      </c>
      <c r="BG94" s="18" t="s">
        <v>9443</v>
      </c>
      <c r="BH94" s="18" t="s">
        <v>9444</v>
      </c>
      <c r="BI94" s="18" t="s">
        <v>9430</v>
      </c>
      <c r="BJ94" s="18" t="s">
        <v>9422</v>
      </c>
      <c r="BK94" s="18" t="s">
        <v>9430</v>
      </c>
      <c r="BL94" s="18" t="s">
        <v>9445</v>
      </c>
      <c r="BM94" s="18" t="s">
        <v>9446</v>
      </c>
      <c r="BN94" s="18" t="s">
        <v>9447</v>
      </c>
      <c r="BO94" s="18" t="s">
        <v>9448</v>
      </c>
      <c r="BP94" s="18" t="s">
        <v>9392</v>
      </c>
      <c r="BQ94" s="18" t="s">
        <v>9449</v>
      </c>
      <c r="BR94" s="18" t="s">
        <v>9450</v>
      </c>
      <c r="BS94" s="18" t="s">
        <v>9451</v>
      </c>
      <c r="BT94" s="18" t="s">
        <v>9452</v>
      </c>
      <c r="BU94" s="18" t="s">
        <v>9453</v>
      </c>
      <c r="BV94" s="18" t="s">
        <v>9454</v>
      </c>
      <c r="BW94" s="18" t="s">
        <v>9455</v>
      </c>
      <c r="BX94" s="18" t="s">
        <v>9456</v>
      </c>
      <c r="BY94" s="18" t="s">
        <v>9457</v>
      </c>
      <c r="BZ94" s="18" t="s">
        <v>9458</v>
      </c>
      <c r="CA94" s="18"/>
      <c r="CB94" s="18"/>
      <c r="CC94" s="18"/>
      <c r="CD94" s="18"/>
      <c r="CE94" s="18"/>
      <c r="CF94" s="18"/>
      <c r="CG94" s="18"/>
      <c r="CH94" s="18"/>
      <c r="CI94" s="18"/>
      <c r="CJ94" s="18"/>
      <c r="CK94" s="18"/>
      <c r="CL94" s="18"/>
      <c r="CM94" s="18"/>
      <c r="CN94" s="18"/>
      <c r="CO94" s="18"/>
      <c r="CP94" s="18"/>
      <c r="CQ94" s="18"/>
      <c r="CR94" s="18"/>
      <c r="CS94" s="18"/>
      <c r="CT94" s="18"/>
      <c r="CU94" s="18"/>
      <c r="CV94" s="18"/>
      <c r="CW94" s="18"/>
      <c r="CX94" s="18"/>
      <c r="CY94" s="18"/>
      <c r="CZ94" s="18"/>
      <c r="DA94" s="18"/>
      <c r="DB94" s="18"/>
      <c r="DC94" s="18"/>
      <c r="DD94" s="18"/>
      <c r="DE94" s="18"/>
      <c r="DF94" s="18"/>
      <c r="DG94" s="18"/>
      <c r="DH94" s="18"/>
      <c r="DI94" s="18"/>
      <c r="DJ94" s="18"/>
      <c r="DK94" s="18"/>
      <c r="DL94" s="18"/>
      <c r="DM94" s="18"/>
      <c r="DN94" s="18"/>
      <c r="DO94" s="18"/>
      <c r="DP94" s="18"/>
      <c r="DQ94" s="18"/>
      <c r="DR94" s="18"/>
      <c r="DS94" s="18"/>
      <c r="DT94" s="18"/>
      <c r="DU94" s="18"/>
      <c r="DV94" s="18"/>
      <c r="DW94" s="18"/>
      <c r="DX94" s="18"/>
      <c r="DY94" s="18"/>
      <c r="DZ94" s="18"/>
      <c r="EA94" s="18"/>
      <c r="EB94" s="18"/>
      <c r="EC94" s="18"/>
      <c r="ED94" s="18"/>
      <c r="EE94" s="18"/>
      <c r="EF94" s="18"/>
      <c r="EG94" s="18"/>
      <c r="EH94" s="18"/>
      <c r="EI94" s="18"/>
      <c r="EJ94" s="18"/>
      <c r="EK94" s="18"/>
      <c r="EL94" s="18"/>
      <c r="EM94" s="18"/>
      <c r="EN94" s="18"/>
      <c r="EO94" s="18"/>
      <c r="EP94" s="18"/>
      <c r="EQ94" s="18"/>
      <c r="ER94" s="18"/>
      <c r="ES94" s="18"/>
      <c r="ET94" s="18"/>
      <c r="EU94" s="18"/>
      <c r="EV94" s="18"/>
      <c r="EW94" s="18"/>
      <c r="EX94" s="18"/>
      <c r="EY94" s="18"/>
      <c r="EZ94" s="18"/>
      <c r="FA94" s="18"/>
      <c r="FB94" s="18"/>
      <c r="FC94" s="18"/>
      <c r="FD94" s="18"/>
      <c r="FE94" s="18"/>
      <c r="FF94" s="18"/>
      <c r="FG94" s="18"/>
      <c r="FH94" s="18"/>
      <c r="FI94" s="18"/>
      <c r="FJ94" s="18"/>
      <c r="FK94" s="18"/>
      <c r="FL94" s="18"/>
      <c r="FM94" s="18"/>
      <c r="FN94" s="18"/>
      <c r="FO94" s="18"/>
      <c r="FP94" s="18"/>
      <c r="FQ94" s="18"/>
      <c r="FR94" s="18"/>
      <c r="FS94" s="18"/>
      <c r="FT94" s="18"/>
      <c r="FU94" s="18"/>
      <c r="FV94" s="18"/>
      <c r="FW94" s="18"/>
      <c r="FX94" s="18"/>
      <c r="FY94" s="18"/>
      <c r="FZ94" s="18"/>
      <c r="GA94" s="18"/>
      <c r="GB94" s="18"/>
      <c r="GC94" s="18"/>
      <c r="GD94" s="18"/>
      <c r="GE94" s="18"/>
      <c r="GF94" s="18"/>
      <c r="GG94" s="18"/>
      <c r="GH94" s="18"/>
      <c r="GI94" s="18"/>
      <c r="GJ94" s="18"/>
      <c r="GK94" s="18"/>
      <c r="GL94" s="18"/>
      <c r="GM94" s="18"/>
      <c r="GN94" s="18"/>
      <c r="GO94" s="18"/>
      <c r="GP94" s="18"/>
      <c r="GQ94" s="18"/>
      <c r="GR94" s="18"/>
      <c r="GS94" s="18"/>
      <c r="GT94" s="18"/>
      <c r="GU94" s="18"/>
      <c r="GV94" s="18"/>
      <c r="GW94" s="18"/>
      <c r="GX94" s="18"/>
      <c r="GY94" s="18"/>
      <c r="GZ94" s="18"/>
      <c r="HA94" s="18"/>
    </row>
    <row r="95" spans="1:209">
      <c r="A95" s="18" t="s">
        <v>9459</v>
      </c>
      <c r="B95" s="18" t="s">
        <v>9459</v>
      </c>
      <c r="C95" s="18" t="s">
        <v>9459</v>
      </c>
      <c r="D95" s="18" t="s">
        <v>9460</v>
      </c>
      <c r="E95" s="18" t="s">
        <v>9461</v>
      </c>
      <c r="F95" s="18" t="s">
        <v>9462</v>
      </c>
      <c r="G95" s="18" t="s">
        <v>9463</v>
      </c>
      <c r="H95" s="18" t="s">
        <v>9460</v>
      </c>
      <c r="I95" s="18" t="s">
        <v>9464</v>
      </c>
      <c r="J95" s="18" t="s">
        <v>9465</v>
      </c>
      <c r="K95" s="18" t="s">
        <v>9466</v>
      </c>
      <c r="L95" s="18" t="s">
        <v>9461</v>
      </c>
      <c r="M95" s="18" t="s">
        <v>9467</v>
      </c>
      <c r="N95" s="18" t="s">
        <v>9468</v>
      </c>
      <c r="O95" s="18" t="s">
        <v>9469</v>
      </c>
      <c r="P95" s="18" t="s">
        <v>9470</v>
      </c>
      <c r="Q95" s="18" t="s">
        <v>9471</v>
      </c>
      <c r="R95" s="18" t="s">
        <v>9472</v>
      </c>
      <c r="S95" s="18" t="s">
        <v>9473</v>
      </c>
      <c r="T95" s="18" t="s">
        <v>9474</v>
      </c>
      <c r="U95" s="18" t="s">
        <v>9475</v>
      </c>
      <c r="V95" s="18" t="s">
        <v>9476</v>
      </c>
      <c r="W95" s="18" t="s">
        <v>9477</v>
      </c>
      <c r="X95" s="39" t="s">
        <v>9478</v>
      </c>
      <c r="Y95" s="18" t="s">
        <v>9479</v>
      </c>
      <c r="Z95" s="18" t="s">
        <v>9480</v>
      </c>
      <c r="AA95" s="18" t="s">
        <v>9481</v>
      </c>
      <c r="AB95" s="18" t="s">
        <v>9482</v>
      </c>
      <c r="AC95" s="18" t="s">
        <v>9460</v>
      </c>
      <c r="AD95" s="18" t="s">
        <v>9483</v>
      </c>
      <c r="AE95" s="18" t="s">
        <v>9484</v>
      </c>
      <c r="AF95" s="18" t="s">
        <v>9485</v>
      </c>
      <c r="AG95" s="18" t="s">
        <v>9486</v>
      </c>
      <c r="AH95" s="18" t="s">
        <v>9487</v>
      </c>
      <c r="AI95" s="18" t="s">
        <v>9488</v>
      </c>
      <c r="AJ95" s="18" t="s">
        <v>9489</v>
      </c>
      <c r="AK95" s="18" t="s">
        <v>9489</v>
      </c>
      <c r="AL95" s="18" t="s">
        <v>9490</v>
      </c>
      <c r="AM95" s="18" t="s">
        <v>9491</v>
      </c>
      <c r="AN95" s="18" t="s">
        <v>9492</v>
      </c>
      <c r="AO95" s="18" t="s">
        <v>9493</v>
      </c>
      <c r="AP95" s="18" t="s">
        <v>9494</v>
      </c>
      <c r="AQ95" s="18" t="s">
        <v>9495</v>
      </c>
      <c r="AR95" s="18" t="s">
        <v>9496</v>
      </c>
      <c r="AS95" s="18" t="s">
        <v>9497</v>
      </c>
      <c r="AT95" s="18" t="s">
        <v>9498</v>
      </c>
      <c r="AU95" s="18" t="s">
        <v>9499</v>
      </c>
      <c r="AV95" s="18" t="s">
        <v>9500</v>
      </c>
      <c r="AW95" s="18" t="s">
        <v>9501</v>
      </c>
      <c r="AX95" s="18" t="s">
        <v>9502</v>
      </c>
      <c r="AY95" s="18" t="s">
        <v>9503</v>
      </c>
      <c r="AZ95" s="18" t="s">
        <v>9504</v>
      </c>
      <c r="BA95" s="18" t="s">
        <v>9505</v>
      </c>
      <c r="BB95" s="18" t="s">
        <v>9506</v>
      </c>
      <c r="BC95" s="18" t="s">
        <v>9507</v>
      </c>
      <c r="BD95" s="18" t="s">
        <v>9508</v>
      </c>
      <c r="BE95" s="18" t="s">
        <v>9509</v>
      </c>
      <c r="BF95" s="18" t="s">
        <v>9510</v>
      </c>
      <c r="BG95" s="18" t="s">
        <v>9511</v>
      </c>
      <c r="BH95" s="18" t="s">
        <v>9512</v>
      </c>
      <c r="BI95" s="18" t="s">
        <v>9497</v>
      </c>
      <c r="BJ95" s="18" t="s">
        <v>9489</v>
      </c>
      <c r="BK95" s="18" t="s">
        <v>9497</v>
      </c>
      <c r="BL95" s="18" t="s">
        <v>9513</v>
      </c>
      <c r="BM95" s="18" t="s">
        <v>9514</v>
      </c>
      <c r="BN95" s="18" t="s">
        <v>9515</v>
      </c>
      <c r="BO95" s="18" t="s">
        <v>9516</v>
      </c>
      <c r="BP95" s="18" t="s">
        <v>9459</v>
      </c>
      <c r="BQ95" s="18" t="s">
        <v>9517</v>
      </c>
      <c r="BR95" s="18" t="s">
        <v>9518</v>
      </c>
      <c r="BS95" s="18" t="s">
        <v>9519</v>
      </c>
      <c r="BT95" s="18" t="s">
        <v>9520</v>
      </c>
      <c r="BU95" s="18" t="s">
        <v>9521</v>
      </c>
      <c r="BV95" s="18" t="s">
        <v>9522</v>
      </c>
      <c r="BW95" s="18" t="s">
        <v>9523</v>
      </c>
      <c r="BX95" s="18" t="s">
        <v>9524</v>
      </c>
      <c r="BY95" s="18" t="s">
        <v>9525</v>
      </c>
      <c r="BZ95" s="18" t="s">
        <v>9526</v>
      </c>
      <c r="CA95" s="18"/>
      <c r="CB95" s="18"/>
      <c r="CC95" s="18"/>
      <c r="CD95" s="18"/>
      <c r="CE95" s="18"/>
      <c r="CF95" s="18"/>
      <c r="CG95" s="18"/>
      <c r="CH95" s="18"/>
      <c r="CI95" s="18"/>
      <c r="CJ95" s="18"/>
      <c r="CK95" s="18"/>
      <c r="CL95" s="18"/>
      <c r="CM95" s="18"/>
      <c r="CN95" s="18"/>
      <c r="CO95" s="18"/>
      <c r="CP95" s="18"/>
      <c r="CQ95" s="18"/>
      <c r="CR95" s="18"/>
      <c r="CS95" s="18"/>
      <c r="CT95" s="18"/>
      <c r="CU95" s="18"/>
      <c r="CV95" s="18"/>
      <c r="CW95" s="18"/>
      <c r="CX95" s="18"/>
      <c r="CY95" s="18"/>
      <c r="CZ95" s="18"/>
      <c r="DA95" s="18"/>
      <c r="DB95" s="18"/>
      <c r="DC95" s="18"/>
      <c r="DD95" s="18"/>
      <c r="DE95" s="18"/>
      <c r="DF95" s="18"/>
      <c r="DG95" s="18"/>
      <c r="DH95" s="18"/>
      <c r="DI95" s="18"/>
      <c r="DJ95" s="18"/>
      <c r="DK95" s="18"/>
      <c r="DL95" s="18"/>
      <c r="DM95" s="18"/>
      <c r="DN95" s="18"/>
      <c r="DO95" s="18"/>
      <c r="DP95" s="18"/>
      <c r="DQ95" s="18"/>
      <c r="DR95" s="18"/>
      <c r="DS95" s="18"/>
      <c r="DT95" s="18"/>
      <c r="DU95" s="18"/>
      <c r="DV95" s="18"/>
      <c r="DW95" s="18"/>
      <c r="DX95" s="18"/>
      <c r="DY95" s="18"/>
      <c r="DZ95" s="18"/>
      <c r="EA95" s="18"/>
      <c r="EB95" s="18"/>
      <c r="EC95" s="18"/>
      <c r="ED95" s="18"/>
      <c r="EE95" s="18"/>
      <c r="EF95" s="18"/>
      <c r="EG95" s="18"/>
      <c r="EH95" s="18"/>
      <c r="EI95" s="18"/>
      <c r="EJ95" s="18"/>
      <c r="EK95" s="18"/>
      <c r="EL95" s="18"/>
      <c r="EM95" s="18"/>
      <c r="EN95" s="18"/>
      <c r="EO95" s="18"/>
      <c r="EP95" s="18"/>
      <c r="EQ95" s="18"/>
      <c r="ER95" s="18"/>
      <c r="ES95" s="18"/>
      <c r="ET95" s="18"/>
      <c r="EU95" s="18"/>
      <c r="EV95" s="18"/>
      <c r="EW95" s="18"/>
      <c r="EX95" s="18"/>
      <c r="EY95" s="18"/>
      <c r="EZ95" s="18"/>
      <c r="FA95" s="18"/>
      <c r="FB95" s="18"/>
      <c r="FC95" s="18"/>
      <c r="FD95" s="18"/>
      <c r="FE95" s="18"/>
      <c r="FF95" s="18"/>
      <c r="FG95" s="18"/>
      <c r="FH95" s="18"/>
      <c r="FI95" s="18"/>
      <c r="FJ95" s="18"/>
      <c r="FK95" s="18"/>
      <c r="FL95" s="18"/>
      <c r="FM95" s="18"/>
      <c r="FN95" s="18"/>
      <c r="FO95" s="18"/>
      <c r="FP95" s="18"/>
      <c r="FQ95" s="18"/>
      <c r="FR95" s="18"/>
      <c r="FS95" s="18"/>
      <c r="FT95" s="18"/>
      <c r="FU95" s="18"/>
      <c r="FV95" s="18"/>
      <c r="FW95" s="18"/>
      <c r="FX95" s="18"/>
      <c r="FY95" s="18"/>
      <c r="FZ95" s="18"/>
      <c r="GA95" s="18"/>
      <c r="GB95" s="18"/>
      <c r="GC95" s="18"/>
      <c r="GD95" s="18"/>
      <c r="GE95" s="18"/>
      <c r="GF95" s="18"/>
      <c r="GG95" s="18"/>
      <c r="GH95" s="18"/>
      <c r="GI95" s="18"/>
      <c r="GJ95" s="18"/>
      <c r="GK95" s="18"/>
      <c r="GL95" s="18"/>
      <c r="GM95" s="18"/>
      <c r="GN95" s="18"/>
      <c r="GO95" s="18"/>
      <c r="GP95" s="18"/>
      <c r="GQ95" s="18"/>
      <c r="GR95" s="18"/>
      <c r="GS95" s="18"/>
      <c r="GT95" s="18"/>
      <c r="GU95" s="18"/>
      <c r="GV95" s="18"/>
      <c r="GW95" s="18"/>
      <c r="GX95" s="18"/>
      <c r="GY95" s="18"/>
      <c r="GZ95" s="18"/>
      <c r="HA95" s="18"/>
    </row>
    <row r="96" spans="1:209">
      <c r="A96" s="18" t="s">
        <v>9527</v>
      </c>
      <c r="B96" s="18" t="s">
        <v>9527</v>
      </c>
      <c r="C96" s="18" t="s">
        <v>9527</v>
      </c>
      <c r="D96" s="18" t="s">
        <v>9528</v>
      </c>
      <c r="E96" s="18" t="s">
        <v>9529</v>
      </c>
      <c r="F96" s="18" t="s">
        <v>9530</v>
      </c>
      <c r="G96" s="18" t="s">
        <v>9531</v>
      </c>
      <c r="H96" s="18" t="s">
        <v>9528</v>
      </c>
      <c r="I96" s="18" t="s">
        <v>9532</v>
      </c>
      <c r="J96" s="18" t="s">
        <v>9533</v>
      </c>
      <c r="K96" s="18" t="s">
        <v>9534</v>
      </c>
      <c r="L96" s="18" t="s">
        <v>9535</v>
      </c>
      <c r="M96" s="18" t="s">
        <v>6896</v>
      </c>
      <c r="N96" s="18" t="s">
        <v>9536</v>
      </c>
      <c r="O96" s="18" t="s">
        <v>9537</v>
      </c>
      <c r="P96" s="18" t="s">
        <v>9538</v>
      </c>
      <c r="Q96" s="18" t="s">
        <v>9539</v>
      </c>
      <c r="R96" s="18" t="s">
        <v>9540</v>
      </c>
      <c r="S96" s="18" t="s">
        <v>9541</v>
      </c>
      <c r="T96" s="18" t="s">
        <v>9542</v>
      </c>
      <c r="U96" s="18" t="s">
        <v>9543</v>
      </c>
      <c r="V96" s="18" t="s">
        <v>9544</v>
      </c>
      <c r="W96" s="18" t="s">
        <v>9545</v>
      </c>
      <c r="X96" s="39" t="s">
        <v>9546</v>
      </c>
      <c r="Y96" s="18" t="s">
        <v>5359</v>
      </c>
      <c r="Z96" s="18" t="s">
        <v>9547</v>
      </c>
      <c r="AA96" s="18" t="s">
        <v>9548</v>
      </c>
      <c r="AB96" s="18" t="s">
        <v>9549</v>
      </c>
      <c r="AC96" s="18" t="s">
        <v>9550</v>
      </c>
      <c r="AD96" s="18" t="s">
        <v>9551</v>
      </c>
      <c r="AE96" s="18" t="s">
        <v>9552</v>
      </c>
      <c r="AF96" s="18" t="s">
        <v>9553</v>
      </c>
      <c r="AG96" s="18" t="s">
        <v>9554</v>
      </c>
      <c r="AH96" s="18" t="s">
        <v>9555</v>
      </c>
      <c r="AI96" s="18" t="s">
        <v>9556</v>
      </c>
      <c r="AJ96" s="18" t="s">
        <v>9557</v>
      </c>
      <c r="AK96" s="18" t="s">
        <v>9557</v>
      </c>
      <c r="AL96" s="18" t="s">
        <v>9558</v>
      </c>
      <c r="AM96" s="18" t="s">
        <v>5372</v>
      </c>
      <c r="AN96" s="18" t="s">
        <v>9559</v>
      </c>
      <c r="AO96" s="18" t="s">
        <v>5374</v>
      </c>
      <c r="AP96" s="18" t="s">
        <v>9539</v>
      </c>
      <c r="AQ96" s="18" t="s">
        <v>9560</v>
      </c>
      <c r="AR96" s="18" t="s">
        <v>9538</v>
      </c>
      <c r="AS96" s="18" t="s">
        <v>9561</v>
      </c>
      <c r="AT96" s="18" t="s">
        <v>5378</v>
      </c>
      <c r="AU96" s="18" t="s">
        <v>9562</v>
      </c>
      <c r="AV96" s="18" t="s">
        <v>5380</v>
      </c>
      <c r="AW96" s="18" t="s">
        <v>9563</v>
      </c>
      <c r="AX96" s="18" t="s">
        <v>5382</v>
      </c>
      <c r="AY96" s="18" t="s">
        <v>5383</v>
      </c>
      <c r="AZ96" s="18" t="s">
        <v>9564</v>
      </c>
      <c r="BA96" s="18" t="s">
        <v>9565</v>
      </c>
      <c r="BB96" s="18" t="s">
        <v>9566</v>
      </c>
      <c r="BC96" s="18" t="s">
        <v>9567</v>
      </c>
      <c r="BD96" s="18" t="s">
        <v>5388</v>
      </c>
      <c r="BE96" s="18" t="s">
        <v>9568</v>
      </c>
      <c r="BF96" s="18" t="s">
        <v>9569</v>
      </c>
      <c r="BG96" s="18" t="s">
        <v>5390</v>
      </c>
      <c r="BH96" s="18" t="s">
        <v>9570</v>
      </c>
      <c r="BI96" s="18" t="s">
        <v>9561</v>
      </c>
      <c r="BJ96" s="18" t="s">
        <v>9557</v>
      </c>
      <c r="BK96" s="18" t="s">
        <v>9561</v>
      </c>
      <c r="BL96" s="18" t="s">
        <v>9571</v>
      </c>
      <c r="BM96" s="18" t="s">
        <v>9572</v>
      </c>
      <c r="BN96" s="18" t="s">
        <v>9573</v>
      </c>
      <c r="BO96" s="18" t="s">
        <v>9574</v>
      </c>
      <c r="BP96" s="18" t="s">
        <v>9527</v>
      </c>
      <c r="BQ96" s="18" t="s">
        <v>9575</v>
      </c>
      <c r="BR96" s="18" t="s">
        <v>9576</v>
      </c>
      <c r="BS96" s="18" t="s">
        <v>9577</v>
      </c>
      <c r="BT96" s="18" t="s">
        <v>9578</v>
      </c>
      <c r="BU96" s="18" t="s">
        <v>9579</v>
      </c>
      <c r="BV96" s="18" t="s">
        <v>9580</v>
      </c>
      <c r="BW96" s="18" t="s">
        <v>9581</v>
      </c>
      <c r="BX96" s="18" t="s">
        <v>9582</v>
      </c>
      <c r="BY96" s="18" t="s">
        <v>9583</v>
      </c>
      <c r="BZ96" s="18" t="s">
        <v>5403</v>
      </c>
      <c r="CA96" s="18"/>
      <c r="CB96" s="18"/>
      <c r="CC96" s="18"/>
      <c r="CD96" s="18"/>
      <c r="CE96" s="18"/>
      <c r="CF96" s="18"/>
      <c r="CG96" s="18"/>
      <c r="CH96" s="18"/>
      <c r="CI96" s="18"/>
      <c r="CJ96" s="18"/>
      <c r="CK96" s="18"/>
      <c r="CL96" s="18"/>
      <c r="CM96" s="18"/>
      <c r="CN96" s="18"/>
      <c r="CO96" s="18"/>
      <c r="CP96" s="18"/>
      <c r="CQ96" s="18"/>
      <c r="CR96" s="18"/>
      <c r="CS96" s="18"/>
      <c r="CT96" s="18"/>
      <c r="CU96" s="18"/>
      <c r="CV96" s="18"/>
      <c r="CW96" s="18"/>
      <c r="CX96" s="18"/>
      <c r="CY96" s="18"/>
      <c r="CZ96" s="18"/>
      <c r="DA96" s="18"/>
      <c r="DB96" s="18"/>
      <c r="DC96" s="18"/>
      <c r="DD96" s="18"/>
      <c r="DE96" s="18"/>
      <c r="DF96" s="18"/>
      <c r="DG96" s="18"/>
      <c r="DH96" s="18"/>
      <c r="DI96" s="18"/>
      <c r="DJ96" s="18"/>
      <c r="DK96" s="18"/>
      <c r="DL96" s="18"/>
      <c r="DM96" s="18"/>
      <c r="DN96" s="18"/>
      <c r="DO96" s="18"/>
      <c r="DP96" s="18"/>
      <c r="DQ96" s="18"/>
      <c r="DR96" s="18"/>
      <c r="DS96" s="18"/>
      <c r="DT96" s="18"/>
      <c r="DU96" s="18"/>
      <c r="DV96" s="18"/>
      <c r="DW96" s="18"/>
      <c r="DX96" s="18"/>
      <c r="DY96" s="18"/>
      <c r="DZ96" s="18"/>
      <c r="EA96" s="18"/>
      <c r="EB96" s="18"/>
      <c r="EC96" s="18"/>
      <c r="ED96" s="18"/>
      <c r="EE96" s="18"/>
      <c r="EF96" s="18"/>
      <c r="EG96" s="18"/>
      <c r="EH96" s="18"/>
      <c r="EI96" s="18"/>
      <c r="EJ96" s="18"/>
      <c r="EK96" s="18"/>
      <c r="EL96" s="18"/>
      <c r="EM96" s="18"/>
      <c r="EN96" s="18"/>
      <c r="EO96" s="18"/>
      <c r="EP96" s="18"/>
      <c r="EQ96" s="18"/>
      <c r="ER96" s="18"/>
      <c r="ES96" s="18"/>
      <c r="ET96" s="18"/>
      <c r="EU96" s="18"/>
      <c r="EV96" s="18"/>
      <c r="EW96" s="18"/>
      <c r="EX96" s="18"/>
      <c r="EY96" s="18"/>
      <c r="EZ96" s="18"/>
      <c r="FA96" s="18"/>
      <c r="FB96" s="18"/>
      <c r="FC96" s="18"/>
      <c r="FD96" s="18"/>
      <c r="FE96" s="18"/>
      <c r="FF96" s="18"/>
      <c r="FG96" s="18"/>
      <c r="FH96" s="18"/>
      <c r="FI96" s="18"/>
      <c r="FJ96" s="18"/>
      <c r="FK96" s="18"/>
      <c r="FL96" s="18"/>
      <c r="FM96" s="18"/>
      <c r="FN96" s="18"/>
      <c r="FO96" s="18"/>
      <c r="FP96" s="18"/>
      <c r="FQ96" s="18"/>
      <c r="FR96" s="18"/>
      <c r="FS96" s="18"/>
      <c r="FT96" s="18"/>
      <c r="FU96" s="18"/>
      <c r="FV96" s="18"/>
      <c r="FW96" s="18"/>
      <c r="FX96" s="18"/>
      <c r="FY96" s="18"/>
      <c r="FZ96" s="18"/>
      <c r="GA96" s="18"/>
      <c r="GB96" s="18"/>
      <c r="GC96" s="18"/>
      <c r="GD96" s="18"/>
      <c r="GE96" s="18"/>
      <c r="GF96" s="18"/>
      <c r="GG96" s="18"/>
      <c r="GH96" s="18"/>
      <c r="GI96" s="18"/>
      <c r="GJ96" s="18"/>
      <c r="GK96" s="18"/>
      <c r="GL96" s="18"/>
      <c r="GM96" s="18"/>
      <c r="GN96" s="18"/>
      <c r="GO96" s="18"/>
      <c r="GP96" s="18"/>
      <c r="GQ96" s="18"/>
      <c r="GR96" s="18"/>
      <c r="GS96" s="18"/>
      <c r="GT96" s="18"/>
      <c r="GU96" s="18"/>
      <c r="GV96" s="18"/>
      <c r="GW96" s="18"/>
      <c r="GX96" s="18"/>
      <c r="GY96" s="18"/>
      <c r="GZ96" s="18"/>
      <c r="HA96" s="18"/>
    </row>
    <row r="97" spans="1:209">
      <c r="A97" s="18" t="s">
        <v>9584</v>
      </c>
      <c r="B97" s="18" t="s">
        <v>9584</v>
      </c>
      <c r="C97" s="18" t="s">
        <v>9584</v>
      </c>
      <c r="D97" s="18" t="s">
        <v>9585</v>
      </c>
      <c r="E97" s="18" t="s">
        <v>9586</v>
      </c>
      <c r="F97" s="18" t="s">
        <v>9584</v>
      </c>
      <c r="G97" s="18" t="s">
        <v>9587</v>
      </c>
      <c r="H97" s="18" t="s">
        <v>9585</v>
      </c>
      <c r="I97" s="18" t="s">
        <v>9588</v>
      </c>
      <c r="J97" s="18" t="s">
        <v>9589</v>
      </c>
      <c r="K97" s="18" t="s">
        <v>9584</v>
      </c>
      <c r="L97" s="18" t="s">
        <v>9586</v>
      </c>
      <c r="M97" s="18" t="s">
        <v>9590</v>
      </c>
      <c r="N97" s="18" t="s">
        <v>9591</v>
      </c>
      <c r="O97" s="18" t="s">
        <v>9592</v>
      </c>
      <c r="P97" s="18" t="s">
        <v>9593</v>
      </c>
      <c r="Q97" s="18" t="s">
        <v>9584</v>
      </c>
      <c r="R97" s="18" t="s">
        <v>9594</v>
      </c>
      <c r="S97" s="18" t="s">
        <v>9595</v>
      </c>
      <c r="T97" s="18" t="s">
        <v>9596</v>
      </c>
      <c r="U97" s="18" t="s">
        <v>9597</v>
      </c>
      <c r="V97" s="18" t="s">
        <v>9598</v>
      </c>
      <c r="W97" s="18" t="s">
        <v>9599</v>
      </c>
      <c r="X97" s="39" t="s">
        <v>9600</v>
      </c>
      <c r="Y97" s="18" t="s">
        <v>9601</v>
      </c>
      <c r="Z97" s="18" t="s">
        <v>9602</v>
      </c>
      <c r="AA97" s="18" t="s">
        <v>9584</v>
      </c>
      <c r="AB97" s="18" t="s">
        <v>9603</v>
      </c>
      <c r="AC97" s="18" t="s">
        <v>9604</v>
      </c>
      <c r="AD97" s="18" t="s">
        <v>9584</v>
      </c>
      <c r="AE97" s="18" t="s">
        <v>9584</v>
      </c>
      <c r="AF97" s="18" t="s">
        <v>9605</v>
      </c>
      <c r="AG97" s="18" t="s">
        <v>9606</v>
      </c>
      <c r="AH97" s="18" t="s">
        <v>9607</v>
      </c>
      <c r="AI97" s="18" t="s">
        <v>9608</v>
      </c>
      <c r="AJ97" s="18" t="s">
        <v>9584</v>
      </c>
      <c r="AK97" s="18" t="s">
        <v>9584</v>
      </c>
      <c r="AL97" s="18" t="s">
        <v>9609</v>
      </c>
      <c r="AM97" s="18" t="s">
        <v>9610</v>
      </c>
      <c r="AN97" s="18" t="s">
        <v>9611</v>
      </c>
      <c r="AO97" s="18" t="s">
        <v>9612</v>
      </c>
      <c r="AP97" s="18" t="s">
        <v>9584</v>
      </c>
      <c r="AQ97" s="18" t="s">
        <v>9613</v>
      </c>
      <c r="AR97" s="18" t="s">
        <v>9614</v>
      </c>
      <c r="AS97" s="18" t="s">
        <v>9604</v>
      </c>
      <c r="AT97" s="18" t="s">
        <v>9615</v>
      </c>
      <c r="AU97" s="18" t="s">
        <v>9616</v>
      </c>
      <c r="AV97" s="18" t="s">
        <v>9617</v>
      </c>
      <c r="AW97" s="18" t="s">
        <v>9618</v>
      </c>
      <c r="AX97" s="18" t="s">
        <v>9619</v>
      </c>
      <c r="AY97" s="18" t="s">
        <v>9620</v>
      </c>
      <c r="AZ97" s="18" t="s">
        <v>9621</v>
      </c>
      <c r="BA97" s="18" t="s">
        <v>9622</v>
      </c>
      <c r="BB97" s="18" t="s">
        <v>9623</v>
      </c>
      <c r="BC97" s="18" t="s">
        <v>9624</v>
      </c>
      <c r="BD97" s="18" t="s">
        <v>9625</v>
      </c>
      <c r="BE97" s="18" t="s">
        <v>9626</v>
      </c>
      <c r="BF97" s="18" t="s">
        <v>9626</v>
      </c>
      <c r="BG97" s="18" t="s">
        <v>9627</v>
      </c>
      <c r="BH97" s="18" t="s">
        <v>9628</v>
      </c>
      <c r="BI97" s="18" t="s">
        <v>9604</v>
      </c>
      <c r="BJ97" s="18" t="s">
        <v>9584</v>
      </c>
      <c r="BK97" s="18" t="s">
        <v>9604</v>
      </c>
      <c r="BL97" s="18" t="s">
        <v>9584</v>
      </c>
      <c r="BM97" s="18" t="s">
        <v>9629</v>
      </c>
      <c r="BN97" s="18" t="s">
        <v>9630</v>
      </c>
      <c r="BO97" s="18" t="s">
        <v>9631</v>
      </c>
      <c r="BP97" s="18" t="s">
        <v>9584</v>
      </c>
      <c r="BQ97" s="18" t="s">
        <v>9632</v>
      </c>
      <c r="BR97" s="18" t="s">
        <v>9633</v>
      </c>
      <c r="BS97" s="18" t="s">
        <v>9634</v>
      </c>
      <c r="BT97" s="18" t="s">
        <v>9635</v>
      </c>
      <c r="BU97" s="18" t="s">
        <v>9636</v>
      </c>
      <c r="BV97" s="18" t="s">
        <v>9637</v>
      </c>
      <c r="BW97" s="18" t="s">
        <v>9638</v>
      </c>
      <c r="BX97" s="18" t="s">
        <v>9639</v>
      </c>
      <c r="BY97" s="18" t="s">
        <v>9640</v>
      </c>
      <c r="BZ97" s="18" t="s">
        <v>9641</v>
      </c>
      <c r="CA97" s="18"/>
      <c r="CB97" s="18"/>
      <c r="CC97" s="18"/>
      <c r="CD97" s="18"/>
      <c r="CE97" s="18"/>
      <c r="CF97" s="18"/>
      <c r="CG97" s="18"/>
      <c r="CH97" s="18"/>
      <c r="CI97" s="18"/>
      <c r="CJ97" s="18"/>
      <c r="CK97" s="18"/>
      <c r="CL97" s="18"/>
      <c r="CM97" s="18"/>
      <c r="CN97" s="18"/>
      <c r="CO97" s="18"/>
      <c r="CP97" s="18"/>
      <c r="CQ97" s="18"/>
      <c r="CR97" s="18"/>
      <c r="CS97" s="18"/>
      <c r="CT97" s="18"/>
      <c r="CU97" s="18"/>
      <c r="CV97" s="18"/>
      <c r="CW97" s="18"/>
      <c r="CX97" s="18"/>
      <c r="CY97" s="18"/>
      <c r="CZ97" s="18"/>
      <c r="DA97" s="18"/>
      <c r="DB97" s="18"/>
      <c r="DC97" s="18"/>
      <c r="DD97" s="18"/>
      <c r="DE97" s="18"/>
      <c r="DF97" s="18"/>
      <c r="DG97" s="18"/>
      <c r="DH97" s="18"/>
      <c r="DI97" s="18"/>
      <c r="DJ97" s="18"/>
      <c r="DK97" s="18"/>
      <c r="DL97" s="18"/>
      <c r="DM97" s="18"/>
      <c r="DN97" s="18"/>
      <c r="DO97" s="18"/>
      <c r="DP97" s="18"/>
      <c r="DQ97" s="18"/>
      <c r="DR97" s="18"/>
      <c r="DS97" s="18"/>
      <c r="DT97" s="18"/>
      <c r="DU97" s="18"/>
      <c r="DV97" s="18"/>
      <c r="DW97" s="18"/>
      <c r="DX97" s="18"/>
      <c r="DY97" s="18"/>
      <c r="DZ97" s="18"/>
      <c r="EA97" s="18"/>
      <c r="EB97" s="18"/>
      <c r="EC97" s="18"/>
      <c r="ED97" s="18"/>
      <c r="EE97" s="18"/>
      <c r="EF97" s="18"/>
      <c r="EG97" s="18"/>
      <c r="EH97" s="18"/>
      <c r="EI97" s="18"/>
      <c r="EJ97" s="18"/>
      <c r="EK97" s="18"/>
      <c r="EL97" s="18"/>
      <c r="EM97" s="18"/>
      <c r="EN97" s="18"/>
      <c r="EO97" s="18"/>
      <c r="EP97" s="18"/>
      <c r="EQ97" s="18"/>
      <c r="ER97" s="18"/>
      <c r="ES97" s="18"/>
      <c r="ET97" s="18"/>
      <c r="EU97" s="18"/>
      <c r="EV97" s="18"/>
      <c r="EW97" s="18"/>
      <c r="EX97" s="18"/>
      <c r="EY97" s="18"/>
      <c r="EZ97" s="18"/>
      <c r="FA97" s="18"/>
      <c r="FB97" s="18"/>
      <c r="FC97" s="18"/>
      <c r="FD97" s="18"/>
      <c r="FE97" s="18"/>
      <c r="FF97" s="18"/>
      <c r="FG97" s="18"/>
      <c r="FH97" s="18"/>
      <c r="FI97" s="18"/>
      <c r="FJ97" s="18"/>
      <c r="FK97" s="18"/>
      <c r="FL97" s="18"/>
      <c r="FM97" s="18"/>
      <c r="FN97" s="18"/>
      <c r="FO97" s="18"/>
      <c r="FP97" s="18"/>
      <c r="FQ97" s="18"/>
      <c r="FR97" s="18"/>
      <c r="FS97" s="18"/>
      <c r="FT97" s="18"/>
      <c r="FU97" s="18"/>
      <c r="FV97" s="18"/>
      <c r="FW97" s="18"/>
      <c r="FX97" s="18"/>
      <c r="FY97" s="18"/>
      <c r="FZ97" s="18"/>
      <c r="GA97" s="18"/>
      <c r="GB97" s="18"/>
      <c r="GC97" s="18"/>
      <c r="GD97" s="18"/>
      <c r="GE97" s="18"/>
      <c r="GF97" s="18"/>
      <c r="GG97" s="18"/>
      <c r="GH97" s="18"/>
      <c r="GI97" s="18"/>
      <c r="GJ97" s="18"/>
      <c r="GK97" s="18"/>
      <c r="GL97" s="18"/>
      <c r="GM97" s="18"/>
      <c r="GN97" s="18"/>
      <c r="GO97" s="18"/>
      <c r="GP97" s="18"/>
      <c r="GQ97" s="18"/>
      <c r="GR97" s="18"/>
      <c r="GS97" s="18"/>
      <c r="GT97" s="18"/>
      <c r="GU97" s="18"/>
      <c r="GV97" s="18"/>
      <c r="GW97" s="18"/>
      <c r="GX97" s="18"/>
      <c r="GY97" s="18"/>
      <c r="GZ97" s="18"/>
      <c r="HA97" s="18"/>
    </row>
    <row r="98" spans="1:209">
      <c r="A98" s="18" t="s">
        <v>9642</v>
      </c>
      <c r="B98" s="18" t="s">
        <v>9642</v>
      </c>
      <c r="C98" s="18" t="s">
        <v>9642</v>
      </c>
      <c r="D98" s="18" t="s">
        <v>9643</v>
      </c>
      <c r="E98" s="18" t="s">
        <v>9643</v>
      </c>
      <c r="F98" s="18" t="s">
        <v>9644</v>
      </c>
      <c r="G98" s="18" t="s">
        <v>9645</v>
      </c>
      <c r="H98" s="18" t="s">
        <v>9643</v>
      </c>
      <c r="I98" s="18" t="s">
        <v>9646</v>
      </c>
      <c r="J98" s="18" t="s">
        <v>9647</v>
      </c>
      <c r="K98" s="18" t="s">
        <v>9648</v>
      </c>
      <c r="L98" s="18" t="s">
        <v>9643</v>
      </c>
      <c r="M98" s="18" t="s">
        <v>9649</v>
      </c>
      <c r="N98" s="18" t="s">
        <v>9650</v>
      </c>
      <c r="O98" s="18" t="s">
        <v>9651</v>
      </c>
      <c r="P98" s="18" t="s">
        <v>9652</v>
      </c>
      <c r="Q98" s="18" t="s">
        <v>9653</v>
      </c>
      <c r="R98" s="18" t="s">
        <v>9654</v>
      </c>
      <c r="S98" s="18" t="s">
        <v>9655</v>
      </c>
      <c r="T98" s="18" t="s">
        <v>9656</v>
      </c>
      <c r="U98" s="18" t="s">
        <v>9657</v>
      </c>
      <c r="V98" s="18" t="s">
        <v>9658</v>
      </c>
      <c r="W98" s="18" t="s">
        <v>9659</v>
      </c>
      <c r="X98" s="39" t="s">
        <v>9660</v>
      </c>
      <c r="Y98" s="18" t="s">
        <v>3629</v>
      </c>
      <c r="Z98" s="18" t="s">
        <v>9661</v>
      </c>
      <c r="AA98" s="18" t="s">
        <v>9662</v>
      </c>
      <c r="AB98" s="18" t="s">
        <v>9663</v>
      </c>
      <c r="AC98" s="18" t="s">
        <v>9664</v>
      </c>
      <c r="AD98" s="18" t="s">
        <v>9665</v>
      </c>
      <c r="AE98" s="18" t="s">
        <v>9666</v>
      </c>
      <c r="AF98" s="18" t="s">
        <v>9667</v>
      </c>
      <c r="AG98" s="18" t="s">
        <v>9668</v>
      </c>
      <c r="AH98" s="18" t="s">
        <v>9669</v>
      </c>
      <c r="AI98" s="18" t="s">
        <v>9670</v>
      </c>
      <c r="AJ98" s="18" t="s">
        <v>9671</v>
      </c>
      <c r="AK98" s="18" t="s">
        <v>9671</v>
      </c>
      <c r="AL98" s="18" t="s">
        <v>9672</v>
      </c>
      <c r="AM98" s="18" t="s">
        <v>9673</v>
      </c>
      <c r="AN98" s="18" t="s">
        <v>9674</v>
      </c>
      <c r="AO98" s="18" t="s">
        <v>9675</v>
      </c>
      <c r="AP98" s="18" t="s">
        <v>9676</v>
      </c>
      <c r="AQ98" s="18" t="s">
        <v>9677</v>
      </c>
      <c r="AR98" s="18" t="s">
        <v>9678</v>
      </c>
      <c r="AS98" s="18" t="s">
        <v>9679</v>
      </c>
      <c r="AT98" s="18" t="s">
        <v>9680</v>
      </c>
      <c r="AU98" s="18" t="s">
        <v>9681</v>
      </c>
      <c r="AV98" s="18" t="s">
        <v>9682</v>
      </c>
      <c r="AW98" s="18" t="s">
        <v>9683</v>
      </c>
      <c r="AX98" s="18" t="s">
        <v>9684</v>
      </c>
      <c r="AY98" s="18" t="s">
        <v>9685</v>
      </c>
      <c r="AZ98" s="18" t="s">
        <v>9686</v>
      </c>
      <c r="BA98" s="18" t="s">
        <v>9687</v>
      </c>
      <c r="BB98" s="18" t="s">
        <v>9688</v>
      </c>
      <c r="BC98" s="18" t="s">
        <v>9689</v>
      </c>
      <c r="BD98" s="18" t="s">
        <v>9690</v>
      </c>
      <c r="BE98" s="18" t="s">
        <v>9691</v>
      </c>
      <c r="BF98" s="18" t="s">
        <v>9692</v>
      </c>
      <c r="BG98" s="18" t="s">
        <v>9693</v>
      </c>
      <c r="BH98" s="18" t="s">
        <v>9694</v>
      </c>
      <c r="BI98" s="18" t="s">
        <v>9679</v>
      </c>
      <c r="BJ98" s="18" t="s">
        <v>9671</v>
      </c>
      <c r="BK98" s="18" t="s">
        <v>9679</v>
      </c>
      <c r="BL98" s="18" t="s">
        <v>9695</v>
      </c>
      <c r="BM98" s="18" t="s">
        <v>9696</v>
      </c>
      <c r="BN98" s="18" t="s">
        <v>9697</v>
      </c>
      <c r="BO98" s="18" t="s">
        <v>9698</v>
      </c>
      <c r="BP98" s="18" t="s">
        <v>9642</v>
      </c>
      <c r="BQ98" s="18" t="s">
        <v>9699</v>
      </c>
      <c r="BR98" s="18" t="s">
        <v>9700</v>
      </c>
      <c r="BS98" s="18" t="s">
        <v>9701</v>
      </c>
      <c r="BT98" s="18" t="s">
        <v>9702</v>
      </c>
      <c r="BU98" s="18" t="s">
        <v>9703</v>
      </c>
      <c r="BV98" s="18" t="s">
        <v>9704</v>
      </c>
      <c r="BW98" s="18" t="s">
        <v>9705</v>
      </c>
      <c r="BX98" s="18" t="s">
        <v>9706</v>
      </c>
      <c r="BY98" s="18" t="s">
        <v>9707</v>
      </c>
      <c r="BZ98" s="18" t="s">
        <v>9708</v>
      </c>
      <c r="CA98" s="18"/>
      <c r="CB98" s="18"/>
      <c r="CC98" s="18"/>
      <c r="CD98" s="18"/>
      <c r="CE98" s="18"/>
      <c r="CF98" s="18"/>
      <c r="CG98" s="18"/>
      <c r="CH98" s="18"/>
      <c r="CI98" s="18"/>
      <c r="CJ98" s="18"/>
      <c r="CK98" s="18"/>
      <c r="CL98" s="18"/>
      <c r="CM98" s="18"/>
      <c r="CN98" s="18"/>
      <c r="CO98" s="18"/>
      <c r="CP98" s="18"/>
      <c r="CQ98" s="18"/>
      <c r="CR98" s="18"/>
      <c r="CS98" s="18"/>
      <c r="CT98" s="18"/>
      <c r="CU98" s="18"/>
      <c r="CV98" s="18"/>
      <c r="CW98" s="18"/>
      <c r="CX98" s="18"/>
      <c r="CY98" s="18"/>
      <c r="CZ98" s="18"/>
      <c r="DA98" s="18"/>
      <c r="DB98" s="18"/>
      <c r="DC98" s="18"/>
      <c r="DD98" s="18"/>
      <c r="DE98" s="18"/>
      <c r="DF98" s="18"/>
      <c r="DG98" s="18"/>
      <c r="DH98" s="18"/>
      <c r="DI98" s="18"/>
      <c r="DJ98" s="18"/>
      <c r="DK98" s="18"/>
      <c r="DL98" s="18"/>
      <c r="DM98" s="18"/>
      <c r="DN98" s="18"/>
      <c r="DO98" s="18"/>
      <c r="DP98" s="18"/>
      <c r="DQ98" s="18"/>
      <c r="DR98" s="18"/>
      <c r="DS98" s="18"/>
      <c r="DT98" s="18"/>
      <c r="DU98" s="18"/>
      <c r="DV98" s="18"/>
      <c r="DW98" s="18"/>
      <c r="DX98" s="18"/>
      <c r="DY98" s="18"/>
      <c r="DZ98" s="18"/>
      <c r="EA98" s="18"/>
      <c r="EB98" s="18"/>
      <c r="EC98" s="18"/>
      <c r="ED98" s="18"/>
      <c r="EE98" s="18"/>
      <c r="EF98" s="18"/>
      <c r="EG98" s="18"/>
      <c r="EH98" s="18"/>
      <c r="EI98" s="18"/>
      <c r="EJ98" s="18"/>
      <c r="EK98" s="18"/>
      <c r="EL98" s="18"/>
      <c r="EM98" s="18"/>
      <c r="EN98" s="18"/>
      <c r="EO98" s="18"/>
      <c r="EP98" s="18"/>
      <c r="EQ98" s="18"/>
      <c r="ER98" s="18"/>
      <c r="ES98" s="18"/>
      <c r="ET98" s="18"/>
      <c r="EU98" s="18"/>
      <c r="EV98" s="18"/>
      <c r="EW98" s="18"/>
      <c r="EX98" s="18"/>
      <c r="EY98" s="18"/>
      <c r="EZ98" s="18"/>
      <c r="FA98" s="18"/>
      <c r="FB98" s="18"/>
      <c r="FC98" s="18"/>
      <c r="FD98" s="18"/>
      <c r="FE98" s="18"/>
      <c r="FF98" s="18"/>
      <c r="FG98" s="18"/>
      <c r="FH98" s="18"/>
      <c r="FI98" s="18"/>
      <c r="FJ98" s="18"/>
      <c r="FK98" s="18"/>
      <c r="FL98" s="18"/>
      <c r="FM98" s="18"/>
      <c r="FN98" s="18"/>
      <c r="FO98" s="18"/>
      <c r="FP98" s="18"/>
      <c r="FQ98" s="18"/>
      <c r="FR98" s="18"/>
      <c r="FS98" s="18"/>
      <c r="FT98" s="18"/>
      <c r="FU98" s="18"/>
      <c r="FV98" s="18"/>
      <c r="FW98" s="18"/>
      <c r="FX98" s="18"/>
      <c r="FY98" s="18"/>
      <c r="FZ98" s="18"/>
      <c r="GA98" s="18"/>
      <c r="GB98" s="18"/>
      <c r="GC98" s="18"/>
      <c r="GD98" s="18"/>
      <c r="GE98" s="18"/>
      <c r="GF98" s="18"/>
      <c r="GG98" s="18"/>
      <c r="GH98" s="18"/>
      <c r="GI98" s="18"/>
      <c r="GJ98" s="18"/>
      <c r="GK98" s="18"/>
      <c r="GL98" s="18"/>
      <c r="GM98" s="18"/>
      <c r="GN98" s="18"/>
      <c r="GO98" s="18"/>
      <c r="GP98" s="18"/>
      <c r="GQ98" s="18"/>
      <c r="GR98" s="18"/>
      <c r="GS98" s="18"/>
      <c r="GT98" s="18"/>
      <c r="GU98" s="18"/>
      <c r="GV98" s="18"/>
      <c r="GW98" s="18"/>
      <c r="GX98" s="18"/>
      <c r="GY98" s="18"/>
      <c r="GZ98" s="18"/>
      <c r="HA98" s="18"/>
    </row>
    <row r="99" spans="1:209">
      <c r="A99" s="18" t="s">
        <v>9709</v>
      </c>
      <c r="B99" s="18" t="s">
        <v>9709</v>
      </c>
      <c r="C99" s="18" t="s">
        <v>9709</v>
      </c>
      <c r="D99" s="18" t="s">
        <v>9710</v>
      </c>
      <c r="E99" s="18" t="s">
        <v>9711</v>
      </c>
      <c r="F99" s="18" t="s">
        <v>9712</v>
      </c>
      <c r="G99" s="18" t="s">
        <v>9713</v>
      </c>
      <c r="H99" s="18" t="s">
        <v>9710</v>
      </c>
      <c r="I99" s="18" t="s">
        <v>9714</v>
      </c>
      <c r="J99" s="18" t="s">
        <v>9715</v>
      </c>
      <c r="K99" s="18" t="s">
        <v>9716</v>
      </c>
      <c r="L99" s="18" t="s">
        <v>9711</v>
      </c>
      <c r="M99" s="18" t="s">
        <v>9717</v>
      </c>
      <c r="N99" s="18" t="s">
        <v>9712</v>
      </c>
      <c r="O99" s="18" t="s">
        <v>3684</v>
      </c>
      <c r="P99" s="18" t="s">
        <v>9718</v>
      </c>
      <c r="Q99" s="18" t="s">
        <v>9712</v>
      </c>
      <c r="R99" s="18" t="s">
        <v>9719</v>
      </c>
      <c r="S99" s="18" t="s">
        <v>9720</v>
      </c>
      <c r="T99" s="18" t="s">
        <v>9721</v>
      </c>
      <c r="U99" s="18" t="s">
        <v>9722</v>
      </c>
      <c r="V99" s="18" t="s">
        <v>9723</v>
      </c>
      <c r="W99" s="18" t="s">
        <v>9724</v>
      </c>
      <c r="X99" s="39" t="s">
        <v>9725</v>
      </c>
      <c r="Y99" s="18" t="s">
        <v>9726</v>
      </c>
      <c r="Z99" s="18" t="s">
        <v>9727</v>
      </c>
      <c r="AA99" s="18" t="s">
        <v>9728</v>
      </c>
      <c r="AB99" s="18" t="s">
        <v>9729</v>
      </c>
      <c r="AC99" s="18" t="s">
        <v>9709</v>
      </c>
      <c r="AD99" s="18" t="s">
        <v>9730</v>
      </c>
      <c r="AE99" s="18" t="s">
        <v>9731</v>
      </c>
      <c r="AF99" s="18" t="s">
        <v>9732</v>
      </c>
      <c r="AG99" s="18" t="s">
        <v>9733</v>
      </c>
      <c r="AH99" s="18" t="s">
        <v>9734</v>
      </c>
      <c r="AI99" s="18" t="s">
        <v>9735</v>
      </c>
      <c r="AJ99" s="18" t="s">
        <v>9716</v>
      </c>
      <c r="AK99" s="18" t="s">
        <v>9716</v>
      </c>
      <c r="AL99" s="18" t="s">
        <v>9736</v>
      </c>
      <c r="AM99" s="18" t="s">
        <v>9737</v>
      </c>
      <c r="AN99" s="18" t="s">
        <v>9709</v>
      </c>
      <c r="AO99" s="18" t="s">
        <v>9738</v>
      </c>
      <c r="AP99" s="18" t="s">
        <v>9712</v>
      </c>
      <c r="AQ99" s="18" t="s">
        <v>9739</v>
      </c>
      <c r="AR99" s="18" t="s">
        <v>9740</v>
      </c>
      <c r="AS99" s="18" t="s">
        <v>9741</v>
      </c>
      <c r="AT99" s="18" t="s">
        <v>9742</v>
      </c>
      <c r="AU99" s="18" t="s">
        <v>9743</v>
      </c>
      <c r="AV99" s="18" t="s">
        <v>9744</v>
      </c>
      <c r="AW99" s="18" t="s">
        <v>9745</v>
      </c>
      <c r="AX99" s="18" t="s">
        <v>9746</v>
      </c>
      <c r="AY99" s="18" t="s">
        <v>9747</v>
      </c>
      <c r="AZ99" s="18" t="s">
        <v>9748</v>
      </c>
      <c r="BA99" s="18" t="s">
        <v>9749</v>
      </c>
      <c r="BB99" s="18" t="s">
        <v>9750</v>
      </c>
      <c r="BC99" s="18" t="s">
        <v>9751</v>
      </c>
      <c r="BD99" s="18" t="s">
        <v>9752</v>
      </c>
      <c r="BE99" s="18" t="s">
        <v>9753</v>
      </c>
      <c r="BF99" s="18" t="s">
        <v>9753</v>
      </c>
      <c r="BG99" s="18" t="s">
        <v>9754</v>
      </c>
      <c r="BH99" s="18" t="s">
        <v>9755</v>
      </c>
      <c r="BI99" s="18" t="s">
        <v>9741</v>
      </c>
      <c r="BJ99" s="18" t="s">
        <v>9716</v>
      </c>
      <c r="BK99" s="18" t="s">
        <v>9741</v>
      </c>
      <c r="BL99" s="18" t="s">
        <v>9712</v>
      </c>
      <c r="BM99" s="18" t="s">
        <v>9756</v>
      </c>
      <c r="BN99" s="18" t="s">
        <v>9757</v>
      </c>
      <c r="BO99" s="18" t="s">
        <v>9740</v>
      </c>
      <c r="BP99" s="18" t="s">
        <v>9709</v>
      </c>
      <c r="BQ99" s="18" t="s">
        <v>9758</v>
      </c>
      <c r="BR99" s="18" t="s">
        <v>9744</v>
      </c>
      <c r="BS99" s="18" t="s">
        <v>9759</v>
      </c>
      <c r="BT99" s="18" t="s">
        <v>9760</v>
      </c>
      <c r="BU99" s="18" t="s">
        <v>9761</v>
      </c>
      <c r="BV99" s="18" t="s">
        <v>9762</v>
      </c>
      <c r="BW99" s="18" t="s">
        <v>9763</v>
      </c>
      <c r="BX99" s="18" t="s">
        <v>9764</v>
      </c>
      <c r="BY99" s="18" t="s">
        <v>9765</v>
      </c>
      <c r="BZ99" s="18" t="s">
        <v>9766</v>
      </c>
      <c r="CA99" s="18"/>
      <c r="CB99" s="18"/>
      <c r="CC99" s="18"/>
      <c r="CD99" s="18"/>
      <c r="CE99" s="18"/>
      <c r="CF99" s="18"/>
      <c r="CG99" s="18"/>
      <c r="CH99" s="18"/>
      <c r="CI99" s="18"/>
      <c r="CJ99" s="18"/>
      <c r="CK99" s="18"/>
      <c r="CL99" s="18"/>
      <c r="CM99" s="18"/>
      <c r="CN99" s="18"/>
      <c r="CO99" s="18"/>
      <c r="CP99" s="18"/>
      <c r="CQ99" s="18"/>
      <c r="CR99" s="18"/>
      <c r="CS99" s="18"/>
      <c r="CT99" s="18"/>
      <c r="CU99" s="18"/>
      <c r="CV99" s="18"/>
      <c r="CW99" s="18"/>
      <c r="CX99" s="18"/>
      <c r="CY99" s="18"/>
      <c r="CZ99" s="18"/>
      <c r="DA99" s="18"/>
      <c r="DB99" s="18"/>
      <c r="DC99" s="18"/>
      <c r="DD99" s="18"/>
      <c r="DE99" s="18"/>
      <c r="DF99" s="18"/>
      <c r="DG99" s="18"/>
      <c r="DH99" s="18"/>
      <c r="DI99" s="18"/>
      <c r="DJ99" s="18"/>
      <c r="DK99" s="18"/>
      <c r="DL99" s="18"/>
      <c r="DM99" s="18"/>
      <c r="DN99" s="18"/>
      <c r="DO99" s="18"/>
      <c r="DP99" s="18"/>
      <c r="DQ99" s="18"/>
      <c r="DR99" s="18"/>
      <c r="DS99" s="18"/>
      <c r="DT99" s="18"/>
      <c r="DU99" s="18"/>
      <c r="DV99" s="18"/>
      <c r="DW99" s="18"/>
      <c r="DX99" s="18"/>
      <c r="DY99" s="18"/>
      <c r="DZ99" s="18"/>
      <c r="EA99" s="18"/>
      <c r="EB99" s="18"/>
      <c r="EC99" s="18"/>
      <c r="ED99" s="18"/>
      <c r="EE99" s="18"/>
      <c r="EF99" s="18"/>
      <c r="EG99" s="18"/>
      <c r="EH99" s="18"/>
      <c r="EI99" s="18"/>
      <c r="EJ99" s="18"/>
      <c r="EK99" s="18"/>
      <c r="EL99" s="18"/>
      <c r="EM99" s="18"/>
      <c r="EN99" s="18"/>
      <c r="EO99" s="18"/>
      <c r="EP99" s="18"/>
      <c r="EQ99" s="18"/>
      <c r="ER99" s="18"/>
      <c r="ES99" s="18"/>
      <c r="ET99" s="18"/>
      <c r="EU99" s="18"/>
      <c r="EV99" s="18"/>
      <c r="EW99" s="18"/>
      <c r="EX99" s="18"/>
      <c r="EY99" s="18"/>
      <c r="EZ99" s="18"/>
      <c r="FA99" s="18"/>
      <c r="FB99" s="18"/>
      <c r="FC99" s="18"/>
      <c r="FD99" s="18"/>
      <c r="FE99" s="18"/>
      <c r="FF99" s="18"/>
      <c r="FG99" s="18"/>
      <c r="FH99" s="18"/>
      <c r="FI99" s="18"/>
      <c r="FJ99" s="18"/>
      <c r="FK99" s="18"/>
      <c r="FL99" s="18"/>
      <c r="FM99" s="18"/>
      <c r="FN99" s="18"/>
      <c r="FO99" s="18"/>
      <c r="FP99" s="18"/>
      <c r="FQ99" s="18"/>
      <c r="FR99" s="18"/>
      <c r="FS99" s="18"/>
      <c r="FT99" s="18"/>
      <c r="FU99" s="18"/>
      <c r="FV99" s="18"/>
      <c r="FW99" s="18"/>
      <c r="FX99" s="18"/>
      <c r="FY99" s="18"/>
      <c r="FZ99" s="18"/>
      <c r="GA99" s="18"/>
      <c r="GB99" s="18"/>
      <c r="GC99" s="18"/>
      <c r="GD99" s="18"/>
      <c r="GE99" s="18"/>
      <c r="GF99" s="18"/>
      <c r="GG99" s="18"/>
      <c r="GH99" s="18"/>
      <c r="GI99" s="18"/>
      <c r="GJ99" s="18"/>
      <c r="GK99" s="18"/>
      <c r="GL99" s="18"/>
      <c r="GM99" s="18"/>
      <c r="GN99" s="18"/>
      <c r="GO99" s="18"/>
      <c r="GP99" s="18"/>
      <c r="GQ99" s="18"/>
      <c r="GR99" s="18"/>
      <c r="GS99" s="18"/>
      <c r="GT99" s="18"/>
      <c r="GU99" s="18"/>
      <c r="GV99" s="18"/>
      <c r="GW99" s="18"/>
      <c r="GX99" s="18"/>
      <c r="GY99" s="18"/>
      <c r="GZ99" s="18"/>
      <c r="HA99" s="18"/>
    </row>
    <row r="100" spans="1:209">
      <c r="A100" s="18" t="s">
        <v>9767</v>
      </c>
      <c r="B100" s="18" t="s">
        <v>9767</v>
      </c>
      <c r="C100" s="18" t="s">
        <v>9767</v>
      </c>
      <c r="D100" s="18" t="s">
        <v>9768</v>
      </c>
      <c r="E100" s="18" t="s">
        <v>9769</v>
      </c>
      <c r="F100" s="18" t="s">
        <v>9770</v>
      </c>
      <c r="G100" s="18" t="s">
        <v>9771</v>
      </c>
      <c r="H100" s="18" t="s">
        <v>9768</v>
      </c>
      <c r="I100" s="18" t="s">
        <v>9772</v>
      </c>
      <c r="J100" s="18" t="s">
        <v>9773</v>
      </c>
      <c r="K100" s="18" t="s">
        <v>9774</v>
      </c>
      <c r="L100" s="18" t="s">
        <v>9769</v>
      </c>
      <c r="M100" s="18" t="s">
        <v>9775</v>
      </c>
      <c r="N100" s="18" t="s">
        <v>9776</v>
      </c>
      <c r="O100" s="18" t="s">
        <v>9777</v>
      </c>
      <c r="P100" s="18" t="s">
        <v>9778</v>
      </c>
      <c r="Q100" s="18" t="s">
        <v>9779</v>
      </c>
      <c r="R100" s="18" t="s">
        <v>9780</v>
      </c>
      <c r="S100" s="18" t="s">
        <v>9781</v>
      </c>
      <c r="T100" s="18" t="s">
        <v>9782</v>
      </c>
      <c r="U100" s="18" t="s">
        <v>9783</v>
      </c>
      <c r="V100" s="18" t="s">
        <v>9784</v>
      </c>
      <c r="W100" s="18" t="s">
        <v>9785</v>
      </c>
      <c r="X100" s="39" t="s">
        <v>9786</v>
      </c>
      <c r="Y100" s="18" t="s">
        <v>9787</v>
      </c>
      <c r="Z100" s="18" t="s">
        <v>9788</v>
      </c>
      <c r="AA100" s="18" t="s">
        <v>9789</v>
      </c>
      <c r="AB100" s="18" t="s">
        <v>9790</v>
      </c>
      <c r="AC100" s="18" t="s">
        <v>9791</v>
      </c>
      <c r="AD100" s="18" t="s">
        <v>9774</v>
      </c>
      <c r="AE100" s="18" t="s">
        <v>9792</v>
      </c>
      <c r="AF100" s="18" t="s">
        <v>9793</v>
      </c>
      <c r="AG100" s="18" t="s">
        <v>9794</v>
      </c>
      <c r="AH100" s="18" t="s">
        <v>9795</v>
      </c>
      <c r="AI100" s="18" t="s">
        <v>9796</v>
      </c>
      <c r="AJ100" s="18" t="s">
        <v>9797</v>
      </c>
      <c r="AK100" s="18" t="s">
        <v>9797</v>
      </c>
      <c r="AL100" s="18" t="s">
        <v>9798</v>
      </c>
      <c r="AM100" s="18" t="s">
        <v>9799</v>
      </c>
      <c r="AN100" s="18" t="s">
        <v>9800</v>
      </c>
      <c r="AO100" s="18" t="s">
        <v>9801</v>
      </c>
      <c r="AP100" s="18" t="s">
        <v>9797</v>
      </c>
      <c r="AQ100" s="18" t="s">
        <v>9802</v>
      </c>
      <c r="AR100" s="18" t="s">
        <v>9803</v>
      </c>
      <c r="AS100" s="18" t="s">
        <v>9804</v>
      </c>
      <c r="AT100" s="18" t="s">
        <v>9805</v>
      </c>
      <c r="AU100" s="18" t="s">
        <v>9806</v>
      </c>
      <c r="AV100" s="18" t="s">
        <v>9807</v>
      </c>
      <c r="AW100" s="18" t="s">
        <v>9808</v>
      </c>
      <c r="AX100" s="18" t="s">
        <v>9809</v>
      </c>
      <c r="AY100" s="18" t="s">
        <v>9810</v>
      </c>
      <c r="AZ100" s="18" t="s">
        <v>9811</v>
      </c>
      <c r="BA100" s="18" t="s">
        <v>9812</v>
      </c>
      <c r="BB100" s="18" t="s">
        <v>9813</v>
      </c>
      <c r="BC100" s="18" t="s">
        <v>9814</v>
      </c>
      <c r="BD100" s="18" t="s">
        <v>9815</v>
      </c>
      <c r="BE100" s="18" t="s">
        <v>9816</v>
      </c>
      <c r="BF100" s="18" t="s">
        <v>9817</v>
      </c>
      <c r="BG100" s="18" t="s">
        <v>9818</v>
      </c>
      <c r="BH100" s="18" t="s">
        <v>9819</v>
      </c>
      <c r="BI100" s="18" t="s">
        <v>9804</v>
      </c>
      <c r="BJ100" s="18" t="s">
        <v>9797</v>
      </c>
      <c r="BK100" s="18" t="s">
        <v>9804</v>
      </c>
      <c r="BL100" s="18" t="s">
        <v>9820</v>
      </c>
      <c r="BM100" s="18" t="s">
        <v>9821</v>
      </c>
      <c r="BN100" s="18" t="s">
        <v>9822</v>
      </c>
      <c r="BO100" s="18" t="s">
        <v>9823</v>
      </c>
      <c r="BP100" s="18" t="s">
        <v>9767</v>
      </c>
      <c r="BQ100" s="18" t="s">
        <v>9824</v>
      </c>
      <c r="BR100" s="18" t="s">
        <v>9825</v>
      </c>
      <c r="BS100" s="18" t="s">
        <v>9826</v>
      </c>
      <c r="BT100" s="18" t="s">
        <v>9827</v>
      </c>
      <c r="BU100" s="18" t="s">
        <v>9828</v>
      </c>
      <c r="BV100" s="18" t="s">
        <v>9829</v>
      </c>
      <c r="BW100" s="18" t="s">
        <v>9830</v>
      </c>
      <c r="BX100" s="18" t="s">
        <v>9831</v>
      </c>
      <c r="BY100" s="18" t="s">
        <v>9832</v>
      </c>
      <c r="BZ100" s="18" t="s">
        <v>9833</v>
      </c>
      <c r="CA100" s="18"/>
      <c r="CB100" s="18"/>
      <c r="CC100" s="18"/>
      <c r="CD100" s="18"/>
      <c r="CE100" s="18"/>
      <c r="CF100" s="18"/>
      <c r="CG100" s="18"/>
      <c r="CH100" s="18"/>
      <c r="CI100" s="18"/>
      <c r="CJ100" s="18"/>
      <c r="CK100" s="18"/>
      <c r="CL100" s="18"/>
      <c r="CM100" s="18"/>
      <c r="CN100" s="18"/>
      <c r="CO100" s="18"/>
      <c r="CP100" s="18"/>
      <c r="CQ100" s="18"/>
      <c r="CR100" s="18"/>
      <c r="CS100" s="18"/>
      <c r="CT100" s="18"/>
      <c r="CU100" s="18"/>
      <c r="CV100" s="18"/>
      <c r="CW100" s="18"/>
      <c r="CX100" s="18"/>
      <c r="CY100" s="18"/>
      <c r="CZ100" s="18"/>
      <c r="DA100" s="18"/>
      <c r="DB100" s="18"/>
      <c r="DC100" s="18"/>
      <c r="DD100" s="18"/>
      <c r="DE100" s="18"/>
      <c r="DF100" s="18"/>
      <c r="DG100" s="18"/>
      <c r="DH100" s="18"/>
      <c r="DI100" s="18"/>
      <c r="DJ100" s="18"/>
      <c r="DK100" s="18"/>
      <c r="DL100" s="18"/>
      <c r="DM100" s="18"/>
      <c r="DN100" s="18"/>
      <c r="DO100" s="18"/>
      <c r="DP100" s="18"/>
      <c r="DQ100" s="18"/>
      <c r="DR100" s="18"/>
      <c r="DS100" s="18"/>
      <c r="DT100" s="18"/>
      <c r="DU100" s="18"/>
      <c r="DV100" s="18"/>
      <c r="DW100" s="18"/>
      <c r="DX100" s="18"/>
      <c r="DY100" s="18"/>
      <c r="DZ100" s="18"/>
      <c r="EA100" s="18"/>
      <c r="EB100" s="18"/>
      <c r="EC100" s="18"/>
      <c r="ED100" s="18"/>
      <c r="EE100" s="18"/>
      <c r="EF100" s="18"/>
      <c r="EG100" s="18"/>
      <c r="EH100" s="18"/>
      <c r="EI100" s="18"/>
      <c r="EJ100" s="18"/>
      <c r="EK100" s="18"/>
      <c r="EL100" s="18"/>
      <c r="EM100" s="18"/>
      <c r="EN100" s="18"/>
      <c r="EO100" s="18"/>
      <c r="EP100" s="18"/>
      <c r="EQ100" s="18"/>
      <c r="ER100" s="18"/>
      <c r="ES100" s="18"/>
      <c r="ET100" s="18"/>
      <c r="EU100" s="18"/>
      <c r="EV100" s="18"/>
      <c r="EW100" s="18"/>
      <c r="EX100" s="18"/>
      <c r="EY100" s="18"/>
      <c r="EZ100" s="18"/>
      <c r="FA100" s="18"/>
      <c r="FB100" s="18"/>
      <c r="FC100" s="18"/>
      <c r="FD100" s="18"/>
      <c r="FE100" s="18"/>
      <c r="FF100" s="18"/>
      <c r="FG100" s="18"/>
      <c r="FH100" s="18"/>
      <c r="FI100" s="18"/>
      <c r="FJ100" s="18"/>
      <c r="FK100" s="18"/>
      <c r="FL100" s="18"/>
      <c r="FM100" s="18"/>
      <c r="FN100" s="18"/>
      <c r="FO100" s="18"/>
      <c r="FP100" s="18"/>
      <c r="FQ100" s="18"/>
      <c r="FR100" s="18"/>
      <c r="FS100" s="18"/>
      <c r="FT100" s="18"/>
      <c r="FU100" s="18"/>
      <c r="FV100" s="18"/>
      <c r="FW100" s="18"/>
      <c r="FX100" s="18"/>
      <c r="FY100" s="18"/>
      <c r="FZ100" s="18"/>
      <c r="GA100" s="18"/>
      <c r="GB100" s="18"/>
      <c r="GC100" s="18"/>
      <c r="GD100" s="18"/>
      <c r="GE100" s="18"/>
      <c r="GF100" s="18"/>
      <c r="GG100" s="18"/>
      <c r="GH100" s="18"/>
      <c r="GI100" s="18"/>
      <c r="GJ100" s="18"/>
      <c r="GK100" s="18"/>
      <c r="GL100" s="18"/>
      <c r="GM100" s="18"/>
      <c r="GN100" s="18"/>
      <c r="GO100" s="18"/>
      <c r="GP100" s="18"/>
      <c r="GQ100" s="18"/>
      <c r="GR100" s="18"/>
      <c r="GS100" s="18"/>
      <c r="GT100" s="18"/>
      <c r="GU100" s="18"/>
      <c r="GV100" s="18"/>
      <c r="GW100" s="18"/>
      <c r="GX100" s="18"/>
      <c r="GY100" s="18"/>
      <c r="GZ100" s="18"/>
      <c r="HA100" s="18"/>
    </row>
    <row r="101" spans="1:209">
      <c r="A101" s="18" t="s">
        <v>9834</v>
      </c>
      <c r="B101" s="18" t="s">
        <v>9834</v>
      </c>
      <c r="C101" s="18" t="s">
        <v>9834</v>
      </c>
      <c r="D101" s="18" t="s">
        <v>9835</v>
      </c>
      <c r="E101" s="18" t="s">
        <v>9836</v>
      </c>
      <c r="F101" s="18" t="s">
        <v>9837</v>
      </c>
      <c r="G101" s="18" t="s">
        <v>9838</v>
      </c>
      <c r="H101" s="18" t="s">
        <v>9835</v>
      </c>
      <c r="I101" s="18" t="s">
        <v>9839</v>
      </c>
      <c r="J101" s="18" t="s">
        <v>9840</v>
      </c>
      <c r="K101" s="18" t="s">
        <v>9841</v>
      </c>
      <c r="L101" s="18" t="s">
        <v>9842</v>
      </c>
      <c r="M101" s="18" t="s">
        <v>9843</v>
      </c>
      <c r="N101" s="18" t="s">
        <v>9844</v>
      </c>
      <c r="O101" s="18" t="s">
        <v>9845</v>
      </c>
      <c r="P101" s="18" t="s">
        <v>9846</v>
      </c>
      <c r="Q101" s="18" t="s">
        <v>9847</v>
      </c>
      <c r="R101" s="18" t="s">
        <v>9848</v>
      </c>
      <c r="S101" s="18" t="s">
        <v>9849</v>
      </c>
      <c r="T101" s="18" t="s">
        <v>9850</v>
      </c>
      <c r="U101" s="18" t="s">
        <v>9851</v>
      </c>
      <c r="V101" s="18" t="s">
        <v>9852</v>
      </c>
      <c r="W101" s="18" t="s">
        <v>9853</v>
      </c>
      <c r="X101" s="39" t="s">
        <v>9854</v>
      </c>
      <c r="Y101" s="18" t="s">
        <v>9855</v>
      </c>
      <c r="Z101" s="18" t="s">
        <v>9856</v>
      </c>
      <c r="AA101" s="18" t="s">
        <v>9857</v>
      </c>
      <c r="AB101" s="18" t="s">
        <v>9858</v>
      </c>
      <c r="AC101" s="18" t="s">
        <v>9859</v>
      </c>
      <c r="AD101" s="18" t="s">
        <v>9860</v>
      </c>
      <c r="AE101" s="18" t="s">
        <v>9861</v>
      </c>
      <c r="AF101" s="18" t="s">
        <v>9862</v>
      </c>
      <c r="AG101" s="18" t="s">
        <v>9863</v>
      </c>
      <c r="AH101" s="18" t="s">
        <v>9864</v>
      </c>
      <c r="AI101" s="18" t="s">
        <v>9865</v>
      </c>
      <c r="AJ101" s="18" t="s">
        <v>9841</v>
      </c>
      <c r="AK101" s="18" t="s">
        <v>9841</v>
      </c>
      <c r="AL101" s="18" t="s">
        <v>9866</v>
      </c>
      <c r="AM101" s="18" t="s">
        <v>9867</v>
      </c>
      <c r="AN101" s="18" t="s">
        <v>9868</v>
      </c>
      <c r="AO101" s="18" t="s">
        <v>9869</v>
      </c>
      <c r="AP101" s="18" t="s">
        <v>9847</v>
      </c>
      <c r="AQ101" s="18" t="s">
        <v>9870</v>
      </c>
      <c r="AR101" s="18" t="s">
        <v>9871</v>
      </c>
      <c r="AS101" s="18" t="s">
        <v>9872</v>
      </c>
      <c r="AT101" s="18" t="s">
        <v>9873</v>
      </c>
      <c r="AU101" s="18" t="s">
        <v>9874</v>
      </c>
      <c r="AV101" s="18" t="s">
        <v>9875</v>
      </c>
      <c r="AW101" s="18" t="s">
        <v>9876</v>
      </c>
      <c r="AX101" s="18" t="s">
        <v>9877</v>
      </c>
      <c r="AY101" s="18" t="s">
        <v>9878</v>
      </c>
      <c r="AZ101" s="18" t="s">
        <v>9879</v>
      </c>
      <c r="BA101" s="18" t="s">
        <v>9880</v>
      </c>
      <c r="BB101" s="18" t="s">
        <v>9881</v>
      </c>
      <c r="BC101" s="18" t="s">
        <v>9882</v>
      </c>
      <c r="BD101" s="18" t="s">
        <v>9883</v>
      </c>
      <c r="BE101" s="18" t="s">
        <v>9884</v>
      </c>
      <c r="BF101" s="18" t="s">
        <v>9884</v>
      </c>
      <c r="BG101" s="18" t="s">
        <v>9885</v>
      </c>
      <c r="BH101" s="18" t="s">
        <v>9886</v>
      </c>
      <c r="BI101" s="18" t="s">
        <v>9872</v>
      </c>
      <c r="BJ101" s="18" t="s">
        <v>9841</v>
      </c>
      <c r="BK101" s="18" t="s">
        <v>9872</v>
      </c>
      <c r="BL101" s="18" t="s">
        <v>9887</v>
      </c>
      <c r="BM101" s="18" t="s">
        <v>9888</v>
      </c>
      <c r="BN101" s="18" t="s">
        <v>9889</v>
      </c>
      <c r="BO101" s="18" t="s">
        <v>9890</v>
      </c>
      <c r="BP101" s="18" t="s">
        <v>9834</v>
      </c>
      <c r="BQ101" s="18" t="s">
        <v>9891</v>
      </c>
      <c r="BR101" s="18" t="s">
        <v>9892</v>
      </c>
      <c r="BS101" s="18" t="s">
        <v>9893</v>
      </c>
      <c r="BT101" s="18" t="s">
        <v>9894</v>
      </c>
      <c r="BU101" s="18" t="s">
        <v>9895</v>
      </c>
      <c r="BV101" s="18" t="s">
        <v>9896</v>
      </c>
      <c r="BW101" s="18" t="s">
        <v>9897</v>
      </c>
      <c r="BX101" s="18" t="s">
        <v>9898</v>
      </c>
      <c r="BY101" s="18" t="s">
        <v>9899</v>
      </c>
      <c r="BZ101" s="18" t="s">
        <v>9900</v>
      </c>
      <c r="CA101" s="18"/>
      <c r="CB101" s="18"/>
      <c r="CC101" s="18"/>
      <c r="CD101" s="18"/>
      <c r="CE101" s="18"/>
      <c r="CF101" s="18"/>
      <c r="CG101" s="18"/>
      <c r="CH101" s="18"/>
      <c r="CI101" s="18"/>
      <c r="CJ101" s="18"/>
      <c r="CK101" s="18"/>
      <c r="CL101" s="18"/>
      <c r="CM101" s="18"/>
      <c r="CN101" s="18"/>
      <c r="CO101" s="18"/>
      <c r="CP101" s="18"/>
      <c r="CQ101" s="18"/>
      <c r="CR101" s="18"/>
      <c r="CS101" s="18"/>
      <c r="CT101" s="18"/>
      <c r="CU101" s="18"/>
      <c r="CV101" s="18"/>
      <c r="CW101" s="18"/>
      <c r="CX101" s="18"/>
      <c r="CY101" s="18"/>
      <c r="CZ101" s="18"/>
      <c r="DA101" s="18"/>
      <c r="DB101" s="18"/>
      <c r="DC101" s="18"/>
      <c r="DD101" s="18"/>
      <c r="DE101" s="18"/>
      <c r="DF101" s="18"/>
      <c r="DG101" s="18"/>
      <c r="DH101" s="18"/>
      <c r="DI101" s="18"/>
      <c r="DJ101" s="18"/>
      <c r="DK101" s="18"/>
      <c r="DL101" s="18"/>
      <c r="DM101" s="18"/>
      <c r="DN101" s="18"/>
      <c r="DO101" s="18"/>
      <c r="DP101" s="18"/>
      <c r="DQ101" s="18"/>
      <c r="DR101" s="18"/>
      <c r="DS101" s="18"/>
      <c r="DT101" s="18"/>
      <c r="DU101" s="18"/>
      <c r="DV101" s="18"/>
      <c r="DW101" s="18"/>
      <c r="DX101" s="18"/>
      <c r="DY101" s="18"/>
      <c r="DZ101" s="18"/>
      <c r="EA101" s="18"/>
      <c r="EB101" s="18"/>
      <c r="EC101" s="18"/>
      <c r="ED101" s="18"/>
      <c r="EE101" s="18"/>
      <c r="EF101" s="18"/>
      <c r="EG101" s="18"/>
      <c r="EH101" s="18"/>
      <c r="EI101" s="18"/>
      <c r="EJ101" s="18"/>
      <c r="EK101" s="18"/>
      <c r="EL101" s="18"/>
      <c r="EM101" s="18"/>
      <c r="EN101" s="18"/>
      <c r="EO101" s="18"/>
      <c r="EP101" s="18"/>
      <c r="EQ101" s="18"/>
      <c r="ER101" s="18"/>
      <c r="ES101" s="18"/>
      <c r="ET101" s="18"/>
      <c r="EU101" s="18"/>
      <c r="EV101" s="18"/>
      <c r="EW101" s="18"/>
      <c r="EX101" s="18"/>
      <c r="EY101" s="18"/>
      <c r="EZ101" s="18"/>
      <c r="FA101" s="18"/>
      <c r="FB101" s="18"/>
      <c r="FC101" s="18"/>
      <c r="FD101" s="18"/>
      <c r="FE101" s="18"/>
      <c r="FF101" s="18"/>
      <c r="FG101" s="18"/>
      <c r="FH101" s="18"/>
      <c r="FI101" s="18"/>
      <c r="FJ101" s="18"/>
      <c r="FK101" s="18"/>
      <c r="FL101" s="18"/>
      <c r="FM101" s="18"/>
      <c r="FN101" s="18"/>
      <c r="FO101" s="18"/>
      <c r="FP101" s="18"/>
      <c r="FQ101" s="18"/>
      <c r="FR101" s="18"/>
      <c r="FS101" s="18"/>
      <c r="FT101" s="18"/>
      <c r="FU101" s="18"/>
      <c r="FV101" s="18"/>
      <c r="FW101" s="18"/>
      <c r="FX101" s="18"/>
      <c r="FY101" s="18"/>
      <c r="FZ101" s="18"/>
      <c r="GA101" s="18"/>
      <c r="GB101" s="18"/>
      <c r="GC101" s="18"/>
      <c r="GD101" s="18"/>
      <c r="GE101" s="18"/>
      <c r="GF101" s="18"/>
      <c r="GG101" s="18"/>
      <c r="GH101" s="18"/>
      <c r="GI101" s="18"/>
      <c r="GJ101" s="18"/>
      <c r="GK101" s="18"/>
      <c r="GL101" s="18"/>
      <c r="GM101" s="18"/>
      <c r="GN101" s="18"/>
      <c r="GO101" s="18"/>
      <c r="GP101" s="18"/>
      <c r="GQ101" s="18"/>
      <c r="GR101" s="18"/>
      <c r="GS101" s="18"/>
      <c r="GT101" s="18"/>
      <c r="GU101" s="18"/>
      <c r="GV101" s="18"/>
      <c r="GW101" s="18"/>
      <c r="GX101" s="18"/>
      <c r="GY101" s="18"/>
      <c r="GZ101" s="18"/>
      <c r="HA101" s="18"/>
    </row>
    <row r="102" spans="1:209">
      <c r="A102" s="18" t="s">
        <v>9901</v>
      </c>
      <c r="B102" s="18" t="s">
        <v>9901</v>
      </c>
      <c r="C102" s="18" t="s">
        <v>9902</v>
      </c>
      <c r="D102" s="18" t="s">
        <v>9903</v>
      </c>
      <c r="E102" s="18" t="s">
        <v>9904</v>
      </c>
      <c r="F102" s="18" t="s">
        <v>9905</v>
      </c>
      <c r="G102" s="18" t="s">
        <v>9906</v>
      </c>
      <c r="H102" s="18" t="s">
        <v>9903</v>
      </c>
      <c r="I102" s="18" t="s">
        <v>9907</v>
      </c>
      <c r="J102" s="18" t="s">
        <v>9908</v>
      </c>
      <c r="K102" s="18" t="s">
        <v>9909</v>
      </c>
      <c r="L102" s="18" t="s">
        <v>9910</v>
      </c>
      <c r="M102" s="18" t="s">
        <v>9911</v>
      </c>
      <c r="N102" s="18" t="s">
        <v>9912</v>
      </c>
      <c r="O102" s="18" t="s">
        <v>9913</v>
      </c>
      <c r="P102" s="18" t="s">
        <v>9914</v>
      </c>
      <c r="Q102" s="18" t="s">
        <v>9915</v>
      </c>
      <c r="R102" s="18" t="s">
        <v>9916</v>
      </c>
      <c r="S102" s="18" t="s">
        <v>9917</v>
      </c>
      <c r="T102" s="18" t="s">
        <v>9918</v>
      </c>
      <c r="U102" s="18" t="s">
        <v>9919</v>
      </c>
      <c r="V102" s="18" t="s">
        <v>9920</v>
      </c>
      <c r="W102" s="18" t="s">
        <v>9921</v>
      </c>
      <c r="X102" s="39" t="s">
        <v>9922</v>
      </c>
      <c r="Y102" s="18" t="s">
        <v>9923</v>
      </c>
      <c r="Z102" s="18" t="s">
        <v>9924</v>
      </c>
      <c r="AA102" s="18" t="s">
        <v>9925</v>
      </c>
      <c r="AB102" s="18" t="s">
        <v>9926</v>
      </c>
      <c r="AC102" s="18" t="s">
        <v>9927</v>
      </c>
      <c r="AD102" s="18" t="s">
        <v>9928</v>
      </c>
      <c r="AE102" s="18" t="s">
        <v>9929</v>
      </c>
      <c r="AF102" s="18" t="s">
        <v>9904</v>
      </c>
      <c r="AG102" s="18" t="s">
        <v>9930</v>
      </c>
      <c r="AH102" s="18" t="s">
        <v>9931</v>
      </c>
      <c r="AI102" s="18" t="s">
        <v>9932</v>
      </c>
      <c r="AJ102" s="18" t="s">
        <v>9915</v>
      </c>
      <c r="AK102" s="18" t="s">
        <v>9915</v>
      </c>
      <c r="AL102" s="18" t="s">
        <v>9933</v>
      </c>
      <c r="AM102" s="18" t="s">
        <v>9934</v>
      </c>
      <c r="AN102" s="18" t="s">
        <v>9935</v>
      </c>
      <c r="AO102" s="18" t="s">
        <v>9936</v>
      </c>
      <c r="AP102" s="18" t="s">
        <v>9915</v>
      </c>
      <c r="AQ102" s="18" t="s">
        <v>9937</v>
      </c>
      <c r="AR102" s="18" t="s">
        <v>9938</v>
      </c>
      <c r="AS102" s="18" t="s">
        <v>9939</v>
      </c>
      <c r="AT102" s="18" t="s">
        <v>9940</v>
      </c>
      <c r="AU102" s="18" t="s">
        <v>9941</v>
      </c>
      <c r="AV102" s="18" t="s">
        <v>9942</v>
      </c>
      <c r="AW102" s="18" t="s">
        <v>9943</v>
      </c>
      <c r="AX102" s="18" t="s">
        <v>9944</v>
      </c>
      <c r="AY102" s="18" t="s">
        <v>9945</v>
      </c>
      <c r="AZ102" s="18" t="s">
        <v>9946</v>
      </c>
      <c r="BA102" s="18" t="s">
        <v>9947</v>
      </c>
      <c r="BB102" s="18" t="s">
        <v>9948</v>
      </c>
      <c r="BC102" s="18" t="s">
        <v>9949</v>
      </c>
      <c r="BD102" s="18" t="s">
        <v>9942</v>
      </c>
      <c r="BE102" s="18" t="s">
        <v>9950</v>
      </c>
      <c r="BF102" s="18" t="s">
        <v>9951</v>
      </c>
      <c r="BG102" s="18" t="s">
        <v>9952</v>
      </c>
      <c r="BH102" s="18" t="s">
        <v>9953</v>
      </c>
      <c r="BI102" s="18" t="s">
        <v>9939</v>
      </c>
      <c r="BJ102" s="18" t="s">
        <v>9915</v>
      </c>
      <c r="BK102" s="18" t="s">
        <v>9939</v>
      </c>
      <c r="BL102" s="18" t="s">
        <v>9915</v>
      </c>
      <c r="BM102" s="18" t="s">
        <v>9954</v>
      </c>
      <c r="BN102" s="18" t="s">
        <v>9955</v>
      </c>
      <c r="BO102" s="18" t="s">
        <v>9956</v>
      </c>
      <c r="BP102" s="18" t="s">
        <v>9901</v>
      </c>
      <c r="BQ102" s="18" t="s">
        <v>9957</v>
      </c>
      <c r="BR102" s="18" t="s">
        <v>9942</v>
      </c>
      <c r="BS102" s="18" t="s">
        <v>9958</v>
      </c>
      <c r="BT102" s="18" t="s">
        <v>9959</v>
      </c>
      <c r="BU102" s="18" t="s">
        <v>9960</v>
      </c>
      <c r="BV102" s="18" t="s">
        <v>9961</v>
      </c>
      <c r="BW102" s="18" t="s">
        <v>9962</v>
      </c>
      <c r="BX102" s="18" t="s">
        <v>9963</v>
      </c>
      <c r="BY102" s="18" t="s">
        <v>9964</v>
      </c>
      <c r="BZ102" s="18" t="s">
        <v>9965</v>
      </c>
      <c r="CA102" s="18"/>
      <c r="CB102" s="18"/>
      <c r="CC102" s="18"/>
      <c r="CD102" s="18"/>
      <c r="CE102" s="18"/>
      <c r="CF102" s="18"/>
      <c r="CG102" s="18"/>
      <c r="CH102" s="18"/>
      <c r="CI102" s="18"/>
      <c r="CJ102" s="18"/>
      <c r="CK102" s="18"/>
      <c r="CL102" s="18"/>
      <c r="CM102" s="18"/>
      <c r="CN102" s="18"/>
      <c r="CO102" s="18"/>
      <c r="CP102" s="18"/>
      <c r="CQ102" s="18"/>
      <c r="CR102" s="18"/>
      <c r="CS102" s="18"/>
      <c r="CT102" s="18"/>
      <c r="CU102" s="18"/>
      <c r="CV102" s="18"/>
      <c r="CW102" s="18"/>
      <c r="CX102" s="18"/>
      <c r="CY102" s="18"/>
      <c r="CZ102" s="18"/>
      <c r="DA102" s="18"/>
      <c r="DB102" s="18"/>
      <c r="DC102" s="18"/>
      <c r="DD102" s="18"/>
      <c r="DE102" s="18"/>
      <c r="DF102" s="18"/>
      <c r="DG102" s="18"/>
      <c r="DH102" s="18"/>
      <c r="DI102" s="18"/>
      <c r="DJ102" s="18"/>
      <c r="DK102" s="18"/>
      <c r="DL102" s="18"/>
      <c r="DM102" s="18"/>
      <c r="DN102" s="18"/>
      <c r="DO102" s="18"/>
      <c r="DP102" s="18"/>
      <c r="DQ102" s="18"/>
      <c r="DR102" s="18"/>
      <c r="DS102" s="18"/>
      <c r="DT102" s="18"/>
      <c r="DU102" s="18"/>
      <c r="DV102" s="18"/>
      <c r="DW102" s="18"/>
      <c r="DX102" s="18"/>
      <c r="DY102" s="18"/>
      <c r="DZ102" s="18"/>
      <c r="EA102" s="18"/>
      <c r="EB102" s="18"/>
      <c r="EC102" s="18"/>
      <c r="ED102" s="18"/>
      <c r="EE102" s="18"/>
      <c r="EF102" s="18"/>
      <c r="EG102" s="18"/>
      <c r="EH102" s="18"/>
      <c r="EI102" s="18"/>
      <c r="EJ102" s="18"/>
      <c r="EK102" s="18"/>
      <c r="EL102" s="18"/>
      <c r="EM102" s="18"/>
      <c r="EN102" s="18"/>
      <c r="EO102" s="18"/>
      <c r="EP102" s="18"/>
      <c r="EQ102" s="18"/>
      <c r="ER102" s="18"/>
      <c r="ES102" s="18"/>
      <c r="ET102" s="18"/>
      <c r="EU102" s="18"/>
      <c r="EV102" s="18"/>
      <c r="EW102" s="18"/>
      <c r="EX102" s="18"/>
      <c r="EY102" s="18"/>
      <c r="EZ102" s="18"/>
      <c r="FA102" s="18"/>
      <c r="FB102" s="18"/>
      <c r="FC102" s="18"/>
      <c r="FD102" s="18"/>
      <c r="FE102" s="18"/>
      <c r="FF102" s="18"/>
      <c r="FG102" s="18"/>
      <c r="FH102" s="18"/>
      <c r="FI102" s="18"/>
      <c r="FJ102" s="18"/>
      <c r="FK102" s="18"/>
      <c r="FL102" s="18"/>
      <c r="FM102" s="18"/>
      <c r="FN102" s="18"/>
      <c r="FO102" s="18"/>
      <c r="FP102" s="18"/>
      <c r="FQ102" s="18"/>
      <c r="FR102" s="18"/>
      <c r="FS102" s="18"/>
      <c r="FT102" s="18"/>
      <c r="FU102" s="18"/>
      <c r="FV102" s="18"/>
      <c r="FW102" s="18"/>
      <c r="FX102" s="18"/>
      <c r="FY102" s="18"/>
      <c r="FZ102" s="18"/>
      <c r="GA102" s="18"/>
      <c r="GB102" s="18"/>
      <c r="GC102" s="18"/>
      <c r="GD102" s="18"/>
      <c r="GE102" s="18"/>
      <c r="GF102" s="18"/>
      <c r="GG102" s="18"/>
      <c r="GH102" s="18"/>
      <c r="GI102" s="18"/>
      <c r="GJ102" s="18"/>
      <c r="GK102" s="18"/>
      <c r="GL102" s="18"/>
      <c r="GM102" s="18"/>
      <c r="GN102" s="18"/>
      <c r="GO102" s="18"/>
      <c r="GP102" s="18"/>
      <c r="GQ102" s="18"/>
      <c r="GR102" s="18"/>
      <c r="GS102" s="18"/>
      <c r="GT102" s="18"/>
      <c r="GU102" s="18"/>
      <c r="GV102" s="18"/>
      <c r="GW102" s="18"/>
      <c r="GX102" s="18"/>
      <c r="GY102" s="18"/>
      <c r="GZ102" s="18"/>
      <c r="HA102" s="18"/>
    </row>
    <row r="103" spans="1:209">
      <c r="A103" s="18" t="s">
        <v>9966</v>
      </c>
      <c r="B103" s="18" t="s">
        <v>9966</v>
      </c>
      <c r="C103" s="18" t="s">
        <v>9966</v>
      </c>
      <c r="D103" s="18" t="s">
        <v>9967</v>
      </c>
      <c r="E103" s="18" t="s">
        <v>9968</v>
      </c>
      <c r="F103" s="18" t="s">
        <v>9969</v>
      </c>
      <c r="G103" s="18" t="s">
        <v>9970</v>
      </c>
      <c r="H103" s="18" t="s">
        <v>9967</v>
      </c>
      <c r="I103" s="18" t="s">
        <v>9971</v>
      </c>
      <c r="J103" s="18" t="s">
        <v>9972</v>
      </c>
      <c r="K103" s="18" t="s">
        <v>9973</v>
      </c>
      <c r="L103" s="18" t="s">
        <v>9974</v>
      </c>
      <c r="M103" s="18" t="s">
        <v>9975</v>
      </c>
      <c r="N103" s="18" t="s">
        <v>9976</v>
      </c>
      <c r="O103" s="18" t="s">
        <v>9977</v>
      </c>
      <c r="P103" s="18" t="s">
        <v>9978</v>
      </c>
      <c r="Q103" s="18" t="s">
        <v>9979</v>
      </c>
      <c r="R103" s="18" t="s">
        <v>9980</v>
      </c>
      <c r="S103" s="18" t="s">
        <v>9981</v>
      </c>
      <c r="T103" s="18" t="s">
        <v>9982</v>
      </c>
      <c r="U103" s="18" t="s">
        <v>9983</v>
      </c>
      <c r="V103" s="18" t="s">
        <v>9984</v>
      </c>
      <c r="W103" s="18" t="s">
        <v>9985</v>
      </c>
      <c r="X103" s="39" t="s">
        <v>9986</v>
      </c>
      <c r="Y103" s="18" t="s">
        <v>9987</v>
      </c>
      <c r="Z103" s="18" t="s">
        <v>9988</v>
      </c>
      <c r="AA103" s="18" t="s">
        <v>9980</v>
      </c>
      <c r="AB103" s="18" t="s">
        <v>9989</v>
      </c>
      <c r="AC103" s="18" t="s">
        <v>9990</v>
      </c>
      <c r="AD103" s="18" t="s">
        <v>9991</v>
      </c>
      <c r="AE103" s="18" t="s">
        <v>9992</v>
      </c>
      <c r="AF103" s="18" t="s">
        <v>9993</v>
      </c>
      <c r="AG103" s="18" t="s">
        <v>9994</v>
      </c>
      <c r="AH103" s="18" t="s">
        <v>9995</v>
      </c>
      <c r="AI103" s="18" t="s">
        <v>9996</v>
      </c>
      <c r="AJ103" s="18" t="s">
        <v>9997</v>
      </c>
      <c r="AK103" s="18" t="s">
        <v>9997</v>
      </c>
      <c r="AL103" s="18" t="s">
        <v>9998</v>
      </c>
      <c r="AM103" s="18" t="s">
        <v>9999</v>
      </c>
      <c r="AN103" s="18" t="s">
        <v>10000</v>
      </c>
      <c r="AO103" s="18" t="s">
        <v>10001</v>
      </c>
      <c r="AP103" s="18" t="s">
        <v>10002</v>
      </c>
      <c r="AQ103" s="18" t="s">
        <v>10003</v>
      </c>
      <c r="AR103" s="18" t="s">
        <v>10004</v>
      </c>
      <c r="AS103" s="18" t="s">
        <v>10005</v>
      </c>
      <c r="AT103" s="18" t="s">
        <v>8442</v>
      </c>
      <c r="AU103" s="18" t="s">
        <v>10006</v>
      </c>
      <c r="AV103" s="18" t="s">
        <v>10007</v>
      </c>
      <c r="AW103" s="18" t="s">
        <v>10008</v>
      </c>
      <c r="AX103" s="18" t="s">
        <v>10009</v>
      </c>
      <c r="AY103" s="18" t="s">
        <v>10010</v>
      </c>
      <c r="AZ103" s="18" t="s">
        <v>10011</v>
      </c>
      <c r="BA103" s="18" t="s">
        <v>10012</v>
      </c>
      <c r="BB103" s="18" t="s">
        <v>10013</v>
      </c>
      <c r="BC103" s="18" t="s">
        <v>10014</v>
      </c>
      <c r="BD103" s="18" t="s">
        <v>10015</v>
      </c>
      <c r="BE103" s="18" t="s">
        <v>10016</v>
      </c>
      <c r="BF103" s="18" t="s">
        <v>10017</v>
      </c>
      <c r="BG103" s="18" t="s">
        <v>10018</v>
      </c>
      <c r="BH103" s="18" t="s">
        <v>10019</v>
      </c>
      <c r="BI103" s="18" t="s">
        <v>10005</v>
      </c>
      <c r="BJ103" s="18" t="s">
        <v>9997</v>
      </c>
      <c r="BK103" s="18" t="s">
        <v>10005</v>
      </c>
      <c r="BL103" s="18" t="s">
        <v>10020</v>
      </c>
      <c r="BM103" s="18" t="s">
        <v>10021</v>
      </c>
      <c r="BN103" s="18" t="s">
        <v>10022</v>
      </c>
      <c r="BO103" s="18" t="s">
        <v>10004</v>
      </c>
      <c r="BP103" s="18" t="s">
        <v>9966</v>
      </c>
      <c r="BQ103" s="18" t="s">
        <v>10023</v>
      </c>
      <c r="BR103" s="18" t="s">
        <v>10024</v>
      </c>
      <c r="BS103" s="18" t="s">
        <v>10025</v>
      </c>
      <c r="BT103" s="18" t="s">
        <v>10026</v>
      </c>
      <c r="BU103" s="18" t="s">
        <v>10027</v>
      </c>
      <c r="BV103" s="18" t="s">
        <v>10028</v>
      </c>
      <c r="BW103" s="18" t="s">
        <v>10029</v>
      </c>
      <c r="BX103" s="18" t="s">
        <v>10030</v>
      </c>
      <c r="BY103" s="18" t="s">
        <v>10031</v>
      </c>
      <c r="BZ103" s="18" t="s">
        <v>10032</v>
      </c>
      <c r="CA103" s="18"/>
      <c r="CB103" s="18"/>
      <c r="CC103" s="18"/>
      <c r="CD103" s="18"/>
      <c r="CE103" s="18"/>
      <c r="CF103" s="18"/>
      <c r="CG103" s="18"/>
      <c r="CH103" s="18"/>
      <c r="CI103" s="18"/>
      <c r="CJ103" s="18"/>
      <c r="CK103" s="18"/>
      <c r="CL103" s="18"/>
      <c r="CM103" s="18"/>
      <c r="CN103" s="18"/>
      <c r="CO103" s="18"/>
      <c r="CP103" s="18"/>
      <c r="CQ103" s="18"/>
      <c r="CR103" s="18"/>
      <c r="CS103" s="18"/>
      <c r="CT103" s="18"/>
      <c r="CU103" s="18"/>
      <c r="CV103" s="18"/>
      <c r="CW103" s="18"/>
      <c r="CX103" s="18"/>
      <c r="CY103" s="18"/>
      <c r="CZ103" s="18"/>
      <c r="DA103" s="18"/>
      <c r="DB103" s="18"/>
      <c r="DC103" s="18"/>
      <c r="DD103" s="18"/>
      <c r="DE103" s="18"/>
      <c r="DF103" s="18"/>
      <c r="DG103" s="18"/>
      <c r="DH103" s="18"/>
      <c r="DI103" s="18"/>
      <c r="DJ103" s="18"/>
      <c r="DK103" s="18"/>
      <c r="DL103" s="18"/>
      <c r="DM103" s="18"/>
      <c r="DN103" s="18"/>
      <c r="DO103" s="18"/>
      <c r="DP103" s="18"/>
      <c r="DQ103" s="18"/>
      <c r="DR103" s="18"/>
      <c r="DS103" s="18"/>
      <c r="DT103" s="18"/>
      <c r="DU103" s="18"/>
      <c r="DV103" s="18"/>
      <c r="DW103" s="18"/>
      <c r="DX103" s="18"/>
      <c r="DY103" s="18"/>
      <c r="DZ103" s="18"/>
      <c r="EA103" s="18"/>
      <c r="EB103" s="18"/>
      <c r="EC103" s="18"/>
      <c r="ED103" s="18"/>
      <c r="EE103" s="18"/>
      <c r="EF103" s="18"/>
      <c r="EG103" s="18"/>
      <c r="EH103" s="18"/>
      <c r="EI103" s="18"/>
      <c r="EJ103" s="18"/>
      <c r="EK103" s="18"/>
      <c r="EL103" s="18"/>
      <c r="EM103" s="18"/>
      <c r="EN103" s="18"/>
      <c r="EO103" s="18"/>
      <c r="EP103" s="18"/>
      <c r="EQ103" s="18"/>
      <c r="ER103" s="18"/>
      <c r="ES103" s="18"/>
      <c r="ET103" s="18"/>
      <c r="EU103" s="18"/>
      <c r="EV103" s="18"/>
      <c r="EW103" s="18"/>
      <c r="EX103" s="18"/>
      <c r="EY103" s="18"/>
      <c r="EZ103" s="18"/>
      <c r="FA103" s="18"/>
      <c r="FB103" s="18"/>
      <c r="FC103" s="18"/>
      <c r="FD103" s="18"/>
      <c r="FE103" s="18"/>
      <c r="FF103" s="18"/>
      <c r="FG103" s="18"/>
      <c r="FH103" s="18"/>
      <c r="FI103" s="18"/>
      <c r="FJ103" s="18"/>
      <c r="FK103" s="18"/>
      <c r="FL103" s="18"/>
      <c r="FM103" s="18"/>
      <c r="FN103" s="18"/>
      <c r="FO103" s="18"/>
      <c r="FP103" s="18"/>
      <c r="FQ103" s="18"/>
      <c r="FR103" s="18"/>
      <c r="FS103" s="18"/>
      <c r="FT103" s="18"/>
      <c r="FU103" s="18"/>
      <c r="FV103" s="18"/>
      <c r="FW103" s="18"/>
      <c r="FX103" s="18"/>
      <c r="FY103" s="18"/>
      <c r="FZ103" s="18"/>
      <c r="GA103" s="18"/>
      <c r="GB103" s="18"/>
      <c r="GC103" s="18"/>
      <c r="GD103" s="18"/>
      <c r="GE103" s="18"/>
      <c r="GF103" s="18"/>
      <c r="GG103" s="18"/>
      <c r="GH103" s="18"/>
      <c r="GI103" s="18"/>
      <c r="GJ103" s="18"/>
      <c r="GK103" s="18"/>
      <c r="GL103" s="18"/>
      <c r="GM103" s="18"/>
      <c r="GN103" s="18"/>
      <c r="GO103" s="18"/>
      <c r="GP103" s="18"/>
      <c r="GQ103" s="18"/>
      <c r="GR103" s="18"/>
      <c r="GS103" s="18"/>
      <c r="GT103" s="18"/>
      <c r="GU103" s="18"/>
      <c r="GV103" s="18"/>
      <c r="GW103" s="18"/>
      <c r="GX103" s="18"/>
      <c r="GY103" s="18"/>
      <c r="GZ103" s="18"/>
      <c r="HA103" s="18"/>
    </row>
    <row r="104" spans="1:209">
      <c r="A104" s="18" t="s">
        <v>10033</v>
      </c>
      <c r="B104" s="18" t="s">
        <v>10033</v>
      </c>
      <c r="C104" s="18" t="s">
        <v>10033</v>
      </c>
      <c r="D104" s="18" t="s">
        <v>10034</v>
      </c>
      <c r="E104" s="18" t="s">
        <v>10035</v>
      </c>
      <c r="F104" s="18" t="s">
        <v>10036</v>
      </c>
      <c r="G104" s="18" t="s">
        <v>10037</v>
      </c>
      <c r="H104" s="18" t="s">
        <v>10034</v>
      </c>
      <c r="I104" s="18" t="s">
        <v>10038</v>
      </c>
      <c r="J104" s="18" t="s">
        <v>10039</v>
      </c>
      <c r="K104" s="18" t="s">
        <v>10040</v>
      </c>
      <c r="L104" s="18" t="s">
        <v>10035</v>
      </c>
      <c r="M104" s="18" t="s">
        <v>10041</v>
      </c>
      <c r="N104" s="18" t="s">
        <v>10042</v>
      </c>
      <c r="O104" s="18" t="s">
        <v>10043</v>
      </c>
      <c r="P104" s="18" t="s">
        <v>10044</v>
      </c>
      <c r="Q104" s="18" t="s">
        <v>10045</v>
      </c>
      <c r="R104" s="18" t="s">
        <v>10046</v>
      </c>
      <c r="S104" s="18" t="s">
        <v>10047</v>
      </c>
      <c r="T104" s="18" t="s">
        <v>10048</v>
      </c>
      <c r="U104" s="18" t="s">
        <v>10049</v>
      </c>
      <c r="V104" s="18" t="s">
        <v>10050</v>
      </c>
      <c r="W104" s="18" t="s">
        <v>10051</v>
      </c>
      <c r="X104" s="39" t="s">
        <v>10052</v>
      </c>
      <c r="Y104" s="18" t="s">
        <v>10053</v>
      </c>
      <c r="Z104" s="18" t="s">
        <v>10054</v>
      </c>
      <c r="AA104" s="18" t="s">
        <v>10055</v>
      </c>
      <c r="AB104" s="18" t="s">
        <v>10056</v>
      </c>
      <c r="AC104" s="18" t="s">
        <v>10057</v>
      </c>
      <c r="AD104" s="18" t="s">
        <v>10045</v>
      </c>
      <c r="AE104" s="18" t="s">
        <v>10058</v>
      </c>
      <c r="AF104" s="18" t="s">
        <v>10059</v>
      </c>
      <c r="AG104" s="18" t="s">
        <v>10060</v>
      </c>
      <c r="AH104" s="18" t="s">
        <v>10061</v>
      </c>
      <c r="AI104" s="18" t="s">
        <v>10062</v>
      </c>
      <c r="AJ104" s="18" t="s">
        <v>10045</v>
      </c>
      <c r="AK104" s="18" t="s">
        <v>10045</v>
      </c>
      <c r="AL104" s="18" t="s">
        <v>10063</v>
      </c>
      <c r="AM104" s="18" t="s">
        <v>10064</v>
      </c>
      <c r="AN104" s="18" t="s">
        <v>10065</v>
      </c>
      <c r="AO104" s="18" t="s">
        <v>10066</v>
      </c>
      <c r="AP104" s="18" t="s">
        <v>10045</v>
      </c>
      <c r="AQ104" s="18" t="s">
        <v>10067</v>
      </c>
      <c r="AR104" s="18" t="s">
        <v>10068</v>
      </c>
      <c r="AS104" s="18" t="s">
        <v>10069</v>
      </c>
      <c r="AT104" s="18" t="s">
        <v>10070</v>
      </c>
      <c r="AU104" s="18" t="s">
        <v>10071</v>
      </c>
      <c r="AV104" s="18" t="s">
        <v>10072</v>
      </c>
      <c r="AW104" s="18" t="s">
        <v>10073</v>
      </c>
      <c r="AX104" s="18" t="s">
        <v>10074</v>
      </c>
      <c r="AY104" s="18" t="s">
        <v>10075</v>
      </c>
      <c r="AZ104" s="18" t="s">
        <v>10076</v>
      </c>
      <c r="BA104" s="18" t="s">
        <v>10077</v>
      </c>
      <c r="BB104" s="18" t="s">
        <v>10078</v>
      </c>
      <c r="BC104" s="18" t="s">
        <v>10079</v>
      </c>
      <c r="BD104" s="18" t="s">
        <v>10080</v>
      </c>
      <c r="BE104" s="18" t="s">
        <v>10081</v>
      </c>
      <c r="BF104" s="18" t="s">
        <v>10082</v>
      </c>
      <c r="BG104" s="18" t="s">
        <v>10083</v>
      </c>
      <c r="BH104" s="18" t="s">
        <v>10084</v>
      </c>
      <c r="BI104" s="18" t="s">
        <v>10069</v>
      </c>
      <c r="BJ104" s="18" t="s">
        <v>10045</v>
      </c>
      <c r="BK104" s="18" t="s">
        <v>10069</v>
      </c>
      <c r="BL104" s="18" t="s">
        <v>10085</v>
      </c>
      <c r="BM104" s="18" t="s">
        <v>10086</v>
      </c>
      <c r="BN104" s="18" t="s">
        <v>10087</v>
      </c>
      <c r="BO104" s="18" t="s">
        <v>10088</v>
      </c>
      <c r="BP104" s="18" t="s">
        <v>10033</v>
      </c>
      <c r="BQ104" s="18" t="s">
        <v>10089</v>
      </c>
      <c r="BR104" s="18" t="s">
        <v>10072</v>
      </c>
      <c r="BS104" s="18" t="s">
        <v>10090</v>
      </c>
      <c r="BT104" s="18" t="s">
        <v>10091</v>
      </c>
      <c r="BU104" s="18" t="s">
        <v>10092</v>
      </c>
      <c r="BV104" s="18" t="s">
        <v>10093</v>
      </c>
      <c r="BW104" s="18" t="s">
        <v>10094</v>
      </c>
      <c r="BX104" s="18" t="s">
        <v>10095</v>
      </c>
      <c r="BY104" s="18" t="s">
        <v>10096</v>
      </c>
      <c r="BZ104" s="18" t="s">
        <v>10097</v>
      </c>
      <c r="CA104" s="18"/>
      <c r="CB104" s="18"/>
      <c r="CC104" s="18"/>
      <c r="CD104" s="18"/>
      <c r="CE104" s="18"/>
      <c r="CF104" s="18"/>
      <c r="CG104" s="18"/>
      <c r="CH104" s="18"/>
      <c r="CI104" s="18"/>
      <c r="CJ104" s="18"/>
      <c r="CK104" s="18"/>
      <c r="CL104" s="18"/>
      <c r="CM104" s="18"/>
      <c r="CN104" s="18"/>
      <c r="CO104" s="18"/>
      <c r="CP104" s="18"/>
      <c r="CQ104" s="18"/>
      <c r="CR104" s="18"/>
      <c r="CS104" s="18"/>
      <c r="CT104" s="18"/>
      <c r="CU104" s="18"/>
      <c r="CV104" s="18"/>
      <c r="CW104" s="18"/>
      <c r="CX104" s="18"/>
      <c r="CY104" s="18"/>
      <c r="CZ104" s="18"/>
      <c r="DA104" s="18"/>
      <c r="DB104" s="18"/>
      <c r="DC104" s="18"/>
      <c r="DD104" s="18"/>
      <c r="DE104" s="18"/>
      <c r="DF104" s="18"/>
      <c r="DG104" s="18"/>
      <c r="DH104" s="18"/>
      <c r="DI104" s="18"/>
      <c r="DJ104" s="18"/>
      <c r="DK104" s="18"/>
      <c r="DL104" s="18"/>
      <c r="DM104" s="18"/>
      <c r="DN104" s="18"/>
      <c r="DO104" s="18"/>
      <c r="DP104" s="18"/>
      <c r="DQ104" s="18"/>
      <c r="DR104" s="18"/>
      <c r="DS104" s="18"/>
      <c r="DT104" s="18"/>
      <c r="DU104" s="18"/>
      <c r="DV104" s="18"/>
      <c r="DW104" s="18"/>
      <c r="DX104" s="18"/>
      <c r="DY104" s="18"/>
      <c r="DZ104" s="18"/>
      <c r="EA104" s="18"/>
      <c r="EB104" s="18"/>
      <c r="EC104" s="18"/>
      <c r="ED104" s="18"/>
      <c r="EE104" s="18"/>
      <c r="EF104" s="18"/>
      <c r="EG104" s="18"/>
      <c r="EH104" s="18"/>
      <c r="EI104" s="18"/>
      <c r="EJ104" s="18"/>
      <c r="EK104" s="18"/>
      <c r="EL104" s="18"/>
      <c r="EM104" s="18"/>
      <c r="EN104" s="18"/>
      <c r="EO104" s="18"/>
      <c r="EP104" s="18"/>
      <c r="EQ104" s="18"/>
      <c r="ER104" s="18"/>
      <c r="ES104" s="18"/>
      <c r="ET104" s="18"/>
      <c r="EU104" s="18"/>
      <c r="EV104" s="18"/>
      <c r="EW104" s="18"/>
      <c r="EX104" s="18"/>
      <c r="EY104" s="18"/>
      <c r="EZ104" s="18"/>
      <c r="FA104" s="18"/>
      <c r="FB104" s="18"/>
      <c r="FC104" s="18"/>
      <c r="FD104" s="18"/>
      <c r="FE104" s="18"/>
      <c r="FF104" s="18"/>
      <c r="FG104" s="18"/>
      <c r="FH104" s="18"/>
      <c r="FI104" s="18"/>
      <c r="FJ104" s="18"/>
      <c r="FK104" s="18"/>
      <c r="FL104" s="18"/>
      <c r="FM104" s="18"/>
      <c r="FN104" s="18"/>
      <c r="FO104" s="18"/>
      <c r="FP104" s="18"/>
      <c r="FQ104" s="18"/>
      <c r="FR104" s="18"/>
      <c r="FS104" s="18"/>
      <c r="FT104" s="18"/>
      <c r="FU104" s="18"/>
      <c r="FV104" s="18"/>
      <c r="FW104" s="18"/>
      <c r="FX104" s="18"/>
      <c r="FY104" s="18"/>
      <c r="FZ104" s="18"/>
      <c r="GA104" s="18"/>
      <c r="GB104" s="18"/>
      <c r="GC104" s="18"/>
      <c r="GD104" s="18"/>
      <c r="GE104" s="18"/>
      <c r="GF104" s="18"/>
      <c r="GG104" s="18"/>
      <c r="GH104" s="18"/>
      <c r="GI104" s="18"/>
      <c r="GJ104" s="18"/>
      <c r="GK104" s="18"/>
      <c r="GL104" s="18"/>
      <c r="GM104" s="18"/>
      <c r="GN104" s="18"/>
      <c r="GO104" s="18"/>
      <c r="GP104" s="18"/>
      <c r="GQ104" s="18"/>
      <c r="GR104" s="18"/>
      <c r="GS104" s="18"/>
      <c r="GT104" s="18"/>
      <c r="GU104" s="18"/>
      <c r="GV104" s="18"/>
      <c r="GW104" s="18"/>
      <c r="GX104" s="18"/>
      <c r="GY104" s="18"/>
      <c r="GZ104" s="18"/>
      <c r="HA104" s="18"/>
    </row>
    <row r="105" spans="1:209">
      <c r="A105" s="18" t="s">
        <v>10098</v>
      </c>
      <c r="B105" s="18" t="s">
        <v>10098</v>
      </c>
      <c r="C105" s="18" t="s">
        <v>10099</v>
      </c>
      <c r="D105" s="18" t="s">
        <v>10100</v>
      </c>
      <c r="E105" s="18" t="s">
        <v>10101</v>
      </c>
      <c r="F105" s="18" t="s">
        <v>10102</v>
      </c>
      <c r="G105" s="18" t="s">
        <v>10103</v>
      </c>
      <c r="H105" s="18" t="s">
        <v>10100</v>
      </c>
      <c r="I105" s="18" t="s">
        <v>10104</v>
      </c>
      <c r="J105" s="18" t="s">
        <v>10105</v>
      </c>
      <c r="K105" s="18" t="s">
        <v>10106</v>
      </c>
      <c r="L105" s="18" t="s">
        <v>10101</v>
      </c>
      <c r="M105" s="18" t="s">
        <v>10107</v>
      </c>
      <c r="N105" s="18" t="s">
        <v>10108</v>
      </c>
      <c r="O105" s="18" t="s">
        <v>10109</v>
      </c>
      <c r="P105" s="18" t="s">
        <v>10110</v>
      </c>
      <c r="Q105" s="18" t="s">
        <v>10106</v>
      </c>
      <c r="R105" s="18" t="s">
        <v>10111</v>
      </c>
      <c r="S105" s="18" t="s">
        <v>10112</v>
      </c>
      <c r="T105" s="18" t="s">
        <v>10113</v>
      </c>
      <c r="U105" s="18" t="s">
        <v>10114</v>
      </c>
      <c r="V105" s="18" t="s">
        <v>10115</v>
      </c>
      <c r="W105" s="18" t="s">
        <v>10116</v>
      </c>
      <c r="X105" s="39" t="s">
        <v>10117</v>
      </c>
      <c r="Y105" s="18" t="s">
        <v>10118</v>
      </c>
      <c r="Z105" s="18" t="s">
        <v>10119</v>
      </c>
      <c r="AA105" s="18" t="s">
        <v>10120</v>
      </c>
      <c r="AB105" s="18" t="s">
        <v>10121</v>
      </c>
      <c r="AC105" s="18" t="s">
        <v>10122</v>
      </c>
      <c r="AD105" s="18" t="s">
        <v>10106</v>
      </c>
      <c r="AE105" s="18" t="s">
        <v>10106</v>
      </c>
      <c r="AF105" s="18" t="s">
        <v>10123</v>
      </c>
      <c r="AG105" s="18" t="s">
        <v>10124</v>
      </c>
      <c r="AH105" s="18" t="s">
        <v>10125</v>
      </c>
      <c r="AI105" s="18" t="s">
        <v>10126</v>
      </c>
      <c r="AJ105" s="18" t="s">
        <v>10127</v>
      </c>
      <c r="AK105" s="18" t="s">
        <v>10127</v>
      </c>
      <c r="AL105" s="18" t="s">
        <v>10128</v>
      </c>
      <c r="AM105" s="18" t="s">
        <v>10129</v>
      </c>
      <c r="AN105" s="18" t="s">
        <v>10130</v>
      </c>
      <c r="AO105" s="18" t="s">
        <v>10131</v>
      </c>
      <c r="AP105" s="18" t="s">
        <v>10106</v>
      </c>
      <c r="AQ105" s="18" t="s">
        <v>10132</v>
      </c>
      <c r="AR105" s="18" t="s">
        <v>10133</v>
      </c>
      <c r="AS105" s="18" t="s">
        <v>10134</v>
      </c>
      <c r="AT105" s="18" t="s">
        <v>10135</v>
      </c>
      <c r="AU105" s="18" t="s">
        <v>10136</v>
      </c>
      <c r="AV105" s="18" t="s">
        <v>10137</v>
      </c>
      <c r="AW105" s="18" t="s">
        <v>10138</v>
      </c>
      <c r="AX105" s="18" t="s">
        <v>10139</v>
      </c>
      <c r="AY105" s="18" t="s">
        <v>10140</v>
      </c>
      <c r="AZ105" s="18" t="s">
        <v>10141</v>
      </c>
      <c r="BA105" s="18" t="s">
        <v>10142</v>
      </c>
      <c r="BB105" s="18" t="s">
        <v>10143</v>
      </c>
      <c r="BC105" s="18" t="s">
        <v>10144</v>
      </c>
      <c r="BD105" s="18" t="s">
        <v>10145</v>
      </c>
      <c r="BE105" s="18" t="s">
        <v>10146</v>
      </c>
      <c r="BF105" s="18" t="s">
        <v>10147</v>
      </c>
      <c r="BG105" s="18" t="s">
        <v>10148</v>
      </c>
      <c r="BH105" s="18" t="s">
        <v>10149</v>
      </c>
      <c r="BI105" s="18" t="s">
        <v>10134</v>
      </c>
      <c r="BJ105" s="18" t="s">
        <v>10127</v>
      </c>
      <c r="BK105" s="18" t="s">
        <v>10134</v>
      </c>
      <c r="BL105" s="18" t="s">
        <v>10150</v>
      </c>
      <c r="BM105" s="18" t="s">
        <v>10151</v>
      </c>
      <c r="BN105" s="18" t="s">
        <v>10152</v>
      </c>
      <c r="BO105" s="18" t="s">
        <v>10153</v>
      </c>
      <c r="BP105" s="18" t="s">
        <v>10098</v>
      </c>
      <c r="BQ105" s="18" t="s">
        <v>10154</v>
      </c>
      <c r="BR105" s="18" t="s">
        <v>10137</v>
      </c>
      <c r="BS105" s="18" t="s">
        <v>10155</v>
      </c>
      <c r="BT105" s="18" t="s">
        <v>10156</v>
      </c>
      <c r="BU105" s="18" t="s">
        <v>10157</v>
      </c>
      <c r="BV105" s="18" t="s">
        <v>10158</v>
      </c>
      <c r="BW105" s="18" t="s">
        <v>10159</v>
      </c>
      <c r="BX105" s="18" t="s">
        <v>10160</v>
      </c>
      <c r="BY105" s="18" t="s">
        <v>10161</v>
      </c>
      <c r="BZ105" s="18" t="s">
        <v>10162</v>
      </c>
      <c r="CA105" s="18"/>
      <c r="CB105" s="18"/>
      <c r="CC105" s="18"/>
      <c r="CD105" s="18"/>
      <c r="CE105" s="18"/>
      <c r="CF105" s="18"/>
      <c r="CG105" s="18"/>
      <c r="CH105" s="18"/>
      <c r="CI105" s="18"/>
      <c r="CJ105" s="18"/>
      <c r="CK105" s="18"/>
      <c r="CL105" s="18"/>
      <c r="CM105" s="18"/>
      <c r="CN105" s="18"/>
      <c r="CO105" s="18"/>
      <c r="CP105" s="18"/>
      <c r="CQ105" s="18"/>
      <c r="CR105" s="18"/>
      <c r="CS105" s="18"/>
      <c r="CT105" s="18"/>
      <c r="CU105" s="18"/>
      <c r="CV105" s="18"/>
      <c r="CW105" s="18"/>
      <c r="CX105" s="18"/>
      <c r="CY105" s="18"/>
      <c r="CZ105" s="18"/>
      <c r="DA105" s="18"/>
      <c r="DB105" s="18"/>
      <c r="DC105" s="18"/>
      <c r="DD105" s="18"/>
      <c r="DE105" s="18"/>
      <c r="DF105" s="18"/>
      <c r="DG105" s="18"/>
      <c r="DH105" s="18"/>
      <c r="DI105" s="18"/>
      <c r="DJ105" s="18"/>
      <c r="DK105" s="18"/>
      <c r="DL105" s="18"/>
      <c r="DM105" s="18"/>
      <c r="DN105" s="18"/>
      <c r="DO105" s="18"/>
      <c r="DP105" s="18"/>
      <c r="DQ105" s="18"/>
      <c r="DR105" s="18"/>
      <c r="DS105" s="18"/>
      <c r="DT105" s="18"/>
      <c r="DU105" s="18"/>
      <c r="DV105" s="18"/>
      <c r="DW105" s="18"/>
      <c r="DX105" s="18"/>
      <c r="DY105" s="18"/>
      <c r="DZ105" s="18"/>
      <c r="EA105" s="18"/>
      <c r="EB105" s="18"/>
      <c r="EC105" s="18"/>
      <c r="ED105" s="18"/>
      <c r="EE105" s="18"/>
      <c r="EF105" s="18"/>
      <c r="EG105" s="18"/>
      <c r="EH105" s="18"/>
      <c r="EI105" s="18"/>
      <c r="EJ105" s="18"/>
      <c r="EK105" s="18"/>
      <c r="EL105" s="18"/>
      <c r="EM105" s="18"/>
      <c r="EN105" s="18"/>
      <c r="EO105" s="18"/>
      <c r="EP105" s="18"/>
      <c r="EQ105" s="18"/>
      <c r="ER105" s="18"/>
      <c r="ES105" s="18"/>
      <c r="ET105" s="18"/>
      <c r="EU105" s="18"/>
      <c r="EV105" s="18"/>
      <c r="EW105" s="18"/>
      <c r="EX105" s="18"/>
      <c r="EY105" s="18"/>
      <c r="EZ105" s="18"/>
      <c r="FA105" s="18"/>
      <c r="FB105" s="18"/>
      <c r="FC105" s="18"/>
      <c r="FD105" s="18"/>
      <c r="FE105" s="18"/>
      <c r="FF105" s="18"/>
      <c r="FG105" s="18"/>
      <c r="FH105" s="18"/>
      <c r="FI105" s="18"/>
      <c r="FJ105" s="18"/>
      <c r="FK105" s="18"/>
      <c r="FL105" s="18"/>
      <c r="FM105" s="18"/>
      <c r="FN105" s="18"/>
      <c r="FO105" s="18"/>
      <c r="FP105" s="18"/>
      <c r="FQ105" s="18"/>
      <c r="FR105" s="18"/>
      <c r="FS105" s="18"/>
      <c r="FT105" s="18"/>
      <c r="FU105" s="18"/>
      <c r="FV105" s="18"/>
      <c r="FW105" s="18"/>
      <c r="FX105" s="18"/>
      <c r="FY105" s="18"/>
      <c r="FZ105" s="18"/>
      <c r="GA105" s="18"/>
      <c r="GB105" s="18"/>
      <c r="GC105" s="18"/>
      <c r="GD105" s="18"/>
      <c r="GE105" s="18"/>
      <c r="GF105" s="18"/>
      <c r="GG105" s="18"/>
      <c r="GH105" s="18"/>
      <c r="GI105" s="18"/>
      <c r="GJ105" s="18"/>
      <c r="GK105" s="18"/>
      <c r="GL105" s="18"/>
      <c r="GM105" s="18"/>
      <c r="GN105" s="18"/>
      <c r="GO105" s="18"/>
      <c r="GP105" s="18"/>
      <c r="GQ105" s="18"/>
      <c r="GR105" s="18"/>
      <c r="GS105" s="18"/>
      <c r="GT105" s="18"/>
      <c r="GU105" s="18"/>
      <c r="GV105" s="18"/>
      <c r="GW105" s="18"/>
      <c r="GX105" s="18"/>
      <c r="GY105" s="18"/>
      <c r="GZ105" s="18"/>
      <c r="HA105" s="18"/>
    </row>
    <row r="106" spans="1:209">
      <c r="A106" s="18" t="s">
        <v>10163</v>
      </c>
      <c r="B106" s="18" t="s">
        <v>10163</v>
      </c>
      <c r="C106" s="18" t="s">
        <v>10164</v>
      </c>
      <c r="D106" s="18" t="s">
        <v>10165</v>
      </c>
      <c r="E106" s="18" t="s">
        <v>10166</v>
      </c>
      <c r="F106" s="18" t="s">
        <v>10167</v>
      </c>
      <c r="G106" s="18" t="s">
        <v>10168</v>
      </c>
      <c r="H106" s="18" t="s">
        <v>10165</v>
      </c>
      <c r="I106" s="18" t="s">
        <v>10169</v>
      </c>
      <c r="J106" s="18" t="s">
        <v>10170</v>
      </c>
      <c r="K106" s="18" t="s">
        <v>10171</v>
      </c>
      <c r="L106" s="18" t="s">
        <v>10172</v>
      </c>
      <c r="M106" s="18" t="s">
        <v>10173</v>
      </c>
      <c r="N106" s="18" t="s">
        <v>10174</v>
      </c>
      <c r="O106" s="18" t="s">
        <v>10175</v>
      </c>
      <c r="P106" s="18" t="s">
        <v>10176</v>
      </c>
      <c r="Q106" s="18" t="s">
        <v>10177</v>
      </c>
      <c r="R106" s="18" t="s">
        <v>7040</v>
      </c>
      <c r="S106" s="18" t="s">
        <v>10178</v>
      </c>
      <c r="T106" s="18" t="s">
        <v>10179</v>
      </c>
      <c r="U106" s="18" t="s">
        <v>10180</v>
      </c>
      <c r="V106" s="18" t="s">
        <v>10181</v>
      </c>
      <c r="W106" s="18" t="s">
        <v>10182</v>
      </c>
      <c r="X106" s="39" t="s">
        <v>5423</v>
      </c>
      <c r="Y106" s="18" t="s">
        <v>10183</v>
      </c>
      <c r="Z106" s="18" t="s">
        <v>10184</v>
      </c>
      <c r="AA106" s="18" t="s">
        <v>10185</v>
      </c>
      <c r="AB106" s="18" t="s">
        <v>10186</v>
      </c>
      <c r="AC106" s="18" t="s">
        <v>10187</v>
      </c>
      <c r="AD106" s="18" t="s">
        <v>10188</v>
      </c>
      <c r="AE106" s="18" t="s">
        <v>10189</v>
      </c>
      <c r="AF106" s="18" t="s">
        <v>10190</v>
      </c>
      <c r="AG106" s="18" t="s">
        <v>10191</v>
      </c>
      <c r="AH106" s="18" t="s">
        <v>10192</v>
      </c>
      <c r="AI106" s="18" t="s">
        <v>10193</v>
      </c>
      <c r="AJ106" s="18" t="s">
        <v>10194</v>
      </c>
      <c r="AK106" s="18" t="s">
        <v>10194</v>
      </c>
      <c r="AL106" s="18" t="s">
        <v>10195</v>
      </c>
      <c r="AM106" s="18" t="s">
        <v>10196</v>
      </c>
      <c r="AN106" s="18" t="s">
        <v>10197</v>
      </c>
      <c r="AO106" s="18" t="s">
        <v>10198</v>
      </c>
      <c r="AP106" s="18" t="s">
        <v>10199</v>
      </c>
      <c r="AQ106" s="18" t="s">
        <v>10200</v>
      </c>
      <c r="AR106" s="18" t="s">
        <v>10201</v>
      </c>
      <c r="AS106" s="18" t="s">
        <v>10202</v>
      </c>
      <c r="AT106" s="18" t="s">
        <v>7066</v>
      </c>
      <c r="AU106" s="18" t="s">
        <v>10203</v>
      </c>
      <c r="AV106" s="18" t="s">
        <v>10204</v>
      </c>
      <c r="AW106" s="18" t="s">
        <v>10205</v>
      </c>
      <c r="AX106" s="18" t="s">
        <v>10206</v>
      </c>
      <c r="AY106" s="18" t="s">
        <v>10207</v>
      </c>
      <c r="AZ106" s="18" t="s">
        <v>10208</v>
      </c>
      <c r="BA106" s="18" t="s">
        <v>10209</v>
      </c>
      <c r="BB106" s="18" t="s">
        <v>10210</v>
      </c>
      <c r="BC106" s="18" t="s">
        <v>10211</v>
      </c>
      <c r="BD106" s="18" t="s">
        <v>10212</v>
      </c>
      <c r="BE106" s="18" t="s">
        <v>10213</v>
      </c>
      <c r="BF106" s="18" t="s">
        <v>10214</v>
      </c>
      <c r="BG106" s="18" t="s">
        <v>10215</v>
      </c>
      <c r="BH106" s="18" t="s">
        <v>10216</v>
      </c>
      <c r="BI106" s="18" t="s">
        <v>10202</v>
      </c>
      <c r="BJ106" s="18" t="s">
        <v>10194</v>
      </c>
      <c r="BK106" s="18" t="s">
        <v>10202</v>
      </c>
      <c r="BL106" s="18" t="s">
        <v>10217</v>
      </c>
      <c r="BM106" s="18" t="s">
        <v>10218</v>
      </c>
      <c r="BN106" s="18" t="s">
        <v>10219</v>
      </c>
      <c r="BO106" s="18" t="s">
        <v>10220</v>
      </c>
      <c r="BP106" s="18" t="s">
        <v>10163</v>
      </c>
      <c r="BQ106" s="18" t="s">
        <v>10221</v>
      </c>
      <c r="BR106" s="18" t="s">
        <v>10222</v>
      </c>
      <c r="BS106" s="18" t="s">
        <v>10223</v>
      </c>
      <c r="BT106" s="18" t="s">
        <v>10224</v>
      </c>
      <c r="BU106" s="18" t="s">
        <v>10225</v>
      </c>
      <c r="BV106" s="18" t="s">
        <v>10226</v>
      </c>
      <c r="BW106" s="18" t="s">
        <v>10227</v>
      </c>
      <c r="BX106" s="18" t="s">
        <v>10228</v>
      </c>
      <c r="BY106" s="18" t="s">
        <v>10229</v>
      </c>
      <c r="BZ106" s="18" t="s">
        <v>10230</v>
      </c>
      <c r="CA106" s="18"/>
      <c r="CB106" s="18"/>
      <c r="CC106" s="18"/>
      <c r="CD106" s="18"/>
      <c r="CE106" s="18"/>
      <c r="CF106" s="18"/>
      <c r="CG106" s="18"/>
      <c r="CH106" s="18"/>
      <c r="CI106" s="18"/>
      <c r="CJ106" s="18"/>
      <c r="CK106" s="18"/>
      <c r="CL106" s="18"/>
      <c r="CM106" s="18"/>
      <c r="CN106" s="18"/>
      <c r="CO106" s="18"/>
      <c r="CP106" s="18"/>
      <c r="CQ106" s="18"/>
      <c r="CR106" s="18"/>
      <c r="CS106" s="18"/>
      <c r="CT106" s="18"/>
      <c r="CU106" s="18"/>
      <c r="CV106" s="18"/>
      <c r="CW106" s="18"/>
      <c r="CX106" s="18"/>
      <c r="CY106" s="18"/>
      <c r="CZ106" s="18"/>
      <c r="DA106" s="18"/>
      <c r="DB106" s="18"/>
      <c r="DC106" s="18"/>
      <c r="DD106" s="18"/>
      <c r="DE106" s="18"/>
      <c r="DF106" s="18"/>
      <c r="DG106" s="18"/>
      <c r="DH106" s="18"/>
      <c r="DI106" s="18"/>
      <c r="DJ106" s="18"/>
      <c r="DK106" s="18"/>
      <c r="DL106" s="18"/>
      <c r="DM106" s="18"/>
      <c r="DN106" s="18"/>
      <c r="DO106" s="18"/>
      <c r="DP106" s="18"/>
      <c r="DQ106" s="18"/>
      <c r="DR106" s="18"/>
      <c r="DS106" s="18"/>
      <c r="DT106" s="18"/>
      <c r="DU106" s="18"/>
      <c r="DV106" s="18"/>
      <c r="DW106" s="18"/>
      <c r="DX106" s="18"/>
      <c r="DY106" s="18"/>
      <c r="DZ106" s="18"/>
      <c r="EA106" s="18"/>
      <c r="EB106" s="18"/>
      <c r="EC106" s="18"/>
      <c r="ED106" s="18"/>
      <c r="EE106" s="18"/>
      <c r="EF106" s="18"/>
      <c r="EG106" s="18"/>
      <c r="EH106" s="18"/>
      <c r="EI106" s="18"/>
      <c r="EJ106" s="18"/>
      <c r="EK106" s="18"/>
      <c r="EL106" s="18"/>
      <c r="EM106" s="18"/>
      <c r="EN106" s="18"/>
      <c r="EO106" s="18"/>
      <c r="EP106" s="18"/>
      <c r="EQ106" s="18"/>
      <c r="ER106" s="18"/>
      <c r="ES106" s="18"/>
      <c r="ET106" s="18"/>
      <c r="EU106" s="18"/>
      <c r="EV106" s="18"/>
      <c r="EW106" s="18"/>
      <c r="EX106" s="18"/>
      <c r="EY106" s="18"/>
      <c r="EZ106" s="18"/>
      <c r="FA106" s="18"/>
      <c r="FB106" s="18"/>
      <c r="FC106" s="18"/>
      <c r="FD106" s="18"/>
      <c r="FE106" s="18"/>
      <c r="FF106" s="18"/>
      <c r="FG106" s="18"/>
      <c r="FH106" s="18"/>
      <c r="FI106" s="18"/>
      <c r="FJ106" s="18"/>
      <c r="FK106" s="18"/>
      <c r="FL106" s="18"/>
      <c r="FM106" s="18"/>
      <c r="FN106" s="18"/>
      <c r="FO106" s="18"/>
      <c r="FP106" s="18"/>
      <c r="FQ106" s="18"/>
      <c r="FR106" s="18"/>
      <c r="FS106" s="18"/>
      <c r="FT106" s="18"/>
      <c r="FU106" s="18"/>
      <c r="FV106" s="18"/>
      <c r="FW106" s="18"/>
      <c r="FX106" s="18"/>
      <c r="FY106" s="18"/>
      <c r="FZ106" s="18"/>
      <c r="GA106" s="18"/>
      <c r="GB106" s="18"/>
      <c r="GC106" s="18"/>
      <c r="GD106" s="18"/>
      <c r="GE106" s="18"/>
      <c r="GF106" s="18"/>
      <c r="GG106" s="18"/>
      <c r="GH106" s="18"/>
      <c r="GI106" s="18"/>
      <c r="GJ106" s="18"/>
      <c r="GK106" s="18"/>
      <c r="GL106" s="18"/>
      <c r="GM106" s="18"/>
      <c r="GN106" s="18"/>
      <c r="GO106" s="18"/>
      <c r="GP106" s="18"/>
      <c r="GQ106" s="18"/>
      <c r="GR106" s="18"/>
      <c r="GS106" s="18"/>
      <c r="GT106" s="18"/>
      <c r="GU106" s="18"/>
      <c r="GV106" s="18"/>
      <c r="GW106" s="18"/>
      <c r="GX106" s="18"/>
      <c r="GY106" s="18"/>
      <c r="GZ106" s="18"/>
      <c r="HA106" s="18"/>
    </row>
    <row r="107" spans="1:209">
      <c r="A107" s="18" t="s">
        <v>10231</v>
      </c>
      <c r="B107" s="18" t="s">
        <v>10231</v>
      </c>
      <c r="C107" s="18" t="s">
        <v>10231</v>
      </c>
      <c r="D107" s="18" t="s">
        <v>10232</v>
      </c>
      <c r="E107" s="18" t="s">
        <v>10233</v>
      </c>
      <c r="F107" s="18" t="s">
        <v>10234</v>
      </c>
      <c r="G107" s="18" t="s">
        <v>10235</v>
      </c>
      <c r="H107" s="18" t="s">
        <v>10232</v>
      </c>
      <c r="I107" s="18" t="s">
        <v>10236</v>
      </c>
      <c r="J107" s="18" t="s">
        <v>10237</v>
      </c>
      <c r="K107" s="18" t="s">
        <v>10238</v>
      </c>
      <c r="L107" s="18" t="s">
        <v>10233</v>
      </c>
      <c r="M107" s="18" t="s">
        <v>10239</v>
      </c>
      <c r="N107" s="18" t="s">
        <v>10240</v>
      </c>
      <c r="O107" s="18" t="s">
        <v>10241</v>
      </c>
      <c r="P107" s="18" t="s">
        <v>10242</v>
      </c>
      <c r="Q107" s="18" t="s">
        <v>10243</v>
      </c>
      <c r="R107" s="18" t="s">
        <v>10244</v>
      </c>
      <c r="S107" s="18" t="s">
        <v>10245</v>
      </c>
      <c r="T107" s="18" t="s">
        <v>10246</v>
      </c>
      <c r="U107" s="18" t="s">
        <v>10247</v>
      </c>
      <c r="V107" s="18" t="s">
        <v>10248</v>
      </c>
      <c r="W107" s="18" t="s">
        <v>10249</v>
      </c>
      <c r="X107" s="39" t="s">
        <v>10250</v>
      </c>
      <c r="Y107" s="18" t="s">
        <v>10251</v>
      </c>
      <c r="Z107" s="18" t="s">
        <v>10252</v>
      </c>
      <c r="AA107" s="18" t="s">
        <v>10253</v>
      </c>
      <c r="AB107" s="18" t="s">
        <v>10254</v>
      </c>
      <c r="AC107" s="18" t="s">
        <v>10255</v>
      </c>
      <c r="AD107" s="18" t="s">
        <v>10256</v>
      </c>
      <c r="AE107" s="18" t="s">
        <v>10257</v>
      </c>
      <c r="AF107" s="18" t="s">
        <v>10258</v>
      </c>
      <c r="AG107" s="18" t="s">
        <v>10259</v>
      </c>
      <c r="AH107" s="18" t="s">
        <v>10260</v>
      </c>
      <c r="AI107" s="18" t="s">
        <v>10261</v>
      </c>
      <c r="AJ107" s="18" t="s">
        <v>10238</v>
      </c>
      <c r="AK107" s="18" t="s">
        <v>10238</v>
      </c>
      <c r="AL107" s="18" t="s">
        <v>10262</v>
      </c>
      <c r="AM107" s="18" t="s">
        <v>10263</v>
      </c>
      <c r="AN107" s="18" t="s">
        <v>4892</v>
      </c>
      <c r="AO107" s="18" t="s">
        <v>10264</v>
      </c>
      <c r="AP107" s="18" t="s">
        <v>10238</v>
      </c>
      <c r="AQ107" s="18" t="s">
        <v>10265</v>
      </c>
      <c r="AR107" s="18" t="s">
        <v>10266</v>
      </c>
      <c r="AS107" s="18" t="s">
        <v>10267</v>
      </c>
      <c r="AT107" s="18" t="s">
        <v>10268</v>
      </c>
      <c r="AU107" s="18" t="s">
        <v>10269</v>
      </c>
      <c r="AV107" s="18" t="s">
        <v>10270</v>
      </c>
      <c r="AW107" s="18" t="s">
        <v>10271</v>
      </c>
      <c r="AX107" s="18" t="s">
        <v>10272</v>
      </c>
      <c r="AY107" s="18" t="s">
        <v>10273</v>
      </c>
      <c r="AZ107" s="18" t="s">
        <v>10274</v>
      </c>
      <c r="BA107" s="18" t="s">
        <v>10275</v>
      </c>
      <c r="BB107" s="18" t="s">
        <v>10276</v>
      </c>
      <c r="BC107" s="18" t="s">
        <v>10277</v>
      </c>
      <c r="BD107" s="18" t="s">
        <v>10278</v>
      </c>
      <c r="BE107" s="18" t="s">
        <v>10279</v>
      </c>
      <c r="BF107" s="18" t="s">
        <v>10280</v>
      </c>
      <c r="BG107" s="18" t="s">
        <v>10281</v>
      </c>
      <c r="BH107" s="18" t="s">
        <v>10282</v>
      </c>
      <c r="BI107" s="18" t="s">
        <v>10267</v>
      </c>
      <c r="BJ107" s="18" t="s">
        <v>10238</v>
      </c>
      <c r="BK107" s="18" t="s">
        <v>10267</v>
      </c>
      <c r="BL107" s="18" t="s">
        <v>10283</v>
      </c>
      <c r="BM107" s="18" t="s">
        <v>10284</v>
      </c>
      <c r="BN107" s="18" t="s">
        <v>10285</v>
      </c>
      <c r="BO107" s="18" t="s">
        <v>10286</v>
      </c>
      <c r="BP107" s="18" t="s">
        <v>10231</v>
      </c>
      <c r="BQ107" s="18" t="s">
        <v>10287</v>
      </c>
      <c r="BR107" s="18" t="s">
        <v>10288</v>
      </c>
      <c r="BS107" s="18" t="s">
        <v>10289</v>
      </c>
      <c r="BT107" s="18" t="s">
        <v>10290</v>
      </c>
      <c r="BU107" s="18" t="s">
        <v>10264</v>
      </c>
      <c r="BV107" s="18" t="s">
        <v>10291</v>
      </c>
      <c r="BW107" s="18" t="s">
        <v>10292</v>
      </c>
      <c r="BX107" s="18" t="s">
        <v>10293</v>
      </c>
      <c r="BY107" s="18" t="s">
        <v>10294</v>
      </c>
      <c r="BZ107" s="18" t="s">
        <v>10295</v>
      </c>
      <c r="CA107" s="18"/>
      <c r="CB107" s="18"/>
      <c r="CC107" s="18"/>
      <c r="CD107" s="18"/>
      <c r="CE107" s="18"/>
      <c r="CF107" s="18"/>
      <c r="CG107" s="18"/>
      <c r="CH107" s="18"/>
      <c r="CI107" s="18"/>
      <c r="CJ107" s="18"/>
      <c r="CK107" s="18"/>
      <c r="CL107" s="18"/>
      <c r="CM107" s="18"/>
      <c r="CN107" s="18"/>
      <c r="CO107" s="18"/>
      <c r="CP107" s="18"/>
      <c r="CQ107" s="18"/>
      <c r="CR107" s="18"/>
      <c r="CS107" s="18"/>
      <c r="CT107" s="18"/>
      <c r="CU107" s="18"/>
      <c r="CV107" s="18"/>
      <c r="CW107" s="18"/>
      <c r="CX107" s="18"/>
      <c r="CY107" s="18"/>
      <c r="CZ107" s="18"/>
      <c r="DA107" s="18"/>
      <c r="DB107" s="18"/>
      <c r="DC107" s="18"/>
      <c r="DD107" s="18"/>
      <c r="DE107" s="18"/>
      <c r="DF107" s="18"/>
      <c r="DG107" s="18"/>
      <c r="DH107" s="18"/>
      <c r="DI107" s="18"/>
      <c r="DJ107" s="18"/>
      <c r="DK107" s="18"/>
      <c r="DL107" s="18"/>
      <c r="DM107" s="18"/>
      <c r="DN107" s="18"/>
      <c r="DO107" s="18"/>
      <c r="DP107" s="18"/>
      <c r="DQ107" s="18"/>
      <c r="DR107" s="18"/>
      <c r="DS107" s="18"/>
      <c r="DT107" s="18"/>
      <c r="DU107" s="18"/>
      <c r="DV107" s="18"/>
      <c r="DW107" s="18"/>
      <c r="DX107" s="18"/>
      <c r="DY107" s="18"/>
      <c r="DZ107" s="18"/>
      <c r="EA107" s="18"/>
      <c r="EB107" s="18"/>
      <c r="EC107" s="18"/>
      <c r="ED107" s="18"/>
      <c r="EE107" s="18"/>
      <c r="EF107" s="18"/>
      <c r="EG107" s="18"/>
      <c r="EH107" s="18"/>
      <c r="EI107" s="18"/>
      <c r="EJ107" s="18"/>
      <c r="EK107" s="18"/>
      <c r="EL107" s="18"/>
      <c r="EM107" s="18"/>
      <c r="EN107" s="18"/>
      <c r="EO107" s="18"/>
      <c r="EP107" s="18"/>
      <c r="EQ107" s="18"/>
      <c r="ER107" s="18"/>
      <c r="ES107" s="18"/>
      <c r="ET107" s="18"/>
      <c r="EU107" s="18"/>
      <c r="EV107" s="18"/>
      <c r="EW107" s="18"/>
      <c r="EX107" s="18"/>
      <c r="EY107" s="18"/>
      <c r="EZ107" s="18"/>
      <c r="FA107" s="18"/>
      <c r="FB107" s="18"/>
      <c r="FC107" s="18"/>
      <c r="FD107" s="18"/>
      <c r="FE107" s="18"/>
      <c r="FF107" s="18"/>
      <c r="FG107" s="18"/>
      <c r="FH107" s="18"/>
      <c r="FI107" s="18"/>
      <c r="FJ107" s="18"/>
      <c r="FK107" s="18"/>
      <c r="FL107" s="18"/>
      <c r="FM107" s="18"/>
      <c r="FN107" s="18"/>
      <c r="FO107" s="18"/>
      <c r="FP107" s="18"/>
      <c r="FQ107" s="18"/>
      <c r="FR107" s="18"/>
      <c r="FS107" s="18"/>
      <c r="FT107" s="18"/>
      <c r="FU107" s="18"/>
      <c r="FV107" s="18"/>
      <c r="FW107" s="18"/>
      <c r="FX107" s="18"/>
      <c r="FY107" s="18"/>
      <c r="FZ107" s="18"/>
      <c r="GA107" s="18"/>
      <c r="GB107" s="18"/>
      <c r="GC107" s="18"/>
      <c r="GD107" s="18"/>
      <c r="GE107" s="18"/>
      <c r="GF107" s="18"/>
      <c r="GG107" s="18"/>
      <c r="GH107" s="18"/>
      <c r="GI107" s="18"/>
      <c r="GJ107" s="18"/>
      <c r="GK107" s="18"/>
      <c r="GL107" s="18"/>
      <c r="GM107" s="18"/>
      <c r="GN107" s="18"/>
      <c r="GO107" s="18"/>
      <c r="GP107" s="18"/>
      <c r="GQ107" s="18"/>
      <c r="GR107" s="18"/>
      <c r="GS107" s="18"/>
      <c r="GT107" s="18"/>
      <c r="GU107" s="18"/>
      <c r="GV107" s="18"/>
      <c r="GW107" s="18"/>
      <c r="GX107" s="18"/>
      <c r="GY107" s="18"/>
      <c r="GZ107" s="18"/>
      <c r="HA107" s="18"/>
    </row>
    <row r="108" spans="1:209">
      <c r="A108" s="18" t="s">
        <v>10296</v>
      </c>
      <c r="B108" s="18" t="s">
        <v>10296</v>
      </c>
      <c r="C108" s="18" t="s">
        <v>10296</v>
      </c>
      <c r="D108" s="18" t="s">
        <v>10297</v>
      </c>
      <c r="E108" s="18" t="s">
        <v>10298</v>
      </c>
      <c r="F108" s="18" t="s">
        <v>10299</v>
      </c>
      <c r="G108" s="18" t="s">
        <v>10300</v>
      </c>
      <c r="H108" s="18" t="s">
        <v>10297</v>
      </c>
      <c r="I108" s="18" t="s">
        <v>10301</v>
      </c>
      <c r="J108" s="18" t="s">
        <v>10302</v>
      </c>
      <c r="K108" s="18" t="s">
        <v>10303</v>
      </c>
      <c r="L108" s="18" t="s">
        <v>10298</v>
      </c>
      <c r="M108" s="18" t="s">
        <v>10304</v>
      </c>
      <c r="N108" s="18" t="s">
        <v>10305</v>
      </c>
      <c r="O108" s="18" t="s">
        <v>10306</v>
      </c>
      <c r="P108" s="18" t="s">
        <v>10307</v>
      </c>
      <c r="Q108" s="18" t="s">
        <v>10308</v>
      </c>
      <c r="R108" s="18" t="s">
        <v>10309</v>
      </c>
      <c r="S108" s="18" t="s">
        <v>10310</v>
      </c>
      <c r="T108" s="18" t="s">
        <v>10311</v>
      </c>
      <c r="U108" s="18" t="s">
        <v>10312</v>
      </c>
      <c r="V108" s="18" t="s">
        <v>10313</v>
      </c>
      <c r="W108" s="18" t="s">
        <v>10314</v>
      </c>
      <c r="X108" s="39" t="s">
        <v>10315</v>
      </c>
      <c r="Y108" s="18" t="s">
        <v>5017</v>
      </c>
      <c r="Z108" s="18" t="s">
        <v>10316</v>
      </c>
      <c r="AA108" s="18" t="s">
        <v>10317</v>
      </c>
      <c r="AB108" s="18" t="s">
        <v>10318</v>
      </c>
      <c r="AC108" s="18" t="s">
        <v>10319</v>
      </c>
      <c r="AD108" s="18" t="s">
        <v>10320</v>
      </c>
      <c r="AE108" s="18" t="s">
        <v>10321</v>
      </c>
      <c r="AF108" s="18" t="s">
        <v>10322</v>
      </c>
      <c r="AG108" s="18" t="s">
        <v>10323</v>
      </c>
      <c r="AH108" s="18" t="s">
        <v>10324</v>
      </c>
      <c r="AI108" s="18" t="s">
        <v>10325</v>
      </c>
      <c r="AJ108" s="18" t="s">
        <v>10326</v>
      </c>
      <c r="AK108" s="18" t="s">
        <v>10326</v>
      </c>
      <c r="AL108" s="18" t="s">
        <v>10327</v>
      </c>
      <c r="AM108" s="18" t="s">
        <v>10328</v>
      </c>
      <c r="AN108" s="18" t="s">
        <v>10329</v>
      </c>
      <c r="AO108" s="18" t="s">
        <v>10330</v>
      </c>
      <c r="AP108" s="18" t="s">
        <v>10331</v>
      </c>
      <c r="AQ108" s="18" t="s">
        <v>10332</v>
      </c>
      <c r="AR108" s="18" t="s">
        <v>10333</v>
      </c>
      <c r="AS108" s="18" t="s">
        <v>10334</v>
      </c>
      <c r="AT108" s="18" t="s">
        <v>5037</v>
      </c>
      <c r="AU108" s="18" t="s">
        <v>10335</v>
      </c>
      <c r="AV108" s="18" t="s">
        <v>10336</v>
      </c>
      <c r="AW108" s="18" t="s">
        <v>10337</v>
      </c>
      <c r="AX108" s="18" t="s">
        <v>10338</v>
      </c>
      <c r="AY108" s="18" t="s">
        <v>10339</v>
      </c>
      <c r="AZ108" s="18" t="s">
        <v>10340</v>
      </c>
      <c r="BA108" s="18" t="s">
        <v>10341</v>
      </c>
      <c r="BB108" s="18" t="s">
        <v>10342</v>
      </c>
      <c r="BC108" s="18" t="s">
        <v>10343</v>
      </c>
      <c r="BD108" s="18" t="s">
        <v>10344</v>
      </c>
      <c r="BE108" s="18" t="s">
        <v>10345</v>
      </c>
      <c r="BF108" s="18" t="s">
        <v>10346</v>
      </c>
      <c r="BG108" s="18" t="s">
        <v>10347</v>
      </c>
      <c r="BH108" s="18" t="s">
        <v>10348</v>
      </c>
      <c r="BI108" s="18" t="s">
        <v>10334</v>
      </c>
      <c r="BJ108" s="18" t="s">
        <v>10326</v>
      </c>
      <c r="BK108" s="18" t="s">
        <v>10334</v>
      </c>
      <c r="BL108" s="18" t="s">
        <v>10349</v>
      </c>
      <c r="BM108" s="18" t="s">
        <v>10350</v>
      </c>
      <c r="BN108" s="18" t="s">
        <v>10351</v>
      </c>
      <c r="BO108" s="18" t="s">
        <v>10352</v>
      </c>
      <c r="BP108" s="18" t="s">
        <v>10296</v>
      </c>
      <c r="BQ108" s="18" t="s">
        <v>10353</v>
      </c>
      <c r="BR108" s="18" t="s">
        <v>10354</v>
      </c>
      <c r="BS108" s="18" t="s">
        <v>10355</v>
      </c>
      <c r="BT108" s="18" t="s">
        <v>10356</v>
      </c>
      <c r="BU108" s="18" t="s">
        <v>10357</v>
      </c>
      <c r="BV108" s="18" t="s">
        <v>10358</v>
      </c>
      <c r="BW108" s="18" t="s">
        <v>10359</v>
      </c>
      <c r="BX108" s="18" t="s">
        <v>10360</v>
      </c>
      <c r="BY108" s="18" t="s">
        <v>10361</v>
      </c>
      <c r="BZ108" s="18" t="s">
        <v>10362</v>
      </c>
      <c r="CA108" s="18"/>
      <c r="CB108" s="18"/>
      <c r="CC108" s="18"/>
      <c r="CD108" s="18"/>
      <c r="CE108" s="18"/>
      <c r="CF108" s="18"/>
      <c r="CG108" s="18"/>
      <c r="CH108" s="18"/>
      <c r="CI108" s="18"/>
      <c r="CJ108" s="18"/>
      <c r="CK108" s="18"/>
      <c r="CL108" s="18"/>
      <c r="CM108" s="18"/>
      <c r="CN108" s="18"/>
      <c r="CO108" s="18"/>
      <c r="CP108" s="18"/>
      <c r="CQ108" s="18"/>
      <c r="CR108" s="18"/>
      <c r="CS108" s="18"/>
      <c r="CT108" s="18"/>
      <c r="CU108" s="18"/>
      <c r="CV108" s="18"/>
      <c r="CW108" s="18"/>
      <c r="CX108" s="18"/>
      <c r="CY108" s="18"/>
      <c r="CZ108" s="18"/>
      <c r="DA108" s="18"/>
      <c r="DB108" s="18"/>
      <c r="DC108" s="18"/>
      <c r="DD108" s="18"/>
      <c r="DE108" s="18"/>
      <c r="DF108" s="18"/>
      <c r="DG108" s="18"/>
      <c r="DH108" s="18"/>
      <c r="DI108" s="18"/>
      <c r="DJ108" s="18"/>
      <c r="DK108" s="18"/>
      <c r="DL108" s="18"/>
      <c r="DM108" s="18"/>
      <c r="DN108" s="18"/>
      <c r="DO108" s="18"/>
      <c r="DP108" s="18"/>
      <c r="DQ108" s="18"/>
      <c r="DR108" s="18"/>
      <c r="DS108" s="18"/>
      <c r="DT108" s="18"/>
      <c r="DU108" s="18"/>
      <c r="DV108" s="18"/>
      <c r="DW108" s="18"/>
      <c r="DX108" s="18"/>
      <c r="DY108" s="18"/>
      <c r="DZ108" s="18"/>
      <c r="EA108" s="18"/>
      <c r="EB108" s="18"/>
      <c r="EC108" s="18"/>
      <c r="ED108" s="18"/>
      <c r="EE108" s="18"/>
      <c r="EF108" s="18"/>
      <c r="EG108" s="18"/>
      <c r="EH108" s="18"/>
      <c r="EI108" s="18"/>
      <c r="EJ108" s="18"/>
      <c r="EK108" s="18"/>
      <c r="EL108" s="18"/>
      <c r="EM108" s="18"/>
      <c r="EN108" s="18"/>
      <c r="EO108" s="18"/>
      <c r="EP108" s="18"/>
      <c r="EQ108" s="18"/>
      <c r="ER108" s="18"/>
      <c r="ES108" s="18"/>
      <c r="ET108" s="18"/>
      <c r="EU108" s="18"/>
      <c r="EV108" s="18"/>
      <c r="EW108" s="18"/>
      <c r="EX108" s="18"/>
      <c r="EY108" s="18"/>
      <c r="EZ108" s="18"/>
      <c r="FA108" s="18"/>
      <c r="FB108" s="18"/>
      <c r="FC108" s="18"/>
      <c r="FD108" s="18"/>
      <c r="FE108" s="18"/>
      <c r="FF108" s="18"/>
      <c r="FG108" s="18"/>
      <c r="FH108" s="18"/>
      <c r="FI108" s="18"/>
      <c r="FJ108" s="18"/>
      <c r="FK108" s="18"/>
      <c r="FL108" s="18"/>
      <c r="FM108" s="18"/>
      <c r="FN108" s="18"/>
      <c r="FO108" s="18"/>
      <c r="FP108" s="18"/>
      <c r="FQ108" s="18"/>
      <c r="FR108" s="18"/>
      <c r="FS108" s="18"/>
      <c r="FT108" s="18"/>
      <c r="FU108" s="18"/>
      <c r="FV108" s="18"/>
      <c r="FW108" s="18"/>
      <c r="FX108" s="18"/>
      <c r="FY108" s="18"/>
      <c r="FZ108" s="18"/>
      <c r="GA108" s="18"/>
      <c r="GB108" s="18"/>
      <c r="GC108" s="18"/>
      <c r="GD108" s="18"/>
      <c r="GE108" s="18"/>
      <c r="GF108" s="18"/>
      <c r="GG108" s="18"/>
      <c r="GH108" s="18"/>
      <c r="GI108" s="18"/>
      <c r="GJ108" s="18"/>
      <c r="GK108" s="18"/>
      <c r="GL108" s="18"/>
      <c r="GM108" s="18"/>
      <c r="GN108" s="18"/>
      <c r="GO108" s="18"/>
      <c r="GP108" s="18"/>
      <c r="GQ108" s="18"/>
      <c r="GR108" s="18"/>
      <c r="GS108" s="18"/>
      <c r="GT108" s="18"/>
      <c r="GU108" s="18"/>
      <c r="GV108" s="18"/>
      <c r="GW108" s="18"/>
      <c r="GX108" s="18"/>
      <c r="GY108" s="18"/>
      <c r="GZ108" s="18"/>
      <c r="HA108" s="18"/>
    </row>
    <row r="109" spans="1:209">
      <c r="A109" s="18" t="s">
        <v>10363</v>
      </c>
      <c r="B109" s="18" t="s">
        <v>10363</v>
      </c>
      <c r="C109" s="18" t="s">
        <v>10363</v>
      </c>
      <c r="D109" s="18" t="s">
        <v>10364</v>
      </c>
      <c r="E109" s="18" t="s">
        <v>10365</v>
      </c>
      <c r="F109" s="18" t="s">
        <v>10366</v>
      </c>
      <c r="G109" s="18" t="s">
        <v>10367</v>
      </c>
      <c r="H109" s="18" t="s">
        <v>10364</v>
      </c>
      <c r="I109" s="18" t="s">
        <v>10368</v>
      </c>
      <c r="J109" s="18" t="s">
        <v>10369</v>
      </c>
      <c r="K109" s="18" t="s">
        <v>10370</v>
      </c>
      <c r="L109" s="18" t="s">
        <v>10371</v>
      </c>
      <c r="M109" s="18" t="s">
        <v>10372</v>
      </c>
      <c r="N109" s="18" t="s">
        <v>10373</v>
      </c>
      <c r="O109" s="18" t="s">
        <v>10374</v>
      </c>
      <c r="P109" s="18" t="s">
        <v>10375</v>
      </c>
      <c r="Q109" s="18" t="s">
        <v>10376</v>
      </c>
      <c r="R109" s="18" t="s">
        <v>10377</v>
      </c>
      <c r="S109" s="18" t="s">
        <v>10378</v>
      </c>
      <c r="T109" s="18" t="s">
        <v>10379</v>
      </c>
      <c r="U109" s="18" t="s">
        <v>10380</v>
      </c>
      <c r="V109" s="18" t="s">
        <v>10381</v>
      </c>
      <c r="W109" s="18" t="s">
        <v>10382</v>
      </c>
      <c r="X109" s="39" t="s">
        <v>10383</v>
      </c>
      <c r="Y109" s="18" t="s">
        <v>10384</v>
      </c>
      <c r="Z109" s="18" t="s">
        <v>10385</v>
      </c>
      <c r="AA109" s="18" t="s">
        <v>10386</v>
      </c>
      <c r="AB109" s="18" t="s">
        <v>10387</v>
      </c>
      <c r="AC109" s="18" t="s">
        <v>10388</v>
      </c>
      <c r="AD109" s="18" t="s">
        <v>10389</v>
      </c>
      <c r="AE109" s="18" t="s">
        <v>10390</v>
      </c>
      <c r="AF109" s="18" t="s">
        <v>10391</v>
      </c>
      <c r="AG109" s="18" t="s">
        <v>10392</v>
      </c>
      <c r="AH109" s="18" t="s">
        <v>10393</v>
      </c>
      <c r="AI109" s="18" t="s">
        <v>10394</v>
      </c>
      <c r="AJ109" s="18" t="s">
        <v>10370</v>
      </c>
      <c r="AK109" s="18" t="s">
        <v>10370</v>
      </c>
      <c r="AL109" s="18" t="s">
        <v>10395</v>
      </c>
      <c r="AM109" s="18" t="s">
        <v>10396</v>
      </c>
      <c r="AN109" s="18" t="s">
        <v>10397</v>
      </c>
      <c r="AO109" s="18" t="s">
        <v>10398</v>
      </c>
      <c r="AP109" s="18" t="s">
        <v>10376</v>
      </c>
      <c r="AQ109" s="18" t="s">
        <v>10399</v>
      </c>
      <c r="AR109" s="18" t="s">
        <v>10400</v>
      </c>
      <c r="AS109" s="18" t="s">
        <v>10401</v>
      </c>
      <c r="AT109" s="18" t="s">
        <v>10402</v>
      </c>
      <c r="AU109" s="18" t="s">
        <v>10403</v>
      </c>
      <c r="AV109" s="18" t="s">
        <v>10404</v>
      </c>
      <c r="AW109" s="18" t="s">
        <v>10405</v>
      </c>
      <c r="AX109" s="18" t="s">
        <v>10406</v>
      </c>
      <c r="AY109" s="18" t="s">
        <v>10407</v>
      </c>
      <c r="AZ109" s="18" t="s">
        <v>10408</v>
      </c>
      <c r="BA109" s="18" t="s">
        <v>10409</v>
      </c>
      <c r="BB109" s="18" t="s">
        <v>10410</v>
      </c>
      <c r="BC109" s="18" t="s">
        <v>10411</v>
      </c>
      <c r="BD109" s="18" t="s">
        <v>10412</v>
      </c>
      <c r="BE109" s="18" t="s">
        <v>10413</v>
      </c>
      <c r="BF109" s="18" t="s">
        <v>10413</v>
      </c>
      <c r="BG109" s="18" t="s">
        <v>10414</v>
      </c>
      <c r="BH109" s="18" t="s">
        <v>10415</v>
      </c>
      <c r="BI109" s="18" t="s">
        <v>10401</v>
      </c>
      <c r="BJ109" s="18" t="s">
        <v>10370</v>
      </c>
      <c r="BK109" s="18" t="s">
        <v>10401</v>
      </c>
      <c r="BL109" s="18" t="s">
        <v>10416</v>
      </c>
      <c r="BM109" s="18" t="s">
        <v>10417</v>
      </c>
      <c r="BN109" s="18" t="s">
        <v>10418</v>
      </c>
      <c r="BO109" s="18" t="s">
        <v>10419</v>
      </c>
      <c r="BP109" s="18" t="s">
        <v>10363</v>
      </c>
      <c r="BQ109" s="18" t="s">
        <v>10420</v>
      </c>
      <c r="BR109" s="18" t="s">
        <v>10404</v>
      </c>
      <c r="BS109" s="18" t="s">
        <v>10421</v>
      </c>
      <c r="BT109" s="18" t="s">
        <v>10422</v>
      </c>
      <c r="BU109" s="18" t="s">
        <v>10423</v>
      </c>
      <c r="BV109" s="18" t="s">
        <v>10424</v>
      </c>
      <c r="BW109" s="18" t="s">
        <v>10425</v>
      </c>
      <c r="BX109" s="18" t="s">
        <v>10426</v>
      </c>
      <c r="BY109" s="18" t="s">
        <v>10427</v>
      </c>
      <c r="BZ109" s="18" t="s">
        <v>10428</v>
      </c>
      <c r="CA109" s="18"/>
      <c r="CB109" s="18"/>
      <c r="CC109" s="18"/>
      <c r="CD109" s="18"/>
      <c r="CE109" s="18"/>
      <c r="CF109" s="18"/>
      <c r="CG109" s="18"/>
      <c r="CH109" s="18"/>
      <c r="CI109" s="18"/>
      <c r="CJ109" s="18"/>
      <c r="CK109" s="18"/>
      <c r="CL109" s="18"/>
      <c r="CM109" s="18"/>
      <c r="CN109" s="18"/>
      <c r="CO109" s="18"/>
      <c r="CP109" s="18"/>
      <c r="CQ109" s="18"/>
      <c r="CR109" s="18"/>
      <c r="CS109" s="18"/>
      <c r="CT109" s="18"/>
      <c r="CU109" s="18"/>
      <c r="CV109" s="18"/>
      <c r="CW109" s="18"/>
      <c r="CX109" s="18"/>
      <c r="CY109" s="18"/>
      <c r="CZ109" s="18"/>
      <c r="DA109" s="18"/>
      <c r="DB109" s="18"/>
      <c r="DC109" s="18"/>
      <c r="DD109" s="18"/>
      <c r="DE109" s="18"/>
      <c r="DF109" s="18"/>
      <c r="DG109" s="18"/>
      <c r="DH109" s="18"/>
      <c r="DI109" s="18"/>
      <c r="DJ109" s="18"/>
      <c r="DK109" s="18"/>
      <c r="DL109" s="18"/>
      <c r="DM109" s="18"/>
      <c r="DN109" s="18"/>
      <c r="DO109" s="18"/>
      <c r="DP109" s="18"/>
      <c r="DQ109" s="18"/>
      <c r="DR109" s="18"/>
      <c r="DS109" s="18"/>
      <c r="DT109" s="18"/>
      <c r="DU109" s="18"/>
      <c r="DV109" s="18"/>
      <c r="DW109" s="18"/>
      <c r="DX109" s="18"/>
      <c r="DY109" s="18"/>
      <c r="DZ109" s="18"/>
      <c r="EA109" s="18"/>
      <c r="EB109" s="18"/>
      <c r="EC109" s="18"/>
      <c r="ED109" s="18"/>
      <c r="EE109" s="18"/>
      <c r="EF109" s="18"/>
      <c r="EG109" s="18"/>
      <c r="EH109" s="18"/>
      <c r="EI109" s="18"/>
      <c r="EJ109" s="18"/>
      <c r="EK109" s="18"/>
      <c r="EL109" s="18"/>
      <c r="EM109" s="18"/>
      <c r="EN109" s="18"/>
      <c r="EO109" s="18"/>
      <c r="EP109" s="18"/>
      <c r="EQ109" s="18"/>
      <c r="ER109" s="18"/>
      <c r="ES109" s="18"/>
      <c r="ET109" s="18"/>
      <c r="EU109" s="18"/>
      <c r="EV109" s="18"/>
      <c r="EW109" s="18"/>
      <c r="EX109" s="18"/>
      <c r="EY109" s="18"/>
      <c r="EZ109" s="18"/>
      <c r="FA109" s="18"/>
      <c r="FB109" s="18"/>
      <c r="FC109" s="18"/>
      <c r="FD109" s="18"/>
      <c r="FE109" s="18"/>
      <c r="FF109" s="18"/>
      <c r="FG109" s="18"/>
      <c r="FH109" s="18"/>
      <c r="FI109" s="18"/>
      <c r="FJ109" s="18"/>
      <c r="FK109" s="18"/>
      <c r="FL109" s="18"/>
      <c r="FM109" s="18"/>
      <c r="FN109" s="18"/>
      <c r="FO109" s="18"/>
      <c r="FP109" s="18"/>
      <c r="FQ109" s="18"/>
      <c r="FR109" s="18"/>
      <c r="FS109" s="18"/>
      <c r="FT109" s="18"/>
      <c r="FU109" s="18"/>
      <c r="FV109" s="18"/>
      <c r="FW109" s="18"/>
      <c r="FX109" s="18"/>
      <c r="FY109" s="18"/>
      <c r="FZ109" s="18"/>
      <c r="GA109" s="18"/>
      <c r="GB109" s="18"/>
      <c r="GC109" s="18"/>
      <c r="GD109" s="18"/>
      <c r="GE109" s="18"/>
      <c r="GF109" s="18"/>
      <c r="GG109" s="18"/>
      <c r="GH109" s="18"/>
      <c r="GI109" s="18"/>
      <c r="GJ109" s="18"/>
      <c r="GK109" s="18"/>
      <c r="GL109" s="18"/>
      <c r="GM109" s="18"/>
      <c r="GN109" s="18"/>
      <c r="GO109" s="18"/>
      <c r="GP109" s="18"/>
      <c r="GQ109" s="18"/>
      <c r="GR109" s="18"/>
      <c r="GS109" s="18"/>
      <c r="GT109" s="18"/>
      <c r="GU109" s="18"/>
      <c r="GV109" s="18"/>
      <c r="GW109" s="18"/>
      <c r="GX109" s="18"/>
      <c r="GY109" s="18"/>
      <c r="GZ109" s="18"/>
      <c r="HA109" s="18"/>
    </row>
    <row r="110" spans="1:209">
      <c r="A110" s="18" t="s">
        <v>10429</v>
      </c>
      <c r="B110" s="18" t="s">
        <v>10429</v>
      </c>
      <c r="C110" s="18" t="s">
        <v>10429</v>
      </c>
      <c r="D110" s="18" t="s">
        <v>10430</v>
      </c>
      <c r="E110" s="18" t="s">
        <v>10431</v>
      </c>
      <c r="F110" s="18" t="s">
        <v>10432</v>
      </c>
      <c r="G110" s="18" t="s">
        <v>10433</v>
      </c>
      <c r="H110" s="18" t="s">
        <v>10430</v>
      </c>
      <c r="I110" s="18" t="s">
        <v>10434</v>
      </c>
      <c r="J110" s="18" t="s">
        <v>10435</v>
      </c>
      <c r="K110" s="18" t="s">
        <v>10436</v>
      </c>
      <c r="L110" s="18" t="s">
        <v>10431</v>
      </c>
      <c r="M110" s="18" t="s">
        <v>10437</v>
      </c>
      <c r="N110" s="18" t="s">
        <v>10438</v>
      </c>
      <c r="O110" s="18" t="s">
        <v>10439</v>
      </c>
      <c r="P110" s="18" t="s">
        <v>10440</v>
      </c>
      <c r="Q110" s="18" t="s">
        <v>10441</v>
      </c>
      <c r="R110" s="18" t="s">
        <v>10442</v>
      </c>
      <c r="S110" s="18" t="s">
        <v>10443</v>
      </c>
      <c r="T110" s="18" t="s">
        <v>10444</v>
      </c>
      <c r="U110" s="18" t="s">
        <v>10445</v>
      </c>
      <c r="V110" s="18" t="s">
        <v>10446</v>
      </c>
      <c r="W110" s="18" t="s">
        <v>10447</v>
      </c>
      <c r="X110" s="39" t="s">
        <v>10448</v>
      </c>
      <c r="Y110" s="18" t="s">
        <v>10449</v>
      </c>
      <c r="Z110" s="18" t="s">
        <v>10450</v>
      </c>
      <c r="AA110" s="18" t="s">
        <v>10451</v>
      </c>
      <c r="AB110" s="18" t="s">
        <v>10452</v>
      </c>
      <c r="AC110" s="18" t="s">
        <v>10453</v>
      </c>
      <c r="AD110" s="18" t="s">
        <v>10454</v>
      </c>
      <c r="AE110" s="18" t="s">
        <v>10455</v>
      </c>
      <c r="AF110" s="18" t="s">
        <v>10456</v>
      </c>
      <c r="AG110" s="18" t="s">
        <v>10457</v>
      </c>
      <c r="AH110" s="18" t="s">
        <v>10458</v>
      </c>
      <c r="AI110" s="18" t="s">
        <v>10459</v>
      </c>
      <c r="AJ110" s="18" t="s">
        <v>10460</v>
      </c>
      <c r="AK110" s="18" t="s">
        <v>10460</v>
      </c>
      <c r="AL110" s="18" t="s">
        <v>10461</v>
      </c>
      <c r="AM110" s="18" t="s">
        <v>10462</v>
      </c>
      <c r="AN110" s="18" t="s">
        <v>10463</v>
      </c>
      <c r="AO110" s="18" t="s">
        <v>10464</v>
      </c>
      <c r="AP110" s="18" t="s">
        <v>10465</v>
      </c>
      <c r="AQ110" s="18" t="s">
        <v>10466</v>
      </c>
      <c r="AR110" s="18" t="s">
        <v>7976</v>
      </c>
      <c r="AS110" s="18" t="s">
        <v>10467</v>
      </c>
      <c r="AT110" s="18" t="s">
        <v>10468</v>
      </c>
      <c r="AU110" s="18" t="s">
        <v>10469</v>
      </c>
      <c r="AV110" s="18" t="s">
        <v>10470</v>
      </c>
      <c r="AW110" s="18" t="s">
        <v>10471</v>
      </c>
      <c r="AX110" s="18" t="s">
        <v>10472</v>
      </c>
      <c r="AY110" s="18" t="s">
        <v>10473</v>
      </c>
      <c r="AZ110" s="18" t="s">
        <v>10474</v>
      </c>
      <c r="BA110" s="18" t="s">
        <v>10475</v>
      </c>
      <c r="BB110" s="18" t="s">
        <v>7986</v>
      </c>
      <c r="BC110" s="18" t="s">
        <v>10476</v>
      </c>
      <c r="BD110" s="18" t="s">
        <v>10477</v>
      </c>
      <c r="BE110" s="18" t="s">
        <v>10478</v>
      </c>
      <c r="BF110" s="18" t="s">
        <v>10479</v>
      </c>
      <c r="BG110" s="18" t="s">
        <v>10480</v>
      </c>
      <c r="BH110" s="18" t="s">
        <v>10481</v>
      </c>
      <c r="BI110" s="18" t="s">
        <v>10467</v>
      </c>
      <c r="BJ110" s="18" t="s">
        <v>10460</v>
      </c>
      <c r="BK110" s="18" t="s">
        <v>10467</v>
      </c>
      <c r="BL110" s="18" t="s">
        <v>10482</v>
      </c>
      <c r="BM110" s="18" t="s">
        <v>10483</v>
      </c>
      <c r="BN110" s="18" t="s">
        <v>10484</v>
      </c>
      <c r="BO110" s="18" t="s">
        <v>10485</v>
      </c>
      <c r="BP110" s="18" t="s">
        <v>10429</v>
      </c>
      <c r="BQ110" s="18" t="s">
        <v>10486</v>
      </c>
      <c r="BR110" s="18" t="s">
        <v>10487</v>
      </c>
      <c r="BS110" s="18" t="s">
        <v>10488</v>
      </c>
      <c r="BT110" s="18" t="s">
        <v>10489</v>
      </c>
      <c r="BU110" s="18" t="s">
        <v>10490</v>
      </c>
      <c r="BV110" s="18" t="s">
        <v>10491</v>
      </c>
      <c r="BW110" s="18" t="s">
        <v>10492</v>
      </c>
      <c r="BX110" s="18" t="s">
        <v>10493</v>
      </c>
      <c r="BY110" s="18" t="s">
        <v>7671</v>
      </c>
      <c r="BZ110" s="18" t="s">
        <v>10494</v>
      </c>
      <c r="CA110" s="18"/>
      <c r="CB110" s="18"/>
      <c r="CC110" s="18"/>
      <c r="CD110" s="18"/>
      <c r="CE110" s="18"/>
      <c r="CF110" s="18"/>
      <c r="CG110" s="18"/>
      <c r="CH110" s="18"/>
      <c r="CI110" s="18"/>
      <c r="CJ110" s="18"/>
      <c r="CK110" s="18"/>
      <c r="CL110" s="18"/>
      <c r="CM110" s="18"/>
      <c r="CN110" s="18"/>
      <c r="CO110" s="18"/>
      <c r="CP110" s="18"/>
      <c r="CQ110" s="18"/>
      <c r="CR110" s="18"/>
      <c r="CS110" s="18"/>
      <c r="CT110" s="18"/>
      <c r="CU110" s="18"/>
      <c r="CV110" s="18"/>
      <c r="CW110" s="18"/>
      <c r="CX110" s="18"/>
      <c r="CY110" s="18"/>
      <c r="CZ110" s="18"/>
      <c r="DA110" s="18"/>
      <c r="DB110" s="18"/>
      <c r="DC110" s="18"/>
      <c r="DD110" s="18"/>
      <c r="DE110" s="18"/>
      <c r="DF110" s="18"/>
      <c r="DG110" s="18"/>
      <c r="DH110" s="18"/>
      <c r="DI110" s="18"/>
      <c r="DJ110" s="18"/>
      <c r="DK110" s="18"/>
      <c r="DL110" s="18"/>
      <c r="DM110" s="18"/>
      <c r="DN110" s="18"/>
      <c r="DO110" s="18"/>
      <c r="DP110" s="18"/>
      <c r="DQ110" s="18"/>
      <c r="DR110" s="18"/>
      <c r="DS110" s="18"/>
      <c r="DT110" s="18"/>
      <c r="DU110" s="18"/>
      <c r="DV110" s="18"/>
      <c r="DW110" s="18"/>
      <c r="DX110" s="18"/>
      <c r="DY110" s="18"/>
      <c r="DZ110" s="18"/>
      <c r="EA110" s="18"/>
      <c r="EB110" s="18"/>
      <c r="EC110" s="18"/>
      <c r="ED110" s="18"/>
      <c r="EE110" s="18"/>
      <c r="EF110" s="18"/>
      <c r="EG110" s="18"/>
      <c r="EH110" s="18"/>
      <c r="EI110" s="18"/>
      <c r="EJ110" s="18"/>
      <c r="EK110" s="18"/>
      <c r="EL110" s="18"/>
      <c r="EM110" s="18"/>
      <c r="EN110" s="18"/>
      <c r="EO110" s="18"/>
      <c r="EP110" s="18"/>
      <c r="EQ110" s="18"/>
      <c r="ER110" s="18"/>
      <c r="ES110" s="18"/>
      <c r="ET110" s="18"/>
      <c r="EU110" s="18"/>
      <c r="EV110" s="18"/>
      <c r="EW110" s="18"/>
      <c r="EX110" s="18"/>
      <c r="EY110" s="18"/>
      <c r="EZ110" s="18"/>
      <c r="FA110" s="18"/>
      <c r="FB110" s="18"/>
      <c r="FC110" s="18"/>
      <c r="FD110" s="18"/>
      <c r="FE110" s="18"/>
      <c r="FF110" s="18"/>
      <c r="FG110" s="18"/>
      <c r="FH110" s="18"/>
      <c r="FI110" s="18"/>
      <c r="FJ110" s="18"/>
      <c r="FK110" s="18"/>
      <c r="FL110" s="18"/>
      <c r="FM110" s="18"/>
      <c r="FN110" s="18"/>
      <c r="FO110" s="18"/>
      <c r="FP110" s="18"/>
      <c r="FQ110" s="18"/>
      <c r="FR110" s="18"/>
      <c r="FS110" s="18"/>
      <c r="FT110" s="18"/>
      <c r="FU110" s="18"/>
      <c r="FV110" s="18"/>
      <c r="FW110" s="18"/>
      <c r="FX110" s="18"/>
      <c r="FY110" s="18"/>
      <c r="FZ110" s="18"/>
      <c r="GA110" s="18"/>
      <c r="GB110" s="18"/>
      <c r="GC110" s="18"/>
      <c r="GD110" s="18"/>
      <c r="GE110" s="18"/>
      <c r="GF110" s="18"/>
      <c r="GG110" s="18"/>
      <c r="GH110" s="18"/>
      <c r="GI110" s="18"/>
      <c r="GJ110" s="18"/>
      <c r="GK110" s="18"/>
      <c r="GL110" s="18"/>
      <c r="GM110" s="18"/>
      <c r="GN110" s="18"/>
      <c r="GO110" s="18"/>
      <c r="GP110" s="18"/>
      <c r="GQ110" s="18"/>
      <c r="GR110" s="18"/>
      <c r="GS110" s="18"/>
      <c r="GT110" s="18"/>
      <c r="GU110" s="18"/>
      <c r="GV110" s="18"/>
      <c r="GW110" s="18"/>
      <c r="GX110" s="18"/>
      <c r="GY110" s="18"/>
      <c r="GZ110" s="18"/>
      <c r="HA110" s="18"/>
    </row>
    <row r="111" spans="1:209">
      <c r="A111" s="18" t="s">
        <v>10495</v>
      </c>
      <c r="B111" s="18" t="s">
        <v>10495</v>
      </c>
      <c r="C111" s="18" t="s">
        <v>10495</v>
      </c>
      <c r="D111" s="18" t="s">
        <v>10496</v>
      </c>
      <c r="E111" s="18" t="s">
        <v>10497</v>
      </c>
      <c r="F111" s="18" t="s">
        <v>10498</v>
      </c>
      <c r="G111" s="18" t="s">
        <v>10499</v>
      </c>
      <c r="H111" s="18" t="s">
        <v>10496</v>
      </c>
      <c r="I111" s="18" t="s">
        <v>10500</v>
      </c>
      <c r="J111" s="18" t="s">
        <v>10501</v>
      </c>
      <c r="K111" s="18" t="s">
        <v>10502</v>
      </c>
      <c r="L111" s="18" t="s">
        <v>10497</v>
      </c>
      <c r="M111" s="18" t="s">
        <v>10503</v>
      </c>
      <c r="N111" s="18" t="s">
        <v>10504</v>
      </c>
      <c r="O111" s="18" t="s">
        <v>10505</v>
      </c>
      <c r="P111" s="18" t="s">
        <v>10506</v>
      </c>
      <c r="Q111" s="18" t="s">
        <v>10507</v>
      </c>
      <c r="R111" s="18" t="s">
        <v>10508</v>
      </c>
      <c r="S111" s="18" t="s">
        <v>10509</v>
      </c>
      <c r="T111" s="18" t="s">
        <v>10510</v>
      </c>
      <c r="U111" s="18" t="s">
        <v>10511</v>
      </c>
      <c r="V111" s="18" t="s">
        <v>10512</v>
      </c>
      <c r="W111" s="18" t="s">
        <v>10513</v>
      </c>
      <c r="X111" s="39" t="s">
        <v>10514</v>
      </c>
      <c r="Y111" s="18" t="s">
        <v>10515</v>
      </c>
      <c r="Z111" s="18" t="s">
        <v>10516</v>
      </c>
      <c r="AA111" s="18" t="s">
        <v>10517</v>
      </c>
      <c r="AB111" s="18" t="s">
        <v>10518</v>
      </c>
      <c r="AC111" s="18" t="s">
        <v>10519</v>
      </c>
      <c r="AD111" s="18" t="s">
        <v>10520</v>
      </c>
      <c r="AE111" s="18" t="s">
        <v>10521</v>
      </c>
      <c r="AF111" s="18" t="s">
        <v>10522</v>
      </c>
      <c r="AG111" s="18" t="s">
        <v>10523</v>
      </c>
      <c r="AH111" s="18" t="s">
        <v>10524</v>
      </c>
      <c r="AI111" s="18" t="s">
        <v>10525</v>
      </c>
      <c r="AJ111" s="18" t="s">
        <v>10526</v>
      </c>
      <c r="AK111" s="18" t="s">
        <v>10526</v>
      </c>
      <c r="AL111" s="18" t="s">
        <v>10527</v>
      </c>
      <c r="AM111" s="18" t="s">
        <v>10528</v>
      </c>
      <c r="AN111" s="18" t="s">
        <v>10529</v>
      </c>
      <c r="AO111" s="18" t="s">
        <v>10530</v>
      </c>
      <c r="AP111" s="18" t="s">
        <v>10531</v>
      </c>
      <c r="AQ111" s="18" t="s">
        <v>10532</v>
      </c>
      <c r="AR111" s="18" t="s">
        <v>10533</v>
      </c>
      <c r="AS111" s="18" t="s">
        <v>10534</v>
      </c>
      <c r="AT111" s="18" t="s">
        <v>10535</v>
      </c>
      <c r="AU111" s="18" t="s">
        <v>10536</v>
      </c>
      <c r="AV111" s="18" t="s">
        <v>10537</v>
      </c>
      <c r="AW111" s="18" t="s">
        <v>10538</v>
      </c>
      <c r="AX111" s="18" t="s">
        <v>10539</v>
      </c>
      <c r="AY111" s="18" t="s">
        <v>10540</v>
      </c>
      <c r="AZ111" s="18" t="s">
        <v>10541</v>
      </c>
      <c r="BA111" s="18" t="s">
        <v>10542</v>
      </c>
      <c r="BB111" s="18" t="s">
        <v>10543</v>
      </c>
      <c r="BC111" s="18" t="s">
        <v>10544</v>
      </c>
      <c r="BD111" s="18" t="s">
        <v>10545</v>
      </c>
      <c r="BE111" s="18" t="s">
        <v>10546</v>
      </c>
      <c r="BF111" s="18" t="s">
        <v>10547</v>
      </c>
      <c r="BG111" s="18" t="s">
        <v>10548</v>
      </c>
      <c r="BH111" s="18" t="s">
        <v>10549</v>
      </c>
      <c r="BI111" s="18" t="s">
        <v>10534</v>
      </c>
      <c r="BJ111" s="18" t="s">
        <v>10526</v>
      </c>
      <c r="BK111" s="18" t="s">
        <v>10534</v>
      </c>
      <c r="BL111" s="18" t="s">
        <v>10550</v>
      </c>
      <c r="BM111" s="18" t="s">
        <v>10551</v>
      </c>
      <c r="BN111" s="18" t="s">
        <v>10552</v>
      </c>
      <c r="BO111" s="18" t="s">
        <v>10553</v>
      </c>
      <c r="BP111" s="18" t="s">
        <v>10495</v>
      </c>
      <c r="BQ111" s="18" t="s">
        <v>10554</v>
      </c>
      <c r="BR111" s="18" t="s">
        <v>10555</v>
      </c>
      <c r="BS111" s="18" t="s">
        <v>10556</v>
      </c>
      <c r="BT111" s="18" t="s">
        <v>10557</v>
      </c>
      <c r="BU111" s="18" t="s">
        <v>10558</v>
      </c>
      <c r="BV111" s="18" t="s">
        <v>10559</v>
      </c>
      <c r="BW111" s="18" t="s">
        <v>10560</v>
      </c>
      <c r="BX111" s="18" t="s">
        <v>10561</v>
      </c>
      <c r="BY111" s="18" t="s">
        <v>10562</v>
      </c>
      <c r="BZ111" s="18" t="s">
        <v>10563</v>
      </c>
      <c r="CA111" s="18"/>
      <c r="CB111" s="18"/>
      <c r="CC111" s="18"/>
      <c r="CD111" s="18"/>
      <c r="CE111" s="18"/>
      <c r="CF111" s="18"/>
      <c r="CG111" s="18"/>
      <c r="CH111" s="18"/>
      <c r="CI111" s="18"/>
      <c r="CJ111" s="18"/>
      <c r="CK111" s="18"/>
      <c r="CL111" s="18"/>
      <c r="CM111" s="18"/>
      <c r="CN111" s="18"/>
      <c r="CO111" s="18"/>
      <c r="CP111" s="18"/>
      <c r="CQ111" s="18"/>
      <c r="CR111" s="18"/>
      <c r="CS111" s="18"/>
      <c r="CT111" s="18"/>
      <c r="CU111" s="18"/>
      <c r="CV111" s="18"/>
      <c r="CW111" s="18"/>
      <c r="CX111" s="18"/>
      <c r="CY111" s="18"/>
      <c r="CZ111" s="18"/>
      <c r="DA111" s="18"/>
      <c r="DB111" s="18"/>
      <c r="DC111" s="18"/>
      <c r="DD111" s="18"/>
      <c r="DE111" s="18"/>
      <c r="DF111" s="18"/>
      <c r="DG111" s="18"/>
      <c r="DH111" s="18"/>
      <c r="DI111" s="18"/>
      <c r="DJ111" s="18"/>
      <c r="DK111" s="18"/>
      <c r="DL111" s="18"/>
      <c r="DM111" s="18"/>
      <c r="DN111" s="18"/>
      <c r="DO111" s="18"/>
      <c r="DP111" s="18"/>
      <c r="DQ111" s="18"/>
      <c r="DR111" s="18"/>
      <c r="DS111" s="18"/>
      <c r="DT111" s="18"/>
      <c r="DU111" s="18"/>
      <c r="DV111" s="18"/>
      <c r="DW111" s="18"/>
      <c r="DX111" s="18"/>
      <c r="DY111" s="18"/>
      <c r="DZ111" s="18"/>
      <c r="EA111" s="18"/>
      <c r="EB111" s="18"/>
      <c r="EC111" s="18"/>
      <c r="ED111" s="18"/>
      <c r="EE111" s="18"/>
      <c r="EF111" s="18"/>
      <c r="EG111" s="18"/>
      <c r="EH111" s="18"/>
      <c r="EI111" s="18"/>
      <c r="EJ111" s="18"/>
      <c r="EK111" s="18"/>
      <c r="EL111" s="18"/>
      <c r="EM111" s="18"/>
      <c r="EN111" s="18"/>
      <c r="EO111" s="18"/>
      <c r="EP111" s="18"/>
      <c r="EQ111" s="18"/>
      <c r="ER111" s="18"/>
      <c r="ES111" s="18"/>
      <c r="ET111" s="18"/>
      <c r="EU111" s="18"/>
      <c r="EV111" s="18"/>
      <c r="EW111" s="18"/>
      <c r="EX111" s="18"/>
      <c r="EY111" s="18"/>
      <c r="EZ111" s="18"/>
      <c r="FA111" s="18"/>
      <c r="FB111" s="18"/>
      <c r="FC111" s="18"/>
      <c r="FD111" s="18"/>
      <c r="FE111" s="18"/>
      <c r="FF111" s="18"/>
      <c r="FG111" s="18"/>
      <c r="FH111" s="18"/>
      <c r="FI111" s="18"/>
      <c r="FJ111" s="18"/>
      <c r="FK111" s="18"/>
      <c r="FL111" s="18"/>
      <c r="FM111" s="18"/>
      <c r="FN111" s="18"/>
      <c r="FO111" s="18"/>
      <c r="FP111" s="18"/>
      <c r="FQ111" s="18"/>
      <c r="FR111" s="18"/>
      <c r="FS111" s="18"/>
      <c r="FT111" s="18"/>
      <c r="FU111" s="18"/>
      <c r="FV111" s="18"/>
      <c r="FW111" s="18"/>
      <c r="FX111" s="18"/>
      <c r="FY111" s="18"/>
      <c r="FZ111" s="18"/>
      <c r="GA111" s="18"/>
      <c r="GB111" s="18"/>
      <c r="GC111" s="18"/>
      <c r="GD111" s="18"/>
      <c r="GE111" s="18"/>
      <c r="GF111" s="18"/>
      <c r="GG111" s="18"/>
      <c r="GH111" s="18"/>
      <c r="GI111" s="18"/>
      <c r="GJ111" s="18"/>
      <c r="GK111" s="18"/>
      <c r="GL111" s="18"/>
      <c r="GM111" s="18"/>
      <c r="GN111" s="18"/>
      <c r="GO111" s="18"/>
      <c r="GP111" s="18"/>
      <c r="GQ111" s="18"/>
      <c r="GR111" s="18"/>
      <c r="GS111" s="18"/>
      <c r="GT111" s="18"/>
      <c r="GU111" s="18"/>
      <c r="GV111" s="18"/>
      <c r="GW111" s="18"/>
      <c r="GX111" s="18"/>
      <c r="GY111" s="18"/>
      <c r="GZ111" s="18"/>
      <c r="HA111" s="18"/>
    </row>
    <row r="112" spans="1:209">
      <c r="A112" s="18" t="s">
        <v>10564</v>
      </c>
      <c r="B112" s="18" t="s">
        <v>10564</v>
      </c>
      <c r="C112" s="18" t="s">
        <v>10564</v>
      </c>
      <c r="D112" s="18" t="s">
        <v>10565</v>
      </c>
      <c r="E112" s="18" t="s">
        <v>10566</v>
      </c>
      <c r="F112" s="18" t="s">
        <v>10567</v>
      </c>
      <c r="G112" s="18" t="s">
        <v>10568</v>
      </c>
      <c r="H112" s="18" t="s">
        <v>10565</v>
      </c>
      <c r="I112" s="18" t="s">
        <v>10569</v>
      </c>
      <c r="J112" s="18" t="s">
        <v>10570</v>
      </c>
      <c r="K112" s="18" t="s">
        <v>10567</v>
      </c>
      <c r="L112" s="18" t="s">
        <v>10566</v>
      </c>
      <c r="M112" s="18" t="s">
        <v>10571</v>
      </c>
      <c r="N112" s="18" t="s">
        <v>10572</v>
      </c>
      <c r="O112" s="18" t="s">
        <v>10573</v>
      </c>
      <c r="P112" s="18" t="s">
        <v>10574</v>
      </c>
      <c r="Q112" s="18" t="s">
        <v>10575</v>
      </c>
      <c r="R112" s="18" t="s">
        <v>10576</v>
      </c>
      <c r="S112" s="18" t="s">
        <v>10577</v>
      </c>
      <c r="T112" s="18" t="s">
        <v>10578</v>
      </c>
      <c r="U112" s="18" t="s">
        <v>10579</v>
      </c>
      <c r="V112" s="18" t="s">
        <v>10580</v>
      </c>
      <c r="W112" s="18" t="s">
        <v>10581</v>
      </c>
      <c r="X112" s="39" t="s">
        <v>10582</v>
      </c>
      <c r="Y112" s="18" t="s">
        <v>10583</v>
      </c>
      <c r="Z112" s="18" t="s">
        <v>10584</v>
      </c>
      <c r="AA112" s="18" t="s">
        <v>10585</v>
      </c>
      <c r="AB112" s="18" t="s">
        <v>10586</v>
      </c>
      <c r="AC112" s="18" t="s">
        <v>10565</v>
      </c>
      <c r="AD112" s="18" t="s">
        <v>10567</v>
      </c>
      <c r="AE112" s="18" t="s">
        <v>10567</v>
      </c>
      <c r="AF112" s="18" t="s">
        <v>10587</v>
      </c>
      <c r="AG112" s="18" t="s">
        <v>10588</v>
      </c>
      <c r="AH112" s="18" t="s">
        <v>10589</v>
      </c>
      <c r="AI112" s="18" t="s">
        <v>10590</v>
      </c>
      <c r="AJ112" s="18" t="s">
        <v>10572</v>
      </c>
      <c r="AK112" s="18" t="s">
        <v>10572</v>
      </c>
      <c r="AL112" s="18" t="s">
        <v>10591</v>
      </c>
      <c r="AM112" s="18" t="s">
        <v>10592</v>
      </c>
      <c r="AN112" s="18" t="s">
        <v>8172</v>
      </c>
      <c r="AO112" s="18" t="s">
        <v>10593</v>
      </c>
      <c r="AP112" s="18" t="s">
        <v>10567</v>
      </c>
      <c r="AQ112" s="18" t="s">
        <v>10594</v>
      </c>
      <c r="AR112" s="18" t="s">
        <v>10595</v>
      </c>
      <c r="AS112" s="18" t="s">
        <v>10596</v>
      </c>
      <c r="AT112" s="18" t="s">
        <v>8178</v>
      </c>
      <c r="AU112" s="18" t="s">
        <v>10597</v>
      </c>
      <c r="AV112" s="18" t="s">
        <v>10598</v>
      </c>
      <c r="AW112" s="18" t="s">
        <v>10599</v>
      </c>
      <c r="AX112" s="18" t="s">
        <v>10600</v>
      </c>
      <c r="AY112" s="18" t="s">
        <v>10601</v>
      </c>
      <c r="AZ112" s="18" t="s">
        <v>10602</v>
      </c>
      <c r="BA112" s="18" t="s">
        <v>5661</v>
      </c>
      <c r="BB112" s="18" t="s">
        <v>10603</v>
      </c>
      <c r="BC112" s="18" t="s">
        <v>10604</v>
      </c>
      <c r="BD112" s="18" t="s">
        <v>8188</v>
      </c>
      <c r="BE112" s="18" t="s">
        <v>10605</v>
      </c>
      <c r="BF112" s="18" t="s">
        <v>10606</v>
      </c>
      <c r="BG112" s="18" t="s">
        <v>10607</v>
      </c>
      <c r="BH112" s="18" t="s">
        <v>10608</v>
      </c>
      <c r="BI112" s="18" t="s">
        <v>10596</v>
      </c>
      <c r="BJ112" s="18" t="s">
        <v>10572</v>
      </c>
      <c r="BK112" s="18" t="s">
        <v>10596</v>
      </c>
      <c r="BL112" s="18" t="s">
        <v>10567</v>
      </c>
      <c r="BM112" s="18" t="s">
        <v>10609</v>
      </c>
      <c r="BN112" s="18" t="s">
        <v>10610</v>
      </c>
      <c r="BO112" s="18" t="s">
        <v>10595</v>
      </c>
      <c r="BP112" s="18" t="s">
        <v>10564</v>
      </c>
      <c r="BQ112" s="18" t="s">
        <v>10611</v>
      </c>
      <c r="BR112" s="18" t="s">
        <v>10612</v>
      </c>
      <c r="BS112" s="18" t="s">
        <v>10613</v>
      </c>
      <c r="BT112" s="18" t="s">
        <v>10614</v>
      </c>
      <c r="BU112" s="18" t="s">
        <v>10615</v>
      </c>
      <c r="BV112" s="18" t="s">
        <v>10616</v>
      </c>
      <c r="BW112" s="18" t="s">
        <v>10617</v>
      </c>
      <c r="BX112" s="18" t="s">
        <v>10618</v>
      </c>
      <c r="BY112" s="18" t="s">
        <v>10619</v>
      </c>
      <c r="BZ112" s="18" t="s">
        <v>10620</v>
      </c>
      <c r="CA112" s="18"/>
      <c r="CB112" s="18"/>
      <c r="CC112" s="18"/>
      <c r="CD112" s="18"/>
      <c r="CE112" s="18"/>
      <c r="CF112" s="18"/>
      <c r="CG112" s="18"/>
      <c r="CH112" s="18"/>
      <c r="CI112" s="18"/>
      <c r="CJ112" s="18"/>
      <c r="CK112" s="18"/>
      <c r="CL112" s="18"/>
      <c r="CM112" s="18"/>
      <c r="CN112" s="18"/>
      <c r="CO112" s="18"/>
      <c r="CP112" s="18"/>
      <c r="CQ112" s="18"/>
      <c r="CR112" s="18"/>
      <c r="CS112" s="18"/>
      <c r="CT112" s="18"/>
      <c r="CU112" s="18"/>
      <c r="CV112" s="18"/>
      <c r="CW112" s="18"/>
      <c r="CX112" s="18"/>
      <c r="CY112" s="18"/>
      <c r="CZ112" s="18"/>
      <c r="DA112" s="18"/>
      <c r="DB112" s="18"/>
      <c r="DC112" s="18"/>
      <c r="DD112" s="18"/>
      <c r="DE112" s="18"/>
      <c r="DF112" s="18"/>
      <c r="DG112" s="18"/>
      <c r="DH112" s="18"/>
      <c r="DI112" s="18"/>
      <c r="DJ112" s="18"/>
      <c r="DK112" s="18"/>
      <c r="DL112" s="18"/>
      <c r="DM112" s="18"/>
      <c r="DN112" s="18"/>
      <c r="DO112" s="18"/>
      <c r="DP112" s="18"/>
      <c r="DQ112" s="18"/>
      <c r="DR112" s="18"/>
      <c r="DS112" s="18"/>
      <c r="DT112" s="18"/>
      <c r="DU112" s="18"/>
      <c r="DV112" s="18"/>
      <c r="DW112" s="18"/>
      <c r="DX112" s="18"/>
      <c r="DY112" s="18"/>
      <c r="DZ112" s="18"/>
      <c r="EA112" s="18"/>
      <c r="EB112" s="18"/>
      <c r="EC112" s="18"/>
      <c r="ED112" s="18"/>
      <c r="EE112" s="18"/>
      <c r="EF112" s="18"/>
      <c r="EG112" s="18"/>
      <c r="EH112" s="18"/>
      <c r="EI112" s="18"/>
      <c r="EJ112" s="18"/>
      <c r="EK112" s="18"/>
      <c r="EL112" s="18"/>
      <c r="EM112" s="18"/>
      <c r="EN112" s="18"/>
      <c r="EO112" s="18"/>
      <c r="EP112" s="18"/>
      <c r="EQ112" s="18"/>
      <c r="ER112" s="18"/>
      <c r="ES112" s="18"/>
      <c r="ET112" s="18"/>
      <c r="EU112" s="18"/>
      <c r="EV112" s="18"/>
      <c r="EW112" s="18"/>
      <c r="EX112" s="18"/>
      <c r="EY112" s="18"/>
      <c r="EZ112" s="18"/>
      <c r="FA112" s="18"/>
      <c r="FB112" s="18"/>
      <c r="FC112" s="18"/>
      <c r="FD112" s="18"/>
      <c r="FE112" s="18"/>
      <c r="FF112" s="18"/>
      <c r="FG112" s="18"/>
      <c r="FH112" s="18"/>
      <c r="FI112" s="18"/>
      <c r="FJ112" s="18"/>
      <c r="FK112" s="18"/>
      <c r="FL112" s="18"/>
      <c r="FM112" s="18"/>
      <c r="FN112" s="18"/>
      <c r="FO112" s="18"/>
      <c r="FP112" s="18"/>
      <c r="FQ112" s="18"/>
      <c r="FR112" s="18"/>
      <c r="FS112" s="18"/>
      <c r="FT112" s="18"/>
      <c r="FU112" s="18"/>
      <c r="FV112" s="18"/>
      <c r="FW112" s="18"/>
      <c r="FX112" s="18"/>
      <c r="FY112" s="18"/>
      <c r="FZ112" s="18"/>
      <c r="GA112" s="18"/>
      <c r="GB112" s="18"/>
      <c r="GC112" s="18"/>
      <c r="GD112" s="18"/>
      <c r="GE112" s="18"/>
      <c r="GF112" s="18"/>
      <c r="GG112" s="18"/>
      <c r="GH112" s="18"/>
      <c r="GI112" s="18"/>
      <c r="GJ112" s="18"/>
      <c r="GK112" s="18"/>
      <c r="GL112" s="18"/>
      <c r="GM112" s="18"/>
      <c r="GN112" s="18"/>
      <c r="GO112" s="18"/>
      <c r="GP112" s="18"/>
      <c r="GQ112" s="18"/>
      <c r="GR112" s="18"/>
      <c r="GS112" s="18"/>
      <c r="GT112" s="18"/>
      <c r="GU112" s="18"/>
      <c r="GV112" s="18"/>
      <c r="GW112" s="18"/>
      <c r="GX112" s="18"/>
      <c r="GY112" s="18"/>
      <c r="GZ112" s="18"/>
      <c r="HA112" s="18"/>
    </row>
    <row r="113" spans="1:209">
      <c r="A113" s="18" t="s">
        <v>10621</v>
      </c>
      <c r="B113" s="18" t="s">
        <v>10621</v>
      </c>
      <c r="C113" s="18" t="s">
        <v>10621</v>
      </c>
      <c r="D113" s="18" t="s">
        <v>10622</v>
      </c>
      <c r="E113" s="18" t="s">
        <v>10623</v>
      </c>
      <c r="F113" s="18" t="s">
        <v>10624</v>
      </c>
      <c r="G113" s="18" t="s">
        <v>10625</v>
      </c>
      <c r="H113" s="18" t="s">
        <v>10622</v>
      </c>
      <c r="I113" s="18" t="s">
        <v>10626</v>
      </c>
      <c r="J113" s="18" t="s">
        <v>10627</v>
      </c>
      <c r="K113" s="18" t="s">
        <v>10628</v>
      </c>
      <c r="L113" s="18" t="s">
        <v>10623</v>
      </c>
      <c r="M113" s="18" t="s">
        <v>10629</v>
      </c>
      <c r="N113" s="18" t="s">
        <v>10630</v>
      </c>
      <c r="O113" s="18" t="s">
        <v>10631</v>
      </c>
      <c r="P113" s="18" t="s">
        <v>10632</v>
      </c>
      <c r="Q113" s="18" t="s">
        <v>10633</v>
      </c>
      <c r="R113" s="18" t="s">
        <v>10634</v>
      </c>
      <c r="S113" s="18" t="s">
        <v>10635</v>
      </c>
      <c r="T113" s="18" t="s">
        <v>10636</v>
      </c>
      <c r="U113" s="18" t="s">
        <v>10637</v>
      </c>
      <c r="V113" s="18" t="s">
        <v>10638</v>
      </c>
      <c r="W113" s="18" t="s">
        <v>10639</v>
      </c>
      <c r="X113" s="39" t="s">
        <v>10640</v>
      </c>
      <c r="Y113" s="18" t="s">
        <v>10641</v>
      </c>
      <c r="Z113" s="18" t="s">
        <v>10642</v>
      </c>
      <c r="AA113" s="18" t="s">
        <v>10643</v>
      </c>
      <c r="AB113" s="18" t="s">
        <v>10644</v>
      </c>
      <c r="AC113" s="18" t="s">
        <v>10645</v>
      </c>
      <c r="AD113" s="18" t="s">
        <v>10646</v>
      </c>
      <c r="AE113" s="18" t="s">
        <v>10647</v>
      </c>
      <c r="AF113" s="18" t="s">
        <v>10648</v>
      </c>
      <c r="AG113" s="18" t="s">
        <v>10649</v>
      </c>
      <c r="AH113" s="18" t="s">
        <v>10650</v>
      </c>
      <c r="AI113" s="18" t="s">
        <v>8169</v>
      </c>
      <c r="AJ113" s="18" t="s">
        <v>10651</v>
      </c>
      <c r="AK113" s="18" t="s">
        <v>10651</v>
      </c>
      <c r="AL113" s="18" t="s">
        <v>5715</v>
      </c>
      <c r="AM113" s="18" t="s">
        <v>10652</v>
      </c>
      <c r="AN113" s="18" t="s">
        <v>10653</v>
      </c>
      <c r="AO113" s="18" t="s">
        <v>10654</v>
      </c>
      <c r="AP113" s="18" t="s">
        <v>10655</v>
      </c>
      <c r="AQ113" s="18" t="s">
        <v>10656</v>
      </c>
      <c r="AR113" s="18" t="s">
        <v>10657</v>
      </c>
      <c r="AS113" s="18" t="s">
        <v>10658</v>
      </c>
      <c r="AT113" s="18" t="s">
        <v>10659</v>
      </c>
      <c r="AU113" s="18" t="s">
        <v>10660</v>
      </c>
      <c r="AV113" s="18" t="s">
        <v>10661</v>
      </c>
      <c r="AW113" s="18" t="s">
        <v>10662</v>
      </c>
      <c r="AX113" s="18" t="s">
        <v>10663</v>
      </c>
      <c r="AY113" s="18" t="s">
        <v>10664</v>
      </c>
      <c r="AZ113" s="18" t="s">
        <v>10665</v>
      </c>
      <c r="BA113" s="18" t="s">
        <v>10666</v>
      </c>
      <c r="BB113" s="18" t="s">
        <v>10667</v>
      </c>
      <c r="BC113" s="18" t="s">
        <v>10668</v>
      </c>
      <c r="BD113" s="18" t="s">
        <v>10669</v>
      </c>
      <c r="BE113" s="18" t="s">
        <v>10670</v>
      </c>
      <c r="BF113" s="18" t="s">
        <v>10671</v>
      </c>
      <c r="BG113" s="18" t="s">
        <v>10672</v>
      </c>
      <c r="BH113" s="18" t="s">
        <v>10673</v>
      </c>
      <c r="BI113" s="18" t="s">
        <v>10658</v>
      </c>
      <c r="BJ113" s="18" t="s">
        <v>10651</v>
      </c>
      <c r="BK113" s="18" t="s">
        <v>10658</v>
      </c>
      <c r="BL113" s="18" t="s">
        <v>10674</v>
      </c>
      <c r="BM113" s="18" t="s">
        <v>10675</v>
      </c>
      <c r="BN113" s="18" t="s">
        <v>10676</v>
      </c>
      <c r="BO113" s="18" t="s">
        <v>10677</v>
      </c>
      <c r="BP113" s="18" t="s">
        <v>10621</v>
      </c>
      <c r="BQ113" s="18" t="s">
        <v>10678</v>
      </c>
      <c r="BR113" s="18" t="s">
        <v>10679</v>
      </c>
      <c r="BS113" s="18" t="s">
        <v>10680</v>
      </c>
      <c r="BT113" s="18" t="s">
        <v>10681</v>
      </c>
      <c r="BU113" s="18" t="s">
        <v>10682</v>
      </c>
      <c r="BV113" s="18" t="s">
        <v>10683</v>
      </c>
      <c r="BW113" s="18" t="s">
        <v>10684</v>
      </c>
      <c r="BX113" s="18" t="s">
        <v>10618</v>
      </c>
      <c r="BY113" s="18" t="s">
        <v>10685</v>
      </c>
      <c r="BZ113" s="18" t="s">
        <v>10686</v>
      </c>
      <c r="CA113" s="18"/>
      <c r="CB113" s="18"/>
      <c r="CC113" s="18"/>
      <c r="CD113" s="18"/>
      <c r="CE113" s="18"/>
      <c r="CF113" s="18"/>
      <c r="CG113" s="18"/>
      <c r="CH113" s="18"/>
      <c r="CI113" s="18"/>
      <c r="CJ113" s="18"/>
      <c r="CK113" s="18"/>
      <c r="CL113" s="18"/>
      <c r="CM113" s="18"/>
      <c r="CN113" s="18"/>
      <c r="CO113" s="18"/>
      <c r="CP113" s="18"/>
      <c r="CQ113" s="18"/>
      <c r="CR113" s="18"/>
      <c r="CS113" s="18"/>
      <c r="CT113" s="18"/>
      <c r="CU113" s="18"/>
      <c r="CV113" s="18"/>
      <c r="CW113" s="18"/>
      <c r="CX113" s="18"/>
      <c r="CY113" s="18"/>
      <c r="CZ113" s="18"/>
      <c r="DA113" s="18"/>
      <c r="DB113" s="18"/>
      <c r="DC113" s="18"/>
      <c r="DD113" s="18"/>
      <c r="DE113" s="18"/>
      <c r="DF113" s="18"/>
      <c r="DG113" s="18"/>
      <c r="DH113" s="18"/>
      <c r="DI113" s="18"/>
      <c r="DJ113" s="18"/>
      <c r="DK113" s="18"/>
      <c r="DL113" s="18"/>
      <c r="DM113" s="18"/>
      <c r="DN113" s="18"/>
      <c r="DO113" s="18"/>
      <c r="DP113" s="18"/>
      <c r="DQ113" s="18"/>
      <c r="DR113" s="18"/>
      <c r="DS113" s="18"/>
      <c r="DT113" s="18"/>
      <c r="DU113" s="18"/>
      <c r="DV113" s="18"/>
      <c r="DW113" s="18"/>
      <c r="DX113" s="18"/>
      <c r="DY113" s="18"/>
      <c r="DZ113" s="18"/>
      <c r="EA113" s="18"/>
      <c r="EB113" s="18"/>
      <c r="EC113" s="18"/>
      <c r="ED113" s="18"/>
      <c r="EE113" s="18"/>
      <c r="EF113" s="18"/>
      <c r="EG113" s="18"/>
      <c r="EH113" s="18"/>
      <c r="EI113" s="18"/>
      <c r="EJ113" s="18"/>
      <c r="EK113" s="18"/>
      <c r="EL113" s="18"/>
      <c r="EM113" s="18"/>
      <c r="EN113" s="18"/>
      <c r="EO113" s="18"/>
      <c r="EP113" s="18"/>
      <c r="EQ113" s="18"/>
      <c r="ER113" s="18"/>
      <c r="ES113" s="18"/>
      <c r="ET113" s="18"/>
      <c r="EU113" s="18"/>
      <c r="EV113" s="18"/>
      <c r="EW113" s="18"/>
      <c r="EX113" s="18"/>
      <c r="EY113" s="18"/>
      <c r="EZ113" s="18"/>
      <c r="FA113" s="18"/>
      <c r="FB113" s="18"/>
      <c r="FC113" s="18"/>
      <c r="FD113" s="18"/>
      <c r="FE113" s="18"/>
      <c r="FF113" s="18"/>
      <c r="FG113" s="18"/>
      <c r="FH113" s="18"/>
      <c r="FI113" s="18"/>
      <c r="FJ113" s="18"/>
      <c r="FK113" s="18"/>
      <c r="FL113" s="18"/>
      <c r="FM113" s="18"/>
      <c r="FN113" s="18"/>
      <c r="FO113" s="18"/>
      <c r="FP113" s="18"/>
      <c r="FQ113" s="18"/>
      <c r="FR113" s="18"/>
      <c r="FS113" s="18"/>
      <c r="FT113" s="18"/>
      <c r="FU113" s="18"/>
      <c r="FV113" s="18"/>
      <c r="FW113" s="18"/>
      <c r="FX113" s="18"/>
      <c r="FY113" s="18"/>
      <c r="FZ113" s="18"/>
      <c r="GA113" s="18"/>
      <c r="GB113" s="18"/>
      <c r="GC113" s="18"/>
      <c r="GD113" s="18"/>
      <c r="GE113" s="18"/>
      <c r="GF113" s="18"/>
      <c r="GG113" s="18"/>
      <c r="GH113" s="18"/>
      <c r="GI113" s="18"/>
      <c r="GJ113" s="18"/>
      <c r="GK113" s="18"/>
      <c r="GL113" s="18"/>
      <c r="GM113" s="18"/>
      <c r="GN113" s="18"/>
      <c r="GO113" s="18"/>
      <c r="GP113" s="18"/>
      <c r="GQ113" s="18"/>
      <c r="GR113" s="18"/>
      <c r="GS113" s="18"/>
      <c r="GT113" s="18"/>
      <c r="GU113" s="18"/>
      <c r="GV113" s="18"/>
      <c r="GW113" s="18"/>
      <c r="GX113" s="18"/>
      <c r="GY113" s="18"/>
      <c r="GZ113" s="18"/>
      <c r="HA113" s="18"/>
    </row>
    <row r="114" spans="1:209">
      <c r="A114" s="18" t="s">
        <v>10687</v>
      </c>
      <c r="B114" s="18" t="s">
        <v>10687</v>
      </c>
      <c r="C114" s="18" t="s">
        <v>10687</v>
      </c>
      <c r="D114" s="18" t="s">
        <v>10688</v>
      </c>
      <c r="E114" s="18" t="s">
        <v>10689</v>
      </c>
      <c r="F114" s="18" t="s">
        <v>10690</v>
      </c>
      <c r="G114" s="18" t="s">
        <v>10691</v>
      </c>
      <c r="H114" s="18" t="s">
        <v>10688</v>
      </c>
      <c r="I114" s="18" t="s">
        <v>10692</v>
      </c>
      <c r="J114" s="18" t="s">
        <v>10693</v>
      </c>
      <c r="K114" s="18" t="s">
        <v>10694</v>
      </c>
      <c r="L114" s="18" t="s">
        <v>10689</v>
      </c>
      <c r="M114" s="18" t="s">
        <v>10695</v>
      </c>
      <c r="N114" s="18" t="s">
        <v>10694</v>
      </c>
      <c r="O114" s="18" t="s">
        <v>10696</v>
      </c>
      <c r="P114" s="18" t="s">
        <v>10697</v>
      </c>
      <c r="Q114" s="18" t="s">
        <v>10694</v>
      </c>
      <c r="R114" s="18" t="s">
        <v>10698</v>
      </c>
      <c r="S114" s="18" t="s">
        <v>10699</v>
      </c>
      <c r="T114" s="18" t="s">
        <v>10700</v>
      </c>
      <c r="U114" s="18" t="s">
        <v>10701</v>
      </c>
      <c r="V114" s="18" t="s">
        <v>10702</v>
      </c>
      <c r="W114" s="18" t="s">
        <v>10703</v>
      </c>
      <c r="X114" s="39" t="s">
        <v>10704</v>
      </c>
      <c r="Y114" s="18" t="s">
        <v>10705</v>
      </c>
      <c r="Z114" s="18" t="s">
        <v>10706</v>
      </c>
      <c r="AA114" s="18" t="s">
        <v>10698</v>
      </c>
      <c r="AB114" s="18" t="s">
        <v>10707</v>
      </c>
      <c r="AC114" s="18" t="s">
        <v>10708</v>
      </c>
      <c r="AD114" s="18" t="s">
        <v>10709</v>
      </c>
      <c r="AE114" s="18" t="s">
        <v>10710</v>
      </c>
      <c r="AF114" s="18" t="s">
        <v>10711</v>
      </c>
      <c r="AG114" s="18" t="s">
        <v>10712</v>
      </c>
      <c r="AH114" s="18" t="s">
        <v>10713</v>
      </c>
      <c r="AI114" s="18" t="s">
        <v>10714</v>
      </c>
      <c r="AJ114" s="18" t="s">
        <v>10694</v>
      </c>
      <c r="AK114" s="18" t="s">
        <v>10694</v>
      </c>
      <c r="AL114" s="18" t="s">
        <v>10715</v>
      </c>
      <c r="AM114" s="18" t="s">
        <v>10716</v>
      </c>
      <c r="AN114" s="18" t="s">
        <v>10717</v>
      </c>
      <c r="AO114" s="18" t="s">
        <v>10718</v>
      </c>
      <c r="AP114" s="18" t="s">
        <v>10690</v>
      </c>
      <c r="AQ114" s="18" t="s">
        <v>10719</v>
      </c>
      <c r="AR114" s="18" t="s">
        <v>10720</v>
      </c>
      <c r="AS114" s="18" t="s">
        <v>10708</v>
      </c>
      <c r="AT114" s="18" t="s">
        <v>10721</v>
      </c>
      <c r="AU114" s="18" t="s">
        <v>10722</v>
      </c>
      <c r="AV114" s="18" t="s">
        <v>10723</v>
      </c>
      <c r="AW114" s="18" t="s">
        <v>10724</v>
      </c>
      <c r="AX114" s="18" t="s">
        <v>10725</v>
      </c>
      <c r="AY114" s="18" t="s">
        <v>10726</v>
      </c>
      <c r="AZ114" s="18" t="s">
        <v>10727</v>
      </c>
      <c r="BA114" s="18" t="s">
        <v>10728</v>
      </c>
      <c r="BB114" s="18" t="s">
        <v>10729</v>
      </c>
      <c r="BC114" s="18" t="s">
        <v>10730</v>
      </c>
      <c r="BD114" s="18" t="s">
        <v>10731</v>
      </c>
      <c r="BE114" s="18" t="s">
        <v>10732</v>
      </c>
      <c r="BF114" s="18" t="s">
        <v>10733</v>
      </c>
      <c r="BG114" s="18" t="s">
        <v>10734</v>
      </c>
      <c r="BH114" s="18" t="s">
        <v>10735</v>
      </c>
      <c r="BI114" s="18" t="s">
        <v>10708</v>
      </c>
      <c r="BJ114" s="18" t="s">
        <v>10694</v>
      </c>
      <c r="BK114" s="18" t="s">
        <v>10708</v>
      </c>
      <c r="BL114" s="18" t="s">
        <v>10690</v>
      </c>
      <c r="BM114" s="18" t="s">
        <v>10736</v>
      </c>
      <c r="BN114" s="18" t="s">
        <v>10737</v>
      </c>
      <c r="BO114" s="18" t="s">
        <v>10720</v>
      </c>
      <c r="BP114" s="18" t="s">
        <v>10687</v>
      </c>
      <c r="BQ114" s="18" t="s">
        <v>10738</v>
      </c>
      <c r="BR114" s="18" t="s">
        <v>10739</v>
      </c>
      <c r="BS114" s="18" t="s">
        <v>10740</v>
      </c>
      <c r="BT114" s="18" t="s">
        <v>10741</v>
      </c>
      <c r="BU114" s="18" t="s">
        <v>10742</v>
      </c>
      <c r="BV114" s="18" t="s">
        <v>10743</v>
      </c>
      <c r="BW114" s="18" t="s">
        <v>10744</v>
      </c>
      <c r="BX114" s="18" t="s">
        <v>10745</v>
      </c>
      <c r="BY114" s="18" t="s">
        <v>10746</v>
      </c>
      <c r="BZ114" s="18" t="s">
        <v>10747</v>
      </c>
      <c r="CA114" s="18"/>
      <c r="CB114" s="18"/>
      <c r="CC114" s="18"/>
      <c r="CD114" s="18"/>
      <c r="CE114" s="18"/>
      <c r="CF114" s="18"/>
      <c r="CG114" s="18"/>
      <c r="CH114" s="18"/>
      <c r="CI114" s="18"/>
      <c r="CJ114" s="18"/>
      <c r="CK114" s="18"/>
      <c r="CL114" s="18"/>
      <c r="CM114" s="18"/>
      <c r="CN114" s="18"/>
      <c r="CO114" s="18"/>
      <c r="CP114" s="18"/>
      <c r="CQ114" s="18"/>
      <c r="CR114" s="18"/>
      <c r="CS114" s="18"/>
      <c r="CT114" s="18"/>
      <c r="CU114" s="18"/>
      <c r="CV114" s="18"/>
      <c r="CW114" s="18"/>
      <c r="CX114" s="18"/>
      <c r="CY114" s="18"/>
      <c r="CZ114" s="18"/>
      <c r="DA114" s="18"/>
      <c r="DB114" s="18"/>
      <c r="DC114" s="18"/>
      <c r="DD114" s="18"/>
      <c r="DE114" s="18"/>
      <c r="DF114" s="18"/>
      <c r="DG114" s="18"/>
      <c r="DH114" s="18"/>
      <c r="DI114" s="18"/>
      <c r="DJ114" s="18"/>
      <c r="DK114" s="18"/>
      <c r="DL114" s="18"/>
      <c r="DM114" s="18"/>
      <c r="DN114" s="18"/>
      <c r="DO114" s="18"/>
      <c r="DP114" s="18"/>
      <c r="DQ114" s="18"/>
      <c r="DR114" s="18"/>
      <c r="DS114" s="18"/>
      <c r="DT114" s="18"/>
      <c r="DU114" s="18"/>
      <c r="DV114" s="18"/>
      <c r="DW114" s="18"/>
      <c r="DX114" s="18"/>
      <c r="DY114" s="18"/>
      <c r="DZ114" s="18"/>
      <c r="EA114" s="18"/>
      <c r="EB114" s="18"/>
      <c r="EC114" s="18"/>
      <c r="ED114" s="18"/>
      <c r="EE114" s="18"/>
      <c r="EF114" s="18"/>
      <c r="EG114" s="18"/>
      <c r="EH114" s="18"/>
      <c r="EI114" s="18"/>
      <c r="EJ114" s="18"/>
      <c r="EK114" s="18"/>
      <c r="EL114" s="18"/>
      <c r="EM114" s="18"/>
      <c r="EN114" s="18"/>
      <c r="EO114" s="18"/>
      <c r="EP114" s="18"/>
      <c r="EQ114" s="18"/>
      <c r="ER114" s="18"/>
      <c r="ES114" s="18"/>
      <c r="ET114" s="18"/>
      <c r="EU114" s="18"/>
      <c r="EV114" s="18"/>
      <c r="EW114" s="18"/>
      <c r="EX114" s="18"/>
      <c r="EY114" s="18"/>
      <c r="EZ114" s="18"/>
      <c r="FA114" s="18"/>
      <c r="FB114" s="18"/>
      <c r="FC114" s="18"/>
      <c r="FD114" s="18"/>
      <c r="FE114" s="18"/>
      <c r="FF114" s="18"/>
      <c r="FG114" s="18"/>
      <c r="FH114" s="18"/>
      <c r="FI114" s="18"/>
      <c r="FJ114" s="18"/>
      <c r="FK114" s="18"/>
      <c r="FL114" s="18"/>
      <c r="FM114" s="18"/>
      <c r="FN114" s="18"/>
      <c r="FO114" s="18"/>
      <c r="FP114" s="18"/>
      <c r="FQ114" s="18"/>
      <c r="FR114" s="18"/>
      <c r="FS114" s="18"/>
      <c r="FT114" s="18"/>
      <c r="FU114" s="18"/>
      <c r="FV114" s="18"/>
      <c r="FW114" s="18"/>
      <c r="FX114" s="18"/>
      <c r="FY114" s="18"/>
      <c r="FZ114" s="18"/>
      <c r="GA114" s="18"/>
      <c r="GB114" s="18"/>
      <c r="GC114" s="18"/>
      <c r="GD114" s="18"/>
      <c r="GE114" s="18"/>
      <c r="GF114" s="18"/>
      <c r="GG114" s="18"/>
      <c r="GH114" s="18"/>
      <c r="GI114" s="18"/>
      <c r="GJ114" s="18"/>
      <c r="GK114" s="18"/>
      <c r="GL114" s="18"/>
      <c r="GM114" s="18"/>
      <c r="GN114" s="18"/>
      <c r="GO114" s="18"/>
      <c r="GP114" s="18"/>
      <c r="GQ114" s="18"/>
      <c r="GR114" s="18"/>
      <c r="GS114" s="18"/>
      <c r="GT114" s="18"/>
      <c r="GU114" s="18"/>
      <c r="GV114" s="18"/>
      <c r="GW114" s="18"/>
      <c r="GX114" s="18"/>
      <c r="GY114" s="18"/>
      <c r="GZ114" s="18"/>
      <c r="HA114" s="18"/>
    </row>
    <row r="115" spans="1:209">
      <c r="A115" s="18" t="s">
        <v>10748</v>
      </c>
      <c r="B115" s="18" t="s">
        <v>10748</v>
      </c>
      <c r="C115" s="18" t="s">
        <v>10748</v>
      </c>
      <c r="D115" s="18" t="s">
        <v>10749</v>
      </c>
      <c r="E115" s="18" t="s">
        <v>10750</v>
      </c>
      <c r="F115" s="18" t="s">
        <v>10751</v>
      </c>
      <c r="G115" s="18" t="s">
        <v>10752</v>
      </c>
      <c r="H115" s="18" t="s">
        <v>10749</v>
      </c>
      <c r="I115" s="18" t="s">
        <v>10753</v>
      </c>
      <c r="J115" s="18" t="s">
        <v>10754</v>
      </c>
      <c r="K115" s="18" t="s">
        <v>10755</v>
      </c>
      <c r="L115" s="18" t="s">
        <v>10750</v>
      </c>
      <c r="M115" s="18" t="s">
        <v>10756</v>
      </c>
      <c r="N115" s="18" t="s">
        <v>10757</v>
      </c>
      <c r="O115" s="18" t="s">
        <v>10748</v>
      </c>
      <c r="P115" s="18" t="s">
        <v>10758</v>
      </c>
      <c r="Q115" s="18" t="s">
        <v>10759</v>
      </c>
      <c r="R115" s="18" t="s">
        <v>10760</v>
      </c>
      <c r="S115" s="18" t="s">
        <v>10761</v>
      </c>
      <c r="T115" s="18" t="s">
        <v>10762</v>
      </c>
      <c r="U115" s="18" t="s">
        <v>10763</v>
      </c>
      <c r="V115" s="18" t="s">
        <v>8751</v>
      </c>
      <c r="W115" s="18" t="s">
        <v>10752</v>
      </c>
      <c r="X115" s="39" t="s">
        <v>10764</v>
      </c>
      <c r="Y115" s="18" t="s">
        <v>10765</v>
      </c>
      <c r="Z115" s="18" t="s">
        <v>10766</v>
      </c>
      <c r="AA115" s="18" t="s">
        <v>10760</v>
      </c>
      <c r="AB115" s="18" t="s">
        <v>10761</v>
      </c>
      <c r="AC115" s="18" t="s">
        <v>10767</v>
      </c>
      <c r="AD115" s="18" t="s">
        <v>10768</v>
      </c>
      <c r="AE115" s="18" t="s">
        <v>10769</v>
      </c>
      <c r="AF115" s="18" t="s">
        <v>10770</v>
      </c>
      <c r="AG115" s="18" t="s">
        <v>10771</v>
      </c>
      <c r="AH115" s="18" t="s">
        <v>10772</v>
      </c>
      <c r="AI115" s="18" t="s">
        <v>10773</v>
      </c>
      <c r="AJ115" s="18" t="s">
        <v>10757</v>
      </c>
      <c r="AK115" s="18" t="s">
        <v>10757</v>
      </c>
      <c r="AL115" s="18" t="s">
        <v>10774</v>
      </c>
      <c r="AM115" s="18" t="s">
        <v>10775</v>
      </c>
      <c r="AN115" s="18" t="s">
        <v>10776</v>
      </c>
      <c r="AO115" s="18" t="s">
        <v>10777</v>
      </c>
      <c r="AP115" s="18" t="s">
        <v>10778</v>
      </c>
      <c r="AQ115" s="18" t="s">
        <v>10779</v>
      </c>
      <c r="AR115" s="18" t="s">
        <v>10780</v>
      </c>
      <c r="AS115" s="18" t="s">
        <v>10781</v>
      </c>
      <c r="AT115" s="18" t="s">
        <v>10782</v>
      </c>
      <c r="AU115" s="18" t="s">
        <v>10783</v>
      </c>
      <c r="AV115" s="18" t="s">
        <v>10784</v>
      </c>
      <c r="AW115" s="18" t="s">
        <v>10785</v>
      </c>
      <c r="AX115" s="18" t="s">
        <v>10786</v>
      </c>
      <c r="AY115" s="18" t="s">
        <v>10787</v>
      </c>
      <c r="AZ115" s="18" t="s">
        <v>10788</v>
      </c>
      <c r="BA115" s="18" t="s">
        <v>10789</v>
      </c>
      <c r="BB115" s="18" t="s">
        <v>10790</v>
      </c>
      <c r="BC115" s="18" t="s">
        <v>10791</v>
      </c>
      <c r="BD115" s="18" t="s">
        <v>10792</v>
      </c>
      <c r="BE115" s="18" t="s">
        <v>10793</v>
      </c>
      <c r="BF115" s="18" t="s">
        <v>10794</v>
      </c>
      <c r="BG115" s="18" t="s">
        <v>10795</v>
      </c>
      <c r="BH115" s="18" t="s">
        <v>10796</v>
      </c>
      <c r="BI115" s="18" t="s">
        <v>10781</v>
      </c>
      <c r="BJ115" s="18" t="s">
        <v>10757</v>
      </c>
      <c r="BK115" s="18" t="s">
        <v>10781</v>
      </c>
      <c r="BL115" s="18" t="s">
        <v>10797</v>
      </c>
      <c r="BM115" s="18" t="s">
        <v>10798</v>
      </c>
      <c r="BN115" s="18" t="s">
        <v>10799</v>
      </c>
      <c r="BO115" s="18" t="s">
        <v>3466</v>
      </c>
      <c r="BP115" s="18" t="s">
        <v>10748</v>
      </c>
      <c r="BQ115" s="18" t="s">
        <v>10800</v>
      </c>
      <c r="BR115" s="18" t="s">
        <v>10801</v>
      </c>
      <c r="BS115" s="18" t="s">
        <v>10802</v>
      </c>
      <c r="BT115" s="18" t="s">
        <v>10803</v>
      </c>
      <c r="BU115" s="18" t="s">
        <v>10804</v>
      </c>
      <c r="BV115" s="18" t="s">
        <v>10805</v>
      </c>
      <c r="BW115" s="18" t="s">
        <v>10806</v>
      </c>
      <c r="BX115" s="18" t="s">
        <v>10807</v>
      </c>
      <c r="BY115" s="18" t="s">
        <v>10808</v>
      </c>
      <c r="BZ115" s="18" t="s">
        <v>10809</v>
      </c>
      <c r="CA115" s="18"/>
      <c r="CB115" s="18"/>
      <c r="CC115" s="18"/>
      <c r="CD115" s="18"/>
      <c r="CE115" s="18"/>
      <c r="CF115" s="18"/>
      <c r="CG115" s="18"/>
      <c r="CH115" s="18"/>
      <c r="CI115" s="18"/>
      <c r="CJ115" s="18"/>
      <c r="CK115" s="18"/>
      <c r="CL115" s="18"/>
      <c r="CM115" s="18"/>
      <c r="CN115" s="18"/>
      <c r="CO115" s="18"/>
      <c r="CP115" s="18"/>
      <c r="CQ115" s="18"/>
      <c r="CR115" s="18"/>
      <c r="CS115" s="18"/>
      <c r="CT115" s="18"/>
      <c r="CU115" s="18"/>
      <c r="CV115" s="18"/>
      <c r="CW115" s="18"/>
      <c r="CX115" s="18"/>
      <c r="CY115" s="18"/>
      <c r="CZ115" s="18"/>
      <c r="DA115" s="18"/>
      <c r="DB115" s="18"/>
      <c r="DC115" s="18"/>
      <c r="DD115" s="18"/>
      <c r="DE115" s="18"/>
      <c r="DF115" s="18"/>
      <c r="DG115" s="18"/>
      <c r="DH115" s="18"/>
      <c r="DI115" s="18"/>
      <c r="DJ115" s="18"/>
      <c r="DK115" s="18"/>
      <c r="DL115" s="18"/>
      <c r="DM115" s="18"/>
      <c r="DN115" s="18"/>
      <c r="DO115" s="18"/>
      <c r="DP115" s="18"/>
      <c r="DQ115" s="18"/>
      <c r="DR115" s="18"/>
      <c r="DS115" s="18"/>
      <c r="DT115" s="18"/>
      <c r="DU115" s="18"/>
      <c r="DV115" s="18"/>
      <c r="DW115" s="18"/>
      <c r="DX115" s="18"/>
      <c r="DY115" s="18"/>
      <c r="DZ115" s="18"/>
      <c r="EA115" s="18"/>
      <c r="EB115" s="18"/>
      <c r="EC115" s="18"/>
      <c r="ED115" s="18"/>
      <c r="EE115" s="18"/>
      <c r="EF115" s="18"/>
      <c r="EG115" s="18"/>
      <c r="EH115" s="18"/>
      <c r="EI115" s="18"/>
      <c r="EJ115" s="18"/>
      <c r="EK115" s="18"/>
      <c r="EL115" s="18"/>
      <c r="EM115" s="18"/>
      <c r="EN115" s="18"/>
      <c r="EO115" s="18"/>
      <c r="EP115" s="18"/>
      <c r="EQ115" s="18"/>
      <c r="ER115" s="18"/>
      <c r="ES115" s="18"/>
      <c r="ET115" s="18"/>
      <c r="EU115" s="18"/>
      <c r="EV115" s="18"/>
      <c r="EW115" s="18"/>
      <c r="EX115" s="18"/>
      <c r="EY115" s="18"/>
      <c r="EZ115" s="18"/>
      <c r="FA115" s="18"/>
      <c r="FB115" s="18"/>
      <c r="FC115" s="18"/>
      <c r="FD115" s="18"/>
      <c r="FE115" s="18"/>
      <c r="FF115" s="18"/>
      <c r="FG115" s="18"/>
      <c r="FH115" s="18"/>
      <c r="FI115" s="18"/>
      <c r="FJ115" s="18"/>
      <c r="FK115" s="18"/>
      <c r="FL115" s="18"/>
      <c r="FM115" s="18"/>
      <c r="FN115" s="18"/>
      <c r="FO115" s="18"/>
      <c r="FP115" s="18"/>
      <c r="FQ115" s="18"/>
      <c r="FR115" s="18"/>
      <c r="FS115" s="18"/>
      <c r="FT115" s="18"/>
      <c r="FU115" s="18"/>
      <c r="FV115" s="18"/>
      <c r="FW115" s="18"/>
      <c r="FX115" s="18"/>
      <c r="FY115" s="18"/>
      <c r="FZ115" s="18"/>
      <c r="GA115" s="18"/>
      <c r="GB115" s="18"/>
      <c r="GC115" s="18"/>
      <c r="GD115" s="18"/>
      <c r="GE115" s="18"/>
      <c r="GF115" s="18"/>
      <c r="GG115" s="18"/>
      <c r="GH115" s="18"/>
      <c r="GI115" s="18"/>
      <c r="GJ115" s="18"/>
      <c r="GK115" s="18"/>
      <c r="GL115" s="18"/>
      <c r="GM115" s="18"/>
      <c r="GN115" s="18"/>
      <c r="GO115" s="18"/>
      <c r="GP115" s="18"/>
      <c r="GQ115" s="18"/>
      <c r="GR115" s="18"/>
      <c r="GS115" s="18"/>
      <c r="GT115" s="18"/>
      <c r="GU115" s="18"/>
      <c r="GV115" s="18"/>
      <c r="GW115" s="18"/>
      <c r="GX115" s="18"/>
      <c r="GY115" s="18"/>
      <c r="GZ115" s="18"/>
      <c r="HA115" s="18"/>
    </row>
    <row r="116" spans="1:209">
      <c r="A116" s="18" t="s">
        <v>10810</v>
      </c>
      <c r="B116" s="18" t="s">
        <v>10810</v>
      </c>
      <c r="C116" s="18" t="s">
        <v>10810</v>
      </c>
      <c r="D116" s="18" t="s">
        <v>10811</v>
      </c>
      <c r="E116" s="18" t="s">
        <v>10812</v>
      </c>
      <c r="F116" s="18" t="s">
        <v>10813</v>
      </c>
      <c r="G116" s="18" t="s">
        <v>10814</v>
      </c>
      <c r="H116" s="18" t="s">
        <v>10811</v>
      </c>
      <c r="I116" s="18" t="s">
        <v>10815</v>
      </c>
      <c r="J116" s="18" t="s">
        <v>10816</v>
      </c>
      <c r="K116" s="18" t="s">
        <v>10817</v>
      </c>
      <c r="L116" s="18" t="s">
        <v>10812</v>
      </c>
      <c r="M116" s="18" t="s">
        <v>10818</v>
      </c>
      <c r="N116" s="18" t="s">
        <v>10819</v>
      </c>
      <c r="O116" s="18" t="s">
        <v>10820</v>
      </c>
      <c r="P116" s="18" t="s">
        <v>10821</v>
      </c>
      <c r="Q116" s="18" t="s">
        <v>10822</v>
      </c>
      <c r="R116" s="18" t="s">
        <v>10823</v>
      </c>
      <c r="S116" s="18" t="s">
        <v>10824</v>
      </c>
      <c r="T116" s="18" t="s">
        <v>10825</v>
      </c>
      <c r="U116" s="18" t="s">
        <v>10826</v>
      </c>
      <c r="V116" s="18" t="s">
        <v>10827</v>
      </c>
      <c r="W116" s="18" t="s">
        <v>10828</v>
      </c>
      <c r="X116" s="39" t="s">
        <v>10829</v>
      </c>
      <c r="Y116" s="18" t="s">
        <v>3629</v>
      </c>
      <c r="Z116" s="18" t="s">
        <v>10830</v>
      </c>
      <c r="AA116" s="18" t="s">
        <v>10831</v>
      </c>
      <c r="AB116" s="18" t="s">
        <v>10832</v>
      </c>
      <c r="AC116" s="18" t="s">
        <v>10833</v>
      </c>
      <c r="AD116" s="18" t="s">
        <v>10822</v>
      </c>
      <c r="AE116" s="18" t="s">
        <v>10834</v>
      </c>
      <c r="AF116" s="18" t="s">
        <v>10835</v>
      </c>
      <c r="AG116" s="18" t="s">
        <v>10836</v>
      </c>
      <c r="AH116" s="18" t="s">
        <v>10837</v>
      </c>
      <c r="AI116" s="18" t="s">
        <v>10838</v>
      </c>
      <c r="AJ116" s="18" t="s">
        <v>10822</v>
      </c>
      <c r="AK116" s="18" t="s">
        <v>10822</v>
      </c>
      <c r="AL116" s="18" t="s">
        <v>10839</v>
      </c>
      <c r="AM116" s="18" t="s">
        <v>10840</v>
      </c>
      <c r="AN116" s="18" t="s">
        <v>10841</v>
      </c>
      <c r="AO116" s="18" t="s">
        <v>10842</v>
      </c>
      <c r="AP116" s="18" t="s">
        <v>10843</v>
      </c>
      <c r="AQ116" s="18" t="s">
        <v>10844</v>
      </c>
      <c r="AR116" s="18" t="s">
        <v>10845</v>
      </c>
      <c r="AS116" s="18" t="s">
        <v>10846</v>
      </c>
      <c r="AT116" s="18" t="s">
        <v>10847</v>
      </c>
      <c r="AU116" s="18" t="s">
        <v>10848</v>
      </c>
      <c r="AV116" s="18" t="s">
        <v>10849</v>
      </c>
      <c r="AW116" s="18" t="s">
        <v>10850</v>
      </c>
      <c r="AX116" s="18" t="s">
        <v>10851</v>
      </c>
      <c r="AY116" s="18" t="s">
        <v>10852</v>
      </c>
      <c r="AZ116" s="18" t="s">
        <v>10853</v>
      </c>
      <c r="BA116" s="18" t="s">
        <v>10854</v>
      </c>
      <c r="BB116" s="18" t="s">
        <v>10855</v>
      </c>
      <c r="BC116" s="18" t="s">
        <v>10856</v>
      </c>
      <c r="BD116" s="18" t="s">
        <v>10857</v>
      </c>
      <c r="BE116" s="18" t="s">
        <v>10858</v>
      </c>
      <c r="BF116" s="18" t="s">
        <v>10859</v>
      </c>
      <c r="BG116" s="18" t="s">
        <v>10860</v>
      </c>
      <c r="BH116" s="18" t="s">
        <v>10861</v>
      </c>
      <c r="BI116" s="18" t="s">
        <v>10846</v>
      </c>
      <c r="BJ116" s="18" t="s">
        <v>10822</v>
      </c>
      <c r="BK116" s="18" t="s">
        <v>10846</v>
      </c>
      <c r="BL116" s="18" t="s">
        <v>10862</v>
      </c>
      <c r="BM116" s="18" t="s">
        <v>10863</v>
      </c>
      <c r="BN116" s="18" t="s">
        <v>10864</v>
      </c>
      <c r="BO116" s="18" t="s">
        <v>10865</v>
      </c>
      <c r="BP116" s="18" t="s">
        <v>10810</v>
      </c>
      <c r="BQ116" s="18" t="s">
        <v>10866</v>
      </c>
      <c r="BR116" s="18" t="s">
        <v>10867</v>
      </c>
      <c r="BS116" s="18" t="s">
        <v>10868</v>
      </c>
      <c r="BT116" s="18" t="s">
        <v>10869</v>
      </c>
      <c r="BU116" s="18" t="s">
        <v>10870</v>
      </c>
      <c r="BV116" s="18" t="s">
        <v>10871</v>
      </c>
      <c r="BW116" s="18" t="s">
        <v>10872</v>
      </c>
      <c r="BX116" s="18" t="s">
        <v>8268</v>
      </c>
      <c r="BY116" s="18" t="s">
        <v>10873</v>
      </c>
      <c r="BZ116" s="18" t="s">
        <v>10874</v>
      </c>
      <c r="CA116" s="18"/>
      <c r="CB116" s="18"/>
      <c r="CC116" s="18"/>
      <c r="CD116" s="18"/>
      <c r="CE116" s="18"/>
      <c r="CF116" s="18"/>
      <c r="CG116" s="18"/>
      <c r="CH116" s="18"/>
      <c r="CI116" s="18"/>
      <c r="CJ116" s="18"/>
      <c r="CK116" s="18"/>
      <c r="CL116" s="18"/>
      <c r="CM116" s="18"/>
      <c r="CN116" s="18"/>
      <c r="CO116" s="18"/>
      <c r="CP116" s="18"/>
      <c r="CQ116" s="18"/>
      <c r="CR116" s="18"/>
      <c r="CS116" s="18"/>
      <c r="CT116" s="18"/>
      <c r="CU116" s="18"/>
      <c r="CV116" s="18"/>
      <c r="CW116" s="18"/>
      <c r="CX116" s="18"/>
      <c r="CY116" s="18"/>
      <c r="CZ116" s="18"/>
      <c r="DA116" s="18"/>
      <c r="DB116" s="18"/>
      <c r="DC116" s="18"/>
      <c r="DD116" s="18"/>
      <c r="DE116" s="18"/>
      <c r="DF116" s="18"/>
      <c r="DG116" s="18"/>
      <c r="DH116" s="18"/>
      <c r="DI116" s="18"/>
      <c r="DJ116" s="18"/>
      <c r="DK116" s="18"/>
      <c r="DL116" s="18"/>
      <c r="DM116" s="18"/>
      <c r="DN116" s="18"/>
      <c r="DO116" s="18"/>
      <c r="DP116" s="18"/>
      <c r="DQ116" s="18"/>
      <c r="DR116" s="18"/>
      <c r="DS116" s="18"/>
      <c r="DT116" s="18"/>
      <c r="DU116" s="18"/>
      <c r="DV116" s="18"/>
      <c r="DW116" s="18"/>
      <c r="DX116" s="18"/>
      <c r="DY116" s="18"/>
      <c r="DZ116" s="18"/>
      <c r="EA116" s="18"/>
      <c r="EB116" s="18"/>
      <c r="EC116" s="18"/>
      <c r="ED116" s="18"/>
      <c r="EE116" s="18"/>
      <c r="EF116" s="18"/>
      <c r="EG116" s="18"/>
      <c r="EH116" s="18"/>
      <c r="EI116" s="18"/>
      <c r="EJ116" s="18"/>
      <c r="EK116" s="18"/>
      <c r="EL116" s="18"/>
      <c r="EM116" s="18"/>
      <c r="EN116" s="18"/>
      <c r="EO116" s="18"/>
      <c r="EP116" s="18"/>
      <c r="EQ116" s="18"/>
      <c r="ER116" s="18"/>
      <c r="ES116" s="18"/>
      <c r="ET116" s="18"/>
      <c r="EU116" s="18"/>
      <c r="EV116" s="18"/>
      <c r="EW116" s="18"/>
      <c r="EX116" s="18"/>
      <c r="EY116" s="18"/>
      <c r="EZ116" s="18"/>
      <c r="FA116" s="18"/>
      <c r="FB116" s="18"/>
      <c r="FC116" s="18"/>
      <c r="FD116" s="18"/>
      <c r="FE116" s="18"/>
      <c r="FF116" s="18"/>
      <c r="FG116" s="18"/>
      <c r="FH116" s="18"/>
      <c r="FI116" s="18"/>
      <c r="FJ116" s="18"/>
      <c r="FK116" s="18"/>
      <c r="FL116" s="18"/>
      <c r="FM116" s="18"/>
      <c r="FN116" s="18"/>
      <c r="FO116" s="18"/>
      <c r="FP116" s="18"/>
      <c r="FQ116" s="18"/>
      <c r="FR116" s="18"/>
      <c r="FS116" s="18"/>
      <c r="FT116" s="18"/>
      <c r="FU116" s="18"/>
      <c r="FV116" s="18"/>
      <c r="FW116" s="18"/>
      <c r="FX116" s="18"/>
      <c r="FY116" s="18"/>
      <c r="FZ116" s="18"/>
      <c r="GA116" s="18"/>
      <c r="GB116" s="18"/>
      <c r="GC116" s="18"/>
      <c r="GD116" s="18"/>
      <c r="GE116" s="18"/>
      <c r="GF116" s="18"/>
      <c r="GG116" s="18"/>
      <c r="GH116" s="18"/>
      <c r="GI116" s="18"/>
      <c r="GJ116" s="18"/>
      <c r="GK116" s="18"/>
      <c r="GL116" s="18"/>
      <c r="GM116" s="18"/>
      <c r="GN116" s="18"/>
      <c r="GO116" s="18"/>
      <c r="GP116" s="18"/>
      <c r="GQ116" s="18"/>
      <c r="GR116" s="18"/>
      <c r="GS116" s="18"/>
      <c r="GT116" s="18"/>
      <c r="GU116" s="18"/>
      <c r="GV116" s="18"/>
      <c r="GW116" s="18"/>
      <c r="GX116" s="18"/>
      <c r="GY116" s="18"/>
      <c r="GZ116" s="18"/>
      <c r="HA116" s="18"/>
    </row>
    <row r="117" spans="1:209">
      <c r="A117" s="18" t="s">
        <v>10875</v>
      </c>
      <c r="B117" s="18" t="s">
        <v>10875</v>
      </c>
      <c r="C117" s="18" t="s">
        <v>10875</v>
      </c>
      <c r="D117" s="18" t="s">
        <v>3676</v>
      </c>
      <c r="E117" s="18" t="s">
        <v>10875</v>
      </c>
      <c r="F117" s="18" t="s">
        <v>10875</v>
      </c>
      <c r="G117" s="18" t="s">
        <v>10876</v>
      </c>
      <c r="H117" s="18" t="s">
        <v>3676</v>
      </c>
      <c r="I117" s="18" t="s">
        <v>10875</v>
      </c>
      <c r="J117" s="18" t="s">
        <v>10877</v>
      </c>
      <c r="K117" s="18" t="s">
        <v>10875</v>
      </c>
      <c r="L117" s="18" t="s">
        <v>10875</v>
      </c>
      <c r="M117" s="18" t="s">
        <v>10875</v>
      </c>
      <c r="N117" s="18" t="s">
        <v>10875</v>
      </c>
      <c r="O117" s="18" t="s">
        <v>10875</v>
      </c>
      <c r="P117" s="18" t="s">
        <v>10878</v>
      </c>
      <c r="Q117" s="18" t="s">
        <v>10879</v>
      </c>
      <c r="R117" s="18" t="s">
        <v>10875</v>
      </c>
      <c r="S117" s="18" t="s">
        <v>10880</v>
      </c>
      <c r="T117" s="18" t="s">
        <v>10881</v>
      </c>
      <c r="U117" s="18" t="s">
        <v>10875</v>
      </c>
      <c r="V117" s="18" t="s">
        <v>10882</v>
      </c>
      <c r="W117" s="18" t="s">
        <v>10883</v>
      </c>
      <c r="X117" s="39" t="s">
        <v>10884</v>
      </c>
      <c r="Y117" s="18" t="s">
        <v>3694</v>
      </c>
      <c r="Z117" s="18" t="s">
        <v>10885</v>
      </c>
      <c r="AA117" s="18" t="s">
        <v>10875</v>
      </c>
      <c r="AB117" s="18" t="s">
        <v>3697</v>
      </c>
      <c r="AC117" s="18" t="s">
        <v>3676</v>
      </c>
      <c r="AD117" s="18" t="s">
        <v>3683</v>
      </c>
      <c r="AE117" s="18" t="s">
        <v>10886</v>
      </c>
      <c r="AF117" s="18" t="s">
        <v>10875</v>
      </c>
      <c r="AG117" s="18" t="s">
        <v>10887</v>
      </c>
      <c r="AH117" s="18" t="s">
        <v>10888</v>
      </c>
      <c r="AI117" s="18" t="s">
        <v>10889</v>
      </c>
      <c r="AJ117" s="18" t="s">
        <v>10875</v>
      </c>
      <c r="AK117" s="18" t="s">
        <v>10875</v>
      </c>
      <c r="AL117" s="18" t="s">
        <v>10875</v>
      </c>
      <c r="AM117" s="18" t="s">
        <v>10890</v>
      </c>
      <c r="AN117" s="18" t="s">
        <v>10875</v>
      </c>
      <c r="AO117" s="18" t="s">
        <v>10891</v>
      </c>
      <c r="AP117" s="18" t="s">
        <v>10875</v>
      </c>
      <c r="AQ117" s="18" t="s">
        <v>10892</v>
      </c>
      <c r="AR117" s="18" t="s">
        <v>10893</v>
      </c>
      <c r="AS117" s="18" t="s">
        <v>10894</v>
      </c>
      <c r="AT117" s="18" t="s">
        <v>10895</v>
      </c>
      <c r="AU117" s="18" t="s">
        <v>3713</v>
      </c>
      <c r="AV117" s="18" t="s">
        <v>10896</v>
      </c>
      <c r="AW117" s="18" t="s">
        <v>10897</v>
      </c>
      <c r="AX117" s="18" t="s">
        <v>10898</v>
      </c>
      <c r="AY117" s="18" t="s">
        <v>10899</v>
      </c>
      <c r="AZ117" s="18" t="s">
        <v>10900</v>
      </c>
      <c r="BA117" s="18" t="s">
        <v>10901</v>
      </c>
      <c r="BB117" s="18" t="s">
        <v>10902</v>
      </c>
      <c r="BC117" s="18" t="s">
        <v>10903</v>
      </c>
      <c r="BD117" s="18" t="s">
        <v>10904</v>
      </c>
      <c r="BE117" s="18" t="s">
        <v>10905</v>
      </c>
      <c r="BF117" s="18" t="s">
        <v>10906</v>
      </c>
      <c r="BG117" s="18" t="s">
        <v>10907</v>
      </c>
      <c r="BH117" s="18" t="s">
        <v>10908</v>
      </c>
      <c r="BI117" s="18" t="s">
        <v>10894</v>
      </c>
      <c r="BJ117" s="18" t="s">
        <v>10875</v>
      </c>
      <c r="BK117" s="18" t="s">
        <v>10894</v>
      </c>
      <c r="BL117" s="18" t="s">
        <v>10875</v>
      </c>
      <c r="BM117" s="18" t="s">
        <v>10909</v>
      </c>
      <c r="BN117" s="18" t="s">
        <v>10910</v>
      </c>
      <c r="BO117" s="18" t="s">
        <v>3730</v>
      </c>
      <c r="BP117" s="18" t="s">
        <v>10875</v>
      </c>
      <c r="BQ117" s="18" t="s">
        <v>10911</v>
      </c>
      <c r="BR117" s="18" t="s">
        <v>10912</v>
      </c>
      <c r="BS117" s="18" t="s">
        <v>10913</v>
      </c>
      <c r="BT117" s="18" t="s">
        <v>10914</v>
      </c>
      <c r="BU117" s="18" t="s">
        <v>10891</v>
      </c>
      <c r="BV117" s="18" t="s">
        <v>10886</v>
      </c>
      <c r="BW117" s="18" t="s">
        <v>10915</v>
      </c>
      <c r="BX117" s="18" t="s">
        <v>8860</v>
      </c>
      <c r="BY117" s="18" t="s">
        <v>10916</v>
      </c>
      <c r="BZ117" s="18" t="s">
        <v>10917</v>
      </c>
      <c r="CA117" s="18"/>
      <c r="CB117" s="18"/>
      <c r="CC117" s="18"/>
      <c r="CD117" s="18"/>
      <c r="CE117" s="18"/>
      <c r="CF117" s="18"/>
      <c r="CG117" s="18"/>
      <c r="CH117" s="18"/>
      <c r="CI117" s="18"/>
      <c r="CJ117" s="18"/>
      <c r="CK117" s="18"/>
      <c r="CL117" s="18"/>
      <c r="CM117" s="18"/>
      <c r="CN117" s="18"/>
      <c r="CO117" s="18"/>
      <c r="CP117" s="18"/>
      <c r="CQ117" s="18"/>
      <c r="CR117" s="18"/>
      <c r="CS117" s="18"/>
      <c r="CT117" s="18"/>
      <c r="CU117" s="18"/>
      <c r="CV117" s="18"/>
      <c r="CW117" s="18"/>
      <c r="CX117" s="18"/>
      <c r="CY117" s="18"/>
      <c r="CZ117" s="18"/>
      <c r="DA117" s="18"/>
      <c r="DB117" s="18"/>
      <c r="DC117" s="18"/>
      <c r="DD117" s="18"/>
      <c r="DE117" s="18"/>
      <c r="DF117" s="18"/>
      <c r="DG117" s="18"/>
      <c r="DH117" s="18"/>
      <c r="DI117" s="18"/>
      <c r="DJ117" s="18"/>
      <c r="DK117" s="18"/>
      <c r="DL117" s="18"/>
      <c r="DM117" s="18"/>
      <c r="DN117" s="18"/>
      <c r="DO117" s="18"/>
      <c r="DP117" s="18"/>
      <c r="DQ117" s="18"/>
      <c r="DR117" s="18"/>
      <c r="DS117" s="18"/>
      <c r="DT117" s="18"/>
      <c r="DU117" s="18"/>
      <c r="DV117" s="18"/>
      <c r="DW117" s="18"/>
      <c r="DX117" s="18"/>
      <c r="DY117" s="18"/>
      <c r="DZ117" s="18"/>
      <c r="EA117" s="18"/>
      <c r="EB117" s="18"/>
      <c r="EC117" s="18"/>
      <c r="ED117" s="18"/>
      <c r="EE117" s="18"/>
      <c r="EF117" s="18"/>
      <c r="EG117" s="18"/>
      <c r="EH117" s="18"/>
      <c r="EI117" s="18"/>
      <c r="EJ117" s="18"/>
      <c r="EK117" s="18"/>
      <c r="EL117" s="18"/>
      <c r="EM117" s="18"/>
      <c r="EN117" s="18"/>
      <c r="EO117" s="18"/>
      <c r="EP117" s="18"/>
      <c r="EQ117" s="18"/>
      <c r="ER117" s="18"/>
      <c r="ES117" s="18"/>
      <c r="ET117" s="18"/>
      <c r="EU117" s="18"/>
      <c r="EV117" s="18"/>
      <c r="EW117" s="18"/>
      <c r="EX117" s="18"/>
      <c r="EY117" s="18"/>
      <c r="EZ117" s="18"/>
      <c r="FA117" s="18"/>
      <c r="FB117" s="18"/>
      <c r="FC117" s="18"/>
      <c r="FD117" s="18"/>
      <c r="FE117" s="18"/>
      <c r="FF117" s="18"/>
      <c r="FG117" s="18"/>
      <c r="FH117" s="18"/>
      <c r="FI117" s="18"/>
      <c r="FJ117" s="18"/>
      <c r="FK117" s="18"/>
      <c r="FL117" s="18"/>
      <c r="FM117" s="18"/>
      <c r="FN117" s="18"/>
      <c r="FO117" s="18"/>
      <c r="FP117" s="18"/>
      <c r="FQ117" s="18"/>
      <c r="FR117" s="18"/>
      <c r="FS117" s="18"/>
      <c r="FT117" s="18"/>
      <c r="FU117" s="18"/>
      <c r="FV117" s="18"/>
      <c r="FW117" s="18"/>
      <c r="FX117" s="18"/>
      <c r="FY117" s="18"/>
      <c r="FZ117" s="18"/>
      <c r="GA117" s="18"/>
      <c r="GB117" s="18"/>
      <c r="GC117" s="18"/>
      <c r="GD117" s="18"/>
      <c r="GE117" s="18"/>
      <c r="GF117" s="18"/>
      <c r="GG117" s="18"/>
      <c r="GH117" s="18"/>
      <c r="GI117" s="18"/>
      <c r="GJ117" s="18"/>
      <c r="GK117" s="18"/>
      <c r="GL117" s="18"/>
      <c r="GM117" s="18"/>
      <c r="GN117" s="18"/>
      <c r="GO117" s="18"/>
      <c r="GP117" s="18"/>
      <c r="GQ117" s="18"/>
      <c r="GR117" s="18"/>
      <c r="GS117" s="18"/>
      <c r="GT117" s="18"/>
      <c r="GU117" s="18"/>
      <c r="GV117" s="18"/>
      <c r="GW117" s="18"/>
      <c r="GX117" s="18"/>
      <c r="GY117" s="18"/>
      <c r="GZ117" s="18"/>
      <c r="HA117" s="18"/>
    </row>
    <row r="118" spans="1:209">
      <c r="A118" s="18" t="s">
        <v>10918</v>
      </c>
      <c r="B118" s="18" t="s">
        <v>10918</v>
      </c>
      <c r="C118" s="18" t="s">
        <v>10919</v>
      </c>
      <c r="D118" s="18" t="s">
        <v>10920</v>
      </c>
      <c r="E118" s="18" t="s">
        <v>10918</v>
      </c>
      <c r="F118" s="18" t="s">
        <v>10921</v>
      </c>
      <c r="G118" s="18" t="s">
        <v>10922</v>
      </c>
      <c r="H118" s="18" t="s">
        <v>10920</v>
      </c>
      <c r="I118" s="18" t="s">
        <v>10923</v>
      </c>
      <c r="J118" s="18" t="s">
        <v>10924</v>
      </c>
      <c r="K118" s="18" t="s">
        <v>10925</v>
      </c>
      <c r="L118" s="18" t="s">
        <v>10918</v>
      </c>
      <c r="M118" s="18" t="s">
        <v>10919</v>
      </c>
      <c r="N118" s="18" t="s">
        <v>10926</v>
      </c>
      <c r="O118" s="18" t="s">
        <v>10927</v>
      </c>
      <c r="P118" s="18" t="s">
        <v>10928</v>
      </c>
      <c r="Q118" s="18" t="s">
        <v>10926</v>
      </c>
      <c r="R118" s="18" t="s">
        <v>10929</v>
      </c>
      <c r="S118" s="18" t="s">
        <v>10930</v>
      </c>
      <c r="T118" s="18" t="s">
        <v>10931</v>
      </c>
      <c r="U118" s="18" t="s">
        <v>10932</v>
      </c>
      <c r="V118" s="18" t="s">
        <v>10933</v>
      </c>
      <c r="W118" s="18" t="s">
        <v>10922</v>
      </c>
      <c r="X118" s="39" t="s">
        <v>7308</v>
      </c>
      <c r="Y118" s="18" t="s">
        <v>10934</v>
      </c>
      <c r="Z118" s="18" t="s">
        <v>10935</v>
      </c>
      <c r="AA118" s="18" t="s">
        <v>10929</v>
      </c>
      <c r="AB118" s="18" t="s">
        <v>10936</v>
      </c>
      <c r="AC118" s="18" t="s">
        <v>10937</v>
      </c>
      <c r="AD118" s="18" t="s">
        <v>10925</v>
      </c>
      <c r="AE118" s="18" t="s">
        <v>10938</v>
      </c>
      <c r="AF118" s="18" t="s">
        <v>10939</v>
      </c>
      <c r="AG118" s="18" t="s">
        <v>10940</v>
      </c>
      <c r="AH118" s="18" t="s">
        <v>10941</v>
      </c>
      <c r="AI118" s="18" t="s">
        <v>10942</v>
      </c>
      <c r="AJ118" s="18" t="s">
        <v>10921</v>
      </c>
      <c r="AK118" s="18" t="s">
        <v>10921</v>
      </c>
      <c r="AL118" s="18" t="s">
        <v>10943</v>
      </c>
      <c r="AM118" s="18" t="s">
        <v>10944</v>
      </c>
      <c r="AN118" s="18" t="s">
        <v>10945</v>
      </c>
      <c r="AO118" s="18" t="s">
        <v>10946</v>
      </c>
      <c r="AP118" s="18" t="s">
        <v>10947</v>
      </c>
      <c r="AQ118" s="18" t="s">
        <v>6186</v>
      </c>
      <c r="AR118" s="18" t="s">
        <v>10948</v>
      </c>
      <c r="AS118" s="18" t="s">
        <v>10949</v>
      </c>
      <c r="AT118" s="18" t="s">
        <v>3712</v>
      </c>
      <c r="AU118" s="18" t="s">
        <v>10950</v>
      </c>
      <c r="AV118" s="18" t="s">
        <v>10951</v>
      </c>
      <c r="AW118" s="18" t="s">
        <v>10952</v>
      </c>
      <c r="AX118" s="18" t="s">
        <v>10953</v>
      </c>
      <c r="AY118" s="18" t="s">
        <v>10954</v>
      </c>
      <c r="AZ118" s="18" t="s">
        <v>10955</v>
      </c>
      <c r="BA118" s="18" t="s">
        <v>10956</v>
      </c>
      <c r="BB118" s="18" t="s">
        <v>10957</v>
      </c>
      <c r="BC118" s="18" t="s">
        <v>10958</v>
      </c>
      <c r="BD118" s="18" t="s">
        <v>10959</v>
      </c>
      <c r="BE118" s="18" t="s">
        <v>10960</v>
      </c>
      <c r="BF118" s="18" t="s">
        <v>10961</v>
      </c>
      <c r="BG118" s="18" t="s">
        <v>10962</v>
      </c>
      <c r="BH118" s="18" t="s">
        <v>10963</v>
      </c>
      <c r="BI118" s="18" t="s">
        <v>10949</v>
      </c>
      <c r="BJ118" s="18" t="s">
        <v>10921</v>
      </c>
      <c r="BK118" s="18" t="s">
        <v>10949</v>
      </c>
      <c r="BL118" s="18" t="s">
        <v>10964</v>
      </c>
      <c r="BM118" s="18" t="s">
        <v>6205</v>
      </c>
      <c r="BN118" s="18" t="s">
        <v>10965</v>
      </c>
      <c r="BO118" s="18" t="s">
        <v>10966</v>
      </c>
      <c r="BP118" s="18" t="s">
        <v>10918</v>
      </c>
      <c r="BQ118" s="18" t="s">
        <v>10967</v>
      </c>
      <c r="BR118" s="18" t="s">
        <v>10968</v>
      </c>
      <c r="BS118" s="18" t="s">
        <v>10969</v>
      </c>
      <c r="BT118" s="18" t="s">
        <v>10970</v>
      </c>
      <c r="BU118" s="18" t="s">
        <v>10971</v>
      </c>
      <c r="BV118" s="18" t="s">
        <v>10972</v>
      </c>
      <c r="BW118" s="18" t="s">
        <v>10973</v>
      </c>
      <c r="BX118" s="18" t="s">
        <v>10974</v>
      </c>
      <c r="BY118" s="18" t="s">
        <v>10975</v>
      </c>
      <c r="BZ118" s="18" t="s">
        <v>10976</v>
      </c>
      <c r="CA118" s="18"/>
      <c r="CB118" s="18"/>
      <c r="CC118" s="18"/>
      <c r="CD118" s="18"/>
      <c r="CE118" s="18"/>
      <c r="CF118" s="18"/>
      <c r="CG118" s="18"/>
      <c r="CH118" s="18"/>
      <c r="CI118" s="18"/>
      <c r="CJ118" s="18"/>
      <c r="CK118" s="18"/>
      <c r="CL118" s="18"/>
      <c r="CM118" s="18"/>
      <c r="CN118" s="18"/>
      <c r="CO118" s="18"/>
      <c r="CP118" s="18"/>
      <c r="CQ118" s="18"/>
      <c r="CR118" s="18"/>
      <c r="CS118" s="18"/>
      <c r="CT118" s="18"/>
      <c r="CU118" s="18"/>
      <c r="CV118" s="18"/>
      <c r="CW118" s="18"/>
      <c r="CX118" s="18"/>
      <c r="CY118" s="18"/>
      <c r="CZ118" s="18"/>
      <c r="DA118" s="18"/>
      <c r="DB118" s="18"/>
      <c r="DC118" s="18"/>
      <c r="DD118" s="18"/>
      <c r="DE118" s="18"/>
      <c r="DF118" s="18"/>
      <c r="DG118" s="18"/>
      <c r="DH118" s="18"/>
      <c r="DI118" s="18"/>
      <c r="DJ118" s="18"/>
      <c r="DK118" s="18"/>
      <c r="DL118" s="18"/>
      <c r="DM118" s="18"/>
      <c r="DN118" s="18"/>
      <c r="DO118" s="18"/>
      <c r="DP118" s="18"/>
      <c r="DQ118" s="18"/>
      <c r="DR118" s="18"/>
      <c r="DS118" s="18"/>
      <c r="DT118" s="18"/>
      <c r="DU118" s="18"/>
      <c r="DV118" s="18"/>
      <c r="DW118" s="18"/>
      <c r="DX118" s="18"/>
      <c r="DY118" s="18"/>
      <c r="DZ118" s="18"/>
      <c r="EA118" s="18"/>
      <c r="EB118" s="18"/>
      <c r="EC118" s="18"/>
      <c r="ED118" s="18"/>
      <c r="EE118" s="18"/>
      <c r="EF118" s="18"/>
      <c r="EG118" s="18"/>
      <c r="EH118" s="18"/>
      <c r="EI118" s="18"/>
      <c r="EJ118" s="18"/>
      <c r="EK118" s="18"/>
      <c r="EL118" s="18"/>
      <c r="EM118" s="18"/>
      <c r="EN118" s="18"/>
      <c r="EO118" s="18"/>
      <c r="EP118" s="18"/>
      <c r="EQ118" s="18"/>
      <c r="ER118" s="18"/>
      <c r="ES118" s="18"/>
      <c r="ET118" s="18"/>
      <c r="EU118" s="18"/>
      <c r="EV118" s="18"/>
      <c r="EW118" s="18"/>
      <c r="EX118" s="18"/>
      <c r="EY118" s="18"/>
      <c r="EZ118" s="18"/>
      <c r="FA118" s="18"/>
      <c r="FB118" s="18"/>
      <c r="FC118" s="18"/>
      <c r="FD118" s="18"/>
      <c r="FE118" s="18"/>
      <c r="FF118" s="18"/>
      <c r="FG118" s="18"/>
      <c r="FH118" s="18"/>
      <c r="FI118" s="18"/>
      <c r="FJ118" s="18"/>
      <c r="FK118" s="18"/>
      <c r="FL118" s="18"/>
      <c r="FM118" s="18"/>
      <c r="FN118" s="18"/>
      <c r="FO118" s="18"/>
      <c r="FP118" s="18"/>
      <c r="FQ118" s="18"/>
      <c r="FR118" s="18"/>
      <c r="FS118" s="18"/>
      <c r="FT118" s="18"/>
      <c r="FU118" s="18"/>
      <c r="FV118" s="18"/>
      <c r="FW118" s="18"/>
      <c r="FX118" s="18"/>
      <c r="FY118" s="18"/>
      <c r="FZ118" s="18"/>
      <c r="GA118" s="18"/>
      <c r="GB118" s="18"/>
      <c r="GC118" s="18"/>
      <c r="GD118" s="18"/>
      <c r="GE118" s="18"/>
      <c r="GF118" s="18"/>
      <c r="GG118" s="18"/>
      <c r="GH118" s="18"/>
      <c r="GI118" s="18"/>
      <c r="GJ118" s="18"/>
      <c r="GK118" s="18"/>
      <c r="GL118" s="18"/>
      <c r="GM118" s="18"/>
      <c r="GN118" s="18"/>
      <c r="GO118" s="18"/>
      <c r="GP118" s="18"/>
      <c r="GQ118" s="18"/>
      <c r="GR118" s="18"/>
      <c r="GS118" s="18"/>
      <c r="GT118" s="18"/>
      <c r="GU118" s="18"/>
      <c r="GV118" s="18"/>
      <c r="GW118" s="18"/>
      <c r="GX118" s="18"/>
      <c r="GY118" s="18"/>
      <c r="GZ118" s="18"/>
      <c r="HA118" s="18"/>
    </row>
    <row r="119" spans="1:209">
      <c r="A119" s="18" t="s">
        <v>10977</v>
      </c>
      <c r="B119" s="18" t="s">
        <v>10977</v>
      </c>
      <c r="C119" s="18" t="s">
        <v>10977</v>
      </c>
      <c r="D119" s="18" t="s">
        <v>10978</v>
      </c>
      <c r="E119" s="18" t="s">
        <v>10979</v>
      </c>
      <c r="F119" s="18" t="s">
        <v>10980</v>
      </c>
      <c r="G119" s="18" t="s">
        <v>10981</v>
      </c>
      <c r="H119" s="18" t="s">
        <v>10978</v>
      </c>
      <c r="I119" s="18" t="s">
        <v>10982</v>
      </c>
      <c r="J119" s="18" t="s">
        <v>10983</v>
      </c>
      <c r="K119" s="18" t="s">
        <v>10984</v>
      </c>
      <c r="L119" s="18" t="s">
        <v>10979</v>
      </c>
      <c r="M119" s="18" t="s">
        <v>10985</v>
      </c>
      <c r="N119" s="18" t="s">
        <v>10986</v>
      </c>
      <c r="O119" s="18" t="s">
        <v>10987</v>
      </c>
      <c r="P119" s="18" t="s">
        <v>10988</v>
      </c>
      <c r="Q119" s="18" t="s">
        <v>10989</v>
      </c>
      <c r="R119" s="18" t="s">
        <v>10990</v>
      </c>
      <c r="S119" s="18" t="s">
        <v>10991</v>
      </c>
      <c r="T119" s="18" t="s">
        <v>10992</v>
      </c>
      <c r="U119" s="18" t="s">
        <v>10993</v>
      </c>
      <c r="V119" s="18" t="s">
        <v>10994</v>
      </c>
      <c r="W119" s="18" t="s">
        <v>10995</v>
      </c>
      <c r="X119" s="39" t="s">
        <v>10996</v>
      </c>
      <c r="Y119" s="18" t="s">
        <v>10997</v>
      </c>
      <c r="Z119" s="18" t="s">
        <v>10998</v>
      </c>
      <c r="AA119" s="18" t="s">
        <v>10999</v>
      </c>
      <c r="AB119" s="18" t="s">
        <v>11000</v>
      </c>
      <c r="AC119" s="18" t="s">
        <v>11001</v>
      </c>
      <c r="AD119" s="18" t="s">
        <v>11002</v>
      </c>
      <c r="AE119" s="18" t="s">
        <v>11003</v>
      </c>
      <c r="AF119" s="18" t="s">
        <v>11004</v>
      </c>
      <c r="AG119" s="18" t="s">
        <v>11005</v>
      </c>
      <c r="AH119" s="18" t="s">
        <v>11006</v>
      </c>
      <c r="AI119" s="18" t="s">
        <v>11007</v>
      </c>
      <c r="AJ119" s="18" t="s">
        <v>10989</v>
      </c>
      <c r="AK119" s="18" t="s">
        <v>10989</v>
      </c>
      <c r="AL119" s="18" t="s">
        <v>11008</v>
      </c>
      <c r="AM119" s="18" t="s">
        <v>11009</v>
      </c>
      <c r="AN119" s="18" t="s">
        <v>11010</v>
      </c>
      <c r="AO119" s="18" t="s">
        <v>11011</v>
      </c>
      <c r="AP119" s="18" t="s">
        <v>10989</v>
      </c>
      <c r="AQ119" s="18" t="s">
        <v>11012</v>
      </c>
      <c r="AR119" s="18" t="s">
        <v>11013</v>
      </c>
      <c r="AS119" s="18" t="s">
        <v>11014</v>
      </c>
      <c r="AT119" s="18" t="s">
        <v>11015</v>
      </c>
      <c r="AU119" s="18" t="s">
        <v>11016</v>
      </c>
      <c r="AV119" s="18" t="s">
        <v>11017</v>
      </c>
      <c r="AW119" s="18" t="s">
        <v>11018</v>
      </c>
      <c r="AX119" s="18" t="s">
        <v>11019</v>
      </c>
      <c r="AY119" s="18" t="s">
        <v>11020</v>
      </c>
      <c r="AZ119" s="18" t="s">
        <v>11021</v>
      </c>
      <c r="BA119" s="18" t="s">
        <v>11022</v>
      </c>
      <c r="BB119" s="18" t="s">
        <v>11023</v>
      </c>
      <c r="BC119" s="18" t="s">
        <v>11024</v>
      </c>
      <c r="BD119" s="18" t="s">
        <v>11025</v>
      </c>
      <c r="BE119" s="18" t="s">
        <v>11026</v>
      </c>
      <c r="BF119" s="18" t="s">
        <v>11027</v>
      </c>
      <c r="BG119" s="18" t="s">
        <v>11028</v>
      </c>
      <c r="BH119" s="18" t="s">
        <v>11029</v>
      </c>
      <c r="BI119" s="18" t="s">
        <v>11014</v>
      </c>
      <c r="BJ119" s="18" t="s">
        <v>10989</v>
      </c>
      <c r="BK119" s="18" t="s">
        <v>11014</v>
      </c>
      <c r="BL119" s="18" t="s">
        <v>11030</v>
      </c>
      <c r="BM119" s="18" t="s">
        <v>11031</v>
      </c>
      <c r="BN119" s="18" t="s">
        <v>11032</v>
      </c>
      <c r="BO119" s="18" t="s">
        <v>11033</v>
      </c>
      <c r="BP119" s="18" t="s">
        <v>10977</v>
      </c>
      <c r="BQ119" s="18" t="s">
        <v>11034</v>
      </c>
      <c r="BR119" s="18" t="s">
        <v>11035</v>
      </c>
      <c r="BS119" s="18" t="s">
        <v>11036</v>
      </c>
      <c r="BT119" s="18" t="s">
        <v>11037</v>
      </c>
      <c r="BU119" s="18" t="s">
        <v>11038</v>
      </c>
      <c r="BV119" s="18" t="s">
        <v>11039</v>
      </c>
      <c r="BW119" s="18" t="s">
        <v>11040</v>
      </c>
      <c r="BX119" s="18" t="s">
        <v>11041</v>
      </c>
      <c r="BY119" s="18" t="s">
        <v>11042</v>
      </c>
      <c r="BZ119" s="18" t="s">
        <v>11043</v>
      </c>
      <c r="CA119" s="18"/>
      <c r="CB119" s="18"/>
      <c r="CC119" s="18"/>
      <c r="CD119" s="18"/>
      <c r="CE119" s="18"/>
      <c r="CF119" s="18"/>
      <c r="CG119" s="18"/>
      <c r="CH119" s="18"/>
      <c r="CI119" s="18"/>
      <c r="CJ119" s="18"/>
      <c r="CK119" s="18"/>
      <c r="CL119" s="18"/>
      <c r="CM119" s="18"/>
      <c r="CN119" s="18"/>
      <c r="CO119" s="18"/>
      <c r="CP119" s="18"/>
      <c r="CQ119" s="18"/>
      <c r="CR119" s="18"/>
      <c r="CS119" s="18"/>
      <c r="CT119" s="18"/>
      <c r="CU119" s="18"/>
      <c r="CV119" s="18"/>
      <c r="CW119" s="18"/>
      <c r="CX119" s="18"/>
      <c r="CY119" s="18"/>
      <c r="CZ119" s="18"/>
      <c r="DA119" s="18"/>
      <c r="DB119" s="18"/>
      <c r="DC119" s="18"/>
      <c r="DD119" s="18"/>
      <c r="DE119" s="18"/>
      <c r="DF119" s="18"/>
      <c r="DG119" s="18"/>
      <c r="DH119" s="18"/>
      <c r="DI119" s="18"/>
      <c r="DJ119" s="18"/>
      <c r="DK119" s="18"/>
      <c r="DL119" s="18"/>
      <c r="DM119" s="18"/>
      <c r="DN119" s="18"/>
      <c r="DO119" s="18"/>
      <c r="DP119" s="18"/>
      <c r="DQ119" s="18"/>
      <c r="DR119" s="18"/>
      <c r="DS119" s="18"/>
      <c r="DT119" s="18"/>
      <c r="DU119" s="18"/>
      <c r="DV119" s="18"/>
      <c r="DW119" s="18"/>
      <c r="DX119" s="18"/>
      <c r="DY119" s="18"/>
      <c r="DZ119" s="18"/>
      <c r="EA119" s="18"/>
      <c r="EB119" s="18"/>
      <c r="EC119" s="18"/>
      <c r="ED119" s="18"/>
      <c r="EE119" s="18"/>
      <c r="EF119" s="18"/>
      <c r="EG119" s="18"/>
      <c r="EH119" s="18"/>
      <c r="EI119" s="18"/>
      <c r="EJ119" s="18"/>
      <c r="EK119" s="18"/>
      <c r="EL119" s="18"/>
      <c r="EM119" s="18"/>
      <c r="EN119" s="18"/>
      <c r="EO119" s="18"/>
      <c r="EP119" s="18"/>
      <c r="EQ119" s="18"/>
      <c r="ER119" s="18"/>
      <c r="ES119" s="18"/>
      <c r="ET119" s="18"/>
      <c r="EU119" s="18"/>
      <c r="EV119" s="18"/>
      <c r="EW119" s="18"/>
      <c r="EX119" s="18"/>
      <c r="EY119" s="18"/>
      <c r="EZ119" s="18"/>
      <c r="FA119" s="18"/>
      <c r="FB119" s="18"/>
      <c r="FC119" s="18"/>
      <c r="FD119" s="18"/>
      <c r="FE119" s="18"/>
      <c r="FF119" s="18"/>
      <c r="FG119" s="18"/>
      <c r="FH119" s="18"/>
      <c r="FI119" s="18"/>
      <c r="FJ119" s="18"/>
      <c r="FK119" s="18"/>
      <c r="FL119" s="18"/>
      <c r="FM119" s="18"/>
      <c r="FN119" s="18"/>
      <c r="FO119" s="18"/>
      <c r="FP119" s="18"/>
      <c r="FQ119" s="18"/>
      <c r="FR119" s="18"/>
      <c r="FS119" s="18"/>
      <c r="FT119" s="18"/>
      <c r="FU119" s="18"/>
      <c r="FV119" s="18"/>
      <c r="FW119" s="18"/>
      <c r="FX119" s="18"/>
      <c r="FY119" s="18"/>
      <c r="FZ119" s="18"/>
      <c r="GA119" s="18"/>
      <c r="GB119" s="18"/>
      <c r="GC119" s="18"/>
      <c r="GD119" s="18"/>
      <c r="GE119" s="18"/>
      <c r="GF119" s="18"/>
      <c r="GG119" s="18"/>
      <c r="GH119" s="18"/>
      <c r="GI119" s="18"/>
      <c r="GJ119" s="18"/>
      <c r="GK119" s="18"/>
      <c r="GL119" s="18"/>
      <c r="GM119" s="18"/>
      <c r="GN119" s="18"/>
      <c r="GO119" s="18"/>
      <c r="GP119" s="18"/>
      <c r="GQ119" s="18"/>
      <c r="GR119" s="18"/>
      <c r="GS119" s="18"/>
      <c r="GT119" s="18"/>
      <c r="GU119" s="18"/>
      <c r="GV119" s="18"/>
      <c r="GW119" s="18"/>
      <c r="GX119" s="18"/>
      <c r="GY119" s="18"/>
      <c r="GZ119" s="18"/>
      <c r="HA119" s="18"/>
    </row>
    <row r="120" spans="1:209">
      <c r="A120" s="18" t="s">
        <v>11044</v>
      </c>
      <c r="B120" s="18" t="s">
        <v>11044</v>
      </c>
      <c r="C120" s="18" t="s">
        <v>11044</v>
      </c>
      <c r="D120" s="18" t="s">
        <v>11045</v>
      </c>
      <c r="E120" s="18" t="s">
        <v>11046</v>
      </c>
      <c r="F120" s="18" t="s">
        <v>11047</v>
      </c>
      <c r="G120" s="18" t="s">
        <v>11048</v>
      </c>
      <c r="H120" s="18" t="s">
        <v>11045</v>
      </c>
      <c r="I120" s="18" t="s">
        <v>11049</v>
      </c>
      <c r="J120" s="18" t="s">
        <v>11050</v>
      </c>
      <c r="K120" s="18" t="s">
        <v>11051</v>
      </c>
      <c r="L120" s="18" t="s">
        <v>11046</v>
      </c>
      <c r="M120" s="18" t="s">
        <v>11052</v>
      </c>
      <c r="N120" s="18" t="s">
        <v>11053</v>
      </c>
      <c r="O120" s="18" t="s">
        <v>11054</v>
      </c>
      <c r="P120" s="18" t="s">
        <v>11055</v>
      </c>
      <c r="Q120" s="18" t="s">
        <v>11056</v>
      </c>
      <c r="R120" s="18" t="s">
        <v>11057</v>
      </c>
      <c r="S120" s="18" t="s">
        <v>11058</v>
      </c>
      <c r="T120" s="18" t="s">
        <v>11059</v>
      </c>
      <c r="U120" s="18" t="s">
        <v>11060</v>
      </c>
      <c r="V120" s="18" t="s">
        <v>11061</v>
      </c>
      <c r="W120" s="18" t="s">
        <v>11062</v>
      </c>
      <c r="X120" s="39" t="s">
        <v>11063</v>
      </c>
      <c r="Y120" s="18" t="s">
        <v>11064</v>
      </c>
      <c r="Z120" s="18" t="s">
        <v>11065</v>
      </c>
      <c r="AA120" s="18" t="s">
        <v>11066</v>
      </c>
      <c r="AB120" s="18" t="s">
        <v>11067</v>
      </c>
      <c r="AC120" s="18" t="s">
        <v>11068</v>
      </c>
      <c r="AD120" s="18" t="s">
        <v>11069</v>
      </c>
      <c r="AE120" s="18" t="s">
        <v>11070</v>
      </c>
      <c r="AF120" s="18" t="s">
        <v>11071</v>
      </c>
      <c r="AG120" s="18" t="s">
        <v>11072</v>
      </c>
      <c r="AH120" s="18" t="s">
        <v>11073</v>
      </c>
      <c r="AI120" s="18" t="s">
        <v>11074</v>
      </c>
      <c r="AJ120" s="18" t="s">
        <v>11075</v>
      </c>
      <c r="AK120" s="18" t="s">
        <v>11075</v>
      </c>
      <c r="AL120" s="18" t="s">
        <v>11076</v>
      </c>
      <c r="AM120" s="18" t="s">
        <v>11077</v>
      </c>
      <c r="AN120" s="18" t="s">
        <v>11078</v>
      </c>
      <c r="AO120" s="18" t="s">
        <v>11079</v>
      </c>
      <c r="AP120" s="18" t="s">
        <v>11080</v>
      </c>
      <c r="AQ120" s="18" t="s">
        <v>11081</v>
      </c>
      <c r="AR120" s="18" t="s">
        <v>11082</v>
      </c>
      <c r="AS120" s="18" t="s">
        <v>11083</v>
      </c>
      <c r="AT120" s="18" t="s">
        <v>11084</v>
      </c>
      <c r="AU120" s="18" t="s">
        <v>11085</v>
      </c>
      <c r="AV120" s="18" t="s">
        <v>11086</v>
      </c>
      <c r="AW120" s="18" t="s">
        <v>11087</v>
      </c>
      <c r="AX120" s="18" t="s">
        <v>11088</v>
      </c>
      <c r="AY120" s="18" t="s">
        <v>11089</v>
      </c>
      <c r="AZ120" s="18" t="s">
        <v>11090</v>
      </c>
      <c r="BA120" s="18" t="s">
        <v>11091</v>
      </c>
      <c r="BB120" s="18" t="s">
        <v>11092</v>
      </c>
      <c r="BC120" s="18" t="s">
        <v>11093</v>
      </c>
      <c r="BD120" s="18" t="s">
        <v>11094</v>
      </c>
      <c r="BE120" s="18" t="s">
        <v>11095</v>
      </c>
      <c r="BF120" s="18" t="s">
        <v>11096</v>
      </c>
      <c r="BG120" s="18" t="s">
        <v>11097</v>
      </c>
      <c r="BH120" s="18" t="s">
        <v>11098</v>
      </c>
      <c r="BI120" s="18" t="s">
        <v>11083</v>
      </c>
      <c r="BJ120" s="18" t="s">
        <v>11075</v>
      </c>
      <c r="BK120" s="18" t="s">
        <v>11083</v>
      </c>
      <c r="BL120" s="18" t="s">
        <v>11099</v>
      </c>
      <c r="BM120" s="18" t="s">
        <v>11100</v>
      </c>
      <c r="BN120" s="18" t="s">
        <v>11101</v>
      </c>
      <c r="BO120" s="18" t="s">
        <v>11102</v>
      </c>
      <c r="BP120" s="18" t="s">
        <v>11044</v>
      </c>
      <c r="BQ120" s="18" t="s">
        <v>11103</v>
      </c>
      <c r="BR120" s="18" t="s">
        <v>11104</v>
      </c>
      <c r="BS120" s="18" t="s">
        <v>11105</v>
      </c>
      <c r="BT120" s="18" t="s">
        <v>11106</v>
      </c>
      <c r="BU120" s="18" t="s">
        <v>11107</v>
      </c>
      <c r="BV120" s="18" t="s">
        <v>11108</v>
      </c>
      <c r="BW120" s="18" t="s">
        <v>11109</v>
      </c>
      <c r="BX120" s="18" t="s">
        <v>11110</v>
      </c>
      <c r="BY120" s="18" t="s">
        <v>11111</v>
      </c>
      <c r="BZ120" s="18" t="s">
        <v>11112</v>
      </c>
      <c r="CA120" s="18"/>
      <c r="CB120" s="18"/>
      <c r="CC120" s="18"/>
      <c r="CD120" s="18"/>
      <c r="CE120" s="18"/>
      <c r="CF120" s="18"/>
      <c r="CG120" s="18"/>
      <c r="CH120" s="18"/>
      <c r="CI120" s="18"/>
      <c r="CJ120" s="18"/>
      <c r="CK120" s="18"/>
      <c r="CL120" s="18"/>
      <c r="CM120" s="18"/>
      <c r="CN120" s="18"/>
      <c r="CO120" s="18"/>
      <c r="CP120" s="18"/>
      <c r="CQ120" s="18"/>
      <c r="CR120" s="18"/>
      <c r="CS120" s="18"/>
      <c r="CT120" s="18"/>
      <c r="CU120" s="18"/>
      <c r="CV120" s="18"/>
      <c r="CW120" s="18"/>
      <c r="CX120" s="18"/>
      <c r="CY120" s="18"/>
      <c r="CZ120" s="18"/>
      <c r="DA120" s="18"/>
      <c r="DB120" s="18"/>
      <c r="DC120" s="18"/>
      <c r="DD120" s="18"/>
      <c r="DE120" s="18"/>
      <c r="DF120" s="18"/>
      <c r="DG120" s="18"/>
      <c r="DH120" s="18"/>
      <c r="DI120" s="18"/>
      <c r="DJ120" s="18"/>
      <c r="DK120" s="18"/>
      <c r="DL120" s="18"/>
      <c r="DM120" s="18"/>
      <c r="DN120" s="18"/>
      <c r="DO120" s="18"/>
      <c r="DP120" s="18"/>
      <c r="DQ120" s="18"/>
      <c r="DR120" s="18"/>
      <c r="DS120" s="18"/>
      <c r="DT120" s="18"/>
      <c r="DU120" s="18"/>
      <c r="DV120" s="18"/>
      <c r="DW120" s="18"/>
      <c r="DX120" s="18"/>
      <c r="DY120" s="18"/>
      <c r="DZ120" s="18"/>
      <c r="EA120" s="18"/>
      <c r="EB120" s="18"/>
      <c r="EC120" s="18"/>
      <c r="ED120" s="18"/>
      <c r="EE120" s="18"/>
      <c r="EF120" s="18"/>
      <c r="EG120" s="18"/>
      <c r="EH120" s="18"/>
      <c r="EI120" s="18"/>
      <c r="EJ120" s="18"/>
      <c r="EK120" s="18"/>
      <c r="EL120" s="18"/>
      <c r="EM120" s="18"/>
      <c r="EN120" s="18"/>
      <c r="EO120" s="18"/>
      <c r="EP120" s="18"/>
      <c r="EQ120" s="18"/>
      <c r="ER120" s="18"/>
      <c r="ES120" s="18"/>
      <c r="ET120" s="18"/>
      <c r="EU120" s="18"/>
      <c r="EV120" s="18"/>
      <c r="EW120" s="18"/>
      <c r="EX120" s="18"/>
      <c r="EY120" s="18"/>
      <c r="EZ120" s="18"/>
      <c r="FA120" s="18"/>
      <c r="FB120" s="18"/>
      <c r="FC120" s="18"/>
      <c r="FD120" s="18"/>
      <c r="FE120" s="18"/>
      <c r="FF120" s="18"/>
      <c r="FG120" s="18"/>
      <c r="FH120" s="18"/>
      <c r="FI120" s="18"/>
      <c r="FJ120" s="18"/>
      <c r="FK120" s="18"/>
      <c r="FL120" s="18"/>
      <c r="FM120" s="18"/>
      <c r="FN120" s="18"/>
      <c r="FO120" s="18"/>
      <c r="FP120" s="18"/>
      <c r="FQ120" s="18"/>
      <c r="FR120" s="18"/>
      <c r="FS120" s="18"/>
      <c r="FT120" s="18"/>
      <c r="FU120" s="18"/>
      <c r="FV120" s="18"/>
      <c r="FW120" s="18"/>
      <c r="FX120" s="18"/>
      <c r="FY120" s="18"/>
      <c r="FZ120" s="18"/>
      <c r="GA120" s="18"/>
      <c r="GB120" s="18"/>
      <c r="GC120" s="18"/>
      <c r="GD120" s="18"/>
      <c r="GE120" s="18"/>
      <c r="GF120" s="18"/>
      <c r="GG120" s="18"/>
      <c r="GH120" s="18"/>
      <c r="GI120" s="18"/>
      <c r="GJ120" s="18"/>
      <c r="GK120" s="18"/>
      <c r="GL120" s="18"/>
      <c r="GM120" s="18"/>
      <c r="GN120" s="18"/>
      <c r="GO120" s="18"/>
      <c r="GP120" s="18"/>
      <c r="GQ120" s="18"/>
      <c r="GR120" s="18"/>
      <c r="GS120" s="18"/>
      <c r="GT120" s="18"/>
      <c r="GU120" s="18"/>
      <c r="GV120" s="18"/>
      <c r="GW120" s="18"/>
      <c r="GX120" s="18"/>
      <c r="GY120" s="18"/>
      <c r="GZ120" s="18"/>
      <c r="HA120" s="18"/>
    </row>
    <row r="121" spans="1:209">
      <c r="A121" s="18" t="s">
        <v>11113</v>
      </c>
      <c r="B121" s="18" t="s">
        <v>11113</v>
      </c>
      <c r="C121" s="18" t="s">
        <v>11113</v>
      </c>
      <c r="D121" s="18" t="s">
        <v>11114</v>
      </c>
      <c r="E121" s="18" t="s">
        <v>11115</v>
      </c>
      <c r="F121" s="18" t="s">
        <v>11116</v>
      </c>
      <c r="G121" s="18" t="s">
        <v>11117</v>
      </c>
      <c r="H121" s="18" t="s">
        <v>11114</v>
      </c>
      <c r="I121" s="18" t="s">
        <v>11118</v>
      </c>
      <c r="J121" s="18" t="s">
        <v>11119</v>
      </c>
      <c r="K121" s="18" t="s">
        <v>11120</v>
      </c>
      <c r="L121" s="18" t="s">
        <v>11115</v>
      </c>
      <c r="M121" s="18" t="s">
        <v>11121</v>
      </c>
      <c r="N121" s="18" t="s">
        <v>11122</v>
      </c>
      <c r="O121" s="18" t="s">
        <v>11123</v>
      </c>
      <c r="P121" s="18" t="s">
        <v>11124</v>
      </c>
      <c r="Q121" s="18" t="s">
        <v>11125</v>
      </c>
      <c r="R121" s="18" t="s">
        <v>11126</v>
      </c>
      <c r="S121" s="18" t="s">
        <v>11127</v>
      </c>
      <c r="T121" s="18" t="s">
        <v>11128</v>
      </c>
      <c r="U121" s="18" t="s">
        <v>11129</v>
      </c>
      <c r="V121" s="18" t="s">
        <v>11130</v>
      </c>
      <c r="W121" s="18" t="s">
        <v>11131</v>
      </c>
      <c r="X121" s="39" t="s">
        <v>11132</v>
      </c>
      <c r="Y121" s="18" t="s">
        <v>9213</v>
      </c>
      <c r="Z121" s="18" t="s">
        <v>11133</v>
      </c>
      <c r="AA121" s="18" t="s">
        <v>11134</v>
      </c>
      <c r="AB121" s="18" t="s">
        <v>11135</v>
      </c>
      <c r="AC121" s="18" t="s">
        <v>11136</v>
      </c>
      <c r="AD121" s="18" t="s">
        <v>11137</v>
      </c>
      <c r="AE121" s="18" t="s">
        <v>11138</v>
      </c>
      <c r="AF121" s="18" t="s">
        <v>11139</v>
      </c>
      <c r="AG121" s="18" t="s">
        <v>11140</v>
      </c>
      <c r="AH121" s="18" t="s">
        <v>11141</v>
      </c>
      <c r="AI121" s="18" t="s">
        <v>11142</v>
      </c>
      <c r="AJ121" s="18" t="s">
        <v>11120</v>
      </c>
      <c r="AK121" s="18" t="s">
        <v>11120</v>
      </c>
      <c r="AL121" s="18" t="s">
        <v>11143</v>
      </c>
      <c r="AM121" s="18" t="s">
        <v>11144</v>
      </c>
      <c r="AN121" s="18" t="s">
        <v>11145</v>
      </c>
      <c r="AO121" s="18" t="s">
        <v>11146</v>
      </c>
      <c r="AP121" s="18" t="s">
        <v>11125</v>
      </c>
      <c r="AQ121" s="18" t="s">
        <v>11147</v>
      </c>
      <c r="AR121" s="18" t="s">
        <v>11148</v>
      </c>
      <c r="AS121" s="18" t="s">
        <v>11149</v>
      </c>
      <c r="AT121" s="18" t="s">
        <v>11150</v>
      </c>
      <c r="AU121" s="18" t="s">
        <v>11151</v>
      </c>
      <c r="AV121" s="18" t="s">
        <v>11152</v>
      </c>
      <c r="AW121" s="18" t="s">
        <v>11153</v>
      </c>
      <c r="AX121" s="18" t="s">
        <v>11154</v>
      </c>
      <c r="AY121" s="18" t="s">
        <v>11155</v>
      </c>
      <c r="AZ121" s="18" t="s">
        <v>11156</v>
      </c>
      <c r="BA121" s="18" t="s">
        <v>11157</v>
      </c>
      <c r="BB121" s="18" t="s">
        <v>11158</v>
      </c>
      <c r="BC121" s="18" t="s">
        <v>11159</v>
      </c>
      <c r="BD121" s="18" t="s">
        <v>11160</v>
      </c>
      <c r="BE121" s="18" t="s">
        <v>11161</v>
      </c>
      <c r="BF121" s="18" t="s">
        <v>11162</v>
      </c>
      <c r="BG121" s="18" t="s">
        <v>11163</v>
      </c>
      <c r="BH121" s="18" t="s">
        <v>11164</v>
      </c>
      <c r="BI121" s="18" t="s">
        <v>11149</v>
      </c>
      <c r="BJ121" s="18" t="s">
        <v>11120</v>
      </c>
      <c r="BK121" s="18" t="s">
        <v>11149</v>
      </c>
      <c r="BL121" s="18" t="s">
        <v>11165</v>
      </c>
      <c r="BM121" s="18" t="s">
        <v>11166</v>
      </c>
      <c r="BN121" s="18" t="s">
        <v>11167</v>
      </c>
      <c r="BO121" s="18" t="s">
        <v>11168</v>
      </c>
      <c r="BP121" s="18" t="s">
        <v>11169</v>
      </c>
      <c r="BQ121" s="18" t="s">
        <v>11170</v>
      </c>
      <c r="BR121" s="18" t="s">
        <v>11171</v>
      </c>
      <c r="BS121" s="18" t="s">
        <v>11172</v>
      </c>
      <c r="BT121" s="18" t="s">
        <v>11173</v>
      </c>
      <c r="BU121" s="18" t="s">
        <v>11174</v>
      </c>
      <c r="BV121" s="18" t="s">
        <v>11175</v>
      </c>
      <c r="BW121" s="18" t="s">
        <v>11176</v>
      </c>
      <c r="BX121" s="18" t="s">
        <v>11177</v>
      </c>
      <c r="BY121" s="18" t="s">
        <v>11178</v>
      </c>
      <c r="BZ121" s="18" t="s">
        <v>11179</v>
      </c>
      <c r="CA121" s="18"/>
      <c r="CB121" s="18"/>
      <c r="CC121" s="18"/>
      <c r="CD121" s="18"/>
      <c r="CE121" s="18"/>
      <c r="CF121" s="18"/>
      <c r="CG121" s="18"/>
      <c r="CH121" s="18"/>
      <c r="CI121" s="18"/>
      <c r="CJ121" s="18"/>
      <c r="CK121" s="18"/>
      <c r="CL121" s="18"/>
      <c r="CM121" s="18"/>
      <c r="CN121" s="18"/>
      <c r="CO121" s="18"/>
      <c r="CP121" s="18"/>
      <c r="CQ121" s="18"/>
      <c r="CR121" s="18"/>
      <c r="CS121" s="18"/>
      <c r="CT121" s="18"/>
      <c r="CU121" s="18"/>
      <c r="CV121" s="18"/>
      <c r="CW121" s="18"/>
      <c r="CX121" s="18"/>
      <c r="CY121" s="18"/>
      <c r="CZ121" s="18"/>
      <c r="DA121" s="18"/>
      <c r="DB121" s="18"/>
      <c r="DC121" s="18"/>
      <c r="DD121" s="18"/>
      <c r="DE121" s="18"/>
      <c r="DF121" s="18"/>
      <c r="DG121" s="18"/>
      <c r="DH121" s="18"/>
      <c r="DI121" s="18"/>
      <c r="DJ121" s="18"/>
      <c r="DK121" s="18"/>
      <c r="DL121" s="18"/>
      <c r="DM121" s="18"/>
      <c r="DN121" s="18"/>
      <c r="DO121" s="18"/>
      <c r="DP121" s="18"/>
      <c r="DQ121" s="18"/>
      <c r="DR121" s="18"/>
      <c r="DS121" s="18"/>
      <c r="DT121" s="18"/>
      <c r="DU121" s="18"/>
      <c r="DV121" s="18"/>
      <c r="DW121" s="18"/>
      <c r="DX121" s="18"/>
      <c r="DY121" s="18"/>
      <c r="DZ121" s="18"/>
      <c r="EA121" s="18"/>
      <c r="EB121" s="18"/>
      <c r="EC121" s="18"/>
      <c r="ED121" s="18"/>
      <c r="EE121" s="18"/>
      <c r="EF121" s="18"/>
      <c r="EG121" s="18"/>
      <c r="EH121" s="18"/>
      <c r="EI121" s="18"/>
      <c r="EJ121" s="18"/>
      <c r="EK121" s="18"/>
      <c r="EL121" s="18"/>
      <c r="EM121" s="18"/>
      <c r="EN121" s="18"/>
      <c r="EO121" s="18"/>
      <c r="EP121" s="18"/>
      <c r="EQ121" s="18"/>
      <c r="ER121" s="18"/>
      <c r="ES121" s="18"/>
      <c r="ET121" s="18"/>
      <c r="EU121" s="18"/>
      <c r="EV121" s="18"/>
      <c r="EW121" s="18"/>
      <c r="EX121" s="18"/>
      <c r="EY121" s="18"/>
      <c r="EZ121" s="18"/>
      <c r="FA121" s="18"/>
      <c r="FB121" s="18"/>
      <c r="FC121" s="18"/>
      <c r="FD121" s="18"/>
      <c r="FE121" s="18"/>
      <c r="FF121" s="18"/>
      <c r="FG121" s="18"/>
      <c r="FH121" s="18"/>
      <c r="FI121" s="18"/>
      <c r="FJ121" s="18"/>
      <c r="FK121" s="18"/>
      <c r="FL121" s="18"/>
      <c r="FM121" s="18"/>
      <c r="FN121" s="18"/>
      <c r="FO121" s="18"/>
      <c r="FP121" s="18"/>
      <c r="FQ121" s="18"/>
      <c r="FR121" s="18"/>
      <c r="FS121" s="18"/>
      <c r="FT121" s="18"/>
      <c r="FU121" s="18"/>
      <c r="FV121" s="18"/>
      <c r="FW121" s="18"/>
      <c r="FX121" s="18"/>
      <c r="FY121" s="18"/>
      <c r="FZ121" s="18"/>
      <c r="GA121" s="18"/>
      <c r="GB121" s="18"/>
      <c r="GC121" s="18"/>
      <c r="GD121" s="18"/>
      <c r="GE121" s="18"/>
      <c r="GF121" s="18"/>
      <c r="GG121" s="18"/>
      <c r="GH121" s="18"/>
      <c r="GI121" s="18"/>
      <c r="GJ121" s="18"/>
      <c r="GK121" s="18"/>
      <c r="GL121" s="18"/>
      <c r="GM121" s="18"/>
      <c r="GN121" s="18"/>
      <c r="GO121" s="18"/>
      <c r="GP121" s="18"/>
      <c r="GQ121" s="18"/>
      <c r="GR121" s="18"/>
      <c r="GS121" s="18"/>
      <c r="GT121" s="18"/>
      <c r="GU121" s="18"/>
      <c r="GV121" s="18"/>
      <c r="GW121" s="18"/>
      <c r="GX121" s="18"/>
      <c r="GY121" s="18"/>
      <c r="GZ121" s="18"/>
      <c r="HA121" s="18"/>
    </row>
    <row r="122" spans="1:209">
      <c r="A122" s="18" t="s">
        <v>11180</v>
      </c>
      <c r="B122" s="18" t="s">
        <v>11180</v>
      </c>
      <c r="C122" s="18" t="s">
        <v>11180</v>
      </c>
      <c r="D122" s="18" t="s">
        <v>11181</v>
      </c>
      <c r="E122" s="18" t="s">
        <v>11182</v>
      </c>
      <c r="F122" s="18" t="s">
        <v>11183</v>
      </c>
      <c r="G122" s="18" t="s">
        <v>11184</v>
      </c>
      <c r="H122" s="18" t="s">
        <v>11181</v>
      </c>
      <c r="I122" s="18" t="s">
        <v>11185</v>
      </c>
      <c r="J122" s="18" t="s">
        <v>11186</v>
      </c>
      <c r="K122" s="18" t="s">
        <v>11187</v>
      </c>
      <c r="L122" s="18" t="s">
        <v>11182</v>
      </c>
      <c r="M122" s="18" t="s">
        <v>11188</v>
      </c>
      <c r="N122" s="18" t="s">
        <v>11189</v>
      </c>
      <c r="O122" s="18" t="s">
        <v>11190</v>
      </c>
      <c r="P122" s="18" t="s">
        <v>11191</v>
      </c>
      <c r="Q122" s="18" t="s">
        <v>11192</v>
      </c>
      <c r="R122" s="18" t="s">
        <v>11193</v>
      </c>
      <c r="S122" s="18" t="s">
        <v>11194</v>
      </c>
      <c r="T122" s="18" t="s">
        <v>11195</v>
      </c>
      <c r="U122" s="18" t="s">
        <v>11196</v>
      </c>
      <c r="V122" s="18" t="s">
        <v>11197</v>
      </c>
      <c r="W122" s="18" t="s">
        <v>11198</v>
      </c>
      <c r="X122" s="39" t="s">
        <v>11199</v>
      </c>
      <c r="Y122" s="18" t="s">
        <v>11200</v>
      </c>
      <c r="Z122" s="18" t="s">
        <v>11201</v>
      </c>
      <c r="AA122" s="18" t="s">
        <v>11202</v>
      </c>
      <c r="AB122" s="18" t="s">
        <v>11203</v>
      </c>
      <c r="AC122" s="18" t="s">
        <v>11204</v>
      </c>
      <c r="AD122" s="18" t="s">
        <v>11205</v>
      </c>
      <c r="AE122" s="18" t="s">
        <v>11206</v>
      </c>
      <c r="AF122" s="18" t="s">
        <v>11207</v>
      </c>
      <c r="AG122" s="18" t="s">
        <v>11208</v>
      </c>
      <c r="AH122" s="18" t="s">
        <v>11209</v>
      </c>
      <c r="AI122" s="18" t="s">
        <v>11210</v>
      </c>
      <c r="AJ122" s="18" t="s">
        <v>11211</v>
      </c>
      <c r="AK122" s="18" t="s">
        <v>11211</v>
      </c>
      <c r="AL122" s="18" t="s">
        <v>11212</v>
      </c>
      <c r="AM122" s="18" t="s">
        <v>11213</v>
      </c>
      <c r="AN122" s="18" t="s">
        <v>11214</v>
      </c>
      <c r="AO122" s="18" t="s">
        <v>11215</v>
      </c>
      <c r="AP122" s="18" t="s">
        <v>11216</v>
      </c>
      <c r="AQ122" s="18" t="s">
        <v>11217</v>
      </c>
      <c r="AR122" s="18" t="s">
        <v>11218</v>
      </c>
      <c r="AS122" s="18" t="s">
        <v>11219</v>
      </c>
      <c r="AT122" s="18" t="s">
        <v>8178</v>
      </c>
      <c r="AU122" s="18" t="s">
        <v>10660</v>
      </c>
      <c r="AV122" s="18" t="s">
        <v>11220</v>
      </c>
      <c r="AW122" s="18" t="s">
        <v>11221</v>
      </c>
      <c r="AX122" s="18" t="s">
        <v>11222</v>
      </c>
      <c r="AY122" s="18" t="s">
        <v>11223</v>
      </c>
      <c r="AZ122" s="18" t="s">
        <v>11224</v>
      </c>
      <c r="BA122" s="18" t="s">
        <v>11225</v>
      </c>
      <c r="BB122" s="18" t="s">
        <v>11226</v>
      </c>
      <c r="BC122" s="18" t="s">
        <v>11227</v>
      </c>
      <c r="BD122" s="18" t="s">
        <v>11228</v>
      </c>
      <c r="BE122" s="18" t="s">
        <v>11229</v>
      </c>
      <c r="BF122" s="18" t="s">
        <v>11230</v>
      </c>
      <c r="BG122" s="18" t="s">
        <v>11231</v>
      </c>
      <c r="BH122" s="18" t="s">
        <v>11232</v>
      </c>
      <c r="BI122" s="18" t="s">
        <v>11219</v>
      </c>
      <c r="BJ122" s="18" t="s">
        <v>11211</v>
      </c>
      <c r="BK122" s="18" t="s">
        <v>11219</v>
      </c>
      <c r="BL122" s="18" t="s">
        <v>11233</v>
      </c>
      <c r="BM122" s="18" t="s">
        <v>11234</v>
      </c>
      <c r="BN122" s="18" t="s">
        <v>11235</v>
      </c>
      <c r="BO122" s="18" t="s">
        <v>11236</v>
      </c>
      <c r="BP122" s="18" t="s">
        <v>11180</v>
      </c>
      <c r="BQ122" s="18" t="s">
        <v>11237</v>
      </c>
      <c r="BR122" s="18" t="s">
        <v>11238</v>
      </c>
      <c r="BS122" s="18" t="s">
        <v>11239</v>
      </c>
      <c r="BT122" s="18" t="s">
        <v>11240</v>
      </c>
      <c r="BU122" s="18" t="s">
        <v>11241</v>
      </c>
      <c r="BV122" s="18" t="s">
        <v>11242</v>
      </c>
      <c r="BW122" s="18" t="s">
        <v>11243</v>
      </c>
      <c r="BX122" s="18" t="s">
        <v>11244</v>
      </c>
      <c r="BY122" s="18" t="s">
        <v>11245</v>
      </c>
      <c r="BZ122" s="18" t="s">
        <v>11246</v>
      </c>
      <c r="CA122" s="18"/>
      <c r="CB122" s="18"/>
      <c r="CC122" s="18"/>
      <c r="CD122" s="18"/>
      <c r="CE122" s="18"/>
      <c r="CF122" s="18"/>
      <c r="CG122" s="18"/>
      <c r="CH122" s="18"/>
      <c r="CI122" s="18"/>
      <c r="CJ122" s="18"/>
      <c r="CK122" s="18"/>
      <c r="CL122" s="18"/>
      <c r="CM122" s="18"/>
      <c r="CN122" s="18"/>
      <c r="CO122" s="18"/>
      <c r="CP122" s="18"/>
      <c r="CQ122" s="18"/>
      <c r="CR122" s="18"/>
      <c r="CS122" s="18"/>
      <c r="CT122" s="18"/>
      <c r="CU122" s="18"/>
      <c r="CV122" s="18"/>
      <c r="CW122" s="18"/>
      <c r="CX122" s="18"/>
      <c r="CY122" s="18"/>
      <c r="CZ122" s="18"/>
      <c r="DA122" s="18"/>
      <c r="DB122" s="18"/>
      <c r="DC122" s="18"/>
      <c r="DD122" s="18"/>
      <c r="DE122" s="18"/>
      <c r="DF122" s="18"/>
      <c r="DG122" s="18"/>
      <c r="DH122" s="18"/>
      <c r="DI122" s="18"/>
      <c r="DJ122" s="18"/>
      <c r="DK122" s="18"/>
      <c r="DL122" s="18"/>
      <c r="DM122" s="18"/>
      <c r="DN122" s="18"/>
      <c r="DO122" s="18"/>
      <c r="DP122" s="18"/>
      <c r="DQ122" s="18"/>
      <c r="DR122" s="18"/>
      <c r="DS122" s="18"/>
      <c r="DT122" s="18"/>
      <c r="DU122" s="18"/>
      <c r="DV122" s="18"/>
      <c r="DW122" s="18"/>
      <c r="DX122" s="18"/>
      <c r="DY122" s="18"/>
      <c r="DZ122" s="18"/>
      <c r="EA122" s="18"/>
      <c r="EB122" s="18"/>
      <c r="EC122" s="18"/>
      <c r="ED122" s="18"/>
      <c r="EE122" s="18"/>
      <c r="EF122" s="18"/>
      <c r="EG122" s="18"/>
      <c r="EH122" s="18"/>
      <c r="EI122" s="18"/>
      <c r="EJ122" s="18"/>
      <c r="EK122" s="18"/>
      <c r="EL122" s="18"/>
      <c r="EM122" s="18"/>
      <c r="EN122" s="18"/>
      <c r="EO122" s="18"/>
      <c r="EP122" s="18"/>
      <c r="EQ122" s="18"/>
      <c r="ER122" s="18"/>
      <c r="ES122" s="18"/>
      <c r="ET122" s="18"/>
      <c r="EU122" s="18"/>
      <c r="EV122" s="18"/>
      <c r="EW122" s="18"/>
      <c r="EX122" s="18"/>
      <c r="EY122" s="18"/>
      <c r="EZ122" s="18"/>
      <c r="FA122" s="18"/>
      <c r="FB122" s="18"/>
      <c r="FC122" s="18"/>
      <c r="FD122" s="18"/>
      <c r="FE122" s="18"/>
      <c r="FF122" s="18"/>
      <c r="FG122" s="18"/>
      <c r="FH122" s="18"/>
      <c r="FI122" s="18"/>
      <c r="FJ122" s="18"/>
      <c r="FK122" s="18"/>
      <c r="FL122" s="18"/>
      <c r="FM122" s="18"/>
      <c r="FN122" s="18"/>
      <c r="FO122" s="18"/>
      <c r="FP122" s="18"/>
      <c r="FQ122" s="18"/>
      <c r="FR122" s="18"/>
      <c r="FS122" s="18"/>
      <c r="FT122" s="18"/>
      <c r="FU122" s="18"/>
      <c r="FV122" s="18"/>
      <c r="FW122" s="18"/>
      <c r="FX122" s="18"/>
      <c r="FY122" s="18"/>
      <c r="FZ122" s="18"/>
      <c r="GA122" s="18"/>
      <c r="GB122" s="18"/>
      <c r="GC122" s="18"/>
      <c r="GD122" s="18"/>
      <c r="GE122" s="18"/>
      <c r="GF122" s="18"/>
      <c r="GG122" s="18"/>
      <c r="GH122" s="18"/>
      <c r="GI122" s="18"/>
      <c r="GJ122" s="18"/>
      <c r="GK122" s="18"/>
      <c r="GL122" s="18"/>
      <c r="GM122" s="18"/>
      <c r="GN122" s="18"/>
      <c r="GO122" s="18"/>
      <c r="GP122" s="18"/>
      <c r="GQ122" s="18"/>
      <c r="GR122" s="18"/>
      <c r="GS122" s="18"/>
      <c r="GT122" s="18"/>
      <c r="GU122" s="18"/>
      <c r="GV122" s="18"/>
      <c r="GW122" s="18"/>
      <c r="GX122" s="18"/>
      <c r="GY122" s="18"/>
      <c r="GZ122" s="18"/>
      <c r="HA122" s="18"/>
    </row>
    <row r="123" spans="1:209">
      <c r="A123" s="18" t="s">
        <v>11247</v>
      </c>
      <c r="B123" s="18" t="s">
        <v>11247</v>
      </c>
      <c r="C123" s="18" t="s">
        <v>11248</v>
      </c>
      <c r="D123" s="18" t="s">
        <v>11249</v>
      </c>
      <c r="E123" s="18" t="s">
        <v>11250</v>
      </c>
      <c r="F123" s="18" t="s">
        <v>11251</v>
      </c>
      <c r="G123" s="18" t="s">
        <v>11252</v>
      </c>
      <c r="H123" s="18" t="s">
        <v>11249</v>
      </c>
      <c r="I123" s="18" t="s">
        <v>11253</v>
      </c>
      <c r="J123" s="18" t="s">
        <v>11254</v>
      </c>
      <c r="K123" s="18" t="s">
        <v>11255</v>
      </c>
      <c r="L123" s="18" t="s">
        <v>11250</v>
      </c>
      <c r="M123" s="18" t="s">
        <v>11256</v>
      </c>
      <c r="N123" s="18" t="s">
        <v>11257</v>
      </c>
      <c r="O123" s="18" t="s">
        <v>11258</v>
      </c>
      <c r="P123" s="18" t="s">
        <v>11259</v>
      </c>
      <c r="Q123" s="18" t="s">
        <v>11260</v>
      </c>
      <c r="R123" s="18" t="s">
        <v>11261</v>
      </c>
      <c r="S123" s="18" t="s">
        <v>11262</v>
      </c>
      <c r="T123" s="18" t="s">
        <v>11263</v>
      </c>
      <c r="U123" s="18" t="s">
        <v>11264</v>
      </c>
      <c r="V123" s="18" t="s">
        <v>11265</v>
      </c>
      <c r="W123" s="18" t="s">
        <v>11266</v>
      </c>
      <c r="X123" s="39" t="s">
        <v>11267</v>
      </c>
      <c r="Y123" s="18" t="s">
        <v>9278</v>
      </c>
      <c r="Z123" s="18" t="s">
        <v>11268</v>
      </c>
      <c r="AA123" s="18" t="s">
        <v>11269</v>
      </c>
      <c r="AB123" s="18" t="s">
        <v>11270</v>
      </c>
      <c r="AC123" s="18" t="s">
        <v>11271</v>
      </c>
      <c r="AD123" s="18" t="s">
        <v>11272</v>
      </c>
      <c r="AE123" s="18" t="s">
        <v>11273</v>
      </c>
      <c r="AF123" s="18" t="s">
        <v>11274</v>
      </c>
      <c r="AG123" s="18" t="s">
        <v>11275</v>
      </c>
      <c r="AH123" s="18" t="s">
        <v>11276</v>
      </c>
      <c r="AI123" s="18" t="s">
        <v>11277</v>
      </c>
      <c r="AJ123" s="18" t="s">
        <v>11273</v>
      </c>
      <c r="AK123" s="18" t="s">
        <v>11273</v>
      </c>
      <c r="AL123" s="18" t="s">
        <v>11278</v>
      </c>
      <c r="AM123" s="18" t="s">
        <v>11279</v>
      </c>
      <c r="AN123" s="18" t="s">
        <v>11280</v>
      </c>
      <c r="AO123" s="18" t="s">
        <v>11281</v>
      </c>
      <c r="AP123" s="18" t="s">
        <v>11282</v>
      </c>
      <c r="AQ123" s="18" t="s">
        <v>11283</v>
      </c>
      <c r="AR123" s="18" t="s">
        <v>11284</v>
      </c>
      <c r="AS123" s="18" t="s">
        <v>11285</v>
      </c>
      <c r="AT123" s="18" t="s">
        <v>11286</v>
      </c>
      <c r="AU123" s="18" t="s">
        <v>11287</v>
      </c>
      <c r="AV123" s="18" t="s">
        <v>11288</v>
      </c>
      <c r="AW123" s="18" t="s">
        <v>11289</v>
      </c>
      <c r="AX123" s="18" t="s">
        <v>11290</v>
      </c>
      <c r="AY123" s="18" t="s">
        <v>11291</v>
      </c>
      <c r="AZ123" s="18" t="s">
        <v>11292</v>
      </c>
      <c r="BA123" s="18" t="s">
        <v>9304</v>
      </c>
      <c r="BB123" s="18" t="s">
        <v>11293</v>
      </c>
      <c r="BC123" s="18" t="s">
        <v>11294</v>
      </c>
      <c r="BD123" s="18" t="s">
        <v>11295</v>
      </c>
      <c r="BE123" s="18" t="s">
        <v>11296</v>
      </c>
      <c r="BF123" s="18" t="s">
        <v>11297</v>
      </c>
      <c r="BG123" s="18" t="s">
        <v>11298</v>
      </c>
      <c r="BH123" s="18" t="s">
        <v>11299</v>
      </c>
      <c r="BI123" s="18" t="s">
        <v>11285</v>
      </c>
      <c r="BJ123" s="18" t="s">
        <v>11273</v>
      </c>
      <c r="BK123" s="18" t="s">
        <v>11285</v>
      </c>
      <c r="BL123" s="18" t="s">
        <v>11300</v>
      </c>
      <c r="BM123" s="18" t="s">
        <v>11301</v>
      </c>
      <c r="BN123" s="18" t="s">
        <v>11302</v>
      </c>
      <c r="BO123" s="18" t="s">
        <v>11303</v>
      </c>
      <c r="BP123" s="18" t="s">
        <v>11247</v>
      </c>
      <c r="BQ123" s="18" t="s">
        <v>11304</v>
      </c>
      <c r="BR123" s="18" t="s">
        <v>11305</v>
      </c>
      <c r="BS123" s="18" t="s">
        <v>11306</v>
      </c>
      <c r="BT123" s="18" t="s">
        <v>11307</v>
      </c>
      <c r="BU123" s="18" t="s">
        <v>11308</v>
      </c>
      <c r="BV123" s="18" t="s">
        <v>11309</v>
      </c>
      <c r="BW123" s="18" t="s">
        <v>11310</v>
      </c>
      <c r="BX123" s="18" t="s">
        <v>11311</v>
      </c>
      <c r="BY123" s="18" t="s">
        <v>11312</v>
      </c>
      <c r="BZ123" s="18" t="s">
        <v>11313</v>
      </c>
      <c r="CA123" s="18"/>
      <c r="CB123" s="18"/>
      <c r="CC123" s="18"/>
      <c r="CD123" s="18"/>
      <c r="CE123" s="18"/>
      <c r="CF123" s="18"/>
      <c r="CG123" s="18"/>
      <c r="CH123" s="18"/>
      <c r="CI123" s="18"/>
      <c r="CJ123" s="18"/>
      <c r="CK123" s="18"/>
      <c r="CL123" s="18"/>
      <c r="CM123" s="18"/>
      <c r="CN123" s="18"/>
      <c r="CO123" s="18"/>
      <c r="CP123" s="18"/>
      <c r="CQ123" s="18"/>
      <c r="CR123" s="18"/>
      <c r="CS123" s="18"/>
      <c r="CT123" s="18"/>
      <c r="CU123" s="18"/>
      <c r="CV123" s="18"/>
      <c r="CW123" s="18"/>
      <c r="CX123" s="18"/>
      <c r="CY123" s="18"/>
      <c r="CZ123" s="18"/>
      <c r="DA123" s="18"/>
      <c r="DB123" s="18"/>
      <c r="DC123" s="18"/>
      <c r="DD123" s="18"/>
      <c r="DE123" s="18"/>
      <c r="DF123" s="18"/>
      <c r="DG123" s="18"/>
      <c r="DH123" s="18"/>
      <c r="DI123" s="18"/>
      <c r="DJ123" s="18"/>
      <c r="DK123" s="18"/>
      <c r="DL123" s="18"/>
      <c r="DM123" s="18"/>
      <c r="DN123" s="18"/>
      <c r="DO123" s="18"/>
      <c r="DP123" s="18"/>
      <c r="DQ123" s="18"/>
      <c r="DR123" s="18"/>
      <c r="DS123" s="18"/>
      <c r="DT123" s="18"/>
      <c r="DU123" s="18"/>
      <c r="DV123" s="18"/>
      <c r="DW123" s="18"/>
      <c r="DX123" s="18"/>
      <c r="DY123" s="18"/>
      <c r="DZ123" s="18"/>
      <c r="EA123" s="18"/>
      <c r="EB123" s="18"/>
      <c r="EC123" s="18"/>
      <c r="ED123" s="18"/>
      <c r="EE123" s="18"/>
      <c r="EF123" s="18"/>
      <c r="EG123" s="18"/>
      <c r="EH123" s="18"/>
      <c r="EI123" s="18"/>
      <c r="EJ123" s="18"/>
      <c r="EK123" s="18"/>
      <c r="EL123" s="18"/>
      <c r="EM123" s="18"/>
      <c r="EN123" s="18"/>
      <c r="EO123" s="18"/>
      <c r="EP123" s="18"/>
      <c r="EQ123" s="18"/>
      <c r="ER123" s="18"/>
      <c r="ES123" s="18"/>
      <c r="ET123" s="18"/>
      <c r="EU123" s="18"/>
      <c r="EV123" s="18"/>
      <c r="EW123" s="18"/>
      <c r="EX123" s="18"/>
      <c r="EY123" s="18"/>
      <c r="EZ123" s="18"/>
      <c r="FA123" s="18"/>
      <c r="FB123" s="18"/>
      <c r="FC123" s="18"/>
      <c r="FD123" s="18"/>
      <c r="FE123" s="18"/>
      <c r="FF123" s="18"/>
      <c r="FG123" s="18"/>
      <c r="FH123" s="18"/>
      <c r="FI123" s="18"/>
      <c r="FJ123" s="18"/>
      <c r="FK123" s="18"/>
      <c r="FL123" s="18"/>
      <c r="FM123" s="18"/>
      <c r="FN123" s="18"/>
      <c r="FO123" s="18"/>
      <c r="FP123" s="18"/>
      <c r="FQ123" s="18"/>
      <c r="FR123" s="18"/>
      <c r="FS123" s="18"/>
      <c r="FT123" s="18"/>
      <c r="FU123" s="18"/>
      <c r="FV123" s="18"/>
      <c r="FW123" s="18"/>
      <c r="FX123" s="18"/>
      <c r="FY123" s="18"/>
      <c r="FZ123" s="18"/>
      <c r="GA123" s="18"/>
      <c r="GB123" s="18"/>
      <c r="GC123" s="18"/>
      <c r="GD123" s="18"/>
      <c r="GE123" s="18"/>
      <c r="GF123" s="18"/>
      <c r="GG123" s="18"/>
      <c r="GH123" s="18"/>
      <c r="GI123" s="18"/>
      <c r="GJ123" s="18"/>
      <c r="GK123" s="18"/>
      <c r="GL123" s="18"/>
      <c r="GM123" s="18"/>
      <c r="GN123" s="18"/>
      <c r="GO123" s="18"/>
      <c r="GP123" s="18"/>
      <c r="GQ123" s="18"/>
      <c r="GR123" s="18"/>
      <c r="GS123" s="18"/>
      <c r="GT123" s="18"/>
      <c r="GU123" s="18"/>
      <c r="GV123" s="18"/>
      <c r="GW123" s="18"/>
      <c r="GX123" s="18"/>
      <c r="GY123" s="18"/>
      <c r="GZ123" s="18"/>
      <c r="HA123" s="18"/>
    </row>
    <row r="124" spans="1:209">
      <c r="A124" s="18" t="s">
        <v>11314</v>
      </c>
      <c r="B124" s="18" t="s">
        <v>11314</v>
      </c>
      <c r="C124" s="18" t="s">
        <v>11315</v>
      </c>
      <c r="D124" s="18" t="s">
        <v>11316</v>
      </c>
      <c r="E124" s="18" t="s">
        <v>11317</v>
      </c>
      <c r="F124" s="18" t="s">
        <v>11318</v>
      </c>
      <c r="G124" s="18" t="s">
        <v>11319</v>
      </c>
      <c r="H124" s="18" t="s">
        <v>11316</v>
      </c>
      <c r="I124" s="18" t="s">
        <v>11320</v>
      </c>
      <c r="J124" s="18" t="s">
        <v>11321</v>
      </c>
      <c r="K124" s="18" t="s">
        <v>11322</v>
      </c>
      <c r="L124" s="18" t="s">
        <v>11317</v>
      </c>
      <c r="M124" s="18" t="s">
        <v>11323</v>
      </c>
      <c r="N124" s="18" t="s">
        <v>11324</v>
      </c>
      <c r="O124" s="18" t="s">
        <v>11325</v>
      </c>
      <c r="P124" s="18" t="s">
        <v>11326</v>
      </c>
      <c r="Q124" s="18" t="s">
        <v>11327</v>
      </c>
      <c r="R124" s="18" t="s">
        <v>11328</v>
      </c>
      <c r="S124" s="18" t="s">
        <v>11329</v>
      </c>
      <c r="T124" s="18" t="s">
        <v>11330</v>
      </c>
      <c r="U124" s="18" t="s">
        <v>11331</v>
      </c>
      <c r="V124" s="18" t="s">
        <v>11332</v>
      </c>
      <c r="W124" s="18" t="s">
        <v>11333</v>
      </c>
      <c r="X124" s="39" t="s">
        <v>11334</v>
      </c>
      <c r="Y124" s="18" t="s">
        <v>11335</v>
      </c>
      <c r="Z124" s="18" t="s">
        <v>11336</v>
      </c>
      <c r="AA124" s="18" t="s">
        <v>11337</v>
      </c>
      <c r="AB124" s="18" t="s">
        <v>11338</v>
      </c>
      <c r="AC124" s="18" t="s">
        <v>11339</v>
      </c>
      <c r="AD124" s="18" t="s">
        <v>11340</v>
      </c>
      <c r="AE124" s="18" t="s">
        <v>11341</v>
      </c>
      <c r="AF124" s="18" t="s">
        <v>11342</v>
      </c>
      <c r="AG124" s="18" t="s">
        <v>11343</v>
      </c>
      <c r="AH124" s="18" t="s">
        <v>11344</v>
      </c>
      <c r="AI124" s="18" t="s">
        <v>11345</v>
      </c>
      <c r="AJ124" s="18" t="s">
        <v>11346</v>
      </c>
      <c r="AK124" s="18" t="s">
        <v>11346</v>
      </c>
      <c r="AL124" s="18" t="s">
        <v>11347</v>
      </c>
      <c r="AM124" s="18" t="s">
        <v>11348</v>
      </c>
      <c r="AN124" s="18" t="s">
        <v>11349</v>
      </c>
      <c r="AO124" s="18" t="s">
        <v>11350</v>
      </c>
      <c r="AP124" s="18" t="s">
        <v>11351</v>
      </c>
      <c r="AQ124" s="18" t="s">
        <v>11352</v>
      </c>
      <c r="AR124" s="18" t="s">
        <v>11353</v>
      </c>
      <c r="AS124" s="18" t="s">
        <v>11354</v>
      </c>
      <c r="AT124" s="18" t="s">
        <v>10468</v>
      </c>
      <c r="AU124" s="18" t="s">
        <v>11355</v>
      </c>
      <c r="AV124" s="18" t="s">
        <v>11356</v>
      </c>
      <c r="AW124" s="18" t="s">
        <v>11357</v>
      </c>
      <c r="AX124" s="18" t="s">
        <v>11358</v>
      </c>
      <c r="AY124" s="18" t="s">
        <v>11359</v>
      </c>
      <c r="AZ124" s="18" t="s">
        <v>11360</v>
      </c>
      <c r="BA124" s="18" t="s">
        <v>11361</v>
      </c>
      <c r="BB124" s="18" t="s">
        <v>11362</v>
      </c>
      <c r="BC124" s="18" t="s">
        <v>11363</v>
      </c>
      <c r="BD124" s="18" t="s">
        <v>11364</v>
      </c>
      <c r="BE124" s="18" t="s">
        <v>11365</v>
      </c>
      <c r="BF124" s="18" t="s">
        <v>11366</v>
      </c>
      <c r="BG124" s="18" t="s">
        <v>11367</v>
      </c>
      <c r="BH124" s="18" t="s">
        <v>11368</v>
      </c>
      <c r="BI124" s="18" t="s">
        <v>11354</v>
      </c>
      <c r="BJ124" s="18" t="s">
        <v>11346</v>
      </c>
      <c r="BK124" s="18" t="s">
        <v>11354</v>
      </c>
      <c r="BL124" s="18" t="s">
        <v>11369</v>
      </c>
      <c r="BM124" s="18" t="s">
        <v>11370</v>
      </c>
      <c r="BN124" s="18" t="s">
        <v>11371</v>
      </c>
      <c r="BO124" s="18" t="s">
        <v>11372</v>
      </c>
      <c r="BP124" s="18" t="s">
        <v>11314</v>
      </c>
      <c r="BQ124" s="18" t="s">
        <v>11373</v>
      </c>
      <c r="BR124" s="18" t="s">
        <v>11374</v>
      </c>
      <c r="BS124" s="18" t="s">
        <v>11375</v>
      </c>
      <c r="BT124" s="18" t="s">
        <v>11376</v>
      </c>
      <c r="BU124" s="18" t="s">
        <v>11377</v>
      </c>
      <c r="BV124" s="18" t="s">
        <v>11378</v>
      </c>
      <c r="BW124" s="18" t="s">
        <v>11379</v>
      </c>
      <c r="BX124" s="18" t="s">
        <v>11380</v>
      </c>
      <c r="BY124" s="18" t="s">
        <v>11381</v>
      </c>
      <c r="BZ124" s="18" t="s">
        <v>11382</v>
      </c>
      <c r="CA124" s="18"/>
      <c r="CB124" s="18"/>
      <c r="CC124" s="18"/>
      <c r="CD124" s="18"/>
      <c r="CE124" s="18"/>
      <c r="CF124" s="18"/>
      <c r="CG124" s="18"/>
      <c r="CH124" s="18"/>
      <c r="CI124" s="18"/>
      <c r="CJ124" s="18"/>
      <c r="CK124" s="18"/>
      <c r="CL124" s="18"/>
      <c r="CM124" s="18"/>
      <c r="CN124" s="18"/>
      <c r="CO124" s="18"/>
      <c r="CP124" s="18"/>
      <c r="CQ124" s="18"/>
      <c r="CR124" s="18"/>
      <c r="CS124" s="18"/>
      <c r="CT124" s="18"/>
      <c r="CU124" s="18"/>
      <c r="CV124" s="18"/>
      <c r="CW124" s="18"/>
      <c r="CX124" s="18"/>
      <c r="CY124" s="18"/>
      <c r="CZ124" s="18"/>
      <c r="DA124" s="18"/>
      <c r="DB124" s="18"/>
      <c r="DC124" s="18"/>
      <c r="DD124" s="18"/>
      <c r="DE124" s="18"/>
      <c r="DF124" s="18"/>
      <c r="DG124" s="18"/>
      <c r="DH124" s="18"/>
      <c r="DI124" s="18"/>
      <c r="DJ124" s="18"/>
      <c r="DK124" s="18"/>
      <c r="DL124" s="18"/>
      <c r="DM124" s="18"/>
      <c r="DN124" s="18"/>
      <c r="DO124" s="18"/>
      <c r="DP124" s="18"/>
      <c r="DQ124" s="18"/>
      <c r="DR124" s="18"/>
      <c r="DS124" s="18"/>
      <c r="DT124" s="18"/>
      <c r="DU124" s="18"/>
      <c r="DV124" s="18"/>
      <c r="DW124" s="18"/>
      <c r="DX124" s="18"/>
      <c r="DY124" s="18"/>
      <c r="DZ124" s="18"/>
      <c r="EA124" s="18"/>
      <c r="EB124" s="18"/>
      <c r="EC124" s="18"/>
      <c r="ED124" s="18"/>
      <c r="EE124" s="18"/>
      <c r="EF124" s="18"/>
      <c r="EG124" s="18"/>
      <c r="EH124" s="18"/>
      <c r="EI124" s="18"/>
      <c r="EJ124" s="18"/>
      <c r="EK124" s="18"/>
      <c r="EL124" s="18"/>
      <c r="EM124" s="18"/>
      <c r="EN124" s="18"/>
      <c r="EO124" s="18"/>
      <c r="EP124" s="18"/>
      <c r="EQ124" s="18"/>
      <c r="ER124" s="18"/>
      <c r="ES124" s="18"/>
      <c r="ET124" s="18"/>
      <c r="EU124" s="18"/>
      <c r="EV124" s="18"/>
      <c r="EW124" s="18"/>
      <c r="EX124" s="18"/>
      <c r="EY124" s="18"/>
      <c r="EZ124" s="18"/>
      <c r="FA124" s="18"/>
      <c r="FB124" s="18"/>
      <c r="FC124" s="18"/>
      <c r="FD124" s="18"/>
      <c r="FE124" s="18"/>
      <c r="FF124" s="18"/>
      <c r="FG124" s="18"/>
      <c r="FH124" s="18"/>
      <c r="FI124" s="18"/>
      <c r="FJ124" s="18"/>
      <c r="FK124" s="18"/>
      <c r="FL124" s="18"/>
      <c r="FM124" s="18"/>
      <c r="FN124" s="18"/>
      <c r="FO124" s="18"/>
      <c r="FP124" s="18"/>
      <c r="FQ124" s="18"/>
      <c r="FR124" s="18"/>
      <c r="FS124" s="18"/>
      <c r="FT124" s="18"/>
      <c r="FU124" s="18"/>
      <c r="FV124" s="18"/>
      <c r="FW124" s="18"/>
      <c r="FX124" s="18"/>
      <c r="FY124" s="18"/>
      <c r="FZ124" s="18"/>
      <c r="GA124" s="18"/>
      <c r="GB124" s="18"/>
      <c r="GC124" s="18"/>
      <c r="GD124" s="18"/>
      <c r="GE124" s="18"/>
      <c r="GF124" s="18"/>
      <c r="GG124" s="18"/>
      <c r="GH124" s="18"/>
      <c r="GI124" s="18"/>
      <c r="GJ124" s="18"/>
      <c r="GK124" s="18"/>
      <c r="GL124" s="18"/>
      <c r="GM124" s="18"/>
      <c r="GN124" s="18"/>
      <c r="GO124" s="18"/>
      <c r="GP124" s="18"/>
      <c r="GQ124" s="18"/>
      <c r="GR124" s="18"/>
      <c r="GS124" s="18"/>
      <c r="GT124" s="18"/>
      <c r="GU124" s="18"/>
      <c r="GV124" s="18"/>
      <c r="GW124" s="18"/>
      <c r="GX124" s="18"/>
      <c r="GY124" s="18"/>
      <c r="GZ124" s="18"/>
      <c r="HA124" s="18"/>
    </row>
    <row r="125" spans="1:209">
      <c r="A125" s="18" t="s">
        <v>11383</v>
      </c>
      <c r="B125" s="18" t="s">
        <v>11383</v>
      </c>
      <c r="C125" s="18" t="s">
        <v>11383</v>
      </c>
      <c r="D125" s="18" t="s">
        <v>11384</v>
      </c>
      <c r="E125" s="18" t="s">
        <v>11385</v>
      </c>
      <c r="F125" s="18" t="s">
        <v>11386</v>
      </c>
      <c r="G125" s="18" t="s">
        <v>11387</v>
      </c>
      <c r="H125" s="18" t="s">
        <v>11384</v>
      </c>
      <c r="I125" s="18" t="s">
        <v>11388</v>
      </c>
      <c r="J125" s="18" t="s">
        <v>11389</v>
      </c>
      <c r="K125" s="18" t="s">
        <v>11383</v>
      </c>
      <c r="L125" s="18" t="s">
        <v>11390</v>
      </c>
      <c r="M125" s="18" t="s">
        <v>7027</v>
      </c>
      <c r="N125" s="18" t="s">
        <v>11391</v>
      </c>
      <c r="O125" s="18" t="s">
        <v>11392</v>
      </c>
      <c r="P125" s="18" t="s">
        <v>11393</v>
      </c>
      <c r="Q125" s="18" t="s">
        <v>11394</v>
      </c>
      <c r="R125" s="18" t="s">
        <v>11395</v>
      </c>
      <c r="S125" s="18" t="s">
        <v>11396</v>
      </c>
      <c r="T125" s="18" t="s">
        <v>11397</v>
      </c>
      <c r="U125" s="18" t="s">
        <v>11398</v>
      </c>
      <c r="V125" s="18" t="s">
        <v>11399</v>
      </c>
      <c r="W125" s="18" t="s">
        <v>11400</v>
      </c>
      <c r="X125" s="39" t="s">
        <v>11401</v>
      </c>
      <c r="Y125" s="18" t="s">
        <v>11402</v>
      </c>
      <c r="Z125" s="18" t="s">
        <v>11403</v>
      </c>
      <c r="AA125" s="18" t="s">
        <v>11404</v>
      </c>
      <c r="AB125" s="18" t="s">
        <v>11405</v>
      </c>
      <c r="AC125" s="18" t="s">
        <v>11406</v>
      </c>
      <c r="AD125" s="18" t="s">
        <v>11383</v>
      </c>
      <c r="AE125" s="18" t="s">
        <v>11383</v>
      </c>
      <c r="AF125" s="18" t="s">
        <v>11407</v>
      </c>
      <c r="AG125" s="18" t="s">
        <v>11408</v>
      </c>
      <c r="AH125" s="18" t="s">
        <v>11409</v>
      </c>
      <c r="AI125" s="18" t="s">
        <v>11410</v>
      </c>
      <c r="AJ125" s="18" t="s">
        <v>11383</v>
      </c>
      <c r="AK125" s="18" t="s">
        <v>11383</v>
      </c>
      <c r="AL125" s="18" t="s">
        <v>11411</v>
      </c>
      <c r="AM125" s="18" t="s">
        <v>11412</v>
      </c>
      <c r="AN125" s="18" t="s">
        <v>11413</v>
      </c>
      <c r="AO125" s="18" t="s">
        <v>11414</v>
      </c>
      <c r="AP125" s="18" t="s">
        <v>11383</v>
      </c>
      <c r="AQ125" s="18" t="s">
        <v>11415</v>
      </c>
      <c r="AR125" s="18" t="s">
        <v>11416</v>
      </c>
      <c r="AS125" s="18" t="s">
        <v>11417</v>
      </c>
      <c r="AT125" s="18" t="s">
        <v>9615</v>
      </c>
      <c r="AU125" s="18" t="s">
        <v>11418</v>
      </c>
      <c r="AV125" s="18" t="s">
        <v>11419</v>
      </c>
      <c r="AW125" s="18" t="s">
        <v>11420</v>
      </c>
      <c r="AX125" s="18" t="s">
        <v>11421</v>
      </c>
      <c r="AY125" s="18" t="s">
        <v>11422</v>
      </c>
      <c r="AZ125" s="18" t="s">
        <v>11423</v>
      </c>
      <c r="BA125" s="18" t="s">
        <v>11424</v>
      </c>
      <c r="BB125" s="18" t="s">
        <v>11425</v>
      </c>
      <c r="BC125" s="18" t="s">
        <v>11426</v>
      </c>
      <c r="BD125" s="18" t="s">
        <v>11427</v>
      </c>
      <c r="BE125" s="18" t="s">
        <v>11428</v>
      </c>
      <c r="BF125" s="18" t="s">
        <v>11429</v>
      </c>
      <c r="BG125" s="18" t="s">
        <v>11430</v>
      </c>
      <c r="BH125" s="18" t="s">
        <v>11431</v>
      </c>
      <c r="BI125" s="18" t="s">
        <v>11417</v>
      </c>
      <c r="BJ125" s="18" t="s">
        <v>11383</v>
      </c>
      <c r="BK125" s="18" t="s">
        <v>11417</v>
      </c>
      <c r="BL125" s="18" t="s">
        <v>11386</v>
      </c>
      <c r="BM125" s="18" t="s">
        <v>11432</v>
      </c>
      <c r="BN125" s="18" t="s">
        <v>11433</v>
      </c>
      <c r="BO125" s="18" t="s">
        <v>11434</v>
      </c>
      <c r="BP125" s="18" t="s">
        <v>11394</v>
      </c>
      <c r="BQ125" s="18" t="s">
        <v>11435</v>
      </c>
      <c r="BR125" s="18" t="s">
        <v>11436</v>
      </c>
      <c r="BS125" s="18" t="s">
        <v>11437</v>
      </c>
      <c r="BT125" s="18" t="s">
        <v>11438</v>
      </c>
      <c r="BU125" s="18" t="s">
        <v>11439</v>
      </c>
      <c r="BV125" s="18" t="s">
        <v>11440</v>
      </c>
      <c r="BW125" s="18" t="s">
        <v>11441</v>
      </c>
      <c r="BX125" s="18" t="s">
        <v>11442</v>
      </c>
      <c r="BY125" s="18" t="s">
        <v>11443</v>
      </c>
      <c r="BZ125" s="18" t="s">
        <v>11444</v>
      </c>
      <c r="CA125" s="18"/>
      <c r="CB125" s="18"/>
      <c r="CC125" s="18"/>
      <c r="CD125" s="18"/>
      <c r="CE125" s="18"/>
      <c r="CF125" s="18"/>
      <c r="CG125" s="18"/>
      <c r="CH125" s="18"/>
      <c r="CI125" s="18"/>
      <c r="CJ125" s="18"/>
      <c r="CK125" s="18"/>
      <c r="CL125" s="18"/>
      <c r="CM125" s="18"/>
      <c r="CN125" s="18"/>
      <c r="CO125" s="18"/>
      <c r="CP125" s="18"/>
      <c r="CQ125" s="18"/>
      <c r="CR125" s="18"/>
      <c r="CS125" s="18"/>
      <c r="CT125" s="18"/>
      <c r="CU125" s="18"/>
      <c r="CV125" s="18"/>
      <c r="CW125" s="18"/>
      <c r="CX125" s="18"/>
      <c r="CY125" s="18"/>
      <c r="CZ125" s="18"/>
      <c r="DA125" s="18"/>
      <c r="DB125" s="18"/>
      <c r="DC125" s="18"/>
      <c r="DD125" s="18"/>
      <c r="DE125" s="18"/>
      <c r="DF125" s="18"/>
      <c r="DG125" s="18"/>
      <c r="DH125" s="18"/>
      <c r="DI125" s="18"/>
      <c r="DJ125" s="18"/>
      <c r="DK125" s="18"/>
      <c r="DL125" s="18"/>
      <c r="DM125" s="18"/>
      <c r="DN125" s="18"/>
      <c r="DO125" s="18"/>
      <c r="DP125" s="18"/>
      <c r="DQ125" s="18"/>
      <c r="DR125" s="18"/>
      <c r="DS125" s="18"/>
      <c r="DT125" s="18"/>
      <c r="DU125" s="18"/>
      <c r="DV125" s="18"/>
      <c r="DW125" s="18"/>
      <c r="DX125" s="18"/>
      <c r="DY125" s="18"/>
      <c r="DZ125" s="18"/>
      <c r="EA125" s="18"/>
      <c r="EB125" s="18"/>
      <c r="EC125" s="18"/>
      <c r="ED125" s="18"/>
      <c r="EE125" s="18"/>
      <c r="EF125" s="18"/>
      <c r="EG125" s="18"/>
      <c r="EH125" s="18"/>
      <c r="EI125" s="18"/>
      <c r="EJ125" s="18"/>
      <c r="EK125" s="18"/>
      <c r="EL125" s="18"/>
      <c r="EM125" s="18"/>
      <c r="EN125" s="18"/>
      <c r="EO125" s="18"/>
      <c r="EP125" s="18"/>
      <c r="EQ125" s="18"/>
      <c r="ER125" s="18"/>
      <c r="ES125" s="18"/>
      <c r="ET125" s="18"/>
      <c r="EU125" s="18"/>
      <c r="EV125" s="18"/>
      <c r="EW125" s="18"/>
      <c r="EX125" s="18"/>
      <c r="EY125" s="18"/>
      <c r="EZ125" s="18"/>
      <c r="FA125" s="18"/>
      <c r="FB125" s="18"/>
      <c r="FC125" s="18"/>
      <c r="FD125" s="18"/>
      <c r="FE125" s="18"/>
      <c r="FF125" s="18"/>
      <c r="FG125" s="18"/>
      <c r="FH125" s="18"/>
      <c r="FI125" s="18"/>
      <c r="FJ125" s="18"/>
      <c r="FK125" s="18"/>
      <c r="FL125" s="18"/>
      <c r="FM125" s="18"/>
      <c r="FN125" s="18"/>
      <c r="FO125" s="18"/>
      <c r="FP125" s="18"/>
      <c r="FQ125" s="18"/>
      <c r="FR125" s="18"/>
      <c r="FS125" s="18"/>
      <c r="FT125" s="18"/>
      <c r="FU125" s="18"/>
      <c r="FV125" s="18"/>
      <c r="FW125" s="18"/>
      <c r="FX125" s="18"/>
      <c r="FY125" s="18"/>
      <c r="FZ125" s="18"/>
      <c r="GA125" s="18"/>
      <c r="GB125" s="18"/>
      <c r="GC125" s="18"/>
      <c r="GD125" s="18"/>
      <c r="GE125" s="18"/>
      <c r="GF125" s="18"/>
      <c r="GG125" s="18"/>
      <c r="GH125" s="18"/>
      <c r="GI125" s="18"/>
      <c r="GJ125" s="18"/>
      <c r="GK125" s="18"/>
      <c r="GL125" s="18"/>
      <c r="GM125" s="18"/>
      <c r="GN125" s="18"/>
      <c r="GO125" s="18"/>
      <c r="GP125" s="18"/>
      <c r="GQ125" s="18"/>
      <c r="GR125" s="18"/>
      <c r="GS125" s="18"/>
      <c r="GT125" s="18"/>
      <c r="GU125" s="18"/>
      <c r="GV125" s="18"/>
      <c r="GW125" s="18"/>
      <c r="GX125" s="18"/>
      <c r="GY125" s="18"/>
      <c r="GZ125" s="18"/>
      <c r="HA125" s="18"/>
    </row>
    <row r="126" spans="1:209">
      <c r="A126" s="18" t="s">
        <v>11445</v>
      </c>
      <c r="B126" s="18" t="s">
        <v>11445</v>
      </c>
      <c r="C126" s="18" t="s">
        <v>11445</v>
      </c>
      <c r="D126" s="18" t="s">
        <v>11446</v>
      </c>
      <c r="E126" s="18" t="s">
        <v>11447</v>
      </c>
      <c r="F126" s="18" t="s">
        <v>11448</v>
      </c>
      <c r="G126" s="18" t="s">
        <v>11449</v>
      </c>
      <c r="H126" s="18" t="s">
        <v>11446</v>
      </c>
      <c r="I126" s="18" t="s">
        <v>11450</v>
      </c>
      <c r="J126" s="18" t="s">
        <v>11451</v>
      </c>
      <c r="K126" s="18" t="s">
        <v>11452</v>
      </c>
      <c r="L126" s="18" t="s">
        <v>11447</v>
      </c>
      <c r="M126" s="18" t="s">
        <v>11453</v>
      </c>
      <c r="N126" s="18" t="s">
        <v>11454</v>
      </c>
      <c r="O126" s="18" t="s">
        <v>11455</v>
      </c>
      <c r="P126" s="18" t="s">
        <v>11456</v>
      </c>
      <c r="Q126" s="18" t="s">
        <v>11457</v>
      </c>
      <c r="R126" s="18" t="s">
        <v>11458</v>
      </c>
      <c r="S126" s="18" t="s">
        <v>11459</v>
      </c>
      <c r="T126" s="18" t="s">
        <v>11460</v>
      </c>
      <c r="U126" s="18" t="s">
        <v>11461</v>
      </c>
      <c r="V126" s="18" t="s">
        <v>11462</v>
      </c>
      <c r="W126" s="18" t="s">
        <v>11463</v>
      </c>
      <c r="X126" s="39" t="s">
        <v>11464</v>
      </c>
      <c r="Y126" s="18" t="s">
        <v>5703</v>
      </c>
      <c r="Z126" s="18" t="s">
        <v>11465</v>
      </c>
      <c r="AA126" s="18" t="s">
        <v>11466</v>
      </c>
      <c r="AB126" s="18" t="s">
        <v>11467</v>
      </c>
      <c r="AC126" s="18" t="s">
        <v>11468</v>
      </c>
      <c r="AD126" s="18" t="s">
        <v>11452</v>
      </c>
      <c r="AE126" s="18" t="s">
        <v>11469</v>
      </c>
      <c r="AF126" s="18" t="s">
        <v>11470</v>
      </c>
      <c r="AG126" s="18" t="s">
        <v>11471</v>
      </c>
      <c r="AH126" s="18" t="s">
        <v>11472</v>
      </c>
      <c r="AI126" s="18" t="s">
        <v>11473</v>
      </c>
      <c r="AJ126" s="18" t="s">
        <v>11454</v>
      </c>
      <c r="AK126" s="18" t="s">
        <v>11454</v>
      </c>
      <c r="AL126" s="18" t="s">
        <v>11474</v>
      </c>
      <c r="AM126" s="18" t="s">
        <v>11475</v>
      </c>
      <c r="AN126" s="18" t="s">
        <v>11476</v>
      </c>
      <c r="AO126" s="18" t="s">
        <v>11477</v>
      </c>
      <c r="AP126" s="18" t="s">
        <v>11469</v>
      </c>
      <c r="AQ126" s="18" t="s">
        <v>11478</v>
      </c>
      <c r="AR126" s="18" t="s">
        <v>11479</v>
      </c>
      <c r="AS126" s="18" t="s">
        <v>11480</v>
      </c>
      <c r="AT126" s="18" t="s">
        <v>11481</v>
      </c>
      <c r="AU126" s="18" t="s">
        <v>11482</v>
      </c>
      <c r="AV126" s="18" t="s">
        <v>11483</v>
      </c>
      <c r="AW126" s="18" t="s">
        <v>11484</v>
      </c>
      <c r="AX126" s="18" t="s">
        <v>11485</v>
      </c>
      <c r="AY126" s="18" t="s">
        <v>11486</v>
      </c>
      <c r="AZ126" s="18" t="s">
        <v>11487</v>
      </c>
      <c r="BA126" s="18" t="s">
        <v>11488</v>
      </c>
      <c r="BB126" s="18" t="s">
        <v>11489</v>
      </c>
      <c r="BC126" s="18" t="s">
        <v>11490</v>
      </c>
      <c r="BD126" s="18" t="s">
        <v>11491</v>
      </c>
      <c r="BE126" s="18" t="s">
        <v>11492</v>
      </c>
      <c r="BF126" s="18" t="s">
        <v>11493</v>
      </c>
      <c r="BG126" s="18" t="s">
        <v>11494</v>
      </c>
      <c r="BH126" s="18" t="s">
        <v>11495</v>
      </c>
      <c r="BI126" s="18" t="s">
        <v>11480</v>
      </c>
      <c r="BJ126" s="18" t="s">
        <v>11454</v>
      </c>
      <c r="BK126" s="18" t="s">
        <v>11480</v>
      </c>
      <c r="BL126" s="18" t="s">
        <v>11496</v>
      </c>
      <c r="BM126" s="18" t="s">
        <v>11497</v>
      </c>
      <c r="BN126" s="18" t="s">
        <v>11498</v>
      </c>
      <c r="BO126" s="18" t="s">
        <v>11499</v>
      </c>
      <c r="BP126" s="18" t="s">
        <v>11445</v>
      </c>
      <c r="BQ126" s="18" t="s">
        <v>11500</v>
      </c>
      <c r="BR126" s="18" t="s">
        <v>11501</v>
      </c>
      <c r="BS126" s="18" t="s">
        <v>11502</v>
      </c>
      <c r="BT126" s="18" t="s">
        <v>11503</v>
      </c>
      <c r="BU126" s="18" t="s">
        <v>11504</v>
      </c>
      <c r="BV126" s="18" t="s">
        <v>11505</v>
      </c>
      <c r="BW126" s="18" t="s">
        <v>11506</v>
      </c>
      <c r="BX126" s="18" t="s">
        <v>11507</v>
      </c>
      <c r="BY126" s="18" t="s">
        <v>11508</v>
      </c>
      <c r="BZ126" s="18" t="s">
        <v>11509</v>
      </c>
      <c r="CA126" s="18"/>
      <c r="CB126" s="18"/>
      <c r="CC126" s="18"/>
      <c r="CD126" s="18"/>
      <c r="CE126" s="18"/>
      <c r="CF126" s="18"/>
      <c r="CG126" s="18"/>
      <c r="CH126" s="18"/>
      <c r="CI126" s="18"/>
      <c r="CJ126" s="18"/>
      <c r="CK126" s="18"/>
      <c r="CL126" s="18"/>
      <c r="CM126" s="18"/>
      <c r="CN126" s="18"/>
      <c r="CO126" s="18"/>
      <c r="CP126" s="18"/>
      <c r="CQ126" s="18"/>
      <c r="CR126" s="18"/>
      <c r="CS126" s="18"/>
      <c r="CT126" s="18"/>
      <c r="CU126" s="18"/>
      <c r="CV126" s="18"/>
      <c r="CW126" s="18"/>
      <c r="CX126" s="18"/>
      <c r="CY126" s="18"/>
      <c r="CZ126" s="18"/>
      <c r="DA126" s="18"/>
      <c r="DB126" s="18"/>
      <c r="DC126" s="18"/>
      <c r="DD126" s="18"/>
      <c r="DE126" s="18"/>
      <c r="DF126" s="18"/>
      <c r="DG126" s="18"/>
      <c r="DH126" s="18"/>
      <c r="DI126" s="18"/>
      <c r="DJ126" s="18"/>
      <c r="DK126" s="18"/>
      <c r="DL126" s="18"/>
      <c r="DM126" s="18"/>
      <c r="DN126" s="18"/>
      <c r="DO126" s="18"/>
      <c r="DP126" s="18"/>
      <c r="DQ126" s="18"/>
      <c r="DR126" s="18"/>
      <c r="DS126" s="18"/>
      <c r="DT126" s="18"/>
      <c r="DU126" s="18"/>
      <c r="DV126" s="18"/>
      <c r="DW126" s="18"/>
      <c r="DX126" s="18"/>
      <c r="DY126" s="18"/>
      <c r="DZ126" s="18"/>
      <c r="EA126" s="18"/>
      <c r="EB126" s="18"/>
      <c r="EC126" s="18"/>
      <c r="ED126" s="18"/>
      <c r="EE126" s="18"/>
      <c r="EF126" s="18"/>
      <c r="EG126" s="18"/>
      <c r="EH126" s="18"/>
      <c r="EI126" s="18"/>
      <c r="EJ126" s="18"/>
      <c r="EK126" s="18"/>
      <c r="EL126" s="18"/>
      <c r="EM126" s="18"/>
      <c r="EN126" s="18"/>
      <c r="EO126" s="18"/>
      <c r="EP126" s="18"/>
      <c r="EQ126" s="18"/>
      <c r="ER126" s="18"/>
      <c r="ES126" s="18"/>
      <c r="ET126" s="18"/>
      <c r="EU126" s="18"/>
      <c r="EV126" s="18"/>
      <c r="EW126" s="18"/>
      <c r="EX126" s="18"/>
      <c r="EY126" s="18"/>
      <c r="EZ126" s="18"/>
      <c r="FA126" s="18"/>
      <c r="FB126" s="18"/>
      <c r="FC126" s="18"/>
      <c r="FD126" s="18"/>
      <c r="FE126" s="18"/>
      <c r="FF126" s="18"/>
      <c r="FG126" s="18"/>
      <c r="FH126" s="18"/>
      <c r="FI126" s="18"/>
      <c r="FJ126" s="18"/>
      <c r="FK126" s="18"/>
      <c r="FL126" s="18"/>
      <c r="FM126" s="18"/>
      <c r="FN126" s="18"/>
      <c r="FO126" s="18"/>
      <c r="FP126" s="18"/>
      <c r="FQ126" s="18"/>
      <c r="FR126" s="18"/>
      <c r="FS126" s="18"/>
      <c r="FT126" s="18"/>
      <c r="FU126" s="18"/>
      <c r="FV126" s="18"/>
      <c r="FW126" s="18"/>
      <c r="FX126" s="18"/>
      <c r="FY126" s="18"/>
      <c r="FZ126" s="18"/>
      <c r="GA126" s="18"/>
      <c r="GB126" s="18"/>
      <c r="GC126" s="18"/>
      <c r="GD126" s="18"/>
      <c r="GE126" s="18"/>
      <c r="GF126" s="18"/>
      <c r="GG126" s="18"/>
      <c r="GH126" s="18"/>
      <c r="GI126" s="18"/>
      <c r="GJ126" s="18"/>
      <c r="GK126" s="18"/>
      <c r="GL126" s="18"/>
      <c r="GM126" s="18"/>
      <c r="GN126" s="18"/>
      <c r="GO126" s="18"/>
      <c r="GP126" s="18"/>
      <c r="GQ126" s="18"/>
      <c r="GR126" s="18"/>
      <c r="GS126" s="18"/>
      <c r="GT126" s="18"/>
      <c r="GU126" s="18"/>
      <c r="GV126" s="18"/>
      <c r="GW126" s="18"/>
      <c r="GX126" s="18"/>
      <c r="GY126" s="18"/>
      <c r="GZ126" s="18"/>
      <c r="HA126" s="18"/>
    </row>
    <row r="127" spans="1:209">
      <c r="A127" s="18" t="s">
        <v>11510</v>
      </c>
      <c r="B127" s="18" t="s">
        <v>11510</v>
      </c>
      <c r="C127" s="18" t="s">
        <v>11510</v>
      </c>
      <c r="D127" s="18" t="s">
        <v>11511</v>
      </c>
      <c r="E127" s="18" t="s">
        <v>11512</v>
      </c>
      <c r="F127" s="18" t="s">
        <v>11513</v>
      </c>
      <c r="G127" s="18" t="s">
        <v>11514</v>
      </c>
      <c r="H127" s="18" t="s">
        <v>11511</v>
      </c>
      <c r="I127" s="18" t="s">
        <v>11515</v>
      </c>
      <c r="J127" s="18" t="s">
        <v>11516</v>
      </c>
      <c r="K127" s="18" t="s">
        <v>11517</v>
      </c>
      <c r="L127" s="18" t="s">
        <v>11512</v>
      </c>
      <c r="M127" s="18" t="s">
        <v>11518</v>
      </c>
      <c r="N127" s="18" t="s">
        <v>11519</v>
      </c>
      <c r="O127" s="18" t="s">
        <v>11520</v>
      </c>
      <c r="P127" s="18" t="s">
        <v>11521</v>
      </c>
      <c r="Q127" s="18" t="s">
        <v>11522</v>
      </c>
      <c r="R127" s="18" t="s">
        <v>11523</v>
      </c>
      <c r="S127" s="18" t="s">
        <v>11524</v>
      </c>
      <c r="T127" s="18" t="s">
        <v>11525</v>
      </c>
      <c r="U127" s="18" t="s">
        <v>11526</v>
      </c>
      <c r="V127" s="18" t="s">
        <v>11527</v>
      </c>
      <c r="W127" s="18" t="s">
        <v>11528</v>
      </c>
      <c r="X127" s="39" t="s">
        <v>11529</v>
      </c>
      <c r="Y127" s="18" t="s">
        <v>11530</v>
      </c>
      <c r="Z127" s="18" t="s">
        <v>11531</v>
      </c>
      <c r="AA127" s="18" t="s">
        <v>11532</v>
      </c>
      <c r="AB127" s="18" t="s">
        <v>11533</v>
      </c>
      <c r="AC127" s="18" t="s">
        <v>11534</v>
      </c>
      <c r="AD127" s="18" t="s">
        <v>11535</v>
      </c>
      <c r="AE127" s="18" t="s">
        <v>11536</v>
      </c>
      <c r="AF127" s="18" t="s">
        <v>11537</v>
      </c>
      <c r="AG127" s="18" t="s">
        <v>11538</v>
      </c>
      <c r="AH127" s="18" t="s">
        <v>11539</v>
      </c>
      <c r="AI127" s="18" t="s">
        <v>11540</v>
      </c>
      <c r="AJ127" s="18" t="s">
        <v>11541</v>
      </c>
      <c r="AK127" s="18" t="s">
        <v>11541</v>
      </c>
      <c r="AL127" s="18" t="s">
        <v>11542</v>
      </c>
      <c r="AM127" s="18" t="s">
        <v>11543</v>
      </c>
      <c r="AN127" s="18" t="s">
        <v>11544</v>
      </c>
      <c r="AO127" s="18" t="s">
        <v>11545</v>
      </c>
      <c r="AP127" s="18" t="s">
        <v>11546</v>
      </c>
      <c r="AQ127" s="18" t="s">
        <v>11547</v>
      </c>
      <c r="AR127" s="18" t="s">
        <v>11521</v>
      </c>
      <c r="AS127" s="18" t="s">
        <v>11548</v>
      </c>
      <c r="AT127" s="18" t="s">
        <v>11549</v>
      </c>
      <c r="AU127" s="18" t="s">
        <v>11550</v>
      </c>
      <c r="AV127" s="18" t="s">
        <v>11551</v>
      </c>
      <c r="AW127" s="18" t="s">
        <v>11552</v>
      </c>
      <c r="AX127" s="18" t="s">
        <v>11553</v>
      </c>
      <c r="AY127" s="18" t="s">
        <v>11554</v>
      </c>
      <c r="AZ127" s="18" t="s">
        <v>11555</v>
      </c>
      <c r="BA127" s="18" t="s">
        <v>11556</v>
      </c>
      <c r="BB127" s="18" t="s">
        <v>11557</v>
      </c>
      <c r="BC127" s="18" t="s">
        <v>11558</v>
      </c>
      <c r="BD127" s="18" t="s">
        <v>11559</v>
      </c>
      <c r="BE127" s="18" t="s">
        <v>11560</v>
      </c>
      <c r="BF127" s="18" t="s">
        <v>11560</v>
      </c>
      <c r="BG127" s="18" t="s">
        <v>11561</v>
      </c>
      <c r="BH127" s="18" t="s">
        <v>11562</v>
      </c>
      <c r="BI127" s="18" t="s">
        <v>11548</v>
      </c>
      <c r="BJ127" s="18" t="s">
        <v>11541</v>
      </c>
      <c r="BK127" s="18" t="s">
        <v>11548</v>
      </c>
      <c r="BL127" s="18" t="s">
        <v>11563</v>
      </c>
      <c r="BM127" s="18" t="s">
        <v>11564</v>
      </c>
      <c r="BN127" s="18" t="s">
        <v>11565</v>
      </c>
      <c r="BO127" s="18" t="s">
        <v>11521</v>
      </c>
      <c r="BP127" s="18" t="s">
        <v>11510</v>
      </c>
      <c r="BQ127" s="18" t="s">
        <v>11566</v>
      </c>
      <c r="BR127" s="18" t="s">
        <v>11567</v>
      </c>
      <c r="BS127" s="18" t="s">
        <v>11568</v>
      </c>
      <c r="BT127" s="18" t="s">
        <v>11569</v>
      </c>
      <c r="BU127" s="18" t="s">
        <v>11545</v>
      </c>
      <c r="BV127" s="18" t="s">
        <v>11570</v>
      </c>
      <c r="BW127" s="18" t="s">
        <v>11571</v>
      </c>
      <c r="BX127" s="18" t="s">
        <v>11572</v>
      </c>
      <c r="BY127" s="18" t="s">
        <v>11573</v>
      </c>
      <c r="BZ127" s="18" t="s">
        <v>11574</v>
      </c>
      <c r="CA127" s="18"/>
      <c r="CB127" s="18"/>
      <c r="CC127" s="18"/>
      <c r="CD127" s="18"/>
      <c r="CE127" s="18"/>
      <c r="CF127" s="18"/>
      <c r="CG127" s="18"/>
      <c r="CH127" s="18"/>
      <c r="CI127" s="18"/>
      <c r="CJ127" s="18"/>
      <c r="CK127" s="18"/>
      <c r="CL127" s="18"/>
      <c r="CM127" s="18"/>
      <c r="CN127" s="18"/>
      <c r="CO127" s="18"/>
      <c r="CP127" s="18"/>
      <c r="CQ127" s="18"/>
      <c r="CR127" s="18"/>
      <c r="CS127" s="18"/>
      <c r="CT127" s="18"/>
      <c r="CU127" s="18"/>
      <c r="CV127" s="18"/>
      <c r="CW127" s="18"/>
      <c r="CX127" s="18"/>
      <c r="CY127" s="18"/>
      <c r="CZ127" s="18"/>
      <c r="DA127" s="18"/>
      <c r="DB127" s="18"/>
      <c r="DC127" s="18"/>
      <c r="DD127" s="18"/>
      <c r="DE127" s="18"/>
      <c r="DF127" s="18"/>
      <c r="DG127" s="18"/>
      <c r="DH127" s="18"/>
      <c r="DI127" s="18"/>
      <c r="DJ127" s="18"/>
      <c r="DK127" s="18"/>
      <c r="DL127" s="18"/>
      <c r="DM127" s="18"/>
      <c r="DN127" s="18"/>
      <c r="DO127" s="18"/>
      <c r="DP127" s="18"/>
      <c r="DQ127" s="18"/>
      <c r="DR127" s="18"/>
      <c r="DS127" s="18"/>
      <c r="DT127" s="18"/>
      <c r="DU127" s="18"/>
      <c r="DV127" s="18"/>
      <c r="DW127" s="18"/>
      <c r="DX127" s="18"/>
      <c r="DY127" s="18"/>
      <c r="DZ127" s="18"/>
      <c r="EA127" s="18"/>
      <c r="EB127" s="18"/>
      <c r="EC127" s="18"/>
      <c r="ED127" s="18"/>
      <c r="EE127" s="18"/>
      <c r="EF127" s="18"/>
      <c r="EG127" s="18"/>
      <c r="EH127" s="18"/>
      <c r="EI127" s="18"/>
      <c r="EJ127" s="18"/>
      <c r="EK127" s="18"/>
      <c r="EL127" s="18"/>
      <c r="EM127" s="18"/>
      <c r="EN127" s="18"/>
      <c r="EO127" s="18"/>
      <c r="EP127" s="18"/>
      <c r="EQ127" s="18"/>
      <c r="ER127" s="18"/>
      <c r="ES127" s="18"/>
      <c r="ET127" s="18"/>
      <c r="EU127" s="18"/>
      <c r="EV127" s="18"/>
      <c r="EW127" s="18"/>
      <c r="EX127" s="18"/>
      <c r="EY127" s="18"/>
      <c r="EZ127" s="18"/>
      <c r="FA127" s="18"/>
      <c r="FB127" s="18"/>
      <c r="FC127" s="18"/>
      <c r="FD127" s="18"/>
      <c r="FE127" s="18"/>
      <c r="FF127" s="18"/>
      <c r="FG127" s="18"/>
      <c r="FH127" s="18"/>
      <c r="FI127" s="18"/>
      <c r="FJ127" s="18"/>
      <c r="FK127" s="18"/>
      <c r="FL127" s="18"/>
      <c r="FM127" s="18"/>
      <c r="FN127" s="18"/>
      <c r="FO127" s="18"/>
      <c r="FP127" s="18"/>
      <c r="FQ127" s="18"/>
      <c r="FR127" s="18"/>
      <c r="FS127" s="18"/>
      <c r="FT127" s="18"/>
      <c r="FU127" s="18"/>
      <c r="FV127" s="18"/>
      <c r="FW127" s="18"/>
      <c r="FX127" s="18"/>
      <c r="FY127" s="18"/>
      <c r="FZ127" s="18"/>
      <c r="GA127" s="18"/>
      <c r="GB127" s="18"/>
      <c r="GC127" s="18"/>
      <c r="GD127" s="18"/>
      <c r="GE127" s="18"/>
      <c r="GF127" s="18"/>
      <c r="GG127" s="18"/>
      <c r="GH127" s="18"/>
      <c r="GI127" s="18"/>
      <c r="GJ127" s="18"/>
      <c r="GK127" s="18"/>
      <c r="GL127" s="18"/>
      <c r="GM127" s="18"/>
      <c r="GN127" s="18"/>
      <c r="GO127" s="18"/>
      <c r="GP127" s="18"/>
      <c r="GQ127" s="18"/>
      <c r="GR127" s="18"/>
      <c r="GS127" s="18"/>
      <c r="GT127" s="18"/>
      <c r="GU127" s="18"/>
      <c r="GV127" s="18"/>
      <c r="GW127" s="18"/>
      <c r="GX127" s="18"/>
      <c r="GY127" s="18"/>
      <c r="GZ127" s="18"/>
      <c r="HA127" s="18"/>
    </row>
    <row r="128" spans="1:209">
      <c r="A128" s="18" t="s">
        <v>11575</v>
      </c>
      <c r="B128" s="18" t="s">
        <v>11575</v>
      </c>
      <c r="C128" s="18" t="s">
        <v>11575</v>
      </c>
      <c r="D128" s="18" t="s">
        <v>11576</v>
      </c>
      <c r="E128" s="18" t="s">
        <v>11577</v>
      </c>
      <c r="F128" s="18" t="s">
        <v>11578</v>
      </c>
      <c r="G128" s="18" t="s">
        <v>11579</v>
      </c>
      <c r="H128" s="18" t="s">
        <v>11576</v>
      </c>
      <c r="I128" s="18" t="s">
        <v>11580</v>
      </c>
      <c r="J128" s="18" t="s">
        <v>11581</v>
      </c>
      <c r="K128" s="18" t="s">
        <v>11582</v>
      </c>
      <c r="L128" s="18" t="s">
        <v>11577</v>
      </c>
      <c r="M128" s="18" t="s">
        <v>11583</v>
      </c>
      <c r="N128" s="18" t="s">
        <v>11584</v>
      </c>
      <c r="O128" s="18" t="s">
        <v>11585</v>
      </c>
      <c r="P128" s="18" t="s">
        <v>4263</v>
      </c>
      <c r="Q128" s="18" t="s">
        <v>11586</v>
      </c>
      <c r="R128" s="18" t="s">
        <v>11587</v>
      </c>
      <c r="S128" s="18" t="s">
        <v>4266</v>
      </c>
      <c r="T128" s="18" t="s">
        <v>11588</v>
      </c>
      <c r="U128" s="18" t="s">
        <v>11589</v>
      </c>
      <c r="V128" s="18" t="s">
        <v>11590</v>
      </c>
      <c r="W128" s="18" t="s">
        <v>4270</v>
      </c>
      <c r="X128" s="39" t="s">
        <v>4271</v>
      </c>
      <c r="Y128" s="18" t="s">
        <v>4272</v>
      </c>
      <c r="Z128" s="18" t="s">
        <v>11591</v>
      </c>
      <c r="AA128" s="18" t="s">
        <v>11587</v>
      </c>
      <c r="AB128" s="18" t="s">
        <v>11592</v>
      </c>
      <c r="AC128" s="18" t="s">
        <v>11593</v>
      </c>
      <c r="AD128" s="18" t="s">
        <v>11594</v>
      </c>
      <c r="AE128" s="18" t="s">
        <v>11595</v>
      </c>
      <c r="AF128" s="18" t="s">
        <v>11596</v>
      </c>
      <c r="AG128" s="18" t="s">
        <v>11597</v>
      </c>
      <c r="AH128" s="18" t="s">
        <v>11598</v>
      </c>
      <c r="AI128" s="18" t="s">
        <v>11599</v>
      </c>
      <c r="AJ128" s="18" t="s">
        <v>11600</v>
      </c>
      <c r="AK128" s="18" t="s">
        <v>11600</v>
      </c>
      <c r="AL128" s="18" t="s">
        <v>4283</v>
      </c>
      <c r="AM128" s="18" t="s">
        <v>11601</v>
      </c>
      <c r="AN128" s="18" t="s">
        <v>11602</v>
      </c>
      <c r="AO128" s="18" t="s">
        <v>11603</v>
      </c>
      <c r="AP128" s="18" t="s">
        <v>11604</v>
      </c>
      <c r="AQ128" s="18" t="s">
        <v>11605</v>
      </c>
      <c r="AR128" s="18" t="s">
        <v>11606</v>
      </c>
      <c r="AS128" s="18" t="s">
        <v>11607</v>
      </c>
      <c r="AT128" s="18" t="s">
        <v>4290</v>
      </c>
      <c r="AU128" s="18" t="s">
        <v>11608</v>
      </c>
      <c r="AV128" s="18" t="s">
        <v>11609</v>
      </c>
      <c r="AW128" s="18" t="s">
        <v>11610</v>
      </c>
      <c r="AX128" s="18" t="s">
        <v>11611</v>
      </c>
      <c r="AY128" s="18" t="s">
        <v>11612</v>
      </c>
      <c r="AZ128" s="18" t="s">
        <v>11613</v>
      </c>
      <c r="BA128" s="18" t="s">
        <v>11614</v>
      </c>
      <c r="BB128" s="18" t="s">
        <v>11615</v>
      </c>
      <c r="BC128" s="18" t="s">
        <v>11616</v>
      </c>
      <c r="BD128" s="18" t="s">
        <v>11617</v>
      </c>
      <c r="BE128" s="18" t="s">
        <v>11618</v>
      </c>
      <c r="BF128" s="18" t="s">
        <v>11619</v>
      </c>
      <c r="BG128" s="18" t="s">
        <v>11620</v>
      </c>
      <c r="BH128" s="18" t="s">
        <v>11621</v>
      </c>
      <c r="BI128" s="18" t="s">
        <v>11607</v>
      </c>
      <c r="BJ128" s="18" t="s">
        <v>11600</v>
      </c>
      <c r="BK128" s="18" t="s">
        <v>11607</v>
      </c>
      <c r="BL128" s="18" t="s">
        <v>11622</v>
      </c>
      <c r="BM128" s="18" t="s">
        <v>11623</v>
      </c>
      <c r="BN128" s="18" t="s">
        <v>11624</v>
      </c>
      <c r="BO128" s="18" t="s">
        <v>11625</v>
      </c>
      <c r="BP128" s="18" t="s">
        <v>11575</v>
      </c>
      <c r="BQ128" s="18" t="s">
        <v>11626</v>
      </c>
      <c r="BR128" s="18" t="s">
        <v>11627</v>
      </c>
      <c r="BS128" s="18" t="s">
        <v>11628</v>
      </c>
      <c r="BT128" s="18" t="s">
        <v>11629</v>
      </c>
      <c r="BU128" s="18" t="s">
        <v>11630</v>
      </c>
      <c r="BV128" s="18" t="s">
        <v>11631</v>
      </c>
      <c r="BW128" s="18" t="s">
        <v>11632</v>
      </c>
      <c r="BX128" s="18" t="s">
        <v>11633</v>
      </c>
      <c r="BY128" s="18" t="s">
        <v>11634</v>
      </c>
      <c r="BZ128" s="18" t="s">
        <v>11635</v>
      </c>
      <c r="CA128" s="18"/>
      <c r="CB128" s="18"/>
      <c r="CC128" s="18"/>
      <c r="CD128" s="18"/>
      <c r="CE128" s="18"/>
      <c r="CF128" s="18"/>
      <c r="CG128" s="18"/>
      <c r="CH128" s="18"/>
      <c r="CI128" s="18"/>
      <c r="CJ128" s="18"/>
      <c r="CK128" s="18"/>
      <c r="CL128" s="18"/>
      <c r="CM128" s="18"/>
      <c r="CN128" s="18"/>
      <c r="CO128" s="18"/>
      <c r="CP128" s="18"/>
      <c r="CQ128" s="18"/>
      <c r="CR128" s="18"/>
      <c r="CS128" s="18"/>
      <c r="CT128" s="18"/>
      <c r="CU128" s="18"/>
      <c r="CV128" s="18"/>
      <c r="CW128" s="18"/>
      <c r="CX128" s="18"/>
      <c r="CY128" s="18"/>
      <c r="CZ128" s="18"/>
      <c r="DA128" s="18"/>
      <c r="DB128" s="18"/>
      <c r="DC128" s="18"/>
      <c r="DD128" s="18"/>
      <c r="DE128" s="18"/>
      <c r="DF128" s="18"/>
      <c r="DG128" s="18"/>
      <c r="DH128" s="18"/>
      <c r="DI128" s="18"/>
      <c r="DJ128" s="18"/>
      <c r="DK128" s="18"/>
      <c r="DL128" s="18"/>
      <c r="DM128" s="18"/>
      <c r="DN128" s="18"/>
      <c r="DO128" s="18"/>
      <c r="DP128" s="18"/>
      <c r="DQ128" s="18"/>
      <c r="DR128" s="18"/>
      <c r="DS128" s="18"/>
      <c r="DT128" s="18"/>
      <c r="DU128" s="18"/>
      <c r="DV128" s="18"/>
      <c r="DW128" s="18"/>
      <c r="DX128" s="18"/>
      <c r="DY128" s="18"/>
      <c r="DZ128" s="18"/>
      <c r="EA128" s="18"/>
      <c r="EB128" s="18"/>
      <c r="EC128" s="18"/>
      <c r="ED128" s="18"/>
      <c r="EE128" s="18"/>
      <c r="EF128" s="18"/>
      <c r="EG128" s="18"/>
      <c r="EH128" s="18"/>
      <c r="EI128" s="18"/>
      <c r="EJ128" s="18"/>
      <c r="EK128" s="18"/>
      <c r="EL128" s="18"/>
      <c r="EM128" s="18"/>
      <c r="EN128" s="18"/>
      <c r="EO128" s="18"/>
      <c r="EP128" s="18"/>
      <c r="EQ128" s="18"/>
      <c r="ER128" s="18"/>
      <c r="ES128" s="18"/>
      <c r="ET128" s="18"/>
      <c r="EU128" s="18"/>
      <c r="EV128" s="18"/>
      <c r="EW128" s="18"/>
      <c r="EX128" s="18"/>
      <c r="EY128" s="18"/>
      <c r="EZ128" s="18"/>
      <c r="FA128" s="18"/>
      <c r="FB128" s="18"/>
      <c r="FC128" s="18"/>
      <c r="FD128" s="18"/>
      <c r="FE128" s="18"/>
      <c r="FF128" s="18"/>
      <c r="FG128" s="18"/>
      <c r="FH128" s="18"/>
      <c r="FI128" s="18"/>
      <c r="FJ128" s="18"/>
      <c r="FK128" s="18"/>
      <c r="FL128" s="18"/>
      <c r="FM128" s="18"/>
      <c r="FN128" s="18"/>
      <c r="FO128" s="18"/>
      <c r="FP128" s="18"/>
      <c r="FQ128" s="18"/>
      <c r="FR128" s="18"/>
      <c r="FS128" s="18"/>
      <c r="FT128" s="18"/>
      <c r="FU128" s="18"/>
      <c r="FV128" s="18"/>
      <c r="FW128" s="18"/>
      <c r="FX128" s="18"/>
      <c r="FY128" s="18"/>
      <c r="FZ128" s="18"/>
      <c r="GA128" s="18"/>
      <c r="GB128" s="18"/>
      <c r="GC128" s="18"/>
      <c r="GD128" s="18"/>
      <c r="GE128" s="18"/>
      <c r="GF128" s="18"/>
      <c r="GG128" s="18"/>
      <c r="GH128" s="18"/>
      <c r="GI128" s="18"/>
      <c r="GJ128" s="18"/>
      <c r="GK128" s="18"/>
      <c r="GL128" s="18"/>
      <c r="GM128" s="18"/>
      <c r="GN128" s="18"/>
      <c r="GO128" s="18"/>
      <c r="GP128" s="18"/>
      <c r="GQ128" s="18"/>
      <c r="GR128" s="18"/>
      <c r="GS128" s="18"/>
      <c r="GT128" s="18"/>
      <c r="GU128" s="18"/>
      <c r="GV128" s="18"/>
      <c r="GW128" s="18"/>
      <c r="GX128" s="18"/>
      <c r="GY128" s="18"/>
      <c r="GZ128" s="18"/>
      <c r="HA128" s="18"/>
    </row>
    <row r="129" spans="1:209">
      <c r="A129" s="18" t="s">
        <v>11636</v>
      </c>
      <c r="B129" s="18" t="s">
        <v>11636</v>
      </c>
      <c r="C129" s="18" t="s">
        <v>11636</v>
      </c>
      <c r="D129" s="18" t="s">
        <v>11637</v>
      </c>
      <c r="E129" s="18" t="s">
        <v>11638</v>
      </c>
      <c r="F129" s="18" t="s">
        <v>11639</v>
      </c>
      <c r="G129" s="18" t="s">
        <v>11640</v>
      </c>
      <c r="H129" s="18" t="s">
        <v>11637</v>
      </c>
      <c r="I129" s="18" t="s">
        <v>11641</v>
      </c>
      <c r="J129" s="18" t="s">
        <v>11642</v>
      </c>
      <c r="K129" s="18" t="s">
        <v>11643</v>
      </c>
      <c r="L129" s="18" t="s">
        <v>11638</v>
      </c>
      <c r="M129" s="18" t="s">
        <v>11644</v>
      </c>
      <c r="N129" s="18" t="s">
        <v>11645</v>
      </c>
      <c r="O129" s="18" t="s">
        <v>11646</v>
      </c>
      <c r="P129" s="18" t="s">
        <v>11647</v>
      </c>
      <c r="Q129" s="18" t="s">
        <v>11648</v>
      </c>
      <c r="R129" s="18" t="s">
        <v>11649</v>
      </c>
      <c r="S129" s="18" t="s">
        <v>11650</v>
      </c>
      <c r="T129" s="18" t="s">
        <v>11651</v>
      </c>
      <c r="U129" s="18" t="s">
        <v>11652</v>
      </c>
      <c r="V129" s="18" t="s">
        <v>11653</v>
      </c>
      <c r="W129" s="18" t="s">
        <v>11654</v>
      </c>
      <c r="X129" s="39" t="s">
        <v>11655</v>
      </c>
      <c r="Y129" s="18" t="s">
        <v>4473</v>
      </c>
      <c r="Z129" s="18" t="s">
        <v>11656</v>
      </c>
      <c r="AA129" s="18" t="s">
        <v>11657</v>
      </c>
      <c r="AB129" s="18" t="s">
        <v>11658</v>
      </c>
      <c r="AC129" s="18" t="s">
        <v>11637</v>
      </c>
      <c r="AD129" s="18" t="s">
        <v>11659</v>
      </c>
      <c r="AE129" s="18" t="s">
        <v>11660</v>
      </c>
      <c r="AF129" s="18" t="s">
        <v>11661</v>
      </c>
      <c r="AG129" s="18" t="s">
        <v>11662</v>
      </c>
      <c r="AH129" s="18" t="s">
        <v>11663</v>
      </c>
      <c r="AI129" s="18" t="s">
        <v>11664</v>
      </c>
      <c r="AJ129" s="18" t="s">
        <v>11665</v>
      </c>
      <c r="AK129" s="18" t="s">
        <v>11665</v>
      </c>
      <c r="AL129" s="18" t="s">
        <v>11666</v>
      </c>
      <c r="AM129" s="18" t="s">
        <v>11667</v>
      </c>
      <c r="AN129" s="18" t="s">
        <v>11668</v>
      </c>
      <c r="AO129" s="18" t="s">
        <v>11669</v>
      </c>
      <c r="AP129" s="18" t="s">
        <v>11670</v>
      </c>
      <c r="AQ129" s="18" t="s">
        <v>11671</v>
      </c>
      <c r="AR129" s="18" t="s">
        <v>11672</v>
      </c>
      <c r="AS129" s="18" t="s">
        <v>11673</v>
      </c>
      <c r="AT129" s="18" t="s">
        <v>11674</v>
      </c>
      <c r="AU129" s="18" t="s">
        <v>11675</v>
      </c>
      <c r="AV129" s="18" t="s">
        <v>11676</v>
      </c>
      <c r="AW129" s="18" t="s">
        <v>11677</v>
      </c>
      <c r="AX129" s="18" t="s">
        <v>11678</v>
      </c>
      <c r="AY129" s="18" t="s">
        <v>11679</v>
      </c>
      <c r="AZ129" s="18" t="s">
        <v>11680</v>
      </c>
      <c r="BA129" s="18" t="s">
        <v>11681</v>
      </c>
      <c r="BB129" s="18" t="s">
        <v>11682</v>
      </c>
      <c r="BC129" s="18" t="s">
        <v>11683</v>
      </c>
      <c r="BD129" s="18" t="s">
        <v>11684</v>
      </c>
      <c r="BE129" s="18" t="s">
        <v>11685</v>
      </c>
      <c r="BF129" s="18" t="s">
        <v>11686</v>
      </c>
      <c r="BG129" s="18" t="s">
        <v>11687</v>
      </c>
      <c r="BH129" s="18" t="s">
        <v>11688</v>
      </c>
      <c r="BI129" s="18" t="s">
        <v>11673</v>
      </c>
      <c r="BJ129" s="18" t="s">
        <v>11665</v>
      </c>
      <c r="BK129" s="18" t="s">
        <v>11673</v>
      </c>
      <c r="BL129" s="18" t="s">
        <v>11689</v>
      </c>
      <c r="BM129" s="18" t="s">
        <v>11690</v>
      </c>
      <c r="BN129" s="18" t="s">
        <v>11691</v>
      </c>
      <c r="BO129" s="18" t="s">
        <v>11692</v>
      </c>
      <c r="BP129" s="18" t="s">
        <v>11636</v>
      </c>
      <c r="BQ129" s="18" t="s">
        <v>11693</v>
      </c>
      <c r="BR129" s="18" t="s">
        <v>11694</v>
      </c>
      <c r="BS129" s="18" t="s">
        <v>11695</v>
      </c>
      <c r="BT129" s="18" t="s">
        <v>11696</v>
      </c>
      <c r="BU129" s="18" t="s">
        <v>11697</v>
      </c>
      <c r="BV129" s="18" t="s">
        <v>11698</v>
      </c>
      <c r="BW129" s="18" t="s">
        <v>11699</v>
      </c>
      <c r="BX129" s="18" t="s">
        <v>11700</v>
      </c>
      <c r="BY129" s="18" t="s">
        <v>11701</v>
      </c>
      <c r="BZ129" s="18" t="s">
        <v>11702</v>
      </c>
      <c r="CA129" s="18"/>
      <c r="CB129" s="18"/>
      <c r="CC129" s="18"/>
      <c r="CD129" s="18"/>
      <c r="CE129" s="18"/>
      <c r="CF129" s="18"/>
      <c r="CG129" s="18"/>
      <c r="CH129" s="18"/>
      <c r="CI129" s="18"/>
      <c r="CJ129" s="18"/>
      <c r="CK129" s="18"/>
      <c r="CL129" s="18"/>
      <c r="CM129" s="18"/>
      <c r="CN129" s="18"/>
      <c r="CO129" s="18"/>
      <c r="CP129" s="18"/>
      <c r="CQ129" s="18"/>
      <c r="CR129" s="18"/>
      <c r="CS129" s="18"/>
      <c r="CT129" s="18"/>
      <c r="CU129" s="18"/>
      <c r="CV129" s="18"/>
      <c r="CW129" s="18"/>
      <c r="CX129" s="18"/>
      <c r="CY129" s="18"/>
      <c r="CZ129" s="18"/>
      <c r="DA129" s="18"/>
      <c r="DB129" s="18"/>
      <c r="DC129" s="18"/>
      <c r="DD129" s="18"/>
      <c r="DE129" s="18"/>
      <c r="DF129" s="18"/>
      <c r="DG129" s="18"/>
      <c r="DH129" s="18"/>
      <c r="DI129" s="18"/>
      <c r="DJ129" s="18"/>
      <c r="DK129" s="18"/>
      <c r="DL129" s="18"/>
      <c r="DM129" s="18"/>
      <c r="DN129" s="18"/>
      <c r="DO129" s="18"/>
      <c r="DP129" s="18"/>
      <c r="DQ129" s="18"/>
      <c r="DR129" s="18"/>
      <c r="DS129" s="18"/>
      <c r="DT129" s="18"/>
      <c r="DU129" s="18"/>
      <c r="DV129" s="18"/>
      <c r="DW129" s="18"/>
      <c r="DX129" s="18"/>
      <c r="DY129" s="18"/>
      <c r="DZ129" s="18"/>
      <c r="EA129" s="18"/>
      <c r="EB129" s="18"/>
      <c r="EC129" s="18"/>
      <c r="ED129" s="18"/>
      <c r="EE129" s="18"/>
      <c r="EF129" s="18"/>
      <c r="EG129" s="18"/>
      <c r="EH129" s="18"/>
      <c r="EI129" s="18"/>
      <c r="EJ129" s="18"/>
      <c r="EK129" s="18"/>
      <c r="EL129" s="18"/>
      <c r="EM129" s="18"/>
      <c r="EN129" s="18"/>
      <c r="EO129" s="18"/>
      <c r="EP129" s="18"/>
      <c r="EQ129" s="18"/>
      <c r="ER129" s="18"/>
      <c r="ES129" s="18"/>
      <c r="ET129" s="18"/>
      <c r="EU129" s="18"/>
      <c r="EV129" s="18"/>
      <c r="EW129" s="18"/>
      <c r="EX129" s="18"/>
      <c r="EY129" s="18"/>
      <c r="EZ129" s="18"/>
      <c r="FA129" s="18"/>
      <c r="FB129" s="18"/>
      <c r="FC129" s="18"/>
      <c r="FD129" s="18"/>
      <c r="FE129" s="18"/>
      <c r="FF129" s="18"/>
      <c r="FG129" s="18"/>
      <c r="FH129" s="18"/>
      <c r="FI129" s="18"/>
      <c r="FJ129" s="18"/>
      <c r="FK129" s="18"/>
      <c r="FL129" s="18"/>
      <c r="FM129" s="18"/>
      <c r="FN129" s="18"/>
      <c r="FO129" s="18"/>
      <c r="FP129" s="18"/>
      <c r="FQ129" s="18"/>
      <c r="FR129" s="18"/>
      <c r="FS129" s="18"/>
      <c r="FT129" s="18"/>
      <c r="FU129" s="18"/>
      <c r="FV129" s="18"/>
      <c r="FW129" s="18"/>
      <c r="FX129" s="18"/>
      <c r="FY129" s="18"/>
      <c r="FZ129" s="18"/>
      <c r="GA129" s="18"/>
      <c r="GB129" s="18"/>
      <c r="GC129" s="18"/>
      <c r="GD129" s="18"/>
      <c r="GE129" s="18"/>
      <c r="GF129" s="18"/>
      <c r="GG129" s="18"/>
      <c r="GH129" s="18"/>
      <c r="GI129" s="18"/>
      <c r="GJ129" s="18"/>
      <c r="GK129" s="18"/>
      <c r="GL129" s="18"/>
      <c r="GM129" s="18"/>
      <c r="GN129" s="18"/>
      <c r="GO129" s="18"/>
      <c r="GP129" s="18"/>
      <c r="GQ129" s="18"/>
      <c r="GR129" s="18"/>
      <c r="GS129" s="18"/>
      <c r="GT129" s="18"/>
      <c r="GU129" s="18"/>
      <c r="GV129" s="18"/>
      <c r="GW129" s="18"/>
      <c r="GX129" s="18"/>
      <c r="GY129" s="18"/>
      <c r="GZ129" s="18"/>
      <c r="HA129" s="18"/>
    </row>
    <row r="130" spans="1:209">
      <c r="A130" s="18" t="s">
        <v>11703</v>
      </c>
      <c r="B130" s="18" t="s">
        <v>11703</v>
      </c>
      <c r="C130" s="18" t="s">
        <v>11703</v>
      </c>
      <c r="D130" s="18" t="s">
        <v>11704</v>
      </c>
      <c r="E130" s="18" t="s">
        <v>11705</v>
      </c>
      <c r="F130" s="18" t="s">
        <v>11706</v>
      </c>
      <c r="G130" s="18" t="s">
        <v>11707</v>
      </c>
      <c r="H130" s="18" t="s">
        <v>11704</v>
      </c>
      <c r="I130" s="18" t="s">
        <v>11708</v>
      </c>
      <c r="J130" s="18" t="s">
        <v>11709</v>
      </c>
      <c r="K130" s="18" t="s">
        <v>11710</v>
      </c>
      <c r="L130" s="18" t="s">
        <v>11705</v>
      </c>
      <c r="M130" s="18" t="s">
        <v>11711</v>
      </c>
      <c r="N130" s="18" t="s">
        <v>11712</v>
      </c>
      <c r="O130" s="18" t="s">
        <v>11713</v>
      </c>
      <c r="P130" s="18" t="s">
        <v>11714</v>
      </c>
      <c r="Q130" s="18" t="s">
        <v>11715</v>
      </c>
      <c r="R130" s="18" t="s">
        <v>11716</v>
      </c>
      <c r="S130" s="18" t="s">
        <v>11717</v>
      </c>
      <c r="T130" s="18" t="s">
        <v>11718</v>
      </c>
      <c r="U130" s="18" t="s">
        <v>11719</v>
      </c>
      <c r="V130" s="18" t="s">
        <v>11720</v>
      </c>
      <c r="W130" s="18" t="s">
        <v>11721</v>
      </c>
      <c r="X130" s="39" t="s">
        <v>11722</v>
      </c>
      <c r="Y130" s="18" t="s">
        <v>11723</v>
      </c>
      <c r="Z130" s="18" t="s">
        <v>11724</v>
      </c>
      <c r="AA130" s="18" t="s">
        <v>11725</v>
      </c>
      <c r="AB130" s="18" t="s">
        <v>11726</v>
      </c>
      <c r="AC130" s="18" t="s">
        <v>11727</v>
      </c>
      <c r="AD130" s="18" t="s">
        <v>11728</v>
      </c>
      <c r="AE130" s="18" t="s">
        <v>11729</v>
      </c>
      <c r="AF130" s="18" t="s">
        <v>11730</v>
      </c>
      <c r="AG130" s="18" t="s">
        <v>11731</v>
      </c>
      <c r="AH130" s="18" t="s">
        <v>11732</v>
      </c>
      <c r="AI130" s="18" t="s">
        <v>11733</v>
      </c>
      <c r="AJ130" s="18" t="s">
        <v>11734</v>
      </c>
      <c r="AK130" s="18" t="s">
        <v>11734</v>
      </c>
      <c r="AL130" s="18" t="s">
        <v>11735</v>
      </c>
      <c r="AM130" s="18" t="s">
        <v>11736</v>
      </c>
      <c r="AN130" s="18" t="s">
        <v>11737</v>
      </c>
      <c r="AO130" s="18" t="s">
        <v>11738</v>
      </c>
      <c r="AP130" s="18" t="s">
        <v>11739</v>
      </c>
      <c r="AQ130" s="18" t="s">
        <v>11740</v>
      </c>
      <c r="AR130" s="18" t="s">
        <v>11741</v>
      </c>
      <c r="AS130" s="18" t="s">
        <v>11742</v>
      </c>
      <c r="AT130" s="18" t="s">
        <v>11743</v>
      </c>
      <c r="AU130" s="18" t="s">
        <v>11744</v>
      </c>
      <c r="AV130" s="18" t="s">
        <v>11745</v>
      </c>
      <c r="AW130" s="18" t="s">
        <v>11746</v>
      </c>
      <c r="AX130" s="18" t="s">
        <v>11747</v>
      </c>
      <c r="AY130" s="18" t="s">
        <v>11748</v>
      </c>
      <c r="AZ130" s="18" t="s">
        <v>11749</v>
      </c>
      <c r="BA130" s="18" t="s">
        <v>11750</v>
      </c>
      <c r="BB130" s="18" t="s">
        <v>11751</v>
      </c>
      <c r="BC130" s="18" t="s">
        <v>11752</v>
      </c>
      <c r="BD130" s="18" t="s">
        <v>11753</v>
      </c>
      <c r="BE130" s="18" t="s">
        <v>11754</v>
      </c>
      <c r="BF130" s="18" t="s">
        <v>11754</v>
      </c>
      <c r="BG130" s="18" t="s">
        <v>11755</v>
      </c>
      <c r="BH130" s="18" t="s">
        <v>11756</v>
      </c>
      <c r="BI130" s="18" t="s">
        <v>11742</v>
      </c>
      <c r="BJ130" s="18" t="s">
        <v>11734</v>
      </c>
      <c r="BK130" s="18" t="s">
        <v>11742</v>
      </c>
      <c r="BL130" s="18" t="s">
        <v>11757</v>
      </c>
      <c r="BM130" s="18" t="s">
        <v>11758</v>
      </c>
      <c r="BN130" s="18" t="s">
        <v>11759</v>
      </c>
      <c r="BO130" s="18" t="s">
        <v>11760</v>
      </c>
      <c r="BP130" s="18" t="s">
        <v>11703</v>
      </c>
      <c r="BQ130" s="18" t="s">
        <v>11761</v>
      </c>
      <c r="BR130" s="18" t="s">
        <v>11762</v>
      </c>
      <c r="BS130" s="18" t="s">
        <v>11763</v>
      </c>
      <c r="BT130" s="18" t="s">
        <v>11764</v>
      </c>
      <c r="BU130" s="18" t="s">
        <v>11765</v>
      </c>
      <c r="BV130" s="18" t="s">
        <v>11766</v>
      </c>
      <c r="BW130" s="18" t="s">
        <v>11767</v>
      </c>
      <c r="BX130" s="18" t="s">
        <v>11768</v>
      </c>
      <c r="BY130" s="18" t="s">
        <v>11769</v>
      </c>
      <c r="BZ130" s="18" t="s">
        <v>11770</v>
      </c>
      <c r="CA130" s="18"/>
      <c r="CB130" s="18"/>
      <c r="CC130" s="18"/>
      <c r="CD130" s="18"/>
      <c r="CE130" s="18"/>
      <c r="CF130" s="18"/>
      <c r="CG130" s="18"/>
      <c r="CH130" s="18"/>
      <c r="CI130" s="18"/>
      <c r="CJ130" s="18"/>
      <c r="CK130" s="18"/>
      <c r="CL130" s="18"/>
      <c r="CM130" s="18"/>
      <c r="CN130" s="18"/>
      <c r="CO130" s="18"/>
      <c r="CP130" s="18"/>
      <c r="CQ130" s="18"/>
      <c r="CR130" s="18"/>
      <c r="CS130" s="18"/>
      <c r="CT130" s="18"/>
      <c r="CU130" s="18"/>
      <c r="CV130" s="18"/>
      <c r="CW130" s="18"/>
      <c r="CX130" s="18"/>
      <c r="CY130" s="18"/>
      <c r="CZ130" s="18"/>
      <c r="DA130" s="18"/>
      <c r="DB130" s="18"/>
      <c r="DC130" s="18"/>
      <c r="DD130" s="18"/>
      <c r="DE130" s="18"/>
      <c r="DF130" s="18"/>
      <c r="DG130" s="18"/>
      <c r="DH130" s="18"/>
      <c r="DI130" s="18"/>
      <c r="DJ130" s="18"/>
      <c r="DK130" s="18"/>
      <c r="DL130" s="18"/>
      <c r="DM130" s="18"/>
      <c r="DN130" s="18"/>
      <c r="DO130" s="18"/>
      <c r="DP130" s="18"/>
      <c r="DQ130" s="18"/>
      <c r="DR130" s="18"/>
      <c r="DS130" s="18"/>
      <c r="DT130" s="18"/>
      <c r="DU130" s="18"/>
      <c r="DV130" s="18"/>
      <c r="DW130" s="18"/>
      <c r="DX130" s="18"/>
      <c r="DY130" s="18"/>
      <c r="DZ130" s="18"/>
      <c r="EA130" s="18"/>
      <c r="EB130" s="18"/>
      <c r="EC130" s="18"/>
      <c r="ED130" s="18"/>
      <c r="EE130" s="18"/>
      <c r="EF130" s="18"/>
      <c r="EG130" s="18"/>
      <c r="EH130" s="18"/>
      <c r="EI130" s="18"/>
      <c r="EJ130" s="18"/>
      <c r="EK130" s="18"/>
      <c r="EL130" s="18"/>
      <c r="EM130" s="18"/>
      <c r="EN130" s="18"/>
      <c r="EO130" s="18"/>
      <c r="EP130" s="18"/>
      <c r="EQ130" s="18"/>
      <c r="ER130" s="18"/>
      <c r="ES130" s="18"/>
      <c r="ET130" s="18"/>
      <c r="EU130" s="18"/>
      <c r="EV130" s="18"/>
      <c r="EW130" s="18"/>
      <c r="EX130" s="18"/>
      <c r="EY130" s="18"/>
      <c r="EZ130" s="18"/>
      <c r="FA130" s="18"/>
      <c r="FB130" s="18"/>
      <c r="FC130" s="18"/>
      <c r="FD130" s="18"/>
      <c r="FE130" s="18"/>
      <c r="FF130" s="18"/>
      <c r="FG130" s="18"/>
      <c r="FH130" s="18"/>
      <c r="FI130" s="18"/>
      <c r="FJ130" s="18"/>
      <c r="FK130" s="18"/>
      <c r="FL130" s="18"/>
      <c r="FM130" s="18"/>
      <c r="FN130" s="18"/>
      <c r="FO130" s="18"/>
      <c r="FP130" s="18"/>
      <c r="FQ130" s="18"/>
      <c r="FR130" s="18"/>
      <c r="FS130" s="18"/>
      <c r="FT130" s="18"/>
      <c r="FU130" s="18"/>
      <c r="FV130" s="18"/>
      <c r="FW130" s="18"/>
      <c r="FX130" s="18"/>
      <c r="FY130" s="18"/>
      <c r="FZ130" s="18"/>
      <c r="GA130" s="18"/>
      <c r="GB130" s="18"/>
      <c r="GC130" s="18"/>
      <c r="GD130" s="18"/>
      <c r="GE130" s="18"/>
      <c r="GF130" s="18"/>
      <c r="GG130" s="18"/>
      <c r="GH130" s="18"/>
      <c r="GI130" s="18"/>
      <c r="GJ130" s="18"/>
      <c r="GK130" s="18"/>
      <c r="GL130" s="18"/>
      <c r="GM130" s="18"/>
      <c r="GN130" s="18"/>
      <c r="GO130" s="18"/>
      <c r="GP130" s="18"/>
      <c r="GQ130" s="18"/>
      <c r="GR130" s="18"/>
      <c r="GS130" s="18"/>
      <c r="GT130" s="18"/>
      <c r="GU130" s="18"/>
      <c r="GV130" s="18"/>
      <c r="GW130" s="18"/>
      <c r="GX130" s="18"/>
      <c r="GY130" s="18"/>
      <c r="GZ130" s="18"/>
      <c r="HA130" s="18"/>
    </row>
    <row r="131" spans="1:209">
      <c r="A131" s="18" t="s">
        <v>11771</v>
      </c>
      <c r="B131" s="18" t="s">
        <v>11771</v>
      </c>
      <c r="C131" s="18" t="s">
        <v>11771</v>
      </c>
      <c r="D131" s="18" t="s">
        <v>11772</v>
      </c>
      <c r="E131" s="18" t="s">
        <v>11773</v>
      </c>
      <c r="F131" s="18" t="s">
        <v>11774</v>
      </c>
      <c r="G131" s="18" t="s">
        <v>11775</v>
      </c>
      <c r="H131" s="18" t="s">
        <v>11772</v>
      </c>
      <c r="I131" s="18" t="s">
        <v>11776</v>
      </c>
      <c r="J131" s="18" t="s">
        <v>11777</v>
      </c>
      <c r="K131" s="18" t="s">
        <v>11778</v>
      </c>
      <c r="L131" s="18" t="s">
        <v>11773</v>
      </c>
      <c r="M131" s="18" t="s">
        <v>11779</v>
      </c>
      <c r="N131" s="18" t="s">
        <v>11780</v>
      </c>
      <c r="O131" s="18" t="s">
        <v>11781</v>
      </c>
      <c r="P131" s="18" t="s">
        <v>11782</v>
      </c>
      <c r="Q131" s="18" t="s">
        <v>11783</v>
      </c>
      <c r="R131" s="18" t="s">
        <v>11784</v>
      </c>
      <c r="S131" s="18" t="s">
        <v>11785</v>
      </c>
      <c r="T131" s="18" t="s">
        <v>11786</v>
      </c>
      <c r="U131" s="18" t="s">
        <v>11787</v>
      </c>
      <c r="V131" s="18" t="s">
        <v>11788</v>
      </c>
      <c r="W131" s="18" t="s">
        <v>11789</v>
      </c>
      <c r="X131" s="39" t="s">
        <v>11790</v>
      </c>
      <c r="Y131" s="18" t="s">
        <v>11791</v>
      </c>
      <c r="Z131" s="18" t="s">
        <v>11792</v>
      </c>
      <c r="AA131" s="18" t="s">
        <v>11784</v>
      </c>
      <c r="AB131" s="18" t="s">
        <v>11793</v>
      </c>
      <c r="AC131" s="18" t="s">
        <v>11794</v>
      </c>
      <c r="AD131" s="18" t="s">
        <v>11795</v>
      </c>
      <c r="AE131" s="18" t="s">
        <v>11796</v>
      </c>
      <c r="AF131" s="18" t="s">
        <v>11797</v>
      </c>
      <c r="AG131" s="18" t="s">
        <v>11798</v>
      </c>
      <c r="AH131" s="18" t="s">
        <v>11799</v>
      </c>
      <c r="AI131" s="18" t="s">
        <v>11800</v>
      </c>
      <c r="AJ131" s="18" t="s">
        <v>11801</v>
      </c>
      <c r="AK131" s="18" t="s">
        <v>11801</v>
      </c>
      <c r="AL131" s="18" t="s">
        <v>11802</v>
      </c>
      <c r="AM131" s="18" t="s">
        <v>11803</v>
      </c>
      <c r="AN131" s="18" t="s">
        <v>11804</v>
      </c>
      <c r="AO131" s="18" t="s">
        <v>11805</v>
      </c>
      <c r="AP131" s="18" t="s">
        <v>11796</v>
      </c>
      <c r="AQ131" s="18" t="s">
        <v>11806</v>
      </c>
      <c r="AR131" s="18" t="s">
        <v>11807</v>
      </c>
      <c r="AS131" s="18" t="s">
        <v>11808</v>
      </c>
      <c r="AT131" s="18" t="s">
        <v>11809</v>
      </c>
      <c r="AU131" s="18" t="s">
        <v>11810</v>
      </c>
      <c r="AV131" s="18" t="s">
        <v>11811</v>
      </c>
      <c r="AW131" s="18" t="s">
        <v>11812</v>
      </c>
      <c r="AX131" s="18" t="s">
        <v>11813</v>
      </c>
      <c r="AY131" s="18" t="s">
        <v>11814</v>
      </c>
      <c r="AZ131" s="18" t="s">
        <v>11815</v>
      </c>
      <c r="BA131" s="18" t="s">
        <v>11816</v>
      </c>
      <c r="BB131" s="18" t="s">
        <v>11817</v>
      </c>
      <c r="BC131" s="18" t="s">
        <v>11818</v>
      </c>
      <c r="BD131" s="18" t="s">
        <v>11819</v>
      </c>
      <c r="BE131" s="18" t="s">
        <v>11820</v>
      </c>
      <c r="BF131" s="18" t="s">
        <v>11821</v>
      </c>
      <c r="BG131" s="18" t="s">
        <v>11822</v>
      </c>
      <c r="BH131" s="18" t="s">
        <v>11823</v>
      </c>
      <c r="BI131" s="18" t="s">
        <v>11808</v>
      </c>
      <c r="BJ131" s="18" t="s">
        <v>11801</v>
      </c>
      <c r="BK131" s="18" t="s">
        <v>11808</v>
      </c>
      <c r="BL131" s="18" t="s">
        <v>11824</v>
      </c>
      <c r="BM131" s="18" t="s">
        <v>11825</v>
      </c>
      <c r="BN131" s="18" t="s">
        <v>11826</v>
      </c>
      <c r="BO131" s="18" t="s">
        <v>11807</v>
      </c>
      <c r="BP131" s="18" t="s">
        <v>11771</v>
      </c>
      <c r="BQ131" s="18" t="s">
        <v>11827</v>
      </c>
      <c r="BR131" s="18" t="s">
        <v>11811</v>
      </c>
      <c r="BS131" s="18" t="s">
        <v>11828</v>
      </c>
      <c r="BT131" s="18" t="s">
        <v>11829</v>
      </c>
      <c r="BU131" s="18" t="s">
        <v>11830</v>
      </c>
      <c r="BV131" s="18" t="s">
        <v>11831</v>
      </c>
      <c r="BW131" s="18" t="s">
        <v>11832</v>
      </c>
      <c r="BX131" s="18" t="s">
        <v>11833</v>
      </c>
      <c r="BY131" s="18" t="s">
        <v>11834</v>
      </c>
      <c r="BZ131" s="18" t="s">
        <v>11835</v>
      </c>
      <c r="CA131" s="18"/>
      <c r="CB131" s="18"/>
      <c r="CC131" s="18"/>
      <c r="CD131" s="18"/>
      <c r="CE131" s="18"/>
      <c r="CF131" s="18"/>
      <c r="CG131" s="18"/>
      <c r="CH131" s="18"/>
      <c r="CI131" s="18"/>
      <c r="CJ131" s="18"/>
      <c r="CK131" s="18"/>
      <c r="CL131" s="18"/>
      <c r="CM131" s="18"/>
      <c r="CN131" s="18"/>
      <c r="CO131" s="18"/>
      <c r="CP131" s="18"/>
      <c r="CQ131" s="18"/>
      <c r="CR131" s="18"/>
      <c r="CS131" s="18"/>
      <c r="CT131" s="18"/>
      <c r="CU131" s="18"/>
      <c r="CV131" s="18"/>
      <c r="CW131" s="18"/>
      <c r="CX131" s="18"/>
      <c r="CY131" s="18"/>
      <c r="CZ131" s="18"/>
      <c r="DA131" s="18"/>
      <c r="DB131" s="18"/>
      <c r="DC131" s="18"/>
      <c r="DD131" s="18"/>
      <c r="DE131" s="18"/>
      <c r="DF131" s="18"/>
      <c r="DG131" s="18"/>
      <c r="DH131" s="18"/>
      <c r="DI131" s="18"/>
      <c r="DJ131" s="18"/>
      <c r="DK131" s="18"/>
      <c r="DL131" s="18"/>
      <c r="DM131" s="18"/>
      <c r="DN131" s="18"/>
      <c r="DO131" s="18"/>
      <c r="DP131" s="18"/>
      <c r="DQ131" s="18"/>
      <c r="DR131" s="18"/>
      <c r="DS131" s="18"/>
      <c r="DT131" s="18"/>
      <c r="DU131" s="18"/>
      <c r="DV131" s="18"/>
      <c r="DW131" s="18"/>
      <c r="DX131" s="18"/>
      <c r="DY131" s="18"/>
      <c r="DZ131" s="18"/>
      <c r="EA131" s="18"/>
      <c r="EB131" s="18"/>
      <c r="EC131" s="18"/>
      <c r="ED131" s="18"/>
      <c r="EE131" s="18"/>
      <c r="EF131" s="18"/>
      <c r="EG131" s="18"/>
      <c r="EH131" s="18"/>
      <c r="EI131" s="18"/>
      <c r="EJ131" s="18"/>
      <c r="EK131" s="18"/>
      <c r="EL131" s="18"/>
      <c r="EM131" s="18"/>
      <c r="EN131" s="18"/>
      <c r="EO131" s="18"/>
      <c r="EP131" s="18"/>
      <c r="EQ131" s="18"/>
      <c r="ER131" s="18"/>
      <c r="ES131" s="18"/>
      <c r="ET131" s="18"/>
      <c r="EU131" s="18"/>
      <c r="EV131" s="18"/>
      <c r="EW131" s="18"/>
      <c r="EX131" s="18"/>
      <c r="EY131" s="18"/>
      <c r="EZ131" s="18"/>
      <c r="FA131" s="18"/>
      <c r="FB131" s="18"/>
      <c r="FC131" s="18"/>
      <c r="FD131" s="18"/>
      <c r="FE131" s="18"/>
      <c r="FF131" s="18"/>
      <c r="FG131" s="18"/>
      <c r="FH131" s="18"/>
      <c r="FI131" s="18"/>
      <c r="FJ131" s="18"/>
      <c r="FK131" s="18"/>
      <c r="FL131" s="18"/>
      <c r="FM131" s="18"/>
      <c r="FN131" s="18"/>
      <c r="FO131" s="18"/>
      <c r="FP131" s="18"/>
      <c r="FQ131" s="18"/>
      <c r="FR131" s="18"/>
      <c r="FS131" s="18"/>
      <c r="FT131" s="18"/>
      <c r="FU131" s="18"/>
      <c r="FV131" s="18"/>
      <c r="FW131" s="18"/>
      <c r="FX131" s="18"/>
      <c r="FY131" s="18"/>
      <c r="FZ131" s="18"/>
      <c r="GA131" s="18"/>
      <c r="GB131" s="18"/>
      <c r="GC131" s="18"/>
      <c r="GD131" s="18"/>
      <c r="GE131" s="18"/>
      <c r="GF131" s="18"/>
      <c r="GG131" s="18"/>
      <c r="GH131" s="18"/>
      <c r="GI131" s="18"/>
      <c r="GJ131" s="18"/>
      <c r="GK131" s="18"/>
      <c r="GL131" s="18"/>
      <c r="GM131" s="18"/>
      <c r="GN131" s="18"/>
      <c r="GO131" s="18"/>
      <c r="GP131" s="18"/>
      <c r="GQ131" s="18"/>
      <c r="GR131" s="18"/>
      <c r="GS131" s="18"/>
      <c r="GT131" s="18"/>
      <c r="GU131" s="18"/>
      <c r="GV131" s="18"/>
      <c r="GW131" s="18"/>
      <c r="GX131" s="18"/>
      <c r="GY131" s="18"/>
      <c r="GZ131" s="18"/>
      <c r="HA131" s="18"/>
    </row>
    <row r="132" spans="1:209">
      <c r="A132" s="18" t="s">
        <v>11836</v>
      </c>
      <c r="B132" s="18" t="s">
        <v>11836</v>
      </c>
      <c r="C132" s="18" t="s">
        <v>11836</v>
      </c>
      <c r="D132" s="18" t="s">
        <v>11837</v>
      </c>
      <c r="E132" s="18" t="s">
        <v>11838</v>
      </c>
      <c r="F132" s="18" t="s">
        <v>11839</v>
      </c>
      <c r="G132" s="18" t="s">
        <v>11840</v>
      </c>
      <c r="H132" s="18" t="s">
        <v>11837</v>
      </c>
      <c r="I132" s="18" t="s">
        <v>11841</v>
      </c>
      <c r="J132" s="18" t="s">
        <v>11842</v>
      </c>
      <c r="K132" s="18" t="s">
        <v>11843</v>
      </c>
      <c r="L132" s="18" t="s">
        <v>11838</v>
      </c>
      <c r="M132" s="18" t="s">
        <v>11844</v>
      </c>
      <c r="N132" s="18" t="s">
        <v>11845</v>
      </c>
      <c r="O132" s="18" t="s">
        <v>11846</v>
      </c>
      <c r="P132" s="18" t="s">
        <v>11847</v>
      </c>
      <c r="Q132" s="18" t="s">
        <v>11848</v>
      </c>
      <c r="R132" s="18" t="s">
        <v>11849</v>
      </c>
      <c r="S132" s="18" t="s">
        <v>11850</v>
      </c>
      <c r="T132" s="18" t="s">
        <v>11851</v>
      </c>
      <c r="U132" s="18" t="s">
        <v>11852</v>
      </c>
      <c r="V132" s="18" t="s">
        <v>11853</v>
      </c>
      <c r="W132" s="18" t="s">
        <v>11854</v>
      </c>
      <c r="X132" s="39" t="s">
        <v>11855</v>
      </c>
      <c r="Y132" s="18" t="s">
        <v>11856</v>
      </c>
      <c r="Z132" s="18" t="s">
        <v>11857</v>
      </c>
      <c r="AA132" s="18" t="s">
        <v>11858</v>
      </c>
      <c r="AB132" s="18" t="s">
        <v>11859</v>
      </c>
      <c r="AC132" s="18" t="s">
        <v>11860</v>
      </c>
      <c r="AD132" s="18" t="s">
        <v>11861</v>
      </c>
      <c r="AE132" s="18" t="s">
        <v>11862</v>
      </c>
      <c r="AF132" s="18" t="s">
        <v>11863</v>
      </c>
      <c r="AG132" s="18" t="s">
        <v>11864</v>
      </c>
      <c r="AH132" s="18" t="s">
        <v>11865</v>
      </c>
      <c r="AI132" s="18" t="s">
        <v>11866</v>
      </c>
      <c r="AJ132" s="18" t="s">
        <v>11843</v>
      </c>
      <c r="AK132" s="18" t="s">
        <v>11843</v>
      </c>
      <c r="AL132" s="18" t="s">
        <v>11867</v>
      </c>
      <c r="AM132" s="18" t="s">
        <v>11868</v>
      </c>
      <c r="AN132" s="18" t="s">
        <v>11869</v>
      </c>
      <c r="AO132" s="18" t="s">
        <v>11870</v>
      </c>
      <c r="AP132" s="18" t="s">
        <v>11871</v>
      </c>
      <c r="AQ132" s="18" t="s">
        <v>11872</v>
      </c>
      <c r="AR132" s="18" t="s">
        <v>11873</v>
      </c>
      <c r="AS132" s="18" t="s">
        <v>11874</v>
      </c>
      <c r="AT132" s="18" t="s">
        <v>11875</v>
      </c>
      <c r="AU132" s="18" t="s">
        <v>11876</v>
      </c>
      <c r="AV132" s="18" t="s">
        <v>11877</v>
      </c>
      <c r="AW132" s="18" t="s">
        <v>11878</v>
      </c>
      <c r="AX132" s="18" t="s">
        <v>11879</v>
      </c>
      <c r="AY132" s="18" t="s">
        <v>11880</v>
      </c>
      <c r="AZ132" s="18" t="s">
        <v>11881</v>
      </c>
      <c r="BA132" s="18" t="s">
        <v>11882</v>
      </c>
      <c r="BB132" s="18" t="s">
        <v>11883</v>
      </c>
      <c r="BC132" s="18" t="s">
        <v>11884</v>
      </c>
      <c r="BD132" s="18" t="s">
        <v>11885</v>
      </c>
      <c r="BE132" s="18" t="s">
        <v>11886</v>
      </c>
      <c r="BF132" s="18" t="s">
        <v>11887</v>
      </c>
      <c r="BG132" s="18" t="s">
        <v>11888</v>
      </c>
      <c r="BH132" s="18" t="s">
        <v>11889</v>
      </c>
      <c r="BI132" s="18" t="s">
        <v>11874</v>
      </c>
      <c r="BJ132" s="18" t="s">
        <v>11843</v>
      </c>
      <c r="BK132" s="18" t="s">
        <v>11874</v>
      </c>
      <c r="BL132" s="18" t="s">
        <v>11890</v>
      </c>
      <c r="BM132" s="18" t="s">
        <v>11891</v>
      </c>
      <c r="BN132" s="18" t="s">
        <v>11892</v>
      </c>
      <c r="BO132" s="18" t="s">
        <v>11893</v>
      </c>
      <c r="BP132" s="18" t="s">
        <v>11836</v>
      </c>
      <c r="BQ132" s="18" t="s">
        <v>11894</v>
      </c>
      <c r="BR132" s="18" t="s">
        <v>11895</v>
      </c>
      <c r="BS132" s="18" t="s">
        <v>4782</v>
      </c>
      <c r="BT132" s="18" t="s">
        <v>4783</v>
      </c>
      <c r="BU132" s="18" t="s">
        <v>11896</v>
      </c>
      <c r="BV132" s="18" t="s">
        <v>4785</v>
      </c>
      <c r="BW132" s="18" t="s">
        <v>11897</v>
      </c>
      <c r="BX132" s="18" t="s">
        <v>11898</v>
      </c>
      <c r="BY132" s="18" t="s">
        <v>11899</v>
      </c>
      <c r="BZ132" s="18" t="s">
        <v>11900</v>
      </c>
      <c r="CA132" s="18"/>
      <c r="CB132" s="18"/>
      <c r="CC132" s="18"/>
      <c r="CD132" s="18"/>
      <c r="CE132" s="18"/>
      <c r="CF132" s="18"/>
      <c r="CG132" s="18"/>
      <c r="CH132" s="18"/>
      <c r="CI132" s="18"/>
      <c r="CJ132" s="18"/>
      <c r="CK132" s="18"/>
      <c r="CL132" s="18"/>
      <c r="CM132" s="18"/>
      <c r="CN132" s="18"/>
      <c r="CO132" s="18"/>
      <c r="CP132" s="18"/>
      <c r="CQ132" s="18"/>
      <c r="CR132" s="18"/>
      <c r="CS132" s="18"/>
      <c r="CT132" s="18"/>
      <c r="CU132" s="18"/>
      <c r="CV132" s="18"/>
      <c r="CW132" s="18"/>
      <c r="CX132" s="18"/>
      <c r="CY132" s="18"/>
      <c r="CZ132" s="18"/>
      <c r="DA132" s="18"/>
      <c r="DB132" s="18"/>
      <c r="DC132" s="18"/>
      <c r="DD132" s="18"/>
      <c r="DE132" s="18"/>
      <c r="DF132" s="18"/>
      <c r="DG132" s="18"/>
      <c r="DH132" s="18"/>
      <c r="DI132" s="18"/>
      <c r="DJ132" s="18"/>
      <c r="DK132" s="18"/>
      <c r="DL132" s="18"/>
      <c r="DM132" s="18"/>
      <c r="DN132" s="18"/>
      <c r="DO132" s="18"/>
      <c r="DP132" s="18"/>
      <c r="DQ132" s="18"/>
      <c r="DR132" s="18"/>
      <c r="DS132" s="18"/>
      <c r="DT132" s="18"/>
      <c r="DU132" s="18"/>
      <c r="DV132" s="18"/>
      <c r="DW132" s="18"/>
      <c r="DX132" s="18"/>
      <c r="DY132" s="18"/>
      <c r="DZ132" s="18"/>
      <c r="EA132" s="18"/>
      <c r="EB132" s="18"/>
      <c r="EC132" s="18"/>
      <c r="ED132" s="18"/>
      <c r="EE132" s="18"/>
      <c r="EF132" s="18"/>
      <c r="EG132" s="18"/>
      <c r="EH132" s="18"/>
      <c r="EI132" s="18"/>
      <c r="EJ132" s="18"/>
      <c r="EK132" s="18"/>
      <c r="EL132" s="18"/>
      <c r="EM132" s="18"/>
      <c r="EN132" s="18"/>
      <c r="EO132" s="18"/>
      <c r="EP132" s="18"/>
      <c r="EQ132" s="18"/>
      <c r="ER132" s="18"/>
      <c r="ES132" s="18"/>
      <c r="ET132" s="18"/>
      <c r="EU132" s="18"/>
      <c r="EV132" s="18"/>
      <c r="EW132" s="18"/>
      <c r="EX132" s="18"/>
      <c r="EY132" s="18"/>
      <c r="EZ132" s="18"/>
      <c r="FA132" s="18"/>
      <c r="FB132" s="18"/>
      <c r="FC132" s="18"/>
      <c r="FD132" s="18"/>
      <c r="FE132" s="18"/>
      <c r="FF132" s="18"/>
      <c r="FG132" s="18"/>
      <c r="FH132" s="18"/>
      <c r="FI132" s="18"/>
      <c r="FJ132" s="18"/>
      <c r="FK132" s="18"/>
      <c r="FL132" s="18"/>
      <c r="FM132" s="18"/>
      <c r="FN132" s="18"/>
      <c r="FO132" s="18"/>
      <c r="FP132" s="18"/>
      <c r="FQ132" s="18"/>
      <c r="FR132" s="18"/>
      <c r="FS132" s="18"/>
      <c r="FT132" s="18"/>
      <c r="FU132" s="18"/>
      <c r="FV132" s="18"/>
      <c r="FW132" s="18"/>
      <c r="FX132" s="18"/>
      <c r="FY132" s="18"/>
      <c r="FZ132" s="18"/>
      <c r="GA132" s="18"/>
      <c r="GB132" s="18"/>
      <c r="GC132" s="18"/>
      <c r="GD132" s="18"/>
      <c r="GE132" s="18"/>
      <c r="GF132" s="18"/>
      <c r="GG132" s="18"/>
      <c r="GH132" s="18"/>
      <c r="GI132" s="18"/>
      <c r="GJ132" s="18"/>
      <c r="GK132" s="18"/>
      <c r="GL132" s="18"/>
      <c r="GM132" s="18"/>
      <c r="GN132" s="18"/>
      <c r="GO132" s="18"/>
      <c r="GP132" s="18"/>
      <c r="GQ132" s="18"/>
      <c r="GR132" s="18"/>
      <c r="GS132" s="18"/>
      <c r="GT132" s="18"/>
      <c r="GU132" s="18"/>
      <c r="GV132" s="18"/>
      <c r="GW132" s="18"/>
      <c r="GX132" s="18"/>
      <c r="GY132" s="18"/>
      <c r="GZ132" s="18"/>
      <c r="HA132" s="18"/>
    </row>
    <row r="133" spans="1:209">
      <c r="A133" s="18" t="s">
        <v>11901</v>
      </c>
      <c r="B133" s="18" t="s">
        <v>11901</v>
      </c>
      <c r="C133" s="18" t="s">
        <v>11901</v>
      </c>
      <c r="D133" s="18" t="s">
        <v>11902</v>
      </c>
      <c r="E133" s="18" t="s">
        <v>11903</v>
      </c>
      <c r="F133" s="18" t="s">
        <v>11904</v>
      </c>
      <c r="G133" s="18" t="s">
        <v>11905</v>
      </c>
      <c r="H133" s="18" t="s">
        <v>11902</v>
      </c>
      <c r="I133" s="18" t="s">
        <v>11906</v>
      </c>
      <c r="J133" s="18" t="s">
        <v>11907</v>
      </c>
      <c r="K133" s="18" t="s">
        <v>11908</v>
      </c>
      <c r="L133" s="18" t="s">
        <v>11903</v>
      </c>
      <c r="M133" s="18" t="s">
        <v>11909</v>
      </c>
      <c r="N133" s="18" t="s">
        <v>11910</v>
      </c>
      <c r="O133" s="18" t="s">
        <v>11911</v>
      </c>
      <c r="P133" s="18" t="s">
        <v>11912</v>
      </c>
      <c r="Q133" s="18" t="s">
        <v>11913</v>
      </c>
      <c r="R133" s="18" t="s">
        <v>11914</v>
      </c>
      <c r="S133" s="18" t="s">
        <v>11915</v>
      </c>
      <c r="T133" s="18" t="s">
        <v>11916</v>
      </c>
      <c r="U133" s="18" t="s">
        <v>11917</v>
      </c>
      <c r="V133" s="18" t="s">
        <v>11918</v>
      </c>
      <c r="W133" s="18" t="s">
        <v>11919</v>
      </c>
      <c r="X133" s="39" t="s">
        <v>11920</v>
      </c>
      <c r="Y133" s="18" t="s">
        <v>10118</v>
      </c>
      <c r="Z133" s="18" t="s">
        <v>10184</v>
      </c>
      <c r="AA133" s="18" t="s">
        <v>11921</v>
      </c>
      <c r="AB133" s="18" t="s">
        <v>11922</v>
      </c>
      <c r="AC133" s="18" t="s">
        <v>11923</v>
      </c>
      <c r="AD133" s="18" t="s">
        <v>11924</v>
      </c>
      <c r="AE133" s="18" t="s">
        <v>11913</v>
      </c>
      <c r="AF133" s="18" t="s">
        <v>11925</v>
      </c>
      <c r="AG133" s="18" t="s">
        <v>11926</v>
      </c>
      <c r="AH133" s="18" t="s">
        <v>11927</v>
      </c>
      <c r="AI133" s="18" t="s">
        <v>11928</v>
      </c>
      <c r="AJ133" s="18" t="s">
        <v>11929</v>
      </c>
      <c r="AK133" s="18" t="s">
        <v>11929</v>
      </c>
      <c r="AL133" s="18" t="s">
        <v>11930</v>
      </c>
      <c r="AM133" s="18" t="s">
        <v>11931</v>
      </c>
      <c r="AN133" s="18" t="s">
        <v>11932</v>
      </c>
      <c r="AO133" s="18" t="s">
        <v>11933</v>
      </c>
      <c r="AP133" s="18" t="s">
        <v>11934</v>
      </c>
      <c r="AQ133" s="18" t="s">
        <v>11935</v>
      </c>
      <c r="AR133" s="18" t="s">
        <v>11936</v>
      </c>
      <c r="AS133" s="18" t="s">
        <v>11937</v>
      </c>
      <c r="AT133" s="18" t="s">
        <v>11938</v>
      </c>
      <c r="AU133" s="18" t="s">
        <v>11939</v>
      </c>
      <c r="AV133" s="18" t="s">
        <v>11940</v>
      </c>
      <c r="AW133" s="18" t="s">
        <v>11941</v>
      </c>
      <c r="AX133" s="18" t="s">
        <v>11942</v>
      </c>
      <c r="AY133" s="18" t="s">
        <v>11943</v>
      </c>
      <c r="AZ133" s="18" t="s">
        <v>11944</v>
      </c>
      <c r="BA133" s="18" t="s">
        <v>11945</v>
      </c>
      <c r="BB133" s="18" t="s">
        <v>11946</v>
      </c>
      <c r="BC133" s="18" t="s">
        <v>11947</v>
      </c>
      <c r="BD133" s="18" t="s">
        <v>11948</v>
      </c>
      <c r="BE133" s="18" t="s">
        <v>11949</v>
      </c>
      <c r="BF133" s="18" t="s">
        <v>11950</v>
      </c>
      <c r="BG133" s="18" t="s">
        <v>11951</v>
      </c>
      <c r="BH133" s="18" t="s">
        <v>11952</v>
      </c>
      <c r="BI133" s="18" t="s">
        <v>11937</v>
      </c>
      <c r="BJ133" s="18" t="s">
        <v>11929</v>
      </c>
      <c r="BK133" s="18" t="s">
        <v>11937</v>
      </c>
      <c r="BL133" s="18" t="s">
        <v>11953</v>
      </c>
      <c r="BM133" s="18" t="s">
        <v>11954</v>
      </c>
      <c r="BN133" s="18" t="s">
        <v>11955</v>
      </c>
      <c r="BO133" s="18" t="s">
        <v>11956</v>
      </c>
      <c r="BP133" s="18" t="s">
        <v>11901</v>
      </c>
      <c r="BQ133" s="18" t="s">
        <v>11957</v>
      </c>
      <c r="BR133" s="18" t="s">
        <v>11958</v>
      </c>
      <c r="BS133" s="18" t="s">
        <v>11959</v>
      </c>
      <c r="BT133" s="18" t="s">
        <v>11960</v>
      </c>
      <c r="BU133" s="18" t="s">
        <v>11961</v>
      </c>
      <c r="BV133" s="18" t="s">
        <v>11962</v>
      </c>
      <c r="BW133" s="18" t="s">
        <v>11963</v>
      </c>
      <c r="BX133" s="18" t="s">
        <v>11964</v>
      </c>
      <c r="BY133" s="18" t="s">
        <v>11965</v>
      </c>
      <c r="BZ133" s="18" t="s">
        <v>11966</v>
      </c>
      <c r="CA133" s="18"/>
      <c r="CB133" s="18"/>
      <c r="CC133" s="18"/>
      <c r="CD133" s="18"/>
      <c r="CE133" s="18"/>
      <c r="CF133" s="18"/>
      <c r="CG133" s="18"/>
      <c r="CH133" s="18"/>
      <c r="CI133" s="18"/>
      <c r="CJ133" s="18"/>
      <c r="CK133" s="18"/>
      <c r="CL133" s="18"/>
      <c r="CM133" s="18"/>
      <c r="CN133" s="18"/>
      <c r="CO133" s="18"/>
      <c r="CP133" s="18"/>
      <c r="CQ133" s="18"/>
      <c r="CR133" s="18"/>
      <c r="CS133" s="18"/>
      <c r="CT133" s="18"/>
      <c r="CU133" s="18"/>
      <c r="CV133" s="18"/>
      <c r="CW133" s="18"/>
      <c r="CX133" s="18"/>
      <c r="CY133" s="18"/>
      <c r="CZ133" s="18"/>
      <c r="DA133" s="18"/>
      <c r="DB133" s="18"/>
      <c r="DC133" s="18"/>
      <c r="DD133" s="18"/>
      <c r="DE133" s="18"/>
      <c r="DF133" s="18"/>
      <c r="DG133" s="18"/>
      <c r="DH133" s="18"/>
      <c r="DI133" s="18"/>
      <c r="DJ133" s="18"/>
      <c r="DK133" s="18"/>
      <c r="DL133" s="18"/>
      <c r="DM133" s="18"/>
      <c r="DN133" s="18"/>
      <c r="DO133" s="18"/>
      <c r="DP133" s="18"/>
      <c r="DQ133" s="18"/>
      <c r="DR133" s="18"/>
      <c r="DS133" s="18"/>
      <c r="DT133" s="18"/>
      <c r="DU133" s="18"/>
      <c r="DV133" s="18"/>
      <c r="DW133" s="18"/>
      <c r="DX133" s="18"/>
      <c r="DY133" s="18"/>
      <c r="DZ133" s="18"/>
      <c r="EA133" s="18"/>
      <c r="EB133" s="18"/>
      <c r="EC133" s="18"/>
      <c r="ED133" s="18"/>
      <c r="EE133" s="18"/>
      <c r="EF133" s="18"/>
      <c r="EG133" s="18"/>
      <c r="EH133" s="18"/>
      <c r="EI133" s="18"/>
      <c r="EJ133" s="18"/>
      <c r="EK133" s="18"/>
      <c r="EL133" s="18"/>
      <c r="EM133" s="18"/>
      <c r="EN133" s="18"/>
      <c r="EO133" s="18"/>
      <c r="EP133" s="18"/>
      <c r="EQ133" s="18"/>
      <c r="ER133" s="18"/>
      <c r="ES133" s="18"/>
      <c r="ET133" s="18"/>
      <c r="EU133" s="18"/>
      <c r="EV133" s="18"/>
      <c r="EW133" s="18"/>
      <c r="EX133" s="18"/>
      <c r="EY133" s="18"/>
      <c r="EZ133" s="18"/>
      <c r="FA133" s="18"/>
      <c r="FB133" s="18"/>
      <c r="FC133" s="18"/>
      <c r="FD133" s="18"/>
      <c r="FE133" s="18"/>
      <c r="FF133" s="18"/>
      <c r="FG133" s="18"/>
      <c r="FH133" s="18"/>
      <c r="FI133" s="18"/>
      <c r="FJ133" s="18"/>
      <c r="FK133" s="18"/>
      <c r="FL133" s="18"/>
      <c r="FM133" s="18"/>
      <c r="FN133" s="18"/>
      <c r="FO133" s="18"/>
      <c r="FP133" s="18"/>
      <c r="FQ133" s="18"/>
      <c r="FR133" s="18"/>
      <c r="FS133" s="18"/>
      <c r="FT133" s="18"/>
      <c r="FU133" s="18"/>
      <c r="FV133" s="18"/>
      <c r="FW133" s="18"/>
      <c r="FX133" s="18"/>
      <c r="FY133" s="18"/>
      <c r="FZ133" s="18"/>
      <c r="GA133" s="18"/>
      <c r="GB133" s="18"/>
      <c r="GC133" s="18"/>
      <c r="GD133" s="18"/>
      <c r="GE133" s="18"/>
      <c r="GF133" s="18"/>
      <c r="GG133" s="18"/>
      <c r="GH133" s="18"/>
      <c r="GI133" s="18"/>
      <c r="GJ133" s="18"/>
      <c r="GK133" s="18"/>
      <c r="GL133" s="18"/>
      <c r="GM133" s="18"/>
      <c r="GN133" s="18"/>
      <c r="GO133" s="18"/>
      <c r="GP133" s="18"/>
      <c r="GQ133" s="18"/>
      <c r="GR133" s="18"/>
      <c r="GS133" s="18"/>
      <c r="GT133" s="18"/>
      <c r="GU133" s="18"/>
      <c r="GV133" s="18"/>
      <c r="GW133" s="18"/>
      <c r="GX133" s="18"/>
      <c r="GY133" s="18"/>
      <c r="GZ133" s="18"/>
      <c r="HA133" s="18"/>
    </row>
    <row r="134" spans="1:209">
      <c r="A134" s="18" t="s">
        <v>11967</v>
      </c>
      <c r="B134" s="18" t="s">
        <v>11967</v>
      </c>
      <c r="C134" s="18" t="s">
        <v>11967</v>
      </c>
      <c r="D134" s="18" t="s">
        <v>11968</v>
      </c>
      <c r="E134" s="18" t="s">
        <v>11969</v>
      </c>
      <c r="F134" s="18" t="s">
        <v>11970</v>
      </c>
      <c r="G134" s="18" t="s">
        <v>11971</v>
      </c>
      <c r="H134" s="18" t="s">
        <v>11968</v>
      </c>
      <c r="I134" s="18" t="s">
        <v>11972</v>
      </c>
      <c r="J134" s="18" t="s">
        <v>11973</v>
      </c>
      <c r="K134" s="18" t="s">
        <v>11974</v>
      </c>
      <c r="L134" s="18" t="s">
        <v>11969</v>
      </c>
      <c r="M134" s="18" t="s">
        <v>11975</v>
      </c>
      <c r="N134" s="18" t="s">
        <v>11976</v>
      </c>
      <c r="O134" s="18" t="s">
        <v>11977</v>
      </c>
      <c r="P134" s="18" t="s">
        <v>11978</v>
      </c>
      <c r="Q134" s="18" t="s">
        <v>11979</v>
      </c>
      <c r="R134" s="18" t="s">
        <v>11980</v>
      </c>
      <c r="S134" s="18" t="s">
        <v>11981</v>
      </c>
      <c r="T134" s="18" t="s">
        <v>11982</v>
      </c>
      <c r="U134" s="18" t="s">
        <v>11983</v>
      </c>
      <c r="V134" s="18" t="s">
        <v>11984</v>
      </c>
      <c r="W134" s="18" t="s">
        <v>11985</v>
      </c>
      <c r="X134" s="39" t="s">
        <v>11986</v>
      </c>
      <c r="Y134" s="18" t="s">
        <v>11987</v>
      </c>
      <c r="Z134" s="18" t="s">
        <v>11988</v>
      </c>
      <c r="AA134" s="18" t="s">
        <v>11989</v>
      </c>
      <c r="AB134" s="18" t="s">
        <v>11990</v>
      </c>
      <c r="AC134" s="18" t="s">
        <v>11968</v>
      </c>
      <c r="AD134" s="18" t="s">
        <v>11991</v>
      </c>
      <c r="AE134" s="18" t="s">
        <v>11992</v>
      </c>
      <c r="AF134" s="18" t="s">
        <v>11969</v>
      </c>
      <c r="AG134" s="18" t="s">
        <v>11993</v>
      </c>
      <c r="AH134" s="18" t="s">
        <v>11994</v>
      </c>
      <c r="AI134" s="18" t="s">
        <v>11995</v>
      </c>
      <c r="AJ134" s="18" t="s">
        <v>11996</v>
      </c>
      <c r="AK134" s="18" t="s">
        <v>11996</v>
      </c>
      <c r="AL134" s="18" t="s">
        <v>11997</v>
      </c>
      <c r="AM134" s="18" t="s">
        <v>11998</v>
      </c>
      <c r="AN134" s="18" t="s">
        <v>11999</v>
      </c>
      <c r="AO134" s="18" t="s">
        <v>12000</v>
      </c>
      <c r="AP134" s="18" t="s">
        <v>12001</v>
      </c>
      <c r="AQ134" s="18" t="s">
        <v>12002</v>
      </c>
      <c r="AR134" s="18" t="s">
        <v>12003</v>
      </c>
      <c r="AS134" s="18" t="s">
        <v>12004</v>
      </c>
      <c r="AT134" s="18" t="s">
        <v>5584</v>
      </c>
      <c r="AU134" s="18" t="s">
        <v>12005</v>
      </c>
      <c r="AV134" s="18" t="s">
        <v>12006</v>
      </c>
      <c r="AW134" s="18" t="s">
        <v>12007</v>
      </c>
      <c r="AX134" s="18" t="s">
        <v>12008</v>
      </c>
      <c r="AY134" s="18" t="s">
        <v>12009</v>
      </c>
      <c r="AZ134" s="18" t="s">
        <v>12010</v>
      </c>
      <c r="BA134" s="18" t="s">
        <v>12011</v>
      </c>
      <c r="BB134" s="18" t="s">
        <v>12012</v>
      </c>
      <c r="BC134" s="18" t="s">
        <v>12013</v>
      </c>
      <c r="BD134" s="18" t="s">
        <v>12014</v>
      </c>
      <c r="BE134" s="18" t="s">
        <v>12015</v>
      </c>
      <c r="BF134" s="18" t="s">
        <v>12016</v>
      </c>
      <c r="BG134" s="18" t="s">
        <v>12017</v>
      </c>
      <c r="BH134" s="18" t="s">
        <v>12018</v>
      </c>
      <c r="BI134" s="18" t="s">
        <v>12004</v>
      </c>
      <c r="BJ134" s="18" t="s">
        <v>11996</v>
      </c>
      <c r="BK134" s="18" t="s">
        <v>12004</v>
      </c>
      <c r="BL134" s="18" t="s">
        <v>12019</v>
      </c>
      <c r="BM134" s="18" t="s">
        <v>12020</v>
      </c>
      <c r="BN134" s="18" t="s">
        <v>12021</v>
      </c>
      <c r="BO134" s="18" t="s">
        <v>12022</v>
      </c>
      <c r="BP134" s="18" t="s">
        <v>11967</v>
      </c>
      <c r="BQ134" s="18" t="s">
        <v>12023</v>
      </c>
      <c r="BR134" s="18" t="s">
        <v>12006</v>
      </c>
      <c r="BS134" s="18" t="s">
        <v>12024</v>
      </c>
      <c r="BT134" s="18" t="s">
        <v>12025</v>
      </c>
      <c r="BU134" s="18" t="s">
        <v>12026</v>
      </c>
      <c r="BV134" s="18" t="s">
        <v>8531</v>
      </c>
      <c r="BW134" s="18" t="s">
        <v>12027</v>
      </c>
      <c r="BX134" s="18" t="s">
        <v>12028</v>
      </c>
      <c r="BY134" s="18" t="s">
        <v>12029</v>
      </c>
      <c r="BZ134" s="18" t="s">
        <v>12030</v>
      </c>
      <c r="CA134" s="18"/>
      <c r="CB134" s="18"/>
      <c r="CC134" s="18"/>
      <c r="CD134" s="18"/>
      <c r="CE134" s="18"/>
      <c r="CF134" s="18"/>
      <c r="CG134" s="18"/>
      <c r="CH134" s="18"/>
      <c r="CI134" s="18"/>
      <c r="CJ134" s="18"/>
      <c r="CK134" s="18"/>
      <c r="CL134" s="18"/>
      <c r="CM134" s="18"/>
      <c r="CN134" s="18"/>
      <c r="CO134" s="18"/>
      <c r="CP134" s="18"/>
      <c r="CQ134" s="18"/>
      <c r="CR134" s="18"/>
      <c r="CS134" s="18"/>
      <c r="CT134" s="18"/>
      <c r="CU134" s="18"/>
      <c r="CV134" s="18"/>
      <c r="CW134" s="18"/>
      <c r="CX134" s="18"/>
      <c r="CY134" s="18"/>
      <c r="CZ134" s="18"/>
      <c r="DA134" s="18"/>
      <c r="DB134" s="18"/>
      <c r="DC134" s="18"/>
      <c r="DD134" s="18"/>
      <c r="DE134" s="18"/>
      <c r="DF134" s="18"/>
      <c r="DG134" s="18"/>
      <c r="DH134" s="18"/>
      <c r="DI134" s="18"/>
      <c r="DJ134" s="18"/>
      <c r="DK134" s="18"/>
      <c r="DL134" s="18"/>
      <c r="DM134" s="18"/>
      <c r="DN134" s="18"/>
      <c r="DO134" s="18"/>
      <c r="DP134" s="18"/>
      <c r="DQ134" s="18"/>
      <c r="DR134" s="18"/>
      <c r="DS134" s="18"/>
      <c r="DT134" s="18"/>
      <c r="DU134" s="18"/>
      <c r="DV134" s="18"/>
      <c r="DW134" s="18"/>
      <c r="DX134" s="18"/>
      <c r="DY134" s="18"/>
      <c r="DZ134" s="18"/>
      <c r="EA134" s="18"/>
      <c r="EB134" s="18"/>
      <c r="EC134" s="18"/>
      <c r="ED134" s="18"/>
      <c r="EE134" s="18"/>
      <c r="EF134" s="18"/>
      <c r="EG134" s="18"/>
      <c r="EH134" s="18"/>
      <c r="EI134" s="18"/>
      <c r="EJ134" s="18"/>
      <c r="EK134" s="18"/>
      <c r="EL134" s="18"/>
      <c r="EM134" s="18"/>
      <c r="EN134" s="18"/>
      <c r="EO134" s="18"/>
      <c r="EP134" s="18"/>
      <c r="EQ134" s="18"/>
      <c r="ER134" s="18"/>
      <c r="ES134" s="18"/>
      <c r="ET134" s="18"/>
      <c r="EU134" s="18"/>
      <c r="EV134" s="18"/>
      <c r="EW134" s="18"/>
      <c r="EX134" s="18"/>
      <c r="EY134" s="18"/>
      <c r="EZ134" s="18"/>
      <c r="FA134" s="18"/>
      <c r="FB134" s="18"/>
      <c r="FC134" s="18"/>
      <c r="FD134" s="18"/>
      <c r="FE134" s="18"/>
      <c r="FF134" s="18"/>
      <c r="FG134" s="18"/>
      <c r="FH134" s="18"/>
      <c r="FI134" s="18"/>
      <c r="FJ134" s="18"/>
      <c r="FK134" s="18"/>
      <c r="FL134" s="18"/>
      <c r="FM134" s="18"/>
      <c r="FN134" s="18"/>
      <c r="FO134" s="18"/>
      <c r="FP134" s="18"/>
      <c r="FQ134" s="18"/>
      <c r="FR134" s="18"/>
      <c r="FS134" s="18"/>
      <c r="FT134" s="18"/>
      <c r="FU134" s="18"/>
      <c r="FV134" s="18"/>
      <c r="FW134" s="18"/>
      <c r="FX134" s="18"/>
      <c r="FY134" s="18"/>
      <c r="FZ134" s="18"/>
      <c r="GA134" s="18"/>
      <c r="GB134" s="18"/>
      <c r="GC134" s="18"/>
      <c r="GD134" s="18"/>
      <c r="GE134" s="18"/>
      <c r="GF134" s="18"/>
      <c r="GG134" s="18"/>
      <c r="GH134" s="18"/>
      <c r="GI134" s="18"/>
      <c r="GJ134" s="18"/>
      <c r="GK134" s="18"/>
      <c r="GL134" s="18"/>
      <c r="GM134" s="18"/>
      <c r="GN134" s="18"/>
      <c r="GO134" s="18"/>
      <c r="GP134" s="18"/>
      <c r="GQ134" s="18"/>
      <c r="GR134" s="18"/>
      <c r="GS134" s="18"/>
      <c r="GT134" s="18"/>
      <c r="GU134" s="18"/>
      <c r="GV134" s="18"/>
      <c r="GW134" s="18"/>
      <c r="GX134" s="18"/>
      <c r="GY134" s="18"/>
      <c r="GZ134" s="18"/>
      <c r="HA134" s="18"/>
    </row>
    <row r="135" spans="1:209">
      <c r="A135" s="18" t="s">
        <v>12031</v>
      </c>
      <c r="B135" s="18" t="s">
        <v>12031</v>
      </c>
      <c r="C135" s="18" t="s">
        <v>12031</v>
      </c>
      <c r="D135" s="18" t="s">
        <v>12032</v>
      </c>
      <c r="E135" s="18" t="s">
        <v>12033</v>
      </c>
      <c r="F135" s="18" t="s">
        <v>12034</v>
      </c>
      <c r="G135" s="18" t="s">
        <v>12035</v>
      </c>
      <c r="H135" s="18" t="s">
        <v>12032</v>
      </c>
      <c r="I135" s="18" t="s">
        <v>12036</v>
      </c>
      <c r="J135" s="18" t="s">
        <v>12037</v>
      </c>
      <c r="K135" s="18" t="s">
        <v>12038</v>
      </c>
      <c r="L135" s="18" t="s">
        <v>12039</v>
      </c>
      <c r="M135" s="18" t="s">
        <v>12040</v>
      </c>
      <c r="N135" s="18" t="s">
        <v>12041</v>
      </c>
      <c r="O135" s="18" t="s">
        <v>12042</v>
      </c>
      <c r="P135" s="18" t="s">
        <v>12043</v>
      </c>
      <c r="Q135" s="18" t="s">
        <v>12038</v>
      </c>
      <c r="R135" s="18" t="s">
        <v>12044</v>
      </c>
      <c r="S135" s="18" t="s">
        <v>12045</v>
      </c>
      <c r="T135" s="18" t="s">
        <v>12046</v>
      </c>
      <c r="U135" s="18" t="s">
        <v>12047</v>
      </c>
      <c r="V135" s="18" t="s">
        <v>12048</v>
      </c>
      <c r="W135" s="18" t="s">
        <v>12049</v>
      </c>
      <c r="X135" s="39" t="s">
        <v>12050</v>
      </c>
      <c r="Y135" s="18" t="s">
        <v>12051</v>
      </c>
      <c r="Z135" s="18" t="s">
        <v>12052</v>
      </c>
      <c r="AA135" s="18" t="s">
        <v>12053</v>
      </c>
      <c r="AB135" s="18" t="s">
        <v>12054</v>
      </c>
      <c r="AC135" s="18" t="s">
        <v>12055</v>
      </c>
      <c r="AD135" s="18" t="s">
        <v>12056</v>
      </c>
      <c r="AE135" s="18" t="s">
        <v>12057</v>
      </c>
      <c r="AF135" s="18" t="s">
        <v>12058</v>
      </c>
      <c r="AG135" s="18" t="s">
        <v>12059</v>
      </c>
      <c r="AH135" s="18" t="s">
        <v>12060</v>
      </c>
      <c r="AI135" s="18" t="s">
        <v>12061</v>
      </c>
      <c r="AJ135" s="18" t="s">
        <v>12062</v>
      </c>
      <c r="AK135" s="18" t="s">
        <v>12062</v>
      </c>
      <c r="AL135" s="18" t="s">
        <v>12063</v>
      </c>
      <c r="AM135" s="18" t="s">
        <v>12064</v>
      </c>
      <c r="AN135" s="18" t="s">
        <v>12065</v>
      </c>
      <c r="AO135" s="18" t="s">
        <v>12066</v>
      </c>
      <c r="AP135" s="18" t="s">
        <v>12067</v>
      </c>
      <c r="AQ135" s="18" t="s">
        <v>12068</v>
      </c>
      <c r="AR135" s="18" t="s">
        <v>12069</v>
      </c>
      <c r="AS135" s="18" t="s">
        <v>12070</v>
      </c>
      <c r="AT135" s="18" t="s">
        <v>12071</v>
      </c>
      <c r="AU135" s="18" t="s">
        <v>12072</v>
      </c>
      <c r="AV135" s="18" t="s">
        <v>12073</v>
      </c>
      <c r="AW135" s="18" t="s">
        <v>12074</v>
      </c>
      <c r="AX135" s="18" t="s">
        <v>12075</v>
      </c>
      <c r="AY135" s="18" t="s">
        <v>12076</v>
      </c>
      <c r="AZ135" s="18" t="s">
        <v>12077</v>
      </c>
      <c r="BA135" s="18" t="s">
        <v>12078</v>
      </c>
      <c r="BB135" s="18" t="s">
        <v>12079</v>
      </c>
      <c r="BC135" s="18" t="s">
        <v>12080</v>
      </c>
      <c r="BD135" s="18" t="s">
        <v>12081</v>
      </c>
      <c r="BE135" s="18" t="s">
        <v>12082</v>
      </c>
      <c r="BF135" s="18" t="s">
        <v>12083</v>
      </c>
      <c r="BG135" s="18" t="s">
        <v>12084</v>
      </c>
      <c r="BH135" s="18" t="s">
        <v>12085</v>
      </c>
      <c r="BI135" s="18" t="s">
        <v>12070</v>
      </c>
      <c r="BJ135" s="18" t="s">
        <v>12062</v>
      </c>
      <c r="BK135" s="18" t="s">
        <v>12070</v>
      </c>
      <c r="BL135" s="18" t="s">
        <v>6678</v>
      </c>
      <c r="BM135" s="18" t="s">
        <v>12086</v>
      </c>
      <c r="BN135" s="18" t="s">
        <v>12087</v>
      </c>
      <c r="BO135" s="18" t="s">
        <v>12088</v>
      </c>
      <c r="BP135" s="18" t="s">
        <v>12031</v>
      </c>
      <c r="BQ135" s="18" t="s">
        <v>12089</v>
      </c>
      <c r="BR135" s="18" t="s">
        <v>12090</v>
      </c>
      <c r="BS135" s="18" t="s">
        <v>12091</v>
      </c>
      <c r="BT135" s="18" t="s">
        <v>12092</v>
      </c>
      <c r="BU135" s="18" t="s">
        <v>12093</v>
      </c>
      <c r="BV135" s="18" t="s">
        <v>12094</v>
      </c>
      <c r="BW135" s="18" t="s">
        <v>12095</v>
      </c>
      <c r="BX135" s="18" t="s">
        <v>12096</v>
      </c>
      <c r="BY135" s="18" t="s">
        <v>12097</v>
      </c>
      <c r="BZ135" s="18" t="s">
        <v>12098</v>
      </c>
      <c r="CA135" s="18"/>
      <c r="CB135" s="18"/>
      <c r="CC135" s="18"/>
      <c r="CD135" s="18"/>
      <c r="CE135" s="18"/>
      <c r="CF135" s="18"/>
      <c r="CG135" s="18"/>
      <c r="CH135" s="18"/>
      <c r="CI135" s="18"/>
      <c r="CJ135" s="18"/>
      <c r="CK135" s="18"/>
      <c r="CL135" s="18"/>
      <c r="CM135" s="18"/>
      <c r="CN135" s="18"/>
      <c r="CO135" s="18"/>
      <c r="CP135" s="18"/>
      <c r="CQ135" s="18"/>
      <c r="CR135" s="18"/>
      <c r="CS135" s="18"/>
      <c r="CT135" s="18"/>
      <c r="CU135" s="18"/>
      <c r="CV135" s="18"/>
      <c r="CW135" s="18"/>
      <c r="CX135" s="18"/>
      <c r="CY135" s="18"/>
      <c r="CZ135" s="18"/>
      <c r="DA135" s="18"/>
      <c r="DB135" s="18"/>
      <c r="DC135" s="18"/>
      <c r="DD135" s="18"/>
      <c r="DE135" s="18"/>
      <c r="DF135" s="18"/>
      <c r="DG135" s="18"/>
      <c r="DH135" s="18"/>
      <c r="DI135" s="18"/>
      <c r="DJ135" s="18"/>
      <c r="DK135" s="18"/>
      <c r="DL135" s="18"/>
      <c r="DM135" s="18"/>
      <c r="DN135" s="18"/>
      <c r="DO135" s="18"/>
      <c r="DP135" s="18"/>
      <c r="DQ135" s="18"/>
      <c r="DR135" s="18"/>
      <c r="DS135" s="18"/>
      <c r="DT135" s="18"/>
      <c r="DU135" s="18"/>
      <c r="DV135" s="18"/>
      <c r="DW135" s="18"/>
      <c r="DX135" s="18"/>
      <c r="DY135" s="18"/>
      <c r="DZ135" s="18"/>
      <c r="EA135" s="18"/>
      <c r="EB135" s="18"/>
      <c r="EC135" s="18"/>
      <c r="ED135" s="18"/>
      <c r="EE135" s="18"/>
      <c r="EF135" s="18"/>
      <c r="EG135" s="18"/>
      <c r="EH135" s="18"/>
      <c r="EI135" s="18"/>
      <c r="EJ135" s="18"/>
      <c r="EK135" s="18"/>
      <c r="EL135" s="18"/>
      <c r="EM135" s="18"/>
      <c r="EN135" s="18"/>
      <c r="EO135" s="18"/>
      <c r="EP135" s="18"/>
      <c r="EQ135" s="18"/>
      <c r="ER135" s="18"/>
      <c r="ES135" s="18"/>
      <c r="ET135" s="18"/>
      <c r="EU135" s="18"/>
      <c r="EV135" s="18"/>
      <c r="EW135" s="18"/>
      <c r="EX135" s="18"/>
      <c r="EY135" s="18"/>
      <c r="EZ135" s="18"/>
      <c r="FA135" s="18"/>
      <c r="FB135" s="18"/>
      <c r="FC135" s="18"/>
      <c r="FD135" s="18"/>
      <c r="FE135" s="18"/>
      <c r="FF135" s="18"/>
      <c r="FG135" s="18"/>
      <c r="FH135" s="18"/>
      <c r="FI135" s="18"/>
      <c r="FJ135" s="18"/>
      <c r="FK135" s="18"/>
      <c r="FL135" s="18"/>
      <c r="FM135" s="18"/>
      <c r="FN135" s="18"/>
      <c r="FO135" s="18"/>
      <c r="FP135" s="18"/>
      <c r="FQ135" s="18"/>
      <c r="FR135" s="18"/>
      <c r="FS135" s="18"/>
      <c r="FT135" s="18"/>
      <c r="FU135" s="18"/>
      <c r="FV135" s="18"/>
      <c r="FW135" s="18"/>
      <c r="FX135" s="18"/>
      <c r="FY135" s="18"/>
      <c r="FZ135" s="18"/>
      <c r="GA135" s="18"/>
      <c r="GB135" s="18"/>
      <c r="GC135" s="18"/>
      <c r="GD135" s="18"/>
      <c r="GE135" s="18"/>
      <c r="GF135" s="18"/>
      <c r="GG135" s="18"/>
      <c r="GH135" s="18"/>
      <c r="GI135" s="18"/>
      <c r="GJ135" s="18"/>
      <c r="GK135" s="18"/>
      <c r="GL135" s="18"/>
      <c r="GM135" s="18"/>
      <c r="GN135" s="18"/>
      <c r="GO135" s="18"/>
      <c r="GP135" s="18"/>
      <c r="GQ135" s="18"/>
      <c r="GR135" s="18"/>
      <c r="GS135" s="18"/>
      <c r="GT135" s="18"/>
      <c r="GU135" s="18"/>
      <c r="GV135" s="18"/>
      <c r="GW135" s="18"/>
      <c r="GX135" s="18"/>
      <c r="GY135" s="18"/>
      <c r="GZ135" s="18"/>
      <c r="HA135" s="18"/>
    </row>
    <row r="136" spans="1:209">
      <c r="A136" s="18" t="s">
        <v>12099</v>
      </c>
      <c r="B136" s="18" t="s">
        <v>12099</v>
      </c>
      <c r="C136" s="18" t="s">
        <v>12099</v>
      </c>
      <c r="D136" s="18" t="s">
        <v>12100</v>
      </c>
      <c r="E136" s="18" t="s">
        <v>12101</v>
      </c>
      <c r="F136" s="18" t="s">
        <v>12102</v>
      </c>
      <c r="G136" s="18" t="s">
        <v>12103</v>
      </c>
      <c r="H136" s="18" t="s">
        <v>12100</v>
      </c>
      <c r="I136" s="18" t="s">
        <v>12104</v>
      </c>
      <c r="J136" s="18" t="s">
        <v>12105</v>
      </c>
      <c r="K136" s="18" t="s">
        <v>12106</v>
      </c>
      <c r="L136" s="18" t="s">
        <v>12101</v>
      </c>
      <c r="M136" s="18" t="s">
        <v>12107</v>
      </c>
      <c r="N136" s="18" t="s">
        <v>12108</v>
      </c>
      <c r="O136" s="18" t="s">
        <v>12109</v>
      </c>
      <c r="P136" s="18" t="s">
        <v>12110</v>
      </c>
      <c r="Q136" s="18" t="s">
        <v>12111</v>
      </c>
      <c r="R136" s="18" t="s">
        <v>12112</v>
      </c>
      <c r="S136" s="18" t="s">
        <v>12113</v>
      </c>
      <c r="T136" s="18" t="s">
        <v>12114</v>
      </c>
      <c r="U136" s="18" t="s">
        <v>12115</v>
      </c>
      <c r="V136" s="18" t="s">
        <v>12116</v>
      </c>
      <c r="W136" s="18" t="s">
        <v>12117</v>
      </c>
      <c r="X136" s="39" t="s">
        <v>12118</v>
      </c>
      <c r="Y136" s="18" t="s">
        <v>12119</v>
      </c>
      <c r="Z136" s="18" t="s">
        <v>12120</v>
      </c>
      <c r="AA136" s="18" t="s">
        <v>12121</v>
      </c>
      <c r="AB136" s="18" t="s">
        <v>12122</v>
      </c>
      <c r="AC136" s="18" t="s">
        <v>12123</v>
      </c>
      <c r="AD136" s="18" t="s">
        <v>12124</v>
      </c>
      <c r="AE136" s="18" t="s">
        <v>12125</v>
      </c>
      <c r="AF136" s="18" t="s">
        <v>12126</v>
      </c>
      <c r="AG136" s="18" t="s">
        <v>12127</v>
      </c>
      <c r="AH136" s="18" t="s">
        <v>12128</v>
      </c>
      <c r="AI136" s="18" t="s">
        <v>12129</v>
      </c>
      <c r="AJ136" s="18" t="s">
        <v>12106</v>
      </c>
      <c r="AK136" s="18" t="s">
        <v>12106</v>
      </c>
      <c r="AL136" s="18" t="s">
        <v>12130</v>
      </c>
      <c r="AM136" s="18" t="s">
        <v>12131</v>
      </c>
      <c r="AN136" s="18" t="s">
        <v>12132</v>
      </c>
      <c r="AO136" s="18" t="s">
        <v>12133</v>
      </c>
      <c r="AP136" s="18" t="s">
        <v>12134</v>
      </c>
      <c r="AQ136" s="18" t="s">
        <v>12135</v>
      </c>
      <c r="AR136" s="18" t="s">
        <v>12136</v>
      </c>
      <c r="AS136" s="18" t="s">
        <v>12137</v>
      </c>
      <c r="AT136" s="18" t="s">
        <v>12138</v>
      </c>
      <c r="AU136" s="18" t="s">
        <v>12139</v>
      </c>
      <c r="AV136" s="18" t="s">
        <v>12140</v>
      </c>
      <c r="AW136" s="18" t="s">
        <v>12141</v>
      </c>
      <c r="AX136" s="18" t="s">
        <v>12142</v>
      </c>
      <c r="AY136" s="18" t="s">
        <v>12143</v>
      </c>
      <c r="AZ136" s="18" t="s">
        <v>12144</v>
      </c>
      <c r="BA136" s="18" t="s">
        <v>12145</v>
      </c>
      <c r="BB136" s="18" t="s">
        <v>12146</v>
      </c>
      <c r="BC136" s="18" t="s">
        <v>12147</v>
      </c>
      <c r="BD136" s="18" t="s">
        <v>12148</v>
      </c>
      <c r="BE136" s="18" t="s">
        <v>12149</v>
      </c>
      <c r="BF136" s="18" t="s">
        <v>12150</v>
      </c>
      <c r="BG136" s="18" t="s">
        <v>12151</v>
      </c>
      <c r="BH136" s="18" t="s">
        <v>12152</v>
      </c>
      <c r="BI136" s="18" t="s">
        <v>12137</v>
      </c>
      <c r="BJ136" s="18" t="s">
        <v>12106</v>
      </c>
      <c r="BK136" s="18" t="s">
        <v>12137</v>
      </c>
      <c r="BL136" s="18" t="s">
        <v>12153</v>
      </c>
      <c r="BM136" s="18" t="s">
        <v>12154</v>
      </c>
      <c r="BN136" s="18" t="s">
        <v>12155</v>
      </c>
      <c r="BO136" s="18" t="s">
        <v>12156</v>
      </c>
      <c r="BP136" s="18" t="s">
        <v>12099</v>
      </c>
      <c r="BQ136" s="18" t="s">
        <v>12157</v>
      </c>
      <c r="BR136" s="18" t="s">
        <v>12158</v>
      </c>
      <c r="BS136" s="18" t="s">
        <v>12159</v>
      </c>
      <c r="BT136" s="18" t="s">
        <v>12160</v>
      </c>
      <c r="BU136" s="18" t="s">
        <v>12161</v>
      </c>
      <c r="BV136" s="18" t="s">
        <v>12162</v>
      </c>
      <c r="BW136" s="18" t="s">
        <v>12163</v>
      </c>
      <c r="BX136" s="18" t="s">
        <v>12164</v>
      </c>
      <c r="BY136" s="18" t="s">
        <v>12165</v>
      </c>
      <c r="BZ136" s="18" t="s">
        <v>12166</v>
      </c>
      <c r="CA136" s="18"/>
      <c r="CB136" s="18"/>
      <c r="CC136" s="18"/>
      <c r="CD136" s="18"/>
      <c r="CE136" s="18"/>
      <c r="CF136" s="18"/>
      <c r="CG136" s="18"/>
      <c r="CH136" s="18"/>
      <c r="CI136" s="18"/>
      <c r="CJ136" s="18"/>
      <c r="CK136" s="18"/>
      <c r="CL136" s="18"/>
      <c r="CM136" s="18"/>
      <c r="CN136" s="18"/>
      <c r="CO136" s="18"/>
      <c r="CP136" s="18"/>
      <c r="CQ136" s="18"/>
      <c r="CR136" s="18"/>
      <c r="CS136" s="18"/>
      <c r="CT136" s="18"/>
      <c r="CU136" s="18"/>
      <c r="CV136" s="18"/>
      <c r="CW136" s="18"/>
      <c r="CX136" s="18"/>
      <c r="CY136" s="18"/>
      <c r="CZ136" s="18"/>
      <c r="DA136" s="18"/>
      <c r="DB136" s="18"/>
      <c r="DC136" s="18"/>
      <c r="DD136" s="18"/>
      <c r="DE136" s="18"/>
      <c r="DF136" s="18"/>
      <c r="DG136" s="18"/>
      <c r="DH136" s="18"/>
      <c r="DI136" s="18"/>
      <c r="DJ136" s="18"/>
      <c r="DK136" s="18"/>
      <c r="DL136" s="18"/>
      <c r="DM136" s="18"/>
      <c r="DN136" s="18"/>
      <c r="DO136" s="18"/>
      <c r="DP136" s="18"/>
      <c r="DQ136" s="18"/>
      <c r="DR136" s="18"/>
      <c r="DS136" s="18"/>
      <c r="DT136" s="18"/>
      <c r="DU136" s="18"/>
      <c r="DV136" s="18"/>
      <c r="DW136" s="18"/>
      <c r="DX136" s="18"/>
      <c r="DY136" s="18"/>
      <c r="DZ136" s="18"/>
      <c r="EA136" s="18"/>
      <c r="EB136" s="18"/>
      <c r="EC136" s="18"/>
      <c r="ED136" s="18"/>
      <c r="EE136" s="18"/>
      <c r="EF136" s="18"/>
      <c r="EG136" s="18"/>
      <c r="EH136" s="18"/>
      <c r="EI136" s="18"/>
      <c r="EJ136" s="18"/>
      <c r="EK136" s="18"/>
      <c r="EL136" s="18"/>
      <c r="EM136" s="18"/>
      <c r="EN136" s="18"/>
      <c r="EO136" s="18"/>
      <c r="EP136" s="18"/>
      <c r="EQ136" s="18"/>
      <c r="ER136" s="18"/>
      <c r="ES136" s="18"/>
      <c r="ET136" s="18"/>
      <c r="EU136" s="18"/>
      <c r="EV136" s="18"/>
      <c r="EW136" s="18"/>
      <c r="EX136" s="18"/>
      <c r="EY136" s="18"/>
      <c r="EZ136" s="18"/>
      <c r="FA136" s="18"/>
      <c r="FB136" s="18"/>
      <c r="FC136" s="18"/>
      <c r="FD136" s="18"/>
      <c r="FE136" s="18"/>
      <c r="FF136" s="18"/>
      <c r="FG136" s="18"/>
      <c r="FH136" s="18"/>
      <c r="FI136" s="18"/>
      <c r="FJ136" s="18"/>
      <c r="FK136" s="18"/>
      <c r="FL136" s="18"/>
      <c r="FM136" s="18"/>
      <c r="FN136" s="18"/>
      <c r="FO136" s="18"/>
      <c r="FP136" s="18"/>
      <c r="FQ136" s="18"/>
      <c r="FR136" s="18"/>
      <c r="FS136" s="18"/>
      <c r="FT136" s="18"/>
      <c r="FU136" s="18"/>
      <c r="FV136" s="18"/>
      <c r="FW136" s="18"/>
      <c r="FX136" s="18"/>
      <c r="FY136" s="18"/>
      <c r="FZ136" s="18"/>
      <c r="GA136" s="18"/>
      <c r="GB136" s="18"/>
      <c r="GC136" s="18"/>
      <c r="GD136" s="18"/>
      <c r="GE136" s="18"/>
      <c r="GF136" s="18"/>
      <c r="GG136" s="18"/>
      <c r="GH136" s="18"/>
      <c r="GI136" s="18"/>
      <c r="GJ136" s="18"/>
      <c r="GK136" s="18"/>
      <c r="GL136" s="18"/>
      <c r="GM136" s="18"/>
      <c r="GN136" s="18"/>
      <c r="GO136" s="18"/>
      <c r="GP136" s="18"/>
      <c r="GQ136" s="18"/>
      <c r="GR136" s="18"/>
      <c r="GS136" s="18"/>
      <c r="GT136" s="18"/>
      <c r="GU136" s="18"/>
      <c r="GV136" s="18"/>
      <c r="GW136" s="18"/>
      <c r="GX136" s="18"/>
      <c r="GY136" s="18"/>
      <c r="GZ136" s="18"/>
      <c r="HA136" s="18"/>
    </row>
    <row r="137" spans="1:209">
      <c r="A137" s="18" t="s">
        <v>12167</v>
      </c>
      <c r="B137" s="18" t="s">
        <v>12167</v>
      </c>
      <c r="C137" s="18" t="s">
        <v>12167</v>
      </c>
      <c r="D137" s="18" t="s">
        <v>12168</v>
      </c>
      <c r="E137" s="18" t="s">
        <v>12169</v>
      </c>
      <c r="F137" s="18" t="s">
        <v>12170</v>
      </c>
      <c r="G137" s="18" t="s">
        <v>12171</v>
      </c>
      <c r="H137" s="18" t="s">
        <v>12168</v>
      </c>
      <c r="I137" s="18" t="s">
        <v>9397</v>
      </c>
      <c r="J137" s="18" t="s">
        <v>12172</v>
      </c>
      <c r="K137" s="18" t="s">
        <v>12173</v>
      </c>
      <c r="L137" s="18" t="s">
        <v>12169</v>
      </c>
      <c r="M137" s="18" t="s">
        <v>12174</v>
      </c>
      <c r="N137" s="18" t="s">
        <v>12175</v>
      </c>
      <c r="O137" s="18" t="s">
        <v>12176</v>
      </c>
      <c r="P137" s="18" t="s">
        <v>12177</v>
      </c>
      <c r="Q137" s="18" t="s">
        <v>9404</v>
      </c>
      <c r="R137" s="18" t="s">
        <v>12178</v>
      </c>
      <c r="S137" s="18" t="s">
        <v>12179</v>
      </c>
      <c r="T137" s="18" t="s">
        <v>9407</v>
      </c>
      <c r="U137" s="18" t="s">
        <v>12180</v>
      </c>
      <c r="V137" s="18" t="s">
        <v>9409</v>
      </c>
      <c r="W137" s="18" t="s">
        <v>12181</v>
      </c>
      <c r="X137" s="39" t="s">
        <v>9411</v>
      </c>
      <c r="Y137" s="18" t="s">
        <v>12182</v>
      </c>
      <c r="Z137" s="18" t="s">
        <v>12183</v>
      </c>
      <c r="AA137" s="18" t="s">
        <v>9414</v>
      </c>
      <c r="AB137" s="18" t="s">
        <v>12184</v>
      </c>
      <c r="AC137" s="18" t="s">
        <v>9416</v>
      </c>
      <c r="AD137" s="18" t="s">
        <v>12185</v>
      </c>
      <c r="AE137" s="18" t="s">
        <v>9418</v>
      </c>
      <c r="AF137" s="18" t="s">
        <v>12186</v>
      </c>
      <c r="AG137" s="18" t="s">
        <v>12187</v>
      </c>
      <c r="AH137" s="18" t="s">
        <v>12188</v>
      </c>
      <c r="AI137" s="18" t="s">
        <v>9421</v>
      </c>
      <c r="AJ137" s="18" t="s">
        <v>12189</v>
      </c>
      <c r="AK137" s="18" t="s">
        <v>12189</v>
      </c>
      <c r="AL137" s="18" t="s">
        <v>12190</v>
      </c>
      <c r="AM137" s="18" t="s">
        <v>12191</v>
      </c>
      <c r="AN137" s="18" t="s">
        <v>12192</v>
      </c>
      <c r="AO137" s="18" t="s">
        <v>12193</v>
      </c>
      <c r="AP137" s="18" t="s">
        <v>12194</v>
      </c>
      <c r="AQ137" s="18" t="s">
        <v>12195</v>
      </c>
      <c r="AR137" s="18" t="s">
        <v>12196</v>
      </c>
      <c r="AS137" s="18" t="s">
        <v>12197</v>
      </c>
      <c r="AT137" s="18" t="s">
        <v>12198</v>
      </c>
      <c r="AU137" s="18" t="s">
        <v>12199</v>
      </c>
      <c r="AV137" s="18" t="s">
        <v>12200</v>
      </c>
      <c r="AW137" s="18" t="s">
        <v>12201</v>
      </c>
      <c r="AX137" s="18" t="s">
        <v>12202</v>
      </c>
      <c r="AY137" s="18" t="s">
        <v>12203</v>
      </c>
      <c r="AZ137" s="18" t="s">
        <v>9436</v>
      </c>
      <c r="BA137" s="18" t="s">
        <v>9437</v>
      </c>
      <c r="BB137" s="18" t="s">
        <v>9438</v>
      </c>
      <c r="BC137" s="18" t="s">
        <v>9439</v>
      </c>
      <c r="BD137" s="18" t="s">
        <v>12204</v>
      </c>
      <c r="BE137" s="18" t="s">
        <v>9441</v>
      </c>
      <c r="BF137" s="18" t="s">
        <v>12205</v>
      </c>
      <c r="BG137" s="18" t="s">
        <v>12206</v>
      </c>
      <c r="BH137" s="18" t="s">
        <v>9444</v>
      </c>
      <c r="BI137" s="18" t="s">
        <v>12197</v>
      </c>
      <c r="BJ137" s="18" t="s">
        <v>12189</v>
      </c>
      <c r="BK137" s="18" t="s">
        <v>12197</v>
      </c>
      <c r="BL137" s="18" t="s">
        <v>12207</v>
      </c>
      <c r="BM137" s="18" t="s">
        <v>9446</v>
      </c>
      <c r="BN137" s="18" t="s">
        <v>9447</v>
      </c>
      <c r="BO137" s="18" t="s">
        <v>9448</v>
      </c>
      <c r="BP137" s="18" t="s">
        <v>12167</v>
      </c>
      <c r="BQ137" s="18" t="s">
        <v>12208</v>
      </c>
      <c r="BR137" s="18" t="s">
        <v>12209</v>
      </c>
      <c r="BS137" s="18" t="s">
        <v>12210</v>
      </c>
      <c r="BT137" s="18" t="s">
        <v>12211</v>
      </c>
      <c r="BU137" s="18" t="s">
        <v>12212</v>
      </c>
      <c r="BV137" s="18" t="s">
        <v>5267</v>
      </c>
      <c r="BW137" s="18" t="s">
        <v>12213</v>
      </c>
      <c r="BX137" s="18" t="s">
        <v>9456</v>
      </c>
      <c r="BY137" s="18" t="s">
        <v>12214</v>
      </c>
      <c r="BZ137" s="18" t="s">
        <v>12215</v>
      </c>
      <c r="CA137" s="18"/>
      <c r="CB137" s="18"/>
      <c r="CC137" s="18"/>
      <c r="CD137" s="18"/>
      <c r="CE137" s="18"/>
      <c r="CF137" s="18"/>
      <c r="CG137" s="18"/>
      <c r="CH137" s="18"/>
      <c r="CI137" s="18"/>
      <c r="CJ137" s="18"/>
      <c r="CK137" s="18"/>
      <c r="CL137" s="18"/>
      <c r="CM137" s="18"/>
      <c r="CN137" s="18"/>
      <c r="CO137" s="18"/>
      <c r="CP137" s="18"/>
      <c r="CQ137" s="18"/>
      <c r="CR137" s="18"/>
      <c r="CS137" s="18"/>
      <c r="CT137" s="18"/>
      <c r="CU137" s="18"/>
      <c r="CV137" s="18"/>
      <c r="CW137" s="18"/>
      <c r="CX137" s="18"/>
      <c r="CY137" s="18"/>
      <c r="CZ137" s="18"/>
      <c r="DA137" s="18"/>
      <c r="DB137" s="18"/>
      <c r="DC137" s="18"/>
      <c r="DD137" s="18"/>
      <c r="DE137" s="18"/>
      <c r="DF137" s="18"/>
      <c r="DG137" s="18"/>
      <c r="DH137" s="18"/>
      <c r="DI137" s="18"/>
      <c r="DJ137" s="18"/>
      <c r="DK137" s="18"/>
      <c r="DL137" s="18"/>
      <c r="DM137" s="18"/>
      <c r="DN137" s="18"/>
      <c r="DO137" s="18"/>
      <c r="DP137" s="18"/>
      <c r="DQ137" s="18"/>
      <c r="DR137" s="18"/>
      <c r="DS137" s="18"/>
      <c r="DT137" s="18"/>
      <c r="DU137" s="18"/>
      <c r="DV137" s="18"/>
      <c r="DW137" s="18"/>
      <c r="DX137" s="18"/>
      <c r="DY137" s="18"/>
      <c r="DZ137" s="18"/>
      <c r="EA137" s="18"/>
      <c r="EB137" s="18"/>
      <c r="EC137" s="18"/>
      <c r="ED137" s="18"/>
      <c r="EE137" s="18"/>
      <c r="EF137" s="18"/>
      <c r="EG137" s="18"/>
      <c r="EH137" s="18"/>
      <c r="EI137" s="18"/>
      <c r="EJ137" s="18"/>
      <c r="EK137" s="18"/>
      <c r="EL137" s="18"/>
      <c r="EM137" s="18"/>
      <c r="EN137" s="18"/>
      <c r="EO137" s="18"/>
      <c r="EP137" s="18"/>
      <c r="EQ137" s="18"/>
      <c r="ER137" s="18"/>
      <c r="ES137" s="18"/>
      <c r="ET137" s="18"/>
      <c r="EU137" s="18"/>
      <c r="EV137" s="18"/>
      <c r="EW137" s="18"/>
      <c r="EX137" s="18"/>
      <c r="EY137" s="18"/>
      <c r="EZ137" s="18"/>
      <c r="FA137" s="18"/>
      <c r="FB137" s="18"/>
      <c r="FC137" s="18"/>
      <c r="FD137" s="18"/>
      <c r="FE137" s="18"/>
      <c r="FF137" s="18"/>
      <c r="FG137" s="18"/>
      <c r="FH137" s="18"/>
      <c r="FI137" s="18"/>
      <c r="FJ137" s="18"/>
      <c r="FK137" s="18"/>
      <c r="FL137" s="18"/>
      <c r="FM137" s="18"/>
      <c r="FN137" s="18"/>
      <c r="FO137" s="18"/>
      <c r="FP137" s="18"/>
      <c r="FQ137" s="18"/>
      <c r="FR137" s="18"/>
      <c r="FS137" s="18"/>
      <c r="FT137" s="18"/>
      <c r="FU137" s="18"/>
      <c r="FV137" s="18"/>
      <c r="FW137" s="18"/>
      <c r="FX137" s="18"/>
      <c r="FY137" s="18"/>
      <c r="FZ137" s="18"/>
      <c r="GA137" s="18"/>
      <c r="GB137" s="18"/>
      <c r="GC137" s="18"/>
      <c r="GD137" s="18"/>
      <c r="GE137" s="18"/>
      <c r="GF137" s="18"/>
      <c r="GG137" s="18"/>
      <c r="GH137" s="18"/>
      <c r="GI137" s="18"/>
      <c r="GJ137" s="18"/>
      <c r="GK137" s="18"/>
      <c r="GL137" s="18"/>
      <c r="GM137" s="18"/>
      <c r="GN137" s="18"/>
      <c r="GO137" s="18"/>
      <c r="GP137" s="18"/>
      <c r="GQ137" s="18"/>
      <c r="GR137" s="18"/>
      <c r="GS137" s="18"/>
      <c r="GT137" s="18"/>
      <c r="GU137" s="18"/>
      <c r="GV137" s="18"/>
      <c r="GW137" s="18"/>
      <c r="GX137" s="18"/>
      <c r="GY137" s="18"/>
      <c r="GZ137" s="18"/>
      <c r="HA137" s="18"/>
    </row>
    <row r="138" spans="1:209">
      <c r="A138" s="18" t="s">
        <v>12216</v>
      </c>
      <c r="B138" s="18" t="s">
        <v>12216</v>
      </c>
      <c r="C138" s="18" t="s">
        <v>12216</v>
      </c>
      <c r="D138" s="18" t="s">
        <v>12217</v>
      </c>
      <c r="E138" s="18" t="s">
        <v>12218</v>
      </c>
      <c r="F138" s="18" t="s">
        <v>12219</v>
      </c>
      <c r="G138" s="18" t="s">
        <v>12220</v>
      </c>
      <c r="H138" s="18" t="s">
        <v>12217</v>
      </c>
      <c r="I138" s="18" t="s">
        <v>12221</v>
      </c>
      <c r="J138" s="18" t="s">
        <v>12222</v>
      </c>
      <c r="K138" s="18" t="s">
        <v>12223</v>
      </c>
      <c r="L138" s="18" t="s">
        <v>12218</v>
      </c>
      <c r="M138" s="18" t="s">
        <v>12224</v>
      </c>
      <c r="N138" s="18" t="s">
        <v>12225</v>
      </c>
      <c r="O138" s="18" t="s">
        <v>12226</v>
      </c>
      <c r="P138" s="18" t="s">
        <v>12227</v>
      </c>
      <c r="Q138" s="18" t="s">
        <v>12228</v>
      </c>
      <c r="R138" s="18" t="s">
        <v>12229</v>
      </c>
      <c r="S138" s="18" t="s">
        <v>12230</v>
      </c>
      <c r="T138" s="18" t="s">
        <v>12231</v>
      </c>
      <c r="U138" s="18" t="s">
        <v>12232</v>
      </c>
      <c r="V138" s="18" t="s">
        <v>12233</v>
      </c>
      <c r="W138" s="18" t="s">
        <v>12234</v>
      </c>
      <c r="X138" s="39" t="s">
        <v>12235</v>
      </c>
      <c r="Y138" s="18" t="s">
        <v>12236</v>
      </c>
      <c r="Z138" s="18" t="s">
        <v>12237</v>
      </c>
      <c r="AA138" s="18" t="s">
        <v>12238</v>
      </c>
      <c r="AB138" s="18" t="s">
        <v>12239</v>
      </c>
      <c r="AC138" s="18" t="s">
        <v>12240</v>
      </c>
      <c r="AD138" s="18" t="s">
        <v>12241</v>
      </c>
      <c r="AE138" s="18" t="s">
        <v>12242</v>
      </c>
      <c r="AF138" s="18" t="s">
        <v>12243</v>
      </c>
      <c r="AG138" s="18" t="s">
        <v>12244</v>
      </c>
      <c r="AH138" s="18" t="s">
        <v>12245</v>
      </c>
      <c r="AI138" s="18" t="s">
        <v>12246</v>
      </c>
      <c r="AJ138" s="18" t="s">
        <v>12225</v>
      </c>
      <c r="AK138" s="18" t="s">
        <v>12225</v>
      </c>
      <c r="AL138" s="18" t="s">
        <v>12247</v>
      </c>
      <c r="AM138" s="18" t="s">
        <v>12248</v>
      </c>
      <c r="AN138" s="18" t="s">
        <v>12249</v>
      </c>
      <c r="AO138" s="18" t="s">
        <v>12250</v>
      </c>
      <c r="AP138" s="18" t="s">
        <v>12251</v>
      </c>
      <c r="AQ138" s="18" t="s">
        <v>12252</v>
      </c>
      <c r="AR138" s="18" t="s">
        <v>12253</v>
      </c>
      <c r="AS138" s="18" t="s">
        <v>12254</v>
      </c>
      <c r="AT138" s="18" t="s">
        <v>12255</v>
      </c>
      <c r="AU138" s="18" t="s">
        <v>12256</v>
      </c>
      <c r="AV138" s="18" t="s">
        <v>12257</v>
      </c>
      <c r="AW138" s="18" t="s">
        <v>12258</v>
      </c>
      <c r="AX138" s="18" t="s">
        <v>12259</v>
      </c>
      <c r="AY138" s="18" t="s">
        <v>12260</v>
      </c>
      <c r="AZ138" s="18" t="s">
        <v>12261</v>
      </c>
      <c r="BA138" s="18" t="s">
        <v>12262</v>
      </c>
      <c r="BB138" s="18" t="s">
        <v>12263</v>
      </c>
      <c r="BC138" s="18" t="s">
        <v>12264</v>
      </c>
      <c r="BD138" s="18" t="s">
        <v>12265</v>
      </c>
      <c r="BE138" s="18" t="s">
        <v>12266</v>
      </c>
      <c r="BF138" s="18" t="s">
        <v>12267</v>
      </c>
      <c r="BG138" s="18" t="s">
        <v>12268</v>
      </c>
      <c r="BH138" s="18" t="s">
        <v>12269</v>
      </c>
      <c r="BI138" s="18" t="s">
        <v>12254</v>
      </c>
      <c r="BJ138" s="18" t="s">
        <v>12225</v>
      </c>
      <c r="BK138" s="18" t="s">
        <v>12254</v>
      </c>
      <c r="BL138" s="18" t="s">
        <v>12270</v>
      </c>
      <c r="BM138" s="18" t="s">
        <v>12271</v>
      </c>
      <c r="BN138" s="18" t="s">
        <v>12272</v>
      </c>
      <c r="BO138" s="18" t="s">
        <v>12273</v>
      </c>
      <c r="BP138" s="18" t="s">
        <v>12216</v>
      </c>
      <c r="BQ138" s="18" t="s">
        <v>12274</v>
      </c>
      <c r="BR138" s="18" t="s">
        <v>12275</v>
      </c>
      <c r="BS138" s="18" t="s">
        <v>12276</v>
      </c>
      <c r="BT138" s="18" t="s">
        <v>12277</v>
      </c>
      <c r="BU138" s="18" t="s">
        <v>12278</v>
      </c>
      <c r="BV138" s="18" t="s">
        <v>12279</v>
      </c>
      <c r="BW138" s="18" t="s">
        <v>12280</v>
      </c>
      <c r="BX138" s="18" t="s">
        <v>12281</v>
      </c>
      <c r="BY138" s="18" t="s">
        <v>12282</v>
      </c>
      <c r="BZ138" s="18" t="s">
        <v>12283</v>
      </c>
      <c r="CA138" s="18"/>
      <c r="CB138" s="18"/>
      <c r="CC138" s="18"/>
      <c r="CD138" s="18"/>
      <c r="CE138" s="18"/>
      <c r="CF138" s="18"/>
      <c r="CG138" s="18"/>
      <c r="CH138" s="18"/>
      <c r="CI138" s="18"/>
      <c r="CJ138" s="18"/>
      <c r="CK138" s="18"/>
      <c r="CL138" s="18"/>
      <c r="CM138" s="18"/>
      <c r="CN138" s="18"/>
      <c r="CO138" s="18"/>
      <c r="CP138" s="18"/>
      <c r="CQ138" s="18"/>
      <c r="CR138" s="18"/>
      <c r="CS138" s="18"/>
      <c r="CT138" s="18"/>
      <c r="CU138" s="18"/>
      <c r="CV138" s="18"/>
      <c r="CW138" s="18"/>
      <c r="CX138" s="18"/>
      <c r="CY138" s="18"/>
      <c r="CZ138" s="18"/>
      <c r="DA138" s="18"/>
      <c r="DB138" s="18"/>
      <c r="DC138" s="18"/>
      <c r="DD138" s="18"/>
      <c r="DE138" s="18"/>
      <c r="DF138" s="18"/>
      <c r="DG138" s="18"/>
      <c r="DH138" s="18"/>
      <c r="DI138" s="18"/>
      <c r="DJ138" s="18"/>
      <c r="DK138" s="18"/>
      <c r="DL138" s="18"/>
      <c r="DM138" s="18"/>
      <c r="DN138" s="18"/>
      <c r="DO138" s="18"/>
      <c r="DP138" s="18"/>
      <c r="DQ138" s="18"/>
      <c r="DR138" s="18"/>
      <c r="DS138" s="18"/>
      <c r="DT138" s="18"/>
      <c r="DU138" s="18"/>
      <c r="DV138" s="18"/>
      <c r="DW138" s="18"/>
      <c r="DX138" s="18"/>
      <c r="DY138" s="18"/>
      <c r="DZ138" s="18"/>
      <c r="EA138" s="18"/>
      <c r="EB138" s="18"/>
      <c r="EC138" s="18"/>
      <c r="ED138" s="18"/>
      <c r="EE138" s="18"/>
      <c r="EF138" s="18"/>
      <c r="EG138" s="18"/>
      <c r="EH138" s="18"/>
      <c r="EI138" s="18"/>
      <c r="EJ138" s="18"/>
      <c r="EK138" s="18"/>
      <c r="EL138" s="18"/>
      <c r="EM138" s="18"/>
      <c r="EN138" s="18"/>
      <c r="EO138" s="18"/>
      <c r="EP138" s="18"/>
      <c r="EQ138" s="18"/>
      <c r="ER138" s="18"/>
      <c r="ES138" s="18"/>
      <c r="ET138" s="18"/>
      <c r="EU138" s="18"/>
      <c r="EV138" s="18"/>
      <c r="EW138" s="18"/>
      <c r="EX138" s="18"/>
      <c r="EY138" s="18"/>
      <c r="EZ138" s="18"/>
      <c r="FA138" s="18"/>
      <c r="FB138" s="18"/>
      <c r="FC138" s="18"/>
      <c r="FD138" s="18"/>
      <c r="FE138" s="18"/>
      <c r="FF138" s="18"/>
      <c r="FG138" s="18"/>
      <c r="FH138" s="18"/>
      <c r="FI138" s="18"/>
      <c r="FJ138" s="18"/>
      <c r="FK138" s="18"/>
      <c r="FL138" s="18"/>
      <c r="FM138" s="18"/>
      <c r="FN138" s="18"/>
      <c r="FO138" s="18"/>
      <c r="FP138" s="18"/>
      <c r="FQ138" s="18"/>
      <c r="FR138" s="18"/>
      <c r="FS138" s="18"/>
      <c r="FT138" s="18"/>
      <c r="FU138" s="18"/>
      <c r="FV138" s="18"/>
      <c r="FW138" s="18"/>
      <c r="FX138" s="18"/>
      <c r="FY138" s="18"/>
      <c r="FZ138" s="18"/>
      <c r="GA138" s="18"/>
      <c r="GB138" s="18"/>
      <c r="GC138" s="18"/>
      <c r="GD138" s="18"/>
      <c r="GE138" s="18"/>
      <c r="GF138" s="18"/>
      <c r="GG138" s="18"/>
      <c r="GH138" s="18"/>
      <c r="GI138" s="18"/>
      <c r="GJ138" s="18"/>
      <c r="GK138" s="18"/>
      <c r="GL138" s="18"/>
      <c r="GM138" s="18"/>
      <c r="GN138" s="18"/>
      <c r="GO138" s="18"/>
      <c r="GP138" s="18"/>
      <c r="GQ138" s="18"/>
      <c r="GR138" s="18"/>
      <c r="GS138" s="18"/>
      <c r="GT138" s="18"/>
      <c r="GU138" s="18"/>
      <c r="GV138" s="18"/>
      <c r="GW138" s="18"/>
      <c r="GX138" s="18"/>
      <c r="GY138" s="18"/>
      <c r="GZ138" s="18"/>
      <c r="HA138" s="18"/>
    </row>
    <row r="139" spans="1:209" ht="14.25" customHeight="1">
      <c r="A139" s="18" t="s">
        <v>12284</v>
      </c>
      <c r="B139" s="18" t="s">
        <v>12284</v>
      </c>
      <c r="C139" s="18" t="s">
        <v>12284</v>
      </c>
      <c r="D139" s="18" t="s">
        <v>12285</v>
      </c>
      <c r="E139" s="18" t="s">
        <v>12286</v>
      </c>
      <c r="F139" s="18" t="s">
        <v>12287</v>
      </c>
      <c r="G139" s="18" t="s">
        <v>12288</v>
      </c>
      <c r="H139" s="18" t="s">
        <v>12285</v>
      </c>
      <c r="I139" s="18" t="s">
        <v>12289</v>
      </c>
      <c r="J139" s="18" t="s">
        <v>12290</v>
      </c>
      <c r="K139" s="18" t="s">
        <v>12291</v>
      </c>
      <c r="L139" s="18" t="s">
        <v>12292</v>
      </c>
      <c r="M139" s="18" t="s">
        <v>12293</v>
      </c>
      <c r="N139" s="18" t="s">
        <v>12294</v>
      </c>
      <c r="O139" s="18" t="s">
        <v>12295</v>
      </c>
      <c r="P139" s="18" t="s">
        <v>12296</v>
      </c>
      <c r="Q139" s="18" t="s">
        <v>12297</v>
      </c>
      <c r="R139" s="18" t="s">
        <v>12298</v>
      </c>
      <c r="S139" s="18" t="s">
        <v>12299</v>
      </c>
      <c r="T139" s="18" t="s">
        <v>12300</v>
      </c>
      <c r="U139" s="18" t="s">
        <v>12301</v>
      </c>
      <c r="V139" s="18" t="s">
        <v>12302</v>
      </c>
      <c r="W139" s="18" t="s">
        <v>12303</v>
      </c>
      <c r="X139" s="39" t="s">
        <v>12304</v>
      </c>
      <c r="Y139" s="18" t="s">
        <v>5635</v>
      </c>
      <c r="Z139" s="18" t="s">
        <v>12305</v>
      </c>
      <c r="AA139" s="18" t="s">
        <v>12306</v>
      </c>
      <c r="AB139" s="18" t="s">
        <v>12307</v>
      </c>
      <c r="AC139" s="18" t="s">
        <v>12308</v>
      </c>
      <c r="AD139" s="18" t="s">
        <v>12309</v>
      </c>
      <c r="AE139" s="18" t="s">
        <v>12310</v>
      </c>
      <c r="AF139" s="18" t="s">
        <v>12311</v>
      </c>
      <c r="AG139" s="18" t="s">
        <v>12312</v>
      </c>
      <c r="AH139" s="18" t="s">
        <v>12313</v>
      </c>
      <c r="AI139" s="18" t="s">
        <v>12314</v>
      </c>
      <c r="AJ139" s="18" t="s">
        <v>12315</v>
      </c>
      <c r="AK139" s="18" t="s">
        <v>12315</v>
      </c>
      <c r="AL139" s="18" t="s">
        <v>12316</v>
      </c>
      <c r="AM139" s="18" t="s">
        <v>12317</v>
      </c>
      <c r="AN139" s="18" t="s">
        <v>12318</v>
      </c>
      <c r="AO139" s="18" t="s">
        <v>12319</v>
      </c>
      <c r="AP139" s="18" t="s">
        <v>12320</v>
      </c>
      <c r="AQ139" s="18" t="s">
        <v>12321</v>
      </c>
      <c r="AR139" s="18" t="s">
        <v>12322</v>
      </c>
      <c r="AS139" s="18" t="s">
        <v>12323</v>
      </c>
      <c r="AT139" s="18" t="s">
        <v>12324</v>
      </c>
      <c r="AU139" s="18" t="s">
        <v>12325</v>
      </c>
      <c r="AV139" s="18" t="s">
        <v>12326</v>
      </c>
      <c r="AW139" s="18" t="s">
        <v>12327</v>
      </c>
      <c r="AX139" s="18" t="s">
        <v>12328</v>
      </c>
      <c r="AY139" s="18" t="s">
        <v>12329</v>
      </c>
      <c r="AZ139" s="18" t="s">
        <v>12330</v>
      </c>
      <c r="BA139" s="18" t="s">
        <v>12331</v>
      </c>
      <c r="BB139" s="18" t="s">
        <v>12332</v>
      </c>
      <c r="BC139" s="18" t="s">
        <v>12333</v>
      </c>
      <c r="BD139" s="18" t="s">
        <v>12334</v>
      </c>
      <c r="BE139" s="18" t="s">
        <v>12335</v>
      </c>
      <c r="BF139" s="18" t="s">
        <v>12336</v>
      </c>
      <c r="BG139" s="18" t="s">
        <v>12337</v>
      </c>
      <c r="BH139" s="18" t="s">
        <v>12338</v>
      </c>
      <c r="BI139" s="18" t="s">
        <v>12323</v>
      </c>
      <c r="BJ139" s="18" t="s">
        <v>12315</v>
      </c>
      <c r="BK139" s="18" t="s">
        <v>12323</v>
      </c>
      <c r="BL139" s="18" t="s">
        <v>12339</v>
      </c>
      <c r="BM139" s="18" t="s">
        <v>12340</v>
      </c>
      <c r="BN139" s="18" t="s">
        <v>12341</v>
      </c>
      <c r="BO139" s="18" t="s">
        <v>12342</v>
      </c>
      <c r="BP139" s="18" t="s">
        <v>12343</v>
      </c>
      <c r="BQ139" s="18" t="s">
        <v>12344</v>
      </c>
      <c r="BR139" s="18" t="s">
        <v>12345</v>
      </c>
      <c r="BS139" s="18" t="s">
        <v>12346</v>
      </c>
      <c r="BT139" s="18" t="s">
        <v>12347</v>
      </c>
      <c r="BU139" s="18" t="s">
        <v>12348</v>
      </c>
      <c r="BV139" s="18" t="s">
        <v>12349</v>
      </c>
      <c r="BW139" s="18" t="s">
        <v>12350</v>
      </c>
      <c r="BX139" s="18" t="s">
        <v>12351</v>
      </c>
      <c r="BY139" s="18" t="s">
        <v>12352</v>
      </c>
      <c r="BZ139" s="18" t="s">
        <v>12353</v>
      </c>
      <c r="CA139" s="18"/>
      <c r="CB139" s="18"/>
      <c r="CC139" s="18"/>
      <c r="CD139" s="18"/>
      <c r="CE139" s="18"/>
      <c r="CF139" s="18"/>
      <c r="CG139" s="18"/>
      <c r="CH139" s="18"/>
      <c r="CI139" s="18"/>
      <c r="CJ139" s="18"/>
      <c r="CK139" s="18"/>
      <c r="CL139" s="18"/>
      <c r="CM139" s="18"/>
      <c r="CN139" s="18"/>
      <c r="CO139" s="18"/>
      <c r="CP139" s="18"/>
      <c r="CQ139" s="18"/>
      <c r="CR139" s="18"/>
      <c r="CS139" s="18"/>
      <c r="CT139" s="18"/>
      <c r="CU139" s="18"/>
      <c r="CV139" s="18"/>
      <c r="CW139" s="18"/>
      <c r="CX139" s="18"/>
      <c r="CY139" s="18"/>
      <c r="CZ139" s="18"/>
      <c r="DA139" s="18"/>
      <c r="DB139" s="18"/>
      <c r="DC139" s="18"/>
      <c r="DD139" s="18"/>
      <c r="DE139" s="18"/>
      <c r="DF139" s="18"/>
      <c r="DG139" s="18"/>
      <c r="DH139" s="18"/>
      <c r="DI139" s="18"/>
      <c r="DJ139" s="18"/>
      <c r="DK139" s="18"/>
      <c r="DL139" s="18"/>
      <c r="DM139" s="18"/>
      <c r="DN139" s="18"/>
      <c r="DO139" s="18"/>
      <c r="DP139" s="18"/>
      <c r="DQ139" s="18"/>
      <c r="DR139" s="18"/>
      <c r="DS139" s="18"/>
      <c r="DT139" s="18"/>
      <c r="DU139" s="18"/>
      <c r="DV139" s="18"/>
      <c r="DW139" s="18"/>
      <c r="DX139" s="18"/>
      <c r="DY139" s="18"/>
      <c r="DZ139" s="18"/>
      <c r="EA139" s="18"/>
      <c r="EB139" s="18"/>
      <c r="EC139" s="18"/>
      <c r="ED139" s="18"/>
      <c r="EE139" s="18"/>
      <c r="EF139" s="18"/>
      <c r="EG139" s="18"/>
      <c r="EH139" s="18"/>
      <c r="EI139" s="18"/>
      <c r="EJ139" s="18"/>
      <c r="EK139" s="18"/>
      <c r="EL139" s="18"/>
      <c r="EM139" s="18"/>
      <c r="EN139" s="18"/>
      <c r="EO139" s="18"/>
      <c r="EP139" s="18"/>
      <c r="EQ139" s="18"/>
      <c r="ER139" s="18"/>
      <c r="ES139" s="18"/>
      <c r="ET139" s="18"/>
      <c r="EU139" s="18"/>
      <c r="EV139" s="18"/>
      <c r="EW139" s="18"/>
      <c r="EX139" s="18"/>
      <c r="EY139" s="18"/>
      <c r="EZ139" s="18"/>
      <c r="FA139" s="18"/>
      <c r="FB139" s="18"/>
      <c r="FC139" s="18"/>
      <c r="FD139" s="18"/>
      <c r="FE139" s="18"/>
      <c r="FF139" s="18"/>
      <c r="FG139" s="18"/>
      <c r="FH139" s="18"/>
      <c r="FI139" s="18"/>
      <c r="FJ139" s="18"/>
      <c r="FK139" s="18"/>
      <c r="FL139" s="18"/>
      <c r="FM139" s="18"/>
      <c r="FN139" s="18"/>
      <c r="FO139" s="18"/>
      <c r="FP139" s="18"/>
      <c r="FQ139" s="18"/>
      <c r="FR139" s="18"/>
      <c r="FS139" s="18"/>
      <c r="FT139" s="18"/>
      <c r="FU139" s="18"/>
      <c r="FV139" s="18"/>
      <c r="FW139" s="18"/>
      <c r="FX139" s="18"/>
      <c r="FY139" s="18"/>
      <c r="FZ139" s="18"/>
      <c r="GA139" s="18"/>
      <c r="GB139" s="18"/>
      <c r="GC139" s="18"/>
      <c r="GD139" s="18"/>
      <c r="GE139" s="18"/>
      <c r="GF139" s="18"/>
      <c r="GG139" s="18"/>
      <c r="GH139" s="18"/>
      <c r="GI139" s="18"/>
      <c r="GJ139" s="18"/>
      <c r="GK139" s="18"/>
      <c r="GL139" s="18"/>
      <c r="GM139" s="18"/>
      <c r="GN139" s="18"/>
      <c r="GO139" s="18"/>
      <c r="GP139" s="18"/>
      <c r="GQ139" s="18"/>
      <c r="GR139" s="18"/>
      <c r="GS139" s="18"/>
      <c r="GT139" s="18"/>
      <c r="GU139" s="18"/>
      <c r="GV139" s="18"/>
      <c r="GW139" s="18"/>
      <c r="GX139" s="18"/>
      <c r="GY139" s="18"/>
      <c r="GZ139" s="18"/>
      <c r="HA139" s="18"/>
    </row>
    <row r="140" spans="1:209">
      <c r="A140" s="18" t="s">
        <v>12354</v>
      </c>
      <c r="B140" s="18" t="s">
        <v>12354</v>
      </c>
      <c r="C140" s="18" t="s">
        <v>12354</v>
      </c>
      <c r="D140" s="18" t="s">
        <v>12355</v>
      </c>
      <c r="E140" s="18" t="s">
        <v>12356</v>
      </c>
      <c r="F140" s="18" t="s">
        <v>12357</v>
      </c>
      <c r="G140" s="18" t="s">
        <v>12358</v>
      </c>
      <c r="H140" s="18" t="s">
        <v>12355</v>
      </c>
      <c r="I140" s="18" t="s">
        <v>12359</v>
      </c>
      <c r="J140" s="18" t="s">
        <v>12360</v>
      </c>
      <c r="K140" s="18" t="s">
        <v>12361</v>
      </c>
      <c r="L140" s="18" t="s">
        <v>12362</v>
      </c>
      <c r="M140" s="18" t="s">
        <v>12363</v>
      </c>
      <c r="N140" s="18" t="s">
        <v>12364</v>
      </c>
      <c r="O140" s="18" t="s">
        <v>12365</v>
      </c>
      <c r="P140" s="18" t="s">
        <v>12366</v>
      </c>
      <c r="Q140" s="18" t="s">
        <v>12367</v>
      </c>
      <c r="R140" s="18" t="s">
        <v>12368</v>
      </c>
      <c r="S140" s="18" t="s">
        <v>12369</v>
      </c>
      <c r="T140" s="18" t="s">
        <v>12370</v>
      </c>
      <c r="U140" s="18" t="s">
        <v>12371</v>
      </c>
      <c r="V140" s="18" t="s">
        <v>12372</v>
      </c>
      <c r="W140" s="18" t="s">
        <v>12373</v>
      </c>
      <c r="X140" s="39" t="s">
        <v>12374</v>
      </c>
      <c r="Y140" s="18" t="s">
        <v>12375</v>
      </c>
      <c r="Z140" s="18" t="s">
        <v>12376</v>
      </c>
      <c r="AA140" s="18" t="s">
        <v>12377</v>
      </c>
      <c r="AB140" s="18" t="s">
        <v>12378</v>
      </c>
      <c r="AC140" s="18" t="s">
        <v>12379</v>
      </c>
      <c r="AD140" s="18" t="s">
        <v>12380</v>
      </c>
      <c r="AE140" s="18" t="s">
        <v>12381</v>
      </c>
      <c r="AF140" s="18" t="s">
        <v>12382</v>
      </c>
      <c r="AG140" s="18" t="s">
        <v>12383</v>
      </c>
      <c r="AH140" s="18" t="s">
        <v>12384</v>
      </c>
      <c r="AI140" s="18" t="s">
        <v>12385</v>
      </c>
      <c r="AJ140" s="18" t="s">
        <v>12386</v>
      </c>
      <c r="AK140" s="18" t="s">
        <v>12386</v>
      </c>
      <c r="AL140" s="18" t="s">
        <v>12387</v>
      </c>
      <c r="AM140" s="18" t="s">
        <v>12388</v>
      </c>
      <c r="AN140" s="18" t="s">
        <v>12389</v>
      </c>
      <c r="AO140" s="18" t="s">
        <v>12390</v>
      </c>
      <c r="AP140" s="18" t="s">
        <v>12391</v>
      </c>
      <c r="AQ140" s="18" t="s">
        <v>12392</v>
      </c>
      <c r="AR140" s="18" t="s">
        <v>12393</v>
      </c>
      <c r="AS140" s="18" t="s">
        <v>12379</v>
      </c>
      <c r="AT140" s="18" t="s">
        <v>12394</v>
      </c>
      <c r="AU140" s="18" t="s">
        <v>12395</v>
      </c>
      <c r="AV140" s="18" t="s">
        <v>12396</v>
      </c>
      <c r="AW140" s="18" t="s">
        <v>12397</v>
      </c>
      <c r="AX140" s="18" t="s">
        <v>12398</v>
      </c>
      <c r="AY140" s="18" t="s">
        <v>12399</v>
      </c>
      <c r="AZ140" s="18" t="s">
        <v>12400</v>
      </c>
      <c r="BA140" s="18" t="s">
        <v>12401</v>
      </c>
      <c r="BB140" s="18" t="s">
        <v>12402</v>
      </c>
      <c r="BC140" s="18" t="s">
        <v>12403</v>
      </c>
      <c r="BD140" s="18" t="s">
        <v>12404</v>
      </c>
      <c r="BE140" s="18" t="s">
        <v>12405</v>
      </c>
      <c r="BF140" s="18" t="s">
        <v>12406</v>
      </c>
      <c r="BG140" s="18" t="s">
        <v>12407</v>
      </c>
      <c r="BH140" s="18" t="s">
        <v>12408</v>
      </c>
      <c r="BI140" s="18" t="s">
        <v>12379</v>
      </c>
      <c r="BJ140" s="18" t="s">
        <v>12386</v>
      </c>
      <c r="BK140" s="18" t="s">
        <v>12379</v>
      </c>
      <c r="BL140" s="18" t="s">
        <v>12409</v>
      </c>
      <c r="BM140" s="18" t="s">
        <v>12410</v>
      </c>
      <c r="BN140" s="18" t="s">
        <v>12411</v>
      </c>
      <c r="BO140" s="18" t="s">
        <v>12412</v>
      </c>
      <c r="BP140" s="18" t="s">
        <v>12354</v>
      </c>
      <c r="BQ140" s="18" t="s">
        <v>12413</v>
      </c>
      <c r="BR140" s="18" t="s">
        <v>12414</v>
      </c>
      <c r="BS140" s="18" t="s">
        <v>12415</v>
      </c>
      <c r="BT140" s="18" t="s">
        <v>12416</v>
      </c>
      <c r="BU140" s="18" t="s">
        <v>12417</v>
      </c>
      <c r="BV140" s="18" t="s">
        <v>12418</v>
      </c>
      <c r="BW140" s="18" t="s">
        <v>12419</v>
      </c>
      <c r="BX140" s="18" t="s">
        <v>12420</v>
      </c>
      <c r="BY140" s="18" t="s">
        <v>12421</v>
      </c>
      <c r="BZ140" s="18" t="s">
        <v>12422</v>
      </c>
      <c r="CA140" s="18"/>
      <c r="CB140" s="18"/>
      <c r="CC140" s="18"/>
      <c r="CD140" s="18"/>
      <c r="CE140" s="18"/>
      <c r="CF140" s="18"/>
      <c r="CG140" s="18"/>
      <c r="CH140" s="18"/>
      <c r="CI140" s="18"/>
      <c r="CJ140" s="18"/>
      <c r="CK140" s="18"/>
      <c r="CL140" s="18"/>
      <c r="CM140" s="18"/>
      <c r="CN140" s="18"/>
      <c r="CO140" s="18"/>
      <c r="CP140" s="18"/>
      <c r="CQ140" s="18"/>
      <c r="CR140" s="18"/>
      <c r="CS140" s="18"/>
      <c r="CT140" s="18"/>
      <c r="CU140" s="18"/>
      <c r="CV140" s="18"/>
      <c r="CW140" s="18"/>
      <c r="CX140" s="18"/>
      <c r="CY140" s="18"/>
      <c r="CZ140" s="18"/>
      <c r="DA140" s="18"/>
      <c r="DB140" s="18"/>
      <c r="DC140" s="18"/>
      <c r="DD140" s="18"/>
      <c r="DE140" s="18"/>
      <c r="DF140" s="18"/>
      <c r="DG140" s="18"/>
      <c r="DH140" s="18"/>
      <c r="DI140" s="18"/>
      <c r="DJ140" s="18"/>
      <c r="DK140" s="18"/>
      <c r="DL140" s="18"/>
      <c r="DM140" s="18"/>
      <c r="DN140" s="18"/>
      <c r="DO140" s="18"/>
      <c r="DP140" s="18"/>
      <c r="DQ140" s="18"/>
      <c r="DR140" s="18"/>
      <c r="DS140" s="18"/>
      <c r="DT140" s="18"/>
      <c r="DU140" s="18"/>
      <c r="DV140" s="18"/>
      <c r="DW140" s="18"/>
      <c r="DX140" s="18"/>
      <c r="DY140" s="18"/>
      <c r="DZ140" s="18"/>
      <c r="EA140" s="18"/>
      <c r="EB140" s="18"/>
      <c r="EC140" s="18"/>
      <c r="ED140" s="18"/>
      <c r="EE140" s="18"/>
      <c r="EF140" s="18"/>
      <c r="EG140" s="18"/>
      <c r="EH140" s="18"/>
      <c r="EI140" s="18"/>
      <c r="EJ140" s="18"/>
      <c r="EK140" s="18"/>
      <c r="EL140" s="18"/>
      <c r="EM140" s="18"/>
      <c r="EN140" s="18"/>
      <c r="EO140" s="18"/>
      <c r="EP140" s="18"/>
      <c r="EQ140" s="18"/>
      <c r="ER140" s="18"/>
      <c r="ES140" s="18"/>
      <c r="ET140" s="18"/>
      <c r="EU140" s="18"/>
      <c r="EV140" s="18"/>
      <c r="EW140" s="18"/>
      <c r="EX140" s="18"/>
      <c r="EY140" s="18"/>
      <c r="EZ140" s="18"/>
      <c r="FA140" s="18"/>
      <c r="FB140" s="18"/>
      <c r="FC140" s="18"/>
      <c r="FD140" s="18"/>
      <c r="FE140" s="18"/>
      <c r="FF140" s="18"/>
      <c r="FG140" s="18"/>
      <c r="FH140" s="18"/>
      <c r="FI140" s="18"/>
      <c r="FJ140" s="18"/>
      <c r="FK140" s="18"/>
      <c r="FL140" s="18"/>
      <c r="FM140" s="18"/>
      <c r="FN140" s="18"/>
      <c r="FO140" s="18"/>
      <c r="FP140" s="18"/>
      <c r="FQ140" s="18"/>
      <c r="FR140" s="18"/>
      <c r="FS140" s="18"/>
      <c r="FT140" s="18"/>
      <c r="FU140" s="18"/>
      <c r="FV140" s="18"/>
      <c r="FW140" s="18"/>
      <c r="FX140" s="18"/>
      <c r="FY140" s="18"/>
      <c r="FZ140" s="18"/>
      <c r="GA140" s="18"/>
      <c r="GB140" s="18"/>
      <c r="GC140" s="18"/>
      <c r="GD140" s="18"/>
      <c r="GE140" s="18"/>
      <c r="GF140" s="18"/>
      <c r="GG140" s="18"/>
      <c r="GH140" s="18"/>
      <c r="GI140" s="18"/>
      <c r="GJ140" s="18"/>
      <c r="GK140" s="18"/>
      <c r="GL140" s="18"/>
      <c r="GM140" s="18"/>
      <c r="GN140" s="18"/>
      <c r="GO140" s="18"/>
      <c r="GP140" s="18"/>
      <c r="GQ140" s="18"/>
      <c r="GR140" s="18"/>
      <c r="GS140" s="18"/>
      <c r="GT140" s="18"/>
      <c r="GU140" s="18"/>
      <c r="GV140" s="18"/>
      <c r="GW140" s="18"/>
      <c r="GX140" s="18"/>
      <c r="GY140" s="18"/>
      <c r="GZ140" s="18"/>
      <c r="HA140" s="18"/>
    </row>
    <row r="141" spans="1:209">
      <c r="A141" s="18" t="s">
        <v>12423</v>
      </c>
      <c r="B141" s="18" t="s">
        <v>12423</v>
      </c>
      <c r="C141" s="18" t="s">
        <v>12423</v>
      </c>
      <c r="D141" s="18" t="s">
        <v>12424</v>
      </c>
      <c r="E141" s="18" t="s">
        <v>12425</v>
      </c>
      <c r="F141" s="18" t="s">
        <v>12423</v>
      </c>
      <c r="G141" s="18" t="s">
        <v>12426</v>
      </c>
      <c r="H141" s="18" t="s">
        <v>12424</v>
      </c>
      <c r="I141" s="18" t="s">
        <v>12427</v>
      </c>
      <c r="J141" s="18" t="s">
        <v>12428</v>
      </c>
      <c r="K141" s="18" t="s">
        <v>12429</v>
      </c>
      <c r="L141" s="18" t="s">
        <v>12425</v>
      </c>
      <c r="M141" s="18" t="s">
        <v>12430</v>
      </c>
      <c r="N141" s="18" t="s">
        <v>12423</v>
      </c>
      <c r="O141" s="18" t="s">
        <v>12431</v>
      </c>
      <c r="P141" s="18" t="s">
        <v>12432</v>
      </c>
      <c r="Q141" s="18" t="s">
        <v>12423</v>
      </c>
      <c r="R141" s="18" t="s">
        <v>12433</v>
      </c>
      <c r="S141" s="18" t="s">
        <v>12434</v>
      </c>
      <c r="T141" s="18" t="s">
        <v>12435</v>
      </c>
      <c r="U141" s="18" t="s">
        <v>12436</v>
      </c>
      <c r="V141" s="18" t="s">
        <v>12437</v>
      </c>
      <c r="W141" s="18" t="s">
        <v>12426</v>
      </c>
      <c r="X141" s="39" t="s">
        <v>12438</v>
      </c>
      <c r="Y141" s="18" t="s">
        <v>12439</v>
      </c>
      <c r="Z141" s="18" t="s">
        <v>12440</v>
      </c>
      <c r="AA141" s="18" t="s">
        <v>12441</v>
      </c>
      <c r="AB141" s="18" t="s">
        <v>12442</v>
      </c>
      <c r="AC141" s="18" t="s">
        <v>12443</v>
      </c>
      <c r="AD141" s="18" t="s">
        <v>12423</v>
      </c>
      <c r="AE141" s="18" t="s">
        <v>12423</v>
      </c>
      <c r="AF141" s="18" t="s">
        <v>12444</v>
      </c>
      <c r="AG141" s="18" t="s">
        <v>10771</v>
      </c>
      <c r="AH141" s="18" t="s">
        <v>12445</v>
      </c>
      <c r="AI141" s="18" t="s">
        <v>10773</v>
      </c>
      <c r="AJ141" s="18" t="s">
        <v>12423</v>
      </c>
      <c r="AK141" s="18" t="s">
        <v>12423</v>
      </c>
      <c r="AL141" s="18" t="s">
        <v>12446</v>
      </c>
      <c r="AM141" s="18" t="s">
        <v>12447</v>
      </c>
      <c r="AN141" s="18" t="s">
        <v>12435</v>
      </c>
      <c r="AO141" s="18" t="s">
        <v>12448</v>
      </c>
      <c r="AP141" s="18" t="s">
        <v>12449</v>
      </c>
      <c r="AQ141" s="18" t="s">
        <v>12450</v>
      </c>
      <c r="AR141" s="18" t="s">
        <v>12451</v>
      </c>
      <c r="AS141" s="18" t="s">
        <v>12452</v>
      </c>
      <c r="AT141" s="18" t="s">
        <v>10782</v>
      </c>
      <c r="AU141" s="18" t="s">
        <v>12453</v>
      </c>
      <c r="AV141" s="18" t="s">
        <v>12454</v>
      </c>
      <c r="AW141" s="18" t="s">
        <v>12455</v>
      </c>
      <c r="AX141" s="18" t="s">
        <v>12456</v>
      </c>
      <c r="AY141" s="18" t="s">
        <v>12457</v>
      </c>
      <c r="AZ141" s="18" t="s">
        <v>12458</v>
      </c>
      <c r="BA141" s="18" t="s">
        <v>12459</v>
      </c>
      <c r="BB141" s="18" t="s">
        <v>12460</v>
      </c>
      <c r="BC141" s="18" t="s">
        <v>12461</v>
      </c>
      <c r="BD141" s="18" t="s">
        <v>12462</v>
      </c>
      <c r="BE141" s="18" t="s">
        <v>12463</v>
      </c>
      <c r="BF141" s="18" t="s">
        <v>12463</v>
      </c>
      <c r="BG141" s="18" t="s">
        <v>12464</v>
      </c>
      <c r="BH141" s="18" t="s">
        <v>12465</v>
      </c>
      <c r="BI141" s="18" t="s">
        <v>12452</v>
      </c>
      <c r="BJ141" s="18" t="s">
        <v>12423</v>
      </c>
      <c r="BK141" s="18" t="s">
        <v>12452</v>
      </c>
      <c r="BL141" s="18" t="s">
        <v>12423</v>
      </c>
      <c r="BM141" s="18" t="s">
        <v>12466</v>
      </c>
      <c r="BN141" s="18" t="s">
        <v>12467</v>
      </c>
      <c r="BO141" s="18" t="s">
        <v>12451</v>
      </c>
      <c r="BP141" s="18" t="s">
        <v>12423</v>
      </c>
      <c r="BQ141" s="18" t="s">
        <v>12468</v>
      </c>
      <c r="BR141" s="18" t="s">
        <v>12454</v>
      </c>
      <c r="BS141" s="18" t="s">
        <v>12469</v>
      </c>
      <c r="BT141" s="18" t="s">
        <v>12470</v>
      </c>
      <c r="BU141" s="18" t="s">
        <v>12471</v>
      </c>
      <c r="BV141" s="18" t="s">
        <v>12472</v>
      </c>
      <c r="BW141" s="18" t="s">
        <v>12473</v>
      </c>
      <c r="BX141" s="18" t="s">
        <v>12474</v>
      </c>
      <c r="BY141" s="18" t="s">
        <v>12475</v>
      </c>
      <c r="BZ141" s="18" t="s">
        <v>12476</v>
      </c>
      <c r="CA141" s="18"/>
      <c r="CB141" s="18"/>
      <c r="CC141" s="18"/>
      <c r="CD141" s="18"/>
      <c r="CE141" s="18"/>
      <c r="CF141" s="18"/>
      <c r="CG141" s="18"/>
      <c r="CH141" s="18"/>
      <c r="CI141" s="18"/>
      <c r="CJ141" s="18"/>
      <c r="CK141" s="18"/>
      <c r="CL141" s="18"/>
      <c r="CM141" s="18"/>
      <c r="CN141" s="18"/>
      <c r="CO141" s="18"/>
      <c r="CP141" s="18"/>
      <c r="CQ141" s="18"/>
      <c r="CR141" s="18"/>
      <c r="CS141" s="18"/>
      <c r="CT141" s="18"/>
      <c r="CU141" s="18"/>
      <c r="CV141" s="18"/>
      <c r="CW141" s="18"/>
      <c r="CX141" s="18"/>
      <c r="CY141" s="18"/>
      <c r="CZ141" s="18"/>
      <c r="DA141" s="18"/>
      <c r="DB141" s="18"/>
      <c r="DC141" s="18"/>
      <c r="DD141" s="18"/>
      <c r="DE141" s="18"/>
      <c r="DF141" s="18"/>
      <c r="DG141" s="18"/>
      <c r="DH141" s="18"/>
      <c r="DI141" s="18"/>
      <c r="DJ141" s="18"/>
      <c r="DK141" s="18"/>
      <c r="DL141" s="18"/>
      <c r="DM141" s="18"/>
      <c r="DN141" s="18"/>
      <c r="DO141" s="18"/>
      <c r="DP141" s="18"/>
      <c r="DQ141" s="18"/>
      <c r="DR141" s="18"/>
      <c r="DS141" s="18"/>
      <c r="DT141" s="18"/>
      <c r="DU141" s="18"/>
      <c r="DV141" s="18"/>
      <c r="DW141" s="18"/>
      <c r="DX141" s="18"/>
      <c r="DY141" s="18"/>
      <c r="DZ141" s="18"/>
      <c r="EA141" s="18"/>
      <c r="EB141" s="18"/>
      <c r="EC141" s="18"/>
      <c r="ED141" s="18"/>
      <c r="EE141" s="18"/>
      <c r="EF141" s="18"/>
      <c r="EG141" s="18"/>
      <c r="EH141" s="18"/>
      <c r="EI141" s="18"/>
      <c r="EJ141" s="18"/>
      <c r="EK141" s="18"/>
      <c r="EL141" s="18"/>
      <c r="EM141" s="18"/>
      <c r="EN141" s="18"/>
      <c r="EO141" s="18"/>
      <c r="EP141" s="18"/>
      <c r="EQ141" s="18"/>
      <c r="ER141" s="18"/>
      <c r="ES141" s="18"/>
      <c r="ET141" s="18"/>
      <c r="EU141" s="18"/>
      <c r="EV141" s="18"/>
      <c r="EW141" s="18"/>
      <c r="EX141" s="18"/>
      <c r="EY141" s="18"/>
      <c r="EZ141" s="18"/>
      <c r="FA141" s="18"/>
      <c r="FB141" s="18"/>
      <c r="FC141" s="18"/>
      <c r="FD141" s="18"/>
      <c r="FE141" s="18"/>
      <c r="FF141" s="18"/>
      <c r="FG141" s="18"/>
      <c r="FH141" s="18"/>
      <c r="FI141" s="18"/>
      <c r="FJ141" s="18"/>
      <c r="FK141" s="18"/>
      <c r="FL141" s="18"/>
      <c r="FM141" s="18"/>
      <c r="FN141" s="18"/>
      <c r="FO141" s="18"/>
      <c r="FP141" s="18"/>
      <c r="FQ141" s="18"/>
      <c r="FR141" s="18"/>
      <c r="FS141" s="18"/>
      <c r="FT141" s="18"/>
      <c r="FU141" s="18"/>
      <c r="FV141" s="18"/>
      <c r="FW141" s="18"/>
      <c r="FX141" s="18"/>
      <c r="FY141" s="18"/>
      <c r="FZ141" s="18"/>
      <c r="GA141" s="18"/>
      <c r="GB141" s="18"/>
      <c r="GC141" s="18"/>
      <c r="GD141" s="18"/>
      <c r="GE141" s="18"/>
      <c r="GF141" s="18"/>
      <c r="GG141" s="18"/>
      <c r="GH141" s="18"/>
      <c r="GI141" s="18"/>
      <c r="GJ141" s="18"/>
      <c r="GK141" s="18"/>
      <c r="GL141" s="18"/>
      <c r="GM141" s="18"/>
      <c r="GN141" s="18"/>
      <c r="GO141" s="18"/>
      <c r="GP141" s="18"/>
      <c r="GQ141" s="18"/>
      <c r="GR141" s="18"/>
      <c r="GS141" s="18"/>
      <c r="GT141" s="18"/>
      <c r="GU141" s="18"/>
      <c r="GV141" s="18"/>
      <c r="GW141" s="18"/>
      <c r="GX141" s="18"/>
      <c r="GY141" s="18"/>
      <c r="GZ141" s="18"/>
      <c r="HA141" s="18"/>
    </row>
    <row r="142" spans="1:209">
      <c r="A142" s="18" t="s">
        <v>12477</v>
      </c>
      <c r="B142" s="18" t="s">
        <v>12477</v>
      </c>
      <c r="C142" s="18" t="s">
        <v>12477</v>
      </c>
      <c r="D142" s="18" t="s">
        <v>12478</v>
      </c>
      <c r="E142" s="18" t="s">
        <v>12479</v>
      </c>
      <c r="F142" s="18" t="s">
        <v>12477</v>
      </c>
      <c r="G142" s="18" t="s">
        <v>12480</v>
      </c>
      <c r="H142" s="18" t="s">
        <v>12478</v>
      </c>
      <c r="I142" s="18" t="s">
        <v>12481</v>
      </c>
      <c r="J142" s="18" t="s">
        <v>12482</v>
      </c>
      <c r="K142" s="18" t="s">
        <v>12477</v>
      </c>
      <c r="L142" s="18" t="s">
        <v>12479</v>
      </c>
      <c r="M142" s="18" t="s">
        <v>12483</v>
      </c>
      <c r="N142" s="18" t="s">
        <v>12484</v>
      </c>
      <c r="O142" s="18" t="s">
        <v>12485</v>
      </c>
      <c r="P142" s="18" t="s">
        <v>12486</v>
      </c>
      <c r="Q142" s="18" t="s">
        <v>12477</v>
      </c>
      <c r="R142" s="18" t="s">
        <v>12477</v>
      </c>
      <c r="S142" s="18" t="s">
        <v>12487</v>
      </c>
      <c r="T142" s="18" t="s">
        <v>12488</v>
      </c>
      <c r="U142" s="18" t="s">
        <v>12489</v>
      </c>
      <c r="V142" s="18" t="s">
        <v>12490</v>
      </c>
      <c r="W142" s="18" t="s">
        <v>12491</v>
      </c>
      <c r="X142" s="39" t="s">
        <v>12492</v>
      </c>
      <c r="Y142" s="18" t="s">
        <v>12493</v>
      </c>
      <c r="Z142" s="18" t="s">
        <v>12494</v>
      </c>
      <c r="AA142" s="18" t="s">
        <v>12495</v>
      </c>
      <c r="AB142" s="18" t="s">
        <v>12491</v>
      </c>
      <c r="AC142" s="18" t="s">
        <v>12496</v>
      </c>
      <c r="AD142" s="18" t="s">
        <v>12477</v>
      </c>
      <c r="AE142" s="18" t="s">
        <v>12477</v>
      </c>
      <c r="AF142" s="18" t="s">
        <v>12479</v>
      </c>
      <c r="AG142" s="18" t="s">
        <v>12497</v>
      </c>
      <c r="AH142" s="18" t="s">
        <v>12498</v>
      </c>
      <c r="AI142" s="18" t="s">
        <v>12499</v>
      </c>
      <c r="AJ142" s="18" t="s">
        <v>12477</v>
      </c>
      <c r="AK142" s="18" t="s">
        <v>12477</v>
      </c>
      <c r="AL142" s="18" t="s">
        <v>12500</v>
      </c>
      <c r="AM142" s="18" t="s">
        <v>12501</v>
      </c>
      <c r="AN142" s="18" t="s">
        <v>12488</v>
      </c>
      <c r="AO142" s="18" t="s">
        <v>12502</v>
      </c>
      <c r="AP142" s="18" t="s">
        <v>12503</v>
      </c>
      <c r="AQ142" s="18" t="s">
        <v>12504</v>
      </c>
      <c r="AR142" s="18" t="s">
        <v>12505</v>
      </c>
      <c r="AS142" s="18" t="s">
        <v>12506</v>
      </c>
      <c r="AT142" s="18" t="s">
        <v>12507</v>
      </c>
      <c r="AU142" s="18" t="s">
        <v>12508</v>
      </c>
      <c r="AV142" s="18" t="s">
        <v>12509</v>
      </c>
      <c r="AW142" s="18" t="s">
        <v>12510</v>
      </c>
      <c r="AX142" s="18" t="s">
        <v>12511</v>
      </c>
      <c r="AY142" s="18" t="s">
        <v>12512</v>
      </c>
      <c r="AZ142" s="18" t="s">
        <v>12513</v>
      </c>
      <c r="BA142" s="18" t="s">
        <v>12514</v>
      </c>
      <c r="BB142" s="18" t="s">
        <v>12515</v>
      </c>
      <c r="BC142" s="18" t="s">
        <v>12516</v>
      </c>
      <c r="BD142" s="18" t="s">
        <v>12517</v>
      </c>
      <c r="BE142" s="18" t="s">
        <v>12518</v>
      </c>
      <c r="BF142" s="18" t="s">
        <v>12518</v>
      </c>
      <c r="BG142" s="18" t="s">
        <v>12519</v>
      </c>
      <c r="BH142" s="18" t="s">
        <v>12520</v>
      </c>
      <c r="BI142" s="18" t="s">
        <v>12506</v>
      </c>
      <c r="BJ142" s="18" t="s">
        <v>12477</v>
      </c>
      <c r="BK142" s="18" t="s">
        <v>12506</v>
      </c>
      <c r="BL142" s="18" t="s">
        <v>12477</v>
      </c>
      <c r="BM142" s="18" t="s">
        <v>12521</v>
      </c>
      <c r="BN142" s="18" t="s">
        <v>12522</v>
      </c>
      <c r="BO142" s="18" t="s">
        <v>12505</v>
      </c>
      <c r="BP142" s="18" t="s">
        <v>12477</v>
      </c>
      <c r="BQ142" s="18" t="s">
        <v>12523</v>
      </c>
      <c r="BR142" s="18" t="s">
        <v>12524</v>
      </c>
      <c r="BS142" s="18" t="s">
        <v>12525</v>
      </c>
      <c r="BT142" s="18" t="s">
        <v>12526</v>
      </c>
      <c r="BU142" s="18" t="s">
        <v>12527</v>
      </c>
      <c r="BV142" s="18" t="s">
        <v>12528</v>
      </c>
      <c r="BW142" s="18" t="s">
        <v>12529</v>
      </c>
      <c r="BX142" s="18" t="s">
        <v>12530</v>
      </c>
      <c r="BY142" s="18" t="s">
        <v>12531</v>
      </c>
      <c r="BZ142" s="18" t="s">
        <v>12532</v>
      </c>
      <c r="CA142" s="18"/>
      <c r="CB142" s="18"/>
      <c r="CC142" s="18"/>
      <c r="CD142" s="18"/>
      <c r="CE142" s="18"/>
      <c r="CF142" s="18"/>
      <c r="CG142" s="18"/>
      <c r="CH142" s="18"/>
      <c r="CI142" s="18"/>
      <c r="CJ142" s="18"/>
      <c r="CK142" s="18"/>
      <c r="CL142" s="18"/>
      <c r="CM142" s="18"/>
      <c r="CN142" s="18"/>
      <c r="CO142" s="18"/>
      <c r="CP142" s="18"/>
      <c r="CQ142" s="18"/>
      <c r="CR142" s="18"/>
      <c r="CS142" s="18"/>
      <c r="CT142" s="18"/>
      <c r="CU142" s="18"/>
      <c r="CV142" s="18"/>
      <c r="CW142" s="18"/>
      <c r="CX142" s="18"/>
      <c r="CY142" s="18"/>
      <c r="CZ142" s="18"/>
      <c r="DA142" s="18"/>
      <c r="DB142" s="18"/>
      <c r="DC142" s="18"/>
      <c r="DD142" s="18"/>
      <c r="DE142" s="18"/>
      <c r="DF142" s="18"/>
      <c r="DG142" s="18"/>
      <c r="DH142" s="18"/>
      <c r="DI142" s="18"/>
      <c r="DJ142" s="18"/>
      <c r="DK142" s="18"/>
      <c r="DL142" s="18"/>
      <c r="DM142" s="18"/>
      <c r="DN142" s="18"/>
      <c r="DO142" s="18"/>
      <c r="DP142" s="18"/>
      <c r="DQ142" s="18"/>
      <c r="DR142" s="18"/>
      <c r="DS142" s="18"/>
      <c r="DT142" s="18"/>
      <c r="DU142" s="18"/>
      <c r="DV142" s="18"/>
      <c r="DW142" s="18"/>
      <c r="DX142" s="18"/>
      <c r="DY142" s="18"/>
      <c r="DZ142" s="18"/>
      <c r="EA142" s="18"/>
      <c r="EB142" s="18"/>
      <c r="EC142" s="18"/>
      <c r="ED142" s="18"/>
      <c r="EE142" s="18"/>
      <c r="EF142" s="18"/>
      <c r="EG142" s="18"/>
      <c r="EH142" s="18"/>
      <c r="EI142" s="18"/>
      <c r="EJ142" s="18"/>
      <c r="EK142" s="18"/>
      <c r="EL142" s="18"/>
      <c r="EM142" s="18"/>
      <c r="EN142" s="18"/>
      <c r="EO142" s="18"/>
      <c r="EP142" s="18"/>
      <c r="EQ142" s="18"/>
      <c r="ER142" s="18"/>
      <c r="ES142" s="18"/>
      <c r="ET142" s="18"/>
      <c r="EU142" s="18"/>
      <c r="EV142" s="18"/>
      <c r="EW142" s="18"/>
      <c r="EX142" s="18"/>
      <c r="EY142" s="18"/>
      <c r="EZ142" s="18"/>
      <c r="FA142" s="18"/>
      <c r="FB142" s="18"/>
      <c r="FC142" s="18"/>
      <c r="FD142" s="18"/>
      <c r="FE142" s="18"/>
      <c r="FF142" s="18"/>
      <c r="FG142" s="18"/>
      <c r="FH142" s="18"/>
      <c r="FI142" s="18"/>
      <c r="FJ142" s="18"/>
      <c r="FK142" s="18"/>
      <c r="FL142" s="18"/>
      <c r="FM142" s="18"/>
      <c r="FN142" s="18"/>
      <c r="FO142" s="18"/>
      <c r="FP142" s="18"/>
      <c r="FQ142" s="18"/>
      <c r="FR142" s="18"/>
      <c r="FS142" s="18"/>
      <c r="FT142" s="18"/>
      <c r="FU142" s="18"/>
      <c r="FV142" s="18"/>
      <c r="FW142" s="18"/>
      <c r="FX142" s="18"/>
      <c r="FY142" s="18"/>
      <c r="FZ142" s="18"/>
      <c r="GA142" s="18"/>
      <c r="GB142" s="18"/>
      <c r="GC142" s="18"/>
      <c r="GD142" s="18"/>
      <c r="GE142" s="18"/>
      <c r="GF142" s="18"/>
      <c r="GG142" s="18"/>
      <c r="GH142" s="18"/>
      <c r="GI142" s="18"/>
      <c r="GJ142" s="18"/>
      <c r="GK142" s="18"/>
      <c r="GL142" s="18"/>
      <c r="GM142" s="18"/>
      <c r="GN142" s="18"/>
      <c r="GO142" s="18"/>
      <c r="GP142" s="18"/>
      <c r="GQ142" s="18"/>
      <c r="GR142" s="18"/>
      <c r="GS142" s="18"/>
      <c r="GT142" s="18"/>
      <c r="GU142" s="18"/>
      <c r="GV142" s="18"/>
      <c r="GW142" s="18"/>
      <c r="GX142" s="18"/>
      <c r="GY142" s="18"/>
      <c r="GZ142" s="18"/>
      <c r="HA142" s="18"/>
    </row>
    <row r="143" spans="1:209">
      <c r="A143" s="18" t="s">
        <v>12533</v>
      </c>
      <c r="B143" s="18" t="s">
        <v>12533</v>
      </c>
      <c r="C143" s="18" t="s">
        <v>12533</v>
      </c>
      <c r="D143" s="18" t="s">
        <v>12534</v>
      </c>
      <c r="E143" s="18" t="s">
        <v>12535</v>
      </c>
      <c r="F143" s="18" t="s">
        <v>12536</v>
      </c>
      <c r="G143" s="18" t="s">
        <v>12537</v>
      </c>
      <c r="H143" s="18" t="s">
        <v>12534</v>
      </c>
      <c r="I143" s="18" t="s">
        <v>12538</v>
      </c>
      <c r="J143" s="18" t="s">
        <v>12539</v>
      </c>
      <c r="K143" s="18" t="s">
        <v>12540</v>
      </c>
      <c r="L143" s="18" t="s">
        <v>12535</v>
      </c>
      <c r="M143" s="18" t="s">
        <v>12541</v>
      </c>
      <c r="N143" s="18" t="s">
        <v>12542</v>
      </c>
      <c r="O143" s="18" t="s">
        <v>12543</v>
      </c>
      <c r="P143" s="18" t="s">
        <v>12544</v>
      </c>
      <c r="Q143" s="18" t="s">
        <v>12545</v>
      </c>
      <c r="R143" s="18" t="s">
        <v>12546</v>
      </c>
      <c r="S143" s="18" t="s">
        <v>12547</v>
      </c>
      <c r="T143" s="18" t="s">
        <v>12548</v>
      </c>
      <c r="U143" s="18" t="s">
        <v>12549</v>
      </c>
      <c r="V143" s="18" t="s">
        <v>12550</v>
      </c>
      <c r="W143" s="18" t="s">
        <v>12537</v>
      </c>
      <c r="X143" s="39" t="s">
        <v>12551</v>
      </c>
      <c r="Y143" s="18" t="s">
        <v>12552</v>
      </c>
      <c r="Z143" s="18" t="s">
        <v>12553</v>
      </c>
      <c r="AA143" s="18" t="s">
        <v>12554</v>
      </c>
      <c r="AB143" s="18" t="s">
        <v>12555</v>
      </c>
      <c r="AC143" s="18" t="s">
        <v>12556</v>
      </c>
      <c r="AD143" s="18" t="s">
        <v>12557</v>
      </c>
      <c r="AE143" s="18" t="s">
        <v>12558</v>
      </c>
      <c r="AF143" s="18" t="s">
        <v>12559</v>
      </c>
      <c r="AG143" s="18" t="s">
        <v>12560</v>
      </c>
      <c r="AH143" s="18" t="s">
        <v>12561</v>
      </c>
      <c r="AI143" s="18" t="s">
        <v>12562</v>
      </c>
      <c r="AJ143" s="18" t="s">
        <v>12540</v>
      </c>
      <c r="AK143" s="18" t="s">
        <v>12540</v>
      </c>
      <c r="AL143" s="18" t="s">
        <v>12563</v>
      </c>
      <c r="AM143" s="18" t="s">
        <v>12564</v>
      </c>
      <c r="AN143" s="18" t="s">
        <v>12565</v>
      </c>
      <c r="AO143" s="18" t="s">
        <v>12566</v>
      </c>
      <c r="AP143" s="18" t="s">
        <v>12567</v>
      </c>
      <c r="AQ143" s="18" t="s">
        <v>12568</v>
      </c>
      <c r="AR143" s="18" t="s">
        <v>12569</v>
      </c>
      <c r="AS143" s="18" t="s">
        <v>12570</v>
      </c>
      <c r="AT143" s="18" t="s">
        <v>12571</v>
      </c>
      <c r="AU143" s="18" t="s">
        <v>12572</v>
      </c>
      <c r="AV143" s="18" t="s">
        <v>12573</v>
      </c>
      <c r="AW143" s="18" t="s">
        <v>12574</v>
      </c>
      <c r="AX143" s="18" t="s">
        <v>12575</v>
      </c>
      <c r="AY143" s="18" t="s">
        <v>12576</v>
      </c>
      <c r="AZ143" s="18" t="s">
        <v>12577</v>
      </c>
      <c r="BA143" s="18" t="s">
        <v>12578</v>
      </c>
      <c r="BB143" s="18" t="s">
        <v>12579</v>
      </c>
      <c r="BC143" s="18" t="s">
        <v>12580</v>
      </c>
      <c r="BD143" s="18" t="s">
        <v>12581</v>
      </c>
      <c r="BE143" s="18" t="s">
        <v>12582</v>
      </c>
      <c r="BF143" s="18" t="s">
        <v>12582</v>
      </c>
      <c r="BG143" s="18" t="s">
        <v>12583</v>
      </c>
      <c r="BH143" s="18" t="s">
        <v>12584</v>
      </c>
      <c r="BI143" s="18" t="s">
        <v>12570</v>
      </c>
      <c r="BJ143" s="18" t="s">
        <v>12540</v>
      </c>
      <c r="BK143" s="18" t="s">
        <v>12570</v>
      </c>
      <c r="BL143" s="18" t="s">
        <v>12585</v>
      </c>
      <c r="BM143" s="18" t="s">
        <v>12586</v>
      </c>
      <c r="BN143" s="18" t="s">
        <v>12587</v>
      </c>
      <c r="BO143" s="18" t="s">
        <v>12569</v>
      </c>
      <c r="BP143" s="18" t="s">
        <v>12533</v>
      </c>
      <c r="BQ143" s="18" t="s">
        <v>12588</v>
      </c>
      <c r="BR143" s="18" t="s">
        <v>12573</v>
      </c>
      <c r="BS143" s="18" t="s">
        <v>12589</v>
      </c>
      <c r="BT143" s="18" t="s">
        <v>12590</v>
      </c>
      <c r="BU143" s="18" t="s">
        <v>12591</v>
      </c>
      <c r="BV143" s="18" t="s">
        <v>12592</v>
      </c>
      <c r="BW143" s="18" t="s">
        <v>12593</v>
      </c>
      <c r="BX143" s="18" t="s">
        <v>12594</v>
      </c>
      <c r="BY143" s="18" t="s">
        <v>12595</v>
      </c>
      <c r="BZ143" s="18" t="s">
        <v>12596</v>
      </c>
      <c r="CA143" s="18"/>
      <c r="CB143" s="18"/>
      <c r="CC143" s="18"/>
      <c r="CD143" s="18"/>
      <c r="CE143" s="18"/>
      <c r="CF143" s="18"/>
      <c r="CG143" s="18"/>
      <c r="CH143" s="18"/>
      <c r="CI143" s="18"/>
      <c r="CJ143" s="18"/>
      <c r="CK143" s="18"/>
      <c r="CL143" s="18"/>
      <c r="CM143" s="18"/>
      <c r="CN143" s="18"/>
      <c r="CO143" s="18"/>
      <c r="CP143" s="18"/>
      <c r="CQ143" s="18"/>
      <c r="CR143" s="18"/>
      <c r="CS143" s="18"/>
      <c r="CT143" s="18"/>
      <c r="CU143" s="18"/>
      <c r="CV143" s="18"/>
      <c r="CW143" s="18"/>
      <c r="CX143" s="18"/>
      <c r="CY143" s="18"/>
      <c r="CZ143" s="18"/>
      <c r="DA143" s="18"/>
      <c r="DB143" s="18"/>
      <c r="DC143" s="18"/>
      <c r="DD143" s="18"/>
      <c r="DE143" s="18"/>
      <c r="DF143" s="18"/>
      <c r="DG143" s="18"/>
      <c r="DH143" s="18"/>
      <c r="DI143" s="18"/>
      <c r="DJ143" s="18"/>
      <c r="DK143" s="18"/>
      <c r="DL143" s="18"/>
      <c r="DM143" s="18"/>
      <c r="DN143" s="18"/>
      <c r="DO143" s="18"/>
      <c r="DP143" s="18"/>
      <c r="DQ143" s="18"/>
      <c r="DR143" s="18"/>
      <c r="DS143" s="18"/>
      <c r="DT143" s="18"/>
      <c r="DU143" s="18"/>
      <c r="DV143" s="18"/>
      <c r="DW143" s="18"/>
      <c r="DX143" s="18"/>
      <c r="DY143" s="18"/>
      <c r="DZ143" s="18"/>
      <c r="EA143" s="18"/>
      <c r="EB143" s="18"/>
      <c r="EC143" s="18"/>
      <c r="ED143" s="18"/>
      <c r="EE143" s="18"/>
      <c r="EF143" s="18"/>
      <c r="EG143" s="18"/>
      <c r="EH143" s="18"/>
      <c r="EI143" s="18"/>
      <c r="EJ143" s="18"/>
      <c r="EK143" s="18"/>
      <c r="EL143" s="18"/>
      <c r="EM143" s="18"/>
      <c r="EN143" s="18"/>
      <c r="EO143" s="18"/>
      <c r="EP143" s="18"/>
      <c r="EQ143" s="18"/>
      <c r="ER143" s="18"/>
      <c r="ES143" s="18"/>
      <c r="ET143" s="18"/>
      <c r="EU143" s="18"/>
      <c r="EV143" s="18"/>
      <c r="EW143" s="18"/>
      <c r="EX143" s="18"/>
      <c r="EY143" s="18"/>
      <c r="EZ143" s="18"/>
      <c r="FA143" s="18"/>
      <c r="FB143" s="18"/>
      <c r="FC143" s="18"/>
      <c r="FD143" s="18"/>
      <c r="FE143" s="18"/>
      <c r="FF143" s="18"/>
      <c r="FG143" s="18"/>
      <c r="FH143" s="18"/>
      <c r="FI143" s="18"/>
      <c r="FJ143" s="18"/>
      <c r="FK143" s="18"/>
      <c r="FL143" s="18"/>
      <c r="FM143" s="18"/>
      <c r="FN143" s="18"/>
      <c r="FO143" s="18"/>
      <c r="FP143" s="18"/>
      <c r="FQ143" s="18"/>
      <c r="FR143" s="18"/>
      <c r="FS143" s="18"/>
      <c r="FT143" s="18"/>
      <c r="FU143" s="18"/>
      <c r="FV143" s="18"/>
      <c r="FW143" s="18"/>
      <c r="FX143" s="18"/>
      <c r="FY143" s="18"/>
      <c r="FZ143" s="18"/>
      <c r="GA143" s="18"/>
      <c r="GB143" s="18"/>
      <c r="GC143" s="18"/>
      <c r="GD143" s="18"/>
      <c r="GE143" s="18"/>
      <c r="GF143" s="18"/>
      <c r="GG143" s="18"/>
      <c r="GH143" s="18"/>
      <c r="GI143" s="18"/>
      <c r="GJ143" s="18"/>
      <c r="GK143" s="18"/>
      <c r="GL143" s="18"/>
      <c r="GM143" s="18"/>
      <c r="GN143" s="18"/>
      <c r="GO143" s="18"/>
      <c r="GP143" s="18"/>
      <c r="GQ143" s="18"/>
      <c r="GR143" s="18"/>
      <c r="GS143" s="18"/>
      <c r="GT143" s="18"/>
      <c r="GU143" s="18"/>
      <c r="GV143" s="18"/>
      <c r="GW143" s="18"/>
      <c r="GX143" s="18"/>
      <c r="GY143" s="18"/>
      <c r="GZ143" s="18"/>
      <c r="HA143" s="18"/>
    </row>
    <row r="144" spans="1:209">
      <c r="A144" s="18" t="s">
        <v>12597</v>
      </c>
      <c r="B144" s="18" t="s">
        <v>12597</v>
      </c>
      <c r="C144" s="18" t="s">
        <v>12597</v>
      </c>
      <c r="D144" s="18" t="s">
        <v>12598</v>
      </c>
      <c r="E144" s="18" t="s">
        <v>12599</v>
      </c>
      <c r="F144" s="18" t="s">
        <v>12597</v>
      </c>
      <c r="G144" s="18" t="s">
        <v>12600</v>
      </c>
      <c r="H144" s="18" t="s">
        <v>12598</v>
      </c>
      <c r="I144" s="18" t="s">
        <v>12601</v>
      </c>
      <c r="J144" s="18" t="s">
        <v>12602</v>
      </c>
      <c r="K144" s="18" t="s">
        <v>12603</v>
      </c>
      <c r="L144" s="18" t="s">
        <v>12599</v>
      </c>
      <c r="M144" s="18" t="s">
        <v>12604</v>
      </c>
      <c r="N144" s="18" t="s">
        <v>12603</v>
      </c>
      <c r="O144" s="18" t="s">
        <v>12605</v>
      </c>
      <c r="P144" s="18" t="s">
        <v>12606</v>
      </c>
      <c r="Q144" s="18" t="s">
        <v>12603</v>
      </c>
      <c r="R144" s="18" t="s">
        <v>12603</v>
      </c>
      <c r="S144" s="18" t="s">
        <v>12607</v>
      </c>
      <c r="T144" s="18" t="s">
        <v>12608</v>
      </c>
      <c r="U144" s="18" t="s">
        <v>12609</v>
      </c>
      <c r="V144" s="18" t="s">
        <v>12610</v>
      </c>
      <c r="W144" s="18" t="s">
        <v>12611</v>
      </c>
      <c r="X144" s="39" t="s">
        <v>12612</v>
      </c>
      <c r="Y144" s="18" t="s">
        <v>12613</v>
      </c>
      <c r="Z144" s="18" t="s">
        <v>12614</v>
      </c>
      <c r="AA144" s="18" t="s">
        <v>12603</v>
      </c>
      <c r="AB144" s="18" t="s">
        <v>12615</v>
      </c>
      <c r="AC144" s="18" t="s">
        <v>12616</v>
      </c>
      <c r="AD144" s="18" t="s">
        <v>12603</v>
      </c>
      <c r="AE144" s="18" t="s">
        <v>12603</v>
      </c>
      <c r="AF144" s="18" t="s">
        <v>12599</v>
      </c>
      <c r="AG144" s="18" t="s">
        <v>12617</v>
      </c>
      <c r="AH144" s="18" t="s">
        <v>12618</v>
      </c>
      <c r="AI144" s="18" t="s">
        <v>12619</v>
      </c>
      <c r="AJ144" s="18" t="s">
        <v>12603</v>
      </c>
      <c r="AK144" s="18" t="s">
        <v>12603</v>
      </c>
      <c r="AL144" s="18" t="s">
        <v>12620</v>
      </c>
      <c r="AM144" s="18" t="s">
        <v>12621</v>
      </c>
      <c r="AN144" s="18" t="s">
        <v>12622</v>
      </c>
      <c r="AO144" s="18" t="s">
        <v>12623</v>
      </c>
      <c r="AP144" s="18" t="s">
        <v>12624</v>
      </c>
      <c r="AQ144" s="18" t="s">
        <v>12625</v>
      </c>
      <c r="AR144" s="18" t="s">
        <v>12626</v>
      </c>
      <c r="AS144" s="18" t="s">
        <v>12627</v>
      </c>
      <c r="AT144" s="18" t="s">
        <v>12628</v>
      </c>
      <c r="AU144" s="18" t="s">
        <v>12629</v>
      </c>
      <c r="AV144" s="18" t="s">
        <v>12630</v>
      </c>
      <c r="AW144" s="18" t="s">
        <v>12631</v>
      </c>
      <c r="AX144" s="18" t="s">
        <v>12632</v>
      </c>
      <c r="AY144" s="18" t="s">
        <v>12633</v>
      </c>
      <c r="AZ144" s="18" t="s">
        <v>12634</v>
      </c>
      <c r="BA144" s="18" t="s">
        <v>12635</v>
      </c>
      <c r="BB144" s="18" t="s">
        <v>12636</v>
      </c>
      <c r="BC144" s="18" t="s">
        <v>12637</v>
      </c>
      <c r="BD144" s="18" t="s">
        <v>12638</v>
      </c>
      <c r="BE144" s="18" t="s">
        <v>12639</v>
      </c>
      <c r="BF144" s="18" t="s">
        <v>12640</v>
      </c>
      <c r="BG144" s="18" t="s">
        <v>12641</v>
      </c>
      <c r="BH144" s="18" t="s">
        <v>12642</v>
      </c>
      <c r="BI144" s="18" t="s">
        <v>12627</v>
      </c>
      <c r="BJ144" s="18" t="s">
        <v>12603</v>
      </c>
      <c r="BK144" s="18" t="s">
        <v>12627</v>
      </c>
      <c r="BL144" s="18" t="s">
        <v>12643</v>
      </c>
      <c r="BM144" s="18" t="s">
        <v>12644</v>
      </c>
      <c r="BN144" s="18" t="s">
        <v>12645</v>
      </c>
      <c r="BO144" s="18" t="s">
        <v>12626</v>
      </c>
      <c r="BP144" s="18" t="s">
        <v>12597</v>
      </c>
      <c r="BQ144" s="18" t="s">
        <v>12646</v>
      </c>
      <c r="BR144" s="18" t="s">
        <v>12647</v>
      </c>
      <c r="BS144" s="18" t="s">
        <v>12648</v>
      </c>
      <c r="BT144" s="18" t="s">
        <v>12649</v>
      </c>
      <c r="BU144" s="18" t="s">
        <v>12650</v>
      </c>
      <c r="BV144" s="18" t="s">
        <v>12651</v>
      </c>
      <c r="BW144" s="18" t="s">
        <v>12652</v>
      </c>
      <c r="BX144" s="18" t="s">
        <v>4112</v>
      </c>
      <c r="BY144" s="18" t="s">
        <v>12653</v>
      </c>
      <c r="BZ144" s="18" t="s">
        <v>12654</v>
      </c>
      <c r="CA144" s="18"/>
      <c r="CB144" s="18"/>
      <c r="CC144" s="18"/>
      <c r="CD144" s="18"/>
      <c r="CE144" s="18"/>
      <c r="CF144" s="18"/>
      <c r="CG144" s="18"/>
      <c r="CH144" s="18"/>
      <c r="CI144" s="18"/>
      <c r="CJ144" s="18"/>
      <c r="CK144" s="18"/>
      <c r="CL144" s="18"/>
      <c r="CM144" s="18"/>
      <c r="CN144" s="18"/>
      <c r="CO144" s="18"/>
      <c r="CP144" s="18"/>
      <c r="CQ144" s="18"/>
      <c r="CR144" s="18"/>
      <c r="CS144" s="18"/>
      <c r="CT144" s="18"/>
      <c r="CU144" s="18"/>
      <c r="CV144" s="18"/>
      <c r="CW144" s="18"/>
      <c r="CX144" s="18"/>
      <c r="CY144" s="18"/>
      <c r="CZ144" s="18"/>
      <c r="DA144" s="18"/>
      <c r="DB144" s="18"/>
      <c r="DC144" s="18"/>
      <c r="DD144" s="18"/>
      <c r="DE144" s="18"/>
      <c r="DF144" s="18"/>
      <c r="DG144" s="18"/>
      <c r="DH144" s="18"/>
      <c r="DI144" s="18"/>
      <c r="DJ144" s="18"/>
      <c r="DK144" s="18"/>
      <c r="DL144" s="18"/>
      <c r="DM144" s="18"/>
      <c r="DN144" s="18"/>
      <c r="DO144" s="18"/>
      <c r="DP144" s="18"/>
      <c r="DQ144" s="18"/>
      <c r="DR144" s="18"/>
      <c r="DS144" s="18"/>
      <c r="DT144" s="18"/>
      <c r="DU144" s="18"/>
      <c r="DV144" s="18"/>
      <c r="DW144" s="18"/>
      <c r="DX144" s="18"/>
      <c r="DY144" s="18"/>
      <c r="DZ144" s="18"/>
      <c r="EA144" s="18"/>
      <c r="EB144" s="18"/>
      <c r="EC144" s="18"/>
      <c r="ED144" s="18"/>
      <c r="EE144" s="18"/>
      <c r="EF144" s="18"/>
      <c r="EG144" s="18"/>
      <c r="EH144" s="18"/>
      <c r="EI144" s="18"/>
      <c r="EJ144" s="18"/>
      <c r="EK144" s="18"/>
      <c r="EL144" s="18"/>
      <c r="EM144" s="18"/>
      <c r="EN144" s="18"/>
      <c r="EO144" s="18"/>
      <c r="EP144" s="18"/>
      <c r="EQ144" s="18"/>
      <c r="ER144" s="18"/>
      <c r="ES144" s="18"/>
      <c r="ET144" s="18"/>
      <c r="EU144" s="18"/>
      <c r="EV144" s="18"/>
      <c r="EW144" s="18"/>
      <c r="EX144" s="18"/>
      <c r="EY144" s="18"/>
      <c r="EZ144" s="18"/>
      <c r="FA144" s="18"/>
      <c r="FB144" s="18"/>
      <c r="FC144" s="18"/>
      <c r="FD144" s="18"/>
      <c r="FE144" s="18"/>
      <c r="FF144" s="18"/>
      <c r="FG144" s="18"/>
      <c r="FH144" s="18"/>
      <c r="FI144" s="18"/>
      <c r="FJ144" s="18"/>
      <c r="FK144" s="18"/>
      <c r="FL144" s="18"/>
      <c r="FM144" s="18"/>
      <c r="FN144" s="18"/>
      <c r="FO144" s="18"/>
      <c r="FP144" s="18"/>
      <c r="FQ144" s="18"/>
      <c r="FR144" s="18"/>
      <c r="FS144" s="18"/>
      <c r="FT144" s="18"/>
      <c r="FU144" s="18"/>
      <c r="FV144" s="18"/>
      <c r="FW144" s="18"/>
      <c r="FX144" s="18"/>
      <c r="FY144" s="18"/>
      <c r="FZ144" s="18"/>
      <c r="GA144" s="18"/>
      <c r="GB144" s="18"/>
      <c r="GC144" s="18"/>
      <c r="GD144" s="18"/>
      <c r="GE144" s="18"/>
      <c r="GF144" s="18"/>
      <c r="GG144" s="18"/>
      <c r="GH144" s="18"/>
      <c r="GI144" s="18"/>
      <c r="GJ144" s="18"/>
      <c r="GK144" s="18"/>
      <c r="GL144" s="18"/>
      <c r="GM144" s="18"/>
      <c r="GN144" s="18"/>
      <c r="GO144" s="18"/>
      <c r="GP144" s="18"/>
      <c r="GQ144" s="18"/>
      <c r="GR144" s="18"/>
      <c r="GS144" s="18"/>
      <c r="GT144" s="18"/>
      <c r="GU144" s="18"/>
      <c r="GV144" s="18"/>
      <c r="GW144" s="18"/>
      <c r="GX144" s="18"/>
      <c r="GY144" s="18"/>
      <c r="GZ144" s="18"/>
      <c r="HA144" s="18"/>
    </row>
    <row r="145" spans="1:209">
      <c r="A145" s="18" t="s">
        <v>12655</v>
      </c>
      <c r="B145" s="18" t="s">
        <v>12655</v>
      </c>
      <c r="C145" s="18" t="s">
        <v>12655</v>
      </c>
      <c r="D145" s="18" t="s">
        <v>12656</v>
      </c>
      <c r="E145" s="18" t="s">
        <v>12657</v>
      </c>
      <c r="F145" s="18" t="s">
        <v>12658</v>
      </c>
      <c r="G145" s="18" t="s">
        <v>12659</v>
      </c>
      <c r="H145" s="18" t="s">
        <v>12656</v>
      </c>
      <c r="I145" s="18" t="s">
        <v>12660</v>
      </c>
      <c r="J145" s="18" t="s">
        <v>12661</v>
      </c>
      <c r="K145" s="18" t="s">
        <v>12662</v>
      </c>
      <c r="L145" s="18" t="s">
        <v>12657</v>
      </c>
      <c r="M145" s="18" t="s">
        <v>12663</v>
      </c>
      <c r="N145" s="18" t="s">
        <v>12664</v>
      </c>
      <c r="O145" s="18" t="s">
        <v>12665</v>
      </c>
      <c r="P145" s="18" t="s">
        <v>12666</v>
      </c>
      <c r="Q145" s="18" t="s">
        <v>12664</v>
      </c>
      <c r="R145" s="18" t="s">
        <v>12667</v>
      </c>
      <c r="S145" s="18" t="s">
        <v>12668</v>
      </c>
      <c r="T145" s="18" t="s">
        <v>12669</v>
      </c>
      <c r="U145" s="18" t="s">
        <v>12660</v>
      </c>
      <c r="V145" s="18" t="s">
        <v>12670</v>
      </c>
      <c r="W145" s="18" t="s">
        <v>12671</v>
      </c>
      <c r="X145" s="39" t="s">
        <v>12672</v>
      </c>
      <c r="Y145" s="18" t="s">
        <v>12673</v>
      </c>
      <c r="Z145" s="18" t="s">
        <v>12674</v>
      </c>
      <c r="AA145" s="18" t="s">
        <v>12667</v>
      </c>
      <c r="AB145" s="18" t="s">
        <v>12675</v>
      </c>
      <c r="AC145" s="18" t="s">
        <v>12676</v>
      </c>
      <c r="AD145" s="18" t="s">
        <v>12677</v>
      </c>
      <c r="AE145" s="18" t="s">
        <v>12678</v>
      </c>
      <c r="AF145" s="18" t="s">
        <v>12679</v>
      </c>
      <c r="AG145" s="18" t="s">
        <v>12680</v>
      </c>
      <c r="AH145" s="18" t="s">
        <v>12681</v>
      </c>
      <c r="AI145" s="18" t="s">
        <v>12682</v>
      </c>
      <c r="AJ145" s="18" t="s">
        <v>12683</v>
      </c>
      <c r="AK145" s="18" t="s">
        <v>12683</v>
      </c>
      <c r="AL145" s="18" t="s">
        <v>12684</v>
      </c>
      <c r="AM145" s="18" t="s">
        <v>12685</v>
      </c>
      <c r="AN145" s="18" t="s">
        <v>12686</v>
      </c>
      <c r="AO145" s="18" t="s">
        <v>12687</v>
      </c>
      <c r="AP145" s="18" t="s">
        <v>12664</v>
      </c>
      <c r="AQ145" s="18" t="s">
        <v>12688</v>
      </c>
      <c r="AR145" s="18" t="s">
        <v>12689</v>
      </c>
      <c r="AS145" s="18" t="s">
        <v>12690</v>
      </c>
      <c r="AT145" s="18" t="s">
        <v>12691</v>
      </c>
      <c r="AU145" s="18" t="s">
        <v>12692</v>
      </c>
      <c r="AV145" s="18" t="s">
        <v>12693</v>
      </c>
      <c r="AW145" s="18" t="s">
        <v>12694</v>
      </c>
      <c r="AX145" s="18" t="s">
        <v>12695</v>
      </c>
      <c r="AY145" s="18" t="s">
        <v>12696</v>
      </c>
      <c r="AZ145" s="18" t="s">
        <v>12697</v>
      </c>
      <c r="BA145" s="18" t="s">
        <v>12698</v>
      </c>
      <c r="BB145" s="18" t="s">
        <v>12699</v>
      </c>
      <c r="BC145" s="18" t="s">
        <v>12700</v>
      </c>
      <c r="BD145" s="18" t="s">
        <v>12701</v>
      </c>
      <c r="BE145" s="18" t="s">
        <v>12702</v>
      </c>
      <c r="BF145" s="18" t="s">
        <v>12703</v>
      </c>
      <c r="BG145" s="18" t="s">
        <v>12704</v>
      </c>
      <c r="BH145" s="18" t="s">
        <v>12705</v>
      </c>
      <c r="BI145" s="18" t="s">
        <v>12690</v>
      </c>
      <c r="BJ145" s="18" t="s">
        <v>12683</v>
      </c>
      <c r="BK145" s="18" t="s">
        <v>12690</v>
      </c>
      <c r="BL145" s="18" t="s">
        <v>12658</v>
      </c>
      <c r="BM145" s="18" t="s">
        <v>12706</v>
      </c>
      <c r="BN145" s="18" t="s">
        <v>12707</v>
      </c>
      <c r="BO145" s="18" t="s">
        <v>12689</v>
      </c>
      <c r="BP145" s="18" t="s">
        <v>12655</v>
      </c>
      <c r="BQ145" s="18" t="s">
        <v>12708</v>
      </c>
      <c r="BR145" s="18" t="s">
        <v>12709</v>
      </c>
      <c r="BS145" s="18" t="s">
        <v>12710</v>
      </c>
      <c r="BT145" s="18" t="s">
        <v>12711</v>
      </c>
      <c r="BU145" s="18" t="s">
        <v>12712</v>
      </c>
      <c r="BV145" s="18" t="s">
        <v>12713</v>
      </c>
      <c r="BW145" s="18" t="s">
        <v>12714</v>
      </c>
      <c r="BX145" s="18" t="s">
        <v>12715</v>
      </c>
      <c r="BY145" s="18" t="s">
        <v>4518</v>
      </c>
      <c r="BZ145" s="18" t="s">
        <v>12716</v>
      </c>
      <c r="CA145" s="18"/>
      <c r="CB145" s="18"/>
      <c r="CC145" s="18"/>
      <c r="CD145" s="18"/>
      <c r="CE145" s="18"/>
      <c r="CF145" s="18"/>
      <c r="CG145" s="18"/>
      <c r="CH145" s="18"/>
      <c r="CI145" s="18"/>
      <c r="CJ145" s="18"/>
      <c r="CK145" s="18"/>
      <c r="CL145" s="18"/>
      <c r="CM145" s="18"/>
      <c r="CN145" s="18"/>
      <c r="CO145" s="18"/>
      <c r="CP145" s="18"/>
      <c r="CQ145" s="18"/>
      <c r="CR145" s="18"/>
      <c r="CS145" s="18"/>
      <c r="CT145" s="18"/>
      <c r="CU145" s="18"/>
      <c r="CV145" s="18"/>
      <c r="CW145" s="18"/>
      <c r="CX145" s="18"/>
      <c r="CY145" s="18"/>
      <c r="CZ145" s="18"/>
      <c r="DA145" s="18"/>
      <c r="DB145" s="18"/>
      <c r="DC145" s="18"/>
      <c r="DD145" s="18"/>
      <c r="DE145" s="18"/>
      <c r="DF145" s="18"/>
      <c r="DG145" s="18"/>
      <c r="DH145" s="18"/>
      <c r="DI145" s="18"/>
      <c r="DJ145" s="18"/>
      <c r="DK145" s="18"/>
      <c r="DL145" s="18"/>
      <c r="DM145" s="18"/>
      <c r="DN145" s="18"/>
      <c r="DO145" s="18"/>
      <c r="DP145" s="18"/>
      <c r="DQ145" s="18"/>
      <c r="DR145" s="18"/>
      <c r="DS145" s="18"/>
      <c r="DT145" s="18"/>
      <c r="DU145" s="18"/>
      <c r="DV145" s="18"/>
      <c r="DW145" s="18"/>
      <c r="DX145" s="18"/>
      <c r="DY145" s="18"/>
      <c r="DZ145" s="18"/>
      <c r="EA145" s="18"/>
      <c r="EB145" s="18"/>
      <c r="EC145" s="18"/>
      <c r="ED145" s="18"/>
      <c r="EE145" s="18"/>
      <c r="EF145" s="18"/>
      <c r="EG145" s="18"/>
      <c r="EH145" s="18"/>
      <c r="EI145" s="18"/>
      <c r="EJ145" s="18"/>
      <c r="EK145" s="18"/>
      <c r="EL145" s="18"/>
      <c r="EM145" s="18"/>
      <c r="EN145" s="18"/>
      <c r="EO145" s="18"/>
      <c r="EP145" s="18"/>
      <c r="EQ145" s="18"/>
      <c r="ER145" s="18"/>
      <c r="ES145" s="18"/>
      <c r="ET145" s="18"/>
      <c r="EU145" s="18"/>
      <c r="EV145" s="18"/>
      <c r="EW145" s="18"/>
      <c r="EX145" s="18"/>
      <c r="EY145" s="18"/>
      <c r="EZ145" s="18"/>
      <c r="FA145" s="18"/>
      <c r="FB145" s="18"/>
      <c r="FC145" s="18"/>
      <c r="FD145" s="18"/>
      <c r="FE145" s="18"/>
      <c r="FF145" s="18"/>
      <c r="FG145" s="18"/>
      <c r="FH145" s="18"/>
      <c r="FI145" s="18"/>
      <c r="FJ145" s="18"/>
      <c r="FK145" s="18"/>
      <c r="FL145" s="18"/>
      <c r="FM145" s="18"/>
      <c r="FN145" s="18"/>
      <c r="FO145" s="18"/>
      <c r="FP145" s="18"/>
      <c r="FQ145" s="18"/>
      <c r="FR145" s="18"/>
      <c r="FS145" s="18"/>
      <c r="FT145" s="18"/>
      <c r="FU145" s="18"/>
      <c r="FV145" s="18"/>
      <c r="FW145" s="18"/>
      <c r="FX145" s="18"/>
      <c r="FY145" s="18"/>
      <c r="FZ145" s="18"/>
      <c r="GA145" s="18"/>
      <c r="GB145" s="18"/>
      <c r="GC145" s="18"/>
      <c r="GD145" s="18"/>
      <c r="GE145" s="18"/>
      <c r="GF145" s="18"/>
      <c r="GG145" s="18"/>
      <c r="GH145" s="18"/>
      <c r="GI145" s="18"/>
      <c r="GJ145" s="18"/>
      <c r="GK145" s="18"/>
      <c r="GL145" s="18"/>
      <c r="GM145" s="18"/>
      <c r="GN145" s="18"/>
      <c r="GO145" s="18"/>
      <c r="GP145" s="18"/>
      <c r="GQ145" s="18"/>
      <c r="GR145" s="18"/>
      <c r="GS145" s="18"/>
      <c r="GT145" s="18"/>
      <c r="GU145" s="18"/>
      <c r="GV145" s="18"/>
      <c r="GW145" s="18"/>
      <c r="GX145" s="18"/>
      <c r="GY145" s="18"/>
      <c r="GZ145" s="18"/>
      <c r="HA145" s="18"/>
    </row>
    <row r="146" spans="1:209">
      <c r="A146" s="18" t="s">
        <v>12717</v>
      </c>
      <c r="B146" s="18" t="s">
        <v>12717</v>
      </c>
      <c r="C146" s="18" t="s">
        <v>12717</v>
      </c>
      <c r="D146" s="18" t="s">
        <v>12718</v>
      </c>
      <c r="E146" s="18" t="s">
        <v>12719</v>
      </c>
      <c r="F146" s="18" t="s">
        <v>12720</v>
      </c>
      <c r="G146" s="18" t="s">
        <v>12721</v>
      </c>
      <c r="H146" s="18" t="s">
        <v>12718</v>
      </c>
      <c r="I146" s="18" t="s">
        <v>12722</v>
      </c>
      <c r="J146" s="18" t="s">
        <v>12723</v>
      </c>
      <c r="K146" s="18" t="s">
        <v>12724</v>
      </c>
      <c r="L146" s="18" t="s">
        <v>12725</v>
      </c>
      <c r="M146" s="18" t="s">
        <v>12726</v>
      </c>
      <c r="N146" s="18" t="s">
        <v>12727</v>
      </c>
      <c r="O146" s="18" t="s">
        <v>12728</v>
      </c>
      <c r="P146" s="18" t="s">
        <v>12729</v>
      </c>
      <c r="Q146" s="18" t="s">
        <v>12730</v>
      </c>
      <c r="R146" s="18" t="s">
        <v>12731</v>
      </c>
      <c r="S146" s="18" t="s">
        <v>12732</v>
      </c>
      <c r="T146" s="18" t="s">
        <v>12733</v>
      </c>
      <c r="U146" s="18" t="s">
        <v>12549</v>
      </c>
      <c r="V146" s="18" t="s">
        <v>12734</v>
      </c>
      <c r="W146" s="18" t="s">
        <v>12735</v>
      </c>
      <c r="X146" s="39" t="s">
        <v>12736</v>
      </c>
      <c r="Y146" s="18" t="s">
        <v>3881</v>
      </c>
      <c r="Z146" s="18" t="s">
        <v>12737</v>
      </c>
      <c r="AA146" s="18" t="s">
        <v>12738</v>
      </c>
      <c r="AB146" s="18" t="s">
        <v>12739</v>
      </c>
      <c r="AC146" s="18" t="s">
        <v>12740</v>
      </c>
      <c r="AD146" s="18" t="s">
        <v>12741</v>
      </c>
      <c r="AE146" s="18" t="s">
        <v>12742</v>
      </c>
      <c r="AF146" s="18" t="s">
        <v>12743</v>
      </c>
      <c r="AG146" s="18" t="s">
        <v>12744</v>
      </c>
      <c r="AH146" s="18" t="s">
        <v>12745</v>
      </c>
      <c r="AI146" s="18" t="s">
        <v>12746</v>
      </c>
      <c r="AJ146" s="18" t="s">
        <v>12747</v>
      </c>
      <c r="AK146" s="18" t="s">
        <v>12747</v>
      </c>
      <c r="AL146" s="18" t="s">
        <v>12748</v>
      </c>
      <c r="AM146" s="18" t="s">
        <v>12749</v>
      </c>
      <c r="AN146" s="18" t="s">
        <v>12750</v>
      </c>
      <c r="AO146" s="18" t="s">
        <v>12751</v>
      </c>
      <c r="AP146" s="18" t="s">
        <v>12752</v>
      </c>
      <c r="AQ146" s="18" t="s">
        <v>12753</v>
      </c>
      <c r="AR146" s="18" t="s">
        <v>12754</v>
      </c>
      <c r="AS146" s="18" t="s">
        <v>12755</v>
      </c>
      <c r="AT146" s="18" t="s">
        <v>10782</v>
      </c>
      <c r="AU146" s="18" t="s">
        <v>12756</v>
      </c>
      <c r="AV146" s="18" t="s">
        <v>12757</v>
      </c>
      <c r="AW146" s="18" t="s">
        <v>12758</v>
      </c>
      <c r="AX146" s="18" t="s">
        <v>12759</v>
      </c>
      <c r="AY146" s="18" t="s">
        <v>12760</v>
      </c>
      <c r="AZ146" s="18" t="s">
        <v>12761</v>
      </c>
      <c r="BA146" s="18" t="s">
        <v>12762</v>
      </c>
      <c r="BB146" s="18" t="s">
        <v>12763</v>
      </c>
      <c r="BC146" s="18" t="s">
        <v>12764</v>
      </c>
      <c r="BD146" s="18" t="s">
        <v>12765</v>
      </c>
      <c r="BE146" s="18" t="s">
        <v>12766</v>
      </c>
      <c r="BF146" s="18" t="s">
        <v>12767</v>
      </c>
      <c r="BG146" s="18" t="s">
        <v>12768</v>
      </c>
      <c r="BH146" s="18" t="s">
        <v>12769</v>
      </c>
      <c r="BI146" s="18" t="s">
        <v>12755</v>
      </c>
      <c r="BJ146" s="18" t="s">
        <v>12747</v>
      </c>
      <c r="BK146" s="18" t="s">
        <v>12755</v>
      </c>
      <c r="BL146" s="18" t="s">
        <v>12720</v>
      </c>
      <c r="BM146" s="18" t="s">
        <v>12770</v>
      </c>
      <c r="BN146" s="18" t="s">
        <v>12771</v>
      </c>
      <c r="BO146" s="18" t="s">
        <v>12772</v>
      </c>
      <c r="BP146" s="18" t="s">
        <v>12717</v>
      </c>
      <c r="BQ146" s="18" t="s">
        <v>12773</v>
      </c>
      <c r="BR146" s="18" t="s">
        <v>12774</v>
      </c>
      <c r="BS146" s="18" t="s">
        <v>12775</v>
      </c>
      <c r="BT146" s="18" t="s">
        <v>12776</v>
      </c>
      <c r="BU146" s="18" t="s">
        <v>12777</v>
      </c>
      <c r="BV146" s="18" t="s">
        <v>12778</v>
      </c>
      <c r="BW146" s="18" t="s">
        <v>12779</v>
      </c>
      <c r="BX146" s="18" t="s">
        <v>12780</v>
      </c>
      <c r="BY146" s="18" t="s">
        <v>12781</v>
      </c>
      <c r="BZ146" s="18" t="s">
        <v>12782</v>
      </c>
      <c r="CA146" s="18"/>
      <c r="CB146" s="18"/>
      <c r="CC146" s="18"/>
      <c r="CD146" s="18"/>
      <c r="CE146" s="18"/>
      <c r="CF146" s="18"/>
      <c r="CG146" s="18"/>
      <c r="CH146" s="18"/>
      <c r="CI146" s="18"/>
      <c r="CJ146" s="18"/>
      <c r="CK146" s="18"/>
      <c r="CL146" s="18"/>
      <c r="CM146" s="18"/>
      <c r="CN146" s="18"/>
      <c r="CO146" s="18"/>
      <c r="CP146" s="18"/>
      <c r="CQ146" s="18"/>
      <c r="CR146" s="18"/>
      <c r="CS146" s="18"/>
      <c r="CT146" s="18"/>
      <c r="CU146" s="18"/>
      <c r="CV146" s="18"/>
      <c r="CW146" s="18"/>
      <c r="CX146" s="18"/>
      <c r="CY146" s="18"/>
      <c r="CZ146" s="18"/>
      <c r="DA146" s="18"/>
      <c r="DB146" s="18"/>
      <c r="DC146" s="18"/>
      <c r="DD146" s="18"/>
      <c r="DE146" s="18"/>
      <c r="DF146" s="18"/>
      <c r="DG146" s="18"/>
      <c r="DH146" s="18"/>
      <c r="DI146" s="18"/>
      <c r="DJ146" s="18"/>
      <c r="DK146" s="18"/>
      <c r="DL146" s="18"/>
      <c r="DM146" s="18"/>
      <c r="DN146" s="18"/>
      <c r="DO146" s="18"/>
      <c r="DP146" s="18"/>
      <c r="DQ146" s="18"/>
      <c r="DR146" s="18"/>
      <c r="DS146" s="18"/>
      <c r="DT146" s="18"/>
      <c r="DU146" s="18"/>
      <c r="DV146" s="18"/>
      <c r="DW146" s="18"/>
      <c r="DX146" s="18"/>
      <c r="DY146" s="18"/>
      <c r="DZ146" s="18"/>
      <c r="EA146" s="18"/>
      <c r="EB146" s="18"/>
      <c r="EC146" s="18"/>
      <c r="ED146" s="18"/>
      <c r="EE146" s="18"/>
      <c r="EF146" s="18"/>
      <c r="EG146" s="18"/>
      <c r="EH146" s="18"/>
      <c r="EI146" s="18"/>
      <c r="EJ146" s="18"/>
      <c r="EK146" s="18"/>
      <c r="EL146" s="18"/>
      <c r="EM146" s="18"/>
      <c r="EN146" s="18"/>
      <c r="EO146" s="18"/>
      <c r="EP146" s="18"/>
      <c r="EQ146" s="18"/>
      <c r="ER146" s="18"/>
      <c r="ES146" s="18"/>
      <c r="ET146" s="18"/>
      <c r="EU146" s="18"/>
      <c r="EV146" s="18"/>
      <c r="EW146" s="18"/>
      <c r="EX146" s="18"/>
      <c r="EY146" s="18"/>
      <c r="EZ146" s="18"/>
      <c r="FA146" s="18"/>
      <c r="FB146" s="18"/>
      <c r="FC146" s="18"/>
      <c r="FD146" s="18"/>
      <c r="FE146" s="18"/>
      <c r="FF146" s="18"/>
      <c r="FG146" s="18"/>
      <c r="FH146" s="18"/>
      <c r="FI146" s="18"/>
      <c r="FJ146" s="18"/>
      <c r="FK146" s="18"/>
      <c r="FL146" s="18"/>
      <c r="FM146" s="18"/>
      <c r="FN146" s="18"/>
      <c r="FO146" s="18"/>
      <c r="FP146" s="18"/>
      <c r="FQ146" s="18"/>
      <c r="FR146" s="18"/>
      <c r="FS146" s="18"/>
      <c r="FT146" s="18"/>
      <c r="FU146" s="18"/>
      <c r="FV146" s="18"/>
      <c r="FW146" s="18"/>
      <c r="FX146" s="18"/>
      <c r="FY146" s="18"/>
      <c r="FZ146" s="18"/>
      <c r="GA146" s="18"/>
      <c r="GB146" s="18"/>
      <c r="GC146" s="18"/>
      <c r="GD146" s="18"/>
      <c r="GE146" s="18"/>
      <c r="GF146" s="18"/>
      <c r="GG146" s="18"/>
      <c r="GH146" s="18"/>
      <c r="GI146" s="18"/>
      <c r="GJ146" s="18"/>
      <c r="GK146" s="18"/>
      <c r="GL146" s="18"/>
      <c r="GM146" s="18"/>
      <c r="GN146" s="18"/>
      <c r="GO146" s="18"/>
      <c r="GP146" s="18"/>
      <c r="GQ146" s="18"/>
      <c r="GR146" s="18"/>
      <c r="GS146" s="18"/>
      <c r="GT146" s="18"/>
      <c r="GU146" s="18"/>
      <c r="GV146" s="18"/>
      <c r="GW146" s="18"/>
      <c r="GX146" s="18"/>
      <c r="GY146" s="18"/>
      <c r="GZ146" s="18"/>
      <c r="HA146" s="18"/>
    </row>
    <row r="147" spans="1:209">
      <c r="A147" s="18" t="s">
        <v>12783</v>
      </c>
      <c r="B147" s="18" t="s">
        <v>12783</v>
      </c>
      <c r="C147" s="18" t="s">
        <v>12783</v>
      </c>
      <c r="D147" s="18" t="s">
        <v>12784</v>
      </c>
      <c r="E147" s="18" t="s">
        <v>12785</v>
      </c>
      <c r="F147" s="18" t="s">
        <v>12658</v>
      </c>
      <c r="G147" s="18" t="s">
        <v>12786</v>
      </c>
      <c r="H147" s="18" t="s">
        <v>12784</v>
      </c>
      <c r="I147" s="18" t="s">
        <v>12787</v>
      </c>
      <c r="J147" s="18" t="s">
        <v>12788</v>
      </c>
      <c r="K147" s="18" t="s">
        <v>12789</v>
      </c>
      <c r="L147" s="18" t="s">
        <v>12785</v>
      </c>
      <c r="M147" s="18" t="s">
        <v>10985</v>
      </c>
      <c r="N147" s="18" t="s">
        <v>12790</v>
      </c>
      <c r="O147" s="18" t="s">
        <v>12791</v>
      </c>
      <c r="P147" s="18" t="s">
        <v>12792</v>
      </c>
      <c r="Q147" s="18" t="s">
        <v>12793</v>
      </c>
      <c r="R147" s="18" t="s">
        <v>12794</v>
      </c>
      <c r="S147" s="18" t="s">
        <v>12795</v>
      </c>
      <c r="T147" s="18" t="s">
        <v>12796</v>
      </c>
      <c r="U147" s="18" t="s">
        <v>12797</v>
      </c>
      <c r="V147" s="18" t="s">
        <v>10994</v>
      </c>
      <c r="W147" s="18" t="s">
        <v>12798</v>
      </c>
      <c r="X147" s="39" t="s">
        <v>12799</v>
      </c>
      <c r="Y147" s="18" t="s">
        <v>12800</v>
      </c>
      <c r="Z147" s="18" t="s">
        <v>12801</v>
      </c>
      <c r="AA147" s="18" t="s">
        <v>12802</v>
      </c>
      <c r="AB147" s="18" t="s">
        <v>12803</v>
      </c>
      <c r="AC147" s="18" t="s">
        <v>12784</v>
      </c>
      <c r="AD147" s="18" t="s">
        <v>12804</v>
      </c>
      <c r="AE147" s="18" t="s">
        <v>12805</v>
      </c>
      <c r="AF147" s="18" t="s">
        <v>12806</v>
      </c>
      <c r="AG147" s="18" t="s">
        <v>12807</v>
      </c>
      <c r="AH147" s="18" t="s">
        <v>12808</v>
      </c>
      <c r="AI147" s="18" t="s">
        <v>12809</v>
      </c>
      <c r="AJ147" s="18" t="s">
        <v>12789</v>
      </c>
      <c r="AK147" s="18" t="s">
        <v>12789</v>
      </c>
      <c r="AL147" s="18" t="s">
        <v>12810</v>
      </c>
      <c r="AM147" s="18" t="s">
        <v>12811</v>
      </c>
      <c r="AN147" s="18" t="s">
        <v>12812</v>
      </c>
      <c r="AO147" s="18" t="s">
        <v>12813</v>
      </c>
      <c r="AP147" s="18" t="s">
        <v>12793</v>
      </c>
      <c r="AQ147" s="18" t="s">
        <v>12814</v>
      </c>
      <c r="AR147" s="18" t="s">
        <v>12815</v>
      </c>
      <c r="AS147" s="18" t="s">
        <v>12816</v>
      </c>
      <c r="AT147" s="18" t="s">
        <v>12817</v>
      </c>
      <c r="AU147" s="18" t="s">
        <v>12818</v>
      </c>
      <c r="AV147" s="18" t="s">
        <v>12819</v>
      </c>
      <c r="AW147" s="18" t="s">
        <v>12820</v>
      </c>
      <c r="AX147" s="18" t="s">
        <v>12821</v>
      </c>
      <c r="AY147" s="18" t="s">
        <v>12822</v>
      </c>
      <c r="AZ147" s="18" t="s">
        <v>12823</v>
      </c>
      <c r="BA147" s="18" t="s">
        <v>12824</v>
      </c>
      <c r="BB147" s="18" t="s">
        <v>12825</v>
      </c>
      <c r="BC147" s="18" t="s">
        <v>12826</v>
      </c>
      <c r="BD147" s="18" t="s">
        <v>12827</v>
      </c>
      <c r="BE147" s="18" t="s">
        <v>12828</v>
      </c>
      <c r="BF147" s="18" t="s">
        <v>12829</v>
      </c>
      <c r="BG147" s="18" t="s">
        <v>12830</v>
      </c>
      <c r="BH147" s="18" t="s">
        <v>12831</v>
      </c>
      <c r="BI147" s="18" t="s">
        <v>12816</v>
      </c>
      <c r="BJ147" s="18" t="s">
        <v>12789</v>
      </c>
      <c r="BK147" s="18" t="s">
        <v>12816</v>
      </c>
      <c r="BL147" s="18" t="s">
        <v>12832</v>
      </c>
      <c r="BM147" s="18" t="s">
        <v>12833</v>
      </c>
      <c r="BN147" s="18" t="s">
        <v>12834</v>
      </c>
      <c r="BO147" s="18" t="s">
        <v>12815</v>
      </c>
      <c r="BP147" s="18" t="s">
        <v>12783</v>
      </c>
      <c r="BQ147" s="18" t="s">
        <v>12835</v>
      </c>
      <c r="BR147" s="18" t="s">
        <v>12836</v>
      </c>
      <c r="BS147" s="18" t="s">
        <v>12837</v>
      </c>
      <c r="BT147" s="18" t="s">
        <v>12838</v>
      </c>
      <c r="BU147" s="18" t="s">
        <v>12839</v>
      </c>
      <c r="BV147" s="18" t="s">
        <v>12840</v>
      </c>
      <c r="BW147" s="18" t="s">
        <v>12841</v>
      </c>
      <c r="BX147" s="18" t="s">
        <v>12842</v>
      </c>
      <c r="BY147" s="18" t="s">
        <v>12843</v>
      </c>
      <c r="BZ147" s="18" t="s">
        <v>12844</v>
      </c>
      <c r="CA147" s="18"/>
      <c r="CB147" s="18"/>
      <c r="CC147" s="18"/>
      <c r="CD147" s="18"/>
      <c r="CE147" s="18"/>
      <c r="CF147" s="18"/>
      <c r="CG147" s="18"/>
      <c r="CH147" s="18"/>
      <c r="CI147" s="18"/>
      <c r="CJ147" s="18"/>
      <c r="CK147" s="18"/>
      <c r="CL147" s="18"/>
      <c r="CM147" s="18"/>
      <c r="CN147" s="18"/>
      <c r="CO147" s="18"/>
      <c r="CP147" s="18"/>
      <c r="CQ147" s="18"/>
      <c r="CR147" s="18"/>
      <c r="CS147" s="18"/>
      <c r="CT147" s="18"/>
      <c r="CU147" s="18"/>
      <c r="CV147" s="18"/>
      <c r="CW147" s="18"/>
      <c r="CX147" s="18"/>
      <c r="CY147" s="18"/>
      <c r="CZ147" s="18"/>
      <c r="DA147" s="18"/>
      <c r="DB147" s="18"/>
      <c r="DC147" s="18"/>
      <c r="DD147" s="18"/>
      <c r="DE147" s="18"/>
      <c r="DF147" s="18"/>
      <c r="DG147" s="18"/>
      <c r="DH147" s="18"/>
      <c r="DI147" s="18"/>
      <c r="DJ147" s="18"/>
      <c r="DK147" s="18"/>
      <c r="DL147" s="18"/>
      <c r="DM147" s="18"/>
      <c r="DN147" s="18"/>
      <c r="DO147" s="18"/>
      <c r="DP147" s="18"/>
      <c r="DQ147" s="18"/>
      <c r="DR147" s="18"/>
      <c r="DS147" s="18"/>
      <c r="DT147" s="18"/>
      <c r="DU147" s="18"/>
      <c r="DV147" s="18"/>
      <c r="DW147" s="18"/>
      <c r="DX147" s="18"/>
      <c r="DY147" s="18"/>
      <c r="DZ147" s="18"/>
      <c r="EA147" s="18"/>
      <c r="EB147" s="18"/>
      <c r="EC147" s="18"/>
      <c r="ED147" s="18"/>
      <c r="EE147" s="18"/>
      <c r="EF147" s="18"/>
      <c r="EG147" s="18"/>
      <c r="EH147" s="18"/>
      <c r="EI147" s="18"/>
      <c r="EJ147" s="18"/>
      <c r="EK147" s="18"/>
      <c r="EL147" s="18"/>
      <c r="EM147" s="18"/>
      <c r="EN147" s="18"/>
      <c r="EO147" s="18"/>
      <c r="EP147" s="18"/>
      <c r="EQ147" s="18"/>
      <c r="ER147" s="18"/>
      <c r="ES147" s="18"/>
      <c r="ET147" s="18"/>
      <c r="EU147" s="18"/>
      <c r="EV147" s="18"/>
      <c r="EW147" s="18"/>
      <c r="EX147" s="18"/>
      <c r="EY147" s="18"/>
      <c r="EZ147" s="18"/>
      <c r="FA147" s="18"/>
      <c r="FB147" s="18"/>
      <c r="FC147" s="18"/>
      <c r="FD147" s="18"/>
      <c r="FE147" s="18"/>
      <c r="FF147" s="18"/>
      <c r="FG147" s="18"/>
      <c r="FH147" s="18"/>
      <c r="FI147" s="18"/>
      <c r="FJ147" s="18"/>
      <c r="FK147" s="18"/>
      <c r="FL147" s="18"/>
      <c r="FM147" s="18"/>
      <c r="FN147" s="18"/>
      <c r="FO147" s="18"/>
      <c r="FP147" s="18"/>
      <c r="FQ147" s="18"/>
      <c r="FR147" s="18"/>
      <c r="FS147" s="18"/>
      <c r="FT147" s="18"/>
      <c r="FU147" s="18"/>
      <c r="FV147" s="18"/>
      <c r="FW147" s="18"/>
      <c r="FX147" s="18"/>
      <c r="FY147" s="18"/>
      <c r="FZ147" s="18"/>
      <c r="GA147" s="18"/>
      <c r="GB147" s="18"/>
      <c r="GC147" s="18"/>
      <c r="GD147" s="18"/>
      <c r="GE147" s="18"/>
      <c r="GF147" s="18"/>
      <c r="GG147" s="18"/>
      <c r="GH147" s="18"/>
      <c r="GI147" s="18"/>
      <c r="GJ147" s="18"/>
      <c r="GK147" s="18"/>
      <c r="GL147" s="18"/>
      <c r="GM147" s="18"/>
      <c r="GN147" s="18"/>
      <c r="GO147" s="18"/>
      <c r="GP147" s="18"/>
      <c r="GQ147" s="18"/>
      <c r="GR147" s="18"/>
      <c r="GS147" s="18"/>
      <c r="GT147" s="18"/>
      <c r="GU147" s="18"/>
      <c r="GV147" s="18"/>
      <c r="GW147" s="18"/>
      <c r="GX147" s="18"/>
      <c r="GY147" s="18"/>
      <c r="GZ147" s="18"/>
      <c r="HA147" s="18"/>
    </row>
    <row r="148" spans="1:209">
      <c r="A148" s="18" t="s">
        <v>12845</v>
      </c>
      <c r="B148" s="18" t="s">
        <v>12845</v>
      </c>
      <c r="C148" s="18" t="s">
        <v>12845</v>
      </c>
      <c r="D148" s="18" t="s">
        <v>12846</v>
      </c>
      <c r="E148" s="18" t="s">
        <v>12847</v>
      </c>
      <c r="F148" s="18" t="s">
        <v>12848</v>
      </c>
      <c r="G148" s="18" t="s">
        <v>12849</v>
      </c>
      <c r="H148" s="18" t="s">
        <v>12846</v>
      </c>
      <c r="I148" s="18" t="s">
        <v>12850</v>
      </c>
      <c r="J148" s="18" t="s">
        <v>12851</v>
      </c>
      <c r="K148" s="18" t="s">
        <v>12852</v>
      </c>
      <c r="L148" s="18" t="s">
        <v>12853</v>
      </c>
      <c r="M148" s="18" t="s">
        <v>12854</v>
      </c>
      <c r="N148" s="18" t="s">
        <v>12855</v>
      </c>
      <c r="O148" s="18" t="s">
        <v>12856</v>
      </c>
      <c r="P148" s="18" t="s">
        <v>12857</v>
      </c>
      <c r="Q148" s="18" t="s">
        <v>12858</v>
      </c>
      <c r="R148" s="18" t="s">
        <v>12859</v>
      </c>
      <c r="S148" s="18" t="s">
        <v>12860</v>
      </c>
      <c r="T148" s="18" t="s">
        <v>12861</v>
      </c>
      <c r="U148" s="18" t="s">
        <v>12862</v>
      </c>
      <c r="V148" s="18" t="s">
        <v>12863</v>
      </c>
      <c r="W148" s="18" t="s">
        <v>12864</v>
      </c>
      <c r="X148" s="39" t="s">
        <v>12865</v>
      </c>
      <c r="Y148" s="18" t="s">
        <v>12866</v>
      </c>
      <c r="Z148" s="18" t="s">
        <v>12867</v>
      </c>
      <c r="AA148" s="18" t="s">
        <v>4205</v>
      </c>
      <c r="AB148" s="18" t="s">
        <v>12868</v>
      </c>
      <c r="AC148" s="18" t="s">
        <v>12869</v>
      </c>
      <c r="AD148" s="18" t="s">
        <v>12870</v>
      </c>
      <c r="AE148" s="18" t="s">
        <v>12871</v>
      </c>
      <c r="AF148" s="18" t="s">
        <v>12872</v>
      </c>
      <c r="AG148" s="18" t="s">
        <v>12873</v>
      </c>
      <c r="AH148" s="18" t="s">
        <v>12874</v>
      </c>
      <c r="AI148" s="18" t="s">
        <v>12875</v>
      </c>
      <c r="AJ148" s="18" t="s">
        <v>12855</v>
      </c>
      <c r="AK148" s="18" t="s">
        <v>12855</v>
      </c>
      <c r="AL148" s="18" t="s">
        <v>12876</v>
      </c>
      <c r="AM148" s="18" t="s">
        <v>12877</v>
      </c>
      <c r="AN148" s="18" t="s">
        <v>12878</v>
      </c>
      <c r="AO148" s="18" t="s">
        <v>12879</v>
      </c>
      <c r="AP148" s="18" t="s">
        <v>12880</v>
      </c>
      <c r="AQ148" s="18" t="s">
        <v>12881</v>
      </c>
      <c r="AR148" s="18" t="s">
        <v>12882</v>
      </c>
      <c r="AS148" s="18" t="s">
        <v>12883</v>
      </c>
      <c r="AT148" s="18" t="s">
        <v>6663</v>
      </c>
      <c r="AU148" s="18" t="s">
        <v>12884</v>
      </c>
      <c r="AV148" s="18" t="s">
        <v>12885</v>
      </c>
      <c r="AW148" s="18" t="s">
        <v>12886</v>
      </c>
      <c r="AX148" s="18" t="s">
        <v>12887</v>
      </c>
      <c r="AY148" s="18" t="s">
        <v>12888</v>
      </c>
      <c r="AZ148" s="18" t="s">
        <v>12889</v>
      </c>
      <c r="BA148" s="18" t="s">
        <v>12890</v>
      </c>
      <c r="BB148" s="18" t="s">
        <v>12891</v>
      </c>
      <c r="BC148" s="18" t="s">
        <v>12892</v>
      </c>
      <c r="BD148" s="18" t="s">
        <v>12893</v>
      </c>
      <c r="BE148" s="18" t="s">
        <v>12894</v>
      </c>
      <c r="BF148" s="18" t="s">
        <v>12895</v>
      </c>
      <c r="BG148" s="18" t="s">
        <v>12896</v>
      </c>
      <c r="BH148" s="18" t="s">
        <v>12897</v>
      </c>
      <c r="BI148" s="18" t="s">
        <v>12883</v>
      </c>
      <c r="BJ148" s="18" t="s">
        <v>12855</v>
      </c>
      <c r="BK148" s="18" t="s">
        <v>12883</v>
      </c>
      <c r="BL148" s="18" t="s">
        <v>12898</v>
      </c>
      <c r="BM148" s="18" t="s">
        <v>12899</v>
      </c>
      <c r="BN148" s="18" t="s">
        <v>12900</v>
      </c>
      <c r="BO148" s="18" t="s">
        <v>12901</v>
      </c>
      <c r="BP148" s="18" t="s">
        <v>12845</v>
      </c>
      <c r="BQ148" s="18" t="s">
        <v>12902</v>
      </c>
      <c r="BR148" s="18" t="s">
        <v>12903</v>
      </c>
      <c r="BS148" s="18" t="s">
        <v>12904</v>
      </c>
      <c r="BT148" s="18" t="s">
        <v>12905</v>
      </c>
      <c r="BU148" s="18" t="s">
        <v>12906</v>
      </c>
      <c r="BV148" s="18" t="s">
        <v>12907</v>
      </c>
      <c r="BW148" s="18" t="s">
        <v>12908</v>
      </c>
      <c r="BX148" s="18" t="s">
        <v>12909</v>
      </c>
      <c r="BY148" s="18" t="s">
        <v>12910</v>
      </c>
      <c r="BZ148" s="18" t="s">
        <v>12911</v>
      </c>
      <c r="CA148" s="18"/>
      <c r="CB148" s="18"/>
      <c r="CC148" s="18"/>
      <c r="CD148" s="18"/>
      <c r="CE148" s="18"/>
      <c r="CF148" s="18"/>
      <c r="CG148" s="18"/>
      <c r="CH148" s="18"/>
      <c r="CI148" s="18"/>
      <c r="CJ148" s="18"/>
      <c r="CK148" s="18"/>
      <c r="CL148" s="18"/>
      <c r="CM148" s="18"/>
      <c r="CN148" s="18"/>
      <c r="CO148" s="18"/>
      <c r="CP148" s="18"/>
      <c r="CQ148" s="18"/>
      <c r="CR148" s="18"/>
      <c r="CS148" s="18"/>
      <c r="CT148" s="18"/>
      <c r="CU148" s="18"/>
      <c r="CV148" s="18"/>
      <c r="CW148" s="18"/>
      <c r="CX148" s="18"/>
      <c r="CY148" s="18"/>
      <c r="CZ148" s="18"/>
      <c r="DA148" s="18"/>
      <c r="DB148" s="18"/>
      <c r="DC148" s="18"/>
      <c r="DD148" s="18"/>
      <c r="DE148" s="18"/>
      <c r="DF148" s="18"/>
      <c r="DG148" s="18"/>
      <c r="DH148" s="18"/>
      <c r="DI148" s="18"/>
      <c r="DJ148" s="18"/>
      <c r="DK148" s="18"/>
      <c r="DL148" s="18"/>
      <c r="DM148" s="18"/>
      <c r="DN148" s="18"/>
      <c r="DO148" s="18"/>
      <c r="DP148" s="18"/>
      <c r="DQ148" s="18"/>
      <c r="DR148" s="18"/>
      <c r="DS148" s="18"/>
      <c r="DT148" s="18"/>
      <c r="DU148" s="18"/>
      <c r="DV148" s="18"/>
      <c r="DW148" s="18"/>
      <c r="DX148" s="18"/>
      <c r="DY148" s="18"/>
      <c r="DZ148" s="18"/>
      <c r="EA148" s="18"/>
      <c r="EB148" s="18"/>
      <c r="EC148" s="18"/>
      <c r="ED148" s="18"/>
      <c r="EE148" s="18"/>
      <c r="EF148" s="18"/>
      <c r="EG148" s="18"/>
      <c r="EH148" s="18"/>
      <c r="EI148" s="18"/>
      <c r="EJ148" s="18"/>
      <c r="EK148" s="18"/>
      <c r="EL148" s="18"/>
      <c r="EM148" s="18"/>
      <c r="EN148" s="18"/>
      <c r="EO148" s="18"/>
      <c r="EP148" s="18"/>
      <c r="EQ148" s="18"/>
      <c r="ER148" s="18"/>
      <c r="ES148" s="18"/>
      <c r="ET148" s="18"/>
      <c r="EU148" s="18"/>
      <c r="EV148" s="18"/>
      <c r="EW148" s="18"/>
      <c r="EX148" s="18"/>
      <c r="EY148" s="18"/>
      <c r="EZ148" s="18"/>
      <c r="FA148" s="18"/>
      <c r="FB148" s="18"/>
      <c r="FC148" s="18"/>
      <c r="FD148" s="18"/>
      <c r="FE148" s="18"/>
      <c r="FF148" s="18"/>
      <c r="FG148" s="18"/>
      <c r="FH148" s="18"/>
      <c r="FI148" s="18"/>
      <c r="FJ148" s="18"/>
      <c r="FK148" s="18"/>
      <c r="FL148" s="18"/>
      <c r="FM148" s="18"/>
      <c r="FN148" s="18"/>
      <c r="FO148" s="18"/>
      <c r="FP148" s="18"/>
      <c r="FQ148" s="18"/>
      <c r="FR148" s="18"/>
      <c r="FS148" s="18"/>
      <c r="FT148" s="18"/>
      <c r="FU148" s="18"/>
      <c r="FV148" s="18"/>
      <c r="FW148" s="18"/>
      <c r="FX148" s="18"/>
      <c r="FY148" s="18"/>
      <c r="FZ148" s="18"/>
      <c r="GA148" s="18"/>
      <c r="GB148" s="18"/>
      <c r="GC148" s="18"/>
      <c r="GD148" s="18"/>
      <c r="GE148" s="18"/>
      <c r="GF148" s="18"/>
      <c r="GG148" s="18"/>
      <c r="GH148" s="18"/>
      <c r="GI148" s="18"/>
      <c r="GJ148" s="18"/>
      <c r="GK148" s="18"/>
      <c r="GL148" s="18"/>
      <c r="GM148" s="18"/>
      <c r="GN148" s="18"/>
      <c r="GO148" s="18"/>
      <c r="GP148" s="18"/>
      <c r="GQ148" s="18"/>
      <c r="GR148" s="18"/>
      <c r="GS148" s="18"/>
      <c r="GT148" s="18"/>
      <c r="GU148" s="18"/>
      <c r="GV148" s="18"/>
      <c r="GW148" s="18"/>
      <c r="GX148" s="18"/>
      <c r="GY148" s="18"/>
      <c r="GZ148" s="18"/>
      <c r="HA148" s="18"/>
    </row>
    <row r="149" spans="1:209">
      <c r="A149" s="18" t="s">
        <v>12912</v>
      </c>
      <c r="B149" s="18" t="s">
        <v>12912</v>
      </c>
      <c r="C149" s="18" t="s">
        <v>12912</v>
      </c>
      <c r="D149" s="18" t="s">
        <v>12913</v>
      </c>
      <c r="E149" s="18" t="s">
        <v>12914</v>
      </c>
      <c r="F149" s="18" t="s">
        <v>12915</v>
      </c>
      <c r="G149" s="18" t="s">
        <v>12916</v>
      </c>
      <c r="H149" s="18" t="s">
        <v>12913</v>
      </c>
      <c r="I149" s="18" t="s">
        <v>12917</v>
      </c>
      <c r="J149" s="18" t="s">
        <v>12918</v>
      </c>
      <c r="K149" s="18" t="s">
        <v>12919</v>
      </c>
      <c r="L149" s="18" t="s">
        <v>12914</v>
      </c>
      <c r="M149" s="18" t="s">
        <v>12920</v>
      </c>
      <c r="N149" s="18" t="s">
        <v>12921</v>
      </c>
      <c r="O149" s="18" t="s">
        <v>12922</v>
      </c>
      <c r="P149" s="18" t="s">
        <v>12923</v>
      </c>
      <c r="Q149" s="18" t="s">
        <v>12924</v>
      </c>
      <c r="R149" s="18" t="s">
        <v>12925</v>
      </c>
      <c r="S149" s="18" t="s">
        <v>12926</v>
      </c>
      <c r="T149" s="18" t="s">
        <v>12927</v>
      </c>
      <c r="U149" s="18" t="s">
        <v>12928</v>
      </c>
      <c r="V149" s="18" t="s">
        <v>12929</v>
      </c>
      <c r="W149" s="18" t="s">
        <v>12930</v>
      </c>
      <c r="X149" s="39" t="s">
        <v>6305</v>
      </c>
      <c r="Y149" s="18" t="s">
        <v>12931</v>
      </c>
      <c r="Z149" s="18" t="s">
        <v>12932</v>
      </c>
      <c r="AA149" s="18" t="s">
        <v>12933</v>
      </c>
      <c r="AB149" s="18" t="s">
        <v>12934</v>
      </c>
      <c r="AC149" s="18" t="s">
        <v>12935</v>
      </c>
      <c r="AD149" s="18" t="s">
        <v>12936</v>
      </c>
      <c r="AE149" s="18" t="s">
        <v>12937</v>
      </c>
      <c r="AF149" s="18" t="s">
        <v>12938</v>
      </c>
      <c r="AG149" s="18" t="s">
        <v>12939</v>
      </c>
      <c r="AH149" s="18" t="s">
        <v>12940</v>
      </c>
      <c r="AI149" s="18" t="s">
        <v>12941</v>
      </c>
      <c r="AJ149" s="18" t="s">
        <v>12919</v>
      </c>
      <c r="AK149" s="18" t="s">
        <v>12919</v>
      </c>
      <c r="AL149" s="18" t="s">
        <v>12942</v>
      </c>
      <c r="AM149" s="18" t="s">
        <v>12943</v>
      </c>
      <c r="AN149" s="18" t="s">
        <v>12944</v>
      </c>
      <c r="AO149" s="18" t="s">
        <v>12945</v>
      </c>
      <c r="AP149" s="18" t="s">
        <v>12946</v>
      </c>
      <c r="AQ149" s="18" t="s">
        <v>12947</v>
      </c>
      <c r="AR149" s="18" t="s">
        <v>12948</v>
      </c>
      <c r="AS149" s="18" t="s">
        <v>12949</v>
      </c>
      <c r="AT149" s="18" t="s">
        <v>12950</v>
      </c>
      <c r="AU149" s="18" t="s">
        <v>12951</v>
      </c>
      <c r="AV149" s="18" t="s">
        <v>12952</v>
      </c>
      <c r="AW149" s="18" t="s">
        <v>12953</v>
      </c>
      <c r="AX149" s="18" t="s">
        <v>12954</v>
      </c>
      <c r="AY149" s="18" t="s">
        <v>12955</v>
      </c>
      <c r="AZ149" s="18" t="s">
        <v>12956</v>
      </c>
      <c r="BA149" s="18" t="s">
        <v>12957</v>
      </c>
      <c r="BB149" s="18" t="s">
        <v>12958</v>
      </c>
      <c r="BC149" s="18" t="s">
        <v>12959</v>
      </c>
      <c r="BD149" s="18" t="s">
        <v>12960</v>
      </c>
      <c r="BE149" s="18" t="s">
        <v>12961</v>
      </c>
      <c r="BF149" s="18" t="s">
        <v>12962</v>
      </c>
      <c r="BG149" s="18" t="s">
        <v>12963</v>
      </c>
      <c r="BH149" s="18" t="s">
        <v>12964</v>
      </c>
      <c r="BI149" s="18" t="s">
        <v>12949</v>
      </c>
      <c r="BJ149" s="18" t="s">
        <v>12919</v>
      </c>
      <c r="BK149" s="18" t="s">
        <v>12949</v>
      </c>
      <c r="BL149" s="18" t="s">
        <v>12965</v>
      </c>
      <c r="BM149" s="18" t="s">
        <v>12966</v>
      </c>
      <c r="BN149" s="18" t="s">
        <v>12967</v>
      </c>
      <c r="BO149" s="18" t="s">
        <v>12968</v>
      </c>
      <c r="BP149" s="18" t="s">
        <v>12912</v>
      </c>
      <c r="BQ149" s="18" t="s">
        <v>12969</v>
      </c>
      <c r="BR149" s="18" t="s">
        <v>12970</v>
      </c>
      <c r="BS149" s="18" t="s">
        <v>12971</v>
      </c>
      <c r="BT149" s="18" t="s">
        <v>12972</v>
      </c>
      <c r="BU149" s="18" t="s">
        <v>12973</v>
      </c>
      <c r="BV149" s="18" t="s">
        <v>12974</v>
      </c>
      <c r="BW149" s="18" t="s">
        <v>12975</v>
      </c>
      <c r="BX149" s="18" t="s">
        <v>12976</v>
      </c>
      <c r="BY149" s="18" t="s">
        <v>12977</v>
      </c>
      <c r="BZ149" s="18" t="s">
        <v>12978</v>
      </c>
      <c r="CA149" s="18"/>
      <c r="CB149" s="18"/>
      <c r="CC149" s="18"/>
      <c r="CD149" s="18"/>
      <c r="CE149" s="18"/>
      <c r="CF149" s="18"/>
      <c r="CG149" s="18"/>
      <c r="CH149" s="18"/>
      <c r="CI149" s="18"/>
      <c r="CJ149" s="18"/>
      <c r="CK149" s="18"/>
      <c r="CL149" s="18"/>
      <c r="CM149" s="18"/>
      <c r="CN149" s="18"/>
      <c r="CO149" s="18"/>
      <c r="CP149" s="18"/>
      <c r="CQ149" s="18"/>
      <c r="CR149" s="18"/>
      <c r="CS149" s="18"/>
      <c r="CT149" s="18"/>
      <c r="CU149" s="18"/>
      <c r="CV149" s="18"/>
      <c r="CW149" s="18"/>
      <c r="CX149" s="18"/>
      <c r="CY149" s="18"/>
      <c r="CZ149" s="18"/>
      <c r="DA149" s="18"/>
      <c r="DB149" s="18"/>
      <c r="DC149" s="18"/>
      <c r="DD149" s="18"/>
      <c r="DE149" s="18"/>
      <c r="DF149" s="18"/>
      <c r="DG149" s="18"/>
      <c r="DH149" s="18"/>
      <c r="DI149" s="18"/>
      <c r="DJ149" s="18"/>
      <c r="DK149" s="18"/>
      <c r="DL149" s="18"/>
      <c r="DM149" s="18"/>
      <c r="DN149" s="18"/>
      <c r="DO149" s="18"/>
      <c r="DP149" s="18"/>
      <c r="DQ149" s="18"/>
      <c r="DR149" s="18"/>
      <c r="DS149" s="18"/>
      <c r="DT149" s="18"/>
      <c r="DU149" s="18"/>
      <c r="DV149" s="18"/>
      <c r="DW149" s="18"/>
      <c r="DX149" s="18"/>
      <c r="DY149" s="18"/>
      <c r="DZ149" s="18"/>
      <c r="EA149" s="18"/>
      <c r="EB149" s="18"/>
      <c r="EC149" s="18"/>
      <c r="ED149" s="18"/>
      <c r="EE149" s="18"/>
      <c r="EF149" s="18"/>
      <c r="EG149" s="18"/>
      <c r="EH149" s="18"/>
      <c r="EI149" s="18"/>
      <c r="EJ149" s="18"/>
      <c r="EK149" s="18"/>
      <c r="EL149" s="18"/>
      <c r="EM149" s="18"/>
      <c r="EN149" s="18"/>
      <c r="EO149" s="18"/>
      <c r="EP149" s="18"/>
      <c r="EQ149" s="18"/>
      <c r="ER149" s="18"/>
      <c r="ES149" s="18"/>
      <c r="ET149" s="18"/>
      <c r="EU149" s="18"/>
      <c r="EV149" s="18"/>
      <c r="EW149" s="18"/>
      <c r="EX149" s="18"/>
      <c r="EY149" s="18"/>
      <c r="EZ149" s="18"/>
      <c r="FA149" s="18"/>
      <c r="FB149" s="18"/>
      <c r="FC149" s="18"/>
      <c r="FD149" s="18"/>
      <c r="FE149" s="18"/>
      <c r="FF149" s="18"/>
      <c r="FG149" s="18"/>
      <c r="FH149" s="18"/>
      <c r="FI149" s="18"/>
      <c r="FJ149" s="18"/>
      <c r="FK149" s="18"/>
      <c r="FL149" s="18"/>
      <c r="FM149" s="18"/>
      <c r="FN149" s="18"/>
      <c r="FO149" s="18"/>
      <c r="FP149" s="18"/>
      <c r="FQ149" s="18"/>
      <c r="FR149" s="18"/>
      <c r="FS149" s="18"/>
      <c r="FT149" s="18"/>
      <c r="FU149" s="18"/>
      <c r="FV149" s="18"/>
      <c r="FW149" s="18"/>
      <c r="FX149" s="18"/>
      <c r="FY149" s="18"/>
      <c r="FZ149" s="18"/>
      <c r="GA149" s="18"/>
      <c r="GB149" s="18"/>
      <c r="GC149" s="18"/>
      <c r="GD149" s="18"/>
      <c r="GE149" s="18"/>
      <c r="GF149" s="18"/>
      <c r="GG149" s="18"/>
      <c r="GH149" s="18"/>
      <c r="GI149" s="18"/>
      <c r="GJ149" s="18"/>
      <c r="GK149" s="18"/>
      <c r="GL149" s="18"/>
      <c r="GM149" s="18"/>
      <c r="GN149" s="18"/>
      <c r="GO149" s="18"/>
      <c r="GP149" s="18"/>
      <c r="GQ149" s="18"/>
      <c r="GR149" s="18"/>
      <c r="GS149" s="18"/>
      <c r="GT149" s="18"/>
      <c r="GU149" s="18"/>
      <c r="GV149" s="18"/>
      <c r="GW149" s="18"/>
      <c r="GX149" s="18"/>
      <c r="GY149" s="18"/>
      <c r="GZ149" s="18"/>
      <c r="HA149" s="18"/>
    </row>
    <row r="150" spans="1:209">
      <c r="A150" s="18" t="s">
        <v>12979</v>
      </c>
      <c r="B150" s="18" t="s">
        <v>12979</v>
      </c>
      <c r="C150" s="18" t="s">
        <v>12979</v>
      </c>
      <c r="D150" s="18" t="s">
        <v>12980</v>
      </c>
      <c r="E150" s="18" t="s">
        <v>12981</v>
      </c>
      <c r="F150" s="18" t="s">
        <v>12982</v>
      </c>
      <c r="G150" s="18" t="s">
        <v>12983</v>
      </c>
      <c r="H150" s="18" t="s">
        <v>12980</v>
      </c>
      <c r="I150" s="18" t="s">
        <v>12984</v>
      </c>
      <c r="J150" s="18" t="s">
        <v>12985</v>
      </c>
      <c r="K150" s="18" t="s">
        <v>12986</v>
      </c>
      <c r="L150" s="18" t="s">
        <v>12981</v>
      </c>
      <c r="M150" s="18" t="s">
        <v>12987</v>
      </c>
      <c r="N150" s="18" t="s">
        <v>12988</v>
      </c>
      <c r="O150" s="18" t="s">
        <v>12989</v>
      </c>
      <c r="P150" s="18" t="s">
        <v>12990</v>
      </c>
      <c r="Q150" s="18" t="s">
        <v>12991</v>
      </c>
      <c r="R150" s="18" t="s">
        <v>12992</v>
      </c>
      <c r="S150" s="18" t="s">
        <v>12993</v>
      </c>
      <c r="T150" s="18" t="s">
        <v>12994</v>
      </c>
      <c r="U150" s="18" t="s">
        <v>12995</v>
      </c>
      <c r="V150" s="18" t="s">
        <v>12996</v>
      </c>
      <c r="W150" s="18" t="s">
        <v>12997</v>
      </c>
      <c r="X150" s="39" t="s">
        <v>12998</v>
      </c>
      <c r="Y150" s="18" t="s">
        <v>12999</v>
      </c>
      <c r="Z150" s="18" t="s">
        <v>13000</v>
      </c>
      <c r="AA150" s="18" t="s">
        <v>13001</v>
      </c>
      <c r="AB150" s="18" t="s">
        <v>13002</v>
      </c>
      <c r="AC150" s="18" t="s">
        <v>13003</v>
      </c>
      <c r="AD150" s="18" t="s">
        <v>13004</v>
      </c>
      <c r="AE150" s="18" t="s">
        <v>13005</v>
      </c>
      <c r="AF150" s="18" t="s">
        <v>13006</v>
      </c>
      <c r="AG150" s="18" t="s">
        <v>13007</v>
      </c>
      <c r="AH150" s="18" t="s">
        <v>13008</v>
      </c>
      <c r="AI150" s="18" t="s">
        <v>13009</v>
      </c>
      <c r="AJ150" s="18" t="s">
        <v>12986</v>
      </c>
      <c r="AK150" s="18" t="s">
        <v>12986</v>
      </c>
      <c r="AL150" s="18" t="s">
        <v>13010</v>
      </c>
      <c r="AM150" s="18" t="s">
        <v>13011</v>
      </c>
      <c r="AN150" s="18" t="s">
        <v>13012</v>
      </c>
      <c r="AO150" s="18" t="s">
        <v>13013</v>
      </c>
      <c r="AP150" s="18" t="s">
        <v>13014</v>
      </c>
      <c r="AQ150" s="18" t="s">
        <v>13015</v>
      </c>
      <c r="AR150" s="18" t="s">
        <v>12990</v>
      </c>
      <c r="AS150" s="18" t="s">
        <v>13016</v>
      </c>
      <c r="AT150" s="18" t="s">
        <v>13017</v>
      </c>
      <c r="AU150" s="18" t="s">
        <v>13018</v>
      </c>
      <c r="AV150" s="18" t="s">
        <v>13019</v>
      </c>
      <c r="AW150" s="18" t="s">
        <v>13020</v>
      </c>
      <c r="AX150" s="18" t="s">
        <v>13021</v>
      </c>
      <c r="AY150" s="18" t="s">
        <v>13022</v>
      </c>
      <c r="AZ150" s="18" t="s">
        <v>13023</v>
      </c>
      <c r="BA150" s="18" t="s">
        <v>13024</v>
      </c>
      <c r="BB150" s="18" t="s">
        <v>13025</v>
      </c>
      <c r="BC150" s="18" t="s">
        <v>13026</v>
      </c>
      <c r="BD150" s="18" t="s">
        <v>13027</v>
      </c>
      <c r="BE150" s="18" t="s">
        <v>13028</v>
      </c>
      <c r="BF150" s="18" t="s">
        <v>13029</v>
      </c>
      <c r="BG150" s="18" t="s">
        <v>13030</v>
      </c>
      <c r="BH150" s="18" t="s">
        <v>13031</v>
      </c>
      <c r="BI150" s="18" t="s">
        <v>13016</v>
      </c>
      <c r="BJ150" s="18" t="s">
        <v>12986</v>
      </c>
      <c r="BK150" s="18" t="s">
        <v>13016</v>
      </c>
      <c r="BL150" s="18" t="s">
        <v>13032</v>
      </c>
      <c r="BM150" s="18" t="s">
        <v>13033</v>
      </c>
      <c r="BN150" s="18" t="s">
        <v>13034</v>
      </c>
      <c r="BO150" s="18" t="s">
        <v>13035</v>
      </c>
      <c r="BP150" s="18" t="s">
        <v>12979</v>
      </c>
      <c r="BQ150" s="18" t="s">
        <v>13036</v>
      </c>
      <c r="BR150" s="18" t="s">
        <v>13037</v>
      </c>
      <c r="BS150" s="18" t="s">
        <v>13038</v>
      </c>
      <c r="BT150" s="18" t="s">
        <v>13039</v>
      </c>
      <c r="BU150" s="18" t="s">
        <v>13040</v>
      </c>
      <c r="BV150" s="18" t="s">
        <v>13041</v>
      </c>
      <c r="BW150" s="18" t="s">
        <v>13042</v>
      </c>
      <c r="BX150" s="18" t="s">
        <v>13043</v>
      </c>
      <c r="BY150" s="18" t="s">
        <v>13044</v>
      </c>
      <c r="BZ150" s="18" t="s">
        <v>13045</v>
      </c>
      <c r="CA150" s="18"/>
      <c r="CB150" s="18"/>
      <c r="CC150" s="18"/>
      <c r="CD150" s="18"/>
      <c r="CE150" s="18"/>
      <c r="CF150" s="18"/>
      <c r="CG150" s="18"/>
      <c r="CH150" s="18"/>
      <c r="CI150" s="18"/>
      <c r="CJ150" s="18"/>
      <c r="CK150" s="18"/>
      <c r="CL150" s="18"/>
      <c r="CM150" s="18"/>
      <c r="CN150" s="18"/>
      <c r="CO150" s="18"/>
      <c r="CP150" s="18"/>
      <c r="CQ150" s="18"/>
      <c r="CR150" s="18"/>
      <c r="CS150" s="18"/>
      <c r="CT150" s="18"/>
      <c r="CU150" s="18"/>
      <c r="CV150" s="18"/>
      <c r="CW150" s="18"/>
      <c r="CX150" s="18"/>
      <c r="CY150" s="18"/>
      <c r="CZ150" s="18"/>
      <c r="DA150" s="18"/>
      <c r="DB150" s="18"/>
      <c r="DC150" s="18"/>
      <c r="DD150" s="18"/>
      <c r="DE150" s="18"/>
      <c r="DF150" s="18"/>
      <c r="DG150" s="18"/>
      <c r="DH150" s="18"/>
      <c r="DI150" s="18"/>
      <c r="DJ150" s="18"/>
      <c r="DK150" s="18"/>
      <c r="DL150" s="18"/>
      <c r="DM150" s="18"/>
      <c r="DN150" s="18"/>
      <c r="DO150" s="18"/>
      <c r="DP150" s="18"/>
      <c r="DQ150" s="18"/>
      <c r="DR150" s="18"/>
      <c r="DS150" s="18"/>
      <c r="DT150" s="18"/>
      <c r="DU150" s="18"/>
      <c r="DV150" s="18"/>
      <c r="DW150" s="18"/>
      <c r="DX150" s="18"/>
      <c r="DY150" s="18"/>
      <c r="DZ150" s="18"/>
      <c r="EA150" s="18"/>
      <c r="EB150" s="18"/>
      <c r="EC150" s="18"/>
      <c r="ED150" s="18"/>
      <c r="EE150" s="18"/>
      <c r="EF150" s="18"/>
      <c r="EG150" s="18"/>
      <c r="EH150" s="18"/>
      <c r="EI150" s="18"/>
      <c r="EJ150" s="18"/>
      <c r="EK150" s="18"/>
      <c r="EL150" s="18"/>
      <c r="EM150" s="18"/>
      <c r="EN150" s="18"/>
      <c r="EO150" s="18"/>
      <c r="EP150" s="18"/>
      <c r="EQ150" s="18"/>
      <c r="ER150" s="18"/>
      <c r="ES150" s="18"/>
      <c r="ET150" s="18"/>
      <c r="EU150" s="18"/>
      <c r="EV150" s="18"/>
      <c r="EW150" s="18"/>
      <c r="EX150" s="18"/>
      <c r="EY150" s="18"/>
      <c r="EZ150" s="18"/>
      <c r="FA150" s="18"/>
      <c r="FB150" s="18"/>
      <c r="FC150" s="18"/>
      <c r="FD150" s="18"/>
      <c r="FE150" s="18"/>
      <c r="FF150" s="18"/>
      <c r="FG150" s="18"/>
      <c r="FH150" s="18"/>
      <c r="FI150" s="18"/>
      <c r="FJ150" s="18"/>
      <c r="FK150" s="18"/>
      <c r="FL150" s="18"/>
      <c r="FM150" s="18"/>
      <c r="FN150" s="18"/>
      <c r="FO150" s="18"/>
      <c r="FP150" s="18"/>
      <c r="FQ150" s="18"/>
      <c r="FR150" s="18"/>
      <c r="FS150" s="18"/>
      <c r="FT150" s="18"/>
      <c r="FU150" s="18"/>
      <c r="FV150" s="18"/>
      <c r="FW150" s="18"/>
      <c r="FX150" s="18"/>
      <c r="FY150" s="18"/>
      <c r="FZ150" s="18"/>
      <c r="GA150" s="18"/>
      <c r="GB150" s="18"/>
      <c r="GC150" s="18"/>
      <c r="GD150" s="18"/>
      <c r="GE150" s="18"/>
      <c r="GF150" s="18"/>
      <c r="GG150" s="18"/>
      <c r="GH150" s="18"/>
      <c r="GI150" s="18"/>
      <c r="GJ150" s="18"/>
      <c r="GK150" s="18"/>
      <c r="GL150" s="18"/>
      <c r="GM150" s="18"/>
      <c r="GN150" s="18"/>
      <c r="GO150" s="18"/>
      <c r="GP150" s="18"/>
      <c r="GQ150" s="18"/>
      <c r="GR150" s="18"/>
      <c r="GS150" s="18"/>
      <c r="GT150" s="18"/>
      <c r="GU150" s="18"/>
      <c r="GV150" s="18"/>
      <c r="GW150" s="18"/>
      <c r="GX150" s="18"/>
      <c r="GY150" s="18"/>
      <c r="GZ150" s="18"/>
      <c r="HA150" s="18"/>
    </row>
    <row r="151" spans="1:209">
      <c r="A151" s="18" t="s">
        <v>13046</v>
      </c>
      <c r="B151" s="18" t="s">
        <v>13046</v>
      </c>
      <c r="C151" s="18" t="s">
        <v>13047</v>
      </c>
      <c r="D151" s="18" t="s">
        <v>13048</v>
      </c>
      <c r="E151" s="18" t="s">
        <v>13049</v>
      </c>
      <c r="F151" s="18" t="s">
        <v>13050</v>
      </c>
      <c r="G151" s="18" t="s">
        <v>13051</v>
      </c>
      <c r="H151" s="18" t="s">
        <v>13048</v>
      </c>
      <c r="I151" s="18" t="s">
        <v>13052</v>
      </c>
      <c r="J151" s="18" t="s">
        <v>13053</v>
      </c>
      <c r="K151" s="18" t="s">
        <v>13050</v>
      </c>
      <c r="L151" s="18" t="s">
        <v>13049</v>
      </c>
      <c r="M151" s="18" t="s">
        <v>13054</v>
      </c>
      <c r="N151" s="18" t="s">
        <v>13055</v>
      </c>
      <c r="O151" s="18" t="s">
        <v>13056</v>
      </c>
      <c r="P151" s="18" t="s">
        <v>13057</v>
      </c>
      <c r="Q151" s="18" t="s">
        <v>13058</v>
      </c>
      <c r="R151" s="18" t="s">
        <v>13059</v>
      </c>
      <c r="S151" s="18" t="s">
        <v>13060</v>
      </c>
      <c r="T151" s="18" t="s">
        <v>13061</v>
      </c>
      <c r="U151" s="18" t="s">
        <v>13062</v>
      </c>
      <c r="V151" s="18" t="s">
        <v>13063</v>
      </c>
      <c r="W151" s="18" t="s">
        <v>13064</v>
      </c>
      <c r="X151" s="39" t="s">
        <v>13065</v>
      </c>
      <c r="Y151" s="18" t="s">
        <v>13066</v>
      </c>
      <c r="Z151" s="18" t="s">
        <v>13067</v>
      </c>
      <c r="AA151" s="18" t="s">
        <v>13068</v>
      </c>
      <c r="AB151" s="18" t="s">
        <v>13069</v>
      </c>
      <c r="AC151" s="18" t="s">
        <v>13070</v>
      </c>
      <c r="AD151" s="18" t="s">
        <v>13071</v>
      </c>
      <c r="AE151" s="18" t="s">
        <v>13072</v>
      </c>
      <c r="AF151" s="18" t="s">
        <v>13073</v>
      </c>
      <c r="AG151" s="18" t="s">
        <v>13074</v>
      </c>
      <c r="AH151" s="18" t="s">
        <v>13075</v>
      </c>
      <c r="AI151" s="18" t="s">
        <v>13076</v>
      </c>
      <c r="AJ151" s="18" t="s">
        <v>13058</v>
      </c>
      <c r="AK151" s="18" t="s">
        <v>13058</v>
      </c>
      <c r="AL151" s="18" t="s">
        <v>13077</v>
      </c>
      <c r="AM151" s="18" t="s">
        <v>13078</v>
      </c>
      <c r="AN151" s="18" t="s">
        <v>13079</v>
      </c>
      <c r="AO151" s="18" t="s">
        <v>13080</v>
      </c>
      <c r="AP151" s="18" t="s">
        <v>13058</v>
      </c>
      <c r="AQ151" s="18" t="s">
        <v>13081</v>
      </c>
      <c r="AR151" s="18" t="s">
        <v>13082</v>
      </c>
      <c r="AS151" s="18" t="s">
        <v>13083</v>
      </c>
      <c r="AT151" s="18" t="s">
        <v>13084</v>
      </c>
      <c r="AU151" s="18" t="s">
        <v>13085</v>
      </c>
      <c r="AV151" s="18" t="s">
        <v>13086</v>
      </c>
      <c r="AW151" s="18" t="s">
        <v>13087</v>
      </c>
      <c r="AX151" s="18" t="s">
        <v>13088</v>
      </c>
      <c r="AY151" s="18" t="s">
        <v>13089</v>
      </c>
      <c r="AZ151" s="18" t="s">
        <v>13090</v>
      </c>
      <c r="BA151" s="18" t="s">
        <v>13091</v>
      </c>
      <c r="BB151" s="18" t="s">
        <v>13092</v>
      </c>
      <c r="BC151" s="18" t="s">
        <v>13093</v>
      </c>
      <c r="BD151" s="18" t="s">
        <v>13094</v>
      </c>
      <c r="BE151" s="18" t="s">
        <v>13095</v>
      </c>
      <c r="BF151" s="18" t="s">
        <v>13096</v>
      </c>
      <c r="BG151" s="18" t="s">
        <v>13097</v>
      </c>
      <c r="BH151" s="18" t="s">
        <v>13098</v>
      </c>
      <c r="BI151" s="18" t="s">
        <v>13083</v>
      </c>
      <c r="BJ151" s="18" t="s">
        <v>13058</v>
      </c>
      <c r="BK151" s="18" t="s">
        <v>13083</v>
      </c>
      <c r="BL151" s="18" t="s">
        <v>13058</v>
      </c>
      <c r="BM151" s="18" t="s">
        <v>13099</v>
      </c>
      <c r="BN151" s="18" t="s">
        <v>13100</v>
      </c>
      <c r="BO151" s="18" t="s">
        <v>13082</v>
      </c>
      <c r="BP151" s="18" t="s">
        <v>13046</v>
      </c>
      <c r="BQ151" s="18" t="s">
        <v>13101</v>
      </c>
      <c r="BR151" s="18" t="s">
        <v>13102</v>
      </c>
      <c r="BS151" s="18" t="s">
        <v>13103</v>
      </c>
      <c r="BT151" s="18" t="s">
        <v>13104</v>
      </c>
      <c r="BU151" s="18" t="s">
        <v>13105</v>
      </c>
      <c r="BV151" s="18" t="s">
        <v>13106</v>
      </c>
      <c r="BW151" s="18" t="s">
        <v>13107</v>
      </c>
      <c r="BX151" s="18" t="s">
        <v>13108</v>
      </c>
      <c r="BY151" s="18" t="s">
        <v>13109</v>
      </c>
      <c r="BZ151" s="18" t="s">
        <v>13110</v>
      </c>
      <c r="CA151" s="18"/>
      <c r="CB151" s="18"/>
      <c r="CC151" s="18"/>
      <c r="CD151" s="18"/>
      <c r="CE151" s="18"/>
      <c r="CF151" s="18"/>
      <c r="CG151" s="18"/>
      <c r="CH151" s="18"/>
      <c r="CI151" s="18"/>
      <c r="CJ151" s="18"/>
      <c r="CK151" s="18"/>
      <c r="CL151" s="18"/>
      <c r="CM151" s="18"/>
      <c r="CN151" s="18"/>
      <c r="CO151" s="18"/>
      <c r="CP151" s="18"/>
      <c r="CQ151" s="18"/>
      <c r="CR151" s="18"/>
      <c r="CS151" s="18"/>
      <c r="CT151" s="18"/>
      <c r="CU151" s="18"/>
      <c r="CV151" s="18"/>
      <c r="CW151" s="18"/>
      <c r="CX151" s="18"/>
      <c r="CY151" s="18"/>
      <c r="CZ151" s="18"/>
      <c r="DA151" s="18"/>
      <c r="DB151" s="18"/>
      <c r="DC151" s="18"/>
      <c r="DD151" s="18"/>
      <c r="DE151" s="18"/>
      <c r="DF151" s="18"/>
      <c r="DG151" s="18"/>
      <c r="DH151" s="18"/>
      <c r="DI151" s="18"/>
      <c r="DJ151" s="18"/>
      <c r="DK151" s="18"/>
      <c r="DL151" s="18"/>
      <c r="DM151" s="18"/>
      <c r="DN151" s="18"/>
      <c r="DO151" s="18"/>
      <c r="DP151" s="18"/>
      <c r="DQ151" s="18"/>
      <c r="DR151" s="18"/>
      <c r="DS151" s="18"/>
      <c r="DT151" s="18"/>
      <c r="DU151" s="18"/>
      <c r="DV151" s="18"/>
      <c r="DW151" s="18"/>
      <c r="DX151" s="18"/>
      <c r="DY151" s="18"/>
      <c r="DZ151" s="18"/>
      <c r="EA151" s="18"/>
      <c r="EB151" s="18"/>
      <c r="EC151" s="18"/>
      <c r="ED151" s="18"/>
      <c r="EE151" s="18"/>
      <c r="EF151" s="18"/>
      <c r="EG151" s="18"/>
      <c r="EH151" s="18"/>
      <c r="EI151" s="18"/>
      <c r="EJ151" s="18"/>
      <c r="EK151" s="18"/>
      <c r="EL151" s="18"/>
      <c r="EM151" s="18"/>
      <c r="EN151" s="18"/>
      <c r="EO151" s="18"/>
      <c r="EP151" s="18"/>
      <c r="EQ151" s="18"/>
      <c r="ER151" s="18"/>
      <c r="ES151" s="18"/>
      <c r="ET151" s="18"/>
      <c r="EU151" s="18"/>
      <c r="EV151" s="18"/>
      <c r="EW151" s="18"/>
      <c r="EX151" s="18"/>
      <c r="EY151" s="18"/>
      <c r="EZ151" s="18"/>
      <c r="FA151" s="18"/>
      <c r="FB151" s="18"/>
      <c r="FC151" s="18"/>
      <c r="FD151" s="18"/>
      <c r="FE151" s="18"/>
      <c r="FF151" s="18"/>
      <c r="FG151" s="18"/>
      <c r="FH151" s="18"/>
      <c r="FI151" s="18"/>
      <c r="FJ151" s="18"/>
      <c r="FK151" s="18"/>
      <c r="FL151" s="18"/>
      <c r="FM151" s="18"/>
      <c r="FN151" s="18"/>
      <c r="FO151" s="18"/>
      <c r="FP151" s="18"/>
      <c r="FQ151" s="18"/>
      <c r="FR151" s="18"/>
      <c r="FS151" s="18"/>
      <c r="FT151" s="18"/>
      <c r="FU151" s="18"/>
      <c r="FV151" s="18"/>
      <c r="FW151" s="18"/>
      <c r="FX151" s="18"/>
      <c r="FY151" s="18"/>
      <c r="FZ151" s="18"/>
      <c r="GA151" s="18"/>
      <c r="GB151" s="18"/>
      <c r="GC151" s="18"/>
      <c r="GD151" s="18"/>
      <c r="GE151" s="18"/>
      <c r="GF151" s="18"/>
      <c r="GG151" s="18"/>
      <c r="GH151" s="18"/>
      <c r="GI151" s="18"/>
      <c r="GJ151" s="18"/>
      <c r="GK151" s="18"/>
      <c r="GL151" s="18"/>
      <c r="GM151" s="18"/>
      <c r="GN151" s="18"/>
      <c r="GO151" s="18"/>
      <c r="GP151" s="18"/>
      <c r="GQ151" s="18"/>
      <c r="GR151" s="18"/>
      <c r="GS151" s="18"/>
      <c r="GT151" s="18"/>
      <c r="GU151" s="18"/>
      <c r="GV151" s="18"/>
      <c r="GW151" s="18"/>
      <c r="GX151" s="18"/>
      <c r="GY151" s="18"/>
      <c r="GZ151" s="18"/>
      <c r="HA151" s="18"/>
    </row>
    <row r="152" spans="1:209">
      <c r="A152" s="18" t="s">
        <v>13111</v>
      </c>
      <c r="B152" s="18" t="s">
        <v>13111</v>
      </c>
      <c r="C152" s="18" t="s">
        <v>13111</v>
      </c>
      <c r="D152" s="18" t="s">
        <v>13112</v>
      </c>
      <c r="E152" s="18" t="s">
        <v>13113</v>
      </c>
      <c r="F152" s="18" t="s">
        <v>13114</v>
      </c>
      <c r="G152" s="18" t="s">
        <v>13115</v>
      </c>
      <c r="H152" s="18" t="s">
        <v>13112</v>
      </c>
      <c r="I152" s="18" t="s">
        <v>13116</v>
      </c>
      <c r="J152" s="18" t="s">
        <v>13117</v>
      </c>
      <c r="K152" s="18" t="s">
        <v>13118</v>
      </c>
      <c r="L152" s="18" t="s">
        <v>13119</v>
      </c>
      <c r="M152" s="18" t="s">
        <v>13120</v>
      </c>
      <c r="N152" s="18" t="s">
        <v>13121</v>
      </c>
      <c r="O152" s="18" t="s">
        <v>13122</v>
      </c>
      <c r="P152" s="18" t="s">
        <v>13123</v>
      </c>
      <c r="Q152" s="18" t="s">
        <v>13124</v>
      </c>
      <c r="R152" s="18" t="s">
        <v>13125</v>
      </c>
      <c r="S152" s="18" t="s">
        <v>13126</v>
      </c>
      <c r="T152" s="18" t="s">
        <v>13127</v>
      </c>
      <c r="U152" s="18" t="s">
        <v>13128</v>
      </c>
      <c r="V152" s="18" t="s">
        <v>13129</v>
      </c>
      <c r="W152" s="18" t="s">
        <v>13130</v>
      </c>
      <c r="X152" s="39" t="s">
        <v>13131</v>
      </c>
      <c r="Y152" s="18" t="s">
        <v>13132</v>
      </c>
      <c r="Z152" s="18" t="s">
        <v>13133</v>
      </c>
      <c r="AA152" s="18" t="s">
        <v>6844</v>
      </c>
      <c r="AB152" s="18" t="s">
        <v>13134</v>
      </c>
      <c r="AC152" s="18" t="s">
        <v>13112</v>
      </c>
      <c r="AD152" s="18" t="s">
        <v>13135</v>
      </c>
      <c r="AE152" s="18" t="s">
        <v>13136</v>
      </c>
      <c r="AF152" s="18" t="s">
        <v>13137</v>
      </c>
      <c r="AG152" s="18" t="s">
        <v>13138</v>
      </c>
      <c r="AH152" s="18" t="s">
        <v>13139</v>
      </c>
      <c r="AI152" s="18" t="s">
        <v>13140</v>
      </c>
      <c r="AJ152" s="18" t="s">
        <v>13124</v>
      </c>
      <c r="AK152" s="18" t="s">
        <v>13124</v>
      </c>
      <c r="AL152" s="18" t="s">
        <v>13141</v>
      </c>
      <c r="AM152" s="18" t="s">
        <v>13142</v>
      </c>
      <c r="AN152" s="18" t="s">
        <v>6834</v>
      </c>
      <c r="AO152" s="18" t="s">
        <v>13143</v>
      </c>
      <c r="AP152" s="18" t="s">
        <v>13144</v>
      </c>
      <c r="AQ152" s="18" t="s">
        <v>13145</v>
      </c>
      <c r="AR152" s="18" t="s">
        <v>13146</v>
      </c>
      <c r="AS152" s="18" t="s">
        <v>13147</v>
      </c>
      <c r="AT152" s="18" t="s">
        <v>13148</v>
      </c>
      <c r="AU152" s="18" t="s">
        <v>13149</v>
      </c>
      <c r="AV152" s="18" t="s">
        <v>13150</v>
      </c>
      <c r="AW152" s="18" t="s">
        <v>13151</v>
      </c>
      <c r="AX152" s="18" t="s">
        <v>13152</v>
      </c>
      <c r="AY152" s="18" t="s">
        <v>13153</v>
      </c>
      <c r="AZ152" s="18" t="s">
        <v>13154</v>
      </c>
      <c r="BA152" s="18" t="s">
        <v>13155</v>
      </c>
      <c r="BB152" s="18" t="s">
        <v>13156</v>
      </c>
      <c r="BC152" s="18" t="s">
        <v>13157</v>
      </c>
      <c r="BD152" s="18" t="s">
        <v>13158</v>
      </c>
      <c r="BE152" s="18" t="s">
        <v>13159</v>
      </c>
      <c r="BF152" s="18" t="s">
        <v>13159</v>
      </c>
      <c r="BG152" s="18" t="s">
        <v>13160</v>
      </c>
      <c r="BH152" s="18" t="s">
        <v>13161</v>
      </c>
      <c r="BI152" s="18" t="s">
        <v>13147</v>
      </c>
      <c r="BJ152" s="18" t="s">
        <v>13124</v>
      </c>
      <c r="BK152" s="18" t="s">
        <v>13147</v>
      </c>
      <c r="BL152" s="18" t="s">
        <v>6834</v>
      </c>
      <c r="BM152" s="18" t="s">
        <v>13162</v>
      </c>
      <c r="BN152" s="18" t="s">
        <v>13163</v>
      </c>
      <c r="BO152" s="18" t="s">
        <v>13164</v>
      </c>
      <c r="BP152" s="18" t="s">
        <v>13111</v>
      </c>
      <c r="BQ152" s="18" t="s">
        <v>13165</v>
      </c>
      <c r="BR152" s="18" t="s">
        <v>13166</v>
      </c>
      <c r="BS152" s="18" t="s">
        <v>13167</v>
      </c>
      <c r="BT152" s="18" t="s">
        <v>13168</v>
      </c>
      <c r="BU152" s="18" t="s">
        <v>13169</v>
      </c>
      <c r="BV152" s="18" t="s">
        <v>13170</v>
      </c>
      <c r="BW152" s="18" t="s">
        <v>13171</v>
      </c>
      <c r="BX152" s="18" t="s">
        <v>13172</v>
      </c>
      <c r="BY152" s="18" t="s">
        <v>13173</v>
      </c>
      <c r="BZ152" s="18" t="s">
        <v>13174</v>
      </c>
      <c r="CA152" s="18"/>
      <c r="CB152" s="18"/>
      <c r="CC152" s="18"/>
      <c r="CD152" s="18"/>
      <c r="CE152" s="18"/>
      <c r="CF152" s="18"/>
      <c r="CG152" s="18"/>
      <c r="CH152" s="18"/>
      <c r="CI152" s="18"/>
      <c r="CJ152" s="18"/>
      <c r="CK152" s="18"/>
      <c r="CL152" s="18"/>
      <c r="CM152" s="18"/>
      <c r="CN152" s="18"/>
      <c r="CO152" s="18"/>
      <c r="CP152" s="18"/>
      <c r="CQ152" s="18"/>
      <c r="CR152" s="18"/>
      <c r="CS152" s="18"/>
      <c r="CT152" s="18"/>
      <c r="CU152" s="18"/>
      <c r="CV152" s="18"/>
      <c r="CW152" s="18"/>
      <c r="CX152" s="18"/>
      <c r="CY152" s="18"/>
      <c r="CZ152" s="18"/>
      <c r="DA152" s="18"/>
      <c r="DB152" s="18"/>
      <c r="DC152" s="18"/>
      <c r="DD152" s="18"/>
      <c r="DE152" s="18"/>
      <c r="DF152" s="18"/>
      <c r="DG152" s="18"/>
      <c r="DH152" s="18"/>
      <c r="DI152" s="18"/>
      <c r="DJ152" s="18"/>
      <c r="DK152" s="18"/>
      <c r="DL152" s="18"/>
      <c r="DM152" s="18"/>
      <c r="DN152" s="18"/>
      <c r="DO152" s="18"/>
      <c r="DP152" s="18"/>
      <c r="DQ152" s="18"/>
      <c r="DR152" s="18"/>
      <c r="DS152" s="18"/>
      <c r="DT152" s="18"/>
      <c r="DU152" s="18"/>
      <c r="DV152" s="18"/>
      <c r="DW152" s="18"/>
      <c r="DX152" s="18"/>
      <c r="DY152" s="18"/>
      <c r="DZ152" s="18"/>
      <c r="EA152" s="18"/>
      <c r="EB152" s="18"/>
      <c r="EC152" s="18"/>
      <c r="ED152" s="18"/>
      <c r="EE152" s="18"/>
      <c r="EF152" s="18"/>
      <c r="EG152" s="18"/>
      <c r="EH152" s="18"/>
      <c r="EI152" s="18"/>
      <c r="EJ152" s="18"/>
      <c r="EK152" s="18"/>
      <c r="EL152" s="18"/>
      <c r="EM152" s="18"/>
      <c r="EN152" s="18"/>
      <c r="EO152" s="18"/>
      <c r="EP152" s="18"/>
      <c r="EQ152" s="18"/>
      <c r="ER152" s="18"/>
      <c r="ES152" s="18"/>
      <c r="ET152" s="18"/>
      <c r="EU152" s="18"/>
      <c r="EV152" s="18"/>
      <c r="EW152" s="18"/>
      <c r="EX152" s="18"/>
      <c r="EY152" s="18"/>
      <c r="EZ152" s="18"/>
      <c r="FA152" s="18"/>
      <c r="FB152" s="18"/>
      <c r="FC152" s="18"/>
      <c r="FD152" s="18"/>
      <c r="FE152" s="18"/>
      <c r="FF152" s="18"/>
      <c r="FG152" s="18"/>
      <c r="FH152" s="18"/>
      <c r="FI152" s="18"/>
      <c r="FJ152" s="18"/>
      <c r="FK152" s="18"/>
      <c r="FL152" s="18"/>
      <c r="FM152" s="18"/>
      <c r="FN152" s="18"/>
      <c r="FO152" s="18"/>
      <c r="FP152" s="18"/>
      <c r="FQ152" s="18"/>
      <c r="FR152" s="18"/>
      <c r="FS152" s="18"/>
      <c r="FT152" s="18"/>
      <c r="FU152" s="18"/>
      <c r="FV152" s="18"/>
      <c r="FW152" s="18"/>
      <c r="FX152" s="18"/>
      <c r="FY152" s="18"/>
      <c r="FZ152" s="18"/>
      <c r="GA152" s="18"/>
      <c r="GB152" s="18"/>
      <c r="GC152" s="18"/>
      <c r="GD152" s="18"/>
      <c r="GE152" s="18"/>
      <c r="GF152" s="18"/>
      <c r="GG152" s="18"/>
      <c r="GH152" s="18"/>
      <c r="GI152" s="18"/>
      <c r="GJ152" s="18"/>
      <c r="GK152" s="18"/>
      <c r="GL152" s="18"/>
      <c r="GM152" s="18"/>
      <c r="GN152" s="18"/>
      <c r="GO152" s="18"/>
      <c r="GP152" s="18"/>
      <c r="GQ152" s="18"/>
      <c r="GR152" s="18"/>
      <c r="GS152" s="18"/>
      <c r="GT152" s="18"/>
      <c r="GU152" s="18"/>
      <c r="GV152" s="18"/>
      <c r="GW152" s="18"/>
      <c r="GX152" s="18"/>
      <c r="GY152" s="18"/>
      <c r="GZ152" s="18"/>
      <c r="HA152" s="18"/>
    </row>
    <row r="153" spans="1:209">
      <c r="A153" s="18" t="s">
        <v>13175</v>
      </c>
      <c r="B153" s="18" t="s">
        <v>13175</v>
      </c>
      <c r="C153" s="18" t="s">
        <v>13175</v>
      </c>
      <c r="D153" s="18" t="s">
        <v>13176</v>
      </c>
      <c r="E153" s="18" t="s">
        <v>13177</v>
      </c>
      <c r="F153" s="18" t="s">
        <v>13178</v>
      </c>
      <c r="G153" s="18" t="s">
        <v>13179</v>
      </c>
      <c r="H153" s="18" t="s">
        <v>13176</v>
      </c>
      <c r="I153" s="18" t="s">
        <v>13180</v>
      </c>
      <c r="J153" s="18" t="s">
        <v>13181</v>
      </c>
      <c r="K153" s="18" t="s">
        <v>13178</v>
      </c>
      <c r="L153" s="18" t="s">
        <v>13177</v>
      </c>
      <c r="M153" s="18" t="s">
        <v>13182</v>
      </c>
      <c r="N153" s="18" t="s">
        <v>13183</v>
      </c>
      <c r="O153" s="18" t="s">
        <v>13184</v>
      </c>
      <c r="P153" s="18" t="s">
        <v>13185</v>
      </c>
      <c r="Q153" s="18" t="s">
        <v>13186</v>
      </c>
      <c r="R153" s="18" t="s">
        <v>13187</v>
      </c>
      <c r="S153" s="18" t="s">
        <v>13188</v>
      </c>
      <c r="T153" s="18" t="s">
        <v>13189</v>
      </c>
      <c r="U153" s="18" t="s">
        <v>13190</v>
      </c>
      <c r="V153" s="18" t="s">
        <v>13191</v>
      </c>
      <c r="W153" s="18" t="s">
        <v>13192</v>
      </c>
      <c r="X153" s="39" t="s">
        <v>13193</v>
      </c>
      <c r="Y153" s="18" t="s">
        <v>13194</v>
      </c>
      <c r="Z153" s="18" t="s">
        <v>13195</v>
      </c>
      <c r="AA153" s="18" t="s">
        <v>13196</v>
      </c>
      <c r="AB153" s="18" t="s">
        <v>13197</v>
      </c>
      <c r="AC153" s="18" t="s">
        <v>13198</v>
      </c>
      <c r="AD153" s="18" t="s">
        <v>13199</v>
      </c>
      <c r="AE153" s="18" t="s">
        <v>13200</v>
      </c>
      <c r="AF153" s="18" t="s">
        <v>13201</v>
      </c>
      <c r="AG153" s="18" t="s">
        <v>13202</v>
      </c>
      <c r="AH153" s="18" t="s">
        <v>13203</v>
      </c>
      <c r="AI153" s="18" t="s">
        <v>13204</v>
      </c>
      <c r="AJ153" s="18" t="s">
        <v>4621</v>
      </c>
      <c r="AK153" s="18" t="s">
        <v>4621</v>
      </c>
      <c r="AL153" s="18" t="s">
        <v>13205</v>
      </c>
      <c r="AM153" s="18" t="s">
        <v>13206</v>
      </c>
      <c r="AN153" s="18" t="s">
        <v>13207</v>
      </c>
      <c r="AO153" s="18" t="s">
        <v>13208</v>
      </c>
      <c r="AP153" s="18" t="s">
        <v>13209</v>
      </c>
      <c r="AQ153" s="18" t="s">
        <v>13210</v>
      </c>
      <c r="AR153" s="18" t="s">
        <v>13211</v>
      </c>
      <c r="AS153" s="18" t="s">
        <v>13212</v>
      </c>
      <c r="AT153" s="18" t="s">
        <v>13213</v>
      </c>
      <c r="AU153" s="18" t="s">
        <v>13214</v>
      </c>
      <c r="AV153" s="18" t="s">
        <v>13215</v>
      </c>
      <c r="AW153" s="18" t="s">
        <v>13216</v>
      </c>
      <c r="AX153" s="18" t="s">
        <v>13217</v>
      </c>
      <c r="AY153" s="18" t="s">
        <v>13218</v>
      </c>
      <c r="AZ153" s="18" t="s">
        <v>13219</v>
      </c>
      <c r="BA153" s="18" t="s">
        <v>13220</v>
      </c>
      <c r="BB153" s="18" t="s">
        <v>13221</v>
      </c>
      <c r="BC153" s="18" t="s">
        <v>13222</v>
      </c>
      <c r="BD153" s="18" t="s">
        <v>13223</v>
      </c>
      <c r="BE153" s="18" t="s">
        <v>13224</v>
      </c>
      <c r="BF153" s="18" t="s">
        <v>13225</v>
      </c>
      <c r="BG153" s="18" t="s">
        <v>13226</v>
      </c>
      <c r="BH153" s="18" t="s">
        <v>13227</v>
      </c>
      <c r="BI153" s="18" t="s">
        <v>13212</v>
      </c>
      <c r="BJ153" s="18" t="s">
        <v>4621</v>
      </c>
      <c r="BK153" s="18" t="s">
        <v>13212</v>
      </c>
      <c r="BL153" s="18" t="s">
        <v>13228</v>
      </c>
      <c r="BM153" s="18" t="s">
        <v>13229</v>
      </c>
      <c r="BN153" s="18" t="s">
        <v>13230</v>
      </c>
      <c r="BO153" s="18" t="s">
        <v>13231</v>
      </c>
      <c r="BP153" s="18" t="s">
        <v>13175</v>
      </c>
      <c r="BQ153" s="18" t="s">
        <v>13232</v>
      </c>
      <c r="BR153" s="18" t="s">
        <v>13233</v>
      </c>
      <c r="BS153" s="18" t="s">
        <v>13234</v>
      </c>
      <c r="BT153" s="18" t="s">
        <v>13235</v>
      </c>
      <c r="BU153" s="18" t="s">
        <v>13236</v>
      </c>
      <c r="BV153" s="18" t="s">
        <v>13237</v>
      </c>
      <c r="BW153" s="18" t="s">
        <v>13238</v>
      </c>
      <c r="BX153" s="18" t="s">
        <v>13239</v>
      </c>
      <c r="BY153" s="18" t="s">
        <v>13240</v>
      </c>
      <c r="BZ153" s="18" t="s">
        <v>13241</v>
      </c>
      <c r="CA153" s="18"/>
      <c r="CB153" s="18"/>
      <c r="CC153" s="18"/>
      <c r="CD153" s="18"/>
      <c r="CE153" s="18"/>
      <c r="CF153" s="18"/>
      <c r="CG153" s="18"/>
      <c r="CH153" s="18"/>
      <c r="CI153" s="18"/>
      <c r="CJ153" s="18"/>
      <c r="CK153" s="18"/>
      <c r="CL153" s="18"/>
      <c r="CM153" s="18"/>
      <c r="CN153" s="18"/>
      <c r="CO153" s="18"/>
      <c r="CP153" s="18"/>
      <c r="CQ153" s="18"/>
      <c r="CR153" s="18"/>
      <c r="CS153" s="18"/>
      <c r="CT153" s="18"/>
      <c r="CU153" s="18"/>
      <c r="CV153" s="18"/>
      <c r="CW153" s="18"/>
      <c r="CX153" s="18"/>
      <c r="CY153" s="18"/>
      <c r="CZ153" s="18"/>
      <c r="DA153" s="18"/>
      <c r="DB153" s="18"/>
      <c r="DC153" s="18"/>
      <c r="DD153" s="18"/>
      <c r="DE153" s="18"/>
      <c r="DF153" s="18"/>
      <c r="DG153" s="18"/>
      <c r="DH153" s="18"/>
      <c r="DI153" s="18"/>
      <c r="DJ153" s="18"/>
      <c r="DK153" s="18"/>
      <c r="DL153" s="18"/>
      <c r="DM153" s="18"/>
      <c r="DN153" s="18"/>
      <c r="DO153" s="18"/>
      <c r="DP153" s="18"/>
      <c r="DQ153" s="18"/>
      <c r="DR153" s="18"/>
      <c r="DS153" s="18"/>
      <c r="DT153" s="18"/>
      <c r="DU153" s="18"/>
      <c r="DV153" s="18"/>
      <c r="DW153" s="18"/>
      <c r="DX153" s="18"/>
      <c r="DY153" s="18"/>
      <c r="DZ153" s="18"/>
      <c r="EA153" s="18"/>
      <c r="EB153" s="18"/>
      <c r="EC153" s="18"/>
      <c r="ED153" s="18"/>
      <c r="EE153" s="18"/>
      <c r="EF153" s="18"/>
      <c r="EG153" s="18"/>
      <c r="EH153" s="18"/>
      <c r="EI153" s="18"/>
      <c r="EJ153" s="18"/>
      <c r="EK153" s="18"/>
      <c r="EL153" s="18"/>
      <c r="EM153" s="18"/>
      <c r="EN153" s="18"/>
      <c r="EO153" s="18"/>
      <c r="EP153" s="18"/>
      <c r="EQ153" s="18"/>
      <c r="ER153" s="18"/>
      <c r="ES153" s="18"/>
      <c r="ET153" s="18"/>
      <c r="EU153" s="18"/>
      <c r="EV153" s="18"/>
      <c r="EW153" s="18"/>
      <c r="EX153" s="18"/>
      <c r="EY153" s="18"/>
      <c r="EZ153" s="18"/>
      <c r="FA153" s="18"/>
      <c r="FB153" s="18"/>
      <c r="FC153" s="18"/>
      <c r="FD153" s="18"/>
      <c r="FE153" s="18"/>
      <c r="FF153" s="18"/>
      <c r="FG153" s="18"/>
      <c r="FH153" s="18"/>
      <c r="FI153" s="18"/>
      <c r="FJ153" s="18"/>
      <c r="FK153" s="18"/>
      <c r="FL153" s="18"/>
      <c r="FM153" s="18"/>
      <c r="FN153" s="18"/>
      <c r="FO153" s="18"/>
      <c r="FP153" s="18"/>
      <c r="FQ153" s="18"/>
      <c r="FR153" s="18"/>
      <c r="FS153" s="18"/>
      <c r="FT153" s="18"/>
      <c r="FU153" s="18"/>
      <c r="FV153" s="18"/>
      <c r="FW153" s="18"/>
      <c r="FX153" s="18"/>
      <c r="FY153" s="18"/>
      <c r="FZ153" s="18"/>
      <c r="GA153" s="18"/>
      <c r="GB153" s="18"/>
      <c r="GC153" s="18"/>
      <c r="GD153" s="18"/>
      <c r="GE153" s="18"/>
      <c r="GF153" s="18"/>
      <c r="GG153" s="18"/>
      <c r="GH153" s="18"/>
      <c r="GI153" s="18"/>
      <c r="GJ153" s="18"/>
      <c r="GK153" s="18"/>
      <c r="GL153" s="18"/>
      <c r="GM153" s="18"/>
      <c r="GN153" s="18"/>
      <c r="GO153" s="18"/>
      <c r="GP153" s="18"/>
      <c r="GQ153" s="18"/>
      <c r="GR153" s="18"/>
      <c r="GS153" s="18"/>
      <c r="GT153" s="18"/>
      <c r="GU153" s="18"/>
      <c r="GV153" s="18"/>
      <c r="GW153" s="18"/>
      <c r="GX153" s="18"/>
      <c r="GY153" s="18"/>
      <c r="GZ153" s="18"/>
      <c r="HA153" s="18"/>
    </row>
    <row r="154" spans="1:209">
      <c r="A154" s="18" t="s">
        <v>13242</v>
      </c>
      <c r="B154" s="18" t="s">
        <v>13242</v>
      </c>
      <c r="C154" s="18" t="s">
        <v>13242</v>
      </c>
      <c r="D154" s="18" t="s">
        <v>13243</v>
      </c>
      <c r="E154" s="18" t="s">
        <v>13244</v>
      </c>
      <c r="F154" s="18" t="s">
        <v>13245</v>
      </c>
      <c r="G154" s="18" t="s">
        <v>13246</v>
      </c>
      <c r="H154" s="18" t="s">
        <v>13243</v>
      </c>
      <c r="I154" s="18" t="s">
        <v>13247</v>
      </c>
      <c r="J154" s="18" t="s">
        <v>13248</v>
      </c>
      <c r="K154" s="18" t="s">
        <v>13249</v>
      </c>
      <c r="L154" s="18" t="s">
        <v>13244</v>
      </c>
      <c r="M154" s="18" t="s">
        <v>13250</v>
      </c>
      <c r="N154" s="18" t="s">
        <v>13251</v>
      </c>
      <c r="O154" s="18" t="s">
        <v>13252</v>
      </c>
      <c r="P154" s="18" t="s">
        <v>13253</v>
      </c>
      <c r="Q154" s="18" t="s">
        <v>13254</v>
      </c>
      <c r="R154" s="18" t="s">
        <v>13255</v>
      </c>
      <c r="S154" s="18" t="s">
        <v>13256</v>
      </c>
      <c r="T154" s="18" t="s">
        <v>13257</v>
      </c>
      <c r="U154" s="18" t="s">
        <v>13258</v>
      </c>
      <c r="V154" s="18" t="s">
        <v>13259</v>
      </c>
      <c r="W154" s="18" t="s">
        <v>13260</v>
      </c>
      <c r="X154" s="39" t="s">
        <v>13261</v>
      </c>
      <c r="Y154" s="18" t="s">
        <v>13262</v>
      </c>
      <c r="Z154" s="18" t="s">
        <v>13263</v>
      </c>
      <c r="AA154" s="18" t="s">
        <v>13264</v>
      </c>
      <c r="AB154" s="18" t="s">
        <v>13265</v>
      </c>
      <c r="AC154" s="18" t="s">
        <v>13266</v>
      </c>
      <c r="AD154" s="18" t="s">
        <v>13267</v>
      </c>
      <c r="AE154" s="18" t="s">
        <v>13268</v>
      </c>
      <c r="AF154" s="18" t="s">
        <v>13269</v>
      </c>
      <c r="AG154" s="18" t="s">
        <v>13270</v>
      </c>
      <c r="AH154" s="18" t="s">
        <v>13271</v>
      </c>
      <c r="AI154" s="18" t="s">
        <v>13272</v>
      </c>
      <c r="AJ154" s="18" t="s">
        <v>13251</v>
      </c>
      <c r="AK154" s="18" t="s">
        <v>13251</v>
      </c>
      <c r="AL154" s="18" t="s">
        <v>13273</v>
      </c>
      <c r="AM154" s="18" t="s">
        <v>13274</v>
      </c>
      <c r="AN154" s="18" t="s">
        <v>13275</v>
      </c>
      <c r="AO154" s="18" t="s">
        <v>13276</v>
      </c>
      <c r="AP154" s="18" t="s">
        <v>13277</v>
      </c>
      <c r="AQ154" s="18" t="s">
        <v>13278</v>
      </c>
      <c r="AR154" s="18" t="s">
        <v>13279</v>
      </c>
      <c r="AS154" s="18" t="s">
        <v>13280</v>
      </c>
      <c r="AT154" s="18" t="s">
        <v>13281</v>
      </c>
      <c r="AU154" s="18" t="s">
        <v>13282</v>
      </c>
      <c r="AV154" s="18" t="s">
        <v>13283</v>
      </c>
      <c r="AW154" s="18" t="s">
        <v>13284</v>
      </c>
      <c r="AX154" s="18" t="s">
        <v>13285</v>
      </c>
      <c r="AY154" s="18" t="s">
        <v>13286</v>
      </c>
      <c r="AZ154" s="18" t="s">
        <v>13287</v>
      </c>
      <c r="BA154" s="18" t="s">
        <v>13288</v>
      </c>
      <c r="BB154" s="18" t="s">
        <v>13289</v>
      </c>
      <c r="BC154" s="18" t="s">
        <v>13290</v>
      </c>
      <c r="BD154" s="18" t="s">
        <v>13291</v>
      </c>
      <c r="BE154" s="18" t="s">
        <v>13292</v>
      </c>
      <c r="BF154" s="18" t="s">
        <v>13293</v>
      </c>
      <c r="BG154" s="18" t="s">
        <v>13294</v>
      </c>
      <c r="BH154" s="18" t="s">
        <v>13295</v>
      </c>
      <c r="BI154" s="18" t="s">
        <v>13280</v>
      </c>
      <c r="BJ154" s="18" t="s">
        <v>13251</v>
      </c>
      <c r="BK154" s="18" t="s">
        <v>13280</v>
      </c>
      <c r="BL154" s="18" t="s">
        <v>13296</v>
      </c>
      <c r="BM154" s="18" t="s">
        <v>13297</v>
      </c>
      <c r="BN154" s="18" t="s">
        <v>13298</v>
      </c>
      <c r="BO154" s="18" t="s">
        <v>13299</v>
      </c>
      <c r="BP154" s="18" t="s">
        <v>13242</v>
      </c>
      <c r="BQ154" s="18" t="s">
        <v>13300</v>
      </c>
      <c r="BR154" s="18" t="s">
        <v>13301</v>
      </c>
      <c r="BS154" s="18" t="s">
        <v>13302</v>
      </c>
      <c r="BT154" s="18" t="s">
        <v>13303</v>
      </c>
      <c r="BU154" s="18" t="s">
        <v>13304</v>
      </c>
      <c r="BV154" s="18" t="s">
        <v>13305</v>
      </c>
      <c r="BW154" s="18" t="s">
        <v>13306</v>
      </c>
      <c r="BX154" s="18" t="s">
        <v>13307</v>
      </c>
      <c r="BY154" s="18" t="s">
        <v>13308</v>
      </c>
      <c r="BZ154" s="18" t="s">
        <v>13309</v>
      </c>
      <c r="CA154" s="18"/>
      <c r="CB154" s="18"/>
      <c r="CC154" s="18"/>
      <c r="CD154" s="18"/>
      <c r="CE154" s="18"/>
      <c r="CF154" s="18"/>
      <c r="CG154" s="18"/>
      <c r="CH154" s="18"/>
      <c r="CI154" s="18"/>
      <c r="CJ154" s="18"/>
      <c r="CK154" s="18"/>
      <c r="CL154" s="18"/>
      <c r="CM154" s="18"/>
      <c r="CN154" s="18"/>
      <c r="CO154" s="18"/>
      <c r="CP154" s="18"/>
      <c r="CQ154" s="18"/>
      <c r="CR154" s="18"/>
      <c r="CS154" s="18"/>
      <c r="CT154" s="18"/>
      <c r="CU154" s="18"/>
      <c r="CV154" s="18"/>
      <c r="CW154" s="18"/>
      <c r="CX154" s="18"/>
      <c r="CY154" s="18"/>
      <c r="CZ154" s="18"/>
      <c r="DA154" s="18"/>
      <c r="DB154" s="18"/>
      <c r="DC154" s="18"/>
      <c r="DD154" s="18"/>
      <c r="DE154" s="18"/>
      <c r="DF154" s="18"/>
      <c r="DG154" s="18"/>
      <c r="DH154" s="18"/>
      <c r="DI154" s="18"/>
      <c r="DJ154" s="18"/>
      <c r="DK154" s="18"/>
      <c r="DL154" s="18"/>
      <c r="DM154" s="18"/>
      <c r="DN154" s="18"/>
      <c r="DO154" s="18"/>
      <c r="DP154" s="18"/>
      <c r="DQ154" s="18"/>
      <c r="DR154" s="18"/>
      <c r="DS154" s="18"/>
      <c r="DT154" s="18"/>
      <c r="DU154" s="18"/>
      <c r="DV154" s="18"/>
      <c r="DW154" s="18"/>
      <c r="DX154" s="18"/>
      <c r="DY154" s="18"/>
      <c r="DZ154" s="18"/>
      <c r="EA154" s="18"/>
      <c r="EB154" s="18"/>
      <c r="EC154" s="18"/>
      <c r="ED154" s="18"/>
      <c r="EE154" s="18"/>
      <c r="EF154" s="18"/>
      <c r="EG154" s="18"/>
      <c r="EH154" s="18"/>
      <c r="EI154" s="18"/>
      <c r="EJ154" s="18"/>
      <c r="EK154" s="18"/>
      <c r="EL154" s="18"/>
      <c r="EM154" s="18"/>
      <c r="EN154" s="18"/>
      <c r="EO154" s="18"/>
      <c r="EP154" s="18"/>
      <c r="EQ154" s="18"/>
      <c r="ER154" s="18"/>
      <c r="ES154" s="18"/>
      <c r="ET154" s="18"/>
      <c r="EU154" s="18"/>
      <c r="EV154" s="18"/>
      <c r="EW154" s="18"/>
      <c r="EX154" s="18"/>
      <c r="EY154" s="18"/>
      <c r="EZ154" s="18"/>
      <c r="FA154" s="18"/>
      <c r="FB154" s="18"/>
      <c r="FC154" s="18"/>
      <c r="FD154" s="18"/>
      <c r="FE154" s="18"/>
      <c r="FF154" s="18"/>
      <c r="FG154" s="18"/>
      <c r="FH154" s="18"/>
      <c r="FI154" s="18"/>
      <c r="FJ154" s="18"/>
      <c r="FK154" s="18"/>
      <c r="FL154" s="18"/>
      <c r="FM154" s="18"/>
      <c r="FN154" s="18"/>
      <c r="FO154" s="18"/>
      <c r="FP154" s="18"/>
      <c r="FQ154" s="18"/>
      <c r="FR154" s="18"/>
      <c r="FS154" s="18"/>
      <c r="FT154" s="18"/>
      <c r="FU154" s="18"/>
      <c r="FV154" s="18"/>
      <c r="FW154" s="18"/>
      <c r="FX154" s="18"/>
      <c r="FY154" s="18"/>
      <c r="FZ154" s="18"/>
      <c r="GA154" s="18"/>
      <c r="GB154" s="18"/>
      <c r="GC154" s="18"/>
      <c r="GD154" s="18"/>
      <c r="GE154" s="18"/>
      <c r="GF154" s="18"/>
      <c r="GG154" s="18"/>
      <c r="GH154" s="18"/>
      <c r="GI154" s="18"/>
      <c r="GJ154" s="18"/>
      <c r="GK154" s="18"/>
      <c r="GL154" s="18"/>
      <c r="GM154" s="18"/>
      <c r="GN154" s="18"/>
      <c r="GO154" s="18"/>
      <c r="GP154" s="18"/>
      <c r="GQ154" s="18"/>
      <c r="GR154" s="18"/>
      <c r="GS154" s="18"/>
      <c r="GT154" s="18"/>
      <c r="GU154" s="18"/>
      <c r="GV154" s="18"/>
      <c r="GW154" s="18"/>
      <c r="GX154" s="18"/>
      <c r="GY154" s="18"/>
      <c r="GZ154" s="18"/>
      <c r="HA154" s="18"/>
    </row>
    <row r="155" spans="1:209">
      <c r="A155" s="18" t="s">
        <v>13310</v>
      </c>
      <c r="B155" s="18" t="s">
        <v>13310</v>
      </c>
      <c r="C155" s="18" t="s">
        <v>13310</v>
      </c>
      <c r="D155" s="18" t="s">
        <v>13311</v>
      </c>
      <c r="E155" s="18" t="s">
        <v>13312</v>
      </c>
      <c r="F155" s="18" t="s">
        <v>13313</v>
      </c>
      <c r="G155" s="18" t="s">
        <v>13314</v>
      </c>
      <c r="H155" s="18" t="s">
        <v>13311</v>
      </c>
      <c r="I155" s="18" t="s">
        <v>13315</v>
      </c>
      <c r="J155" s="18" t="s">
        <v>13316</v>
      </c>
      <c r="K155" s="18" t="s">
        <v>13317</v>
      </c>
      <c r="L155" s="18" t="s">
        <v>13318</v>
      </c>
      <c r="M155" s="18" t="s">
        <v>13319</v>
      </c>
      <c r="N155" s="18" t="s">
        <v>13320</v>
      </c>
      <c r="O155" s="18" t="s">
        <v>13321</v>
      </c>
      <c r="P155" s="18" t="s">
        <v>13322</v>
      </c>
      <c r="Q155" s="18" t="s">
        <v>13323</v>
      </c>
      <c r="R155" s="18" t="s">
        <v>13324</v>
      </c>
      <c r="S155" s="18" t="s">
        <v>13325</v>
      </c>
      <c r="T155" s="18" t="s">
        <v>13326</v>
      </c>
      <c r="U155" s="18" t="s">
        <v>13327</v>
      </c>
      <c r="V155" s="18" t="s">
        <v>13328</v>
      </c>
      <c r="W155" s="18" t="s">
        <v>13329</v>
      </c>
      <c r="X155" s="39" t="s">
        <v>13330</v>
      </c>
      <c r="Y155" s="18" t="s">
        <v>9213</v>
      </c>
      <c r="Z155" s="18" t="s">
        <v>13331</v>
      </c>
      <c r="AA155" s="18" t="s">
        <v>13332</v>
      </c>
      <c r="AB155" s="18" t="s">
        <v>13333</v>
      </c>
      <c r="AC155" s="18" t="s">
        <v>13334</v>
      </c>
      <c r="AD155" s="18" t="s">
        <v>13335</v>
      </c>
      <c r="AE155" s="18" t="s">
        <v>13336</v>
      </c>
      <c r="AF155" s="18" t="s">
        <v>13337</v>
      </c>
      <c r="AG155" s="18" t="s">
        <v>13338</v>
      </c>
      <c r="AH155" s="18" t="s">
        <v>13339</v>
      </c>
      <c r="AI155" s="18" t="s">
        <v>13340</v>
      </c>
      <c r="AJ155" s="18" t="s">
        <v>13341</v>
      </c>
      <c r="AK155" s="18" t="s">
        <v>13341</v>
      </c>
      <c r="AL155" s="18" t="s">
        <v>13342</v>
      </c>
      <c r="AM155" s="18" t="s">
        <v>13343</v>
      </c>
      <c r="AN155" s="18" t="s">
        <v>13344</v>
      </c>
      <c r="AO155" s="18" t="s">
        <v>13345</v>
      </c>
      <c r="AP155" s="18" t="s">
        <v>13323</v>
      </c>
      <c r="AQ155" s="18" t="s">
        <v>13346</v>
      </c>
      <c r="AR155" s="18" t="s">
        <v>13347</v>
      </c>
      <c r="AS155" s="18" t="s">
        <v>13348</v>
      </c>
      <c r="AT155" s="18" t="s">
        <v>13349</v>
      </c>
      <c r="AU155" s="18" t="s">
        <v>13350</v>
      </c>
      <c r="AV155" s="18" t="s">
        <v>13351</v>
      </c>
      <c r="AW155" s="18" t="s">
        <v>13352</v>
      </c>
      <c r="AX155" s="18" t="s">
        <v>13353</v>
      </c>
      <c r="AY155" s="18" t="s">
        <v>13354</v>
      </c>
      <c r="AZ155" s="18" t="s">
        <v>13355</v>
      </c>
      <c r="BA155" s="18" t="s">
        <v>13356</v>
      </c>
      <c r="BB155" s="18" t="s">
        <v>13357</v>
      </c>
      <c r="BC155" s="18" t="s">
        <v>13358</v>
      </c>
      <c r="BD155" s="18" t="s">
        <v>13359</v>
      </c>
      <c r="BE155" s="18" t="s">
        <v>13360</v>
      </c>
      <c r="BF155" s="18" t="s">
        <v>13361</v>
      </c>
      <c r="BG155" s="18" t="s">
        <v>13362</v>
      </c>
      <c r="BH155" s="18" t="s">
        <v>13363</v>
      </c>
      <c r="BI155" s="18" t="s">
        <v>13348</v>
      </c>
      <c r="BJ155" s="18" t="s">
        <v>13341</v>
      </c>
      <c r="BK155" s="18" t="s">
        <v>13348</v>
      </c>
      <c r="BL155" s="18" t="s">
        <v>13364</v>
      </c>
      <c r="BM155" s="18" t="s">
        <v>13365</v>
      </c>
      <c r="BN155" s="18" t="s">
        <v>13366</v>
      </c>
      <c r="BO155" s="18" t="s">
        <v>13367</v>
      </c>
      <c r="BP155" s="18" t="s">
        <v>13310</v>
      </c>
      <c r="BQ155" s="18" t="s">
        <v>13368</v>
      </c>
      <c r="BR155" s="18" t="s">
        <v>13369</v>
      </c>
      <c r="BS155" s="18" t="s">
        <v>13370</v>
      </c>
      <c r="BT155" s="18" t="s">
        <v>13371</v>
      </c>
      <c r="BU155" s="18" t="s">
        <v>13372</v>
      </c>
      <c r="BV155" s="18" t="s">
        <v>13373</v>
      </c>
      <c r="BW155" s="18" t="s">
        <v>13374</v>
      </c>
      <c r="BX155" s="18" t="s">
        <v>13375</v>
      </c>
      <c r="BY155" s="18" t="s">
        <v>13376</v>
      </c>
      <c r="BZ155" s="18" t="s">
        <v>13377</v>
      </c>
      <c r="CA155" s="18"/>
      <c r="CB155" s="18"/>
      <c r="CC155" s="18"/>
      <c r="CD155" s="18"/>
      <c r="CE155" s="18"/>
      <c r="CF155" s="18"/>
      <c r="CG155" s="18"/>
      <c r="CH155" s="18"/>
      <c r="CI155" s="18"/>
      <c r="CJ155" s="18"/>
      <c r="CK155" s="18"/>
      <c r="CL155" s="18"/>
      <c r="CM155" s="18"/>
      <c r="CN155" s="18"/>
      <c r="CO155" s="18"/>
      <c r="CP155" s="18"/>
      <c r="CQ155" s="18"/>
      <c r="CR155" s="18"/>
      <c r="CS155" s="18"/>
      <c r="CT155" s="18"/>
      <c r="CU155" s="18"/>
      <c r="CV155" s="18"/>
      <c r="CW155" s="18"/>
      <c r="CX155" s="18"/>
      <c r="CY155" s="18"/>
      <c r="CZ155" s="18"/>
      <c r="DA155" s="18"/>
      <c r="DB155" s="18"/>
      <c r="DC155" s="18"/>
      <c r="DD155" s="18"/>
      <c r="DE155" s="18"/>
      <c r="DF155" s="18"/>
      <c r="DG155" s="18"/>
      <c r="DH155" s="18"/>
      <c r="DI155" s="18"/>
      <c r="DJ155" s="18"/>
      <c r="DK155" s="18"/>
      <c r="DL155" s="18"/>
      <c r="DM155" s="18"/>
      <c r="DN155" s="18"/>
      <c r="DO155" s="18"/>
      <c r="DP155" s="18"/>
      <c r="DQ155" s="18"/>
      <c r="DR155" s="18"/>
      <c r="DS155" s="18"/>
      <c r="DT155" s="18"/>
      <c r="DU155" s="18"/>
      <c r="DV155" s="18"/>
      <c r="DW155" s="18"/>
      <c r="DX155" s="18"/>
      <c r="DY155" s="18"/>
      <c r="DZ155" s="18"/>
      <c r="EA155" s="18"/>
      <c r="EB155" s="18"/>
      <c r="EC155" s="18"/>
      <c r="ED155" s="18"/>
      <c r="EE155" s="18"/>
      <c r="EF155" s="18"/>
      <c r="EG155" s="18"/>
      <c r="EH155" s="18"/>
      <c r="EI155" s="18"/>
      <c r="EJ155" s="18"/>
      <c r="EK155" s="18"/>
      <c r="EL155" s="18"/>
      <c r="EM155" s="18"/>
      <c r="EN155" s="18"/>
      <c r="EO155" s="18"/>
      <c r="EP155" s="18"/>
      <c r="EQ155" s="18"/>
      <c r="ER155" s="18"/>
      <c r="ES155" s="18"/>
      <c r="ET155" s="18"/>
      <c r="EU155" s="18"/>
      <c r="EV155" s="18"/>
      <c r="EW155" s="18"/>
      <c r="EX155" s="18"/>
      <c r="EY155" s="18"/>
      <c r="EZ155" s="18"/>
      <c r="FA155" s="18"/>
      <c r="FB155" s="18"/>
      <c r="FC155" s="18"/>
      <c r="FD155" s="18"/>
      <c r="FE155" s="18"/>
      <c r="FF155" s="18"/>
      <c r="FG155" s="18"/>
      <c r="FH155" s="18"/>
      <c r="FI155" s="18"/>
      <c r="FJ155" s="18"/>
      <c r="FK155" s="18"/>
      <c r="FL155" s="18"/>
      <c r="FM155" s="18"/>
      <c r="FN155" s="18"/>
      <c r="FO155" s="18"/>
      <c r="FP155" s="18"/>
      <c r="FQ155" s="18"/>
      <c r="FR155" s="18"/>
      <c r="FS155" s="18"/>
      <c r="FT155" s="18"/>
      <c r="FU155" s="18"/>
      <c r="FV155" s="18"/>
      <c r="FW155" s="18"/>
      <c r="FX155" s="18"/>
      <c r="FY155" s="18"/>
      <c r="FZ155" s="18"/>
      <c r="GA155" s="18"/>
      <c r="GB155" s="18"/>
      <c r="GC155" s="18"/>
      <c r="GD155" s="18"/>
      <c r="GE155" s="18"/>
      <c r="GF155" s="18"/>
      <c r="GG155" s="18"/>
      <c r="GH155" s="18"/>
      <c r="GI155" s="18"/>
      <c r="GJ155" s="18"/>
      <c r="GK155" s="18"/>
      <c r="GL155" s="18"/>
      <c r="GM155" s="18"/>
      <c r="GN155" s="18"/>
      <c r="GO155" s="18"/>
      <c r="GP155" s="18"/>
      <c r="GQ155" s="18"/>
      <c r="GR155" s="18"/>
      <c r="GS155" s="18"/>
      <c r="GT155" s="18"/>
      <c r="GU155" s="18"/>
      <c r="GV155" s="18"/>
      <c r="GW155" s="18"/>
      <c r="GX155" s="18"/>
      <c r="GY155" s="18"/>
      <c r="GZ155" s="18"/>
      <c r="HA155" s="18"/>
    </row>
    <row r="156" spans="1:209">
      <c r="A156" s="18" t="s">
        <v>13378</v>
      </c>
      <c r="B156" s="18" t="s">
        <v>13378</v>
      </c>
      <c r="C156" s="18" t="s">
        <v>13378</v>
      </c>
      <c r="D156" s="18" t="s">
        <v>13379</v>
      </c>
      <c r="E156" s="18" t="s">
        <v>13380</v>
      </c>
      <c r="F156" s="18" t="s">
        <v>13381</v>
      </c>
      <c r="G156" s="18" t="s">
        <v>13382</v>
      </c>
      <c r="H156" s="18" t="s">
        <v>13379</v>
      </c>
      <c r="I156" s="18" t="s">
        <v>4862</v>
      </c>
      <c r="J156" s="18" t="s">
        <v>13383</v>
      </c>
      <c r="K156" s="18" t="s">
        <v>13381</v>
      </c>
      <c r="L156" s="18" t="s">
        <v>13380</v>
      </c>
      <c r="M156" s="18" t="s">
        <v>13384</v>
      </c>
      <c r="N156" s="18" t="s">
        <v>13385</v>
      </c>
      <c r="O156" s="18" t="s">
        <v>13386</v>
      </c>
      <c r="P156" s="18" t="s">
        <v>13387</v>
      </c>
      <c r="Q156" s="18" t="s">
        <v>13388</v>
      </c>
      <c r="R156" s="18" t="s">
        <v>13389</v>
      </c>
      <c r="S156" s="18" t="s">
        <v>13390</v>
      </c>
      <c r="T156" s="18" t="s">
        <v>13391</v>
      </c>
      <c r="U156" s="18" t="s">
        <v>13392</v>
      </c>
      <c r="V156" s="18" t="s">
        <v>13393</v>
      </c>
      <c r="W156" s="18" t="s">
        <v>13394</v>
      </c>
      <c r="X156" s="39" t="s">
        <v>13395</v>
      </c>
      <c r="Y156" s="18" t="s">
        <v>13396</v>
      </c>
      <c r="Z156" s="18" t="s">
        <v>13397</v>
      </c>
      <c r="AA156" s="18" t="s">
        <v>13398</v>
      </c>
      <c r="AB156" s="18" t="s">
        <v>13399</v>
      </c>
      <c r="AC156" s="18" t="s">
        <v>13400</v>
      </c>
      <c r="AD156" s="18" t="s">
        <v>13401</v>
      </c>
      <c r="AE156" s="18" t="s">
        <v>13402</v>
      </c>
      <c r="AF156" s="18" t="s">
        <v>4885</v>
      </c>
      <c r="AG156" s="18" t="s">
        <v>13403</v>
      </c>
      <c r="AH156" s="18" t="s">
        <v>13404</v>
      </c>
      <c r="AI156" s="18" t="s">
        <v>13405</v>
      </c>
      <c r="AJ156" s="18" t="s">
        <v>13385</v>
      </c>
      <c r="AK156" s="18" t="s">
        <v>13385</v>
      </c>
      <c r="AL156" s="18" t="s">
        <v>13406</v>
      </c>
      <c r="AM156" s="18" t="s">
        <v>13407</v>
      </c>
      <c r="AN156" s="18" t="s">
        <v>13408</v>
      </c>
      <c r="AO156" s="18" t="s">
        <v>4893</v>
      </c>
      <c r="AP156" s="18" t="s">
        <v>13388</v>
      </c>
      <c r="AQ156" s="18" t="s">
        <v>13409</v>
      </c>
      <c r="AR156" s="18" t="s">
        <v>4896</v>
      </c>
      <c r="AS156" s="18" t="s">
        <v>13410</v>
      </c>
      <c r="AT156" s="18" t="s">
        <v>13411</v>
      </c>
      <c r="AU156" s="18" t="s">
        <v>13412</v>
      </c>
      <c r="AV156" s="18" t="s">
        <v>13413</v>
      </c>
      <c r="AW156" s="18" t="s">
        <v>13414</v>
      </c>
      <c r="AX156" s="18" t="s">
        <v>13415</v>
      </c>
      <c r="AY156" s="18" t="s">
        <v>13416</v>
      </c>
      <c r="AZ156" s="18" t="s">
        <v>13417</v>
      </c>
      <c r="BA156" s="18" t="s">
        <v>13418</v>
      </c>
      <c r="BB156" s="18" t="s">
        <v>13419</v>
      </c>
      <c r="BC156" s="18" t="s">
        <v>13420</v>
      </c>
      <c r="BD156" s="18" t="s">
        <v>13421</v>
      </c>
      <c r="BE156" s="18" t="s">
        <v>13422</v>
      </c>
      <c r="BF156" s="18" t="s">
        <v>13423</v>
      </c>
      <c r="BG156" s="18" t="s">
        <v>13424</v>
      </c>
      <c r="BH156" s="18" t="s">
        <v>13425</v>
      </c>
      <c r="BI156" s="18" t="s">
        <v>13410</v>
      </c>
      <c r="BJ156" s="18" t="s">
        <v>13385</v>
      </c>
      <c r="BK156" s="18" t="s">
        <v>13410</v>
      </c>
      <c r="BL156" s="18" t="s">
        <v>13426</v>
      </c>
      <c r="BM156" s="18" t="s">
        <v>13427</v>
      </c>
      <c r="BN156" s="18" t="s">
        <v>13428</v>
      </c>
      <c r="BO156" s="18" t="s">
        <v>13429</v>
      </c>
      <c r="BP156" s="18" t="s">
        <v>13378</v>
      </c>
      <c r="BQ156" s="18" t="s">
        <v>13430</v>
      </c>
      <c r="BR156" s="18" t="s">
        <v>13431</v>
      </c>
      <c r="BS156" s="18" t="s">
        <v>13432</v>
      </c>
      <c r="BT156" s="18" t="s">
        <v>13433</v>
      </c>
      <c r="BU156" s="18" t="s">
        <v>13434</v>
      </c>
      <c r="BV156" s="18" t="s">
        <v>13435</v>
      </c>
      <c r="BW156" s="18" t="s">
        <v>13436</v>
      </c>
      <c r="BX156" s="18" t="s">
        <v>13437</v>
      </c>
      <c r="BY156" s="18" t="s">
        <v>13438</v>
      </c>
      <c r="BZ156" s="18" t="s">
        <v>13439</v>
      </c>
      <c r="CA156" s="18"/>
      <c r="CB156" s="18"/>
      <c r="CC156" s="18"/>
      <c r="CD156" s="18"/>
      <c r="CE156" s="18"/>
      <c r="CF156" s="18"/>
      <c r="CG156" s="18"/>
      <c r="CH156" s="18"/>
      <c r="CI156" s="18"/>
      <c r="CJ156" s="18"/>
      <c r="CK156" s="18"/>
      <c r="CL156" s="18"/>
      <c r="CM156" s="18"/>
      <c r="CN156" s="18"/>
      <c r="CO156" s="18"/>
      <c r="CP156" s="18"/>
      <c r="CQ156" s="18"/>
      <c r="CR156" s="18"/>
      <c r="CS156" s="18"/>
      <c r="CT156" s="18"/>
      <c r="CU156" s="18"/>
      <c r="CV156" s="18"/>
      <c r="CW156" s="18"/>
      <c r="CX156" s="18"/>
      <c r="CY156" s="18"/>
      <c r="CZ156" s="18"/>
      <c r="DA156" s="18"/>
      <c r="DB156" s="18"/>
      <c r="DC156" s="18"/>
      <c r="DD156" s="18"/>
      <c r="DE156" s="18"/>
      <c r="DF156" s="18"/>
      <c r="DG156" s="18"/>
      <c r="DH156" s="18"/>
      <c r="DI156" s="18"/>
      <c r="DJ156" s="18"/>
      <c r="DK156" s="18"/>
      <c r="DL156" s="18"/>
      <c r="DM156" s="18"/>
      <c r="DN156" s="18"/>
      <c r="DO156" s="18"/>
      <c r="DP156" s="18"/>
      <c r="DQ156" s="18"/>
      <c r="DR156" s="18"/>
      <c r="DS156" s="18"/>
      <c r="DT156" s="18"/>
      <c r="DU156" s="18"/>
      <c r="DV156" s="18"/>
      <c r="DW156" s="18"/>
      <c r="DX156" s="18"/>
      <c r="DY156" s="18"/>
      <c r="DZ156" s="18"/>
      <c r="EA156" s="18"/>
      <c r="EB156" s="18"/>
      <c r="EC156" s="18"/>
      <c r="ED156" s="18"/>
      <c r="EE156" s="18"/>
      <c r="EF156" s="18"/>
      <c r="EG156" s="18"/>
      <c r="EH156" s="18"/>
      <c r="EI156" s="18"/>
      <c r="EJ156" s="18"/>
      <c r="EK156" s="18"/>
      <c r="EL156" s="18"/>
      <c r="EM156" s="18"/>
      <c r="EN156" s="18"/>
      <c r="EO156" s="18"/>
      <c r="EP156" s="18"/>
      <c r="EQ156" s="18"/>
      <c r="ER156" s="18"/>
      <c r="ES156" s="18"/>
      <c r="ET156" s="18"/>
      <c r="EU156" s="18"/>
      <c r="EV156" s="18"/>
      <c r="EW156" s="18"/>
      <c r="EX156" s="18"/>
      <c r="EY156" s="18"/>
      <c r="EZ156" s="18"/>
      <c r="FA156" s="18"/>
      <c r="FB156" s="18"/>
      <c r="FC156" s="18"/>
      <c r="FD156" s="18"/>
      <c r="FE156" s="18"/>
      <c r="FF156" s="18"/>
      <c r="FG156" s="18"/>
      <c r="FH156" s="18"/>
      <c r="FI156" s="18"/>
      <c r="FJ156" s="18"/>
      <c r="FK156" s="18"/>
      <c r="FL156" s="18"/>
      <c r="FM156" s="18"/>
      <c r="FN156" s="18"/>
      <c r="FO156" s="18"/>
      <c r="FP156" s="18"/>
      <c r="FQ156" s="18"/>
      <c r="FR156" s="18"/>
      <c r="FS156" s="18"/>
      <c r="FT156" s="18"/>
      <c r="FU156" s="18"/>
      <c r="FV156" s="18"/>
      <c r="FW156" s="18"/>
      <c r="FX156" s="18"/>
      <c r="FY156" s="18"/>
      <c r="FZ156" s="18"/>
      <c r="GA156" s="18"/>
      <c r="GB156" s="18"/>
      <c r="GC156" s="18"/>
      <c r="GD156" s="18"/>
      <c r="GE156" s="18"/>
      <c r="GF156" s="18"/>
      <c r="GG156" s="18"/>
      <c r="GH156" s="18"/>
      <c r="GI156" s="18"/>
      <c r="GJ156" s="18"/>
      <c r="GK156" s="18"/>
      <c r="GL156" s="18"/>
      <c r="GM156" s="18"/>
      <c r="GN156" s="18"/>
      <c r="GO156" s="18"/>
      <c r="GP156" s="18"/>
      <c r="GQ156" s="18"/>
      <c r="GR156" s="18"/>
      <c r="GS156" s="18"/>
      <c r="GT156" s="18"/>
      <c r="GU156" s="18"/>
      <c r="GV156" s="18"/>
      <c r="GW156" s="18"/>
      <c r="GX156" s="18"/>
      <c r="GY156" s="18"/>
      <c r="GZ156" s="18"/>
      <c r="HA156" s="18"/>
    </row>
    <row r="157" spans="1:209">
      <c r="A157" s="18" t="s">
        <v>13440</v>
      </c>
      <c r="B157" s="18" t="s">
        <v>13440</v>
      </c>
      <c r="C157" s="18" t="s">
        <v>13440</v>
      </c>
      <c r="D157" s="18" t="s">
        <v>13441</v>
      </c>
      <c r="E157" s="18" t="s">
        <v>13442</v>
      </c>
      <c r="F157" s="18" t="s">
        <v>13443</v>
      </c>
      <c r="G157" s="18" t="s">
        <v>13444</v>
      </c>
      <c r="H157" s="18" t="s">
        <v>13441</v>
      </c>
      <c r="I157" s="18" t="s">
        <v>13445</v>
      </c>
      <c r="J157" s="18" t="s">
        <v>13446</v>
      </c>
      <c r="K157" s="18" t="s">
        <v>13447</v>
      </c>
      <c r="L157" s="18" t="s">
        <v>13442</v>
      </c>
      <c r="M157" s="18" t="s">
        <v>13448</v>
      </c>
      <c r="N157" s="18" t="s">
        <v>13449</v>
      </c>
      <c r="O157" s="18" t="s">
        <v>13450</v>
      </c>
      <c r="P157" s="18" t="s">
        <v>13451</v>
      </c>
      <c r="Q157" s="18" t="s">
        <v>13452</v>
      </c>
      <c r="R157" s="18" t="s">
        <v>13453</v>
      </c>
      <c r="S157" s="18" t="s">
        <v>13454</v>
      </c>
      <c r="T157" s="18" t="s">
        <v>13455</v>
      </c>
      <c r="U157" s="18" t="s">
        <v>13456</v>
      </c>
      <c r="V157" s="18" t="s">
        <v>13457</v>
      </c>
      <c r="W157" s="18" t="s">
        <v>13458</v>
      </c>
      <c r="X157" s="39" t="s">
        <v>13459</v>
      </c>
      <c r="Y157" s="18" t="s">
        <v>13460</v>
      </c>
      <c r="Z157" s="18" t="s">
        <v>13461</v>
      </c>
      <c r="AA157" s="18" t="s">
        <v>13462</v>
      </c>
      <c r="AB157" s="18" t="s">
        <v>13463</v>
      </c>
      <c r="AC157" s="18" t="s">
        <v>13464</v>
      </c>
      <c r="AD157" s="18" t="s">
        <v>13465</v>
      </c>
      <c r="AE157" s="18" t="s">
        <v>13466</v>
      </c>
      <c r="AF157" s="18" t="s">
        <v>13467</v>
      </c>
      <c r="AG157" s="18" t="s">
        <v>13468</v>
      </c>
      <c r="AH157" s="18" t="s">
        <v>13469</v>
      </c>
      <c r="AI157" s="18" t="s">
        <v>13470</v>
      </c>
      <c r="AJ157" s="18" t="s">
        <v>13471</v>
      </c>
      <c r="AK157" s="18" t="s">
        <v>13471</v>
      </c>
      <c r="AL157" s="18" t="s">
        <v>13472</v>
      </c>
      <c r="AM157" s="18" t="s">
        <v>13473</v>
      </c>
      <c r="AN157" s="18" t="s">
        <v>13474</v>
      </c>
      <c r="AO157" s="18" t="s">
        <v>13475</v>
      </c>
      <c r="AP157" s="18" t="s">
        <v>13452</v>
      </c>
      <c r="AQ157" s="18" t="s">
        <v>13476</v>
      </c>
      <c r="AR157" s="18" t="s">
        <v>13477</v>
      </c>
      <c r="AS157" s="18" t="s">
        <v>13478</v>
      </c>
      <c r="AT157" s="18" t="s">
        <v>13479</v>
      </c>
      <c r="AU157" s="18" t="s">
        <v>13480</v>
      </c>
      <c r="AV157" s="18" t="s">
        <v>13481</v>
      </c>
      <c r="AW157" s="18" t="s">
        <v>13482</v>
      </c>
      <c r="AX157" s="18" t="s">
        <v>13483</v>
      </c>
      <c r="AY157" s="18" t="s">
        <v>13484</v>
      </c>
      <c r="AZ157" s="18" t="s">
        <v>13485</v>
      </c>
      <c r="BA157" s="18" t="s">
        <v>13486</v>
      </c>
      <c r="BB157" s="18" t="s">
        <v>13487</v>
      </c>
      <c r="BC157" s="18" t="s">
        <v>13488</v>
      </c>
      <c r="BD157" s="18" t="s">
        <v>13489</v>
      </c>
      <c r="BE157" s="18" t="s">
        <v>13490</v>
      </c>
      <c r="BF157" s="18" t="s">
        <v>13491</v>
      </c>
      <c r="BG157" s="18" t="s">
        <v>13492</v>
      </c>
      <c r="BH157" s="18" t="s">
        <v>13493</v>
      </c>
      <c r="BI157" s="18" t="s">
        <v>13478</v>
      </c>
      <c r="BJ157" s="18" t="s">
        <v>13471</v>
      </c>
      <c r="BK157" s="18" t="s">
        <v>13478</v>
      </c>
      <c r="BL157" s="18" t="s">
        <v>13494</v>
      </c>
      <c r="BM157" s="18" t="s">
        <v>13495</v>
      </c>
      <c r="BN157" s="18" t="s">
        <v>13496</v>
      </c>
      <c r="BO157" s="18" t="s">
        <v>13477</v>
      </c>
      <c r="BP157" s="18" t="s">
        <v>13440</v>
      </c>
      <c r="BQ157" s="18" t="s">
        <v>13497</v>
      </c>
      <c r="BR157" s="18" t="s">
        <v>13498</v>
      </c>
      <c r="BS157" s="18" t="s">
        <v>13499</v>
      </c>
      <c r="BT157" s="18" t="s">
        <v>13500</v>
      </c>
      <c r="BU157" s="18" t="s">
        <v>13501</v>
      </c>
      <c r="BV157" s="18" t="s">
        <v>13502</v>
      </c>
      <c r="BW157" s="18" t="s">
        <v>13503</v>
      </c>
      <c r="BX157" s="18" t="s">
        <v>13504</v>
      </c>
      <c r="BY157" s="18" t="s">
        <v>13505</v>
      </c>
      <c r="BZ157" s="18" t="s">
        <v>13506</v>
      </c>
      <c r="CA157" s="18"/>
      <c r="CB157" s="18"/>
      <c r="CC157" s="18"/>
      <c r="CD157" s="18"/>
      <c r="CE157" s="18"/>
      <c r="CF157" s="18"/>
      <c r="CG157" s="18"/>
      <c r="CH157" s="18"/>
      <c r="CI157" s="18"/>
      <c r="CJ157" s="18"/>
      <c r="CK157" s="18"/>
      <c r="CL157" s="18"/>
      <c r="CM157" s="18"/>
      <c r="CN157" s="18"/>
      <c r="CO157" s="18"/>
      <c r="CP157" s="18"/>
      <c r="CQ157" s="18"/>
      <c r="CR157" s="18"/>
      <c r="CS157" s="18"/>
      <c r="CT157" s="18"/>
      <c r="CU157" s="18"/>
      <c r="CV157" s="18"/>
      <c r="CW157" s="18"/>
      <c r="CX157" s="18"/>
      <c r="CY157" s="18"/>
      <c r="CZ157" s="18"/>
      <c r="DA157" s="18"/>
      <c r="DB157" s="18"/>
      <c r="DC157" s="18"/>
      <c r="DD157" s="18"/>
      <c r="DE157" s="18"/>
      <c r="DF157" s="18"/>
      <c r="DG157" s="18"/>
      <c r="DH157" s="18"/>
      <c r="DI157" s="18"/>
      <c r="DJ157" s="18"/>
      <c r="DK157" s="18"/>
      <c r="DL157" s="18"/>
      <c r="DM157" s="18"/>
      <c r="DN157" s="18"/>
      <c r="DO157" s="18"/>
      <c r="DP157" s="18"/>
      <c r="DQ157" s="18"/>
      <c r="DR157" s="18"/>
      <c r="DS157" s="18"/>
      <c r="DT157" s="18"/>
      <c r="DU157" s="18"/>
      <c r="DV157" s="18"/>
      <c r="DW157" s="18"/>
      <c r="DX157" s="18"/>
      <c r="DY157" s="18"/>
      <c r="DZ157" s="18"/>
      <c r="EA157" s="18"/>
      <c r="EB157" s="18"/>
      <c r="EC157" s="18"/>
      <c r="ED157" s="18"/>
      <c r="EE157" s="18"/>
      <c r="EF157" s="18"/>
      <c r="EG157" s="18"/>
      <c r="EH157" s="18"/>
      <c r="EI157" s="18"/>
      <c r="EJ157" s="18"/>
      <c r="EK157" s="18"/>
      <c r="EL157" s="18"/>
      <c r="EM157" s="18"/>
      <c r="EN157" s="18"/>
      <c r="EO157" s="18"/>
      <c r="EP157" s="18"/>
      <c r="EQ157" s="18"/>
      <c r="ER157" s="18"/>
      <c r="ES157" s="18"/>
      <c r="ET157" s="18"/>
      <c r="EU157" s="18"/>
      <c r="EV157" s="18"/>
      <c r="EW157" s="18"/>
      <c r="EX157" s="18"/>
      <c r="EY157" s="18"/>
      <c r="EZ157" s="18"/>
      <c r="FA157" s="18"/>
      <c r="FB157" s="18"/>
      <c r="FC157" s="18"/>
      <c r="FD157" s="18"/>
      <c r="FE157" s="18"/>
      <c r="FF157" s="18"/>
      <c r="FG157" s="18"/>
      <c r="FH157" s="18"/>
      <c r="FI157" s="18"/>
      <c r="FJ157" s="18"/>
      <c r="FK157" s="18"/>
      <c r="FL157" s="18"/>
      <c r="FM157" s="18"/>
      <c r="FN157" s="18"/>
      <c r="FO157" s="18"/>
      <c r="FP157" s="18"/>
      <c r="FQ157" s="18"/>
      <c r="FR157" s="18"/>
      <c r="FS157" s="18"/>
      <c r="FT157" s="18"/>
      <c r="FU157" s="18"/>
      <c r="FV157" s="18"/>
      <c r="FW157" s="18"/>
      <c r="FX157" s="18"/>
      <c r="FY157" s="18"/>
      <c r="FZ157" s="18"/>
      <c r="GA157" s="18"/>
      <c r="GB157" s="18"/>
      <c r="GC157" s="18"/>
      <c r="GD157" s="18"/>
      <c r="GE157" s="18"/>
      <c r="GF157" s="18"/>
      <c r="GG157" s="18"/>
      <c r="GH157" s="18"/>
      <c r="GI157" s="18"/>
      <c r="GJ157" s="18"/>
      <c r="GK157" s="18"/>
      <c r="GL157" s="18"/>
      <c r="GM157" s="18"/>
      <c r="GN157" s="18"/>
      <c r="GO157" s="18"/>
      <c r="GP157" s="18"/>
      <c r="GQ157" s="18"/>
      <c r="GR157" s="18"/>
      <c r="GS157" s="18"/>
      <c r="GT157" s="18"/>
      <c r="GU157" s="18"/>
      <c r="GV157" s="18"/>
      <c r="GW157" s="18"/>
      <c r="GX157" s="18"/>
      <c r="GY157" s="18"/>
      <c r="GZ157" s="18"/>
      <c r="HA157" s="18"/>
    </row>
    <row r="158" spans="1:209">
      <c r="A158" s="18" t="s">
        <v>13507</v>
      </c>
      <c r="B158" s="18" t="s">
        <v>13507</v>
      </c>
      <c r="C158" s="18" t="s">
        <v>13507</v>
      </c>
      <c r="D158" s="18" t="s">
        <v>13508</v>
      </c>
      <c r="E158" s="18" t="s">
        <v>13509</v>
      </c>
      <c r="F158" s="18" t="s">
        <v>13510</v>
      </c>
      <c r="G158" s="18" t="s">
        <v>13511</v>
      </c>
      <c r="H158" s="18" t="s">
        <v>13508</v>
      </c>
      <c r="I158" s="18" t="s">
        <v>13512</v>
      </c>
      <c r="J158" s="18" t="s">
        <v>13513</v>
      </c>
      <c r="K158" s="18" t="s">
        <v>13514</v>
      </c>
      <c r="L158" s="18" t="s">
        <v>13515</v>
      </c>
      <c r="M158" s="18" t="s">
        <v>13516</v>
      </c>
      <c r="N158" s="18" t="s">
        <v>13517</v>
      </c>
      <c r="O158" s="18" t="s">
        <v>13518</v>
      </c>
      <c r="P158" s="18" t="s">
        <v>13519</v>
      </c>
      <c r="Q158" s="18" t="s">
        <v>13520</v>
      </c>
      <c r="R158" s="18" t="s">
        <v>13521</v>
      </c>
      <c r="S158" s="18" t="s">
        <v>13522</v>
      </c>
      <c r="T158" s="18" t="s">
        <v>13523</v>
      </c>
      <c r="U158" s="18" t="s">
        <v>13524</v>
      </c>
      <c r="V158" s="18" t="s">
        <v>13525</v>
      </c>
      <c r="W158" s="18" t="s">
        <v>13526</v>
      </c>
      <c r="X158" s="39" t="s">
        <v>13527</v>
      </c>
      <c r="Y158" s="18" t="s">
        <v>13528</v>
      </c>
      <c r="Z158" s="18" t="s">
        <v>13529</v>
      </c>
      <c r="AA158" s="18" t="s">
        <v>13530</v>
      </c>
      <c r="AB158" s="18" t="s">
        <v>13531</v>
      </c>
      <c r="AC158" s="18" t="s">
        <v>13532</v>
      </c>
      <c r="AD158" s="18" t="s">
        <v>13533</v>
      </c>
      <c r="AE158" s="18" t="s">
        <v>13534</v>
      </c>
      <c r="AF158" s="18" t="s">
        <v>13535</v>
      </c>
      <c r="AG158" s="18" t="s">
        <v>13536</v>
      </c>
      <c r="AH158" s="18" t="s">
        <v>13537</v>
      </c>
      <c r="AI158" s="18" t="s">
        <v>12061</v>
      </c>
      <c r="AJ158" s="18" t="s">
        <v>13538</v>
      </c>
      <c r="AK158" s="18" t="s">
        <v>13538</v>
      </c>
      <c r="AL158" s="18" t="s">
        <v>13539</v>
      </c>
      <c r="AM158" s="18" t="s">
        <v>13540</v>
      </c>
      <c r="AN158" s="18" t="s">
        <v>13541</v>
      </c>
      <c r="AO158" s="18" t="s">
        <v>13542</v>
      </c>
      <c r="AP158" s="18" t="s">
        <v>13543</v>
      </c>
      <c r="AQ158" s="18" t="s">
        <v>13544</v>
      </c>
      <c r="AR158" s="18" t="s">
        <v>13545</v>
      </c>
      <c r="AS158" s="18" t="s">
        <v>13546</v>
      </c>
      <c r="AT158" s="18" t="s">
        <v>13547</v>
      </c>
      <c r="AU158" s="18" t="s">
        <v>13548</v>
      </c>
      <c r="AV158" s="18" t="s">
        <v>13549</v>
      </c>
      <c r="AW158" s="18" t="s">
        <v>13550</v>
      </c>
      <c r="AX158" s="18" t="s">
        <v>13551</v>
      </c>
      <c r="AY158" s="18" t="s">
        <v>13552</v>
      </c>
      <c r="AZ158" s="18" t="s">
        <v>13553</v>
      </c>
      <c r="BA158" s="18" t="s">
        <v>13554</v>
      </c>
      <c r="BB158" s="18" t="s">
        <v>13555</v>
      </c>
      <c r="BC158" s="18" t="s">
        <v>13556</v>
      </c>
      <c r="BD158" s="18" t="s">
        <v>13549</v>
      </c>
      <c r="BE158" s="18" t="s">
        <v>13557</v>
      </c>
      <c r="BF158" s="18" t="s">
        <v>13558</v>
      </c>
      <c r="BG158" s="18" t="s">
        <v>13559</v>
      </c>
      <c r="BH158" s="18" t="s">
        <v>12085</v>
      </c>
      <c r="BI158" s="18" t="s">
        <v>13546</v>
      </c>
      <c r="BJ158" s="18" t="s">
        <v>13538</v>
      </c>
      <c r="BK158" s="18" t="s">
        <v>13546</v>
      </c>
      <c r="BL158" s="18" t="s">
        <v>13560</v>
      </c>
      <c r="BM158" s="18" t="s">
        <v>13561</v>
      </c>
      <c r="BN158" s="18" t="s">
        <v>13562</v>
      </c>
      <c r="BO158" s="18" t="s">
        <v>13563</v>
      </c>
      <c r="BP158" s="18" t="s">
        <v>13507</v>
      </c>
      <c r="BQ158" s="18" t="s">
        <v>13564</v>
      </c>
      <c r="BR158" s="18" t="s">
        <v>13549</v>
      </c>
      <c r="BS158" s="18" t="s">
        <v>13565</v>
      </c>
      <c r="BT158" s="18" t="s">
        <v>13566</v>
      </c>
      <c r="BU158" s="18" t="s">
        <v>13567</v>
      </c>
      <c r="BV158" s="18" t="s">
        <v>13568</v>
      </c>
      <c r="BW158" s="18" t="s">
        <v>13569</v>
      </c>
      <c r="BX158" s="18" t="s">
        <v>13570</v>
      </c>
      <c r="BY158" s="18" t="s">
        <v>13571</v>
      </c>
      <c r="BZ158" s="18" t="s">
        <v>13572</v>
      </c>
      <c r="CA158" s="18"/>
      <c r="CB158" s="18"/>
      <c r="CC158" s="18"/>
      <c r="CD158" s="18"/>
      <c r="CE158" s="18"/>
      <c r="CF158" s="18"/>
      <c r="CG158" s="18"/>
      <c r="CH158" s="18"/>
      <c r="CI158" s="18"/>
      <c r="CJ158" s="18"/>
      <c r="CK158" s="18"/>
      <c r="CL158" s="18"/>
      <c r="CM158" s="18"/>
      <c r="CN158" s="18"/>
      <c r="CO158" s="18"/>
      <c r="CP158" s="18"/>
      <c r="CQ158" s="18"/>
      <c r="CR158" s="18"/>
      <c r="CS158" s="18"/>
      <c r="CT158" s="18"/>
      <c r="CU158" s="18"/>
      <c r="CV158" s="18"/>
      <c r="CW158" s="18"/>
      <c r="CX158" s="18"/>
      <c r="CY158" s="18"/>
      <c r="CZ158" s="18"/>
      <c r="DA158" s="18"/>
      <c r="DB158" s="18"/>
      <c r="DC158" s="18"/>
      <c r="DD158" s="18"/>
      <c r="DE158" s="18"/>
      <c r="DF158" s="18"/>
      <c r="DG158" s="18"/>
      <c r="DH158" s="18"/>
      <c r="DI158" s="18"/>
      <c r="DJ158" s="18"/>
      <c r="DK158" s="18"/>
      <c r="DL158" s="18"/>
      <c r="DM158" s="18"/>
      <c r="DN158" s="18"/>
      <c r="DO158" s="18"/>
      <c r="DP158" s="18"/>
      <c r="DQ158" s="18"/>
      <c r="DR158" s="18"/>
      <c r="DS158" s="18"/>
      <c r="DT158" s="18"/>
      <c r="DU158" s="18"/>
      <c r="DV158" s="18"/>
      <c r="DW158" s="18"/>
      <c r="DX158" s="18"/>
      <c r="DY158" s="18"/>
      <c r="DZ158" s="18"/>
      <c r="EA158" s="18"/>
      <c r="EB158" s="18"/>
      <c r="EC158" s="18"/>
      <c r="ED158" s="18"/>
      <c r="EE158" s="18"/>
      <c r="EF158" s="18"/>
      <c r="EG158" s="18"/>
      <c r="EH158" s="18"/>
      <c r="EI158" s="18"/>
      <c r="EJ158" s="18"/>
      <c r="EK158" s="18"/>
      <c r="EL158" s="18"/>
      <c r="EM158" s="18"/>
      <c r="EN158" s="18"/>
      <c r="EO158" s="18"/>
      <c r="EP158" s="18"/>
      <c r="EQ158" s="18"/>
      <c r="ER158" s="18"/>
      <c r="ES158" s="18"/>
      <c r="ET158" s="18"/>
      <c r="EU158" s="18"/>
      <c r="EV158" s="18"/>
      <c r="EW158" s="18"/>
      <c r="EX158" s="18"/>
      <c r="EY158" s="18"/>
      <c r="EZ158" s="18"/>
      <c r="FA158" s="18"/>
      <c r="FB158" s="18"/>
      <c r="FC158" s="18"/>
      <c r="FD158" s="18"/>
      <c r="FE158" s="18"/>
      <c r="FF158" s="18"/>
      <c r="FG158" s="18"/>
      <c r="FH158" s="18"/>
      <c r="FI158" s="18"/>
      <c r="FJ158" s="18"/>
      <c r="FK158" s="18"/>
      <c r="FL158" s="18"/>
      <c r="FM158" s="18"/>
      <c r="FN158" s="18"/>
      <c r="FO158" s="18"/>
      <c r="FP158" s="18"/>
      <c r="FQ158" s="18"/>
      <c r="FR158" s="18"/>
      <c r="FS158" s="18"/>
      <c r="FT158" s="18"/>
      <c r="FU158" s="18"/>
      <c r="FV158" s="18"/>
      <c r="FW158" s="18"/>
      <c r="FX158" s="18"/>
      <c r="FY158" s="18"/>
      <c r="FZ158" s="18"/>
      <c r="GA158" s="18"/>
      <c r="GB158" s="18"/>
      <c r="GC158" s="18"/>
      <c r="GD158" s="18"/>
      <c r="GE158" s="18"/>
      <c r="GF158" s="18"/>
      <c r="GG158" s="18"/>
      <c r="GH158" s="18"/>
      <c r="GI158" s="18"/>
      <c r="GJ158" s="18"/>
      <c r="GK158" s="18"/>
      <c r="GL158" s="18"/>
      <c r="GM158" s="18"/>
      <c r="GN158" s="18"/>
      <c r="GO158" s="18"/>
      <c r="GP158" s="18"/>
      <c r="GQ158" s="18"/>
      <c r="GR158" s="18"/>
      <c r="GS158" s="18"/>
      <c r="GT158" s="18"/>
      <c r="GU158" s="18"/>
      <c r="GV158" s="18"/>
      <c r="GW158" s="18"/>
      <c r="GX158" s="18"/>
      <c r="GY158" s="18"/>
      <c r="GZ158" s="18"/>
      <c r="HA158" s="18"/>
    </row>
    <row r="159" spans="1:209">
      <c r="A159" s="18" t="s">
        <v>13573</v>
      </c>
      <c r="B159" s="18" t="s">
        <v>13573</v>
      </c>
      <c r="C159" s="18" t="s">
        <v>13573</v>
      </c>
      <c r="D159" s="18" t="s">
        <v>13574</v>
      </c>
      <c r="E159" s="18" t="s">
        <v>13575</v>
      </c>
      <c r="F159" s="18" t="s">
        <v>13576</v>
      </c>
      <c r="G159" s="18" t="s">
        <v>13577</v>
      </c>
      <c r="H159" s="18" t="s">
        <v>13574</v>
      </c>
      <c r="I159" s="18" t="s">
        <v>13578</v>
      </c>
      <c r="J159" s="18" t="s">
        <v>13579</v>
      </c>
      <c r="K159" s="18" t="s">
        <v>13580</v>
      </c>
      <c r="L159" s="18" t="s">
        <v>13581</v>
      </c>
      <c r="M159" s="18" t="s">
        <v>13582</v>
      </c>
      <c r="N159" s="18" t="s">
        <v>13583</v>
      </c>
      <c r="O159" s="18" t="s">
        <v>13584</v>
      </c>
      <c r="P159" s="18" t="s">
        <v>13585</v>
      </c>
      <c r="Q159" s="18" t="s">
        <v>13586</v>
      </c>
      <c r="R159" s="18" t="s">
        <v>13587</v>
      </c>
      <c r="S159" s="18" t="s">
        <v>13588</v>
      </c>
      <c r="T159" s="18" t="s">
        <v>13589</v>
      </c>
      <c r="U159" s="18" t="s">
        <v>13590</v>
      </c>
      <c r="V159" s="18" t="s">
        <v>13591</v>
      </c>
      <c r="W159" s="18" t="s">
        <v>13592</v>
      </c>
      <c r="X159" s="39" t="s">
        <v>13593</v>
      </c>
      <c r="Y159" s="18" t="s">
        <v>13594</v>
      </c>
      <c r="Z159" s="18" t="s">
        <v>13595</v>
      </c>
      <c r="AA159" s="18" t="s">
        <v>13596</v>
      </c>
      <c r="AB159" s="18" t="s">
        <v>13597</v>
      </c>
      <c r="AC159" s="18" t="s">
        <v>13598</v>
      </c>
      <c r="AD159" s="18" t="s">
        <v>13599</v>
      </c>
      <c r="AE159" s="18" t="s">
        <v>13600</v>
      </c>
      <c r="AF159" s="18" t="s">
        <v>7443</v>
      </c>
      <c r="AG159" s="18" t="s">
        <v>13601</v>
      </c>
      <c r="AH159" s="18" t="s">
        <v>13602</v>
      </c>
      <c r="AI159" s="18" t="s">
        <v>13603</v>
      </c>
      <c r="AJ159" s="18" t="s">
        <v>13580</v>
      </c>
      <c r="AK159" s="18" t="s">
        <v>13580</v>
      </c>
      <c r="AL159" s="18" t="s">
        <v>13604</v>
      </c>
      <c r="AM159" s="18" t="s">
        <v>13605</v>
      </c>
      <c r="AN159" s="18" t="s">
        <v>13606</v>
      </c>
      <c r="AO159" s="18" t="s">
        <v>13607</v>
      </c>
      <c r="AP159" s="18" t="s">
        <v>13586</v>
      </c>
      <c r="AQ159" s="18" t="s">
        <v>13608</v>
      </c>
      <c r="AR159" s="18" t="s">
        <v>13609</v>
      </c>
      <c r="AS159" s="18" t="s">
        <v>13610</v>
      </c>
      <c r="AT159" s="18" t="s">
        <v>7204</v>
      </c>
      <c r="AU159" s="18" t="s">
        <v>13611</v>
      </c>
      <c r="AV159" s="18" t="s">
        <v>13612</v>
      </c>
      <c r="AW159" s="18" t="s">
        <v>13613</v>
      </c>
      <c r="AX159" s="18" t="s">
        <v>13614</v>
      </c>
      <c r="AY159" s="18" t="s">
        <v>13615</v>
      </c>
      <c r="AZ159" s="18" t="s">
        <v>13616</v>
      </c>
      <c r="BA159" s="18" t="s">
        <v>13617</v>
      </c>
      <c r="BB159" s="18" t="s">
        <v>13618</v>
      </c>
      <c r="BC159" s="18" t="s">
        <v>13619</v>
      </c>
      <c r="BD159" s="18" t="s">
        <v>13620</v>
      </c>
      <c r="BE159" s="18" t="s">
        <v>13621</v>
      </c>
      <c r="BF159" s="18" t="s">
        <v>13622</v>
      </c>
      <c r="BG159" s="18" t="s">
        <v>13623</v>
      </c>
      <c r="BH159" s="18" t="s">
        <v>13624</v>
      </c>
      <c r="BI159" s="18" t="s">
        <v>13610</v>
      </c>
      <c r="BJ159" s="18" t="s">
        <v>13580</v>
      </c>
      <c r="BK159" s="18" t="s">
        <v>13610</v>
      </c>
      <c r="BL159" s="18" t="s">
        <v>13625</v>
      </c>
      <c r="BM159" s="18" t="s">
        <v>13626</v>
      </c>
      <c r="BN159" s="18" t="s">
        <v>13627</v>
      </c>
      <c r="BO159" s="18" t="s">
        <v>13609</v>
      </c>
      <c r="BP159" s="18" t="s">
        <v>13573</v>
      </c>
      <c r="BQ159" s="18" t="s">
        <v>13628</v>
      </c>
      <c r="BR159" s="18" t="s">
        <v>13629</v>
      </c>
      <c r="BS159" s="18" t="s">
        <v>13630</v>
      </c>
      <c r="BT159" s="18" t="s">
        <v>13631</v>
      </c>
      <c r="BU159" s="18" t="s">
        <v>13632</v>
      </c>
      <c r="BV159" s="18" t="s">
        <v>13633</v>
      </c>
      <c r="BW159" s="18" t="s">
        <v>13634</v>
      </c>
      <c r="BX159" s="18" t="s">
        <v>13635</v>
      </c>
      <c r="BY159" s="18" t="s">
        <v>13636</v>
      </c>
      <c r="BZ159" s="18" t="s">
        <v>13637</v>
      </c>
      <c r="CA159" s="18"/>
      <c r="CB159" s="18"/>
      <c r="CC159" s="18"/>
      <c r="CD159" s="18"/>
      <c r="CE159" s="18"/>
      <c r="CF159" s="18"/>
      <c r="CG159" s="18"/>
      <c r="CH159" s="18"/>
      <c r="CI159" s="18"/>
      <c r="CJ159" s="18"/>
      <c r="CK159" s="18"/>
      <c r="CL159" s="18"/>
      <c r="CM159" s="18"/>
      <c r="CN159" s="18"/>
      <c r="CO159" s="18"/>
      <c r="CP159" s="18"/>
      <c r="CQ159" s="18"/>
      <c r="CR159" s="18"/>
      <c r="CS159" s="18"/>
      <c r="CT159" s="18"/>
      <c r="CU159" s="18"/>
      <c r="CV159" s="18"/>
      <c r="CW159" s="18"/>
      <c r="CX159" s="18"/>
      <c r="CY159" s="18"/>
      <c r="CZ159" s="18"/>
      <c r="DA159" s="18"/>
      <c r="DB159" s="18"/>
      <c r="DC159" s="18"/>
      <c r="DD159" s="18"/>
      <c r="DE159" s="18"/>
      <c r="DF159" s="18"/>
      <c r="DG159" s="18"/>
      <c r="DH159" s="18"/>
      <c r="DI159" s="18"/>
      <c r="DJ159" s="18"/>
      <c r="DK159" s="18"/>
      <c r="DL159" s="18"/>
      <c r="DM159" s="18"/>
      <c r="DN159" s="18"/>
      <c r="DO159" s="18"/>
      <c r="DP159" s="18"/>
      <c r="DQ159" s="18"/>
      <c r="DR159" s="18"/>
      <c r="DS159" s="18"/>
      <c r="DT159" s="18"/>
      <c r="DU159" s="18"/>
      <c r="DV159" s="18"/>
      <c r="DW159" s="18"/>
      <c r="DX159" s="18"/>
      <c r="DY159" s="18"/>
      <c r="DZ159" s="18"/>
      <c r="EA159" s="18"/>
      <c r="EB159" s="18"/>
      <c r="EC159" s="18"/>
      <c r="ED159" s="18"/>
      <c r="EE159" s="18"/>
      <c r="EF159" s="18"/>
      <c r="EG159" s="18"/>
      <c r="EH159" s="18"/>
      <c r="EI159" s="18"/>
      <c r="EJ159" s="18"/>
      <c r="EK159" s="18"/>
      <c r="EL159" s="18"/>
      <c r="EM159" s="18"/>
      <c r="EN159" s="18"/>
      <c r="EO159" s="18"/>
      <c r="EP159" s="18"/>
      <c r="EQ159" s="18"/>
      <c r="ER159" s="18"/>
      <c r="ES159" s="18"/>
      <c r="ET159" s="18"/>
      <c r="EU159" s="18"/>
      <c r="EV159" s="18"/>
      <c r="EW159" s="18"/>
      <c r="EX159" s="18"/>
      <c r="EY159" s="18"/>
      <c r="EZ159" s="18"/>
      <c r="FA159" s="18"/>
      <c r="FB159" s="18"/>
      <c r="FC159" s="18"/>
      <c r="FD159" s="18"/>
      <c r="FE159" s="18"/>
      <c r="FF159" s="18"/>
      <c r="FG159" s="18"/>
      <c r="FH159" s="18"/>
      <c r="FI159" s="18"/>
      <c r="FJ159" s="18"/>
      <c r="FK159" s="18"/>
      <c r="FL159" s="18"/>
      <c r="FM159" s="18"/>
      <c r="FN159" s="18"/>
      <c r="FO159" s="18"/>
      <c r="FP159" s="18"/>
      <c r="FQ159" s="18"/>
      <c r="FR159" s="18"/>
      <c r="FS159" s="18"/>
      <c r="FT159" s="18"/>
      <c r="FU159" s="18"/>
      <c r="FV159" s="18"/>
      <c r="FW159" s="18"/>
      <c r="FX159" s="18"/>
      <c r="FY159" s="18"/>
      <c r="FZ159" s="18"/>
      <c r="GA159" s="18"/>
      <c r="GB159" s="18"/>
      <c r="GC159" s="18"/>
      <c r="GD159" s="18"/>
      <c r="GE159" s="18"/>
      <c r="GF159" s="18"/>
      <c r="GG159" s="18"/>
      <c r="GH159" s="18"/>
      <c r="GI159" s="18"/>
      <c r="GJ159" s="18"/>
      <c r="GK159" s="18"/>
      <c r="GL159" s="18"/>
      <c r="GM159" s="18"/>
      <c r="GN159" s="18"/>
      <c r="GO159" s="18"/>
      <c r="GP159" s="18"/>
      <c r="GQ159" s="18"/>
      <c r="GR159" s="18"/>
      <c r="GS159" s="18"/>
      <c r="GT159" s="18"/>
      <c r="GU159" s="18"/>
      <c r="GV159" s="18"/>
      <c r="GW159" s="18"/>
      <c r="GX159" s="18"/>
      <c r="GY159" s="18"/>
      <c r="GZ159" s="18"/>
      <c r="HA159" s="18"/>
    </row>
    <row r="160" spans="1:209">
      <c r="A160" s="18" t="s">
        <v>13638</v>
      </c>
      <c r="B160" s="18" t="s">
        <v>13638</v>
      </c>
      <c r="C160" s="18" t="s">
        <v>13638</v>
      </c>
      <c r="D160" s="18" t="s">
        <v>13639</v>
      </c>
      <c r="E160" s="18" t="s">
        <v>13640</v>
      </c>
      <c r="F160" s="18" t="s">
        <v>13641</v>
      </c>
      <c r="G160" s="18" t="s">
        <v>13642</v>
      </c>
      <c r="H160" s="18" t="s">
        <v>13639</v>
      </c>
      <c r="I160" s="18" t="s">
        <v>13643</v>
      </c>
      <c r="J160" s="18" t="s">
        <v>13644</v>
      </c>
      <c r="K160" s="18" t="s">
        <v>13645</v>
      </c>
      <c r="L160" s="18" t="s">
        <v>13640</v>
      </c>
      <c r="M160" s="18" t="s">
        <v>13646</v>
      </c>
      <c r="N160" s="18" t="s">
        <v>13647</v>
      </c>
      <c r="O160" s="18" t="s">
        <v>13648</v>
      </c>
      <c r="P160" s="18" t="s">
        <v>13649</v>
      </c>
      <c r="Q160" s="18" t="s">
        <v>13650</v>
      </c>
      <c r="R160" s="18" t="s">
        <v>13651</v>
      </c>
      <c r="S160" s="18" t="s">
        <v>13652</v>
      </c>
      <c r="T160" s="18" t="s">
        <v>13653</v>
      </c>
      <c r="U160" s="18" t="s">
        <v>13654</v>
      </c>
      <c r="V160" s="18" t="s">
        <v>13655</v>
      </c>
      <c r="W160" s="18" t="s">
        <v>13656</v>
      </c>
      <c r="X160" s="39" t="s">
        <v>13657</v>
      </c>
      <c r="Y160" s="18" t="s">
        <v>13658</v>
      </c>
      <c r="Z160" s="18" t="s">
        <v>13659</v>
      </c>
      <c r="AA160" s="18" t="s">
        <v>13660</v>
      </c>
      <c r="AB160" s="18" t="s">
        <v>13661</v>
      </c>
      <c r="AC160" s="18" t="s">
        <v>13662</v>
      </c>
      <c r="AD160" s="18" t="s">
        <v>13663</v>
      </c>
      <c r="AE160" s="18" t="s">
        <v>13664</v>
      </c>
      <c r="AF160" s="18" t="s">
        <v>13665</v>
      </c>
      <c r="AG160" s="18" t="s">
        <v>13666</v>
      </c>
      <c r="AH160" s="18" t="s">
        <v>13667</v>
      </c>
      <c r="AI160" s="18" t="s">
        <v>13668</v>
      </c>
      <c r="AJ160" s="18" t="s">
        <v>13669</v>
      </c>
      <c r="AK160" s="18" t="s">
        <v>13669</v>
      </c>
      <c r="AL160" s="18" t="s">
        <v>13670</v>
      </c>
      <c r="AM160" s="18" t="s">
        <v>13671</v>
      </c>
      <c r="AN160" s="18" t="s">
        <v>13672</v>
      </c>
      <c r="AO160" s="18" t="s">
        <v>13673</v>
      </c>
      <c r="AP160" s="18" t="s">
        <v>13674</v>
      </c>
      <c r="AQ160" s="18" t="s">
        <v>13675</v>
      </c>
      <c r="AR160" s="18" t="s">
        <v>13676</v>
      </c>
      <c r="AS160" s="18" t="s">
        <v>13677</v>
      </c>
      <c r="AT160" s="18" t="s">
        <v>13678</v>
      </c>
      <c r="AU160" s="18" t="s">
        <v>13679</v>
      </c>
      <c r="AV160" s="18" t="s">
        <v>13680</v>
      </c>
      <c r="AW160" s="18" t="s">
        <v>13681</v>
      </c>
      <c r="AX160" s="18" t="s">
        <v>13682</v>
      </c>
      <c r="AY160" s="18" t="s">
        <v>13683</v>
      </c>
      <c r="AZ160" s="18" t="s">
        <v>13684</v>
      </c>
      <c r="BA160" s="18" t="s">
        <v>13685</v>
      </c>
      <c r="BB160" s="18" t="s">
        <v>13686</v>
      </c>
      <c r="BC160" s="18" t="s">
        <v>13687</v>
      </c>
      <c r="BD160" s="18" t="s">
        <v>13688</v>
      </c>
      <c r="BE160" s="18" t="s">
        <v>13689</v>
      </c>
      <c r="BF160" s="18" t="s">
        <v>13690</v>
      </c>
      <c r="BG160" s="18" t="s">
        <v>13691</v>
      </c>
      <c r="BH160" s="18" t="s">
        <v>13692</v>
      </c>
      <c r="BI160" s="18" t="s">
        <v>13677</v>
      </c>
      <c r="BJ160" s="18" t="s">
        <v>13669</v>
      </c>
      <c r="BK160" s="18" t="s">
        <v>13677</v>
      </c>
      <c r="BL160" s="18" t="s">
        <v>13693</v>
      </c>
      <c r="BM160" s="18" t="s">
        <v>13694</v>
      </c>
      <c r="BN160" s="18" t="s">
        <v>13695</v>
      </c>
      <c r="BO160" s="18" t="s">
        <v>13696</v>
      </c>
      <c r="BP160" s="18" t="s">
        <v>13638</v>
      </c>
      <c r="BQ160" s="18" t="s">
        <v>13697</v>
      </c>
      <c r="BR160" s="18" t="s">
        <v>13698</v>
      </c>
      <c r="BS160" s="18" t="s">
        <v>13699</v>
      </c>
      <c r="BT160" s="18" t="s">
        <v>13700</v>
      </c>
      <c r="BU160" s="18" t="s">
        <v>13701</v>
      </c>
      <c r="BV160" s="18" t="s">
        <v>13702</v>
      </c>
      <c r="BW160" s="18" t="s">
        <v>13703</v>
      </c>
      <c r="BX160" s="18" t="s">
        <v>13704</v>
      </c>
      <c r="BY160" s="18" t="s">
        <v>13705</v>
      </c>
      <c r="BZ160" s="18" t="s">
        <v>13706</v>
      </c>
      <c r="CA160" s="18"/>
      <c r="CB160" s="18"/>
      <c r="CC160" s="18"/>
      <c r="CD160" s="18"/>
      <c r="CE160" s="18"/>
      <c r="CF160" s="18"/>
      <c r="CG160" s="18"/>
      <c r="CH160" s="18"/>
      <c r="CI160" s="18"/>
      <c r="CJ160" s="18"/>
      <c r="CK160" s="18"/>
      <c r="CL160" s="18"/>
      <c r="CM160" s="18"/>
      <c r="CN160" s="18"/>
      <c r="CO160" s="18"/>
      <c r="CP160" s="18"/>
      <c r="CQ160" s="18"/>
      <c r="CR160" s="18"/>
      <c r="CS160" s="18"/>
      <c r="CT160" s="18"/>
      <c r="CU160" s="18"/>
      <c r="CV160" s="18"/>
      <c r="CW160" s="18"/>
      <c r="CX160" s="18"/>
      <c r="CY160" s="18"/>
      <c r="CZ160" s="18"/>
      <c r="DA160" s="18"/>
      <c r="DB160" s="18"/>
      <c r="DC160" s="18"/>
      <c r="DD160" s="18"/>
      <c r="DE160" s="18"/>
      <c r="DF160" s="18"/>
      <c r="DG160" s="18"/>
      <c r="DH160" s="18"/>
      <c r="DI160" s="18"/>
      <c r="DJ160" s="18"/>
      <c r="DK160" s="18"/>
      <c r="DL160" s="18"/>
      <c r="DM160" s="18"/>
      <c r="DN160" s="18"/>
      <c r="DO160" s="18"/>
      <c r="DP160" s="18"/>
      <c r="DQ160" s="18"/>
      <c r="DR160" s="18"/>
      <c r="DS160" s="18"/>
      <c r="DT160" s="18"/>
      <c r="DU160" s="18"/>
      <c r="DV160" s="18"/>
      <c r="DW160" s="18"/>
      <c r="DX160" s="18"/>
      <c r="DY160" s="18"/>
      <c r="DZ160" s="18"/>
      <c r="EA160" s="18"/>
      <c r="EB160" s="18"/>
      <c r="EC160" s="18"/>
      <c r="ED160" s="18"/>
      <c r="EE160" s="18"/>
      <c r="EF160" s="18"/>
      <c r="EG160" s="18"/>
      <c r="EH160" s="18"/>
      <c r="EI160" s="18"/>
      <c r="EJ160" s="18"/>
      <c r="EK160" s="18"/>
      <c r="EL160" s="18"/>
      <c r="EM160" s="18"/>
      <c r="EN160" s="18"/>
      <c r="EO160" s="18"/>
      <c r="EP160" s="18"/>
      <c r="EQ160" s="18"/>
      <c r="ER160" s="18"/>
      <c r="ES160" s="18"/>
      <c r="ET160" s="18"/>
      <c r="EU160" s="18"/>
      <c r="EV160" s="18"/>
      <c r="EW160" s="18"/>
      <c r="EX160" s="18"/>
      <c r="EY160" s="18"/>
      <c r="EZ160" s="18"/>
      <c r="FA160" s="18"/>
      <c r="FB160" s="18"/>
      <c r="FC160" s="18"/>
      <c r="FD160" s="18"/>
      <c r="FE160" s="18"/>
      <c r="FF160" s="18"/>
      <c r="FG160" s="18"/>
      <c r="FH160" s="18"/>
      <c r="FI160" s="18"/>
      <c r="FJ160" s="18"/>
      <c r="FK160" s="18"/>
      <c r="FL160" s="18"/>
      <c r="FM160" s="18"/>
      <c r="FN160" s="18"/>
      <c r="FO160" s="18"/>
      <c r="FP160" s="18"/>
      <c r="FQ160" s="18"/>
      <c r="FR160" s="18"/>
      <c r="FS160" s="18"/>
      <c r="FT160" s="18"/>
      <c r="FU160" s="18"/>
      <c r="FV160" s="18"/>
      <c r="FW160" s="18"/>
      <c r="FX160" s="18"/>
      <c r="FY160" s="18"/>
      <c r="FZ160" s="18"/>
      <c r="GA160" s="18"/>
      <c r="GB160" s="18"/>
      <c r="GC160" s="18"/>
      <c r="GD160" s="18"/>
      <c r="GE160" s="18"/>
      <c r="GF160" s="18"/>
      <c r="GG160" s="18"/>
      <c r="GH160" s="18"/>
      <c r="GI160" s="18"/>
      <c r="GJ160" s="18"/>
      <c r="GK160" s="18"/>
      <c r="GL160" s="18"/>
      <c r="GM160" s="18"/>
      <c r="GN160" s="18"/>
      <c r="GO160" s="18"/>
      <c r="GP160" s="18"/>
      <c r="GQ160" s="18"/>
      <c r="GR160" s="18"/>
      <c r="GS160" s="18"/>
      <c r="GT160" s="18"/>
      <c r="GU160" s="18"/>
      <c r="GV160" s="18"/>
      <c r="GW160" s="18"/>
      <c r="GX160" s="18"/>
      <c r="GY160" s="18"/>
      <c r="GZ160" s="18"/>
      <c r="HA160" s="18"/>
    </row>
    <row r="161" spans="1:209">
      <c r="A161" s="18" t="s">
        <v>13707</v>
      </c>
      <c r="B161" s="18" t="s">
        <v>13707</v>
      </c>
      <c r="C161" s="18" t="s">
        <v>13707</v>
      </c>
      <c r="D161" s="18" t="s">
        <v>13708</v>
      </c>
      <c r="E161" s="18" t="s">
        <v>13709</v>
      </c>
      <c r="F161" s="18" t="s">
        <v>13710</v>
      </c>
      <c r="G161" s="18" t="s">
        <v>13711</v>
      </c>
      <c r="H161" s="18" t="s">
        <v>13708</v>
      </c>
      <c r="I161" s="18" t="s">
        <v>13712</v>
      </c>
      <c r="J161" s="18" t="s">
        <v>13713</v>
      </c>
      <c r="K161" s="18" t="s">
        <v>13714</v>
      </c>
      <c r="L161" s="18" t="s">
        <v>13709</v>
      </c>
      <c r="M161" s="18" t="s">
        <v>13715</v>
      </c>
      <c r="N161" s="18" t="s">
        <v>13716</v>
      </c>
      <c r="O161" s="18" t="s">
        <v>13717</v>
      </c>
      <c r="P161" s="18" t="s">
        <v>13718</v>
      </c>
      <c r="Q161" s="18" t="s">
        <v>13719</v>
      </c>
      <c r="R161" s="18" t="s">
        <v>13720</v>
      </c>
      <c r="S161" s="18" t="s">
        <v>13721</v>
      </c>
      <c r="T161" s="18" t="s">
        <v>13722</v>
      </c>
      <c r="U161" s="18" t="s">
        <v>9543</v>
      </c>
      <c r="V161" s="18" t="s">
        <v>13723</v>
      </c>
      <c r="W161" s="18" t="s">
        <v>13724</v>
      </c>
      <c r="X161" s="39" t="s">
        <v>13725</v>
      </c>
      <c r="Y161" s="18" t="s">
        <v>13726</v>
      </c>
      <c r="Z161" s="18" t="s">
        <v>13727</v>
      </c>
      <c r="AA161" s="18" t="s">
        <v>13728</v>
      </c>
      <c r="AB161" s="18" t="s">
        <v>13729</v>
      </c>
      <c r="AC161" s="18" t="s">
        <v>13730</v>
      </c>
      <c r="AD161" s="18" t="s">
        <v>13731</v>
      </c>
      <c r="AE161" s="18" t="s">
        <v>13732</v>
      </c>
      <c r="AF161" s="18" t="s">
        <v>13709</v>
      </c>
      <c r="AG161" s="18" t="s">
        <v>13733</v>
      </c>
      <c r="AH161" s="18" t="s">
        <v>13734</v>
      </c>
      <c r="AI161" s="18" t="s">
        <v>13735</v>
      </c>
      <c r="AJ161" s="18" t="s">
        <v>13736</v>
      </c>
      <c r="AK161" s="18" t="s">
        <v>13736</v>
      </c>
      <c r="AL161" s="18" t="s">
        <v>13737</v>
      </c>
      <c r="AM161" s="18" t="s">
        <v>13738</v>
      </c>
      <c r="AN161" s="18" t="s">
        <v>13739</v>
      </c>
      <c r="AO161" s="18" t="s">
        <v>13740</v>
      </c>
      <c r="AP161" s="18" t="s">
        <v>13741</v>
      </c>
      <c r="AQ161" s="18" t="s">
        <v>13742</v>
      </c>
      <c r="AR161" s="18" t="s">
        <v>13718</v>
      </c>
      <c r="AS161" s="18" t="s">
        <v>13743</v>
      </c>
      <c r="AT161" s="18" t="s">
        <v>5378</v>
      </c>
      <c r="AU161" s="18" t="s">
        <v>13744</v>
      </c>
      <c r="AV161" s="18" t="s">
        <v>13745</v>
      </c>
      <c r="AW161" s="18" t="s">
        <v>13746</v>
      </c>
      <c r="AX161" s="18" t="s">
        <v>13747</v>
      </c>
      <c r="AY161" s="18" t="s">
        <v>13748</v>
      </c>
      <c r="AZ161" s="18" t="s">
        <v>13749</v>
      </c>
      <c r="BA161" s="18" t="s">
        <v>13750</v>
      </c>
      <c r="BB161" s="18" t="s">
        <v>13751</v>
      </c>
      <c r="BC161" s="18" t="s">
        <v>13752</v>
      </c>
      <c r="BD161" s="18" t="s">
        <v>13753</v>
      </c>
      <c r="BE161" s="18" t="s">
        <v>13754</v>
      </c>
      <c r="BF161" s="18" t="s">
        <v>13754</v>
      </c>
      <c r="BG161" s="18" t="s">
        <v>13755</v>
      </c>
      <c r="BH161" s="18" t="s">
        <v>13756</v>
      </c>
      <c r="BI161" s="18" t="s">
        <v>13743</v>
      </c>
      <c r="BJ161" s="18" t="s">
        <v>13736</v>
      </c>
      <c r="BK161" s="18" t="s">
        <v>13743</v>
      </c>
      <c r="BL161" s="18" t="s">
        <v>13757</v>
      </c>
      <c r="BM161" s="18" t="s">
        <v>13758</v>
      </c>
      <c r="BN161" s="18" t="s">
        <v>13759</v>
      </c>
      <c r="BO161" s="18" t="s">
        <v>13760</v>
      </c>
      <c r="BP161" s="18" t="s">
        <v>13707</v>
      </c>
      <c r="BQ161" s="18" t="s">
        <v>13761</v>
      </c>
      <c r="BR161" s="18" t="s">
        <v>13762</v>
      </c>
      <c r="BS161" s="18" t="s">
        <v>13763</v>
      </c>
      <c r="BT161" s="18" t="s">
        <v>13764</v>
      </c>
      <c r="BU161" s="18" t="s">
        <v>13765</v>
      </c>
      <c r="BV161" s="18" t="s">
        <v>13766</v>
      </c>
      <c r="BW161" s="18" t="s">
        <v>13767</v>
      </c>
      <c r="BX161" s="18" t="s">
        <v>13768</v>
      </c>
      <c r="BY161" s="18" t="s">
        <v>13769</v>
      </c>
      <c r="BZ161" s="18" t="s">
        <v>13770</v>
      </c>
      <c r="CA161" s="18"/>
      <c r="CB161" s="18"/>
      <c r="CC161" s="18"/>
      <c r="CD161" s="18"/>
      <c r="CE161" s="18"/>
      <c r="CF161" s="18"/>
      <c r="CG161" s="18"/>
      <c r="CH161" s="18"/>
      <c r="CI161" s="18"/>
      <c r="CJ161" s="18"/>
      <c r="CK161" s="18"/>
      <c r="CL161" s="18"/>
      <c r="CM161" s="18"/>
      <c r="CN161" s="18"/>
      <c r="CO161" s="18"/>
      <c r="CP161" s="18"/>
      <c r="CQ161" s="18"/>
      <c r="CR161" s="18"/>
      <c r="CS161" s="18"/>
      <c r="CT161" s="18"/>
      <c r="CU161" s="18"/>
      <c r="CV161" s="18"/>
      <c r="CW161" s="18"/>
      <c r="CX161" s="18"/>
      <c r="CY161" s="18"/>
      <c r="CZ161" s="18"/>
      <c r="DA161" s="18"/>
      <c r="DB161" s="18"/>
      <c r="DC161" s="18"/>
      <c r="DD161" s="18"/>
      <c r="DE161" s="18"/>
      <c r="DF161" s="18"/>
      <c r="DG161" s="18"/>
      <c r="DH161" s="18"/>
      <c r="DI161" s="18"/>
      <c r="DJ161" s="18"/>
      <c r="DK161" s="18"/>
      <c r="DL161" s="18"/>
      <c r="DM161" s="18"/>
      <c r="DN161" s="18"/>
      <c r="DO161" s="18"/>
      <c r="DP161" s="18"/>
      <c r="DQ161" s="18"/>
      <c r="DR161" s="18"/>
      <c r="DS161" s="18"/>
      <c r="DT161" s="18"/>
      <c r="DU161" s="18"/>
      <c r="DV161" s="18"/>
      <c r="DW161" s="18"/>
      <c r="DX161" s="18"/>
      <c r="DY161" s="18"/>
      <c r="DZ161" s="18"/>
      <c r="EA161" s="18"/>
      <c r="EB161" s="18"/>
      <c r="EC161" s="18"/>
      <c r="ED161" s="18"/>
      <c r="EE161" s="18"/>
      <c r="EF161" s="18"/>
      <c r="EG161" s="18"/>
      <c r="EH161" s="18"/>
      <c r="EI161" s="18"/>
      <c r="EJ161" s="18"/>
      <c r="EK161" s="18"/>
      <c r="EL161" s="18"/>
      <c r="EM161" s="18"/>
      <c r="EN161" s="18"/>
      <c r="EO161" s="18"/>
      <c r="EP161" s="18"/>
      <c r="EQ161" s="18"/>
      <c r="ER161" s="18"/>
      <c r="ES161" s="18"/>
      <c r="ET161" s="18"/>
      <c r="EU161" s="18"/>
      <c r="EV161" s="18"/>
      <c r="EW161" s="18"/>
      <c r="EX161" s="18"/>
      <c r="EY161" s="18"/>
      <c r="EZ161" s="18"/>
      <c r="FA161" s="18"/>
      <c r="FB161" s="18"/>
      <c r="FC161" s="18"/>
      <c r="FD161" s="18"/>
      <c r="FE161" s="18"/>
      <c r="FF161" s="18"/>
      <c r="FG161" s="18"/>
      <c r="FH161" s="18"/>
      <c r="FI161" s="18"/>
      <c r="FJ161" s="18"/>
      <c r="FK161" s="18"/>
      <c r="FL161" s="18"/>
      <c r="FM161" s="18"/>
      <c r="FN161" s="18"/>
      <c r="FO161" s="18"/>
      <c r="FP161" s="18"/>
      <c r="FQ161" s="18"/>
      <c r="FR161" s="18"/>
      <c r="FS161" s="18"/>
      <c r="FT161" s="18"/>
      <c r="FU161" s="18"/>
      <c r="FV161" s="18"/>
      <c r="FW161" s="18"/>
      <c r="FX161" s="18"/>
      <c r="FY161" s="18"/>
      <c r="FZ161" s="18"/>
      <c r="GA161" s="18"/>
      <c r="GB161" s="18"/>
      <c r="GC161" s="18"/>
      <c r="GD161" s="18"/>
      <c r="GE161" s="18"/>
      <c r="GF161" s="18"/>
      <c r="GG161" s="18"/>
      <c r="GH161" s="18"/>
      <c r="GI161" s="18"/>
      <c r="GJ161" s="18"/>
      <c r="GK161" s="18"/>
      <c r="GL161" s="18"/>
      <c r="GM161" s="18"/>
      <c r="GN161" s="18"/>
      <c r="GO161" s="18"/>
      <c r="GP161" s="18"/>
      <c r="GQ161" s="18"/>
      <c r="GR161" s="18"/>
      <c r="GS161" s="18"/>
      <c r="GT161" s="18"/>
      <c r="GU161" s="18"/>
      <c r="GV161" s="18"/>
      <c r="GW161" s="18"/>
      <c r="GX161" s="18"/>
      <c r="GY161" s="18"/>
      <c r="GZ161" s="18"/>
      <c r="HA161" s="18"/>
    </row>
    <row r="162" spans="1:209">
      <c r="A162" s="18" t="s">
        <v>13771</v>
      </c>
      <c r="B162" s="18" t="s">
        <v>13771</v>
      </c>
      <c r="C162" s="18" t="s">
        <v>13771</v>
      </c>
      <c r="D162" s="18" t="s">
        <v>13772</v>
      </c>
      <c r="E162" s="18" t="s">
        <v>13773</v>
      </c>
      <c r="F162" s="18" t="s">
        <v>13774</v>
      </c>
      <c r="G162" s="18" t="s">
        <v>13775</v>
      </c>
      <c r="H162" s="18" t="s">
        <v>13772</v>
      </c>
      <c r="I162" s="18" t="s">
        <v>13776</v>
      </c>
      <c r="J162" s="18" t="s">
        <v>13777</v>
      </c>
      <c r="K162" s="18" t="s">
        <v>13778</v>
      </c>
      <c r="L162" s="18" t="s">
        <v>13779</v>
      </c>
      <c r="M162" s="18" t="s">
        <v>13780</v>
      </c>
      <c r="N162" s="18" t="s">
        <v>13781</v>
      </c>
      <c r="O162" s="18" t="s">
        <v>13782</v>
      </c>
      <c r="P162" s="18" t="s">
        <v>13783</v>
      </c>
      <c r="Q162" s="18" t="s">
        <v>13784</v>
      </c>
      <c r="R162" s="18" t="s">
        <v>13785</v>
      </c>
      <c r="S162" s="18" t="s">
        <v>13786</v>
      </c>
      <c r="T162" s="18" t="s">
        <v>13787</v>
      </c>
      <c r="U162" s="18" t="s">
        <v>13788</v>
      </c>
      <c r="V162" s="18" t="s">
        <v>13789</v>
      </c>
      <c r="W162" s="18" t="s">
        <v>13790</v>
      </c>
      <c r="X162" s="39" t="s">
        <v>13791</v>
      </c>
      <c r="Y162" s="18" t="s">
        <v>13792</v>
      </c>
      <c r="Z162" s="18" t="s">
        <v>13793</v>
      </c>
      <c r="AA162" s="18" t="s">
        <v>13794</v>
      </c>
      <c r="AB162" s="18" t="s">
        <v>13795</v>
      </c>
      <c r="AC162" s="18" t="s">
        <v>13796</v>
      </c>
      <c r="AD162" s="18" t="s">
        <v>13797</v>
      </c>
      <c r="AE162" s="18" t="s">
        <v>13798</v>
      </c>
      <c r="AF162" s="18" t="s">
        <v>13799</v>
      </c>
      <c r="AG162" s="18" t="s">
        <v>13800</v>
      </c>
      <c r="AH162" s="18" t="s">
        <v>13801</v>
      </c>
      <c r="AI162" s="18" t="s">
        <v>13802</v>
      </c>
      <c r="AJ162" s="18" t="s">
        <v>13781</v>
      </c>
      <c r="AK162" s="18" t="s">
        <v>13781</v>
      </c>
      <c r="AL162" s="18" t="s">
        <v>13803</v>
      </c>
      <c r="AM162" s="18" t="s">
        <v>13804</v>
      </c>
      <c r="AN162" s="18" t="s">
        <v>13805</v>
      </c>
      <c r="AO162" s="18" t="s">
        <v>13806</v>
      </c>
      <c r="AP162" s="18" t="s">
        <v>13807</v>
      </c>
      <c r="AQ162" s="18" t="s">
        <v>13808</v>
      </c>
      <c r="AR162" s="18" t="s">
        <v>13809</v>
      </c>
      <c r="AS162" s="18" t="s">
        <v>13810</v>
      </c>
      <c r="AT162" s="18" t="s">
        <v>5515</v>
      </c>
      <c r="AU162" s="18" t="s">
        <v>13811</v>
      </c>
      <c r="AV162" s="18" t="s">
        <v>13812</v>
      </c>
      <c r="AW162" s="18" t="s">
        <v>13813</v>
      </c>
      <c r="AX162" s="18" t="s">
        <v>13814</v>
      </c>
      <c r="AY162" s="18" t="s">
        <v>13815</v>
      </c>
      <c r="AZ162" s="18" t="s">
        <v>13816</v>
      </c>
      <c r="BA162" s="18" t="s">
        <v>13817</v>
      </c>
      <c r="BB162" s="18" t="s">
        <v>13818</v>
      </c>
      <c r="BC162" s="18" t="s">
        <v>13819</v>
      </c>
      <c r="BD162" s="18" t="s">
        <v>13820</v>
      </c>
      <c r="BE162" s="18" t="s">
        <v>13821</v>
      </c>
      <c r="BF162" s="18" t="s">
        <v>13822</v>
      </c>
      <c r="BG162" s="18" t="s">
        <v>13823</v>
      </c>
      <c r="BH162" s="18" t="s">
        <v>13824</v>
      </c>
      <c r="BI162" s="18" t="s">
        <v>13810</v>
      </c>
      <c r="BJ162" s="18" t="s">
        <v>13781</v>
      </c>
      <c r="BK162" s="18" t="s">
        <v>13810</v>
      </c>
      <c r="BL162" s="18" t="s">
        <v>13825</v>
      </c>
      <c r="BM162" s="18" t="s">
        <v>13826</v>
      </c>
      <c r="BN162" s="18" t="s">
        <v>13827</v>
      </c>
      <c r="BO162" s="18" t="s">
        <v>13828</v>
      </c>
      <c r="BP162" s="18" t="s">
        <v>13771</v>
      </c>
      <c r="BQ162" s="18" t="s">
        <v>13829</v>
      </c>
      <c r="BR162" s="18" t="s">
        <v>13830</v>
      </c>
      <c r="BS162" s="18" t="s">
        <v>13831</v>
      </c>
      <c r="BT162" s="18" t="s">
        <v>13832</v>
      </c>
      <c r="BU162" s="18" t="s">
        <v>13833</v>
      </c>
      <c r="BV162" s="18" t="s">
        <v>13834</v>
      </c>
      <c r="BW162" s="18" t="s">
        <v>13835</v>
      </c>
      <c r="BX162" s="18" t="s">
        <v>13836</v>
      </c>
      <c r="BY162" s="18" t="s">
        <v>13837</v>
      </c>
      <c r="BZ162" s="18" t="s">
        <v>13838</v>
      </c>
      <c r="CA162" s="18"/>
      <c r="CB162" s="18"/>
      <c r="CC162" s="18"/>
      <c r="CD162" s="18"/>
      <c r="CE162" s="18"/>
      <c r="CF162" s="18"/>
      <c r="CG162" s="18"/>
      <c r="CH162" s="18"/>
      <c r="CI162" s="18"/>
      <c r="CJ162" s="18"/>
      <c r="CK162" s="18"/>
      <c r="CL162" s="18"/>
      <c r="CM162" s="18"/>
      <c r="CN162" s="18"/>
      <c r="CO162" s="18"/>
      <c r="CP162" s="18"/>
      <c r="CQ162" s="18"/>
      <c r="CR162" s="18"/>
      <c r="CS162" s="18"/>
      <c r="CT162" s="18"/>
      <c r="CU162" s="18"/>
      <c r="CV162" s="18"/>
      <c r="CW162" s="18"/>
      <c r="CX162" s="18"/>
      <c r="CY162" s="18"/>
      <c r="CZ162" s="18"/>
      <c r="DA162" s="18"/>
      <c r="DB162" s="18"/>
      <c r="DC162" s="18"/>
      <c r="DD162" s="18"/>
      <c r="DE162" s="18"/>
      <c r="DF162" s="18"/>
      <c r="DG162" s="18"/>
      <c r="DH162" s="18"/>
      <c r="DI162" s="18"/>
      <c r="DJ162" s="18"/>
      <c r="DK162" s="18"/>
      <c r="DL162" s="18"/>
      <c r="DM162" s="18"/>
      <c r="DN162" s="18"/>
      <c r="DO162" s="18"/>
      <c r="DP162" s="18"/>
      <c r="DQ162" s="18"/>
      <c r="DR162" s="18"/>
      <c r="DS162" s="18"/>
      <c r="DT162" s="18"/>
      <c r="DU162" s="18"/>
      <c r="DV162" s="18"/>
      <c r="DW162" s="18"/>
      <c r="DX162" s="18"/>
      <c r="DY162" s="18"/>
      <c r="DZ162" s="18"/>
      <c r="EA162" s="18"/>
      <c r="EB162" s="18"/>
      <c r="EC162" s="18"/>
      <c r="ED162" s="18"/>
      <c r="EE162" s="18"/>
      <c r="EF162" s="18"/>
      <c r="EG162" s="18"/>
      <c r="EH162" s="18"/>
      <c r="EI162" s="18"/>
      <c r="EJ162" s="18"/>
      <c r="EK162" s="18"/>
      <c r="EL162" s="18"/>
      <c r="EM162" s="18"/>
      <c r="EN162" s="18"/>
      <c r="EO162" s="18"/>
      <c r="EP162" s="18"/>
      <c r="EQ162" s="18"/>
      <c r="ER162" s="18"/>
      <c r="ES162" s="18"/>
      <c r="ET162" s="18"/>
      <c r="EU162" s="18"/>
      <c r="EV162" s="18"/>
      <c r="EW162" s="18"/>
      <c r="EX162" s="18"/>
      <c r="EY162" s="18"/>
      <c r="EZ162" s="18"/>
      <c r="FA162" s="18"/>
      <c r="FB162" s="18"/>
      <c r="FC162" s="18"/>
      <c r="FD162" s="18"/>
      <c r="FE162" s="18"/>
      <c r="FF162" s="18"/>
      <c r="FG162" s="18"/>
      <c r="FH162" s="18"/>
      <c r="FI162" s="18"/>
      <c r="FJ162" s="18"/>
      <c r="FK162" s="18"/>
      <c r="FL162" s="18"/>
      <c r="FM162" s="18"/>
      <c r="FN162" s="18"/>
      <c r="FO162" s="18"/>
      <c r="FP162" s="18"/>
      <c r="FQ162" s="18"/>
      <c r="FR162" s="18"/>
      <c r="FS162" s="18"/>
      <c r="FT162" s="18"/>
      <c r="FU162" s="18"/>
      <c r="FV162" s="18"/>
      <c r="FW162" s="18"/>
      <c r="FX162" s="18"/>
      <c r="FY162" s="18"/>
      <c r="FZ162" s="18"/>
      <c r="GA162" s="18"/>
      <c r="GB162" s="18"/>
      <c r="GC162" s="18"/>
      <c r="GD162" s="18"/>
      <c r="GE162" s="18"/>
      <c r="GF162" s="18"/>
      <c r="GG162" s="18"/>
      <c r="GH162" s="18"/>
      <c r="GI162" s="18"/>
      <c r="GJ162" s="18"/>
      <c r="GK162" s="18"/>
      <c r="GL162" s="18"/>
      <c r="GM162" s="18"/>
      <c r="GN162" s="18"/>
      <c r="GO162" s="18"/>
      <c r="GP162" s="18"/>
      <c r="GQ162" s="18"/>
      <c r="GR162" s="18"/>
      <c r="GS162" s="18"/>
      <c r="GT162" s="18"/>
      <c r="GU162" s="18"/>
      <c r="GV162" s="18"/>
      <c r="GW162" s="18"/>
      <c r="GX162" s="18"/>
      <c r="GY162" s="18"/>
      <c r="GZ162" s="18"/>
      <c r="HA162" s="18"/>
    </row>
    <row r="163" spans="1:209">
      <c r="A163" s="18" t="s">
        <v>13839</v>
      </c>
      <c r="B163" s="18" t="s">
        <v>13839</v>
      </c>
      <c r="C163" s="18" t="s">
        <v>13839</v>
      </c>
      <c r="D163" s="18" t="s">
        <v>13840</v>
      </c>
      <c r="E163" s="18" t="s">
        <v>13841</v>
      </c>
      <c r="F163" s="18" t="s">
        <v>13842</v>
      </c>
      <c r="G163" s="18" t="s">
        <v>13843</v>
      </c>
      <c r="H163" s="18" t="s">
        <v>13840</v>
      </c>
      <c r="I163" s="18" t="s">
        <v>13844</v>
      </c>
      <c r="J163" s="18" t="s">
        <v>13845</v>
      </c>
      <c r="K163" s="18" t="s">
        <v>13846</v>
      </c>
      <c r="L163" s="18" t="s">
        <v>13841</v>
      </c>
      <c r="M163" s="18" t="s">
        <v>13847</v>
      </c>
      <c r="N163" s="18" t="s">
        <v>13848</v>
      </c>
      <c r="O163" s="18" t="s">
        <v>13849</v>
      </c>
      <c r="P163" s="18" t="s">
        <v>13850</v>
      </c>
      <c r="Q163" s="18" t="s">
        <v>8681</v>
      </c>
      <c r="R163" s="18" t="s">
        <v>13851</v>
      </c>
      <c r="S163" s="18" t="s">
        <v>13852</v>
      </c>
      <c r="T163" s="18" t="s">
        <v>13853</v>
      </c>
      <c r="U163" s="18" t="s">
        <v>5560</v>
      </c>
      <c r="V163" s="18" t="s">
        <v>13854</v>
      </c>
      <c r="W163" s="18" t="s">
        <v>13855</v>
      </c>
      <c r="X163" s="39" t="s">
        <v>13856</v>
      </c>
      <c r="Y163" s="18" t="s">
        <v>8688</v>
      </c>
      <c r="Z163" s="18" t="s">
        <v>13857</v>
      </c>
      <c r="AA163" s="18" t="s">
        <v>13858</v>
      </c>
      <c r="AB163" s="18" t="s">
        <v>13859</v>
      </c>
      <c r="AC163" s="18" t="s">
        <v>13860</v>
      </c>
      <c r="AD163" s="18" t="s">
        <v>13861</v>
      </c>
      <c r="AE163" s="18" t="s">
        <v>13862</v>
      </c>
      <c r="AF163" s="18" t="s">
        <v>13863</v>
      </c>
      <c r="AG163" s="18" t="s">
        <v>13864</v>
      </c>
      <c r="AH163" s="18" t="s">
        <v>13865</v>
      </c>
      <c r="AI163" s="18" t="s">
        <v>13866</v>
      </c>
      <c r="AJ163" s="18" t="s">
        <v>13867</v>
      </c>
      <c r="AK163" s="18" t="s">
        <v>13867</v>
      </c>
      <c r="AL163" s="18" t="s">
        <v>9490</v>
      </c>
      <c r="AM163" s="18" t="s">
        <v>9491</v>
      </c>
      <c r="AN163" s="18" t="s">
        <v>10197</v>
      </c>
      <c r="AO163" s="18" t="s">
        <v>13868</v>
      </c>
      <c r="AP163" s="18" t="s">
        <v>13869</v>
      </c>
      <c r="AQ163" s="18" t="s">
        <v>13870</v>
      </c>
      <c r="AR163" s="18" t="s">
        <v>13871</v>
      </c>
      <c r="AS163" s="18" t="s">
        <v>13872</v>
      </c>
      <c r="AT163" s="18" t="s">
        <v>5444</v>
      </c>
      <c r="AU163" s="18" t="s">
        <v>13873</v>
      </c>
      <c r="AV163" s="18" t="s">
        <v>13874</v>
      </c>
      <c r="AW163" s="18" t="s">
        <v>13875</v>
      </c>
      <c r="AX163" s="18" t="s">
        <v>13876</v>
      </c>
      <c r="AY163" s="18" t="s">
        <v>13877</v>
      </c>
      <c r="AZ163" s="18" t="s">
        <v>13878</v>
      </c>
      <c r="BA163" s="18" t="s">
        <v>13879</v>
      </c>
      <c r="BB163" s="18" t="s">
        <v>13880</v>
      </c>
      <c r="BC163" s="18" t="s">
        <v>13881</v>
      </c>
      <c r="BD163" s="18" t="s">
        <v>13882</v>
      </c>
      <c r="BE163" s="18" t="s">
        <v>13883</v>
      </c>
      <c r="BF163" s="18" t="s">
        <v>13884</v>
      </c>
      <c r="BG163" s="18" t="s">
        <v>13885</v>
      </c>
      <c r="BH163" s="18" t="s">
        <v>13886</v>
      </c>
      <c r="BI163" s="18" t="s">
        <v>13872</v>
      </c>
      <c r="BJ163" s="18" t="s">
        <v>13867</v>
      </c>
      <c r="BK163" s="18" t="s">
        <v>13872</v>
      </c>
      <c r="BL163" s="18" t="s">
        <v>13887</v>
      </c>
      <c r="BM163" s="18" t="s">
        <v>13888</v>
      </c>
      <c r="BN163" s="18" t="s">
        <v>13889</v>
      </c>
      <c r="BO163" s="18" t="s">
        <v>13890</v>
      </c>
      <c r="BP163" s="18" t="s">
        <v>13839</v>
      </c>
      <c r="BQ163" s="18" t="s">
        <v>13891</v>
      </c>
      <c r="BR163" s="18" t="s">
        <v>13892</v>
      </c>
      <c r="BS163" s="18" t="s">
        <v>7087</v>
      </c>
      <c r="BT163" s="18" t="s">
        <v>7088</v>
      </c>
      <c r="BU163" s="18" t="s">
        <v>13893</v>
      </c>
      <c r="BV163" s="18" t="s">
        <v>13894</v>
      </c>
      <c r="BW163" s="18" t="s">
        <v>13895</v>
      </c>
      <c r="BX163" s="18" t="s">
        <v>13896</v>
      </c>
      <c r="BY163" s="18" t="s">
        <v>13897</v>
      </c>
      <c r="BZ163" s="18" t="s">
        <v>13898</v>
      </c>
      <c r="CA163" s="18"/>
      <c r="CB163" s="18"/>
      <c r="CC163" s="18"/>
      <c r="CD163" s="18"/>
      <c r="CE163" s="18"/>
      <c r="CF163" s="18"/>
      <c r="CG163" s="18"/>
      <c r="CH163" s="18"/>
      <c r="CI163" s="18"/>
      <c r="CJ163" s="18"/>
      <c r="CK163" s="18"/>
      <c r="CL163" s="18"/>
      <c r="CM163" s="18"/>
      <c r="CN163" s="18"/>
      <c r="CO163" s="18"/>
      <c r="CP163" s="18"/>
      <c r="CQ163" s="18"/>
      <c r="CR163" s="18"/>
      <c r="CS163" s="18"/>
      <c r="CT163" s="18"/>
      <c r="CU163" s="18"/>
      <c r="CV163" s="18"/>
      <c r="CW163" s="18"/>
      <c r="CX163" s="18"/>
      <c r="CY163" s="18"/>
      <c r="CZ163" s="18"/>
      <c r="DA163" s="18"/>
      <c r="DB163" s="18"/>
      <c r="DC163" s="18"/>
      <c r="DD163" s="18"/>
      <c r="DE163" s="18"/>
      <c r="DF163" s="18"/>
      <c r="DG163" s="18"/>
      <c r="DH163" s="18"/>
      <c r="DI163" s="18"/>
      <c r="DJ163" s="18"/>
      <c r="DK163" s="18"/>
      <c r="DL163" s="18"/>
      <c r="DM163" s="18"/>
      <c r="DN163" s="18"/>
      <c r="DO163" s="18"/>
      <c r="DP163" s="18"/>
      <c r="DQ163" s="18"/>
      <c r="DR163" s="18"/>
      <c r="DS163" s="18"/>
      <c r="DT163" s="18"/>
      <c r="DU163" s="18"/>
      <c r="DV163" s="18"/>
      <c r="DW163" s="18"/>
      <c r="DX163" s="18"/>
      <c r="DY163" s="18"/>
      <c r="DZ163" s="18"/>
      <c r="EA163" s="18"/>
      <c r="EB163" s="18"/>
      <c r="EC163" s="18"/>
      <c r="ED163" s="18"/>
      <c r="EE163" s="18"/>
      <c r="EF163" s="18"/>
      <c r="EG163" s="18"/>
      <c r="EH163" s="18"/>
      <c r="EI163" s="18"/>
      <c r="EJ163" s="18"/>
      <c r="EK163" s="18"/>
      <c r="EL163" s="18"/>
      <c r="EM163" s="18"/>
      <c r="EN163" s="18"/>
      <c r="EO163" s="18"/>
      <c r="EP163" s="18"/>
      <c r="EQ163" s="18"/>
      <c r="ER163" s="18"/>
      <c r="ES163" s="18"/>
      <c r="ET163" s="18"/>
      <c r="EU163" s="18"/>
      <c r="EV163" s="18"/>
      <c r="EW163" s="18"/>
      <c r="EX163" s="18"/>
      <c r="EY163" s="18"/>
      <c r="EZ163" s="18"/>
      <c r="FA163" s="18"/>
      <c r="FB163" s="18"/>
      <c r="FC163" s="18"/>
      <c r="FD163" s="18"/>
      <c r="FE163" s="18"/>
      <c r="FF163" s="18"/>
      <c r="FG163" s="18"/>
      <c r="FH163" s="18"/>
      <c r="FI163" s="18"/>
      <c r="FJ163" s="18"/>
      <c r="FK163" s="18"/>
      <c r="FL163" s="18"/>
      <c r="FM163" s="18"/>
      <c r="FN163" s="18"/>
      <c r="FO163" s="18"/>
      <c r="FP163" s="18"/>
      <c r="FQ163" s="18"/>
      <c r="FR163" s="18"/>
      <c r="FS163" s="18"/>
      <c r="FT163" s="18"/>
      <c r="FU163" s="18"/>
      <c r="FV163" s="18"/>
      <c r="FW163" s="18"/>
      <c r="FX163" s="18"/>
      <c r="FY163" s="18"/>
      <c r="FZ163" s="18"/>
      <c r="GA163" s="18"/>
      <c r="GB163" s="18"/>
      <c r="GC163" s="18"/>
      <c r="GD163" s="18"/>
      <c r="GE163" s="18"/>
      <c r="GF163" s="18"/>
      <c r="GG163" s="18"/>
      <c r="GH163" s="18"/>
      <c r="GI163" s="18"/>
      <c r="GJ163" s="18"/>
      <c r="GK163" s="18"/>
      <c r="GL163" s="18"/>
      <c r="GM163" s="18"/>
      <c r="GN163" s="18"/>
      <c r="GO163" s="18"/>
      <c r="GP163" s="18"/>
      <c r="GQ163" s="18"/>
      <c r="GR163" s="18"/>
      <c r="GS163" s="18"/>
      <c r="GT163" s="18"/>
      <c r="GU163" s="18"/>
      <c r="GV163" s="18"/>
      <c r="GW163" s="18"/>
      <c r="GX163" s="18"/>
      <c r="GY163" s="18"/>
      <c r="GZ163" s="18"/>
      <c r="HA163" s="18"/>
    </row>
    <row r="164" spans="1:209">
      <c r="A164" s="18" t="s">
        <v>13899</v>
      </c>
      <c r="B164" s="18" t="s">
        <v>13899</v>
      </c>
      <c r="C164" s="18" t="s">
        <v>13899</v>
      </c>
      <c r="D164" s="18" t="s">
        <v>13900</v>
      </c>
      <c r="E164" s="18" t="s">
        <v>13901</v>
      </c>
      <c r="F164" s="18" t="s">
        <v>13902</v>
      </c>
      <c r="G164" s="18" t="s">
        <v>13903</v>
      </c>
      <c r="H164" s="18" t="s">
        <v>13900</v>
      </c>
      <c r="I164" s="18" t="s">
        <v>13904</v>
      </c>
      <c r="J164" s="18" t="s">
        <v>13905</v>
      </c>
      <c r="K164" s="18" t="s">
        <v>13906</v>
      </c>
      <c r="L164" s="18" t="s">
        <v>13907</v>
      </c>
      <c r="M164" s="18" t="s">
        <v>13908</v>
      </c>
      <c r="N164" s="18" t="s">
        <v>13909</v>
      </c>
      <c r="O164" s="18" t="s">
        <v>13910</v>
      </c>
      <c r="P164" s="18" t="s">
        <v>13911</v>
      </c>
      <c r="Q164" s="18" t="s">
        <v>13912</v>
      </c>
      <c r="R164" s="18" t="s">
        <v>13913</v>
      </c>
      <c r="S164" s="18" t="s">
        <v>13914</v>
      </c>
      <c r="T164" s="18" t="s">
        <v>13915</v>
      </c>
      <c r="U164" s="18" t="s">
        <v>13916</v>
      </c>
      <c r="V164" s="18" t="s">
        <v>13917</v>
      </c>
      <c r="W164" s="18" t="s">
        <v>13918</v>
      </c>
      <c r="X164" s="39" t="s">
        <v>13919</v>
      </c>
      <c r="Y164" s="18" t="s">
        <v>13920</v>
      </c>
      <c r="Z164" s="18" t="s">
        <v>13921</v>
      </c>
      <c r="AA164" s="18" t="s">
        <v>13922</v>
      </c>
      <c r="AB164" s="18" t="s">
        <v>13923</v>
      </c>
      <c r="AC164" s="18" t="s">
        <v>13924</v>
      </c>
      <c r="AD164" s="18" t="s">
        <v>13925</v>
      </c>
      <c r="AE164" s="18" t="s">
        <v>13926</v>
      </c>
      <c r="AF164" s="18" t="s">
        <v>13927</v>
      </c>
      <c r="AG164" s="18" t="s">
        <v>13928</v>
      </c>
      <c r="AH164" s="18" t="s">
        <v>13929</v>
      </c>
      <c r="AI164" s="18" t="s">
        <v>13930</v>
      </c>
      <c r="AJ164" s="18" t="s">
        <v>13931</v>
      </c>
      <c r="AK164" s="18" t="s">
        <v>13931</v>
      </c>
      <c r="AL164" s="18" t="s">
        <v>13932</v>
      </c>
      <c r="AM164" s="18" t="s">
        <v>13933</v>
      </c>
      <c r="AN164" s="18" t="s">
        <v>13934</v>
      </c>
      <c r="AO164" s="18" t="s">
        <v>13935</v>
      </c>
      <c r="AP164" s="18" t="s">
        <v>13936</v>
      </c>
      <c r="AQ164" s="18" t="s">
        <v>13937</v>
      </c>
      <c r="AR164" s="18" t="s">
        <v>13938</v>
      </c>
      <c r="AS164" s="18" t="s">
        <v>13939</v>
      </c>
      <c r="AT164" s="18" t="s">
        <v>4898</v>
      </c>
      <c r="AU164" s="18" t="s">
        <v>13940</v>
      </c>
      <c r="AV164" s="18" t="s">
        <v>13941</v>
      </c>
      <c r="AW164" s="18" t="s">
        <v>13942</v>
      </c>
      <c r="AX164" s="18" t="s">
        <v>13943</v>
      </c>
      <c r="AY164" s="18" t="s">
        <v>13944</v>
      </c>
      <c r="AZ164" s="18" t="s">
        <v>13945</v>
      </c>
      <c r="BA164" s="18" t="s">
        <v>13946</v>
      </c>
      <c r="BB164" s="18" t="s">
        <v>13947</v>
      </c>
      <c r="BC164" s="18" t="s">
        <v>13948</v>
      </c>
      <c r="BD164" s="18" t="s">
        <v>13949</v>
      </c>
      <c r="BE164" s="18" t="s">
        <v>13950</v>
      </c>
      <c r="BF164" s="18" t="s">
        <v>13951</v>
      </c>
      <c r="BG164" s="18" t="s">
        <v>13952</v>
      </c>
      <c r="BH164" s="18" t="s">
        <v>13953</v>
      </c>
      <c r="BI164" s="18" t="s">
        <v>13939</v>
      </c>
      <c r="BJ164" s="18" t="s">
        <v>13931</v>
      </c>
      <c r="BK164" s="18" t="s">
        <v>13939</v>
      </c>
      <c r="BL164" s="18" t="s">
        <v>13954</v>
      </c>
      <c r="BM164" s="18" t="s">
        <v>13955</v>
      </c>
      <c r="BN164" s="18" t="s">
        <v>13956</v>
      </c>
      <c r="BO164" s="18" t="s">
        <v>13957</v>
      </c>
      <c r="BP164" s="18" t="s">
        <v>13899</v>
      </c>
      <c r="BQ164" s="18" t="s">
        <v>13958</v>
      </c>
      <c r="BR164" s="18" t="s">
        <v>13959</v>
      </c>
      <c r="BS164" s="18" t="s">
        <v>13960</v>
      </c>
      <c r="BT164" s="18" t="s">
        <v>13961</v>
      </c>
      <c r="BU164" s="18" t="s">
        <v>13962</v>
      </c>
      <c r="BV164" s="18" t="s">
        <v>13963</v>
      </c>
      <c r="BW164" s="18" t="s">
        <v>13964</v>
      </c>
      <c r="BX164" s="18" t="s">
        <v>13965</v>
      </c>
      <c r="BY164" s="18" t="s">
        <v>13966</v>
      </c>
      <c r="BZ164" s="18" t="s">
        <v>13967</v>
      </c>
      <c r="CA164" s="18"/>
      <c r="CB164" s="18"/>
      <c r="CC164" s="18"/>
      <c r="CD164" s="18"/>
      <c r="CE164" s="18"/>
      <c r="CF164" s="18"/>
      <c r="CG164" s="18"/>
      <c r="CH164" s="18"/>
      <c r="CI164" s="18"/>
      <c r="CJ164" s="18"/>
      <c r="CK164" s="18"/>
      <c r="CL164" s="18"/>
      <c r="CM164" s="18"/>
      <c r="CN164" s="18"/>
      <c r="CO164" s="18"/>
      <c r="CP164" s="18"/>
      <c r="CQ164" s="18"/>
      <c r="CR164" s="18"/>
      <c r="CS164" s="18"/>
      <c r="CT164" s="18"/>
      <c r="CU164" s="18"/>
      <c r="CV164" s="18"/>
      <c r="CW164" s="18"/>
      <c r="CX164" s="18"/>
      <c r="CY164" s="18"/>
      <c r="CZ164" s="18"/>
      <c r="DA164" s="18"/>
      <c r="DB164" s="18"/>
      <c r="DC164" s="18"/>
      <c r="DD164" s="18"/>
      <c r="DE164" s="18"/>
      <c r="DF164" s="18"/>
      <c r="DG164" s="18"/>
      <c r="DH164" s="18"/>
      <c r="DI164" s="18"/>
      <c r="DJ164" s="18"/>
      <c r="DK164" s="18"/>
      <c r="DL164" s="18"/>
      <c r="DM164" s="18"/>
      <c r="DN164" s="18"/>
      <c r="DO164" s="18"/>
      <c r="DP164" s="18"/>
      <c r="DQ164" s="18"/>
      <c r="DR164" s="18"/>
      <c r="DS164" s="18"/>
      <c r="DT164" s="18"/>
      <c r="DU164" s="18"/>
      <c r="DV164" s="18"/>
      <c r="DW164" s="18"/>
      <c r="DX164" s="18"/>
      <c r="DY164" s="18"/>
      <c r="DZ164" s="18"/>
      <c r="EA164" s="18"/>
      <c r="EB164" s="18"/>
      <c r="EC164" s="18"/>
      <c r="ED164" s="18"/>
      <c r="EE164" s="18"/>
      <c r="EF164" s="18"/>
      <c r="EG164" s="18"/>
      <c r="EH164" s="18"/>
      <c r="EI164" s="18"/>
      <c r="EJ164" s="18"/>
      <c r="EK164" s="18"/>
      <c r="EL164" s="18"/>
      <c r="EM164" s="18"/>
      <c r="EN164" s="18"/>
      <c r="EO164" s="18"/>
      <c r="EP164" s="18"/>
      <c r="EQ164" s="18"/>
      <c r="ER164" s="18"/>
      <c r="ES164" s="18"/>
      <c r="ET164" s="18"/>
      <c r="EU164" s="18"/>
      <c r="EV164" s="18"/>
      <c r="EW164" s="18"/>
      <c r="EX164" s="18"/>
      <c r="EY164" s="18"/>
      <c r="EZ164" s="18"/>
      <c r="FA164" s="18"/>
      <c r="FB164" s="18"/>
      <c r="FC164" s="18"/>
      <c r="FD164" s="18"/>
      <c r="FE164" s="18"/>
      <c r="FF164" s="18"/>
      <c r="FG164" s="18"/>
      <c r="FH164" s="18"/>
      <c r="FI164" s="18"/>
      <c r="FJ164" s="18"/>
      <c r="FK164" s="18"/>
      <c r="FL164" s="18"/>
      <c r="FM164" s="18"/>
      <c r="FN164" s="18"/>
      <c r="FO164" s="18"/>
      <c r="FP164" s="18"/>
      <c r="FQ164" s="18"/>
      <c r="FR164" s="18"/>
      <c r="FS164" s="18"/>
      <c r="FT164" s="18"/>
      <c r="FU164" s="18"/>
      <c r="FV164" s="18"/>
      <c r="FW164" s="18"/>
      <c r="FX164" s="18"/>
      <c r="FY164" s="18"/>
      <c r="FZ164" s="18"/>
      <c r="GA164" s="18"/>
      <c r="GB164" s="18"/>
      <c r="GC164" s="18"/>
      <c r="GD164" s="18"/>
      <c r="GE164" s="18"/>
      <c r="GF164" s="18"/>
      <c r="GG164" s="18"/>
      <c r="GH164" s="18"/>
      <c r="GI164" s="18"/>
      <c r="GJ164" s="18"/>
      <c r="GK164" s="18"/>
      <c r="GL164" s="18"/>
      <c r="GM164" s="18"/>
      <c r="GN164" s="18"/>
      <c r="GO164" s="18"/>
      <c r="GP164" s="18"/>
      <c r="GQ164" s="18"/>
      <c r="GR164" s="18"/>
      <c r="GS164" s="18"/>
      <c r="GT164" s="18"/>
      <c r="GU164" s="18"/>
      <c r="GV164" s="18"/>
      <c r="GW164" s="18"/>
      <c r="GX164" s="18"/>
      <c r="GY164" s="18"/>
      <c r="GZ164" s="18"/>
      <c r="HA164" s="18"/>
    </row>
    <row r="165" spans="1:209">
      <c r="A165" s="18" t="s">
        <v>13968</v>
      </c>
      <c r="B165" s="18" t="s">
        <v>13968</v>
      </c>
      <c r="C165" s="18" t="s">
        <v>13968</v>
      </c>
      <c r="D165" s="18" t="s">
        <v>13969</v>
      </c>
      <c r="E165" s="18" t="s">
        <v>13970</v>
      </c>
      <c r="F165" s="18" t="s">
        <v>13971</v>
      </c>
      <c r="G165" s="18" t="s">
        <v>13972</v>
      </c>
      <c r="H165" s="18" t="s">
        <v>13969</v>
      </c>
      <c r="I165" s="18" t="s">
        <v>13973</v>
      </c>
      <c r="J165" s="18" t="s">
        <v>13974</v>
      </c>
      <c r="K165" s="18" t="s">
        <v>13975</v>
      </c>
      <c r="L165" s="18" t="s">
        <v>13970</v>
      </c>
      <c r="M165" s="18" t="s">
        <v>13976</v>
      </c>
      <c r="N165" s="18" t="s">
        <v>11189</v>
      </c>
      <c r="O165" s="18" t="s">
        <v>13977</v>
      </c>
      <c r="P165" s="18" t="s">
        <v>13978</v>
      </c>
      <c r="Q165" s="18" t="s">
        <v>13979</v>
      </c>
      <c r="R165" s="18" t="s">
        <v>13980</v>
      </c>
      <c r="S165" s="18" t="s">
        <v>13981</v>
      </c>
      <c r="T165" s="18" t="s">
        <v>13982</v>
      </c>
      <c r="U165" s="18" t="s">
        <v>13983</v>
      </c>
      <c r="V165" s="18" t="s">
        <v>13984</v>
      </c>
      <c r="W165" s="18" t="s">
        <v>13985</v>
      </c>
      <c r="X165" s="39" t="s">
        <v>13986</v>
      </c>
      <c r="Y165" s="18" t="s">
        <v>13987</v>
      </c>
      <c r="Z165" s="18" t="s">
        <v>13988</v>
      </c>
      <c r="AA165" s="18" t="s">
        <v>13989</v>
      </c>
      <c r="AB165" s="18" t="s">
        <v>13990</v>
      </c>
      <c r="AC165" s="18" t="s">
        <v>13991</v>
      </c>
      <c r="AD165" s="18" t="s">
        <v>13992</v>
      </c>
      <c r="AE165" s="18" t="s">
        <v>13993</v>
      </c>
      <c r="AF165" s="18" t="s">
        <v>13994</v>
      </c>
      <c r="AG165" s="18" t="s">
        <v>13995</v>
      </c>
      <c r="AH165" s="18" t="s">
        <v>13996</v>
      </c>
      <c r="AI165" s="18" t="s">
        <v>13997</v>
      </c>
      <c r="AJ165" s="18" t="s">
        <v>13975</v>
      </c>
      <c r="AK165" s="18" t="s">
        <v>13975</v>
      </c>
      <c r="AL165" s="18" t="s">
        <v>13998</v>
      </c>
      <c r="AM165" s="18" t="s">
        <v>13999</v>
      </c>
      <c r="AN165" s="18" t="s">
        <v>14000</v>
      </c>
      <c r="AO165" s="18" t="s">
        <v>14001</v>
      </c>
      <c r="AP165" s="18" t="s">
        <v>14002</v>
      </c>
      <c r="AQ165" s="18" t="s">
        <v>14003</v>
      </c>
      <c r="AR165" s="18" t="s">
        <v>14004</v>
      </c>
      <c r="AS165" s="18" t="s">
        <v>14005</v>
      </c>
      <c r="AT165" s="18" t="s">
        <v>4898</v>
      </c>
      <c r="AU165" s="18" t="s">
        <v>14006</v>
      </c>
      <c r="AV165" s="18" t="s">
        <v>14007</v>
      </c>
      <c r="AW165" s="18" t="s">
        <v>14008</v>
      </c>
      <c r="AX165" s="18" t="s">
        <v>14009</v>
      </c>
      <c r="AY165" s="18" t="s">
        <v>14010</v>
      </c>
      <c r="AZ165" s="18" t="s">
        <v>14011</v>
      </c>
      <c r="BA165" s="18" t="s">
        <v>14012</v>
      </c>
      <c r="BB165" s="18" t="s">
        <v>14013</v>
      </c>
      <c r="BC165" s="18" t="s">
        <v>14014</v>
      </c>
      <c r="BD165" s="18" t="s">
        <v>14015</v>
      </c>
      <c r="BE165" s="18" t="s">
        <v>14016</v>
      </c>
      <c r="BF165" s="18" t="s">
        <v>14017</v>
      </c>
      <c r="BG165" s="18" t="s">
        <v>14018</v>
      </c>
      <c r="BH165" s="18" t="s">
        <v>14019</v>
      </c>
      <c r="BI165" s="18" t="s">
        <v>14005</v>
      </c>
      <c r="BJ165" s="18" t="s">
        <v>13975</v>
      </c>
      <c r="BK165" s="18" t="s">
        <v>14005</v>
      </c>
      <c r="BL165" s="18" t="s">
        <v>11233</v>
      </c>
      <c r="BM165" s="18" t="s">
        <v>14020</v>
      </c>
      <c r="BN165" s="18" t="s">
        <v>14021</v>
      </c>
      <c r="BO165" s="18" t="s">
        <v>14022</v>
      </c>
      <c r="BP165" s="18" t="s">
        <v>13968</v>
      </c>
      <c r="BQ165" s="18" t="s">
        <v>14023</v>
      </c>
      <c r="BR165" s="18" t="s">
        <v>14015</v>
      </c>
      <c r="BS165" s="18" t="s">
        <v>14024</v>
      </c>
      <c r="BT165" s="18" t="s">
        <v>14025</v>
      </c>
      <c r="BU165" s="18" t="s">
        <v>14026</v>
      </c>
      <c r="BV165" s="18" t="s">
        <v>14027</v>
      </c>
      <c r="BW165" s="18" t="s">
        <v>14028</v>
      </c>
      <c r="BX165" s="18" t="s">
        <v>14029</v>
      </c>
      <c r="BY165" s="18" t="s">
        <v>14030</v>
      </c>
      <c r="BZ165" s="18" t="s">
        <v>14031</v>
      </c>
      <c r="CA165" s="18"/>
      <c r="CB165" s="18"/>
      <c r="CC165" s="18"/>
      <c r="CD165" s="18"/>
      <c r="CE165" s="18"/>
      <c r="CF165" s="18"/>
      <c r="CG165" s="18"/>
      <c r="CH165" s="18"/>
      <c r="CI165" s="18"/>
      <c r="CJ165" s="18"/>
      <c r="CK165" s="18"/>
      <c r="CL165" s="18"/>
      <c r="CM165" s="18"/>
      <c r="CN165" s="18"/>
      <c r="CO165" s="18"/>
      <c r="CP165" s="18"/>
      <c r="CQ165" s="18"/>
      <c r="CR165" s="18"/>
      <c r="CS165" s="18"/>
      <c r="CT165" s="18"/>
      <c r="CU165" s="18"/>
      <c r="CV165" s="18"/>
      <c r="CW165" s="18"/>
      <c r="CX165" s="18"/>
      <c r="CY165" s="18"/>
      <c r="CZ165" s="18"/>
      <c r="DA165" s="18"/>
      <c r="DB165" s="18"/>
      <c r="DC165" s="18"/>
      <c r="DD165" s="18"/>
      <c r="DE165" s="18"/>
      <c r="DF165" s="18"/>
      <c r="DG165" s="18"/>
      <c r="DH165" s="18"/>
      <c r="DI165" s="18"/>
      <c r="DJ165" s="18"/>
      <c r="DK165" s="18"/>
      <c r="DL165" s="18"/>
      <c r="DM165" s="18"/>
      <c r="DN165" s="18"/>
      <c r="DO165" s="18"/>
      <c r="DP165" s="18"/>
      <c r="DQ165" s="18"/>
      <c r="DR165" s="18"/>
      <c r="DS165" s="18"/>
      <c r="DT165" s="18"/>
      <c r="DU165" s="18"/>
      <c r="DV165" s="18"/>
      <c r="DW165" s="18"/>
      <c r="DX165" s="18"/>
      <c r="DY165" s="18"/>
      <c r="DZ165" s="18"/>
      <c r="EA165" s="18"/>
      <c r="EB165" s="18"/>
      <c r="EC165" s="18"/>
      <c r="ED165" s="18"/>
      <c r="EE165" s="18"/>
      <c r="EF165" s="18"/>
      <c r="EG165" s="18"/>
      <c r="EH165" s="18"/>
      <c r="EI165" s="18"/>
      <c r="EJ165" s="18"/>
      <c r="EK165" s="18"/>
      <c r="EL165" s="18"/>
      <c r="EM165" s="18"/>
      <c r="EN165" s="18"/>
      <c r="EO165" s="18"/>
      <c r="EP165" s="18"/>
      <c r="EQ165" s="18"/>
      <c r="ER165" s="18"/>
      <c r="ES165" s="18"/>
      <c r="ET165" s="18"/>
      <c r="EU165" s="18"/>
      <c r="EV165" s="18"/>
      <c r="EW165" s="18"/>
      <c r="EX165" s="18"/>
      <c r="EY165" s="18"/>
      <c r="EZ165" s="18"/>
      <c r="FA165" s="18"/>
      <c r="FB165" s="18"/>
      <c r="FC165" s="18"/>
      <c r="FD165" s="18"/>
      <c r="FE165" s="18"/>
      <c r="FF165" s="18"/>
      <c r="FG165" s="18"/>
      <c r="FH165" s="18"/>
      <c r="FI165" s="18"/>
      <c r="FJ165" s="18"/>
      <c r="FK165" s="18"/>
      <c r="FL165" s="18"/>
      <c r="FM165" s="18"/>
      <c r="FN165" s="18"/>
      <c r="FO165" s="18"/>
      <c r="FP165" s="18"/>
      <c r="FQ165" s="18"/>
      <c r="FR165" s="18"/>
      <c r="FS165" s="18"/>
      <c r="FT165" s="18"/>
      <c r="FU165" s="18"/>
      <c r="FV165" s="18"/>
      <c r="FW165" s="18"/>
      <c r="FX165" s="18"/>
      <c r="FY165" s="18"/>
      <c r="FZ165" s="18"/>
      <c r="GA165" s="18"/>
      <c r="GB165" s="18"/>
      <c r="GC165" s="18"/>
      <c r="GD165" s="18"/>
      <c r="GE165" s="18"/>
      <c r="GF165" s="18"/>
      <c r="GG165" s="18"/>
      <c r="GH165" s="18"/>
      <c r="GI165" s="18"/>
      <c r="GJ165" s="18"/>
      <c r="GK165" s="18"/>
      <c r="GL165" s="18"/>
      <c r="GM165" s="18"/>
      <c r="GN165" s="18"/>
      <c r="GO165" s="18"/>
      <c r="GP165" s="18"/>
      <c r="GQ165" s="18"/>
      <c r="GR165" s="18"/>
      <c r="GS165" s="18"/>
      <c r="GT165" s="18"/>
      <c r="GU165" s="18"/>
      <c r="GV165" s="18"/>
      <c r="GW165" s="18"/>
      <c r="GX165" s="18"/>
      <c r="GY165" s="18"/>
      <c r="GZ165" s="18"/>
      <c r="HA165" s="18"/>
    </row>
    <row r="166" spans="1:209">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39"/>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c r="CC166" s="18"/>
      <c r="CD166" s="18"/>
      <c r="CE166" s="18"/>
      <c r="CF166" s="18"/>
      <c r="CG166" s="18"/>
      <c r="CH166" s="18"/>
      <c r="CI166" s="18"/>
      <c r="CJ166" s="18"/>
      <c r="CK166" s="18"/>
      <c r="CL166" s="18"/>
      <c r="CM166" s="18"/>
      <c r="CN166" s="18"/>
      <c r="CO166" s="18"/>
      <c r="CP166" s="18"/>
      <c r="CQ166" s="18"/>
      <c r="CR166" s="18"/>
      <c r="CS166" s="18"/>
      <c r="CT166" s="18"/>
      <c r="CU166" s="18"/>
      <c r="CV166" s="18"/>
      <c r="CW166" s="18"/>
      <c r="CX166" s="18"/>
      <c r="CY166" s="18"/>
      <c r="CZ166" s="18"/>
      <c r="DA166" s="18"/>
      <c r="DB166" s="18"/>
      <c r="DC166" s="18"/>
      <c r="DD166" s="18"/>
      <c r="DE166" s="18"/>
      <c r="DF166" s="18"/>
      <c r="DG166" s="18"/>
      <c r="DH166" s="18"/>
      <c r="DI166" s="18"/>
      <c r="DJ166" s="18"/>
      <c r="DK166" s="18"/>
      <c r="DL166" s="18"/>
      <c r="DM166" s="18"/>
      <c r="DN166" s="18"/>
      <c r="DO166" s="18"/>
      <c r="DP166" s="18"/>
      <c r="DQ166" s="18"/>
      <c r="DR166" s="18"/>
      <c r="DS166" s="18"/>
      <c r="DT166" s="18"/>
      <c r="DU166" s="18"/>
      <c r="DV166" s="18"/>
      <c r="DW166" s="18"/>
      <c r="DX166" s="18"/>
      <c r="DY166" s="18"/>
      <c r="DZ166" s="18"/>
      <c r="EA166" s="18"/>
      <c r="EB166" s="18"/>
      <c r="EC166" s="18"/>
      <c r="ED166" s="18"/>
      <c r="EE166" s="18"/>
      <c r="EF166" s="18"/>
      <c r="EG166" s="18"/>
      <c r="EH166" s="18"/>
      <c r="EI166" s="18"/>
      <c r="EJ166" s="18"/>
      <c r="EK166" s="18"/>
      <c r="EL166" s="18"/>
      <c r="EM166" s="18"/>
      <c r="EN166" s="18"/>
      <c r="EO166" s="18"/>
      <c r="EP166" s="18"/>
      <c r="EQ166" s="18"/>
      <c r="ER166" s="18"/>
      <c r="ES166" s="18"/>
      <c r="ET166" s="18"/>
      <c r="EU166" s="18"/>
      <c r="EV166" s="18"/>
      <c r="EW166" s="18"/>
      <c r="EX166" s="18"/>
      <c r="EY166" s="18"/>
      <c r="EZ166" s="18"/>
      <c r="FA166" s="18"/>
      <c r="FB166" s="18"/>
      <c r="FC166" s="18"/>
      <c r="FD166" s="18"/>
      <c r="FE166" s="18"/>
      <c r="FF166" s="18"/>
      <c r="FG166" s="18"/>
      <c r="FH166" s="18"/>
      <c r="FI166" s="18"/>
      <c r="FJ166" s="18"/>
      <c r="FK166" s="18"/>
      <c r="FL166" s="18"/>
      <c r="FM166" s="18"/>
      <c r="FN166" s="18"/>
      <c r="FO166" s="18"/>
      <c r="FP166" s="18"/>
      <c r="FQ166" s="18"/>
      <c r="FR166" s="18"/>
      <c r="FS166" s="18"/>
      <c r="FT166" s="18"/>
      <c r="FU166" s="18"/>
      <c r="FV166" s="18"/>
      <c r="FW166" s="18"/>
      <c r="FX166" s="18"/>
      <c r="FY166" s="18"/>
      <c r="FZ166" s="18"/>
      <c r="GA166" s="18"/>
      <c r="GB166" s="18"/>
      <c r="GC166" s="18"/>
      <c r="GD166" s="18"/>
      <c r="GE166" s="18"/>
      <c r="GF166" s="18"/>
      <c r="GG166" s="18"/>
      <c r="GH166" s="18"/>
      <c r="GI166" s="18"/>
      <c r="GJ166" s="18"/>
      <c r="GK166" s="18"/>
      <c r="GL166" s="18"/>
      <c r="GM166" s="18"/>
      <c r="GN166" s="18"/>
      <c r="GO166" s="18"/>
      <c r="GP166" s="18"/>
      <c r="GQ166" s="18"/>
      <c r="GR166" s="18"/>
      <c r="GS166" s="18"/>
      <c r="GT166" s="18"/>
      <c r="GU166" s="18"/>
      <c r="GV166" s="18"/>
      <c r="GW166" s="18"/>
      <c r="GX166" s="18"/>
      <c r="GY166" s="18"/>
      <c r="GZ166" s="18"/>
      <c r="HA166" s="18"/>
    </row>
    <row r="167" spans="1:209">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39"/>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c r="CC167" s="18"/>
      <c r="CD167" s="18"/>
      <c r="CE167" s="18"/>
      <c r="CF167" s="18"/>
      <c r="CG167" s="18"/>
      <c r="CH167" s="18"/>
      <c r="CI167" s="18"/>
      <c r="CJ167" s="18"/>
      <c r="CK167" s="18"/>
      <c r="CL167" s="18"/>
      <c r="CM167" s="18"/>
      <c r="CN167" s="18"/>
      <c r="CO167" s="18"/>
      <c r="CP167" s="18"/>
      <c r="CQ167" s="18"/>
      <c r="CR167" s="18"/>
      <c r="CS167" s="18"/>
      <c r="CT167" s="18"/>
      <c r="CU167" s="18"/>
      <c r="CV167" s="18"/>
      <c r="CW167" s="18"/>
      <c r="CX167" s="18"/>
      <c r="CY167" s="18"/>
      <c r="CZ167" s="18"/>
      <c r="DA167" s="18"/>
      <c r="DB167" s="18"/>
      <c r="DC167" s="18"/>
      <c r="DD167" s="18"/>
      <c r="DE167" s="18"/>
      <c r="DF167" s="18"/>
      <c r="DG167" s="18"/>
      <c r="DH167" s="18"/>
      <c r="DI167" s="18"/>
      <c r="DJ167" s="18"/>
      <c r="DK167" s="18"/>
      <c r="DL167" s="18"/>
      <c r="DM167" s="18"/>
      <c r="DN167" s="18"/>
      <c r="DO167" s="18"/>
      <c r="DP167" s="18"/>
      <c r="DQ167" s="18"/>
      <c r="DR167" s="18"/>
      <c r="DS167" s="18"/>
      <c r="DT167" s="18"/>
      <c r="DU167" s="18"/>
      <c r="DV167" s="18"/>
      <c r="DW167" s="18"/>
      <c r="DX167" s="18"/>
      <c r="DY167" s="18"/>
      <c r="DZ167" s="18"/>
      <c r="EA167" s="18"/>
      <c r="EB167" s="18"/>
      <c r="EC167" s="18"/>
      <c r="ED167" s="18"/>
      <c r="EE167" s="18"/>
      <c r="EF167" s="18"/>
      <c r="EG167" s="18"/>
      <c r="EH167" s="18"/>
      <c r="EI167" s="18"/>
      <c r="EJ167" s="18"/>
      <c r="EK167" s="18"/>
      <c r="EL167" s="18"/>
      <c r="EM167" s="18"/>
      <c r="EN167" s="18"/>
      <c r="EO167" s="18"/>
      <c r="EP167" s="18"/>
      <c r="EQ167" s="18"/>
      <c r="ER167" s="18"/>
      <c r="ES167" s="18"/>
      <c r="ET167" s="18"/>
      <c r="EU167" s="18"/>
      <c r="EV167" s="18"/>
      <c r="EW167" s="18"/>
      <c r="EX167" s="18"/>
      <c r="EY167" s="18"/>
      <c r="EZ167" s="18"/>
      <c r="FA167" s="18"/>
      <c r="FB167" s="18"/>
      <c r="FC167" s="18"/>
      <c r="FD167" s="18"/>
      <c r="FE167" s="18"/>
      <c r="FF167" s="18"/>
      <c r="FG167" s="18"/>
      <c r="FH167" s="18"/>
      <c r="FI167" s="18"/>
      <c r="FJ167" s="18"/>
      <c r="FK167" s="18"/>
      <c r="FL167" s="18"/>
      <c r="FM167" s="18"/>
      <c r="FN167" s="18"/>
      <c r="FO167" s="18"/>
      <c r="FP167" s="18"/>
      <c r="FQ167" s="18"/>
      <c r="FR167" s="18"/>
      <c r="FS167" s="18"/>
      <c r="FT167" s="18"/>
      <c r="FU167" s="18"/>
      <c r="FV167" s="18"/>
      <c r="FW167" s="18"/>
      <c r="FX167" s="18"/>
      <c r="FY167" s="18"/>
      <c r="FZ167" s="18"/>
      <c r="GA167" s="18"/>
      <c r="GB167" s="18"/>
      <c r="GC167" s="18"/>
      <c r="GD167" s="18"/>
      <c r="GE167" s="18"/>
      <c r="GF167" s="18"/>
      <c r="GG167" s="18"/>
      <c r="GH167" s="18"/>
      <c r="GI167" s="18"/>
      <c r="GJ167" s="18"/>
      <c r="GK167" s="18"/>
      <c r="GL167" s="18"/>
      <c r="GM167" s="18"/>
      <c r="GN167" s="18"/>
      <c r="GO167" s="18"/>
      <c r="GP167" s="18"/>
      <c r="GQ167" s="18"/>
      <c r="GR167" s="18"/>
      <c r="GS167" s="18"/>
      <c r="GT167" s="18"/>
      <c r="GU167" s="18"/>
      <c r="GV167" s="18"/>
      <c r="GW167" s="18"/>
      <c r="GX167" s="18"/>
      <c r="GY167" s="18"/>
      <c r="GZ167" s="18"/>
      <c r="HA167" s="18"/>
    </row>
    <row r="168" spans="1:209">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39"/>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c r="BI168" s="18"/>
      <c r="BJ168" s="18"/>
      <c r="BK168" s="18"/>
      <c r="BL168" s="18"/>
      <c r="BM168" s="18"/>
      <c r="BN168" s="18"/>
      <c r="BO168" s="18"/>
      <c r="BP168" s="18"/>
      <c r="BQ168" s="18"/>
      <c r="BR168" s="18"/>
      <c r="BS168" s="18"/>
      <c r="BT168" s="18"/>
      <c r="BU168" s="18"/>
      <c r="BV168" s="18"/>
      <c r="BW168" s="18"/>
      <c r="BX168" s="18"/>
      <c r="BY168" s="18"/>
      <c r="BZ168" s="18"/>
      <c r="CA168" s="18"/>
      <c r="CB168" s="18"/>
      <c r="CC168" s="18"/>
      <c r="CD168" s="18"/>
      <c r="CE168" s="18"/>
      <c r="CF168" s="18"/>
      <c r="CG168" s="18"/>
      <c r="CH168" s="18"/>
      <c r="CI168" s="18"/>
      <c r="CJ168" s="18"/>
      <c r="CK168" s="18"/>
      <c r="CL168" s="18"/>
      <c r="CM168" s="18"/>
      <c r="CN168" s="18"/>
      <c r="CO168" s="18"/>
      <c r="CP168" s="18"/>
      <c r="CQ168" s="18"/>
      <c r="CR168" s="18"/>
      <c r="CS168" s="18"/>
      <c r="CT168" s="18"/>
      <c r="CU168" s="18"/>
      <c r="CV168" s="18"/>
      <c r="CW168" s="18"/>
      <c r="CX168" s="18"/>
      <c r="CY168" s="18"/>
      <c r="CZ168" s="18"/>
      <c r="DA168" s="18"/>
      <c r="DB168" s="18"/>
      <c r="DC168" s="18"/>
      <c r="DD168" s="18"/>
      <c r="DE168" s="18"/>
      <c r="DF168" s="18"/>
      <c r="DG168" s="18"/>
      <c r="DH168" s="18"/>
      <c r="DI168" s="18"/>
      <c r="DJ168" s="18"/>
      <c r="DK168" s="18"/>
      <c r="DL168" s="18"/>
      <c r="DM168" s="18"/>
      <c r="DN168" s="18"/>
      <c r="DO168" s="18"/>
      <c r="DP168" s="18"/>
      <c r="DQ168" s="18"/>
      <c r="DR168" s="18"/>
      <c r="DS168" s="18"/>
      <c r="DT168" s="18"/>
      <c r="DU168" s="18"/>
      <c r="DV168" s="18"/>
      <c r="DW168" s="18"/>
      <c r="DX168" s="18"/>
      <c r="DY168" s="18"/>
      <c r="DZ168" s="18"/>
      <c r="EA168" s="18"/>
      <c r="EB168" s="18"/>
      <c r="EC168" s="18"/>
      <c r="ED168" s="18"/>
      <c r="EE168" s="18"/>
      <c r="EF168" s="18"/>
      <c r="EG168" s="18"/>
      <c r="EH168" s="18"/>
      <c r="EI168" s="18"/>
      <c r="EJ168" s="18"/>
      <c r="EK168" s="18"/>
      <c r="EL168" s="18"/>
      <c r="EM168" s="18"/>
      <c r="EN168" s="18"/>
      <c r="EO168" s="18"/>
      <c r="EP168" s="18"/>
      <c r="EQ168" s="18"/>
      <c r="ER168" s="18"/>
      <c r="ES168" s="18"/>
      <c r="ET168" s="18"/>
      <c r="EU168" s="18"/>
      <c r="EV168" s="18"/>
      <c r="EW168" s="18"/>
      <c r="EX168" s="18"/>
      <c r="EY168" s="18"/>
      <c r="EZ168" s="18"/>
      <c r="FA168" s="18"/>
      <c r="FB168" s="18"/>
      <c r="FC168" s="18"/>
      <c r="FD168" s="18"/>
      <c r="FE168" s="18"/>
      <c r="FF168" s="18"/>
      <c r="FG168" s="18"/>
      <c r="FH168" s="18"/>
      <c r="FI168" s="18"/>
      <c r="FJ168" s="18"/>
      <c r="FK168" s="18"/>
      <c r="FL168" s="18"/>
      <c r="FM168" s="18"/>
      <c r="FN168" s="18"/>
      <c r="FO168" s="18"/>
      <c r="FP168" s="18"/>
      <c r="FQ168" s="18"/>
      <c r="FR168" s="18"/>
      <c r="FS168" s="18"/>
      <c r="FT168" s="18"/>
      <c r="FU168" s="18"/>
      <c r="FV168" s="18"/>
      <c r="FW168" s="18"/>
      <c r="FX168" s="18"/>
      <c r="FY168" s="18"/>
      <c r="FZ168" s="18"/>
      <c r="GA168" s="18"/>
      <c r="GB168" s="18"/>
      <c r="GC168" s="18"/>
      <c r="GD168" s="18"/>
      <c r="GE168" s="18"/>
      <c r="GF168" s="18"/>
      <c r="GG168" s="18"/>
      <c r="GH168" s="18"/>
      <c r="GI168" s="18"/>
      <c r="GJ168" s="18"/>
      <c r="GK168" s="18"/>
      <c r="GL168" s="18"/>
      <c r="GM168" s="18"/>
      <c r="GN168" s="18"/>
      <c r="GO168" s="18"/>
      <c r="GP168" s="18"/>
      <c r="GQ168" s="18"/>
      <c r="GR168" s="18"/>
      <c r="GS168" s="18"/>
      <c r="GT168" s="18"/>
      <c r="GU168" s="18"/>
      <c r="GV168" s="18"/>
      <c r="GW168" s="18"/>
      <c r="GX168" s="18"/>
      <c r="GY168" s="18"/>
      <c r="GZ168" s="18"/>
      <c r="HA168" s="18"/>
    </row>
    <row r="169" spans="1:209">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39"/>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c r="BI169" s="18"/>
      <c r="BJ169" s="18"/>
      <c r="BK169" s="18"/>
      <c r="BL169" s="18"/>
      <c r="BM169" s="18"/>
      <c r="BN169" s="18"/>
      <c r="BO169" s="18"/>
      <c r="BP169" s="18"/>
      <c r="BQ169" s="18"/>
      <c r="BR169" s="18"/>
      <c r="BS169" s="18"/>
      <c r="BT169" s="18"/>
      <c r="BU169" s="18"/>
      <c r="BV169" s="18"/>
      <c r="BW169" s="18"/>
      <c r="BX169" s="18"/>
      <c r="BY169" s="18"/>
      <c r="BZ169" s="18"/>
      <c r="CA169" s="18"/>
      <c r="CB169" s="18"/>
      <c r="CC169" s="18"/>
      <c r="CD169" s="18"/>
      <c r="CE169" s="18"/>
      <c r="CF169" s="18"/>
      <c r="CG169" s="18"/>
      <c r="CH169" s="18"/>
      <c r="CI169" s="18"/>
      <c r="CJ169" s="18"/>
      <c r="CK169" s="18"/>
      <c r="CL169" s="18"/>
      <c r="CM169" s="18"/>
      <c r="CN169" s="18"/>
      <c r="CO169" s="18"/>
      <c r="CP169" s="18"/>
      <c r="CQ169" s="18"/>
      <c r="CR169" s="18"/>
      <c r="CS169" s="18"/>
      <c r="CT169" s="18"/>
      <c r="CU169" s="18"/>
      <c r="CV169" s="18"/>
      <c r="CW169" s="18"/>
      <c r="CX169" s="18"/>
      <c r="CY169" s="18"/>
      <c r="CZ169" s="18"/>
      <c r="DA169" s="18"/>
      <c r="DB169" s="18"/>
      <c r="DC169" s="18"/>
      <c r="DD169" s="18"/>
      <c r="DE169" s="18"/>
      <c r="DF169" s="18"/>
      <c r="DG169" s="18"/>
      <c r="DH169" s="18"/>
      <c r="DI169" s="18"/>
      <c r="DJ169" s="18"/>
      <c r="DK169" s="18"/>
      <c r="DL169" s="18"/>
      <c r="DM169" s="18"/>
      <c r="DN169" s="18"/>
      <c r="DO169" s="18"/>
      <c r="DP169" s="18"/>
      <c r="DQ169" s="18"/>
      <c r="DR169" s="18"/>
      <c r="DS169" s="18"/>
      <c r="DT169" s="18"/>
      <c r="DU169" s="18"/>
      <c r="DV169" s="18"/>
      <c r="DW169" s="18"/>
      <c r="DX169" s="18"/>
      <c r="DY169" s="18"/>
      <c r="DZ169" s="18"/>
      <c r="EA169" s="18"/>
      <c r="EB169" s="18"/>
      <c r="EC169" s="18"/>
      <c r="ED169" s="18"/>
      <c r="EE169" s="18"/>
      <c r="EF169" s="18"/>
      <c r="EG169" s="18"/>
      <c r="EH169" s="18"/>
      <c r="EI169" s="18"/>
      <c r="EJ169" s="18"/>
      <c r="EK169" s="18"/>
      <c r="EL169" s="18"/>
      <c r="EM169" s="18"/>
      <c r="EN169" s="18"/>
      <c r="EO169" s="18"/>
      <c r="EP169" s="18"/>
      <c r="EQ169" s="18"/>
      <c r="ER169" s="18"/>
      <c r="ES169" s="18"/>
      <c r="ET169" s="18"/>
      <c r="EU169" s="18"/>
      <c r="EV169" s="18"/>
      <c r="EW169" s="18"/>
      <c r="EX169" s="18"/>
      <c r="EY169" s="18"/>
      <c r="EZ169" s="18"/>
      <c r="FA169" s="18"/>
      <c r="FB169" s="18"/>
      <c r="FC169" s="18"/>
      <c r="FD169" s="18"/>
      <c r="FE169" s="18"/>
      <c r="FF169" s="18"/>
      <c r="FG169" s="18"/>
      <c r="FH169" s="18"/>
      <c r="FI169" s="18"/>
      <c r="FJ169" s="18"/>
      <c r="FK169" s="18"/>
      <c r="FL169" s="18"/>
      <c r="FM169" s="18"/>
      <c r="FN169" s="18"/>
      <c r="FO169" s="18"/>
      <c r="FP169" s="18"/>
      <c r="FQ169" s="18"/>
      <c r="FR169" s="18"/>
      <c r="FS169" s="18"/>
      <c r="FT169" s="18"/>
      <c r="FU169" s="18"/>
      <c r="FV169" s="18"/>
      <c r="FW169" s="18"/>
      <c r="FX169" s="18"/>
      <c r="FY169" s="18"/>
      <c r="FZ169" s="18"/>
      <c r="GA169" s="18"/>
      <c r="GB169" s="18"/>
      <c r="GC169" s="18"/>
      <c r="GD169" s="18"/>
      <c r="GE169" s="18"/>
      <c r="GF169" s="18"/>
      <c r="GG169" s="18"/>
      <c r="GH169" s="18"/>
      <c r="GI169" s="18"/>
      <c r="GJ169" s="18"/>
      <c r="GK169" s="18"/>
      <c r="GL169" s="18"/>
      <c r="GM169" s="18"/>
      <c r="GN169" s="18"/>
      <c r="GO169" s="18"/>
      <c r="GP169" s="18"/>
      <c r="GQ169" s="18"/>
      <c r="GR169" s="18"/>
      <c r="GS169" s="18"/>
      <c r="GT169" s="18"/>
      <c r="GU169" s="18"/>
      <c r="GV169" s="18"/>
      <c r="GW169" s="18"/>
      <c r="GX169" s="18"/>
      <c r="GY169" s="18"/>
      <c r="GZ169" s="18"/>
      <c r="HA169" s="18"/>
    </row>
    <row r="170" spans="1:209">
      <c r="A170" s="18"/>
      <c r="B170" s="16"/>
      <c r="C170" s="16"/>
      <c r="D170" s="16"/>
      <c r="E170" s="16"/>
      <c r="F170" s="16"/>
      <c r="G170" s="16"/>
      <c r="H170" s="16"/>
      <c r="I170" s="16"/>
      <c r="J170" s="16"/>
      <c r="K170" s="16"/>
      <c r="L170" s="16"/>
      <c r="M170" s="16"/>
      <c r="N170" s="16"/>
      <c r="O170" s="16"/>
      <c r="P170" s="16"/>
      <c r="Q170" s="16"/>
      <c r="R170" s="16"/>
      <c r="S170" s="16"/>
      <c r="T170" s="16"/>
      <c r="U170" s="16"/>
      <c r="V170" s="16"/>
      <c r="W170" s="16"/>
      <c r="X170" s="139"/>
      <c r="Y170" s="16"/>
      <c r="Z170" s="16"/>
      <c r="AA170" s="16"/>
      <c r="AB170" s="16"/>
      <c r="AC170" s="16"/>
      <c r="AD170" s="16"/>
      <c r="AE170" s="16"/>
      <c r="AF170" s="16"/>
      <c r="AG170" s="16"/>
      <c r="AH170" s="16"/>
      <c r="AI170" s="16"/>
      <c r="AJ170" s="16"/>
      <c r="AK170" s="16"/>
      <c r="AL170" s="16"/>
      <c r="AM170" s="16"/>
      <c r="AN170" s="16"/>
      <c r="AO170" s="16"/>
      <c r="AP170" s="16"/>
      <c r="AQ170" s="16"/>
      <c r="AR170" s="16"/>
      <c r="AS170" s="16"/>
      <c r="AT170" s="16"/>
      <c r="AU170" s="16"/>
      <c r="AV170" s="16"/>
      <c r="AW170" s="1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6"/>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c r="CX170" s="16"/>
      <c r="CY170" s="16"/>
      <c r="CZ170" s="16"/>
      <c r="DA170" s="16"/>
      <c r="DB170" s="16"/>
      <c r="DC170" s="16"/>
      <c r="DD170" s="16"/>
      <c r="DE170" s="16"/>
      <c r="DF170" s="16"/>
      <c r="DG170" s="16"/>
      <c r="DH170" s="16"/>
      <c r="DI170" s="16"/>
      <c r="DJ170" s="16"/>
      <c r="DK170" s="16"/>
      <c r="DL170" s="16"/>
      <c r="DM170" s="16"/>
      <c r="DN170" s="16"/>
      <c r="DO170" s="16"/>
      <c r="DP170" s="16"/>
      <c r="DQ170" s="16"/>
      <c r="DR170" s="16"/>
      <c r="DS170" s="16"/>
      <c r="DT170" s="16"/>
      <c r="DU170" s="16"/>
      <c r="DV170" s="16"/>
      <c r="DW170" s="16"/>
      <c r="DX170" s="16"/>
      <c r="DY170" s="16"/>
      <c r="DZ170" s="16"/>
      <c r="EA170" s="16"/>
      <c r="EB170" s="16"/>
      <c r="EC170" s="16"/>
      <c r="ED170" s="16"/>
      <c r="EE170" s="16"/>
      <c r="EF170" s="16"/>
      <c r="EG170" s="16"/>
      <c r="EH170" s="16"/>
      <c r="EI170" s="16"/>
      <c r="EJ170" s="16"/>
      <c r="EK170" s="16"/>
      <c r="EL170" s="16"/>
      <c r="EM170" s="16"/>
      <c r="EN170" s="16"/>
      <c r="EO170" s="16"/>
      <c r="EP170" s="16"/>
      <c r="EQ170" s="16"/>
      <c r="ER170" s="16"/>
      <c r="ES170" s="16"/>
      <c r="ET170" s="16"/>
      <c r="EU170" s="16"/>
      <c r="EV170" s="16"/>
      <c r="EW170" s="16"/>
      <c r="EX170" s="16"/>
      <c r="EY170" s="16"/>
      <c r="EZ170" s="16"/>
      <c r="FA170" s="16"/>
      <c r="FB170" s="16"/>
      <c r="FC170" s="16"/>
      <c r="FD170" s="16"/>
      <c r="FE170" s="16"/>
      <c r="FF170" s="16"/>
      <c r="FG170" s="16"/>
      <c r="FH170" s="16"/>
      <c r="FI170" s="16"/>
      <c r="FJ170" s="16"/>
      <c r="FK170" s="16"/>
      <c r="FL170" s="16"/>
      <c r="FM170" s="16"/>
      <c r="FN170" s="16"/>
      <c r="FO170" s="16"/>
      <c r="FP170" s="16"/>
      <c r="FQ170" s="16"/>
      <c r="FR170" s="16"/>
      <c r="FS170" s="16"/>
      <c r="FT170" s="16"/>
      <c r="FU170" s="16"/>
      <c r="FV170" s="16"/>
      <c r="FW170" s="16"/>
      <c r="FX170" s="16"/>
      <c r="FY170" s="16"/>
      <c r="FZ170" s="16"/>
      <c r="GA170" s="16"/>
      <c r="GB170" s="16"/>
      <c r="GC170" s="16"/>
      <c r="GD170" s="16"/>
      <c r="GE170" s="16"/>
      <c r="GF170" s="16"/>
      <c r="GG170" s="16"/>
      <c r="GH170" s="16"/>
      <c r="GI170" s="16"/>
      <c r="GJ170" s="16"/>
      <c r="GK170" s="16"/>
      <c r="GL170" s="16"/>
      <c r="GM170" s="16"/>
      <c r="GN170" s="16"/>
      <c r="GO170" s="16"/>
      <c r="GP170" s="16"/>
      <c r="GQ170" s="16"/>
      <c r="GR170" s="16"/>
      <c r="GS170" s="16"/>
      <c r="GT170" s="16"/>
      <c r="GU170" s="16"/>
      <c r="GV170" s="16"/>
      <c r="GW170" s="16"/>
      <c r="GX170" s="16"/>
      <c r="GY170" s="16"/>
      <c r="GZ170" s="16"/>
      <c r="HA170" s="16"/>
    </row>
    <row r="171" spans="1:209">
      <c r="A171" s="18"/>
      <c r="B171" s="16"/>
      <c r="C171" s="16"/>
      <c r="D171" s="16"/>
      <c r="E171" s="16"/>
      <c r="F171" s="16"/>
      <c r="G171" s="16"/>
      <c r="H171" s="16"/>
      <c r="I171" s="16"/>
      <c r="J171" s="16"/>
      <c r="K171" s="16"/>
      <c r="L171" s="16"/>
      <c r="M171" s="16"/>
      <c r="N171" s="16"/>
      <c r="O171" s="16"/>
      <c r="P171" s="16"/>
      <c r="Q171" s="16"/>
      <c r="R171" s="16"/>
      <c r="S171" s="16"/>
      <c r="T171" s="16"/>
      <c r="U171" s="16"/>
      <c r="V171" s="16"/>
      <c r="W171" s="16"/>
      <c r="X171" s="139"/>
      <c r="Y171" s="16"/>
      <c r="Z171" s="16"/>
      <c r="AA171" s="16"/>
      <c r="AB171" s="16"/>
      <c r="AC171" s="16"/>
      <c r="AD171" s="16"/>
      <c r="AE171" s="16"/>
      <c r="AF171" s="16"/>
      <c r="AG171" s="16"/>
      <c r="AH171" s="16"/>
      <c r="AI171" s="16"/>
      <c r="AJ171" s="16"/>
      <c r="AK171" s="16"/>
      <c r="AL171" s="16"/>
      <c r="AM171" s="16"/>
      <c r="AN171" s="16"/>
      <c r="AO171" s="16"/>
      <c r="AP171" s="16"/>
      <c r="AQ171" s="16"/>
      <c r="AR171" s="16"/>
      <c r="AS171" s="16"/>
      <c r="AT171" s="16"/>
      <c r="AU171" s="16"/>
      <c r="AV171" s="16"/>
      <c r="AW171" s="16"/>
      <c r="AX171" s="16"/>
      <c r="AY171" s="16"/>
      <c r="AZ171" s="16"/>
      <c r="BA171" s="16"/>
      <c r="BB171" s="16"/>
      <c r="BC171" s="16"/>
      <c r="BD171" s="16"/>
      <c r="BE171" s="16"/>
      <c r="BF171" s="16"/>
      <c r="BG171" s="16"/>
      <c r="BH171" s="16"/>
      <c r="BI171" s="16"/>
      <c r="BJ171" s="16"/>
      <c r="BK171" s="16"/>
      <c r="BL171" s="16"/>
      <c r="BM171" s="16"/>
      <c r="BN171" s="16"/>
      <c r="BO171" s="16"/>
      <c r="BP171" s="16"/>
      <c r="BQ171" s="16"/>
      <c r="BR171" s="16"/>
      <c r="BS171" s="16"/>
      <c r="BT171" s="16"/>
      <c r="BU171" s="16"/>
      <c r="BV171" s="16"/>
      <c r="BW171" s="16"/>
      <c r="BX171" s="16"/>
      <c r="BY171" s="16"/>
      <c r="BZ171" s="16"/>
      <c r="CA171" s="16"/>
      <c r="CB171" s="16"/>
      <c r="CC171" s="16"/>
      <c r="CD171" s="16"/>
      <c r="CE171" s="16"/>
      <c r="CF171" s="16"/>
      <c r="CG171" s="16"/>
      <c r="CH171" s="16"/>
      <c r="CI171" s="16"/>
      <c r="CJ171" s="16"/>
      <c r="CK171" s="16"/>
      <c r="CL171" s="16"/>
      <c r="CM171" s="16"/>
      <c r="CN171" s="16"/>
      <c r="CO171" s="16"/>
      <c r="CP171" s="16"/>
      <c r="CQ171" s="16"/>
      <c r="CR171" s="16"/>
      <c r="CS171" s="16"/>
      <c r="CT171" s="16"/>
      <c r="CU171" s="16"/>
      <c r="CV171" s="16"/>
      <c r="CW171" s="16"/>
      <c r="CX171" s="16"/>
      <c r="CY171" s="16"/>
      <c r="CZ171" s="16"/>
      <c r="DA171" s="16"/>
      <c r="DB171" s="16"/>
      <c r="DC171" s="16"/>
      <c r="DD171" s="16"/>
      <c r="DE171" s="16"/>
      <c r="DF171" s="16"/>
      <c r="DG171" s="16"/>
      <c r="DH171" s="16"/>
      <c r="DI171" s="16"/>
      <c r="DJ171" s="16"/>
      <c r="DK171" s="16"/>
      <c r="DL171" s="16"/>
      <c r="DM171" s="16"/>
      <c r="DN171" s="16"/>
      <c r="DO171" s="16"/>
      <c r="DP171" s="16"/>
      <c r="DQ171" s="16"/>
      <c r="DR171" s="16"/>
      <c r="DS171" s="16"/>
      <c r="DT171" s="16"/>
      <c r="DU171" s="16"/>
      <c r="DV171" s="16"/>
      <c r="DW171" s="16"/>
      <c r="DX171" s="16"/>
      <c r="DY171" s="16"/>
      <c r="DZ171" s="16"/>
      <c r="EA171" s="16"/>
      <c r="EB171" s="16"/>
      <c r="EC171" s="16"/>
      <c r="ED171" s="16"/>
      <c r="EE171" s="16"/>
      <c r="EF171" s="16"/>
      <c r="EG171" s="16"/>
      <c r="EH171" s="16"/>
      <c r="EI171" s="16"/>
      <c r="EJ171" s="16"/>
      <c r="EK171" s="16"/>
      <c r="EL171" s="16"/>
      <c r="EM171" s="16"/>
      <c r="EN171" s="16"/>
      <c r="EO171" s="16"/>
      <c r="EP171" s="16"/>
      <c r="EQ171" s="16"/>
      <c r="ER171" s="16"/>
      <c r="ES171" s="16"/>
      <c r="ET171" s="16"/>
      <c r="EU171" s="16"/>
      <c r="EV171" s="16"/>
      <c r="EW171" s="16"/>
      <c r="EX171" s="16"/>
      <c r="EY171" s="16"/>
      <c r="EZ171" s="16"/>
      <c r="FA171" s="16"/>
      <c r="FB171" s="16"/>
      <c r="FC171" s="16"/>
      <c r="FD171" s="16"/>
      <c r="FE171" s="16"/>
      <c r="FF171" s="16"/>
      <c r="FG171" s="16"/>
      <c r="FH171" s="16"/>
      <c r="FI171" s="16"/>
      <c r="FJ171" s="16"/>
      <c r="FK171" s="16"/>
      <c r="FL171" s="16"/>
      <c r="FM171" s="16"/>
      <c r="FN171" s="16"/>
      <c r="FO171" s="16"/>
      <c r="FP171" s="16"/>
      <c r="FQ171" s="16"/>
      <c r="FR171" s="16"/>
      <c r="FS171" s="16"/>
      <c r="FT171" s="16"/>
      <c r="FU171" s="16"/>
      <c r="FV171" s="16"/>
      <c r="FW171" s="16"/>
      <c r="FX171" s="16"/>
      <c r="FY171" s="16"/>
      <c r="FZ171" s="16"/>
      <c r="GA171" s="16"/>
      <c r="GB171" s="16"/>
      <c r="GC171" s="16"/>
      <c r="GD171" s="16"/>
      <c r="GE171" s="16"/>
      <c r="GF171" s="16"/>
      <c r="GG171" s="16"/>
      <c r="GH171" s="16"/>
      <c r="GI171" s="16"/>
      <c r="GJ171" s="16"/>
      <c r="GK171" s="16"/>
      <c r="GL171" s="16"/>
      <c r="GM171" s="16"/>
      <c r="GN171" s="16"/>
      <c r="GO171" s="16"/>
      <c r="GP171" s="16"/>
      <c r="GQ171" s="16"/>
      <c r="GR171" s="16"/>
      <c r="GS171" s="16"/>
      <c r="GT171" s="16"/>
      <c r="GU171" s="16"/>
      <c r="GV171" s="16"/>
      <c r="GW171" s="16"/>
      <c r="GX171" s="16"/>
      <c r="GY171" s="16"/>
      <c r="GZ171" s="16"/>
      <c r="HA171" s="16"/>
    </row>
    <row r="172" spans="1:209">
      <c r="A172" s="18"/>
      <c r="B172" s="16"/>
      <c r="C172" s="16"/>
      <c r="D172" s="16"/>
      <c r="E172" s="16"/>
      <c r="F172" s="16"/>
      <c r="G172" s="16"/>
      <c r="H172" s="16"/>
      <c r="I172" s="16"/>
      <c r="J172" s="16"/>
      <c r="K172" s="16"/>
      <c r="L172" s="16"/>
      <c r="M172" s="16"/>
      <c r="N172" s="16"/>
      <c r="O172" s="16"/>
      <c r="P172" s="16"/>
      <c r="Q172" s="16"/>
      <c r="R172" s="16"/>
      <c r="S172" s="16"/>
      <c r="T172" s="16"/>
      <c r="U172" s="16"/>
      <c r="V172" s="16"/>
      <c r="W172" s="16"/>
      <c r="X172" s="139"/>
      <c r="Y172" s="16"/>
      <c r="Z172" s="16"/>
      <c r="AA172" s="16"/>
      <c r="AB172" s="16"/>
      <c r="AC172" s="16"/>
      <c r="AD172" s="16"/>
      <c r="AE172" s="16"/>
      <c r="AF172" s="16"/>
      <c r="AG172" s="16"/>
      <c r="AH172" s="16"/>
      <c r="AI172" s="16"/>
      <c r="AJ172" s="16"/>
      <c r="AK172" s="16"/>
      <c r="AL172" s="16"/>
      <c r="AM172" s="16"/>
      <c r="AN172" s="16"/>
      <c r="AO172" s="16"/>
      <c r="AP172" s="16"/>
      <c r="AQ172" s="16"/>
      <c r="AR172" s="16"/>
      <c r="AS172" s="16"/>
      <c r="AT172" s="16"/>
      <c r="AU172" s="16"/>
      <c r="AV172" s="16"/>
      <c r="AW172" s="16"/>
      <c r="AX172" s="16"/>
      <c r="AY172" s="16"/>
      <c r="AZ172" s="16"/>
      <c r="BA172" s="16"/>
      <c r="BB172" s="16"/>
      <c r="BC172" s="16"/>
      <c r="BD172" s="16"/>
      <c r="BE172" s="16"/>
      <c r="BF172" s="16"/>
      <c r="BG172" s="16"/>
      <c r="BH172" s="16"/>
      <c r="BI172" s="16"/>
      <c r="BJ172" s="16"/>
      <c r="BK172" s="16"/>
      <c r="BL172" s="16"/>
      <c r="BM172" s="16"/>
      <c r="BN172" s="16"/>
      <c r="BO172" s="16"/>
      <c r="BP172" s="16"/>
      <c r="BQ172" s="16"/>
      <c r="BR172" s="16"/>
      <c r="BS172" s="16"/>
      <c r="BT172" s="16"/>
      <c r="BU172" s="16"/>
      <c r="BV172" s="16"/>
      <c r="BW172" s="16"/>
      <c r="BX172" s="16"/>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6"/>
      <c r="CX172" s="16"/>
      <c r="CY172" s="16"/>
      <c r="CZ172" s="16"/>
      <c r="DA172" s="16"/>
      <c r="DB172" s="16"/>
      <c r="DC172" s="16"/>
      <c r="DD172" s="16"/>
      <c r="DE172" s="16"/>
      <c r="DF172" s="16"/>
      <c r="DG172" s="16"/>
      <c r="DH172" s="16"/>
      <c r="DI172" s="16"/>
      <c r="DJ172" s="16"/>
      <c r="DK172" s="16"/>
      <c r="DL172" s="16"/>
      <c r="DM172" s="16"/>
      <c r="DN172" s="16"/>
      <c r="DO172" s="16"/>
      <c r="DP172" s="16"/>
      <c r="DQ172" s="16"/>
      <c r="DR172" s="16"/>
      <c r="DS172" s="16"/>
      <c r="DT172" s="16"/>
      <c r="DU172" s="16"/>
      <c r="DV172" s="16"/>
      <c r="DW172" s="16"/>
      <c r="DX172" s="16"/>
      <c r="DY172" s="16"/>
      <c r="DZ172" s="16"/>
      <c r="EA172" s="16"/>
      <c r="EB172" s="16"/>
      <c r="EC172" s="16"/>
      <c r="ED172" s="16"/>
      <c r="EE172" s="16"/>
      <c r="EF172" s="16"/>
      <c r="EG172" s="16"/>
      <c r="EH172" s="16"/>
      <c r="EI172" s="16"/>
      <c r="EJ172" s="16"/>
      <c r="EK172" s="16"/>
      <c r="EL172" s="16"/>
      <c r="EM172" s="16"/>
      <c r="EN172" s="16"/>
      <c r="EO172" s="16"/>
      <c r="EP172" s="16"/>
      <c r="EQ172" s="16"/>
      <c r="ER172" s="16"/>
      <c r="ES172" s="16"/>
      <c r="ET172" s="16"/>
      <c r="EU172" s="16"/>
      <c r="EV172" s="16"/>
      <c r="EW172" s="16"/>
      <c r="EX172" s="16"/>
      <c r="EY172" s="16"/>
      <c r="EZ172" s="16"/>
      <c r="FA172" s="16"/>
      <c r="FB172" s="16"/>
      <c r="FC172" s="16"/>
      <c r="FD172" s="16"/>
      <c r="FE172" s="16"/>
      <c r="FF172" s="16"/>
      <c r="FG172" s="16"/>
      <c r="FH172" s="16"/>
      <c r="FI172" s="16"/>
      <c r="FJ172" s="16"/>
      <c r="FK172" s="16"/>
      <c r="FL172" s="16"/>
      <c r="FM172" s="16"/>
      <c r="FN172" s="16"/>
      <c r="FO172" s="16"/>
      <c r="FP172" s="16"/>
      <c r="FQ172" s="16"/>
      <c r="FR172" s="16"/>
      <c r="FS172" s="16"/>
      <c r="FT172" s="16"/>
      <c r="FU172" s="16"/>
      <c r="FV172" s="16"/>
      <c r="FW172" s="16"/>
      <c r="FX172" s="16"/>
      <c r="FY172" s="16"/>
      <c r="FZ172" s="16"/>
      <c r="GA172" s="16"/>
      <c r="GB172" s="16"/>
      <c r="GC172" s="16"/>
      <c r="GD172" s="16"/>
      <c r="GE172" s="16"/>
      <c r="GF172" s="16"/>
      <c r="GG172" s="16"/>
      <c r="GH172" s="16"/>
      <c r="GI172" s="16"/>
      <c r="GJ172" s="16"/>
      <c r="GK172" s="16"/>
      <c r="GL172" s="16"/>
      <c r="GM172" s="16"/>
      <c r="GN172" s="16"/>
      <c r="GO172" s="16"/>
      <c r="GP172" s="16"/>
      <c r="GQ172" s="16"/>
      <c r="GR172" s="16"/>
      <c r="GS172" s="16"/>
      <c r="GT172" s="16"/>
      <c r="GU172" s="16"/>
      <c r="GV172" s="16"/>
      <c r="GW172" s="16"/>
      <c r="GX172" s="16"/>
      <c r="GY172" s="16"/>
      <c r="GZ172" s="16"/>
      <c r="HA172" s="16"/>
    </row>
    <row r="173" spans="1:209">
      <c r="A173" s="18"/>
      <c r="B173" s="16"/>
      <c r="C173" s="16"/>
      <c r="D173" s="16"/>
      <c r="E173" s="16"/>
      <c r="F173" s="16"/>
      <c r="G173" s="16"/>
      <c r="H173" s="16"/>
      <c r="I173" s="16"/>
      <c r="J173" s="16"/>
      <c r="K173" s="16"/>
      <c r="L173" s="16"/>
      <c r="M173" s="16"/>
      <c r="N173" s="16"/>
      <c r="O173" s="16"/>
      <c r="P173" s="16"/>
      <c r="Q173" s="16"/>
      <c r="R173" s="16"/>
      <c r="S173" s="16"/>
      <c r="T173" s="16"/>
      <c r="U173" s="16"/>
      <c r="V173" s="16"/>
      <c r="W173" s="16"/>
      <c r="X173" s="139"/>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6"/>
      <c r="AU173" s="16"/>
      <c r="AV173" s="16"/>
      <c r="AW173" s="16"/>
      <c r="AX173" s="16"/>
      <c r="AY173" s="16"/>
      <c r="AZ173" s="16"/>
      <c r="BA173" s="16"/>
      <c r="BB173" s="16"/>
      <c r="BC173" s="16"/>
      <c r="BD173" s="16"/>
      <c r="BE173" s="16"/>
      <c r="BF173" s="16"/>
      <c r="BG173" s="16"/>
      <c r="BH173" s="16"/>
      <c r="BI173" s="16"/>
      <c r="BJ173" s="16"/>
      <c r="BK173" s="16"/>
      <c r="BL173" s="16"/>
      <c r="BM173" s="16"/>
      <c r="BN173" s="16"/>
      <c r="BO173" s="16"/>
      <c r="BP173" s="16"/>
      <c r="BQ173" s="16"/>
      <c r="BR173" s="16"/>
      <c r="BS173" s="16"/>
      <c r="BT173" s="16"/>
      <c r="BU173" s="16"/>
      <c r="BV173" s="16"/>
      <c r="BW173" s="16"/>
      <c r="BX173" s="16"/>
      <c r="BY173" s="16"/>
      <c r="BZ173" s="16"/>
      <c r="CA173" s="16"/>
      <c r="CB173" s="16"/>
      <c r="CC173" s="16"/>
      <c r="CD173" s="16"/>
      <c r="CE173" s="16"/>
      <c r="CF173" s="16"/>
      <c r="CG173" s="16"/>
      <c r="CH173" s="16"/>
      <c r="CI173" s="16"/>
      <c r="CJ173" s="16"/>
      <c r="CK173" s="16"/>
      <c r="CL173" s="16"/>
      <c r="CM173" s="16"/>
      <c r="CN173" s="16"/>
      <c r="CO173" s="16"/>
      <c r="CP173" s="16"/>
      <c r="CQ173" s="16"/>
      <c r="CR173" s="16"/>
      <c r="CS173" s="16"/>
      <c r="CT173" s="16"/>
      <c r="CU173" s="16"/>
      <c r="CV173" s="16"/>
      <c r="CW173" s="16"/>
      <c r="CX173" s="16"/>
      <c r="CY173" s="16"/>
      <c r="CZ173" s="16"/>
      <c r="DA173" s="16"/>
      <c r="DB173" s="16"/>
      <c r="DC173" s="16"/>
      <c r="DD173" s="16"/>
      <c r="DE173" s="16"/>
      <c r="DF173" s="16"/>
      <c r="DG173" s="16"/>
      <c r="DH173" s="16"/>
      <c r="DI173" s="16"/>
      <c r="DJ173" s="16"/>
      <c r="DK173" s="16"/>
      <c r="DL173" s="16"/>
      <c r="DM173" s="16"/>
      <c r="DN173" s="16"/>
      <c r="DO173" s="16"/>
      <c r="DP173" s="16"/>
      <c r="DQ173" s="16"/>
      <c r="DR173" s="16"/>
      <c r="DS173" s="16"/>
      <c r="DT173" s="16"/>
      <c r="DU173" s="16"/>
      <c r="DV173" s="16"/>
      <c r="DW173" s="16"/>
      <c r="DX173" s="16"/>
      <c r="DY173" s="16"/>
      <c r="DZ173" s="16"/>
      <c r="EA173" s="16"/>
      <c r="EB173" s="16"/>
      <c r="EC173" s="16"/>
      <c r="ED173" s="16"/>
      <c r="EE173" s="16"/>
      <c r="EF173" s="16"/>
      <c r="EG173" s="16"/>
      <c r="EH173" s="16"/>
      <c r="EI173" s="16"/>
      <c r="EJ173" s="16"/>
      <c r="EK173" s="16"/>
      <c r="EL173" s="16"/>
      <c r="EM173" s="16"/>
      <c r="EN173" s="16"/>
      <c r="EO173" s="16"/>
      <c r="EP173" s="16"/>
      <c r="EQ173" s="16"/>
      <c r="ER173" s="16"/>
      <c r="ES173" s="16"/>
      <c r="ET173" s="16"/>
      <c r="EU173" s="16"/>
      <c r="EV173" s="16"/>
      <c r="EW173" s="16"/>
      <c r="EX173" s="16"/>
      <c r="EY173" s="16"/>
      <c r="EZ173" s="16"/>
      <c r="FA173" s="16"/>
      <c r="FB173" s="16"/>
      <c r="FC173" s="16"/>
      <c r="FD173" s="16"/>
      <c r="FE173" s="16"/>
      <c r="FF173" s="16"/>
      <c r="FG173" s="16"/>
      <c r="FH173" s="16"/>
      <c r="FI173" s="16"/>
      <c r="FJ173" s="16"/>
      <c r="FK173" s="16"/>
      <c r="FL173" s="16"/>
      <c r="FM173" s="16"/>
      <c r="FN173" s="16"/>
      <c r="FO173" s="16"/>
      <c r="FP173" s="16"/>
      <c r="FQ173" s="16"/>
      <c r="FR173" s="16"/>
      <c r="FS173" s="16"/>
      <c r="FT173" s="16"/>
      <c r="FU173" s="16"/>
      <c r="FV173" s="16"/>
      <c r="FW173" s="16"/>
      <c r="FX173" s="16"/>
      <c r="FY173" s="16"/>
      <c r="FZ173" s="16"/>
      <c r="GA173" s="16"/>
      <c r="GB173" s="16"/>
      <c r="GC173" s="16"/>
      <c r="GD173" s="16"/>
      <c r="GE173" s="16"/>
      <c r="GF173" s="16"/>
      <c r="GG173" s="16"/>
      <c r="GH173" s="16"/>
      <c r="GI173" s="16"/>
      <c r="GJ173" s="16"/>
      <c r="GK173" s="16"/>
      <c r="GL173" s="16"/>
      <c r="GM173" s="16"/>
      <c r="GN173" s="16"/>
      <c r="GO173" s="16"/>
      <c r="GP173" s="16"/>
      <c r="GQ173" s="16"/>
      <c r="GR173" s="16"/>
      <c r="GS173" s="16"/>
      <c r="GT173" s="16"/>
      <c r="GU173" s="16"/>
      <c r="GV173" s="16"/>
      <c r="GW173" s="16"/>
      <c r="GX173" s="16"/>
      <c r="GY173" s="16"/>
      <c r="GZ173" s="16"/>
      <c r="HA173" s="16"/>
    </row>
    <row r="174" spans="1:209">
      <c r="A174" s="18"/>
      <c r="B174" s="16"/>
      <c r="C174" s="16"/>
      <c r="D174" s="16"/>
      <c r="E174" s="16"/>
      <c r="F174" s="16"/>
      <c r="G174" s="16"/>
      <c r="H174" s="16"/>
      <c r="I174" s="16"/>
      <c r="J174" s="16"/>
      <c r="K174" s="16"/>
      <c r="L174" s="16"/>
      <c r="M174" s="16"/>
      <c r="N174" s="16"/>
      <c r="O174" s="16"/>
      <c r="P174" s="16"/>
      <c r="Q174" s="16"/>
      <c r="R174" s="16"/>
      <c r="S174" s="16"/>
      <c r="T174" s="16"/>
      <c r="U174" s="16"/>
      <c r="V174" s="16"/>
      <c r="W174" s="16"/>
      <c r="X174" s="139"/>
      <c r="Y174" s="16"/>
      <c r="Z174" s="16"/>
      <c r="AA174" s="16"/>
      <c r="AB174" s="16"/>
      <c r="AC174" s="16"/>
      <c r="AD174" s="16"/>
      <c r="AE174" s="16"/>
      <c r="AF174" s="16"/>
      <c r="AG174" s="16"/>
      <c r="AH174" s="16"/>
      <c r="AI174" s="16"/>
      <c r="AJ174" s="16"/>
      <c r="AK174" s="16"/>
      <c r="AL174" s="16"/>
      <c r="AM174" s="16"/>
      <c r="AN174" s="16"/>
      <c r="AO174" s="16"/>
      <c r="AP174" s="16"/>
      <c r="AQ174" s="16"/>
      <c r="AR174" s="16"/>
      <c r="AS174" s="16"/>
      <c r="AT174" s="16"/>
      <c r="AU174" s="16"/>
      <c r="AV174" s="16"/>
      <c r="AW174" s="16"/>
      <c r="AX174" s="16"/>
      <c r="AY174" s="16"/>
      <c r="AZ174" s="16"/>
      <c r="BA174" s="16"/>
      <c r="BB174" s="16"/>
      <c r="BC174" s="16"/>
      <c r="BD174" s="16"/>
      <c r="BE174" s="16"/>
      <c r="BF174" s="16"/>
      <c r="BG174" s="16"/>
      <c r="BH174" s="16"/>
      <c r="BI174" s="16"/>
      <c r="BJ174" s="16"/>
      <c r="BK174" s="16"/>
      <c r="BL174" s="16"/>
      <c r="BM174" s="16"/>
      <c r="BN174" s="16"/>
      <c r="BO174" s="16"/>
      <c r="BP174" s="16"/>
      <c r="BQ174" s="16"/>
      <c r="BR174" s="16"/>
      <c r="BS174" s="16"/>
      <c r="BT174" s="16"/>
      <c r="BU174" s="16"/>
      <c r="BV174" s="16"/>
      <c r="BW174" s="16"/>
      <c r="BX174" s="16"/>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6"/>
      <c r="CX174" s="16"/>
      <c r="CY174" s="16"/>
      <c r="CZ174" s="16"/>
      <c r="DA174" s="16"/>
      <c r="DB174" s="16"/>
      <c r="DC174" s="16"/>
      <c r="DD174" s="16"/>
      <c r="DE174" s="16"/>
      <c r="DF174" s="16"/>
      <c r="DG174" s="16"/>
      <c r="DH174" s="16"/>
      <c r="DI174" s="16"/>
      <c r="DJ174" s="16"/>
      <c r="DK174" s="16"/>
      <c r="DL174" s="16"/>
      <c r="DM174" s="16"/>
      <c r="DN174" s="16"/>
      <c r="DO174" s="16"/>
      <c r="DP174" s="16"/>
      <c r="DQ174" s="16"/>
      <c r="DR174" s="16"/>
      <c r="DS174" s="16"/>
      <c r="DT174" s="16"/>
      <c r="DU174" s="16"/>
      <c r="DV174" s="16"/>
      <c r="DW174" s="16"/>
      <c r="DX174" s="16"/>
      <c r="DY174" s="16"/>
      <c r="DZ174" s="16"/>
      <c r="EA174" s="16"/>
      <c r="EB174" s="16"/>
      <c r="EC174" s="16"/>
      <c r="ED174" s="16"/>
      <c r="EE174" s="16"/>
      <c r="EF174" s="16"/>
      <c r="EG174" s="16"/>
      <c r="EH174" s="16"/>
      <c r="EI174" s="16"/>
      <c r="EJ174" s="16"/>
      <c r="EK174" s="16"/>
      <c r="EL174" s="16"/>
      <c r="EM174" s="16"/>
      <c r="EN174" s="16"/>
      <c r="EO174" s="16"/>
      <c r="EP174" s="16"/>
      <c r="EQ174" s="16"/>
      <c r="ER174" s="16"/>
      <c r="ES174" s="16"/>
      <c r="ET174" s="16"/>
      <c r="EU174" s="16"/>
      <c r="EV174" s="16"/>
      <c r="EW174" s="16"/>
      <c r="EX174" s="16"/>
      <c r="EY174" s="16"/>
      <c r="EZ174" s="16"/>
      <c r="FA174" s="16"/>
      <c r="FB174" s="16"/>
      <c r="FC174" s="16"/>
      <c r="FD174" s="16"/>
      <c r="FE174" s="16"/>
      <c r="FF174" s="16"/>
      <c r="FG174" s="16"/>
      <c r="FH174" s="16"/>
      <c r="FI174" s="16"/>
      <c r="FJ174" s="16"/>
      <c r="FK174" s="16"/>
      <c r="FL174" s="16"/>
      <c r="FM174" s="16"/>
      <c r="FN174" s="16"/>
      <c r="FO174" s="16"/>
      <c r="FP174" s="16"/>
      <c r="FQ174" s="16"/>
      <c r="FR174" s="16"/>
      <c r="FS174" s="16"/>
      <c r="FT174" s="16"/>
      <c r="FU174" s="16"/>
      <c r="FV174" s="16"/>
      <c r="FW174" s="16"/>
      <c r="FX174" s="16"/>
      <c r="FY174" s="16"/>
      <c r="FZ174" s="16"/>
      <c r="GA174" s="16"/>
      <c r="GB174" s="16"/>
      <c r="GC174" s="16"/>
      <c r="GD174" s="16"/>
      <c r="GE174" s="16"/>
      <c r="GF174" s="16"/>
      <c r="GG174" s="16"/>
      <c r="GH174" s="16"/>
      <c r="GI174" s="16"/>
      <c r="GJ174" s="16"/>
      <c r="GK174" s="16"/>
      <c r="GL174" s="16"/>
      <c r="GM174" s="16"/>
      <c r="GN174" s="16"/>
      <c r="GO174" s="16"/>
      <c r="GP174" s="16"/>
      <c r="GQ174" s="16"/>
      <c r="GR174" s="16"/>
      <c r="GS174" s="16"/>
      <c r="GT174" s="16"/>
      <c r="GU174" s="16"/>
      <c r="GV174" s="16"/>
      <c r="GW174" s="16"/>
      <c r="GX174" s="16"/>
      <c r="GY174" s="16"/>
      <c r="GZ174" s="16"/>
      <c r="HA174" s="16"/>
    </row>
    <row r="175" spans="1:209">
      <c r="A175" s="18"/>
      <c r="B175" s="16"/>
      <c r="C175" s="16"/>
      <c r="D175" s="16"/>
      <c r="E175" s="16"/>
      <c r="F175" s="16"/>
      <c r="G175" s="16"/>
      <c r="H175" s="16"/>
      <c r="I175" s="16"/>
      <c r="J175" s="16"/>
      <c r="K175" s="16"/>
      <c r="L175" s="16"/>
      <c r="M175" s="16"/>
      <c r="N175" s="16"/>
      <c r="O175" s="16"/>
      <c r="P175" s="16"/>
      <c r="Q175" s="16"/>
      <c r="R175" s="16"/>
      <c r="S175" s="16"/>
      <c r="T175" s="16"/>
      <c r="U175" s="16"/>
      <c r="V175" s="16"/>
      <c r="W175" s="16"/>
      <c r="X175" s="139"/>
      <c r="Y175" s="16"/>
      <c r="Z175" s="16"/>
      <c r="AA175" s="16"/>
      <c r="AB175" s="16"/>
      <c r="AC175" s="16"/>
      <c r="AD175" s="16"/>
      <c r="AE175" s="16"/>
      <c r="AF175" s="16"/>
      <c r="AG175" s="16"/>
      <c r="AH175" s="16"/>
      <c r="AI175" s="16"/>
      <c r="AJ175" s="16"/>
      <c r="AK175" s="16"/>
      <c r="AL175" s="16"/>
      <c r="AM175" s="16"/>
      <c r="AN175" s="16"/>
      <c r="AO175" s="16"/>
      <c r="AP175" s="16"/>
      <c r="AQ175" s="16"/>
      <c r="AR175" s="16"/>
      <c r="AS175" s="16"/>
      <c r="AT175" s="16"/>
      <c r="AU175" s="16"/>
      <c r="AV175" s="16"/>
      <c r="AW175" s="16"/>
      <c r="AX175" s="16"/>
      <c r="AY175" s="16"/>
      <c r="AZ175" s="16"/>
      <c r="BA175" s="16"/>
      <c r="BB175" s="16"/>
      <c r="BC175" s="16"/>
      <c r="BD175" s="16"/>
      <c r="BE175" s="16"/>
      <c r="BF175" s="16"/>
      <c r="BG175" s="16"/>
      <c r="BH175" s="16"/>
      <c r="BI175" s="16"/>
      <c r="BJ175" s="16"/>
      <c r="BK175" s="16"/>
      <c r="BL175" s="16"/>
      <c r="BM175" s="16"/>
      <c r="BN175" s="16"/>
      <c r="BO175" s="16"/>
      <c r="BP175" s="16"/>
      <c r="BQ175" s="16"/>
      <c r="BR175" s="16"/>
      <c r="BS175" s="16"/>
      <c r="BT175" s="16"/>
      <c r="BU175" s="16"/>
      <c r="BV175" s="16"/>
      <c r="BW175" s="16"/>
      <c r="BX175" s="16"/>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6"/>
      <c r="CU175" s="16"/>
      <c r="CV175" s="16"/>
      <c r="CW175" s="16"/>
      <c r="CX175" s="16"/>
      <c r="CY175" s="16"/>
      <c r="CZ175" s="16"/>
      <c r="DA175" s="16"/>
      <c r="DB175" s="16"/>
      <c r="DC175" s="16"/>
      <c r="DD175" s="16"/>
      <c r="DE175" s="16"/>
      <c r="DF175" s="16"/>
      <c r="DG175" s="16"/>
      <c r="DH175" s="16"/>
      <c r="DI175" s="16"/>
      <c r="DJ175" s="16"/>
      <c r="DK175" s="16"/>
      <c r="DL175" s="16"/>
      <c r="DM175" s="16"/>
      <c r="DN175" s="16"/>
      <c r="DO175" s="16"/>
      <c r="DP175" s="16"/>
      <c r="DQ175" s="16"/>
      <c r="DR175" s="16"/>
      <c r="DS175" s="16"/>
      <c r="DT175" s="16"/>
      <c r="DU175" s="16"/>
      <c r="DV175" s="16"/>
      <c r="DW175" s="16"/>
      <c r="DX175" s="16"/>
      <c r="DY175" s="16"/>
      <c r="DZ175" s="16"/>
      <c r="EA175" s="16"/>
      <c r="EB175" s="16"/>
      <c r="EC175" s="16"/>
      <c r="ED175" s="16"/>
      <c r="EE175" s="16"/>
      <c r="EF175" s="16"/>
      <c r="EG175" s="16"/>
      <c r="EH175" s="16"/>
      <c r="EI175" s="16"/>
      <c r="EJ175" s="16"/>
      <c r="EK175" s="16"/>
      <c r="EL175" s="16"/>
      <c r="EM175" s="16"/>
      <c r="EN175" s="16"/>
      <c r="EO175" s="16"/>
      <c r="EP175" s="16"/>
      <c r="EQ175" s="16"/>
      <c r="ER175" s="16"/>
      <c r="ES175" s="16"/>
      <c r="ET175" s="16"/>
      <c r="EU175" s="16"/>
      <c r="EV175" s="16"/>
      <c r="EW175" s="16"/>
      <c r="EX175" s="16"/>
      <c r="EY175" s="16"/>
      <c r="EZ175" s="16"/>
      <c r="FA175" s="16"/>
      <c r="FB175" s="16"/>
      <c r="FC175" s="16"/>
      <c r="FD175" s="16"/>
      <c r="FE175" s="16"/>
      <c r="FF175" s="16"/>
      <c r="FG175" s="16"/>
      <c r="FH175" s="16"/>
      <c r="FI175" s="16"/>
      <c r="FJ175" s="16"/>
      <c r="FK175" s="16"/>
      <c r="FL175" s="16"/>
      <c r="FM175" s="16"/>
      <c r="FN175" s="16"/>
      <c r="FO175" s="16"/>
      <c r="FP175" s="16"/>
      <c r="FQ175" s="16"/>
      <c r="FR175" s="16"/>
      <c r="FS175" s="16"/>
      <c r="FT175" s="16"/>
      <c r="FU175" s="16"/>
      <c r="FV175" s="16"/>
      <c r="FW175" s="16"/>
      <c r="FX175" s="16"/>
      <c r="FY175" s="16"/>
      <c r="FZ175" s="16"/>
      <c r="GA175" s="16"/>
      <c r="GB175" s="16"/>
      <c r="GC175" s="16"/>
      <c r="GD175" s="16"/>
      <c r="GE175" s="16"/>
      <c r="GF175" s="16"/>
      <c r="GG175" s="16"/>
      <c r="GH175" s="16"/>
      <c r="GI175" s="16"/>
      <c r="GJ175" s="16"/>
      <c r="GK175" s="16"/>
      <c r="GL175" s="16"/>
      <c r="GM175" s="16"/>
      <c r="GN175" s="16"/>
      <c r="GO175" s="16"/>
      <c r="GP175" s="16"/>
      <c r="GQ175" s="16"/>
      <c r="GR175" s="16"/>
      <c r="GS175" s="16"/>
      <c r="GT175" s="16"/>
      <c r="GU175" s="16"/>
      <c r="GV175" s="16"/>
      <c r="GW175" s="16"/>
      <c r="GX175" s="16"/>
      <c r="GY175" s="16"/>
      <c r="GZ175" s="16"/>
      <c r="HA175" s="16"/>
    </row>
    <row r="176" spans="1:209">
      <c r="A176" s="18"/>
      <c r="B176" s="16"/>
      <c r="C176" s="16"/>
      <c r="D176" s="16"/>
      <c r="E176" s="16"/>
      <c r="F176" s="16"/>
      <c r="G176" s="16"/>
      <c r="H176" s="16"/>
      <c r="I176" s="16"/>
      <c r="J176" s="16"/>
      <c r="K176" s="16"/>
      <c r="L176" s="16"/>
      <c r="M176" s="16"/>
      <c r="N176" s="16"/>
      <c r="O176" s="16"/>
      <c r="P176" s="16"/>
      <c r="Q176" s="16"/>
      <c r="R176" s="16"/>
      <c r="S176" s="16"/>
      <c r="T176" s="16"/>
      <c r="U176" s="16"/>
      <c r="V176" s="16"/>
      <c r="W176" s="16"/>
      <c r="X176" s="139"/>
      <c r="Y176" s="16"/>
      <c r="Z176" s="16"/>
      <c r="AA176" s="16"/>
      <c r="AB176" s="16"/>
      <c r="AC176" s="16"/>
      <c r="AD176" s="16"/>
      <c r="AE176" s="16"/>
      <c r="AF176" s="16"/>
      <c r="AG176" s="16"/>
      <c r="AH176" s="16"/>
      <c r="AI176" s="16"/>
      <c r="AJ176" s="16"/>
      <c r="AK176" s="16"/>
      <c r="AL176" s="16"/>
      <c r="AM176" s="16"/>
      <c r="AN176" s="16"/>
      <c r="AO176" s="16"/>
      <c r="AP176" s="16"/>
      <c r="AQ176" s="16"/>
      <c r="AR176" s="16"/>
      <c r="AS176" s="16"/>
      <c r="AT176" s="16"/>
      <c r="AU176" s="16"/>
      <c r="AV176" s="16"/>
      <c r="AW176" s="16"/>
      <c r="AX176" s="16"/>
      <c r="AY176" s="16"/>
      <c r="AZ176" s="16"/>
      <c r="BA176" s="16"/>
      <c r="BB176" s="16"/>
      <c r="BC176" s="16"/>
      <c r="BD176" s="16"/>
      <c r="BE176" s="16"/>
      <c r="BF176" s="16"/>
      <c r="BG176" s="16"/>
      <c r="BH176" s="16"/>
      <c r="BI176" s="16"/>
      <c r="BJ176" s="16"/>
      <c r="BK176" s="16"/>
      <c r="BL176" s="16"/>
      <c r="BM176" s="16"/>
      <c r="BN176" s="16"/>
      <c r="BO176" s="16"/>
      <c r="BP176" s="16"/>
      <c r="BQ176" s="16"/>
      <c r="BR176" s="16"/>
      <c r="BS176" s="16"/>
      <c r="BT176" s="16"/>
      <c r="BU176" s="16"/>
      <c r="BV176" s="16"/>
      <c r="BW176" s="16"/>
      <c r="BX176" s="16"/>
      <c r="BY176" s="16"/>
      <c r="BZ176" s="16"/>
      <c r="CA176" s="16"/>
      <c r="CB176" s="16"/>
      <c r="CC176" s="16"/>
      <c r="CD176" s="16"/>
      <c r="CE176" s="16"/>
      <c r="CF176" s="16"/>
      <c r="CG176" s="16"/>
      <c r="CH176" s="16"/>
      <c r="CI176" s="16"/>
      <c r="CJ176" s="16"/>
      <c r="CK176" s="16"/>
      <c r="CL176" s="16"/>
      <c r="CM176" s="16"/>
      <c r="CN176" s="16"/>
      <c r="CO176" s="16"/>
      <c r="CP176" s="16"/>
      <c r="CQ176" s="16"/>
      <c r="CR176" s="16"/>
      <c r="CS176" s="16"/>
      <c r="CT176" s="16"/>
      <c r="CU176" s="16"/>
      <c r="CV176" s="16"/>
      <c r="CW176" s="16"/>
      <c r="CX176" s="16"/>
      <c r="CY176" s="16"/>
      <c r="CZ176" s="16"/>
      <c r="DA176" s="16"/>
      <c r="DB176" s="16"/>
      <c r="DC176" s="16"/>
      <c r="DD176" s="16"/>
      <c r="DE176" s="16"/>
      <c r="DF176" s="16"/>
      <c r="DG176" s="16"/>
      <c r="DH176" s="16"/>
      <c r="DI176" s="16"/>
      <c r="DJ176" s="16"/>
      <c r="DK176" s="16"/>
      <c r="DL176" s="16"/>
      <c r="DM176" s="16"/>
      <c r="DN176" s="16"/>
      <c r="DO176" s="16"/>
      <c r="DP176" s="16"/>
      <c r="DQ176" s="16"/>
      <c r="DR176" s="16"/>
      <c r="DS176" s="16"/>
      <c r="DT176" s="16"/>
      <c r="DU176" s="16"/>
      <c r="DV176" s="16"/>
      <c r="DW176" s="16"/>
      <c r="DX176" s="16"/>
      <c r="DY176" s="16"/>
      <c r="DZ176" s="16"/>
      <c r="EA176" s="16"/>
      <c r="EB176" s="16"/>
      <c r="EC176" s="16"/>
      <c r="ED176" s="16"/>
      <c r="EE176" s="16"/>
      <c r="EF176" s="16"/>
      <c r="EG176" s="16"/>
      <c r="EH176" s="16"/>
      <c r="EI176" s="16"/>
      <c r="EJ176" s="16"/>
      <c r="EK176" s="16"/>
      <c r="EL176" s="16"/>
      <c r="EM176" s="16"/>
      <c r="EN176" s="16"/>
      <c r="EO176" s="16"/>
      <c r="EP176" s="16"/>
      <c r="EQ176" s="16"/>
      <c r="ER176" s="16"/>
      <c r="ES176" s="16"/>
      <c r="ET176" s="16"/>
      <c r="EU176" s="16"/>
      <c r="EV176" s="16"/>
      <c r="EW176" s="16"/>
      <c r="EX176" s="16"/>
      <c r="EY176" s="16"/>
      <c r="EZ176" s="16"/>
      <c r="FA176" s="16"/>
      <c r="FB176" s="16"/>
      <c r="FC176" s="16"/>
      <c r="FD176" s="16"/>
      <c r="FE176" s="16"/>
      <c r="FF176" s="16"/>
      <c r="FG176" s="16"/>
      <c r="FH176" s="16"/>
      <c r="FI176" s="16"/>
      <c r="FJ176" s="16"/>
      <c r="FK176" s="16"/>
      <c r="FL176" s="16"/>
      <c r="FM176" s="16"/>
      <c r="FN176" s="16"/>
      <c r="FO176" s="16"/>
      <c r="FP176" s="16"/>
      <c r="FQ176" s="16"/>
      <c r="FR176" s="16"/>
      <c r="FS176" s="16"/>
      <c r="FT176" s="16"/>
      <c r="FU176" s="16"/>
      <c r="FV176" s="16"/>
      <c r="FW176" s="16"/>
      <c r="FX176" s="16"/>
      <c r="FY176" s="16"/>
      <c r="FZ176" s="16"/>
      <c r="GA176" s="16"/>
      <c r="GB176" s="16"/>
      <c r="GC176" s="16"/>
      <c r="GD176" s="16"/>
      <c r="GE176" s="16"/>
      <c r="GF176" s="16"/>
      <c r="GG176" s="16"/>
      <c r="GH176" s="16"/>
      <c r="GI176" s="16"/>
      <c r="GJ176" s="16"/>
      <c r="GK176" s="16"/>
      <c r="GL176" s="16"/>
      <c r="GM176" s="16"/>
      <c r="GN176" s="16"/>
      <c r="GO176" s="16"/>
      <c r="GP176" s="16"/>
      <c r="GQ176" s="16"/>
      <c r="GR176" s="16"/>
      <c r="GS176" s="16"/>
      <c r="GT176" s="16"/>
      <c r="GU176" s="16"/>
      <c r="GV176" s="16"/>
      <c r="GW176" s="16"/>
      <c r="GX176" s="16"/>
      <c r="GY176" s="16"/>
      <c r="GZ176" s="16"/>
      <c r="HA176" s="16"/>
    </row>
    <row r="177" spans="1:209">
      <c r="A177" s="18"/>
      <c r="B177" s="16"/>
      <c r="C177" s="16"/>
      <c r="D177" s="16"/>
      <c r="E177" s="16"/>
      <c r="F177" s="16"/>
      <c r="G177" s="16"/>
      <c r="H177" s="16"/>
      <c r="I177" s="16"/>
      <c r="J177" s="16"/>
      <c r="K177" s="16"/>
      <c r="L177" s="16"/>
      <c r="M177" s="16"/>
      <c r="N177" s="16"/>
      <c r="O177" s="16"/>
      <c r="P177" s="16"/>
      <c r="Q177" s="16"/>
      <c r="R177" s="16"/>
      <c r="S177" s="16"/>
      <c r="T177" s="16"/>
      <c r="U177" s="16"/>
      <c r="V177" s="16"/>
      <c r="W177" s="16"/>
      <c r="X177" s="139"/>
      <c r="Y177" s="16"/>
      <c r="Z177" s="16"/>
      <c r="AA177" s="16"/>
      <c r="AB177" s="16"/>
      <c r="AC177" s="16"/>
      <c r="AD177" s="16"/>
      <c r="AE177" s="16"/>
      <c r="AF177" s="16"/>
      <c r="AG177" s="16"/>
      <c r="AH177" s="16"/>
      <c r="AI177" s="16"/>
      <c r="AJ177" s="16"/>
      <c r="AK177" s="16"/>
      <c r="AL177" s="16"/>
      <c r="AM177" s="16"/>
      <c r="AN177" s="16"/>
      <c r="AO177" s="16"/>
      <c r="AP177" s="16"/>
      <c r="AQ177" s="16"/>
      <c r="AR177" s="16"/>
      <c r="AS177" s="16"/>
      <c r="AT177" s="16"/>
      <c r="AU177" s="16"/>
      <c r="AV177" s="16"/>
      <c r="AW177" s="16"/>
      <c r="AX177" s="16"/>
      <c r="AY177" s="16"/>
      <c r="AZ177" s="16"/>
      <c r="BA177" s="16"/>
      <c r="BB177" s="16"/>
      <c r="BC177" s="16"/>
      <c r="BD177" s="16"/>
      <c r="BE177" s="16"/>
      <c r="BF177" s="16"/>
      <c r="BG177" s="16"/>
      <c r="BH177" s="16"/>
      <c r="BI177" s="16"/>
      <c r="BJ177" s="16"/>
      <c r="BK177" s="16"/>
      <c r="BL177" s="16"/>
      <c r="BM177" s="16"/>
      <c r="BN177" s="16"/>
      <c r="BO177" s="16"/>
      <c r="BP177" s="16"/>
      <c r="BQ177" s="16"/>
      <c r="BR177" s="16"/>
      <c r="BS177" s="16"/>
      <c r="BT177" s="16"/>
      <c r="BU177" s="16"/>
      <c r="BV177" s="16"/>
      <c r="BW177" s="16"/>
      <c r="BX177" s="16"/>
      <c r="BY177" s="16"/>
      <c r="BZ177" s="16"/>
      <c r="CA177" s="16"/>
      <c r="CB177" s="16"/>
      <c r="CC177" s="16"/>
      <c r="CD177" s="16"/>
      <c r="CE177" s="16"/>
      <c r="CF177" s="16"/>
      <c r="CG177" s="16"/>
      <c r="CH177" s="16"/>
      <c r="CI177" s="16"/>
      <c r="CJ177" s="16"/>
      <c r="CK177" s="16"/>
      <c r="CL177" s="16"/>
      <c r="CM177" s="16"/>
      <c r="CN177" s="16"/>
      <c r="CO177" s="16"/>
      <c r="CP177" s="16"/>
      <c r="CQ177" s="16"/>
      <c r="CR177" s="16"/>
      <c r="CS177" s="16"/>
      <c r="CT177" s="16"/>
      <c r="CU177" s="16"/>
      <c r="CV177" s="16"/>
      <c r="CW177" s="16"/>
      <c r="CX177" s="16"/>
      <c r="CY177" s="16"/>
      <c r="CZ177" s="16"/>
      <c r="DA177" s="16"/>
      <c r="DB177" s="16"/>
      <c r="DC177" s="16"/>
      <c r="DD177" s="16"/>
      <c r="DE177" s="16"/>
      <c r="DF177" s="16"/>
      <c r="DG177" s="16"/>
      <c r="DH177" s="16"/>
      <c r="DI177" s="16"/>
      <c r="DJ177" s="16"/>
      <c r="DK177" s="16"/>
      <c r="DL177" s="16"/>
      <c r="DM177" s="16"/>
      <c r="DN177" s="16"/>
      <c r="DO177" s="16"/>
      <c r="DP177" s="16"/>
      <c r="DQ177" s="16"/>
      <c r="DR177" s="16"/>
      <c r="DS177" s="16"/>
      <c r="DT177" s="16"/>
      <c r="DU177" s="16"/>
      <c r="DV177" s="16"/>
      <c r="DW177" s="16"/>
      <c r="DX177" s="16"/>
      <c r="DY177" s="16"/>
      <c r="DZ177" s="16"/>
      <c r="EA177" s="16"/>
      <c r="EB177" s="16"/>
      <c r="EC177" s="16"/>
      <c r="ED177" s="16"/>
      <c r="EE177" s="16"/>
      <c r="EF177" s="16"/>
      <c r="EG177" s="16"/>
      <c r="EH177" s="16"/>
      <c r="EI177" s="16"/>
      <c r="EJ177" s="16"/>
      <c r="EK177" s="16"/>
      <c r="EL177" s="16"/>
      <c r="EM177" s="16"/>
      <c r="EN177" s="16"/>
      <c r="EO177" s="16"/>
      <c r="EP177" s="16"/>
      <c r="EQ177" s="16"/>
      <c r="ER177" s="16"/>
      <c r="ES177" s="16"/>
      <c r="ET177" s="16"/>
      <c r="EU177" s="16"/>
      <c r="EV177" s="16"/>
      <c r="EW177" s="16"/>
      <c r="EX177" s="16"/>
      <c r="EY177" s="16"/>
      <c r="EZ177" s="16"/>
      <c r="FA177" s="16"/>
      <c r="FB177" s="16"/>
      <c r="FC177" s="16"/>
      <c r="FD177" s="16"/>
      <c r="FE177" s="16"/>
      <c r="FF177" s="16"/>
      <c r="FG177" s="16"/>
      <c r="FH177" s="16"/>
      <c r="FI177" s="16"/>
      <c r="FJ177" s="16"/>
      <c r="FK177" s="16"/>
      <c r="FL177" s="16"/>
      <c r="FM177" s="16"/>
      <c r="FN177" s="16"/>
      <c r="FO177" s="16"/>
      <c r="FP177" s="16"/>
      <c r="FQ177" s="16"/>
      <c r="FR177" s="16"/>
      <c r="FS177" s="16"/>
      <c r="FT177" s="16"/>
      <c r="FU177" s="16"/>
      <c r="FV177" s="16"/>
      <c r="FW177" s="16"/>
      <c r="FX177" s="16"/>
      <c r="FY177" s="16"/>
      <c r="FZ177" s="16"/>
      <c r="GA177" s="16"/>
      <c r="GB177" s="16"/>
      <c r="GC177" s="16"/>
      <c r="GD177" s="16"/>
      <c r="GE177" s="16"/>
      <c r="GF177" s="16"/>
      <c r="GG177" s="16"/>
      <c r="GH177" s="16"/>
      <c r="GI177" s="16"/>
      <c r="GJ177" s="16"/>
      <c r="GK177" s="16"/>
      <c r="GL177" s="16"/>
      <c r="GM177" s="16"/>
      <c r="GN177" s="16"/>
      <c r="GO177" s="16"/>
      <c r="GP177" s="16"/>
      <c r="GQ177" s="16"/>
      <c r="GR177" s="16"/>
      <c r="GS177" s="16"/>
      <c r="GT177" s="16"/>
      <c r="GU177" s="16"/>
      <c r="GV177" s="16"/>
      <c r="GW177" s="16"/>
      <c r="GX177" s="16"/>
      <c r="GY177" s="16"/>
      <c r="GZ177" s="16"/>
      <c r="HA177" s="16"/>
    </row>
    <row r="178" spans="1:209">
      <c r="A178" s="18"/>
      <c r="B178" s="16"/>
      <c r="C178" s="16"/>
      <c r="D178" s="16"/>
      <c r="E178" s="16"/>
      <c r="F178" s="16"/>
      <c r="G178" s="16"/>
      <c r="H178" s="16"/>
      <c r="I178" s="16"/>
      <c r="J178" s="16"/>
      <c r="K178" s="16"/>
      <c r="L178" s="16"/>
      <c r="M178" s="16"/>
      <c r="N178" s="16"/>
      <c r="O178" s="16"/>
      <c r="P178" s="16"/>
      <c r="Q178" s="16"/>
      <c r="R178" s="16"/>
      <c r="S178" s="16"/>
      <c r="T178" s="16"/>
      <c r="U178" s="16"/>
      <c r="V178" s="16"/>
      <c r="W178" s="16"/>
      <c r="X178" s="139"/>
      <c r="Y178" s="16"/>
      <c r="Z178" s="16"/>
      <c r="AA178" s="16"/>
      <c r="AB178" s="16"/>
      <c r="AC178" s="16"/>
      <c r="AD178" s="16"/>
      <c r="AE178" s="16"/>
      <c r="AF178" s="16"/>
      <c r="AG178" s="16"/>
      <c r="AH178" s="16"/>
      <c r="AI178" s="16"/>
      <c r="AJ178" s="16"/>
      <c r="AK178" s="16"/>
      <c r="AL178" s="16"/>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6"/>
      <c r="BX178" s="16"/>
      <c r="BY178" s="16"/>
      <c r="BZ178" s="16"/>
      <c r="CA178" s="16"/>
      <c r="CB178" s="16"/>
      <c r="CC178" s="16"/>
      <c r="CD178" s="16"/>
      <c r="CE178" s="16"/>
      <c r="CF178" s="16"/>
      <c r="CG178" s="16"/>
      <c r="CH178" s="16"/>
      <c r="CI178" s="16"/>
      <c r="CJ178" s="16"/>
      <c r="CK178" s="16"/>
      <c r="CL178" s="16"/>
      <c r="CM178" s="16"/>
      <c r="CN178" s="16"/>
      <c r="CO178" s="16"/>
      <c r="CP178" s="16"/>
      <c r="CQ178" s="16"/>
      <c r="CR178" s="16"/>
      <c r="CS178" s="16"/>
      <c r="CT178" s="16"/>
      <c r="CU178" s="16"/>
      <c r="CV178" s="16"/>
      <c r="CW178" s="16"/>
      <c r="CX178" s="16"/>
      <c r="CY178" s="16"/>
      <c r="CZ178" s="16"/>
      <c r="DA178" s="16"/>
      <c r="DB178" s="16"/>
      <c r="DC178" s="16"/>
      <c r="DD178" s="16"/>
      <c r="DE178" s="16"/>
      <c r="DF178" s="16"/>
      <c r="DG178" s="16"/>
      <c r="DH178" s="16"/>
      <c r="DI178" s="16"/>
      <c r="DJ178" s="16"/>
      <c r="DK178" s="16"/>
      <c r="DL178" s="16"/>
      <c r="DM178" s="16"/>
      <c r="DN178" s="16"/>
      <c r="DO178" s="16"/>
      <c r="DP178" s="16"/>
      <c r="DQ178" s="16"/>
      <c r="DR178" s="16"/>
      <c r="DS178" s="16"/>
      <c r="DT178" s="16"/>
      <c r="DU178" s="16"/>
      <c r="DV178" s="16"/>
      <c r="DW178" s="16"/>
      <c r="DX178" s="16"/>
      <c r="DY178" s="16"/>
      <c r="DZ178" s="16"/>
      <c r="EA178" s="16"/>
      <c r="EB178" s="16"/>
      <c r="EC178" s="16"/>
      <c r="ED178" s="16"/>
      <c r="EE178" s="16"/>
      <c r="EF178" s="16"/>
      <c r="EG178" s="16"/>
      <c r="EH178" s="16"/>
      <c r="EI178" s="16"/>
      <c r="EJ178" s="16"/>
      <c r="EK178" s="16"/>
      <c r="EL178" s="16"/>
      <c r="EM178" s="16"/>
      <c r="EN178" s="16"/>
      <c r="EO178" s="16"/>
      <c r="EP178" s="16"/>
      <c r="EQ178" s="16"/>
      <c r="ER178" s="16"/>
      <c r="ES178" s="16"/>
      <c r="ET178" s="16"/>
      <c r="EU178" s="16"/>
      <c r="EV178" s="16"/>
      <c r="EW178" s="16"/>
      <c r="EX178" s="16"/>
      <c r="EY178" s="16"/>
      <c r="EZ178" s="16"/>
      <c r="FA178" s="16"/>
      <c r="FB178" s="16"/>
      <c r="FC178" s="16"/>
      <c r="FD178" s="16"/>
      <c r="FE178" s="16"/>
      <c r="FF178" s="16"/>
      <c r="FG178" s="16"/>
      <c r="FH178" s="16"/>
      <c r="FI178" s="16"/>
      <c r="FJ178" s="16"/>
      <c r="FK178" s="16"/>
      <c r="FL178" s="16"/>
      <c r="FM178" s="16"/>
      <c r="FN178" s="16"/>
      <c r="FO178" s="16"/>
      <c r="FP178" s="16"/>
      <c r="FQ178" s="16"/>
      <c r="FR178" s="16"/>
      <c r="FS178" s="16"/>
      <c r="FT178" s="16"/>
      <c r="FU178" s="16"/>
      <c r="FV178" s="16"/>
      <c r="FW178" s="16"/>
      <c r="FX178" s="16"/>
      <c r="FY178" s="16"/>
      <c r="FZ178" s="16"/>
      <c r="GA178" s="16"/>
      <c r="GB178" s="16"/>
      <c r="GC178" s="16"/>
      <c r="GD178" s="16"/>
      <c r="GE178" s="16"/>
      <c r="GF178" s="16"/>
      <c r="GG178" s="16"/>
      <c r="GH178" s="16"/>
      <c r="GI178" s="16"/>
      <c r="GJ178" s="16"/>
      <c r="GK178" s="16"/>
      <c r="GL178" s="16"/>
      <c r="GM178" s="16"/>
      <c r="GN178" s="16"/>
      <c r="GO178" s="16"/>
      <c r="GP178" s="16"/>
      <c r="GQ178" s="16"/>
      <c r="GR178" s="16"/>
      <c r="GS178" s="16"/>
      <c r="GT178" s="16"/>
      <c r="GU178" s="16"/>
      <c r="GV178" s="16"/>
      <c r="GW178" s="16"/>
      <c r="GX178" s="16"/>
      <c r="GY178" s="16"/>
      <c r="GZ178" s="16"/>
      <c r="HA178" s="16"/>
    </row>
    <row r="179" spans="1:209">
      <c r="A179" s="18"/>
      <c r="B179" s="16"/>
      <c r="C179" s="16"/>
      <c r="D179" s="16"/>
      <c r="E179" s="16"/>
      <c r="F179" s="16"/>
      <c r="G179" s="16"/>
      <c r="H179" s="16"/>
      <c r="I179" s="16"/>
      <c r="J179" s="16"/>
      <c r="K179" s="16"/>
      <c r="L179" s="16"/>
      <c r="M179" s="16"/>
      <c r="N179" s="16"/>
      <c r="O179" s="16"/>
      <c r="P179" s="16"/>
      <c r="Q179" s="16"/>
      <c r="R179" s="16"/>
      <c r="S179" s="16"/>
      <c r="T179" s="16"/>
      <c r="U179" s="16"/>
      <c r="V179" s="16"/>
      <c r="W179" s="16"/>
      <c r="X179" s="139"/>
      <c r="Y179" s="16"/>
      <c r="Z179" s="16"/>
      <c r="AA179" s="16"/>
      <c r="AB179" s="16"/>
      <c r="AC179" s="16"/>
      <c r="AD179" s="16"/>
      <c r="AE179" s="16"/>
      <c r="AF179" s="16"/>
      <c r="AG179" s="16"/>
      <c r="AH179" s="16"/>
      <c r="AI179" s="16"/>
      <c r="AJ179" s="16"/>
      <c r="AK179" s="16"/>
      <c r="AL179" s="16"/>
      <c r="AM179" s="16"/>
      <c r="AN179" s="16"/>
      <c r="AO179" s="16"/>
      <c r="AP179" s="16"/>
      <c r="AQ179" s="16"/>
      <c r="AR179" s="16"/>
      <c r="AS179" s="16"/>
      <c r="AT179" s="16"/>
      <c r="AU179" s="16"/>
      <c r="AV179" s="16"/>
      <c r="AW179" s="16"/>
      <c r="AX179" s="16"/>
      <c r="AY179" s="16"/>
      <c r="AZ179" s="16"/>
      <c r="BA179" s="16"/>
      <c r="BB179" s="16"/>
      <c r="BC179" s="16"/>
      <c r="BD179" s="16"/>
      <c r="BE179" s="16"/>
      <c r="BF179" s="16"/>
      <c r="BG179" s="16"/>
      <c r="BH179" s="16"/>
      <c r="BI179" s="16"/>
      <c r="BJ179" s="16"/>
      <c r="BK179" s="16"/>
      <c r="BL179" s="16"/>
      <c r="BM179" s="16"/>
      <c r="BN179" s="16"/>
      <c r="BO179" s="16"/>
      <c r="BP179" s="16"/>
      <c r="BQ179" s="16"/>
      <c r="BR179" s="16"/>
      <c r="BS179" s="16"/>
      <c r="BT179" s="16"/>
      <c r="BU179" s="16"/>
      <c r="BV179" s="16"/>
      <c r="BW179" s="16"/>
      <c r="BX179" s="16"/>
      <c r="BY179" s="16"/>
      <c r="BZ179" s="16"/>
      <c r="CA179" s="16"/>
      <c r="CB179" s="16"/>
      <c r="CC179" s="16"/>
      <c r="CD179" s="16"/>
      <c r="CE179" s="16"/>
      <c r="CF179" s="16"/>
      <c r="CG179" s="16"/>
      <c r="CH179" s="16"/>
      <c r="CI179" s="16"/>
      <c r="CJ179" s="16"/>
      <c r="CK179" s="16"/>
      <c r="CL179" s="16"/>
      <c r="CM179" s="16"/>
      <c r="CN179" s="16"/>
      <c r="CO179" s="16"/>
      <c r="CP179" s="16"/>
      <c r="CQ179" s="16"/>
      <c r="CR179" s="16"/>
      <c r="CS179" s="16"/>
      <c r="CT179" s="16"/>
      <c r="CU179" s="16"/>
      <c r="CV179" s="16"/>
      <c r="CW179" s="16"/>
      <c r="CX179" s="16"/>
      <c r="CY179" s="16"/>
      <c r="CZ179" s="16"/>
      <c r="DA179" s="16"/>
      <c r="DB179" s="16"/>
      <c r="DC179" s="16"/>
      <c r="DD179" s="16"/>
      <c r="DE179" s="16"/>
      <c r="DF179" s="16"/>
      <c r="DG179" s="16"/>
      <c r="DH179" s="16"/>
      <c r="DI179" s="16"/>
      <c r="DJ179" s="16"/>
      <c r="DK179" s="16"/>
      <c r="DL179" s="16"/>
      <c r="DM179" s="16"/>
      <c r="DN179" s="16"/>
      <c r="DO179" s="16"/>
      <c r="DP179" s="16"/>
      <c r="DQ179" s="16"/>
      <c r="DR179" s="16"/>
      <c r="DS179" s="16"/>
      <c r="DT179" s="16"/>
      <c r="DU179" s="16"/>
      <c r="DV179" s="16"/>
      <c r="DW179" s="16"/>
      <c r="DX179" s="16"/>
      <c r="DY179" s="16"/>
      <c r="DZ179" s="16"/>
      <c r="EA179" s="16"/>
      <c r="EB179" s="16"/>
      <c r="EC179" s="16"/>
      <c r="ED179" s="16"/>
      <c r="EE179" s="16"/>
      <c r="EF179" s="16"/>
      <c r="EG179" s="16"/>
      <c r="EH179" s="16"/>
      <c r="EI179" s="16"/>
      <c r="EJ179" s="16"/>
      <c r="EK179" s="16"/>
      <c r="EL179" s="16"/>
      <c r="EM179" s="16"/>
      <c r="EN179" s="16"/>
      <c r="EO179" s="16"/>
      <c r="EP179" s="16"/>
      <c r="EQ179" s="16"/>
      <c r="ER179" s="16"/>
      <c r="ES179" s="16"/>
      <c r="ET179" s="16"/>
      <c r="EU179" s="16"/>
      <c r="EV179" s="16"/>
      <c r="EW179" s="16"/>
      <c r="EX179" s="16"/>
      <c r="EY179" s="16"/>
      <c r="EZ179" s="16"/>
      <c r="FA179" s="16"/>
      <c r="FB179" s="16"/>
      <c r="FC179" s="16"/>
      <c r="FD179" s="16"/>
      <c r="FE179" s="16"/>
      <c r="FF179" s="16"/>
      <c r="FG179" s="16"/>
      <c r="FH179" s="16"/>
      <c r="FI179" s="16"/>
      <c r="FJ179" s="16"/>
      <c r="FK179" s="16"/>
      <c r="FL179" s="16"/>
      <c r="FM179" s="16"/>
      <c r="FN179" s="16"/>
      <c r="FO179" s="16"/>
      <c r="FP179" s="16"/>
      <c r="FQ179" s="16"/>
      <c r="FR179" s="16"/>
      <c r="FS179" s="16"/>
      <c r="FT179" s="16"/>
      <c r="FU179" s="16"/>
      <c r="FV179" s="16"/>
      <c r="FW179" s="16"/>
      <c r="FX179" s="16"/>
      <c r="FY179" s="16"/>
      <c r="FZ179" s="16"/>
      <c r="GA179" s="16"/>
      <c r="GB179" s="16"/>
      <c r="GC179" s="16"/>
      <c r="GD179" s="16"/>
      <c r="GE179" s="16"/>
      <c r="GF179" s="16"/>
      <c r="GG179" s="16"/>
      <c r="GH179" s="16"/>
      <c r="GI179" s="16"/>
      <c r="GJ179" s="16"/>
      <c r="GK179" s="16"/>
      <c r="GL179" s="16"/>
      <c r="GM179" s="16"/>
      <c r="GN179" s="16"/>
      <c r="GO179" s="16"/>
      <c r="GP179" s="16"/>
      <c r="GQ179" s="16"/>
      <c r="GR179" s="16"/>
      <c r="GS179" s="16"/>
      <c r="GT179" s="16"/>
      <c r="GU179" s="16"/>
      <c r="GV179" s="16"/>
      <c r="GW179" s="16"/>
      <c r="GX179" s="16"/>
      <c r="GY179" s="16"/>
      <c r="GZ179" s="16"/>
      <c r="HA179" s="16"/>
    </row>
    <row r="180" spans="1:209">
      <c r="A180" s="18"/>
      <c r="B180" s="16"/>
      <c r="C180" s="16"/>
      <c r="D180" s="16"/>
      <c r="E180" s="16"/>
      <c r="F180" s="16"/>
      <c r="G180" s="16"/>
      <c r="H180" s="16"/>
      <c r="I180" s="16"/>
      <c r="J180" s="16"/>
      <c r="K180" s="16"/>
      <c r="L180" s="16"/>
      <c r="M180" s="16"/>
      <c r="N180" s="16"/>
      <c r="O180" s="16"/>
      <c r="P180" s="16"/>
      <c r="Q180" s="16"/>
      <c r="R180" s="16"/>
      <c r="S180" s="16"/>
      <c r="T180" s="16"/>
      <c r="U180" s="16"/>
      <c r="V180" s="16"/>
      <c r="W180" s="16"/>
      <c r="X180" s="139"/>
      <c r="Y180" s="16"/>
      <c r="Z180" s="16"/>
      <c r="AA180" s="16"/>
      <c r="AB180" s="16"/>
      <c r="AC180" s="16"/>
      <c r="AD180" s="16"/>
      <c r="AE180" s="16"/>
      <c r="AF180" s="16"/>
      <c r="AG180" s="16"/>
      <c r="AH180" s="16"/>
      <c r="AI180" s="16"/>
      <c r="AJ180" s="16"/>
      <c r="AK180" s="16"/>
      <c r="AL180" s="16"/>
      <c r="AM180" s="16"/>
      <c r="AN180" s="16"/>
      <c r="AO180" s="16"/>
      <c r="AP180" s="16"/>
      <c r="AQ180" s="16"/>
      <c r="AR180" s="16"/>
      <c r="AS180" s="16"/>
      <c r="AT180" s="16"/>
      <c r="AU180" s="16"/>
      <c r="AV180" s="16"/>
      <c r="AW180" s="16"/>
      <c r="AX180" s="16"/>
      <c r="AY180" s="16"/>
      <c r="AZ180" s="16"/>
      <c r="BA180" s="16"/>
      <c r="BB180" s="16"/>
      <c r="BC180" s="16"/>
      <c r="BD180" s="16"/>
      <c r="BE180" s="16"/>
      <c r="BF180" s="16"/>
      <c r="BG180" s="16"/>
      <c r="BH180" s="16"/>
      <c r="BI180" s="16"/>
      <c r="BJ180" s="16"/>
      <c r="BK180" s="16"/>
      <c r="BL180" s="16"/>
      <c r="BM180" s="16"/>
      <c r="BN180" s="16"/>
      <c r="BO180" s="16"/>
      <c r="BP180" s="16"/>
      <c r="BQ180" s="16"/>
      <c r="BR180" s="16"/>
      <c r="BS180" s="16"/>
      <c r="BT180" s="16"/>
      <c r="BU180" s="16"/>
      <c r="BV180" s="16"/>
      <c r="BW180" s="16"/>
      <c r="BX180" s="16"/>
      <c r="BY180" s="16"/>
      <c r="BZ180" s="16"/>
      <c r="CA180" s="16"/>
      <c r="CB180" s="16"/>
      <c r="CC180" s="16"/>
      <c r="CD180" s="16"/>
      <c r="CE180" s="16"/>
      <c r="CF180" s="16"/>
      <c r="CG180" s="16"/>
      <c r="CH180" s="16"/>
      <c r="CI180" s="16"/>
      <c r="CJ180" s="16"/>
      <c r="CK180" s="16"/>
      <c r="CL180" s="16"/>
      <c r="CM180" s="16"/>
      <c r="CN180" s="16"/>
      <c r="CO180" s="16"/>
      <c r="CP180" s="16"/>
      <c r="CQ180" s="16"/>
      <c r="CR180" s="16"/>
      <c r="CS180" s="16"/>
      <c r="CT180" s="16"/>
      <c r="CU180" s="16"/>
      <c r="CV180" s="16"/>
      <c r="CW180" s="16"/>
      <c r="CX180" s="16"/>
      <c r="CY180" s="16"/>
      <c r="CZ180" s="16"/>
      <c r="DA180" s="16"/>
      <c r="DB180" s="16"/>
      <c r="DC180" s="16"/>
      <c r="DD180" s="16"/>
      <c r="DE180" s="16"/>
      <c r="DF180" s="16"/>
      <c r="DG180" s="16"/>
      <c r="DH180" s="16"/>
      <c r="DI180" s="16"/>
      <c r="DJ180" s="16"/>
      <c r="DK180" s="16"/>
      <c r="DL180" s="16"/>
      <c r="DM180" s="16"/>
      <c r="DN180" s="16"/>
      <c r="DO180" s="16"/>
      <c r="DP180" s="16"/>
      <c r="DQ180" s="16"/>
      <c r="DR180" s="16"/>
      <c r="DS180" s="16"/>
      <c r="DT180" s="16"/>
      <c r="DU180" s="16"/>
      <c r="DV180" s="16"/>
      <c r="DW180" s="16"/>
      <c r="DX180" s="16"/>
      <c r="DY180" s="16"/>
      <c r="DZ180" s="16"/>
      <c r="EA180" s="16"/>
      <c r="EB180" s="16"/>
      <c r="EC180" s="16"/>
      <c r="ED180" s="16"/>
      <c r="EE180" s="16"/>
      <c r="EF180" s="16"/>
      <c r="EG180" s="16"/>
      <c r="EH180" s="16"/>
      <c r="EI180" s="16"/>
      <c r="EJ180" s="16"/>
      <c r="EK180" s="16"/>
      <c r="EL180" s="16"/>
      <c r="EM180" s="16"/>
      <c r="EN180" s="16"/>
      <c r="EO180" s="16"/>
      <c r="EP180" s="16"/>
      <c r="EQ180" s="16"/>
      <c r="ER180" s="16"/>
      <c r="ES180" s="16"/>
      <c r="ET180" s="16"/>
      <c r="EU180" s="16"/>
      <c r="EV180" s="16"/>
      <c r="EW180" s="16"/>
      <c r="EX180" s="16"/>
      <c r="EY180" s="16"/>
      <c r="EZ180" s="16"/>
      <c r="FA180" s="16"/>
      <c r="FB180" s="16"/>
      <c r="FC180" s="16"/>
      <c r="FD180" s="16"/>
      <c r="FE180" s="16"/>
      <c r="FF180" s="16"/>
      <c r="FG180" s="16"/>
      <c r="FH180" s="16"/>
      <c r="FI180" s="16"/>
      <c r="FJ180" s="16"/>
      <c r="FK180" s="16"/>
      <c r="FL180" s="16"/>
      <c r="FM180" s="16"/>
      <c r="FN180" s="16"/>
      <c r="FO180" s="16"/>
      <c r="FP180" s="16"/>
      <c r="FQ180" s="16"/>
      <c r="FR180" s="16"/>
      <c r="FS180" s="16"/>
      <c r="FT180" s="16"/>
      <c r="FU180" s="16"/>
      <c r="FV180" s="16"/>
      <c r="FW180" s="16"/>
      <c r="FX180" s="16"/>
      <c r="FY180" s="16"/>
      <c r="FZ180" s="16"/>
      <c r="GA180" s="16"/>
      <c r="GB180" s="16"/>
      <c r="GC180" s="16"/>
      <c r="GD180" s="16"/>
      <c r="GE180" s="16"/>
      <c r="GF180" s="16"/>
      <c r="GG180" s="16"/>
      <c r="GH180" s="16"/>
      <c r="GI180" s="16"/>
      <c r="GJ180" s="16"/>
      <c r="GK180" s="16"/>
      <c r="GL180" s="16"/>
      <c r="GM180" s="16"/>
      <c r="GN180" s="16"/>
      <c r="GO180" s="16"/>
      <c r="GP180" s="16"/>
      <c r="GQ180" s="16"/>
      <c r="GR180" s="16"/>
      <c r="GS180" s="16"/>
      <c r="GT180" s="16"/>
      <c r="GU180" s="16"/>
      <c r="GV180" s="16"/>
      <c r="GW180" s="16"/>
      <c r="GX180" s="16"/>
      <c r="GY180" s="16"/>
      <c r="GZ180" s="16"/>
      <c r="HA180" s="16"/>
    </row>
    <row r="181" spans="1:209">
      <c r="A181" s="18"/>
      <c r="B181" s="16"/>
      <c r="C181" s="16"/>
      <c r="D181" s="16"/>
      <c r="E181" s="16"/>
      <c r="F181" s="16"/>
      <c r="G181" s="16"/>
      <c r="H181" s="16"/>
      <c r="I181" s="16"/>
      <c r="J181" s="16"/>
      <c r="K181" s="16"/>
      <c r="L181" s="16"/>
      <c r="M181" s="16"/>
      <c r="N181" s="16"/>
      <c r="O181" s="16"/>
      <c r="P181" s="16"/>
      <c r="Q181" s="16"/>
      <c r="R181" s="16"/>
      <c r="S181" s="16"/>
      <c r="T181" s="16"/>
      <c r="U181" s="16"/>
      <c r="V181" s="16"/>
      <c r="W181" s="16"/>
      <c r="X181" s="139"/>
      <c r="Y181" s="16"/>
      <c r="Z181" s="16"/>
      <c r="AA181" s="16"/>
      <c r="AB181" s="16"/>
      <c r="AC181" s="16"/>
      <c r="AD181" s="16"/>
      <c r="AE181" s="16"/>
      <c r="AF181" s="16"/>
      <c r="AG181" s="16"/>
      <c r="AH181" s="16"/>
      <c r="AI181" s="16"/>
      <c r="AJ181" s="16"/>
      <c r="AK181" s="16"/>
      <c r="AL181" s="16"/>
      <c r="AM181" s="16"/>
      <c r="AN181" s="16"/>
      <c r="AO181" s="16"/>
      <c r="AP181" s="16"/>
      <c r="AQ181" s="16"/>
      <c r="AR181" s="16"/>
      <c r="AS181" s="16"/>
      <c r="AT181" s="16"/>
      <c r="AU181" s="16"/>
      <c r="AV181" s="16"/>
      <c r="AW181" s="16"/>
      <c r="AX181" s="16"/>
      <c r="AY181" s="16"/>
      <c r="AZ181" s="16"/>
      <c r="BA181" s="16"/>
      <c r="BB181" s="16"/>
      <c r="BC181" s="16"/>
      <c r="BD181" s="16"/>
      <c r="BE181" s="16"/>
      <c r="BF181" s="16"/>
      <c r="BG181" s="16"/>
      <c r="BH181" s="16"/>
      <c r="BI181" s="16"/>
      <c r="BJ181" s="16"/>
      <c r="BK181" s="16"/>
      <c r="BL181" s="16"/>
      <c r="BM181" s="16"/>
      <c r="BN181" s="16"/>
      <c r="BO181" s="16"/>
      <c r="BP181" s="16"/>
      <c r="BQ181" s="16"/>
      <c r="BR181" s="16"/>
      <c r="BS181" s="16"/>
      <c r="BT181" s="16"/>
      <c r="BU181" s="16"/>
      <c r="BV181" s="16"/>
      <c r="BW181" s="16"/>
      <c r="BX181" s="16"/>
      <c r="BY181" s="16"/>
      <c r="BZ181" s="16"/>
      <c r="CA181" s="16"/>
      <c r="CB181" s="16"/>
      <c r="CC181" s="16"/>
      <c r="CD181" s="16"/>
      <c r="CE181" s="16"/>
      <c r="CF181" s="16"/>
      <c r="CG181" s="16"/>
      <c r="CH181" s="16"/>
      <c r="CI181" s="16"/>
      <c r="CJ181" s="16"/>
      <c r="CK181" s="16"/>
      <c r="CL181" s="16"/>
      <c r="CM181" s="16"/>
      <c r="CN181" s="16"/>
      <c r="CO181" s="16"/>
      <c r="CP181" s="16"/>
      <c r="CQ181" s="16"/>
      <c r="CR181" s="16"/>
      <c r="CS181" s="16"/>
      <c r="CT181" s="16"/>
      <c r="CU181" s="16"/>
      <c r="CV181" s="16"/>
      <c r="CW181" s="16"/>
      <c r="CX181" s="16"/>
      <c r="CY181" s="16"/>
      <c r="CZ181" s="16"/>
      <c r="DA181" s="16"/>
      <c r="DB181" s="16"/>
      <c r="DC181" s="16"/>
      <c r="DD181" s="16"/>
      <c r="DE181" s="16"/>
      <c r="DF181" s="16"/>
      <c r="DG181" s="16"/>
      <c r="DH181" s="16"/>
      <c r="DI181" s="16"/>
      <c r="DJ181" s="16"/>
      <c r="DK181" s="16"/>
      <c r="DL181" s="16"/>
      <c r="DM181" s="16"/>
      <c r="DN181" s="16"/>
      <c r="DO181" s="16"/>
      <c r="DP181" s="16"/>
      <c r="DQ181" s="16"/>
      <c r="DR181" s="16"/>
      <c r="DS181" s="16"/>
      <c r="DT181" s="16"/>
      <c r="DU181" s="16"/>
      <c r="DV181" s="16"/>
      <c r="DW181" s="16"/>
      <c r="DX181" s="16"/>
      <c r="DY181" s="16"/>
      <c r="DZ181" s="16"/>
      <c r="EA181" s="16"/>
      <c r="EB181" s="16"/>
      <c r="EC181" s="16"/>
      <c r="ED181" s="16"/>
      <c r="EE181" s="16"/>
      <c r="EF181" s="16"/>
      <c r="EG181" s="16"/>
      <c r="EH181" s="16"/>
      <c r="EI181" s="16"/>
      <c r="EJ181" s="16"/>
      <c r="EK181" s="16"/>
      <c r="EL181" s="16"/>
      <c r="EM181" s="16"/>
      <c r="EN181" s="16"/>
      <c r="EO181" s="16"/>
      <c r="EP181" s="16"/>
      <c r="EQ181" s="16"/>
      <c r="ER181" s="16"/>
      <c r="ES181" s="16"/>
      <c r="ET181" s="16"/>
      <c r="EU181" s="16"/>
      <c r="EV181" s="16"/>
      <c r="EW181" s="16"/>
      <c r="EX181" s="16"/>
      <c r="EY181" s="16"/>
      <c r="EZ181" s="16"/>
      <c r="FA181" s="16"/>
      <c r="FB181" s="16"/>
      <c r="FC181" s="16"/>
      <c r="FD181" s="16"/>
      <c r="FE181" s="16"/>
      <c r="FF181" s="16"/>
      <c r="FG181" s="16"/>
      <c r="FH181" s="16"/>
      <c r="FI181" s="16"/>
      <c r="FJ181" s="16"/>
      <c r="FK181" s="16"/>
      <c r="FL181" s="16"/>
      <c r="FM181" s="16"/>
      <c r="FN181" s="16"/>
      <c r="FO181" s="16"/>
      <c r="FP181" s="16"/>
      <c r="FQ181" s="16"/>
      <c r="FR181" s="16"/>
      <c r="FS181" s="16"/>
      <c r="FT181" s="16"/>
      <c r="FU181" s="16"/>
      <c r="FV181" s="16"/>
      <c r="FW181" s="16"/>
      <c r="FX181" s="16"/>
      <c r="FY181" s="16"/>
      <c r="FZ181" s="16"/>
      <c r="GA181" s="16"/>
      <c r="GB181" s="16"/>
      <c r="GC181" s="16"/>
      <c r="GD181" s="16"/>
      <c r="GE181" s="16"/>
      <c r="GF181" s="16"/>
      <c r="GG181" s="16"/>
      <c r="GH181" s="16"/>
      <c r="GI181" s="16"/>
      <c r="GJ181" s="16"/>
      <c r="GK181" s="16"/>
      <c r="GL181" s="16"/>
      <c r="GM181" s="16"/>
      <c r="GN181" s="16"/>
      <c r="GO181" s="16"/>
      <c r="GP181" s="16"/>
      <c r="GQ181" s="16"/>
      <c r="GR181" s="16"/>
      <c r="GS181" s="16"/>
      <c r="GT181" s="16"/>
      <c r="GU181" s="16"/>
      <c r="GV181" s="16"/>
      <c r="GW181" s="16"/>
      <c r="GX181" s="16"/>
      <c r="GY181" s="16"/>
      <c r="GZ181" s="16"/>
      <c r="HA181" s="16"/>
    </row>
    <row r="182" spans="1:209">
      <c r="A182" s="18"/>
      <c r="B182" s="16"/>
      <c r="C182" s="16"/>
      <c r="D182" s="16"/>
      <c r="E182" s="16"/>
      <c r="F182" s="16"/>
      <c r="G182" s="16"/>
      <c r="H182" s="16"/>
      <c r="I182" s="16"/>
      <c r="J182" s="16"/>
      <c r="K182" s="16"/>
      <c r="L182" s="16"/>
      <c r="M182" s="16"/>
      <c r="N182" s="16"/>
      <c r="O182" s="16"/>
      <c r="P182" s="16"/>
      <c r="Q182" s="16"/>
      <c r="R182" s="16"/>
      <c r="S182" s="16"/>
      <c r="T182" s="16"/>
      <c r="U182" s="16"/>
      <c r="V182" s="16"/>
      <c r="W182" s="16"/>
      <c r="X182" s="139"/>
      <c r="Y182" s="16"/>
      <c r="Z182" s="16"/>
      <c r="AA182" s="16"/>
      <c r="AB182" s="16"/>
      <c r="AC182" s="16"/>
      <c r="AD182" s="16"/>
      <c r="AE182" s="16"/>
      <c r="AF182" s="16"/>
      <c r="AG182" s="16"/>
      <c r="AH182" s="16"/>
      <c r="AI182" s="16"/>
      <c r="AJ182" s="16"/>
      <c r="AK182" s="16"/>
      <c r="AL182" s="16"/>
      <c r="AM182" s="16"/>
      <c r="AN182" s="16"/>
      <c r="AO182" s="16"/>
      <c r="AP182" s="16"/>
      <c r="AQ182" s="16"/>
      <c r="AR182" s="16"/>
      <c r="AS182" s="16"/>
      <c r="AT182" s="16"/>
      <c r="AU182" s="16"/>
      <c r="AV182" s="16"/>
      <c r="AW182" s="16"/>
      <c r="AX182" s="16"/>
      <c r="AY182" s="16"/>
      <c r="AZ182" s="16"/>
      <c r="BA182" s="16"/>
      <c r="BB182" s="16"/>
      <c r="BC182" s="16"/>
      <c r="BD182" s="16"/>
      <c r="BE182" s="16"/>
      <c r="BF182" s="16"/>
      <c r="BG182" s="16"/>
      <c r="BH182" s="16"/>
      <c r="BI182" s="16"/>
      <c r="BJ182" s="16"/>
      <c r="BK182" s="16"/>
      <c r="BL182" s="16"/>
      <c r="BM182" s="16"/>
      <c r="BN182" s="16"/>
      <c r="BO182" s="16"/>
      <c r="BP182" s="16"/>
      <c r="BQ182" s="16"/>
      <c r="BR182" s="16"/>
      <c r="BS182" s="16"/>
      <c r="BT182" s="16"/>
      <c r="BU182" s="16"/>
      <c r="BV182" s="16"/>
      <c r="BW182" s="16"/>
      <c r="BX182" s="16"/>
      <c r="BY182" s="16"/>
      <c r="BZ182" s="16"/>
      <c r="CA182" s="16"/>
      <c r="CB182" s="16"/>
      <c r="CC182" s="16"/>
      <c r="CD182" s="16"/>
      <c r="CE182" s="16"/>
      <c r="CF182" s="16"/>
      <c r="CG182" s="16"/>
      <c r="CH182" s="16"/>
      <c r="CI182" s="16"/>
      <c r="CJ182" s="16"/>
      <c r="CK182" s="16"/>
      <c r="CL182" s="16"/>
      <c r="CM182" s="16"/>
      <c r="CN182" s="16"/>
      <c r="CO182" s="16"/>
      <c r="CP182" s="16"/>
      <c r="CQ182" s="16"/>
      <c r="CR182" s="16"/>
      <c r="CS182" s="16"/>
      <c r="CT182" s="16"/>
      <c r="CU182" s="16"/>
      <c r="CV182" s="16"/>
      <c r="CW182" s="16"/>
      <c r="CX182" s="16"/>
      <c r="CY182" s="16"/>
      <c r="CZ182" s="16"/>
      <c r="DA182" s="16"/>
      <c r="DB182" s="16"/>
      <c r="DC182" s="16"/>
      <c r="DD182" s="16"/>
      <c r="DE182" s="16"/>
      <c r="DF182" s="16"/>
      <c r="DG182" s="16"/>
      <c r="DH182" s="16"/>
      <c r="DI182" s="16"/>
      <c r="DJ182" s="16"/>
      <c r="DK182" s="16"/>
      <c r="DL182" s="16"/>
      <c r="DM182" s="16"/>
      <c r="DN182" s="16"/>
      <c r="DO182" s="16"/>
      <c r="DP182" s="16"/>
      <c r="DQ182" s="16"/>
      <c r="DR182" s="16"/>
      <c r="DS182" s="16"/>
      <c r="DT182" s="16"/>
      <c r="DU182" s="16"/>
      <c r="DV182" s="16"/>
      <c r="DW182" s="16"/>
      <c r="DX182" s="16"/>
      <c r="DY182" s="16"/>
      <c r="DZ182" s="16"/>
      <c r="EA182" s="16"/>
      <c r="EB182" s="16"/>
      <c r="EC182" s="16"/>
      <c r="ED182" s="16"/>
      <c r="EE182" s="16"/>
      <c r="EF182" s="16"/>
      <c r="EG182" s="16"/>
      <c r="EH182" s="16"/>
      <c r="EI182" s="16"/>
      <c r="EJ182" s="16"/>
      <c r="EK182" s="16"/>
      <c r="EL182" s="16"/>
      <c r="EM182" s="16"/>
      <c r="EN182" s="16"/>
      <c r="EO182" s="16"/>
      <c r="EP182" s="16"/>
      <c r="EQ182" s="16"/>
      <c r="ER182" s="16"/>
      <c r="ES182" s="16"/>
      <c r="ET182" s="16"/>
      <c r="EU182" s="16"/>
      <c r="EV182" s="16"/>
      <c r="EW182" s="16"/>
      <c r="EX182" s="16"/>
      <c r="EY182" s="16"/>
      <c r="EZ182" s="16"/>
      <c r="FA182" s="16"/>
      <c r="FB182" s="16"/>
      <c r="FC182" s="16"/>
      <c r="FD182" s="16"/>
      <c r="FE182" s="16"/>
      <c r="FF182" s="16"/>
      <c r="FG182" s="16"/>
      <c r="FH182" s="16"/>
      <c r="FI182" s="16"/>
      <c r="FJ182" s="16"/>
      <c r="FK182" s="16"/>
      <c r="FL182" s="16"/>
      <c r="FM182" s="16"/>
      <c r="FN182" s="16"/>
      <c r="FO182" s="16"/>
      <c r="FP182" s="16"/>
      <c r="FQ182" s="16"/>
      <c r="FR182" s="16"/>
      <c r="FS182" s="16"/>
      <c r="FT182" s="16"/>
      <c r="FU182" s="16"/>
      <c r="FV182" s="16"/>
      <c r="FW182" s="16"/>
      <c r="FX182" s="16"/>
      <c r="FY182" s="16"/>
      <c r="FZ182" s="16"/>
      <c r="GA182" s="16"/>
      <c r="GB182" s="16"/>
      <c r="GC182" s="16"/>
      <c r="GD182" s="16"/>
      <c r="GE182" s="16"/>
      <c r="GF182" s="16"/>
      <c r="GG182" s="16"/>
      <c r="GH182" s="16"/>
      <c r="GI182" s="16"/>
      <c r="GJ182" s="16"/>
      <c r="GK182" s="16"/>
      <c r="GL182" s="16"/>
      <c r="GM182" s="16"/>
      <c r="GN182" s="16"/>
      <c r="GO182" s="16"/>
      <c r="GP182" s="16"/>
      <c r="GQ182" s="16"/>
      <c r="GR182" s="16"/>
      <c r="GS182" s="16"/>
      <c r="GT182" s="16"/>
      <c r="GU182" s="16"/>
      <c r="GV182" s="16"/>
      <c r="GW182" s="16"/>
      <c r="GX182" s="16"/>
      <c r="GY182" s="16"/>
      <c r="GZ182" s="16"/>
      <c r="HA182" s="16"/>
    </row>
    <row r="183" spans="1:209">
      <c r="A183" s="18"/>
      <c r="B183" s="16"/>
      <c r="C183" s="16"/>
      <c r="D183" s="16"/>
      <c r="E183" s="16"/>
      <c r="F183" s="16"/>
      <c r="G183" s="16"/>
      <c r="H183" s="16"/>
      <c r="I183" s="16"/>
      <c r="J183" s="16"/>
      <c r="K183" s="16"/>
      <c r="L183" s="16"/>
      <c r="M183" s="16"/>
      <c r="N183" s="16"/>
      <c r="O183" s="16"/>
      <c r="P183" s="16"/>
      <c r="Q183" s="16"/>
      <c r="R183" s="16"/>
      <c r="S183" s="16"/>
      <c r="T183" s="16"/>
      <c r="U183" s="16"/>
      <c r="V183" s="16"/>
      <c r="W183" s="16"/>
      <c r="X183" s="139"/>
      <c r="Y183" s="16"/>
      <c r="Z183" s="16"/>
      <c r="AA183" s="16"/>
      <c r="AB183" s="16"/>
      <c r="AC183" s="16"/>
      <c r="AD183" s="16"/>
      <c r="AE183" s="16"/>
      <c r="AF183" s="16"/>
      <c r="AG183" s="16"/>
      <c r="AH183" s="16"/>
      <c r="AI183" s="16"/>
      <c r="AJ183" s="16"/>
      <c r="AK183" s="16"/>
      <c r="AL183" s="16"/>
      <c r="AM183" s="16"/>
      <c r="AN183" s="16"/>
      <c r="AO183" s="16"/>
      <c r="AP183" s="16"/>
      <c r="AQ183" s="16"/>
      <c r="AR183" s="16"/>
      <c r="AS183" s="16"/>
      <c r="AT183" s="16"/>
      <c r="AU183" s="16"/>
      <c r="AV183" s="16"/>
      <c r="AW183" s="16"/>
      <c r="AX183" s="16"/>
      <c r="AY183" s="16"/>
      <c r="AZ183" s="16"/>
      <c r="BA183" s="16"/>
      <c r="BB183" s="16"/>
      <c r="BC183" s="16"/>
      <c r="BD183" s="16"/>
      <c r="BE183" s="16"/>
      <c r="BF183" s="16"/>
      <c r="BG183" s="16"/>
      <c r="BH183" s="16"/>
      <c r="BI183" s="16"/>
      <c r="BJ183" s="16"/>
      <c r="BK183" s="16"/>
      <c r="BL183" s="16"/>
      <c r="BM183" s="16"/>
      <c r="BN183" s="16"/>
      <c r="BO183" s="16"/>
      <c r="BP183" s="16"/>
      <c r="BQ183" s="16"/>
      <c r="BR183" s="16"/>
      <c r="BS183" s="16"/>
      <c r="BT183" s="16"/>
      <c r="BU183" s="16"/>
      <c r="BV183" s="16"/>
      <c r="BW183" s="16"/>
      <c r="BX183" s="16"/>
      <c r="BY183" s="16"/>
      <c r="BZ183" s="16"/>
      <c r="CA183" s="16"/>
      <c r="CB183" s="16"/>
      <c r="CC183" s="16"/>
      <c r="CD183" s="16"/>
      <c r="CE183" s="16"/>
      <c r="CF183" s="16"/>
      <c r="CG183" s="16"/>
      <c r="CH183" s="16"/>
      <c r="CI183" s="16"/>
      <c r="CJ183" s="16"/>
      <c r="CK183" s="16"/>
      <c r="CL183" s="16"/>
      <c r="CM183" s="16"/>
      <c r="CN183" s="16"/>
      <c r="CO183" s="16"/>
      <c r="CP183" s="16"/>
      <c r="CQ183" s="16"/>
      <c r="CR183" s="16"/>
      <c r="CS183" s="16"/>
      <c r="CT183" s="16"/>
      <c r="CU183" s="16"/>
      <c r="CV183" s="16"/>
      <c r="CW183" s="16"/>
      <c r="CX183" s="16"/>
      <c r="CY183" s="16"/>
      <c r="CZ183" s="16"/>
      <c r="DA183" s="16"/>
      <c r="DB183" s="16"/>
      <c r="DC183" s="16"/>
      <c r="DD183" s="16"/>
      <c r="DE183" s="16"/>
      <c r="DF183" s="16"/>
      <c r="DG183" s="16"/>
      <c r="DH183" s="16"/>
      <c r="DI183" s="16"/>
      <c r="DJ183" s="16"/>
      <c r="DK183" s="16"/>
      <c r="DL183" s="16"/>
      <c r="DM183" s="16"/>
      <c r="DN183" s="16"/>
      <c r="DO183" s="16"/>
      <c r="DP183" s="16"/>
      <c r="DQ183" s="16"/>
      <c r="DR183" s="16"/>
      <c r="DS183" s="16"/>
      <c r="DT183" s="16"/>
      <c r="DU183" s="16"/>
      <c r="DV183" s="16"/>
      <c r="DW183" s="16"/>
      <c r="DX183" s="16"/>
      <c r="DY183" s="16"/>
      <c r="DZ183" s="16"/>
      <c r="EA183" s="16"/>
      <c r="EB183" s="16"/>
      <c r="EC183" s="16"/>
      <c r="ED183" s="16"/>
      <c r="EE183" s="16"/>
      <c r="EF183" s="16"/>
      <c r="EG183" s="16"/>
      <c r="EH183" s="16"/>
      <c r="EI183" s="16"/>
      <c r="EJ183" s="16"/>
      <c r="EK183" s="16"/>
      <c r="EL183" s="16"/>
      <c r="EM183" s="16"/>
      <c r="EN183" s="16"/>
      <c r="EO183" s="16"/>
      <c r="EP183" s="16"/>
      <c r="EQ183" s="16"/>
      <c r="ER183" s="16"/>
      <c r="ES183" s="16"/>
      <c r="ET183" s="16"/>
      <c r="EU183" s="16"/>
      <c r="EV183" s="16"/>
      <c r="EW183" s="16"/>
      <c r="EX183" s="16"/>
      <c r="EY183" s="16"/>
      <c r="EZ183" s="16"/>
      <c r="FA183" s="16"/>
      <c r="FB183" s="16"/>
      <c r="FC183" s="16"/>
      <c r="FD183" s="16"/>
      <c r="FE183" s="16"/>
      <c r="FF183" s="16"/>
      <c r="FG183" s="16"/>
      <c r="FH183" s="16"/>
      <c r="FI183" s="16"/>
      <c r="FJ183" s="16"/>
      <c r="FK183" s="16"/>
      <c r="FL183" s="16"/>
      <c r="FM183" s="16"/>
      <c r="FN183" s="16"/>
      <c r="FO183" s="16"/>
      <c r="FP183" s="16"/>
      <c r="FQ183" s="16"/>
      <c r="FR183" s="16"/>
      <c r="FS183" s="16"/>
      <c r="FT183" s="16"/>
      <c r="FU183" s="16"/>
      <c r="FV183" s="16"/>
      <c r="FW183" s="16"/>
      <c r="FX183" s="16"/>
      <c r="FY183" s="16"/>
      <c r="FZ183" s="16"/>
      <c r="GA183" s="16"/>
      <c r="GB183" s="16"/>
      <c r="GC183" s="16"/>
      <c r="GD183" s="16"/>
      <c r="GE183" s="16"/>
      <c r="GF183" s="16"/>
      <c r="GG183" s="16"/>
      <c r="GH183" s="16"/>
      <c r="GI183" s="16"/>
      <c r="GJ183" s="16"/>
      <c r="GK183" s="16"/>
      <c r="GL183" s="16"/>
      <c r="GM183" s="16"/>
      <c r="GN183" s="16"/>
      <c r="GO183" s="16"/>
      <c r="GP183" s="16"/>
      <c r="GQ183" s="16"/>
      <c r="GR183" s="16"/>
      <c r="GS183" s="16"/>
      <c r="GT183" s="16"/>
      <c r="GU183" s="16"/>
      <c r="GV183" s="16"/>
      <c r="GW183" s="16"/>
      <c r="GX183" s="16"/>
      <c r="GY183" s="16"/>
      <c r="GZ183" s="16"/>
      <c r="HA183" s="16"/>
    </row>
    <row r="184" spans="1:209">
      <c r="A184" s="18"/>
      <c r="B184" s="16"/>
      <c r="C184" s="16"/>
      <c r="D184" s="16"/>
      <c r="E184" s="16"/>
      <c r="F184" s="16"/>
      <c r="G184" s="16"/>
      <c r="H184" s="16"/>
      <c r="I184" s="16"/>
      <c r="J184" s="16"/>
      <c r="K184" s="16"/>
      <c r="L184" s="16"/>
      <c r="M184" s="16"/>
      <c r="N184" s="16"/>
      <c r="O184" s="16"/>
      <c r="P184" s="16"/>
      <c r="Q184" s="16"/>
      <c r="R184" s="16"/>
      <c r="S184" s="16"/>
      <c r="T184" s="16"/>
      <c r="U184" s="16"/>
      <c r="V184" s="16"/>
      <c r="W184" s="16"/>
      <c r="X184" s="139"/>
      <c r="Y184" s="16"/>
      <c r="Z184" s="16"/>
      <c r="AA184" s="16"/>
      <c r="AB184" s="16"/>
      <c r="AC184" s="16"/>
      <c r="AD184" s="16"/>
      <c r="AE184" s="16"/>
      <c r="AF184" s="16"/>
      <c r="AG184" s="16"/>
      <c r="AH184" s="16"/>
      <c r="AI184" s="16"/>
      <c r="AJ184" s="16"/>
      <c r="AK184" s="16"/>
      <c r="AL184" s="16"/>
      <c r="AM184" s="16"/>
      <c r="AN184" s="16"/>
      <c r="AO184" s="16"/>
      <c r="AP184" s="16"/>
      <c r="AQ184" s="16"/>
      <c r="AR184" s="16"/>
      <c r="AS184" s="16"/>
      <c r="AT184" s="16"/>
      <c r="AU184" s="16"/>
      <c r="AV184" s="16"/>
      <c r="AW184" s="16"/>
      <c r="AX184" s="16"/>
      <c r="AY184" s="16"/>
      <c r="AZ184" s="16"/>
      <c r="BA184" s="16"/>
      <c r="BB184" s="16"/>
      <c r="BC184" s="16"/>
      <c r="BD184" s="16"/>
      <c r="BE184" s="16"/>
      <c r="BF184" s="16"/>
      <c r="BG184" s="16"/>
      <c r="BH184" s="16"/>
      <c r="BI184" s="16"/>
      <c r="BJ184" s="16"/>
      <c r="BK184" s="16"/>
      <c r="BL184" s="16"/>
      <c r="BM184" s="16"/>
      <c r="BN184" s="16"/>
      <c r="BO184" s="16"/>
      <c r="BP184" s="16"/>
      <c r="BQ184" s="16"/>
      <c r="BR184" s="16"/>
      <c r="BS184" s="16"/>
      <c r="BT184" s="16"/>
      <c r="BU184" s="16"/>
      <c r="BV184" s="16"/>
      <c r="BW184" s="16"/>
      <c r="BX184" s="16"/>
      <c r="BY184" s="16"/>
      <c r="BZ184" s="16"/>
      <c r="CA184" s="16"/>
      <c r="CB184" s="16"/>
      <c r="CC184" s="16"/>
      <c r="CD184" s="16"/>
      <c r="CE184" s="16"/>
      <c r="CF184" s="16"/>
      <c r="CG184" s="16"/>
      <c r="CH184" s="16"/>
      <c r="CI184" s="16"/>
      <c r="CJ184" s="16"/>
      <c r="CK184" s="16"/>
      <c r="CL184" s="16"/>
      <c r="CM184" s="16"/>
      <c r="CN184" s="16"/>
      <c r="CO184" s="16"/>
      <c r="CP184" s="16"/>
      <c r="CQ184" s="16"/>
      <c r="CR184" s="16"/>
      <c r="CS184" s="16"/>
      <c r="CT184" s="16"/>
      <c r="CU184" s="16"/>
      <c r="CV184" s="16"/>
      <c r="CW184" s="16"/>
      <c r="CX184" s="16"/>
      <c r="CY184" s="16"/>
      <c r="CZ184" s="16"/>
      <c r="DA184" s="16"/>
      <c r="DB184" s="16"/>
      <c r="DC184" s="16"/>
      <c r="DD184" s="16"/>
      <c r="DE184" s="16"/>
      <c r="DF184" s="16"/>
      <c r="DG184" s="16"/>
      <c r="DH184" s="16"/>
      <c r="DI184" s="16"/>
      <c r="DJ184" s="16"/>
      <c r="DK184" s="16"/>
      <c r="DL184" s="16"/>
      <c r="DM184" s="16"/>
      <c r="DN184" s="16"/>
      <c r="DO184" s="16"/>
      <c r="DP184" s="16"/>
      <c r="DQ184" s="16"/>
      <c r="DR184" s="16"/>
      <c r="DS184" s="16"/>
      <c r="DT184" s="16"/>
      <c r="DU184" s="16"/>
      <c r="DV184" s="16"/>
      <c r="DW184" s="16"/>
      <c r="DX184" s="16"/>
      <c r="DY184" s="16"/>
      <c r="DZ184" s="16"/>
      <c r="EA184" s="16"/>
      <c r="EB184" s="16"/>
      <c r="EC184" s="16"/>
      <c r="ED184" s="16"/>
      <c r="EE184" s="16"/>
      <c r="EF184" s="16"/>
      <c r="EG184" s="16"/>
      <c r="EH184" s="16"/>
      <c r="EI184" s="16"/>
      <c r="EJ184" s="16"/>
      <c r="EK184" s="16"/>
      <c r="EL184" s="16"/>
      <c r="EM184" s="16"/>
      <c r="EN184" s="16"/>
      <c r="EO184" s="16"/>
      <c r="EP184" s="16"/>
      <c r="EQ184" s="16"/>
      <c r="ER184" s="16"/>
      <c r="ES184" s="16"/>
      <c r="ET184" s="16"/>
      <c r="EU184" s="16"/>
      <c r="EV184" s="16"/>
      <c r="EW184" s="16"/>
      <c r="EX184" s="16"/>
      <c r="EY184" s="16"/>
      <c r="EZ184" s="16"/>
      <c r="FA184" s="16"/>
      <c r="FB184" s="16"/>
      <c r="FC184" s="16"/>
      <c r="FD184" s="16"/>
      <c r="FE184" s="16"/>
      <c r="FF184" s="16"/>
      <c r="FG184" s="16"/>
      <c r="FH184" s="16"/>
      <c r="FI184" s="16"/>
      <c r="FJ184" s="16"/>
      <c r="FK184" s="16"/>
      <c r="FL184" s="16"/>
      <c r="FM184" s="16"/>
      <c r="FN184" s="16"/>
      <c r="FO184" s="16"/>
      <c r="FP184" s="16"/>
      <c r="FQ184" s="16"/>
      <c r="FR184" s="16"/>
      <c r="FS184" s="16"/>
      <c r="FT184" s="16"/>
      <c r="FU184" s="16"/>
      <c r="FV184" s="16"/>
      <c r="FW184" s="16"/>
      <c r="FX184" s="16"/>
      <c r="FY184" s="16"/>
      <c r="FZ184" s="16"/>
      <c r="GA184" s="16"/>
      <c r="GB184" s="16"/>
      <c r="GC184" s="16"/>
      <c r="GD184" s="16"/>
      <c r="GE184" s="16"/>
      <c r="GF184" s="16"/>
      <c r="GG184" s="16"/>
      <c r="GH184" s="16"/>
      <c r="GI184" s="16"/>
      <c r="GJ184" s="16"/>
      <c r="GK184" s="16"/>
      <c r="GL184" s="16"/>
      <c r="GM184" s="16"/>
      <c r="GN184" s="16"/>
      <c r="GO184" s="16"/>
      <c r="GP184" s="16"/>
      <c r="GQ184" s="16"/>
      <c r="GR184" s="16"/>
      <c r="GS184" s="16"/>
      <c r="GT184" s="16"/>
      <c r="GU184" s="16"/>
      <c r="GV184" s="16"/>
      <c r="GW184" s="16"/>
      <c r="GX184" s="16"/>
      <c r="GY184" s="16"/>
      <c r="GZ184" s="16"/>
      <c r="HA184" s="16"/>
    </row>
    <row r="185" spans="1:209">
      <c r="A185" s="18"/>
      <c r="B185" s="16"/>
      <c r="C185" s="16"/>
      <c r="D185" s="16"/>
      <c r="E185" s="16"/>
      <c r="F185" s="16"/>
      <c r="G185" s="16"/>
      <c r="H185" s="16"/>
      <c r="I185" s="16"/>
      <c r="J185" s="16"/>
      <c r="K185" s="16"/>
      <c r="L185" s="16"/>
      <c r="M185" s="16"/>
      <c r="N185" s="16"/>
      <c r="O185" s="16"/>
      <c r="P185" s="16"/>
      <c r="Q185" s="16"/>
      <c r="R185" s="16"/>
      <c r="S185" s="16"/>
      <c r="T185" s="16"/>
      <c r="U185" s="16"/>
      <c r="V185" s="16"/>
      <c r="W185" s="16"/>
      <c r="X185" s="139"/>
      <c r="Y185" s="16"/>
      <c r="Z185" s="16"/>
      <c r="AA185" s="16"/>
      <c r="AB185" s="16"/>
      <c r="AC185" s="16"/>
      <c r="AD185" s="16"/>
      <c r="AE185" s="16"/>
      <c r="AF185" s="16"/>
      <c r="AG185" s="16"/>
      <c r="AH185" s="16"/>
      <c r="AI185" s="16"/>
      <c r="AJ185" s="16"/>
      <c r="AK185" s="16"/>
      <c r="AL185" s="16"/>
      <c r="AM185" s="16"/>
      <c r="AN185" s="16"/>
      <c r="AO185" s="16"/>
      <c r="AP185" s="16"/>
      <c r="AQ185" s="16"/>
      <c r="AR185" s="16"/>
      <c r="AS185" s="16"/>
      <c r="AT185" s="16"/>
      <c r="AU185" s="16"/>
      <c r="AV185" s="16"/>
      <c r="AW185" s="16"/>
      <c r="AX185" s="16"/>
      <c r="AY185" s="16"/>
      <c r="AZ185" s="16"/>
      <c r="BA185" s="16"/>
      <c r="BB185" s="16"/>
      <c r="BC185" s="16"/>
      <c r="BD185" s="16"/>
      <c r="BE185" s="16"/>
      <c r="BF185" s="16"/>
      <c r="BG185" s="16"/>
      <c r="BH185" s="16"/>
      <c r="BI185" s="16"/>
      <c r="BJ185" s="16"/>
      <c r="BK185" s="16"/>
      <c r="BL185" s="16"/>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c r="CX185" s="16"/>
      <c r="CY185" s="16"/>
      <c r="CZ185" s="16"/>
      <c r="DA185" s="16"/>
      <c r="DB185" s="16"/>
      <c r="DC185" s="16"/>
      <c r="DD185" s="16"/>
      <c r="DE185" s="16"/>
      <c r="DF185" s="16"/>
      <c r="DG185" s="16"/>
      <c r="DH185" s="16"/>
      <c r="DI185" s="16"/>
      <c r="DJ185" s="16"/>
      <c r="DK185" s="16"/>
      <c r="DL185" s="16"/>
      <c r="DM185" s="16"/>
      <c r="DN185" s="16"/>
      <c r="DO185" s="16"/>
      <c r="DP185" s="16"/>
      <c r="DQ185" s="16"/>
      <c r="DR185" s="16"/>
      <c r="DS185" s="16"/>
      <c r="DT185" s="16"/>
      <c r="DU185" s="16"/>
      <c r="DV185" s="16"/>
      <c r="DW185" s="16"/>
      <c r="DX185" s="16"/>
      <c r="DY185" s="16"/>
      <c r="DZ185" s="16"/>
      <c r="EA185" s="16"/>
      <c r="EB185" s="16"/>
      <c r="EC185" s="16"/>
      <c r="ED185" s="16"/>
      <c r="EE185" s="16"/>
      <c r="EF185" s="16"/>
      <c r="EG185" s="16"/>
      <c r="EH185" s="16"/>
      <c r="EI185" s="16"/>
      <c r="EJ185" s="16"/>
      <c r="EK185" s="16"/>
      <c r="EL185" s="16"/>
      <c r="EM185" s="16"/>
      <c r="EN185" s="16"/>
      <c r="EO185" s="16"/>
      <c r="EP185" s="16"/>
      <c r="EQ185" s="16"/>
      <c r="ER185" s="16"/>
      <c r="ES185" s="16"/>
      <c r="ET185" s="16"/>
      <c r="EU185" s="16"/>
      <c r="EV185" s="16"/>
      <c r="EW185" s="16"/>
      <c r="EX185" s="16"/>
      <c r="EY185" s="16"/>
      <c r="EZ185" s="16"/>
      <c r="FA185" s="16"/>
      <c r="FB185" s="16"/>
      <c r="FC185" s="16"/>
      <c r="FD185" s="16"/>
      <c r="FE185" s="16"/>
      <c r="FF185" s="16"/>
      <c r="FG185" s="16"/>
      <c r="FH185" s="16"/>
      <c r="FI185" s="16"/>
      <c r="FJ185" s="16"/>
      <c r="FK185" s="16"/>
      <c r="FL185" s="16"/>
      <c r="FM185" s="16"/>
      <c r="FN185" s="16"/>
      <c r="FO185" s="16"/>
      <c r="FP185" s="16"/>
      <c r="FQ185" s="16"/>
      <c r="FR185" s="16"/>
      <c r="FS185" s="16"/>
      <c r="FT185" s="16"/>
      <c r="FU185" s="16"/>
      <c r="FV185" s="16"/>
      <c r="FW185" s="16"/>
      <c r="FX185" s="16"/>
      <c r="FY185" s="16"/>
      <c r="FZ185" s="16"/>
      <c r="GA185" s="16"/>
      <c r="GB185" s="16"/>
      <c r="GC185" s="16"/>
      <c r="GD185" s="16"/>
      <c r="GE185" s="16"/>
      <c r="GF185" s="16"/>
      <c r="GG185" s="16"/>
      <c r="GH185" s="16"/>
      <c r="GI185" s="16"/>
      <c r="GJ185" s="16"/>
      <c r="GK185" s="16"/>
      <c r="GL185" s="16"/>
      <c r="GM185" s="16"/>
      <c r="GN185" s="16"/>
      <c r="GO185" s="16"/>
      <c r="GP185" s="16"/>
      <c r="GQ185" s="16"/>
      <c r="GR185" s="16"/>
      <c r="GS185" s="16"/>
      <c r="GT185" s="16"/>
      <c r="GU185" s="16"/>
      <c r="GV185" s="16"/>
      <c r="GW185" s="16"/>
      <c r="GX185" s="16"/>
      <c r="GY185" s="16"/>
      <c r="GZ185" s="16"/>
      <c r="HA185" s="16"/>
    </row>
    <row r="186" spans="1:209">
      <c r="A186" s="18"/>
      <c r="B186" s="16"/>
      <c r="C186" s="16"/>
      <c r="D186" s="16"/>
      <c r="E186" s="16"/>
      <c r="F186" s="16"/>
      <c r="G186" s="16"/>
      <c r="H186" s="16"/>
      <c r="I186" s="16"/>
      <c r="J186" s="16"/>
      <c r="K186" s="16"/>
      <c r="L186" s="16"/>
      <c r="M186" s="16"/>
      <c r="N186" s="16"/>
      <c r="O186" s="16"/>
      <c r="P186" s="16"/>
      <c r="Q186" s="16"/>
      <c r="R186" s="16"/>
      <c r="S186" s="16"/>
      <c r="T186" s="16"/>
      <c r="U186" s="16"/>
      <c r="V186" s="16"/>
      <c r="W186" s="16"/>
      <c r="X186" s="139"/>
      <c r="Y186" s="16"/>
      <c r="Z186" s="16"/>
      <c r="AA186" s="16"/>
      <c r="AB186" s="16"/>
      <c r="AC186" s="16"/>
      <c r="AD186" s="16"/>
      <c r="AE186" s="16"/>
      <c r="AF186" s="16"/>
      <c r="AG186" s="16"/>
      <c r="AH186" s="16"/>
      <c r="AI186" s="16"/>
      <c r="AJ186" s="16"/>
      <c r="AK186" s="16"/>
      <c r="AL186" s="16"/>
      <c r="AM186" s="16"/>
      <c r="AN186" s="16"/>
      <c r="AO186" s="16"/>
      <c r="AP186" s="16"/>
      <c r="AQ186" s="16"/>
      <c r="AR186" s="16"/>
      <c r="AS186" s="16"/>
      <c r="AT186" s="16"/>
      <c r="AU186" s="16"/>
      <c r="AV186" s="16"/>
      <c r="AW186" s="16"/>
      <c r="AX186" s="16"/>
      <c r="AY186" s="16"/>
      <c r="AZ186" s="16"/>
      <c r="BA186" s="16"/>
      <c r="BB186" s="16"/>
      <c r="BC186" s="16"/>
      <c r="BD186" s="16"/>
      <c r="BE186" s="16"/>
      <c r="BF186" s="16"/>
      <c r="BG186" s="16"/>
      <c r="BH186" s="16"/>
      <c r="BI186" s="16"/>
      <c r="BJ186" s="16"/>
      <c r="BK186" s="16"/>
      <c r="BL186" s="16"/>
      <c r="BM186" s="16"/>
      <c r="BN186" s="16"/>
      <c r="BO186" s="16"/>
      <c r="BP186" s="16"/>
      <c r="BQ186" s="16"/>
      <c r="BR186" s="16"/>
      <c r="BS186" s="16"/>
      <c r="BT186" s="16"/>
      <c r="BU186" s="16"/>
      <c r="BV186" s="16"/>
      <c r="BW186" s="16"/>
      <c r="BX186" s="16"/>
      <c r="BY186" s="16"/>
      <c r="BZ186" s="16"/>
      <c r="CA186" s="16"/>
      <c r="CB186" s="16"/>
      <c r="CC186" s="16"/>
      <c r="CD186" s="16"/>
      <c r="CE186" s="16"/>
      <c r="CF186" s="16"/>
      <c r="CG186" s="16"/>
      <c r="CH186" s="16"/>
      <c r="CI186" s="16"/>
      <c r="CJ186" s="16"/>
      <c r="CK186" s="16"/>
      <c r="CL186" s="16"/>
      <c r="CM186" s="16"/>
      <c r="CN186" s="16"/>
      <c r="CO186" s="16"/>
      <c r="CP186" s="16"/>
      <c r="CQ186" s="16"/>
      <c r="CR186" s="16"/>
      <c r="CS186" s="16"/>
      <c r="CT186" s="16"/>
      <c r="CU186" s="16"/>
      <c r="CV186" s="16"/>
      <c r="CW186" s="16"/>
      <c r="CX186" s="16"/>
      <c r="CY186" s="16"/>
      <c r="CZ186" s="16"/>
      <c r="DA186" s="16"/>
      <c r="DB186" s="16"/>
      <c r="DC186" s="16"/>
      <c r="DD186" s="16"/>
      <c r="DE186" s="16"/>
      <c r="DF186" s="16"/>
      <c r="DG186" s="16"/>
      <c r="DH186" s="16"/>
      <c r="DI186" s="16"/>
      <c r="DJ186" s="16"/>
      <c r="DK186" s="16"/>
      <c r="DL186" s="16"/>
      <c r="DM186" s="16"/>
      <c r="DN186" s="16"/>
      <c r="DO186" s="16"/>
      <c r="DP186" s="16"/>
      <c r="DQ186" s="16"/>
      <c r="DR186" s="16"/>
      <c r="DS186" s="16"/>
      <c r="DT186" s="16"/>
      <c r="DU186" s="16"/>
      <c r="DV186" s="16"/>
      <c r="DW186" s="16"/>
      <c r="DX186" s="16"/>
      <c r="DY186" s="16"/>
      <c r="DZ186" s="16"/>
      <c r="EA186" s="16"/>
      <c r="EB186" s="16"/>
      <c r="EC186" s="16"/>
      <c r="ED186" s="16"/>
      <c r="EE186" s="16"/>
      <c r="EF186" s="16"/>
      <c r="EG186" s="16"/>
      <c r="EH186" s="16"/>
      <c r="EI186" s="16"/>
      <c r="EJ186" s="16"/>
      <c r="EK186" s="16"/>
      <c r="EL186" s="16"/>
      <c r="EM186" s="16"/>
      <c r="EN186" s="16"/>
      <c r="EO186" s="16"/>
      <c r="EP186" s="16"/>
      <c r="EQ186" s="16"/>
      <c r="ER186" s="16"/>
      <c r="ES186" s="16"/>
      <c r="ET186" s="16"/>
      <c r="EU186" s="16"/>
      <c r="EV186" s="16"/>
      <c r="EW186" s="16"/>
      <c r="EX186" s="16"/>
      <c r="EY186" s="16"/>
      <c r="EZ186" s="16"/>
      <c r="FA186" s="16"/>
      <c r="FB186" s="16"/>
      <c r="FC186" s="16"/>
      <c r="FD186" s="16"/>
      <c r="FE186" s="16"/>
      <c r="FF186" s="16"/>
      <c r="FG186" s="16"/>
      <c r="FH186" s="16"/>
      <c r="FI186" s="16"/>
      <c r="FJ186" s="16"/>
      <c r="FK186" s="16"/>
      <c r="FL186" s="16"/>
      <c r="FM186" s="16"/>
      <c r="FN186" s="16"/>
      <c r="FO186" s="16"/>
      <c r="FP186" s="16"/>
      <c r="FQ186" s="16"/>
      <c r="FR186" s="16"/>
      <c r="FS186" s="16"/>
      <c r="FT186" s="16"/>
      <c r="FU186" s="16"/>
      <c r="FV186" s="16"/>
      <c r="FW186" s="16"/>
      <c r="FX186" s="16"/>
      <c r="FY186" s="16"/>
      <c r="FZ186" s="16"/>
      <c r="GA186" s="16"/>
      <c r="GB186" s="16"/>
      <c r="GC186" s="16"/>
      <c r="GD186" s="16"/>
      <c r="GE186" s="16"/>
      <c r="GF186" s="16"/>
      <c r="GG186" s="16"/>
      <c r="GH186" s="16"/>
      <c r="GI186" s="16"/>
      <c r="GJ186" s="16"/>
      <c r="GK186" s="16"/>
      <c r="GL186" s="16"/>
      <c r="GM186" s="16"/>
      <c r="GN186" s="16"/>
      <c r="GO186" s="16"/>
      <c r="GP186" s="16"/>
      <c r="GQ186" s="16"/>
      <c r="GR186" s="16"/>
      <c r="GS186" s="16"/>
      <c r="GT186" s="16"/>
      <c r="GU186" s="16"/>
      <c r="GV186" s="16"/>
      <c r="GW186" s="16"/>
      <c r="GX186" s="16"/>
      <c r="GY186" s="16"/>
      <c r="GZ186" s="16"/>
      <c r="HA186" s="16"/>
    </row>
    <row r="187" spans="1:209">
      <c r="A187" s="18"/>
      <c r="B187" s="16"/>
      <c r="C187" s="16"/>
      <c r="D187" s="16"/>
      <c r="E187" s="16"/>
      <c r="F187" s="16"/>
      <c r="G187" s="16"/>
      <c r="H187" s="16"/>
      <c r="I187" s="16"/>
      <c r="J187" s="16"/>
      <c r="K187" s="16"/>
      <c r="L187" s="16"/>
      <c r="M187" s="16"/>
      <c r="N187" s="16"/>
      <c r="O187" s="16"/>
      <c r="P187" s="16"/>
      <c r="Q187" s="16"/>
      <c r="R187" s="16"/>
      <c r="S187" s="16"/>
      <c r="T187" s="16"/>
      <c r="U187" s="16"/>
      <c r="V187" s="16"/>
      <c r="W187" s="16"/>
      <c r="X187" s="139"/>
      <c r="Y187" s="16"/>
      <c r="Z187" s="16"/>
      <c r="AA187" s="16"/>
      <c r="AB187" s="16"/>
      <c r="AC187" s="16"/>
      <c r="AD187" s="16"/>
      <c r="AE187" s="16"/>
      <c r="AF187" s="16"/>
      <c r="AG187" s="16"/>
      <c r="AH187" s="16"/>
      <c r="AI187" s="16"/>
      <c r="AJ187" s="16"/>
      <c r="AK187" s="16"/>
      <c r="AL187" s="16"/>
      <c r="AM187" s="16"/>
      <c r="AN187" s="16"/>
      <c r="AO187" s="16"/>
      <c r="AP187" s="16"/>
      <c r="AQ187" s="16"/>
      <c r="AR187" s="16"/>
      <c r="AS187" s="16"/>
      <c r="AT187" s="16"/>
      <c r="AU187" s="16"/>
      <c r="AV187" s="16"/>
      <c r="AW187" s="16"/>
      <c r="AX187" s="16"/>
      <c r="AY187" s="16"/>
      <c r="AZ187" s="16"/>
      <c r="BA187" s="16"/>
      <c r="BB187" s="16"/>
      <c r="BC187" s="16"/>
      <c r="BD187" s="16"/>
      <c r="BE187" s="16"/>
      <c r="BF187" s="16"/>
      <c r="BG187" s="16"/>
      <c r="BH187" s="16"/>
      <c r="BI187" s="16"/>
      <c r="BJ187" s="16"/>
      <c r="BK187" s="16"/>
      <c r="BL187" s="16"/>
      <c r="BM187" s="16"/>
      <c r="BN187" s="16"/>
      <c r="BO187" s="16"/>
      <c r="BP187" s="16"/>
      <c r="BQ187" s="16"/>
      <c r="BR187" s="16"/>
      <c r="BS187" s="16"/>
      <c r="BT187" s="16"/>
      <c r="BU187" s="16"/>
      <c r="BV187" s="16"/>
      <c r="BW187" s="16"/>
      <c r="BX187" s="16"/>
      <c r="BY187" s="16"/>
      <c r="BZ187" s="16"/>
      <c r="CA187" s="16"/>
      <c r="CB187" s="16"/>
      <c r="CC187" s="16"/>
      <c r="CD187" s="16"/>
      <c r="CE187" s="16"/>
      <c r="CF187" s="16"/>
      <c r="CG187" s="16"/>
      <c r="CH187" s="16"/>
      <c r="CI187" s="16"/>
      <c r="CJ187" s="16"/>
      <c r="CK187" s="16"/>
      <c r="CL187" s="16"/>
      <c r="CM187" s="16"/>
      <c r="CN187" s="16"/>
      <c r="CO187" s="16"/>
      <c r="CP187" s="16"/>
      <c r="CQ187" s="16"/>
      <c r="CR187" s="16"/>
      <c r="CS187" s="16"/>
      <c r="CT187" s="16"/>
      <c r="CU187" s="16"/>
      <c r="CV187" s="16"/>
      <c r="CW187" s="16"/>
      <c r="CX187" s="16"/>
      <c r="CY187" s="16"/>
      <c r="CZ187" s="16"/>
      <c r="DA187" s="16"/>
      <c r="DB187" s="16"/>
      <c r="DC187" s="16"/>
      <c r="DD187" s="16"/>
      <c r="DE187" s="16"/>
      <c r="DF187" s="16"/>
      <c r="DG187" s="16"/>
      <c r="DH187" s="16"/>
      <c r="DI187" s="16"/>
      <c r="DJ187" s="16"/>
      <c r="DK187" s="16"/>
      <c r="DL187" s="16"/>
      <c r="DM187" s="16"/>
      <c r="DN187" s="16"/>
      <c r="DO187" s="16"/>
      <c r="DP187" s="16"/>
      <c r="DQ187" s="16"/>
      <c r="DR187" s="16"/>
      <c r="DS187" s="16"/>
      <c r="DT187" s="16"/>
      <c r="DU187" s="16"/>
      <c r="DV187" s="16"/>
      <c r="DW187" s="16"/>
      <c r="DX187" s="16"/>
      <c r="DY187" s="16"/>
      <c r="DZ187" s="16"/>
      <c r="EA187" s="16"/>
      <c r="EB187" s="16"/>
      <c r="EC187" s="16"/>
      <c r="ED187" s="16"/>
      <c r="EE187" s="16"/>
      <c r="EF187" s="16"/>
      <c r="EG187" s="16"/>
      <c r="EH187" s="16"/>
      <c r="EI187" s="16"/>
      <c r="EJ187" s="16"/>
      <c r="EK187" s="16"/>
      <c r="EL187" s="16"/>
      <c r="EM187" s="16"/>
      <c r="EN187" s="16"/>
      <c r="EO187" s="16"/>
      <c r="EP187" s="16"/>
      <c r="EQ187" s="16"/>
      <c r="ER187" s="16"/>
      <c r="ES187" s="16"/>
      <c r="ET187" s="16"/>
      <c r="EU187" s="16"/>
      <c r="EV187" s="16"/>
      <c r="EW187" s="16"/>
      <c r="EX187" s="16"/>
      <c r="EY187" s="16"/>
      <c r="EZ187" s="16"/>
      <c r="FA187" s="16"/>
      <c r="FB187" s="16"/>
      <c r="FC187" s="16"/>
      <c r="FD187" s="16"/>
      <c r="FE187" s="16"/>
      <c r="FF187" s="16"/>
      <c r="FG187" s="16"/>
      <c r="FH187" s="16"/>
      <c r="FI187" s="16"/>
      <c r="FJ187" s="16"/>
      <c r="FK187" s="16"/>
      <c r="FL187" s="16"/>
      <c r="FM187" s="16"/>
      <c r="FN187" s="16"/>
      <c r="FO187" s="16"/>
      <c r="FP187" s="16"/>
      <c r="FQ187" s="16"/>
      <c r="FR187" s="16"/>
      <c r="FS187" s="16"/>
      <c r="FT187" s="16"/>
      <c r="FU187" s="16"/>
      <c r="FV187" s="16"/>
      <c r="FW187" s="16"/>
      <c r="FX187" s="16"/>
      <c r="FY187" s="16"/>
      <c r="FZ187" s="16"/>
      <c r="GA187" s="16"/>
      <c r="GB187" s="16"/>
      <c r="GC187" s="16"/>
      <c r="GD187" s="16"/>
      <c r="GE187" s="16"/>
      <c r="GF187" s="16"/>
      <c r="GG187" s="16"/>
      <c r="GH187" s="16"/>
      <c r="GI187" s="16"/>
      <c r="GJ187" s="16"/>
      <c r="GK187" s="16"/>
      <c r="GL187" s="16"/>
      <c r="GM187" s="16"/>
      <c r="GN187" s="16"/>
      <c r="GO187" s="16"/>
      <c r="GP187" s="16"/>
      <c r="GQ187" s="16"/>
      <c r="GR187" s="16"/>
      <c r="GS187" s="16"/>
      <c r="GT187" s="16"/>
      <c r="GU187" s="16"/>
      <c r="GV187" s="16"/>
      <c r="GW187" s="16"/>
      <c r="GX187" s="16"/>
      <c r="GY187" s="16"/>
      <c r="GZ187" s="16"/>
      <c r="HA187" s="16"/>
    </row>
    <row r="188" spans="1:209">
      <c r="A188" s="18"/>
      <c r="B188" s="16"/>
      <c r="C188" s="16"/>
      <c r="D188" s="16"/>
      <c r="E188" s="16"/>
      <c r="F188" s="16"/>
      <c r="G188" s="16"/>
      <c r="H188" s="16"/>
      <c r="I188" s="16"/>
      <c r="J188" s="16"/>
      <c r="K188" s="16"/>
      <c r="L188" s="16"/>
      <c r="M188" s="16"/>
      <c r="N188" s="16"/>
      <c r="O188" s="16"/>
      <c r="P188" s="16"/>
      <c r="Q188" s="16"/>
      <c r="R188" s="16"/>
      <c r="S188" s="16"/>
      <c r="T188" s="16"/>
      <c r="U188" s="16"/>
      <c r="V188" s="16"/>
      <c r="W188" s="16"/>
      <c r="X188" s="139"/>
      <c r="Y188" s="16"/>
      <c r="Z188" s="16"/>
      <c r="AA188" s="16"/>
      <c r="AB188" s="16"/>
      <c r="AC188" s="16"/>
      <c r="AD188" s="16"/>
      <c r="AE188" s="16"/>
      <c r="AF188" s="16"/>
      <c r="AG188" s="16"/>
      <c r="AH188" s="16"/>
      <c r="AI188" s="16"/>
      <c r="AJ188" s="16"/>
      <c r="AK188" s="16"/>
      <c r="AL188" s="16"/>
      <c r="AM188" s="16"/>
      <c r="AN188" s="16"/>
      <c r="AO188" s="16"/>
      <c r="AP188" s="16"/>
      <c r="AQ188" s="16"/>
      <c r="AR188" s="16"/>
      <c r="AS188" s="16"/>
      <c r="AT188" s="16"/>
      <c r="AU188" s="16"/>
      <c r="AV188" s="16"/>
      <c r="AW188" s="16"/>
      <c r="AX188" s="16"/>
      <c r="AY188" s="16"/>
      <c r="AZ188" s="16"/>
      <c r="BA188" s="16"/>
      <c r="BB188" s="16"/>
      <c r="BC188" s="16"/>
      <c r="BD188" s="16"/>
      <c r="BE188" s="16"/>
      <c r="BF188" s="16"/>
      <c r="BG188" s="16"/>
      <c r="BH188" s="16"/>
      <c r="BI188" s="16"/>
      <c r="BJ188" s="16"/>
      <c r="BK188" s="16"/>
      <c r="BL188" s="16"/>
      <c r="BM188" s="16"/>
      <c r="BN188" s="16"/>
      <c r="BO188" s="16"/>
      <c r="BP188" s="16"/>
      <c r="BQ188" s="16"/>
      <c r="BR188" s="16"/>
      <c r="BS188" s="16"/>
      <c r="BT188" s="16"/>
      <c r="BU188" s="16"/>
      <c r="BV188" s="16"/>
      <c r="BW188" s="16"/>
      <c r="BX188" s="16"/>
      <c r="BY188" s="16"/>
      <c r="BZ188" s="16"/>
      <c r="CA188" s="16"/>
      <c r="CB188" s="16"/>
      <c r="CC188" s="16"/>
      <c r="CD188" s="16"/>
      <c r="CE188" s="16"/>
      <c r="CF188" s="16"/>
      <c r="CG188" s="16"/>
      <c r="CH188" s="16"/>
      <c r="CI188" s="16"/>
      <c r="CJ188" s="16"/>
      <c r="CK188" s="16"/>
      <c r="CL188" s="16"/>
      <c r="CM188" s="16"/>
      <c r="CN188" s="16"/>
      <c r="CO188" s="16"/>
      <c r="CP188" s="16"/>
      <c r="CQ188" s="16"/>
      <c r="CR188" s="16"/>
      <c r="CS188" s="16"/>
      <c r="CT188" s="16"/>
      <c r="CU188" s="16"/>
      <c r="CV188" s="16"/>
      <c r="CW188" s="16"/>
      <c r="CX188" s="16"/>
      <c r="CY188" s="16"/>
      <c r="CZ188" s="16"/>
      <c r="DA188" s="16"/>
      <c r="DB188" s="16"/>
      <c r="DC188" s="16"/>
      <c r="DD188" s="16"/>
      <c r="DE188" s="16"/>
      <c r="DF188" s="16"/>
      <c r="DG188" s="16"/>
      <c r="DH188" s="16"/>
      <c r="DI188" s="16"/>
      <c r="DJ188" s="16"/>
      <c r="DK188" s="16"/>
      <c r="DL188" s="16"/>
      <c r="DM188" s="16"/>
      <c r="DN188" s="16"/>
      <c r="DO188" s="16"/>
      <c r="DP188" s="16"/>
      <c r="DQ188" s="16"/>
      <c r="DR188" s="16"/>
      <c r="DS188" s="16"/>
      <c r="DT188" s="16"/>
      <c r="DU188" s="16"/>
      <c r="DV188" s="16"/>
      <c r="DW188" s="16"/>
      <c r="DX188" s="16"/>
      <c r="DY188" s="16"/>
      <c r="DZ188" s="16"/>
      <c r="EA188" s="16"/>
      <c r="EB188" s="16"/>
      <c r="EC188" s="16"/>
      <c r="ED188" s="16"/>
      <c r="EE188" s="16"/>
      <c r="EF188" s="16"/>
      <c r="EG188" s="16"/>
      <c r="EH188" s="16"/>
      <c r="EI188" s="16"/>
      <c r="EJ188" s="16"/>
      <c r="EK188" s="16"/>
      <c r="EL188" s="16"/>
      <c r="EM188" s="16"/>
      <c r="EN188" s="16"/>
      <c r="EO188" s="16"/>
      <c r="EP188" s="16"/>
      <c r="EQ188" s="16"/>
      <c r="ER188" s="16"/>
      <c r="ES188" s="16"/>
      <c r="ET188" s="16"/>
      <c r="EU188" s="16"/>
      <c r="EV188" s="16"/>
      <c r="EW188" s="16"/>
      <c r="EX188" s="16"/>
      <c r="EY188" s="16"/>
      <c r="EZ188" s="16"/>
      <c r="FA188" s="16"/>
      <c r="FB188" s="16"/>
      <c r="FC188" s="16"/>
      <c r="FD188" s="16"/>
      <c r="FE188" s="16"/>
      <c r="FF188" s="16"/>
      <c r="FG188" s="16"/>
      <c r="FH188" s="16"/>
      <c r="FI188" s="16"/>
      <c r="FJ188" s="16"/>
      <c r="FK188" s="16"/>
      <c r="FL188" s="16"/>
      <c r="FM188" s="16"/>
      <c r="FN188" s="16"/>
      <c r="FO188" s="16"/>
      <c r="FP188" s="16"/>
      <c r="FQ188" s="16"/>
      <c r="FR188" s="16"/>
      <c r="FS188" s="16"/>
      <c r="FT188" s="16"/>
      <c r="FU188" s="16"/>
      <c r="FV188" s="16"/>
      <c r="FW188" s="16"/>
      <c r="FX188" s="16"/>
      <c r="FY188" s="16"/>
      <c r="FZ188" s="16"/>
      <c r="GA188" s="16"/>
      <c r="GB188" s="16"/>
      <c r="GC188" s="16"/>
      <c r="GD188" s="16"/>
      <c r="GE188" s="16"/>
      <c r="GF188" s="16"/>
      <c r="GG188" s="16"/>
      <c r="GH188" s="16"/>
      <c r="GI188" s="16"/>
      <c r="GJ188" s="16"/>
      <c r="GK188" s="16"/>
      <c r="GL188" s="16"/>
      <c r="GM188" s="16"/>
      <c r="GN188" s="16"/>
      <c r="GO188" s="16"/>
      <c r="GP188" s="16"/>
      <c r="GQ188" s="16"/>
      <c r="GR188" s="16"/>
      <c r="GS188" s="16"/>
      <c r="GT188" s="16"/>
      <c r="GU188" s="16"/>
      <c r="GV188" s="16"/>
      <c r="GW188" s="16"/>
      <c r="GX188" s="16"/>
      <c r="GY188" s="16"/>
      <c r="GZ188" s="16"/>
      <c r="HA188" s="16"/>
    </row>
    <row r="189" spans="1:209">
      <c r="A189" s="18"/>
      <c r="B189" s="16"/>
      <c r="C189" s="16"/>
      <c r="D189" s="16"/>
      <c r="E189" s="16"/>
      <c r="F189" s="16"/>
      <c r="G189" s="16"/>
      <c r="H189" s="16"/>
      <c r="I189" s="16"/>
      <c r="J189" s="16"/>
      <c r="K189" s="16"/>
      <c r="L189" s="16"/>
      <c r="M189" s="16"/>
      <c r="N189" s="16"/>
      <c r="O189" s="16"/>
      <c r="P189" s="16"/>
      <c r="Q189" s="16"/>
      <c r="R189" s="16"/>
      <c r="S189" s="16"/>
      <c r="T189" s="16"/>
      <c r="U189" s="16"/>
      <c r="V189" s="16"/>
      <c r="W189" s="16"/>
      <c r="X189" s="139"/>
      <c r="Y189" s="16"/>
      <c r="Z189" s="16"/>
      <c r="AA189" s="16"/>
      <c r="AB189" s="16"/>
      <c r="AC189" s="16"/>
      <c r="AD189" s="16"/>
      <c r="AE189" s="16"/>
      <c r="AF189" s="16"/>
      <c r="AG189" s="16"/>
      <c r="AH189" s="16"/>
      <c r="AI189" s="16"/>
      <c r="AJ189" s="16"/>
      <c r="AK189" s="16"/>
      <c r="AL189" s="16"/>
      <c r="AM189" s="16"/>
      <c r="AN189" s="16"/>
      <c r="AO189" s="16"/>
      <c r="AP189" s="16"/>
      <c r="AQ189" s="16"/>
      <c r="AR189" s="16"/>
      <c r="AS189" s="16"/>
      <c r="AT189" s="16"/>
      <c r="AU189" s="16"/>
      <c r="AV189" s="16"/>
      <c r="AW189" s="16"/>
      <c r="AX189" s="16"/>
      <c r="AY189" s="16"/>
      <c r="AZ189" s="16"/>
      <c r="BA189" s="16"/>
      <c r="BB189" s="16"/>
      <c r="BC189" s="16"/>
      <c r="BD189" s="16"/>
      <c r="BE189" s="16"/>
      <c r="BF189" s="16"/>
      <c r="BG189" s="16"/>
      <c r="BH189" s="16"/>
      <c r="BI189" s="16"/>
      <c r="BJ189" s="16"/>
      <c r="BK189" s="16"/>
      <c r="BL189" s="16"/>
      <c r="BM189" s="16"/>
      <c r="BN189" s="16"/>
      <c r="BO189" s="16"/>
      <c r="BP189" s="16"/>
      <c r="BQ189" s="16"/>
      <c r="BR189" s="16"/>
      <c r="BS189" s="16"/>
      <c r="BT189" s="16"/>
      <c r="BU189" s="16"/>
      <c r="BV189" s="16"/>
      <c r="BW189" s="16"/>
      <c r="BX189" s="16"/>
      <c r="BY189" s="16"/>
      <c r="BZ189" s="16"/>
      <c r="CA189" s="16"/>
      <c r="CB189" s="16"/>
      <c r="CC189" s="16"/>
      <c r="CD189" s="16"/>
      <c r="CE189" s="16"/>
      <c r="CF189" s="16"/>
      <c r="CG189" s="16"/>
      <c r="CH189" s="16"/>
      <c r="CI189" s="16"/>
      <c r="CJ189" s="16"/>
      <c r="CK189" s="16"/>
      <c r="CL189" s="16"/>
      <c r="CM189" s="16"/>
      <c r="CN189" s="16"/>
      <c r="CO189" s="16"/>
      <c r="CP189" s="16"/>
      <c r="CQ189" s="16"/>
      <c r="CR189" s="16"/>
      <c r="CS189" s="16"/>
      <c r="CT189" s="16"/>
      <c r="CU189" s="16"/>
      <c r="CV189" s="16"/>
      <c r="CW189" s="16"/>
      <c r="CX189" s="16"/>
      <c r="CY189" s="16"/>
      <c r="CZ189" s="16"/>
      <c r="DA189" s="16"/>
      <c r="DB189" s="16"/>
      <c r="DC189" s="16"/>
      <c r="DD189" s="16"/>
      <c r="DE189" s="16"/>
      <c r="DF189" s="16"/>
      <c r="DG189" s="16"/>
      <c r="DH189" s="16"/>
      <c r="DI189" s="16"/>
      <c r="DJ189" s="16"/>
      <c r="DK189" s="16"/>
      <c r="DL189" s="16"/>
      <c r="DM189" s="16"/>
      <c r="DN189" s="16"/>
      <c r="DO189" s="16"/>
      <c r="DP189" s="16"/>
      <c r="DQ189" s="16"/>
      <c r="DR189" s="16"/>
      <c r="DS189" s="16"/>
      <c r="DT189" s="16"/>
      <c r="DU189" s="16"/>
      <c r="DV189" s="16"/>
      <c r="DW189" s="16"/>
      <c r="DX189" s="16"/>
      <c r="DY189" s="16"/>
      <c r="DZ189" s="16"/>
      <c r="EA189" s="16"/>
      <c r="EB189" s="16"/>
      <c r="EC189" s="16"/>
      <c r="ED189" s="16"/>
      <c r="EE189" s="16"/>
      <c r="EF189" s="16"/>
      <c r="EG189" s="16"/>
      <c r="EH189" s="16"/>
      <c r="EI189" s="16"/>
      <c r="EJ189" s="16"/>
      <c r="EK189" s="16"/>
      <c r="EL189" s="16"/>
      <c r="EM189" s="16"/>
      <c r="EN189" s="16"/>
      <c r="EO189" s="16"/>
      <c r="EP189" s="16"/>
      <c r="EQ189" s="16"/>
      <c r="ER189" s="16"/>
      <c r="ES189" s="16"/>
      <c r="ET189" s="16"/>
      <c r="EU189" s="16"/>
      <c r="EV189" s="16"/>
      <c r="EW189" s="16"/>
      <c r="EX189" s="16"/>
      <c r="EY189" s="16"/>
      <c r="EZ189" s="16"/>
      <c r="FA189" s="16"/>
      <c r="FB189" s="16"/>
      <c r="FC189" s="16"/>
      <c r="FD189" s="16"/>
      <c r="FE189" s="16"/>
      <c r="FF189" s="16"/>
      <c r="FG189" s="16"/>
      <c r="FH189" s="16"/>
      <c r="FI189" s="16"/>
      <c r="FJ189" s="16"/>
      <c r="FK189" s="16"/>
      <c r="FL189" s="16"/>
      <c r="FM189" s="16"/>
      <c r="FN189" s="16"/>
      <c r="FO189" s="16"/>
      <c r="FP189" s="16"/>
      <c r="FQ189" s="16"/>
      <c r="FR189" s="16"/>
      <c r="FS189" s="16"/>
      <c r="FT189" s="16"/>
      <c r="FU189" s="16"/>
      <c r="FV189" s="16"/>
      <c r="FW189" s="16"/>
      <c r="FX189" s="16"/>
      <c r="FY189" s="16"/>
      <c r="FZ189" s="16"/>
      <c r="GA189" s="16"/>
      <c r="GB189" s="16"/>
      <c r="GC189" s="16"/>
      <c r="GD189" s="16"/>
      <c r="GE189" s="16"/>
      <c r="GF189" s="16"/>
      <c r="GG189" s="16"/>
      <c r="GH189" s="16"/>
      <c r="GI189" s="16"/>
      <c r="GJ189" s="16"/>
      <c r="GK189" s="16"/>
      <c r="GL189" s="16"/>
      <c r="GM189" s="16"/>
      <c r="GN189" s="16"/>
      <c r="GO189" s="16"/>
      <c r="GP189" s="16"/>
      <c r="GQ189" s="16"/>
      <c r="GR189" s="16"/>
      <c r="GS189" s="16"/>
      <c r="GT189" s="16"/>
      <c r="GU189" s="16"/>
      <c r="GV189" s="16"/>
      <c r="GW189" s="16"/>
      <c r="GX189" s="16"/>
      <c r="GY189" s="16"/>
      <c r="GZ189" s="16"/>
      <c r="HA189" s="16"/>
    </row>
    <row r="190" spans="1:209">
      <c r="A190" s="18"/>
      <c r="B190" s="16"/>
      <c r="C190" s="16"/>
      <c r="D190" s="16"/>
      <c r="E190" s="16"/>
      <c r="F190" s="16"/>
      <c r="G190" s="16"/>
      <c r="H190" s="16"/>
      <c r="I190" s="16"/>
      <c r="J190" s="16"/>
      <c r="K190" s="16"/>
      <c r="L190" s="16"/>
      <c r="M190" s="16"/>
      <c r="N190" s="16"/>
      <c r="O190" s="16"/>
      <c r="P190" s="16"/>
      <c r="Q190" s="16"/>
      <c r="R190" s="16"/>
      <c r="S190" s="16"/>
      <c r="T190" s="16"/>
      <c r="U190" s="16"/>
      <c r="V190" s="16"/>
      <c r="W190" s="16"/>
      <c r="X190" s="139"/>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6"/>
      <c r="AU190" s="16"/>
      <c r="AV190" s="16"/>
      <c r="AW190" s="16"/>
      <c r="AX190" s="16"/>
      <c r="AY190" s="16"/>
      <c r="AZ190" s="16"/>
      <c r="BA190" s="16"/>
      <c r="BB190" s="16"/>
      <c r="BC190" s="16"/>
      <c r="BD190" s="16"/>
      <c r="BE190" s="16"/>
      <c r="BF190" s="16"/>
      <c r="BG190" s="16"/>
      <c r="BH190" s="16"/>
      <c r="BI190" s="16"/>
      <c r="BJ190" s="16"/>
      <c r="BK190" s="16"/>
      <c r="BL190" s="16"/>
      <c r="BM190" s="16"/>
      <c r="BN190" s="16"/>
      <c r="BO190" s="16"/>
      <c r="BP190" s="16"/>
      <c r="BQ190" s="16"/>
      <c r="BR190" s="16"/>
      <c r="BS190" s="16"/>
      <c r="BT190" s="16"/>
      <c r="BU190" s="16"/>
      <c r="BV190" s="16"/>
      <c r="BW190" s="16"/>
      <c r="BX190" s="16"/>
      <c r="BY190" s="16"/>
      <c r="BZ190" s="16"/>
      <c r="CA190" s="16"/>
      <c r="CB190" s="16"/>
      <c r="CC190" s="16"/>
      <c r="CD190" s="16"/>
      <c r="CE190" s="16"/>
      <c r="CF190" s="16"/>
      <c r="CG190" s="16"/>
      <c r="CH190" s="16"/>
      <c r="CI190" s="16"/>
      <c r="CJ190" s="16"/>
      <c r="CK190" s="16"/>
      <c r="CL190" s="16"/>
      <c r="CM190" s="16"/>
      <c r="CN190" s="16"/>
      <c r="CO190" s="16"/>
      <c r="CP190" s="16"/>
      <c r="CQ190" s="16"/>
      <c r="CR190" s="16"/>
      <c r="CS190" s="16"/>
      <c r="CT190" s="16"/>
      <c r="CU190" s="16"/>
      <c r="CV190" s="16"/>
      <c r="CW190" s="16"/>
      <c r="CX190" s="16"/>
      <c r="CY190" s="16"/>
      <c r="CZ190" s="16"/>
      <c r="DA190" s="16"/>
      <c r="DB190" s="16"/>
      <c r="DC190" s="16"/>
      <c r="DD190" s="16"/>
      <c r="DE190" s="16"/>
      <c r="DF190" s="16"/>
      <c r="DG190" s="16"/>
      <c r="DH190" s="16"/>
      <c r="DI190" s="16"/>
      <c r="DJ190" s="16"/>
      <c r="DK190" s="16"/>
      <c r="DL190" s="16"/>
      <c r="DM190" s="16"/>
      <c r="DN190" s="16"/>
      <c r="DO190" s="16"/>
      <c r="DP190" s="16"/>
      <c r="DQ190" s="16"/>
      <c r="DR190" s="16"/>
      <c r="DS190" s="16"/>
      <c r="DT190" s="16"/>
      <c r="DU190" s="16"/>
      <c r="DV190" s="16"/>
      <c r="DW190" s="16"/>
      <c r="DX190" s="16"/>
      <c r="DY190" s="16"/>
      <c r="DZ190" s="16"/>
      <c r="EA190" s="16"/>
      <c r="EB190" s="16"/>
      <c r="EC190" s="16"/>
      <c r="ED190" s="16"/>
      <c r="EE190" s="16"/>
      <c r="EF190" s="16"/>
      <c r="EG190" s="16"/>
      <c r="EH190" s="16"/>
      <c r="EI190" s="16"/>
      <c r="EJ190" s="16"/>
      <c r="EK190" s="16"/>
      <c r="EL190" s="16"/>
      <c r="EM190" s="16"/>
      <c r="EN190" s="16"/>
      <c r="EO190" s="16"/>
      <c r="EP190" s="16"/>
      <c r="EQ190" s="16"/>
      <c r="ER190" s="16"/>
      <c r="ES190" s="16"/>
      <c r="ET190" s="16"/>
      <c r="EU190" s="16"/>
      <c r="EV190" s="16"/>
      <c r="EW190" s="16"/>
      <c r="EX190" s="16"/>
      <c r="EY190" s="16"/>
      <c r="EZ190" s="16"/>
      <c r="FA190" s="16"/>
      <c r="FB190" s="16"/>
      <c r="FC190" s="16"/>
      <c r="FD190" s="16"/>
      <c r="FE190" s="16"/>
      <c r="FF190" s="16"/>
      <c r="FG190" s="16"/>
      <c r="FH190" s="16"/>
      <c r="FI190" s="16"/>
      <c r="FJ190" s="16"/>
      <c r="FK190" s="16"/>
      <c r="FL190" s="16"/>
      <c r="FM190" s="16"/>
      <c r="FN190" s="16"/>
      <c r="FO190" s="16"/>
      <c r="FP190" s="16"/>
      <c r="FQ190" s="16"/>
      <c r="FR190" s="16"/>
      <c r="FS190" s="16"/>
      <c r="FT190" s="16"/>
      <c r="FU190" s="16"/>
      <c r="FV190" s="16"/>
      <c r="FW190" s="16"/>
      <c r="FX190" s="16"/>
      <c r="FY190" s="16"/>
      <c r="FZ190" s="16"/>
      <c r="GA190" s="16"/>
      <c r="GB190" s="16"/>
      <c r="GC190" s="16"/>
      <c r="GD190" s="16"/>
      <c r="GE190" s="16"/>
      <c r="GF190" s="16"/>
      <c r="GG190" s="16"/>
      <c r="GH190" s="16"/>
      <c r="GI190" s="16"/>
      <c r="GJ190" s="16"/>
      <c r="GK190" s="16"/>
      <c r="GL190" s="16"/>
      <c r="GM190" s="16"/>
      <c r="GN190" s="16"/>
      <c r="GO190" s="16"/>
      <c r="GP190" s="16"/>
      <c r="GQ190" s="16"/>
      <c r="GR190" s="16"/>
      <c r="GS190" s="16"/>
      <c r="GT190" s="16"/>
      <c r="GU190" s="16"/>
      <c r="GV190" s="16"/>
      <c r="GW190" s="16"/>
      <c r="GX190" s="16"/>
      <c r="GY190" s="16"/>
      <c r="GZ190" s="16"/>
      <c r="HA190" s="16"/>
    </row>
    <row r="191" spans="1:209">
      <c r="A191" s="18"/>
      <c r="B191" s="16"/>
      <c r="C191" s="16"/>
      <c r="D191" s="16"/>
      <c r="E191" s="16"/>
      <c r="F191" s="16"/>
      <c r="G191" s="16"/>
      <c r="H191" s="16"/>
      <c r="I191" s="16"/>
      <c r="J191" s="16"/>
      <c r="K191" s="16"/>
      <c r="L191" s="16"/>
      <c r="M191" s="16"/>
      <c r="N191" s="16"/>
      <c r="O191" s="16"/>
      <c r="P191" s="16"/>
      <c r="Q191" s="16"/>
      <c r="R191" s="16"/>
      <c r="S191" s="16"/>
      <c r="T191" s="16"/>
      <c r="U191" s="16"/>
      <c r="V191" s="16"/>
      <c r="W191" s="16"/>
      <c r="X191" s="139"/>
      <c r="Y191" s="16"/>
      <c r="Z191" s="16"/>
      <c r="AA191" s="16"/>
      <c r="AB191" s="16"/>
      <c r="AC191" s="16"/>
      <c r="AD191" s="16"/>
      <c r="AE191" s="16"/>
      <c r="AF191" s="16"/>
      <c r="AG191" s="16"/>
      <c r="AH191" s="16"/>
      <c r="AI191" s="16"/>
      <c r="AJ191" s="16"/>
      <c r="AK191" s="16"/>
      <c r="AL191" s="16"/>
      <c r="AM191" s="16"/>
      <c r="AN191" s="16"/>
      <c r="AO191" s="16"/>
      <c r="AP191" s="16"/>
      <c r="AQ191" s="16"/>
      <c r="AR191" s="16"/>
      <c r="AS191" s="16"/>
      <c r="AT191" s="16"/>
      <c r="AU191" s="16"/>
      <c r="AV191" s="16"/>
      <c r="AW191" s="16"/>
      <c r="AX191" s="16"/>
      <c r="AY191" s="16"/>
      <c r="AZ191" s="16"/>
      <c r="BA191" s="16"/>
      <c r="BB191" s="16"/>
      <c r="BC191" s="16"/>
      <c r="BD191" s="16"/>
      <c r="BE191" s="16"/>
      <c r="BF191" s="16"/>
      <c r="BG191" s="16"/>
      <c r="BH191" s="16"/>
      <c r="BI191" s="16"/>
      <c r="BJ191" s="16"/>
      <c r="BK191" s="16"/>
      <c r="BL191" s="16"/>
      <c r="BM191" s="16"/>
      <c r="BN191" s="16"/>
      <c r="BO191" s="16"/>
      <c r="BP191" s="16"/>
      <c r="BQ191" s="16"/>
      <c r="BR191" s="16"/>
      <c r="BS191" s="16"/>
      <c r="BT191" s="16"/>
      <c r="BU191" s="16"/>
      <c r="BV191" s="16"/>
      <c r="BW191" s="16"/>
      <c r="BX191" s="16"/>
      <c r="BY191" s="16"/>
      <c r="BZ191" s="16"/>
      <c r="CA191" s="16"/>
      <c r="CB191" s="16"/>
      <c r="CC191" s="16"/>
      <c r="CD191" s="16"/>
      <c r="CE191" s="16"/>
      <c r="CF191" s="16"/>
      <c r="CG191" s="16"/>
      <c r="CH191" s="16"/>
      <c r="CI191" s="16"/>
      <c r="CJ191" s="16"/>
      <c r="CK191" s="16"/>
      <c r="CL191" s="16"/>
      <c r="CM191" s="16"/>
      <c r="CN191" s="16"/>
      <c r="CO191" s="16"/>
      <c r="CP191" s="16"/>
      <c r="CQ191" s="16"/>
      <c r="CR191" s="16"/>
      <c r="CS191" s="16"/>
      <c r="CT191" s="16"/>
      <c r="CU191" s="16"/>
      <c r="CV191" s="16"/>
      <c r="CW191" s="16"/>
      <c r="CX191" s="16"/>
      <c r="CY191" s="16"/>
      <c r="CZ191" s="16"/>
      <c r="DA191" s="16"/>
      <c r="DB191" s="16"/>
      <c r="DC191" s="16"/>
      <c r="DD191" s="16"/>
      <c r="DE191" s="16"/>
      <c r="DF191" s="16"/>
      <c r="DG191" s="16"/>
      <c r="DH191" s="16"/>
      <c r="DI191" s="16"/>
      <c r="DJ191" s="16"/>
      <c r="DK191" s="16"/>
      <c r="DL191" s="16"/>
      <c r="DM191" s="16"/>
      <c r="DN191" s="16"/>
      <c r="DO191" s="16"/>
      <c r="DP191" s="16"/>
      <c r="DQ191" s="16"/>
      <c r="DR191" s="16"/>
      <c r="DS191" s="16"/>
      <c r="DT191" s="16"/>
      <c r="DU191" s="16"/>
      <c r="DV191" s="16"/>
      <c r="DW191" s="16"/>
      <c r="DX191" s="16"/>
      <c r="DY191" s="16"/>
      <c r="DZ191" s="16"/>
      <c r="EA191" s="16"/>
      <c r="EB191" s="16"/>
      <c r="EC191" s="16"/>
      <c r="ED191" s="16"/>
      <c r="EE191" s="16"/>
      <c r="EF191" s="16"/>
      <c r="EG191" s="16"/>
      <c r="EH191" s="16"/>
      <c r="EI191" s="16"/>
      <c r="EJ191" s="16"/>
      <c r="EK191" s="16"/>
      <c r="EL191" s="16"/>
      <c r="EM191" s="16"/>
      <c r="EN191" s="16"/>
      <c r="EO191" s="16"/>
      <c r="EP191" s="16"/>
      <c r="EQ191" s="16"/>
      <c r="ER191" s="16"/>
      <c r="ES191" s="16"/>
      <c r="ET191" s="16"/>
      <c r="EU191" s="16"/>
      <c r="EV191" s="16"/>
      <c r="EW191" s="16"/>
      <c r="EX191" s="16"/>
      <c r="EY191" s="16"/>
      <c r="EZ191" s="16"/>
      <c r="FA191" s="16"/>
      <c r="FB191" s="16"/>
      <c r="FC191" s="16"/>
      <c r="FD191" s="16"/>
      <c r="FE191" s="16"/>
      <c r="FF191" s="16"/>
      <c r="FG191" s="16"/>
      <c r="FH191" s="16"/>
      <c r="FI191" s="16"/>
      <c r="FJ191" s="16"/>
      <c r="FK191" s="16"/>
      <c r="FL191" s="16"/>
      <c r="FM191" s="16"/>
      <c r="FN191" s="16"/>
      <c r="FO191" s="16"/>
      <c r="FP191" s="16"/>
      <c r="FQ191" s="16"/>
      <c r="FR191" s="16"/>
      <c r="FS191" s="16"/>
      <c r="FT191" s="16"/>
      <c r="FU191" s="16"/>
      <c r="FV191" s="16"/>
      <c r="FW191" s="16"/>
      <c r="FX191" s="16"/>
      <c r="FY191" s="16"/>
      <c r="FZ191" s="16"/>
      <c r="GA191" s="16"/>
      <c r="GB191" s="16"/>
      <c r="GC191" s="16"/>
      <c r="GD191" s="16"/>
      <c r="GE191" s="16"/>
      <c r="GF191" s="16"/>
      <c r="GG191" s="16"/>
      <c r="GH191" s="16"/>
      <c r="GI191" s="16"/>
      <c r="GJ191" s="16"/>
      <c r="GK191" s="16"/>
      <c r="GL191" s="16"/>
      <c r="GM191" s="16"/>
      <c r="GN191" s="16"/>
      <c r="GO191" s="16"/>
      <c r="GP191" s="16"/>
      <c r="GQ191" s="16"/>
      <c r="GR191" s="16"/>
      <c r="GS191" s="16"/>
      <c r="GT191" s="16"/>
      <c r="GU191" s="16"/>
      <c r="GV191" s="16"/>
      <c r="GW191" s="16"/>
      <c r="GX191" s="16"/>
      <c r="GY191" s="16"/>
      <c r="GZ191" s="16"/>
      <c r="HA191" s="16"/>
    </row>
    <row r="192" spans="1:209">
      <c r="A192" s="18"/>
      <c r="B192" s="16"/>
      <c r="C192" s="16"/>
      <c r="D192" s="16"/>
      <c r="E192" s="16"/>
      <c r="F192" s="16"/>
      <c r="G192" s="16"/>
      <c r="H192" s="16"/>
      <c r="I192" s="16"/>
      <c r="J192" s="16"/>
      <c r="K192" s="16"/>
      <c r="L192" s="16"/>
      <c r="M192" s="16"/>
      <c r="N192" s="16"/>
      <c r="O192" s="16"/>
      <c r="P192" s="16"/>
      <c r="Q192" s="16"/>
      <c r="R192" s="16"/>
      <c r="S192" s="16"/>
      <c r="T192" s="16"/>
      <c r="U192" s="16"/>
      <c r="V192" s="16"/>
      <c r="W192" s="16"/>
      <c r="X192" s="139"/>
      <c r="Y192" s="16"/>
      <c r="Z192" s="16"/>
      <c r="AA192" s="16"/>
      <c r="AB192" s="16"/>
      <c r="AC192" s="16"/>
      <c r="AD192" s="16"/>
      <c r="AE192" s="16"/>
      <c r="AF192" s="16"/>
      <c r="AG192" s="16"/>
      <c r="AH192" s="16"/>
      <c r="AI192" s="16"/>
      <c r="AJ192" s="16"/>
      <c r="AK192" s="16"/>
      <c r="AL192" s="16"/>
      <c r="AM192" s="16"/>
      <c r="AN192" s="16"/>
      <c r="AO192" s="16"/>
      <c r="AP192" s="16"/>
      <c r="AQ192" s="16"/>
      <c r="AR192" s="16"/>
      <c r="AS192" s="16"/>
      <c r="AT192" s="16"/>
      <c r="AU192" s="16"/>
      <c r="AV192" s="16"/>
      <c r="AW192" s="16"/>
      <c r="AX192" s="16"/>
      <c r="AY192" s="16"/>
      <c r="AZ192" s="16"/>
      <c r="BA192" s="16"/>
      <c r="BB192" s="16"/>
      <c r="BC192" s="16"/>
      <c r="BD192" s="16"/>
      <c r="BE192" s="16"/>
      <c r="BF192" s="16"/>
      <c r="BG192" s="16"/>
      <c r="BH192" s="16"/>
      <c r="BI192" s="16"/>
      <c r="BJ192" s="16"/>
      <c r="BK192" s="16"/>
      <c r="BL192" s="16"/>
      <c r="BM192" s="16"/>
      <c r="BN192" s="16"/>
      <c r="BO192" s="16"/>
      <c r="BP192" s="16"/>
      <c r="BQ192" s="16"/>
      <c r="BR192" s="16"/>
      <c r="BS192" s="16"/>
      <c r="BT192" s="16"/>
      <c r="BU192" s="16"/>
      <c r="BV192" s="16"/>
      <c r="BW192" s="16"/>
      <c r="BX192" s="16"/>
      <c r="BY192" s="16"/>
      <c r="BZ192" s="16"/>
      <c r="CA192" s="16"/>
      <c r="CB192" s="16"/>
      <c r="CC192" s="16"/>
      <c r="CD192" s="16"/>
      <c r="CE192" s="16"/>
      <c r="CF192" s="16"/>
      <c r="CG192" s="16"/>
      <c r="CH192" s="16"/>
      <c r="CI192" s="16"/>
      <c r="CJ192" s="16"/>
      <c r="CK192" s="16"/>
      <c r="CL192" s="16"/>
      <c r="CM192" s="16"/>
      <c r="CN192" s="16"/>
      <c r="CO192" s="16"/>
      <c r="CP192" s="16"/>
      <c r="CQ192" s="16"/>
      <c r="CR192" s="16"/>
      <c r="CS192" s="16"/>
      <c r="CT192" s="16"/>
      <c r="CU192" s="16"/>
      <c r="CV192" s="16"/>
      <c r="CW192" s="16"/>
      <c r="CX192" s="16"/>
      <c r="CY192" s="16"/>
      <c r="CZ192" s="16"/>
      <c r="DA192" s="16"/>
      <c r="DB192" s="16"/>
      <c r="DC192" s="16"/>
      <c r="DD192" s="16"/>
      <c r="DE192" s="16"/>
      <c r="DF192" s="16"/>
      <c r="DG192" s="16"/>
      <c r="DH192" s="16"/>
      <c r="DI192" s="16"/>
      <c r="DJ192" s="16"/>
      <c r="DK192" s="16"/>
      <c r="DL192" s="16"/>
      <c r="DM192" s="16"/>
      <c r="DN192" s="16"/>
      <c r="DO192" s="16"/>
      <c r="DP192" s="16"/>
      <c r="DQ192" s="16"/>
      <c r="DR192" s="16"/>
      <c r="DS192" s="16"/>
      <c r="DT192" s="16"/>
      <c r="DU192" s="16"/>
      <c r="DV192" s="16"/>
      <c r="DW192" s="16"/>
      <c r="DX192" s="16"/>
      <c r="DY192" s="16"/>
      <c r="DZ192" s="16"/>
      <c r="EA192" s="16"/>
      <c r="EB192" s="16"/>
      <c r="EC192" s="16"/>
      <c r="ED192" s="16"/>
      <c r="EE192" s="16"/>
      <c r="EF192" s="16"/>
      <c r="EG192" s="16"/>
      <c r="EH192" s="16"/>
      <c r="EI192" s="16"/>
      <c r="EJ192" s="16"/>
      <c r="EK192" s="16"/>
      <c r="EL192" s="16"/>
      <c r="EM192" s="16"/>
      <c r="EN192" s="16"/>
      <c r="EO192" s="16"/>
      <c r="EP192" s="16"/>
      <c r="EQ192" s="16"/>
      <c r="ER192" s="16"/>
      <c r="ES192" s="16"/>
      <c r="ET192" s="16"/>
      <c r="EU192" s="16"/>
      <c r="EV192" s="16"/>
      <c r="EW192" s="16"/>
      <c r="EX192" s="16"/>
      <c r="EY192" s="16"/>
      <c r="EZ192" s="16"/>
      <c r="FA192" s="16"/>
      <c r="FB192" s="16"/>
      <c r="FC192" s="16"/>
      <c r="FD192" s="16"/>
      <c r="FE192" s="16"/>
      <c r="FF192" s="16"/>
      <c r="FG192" s="16"/>
      <c r="FH192" s="16"/>
      <c r="FI192" s="16"/>
      <c r="FJ192" s="16"/>
      <c r="FK192" s="16"/>
      <c r="FL192" s="16"/>
      <c r="FM192" s="16"/>
      <c r="FN192" s="16"/>
      <c r="FO192" s="16"/>
      <c r="FP192" s="16"/>
      <c r="FQ192" s="16"/>
      <c r="FR192" s="16"/>
      <c r="FS192" s="16"/>
      <c r="FT192" s="16"/>
      <c r="FU192" s="16"/>
      <c r="FV192" s="16"/>
      <c r="FW192" s="16"/>
      <c r="FX192" s="16"/>
      <c r="FY192" s="16"/>
      <c r="FZ192" s="16"/>
      <c r="GA192" s="16"/>
      <c r="GB192" s="16"/>
      <c r="GC192" s="16"/>
      <c r="GD192" s="16"/>
      <c r="GE192" s="16"/>
      <c r="GF192" s="16"/>
      <c r="GG192" s="16"/>
      <c r="GH192" s="16"/>
      <c r="GI192" s="16"/>
      <c r="GJ192" s="16"/>
      <c r="GK192" s="16"/>
      <c r="GL192" s="16"/>
      <c r="GM192" s="16"/>
      <c r="GN192" s="16"/>
      <c r="GO192" s="16"/>
      <c r="GP192" s="16"/>
      <c r="GQ192" s="16"/>
      <c r="GR192" s="16"/>
      <c r="GS192" s="16"/>
      <c r="GT192" s="16"/>
      <c r="GU192" s="16"/>
      <c r="GV192" s="16"/>
      <c r="GW192" s="16"/>
      <c r="GX192" s="16"/>
      <c r="GY192" s="16"/>
      <c r="GZ192" s="16"/>
      <c r="HA192" s="16"/>
    </row>
    <row r="193" spans="1:209">
      <c r="A193" s="18"/>
      <c r="B193" s="16"/>
      <c r="C193" s="16"/>
      <c r="D193" s="16"/>
      <c r="E193" s="16"/>
      <c r="F193" s="16"/>
      <c r="G193" s="16"/>
      <c r="H193" s="16"/>
      <c r="I193" s="16"/>
      <c r="J193" s="16"/>
      <c r="K193" s="16"/>
      <c r="L193" s="16"/>
      <c r="M193" s="16"/>
      <c r="N193" s="16"/>
      <c r="O193" s="16"/>
      <c r="P193" s="16"/>
      <c r="Q193" s="16"/>
      <c r="R193" s="16"/>
      <c r="S193" s="16"/>
      <c r="T193" s="16"/>
      <c r="U193" s="16"/>
      <c r="V193" s="16"/>
      <c r="W193" s="16"/>
      <c r="X193" s="139"/>
      <c r="Y193" s="16"/>
      <c r="Z193" s="16"/>
      <c r="AA193" s="16"/>
      <c r="AB193" s="16"/>
      <c r="AC193" s="16"/>
      <c r="AD193" s="16"/>
      <c r="AE193" s="16"/>
      <c r="AF193" s="16"/>
      <c r="AG193" s="16"/>
      <c r="AH193" s="16"/>
      <c r="AI193" s="16"/>
      <c r="AJ193" s="16"/>
      <c r="AK193" s="16"/>
      <c r="AL193" s="16"/>
      <c r="AM193" s="16"/>
      <c r="AN193" s="16"/>
      <c r="AO193" s="16"/>
      <c r="AP193" s="16"/>
      <c r="AQ193" s="16"/>
      <c r="AR193" s="16"/>
      <c r="AS193" s="16"/>
      <c r="AT193" s="16"/>
      <c r="AU193" s="16"/>
      <c r="AV193" s="16"/>
      <c r="AW193" s="16"/>
      <c r="AX193" s="16"/>
      <c r="AY193" s="16"/>
      <c r="AZ193" s="16"/>
      <c r="BA193" s="16"/>
      <c r="BB193" s="16"/>
      <c r="BC193" s="16"/>
      <c r="BD193" s="16"/>
      <c r="BE193" s="16"/>
      <c r="BF193" s="16"/>
      <c r="BG193" s="16"/>
      <c r="BH193" s="16"/>
      <c r="BI193" s="16"/>
      <c r="BJ193" s="16"/>
      <c r="BK193" s="16"/>
      <c r="BL193" s="16"/>
      <c r="BM193" s="16"/>
      <c r="BN193" s="16"/>
      <c r="BO193" s="16"/>
      <c r="BP193" s="16"/>
      <c r="BQ193" s="16"/>
      <c r="BR193" s="16"/>
      <c r="BS193" s="16"/>
      <c r="BT193" s="16"/>
      <c r="BU193" s="16"/>
      <c r="BV193" s="16"/>
      <c r="BW193" s="16"/>
      <c r="BX193" s="16"/>
      <c r="BY193" s="16"/>
      <c r="BZ193" s="16"/>
      <c r="CA193" s="16"/>
      <c r="CB193" s="16"/>
      <c r="CC193" s="16"/>
      <c r="CD193" s="16"/>
      <c r="CE193" s="16"/>
      <c r="CF193" s="16"/>
      <c r="CG193" s="16"/>
      <c r="CH193" s="16"/>
      <c r="CI193" s="16"/>
      <c r="CJ193" s="16"/>
      <c r="CK193" s="16"/>
      <c r="CL193" s="16"/>
      <c r="CM193" s="16"/>
      <c r="CN193" s="16"/>
      <c r="CO193" s="16"/>
      <c r="CP193" s="16"/>
      <c r="CQ193" s="16"/>
      <c r="CR193" s="16"/>
      <c r="CS193" s="16"/>
      <c r="CT193" s="16"/>
      <c r="CU193" s="16"/>
      <c r="CV193" s="16"/>
      <c r="CW193" s="16"/>
      <c r="CX193" s="16"/>
      <c r="CY193" s="16"/>
      <c r="CZ193" s="16"/>
      <c r="DA193" s="16"/>
      <c r="DB193" s="16"/>
      <c r="DC193" s="16"/>
      <c r="DD193" s="16"/>
      <c r="DE193" s="16"/>
      <c r="DF193" s="16"/>
      <c r="DG193" s="16"/>
      <c r="DH193" s="16"/>
      <c r="DI193" s="16"/>
      <c r="DJ193" s="16"/>
      <c r="DK193" s="16"/>
      <c r="DL193" s="16"/>
      <c r="DM193" s="16"/>
      <c r="DN193" s="16"/>
      <c r="DO193" s="16"/>
      <c r="DP193" s="16"/>
      <c r="DQ193" s="16"/>
      <c r="DR193" s="16"/>
      <c r="DS193" s="16"/>
      <c r="DT193" s="16"/>
      <c r="DU193" s="16"/>
      <c r="DV193" s="16"/>
      <c r="DW193" s="16"/>
      <c r="DX193" s="16"/>
      <c r="DY193" s="16"/>
      <c r="DZ193" s="16"/>
      <c r="EA193" s="16"/>
      <c r="EB193" s="16"/>
      <c r="EC193" s="16"/>
      <c r="ED193" s="16"/>
      <c r="EE193" s="16"/>
      <c r="EF193" s="16"/>
      <c r="EG193" s="16"/>
      <c r="EH193" s="16"/>
      <c r="EI193" s="16"/>
      <c r="EJ193" s="16"/>
      <c r="EK193" s="16"/>
      <c r="EL193" s="16"/>
      <c r="EM193" s="16"/>
      <c r="EN193" s="16"/>
      <c r="EO193" s="16"/>
      <c r="EP193" s="16"/>
      <c r="EQ193" s="16"/>
      <c r="ER193" s="16"/>
      <c r="ES193" s="16"/>
      <c r="ET193" s="16"/>
      <c r="EU193" s="16"/>
      <c r="EV193" s="16"/>
      <c r="EW193" s="16"/>
      <c r="EX193" s="16"/>
      <c r="EY193" s="16"/>
      <c r="EZ193" s="16"/>
      <c r="FA193" s="16"/>
      <c r="FB193" s="16"/>
      <c r="FC193" s="16"/>
      <c r="FD193" s="16"/>
      <c r="FE193" s="16"/>
      <c r="FF193" s="16"/>
      <c r="FG193" s="16"/>
      <c r="FH193" s="16"/>
      <c r="FI193" s="16"/>
      <c r="FJ193" s="16"/>
      <c r="FK193" s="16"/>
      <c r="FL193" s="16"/>
      <c r="FM193" s="16"/>
      <c r="FN193" s="16"/>
      <c r="FO193" s="16"/>
      <c r="FP193" s="16"/>
      <c r="FQ193" s="16"/>
      <c r="FR193" s="16"/>
      <c r="FS193" s="16"/>
      <c r="FT193" s="16"/>
      <c r="FU193" s="16"/>
      <c r="FV193" s="16"/>
      <c r="FW193" s="16"/>
      <c r="FX193" s="16"/>
      <c r="FY193" s="16"/>
      <c r="FZ193" s="16"/>
      <c r="GA193" s="16"/>
      <c r="GB193" s="16"/>
      <c r="GC193" s="16"/>
      <c r="GD193" s="16"/>
      <c r="GE193" s="16"/>
      <c r="GF193" s="16"/>
      <c r="GG193" s="16"/>
      <c r="GH193" s="16"/>
      <c r="GI193" s="16"/>
      <c r="GJ193" s="16"/>
      <c r="GK193" s="16"/>
      <c r="GL193" s="16"/>
      <c r="GM193" s="16"/>
      <c r="GN193" s="16"/>
      <c r="GO193" s="16"/>
      <c r="GP193" s="16"/>
      <c r="GQ193" s="16"/>
      <c r="GR193" s="16"/>
      <c r="GS193" s="16"/>
      <c r="GT193" s="16"/>
      <c r="GU193" s="16"/>
      <c r="GV193" s="16"/>
      <c r="GW193" s="16"/>
      <c r="GX193" s="16"/>
      <c r="GY193" s="16"/>
      <c r="GZ193" s="16"/>
      <c r="HA193" s="16"/>
    </row>
    <row r="194" spans="1:209">
      <c r="A194" s="18"/>
      <c r="B194" s="16"/>
      <c r="C194" s="16"/>
      <c r="D194" s="16"/>
      <c r="E194" s="16"/>
      <c r="F194" s="16"/>
      <c r="G194" s="16"/>
      <c r="H194" s="16"/>
      <c r="I194" s="16"/>
      <c r="J194" s="16"/>
      <c r="K194" s="16"/>
      <c r="L194" s="16"/>
      <c r="M194" s="16"/>
      <c r="N194" s="16"/>
      <c r="O194" s="16"/>
      <c r="P194" s="16"/>
      <c r="Q194" s="16"/>
      <c r="R194" s="16"/>
      <c r="S194" s="16"/>
      <c r="T194" s="16"/>
      <c r="U194" s="16"/>
      <c r="V194" s="16"/>
      <c r="W194" s="16"/>
      <c r="X194" s="139"/>
      <c r="Y194" s="16"/>
      <c r="Z194" s="16"/>
      <c r="AA194" s="16"/>
      <c r="AB194" s="16"/>
      <c r="AC194" s="16"/>
      <c r="AD194" s="16"/>
      <c r="AE194" s="16"/>
      <c r="AF194" s="16"/>
      <c r="AG194" s="16"/>
      <c r="AH194" s="16"/>
      <c r="AI194" s="16"/>
      <c r="AJ194" s="16"/>
      <c r="AK194" s="16"/>
      <c r="AL194" s="16"/>
      <c r="AM194" s="16"/>
      <c r="AN194" s="16"/>
      <c r="AO194" s="16"/>
      <c r="AP194" s="16"/>
      <c r="AQ194" s="16"/>
      <c r="AR194" s="16"/>
      <c r="AS194" s="16"/>
      <c r="AT194" s="16"/>
      <c r="AU194" s="16"/>
      <c r="AV194" s="16"/>
      <c r="AW194" s="16"/>
      <c r="AX194" s="16"/>
      <c r="AY194" s="16"/>
      <c r="AZ194" s="16"/>
      <c r="BA194" s="16"/>
      <c r="BB194" s="16"/>
      <c r="BC194" s="16"/>
      <c r="BD194" s="16"/>
      <c r="BE194" s="16"/>
      <c r="BF194" s="16"/>
      <c r="BG194" s="16"/>
      <c r="BH194" s="16"/>
      <c r="BI194" s="16"/>
      <c r="BJ194" s="16"/>
      <c r="BK194" s="16"/>
      <c r="BL194" s="16"/>
      <c r="BM194" s="16"/>
      <c r="BN194" s="16"/>
      <c r="BO194" s="16"/>
      <c r="BP194" s="16"/>
      <c r="BQ194" s="16"/>
      <c r="BR194" s="16"/>
      <c r="BS194" s="16"/>
      <c r="BT194" s="16"/>
      <c r="BU194" s="16"/>
      <c r="BV194" s="16"/>
      <c r="BW194" s="16"/>
      <c r="BX194" s="16"/>
      <c r="BY194" s="16"/>
      <c r="BZ194" s="16"/>
      <c r="CA194" s="16"/>
      <c r="CB194" s="16"/>
      <c r="CC194" s="16"/>
      <c r="CD194" s="16"/>
      <c r="CE194" s="16"/>
      <c r="CF194" s="16"/>
      <c r="CG194" s="16"/>
      <c r="CH194" s="16"/>
      <c r="CI194" s="16"/>
      <c r="CJ194" s="16"/>
      <c r="CK194" s="16"/>
      <c r="CL194" s="16"/>
      <c r="CM194" s="16"/>
      <c r="CN194" s="16"/>
      <c r="CO194" s="16"/>
      <c r="CP194" s="16"/>
      <c r="CQ194" s="16"/>
      <c r="CR194" s="16"/>
      <c r="CS194" s="16"/>
      <c r="CT194" s="16"/>
      <c r="CU194" s="16"/>
      <c r="CV194" s="16"/>
      <c r="CW194" s="16"/>
      <c r="CX194" s="16"/>
      <c r="CY194" s="16"/>
      <c r="CZ194" s="16"/>
      <c r="DA194" s="16"/>
      <c r="DB194" s="16"/>
      <c r="DC194" s="16"/>
      <c r="DD194" s="16"/>
      <c r="DE194" s="16"/>
      <c r="DF194" s="16"/>
      <c r="DG194" s="16"/>
      <c r="DH194" s="16"/>
      <c r="DI194" s="16"/>
      <c r="DJ194" s="16"/>
      <c r="DK194" s="16"/>
      <c r="DL194" s="16"/>
      <c r="DM194" s="16"/>
      <c r="DN194" s="16"/>
      <c r="DO194" s="16"/>
      <c r="DP194" s="16"/>
      <c r="DQ194" s="16"/>
      <c r="DR194" s="16"/>
      <c r="DS194" s="16"/>
      <c r="DT194" s="16"/>
      <c r="DU194" s="16"/>
      <c r="DV194" s="16"/>
      <c r="DW194" s="16"/>
      <c r="DX194" s="16"/>
      <c r="DY194" s="16"/>
      <c r="DZ194" s="16"/>
      <c r="EA194" s="16"/>
      <c r="EB194" s="16"/>
      <c r="EC194" s="16"/>
      <c r="ED194" s="16"/>
      <c r="EE194" s="16"/>
      <c r="EF194" s="16"/>
      <c r="EG194" s="16"/>
      <c r="EH194" s="16"/>
      <c r="EI194" s="16"/>
      <c r="EJ194" s="16"/>
      <c r="EK194" s="16"/>
      <c r="EL194" s="16"/>
      <c r="EM194" s="16"/>
      <c r="EN194" s="16"/>
      <c r="EO194" s="16"/>
      <c r="EP194" s="16"/>
      <c r="EQ194" s="16"/>
      <c r="ER194" s="16"/>
      <c r="ES194" s="16"/>
      <c r="ET194" s="16"/>
      <c r="EU194" s="16"/>
      <c r="EV194" s="16"/>
      <c r="EW194" s="16"/>
      <c r="EX194" s="16"/>
      <c r="EY194" s="16"/>
      <c r="EZ194" s="16"/>
      <c r="FA194" s="16"/>
      <c r="FB194" s="16"/>
      <c r="FC194" s="16"/>
      <c r="FD194" s="16"/>
      <c r="FE194" s="16"/>
      <c r="FF194" s="16"/>
      <c r="FG194" s="16"/>
      <c r="FH194" s="16"/>
      <c r="FI194" s="16"/>
      <c r="FJ194" s="16"/>
      <c r="FK194" s="16"/>
      <c r="FL194" s="16"/>
      <c r="FM194" s="16"/>
      <c r="FN194" s="16"/>
      <c r="FO194" s="16"/>
      <c r="FP194" s="16"/>
      <c r="FQ194" s="16"/>
      <c r="FR194" s="16"/>
      <c r="FS194" s="16"/>
      <c r="FT194" s="16"/>
      <c r="FU194" s="16"/>
      <c r="FV194" s="16"/>
      <c r="FW194" s="16"/>
      <c r="FX194" s="16"/>
      <c r="FY194" s="16"/>
      <c r="FZ194" s="16"/>
      <c r="GA194" s="16"/>
      <c r="GB194" s="16"/>
      <c r="GC194" s="16"/>
      <c r="GD194" s="16"/>
      <c r="GE194" s="16"/>
      <c r="GF194" s="16"/>
      <c r="GG194" s="16"/>
      <c r="GH194" s="16"/>
      <c r="GI194" s="16"/>
      <c r="GJ194" s="16"/>
      <c r="GK194" s="16"/>
      <c r="GL194" s="16"/>
      <c r="GM194" s="16"/>
      <c r="GN194" s="16"/>
      <c r="GO194" s="16"/>
      <c r="GP194" s="16"/>
      <c r="GQ194" s="16"/>
      <c r="GR194" s="16"/>
      <c r="GS194" s="16"/>
      <c r="GT194" s="16"/>
      <c r="GU194" s="16"/>
      <c r="GV194" s="16"/>
      <c r="GW194" s="16"/>
      <c r="GX194" s="16"/>
      <c r="GY194" s="16"/>
      <c r="GZ194" s="16"/>
      <c r="HA194" s="16"/>
    </row>
    <row r="195" spans="1:209">
      <c r="A195" s="18"/>
      <c r="B195" s="16"/>
      <c r="C195" s="16"/>
      <c r="D195" s="16"/>
      <c r="E195" s="16"/>
      <c r="F195" s="16"/>
      <c r="G195" s="16"/>
      <c r="H195" s="16"/>
      <c r="I195" s="16"/>
      <c r="J195" s="16"/>
      <c r="K195" s="16"/>
      <c r="L195" s="16"/>
      <c r="M195" s="16"/>
      <c r="N195" s="16"/>
      <c r="O195" s="16"/>
      <c r="P195" s="16"/>
      <c r="Q195" s="16"/>
      <c r="R195" s="16"/>
      <c r="S195" s="16"/>
      <c r="T195" s="16"/>
      <c r="U195" s="16"/>
      <c r="V195" s="16"/>
      <c r="W195" s="16"/>
      <c r="X195" s="139"/>
      <c r="Y195" s="16"/>
      <c r="Z195" s="16"/>
      <c r="AA195" s="16"/>
      <c r="AB195" s="16"/>
      <c r="AC195" s="16"/>
      <c r="AD195" s="16"/>
      <c r="AE195" s="16"/>
      <c r="AF195" s="16"/>
      <c r="AG195" s="16"/>
      <c r="AH195" s="16"/>
      <c r="AI195" s="16"/>
      <c r="AJ195" s="16"/>
      <c r="AK195" s="16"/>
      <c r="AL195" s="16"/>
      <c r="AM195" s="16"/>
      <c r="AN195" s="16"/>
      <c r="AO195" s="16"/>
      <c r="AP195" s="16"/>
      <c r="AQ195" s="16"/>
      <c r="AR195" s="16"/>
      <c r="AS195" s="16"/>
      <c r="AT195" s="16"/>
      <c r="AU195" s="16"/>
      <c r="AV195" s="16"/>
      <c r="AW195" s="16"/>
      <c r="AX195" s="16"/>
      <c r="AY195" s="16"/>
      <c r="AZ195" s="16"/>
      <c r="BA195" s="16"/>
      <c r="BB195" s="16"/>
      <c r="BC195" s="16"/>
      <c r="BD195" s="16"/>
      <c r="BE195" s="16"/>
      <c r="BF195" s="16"/>
      <c r="BG195" s="16"/>
      <c r="BH195" s="16"/>
      <c r="BI195" s="16"/>
      <c r="BJ195" s="16"/>
      <c r="BK195" s="16"/>
      <c r="BL195" s="16"/>
      <c r="BM195" s="16"/>
      <c r="BN195" s="16"/>
      <c r="BO195" s="16"/>
      <c r="BP195" s="16"/>
      <c r="BQ195" s="16"/>
      <c r="BR195" s="16"/>
      <c r="BS195" s="16"/>
      <c r="BT195" s="16"/>
      <c r="BU195" s="16"/>
      <c r="BV195" s="16"/>
      <c r="BW195" s="16"/>
      <c r="BX195" s="16"/>
      <c r="BY195" s="16"/>
      <c r="BZ195" s="16"/>
      <c r="CA195" s="16"/>
      <c r="CB195" s="16"/>
      <c r="CC195" s="16"/>
      <c r="CD195" s="16"/>
      <c r="CE195" s="16"/>
      <c r="CF195" s="16"/>
      <c r="CG195" s="16"/>
      <c r="CH195" s="16"/>
      <c r="CI195" s="16"/>
      <c r="CJ195" s="16"/>
      <c r="CK195" s="16"/>
      <c r="CL195" s="16"/>
      <c r="CM195" s="16"/>
      <c r="CN195" s="16"/>
      <c r="CO195" s="16"/>
      <c r="CP195" s="16"/>
      <c r="CQ195" s="16"/>
      <c r="CR195" s="16"/>
      <c r="CS195" s="16"/>
      <c r="CT195" s="16"/>
      <c r="CU195" s="16"/>
      <c r="CV195" s="16"/>
      <c r="CW195" s="16"/>
      <c r="CX195" s="16"/>
      <c r="CY195" s="16"/>
      <c r="CZ195" s="16"/>
      <c r="DA195" s="16"/>
      <c r="DB195" s="16"/>
      <c r="DC195" s="16"/>
      <c r="DD195" s="16"/>
      <c r="DE195" s="16"/>
      <c r="DF195" s="16"/>
      <c r="DG195" s="16"/>
      <c r="DH195" s="16"/>
      <c r="DI195" s="16"/>
      <c r="DJ195" s="16"/>
      <c r="DK195" s="16"/>
      <c r="DL195" s="16"/>
      <c r="DM195" s="16"/>
      <c r="DN195" s="16"/>
      <c r="DO195" s="16"/>
      <c r="DP195" s="16"/>
      <c r="DQ195" s="16"/>
      <c r="DR195" s="16"/>
      <c r="DS195" s="16"/>
      <c r="DT195" s="16"/>
      <c r="DU195" s="16"/>
      <c r="DV195" s="16"/>
      <c r="DW195" s="16"/>
      <c r="DX195" s="16"/>
      <c r="DY195" s="16"/>
      <c r="DZ195" s="16"/>
      <c r="EA195" s="16"/>
      <c r="EB195" s="16"/>
      <c r="EC195" s="16"/>
      <c r="ED195" s="16"/>
      <c r="EE195" s="16"/>
      <c r="EF195" s="16"/>
      <c r="EG195" s="16"/>
      <c r="EH195" s="16"/>
      <c r="EI195" s="16"/>
      <c r="EJ195" s="16"/>
      <c r="EK195" s="16"/>
      <c r="EL195" s="16"/>
      <c r="EM195" s="16"/>
      <c r="EN195" s="16"/>
      <c r="EO195" s="16"/>
      <c r="EP195" s="16"/>
      <c r="EQ195" s="16"/>
      <c r="ER195" s="16"/>
      <c r="ES195" s="16"/>
      <c r="ET195" s="16"/>
      <c r="EU195" s="16"/>
      <c r="EV195" s="16"/>
      <c r="EW195" s="16"/>
      <c r="EX195" s="16"/>
      <c r="EY195" s="16"/>
      <c r="EZ195" s="16"/>
      <c r="FA195" s="16"/>
      <c r="FB195" s="16"/>
      <c r="FC195" s="16"/>
      <c r="FD195" s="16"/>
      <c r="FE195" s="16"/>
      <c r="FF195" s="16"/>
      <c r="FG195" s="16"/>
      <c r="FH195" s="16"/>
      <c r="FI195" s="16"/>
      <c r="FJ195" s="16"/>
      <c r="FK195" s="16"/>
      <c r="FL195" s="16"/>
      <c r="FM195" s="16"/>
      <c r="FN195" s="16"/>
      <c r="FO195" s="16"/>
      <c r="FP195" s="16"/>
      <c r="FQ195" s="16"/>
      <c r="FR195" s="16"/>
      <c r="FS195" s="16"/>
      <c r="FT195" s="16"/>
      <c r="FU195" s="16"/>
      <c r="FV195" s="16"/>
      <c r="FW195" s="16"/>
      <c r="FX195" s="16"/>
      <c r="FY195" s="16"/>
      <c r="FZ195" s="16"/>
      <c r="GA195" s="16"/>
      <c r="GB195" s="16"/>
      <c r="GC195" s="16"/>
      <c r="GD195" s="16"/>
      <c r="GE195" s="16"/>
      <c r="GF195" s="16"/>
      <c r="GG195" s="16"/>
      <c r="GH195" s="16"/>
      <c r="GI195" s="16"/>
      <c r="GJ195" s="16"/>
      <c r="GK195" s="16"/>
      <c r="GL195" s="16"/>
      <c r="GM195" s="16"/>
      <c r="GN195" s="16"/>
      <c r="GO195" s="16"/>
      <c r="GP195" s="16"/>
      <c r="GQ195" s="16"/>
      <c r="GR195" s="16"/>
      <c r="GS195" s="16"/>
      <c r="GT195" s="16"/>
      <c r="GU195" s="16"/>
      <c r="GV195" s="16"/>
      <c r="GW195" s="16"/>
      <c r="GX195" s="16"/>
      <c r="GY195" s="16"/>
      <c r="GZ195" s="16"/>
      <c r="HA195" s="16"/>
    </row>
    <row r="196" spans="1:209">
      <c r="A196" s="18"/>
      <c r="B196" s="16"/>
      <c r="C196" s="16"/>
      <c r="D196" s="16"/>
      <c r="E196" s="16"/>
      <c r="F196" s="16"/>
      <c r="G196" s="16"/>
      <c r="H196" s="16"/>
      <c r="I196" s="16"/>
      <c r="J196" s="16"/>
      <c r="K196" s="16"/>
      <c r="L196" s="16"/>
      <c r="M196" s="16"/>
      <c r="N196" s="16"/>
      <c r="O196" s="16"/>
      <c r="P196" s="16"/>
      <c r="Q196" s="16"/>
      <c r="R196" s="16"/>
      <c r="S196" s="16"/>
      <c r="T196" s="16"/>
      <c r="U196" s="16"/>
      <c r="V196" s="16"/>
      <c r="W196" s="16"/>
      <c r="X196" s="139"/>
      <c r="Y196" s="16"/>
      <c r="Z196" s="16"/>
      <c r="AA196" s="16"/>
      <c r="AB196" s="16"/>
      <c r="AC196" s="16"/>
      <c r="AD196" s="16"/>
      <c r="AE196" s="16"/>
      <c r="AF196" s="16"/>
      <c r="AG196" s="16"/>
      <c r="AH196" s="16"/>
      <c r="AI196" s="16"/>
      <c r="AJ196" s="16"/>
      <c r="AK196" s="16"/>
      <c r="AL196" s="16"/>
      <c r="AM196" s="16"/>
      <c r="AN196" s="16"/>
      <c r="AO196" s="16"/>
      <c r="AP196" s="16"/>
      <c r="AQ196" s="16"/>
      <c r="AR196" s="16"/>
      <c r="AS196" s="16"/>
      <c r="AT196" s="16"/>
      <c r="AU196" s="16"/>
      <c r="AV196" s="16"/>
      <c r="AW196" s="16"/>
      <c r="AX196" s="16"/>
      <c r="AY196" s="16"/>
      <c r="AZ196" s="16"/>
      <c r="BA196" s="16"/>
      <c r="BB196" s="16"/>
      <c r="BC196" s="16"/>
      <c r="BD196" s="16"/>
      <c r="BE196" s="16"/>
      <c r="BF196" s="16"/>
      <c r="BG196" s="16"/>
      <c r="BH196" s="16"/>
      <c r="BI196" s="16"/>
      <c r="BJ196" s="16"/>
      <c r="BK196" s="16"/>
      <c r="BL196" s="16"/>
      <c r="BM196" s="16"/>
      <c r="BN196" s="16"/>
      <c r="BO196" s="16"/>
      <c r="BP196" s="16"/>
      <c r="BQ196" s="16"/>
      <c r="BR196" s="16"/>
      <c r="BS196" s="16"/>
      <c r="BT196" s="16"/>
      <c r="BU196" s="16"/>
      <c r="BV196" s="16"/>
      <c r="BW196" s="16"/>
      <c r="BX196" s="16"/>
      <c r="BY196" s="16"/>
      <c r="BZ196" s="16"/>
      <c r="CA196" s="16"/>
      <c r="CB196" s="16"/>
      <c r="CC196" s="16"/>
      <c r="CD196" s="16"/>
      <c r="CE196" s="16"/>
      <c r="CF196" s="16"/>
      <c r="CG196" s="16"/>
      <c r="CH196" s="16"/>
      <c r="CI196" s="16"/>
      <c r="CJ196" s="16"/>
      <c r="CK196" s="16"/>
      <c r="CL196" s="16"/>
      <c r="CM196" s="16"/>
      <c r="CN196" s="16"/>
      <c r="CO196" s="16"/>
      <c r="CP196" s="16"/>
      <c r="CQ196" s="16"/>
      <c r="CR196" s="16"/>
      <c r="CS196" s="16"/>
      <c r="CT196" s="16"/>
      <c r="CU196" s="16"/>
      <c r="CV196" s="16"/>
      <c r="CW196" s="16"/>
      <c r="CX196" s="16"/>
      <c r="CY196" s="16"/>
      <c r="CZ196" s="16"/>
      <c r="DA196" s="16"/>
      <c r="DB196" s="16"/>
      <c r="DC196" s="16"/>
      <c r="DD196" s="16"/>
      <c r="DE196" s="16"/>
      <c r="DF196" s="16"/>
      <c r="DG196" s="16"/>
      <c r="DH196" s="16"/>
      <c r="DI196" s="16"/>
      <c r="DJ196" s="16"/>
      <c r="DK196" s="16"/>
      <c r="DL196" s="16"/>
      <c r="DM196" s="16"/>
      <c r="DN196" s="16"/>
      <c r="DO196" s="16"/>
      <c r="DP196" s="16"/>
      <c r="DQ196" s="16"/>
      <c r="DR196" s="16"/>
      <c r="DS196" s="16"/>
      <c r="DT196" s="16"/>
      <c r="DU196" s="16"/>
      <c r="DV196" s="16"/>
      <c r="DW196" s="16"/>
      <c r="DX196" s="16"/>
      <c r="DY196" s="16"/>
      <c r="DZ196" s="16"/>
      <c r="EA196" s="16"/>
      <c r="EB196" s="16"/>
      <c r="EC196" s="16"/>
      <c r="ED196" s="16"/>
      <c r="EE196" s="16"/>
      <c r="EF196" s="16"/>
      <c r="EG196" s="16"/>
      <c r="EH196" s="16"/>
      <c r="EI196" s="16"/>
      <c r="EJ196" s="16"/>
      <c r="EK196" s="16"/>
      <c r="EL196" s="16"/>
      <c r="EM196" s="16"/>
      <c r="EN196" s="16"/>
      <c r="EO196" s="16"/>
      <c r="EP196" s="16"/>
      <c r="EQ196" s="16"/>
      <c r="ER196" s="16"/>
      <c r="ES196" s="16"/>
      <c r="ET196" s="16"/>
      <c r="EU196" s="16"/>
      <c r="EV196" s="16"/>
      <c r="EW196" s="16"/>
      <c r="EX196" s="16"/>
      <c r="EY196" s="16"/>
      <c r="EZ196" s="16"/>
      <c r="FA196" s="16"/>
      <c r="FB196" s="16"/>
      <c r="FC196" s="16"/>
      <c r="FD196" s="16"/>
      <c r="FE196" s="16"/>
      <c r="FF196" s="16"/>
      <c r="FG196" s="16"/>
      <c r="FH196" s="16"/>
      <c r="FI196" s="16"/>
      <c r="FJ196" s="16"/>
      <c r="FK196" s="16"/>
      <c r="FL196" s="16"/>
      <c r="FM196" s="16"/>
      <c r="FN196" s="16"/>
      <c r="FO196" s="16"/>
      <c r="FP196" s="16"/>
      <c r="FQ196" s="16"/>
      <c r="FR196" s="16"/>
      <c r="FS196" s="16"/>
      <c r="FT196" s="16"/>
      <c r="FU196" s="16"/>
      <c r="FV196" s="16"/>
      <c r="FW196" s="16"/>
      <c r="FX196" s="16"/>
      <c r="FY196" s="16"/>
      <c r="FZ196" s="16"/>
      <c r="GA196" s="16"/>
      <c r="GB196" s="16"/>
      <c r="GC196" s="16"/>
      <c r="GD196" s="16"/>
      <c r="GE196" s="16"/>
      <c r="GF196" s="16"/>
      <c r="GG196" s="16"/>
      <c r="GH196" s="16"/>
      <c r="GI196" s="16"/>
      <c r="GJ196" s="16"/>
      <c r="GK196" s="16"/>
      <c r="GL196" s="16"/>
      <c r="GM196" s="16"/>
      <c r="GN196" s="16"/>
      <c r="GO196" s="16"/>
      <c r="GP196" s="16"/>
      <c r="GQ196" s="16"/>
      <c r="GR196" s="16"/>
      <c r="GS196" s="16"/>
      <c r="GT196" s="16"/>
      <c r="GU196" s="16"/>
      <c r="GV196" s="16"/>
      <c r="GW196" s="16"/>
      <c r="GX196" s="16"/>
      <c r="GY196" s="16"/>
      <c r="GZ196" s="16"/>
      <c r="HA196" s="16"/>
    </row>
    <row r="197" spans="1:209">
      <c r="A197" s="18"/>
      <c r="B197" s="16"/>
      <c r="C197" s="16"/>
      <c r="D197" s="16"/>
      <c r="E197" s="16"/>
      <c r="F197" s="16"/>
      <c r="G197" s="16"/>
      <c r="H197" s="16"/>
      <c r="I197" s="16"/>
      <c r="J197" s="16"/>
      <c r="K197" s="16"/>
      <c r="L197" s="16"/>
      <c r="M197" s="16"/>
      <c r="N197" s="16"/>
      <c r="O197" s="16"/>
      <c r="P197" s="16"/>
      <c r="Q197" s="16"/>
      <c r="R197" s="16"/>
      <c r="S197" s="16"/>
      <c r="T197" s="16"/>
      <c r="U197" s="16"/>
      <c r="V197" s="16"/>
      <c r="W197" s="16"/>
      <c r="X197" s="139"/>
      <c r="Y197" s="16"/>
      <c r="Z197" s="16"/>
      <c r="AA197" s="16"/>
      <c r="AB197" s="16"/>
      <c r="AC197" s="16"/>
      <c r="AD197" s="16"/>
      <c r="AE197" s="16"/>
      <c r="AF197" s="16"/>
      <c r="AG197" s="16"/>
      <c r="AH197" s="16"/>
      <c r="AI197" s="16"/>
      <c r="AJ197" s="16"/>
      <c r="AK197" s="16"/>
      <c r="AL197" s="16"/>
      <c r="AM197" s="16"/>
      <c r="AN197" s="16"/>
      <c r="AO197" s="16"/>
      <c r="AP197" s="16"/>
      <c r="AQ197" s="16"/>
      <c r="AR197" s="16"/>
      <c r="AS197" s="16"/>
      <c r="AT197" s="16"/>
      <c r="AU197" s="16"/>
      <c r="AV197" s="16"/>
      <c r="AW197" s="16"/>
      <c r="AX197" s="16"/>
      <c r="AY197" s="16"/>
      <c r="AZ197" s="16"/>
      <c r="BA197" s="16"/>
      <c r="BB197" s="16"/>
      <c r="BC197" s="16"/>
      <c r="BD197" s="16"/>
      <c r="BE197" s="16"/>
      <c r="BF197" s="16"/>
      <c r="BG197" s="16"/>
      <c r="BH197" s="16"/>
      <c r="BI197" s="16"/>
      <c r="BJ197" s="16"/>
      <c r="BK197" s="16"/>
      <c r="BL197" s="16"/>
      <c r="BM197" s="16"/>
      <c r="BN197" s="16"/>
      <c r="BO197" s="16"/>
      <c r="BP197" s="16"/>
      <c r="BQ197" s="16"/>
      <c r="BR197" s="16"/>
      <c r="BS197" s="16"/>
      <c r="BT197" s="16"/>
      <c r="BU197" s="16"/>
      <c r="BV197" s="16"/>
      <c r="BW197" s="16"/>
      <c r="BX197" s="16"/>
      <c r="BY197" s="16"/>
      <c r="BZ197" s="16"/>
      <c r="CA197" s="16"/>
      <c r="CB197" s="16"/>
      <c r="CC197" s="16"/>
      <c r="CD197" s="16"/>
      <c r="CE197" s="16"/>
      <c r="CF197" s="16"/>
      <c r="CG197" s="16"/>
      <c r="CH197" s="16"/>
      <c r="CI197" s="16"/>
      <c r="CJ197" s="16"/>
      <c r="CK197" s="16"/>
      <c r="CL197" s="16"/>
      <c r="CM197" s="16"/>
      <c r="CN197" s="16"/>
      <c r="CO197" s="16"/>
      <c r="CP197" s="16"/>
      <c r="CQ197" s="16"/>
      <c r="CR197" s="16"/>
      <c r="CS197" s="16"/>
      <c r="CT197" s="16"/>
      <c r="CU197" s="16"/>
      <c r="CV197" s="16"/>
      <c r="CW197" s="16"/>
      <c r="CX197" s="16"/>
      <c r="CY197" s="16"/>
      <c r="CZ197" s="16"/>
      <c r="DA197" s="16"/>
      <c r="DB197" s="16"/>
      <c r="DC197" s="16"/>
      <c r="DD197" s="16"/>
      <c r="DE197" s="16"/>
      <c r="DF197" s="16"/>
      <c r="DG197" s="16"/>
      <c r="DH197" s="16"/>
      <c r="DI197" s="16"/>
      <c r="DJ197" s="16"/>
      <c r="DK197" s="16"/>
      <c r="DL197" s="16"/>
      <c r="DM197" s="16"/>
      <c r="DN197" s="16"/>
      <c r="DO197" s="16"/>
      <c r="DP197" s="16"/>
      <c r="DQ197" s="16"/>
      <c r="DR197" s="16"/>
      <c r="DS197" s="16"/>
      <c r="DT197" s="16"/>
      <c r="DU197" s="16"/>
      <c r="DV197" s="16"/>
      <c r="DW197" s="16"/>
      <c r="DX197" s="16"/>
      <c r="DY197" s="16"/>
      <c r="DZ197" s="16"/>
      <c r="EA197" s="16"/>
      <c r="EB197" s="16"/>
      <c r="EC197" s="16"/>
      <c r="ED197" s="16"/>
      <c r="EE197" s="16"/>
      <c r="EF197" s="16"/>
      <c r="EG197" s="16"/>
      <c r="EH197" s="16"/>
      <c r="EI197" s="16"/>
      <c r="EJ197" s="16"/>
      <c r="EK197" s="16"/>
      <c r="EL197" s="16"/>
      <c r="EM197" s="16"/>
      <c r="EN197" s="16"/>
      <c r="EO197" s="16"/>
      <c r="EP197" s="16"/>
      <c r="EQ197" s="16"/>
      <c r="ER197" s="16"/>
      <c r="ES197" s="16"/>
      <c r="ET197" s="16"/>
      <c r="EU197" s="16"/>
      <c r="EV197" s="16"/>
      <c r="EW197" s="16"/>
      <c r="EX197" s="16"/>
      <c r="EY197" s="16"/>
      <c r="EZ197" s="16"/>
      <c r="FA197" s="16"/>
      <c r="FB197" s="16"/>
      <c r="FC197" s="16"/>
      <c r="FD197" s="16"/>
      <c r="FE197" s="16"/>
      <c r="FF197" s="16"/>
      <c r="FG197" s="16"/>
      <c r="FH197" s="16"/>
      <c r="FI197" s="16"/>
      <c r="FJ197" s="16"/>
      <c r="FK197" s="16"/>
      <c r="FL197" s="16"/>
      <c r="FM197" s="16"/>
      <c r="FN197" s="16"/>
      <c r="FO197" s="16"/>
      <c r="FP197" s="16"/>
      <c r="FQ197" s="16"/>
      <c r="FR197" s="16"/>
      <c r="FS197" s="16"/>
      <c r="FT197" s="16"/>
      <c r="FU197" s="16"/>
      <c r="FV197" s="16"/>
      <c r="FW197" s="16"/>
      <c r="FX197" s="16"/>
      <c r="FY197" s="16"/>
      <c r="FZ197" s="16"/>
      <c r="GA197" s="16"/>
      <c r="GB197" s="16"/>
      <c r="GC197" s="16"/>
      <c r="GD197" s="16"/>
      <c r="GE197" s="16"/>
      <c r="GF197" s="16"/>
      <c r="GG197" s="16"/>
      <c r="GH197" s="16"/>
      <c r="GI197" s="16"/>
      <c r="GJ197" s="16"/>
      <c r="GK197" s="16"/>
      <c r="GL197" s="16"/>
      <c r="GM197" s="16"/>
      <c r="GN197" s="16"/>
      <c r="GO197" s="16"/>
      <c r="GP197" s="16"/>
      <c r="GQ197" s="16"/>
      <c r="GR197" s="16"/>
      <c r="GS197" s="16"/>
      <c r="GT197" s="16"/>
      <c r="GU197" s="16"/>
      <c r="GV197" s="16"/>
      <c r="GW197" s="16"/>
      <c r="GX197" s="16"/>
      <c r="GY197" s="16"/>
      <c r="GZ197" s="16"/>
      <c r="HA197" s="16"/>
    </row>
    <row r="198" spans="1:209">
      <c r="A198" s="18"/>
      <c r="B198" s="16"/>
      <c r="C198" s="16"/>
      <c r="D198" s="16"/>
      <c r="E198" s="16"/>
      <c r="F198" s="16"/>
      <c r="G198" s="16"/>
      <c r="H198" s="16"/>
      <c r="I198" s="16"/>
      <c r="J198" s="16"/>
      <c r="K198" s="16"/>
      <c r="L198" s="16"/>
      <c r="M198" s="16"/>
      <c r="N198" s="16"/>
      <c r="O198" s="16"/>
      <c r="P198" s="16"/>
      <c r="Q198" s="16"/>
      <c r="R198" s="16"/>
      <c r="S198" s="16"/>
      <c r="T198" s="16"/>
      <c r="U198" s="16"/>
      <c r="V198" s="16"/>
      <c r="W198" s="16"/>
      <c r="X198" s="139"/>
      <c r="Y198" s="16"/>
      <c r="Z198" s="16"/>
      <c r="AA198" s="16"/>
      <c r="AB198" s="16"/>
      <c r="AC198" s="16"/>
      <c r="AD198" s="16"/>
      <c r="AE198" s="16"/>
      <c r="AF198" s="16"/>
      <c r="AG198" s="16"/>
      <c r="AH198" s="16"/>
      <c r="AI198" s="16"/>
      <c r="AJ198" s="16"/>
      <c r="AK198" s="16"/>
      <c r="AL198" s="16"/>
      <c r="AM198" s="16"/>
      <c r="AN198" s="16"/>
      <c r="AO198" s="16"/>
      <c r="AP198" s="16"/>
      <c r="AQ198" s="16"/>
      <c r="AR198" s="16"/>
      <c r="AS198" s="16"/>
      <c r="AT198" s="16"/>
      <c r="AU198" s="16"/>
      <c r="AV198" s="16"/>
      <c r="AW198" s="16"/>
      <c r="AX198" s="16"/>
      <c r="AY198" s="16"/>
      <c r="AZ198" s="16"/>
      <c r="BA198" s="16"/>
      <c r="BB198" s="16"/>
      <c r="BC198" s="16"/>
      <c r="BD198" s="16"/>
      <c r="BE198" s="16"/>
      <c r="BF198" s="16"/>
      <c r="BG198" s="16"/>
      <c r="BH198" s="16"/>
      <c r="BI198" s="16"/>
      <c r="BJ198" s="16"/>
      <c r="BK198" s="16"/>
      <c r="BL198" s="16"/>
      <c r="BM198" s="16"/>
      <c r="BN198" s="16"/>
      <c r="BO198" s="16"/>
      <c r="BP198" s="16"/>
      <c r="BQ198" s="16"/>
      <c r="BR198" s="16"/>
      <c r="BS198" s="16"/>
      <c r="BT198" s="16"/>
      <c r="BU198" s="16"/>
      <c r="BV198" s="16"/>
      <c r="BW198" s="16"/>
      <c r="BX198" s="16"/>
      <c r="BY198" s="16"/>
      <c r="BZ198" s="16"/>
      <c r="CA198" s="16"/>
      <c r="CB198" s="16"/>
      <c r="CC198" s="16"/>
      <c r="CD198" s="16"/>
      <c r="CE198" s="16"/>
      <c r="CF198" s="16"/>
      <c r="CG198" s="16"/>
      <c r="CH198" s="16"/>
      <c r="CI198" s="16"/>
      <c r="CJ198" s="16"/>
      <c r="CK198" s="16"/>
      <c r="CL198" s="16"/>
      <c r="CM198" s="16"/>
      <c r="CN198" s="16"/>
      <c r="CO198" s="16"/>
      <c r="CP198" s="16"/>
      <c r="CQ198" s="16"/>
      <c r="CR198" s="16"/>
      <c r="CS198" s="16"/>
      <c r="CT198" s="16"/>
      <c r="CU198" s="16"/>
      <c r="CV198" s="16"/>
      <c r="CW198" s="16"/>
      <c r="CX198" s="16"/>
      <c r="CY198" s="16"/>
      <c r="CZ198" s="16"/>
      <c r="DA198" s="16"/>
      <c r="DB198" s="16"/>
      <c r="DC198" s="16"/>
      <c r="DD198" s="16"/>
      <c r="DE198" s="16"/>
      <c r="DF198" s="16"/>
      <c r="DG198" s="16"/>
      <c r="DH198" s="16"/>
      <c r="DI198" s="16"/>
      <c r="DJ198" s="16"/>
      <c r="DK198" s="16"/>
      <c r="DL198" s="16"/>
      <c r="DM198" s="16"/>
      <c r="DN198" s="16"/>
      <c r="DO198" s="16"/>
      <c r="DP198" s="16"/>
      <c r="DQ198" s="16"/>
      <c r="DR198" s="16"/>
      <c r="DS198" s="16"/>
      <c r="DT198" s="16"/>
      <c r="DU198" s="16"/>
      <c r="DV198" s="16"/>
      <c r="DW198" s="16"/>
      <c r="DX198" s="16"/>
      <c r="DY198" s="16"/>
      <c r="DZ198" s="16"/>
      <c r="EA198" s="16"/>
      <c r="EB198" s="16"/>
      <c r="EC198" s="16"/>
      <c r="ED198" s="16"/>
      <c r="EE198" s="16"/>
      <c r="EF198" s="16"/>
      <c r="EG198" s="16"/>
      <c r="EH198" s="16"/>
      <c r="EI198" s="16"/>
      <c r="EJ198" s="16"/>
      <c r="EK198" s="16"/>
      <c r="EL198" s="16"/>
      <c r="EM198" s="16"/>
      <c r="EN198" s="16"/>
      <c r="EO198" s="16"/>
      <c r="EP198" s="16"/>
      <c r="EQ198" s="16"/>
      <c r="ER198" s="16"/>
      <c r="ES198" s="16"/>
      <c r="ET198" s="16"/>
      <c r="EU198" s="16"/>
      <c r="EV198" s="16"/>
      <c r="EW198" s="16"/>
      <c r="EX198" s="16"/>
      <c r="EY198" s="16"/>
      <c r="EZ198" s="16"/>
      <c r="FA198" s="16"/>
      <c r="FB198" s="16"/>
      <c r="FC198" s="16"/>
      <c r="FD198" s="16"/>
      <c r="FE198" s="16"/>
      <c r="FF198" s="16"/>
      <c r="FG198" s="16"/>
      <c r="FH198" s="16"/>
      <c r="FI198" s="16"/>
      <c r="FJ198" s="16"/>
      <c r="FK198" s="16"/>
      <c r="FL198" s="16"/>
      <c r="FM198" s="16"/>
      <c r="FN198" s="16"/>
      <c r="FO198" s="16"/>
      <c r="FP198" s="16"/>
      <c r="FQ198" s="16"/>
      <c r="FR198" s="16"/>
      <c r="FS198" s="16"/>
      <c r="FT198" s="16"/>
      <c r="FU198" s="16"/>
      <c r="FV198" s="16"/>
      <c r="FW198" s="16"/>
      <c r="FX198" s="16"/>
      <c r="FY198" s="16"/>
      <c r="FZ198" s="16"/>
      <c r="GA198" s="16"/>
      <c r="GB198" s="16"/>
      <c r="GC198" s="16"/>
      <c r="GD198" s="16"/>
      <c r="GE198" s="16"/>
      <c r="GF198" s="16"/>
      <c r="GG198" s="16"/>
      <c r="GH198" s="16"/>
      <c r="GI198" s="16"/>
      <c r="GJ198" s="16"/>
      <c r="GK198" s="16"/>
      <c r="GL198" s="16"/>
      <c r="GM198" s="16"/>
      <c r="GN198" s="16"/>
      <c r="GO198" s="16"/>
      <c r="GP198" s="16"/>
      <c r="GQ198" s="16"/>
      <c r="GR198" s="16"/>
      <c r="GS198" s="16"/>
      <c r="GT198" s="16"/>
      <c r="GU198" s="16"/>
      <c r="GV198" s="16"/>
      <c r="GW198" s="16"/>
      <c r="GX198" s="16"/>
      <c r="GY198" s="16"/>
      <c r="GZ198" s="16"/>
      <c r="HA198" s="16"/>
    </row>
    <row r="199" spans="1:209">
      <c r="A199" s="18"/>
      <c r="B199" s="16"/>
      <c r="C199" s="16"/>
      <c r="D199" s="16"/>
      <c r="E199" s="16"/>
      <c r="F199" s="16"/>
      <c r="G199" s="16"/>
      <c r="H199" s="16"/>
      <c r="I199" s="16"/>
      <c r="J199" s="16"/>
      <c r="K199" s="16"/>
      <c r="L199" s="16"/>
      <c r="M199" s="16"/>
      <c r="N199" s="16"/>
      <c r="O199" s="16"/>
      <c r="P199" s="16"/>
      <c r="Q199" s="16"/>
      <c r="R199" s="16"/>
      <c r="S199" s="16"/>
      <c r="T199" s="16"/>
      <c r="U199" s="16"/>
      <c r="V199" s="16"/>
      <c r="W199" s="16"/>
      <c r="X199" s="139"/>
      <c r="Y199" s="16"/>
      <c r="Z199" s="16"/>
      <c r="AA199" s="16"/>
      <c r="AB199" s="16"/>
      <c r="AC199" s="16"/>
      <c r="AD199" s="16"/>
      <c r="AE199" s="16"/>
      <c r="AF199" s="16"/>
      <c r="AG199" s="16"/>
      <c r="AH199" s="16"/>
      <c r="AI199" s="16"/>
      <c r="AJ199" s="16"/>
      <c r="AK199" s="16"/>
      <c r="AL199" s="16"/>
      <c r="AM199" s="16"/>
      <c r="AN199" s="16"/>
      <c r="AO199" s="16"/>
      <c r="AP199" s="16"/>
      <c r="AQ199" s="16"/>
      <c r="AR199" s="16"/>
      <c r="AS199" s="16"/>
      <c r="AT199" s="16"/>
      <c r="AU199" s="16"/>
      <c r="AV199" s="16"/>
      <c r="AW199" s="16"/>
      <c r="AX199" s="16"/>
      <c r="AY199" s="16"/>
      <c r="AZ199" s="16"/>
      <c r="BA199" s="16"/>
      <c r="BB199" s="16"/>
      <c r="BC199" s="16"/>
      <c r="BD199" s="16"/>
      <c r="BE199" s="16"/>
      <c r="BF199" s="16"/>
      <c r="BG199" s="16"/>
      <c r="BH199" s="16"/>
      <c r="BI199" s="16"/>
      <c r="BJ199" s="16"/>
      <c r="BK199" s="16"/>
      <c r="BL199" s="16"/>
      <c r="BM199" s="16"/>
      <c r="BN199" s="16"/>
      <c r="BO199" s="16"/>
      <c r="BP199" s="16"/>
      <c r="BQ199" s="16"/>
      <c r="BR199" s="16"/>
      <c r="BS199" s="16"/>
      <c r="BT199" s="16"/>
      <c r="BU199" s="16"/>
      <c r="BV199" s="16"/>
      <c r="BW199" s="16"/>
      <c r="BX199" s="16"/>
      <c r="BY199" s="16"/>
      <c r="BZ199" s="16"/>
      <c r="CA199" s="16"/>
      <c r="CB199" s="16"/>
      <c r="CC199" s="16"/>
      <c r="CD199" s="16"/>
      <c r="CE199" s="16"/>
      <c r="CF199" s="16"/>
      <c r="CG199" s="16"/>
      <c r="CH199" s="16"/>
      <c r="CI199" s="16"/>
      <c r="CJ199" s="16"/>
      <c r="CK199" s="16"/>
      <c r="CL199" s="16"/>
      <c r="CM199" s="16"/>
      <c r="CN199" s="16"/>
      <c r="CO199" s="16"/>
      <c r="CP199" s="16"/>
      <c r="CQ199" s="16"/>
      <c r="CR199" s="16"/>
      <c r="CS199" s="16"/>
      <c r="CT199" s="16"/>
      <c r="CU199" s="16"/>
      <c r="CV199" s="16"/>
      <c r="CW199" s="16"/>
      <c r="CX199" s="16"/>
      <c r="CY199" s="16"/>
      <c r="CZ199" s="16"/>
      <c r="DA199" s="16"/>
      <c r="DB199" s="16"/>
      <c r="DC199" s="16"/>
      <c r="DD199" s="16"/>
      <c r="DE199" s="16"/>
      <c r="DF199" s="16"/>
      <c r="DG199" s="16"/>
      <c r="DH199" s="16"/>
      <c r="DI199" s="16"/>
      <c r="DJ199" s="16"/>
      <c r="DK199" s="16"/>
      <c r="DL199" s="16"/>
      <c r="DM199" s="16"/>
      <c r="DN199" s="16"/>
      <c r="DO199" s="16"/>
      <c r="DP199" s="16"/>
      <c r="DQ199" s="16"/>
      <c r="DR199" s="16"/>
      <c r="DS199" s="16"/>
      <c r="DT199" s="16"/>
      <c r="DU199" s="16"/>
      <c r="DV199" s="16"/>
      <c r="DW199" s="16"/>
      <c r="DX199" s="16"/>
      <c r="DY199" s="16"/>
      <c r="DZ199" s="16"/>
      <c r="EA199" s="16"/>
      <c r="EB199" s="16"/>
      <c r="EC199" s="16"/>
      <c r="ED199" s="16"/>
      <c r="EE199" s="16"/>
      <c r="EF199" s="16"/>
      <c r="EG199" s="16"/>
      <c r="EH199" s="16"/>
      <c r="EI199" s="16"/>
      <c r="EJ199" s="16"/>
      <c r="EK199" s="16"/>
      <c r="EL199" s="16"/>
      <c r="EM199" s="16"/>
      <c r="EN199" s="16"/>
      <c r="EO199" s="16"/>
      <c r="EP199" s="16"/>
      <c r="EQ199" s="16"/>
      <c r="ER199" s="16"/>
      <c r="ES199" s="16"/>
      <c r="ET199" s="16"/>
      <c r="EU199" s="16"/>
      <c r="EV199" s="16"/>
      <c r="EW199" s="16"/>
      <c r="EX199" s="16"/>
      <c r="EY199" s="16"/>
      <c r="EZ199" s="16"/>
      <c r="FA199" s="16"/>
      <c r="FB199" s="16"/>
      <c r="FC199" s="16"/>
      <c r="FD199" s="16"/>
      <c r="FE199" s="16"/>
      <c r="FF199" s="16"/>
      <c r="FG199" s="16"/>
      <c r="FH199" s="16"/>
      <c r="FI199" s="16"/>
      <c r="FJ199" s="16"/>
      <c r="FK199" s="16"/>
      <c r="FL199" s="16"/>
      <c r="FM199" s="16"/>
      <c r="FN199" s="16"/>
      <c r="FO199" s="16"/>
      <c r="FP199" s="16"/>
      <c r="FQ199" s="16"/>
      <c r="FR199" s="16"/>
      <c r="FS199" s="16"/>
      <c r="FT199" s="16"/>
      <c r="FU199" s="16"/>
      <c r="FV199" s="16"/>
      <c r="FW199" s="16"/>
      <c r="FX199" s="16"/>
      <c r="FY199" s="16"/>
      <c r="FZ199" s="16"/>
      <c r="GA199" s="16"/>
      <c r="GB199" s="16"/>
      <c r="GC199" s="16"/>
      <c r="GD199" s="16"/>
      <c r="GE199" s="16"/>
      <c r="GF199" s="16"/>
      <c r="GG199" s="16"/>
      <c r="GH199" s="16"/>
      <c r="GI199" s="16"/>
      <c r="GJ199" s="16"/>
      <c r="GK199" s="16"/>
      <c r="GL199" s="16"/>
      <c r="GM199" s="16"/>
      <c r="GN199" s="16"/>
      <c r="GO199" s="16"/>
      <c r="GP199" s="16"/>
      <c r="GQ199" s="16"/>
      <c r="GR199" s="16"/>
      <c r="GS199" s="16"/>
      <c r="GT199" s="16"/>
      <c r="GU199" s="16"/>
      <c r="GV199" s="16"/>
      <c r="GW199" s="16"/>
      <c r="GX199" s="16"/>
      <c r="GY199" s="16"/>
      <c r="GZ199" s="16"/>
      <c r="HA199" s="16"/>
    </row>
    <row r="200" spans="1:209">
      <c r="A200" s="18"/>
      <c r="B200" s="16"/>
      <c r="C200" s="16"/>
      <c r="D200" s="16"/>
      <c r="E200" s="16"/>
      <c r="F200" s="16"/>
      <c r="G200" s="16"/>
      <c r="H200" s="16"/>
      <c r="I200" s="16"/>
      <c r="J200" s="16"/>
      <c r="K200" s="16"/>
      <c r="L200" s="16"/>
      <c r="M200" s="16"/>
      <c r="N200" s="16"/>
      <c r="O200" s="16"/>
      <c r="P200" s="16"/>
      <c r="Q200" s="16"/>
      <c r="R200" s="16"/>
      <c r="S200" s="16"/>
      <c r="T200" s="16"/>
      <c r="U200" s="16"/>
      <c r="V200" s="16"/>
      <c r="W200" s="16"/>
      <c r="X200" s="139"/>
      <c r="Y200" s="16"/>
      <c r="Z200" s="16"/>
      <c r="AA200" s="16"/>
      <c r="AB200" s="16"/>
      <c r="AC200" s="16"/>
      <c r="AD200" s="16"/>
      <c r="AE200" s="16"/>
      <c r="AF200" s="16"/>
      <c r="AG200" s="16"/>
      <c r="AH200" s="16"/>
      <c r="AI200" s="16"/>
      <c r="AJ200" s="16"/>
      <c r="AK200" s="16"/>
      <c r="AL200" s="16"/>
      <c r="AM200" s="16"/>
      <c r="AN200" s="16"/>
      <c r="AO200" s="16"/>
      <c r="AP200" s="16"/>
      <c r="AQ200" s="16"/>
      <c r="AR200" s="16"/>
      <c r="AS200" s="16"/>
      <c r="AT200" s="16"/>
      <c r="AU200" s="16"/>
      <c r="AV200" s="16"/>
      <c r="AW200" s="16"/>
      <c r="AX200" s="16"/>
      <c r="AY200" s="16"/>
      <c r="AZ200" s="16"/>
      <c r="BA200" s="16"/>
      <c r="BB200" s="16"/>
      <c r="BC200" s="16"/>
      <c r="BD200" s="16"/>
      <c r="BE200" s="16"/>
      <c r="BF200" s="16"/>
      <c r="BG200" s="16"/>
      <c r="BH200" s="16"/>
      <c r="BI200" s="16"/>
      <c r="BJ200" s="16"/>
      <c r="BK200" s="16"/>
      <c r="BL200" s="16"/>
      <c r="BM200" s="16"/>
      <c r="BN200" s="16"/>
      <c r="BO200" s="16"/>
      <c r="BP200" s="16"/>
      <c r="BQ200" s="16"/>
      <c r="BR200" s="16"/>
      <c r="BS200" s="16"/>
      <c r="BT200" s="16"/>
      <c r="BU200" s="16"/>
      <c r="BV200" s="16"/>
      <c r="BW200" s="16"/>
      <c r="BX200" s="16"/>
      <c r="BY200" s="16"/>
      <c r="BZ200" s="16"/>
      <c r="CA200" s="16"/>
      <c r="CB200" s="16"/>
      <c r="CC200" s="16"/>
      <c r="CD200" s="16"/>
      <c r="CE200" s="16"/>
      <c r="CF200" s="16"/>
      <c r="CG200" s="16"/>
      <c r="CH200" s="16"/>
      <c r="CI200" s="16"/>
      <c r="CJ200" s="16"/>
      <c r="CK200" s="16"/>
      <c r="CL200" s="16"/>
      <c r="CM200" s="16"/>
      <c r="CN200" s="16"/>
      <c r="CO200" s="16"/>
      <c r="CP200" s="16"/>
      <c r="CQ200" s="16"/>
      <c r="CR200" s="16"/>
      <c r="CS200" s="16"/>
      <c r="CT200" s="16"/>
      <c r="CU200" s="16"/>
      <c r="CV200" s="16"/>
      <c r="CW200" s="16"/>
      <c r="CX200" s="16"/>
      <c r="CY200" s="16"/>
      <c r="CZ200" s="16"/>
      <c r="DA200" s="16"/>
      <c r="DB200" s="16"/>
      <c r="DC200" s="16"/>
      <c r="DD200" s="16"/>
      <c r="DE200" s="16"/>
      <c r="DF200" s="16"/>
      <c r="DG200" s="16"/>
      <c r="DH200" s="16"/>
      <c r="DI200" s="16"/>
      <c r="DJ200" s="16"/>
      <c r="DK200" s="16"/>
      <c r="DL200" s="16"/>
      <c r="DM200" s="16"/>
      <c r="DN200" s="16"/>
      <c r="DO200" s="16"/>
      <c r="DP200" s="16"/>
      <c r="DQ200" s="16"/>
      <c r="DR200" s="16"/>
      <c r="DS200" s="16"/>
      <c r="DT200" s="16"/>
      <c r="DU200" s="16"/>
      <c r="DV200" s="16"/>
      <c r="DW200" s="16"/>
      <c r="DX200" s="16"/>
      <c r="DY200" s="16"/>
      <c r="DZ200" s="16"/>
      <c r="EA200" s="16"/>
      <c r="EB200" s="16"/>
      <c r="EC200" s="16"/>
      <c r="ED200" s="16"/>
      <c r="EE200" s="16"/>
      <c r="EF200" s="16"/>
      <c r="EG200" s="16"/>
      <c r="EH200" s="16"/>
      <c r="EI200" s="16"/>
      <c r="EJ200" s="16"/>
      <c r="EK200" s="16"/>
      <c r="EL200" s="16"/>
      <c r="EM200" s="16"/>
      <c r="EN200" s="16"/>
      <c r="EO200" s="16"/>
      <c r="EP200" s="16"/>
      <c r="EQ200" s="16"/>
      <c r="ER200" s="16"/>
      <c r="ES200" s="16"/>
      <c r="ET200" s="16"/>
      <c r="EU200" s="16"/>
      <c r="EV200" s="16"/>
      <c r="EW200" s="16"/>
      <c r="EX200" s="16"/>
      <c r="EY200" s="16"/>
      <c r="EZ200" s="16"/>
      <c r="FA200" s="16"/>
      <c r="FB200" s="16"/>
      <c r="FC200" s="16"/>
      <c r="FD200" s="16"/>
      <c r="FE200" s="16"/>
      <c r="FF200" s="16"/>
      <c r="FG200" s="16"/>
      <c r="FH200" s="16"/>
      <c r="FI200" s="16"/>
      <c r="FJ200" s="16"/>
      <c r="FK200" s="16"/>
      <c r="FL200" s="16"/>
      <c r="FM200" s="16"/>
      <c r="FN200" s="16"/>
      <c r="FO200" s="16"/>
      <c r="FP200" s="16"/>
      <c r="FQ200" s="16"/>
      <c r="FR200" s="16"/>
      <c r="FS200" s="16"/>
      <c r="FT200" s="16"/>
      <c r="FU200" s="16"/>
      <c r="FV200" s="16"/>
      <c r="FW200" s="16"/>
      <c r="FX200" s="16"/>
      <c r="FY200" s="16"/>
      <c r="FZ200" s="16"/>
      <c r="GA200" s="16"/>
      <c r="GB200" s="16"/>
      <c r="GC200" s="16"/>
      <c r="GD200" s="16"/>
      <c r="GE200" s="16"/>
      <c r="GF200" s="16"/>
      <c r="GG200" s="16"/>
      <c r="GH200" s="16"/>
      <c r="GI200" s="16"/>
      <c r="GJ200" s="16"/>
      <c r="GK200" s="16"/>
      <c r="GL200" s="16"/>
      <c r="GM200" s="16"/>
      <c r="GN200" s="16"/>
      <c r="GO200" s="16"/>
      <c r="GP200" s="16"/>
      <c r="GQ200" s="16"/>
      <c r="GR200" s="16"/>
      <c r="GS200" s="16"/>
      <c r="GT200" s="16"/>
      <c r="GU200" s="16"/>
      <c r="GV200" s="16"/>
      <c r="GW200" s="16"/>
      <c r="GX200" s="16"/>
      <c r="GY200" s="16"/>
      <c r="GZ200" s="16"/>
      <c r="HA200" s="16"/>
    </row>
    <row r="201" spans="1:209">
      <c r="A201" s="18"/>
      <c r="B201" s="16"/>
      <c r="C201" s="16"/>
      <c r="D201" s="16"/>
      <c r="E201" s="16"/>
      <c r="F201" s="16"/>
      <c r="G201" s="16"/>
      <c r="H201" s="16"/>
      <c r="I201" s="16"/>
      <c r="J201" s="16"/>
      <c r="K201" s="16"/>
      <c r="L201" s="16"/>
      <c r="M201" s="16"/>
      <c r="N201" s="16"/>
      <c r="O201" s="16"/>
      <c r="P201" s="16"/>
      <c r="Q201" s="16"/>
      <c r="R201" s="16"/>
      <c r="S201" s="16"/>
      <c r="T201" s="16"/>
      <c r="U201" s="16"/>
      <c r="V201" s="16"/>
      <c r="W201" s="16"/>
      <c r="X201" s="139"/>
      <c r="Y201" s="16"/>
      <c r="Z201" s="16"/>
      <c r="AA201" s="16"/>
      <c r="AB201" s="16"/>
      <c r="AC201" s="16"/>
      <c r="AD201" s="16"/>
      <c r="AE201" s="16"/>
      <c r="AF201" s="16"/>
      <c r="AG201" s="16"/>
      <c r="AH201" s="16"/>
      <c r="AI201" s="16"/>
      <c r="AJ201" s="16"/>
      <c r="AK201" s="16"/>
      <c r="AL201" s="16"/>
      <c r="AM201" s="16"/>
      <c r="AN201" s="16"/>
      <c r="AO201" s="16"/>
      <c r="AP201" s="16"/>
      <c r="AQ201" s="16"/>
      <c r="AR201" s="16"/>
      <c r="AS201" s="16"/>
      <c r="AT201" s="16"/>
      <c r="AU201" s="16"/>
      <c r="AV201" s="16"/>
      <c r="AW201" s="16"/>
      <c r="AX201" s="16"/>
      <c r="AY201" s="16"/>
      <c r="AZ201" s="16"/>
      <c r="BA201" s="16"/>
      <c r="BB201" s="16"/>
      <c r="BC201" s="16"/>
      <c r="BD201" s="16"/>
      <c r="BE201" s="16"/>
      <c r="BF201" s="16"/>
      <c r="BG201" s="16"/>
      <c r="BH201" s="16"/>
      <c r="BI201" s="16"/>
      <c r="BJ201" s="16"/>
      <c r="BK201" s="16"/>
      <c r="BL201" s="16"/>
      <c r="BM201" s="16"/>
      <c r="BN201" s="16"/>
      <c r="BO201" s="16"/>
      <c r="BP201" s="16"/>
      <c r="BQ201" s="16"/>
      <c r="BR201" s="16"/>
      <c r="BS201" s="16"/>
      <c r="BT201" s="16"/>
      <c r="BU201" s="16"/>
      <c r="BV201" s="16"/>
      <c r="BW201" s="16"/>
      <c r="BX201" s="16"/>
      <c r="BY201" s="16"/>
      <c r="BZ201" s="16"/>
      <c r="CA201" s="16"/>
      <c r="CB201" s="16"/>
      <c r="CC201" s="16"/>
      <c r="CD201" s="16"/>
      <c r="CE201" s="16"/>
      <c r="CF201" s="16"/>
      <c r="CG201" s="16"/>
      <c r="CH201" s="16"/>
      <c r="CI201" s="16"/>
      <c r="CJ201" s="16"/>
      <c r="CK201" s="16"/>
      <c r="CL201" s="16"/>
      <c r="CM201" s="16"/>
      <c r="CN201" s="16"/>
      <c r="CO201" s="16"/>
      <c r="CP201" s="16"/>
      <c r="CQ201" s="16"/>
      <c r="CR201" s="16"/>
      <c r="CS201" s="16"/>
      <c r="CT201" s="16"/>
      <c r="CU201" s="16"/>
      <c r="CV201" s="16"/>
      <c r="CW201" s="16"/>
      <c r="CX201" s="16"/>
      <c r="CY201" s="16"/>
      <c r="CZ201" s="16"/>
      <c r="DA201" s="16"/>
      <c r="DB201" s="16"/>
      <c r="DC201" s="16"/>
      <c r="DD201" s="16"/>
      <c r="DE201" s="16"/>
      <c r="DF201" s="16"/>
      <c r="DG201" s="16"/>
      <c r="DH201" s="16"/>
      <c r="DI201" s="16"/>
      <c r="DJ201" s="16"/>
      <c r="DK201" s="16"/>
      <c r="DL201" s="16"/>
      <c r="DM201" s="16"/>
      <c r="DN201" s="16"/>
      <c r="DO201" s="16"/>
      <c r="DP201" s="16"/>
      <c r="DQ201" s="16"/>
      <c r="DR201" s="16"/>
      <c r="DS201" s="16"/>
      <c r="DT201" s="16"/>
      <c r="DU201" s="16"/>
      <c r="DV201" s="16"/>
      <c r="DW201" s="16"/>
      <c r="DX201" s="16"/>
      <c r="DY201" s="16"/>
      <c r="DZ201" s="16"/>
      <c r="EA201" s="16"/>
      <c r="EB201" s="16"/>
      <c r="EC201" s="16"/>
      <c r="ED201" s="16"/>
      <c r="EE201" s="16"/>
      <c r="EF201" s="16"/>
      <c r="EG201" s="16"/>
      <c r="EH201" s="16"/>
      <c r="EI201" s="16"/>
      <c r="EJ201" s="16"/>
      <c r="EK201" s="16"/>
      <c r="EL201" s="16"/>
      <c r="EM201" s="16"/>
      <c r="EN201" s="16"/>
      <c r="EO201" s="16"/>
      <c r="EP201" s="16"/>
      <c r="EQ201" s="16"/>
      <c r="ER201" s="16"/>
      <c r="ES201" s="16"/>
      <c r="ET201" s="16"/>
      <c r="EU201" s="16"/>
      <c r="EV201" s="16"/>
      <c r="EW201" s="16"/>
      <c r="EX201" s="16"/>
      <c r="EY201" s="16"/>
      <c r="EZ201" s="16"/>
      <c r="FA201" s="16"/>
      <c r="FB201" s="16"/>
      <c r="FC201" s="16"/>
      <c r="FD201" s="16"/>
      <c r="FE201" s="16"/>
      <c r="FF201" s="16"/>
      <c r="FG201" s="16"/>
      <c r="FH201" s="16"/>
      <c r="FI201" s="16"/>
      <c r="FJ201" s="16"/>
      <c r="FK201" s="16"/>
      <c r="FL201" s="16"/>
      <c r="FM201" s="16"/>
      <c r="FN201" s="16"/>
      <c r="FO201" s="16"/>
      <c r="FP201" s="16"/>
      <c r="FQ201" s="16"/>
      <c r="FR201" s="16"/>
      <c r="FS201" s="16"/>
      <c r="FT201" s="16"/>
      <c r="FU201" s="16"/>
      <c r="FV201" s="16"/>
      <c r="FW201" s="16"/>
      <c r="FX201" s="16"/>
      <c r="FY201" s="16"/>
      <c r="FZ201" s="16"/>
      <c r="GA201" s="16"/>
      <c r="GB201" s="16"/>
      <c r="GC201" s="16"/>
      <c r="GD201" s="16"/>
      <c r="GE201" s="16"/>
      <c r="GF201" s="16"/>
      <c r="GG201" s="16"/>
      <c r="GH201" s="16"/>
      <c r="GI201" s="16"/>
      <c r="GJ201" s="16"/>
      <c r="GK201" s="16"/>
      <c r="GL201" s="16"/>
      <c r="GM201" s="16"/>
      <c r="GN201" s="16"/>
      <c r="GO201" s="16"/>
      <c r="GP201" s="16"/>
      <c r="GQ201" s="16"/>
      <c r="GR201" s="16"/>
      <c r="GS201" s="16"/>
      <c r="GT201" s="16"/>
      <c r="GU201" s="16"/>
      <c r="GV201" s="16"/>
      <c r="GW201" s="16"/>
      <c r="GX201" s="16"/>
      <c r="GY201" s="16"/>
      <c r="GZ201" s="16"/>
      <c r="HA201" s="16"/>
    </row>
    <row r="202" spans="1:209">
      <c r="A202" s="18"/>
      <c r="B202" s="16"/>
      <c r="C202" s="16"/>
      <c r="D202" s="16"/>
      <c r="E202" s="16"/>
      <c r="F202" s="16"/>
      <c r="G202" s="16"/>
      <c r="H202" s="16"/>
      <c r="I202" s="16"/>
      <c r="J202" s="16"/>
      <c r="K202" s="16"/>
      <c r="L202" s="16"/>
      <c r="M202" s="16"/>
      <c r="N202" s="16"/>
      <c r="O202" s="16"/>
      <c r="P202" s="16"/>
      <c r="Q202" s="16"/>
      <c r="R202" s="16"/>
      <c r="S202" s="16"/>
      <c r="T202" s="16"/>
      <c r="U202" s="16"/>
      <c r="V202" s="16"/>
      <c r="W202" s="16"/>
      <c r="X202" s="139"/>
      <c r="Y202" s="16"/>
      <c r="Z202" s="16"/>
      <c r="AA202" s="16"/>
      <c r="AB202" s="16"/>
      <c r="AC202" s="16"/>
      <c r="AD202" s="16"/>
      <c r="AE202" s="16"/>
      <c r="AF202" s="16"/>
      <c r="AG202" s="16"/>
      <c r="AH202" s="16"/>
      <c r="AI202" s="16"/>
      <c r="AJ202" s="16"/>
      <c r="AK202" s="16"/>
      <c r="AL202" s="16"/>
      <c r="AM202" s="16"/>
      <c r="AN202" s="16"/>
      <c r="AO202" s="16"/>
      <c r="AP202" s="16"/>
      <c r="AQ202" s="16"/>
      <c r="AR202" s="16"/>
      <c r="AS202" s="16"/>
      <c r="AT202" s="16"/>
      <c r="AU202" s="16"/>
      <c r="AV202" s="16"/>
      <c r="AW202" s="16"/>
      <c r="AX202" s="16"/>
      <c r="AY202" s="16"/>
      <c r="AZ202" s="16"/>
      <c r="BA202" s="16"/>
      <c r="BB202" s="16"/>
      <c r="BC202" s="16"/>
      <c r="BD202" s="16"/>
      <c r="BE202" s="16"/>
      <c r="BF202" s="16"/>
      <c r="BG202" s="16"/>
      <c r="BH202" s="16"/>
      <c r="BI202" s="16"/>
      <c r="BJ202" s="16"/>
      <c r="BK202" s="16"/>
      <c r="BL202" s="16"/>
      <c r="BM202" s="16"/>
      <c r="BN202" s="16"/>
      <c r="BO202" s="16"/>
      <c r="BP202" s="16"/>
      <c r="BQ202" s="16"/>
      <c r="BR202" s="16"/>
      <c r="BS202" s="16"/>
      <c r="BT202" s="16"/>
      <c r="BU202" s="16"/>
      <c r="BV202" s="16"/>
      <c r="BW202" s="16"/>
      <c r="BX202" s="16"/>
      <c r="BY202" s="16"/>
      <c r="BZ202" s="16"/>
      <c r="CA202" s="16"/>
      <c r="CB202" s="16"/>
      <c r="CC202" s="16"/>
      <c r="CD202" s="16"/>
      <c r="CE202" s="16"/>
      <c r="CF202" s="16"/>
      <c r="CG202" s="16"/>
      <c r="CH202" s="16"/>
      <c r="CI202" s="16"/>
      <c r="CJ202" s="16"/>
      <c r="CK202" s="16"/>
      <c r="CL202" s="16"/>
      <c r="CM202" s="16"/>
      <c r="CN202" s="16"/>
      <c r="CO202" s="16"/>
      <c r="CP202" s="16"/>
      <c r="CQ202" s="16"/>
      <c r="CR202" s="16"/>
      <c r="CS202" s="16"/>
      <c r="CT202" s="16"/>
      <c r="CU202" s="16"/>
      <c r="CV202" s="16"/>
      <c r="CW202" s="16"/>
      <c r="CX202" s="16"/>
      <c r="CY202" s="16"/>
      <c r="CZ202" s="16"/>
      <c r="DA202" s="16"/>
      <c r="DB202" s="16"/>
      <c r="DC202" s="16"/>
      <c r="DD202" s="16"/>
      <c r="DE202" s="16"/>
      <c r="DF202" s="16"/>
      <c r="DG202" s="16"/>
      <c r="DH202" s="16"/>
      <c r="DI202" s="16"/>
      <c r="DJ202" s="16"/>
      <c r="DK202" s="16"/>
      <c r="DL202" s="16"/>
      <c r="DM202" s="16"/>
      <c r="DN202" s="16"/>
      <c r="DO202" s="16"/>
      <c r="DP202" s="16"/>
      <c r="DQ202" s="16"/>
      <c r="DR202" s="16"/>
      <c r="DS202" s="16"/>
      <c r="DT202" s="16"/>
      <c r="DU202" s="16"/>
      <c r="DV202" s="16"/>
      <c r="DW202" s="16"/>
      <c r="DX202" s="16"/>
      <c r="DY202" s="16"/>
      <c r="DZ202" s="16"/>
      <c r="EA202" s="16"/>
      <c r="EB202" s="16"/>
      <c r="EC202" s="16"/>
      <c r="ED202" s="16"/>
      <c r="EE202" s="16"/>
      <c r="EF202" s="16"/>
      <c r="EG202" s="16"/>
      <c r="EH202" s="16"/>
      <c r="EI202" s="16"/>
      <c r="EJ202" s="16"/>
      <c r="EK202" s="16"/>
      <c r="EL202" s="16"/>
      <c r="EM202" s="16"/>
      <c r="EN202" s="16"/>
      <c r="EO202" s="16"/>
      <c r="EP202" s="16"/>
      <c r="EQ202" s="16"/>
      <c r="ER202" s="16"/>
      <c r="ES202" s="16"/>
      <c r="ET202" s="16"/>
      <c r="EU202" s="16"/>
      <c r="EV202" s="16"/>
      <c r="EW202" s="16"/>
      <c r="EX202" s="16"/>
      <c r="EY202" s="16"/>
      <c r="EZ202" s="16"/>
      <c r="FA202" s="16"/>
      <c r="FB202" s="16"/>
      <c r="FC202" s="16"/>
      <c r="FD202" s="16"/>
      <c r="FE202" s="16"/>
      <c r="FF202" s="16"/>
      <c r="FG202" s="16"/>
      <c r="FH202" s="16"/>
      <c r="FI202" s="16"/>
      <c r="FJ202" s="16"/>
      <c r="FK202" s="16"/>
      <c r="FL202" s="16"/>
      <c r="FM202" s="16"/>
      <c r="FN202" s="16"/>
      <c r="FO202" s="16"/>
      <c r="FP202" s="16"/>
      <c r="FQ202" s="16"/>
      <c r="FR202" s="16"/>
      <c r="FS202" s="16"/>
      <c r="FT202" s="16"/>
      <c r="FU202" s="16"/>
      <c r="FV202" s="16"/>
      <c r="FW202" s="16"/>
      <c r="FX202" s="16"/>
      <c r="FY202" s="16"/>
      <c r="FZ202" s="16"/>
      <c r="GA202" s="16"/>
      <c r="GB202" s="16"/>
      <c r="GC202" s="16"/>
      <c r="GD202" s="16"/>
      <c r="GE202" s="16"/>
      <c r="GF202" s="16"/>
      <c r="GG202" s="16"/>
      <c r="GH202" s="16"/>
      <c r="GI202" s="16"/>
      <c r="GJ202" s="16"/>
      <c r="GK202" s="16"/>
      <c r="GL202" s="16"/>
      <c r="GM202" s="16"/>
      <c r="GN202" s="16"/>
      <c r="GO202" s="16"/>
      <c r="GP202" s="16"/>
      <c r="GQ202" s="16"/>
      <c r="GR202" s="16"/>
      <c r="GS202" s="16"/>
      <c r="GT202" s="16"/>
      <c r="GU202" s="16"/>
      <c r="GV202" s="16"/>
      <c r="GW202" s="16"/>
      <c r="GX202" s="16"/>
      <c r="GY202" s="16"/>
      <c r="GZ202" s="16"/>
      <c r="HA202" s="16"/>
    </row>
    <row r="203" spans="1:209">
      <c r="A203" s="18"/>
      <c r="B203" s="16"/>
      <c r="C203" s="16"/>
      <c r="D203" s="16"/>
      <c r="E203" s="16"/>
      <c r="F203" s="16"/>
      <c r="G203" s="16"/>
      <c r="H203" s="16"/>
      <c r="I203" s="16"/>
      <c r="J203" s="16"/>
      <c r="K203" s="16"/>
      <c r="L203" s="16"/>
      <c r="M203" s="16"/>
      <c r="N203" s="16"/>
      <c r="O203" s="16"/>
      <c r="P203" s="16"/>
      <c r="Q203" s="16"/>
      <c r="R203" s="16"/>
      <c r="S203" s="16"/>
      <c r="T203" s="16"/>
      <c r="U203" s="16"/>
      <c r="V203" s="16"/>
      <c r="W203" s="16"/>
      <c r="X203" s="139"/>
      <c r="Y203" s="16"/>
      <c r="Z203" s="16"/>
      <c r="AA203" s="16"/>
      <c r="AB203" s="16"/>
      <c r="AC203" s="16"/>
      <c r="AD203" s="16"/>
      <c r="AE203" s="16"/>
      <c r="AF203" s="16"/>
      <c r="AG203" s="16"/>
      <c r="AH203" s="16"/>
      <c r="AI203" s="16"/>
      <c r="AJ203" s="16"/>
      <c r="AK203" s="16"/>
      <c r="AL203" s="16"/>
      <c r="AM203" s="16"/>
      <c r="AN203" s="16"/>
      <c r="AO203" s="16"/>
      <c r="AP203" s="16"/>
      <c r="AQ203" s="16"/>
      <c r="AR203" s="16"/>
      <c r="AS203" s="16"/>
      <c r="AT203" s="16"/>
      <c r="AU203" s="16"/>
      <c r="AV203" s="16"/>
      <c r="AW203" s="16"/>
      <c r="AX203" s="16"/>
      <c r="AY203" s="16"/>
      <c r="AZ203" s="16"/>
      <c r="BA203" s="16"/>
      <c r="BB203" s="16"/>
      <c r="BC203" s="16"/>
      <c r="BD203" s="16"/>
      <c r="BE203" s="16"/>
      <c r="BF203" s="16"/>
      <c r="BG203" s="16"/>
      <c r="BH203" s="16"/>
      <c r="BI203" s="16"/>
      <c r="BJ203" s="16"/>
      <c r="BK203" s="16"/>
      <c r="BL203" s="16"/>
      <c r="BM203" s="16"/>
      <c r="BN203" s="16"/>
      <c r="BO203" s="16"/>
      <c r="BP203" s="16"/>
      <c r="BQ203" s="16"/>
      <c r="BR203" s="16"/>
      <c r="BS203" s="16"/>
      <c r="BT203" s="16"/>
      <c r="BU203" s="16"/>
      <c r="BV203" s="16"/>
      <c r="BW203" s="16"/>
      <c r="BX203" s="16"/>
      <c r="BY203" s="16"/>
      <c r="BZ203" s="16"/>
      <c r="CA203" s="16"/>
      <c r="CB203" s="16"/>
      <c r="CC203" s="16"/>
      <c r="CD203" s="16"/>
      <c r="CE203" s="16"/>
      <c r="CF203" s="16"/>
      <c r="CG203" s="16"/>
      <c r="CH203" s="16"/>
      <c r="CI203" s="16"/>
      <c r="CJ203" s="16"/>
      <c r="CK203" s="16"/>
      <c r="CL203" s="16"/>
      <c r="CM203" s="16"/>
      <c r="CN203" s="16"/>
      <c r="CO203" s="16"/>
      <c r="CP203" s="16"/>
      <c r="CQ203" s="16"/>
      <c r="CR203" s="16"/>
      <c r="CS203" s="16"/>
      <c r="CT203" s="16"/>
      <c r="CU203" s="16"/>
      <c r="CV203" s="16"/>
      <c r="CW203" s="16"/>
      <c r="CX203" s="16"/>
      <c r="CY203" s="16"/>
      <c r="CZ203" s="16"/>
      <c r="DA203" s="16"/>
      <c r="DB203" s="16"/>
      <c r="DC203" s="16"/>
      <c r="DD203" s="16"/>
      <c r="DE203" s="16"/>
      <c r="DF203" s="16"/>
      <c r="DG203" s="16"/>
      <c r="DH203" s="16"/>
      <c r="DI203" s="16"/>
      <c r="DJ203" s="16"/>
      <c r="DK203" s="16"/>
      <c r="DL203" s="16"/>
      <c r="DM203" s="16"/>
      <c r="DN203" s="16"/>
      <c r="DO203" s="16"/>
      <c r="DP203" s="16"/>
      <c r="DQ203" s="16"/>
      <c r="DR203" s="16"/>
      <c r="DS203" s="16"/>
      <c r="DT203" s="16"/>
      <c r="DU203" s="16"/>
      <c r="DV203" s="16"/>
      <c r="DW203" s="16"/>
      <c r="DX203" s="16"/>
      <c r="DY203" s="16"/>
      <c r="DZ203" s="16"/>
      <c r="EA203" s="16"/>
      <c r="EB203" s="16"/>
      <c r="EC203" s="16"/>
      <c r="ED203" s="16"/>
      <c r="EE203" s="16"/>
      <c r="EF203" s="16"/>
      <c r="EG203" s="16"/>
      <c r="EH203" s="16"/>
      <c r="EI203" s="16"/>
      <c r="EJ203" s="16"/>
      <c r="EK203" s="16"/>
      <c r="EL203" s="16"/>
      <c r="EM203" s="16"/>
      <c r="EN203" s="16"/>
      <c r="EO203" s="16"/>
      <c r="EP203" s="16"/>
      <c r="EQ203" s="16"/>
      <c r="ER203" s="16"/>
      <c r="ES203" s="16"/>
      <c r="ET203" s="16"/>
      <c r="EU203" s="16"/>
      <c r="EV203" s="16"/>
      <c r="EW203" s="16"/>
      <c r="EX203" s="16"/>
      <c r="EY203" s="16"/>
      <c r="EZ203" s="16"/>
      <c r="FA203" s="16"/>
      <c r="FB203" s="16"/>
      <c r="FC203" s="16"/>
      <c r="FD203" s="16"/>
      <c r="FE203" s="16"/>
      <c r="FF203" s="16"/>
      <c r="FG203" s="16"/>
      <c r="FH203" s="16"/>
      <c r="FI203" s="16"/>
      <c r="FJ203" s="16"/>
      <c r="FK203" s="16"/>
      <c r="FL203" s="16"/>
      <c r="FM203" s="16"/>
      <c r="FN203" s="16"/>
      <c r="FO203" s="16"/>
      <c r="FP203" s="16"/>
      <c r="FQ203" s="16"/>
      <c r="FR203" s="16"/>
      <c r="FS203" s="16"/>
      <c r="FT203" s="16"/>
      <c r="FU203" s="16"/>
      <c r="FV203" s="16"/>
      <c r="FW203" s="16"/>
      <c r="FX203" s="16"/>
      <c r="FY203" s="16"/>
      <c r="FZ203" s="16"/>
      <c r="GA203" s="16"/>
      <c r="GB203" s="16"/>
      <c r="GC203" s="16"/>
      <c r="GD203" s="16"/>
      <c r="GE203" s="16"/>
      <c r="GF203" s="16"/>
      <c r="GG203" s="16"/>
      <c r="GH203" s="16"/>
      <c r="GI203" s="16"/>
      <c r="GJ203" s="16"/>
      <c r="GK203" s="16"/>
      <c r="GL203" s="16"/>
      <c r="GM203" s="16"/>
      <c r="GN203" s="16"/>
      <c r="GO203" s="16"/>
      <c r="GP203" s="16"/>
      <c r="GQ203" s="16"/>
      <c r="GR203" s="16"/>
      <c r="GS203" s="16"/>
      <c r="GT203" s="16"/>
      <c r="GU203" s="16"/>
      <c r="GV203" s="16"/>
      <c r="GW203" s="16"/>
      <c r="GX203" s="16"/>
      <c r="GY203" s="16"/>
      <c r="GZ203" s="16"/>
      <c r="HA203" s="16"/>
    </row>
    <row r="204" spans="1:209">
      <c r="A204" s="18"/>
      <c r="B204" s="16"/>
      <c r="C204" s="16"/>
      <c r="D204" s="16"/>
      <c r="E204" s="16"/>
      <c r="F204" s="16"/>
      <c r="G204" s="16"/>
      <c r="H204" s="16"/>
      <c r="I204" s="16"/>
      <c r="J204" s="16"/>
      <c r="K204" s="16"/>
      <c r="L204" s="16"/>
      <c r="M204" s="16"/>
      <c r="N204" s="16"/>
      <c r="O204" s="16"/>
      <c r="P204" s="16"/>
      <c r="Q204" s="16"/>
      <c r="R204" s="16"/>
      <c r="S204" s="16"/>
      <c r="T204" s="16"/>
      <c r="U204" s="16"/>
      <c r="V204" s="16"/>
      <c r="W204" s="16"/>
      <c r="X204" s="139"/>
      <c r="Y204" s="16"/>
      <c r="Z204" s="16"/>
      <c r="AA204" s="16"/>
      <c r="AB204" s="16"/>
      <c r="AC204" s="16"/>
      <c r="AD204" s="16"/>
      <c r="AE204" s="16"/>
      <c r="AF204" s="16"/>
      <c r="AG204" s="16"/>
      <c r="AH204" s="16"/>
      <c r="AI204" s="16"/>
      <c r="AJ204" s="16"/>
      <c r="AK204" s="16"/>
      <c r="AL204" s="16"/>
      <c r="AM204" s="16"/>
      <c r="AN204" s="16"/>
      <c r="AO204" s="16"/>
      <c r="AP204" s="16"/>
      <c r="AQ204" s="16"/>
      <c r="AR204" s="16"/>
      <c r="AS204" s="16"/>
      <c r="AT204" s="16"/>
      <c r="AU204" s="16"/>
      <c r="AV204" s="16"/>
      <c r="AW204" s="16"/>
      <c r="AX204" s="16"/>
      <c r="AY204" s="16"/>
      <c r="AZ204" s="16"/>
      <c r="BA204" s="16"/>
      <c r="BB204" s="16"/>
      <c r="BC204" s="16"/>
      <c r="BD204" s="16"/>
      <c r="BE204" s="16"/>
      <c r="BF204" s="16"/>
      <c r="BG204" s="16"/>
      <c r="BH204" s="16"/>
      <c r="BI204" s="16"/>
      <c r="BJ204" s="16"/>
      <c r="BK204" s="16"/>
      <c r="BL204" s="16"/>
      <c r="BM204" s="16"/>
      <c r="BN204" s="16"/>
      <c r="BO204" s="16"/>
      <c r="BP204" s="16"/>
      <c r="BQ204" s="16"/>
      <c r="BR204" s="16"/>
      <c r="BS204" s="16"/>
      <c r="BT204" s="16"/>
      <c r="BU204" s="16"/>
      <c r="BV204" s="16"/>
      <c r="BW204" s="16"/>
      <c r="BX204" s="16"/>
      <c r="BY204" s="16"/>
      <c r="BZ204" s="16"/>
      <c r="CA204" s="16"/>
      <c r="CB204" s="16"/>
      <c r="CC204" s="16"/>
      <c r="CD204" s="16"/>
      <c r="CE204" s="16"/>
      <c r="CF204" s="16"/>
      <c r="CG204" s="16"/>
      <c r="CH204" s="16"/>
      <c r="CI204" s="16"/>
      <c r="CJ204" s="16"/>
      <c r="CK204" s="16"/>
      <c r="CL204" s="16"/>
      <c r="CM204" s="16"/>
      <c r="CN204" s="16"/>
      <c r="CO204" s="16"/>
      <c r="CP204" s="16"/>
      <c r="CQ204" s="16"/>
      <c r="CR204" s="16"/>
      <c r="CS204" s="16"/>
      <c r="CT204" s="16"/>
      <c r="CU204" s="16"/>
      <c r="CV204" s="16"/>
      <c r="CW204" s="16"/>
      <c r="CX204" s="16"/>
      <c r="CY204" s="16"/>
      <c r="CZ204" s="16"/>
      <c r="DA204" s="16"/>
      <c r="DB204" s="16"/>
      <c r="DC204" s="16"/>
      <c r="DD204" s="16"/>
      <c r="DE204" s="16"/>
      <c r="DF204" s="16"/>
      <c r="DG204" s="16"/>
      <c r="DH204" s="16"/>
      <c r="DI204" s="16"/>
      <c r="DJ204" s="16"/>
      <c r="DK204" s="16"/>
      <c r="DL204" s="16"/>
      <c r="DM204" s="16"/>
      <c r="DN204" s="16"/>
      <c r="DO204" s="16"/>
      <c r="DP204" s="16"/>
      <c r="DQ204" s="16"/>
      <c r="DR204" s="16"/>
      <c r="DS204" s="16"/>
      <c r="DT204" s="16"/>
      <c r="DU204" s="16"/>
      <c r="DV204" s="16"/>
      <c r="DW204" s="16"/>
      <c r="DX204" s="16"/>
      <c r="DY204" s="16"/>
      <c r="DZ204" s="16"/>
      <c r="EA204" s="16"/>
      <c r="EB204" s="16"/>
      <c r="EC204" s="16"/>
      <c r="ED204" s="16"/>
      <c r="EE204" s="16"/>
      <c r="EF204" s="16"/>
      <c r="EG204" s="16"/>
      <c r="EH204" s="16"/>
      <c r="EI204" s="16"/>
      <c r="EJ204" s="16"/>
      <c r="EK204" s="16"/>
      <c r="EL204" s="16"/>
      <c r="EM204" s="16"/>
      <c r="EN204" s="16"/>
      <c r="EO204" s="16"/>
      <c r="EP204" s="16"/>
      <c r="EQ204" s="16"/>
      <c r="ER204" s="16"/>
      <c r="ES204" s="16"/>
      <c r="ET204" s="16"/>
      <c r="EU204" s="16"/>
      <c r="EV204" s="16"/>
      <c r="EW204" s="16"/>
      <c r="EX204" s="16"/>
      <c r="EY204" s="16"/>
      <c r="EZ204" s="16"/>
      <c r="FA204" s="16"/>
      <c r="FB204" s="16"/>
      <c r="FC204" s="16"/>
      <c r="FD204" s="16"/>
      <c r="FE204" s="16"/>
      <c r="FF204" s="16"/>
      <c r="FG204" s="16"/>
      <c r="FH204" s="16"/>
      <c r="FI204" s="16"/>
      <c r="FJ204" s="16"/>
      <c r="FK204" s="16"/>
      <c r="FL204" s="16"/>
      <c r="FM204" s="16"/>
      <c r="FN204" s="16"/>
      <c r="FO204" s="16"/>
      <c r="FP204" s="16"/>
      <c r="FQ204" s="16"/>
      <c r="FR204" s="16"/>
      <c r="FS204" s="16"/>
      <c r="FT204" s="16"/>
      <c r="FU204" s="16"/>
      <c r="FV204" s="16"/>
      <c r="FW204" s="16"/>
      <c r="FX204" s="16"/>
      <c r="FY204" s="16"/>
      <c r="FZ204" s="16"/>
      <c r="GA204" s="16"/>
      <c r="GB204" s="16"/>
      <c r="GC204" s="16"/>
      <c r="GD204" s="16"/>
      <c r="GE204" s="16"/>
      <c r="GF204" s="16"/>
      <c r="GG204" s="16"/>
      <c r="GH204" s="16"/>
      <c r="GI204" s="16"/>
      <c r="GJ204" s="16"/>
      <c r="GK204" s="16"/>
      <c r="GL204" s="16"/>
      <c r="GM204" s="16"/>
      <c r="GN204" s="16"/>
      <c r="GO204" s="16"/>
      <c r="GP204" s="16"/>
      <c r="GQ204" s="16"/>
      <c r="GR204" s="16"/>
      <c r="GS204" s="16"/>
      <c r="GT204" s="16"/>
      <c r="GU204" s="16"/>
      <c r="GV204" s="16"/>
      <c r="GW204" s="16"/>
      <c r="GX204" s="16"/>
      <c r="GY204" s="16"/>
      <c r="GZ204" s="16"/>
      <c r="HA204" s="16"/>
    </row>
    <row r="205" spans="1:209">
      <c r="A205" s="18"/>
      <c r="B205" s="16"/>
      <c r="C205" s="16"/>
      <c r="D205" s="16"/>
      <c r="E205" s="16"/>
      <c r="F205" s="16"/>
      <c r="G205" s="16"/>
      <c r="H205" s="16"/>
      <c r="I205" s="16"/>
      <c r="J205" s="16"/>
      <c r="K205" s="16"/>
      <c r="L205" s="16"/>
      <c r="M205" s="16"/>
      <c r="N205" s="16"/>
      <c r="O205" s="16"/>
      <c r="P205" s="16"/>
      <c r="Q205" s="16"/>
      <c r="R205" s="16"/>
      <c r="S205" s="16"/>
      <c r="T205" s="16"/>
      <c r="U205" s="16"/>
      <c r="V205" s="16"/>
      <c r="W205" s="16"/>
      <c r="X205" s="139"/>
      <c r="Y205" s="16"/>
      <c r="Z205" s="16"/>
      <c r="AA205" s="16"/>
      <c r="AB205" s="16"/>
      <c r="AC205" s="16"/>
      <c r="AD205" s="16"/>
      <c r="AE205" s="16"/>
      <c r="AF205" s="16"/>
      <c r="AG205" s="16"/>
      <c r="AH205" s="16"/>
      <c r="AI205" s="16"/>
      <c r="AJ205" s="16"/>
      <c r="AK205" s="16"/>
      <c r="AL205" s="16"/>
      <c r="AM205" s="16"/>
      <c r="AN205" s="16"/>
      <c r="AO205" s="16"/>
      <c r="AP205" s="16"/>
      <c r="AQ205" s="16"/>
      <c r="AR205" s="16"/>
      <c r="AS205" s="16"/>
      <c r="AT205" s="16"/>
      <c r="AU205" s="16"/>
      <c r="AV205" s="16"/>
      <c r="AW205" s="16"/>
      <c r="AX205" s="16"/>
      <c r="AY205" s="16"/>
      <c r="AZ205" s="16"/>
      <c r="BA205" s="16"/>
      <c r="BB205" s="16"/>
      <c r="BC205" s="16"/>
      <c r="BD205" s="16"/>
      <c r="BE205" s="16"/>
      <c r="BF205" s="16"/>
      <c r="BG205" s="16"/>
      <c r="BH205" s="16"/>
      <c r="BI205" s="16"/>
      <c r="BJ205" s="16"/>
      <c r="BK205" s="16"/>
      <c r="BL205" s="16"/>
      <c r="BM205" s="16"/>
      <c r="BN205" s="16"/>
      <c r="BO205" s="16"/>
      <c r="BP205" s="16"/>
      <c r="BQ205" s="16"/>
      <c r="BR205" s="16"/>
      <c r="BS205" s="16"/>
      <c r="BT205" s="16"/>
      <c r="BU205" s="16"/>
      <c r="BV205" s="16"/>
      <c r="BW205" s="16"/>
      <c r="BX205" s="16"/>
      <c r="BY205" s="16"/>
      <c r="BZ205" s="16"/>
      <c r="CA205" s="16"/>
      <c r="CB205" s="16"/>
      <c r="CC205" s="16"/>
      <c r="CD205" s="16"/>
      <c r="CE205" s="16"/>
      <c r="CF205" s="16"/>
      <c r="CG205" s="16"/>
      <c r="CH205" s="16"/>
      <c r="CI205" s="16"/>
      <c r="CJ205" s="16"/>
      <c r="CK205" s="16"/>
      <c r="CL205" s="16"/>
      <c r="CM205" s="16"/>
      <c r="CN205" s="16"/>
      <c r="CO205" s="16"/>
      <c r="CP205" s="16"/>
      <c r="CQ205" s="16"/>
      <c r="CR205" s="16"/>
      <c r="CS205" s="16"/>
      <c r="CT205" s="16"/>
      <c r="CU205" s="16"/>
      <c r="CV205" s="16"/>
      <c r="CW205" s="16"/>
      <c r="CX205" s="16"/>
      <c r="CY205" s="16"/>
      <c r="CZ205" s="16"/>
      <c r="DA205" s="16"/>
      <c r="DB205" s="16"/>
      <c r="DC205" s="16"/>
      <c r="DD205" s="16"/>
      <c r="DE205" s="16"/>
      <c r="DF205" s="16"/>
      <c r="DG205" s="16"/>
      <c r="DH205" s="16"/>
      <c r="DI205" s="16"/>
      <c r="DJ205" s="16"/>
      <c r="DK205" s="16"/>
      <c r="DL205" s="16"/>
      <c r="DM205" s="16"/>
      <c r="DN205" s="16"/>
      <c r="DO205" s="16"/>
      <c r="DP205" s="16"/>
      <c r="DQ205" s="16"/>
      <c r="DR205" s="16"/>
      <c r="DS205" s="16"/>
      <c r="DT205" s="16"/>
      <c r="DU205" s="16"/>
      <c r="DV205" s="16"/>
      <c r="DW205" s="16"/>
      <c r="DX205" s="16"/>
      <c r="DY205" s="16"/>
      <c r="DZ205" s="16"/>
      <c r="EA205" s="16"/>
      <c r="EB205" s="16"/>
      <c r="EC205" s="16"/>
      <c r="ED205" s="16"/>
      <c r="EE205" s="16"/>
      <c r="EF205" s="16"/>
      <c r="EG205" s="16"/>
      <c r="EH205" s="16"/>
      <c r="EI205" s="16"/>
      <c r="EJ205" s="16"/>
      <c r="EK205" s="16"/>
      <c r="EL205" s="16"/>
      <c r="EM205" s="16"/>
      <c r="EN205" s="16"/>
      <c r="EO205" s="16"/>
      <c r="EP205" s="16"/>
      <c r="EQ205" s="16"/>
      <c r="ER205" s="16"/>
      <c r="ES205" s="16"/>
      <c r="ET205" s="16"/>
      <c r="EU205" s="16"/>
      <c r="EV205" s="16"/>
      <c r="EW205" s="16"/>
      <c r="EX205" s="16"/>
      <c r="EY205" s="16"/>
      <c r="EZ205" s="16"/>
      <c r="FA205" s="16"/>
      <c r="FB205" s="16"/>
      <c r="FC205" s="16"/>
      <c r="FD205" s="16"/>
      <c r="FE205" s="16"/>
      <c r="FF205" s="16"/>
      <c r="FG205" s="16"/>
      <c r="FH205" s="16"/>
      <c r="FI205" s="16"/>
      <c r="FJ205" s="16"/>
      <c r="FK205" s="16"/>
      <c r="FL205" s="16"/>
      <c r="FM205" s="16"/>
      <c r="FN205" s="16"/>
      <c r="FO205" s="16"/>
      <c r="FP205" s="16"/>
      <c r="FQ205" s="16"/>
      <c r="FR205" s="16"/>
      <c r="FS205" s="16"/>
      <c r="FT205" s="16"/>
      <c r="FU205" s="16"/>
      <c r="FV205" s="16"/>
      <c r="FW205" s="16"/>
      <c r="FX205" s="16"/>
      <c r="FY205" s="16"/>
      <c r="FZ205" s="16"/>
      <c r="GA205" s="16"/>
      <c r="GB205" s="16"/>
      <c r="GC205" s="16"/>
      <c r="GD205" s="16"/>
      <c r="GE205" s="16"/>
      <c r="GF205" s="16"/>
      <c r="GG205" s="16"/>
      <c r="GH205" s="16"/>
      <c r="GI205" s="16"/>
      <c r="GJ205" s="16"/>
      <c r="GK205" s="16"/>
      <c r="GL205" s="16"/>
      <c r="GM205" s="16"/>
      <c r="GN205" s="16"/>
      <c r="GO205" s="16"/>
      <c r="GP205" s="16"/>
      <c r="GQ205" s="16"/>
      <c r="GR205" s="16"/>
      <c r="GS205" s="16"/>
      <c r="GT205" s="16"/>
      <c r="GU205" s="16"/>
      <c r="GV205" s="16"/>
      <c r="GW205" s="16"/>
      <c r="GX205" s="16"/>
      <c r="GY205" s="16"/>
      <c r="GZ205" s="16"/>
      <c r="HA205" s="16"/>
    </row>
    <row r="206" spans="1:209">
      <c r="A206" s="18"/>
      <c r="B206" s="16"/>
      <c r="C206" s="16"/>
      <c r="D206" s="16"/>
      <c r="E206" s="16"/>
      <c r="F206" s="16"/>
      <c r="G206" s="16"/>
      <c r="H206" s="16"/>
      <c r="I206" s="16"/>
      <c r="J206" s="16"/>
      <c r="K206" s="16"/>
      <c r="L206" s="16"/>
      <c r="M206" s="16"/>
      <c r="N206" s="16"/>
      <c r="O206" s="16"/>
      <c r="P206" s="16"/>
      <c r="Q206" s="16"/>
      <c r="R206" s="16"/>
      <c r="S206" s="16"/>
      <c r="T206" s="16"/>
      <c r="U206" s="16"/>
      <c r="V206" s="16"/>
      <c r="W206" s="16"/>
      <c r="X206" s="139"/>
      <c r="Y206" s="16"/>
      <c r="Z206" s="16"/>
      <c r="AA206" s="16"/>
      <c r="AB206" s="16"/>
      <c r="AC206" s="16"/>
      <c r="AD206" s="16"/>
      <c r="AE206" s="16"/>
      <c r="AF206" s="16"/>
      <c r="AG206" s="16"/>
      <c r="AH206" s="16"/>
      <c r="AI206" s="16"/>
      <c r="AJ206" s="16"/>
      <c r="AK206" s="16"/>
      <c r="AL206" s="16"/>
      <c r="AM206" s="16"/>
      <c r="AN206" s="16"/>
      <c r="AO206" s="16"/>
      <c r="AP206" s="16"/>
      <c r="AQ206" s="16"/>
      <c r="AR206" s="16"/>
      <c r="AS206" s="16"/>
      <c r="AT206" s="16"/>
      <c r="AU206" s="16"/>
      <c r="AV206" s="16"/>
      <c r="AW206" s="16"/>
      <c r="AX206" s="16"/>
      <c r="AY206" s="16"/>
      <c r="AZ206" s="16"/>
      <c r="BA206" s="16"/>
      <c r="BB206" s="16"/>
      <c r="BC206" s="16"/>
      <c r="BD206" s="16"/>
      <c r="BE206" s="16"/>
      <c r="BF206" s="16"/>
      <c r="BG206" s="16"/>
      <c r="BH206" s="16"/>
      <c r="BI206" s="16"/>
      <c r="BJ206" s="16"/>
      <c r="BK206" s="16"/>
      <c r="BL206" s="16"/>
      <c r="BM206" s="16"/>
      <c r="BN206" s="16"/>
      <c r="BO206" s="16"/>
      <c r="BP206" s="16"/>
      <c r="BQ206" s="16"/>
      <c r="BR206" s="16"/>
      <c r="BS206" s="16"/>
      <c r="BT206" s="16"/>
      <c r="BU206" s="16"/>
      <c r="BV206" s="16"/>
      <c r="BW206" s="16"/>
      <c r="BX206" s="16"/>
      <c r="BY206" s="16"/>
      <c r="BZ206" s="16"/>
      <c r="CA206" s="16"/>
      <c r="CB206" s="16"/>
      <c r="CC206" s="16"/>
      <c r="CD206" s="16"/>
      <c r="CE206" s="16"/>
      <c r="CF206" s="16"/>
      <c r="CG206" s="16"/>
      <c r="CH206" s="16"/>
      <c r="CI206" s="16"/>
      <c r="CJ206" s="16"/>
      <c r="CK206" s="16"/>
      <c r="CL206" s="16"/>
      <c r="CM206" s="16"/>
      <c r="CN206" s="16"/>
      <c r="CO206" s="16"/>
      <c r="CP206" s="16"/>
      <c r="CQ206" s="16"/>
      <c r="CR206" s="16"/>
      <c r="CS206" s="16"/>
      <c r="CT206" s="16"/>
      <c r="CU206" s="16"/>
      <c r="CV206" s="16"/>
      <c r="CW206" s="16"/>
      <c r="CX206" s="16"/>
      <c r="CY206" s="16"/>
      <c r="CZ206" s="16"/>
      <c r="DA206" s="16"/>
      <c r="DB206" s="16"/>
      <c r="DC206" s="16"/>
      <c r="DD206" s="16"/>
      <c r="DE206" s="16"/>
      <c r="DF206" s="16"/>
      <c r="DG206" s="16"/>
      <c r="DH206" s="16"/>
      <c r="DI206" s="16"/>
      <c r="DJ206" s="16"/>
      <c r="DK206" s="16"/>
      <c r="DL206" s="16"/>
      <c r="DM206" s="16"/>
      <c r="DN206" s="16"/>
      <c r="DO206" s="16"/>
      <c r="DP206" s="16"/>
      <c r="DQ206" s="16"/>
      <c r="DR206" s="16"/>
      <c r="DS206" s="16"/>
      <c r="DT206" s="16"/>
      <c r="DU206" s="16"/>
      <c r="DV206" s="16"/>
      <c r="DW206" s="16"/>
      <c r="DX206" s="16"/>
      <c r="DY206" s="16"/>
      <c r="DZ206" s="16"/>
      <c r="EA206" s="16"/>
      <c r="EB206" s="16"/>
      <c r="EC206" s="16"/>
      <c r="ED206" s="16"/>
      <c r="EE206" s="16"/>
      <c r="EF206" s="16"/>
      <c r="EG206" s="16"/>
      <c r="EH206" s="16"/>
      <c r="EI206" s="16"/>
      <c r="EJ206" s="16"/>
      <c r="EK206" s="16"/>
      <c r="EL206" s="16"/>
      <c r="EM206" s="16"/>
      <c r="EN206" s="16"/>
      <c r="EO206" s="16"/>
      <c r="EP206" s="16"/>
      <c r="EQ206" s="16"/>
      <c r="ER206" s="16"/>
      <c r="ES206" s="16"/>
      <c r="ET206" s="16"/>
      <c r="EU206" s="16"/>
      <c r="EV206" s="16"/>
      <c r="EW206" s="16"/>
      <c r="EX206" s="16"/>
      <c r="EY206" s="16"/>
      <c r="EZ206" s="16"/>
      <c r="FA206" s="16"/>
      <c r="FB206" s="16"/>
      <c r="FC206" s="16"/>
      <c r="FD206" s="16"/>
      <c r="FE206" s="16"/>
      <c r="FF206" s="16"/>
      <c r="FG206" s="16"/>
      <c r="FH206" s="16"/>
      <c r="FI206" s="16"/>
      <c r="FJ206" s="16"/>
      <c r="FK206" s="16"/>
      <c r="FL206" s="16"/>
      <c r="FM206" s="16"/>
      <c r="FN206" s="16"/>
      <c r="FO206" s="16"/>
      <c r="FP206" s="16"/>
      <c r="FQ206" s="16"/>
      <c r="FR206" s="16"/>
      <c r="FS206" s="16"/>
      <c r="FT206" s="16"/>
      <c r="FU206" s="16"/>
      <c r="FV206" s="16"/>
      <c r="FW206" s="16"/>
      <c r="FX206" s="16"/>
      <c r="FY206" s="16"/>
      <c r="FZ206" s="16"/>
      <c r="GA206" s="16"/>
      <c r="GB206" s="16"/>
      <c r="GC206" s="16"/>
      <c r="GD206" s="16"/>
      <c r="GE206" s="16"/>
      <c r="GF206" s="16"/>
      <c r="GG206" s="16"/>
      <c r="GH206" s="16"/>
      <c r="GI206" s="16"/>
      <c r="GJ206" s="16"/>
      <c r="GK206" s="16"/>
      <c r="GL206" s="16"/>
      <c r="GM206" s="16"/>
      <c r="GN206" s="16"/>
      <c r="GO206" s="16"/>
      <c r="GP206" s="16"/>
      <c r="GQ206" s="16"/>
      <c r="GR206" s="16"/>
      <c r="GS206" s="16"/>
      <c r="GT206" s="16"/>
      <c r="GU206" s="16"/>
      <c r="GV206" s="16"/>
      <c r="GW206" s="16"/>
      <c r="GX206" s="16"/>
      <c r="GY206" s="16"/>
      <c r="GZ206" s="16"/>
      <c r="HA206" s="16"/>
    </row>
    <row r="207" spans="1:209">
      <c r="A207" s="18"/>
      <c r="B207" s="16"/>
      <c r="C207" s="16"/>
      <c r="D207" s="16"/>
      <c r="E207" s="16"/>
      <c r="F207" s="16"/>
      <c r="G207" s="16"/>
      <c r="H207" s="16"/>
      <c r="I207" s="16"/>
      <c r="J207" s="16"/>
      <c r="K207" s="16"/>
      <c r="L207" s="16"/>
      <c r="M207" s="16"/>
      <c r="N207" s="16"/>
      <c r="O207" s="16"/>
      <c r="P207" s="16"/>
      <c r="Q207" s="16"/>
      <c r="R207" s="16"/>
      <c r="S207" s="16"/>
      <c r="T207" s="16"/>
      <c r="U207" s="16"/>
      <c r="V207" s="16"/>
      <c r="W207" s="16"/>
      <c r="X207" s="139"/>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6"/>
      <c r="AU207" s="16"/>
      <c r="AV207" s="16"/>
      <c r="AW207" s="16"/>
      <c r="AX207" s="16"/>
      <c r="AY207" s="16"/>
      <c r="AZ207" s="16"/>
      <c r="BA207" s="16"/>
      <c r="BB207" s="16"/>
      <c r="BC207" s="16"/>
      <c r="BD207" s="16"/>
      <c r="BE207" s="16"/>
      <c r="BF207" s="16"/>
      <c r="BG207" s="16"/>
      <c r="BH207" s="16"/>
      <c r="BI207" s="16"/>
      <c r="BJ207" s="16"/>
      <c r="BK207" s="16"/>
      <c r="BL207" s="16"/>
      <c r="BM207" s="16"/>
      <c r="BN207" s="16"/>
      <c r="BO207" s="16"/>
      <c r="BP207" s="16"/>
      <c r="BQ207" s="16"/>
      <c r="BR207" s="16"/>
      <c r="BS207" s="16"/>
      <c r="BT207" s="16"/>
      <c r="BU207" s="16"/>
      <c r="BV207" s="16"/>
      <c r="BW207" s="16"/>
      <c r="BX207" s="16"/>
      <c r="BY207" s="16"/>
      <c r="BZ207" s="16"/>
      <c r="CA207" s="16"/>
      <c r="CB207" s="16"/>
      <c r="CC207" s="16"/>
      <c r="CD207" s="16"/>
      <c r="CE207" s="16"/>
      <c r="CF207" s="16"/>
      <c r="CG207" s="16"/>
      <c r="CH207" s="16"/>
      <c r="CI207" s="16"/>
      <c r="CJ207" s="16"/>
      <c r="CK207" s="16"/>
      <c r="CL207" s="16"/>
      <c r="CM207" s="16"/>
      <c r="CN207" s="16"/>
      <c r="CO207" s="16"/>
      <c r="CP207" s="16"/>
      <c r="CQ207" s="16"/>
      <c r="CR207" s="16"/>
      <c r="CS207" s="16"/>
      <c r="CT207" s="16"/>
      <c r="CU207" s="16"/>
      <c r="CV207" s="16"/>
      <c r="CW207" s="16"/>
      <c r="CX207" s="16"/>
      <c r="CY207" s="16"/>
      <c r="CZ207" s="16"/>
      <c r="DA207" s="16"/>
      <c r="DB207" s="16"/>
      <c r="DC207" s="16"/>
      <c r="DD207" s="16"/>
      <c r="DE207" s="16"/>
      <c r="DF207" s="16"/>
      <c r="DG207" s="16"/>
      <c r="DH207" s="16"/>
      <c r="DI207" s="16"/>
      <c r="DJ207" s="16"/>
      <c r="DK207" s="16"/>
      <c r="DL207" s="16"/>
      <c r="DM207" s="16"/>
      <c r="DN207" s="16"/>
      <c r="DO207" s="16"/>
      <c r="DP207" s="16"/>
      <c r="DQ207" s="16"/>
      <c r="DR207" s="16"/>
      <c r="DS207" s="16"/>
      <c r="DT207" s="16"/>
      <c r="DU207" s="16"/>
      <c r="DV207" s="16"/>
      <c r="DW207" s="16"/>
      <c r="DX207" s="16"/>
      <c r="DY207" s="16"/>
      <c r="DZ207" s="16"/>
      <c r="EA207" s="16"/>
      <c r="EB207" s="16"/>
      <c r="EC207" s="16"/>
      <c r="ED207" s="16"/>
      <c r="EE207" s="16"/>
      <c r="EF207" s="16"/>
      <c r="EG207" s="16"/>
      <c r="EH207" s="16"/>
      <c r="EI207" s="16"/>
      <c r="EJ207" s="16"/>
      <c r="EK207" s="16"/>
      <c r="EL207" s="16"/>
      <c r="EM207" s="16"/>
      <c r="EN207" s="16"/>
      <c r="EO207" s="16"/>
      <c r="EP207" s="16"/>
      <c r="EQ207" s="16"/>
      <c r="ER207" s="16"/>
      <c r="ES207" s="16"/>
      <c r="ET207" s="16"/>
      <c r="EU207" s="16"/>
      <c r="EV207" s="16"/>
      <c r="EW207" s="16"/>
      <c r="EX207" s="16"/>
      <c r="EY207" s="16"/>
      <c r="EZ207" s="16"/>
      <c r="FA207" s="16"/>
      <c r="FB207" s="16"/>
      <c r="FC207" s="16"/>
      <c r="FD207" s="16"/>
      <c r="FE207" s="16"/>
      <c r="FF207" s="16"/>
      <c r="FG207" s="16"/>
      <c r="FH207" s="16"/>
      <c r="FI207" s="16"/>
      <c r="FJ207" s="16"/>
      <c r="FK207" s="16"/>
      <c r="FL207" s="16"/>
      <c r="FM207" s="16"/>
      <c r="FN207" s="16"/>
      <c r="FO207" s="16"/>
      <c r="FP207" s="16"/>
      <c r="FQ207" s="16"/>
      <c r="FR207" s="16"/>
      <c r="FS207" s="16"/>
      <c r="FT207" s="16"/>
      <c r="FU207" s="16"/>
      <c r="FV207" s="16"/>
      <c r="FW207" s="16"/>
      <c r="FX207" s="16"/>
      <c r="FY207" s="16"/>
      <c r="FZ207" s="16"/>
      <c r="GA207" s="16"/>
      <c r="GB207" s="16"/>
      <c r="GC207" s="16"/>
      <c r="GD207" s="16"/>
      <c r="GE207" s="16"/>
      <c r="GF207" s="16"/>
      <c r="GG207" s="16"/>
      <c r="GH207" s="16"/>
      <c r="GI207" s="16"/>
      <c r="GJ207" s="16"/>
      <c r="GK207" s="16"/>
      <c r="GL207" s="16"/>
      <c r="GM207" s="16"/>
      <c r="GN207" s="16"/>
      <c r="GO207" s="16"/>
      <c r="GP207" s="16"/>
      <c r="GQ207" s="16"/>
      <c r="GR207" s="16"/>
      <c r="GS207" s="16"/>
      <c r="GT207" s="16"/>
      <c r="GU207" s="16"/>
      <c r="GV207" s="16"/>
      <c r="GW207" s="16"/>
      <c r="GX207" s="16"/>
      <c r="GY207" s="16"/>
      <c r="GZ207" s="16"/>
      <c r="HA207" s="16"/>
    </row>
    <row r="208" spans="1:209">
      <c r="A208" s="18"/>
      <c r="B208" s="16"/>
      <c r="C208" s="16"/>
      <c r="D208" s="16"/>
      <c r="E208" s="16"/>
      <c r="F208" s="16"/>
      <c r="G208" s="16"/>
      <c r="H208" s="16"/>
      <c r="I208" s="16"/>
      <c r="J208" s="16"/>
      <c r="K208" s="16"/>
      <c r="L208" s="16"/>
      <c r="M208" s="16"/>
      <c r="N208" s="16"/>
      <c r="O208" s="16"/>
      <c r="P208" s="16"/>
      <c r="Q208" s="16"/>
      <c r="R208" s="16"/>
      <c r="S208" s="16"/>
      <c r="T208" s="16"/>
      <c r="U208" s="16"/>
      <c r="V208" s="16"/>
      <c r="W208" s="16"/>
      <c r="X208" s="139"/>
      <c r="Y208" s="16"/>
      <c r="Z208" s="16"/>
      <c r="AA208" s="16"/>
      <c r="AB208" s="16"/>
      <c r="AC208" s="16"/>
      <c r="AD208" s="16"/>
      <c r="AE208" s="16"/>
      <c r="AF208" s="16"/>
      <c r="AG208" s="16"/>
      <c r="AH208" s="16"/>
      <c r="AI208" s="16"/>
      <c r="AJ208" s="16"/>
      <c r="AK208" s="16"/>
      <c r="AL208" s="16"/>
      <c r="AM208" s="16"/>
      <c r="AN208" s="16"/>
      <c r="AO208" s="16"/>
      <c r="AP208" s="16"/>
      <c r="AQ208" s="16"/>
      <c r="AR208" s="16"/>
      <c r="AS208" s="16"/>
      <c r="AT208" s="16"/>
      <c r="AU208" s="16"/>
      <c r="AV208" s="16"/>
      <c r="AW208" s="16"/>
      <c r="AX208" s="16"/>
      <c r="AY208" s="16"/>
      <c r="AZ208" s="16"/>
      <c r="BA208" s="16"/>
      <c r="BB208" s="16"/>
      <c r="BC208" s="16"/>
      <c r="BD208" s="16"/>
      <c r="BE208" s="16"/>
      <c r="BF208" s="16"/>
      <c r="BG208" s="16"/>
      <c r="BH208" s="16"/>
      <c r="BI208" s="16"/>
      <c r="BJ208" s="16"/>
      <c r="BK208" s="16"/>
      <c r="BL208" s="16"/>
      <c r="BM208" s="16"/>
      <c r="BN208" s="16"/>
      <c r="BO208" s="16"/>
      <c r="BP208" s="16"/>
      <c r="BQ208" s="16"/>
      <c r="BR208" s="16"/>
      <c r="BS208" s="16"/>
      <c r="BT208" s="16"/>
      <c r="BU208" s="16"/>
      <c r="BV208" s="16"/>
      <c r="BW208" s="16"/>
      <c r="BX208" s="16"/>
      <c r="BY208" s="16"/>
      <c r="BZ208" s="16"/>
      <c r="CA208" s="16"/>
      <c r="CB208" s="16"/>
      <c r="CC208" s="16"/>
      <c r="CD208" s="16"/>
      <c r="CE208" s="16"/>
      <c r="CF208" s="16"/>
      <c r="CG208" s="16"/>
      <c r="CH208" s="16"/>
      <c r="CI208" s="16"/>
      <c r="CJ208" s="16"/>
      <c r="CK208" s="16"/>
      <c r="CL208" s="16"/>
      <c r="CM208" s="16"/>
      <c r="CN208" s="16"/>
      <c r="CO208" s="16"/>
      <c r="CP208" s="16"/>
      <c r="CQ208" s="16"/>
      <c r="CR208" s="16"/>
      <c r="CS208" s="16"/>
      <c r="CT208" s="16"/>
      <c r="CU208" s="16"/>
      <c r="CV208" s="16"/>
      <c r="CW208" s="16"/>
      <c r="CX208" s="16"/>
      <c r="CY208" s="16"/>
      <c r="CZ208" s="16"/>
      <c r="DA208" s="16"/>
      <c r="DB208" s="16"/>
      <c r="DC208" s="16"/>
      <c r="DD208" s="16"/>
      <c r="DE208" s="16"/>
      <c r="DF208" s="16"/>
      <c r="DG208" s="16"/>
      <c r="DH208" s="16"/>
      <c r="DI208" s="16"/>
      <c r="DJ208" s="16"/>
      <c r="DK208" s="16"/>
      <c r="DL208" s="16"/>
      <c r="DM208" s="16"/>
      <c r="DN208" s="16"/>
      <c r="DO208" s="16"/>
      <c r="DP208" s="16"/>
      <c r="DQ208" s="16"/>
      <c r="DR208" s="16"/>
      <c r="DS208" s="16"/>
      <c r="DT208" s="16"/>
      <c r="DU208" s="16"/>
      <c r="DV208" s="16"/>
      <c r="DW208" s="16"/>
      <c r="DX208" s="16"/>
      <c r="DY208" s="16"/>
      <c r="DZ208" s="16"/>
      <c r="EA208" s="16"/>
      <c r="EB208" s="16"/>
      <c r="EC208" s="16"/>
      <c r="ED208" s="16"/>
      <c r="EE208" s="16"/>
      <c r="EF208" s="16"/>
      <c r="EG208" s="16"/>
      <c r="EH208" s="16"/>
      <c r="EI208" s="16"/>
      <c r="EJ208" s="16"/>
      <c r="EK208" s="16"/>
      <c r="EL208" s="16"/>
      <c r="EM208" s="16"/>
      <c r="EN208" s="16"/>
      <c r="EO208" s="16"/>
      <c r="EP208" s="16"/>
      <c r="EQ208" s="16"/>
      <c r="ER208" s="16"/>
      <c r="ES208" s="16"/>
      <c r="ET208" s="16"/>
      <c r="EU208" s="16"/>
      <c r="EV208" s="16"/>
      <c r="EW208" s="16"/>
      <c r="EX208" s="16"/>
      <c r="EY208" s="16"/>
      <c r="EZ208" s="16"/>
      <c r="FA208" s="16"/>
      <c r="FB208" s="16"/>
      <c r="FC208" s="16"/>
      <c r="FD208" s="16"/>
      <c r="FE208" s="16"/>
      <c r="FF208" s="16"/>
      <c r="FG208" s="16"/>
      <c r="FH208" s="16"/>
      <c r="FI208" s="16"/>
      <c r="FJ208" s="16"/>
      <c r="FK208" s="16"/>
      <c r="FL208" s="16"/>
      <c r="FM208" s="16"/>
      <c r="FN208" s="16"/>
      <c r="FO208" s="16"/>
      <c r="FP208" s="16"/>
      <c r="FQ208" s="16"/>
      <c r="FR208" s="16"/>
      <c r="FS208" s="16"/>
      <c r="FT208" s="16"/>
      <c r="FU208" s="16"/>
      <c r="FV208" s="16"/>
      <c r="FW208" s="16"/>
      <c r="FX208" s="16"/>
      <c r="FY208" s="16"/>
      <c r="FZ208" s="16"/>
      <c r="GA208" s="16"/>
      <c r="GB208" s="16"/>
      <c r="GC208" s="16"/>
      <c r="GD208" s="16"/>
      <c r="GE208" s="16"/>
      <c r="GF208" s="16"/>
      <c r="GG208" s="16"/>
      <c r="GH208" s="16"/>
      <c r="GI208" s="16"/>
      <c r="GJ208" s="16"/>
      <c r="GK208" s="16"/>
      <c r="GL208" s="16"/>
      <c r="GM208" s="16"/>
      <c r="GN208" s="16"/>
      <c r="GO208" s="16"/>
      <c r="GP208" s="16"/>
      <c r="GQ208" s="16"/>
      <c r="GR208" s="16"/>
      <c r="GS208" s="16"/>
      <c r="GT208" s="16"/>
      <c r="GU208" s="16"/>
      <c r="GV208" s="16"/>
      <c r="GW208" s="16"/>
      <c r="GX208" s="16"/>
      <c r="GY208" s="16"/>
      <c r="GZ208" s="16"/>
      <c r="HA208" s="16"/>
    </row>
    <row r="209" spans="1:209">
      <c r="A209" s="18"/>
      <c r="B209" s="16"/>
      <c r="C209" s="16"/>
      <c r="D209" s="16"/>
      <c r="E209" s="16"/>
      <c r="F209" s="16"/>
      <c r="G209" s="16"/>
      <c r="H209" s="16"/>
      <c r="I209" s="16"/>
      <c r="J209" s="16"/>
      <c r="K209" s="16"/>
      <c r="L209" s="16"/>
      <c r="M209" s="16"/>
      <c r="N209" s="16"/>
      <c r="O209" s="16"/>
      <c r="P209" s="16"/>
      <c r="Q209" s="16"/>
      <c r="R209" s="16"/>
      <c r="S209" s="16"/>
      <c r="T209" s="16"/>
      <c r="U209" s="16"/>
      <c r="V209" s="16"/>
      <c r="W209" s="16"/>
      <c r="X209" s="139"/>
      <c r="Y209" s="16"/>
      <c r="Z209" s="16"/>
      <c r="AA209" s="16"/>
      <c r="AB209" s="16"/>
      <c r="AC209" s="16"/>
      <c r="AD209" s="16"/>
      <c r="AE209" s="16"/>
      <c r="AF209" s="16"/>
      <c r="AG209" s="16"/>
      <c r="AH209" s="16"/>
      <c r="AI209" s="16"/>
      <c r="AJ209" s="16"/>
      <c r="AK209" s="16"/>
      <c r="AL209" s="16"/>
      <c r="AM209" s="16"/>
      <c r="AN209" s="16"/>
      <c r="AO209" s="16"/>
      <c r="AP209" s="16"/>
      <c r="AQ209" s="16"/>
      <c r="AR209" s="16"/>
      <c r="AS209" s="16"/>
      <c r="AT209" s="16"/>
      <c r="AU209" s="16"/>
      <c r="AV209" s="16"/>
      <c r="AW209" s="16"/>
      <c r="AX209" s="16"/>
      <c r="AY209" s="16"/>
      <c r="AZ209" s="16"/>
      <c r="BA209" s="16"/>
      <c r="BB209" s="16"/>
      <c r="BC209" s="16"/>
      <c r="BD209" s="16"/>
      <c r="BE209" s="16"/>
      <c r="BF209" s="16"/>
      <c r="BG209" s="16"/>
      <c r="BH209" s="16"/>
      <c r="BI209" s="16"/>
      <c r="BJ209" s="16"/>
      <c r="BK209" s="16"/>
      <c r="BL209" s="16"/>
      <c r="BM209" s="16"/>
      <c r="BN209" s="16"/>
      <c r="BO209" s="16"/>
      <c r="BP209" s="16"/>
      <c r="BQ209" s="16"/>
      <c r="BR209" s="16"/>
      <c r="BS209" s="16"/>
      <c r="BT209" s="16"/>
      <c r="BU209" s="16"/>
      <c r="BV209" s="16"/>
      <c r="BW209" s="16"/>
      <c r="BX209" s="16"/>
      <c r="BY209" s="16"/>
      <c r="BZ209" s="16"/>
      <c r="CA209" s="16"/>
      <c r="CB209" s="16"/>
      <c r="CC209" s="16"/>
      <c r="CD209" s="16"/>
      <c r="CE209" s="16"/>
      <c r="CF209" s="16"/>
      <c r="CG209" s="16"/>
      <c r="CH209" s="16"/>
      <c r="CI209" s="16"/>
      <c r="CJ209" s="16"/>
      <c r="CK209" s="16"/>
      <c r="CL209" s="16"/>
      <c r="CM209" s="16"/>
      <c r="CN209" s="16"/>
      <c r="CO209" s="16"/>
      <c r="CP209" s="16"/>
      <c r="CQ209" s="16"/>
      <c r="CR209" s="16"/>
      <c r="CS209" s="16"/>
      <c r="CT209" s="16"/>
      <c r="CU209" s="16"/>
      <c r="CV209" s="16"/>
      <c r="CW209" s="16"/>
      <c r="CX209" s="16"/>
      <c r="CY209" s="16"/>
      <c r="CZ209" s="16"/>
      <c r="DA209" s="16"/>
      <c r="DB209" s="16"/>
      <c r="DC209" s="16"/>
      <c r="DD209" s="16"/>
      <c r="DE209" s="16"/>
      <c r="DF209" s="16"/>
      <c r="DG209" s="16"/>
      <c r="DH209" s="16"/>
      <c r="DI209" s="16"/>
      <c r="DJ209" s="16"/>
      <c r="DK209" s="16"/>
      <c r="DL209" s="16"/>
      <c r="DM209" s="16"/>
      <c r="DN209" s="16"/>
      <c r="DO209" s="16"/>
      <c r="DP209" s="16"/>
      <c r="DQ209" s="16"/>
      <c r="DR209" s="16"/>
      <c r="DS209" s="16"/>
      <c r="DT209" s="16"/>
      <c r="DU209" s="16"/>
      <c r="DV209" s="16"/>
      <c r="DW209" s="16"/>
      <c r="DX209" s="16"/>
      <c r="DY209" s="16"/>
      <c r="DZ209" s="16"/>
      <c r="EA209" s="16"/>
      <c r="EB209" s="16"/>
      <c r="EC209" s="16"/>
      <c r="ED209" s="16"/>
      <c r="EE209" s="16"/>
      <c r="EF209" s="16"/>
      <c r="EG209" s="16"/>
      <c r="EH209" s="16"/>
      <c r="EI209" s="16"/>
      <c r="EJ209" s="16"/>
      <c r="EK209" s="16"/>
      <c r="EL209" s="16"/>
      <c r="EM209" s="16"/>
      <c r="EN209" s="16"/>
      <c r="EO209" s="16"/>
      <c r="EP209" s="16"/>
      <c r="EQ209" s="16"/>
      <c r="ER209" s="16"/>
      <c r="ES209" s="16"/>
      <c r="ET209" s="16"/>
      <c r="EU209" s="16"/>
      <c r="EV209" s="16"/>
      <c r="EW209" s="16"/>
      <c r="EX209" s="16"/>
      <c r="EY209" s="16"/>
      <c r="EZ209" s="16"/>
      <c r="FA209" s="16"/>
      <c r="FB209" s="16"/>
      <c r="FC209" s="16"/>
      <c r="FD209" s="16"/>
      <c r="FE209" s="16"/>
      <c r="FF209" s="16"/>
      <c r="FG209" s="16"/>
      <c r="FH209" s="16"/>
      <c r="FI209" s="16"/>
      <c r="FJ209" s="16"/>
      <c r="FK209" s="16"/>
      <c r="FL209" s="16"/>
      <c r="FM209" s="16"/>
      <c r="FN209" s="16"/>
      <c r="FO209" s="16"/>
      <c r="FP209" s="16"/>
      <c r="FQ209" s="16"/>
      <c r="FR209" s="16"/>
      <c r="FS209" s="16"/>
      <c r="FT209" s="16"/>
      <c r="FU209" s="16"/>
      <c r="FV209" s="16"/>
      <c r="FW209" s="16"/>
      <c r="FX209" s="16"/>
      <c r="FY209" s="16"/>
      <c r="FZ209" s="16"/>
      <c r="GA209" s="16"/>
      <c r="GB209" s="16"/>
      <c r="GC209" s="16"/>
      <c r="GD209" s="16"/>
      <c r="GE209" s="16"/>
      <c r="GF209" s="16"/>
      <c r="GG209" s="16"/>
      <c r="GH209" s="16"/>
      <c r="GI209" s="16"/>
      <c r="GJ209" s="16"/>
      <c r="GK209" s="16"/>
      <c r="GL209" s="16"/>
      <c r="GM209" s="16"/>
      <c r="GN209" s="16"/>
      <c r="GO209" s="16"/>
      <c r="GP209" s="16"/>
      <c r="GQ209" s="16"/>
      <c r="GR209" s="16"/>
      <c r="GS209" s="16"/>
      <c r="GT209" s="16"/>
      <c r="GU209" s="16"/>
      <c r="GV209" s="16"/>
      <c r="GW209" s="16"/>
      <c r="GX209" s="16"/>
      <c r="GY209" s="16"/>
      <c r="GZ209" s="16"/>
      <c r="HA209" s="16"/>
    </row>
    <row r="210" spans="1:209">
      <c r="A210" s="18"/>
      <c r="B210" s="16"/>
      <c r="C210" s="16"/>
      <c r="D210" s="16"/>
      <c r="E210" s="16"/>
      <c r="F210" s="16"/>
      <c r="G210" s="16"/>
      <c r="H210" s="16"/>
      <c r="I210" s="16"/>
      <c r="J210" s="16"/>
      <c r="K210" s="16"/>
      <c r="L210" s="16"/>
      <c r="M210" s="16"/>
      <c r="N210" s="16"/>
      <c r="O210" s="16"/>
      <c r="P210" s="16"/>
      <c r="Q210" s="16"/>
      <c r="R210" s="16"/>
      <c r="S210" s="16"/>
      <c r="T210" s="16"/>
      <c r="U210" s="16"/>
      <c r="V210" s="16"/>
      <c r="W210" s="16"/>
      <c r="X210" s="139"/>
      <c r="Y210" s="16"/>
      <c r="Z210" s="16"/>
      <c r="AA210" s="16"/>
      <c r="AB210" s="16"/>
      <c r="AC210" s="16"/>
      <c r="AD210" s="16"/>
      <c r="AE210" s="16"/>
      <c r="AF210" s="16"/>
      <c r="AG210" s="16"/>
      <c r="AH210" s="16"/>
      <c r="AI210" s="16"/>
      <c r="AJ210" s="16"/>
      <c r="AK210" s="16"/>
      <c r="AL210" s="16"/>
      <c r="AM210" s="16"/>
      <c r="AN210" s="16"/>
      <c r="AO210" s="16"/>
      <c r="AP210" s="16"/>
      <c r="AQ210" s="16"/>
      <c r="AR210" s="16"/>
      <c r="AS210" s="16"/>
      <c r="AT210" s="16"/>
      <c r="AU210" s="16"/>
      <c r="AV210" s="16"/>
      <c r="AW210" s="16"/>
      <c r="AX210" s="16"/>
      <c r="AY210" s="16"/>
      <c r="AZ210" s="16"/>
      <c r="BA210" s="16"/>
      <c r="BB210" s="16"/>
      <c r="BC210" s="16"/>
      <c r="BD210" s="16"/>
      <c r="BE210" s="16"/>
      <c r="BF210" s="16"/>
      <c r="BG210" s="16"/>
      <c r="BH210" s="16"/>
      <c r="BI210" s="16"/>
      <c r="BJ210" s="16"/>
      <c r="BK210" s="16"/>
      <c r="BL210" s="16"/>
      <c r="BM210" s="16"/>
      <c r="BN210" s="16"/>
      <c r="BO210" s="16"/>
      <c r="BP210" s="16"/>
      <c r="BQ210" s="16"/>
      <c r="BR210" s="16"/>
      <c r="BS210" s="16"/>
      <c r="BT210" s="16"/>
      <c r="BU210" s="16"/>
      <c r="BV210" s="16"/>
      <c r="BW210" s="16"/>
      <c r="BX210" s="16"/>
      <c r="BY210" s="16"/>
      <c r="BZ210" s="16"/>
      <c r="CA210" s="16"/>
      <c r="CB210" s="16"/>
      <c r="CC210" s="16"/>
      <c r="CD210" s="16"/>
      <c r="CE210" s="16"/>
      <c r="CF210" s="16"/>
      <c r="CG210" s="16"/>
      <c r="CH210" s="16"/>
      <c r="CI210" s="16"/>
      <c r="CJ210" s="16"/>
      <c r="CK210" s="16"/>
      <c r="CL210" s="16"/>
      <c r="CM210" s="16"/>
      <c r="CN210" s="16"/>
      <c r="CO210" s="16"/>
      <c r="CP210" s="16"/>
      <c r="CQ210" s="16"/>
      <c r="CR210" s="16"/>
      <c r="CS210" s="16"/>
      <c r="CT210" s="16"/>
      <c r="CU210" s="16"/>
      <c r="CV210" s="16"/>
      <c r="CW210" s="16"/>
      <c r="CX210" s="16"/>
      <c r="CY210" s="16"/>
      <c r="CZ210" s="16"/>
      <c r="DA210" s="16"/>
      <c r="DB210" s="16"/>
      <c r="DC210" s="16"/>
      <c r="DD210" s="16"/>
      <c r="DE210" s="16"/>
      <c r="DF210" s="16"/>
      <c r="DG210" s="16"/>
      <c r="DH210" s="16"/>
      <c r="DI210" s="16"/>
      <c r="DJ210" s="16"/>
      <c r="DK210" s="16"/>
      <c r="DL210" s="16"/>
      <c r="DM210" s="16"/>
      <c r="DN210" s="16"/>
      <c r="DO210" s="16"/>
      <c r="DP210" s="16"/>
      <c r="DQ210" s="16"/>
      <c r="DR210" s="16"/>
      <c r="DS210" s="16"/>
      <c r="DT210" s="16"/>
      <c r="DU210" s="16"/>
      <c r="DV210" s="16"/>
      <c r="DW210" s="16"/>
      <c r="DX210" s="16"/>
      <c r="DY210" s="16"/>
      <c r="DZ210" s="16"/>
      <c r="EA210" s="16"/>
      <c r="EB210" s="16"/>
      <c r="EC210" s="16"/>
      <c r="ED210" s="16"/>
      <c r="EE210" s="16"/>
      <c r="EF210" s="16"/>
      <c r="EG210" s="16"/>
      <c r="EH210" s="16"/>
      <c r="EI210" s="16"/>
      <c r="EJ210" s="16"/>
      <c r="EK210" s="16"/>
      <c r="EL210" s="16"/>
      <c r="EM210" s="16"/>
      <c r="EN210" s="16"/>
      <c r="EO210" s="16"/>
      <c r="EP210" s="16"/>
      <c r="EQ210" s="16"/>
      <c r="ER210" s="16"/>
      <c r="ES210" s="16"/>
      <c r="ET210" s="16"/>
      <c r="EU210" s="16"/>
      <c r="EV210" s="16"/>
      <c r="EW210" s="16"/>
      <c r="EX210" s="16"/>
      <c r="EY210" s="16"/>
      <c r="EZ210" s="16"/>
      <c r="FA210" s="16"/>
      <c r="FB210" s="16"/>
      <c r="FC210" s="16"/>
      <c r="FD210" s="16"/>
      <c r="FE210" s="16"/>
      <c r="FF210" s="16"/>
      <c r="FG210" s="16"/>
      <c r="FH210" s="16"/>
      <c r="FI210" s="16"/>
      <c r="FJ210" s="16"/>
      <c r="FK210" s="16"/>
      <c r="FL210" s="16"/>
      <c r="FM210" s="16"/>
      <c r="FN210" s="16"/>
      <c r="FO210" s="16"/>
      <c r="FP210" s="16"/>
      <c r="FQ210" s="16"/>
      <c r="FR210" s="16"/>
      <c r="FS210" s="16"/>
      <c r="FT210" s="16"/>
      <c r="FU210" s="16"/>
      <c r="FV210" s="16"/>
      <c r="FW210" s="16"/>
      <c r="FX210" s="16"/>
      <c r="FY210" s="16"/>
      <c r="FZ210" s="16"/>
      <c r="GA210" s="16"/>
      <c r="GB210" s="16"/>
      <c r="GC210" s="16"/>
      <c r="GD210" s="16"/>
      <c r="GE210" s="16"/>
      <c r="GF210" s="16"/>
      <c r="GG210" s="16"/>
      <c r="GH210" s="16"/>
      <c r="GI210" s="16"/>
      <c r="GJ210" s="16"/>
      <c r="GK210" s="16"/>
      <c r="GL210" s="16"/>
      <c r="GM210" s="16"/>
      <c r="GN210" s="16"/>
      <c r="GO210" s="16"/>
      <c r="GP210" s="16"/>
      <c r="GQ210" s="16"/>
      <c r="GR210" s="16"/>
      <c r="GS210" s="16"/>
      <c r="GT210" s="16"/>
      <c r="GU210" s="16"/>
      <c r="GV210" s="16"/>
      <c r="GW210" s="16"/>
      <c r="GX210" s="16"/>
      <c r="GY210" s="16"/>
      <c r="GZ210" s="16"/>
      <c r="HA210" s="16"/>
    </row>
    <row r="211" spans="1:209">
      <c r="A211" s="18"/>
      <c r="B211" s="16"/>
      <c r="C211" s="16"/>
      <c r="D211" s="16"/>
      <c r="E211" s="16"/>
      <c r="F211" s="16"/>
      <c r="G211" s="16"/>
      <c r="H211" s="16"/>
      <c r="I211" s="16"/>
      <c r="J211" s="16"/>
      <c r="K211" s="16"/>
      <c r="L211" s="16"/>
      <c r="M211" s="16"/>
      <c r="N211" s="16"/>
      <c r="O211" s="16"/>
      <c r="P211" s="16"/>
      <c r="Q211" s="16"/>
      <c r="R211" s="16"/>
      <c r="S211" s="16"/>
      <c r="T211" s="16"/>
      <c r="U211" s="16"/>
      <c r="V211" s="16"/>
      <c r="W211" s="16"/>
      <c r="X211" s="139"/>
      <c r="Y211" s="16"/>
      <c r="Z211" s="16"/>
      <c r="AA211" s="16"/>
      <c r="AB211" s="16"/>
      <c r="AC211" s="16"/>
      <c r="AD211" s="16"/>
      <c r="AE211" s="16"/>
      <c r="AF211" s="16"/>
      <c r="AG211" s="16"/>
      <c r="AH211" s="16"/>
      <c r="AI211" s="16"/>
      <c r="AJ211" s="16"/>
      <c r="AK211" s="16"/>
      <c r="AL211" s="16"/>
      <c r="AM211" s="16"/>
      <c r="AN211" s="16"/>
      <c r="AO211" s="16"/>
      <c r="AP211" s="16"/>
      <c r="AQ211" s="16"/>
      <c r="AR211" s="16"/>
      <c r="AS211" s="16"/>
      <c r="AT211" s="16"/>
      <c r="AU211" s="16"/>
      <c r="AV211" s="16"/>
      <c r="AW211" s="16"/>
      <c r="AX211" s="16"/>
      <c r="AY211" s="16"/>
      <c r="AZ211" s="16"/>
      <c r="BA211" s="16"/>
      <c r="BB211" s="16"/>
      <c r="BC211" s="16"/>
      <c r="BD211" s="16"/>
      <c r="BE211" s="16"/>
      <c r="BF211" s="16"/>
      <c r="BG211" s="16"/>
      <c r="BH211" s="16"/>
      <c r="BI211" s="16"/>
      <c r="BJ211" s="16"/>
      <c r="BK211" s="16"/>
      <c r="BL211" s="16"/>
      <c r="BM211" s="16"/>
      <c r="BN211" s="16"/>
      <c r="BO211" s="16"/>
      <c r="BP211" s="16"/>
      <c r="BQ211" s="16"/>
      <c r="BR211" s="16"/>
      <c r="BS211" s="16"/>
      <c r="BT211" s="16"/>
      <c r="BU211" s="16"/>
      <c r="BV211" s="16"/>
      <c r="BW211" s="16"/>
      <c r="BX211" s="16"/>
      <c r="BY211" s="16"/>
      <c r="BZ211" s="16"/>
      <c r="CA211" s="16"/>
      <c r="CB211" s="16"/>
      <c r="CC211" s="16"/>
      <c r="CD211" s="16"/>
      <c r="CE211" s="16"/>
      <c r="CF211" s="16"/>
      <c r="CG211" s="16"/>
      <c r="CH211" s="16"/>
      <c r="CI211" s="16"/>
      <c r="CJ211" s="16"/>
      <c r="CK211" s="16"/>
      <c r="CL211" s="16"/>
      <c r="CM211" s="16"/>
      <c r="CN211" s="16"/>
      <c r="CO211" s="16"/>
      <c r="CP211" s="16"/>
      <c r="CQ211" s="16"/>
      <c r="CR211" s="16"/>
      <c r="CS211" s="16"/>
      <c r="CT211" s="16"/>
      <c r="CU211" s="16"/>
      <c r="CV211" s="16"/>
      <c r="CW211" s="16"/>
      <c r="CX211" s="16"/>
      <c r="CY211" s="16"/>
      <c r="CZ211" s="16"/>
      <c r="DA211" s="16"/>
      <c r="DB211" s="16"/>
      <c r="DC211" s="16"/>
      <c r="DD211" s="16"/>
      <c r="DE211" s="16"/>
      <c r="DF211" s="16"/>
      <c r="DG211" s="16"/>
      <c r="DH211" s="16"/>
      <c r="DI211" s="16"/>
      <c r="DJ211" s="16"/>
      <c r="DK211" s="16"/>
      <c r="DL211" s="16"/>
      <c r="DM211" s="16"/>
      <c r="DN211" s="16"/>
      <c r="DO211" s="16"/>
      <c r="DP211" s="16"/>
      <c r="DQ211" s="16"/>
      <c r="DR211" s="16"/>
      <c r="DS211" s="16"/>
      <c r="DT211" s="16"/>
      <c r="DU211" s="16"/>
      <c r="DV211" s="16"/>
      <c r="DW211" s="16"/>
      <c r="DX211" s="16"/>
      <c r="DY211" s="16"/>
      <c r="DZ211" s="16"/>
      <c r="EA211" s="16"/>
      <c r="EB211" s="16"/>
      <c r="EC211" s="16"/>
      <c r="ED211" s="16"/>
      <c r="EE211" s="16"/>
      <c r="EF211" s="16"/>
      <c r="EG211" s="16"/>
      <c r="EH211" s="16"/>
      <c r="EI211" s="16"/>
      <c r="EJ211" s="16"/>
      <c r="EK211" s="16"/>
      <c r="EL211" s="16"/>
      <c r="EM211" s="16"/>
      <c r="EN211" s="16"/>
      <c r="EO211" s="16"/>
      <c r="EP211" s="16"/>
      <c r="EQ211" s="16"/>
      <c r="ER211" s="16"/>
      <c r="ES211" s="16"/>
      <c r="ET211" s="16"/>
      <c r="EU211" s="16"/>
      <c r="EV211" s="16"/>
      <c r="EW211" s="16"/>
      <c r="EX211" s="16"/>
      <c r="EY211" s="16"/>
      <c r="EZ211" s="16"/>
      <c r="FA211" s="16"/>
      <c r="FB211" s="16"/>
      <c r="FC211" s="16"/>
      <c r="FD211" s="16"/>
      <c r="FE211" s="16"/>
      <c r="FF211" s="16"/>
      <c r="FG211" s="16"/>
      <c r="FH211" s="16"/>
      <c r="FI211" s="16"/>
      <c r="FJ211" s="16"/>
      <c r="FK211" s="16"/>
      <c r="FL211" s="16"/>
      <c r="FM211" s="16"/>
      <c r="FN211" s="16"/>
      <c r="FO211" s="16"/>
      <c r="FP211" s="16"/>
      <c r="FQ211" s="16"/>
      <c r="FR211" s="16"/>
      <c r="FS211" s="16"/>
      <c r="FT211" s="16"/>
      <c r="FU211" s="16"/>
      <c r="FV211" s="16"/>
      <c r="FW211" s="16"/>
      <c r="FX211" s="16"/>
      <c r="FY211" s="16"/>
      <c r="FZ211" s="16"/>
      <c r="GA211" s="16"/>
      <c r="GB211" s="16"/>
      <c r="GC211" s="16"/>
      <c r="GD211" s="16"/>
      <c r="GE211" s="16"/>
      <c r="GF211" s="16"/>
      <c r="GG211" s="16"/>
      <c r="GH211" s="16"/>
      <c r="GI211" s="16"/>
      <c r="GJ211" s="16"/>
      <c r="GK211" s="16"/>
      <c r="GL211" s="16"/>
      <c r="GM211" s="16"/>
      <c r="GN211" s="16"/>
      <c r="GO211" s="16"/>
      <c r="GP211" s="16"/>
      <c r="GQ211" s="16"/>
      <c r="GR211" s="16"/>
      <c r="GS211" s="16"/>
      <c r="GT211" s="16"/>
      <c r="GU211" s="16"/>
      <c r="GV211" s="16"/>
      <c r="GW211" s="16"/>
      <c r="GX211" s="16"/>
      <c r="GY211" s="16"/>
      <c r="GZ211" s="16"/>
      <c r="HA211" s="16"/>
    </row>
    <row r="212" spans="1:209">
      <c r="A212" s="18"/>
      <c r="B212" s="16"/>
      <c r="C212" s="16"/>
      <c r="D212" s="16"/>
      <c r="E212" s="16"/>
      <c r="F212" s="16"/>
      <c r="G212" s="16"/>
      <c r="H212" s="16"/>
      <c r="I212" s="16"/>
      <c r="J212" s="16"/>
      <c r="K212" s="16"/>
      <c r="L212" s="16"/>
      <c r="M212" s="16"/>
      <c r="N212" s="16"/>
      <c r="O212" s="16"/>
      <c r="P212" s="16"/>
      <c r="Q212" s="16"/>
      <c r="R212" s="16"/>
      <c r="S212" s="16"/>
      <c r="T212" s="16"/>
      <c r="U212" s="16"/>
      <c r="V212" s="16"/>
      <c r="W212" s="16"/>
      <c r="X212" s="139"/>
      <c r="Y212" s="16"/>
      <c r="Z212" s="16"/>
      <c r="AA212" s="16"/>
      <c r="AB212" s="16"/>
      <c r="AC212" s="16"/>
      <c r="AD212" s="16"/>
      <c r="AE212" s="16"/>
      <c r="AF212" s="16"/>
      <c r="AG212" s="16"/>
      <c r="AH212" s="16"/>
      <c r="AI212" s="16"/>
      <c r="AJ212" s="16"/>
      <c r="AK212" s="16"/>
      <c r="AL212" s="16"/>
      <c r="AM212" s="16"/>
      <c r="AN212" s="16"/>
      <c r="AO212" s="16"/>
      <c r="AP212" s="16"/>
      <c r="AQ212" s="16"/>
      <c r="AR212" s="16"/>
      <c r="AS212" s="16"/>
      <c r="AT212" s="16"/>
      <c r="AU212" s="16"/>
      <c r="AV212" s="16"/>
      <c r="AW212" s="16"/>
      <c r="AX212" s="16"/>
      <c r="AY212" s="16"/>
      <c r="AZ212" s="16"/>
      <c r="BA212" s="16"/>
      <c r="BB212" s="16"/>
      <c r="BC212" s="16"/>
      <c r="BD212" s="16"/>
      <c r="BE212" s="16"/>
      <c r="BF212" s="16"/>
      <c r="BG212" s="16"/>
      <c r="BH212" s="16"/>
      <c r="BI212" s="16"/>
      <c r="BJ212" s="16"/>
      <c r="BK212" s="16"/>
      <c r="BL212" s="16"/>
      <c r="BM212" s="16"/>
      <c r="BN212" s="16"/>
      <c r="BO212" s="16"/>
      <c r="BP212" s="16"/>
      <c r="BQ212" s="16"/>
      <c r="BR212" s="16"/>
      <c r="BS212" s="16"/>
      <c r="BT212" s="16"/>
      <c r="BU212" s="16"/>
      <c r="BV212" s="16"/>
      <c r="BW212" s="16"/>
      <c r="BX212" s="16"/>
      <c r="BY212" s="16"/>
      <c r="BZ212" s="16"/>
      <c r="CA212" s="16"/>
      <c r="CB212" s="16"/>
      <c r="CC212" s="16"/>
      <c r="CD212" s="16"/>
      <c r="CE212" s="16"/>
      <c r="CF212" s="16"/>
      <c r="CG212" s="16"/>
      <c r="CH212" s="16"/>
      <c r="CI212" s="16"/>
      <c r="CJ212" s="16"/>
      <c r="CK212" s="16"/>
      <c r="CL212" s="16"/>
      <c r="CM212" s="16"/>
      <c r="CN212" s="16"/>
      <c r="CO212" s="16"/>
      <c r="CP212" s="16"/>
      <c r="CQ212" s="16"/>
      <c r="CR212" s="16"/>
      <c r="CS212" s="16"/>
      <c r="CT212" s="16"/>
      <c r="CU212" s="16"/>
      <c r="CV212" s="16"/>
      <c r="CW212" s="16"/>
      <c r="CX212" s="16"/>
      <c r="CY212" s="16"/>
      <c r="CZ212" s="16"/>
      <c r="DA212" s="16"/>
      <c r="DB212" s="16"/>
      <c r="DC212" s="16"/>
      <c r="DD212" s="16"/>
      <c r="DE212" s="16"/>
      <c r="DF212" s="16"/>
      <c r="DG212" s="16"/>
      <c r="DH212" s="16"/>
      <c r="DI212" s="16"/>
      <c r="DJ212" s="16"/>
      <c r="DK212" s="16"/>
      <c r="DL212" s="16"/>
      <c r="DM212" s="16"/>
      <c r="DN212" s="16"/>
      <c r="DO212" s="16"/>
      <c r="DP212" s="16"/>
      <c r="DQ212" s="16"/>
      <c r="DR212" s="16"/>
      <c r="DS212" s="16"/>
      <c r="DT212" s="16"/>
      <c r="DU212" s="16"/>
      <c r="DV212" s="16"/>
      <c r="DW212" s="16"/>
      <c r="DX212" s="16"/>
      <c r="DY212" s="16"/>
      <c r="DZ212" s="16"/>
      <c r="EA212" s="16"/>
      <c r="EB212" s="16"/>
      <c r="EC212" s="16"/>
      <c r="ED212" s="16"/>
      <c r="EE212" s="16"/>
      <c r="EF212" s="16"/>
      <c r="EG212" s="16"/>
      <c r="EH212" s="16"/>
      <c r="EI212" s="16"/>
      <c r="EJ212" s="16"/>
      <c r="EK212" s="16"/>
      <c r="EL212" s="16"/>
      <c r="EM212" s="16"/>
      <c r="EN212" s="16"/>
      <c r="EO212" s="16"/>
      <c r="EP212" s="16"/>
      <c r="EQ212" s="16"/>
      <c r="ER212" s="16"/>
      <c r="ES212" s="16"/>
      <c r="ET212" s="16"/>
      <c r="EU212" s="16"/>
      <c r="EV212" s="16"/>
      <c r="EW212" s="16"/>
      <c r="EX212" s="16"/>
      <c r="EY212" s="16"/>
      <c r="EZ212" s="16"/>
      <c r="FA212" s="16"/>
      <c r="FB212" s="16"/>
      <c r="FC212" s="16"/>
      <c r="FD212" s="16"/>
      <c r="FE212" s="16"/>
      <c r="FF212" s="16"/>
      <c r="FG212" s="16"/>
      <c r="FH212" s="16"/>
      <c r="FI212" s="16"/>
      <c r="FJ212" s="16"/>
      <c r="FK212" s="16"/>
      <c r="FL212" s="16"/>
      <c r="FM212" s="16"/>
      <c r="FN212" s="16"/>
      <c r="FO212" s="16"/>
      <c r="FP212" s="16"/>
      <c r="FQ212" s="16"/>
      <c r="FR212" s="16"/>
      <c r="FS212" s="16"/>
      <c r="FT212" s="16"/>
      <c r="FU212" s="16"/>
      <c r="FV212" s="16"/>
      <c r="FW212" s="16"/>
      <c r="FX212" s="16"/>
      <c r="FY212" s="16"/>
      <c r="FZ212" s="16"/>
      <c r="GA212" s="16"/>
      <c r="GB212" s="16"/>
      <c r="GC212" s="16"/>
      <c r="GD212" s="16"/>
      <c r="GE212" s="16"/>
      <c r="GF212" s="16"/>
      <c r="GG212" s="16"/>
      <c r="GH212" s="16"/>
      <c r="GI212" s="16"/>
      <c r="GJ212" s="16"/>
      <c r="GK212" s="16"/>
      <c r="GL212" s="16"/>
      <c r="GM212" s="16"/>
      <c r="GN212" s="16"/>
      <c r="GO212" s="16"/>
      <c r="GP212" s="16"/>
      <c r="GQ212" s="16"/>
      <c r="GR212" s="16"/>
      <c r="GS212" s="16"/>
      <c r="GT212" s="16"/>
      <c r="GU212" s="16"/>
      <c r="GV212" s="16"/>
      <c r="GW212" s="16"/>
      <c r="GX212" s="16"/>
      <c r="GY212" s="16"/>
      <c r="GZ212" s="16"/>
      <c r="HA212" s="16"/>
    </row>
    <row r="213" spans="1:209">
      <c r="A213" s="18"/>
      <c r="B213" s="16"/>
      <c r="C213" s="16"/>
      <c r="D213" s="16"/>
      <c r="E213" s="16"/>
      <c r="F213" s="16"/>
      <c r="G213" s="16"/>
      <c r="H213" s="16"/>
      <c r="I213" s="16"/>
      <c r="J213" s="16"/>
      <c r="K213" s="16"/>
      <c r="L213" s="16"/>
      <c r="M213" s="16"/>
      <c r="N213" s="16"/>
      <c r="O213" s="16"/>
      <c r="P213" s="16"/>
      <c r="Q213" s="16"/>
      <c r="R213" s="16"/>
      <c r="S213" s="16"/>
      <c r="T213" s="16"/>
      <c r="U213" s="16"/>
      <c r="V213" s="16"/>
      <c r="W213" s="16"/>
      <c r="X213" s="139"/>
      <c r="Y213" s="16"/>
      <c r="Z213" s="16"/>
      <c r="AA213" s="16"/>
      <c r="AB213" s="16"/>
      <c r="AC213" s="16"/>
      <c r="AD213" s="16"/>
      <c r="AE213" s="16"/>
      <c r="AF213" s="16"/>
      <c r="AG213" s="16"/>
      <c r="AH213" s="16"/>
      <c r="AI213" s="16"/>
      <c r="AJ213" s="16"/>
      <c r="AK213" s="16"/>
      <c r="AL213" s="16"/>
      <c r="AM213" s="16"/>
      <c r="AN213" s="16"/>
      <c r="AO213" s="16"/>
      <c r="AP213" s="16"/>
      <c r="AQ213" s="16"/>
      <c r="AR213" s="16"/>
      <c r="AS213" s="16"/>
      <c r="AT213" s="16"/>
      <c r="AU213" s="16"/>
      <c r="AV213" s="16"/>
      <c r="AW213" s="16"/>
      <c r="AX213" s="16"/>
      <c r="AY213" s="16"/>
      <c r="AZ213" s="16"/>
      <c r="BA213" s="16"/>
      <c r="BB213" s="16"/>
      <c r="BC213" s="16"/>
      <c r="BD213" s="16"/>
      <c r="BE213" s="16"/>
      <c r="BF213" s="16"/>
      <c r="BG213" s="16"/>
      <c r="BH213" s="16"/>
      <c r="BI213" s="16"/>
      <c r="BJ213" s="16"/>
      <c r="BK213" s="16"/>
      <c r="BL213" s="16"/>
      <c r="BM213" s="16"/>
      <c r="BN213" s="16"/>
      <c r="BO213" s="16"/>
      <c r="BP213" s="16"/>
      <c r="BQ213" s="16"/>
      <c r="BR213" s="16"/>
      <c r="BS213" s="16"/>
      <c r="BT213" s="16"/>
      <c r="BU213" s="16"/>
      <c r="BV213" s="16"/>
      <c r="BW213" s="16"/>
      <c r="BX213" s="16"/>
      <c r="BY213" s="16"/>
      <c r="BZ213" s="16"/>
      <c r="CA213" s="16"/>
      <c r="CB213" s="16"/>
      <c r="CC213" s="16"/>
      <c r="CD213" s="16"/>
      <c r="CE213" s="16"/>
      <c r="CF213" s="16"/>
      <c r="CG213" s="16"/>
      <c r="CH213" s="16"/>
      <c r="CI213" s="16"/>
      <c r="CJ213" s="16"/>
      <c r="CK213" s="16"/>
      <c r="CL213" s="16"/>
      <c r="CM213" s="16"/>
      <c r="CN213" s="16"/>
      <c r="CO213" s="16"/>
      <c r="CP213" s="16"/>
      <c r="CQ213" s="16"/>
      <c r="CR213" s="16"/>
      <c r="CS213" s="16"/>
      <c r="CT213" s="16"/>
      <c r="CU213" s="16"/>
      <c r="CV213" s="16"/>
      <c r="CW213" s="16"/>
      <c r="CX213" s="16"/>
      <c r="CY213" s="16"/>
      <c r="CZ213" s="16"/>
      <c r="DA213" s="16"/>
      <c r="DB213" s="16"/>
      <c r="DC213" s="16"/>
      <c r="DD213" s="16"/>
      <c r="DE213" s="16"/>
      <c r="DF213" s="16"/>
      <c r="DG213" s="16"/>
      <c r="DH213" s="16"/>
      <c r="DI213" s="16"/>
      <c r="DJ213" s="16"/>
      <c r="DK213" s="16"/>
      <c r="DL213" s="16"/>
      <c r="DM213" s="16"/>
      <c r="DN213" s="16"/>
      <c r="DO213" s="16"/>
      <c r="DP213" s="16"/>
      <c r="DQ213" s="16"/>
      <c r="DR213" s="16"/>
      <c r="DS213" s="16"/>
      <c r="DT213" s="16"/>
      <c r="DU213" s="16"/>
      <c r="DV213" s="16"/>
      <c r="DW213" s="16"/>
      <c r="DX213" s="16"/>
      <c r="DY213" s="16"/>
      <c r="DZ213" s="16"/>
      <c r="EA213" s="16"/>
      <c r="EB213" s="16"/>
      <c r="EC213" s="16"/>
      <c r="ED213" s="16"/>
      <c r="EE213" s="16"/>
      <c r="EF213" s="16"/>
      <c r="EG213" s="16"/>
      <c r="EH213" s="16"/>
      <c r="EI213" s="16"/>
      <c r="EJ213" s="16"/>
      <c r="EK213" s="16"/>
      <c r="EL213" s="16"/>
      <c r="EM213" s="16"/>
      <c r="EN213" s="16"/>
      <c r="EO213" s="16"/>
      <c r="EP213" s="16"/>
      <c r="EQ213" s="16"/>
      <c r="ER213" s="16"/>
      <c r="ES213" s="16"/>
      <c r="ET213" s="16"/>
      <c r="EU213" s="16"/>
      <c r="EV213" s="16"/>
      <c r="EW213" s="16"/>
      <c r="EX213" s="16"/>
      <c r="EY213" s="16"/>
      <c r="EZ213" s="16"/>
      <c r="FA213" s="16"/>
      <c r="FB213" s="16"/>
      <c r="FC213" s="16"/>
      <c r="FD213" s="16"/>
      <c r="FE213" s="16"/>
      <c r="FF213" s="16"/>
      <c r="FG213" s="16"/>
      <c r="FH213" s="16"/>
      <c r="FI213" s="16"/>
      <c r="FJ213" s="16"/>
      <c r="FK213" s="16"/>
      <c r="FL213" s="16"/>
      <c r="FM213" s="16"/>
      <c r="FN213" s="16"/>
      <c r="FO213" s="16"/>
      <c r="FP213" s="16"/>
      <c r="FQ213" s="16"/>
      <c r="FR213" s="16"/>
      <c r="FS213" s="16"/>
      <c r="FT213" s="16"/>
      <c r="FU213" s="16"/>
      <c r="FV213" s="16"/>
      <c r="FW213" s="16"/>
      <c r="FX213" s="16"/>
      <c r="FY213" s="16"/>
      <c r="FZ213" s="16"/>
      <c r="GA213" s="16"/>
      <c r="GB213" s="16"/>
      <c r="GC213" s="16"/>
      <c r="GD213" s="16"/>
      <c r="GE213" s="16"/>
      <c r="GF213" s="16"/>
      <c r="GG213" s="16"/>
      <c r="GH213" s="16"/>
      <c r="GI213" s="16"/>
      <c r="GJ213" s="16"/>
      <c r="GK213" s="16"/>
      <c r="GL213" s="16"/>
      <c r="GM213" s="16"/>
      <c r="GN213" s="16"/>
      <c r="GO213" s="16"/>
      <c r="GP213" s="16"/>
      <c r="GQ213" s="16"/>
      <c r="GR213" s="16"/>
      <c r="GS213" s="16"/>
      <c r="GT213" s="16"/>
      <c r="GU213" s="16"/>
      <c r="GV213" s="16"/>
      <c r="GW213" s="16"/>
      <c r="GX213" s="16"/>
      <c r="GY213" s="16"/>
      <c r="GZ213" s="16"/>
      <c r="HA213" s="16"/>
    </row>
    <row r="214" spans="1:209">
      <c r="A214" s="18"/>
      <c r="B214" s="16"/>
      <c r="C214" s="16"/>
      <c r="D214" s="16"/>
      <c r="E214" s="16"/>
      <c r="F214" s="16"/>
      <c r="G214" s="16"/>
      <c r="H214" s="16"/>
      <c r="I214" s="16"/>
      <c r="J214" s="16"/>
      <c r="K214" s="16"/>
      <c r="L214" s="16"/>
      <c r="M214" s="16"/>
      <c r="N214" s="16"/>
      <c r="O214" s="16"/>
      <c r="P214" s="16"/>
      <c r="Q214" s="16"/>
      <c r="R214" s="16"/>
      <c r="S214" s="16"/>
      <c r="T214" s="16"/>
      <c r="U214" s="16"/>
      <c r="V214" s="16"/>
      <c r="W214" s="16"/>
      <c r="X214" s="139"/>
      <c r="Y214" s="16"/>
      <c r="Z214" s="16"/>
      <c r="AA214" s="16"/>
      <c r="AB214" s="16"/>
      <c r="AC214" s="16"/>
      <c r="AD214" s="16"/>
      <c r="AE214" s="16"/>
      <c r="AF214" s="16"/>
      <c r="AG214" s="16"/>
      <c r="AH214" s="16"/>
      <c r="AI214" s="16"/>
      <c r="AJ214" s="16"/>
      <c r="AK214" s="16"/>
      <c r="AL214" s="16"/>
      <c r="AM214" s="16"/>
      <c r="AN214" s="16"/>
      <c r="AO214" s="16"/>
      <c r="AP214" s="16"/>
      <c r="AQ214" s="16"/>
      <c r="AR214" s="16"/>
      <c r="AS214" s="16"/>
      <c r="AT214" s="16"/>
      <c r="AU214" s="16"/>
      <c r="AV214" s="16"/>
      <c r="AW214" s="16"/>
      <c r="AX214" s="16"/>
      <c r="AY214" s="16"/>
      <c r="AZ214" s="16"/>
      <c r="BA214" s="16"/>
      <c r="BB214" s="16"/>
      <c r="BC214" s="16"/>
      <c r="BD214" s="16"/>
      <c r="BE214" s="16"/>
      <c r="BF214" s="16"/>
      <c r="BG214" s="16"/>
      <c r="BH214" s="16"/>
      <c r="BI214" s="16"/>
      <c r="BJ214" s="16"/>
      <c r="BK214" s="16"/>
      <c r="BL214" s="16"/>
      <c r="BM214" s="16"/>
      <c r="BN214" s="16"/>
      <c r="BO214" s="16"/>
      <c r="BP214" s="16"/>
      <c r="BQ214" s="16"/>
      <c r="BR214" s="16"/>
      <c r="BS214" s="16"/>
      <c r="BT214" s="16"/>
      <c r="BU214" s="16"/>
      <c r="BV214" s="16"/>
      <c r="BW214" s="16"/>
      <c r="BX214" s="16"/>
      <c r="BY214" s="16"/>
      <c r="BZ214" s="16"/>
      <c r="CA214" s="16"/>
      <c r="CB214" s="16"/>
      <c r="CC214" s="16"/>
      <c r="CD214" s="16"/>
      <c r="CE214" s="16"/>
      <c r="CF214" s="16"/>
      <c r="CG214" s="16"/>
      <c r="CH214" s="16"/>
      <c r="CI214" s="16"/>
      <c r="CJ214" s="16"/>
      <c r="CK214" s="16"/>
      <c r="CL214" s="16"/>
      <c r="CM214" s="16"/>
      <c r="CN214" s="16"/>
      <c r="CO214" s="16"/>
      <c r="CP214" s="16"/>
      <c r="CQ214" s="16"/>
      <c r="CR214" s="16"/>
      <c r="CS214" s="16"/>
      <c r="CT214" s="16"/>
      <c r="CU214" s="16"/>
      <c r="CV214" s="16"/>
      <c r="CW214" s="16"/>
      <c r="CX214" s="16"/>
      <c r="CY214" s="16"/>
      <c r="CZ214" s="16"/>
      <c r="DA214" s="16"/>
      <c r="DB214" s="16"/>
      <c r="DC214" s="16"/>
      <c r="DD214" s="16"/>
      <c r="DE214" s="16"/>
      <c r="DF214" s="16"/>
      <c r="DG214" s="16"/>
      <c r="DH214" s="16"/>
      <c r="DI214" s="16"/>
      <c r="DJ214" s="16"/>
      <c r="DK214" s="16"/>
      <c r="DL214" s="16"/>
      <c r="DM214" s="16"/>
      <c r="DN214" s="16"/>
      <c r="DO214" s="16"/>
      <c r="DP214" s="16"/>
      <c r="DQ214" s="16"/>
      <c r="DR214" s="16"/>
      <c r="DS214" s="16"/>
      <c r="DT214" s="16"/>
      <c r="DU214" s="16"/>
      <c r="DV214" s="16"/>
      <c r="DW214" s="16"/>
      <c r="DX214" s="16"/>
      <c r="DY214" s="16"/>
      <c r="DZ214" s="16"/>
      <c r="EA214" s="16"/>
      <c r="EB214" s="16"/>
      <c r="EC214" s="16"/>
      <c r="ED214" s="16"/>
      <c r="EE214" s="16"/>
      <c r="EF214" s="16"/>
      <c r="EG214" s="16"/>
      <c r="EH214" s="16"/>
      <c r="EI214" s="16"/>
      <c r="EJ214" s="16"/>
      <c r="EK214" s="16"/>
      <c r="EL214" s="16"/>
      <c r="EM214" s="16"/>
      <c r="EN214" s="16"/>
      <c r="EO214" s="16"/>
      <c r="EP214" s="16"/>
      <c r="EQ214" s="16"/>
      <c r="ER214" s="16"/>
      <c r="ES214" s="16"/>
      <c r="ET214" s="16"/>
      <c r="EU214" s="16"/>
      <c r="EV214" s="16"/>
      <c r="EW214" s="16"/>
      <c r="EX214" s="16"/>
      <c r="EY214" s="16"/>
      <c r="EZ214" s="16"/>
      <c r="FA214" s="16"/>
      <c r="FB214" s="16"/>
      <c r="FC214" s="16"/>
      <c r="FD214" s="16"/>
      <c r="FE214" s="16"/>
      <c r="FF214" s="16"/>
      <c r="FG214" s="16"/>
      <c r="FH214" s="16"/>
      <c r="FI214" s="16"/>
      <c r="FJ214" s="16"/>
      <c r="FK214" s="16"/>
      <c r="FL214" s="16"/>
      <c r="FM214" s="16"/>
      <c r="FN214" s="16"/>
      <c r="FO214" s="16"/>
      <c r="FP214" s="16"/>
      <c r="FQ214" s="16"/>
      <c r="FR214" s="16"/>
      <c r="FS214" s="16"/>
      <c r="FT214" s="16"/>
      <c r="FU214" s="16"/>
      <c r="FV214" s="16"/>
      <c r="FW214" s="16"/>
      <c r="FX214" s="16"/>
      <c r="FY214" s="16"/>
      <c r="FZ214" s="16"/>
      <c r="GA214" s="16"/>
      <c r="GB214" s="16"/>
      <c r="GC214" s="16"/>
      <c r="GD214" s="16"/>
      <c r="GE214" s="16"/>
      <c r="GF214" s="16"/>
      <c r="GG214" s="16"/>
      <c r="GH214" s="16"/>
      <c r="GI214" s="16"/>
      <c r="GJ214" s="16"/>
      <c r="GK214" s="16"/>
      <c r="GL214" s="16"/>
      <c r="GM214" s="16"/>
      <c r="GN214" s="16"/>
      <c r="GO214" s="16"/>
      <c r="GP214" s="16"/>
      <c r="GQ214" s="16"/>
      <c r="GR214" s="16"/>
      <c r="GS214" s="16"/>
      <c r="GT214" s="16"/>
      <c r="GU214" s="16"/>
      <c r="GV214" s="16"/>
      <c r="GW214" s="16"/>
      <c r="GX214" s="16"/>
      <c r="GY214" s="16"/>
      <c r="GZ214" s="16"/>
      <c r="HA214" s="16"/>
    </row>
    <row r="215" spans="1:209">
      <c r="A215" s="18"/>
      <c r="B215" s="16"/>
      <c r="C215" s="16"/>
      <c r="D215" s="16"/>
      <c r="E215" s="16"/>
      <c r="F215" s="16"/>
      <c r="G215" s="16"/>
      <c r="H215" s="16"/>
      <c r="I215" s="16"/>
      <c r="J215" s="16"/>
      <c r="K215" s="16"/>
      <c r="L215" s="16"/>
      <c r="M215" s="16"/>
      <c r="N215" s="16"/>
      <c r="O215" s="16"/>
      <c r="P215" s="16"/>
      <c r="Q215" s="16"/>
      <c r="R215" s="16"/>
      <c r="S215" s="16"/>
      <c r="T215" s="16"/>
      <c r="U215" s="16"/>
      <c r="V215" s="16"/>
      <c r="W215" s="16"/>
      <c r="X215" s="139"/>
      <c r="Y215" s="16"/>
      <c r="Z215" s="16"/>
      <c r="AA215" s="16"/>
      <c r="AB215" s="16"/>
      <c r="AC215" s="16"/>
      <c r="AD215" s="16"/>
      <c r="AE215" s="16"/>
      <c r="AF215" s="16"/>
      <c r="AG215" s="16"/>
      <c r="AH215" s="16"/>
      <c r="AI215" s="16"/>
      <c r="AJ215" s="16"/>
      <c r="AK215" s="16"/>
      <c r="AL215" s="16"/>
      <c r="AM215" s="16"/>
      <c r="AN215" s="16"/>
      <c r="AO215" s="16"/>
      <c r="AP215" s="16"/>
      <c r="AQ215" s="16"/>
      <c r="AR215" s="16"/>
      <c r="AS215" s="16"/>
      <c r="AT215" s="16"/>
      <c r="AU215" s="16"/>
      <c r="AV215" s="16"/>
      <c r="AW215" s="16"/>
      <c r="AX215" s="16"/>
      <c r="AY215" s="16"/>
      <c r="AZ215" s="16"/>
      <c r="BA215" s="16"/>
      <c r="BB215" s="16"/>
      <c r="BC215" s="16"/>
      <c r="BD215" s="16"/>
      <c r="BE215" s="16"/>
      <c r="BF215" s="16"/>
      <c r="BG215" s="16"/>
      <c r="BH215" s="16"/>
      <c r="BI215" s="16"/>
      <c r="BJ215" s="16"/>
      <c r="BK215" s="16"/>
      <c r="BL215" s="16"/>
      <c r="BM215" s="16"/>
      <c r="BN215" s="16"/>
      <c r="BO215" s="16"/>
      <c r="BP215" s="16"/>
      <c r="BQ215" s="16"/>
      <c r="BR215" s="16"/>
      <c r="BS215" s="16"/>
      <c r="BT215" s="16"/>
      <c r="BU215" s="16"/>
      <c r="BV215" s="16"/>
      <c r="BW215" s="16"/>
      <c r="BX215" s="16"/>
      <c r="BY215" s="16"/>
      <c r="BZ215" s="16"/>
      <c r="CA215" s="16"/>
      <c r="CB215" s="16"/>
      <c r="CC215" s="16"/>
      <c r="CD215" s="16"/>
      <c r="CE215" s="16"/>
      <c r="CF215" s="16"/>
      <c r="CG215" s="16"/>
      <c r="CH215" s="16"/>
      <c r="CI215" s="16"/>
      <c r="CJ215" s="16"/>
      <c r="CK215" s="16"/>
      <c r="CL215" s="16"/>
      <c r="CM215" s="16"/>
      <c r="CN215" s="16"/>
      <c r="CO215" s="16"/>
      <c r="CP215" s="16"/>
      <c r="CQ215" s="16"/>
      <c r="CR215" s="16"/>
      <c r="CS215" s="16"/>
      <c r="CT215" s="16"/>
      <c r="CU215" s="16"/>
      <c r="CV215" s="16"/>
      <c r="CW215" s="16"/>
      <c r="CX215" s="16"/>
      <c r="CY215" s="16"/>
      <c r="CZ215" s="16"/>
      <c r="DA215" s="16"/>
      <c r="DB215" s="16"/>
      <c r="DC215" s="16"/>
      <c r="DD215" s="16"/>
      <c r="DE215" s="16"/>
      <c r="DF215" s="16"/>
      <c r="DG215" s="16"/>
      <c r="DH215" s="16"/>
      <c r="DI215" s="16"/>
      <c r="DJ215" s="16"/>
      <c r="DK215" s="16"/>
      <c r="DL215" s="16"/>
      <c r="DM215" s="16"/>
      <c r="DN215" s="16"/>
      <c r="DO215" s="16"/>
      <c r="DP215" s="16"/>
      <c r="DQ215" s="16"/>
      <c r="DR215" s="16"/>
      <c r="DS215" s="16"/>
      <c r="DT215" s="16"/>
      <c r="DU215" s="16"/>
      <c r="DV215" s="16"/>
      <c r="DW215" s="16"/>
      <c r="DX215" s="16"/>
      <c r="DY215" s="16"/>
      <c r="DZ215" s="16"/>
      <c r="EA215" s="16"/>
      <c r="EB215" s="16"/>
      <c r="EC215" s="16"/>
      <c r="ED215" s="16"/>
      <c r="EE215" s="16"/>
      <c r="EF215" s="16"/>
      <c r="EG215" s="16"/>
      <c r="EH215" s="16"/>
      <c r="EI215" s="16"/>
      <c r="EJ215" s="16"/>
      <c r="EK215" s="16"/>
      <c r="EL215" s="16"/>
      <c r="EM215" s="16"/>
      <c r="EN215" s="16"/>
      <c r="EO215" s="16"/>
      <c r="EP215" s="16"/>
      <c r="EQ215" s="16"/>
      <c r="ER215" s="16"/>
      <c r="ES215" s="16"/>
      <c r="ET215" s="16"/>
      <c r="EU215" s="16"/>
      <c r="EV215" s="16"/>
      <c r="EW215" s="16"/>
      <c r="EX215" s="16"/>
      <c r="EY215" s="16"/>
      <c r="EZ215" s="16"/>
      <c r="FA215" s="16"/>
      <c r="FB215" s="16"/>
      <c r="FC215" s="16"/>
      <c r="FD215" s="16"/>
      <c r="FE215" s="16"/>
      <c r="FF215" s="16"/>
      <c r="FG215" s="16"/>
      <c r="FH215" s="16"/>
      <c r="FI215" s="16"/>
      <c r="FJ215" s="16"/>
      <c r="FK215" s="16"/>
      <c r="FL215" s="16"/>
      <c r="FM215" s="16"/>
      <c r="FN215" s="16"/>
      <c r="FO215" s="16"/>
      <c r="FP215" s="16"/>
      <c r="FQ215" s="16"/>
      <c r="FR215" s="16"/>
      <c r="FS215" s="16"/>
      <c r="FT215" s="16"/>
      <c r="FU215" s="16"/>
      <c r="FV215" s="16"/>
      <c r="FW215" s="16"/>
      <c r="FX215" s="16"/>
      <c r="FY215" s="16"/>
      <c r="FZ215" s="16"/>
      <c r="GA215" s="16"/>
      <c r="GB215" s="16"/>
      <c r="GC215" s="16"/>
      <c r="GD215" s="16"/>
      <c r="GE215" s="16"/>
      <c r="GF215" s="16"/>
      <c r="GG215" s="16"/>
      <c r="GH215" s="16"/>
      <c r="GI215" s="16"/>
      <c r="GJ215" s="16"/>
      <c r="GK215" s="16"/>
      <c r="GL215" s="16"/>
      <c r="GM215" s="16"/>
      <c r="GN215" s="16"/>
      <c r="GO215" s="16"/>
      <c r="GP215" s="16"/>
      <c r="GQ215" s="16"/>
      <c r="GR215" s="16"/>
      <c r="GS215" s="16"/>
      <c r="GT215" s="16"/>
      <c r="GU215" s="16"/>
      <c r="GV215" s="16"/>
      <c r="GW215" s="16"/>
      <c r="GX215" s="16"/>
      <c r="GY215" s="16"/>
      <c r="GZ215" s="16"/>
      <c r="HA215" s="16"/>
    </row>
    <row r="216" spans="1:209">
      <c r="A216" s="18"/>
      <c r="B216" s="16"/>
      <c r="C216" s="16"/>
      <c r="D216" s="16"/>
      <c r="E216" s="16"/>
      <c r="F216" s="16"/>
      <c r="G216" s="16"/>
      <c r="H216" s="16"/>
      <c r="I216" s="16"/>
      <c r="J216" s="16"/>
      <c r="K216" s="16"/>
      <c r="L216" s="16"/>
      <c r="M216" s="16"/>
      <c r="N216" s="16"/>
      <c r="O216" s="16"/>
      <c r="P216" s="16"/>
      <c r="Q216" s="16"/>
      <c r="R216" s="16"/>
      <c r="S216" s="16"/>
      <c r="T216" s="16"/>
      <c r="U216" s="16"/>
      <c r="V216" s="16"/>
      <c r="W216" s="16"/>
      <c r="X216" s="139"/>
      <c r="Y216" s="16"/>
      <c r="Z216" s="16"/>
      <c r="AA216" s="16"/>
      <c r="AB216" s="16"/>
      <c r="AC216" s="16"/>
      <c r="AD216" s="16"/>
      <c r="AE216" s="16"/>
      <c r="AF216" s="16"/>
      <c r="AG216" s="16"/>
      <c r="AH216" s="16"/>
      <c r="AI216" s="16"/>
      <c r="AJ216" s="16"/>
      <c r="AK216" s="16"/>
      <c r="AL216" s="16"/>
      <c r="AM216" s="16"/>
      <c r="AN216" s="16"/>
      <c r="AO216" s="16"/>
      <c r="AP216" s="16"/>
      <c r="AQ216" s="16"/>
      <c r="AR216" s="16"/>
      <c r="AS216" s="16"/>
      <c r="AT216" s="16"/>
      <c r="AU216" s="16"/>
      <c r="AV216" s="16"/>
      <c r="AW216" s="16"/>
      <c r="AX216" s="16"/>
      <c r="AY216" s="16"/>
      <c r="AZ216" s="16"/>
      <c r="BA216" s="16"/>
      <c r="BB216" s="16"/>
      <c r="BC216" s="16"/>
      <c r="BD216" s="16"/>
      <c r="BE216" s="16"/>
      <c r="BF216" s="16"/>
      <c r="BG216" s="16"/>
      <c r="BH216" s="16"/>
      <c r="BI216" s="16"/>
      <c r="BJ216" s="16"/>
      <c r="BK216" s="16"/>
      <c r="BL216" s="16"/>
      <c r="BM216" s="16"/>
      <c r="BN216" s="16"/>
      <c r="BO216" s="16"/>
      <c r="BP216" s="16"/>
      <c r="BQ216" s="16"/>
      <c r="BR216" s="16"/>
      <c r="BS216" s="16"/>
      <c r="BT216" s="16"/>
      <c r="BU216" s="16"/>
      <c r="BV216" s="16"/>
      <c r="BW216" s="16"/>
      <c r="BX216" s="16"/>
      <c r="BY216" s="16"/>
      <c r="BZ216" s="16"/>
      <c r="CA216" s="16"/>
      <c r="CB216" s="16"/>
      <c r="CC216" s="16"/>
      <c r="CD216" s="16"/>
      <c r="CE216" s="16"/>
      <c r="CF216" s="16"/>
      <c r="CG216" s="16"/>
      <c r="CH216" s="16"/>
      <c r="CI216" s="16"/>
      <c r="CJ216" s="16"/>
      <c r="CK216" s="16"/>
      <c r="CL216" s="16"/>
      <c r="CM216" s="16"/>
      <c r="CN216" s="16"/>
      <c r="CO216" s="16"/>
      <c r="CP216" s="16"/>
      <c r="CQ216" s="16"/>
      <c r="CR216" s="16"/>
      <c r="CS216" s="16"/>
      <c r="CT216" s="16"/>
      <c r="CU216" s="16"/>
      <c r="CV216" s="16"/>
      <c r="CW216" s="16"/>
      <c r="CX216" s="16"/>
      <c r="CY216" s="16"/>
      <c r="CZ216" s="16"/>
      <c r="DA216" s="16"/>
      <c r="DB216" s="16"/>
      <c r="DC216" s="16"/>
      <c r="DD216" s="16"/>
      <c r="DE216" s="16"/>
      <c r="DF216" s="16"/>
      <c r="DG216" s="16"/>
      <c r="DH216" s="16"/>
      <c r="DI216" s="16"/>
      <c r="DJ216" s="16"/>
      <c r="DK216" s="16"/>
      <c r="DL216" s="16"/>
      <c r="DM216" s="16"/>
      <c r="DN216" s="16"/>
      <c r="DO216" s="16"/>
      <c r="DP216" s="16"/>
      <c r="DQ216" s="16"/>
      <c r="DR216" s="16"/>
      <c r="DS216" s="16"/>
      <c r="DT216" s="16"/>
      <c r="DU216" s="16"/>
      <c r="DV216" s="16"/>
      <c r="DW216" s="16"/>
      <c r="DX216" s="16"/>
      <c r="DY216" s="16"/>
      <c r="DZ216" s="16"/>
      <c r="EA216" s="16"/>
      <c r="EB216" s="16"/>
      <c r="EC216" s="16"/>
      <c r="ED216" s="16"/>
      <c r="EE216" s="16"/>
      <c r="EF216" s="16"/>
      <c r="EG216" s="16"/>
      <c r="EH216" s="16"/>
      <c r="EI216" s="16"/>
      <c r="EJ216" s="16"/>
      <c r="EK216" s="16"/>
      <c r="EL216" s="16"/>
      <c r="EM216" s="16"/>
      <c r="EN216" s="16"/>
      <c r="EO216" s="16"/>
      <c r="EP216" s="16"/>
      <c r="EQ216" s="16"/>
      <c r="ER216" s="16"/>
      <c r="ES216" s="16"/>
      <c r="ET216" s="16"/>
      <c r="EU216" s="16"/>
      <c r="EV216" s="16"/>
      <c r="EW216" s="16"/>
      <c r="EX216" s="16"/>
      <c r="EY216" s="16"/>
      <c r="EZ216" s="16"/>
      <c r="FA216" s="16"/>
      <c r="FB216" s="16"/>
      <c r="FC216" s="16"/>
      <c r="FD216" s="16"/>
      <c r="FE216" s="16"/>
      <c r="FF216" s="16"/>
      <c r="FG216" s="16"/>
      <c r="FH216" s="16"/>
      <c r="FI216" s="16"/>
      <c r="FJ216" s="16"/>
      <c r="FK216" s="16"/>
      <c r="FL216" s="16"/>
      <c r="FM216" s="16"/>
      <c r="FN216" s="16"/>
      <c r="FO216" s="16"/>
      <c r="FP216" s="16"/>
      <c r="FQ216" s="16"/>
      <c r="FR216" s="16"/>
      <c r="FS216" s="16"/>
      <c r="FT216" s="16"/>
      <c r="FU216" s="16"/>
      <c r="FV216" s="16"/>
      <c r="FW216" s="16"/>
      <c r="FX216" s="16"/>
      <c r="FY216" s="16"/>
      <c r="FZ216" s="16"/>
      <c r="GA216" s="16"/>
      <c r="GB216" s="16"/>
      <c r="GC216" s="16"/>
      <c r="GD216" s="16"/>
      <c r="GE216" s="16"/>
      <c r="GF216" s="16"/>
      <c r="GG216" s="16"/>
      <c r="GH216" s="16"/>
      <c r="GI216" s="16"/>
      <c r="GJ216" s="16"/>
      <c r="GK216" s="16"/>
      <c r="GL216" s="16"/>
      <c r="GM216" s="16"/>
      <c r="GN216" s="16"/>
      <c r="GO216" s="16"/>
      <c r="GP216" s="16"/>
      <c r="GQ216" s="16"/>
      <c r="GR216" s="16"/>
      <c r="GS216" s="16"/>
      <c r="GT216" s="16"/>
      <c r="GU216" s="16"/>
      <c r="GV216" s="16"/>
      <c r="GW216" s="16"/>
      <c r="GX216" s="16"/>
      <c r="GY216" s="16"/>
      <c r="GZ216" s="16"/>
      <c r="HA216" s="16"/>
    </row>
    <row r="217" spans="1:209">
      <c r="A217" s="18"/>
      <c r="B217" s="16"/>
      <c r="C217" s="16"/>
      <c r="D217" s="16"/>
      <c r="E217" s="16"/>
      <c r="F217" s="16"/>
      <c r="G217" s="16"/>
      <c r="H217" s="16"/>
      <c r="I217" s="16"/>
      <c r="J217" s="16"/>
      <c r="K217" s="16"/>
      <c r="L217" s="16"/>
      <c r="M217" s="16"/>
      <c r="N217" s="16"/>
      <c r="O217" s="16"/>
      <c r="P217" s="16"/>
      <c r="Q217" s="16"/>
      <c r="R217" s="16"/>
      <c r="S217" s="16"/>
      <c r="T217" s="16"/>
      <c r="U217" s="16"/>
      <c r="V217" s="16"/>
      <c r="W217" s="16"/>
      <c r="X217" s="139"/>
      <c r="Y217" s="16"/>
      <c r="Z217" s="16"/>
      <c r="AA217" s="16"/>
      <c r="AB217" s="16"/>
      <c r="AC217" s="16"/>
      <c r="AD217" s="16"/>
      <c r="AE217" s="16"/>
      <c r="AF217" s="16"/>
      <c r="AG217" s="16"/>
      <c r="AH217" s="16"/>
      <c r="AI217" s="16"/>
      <c r="AJ217" s="16"/>
      <c r="AK217" s="16"/>
      <c r="AL217" s="16"/>
      <c r="AM217" s="16"/>
      <c r="AN217" s="16"/>
      <c r="AO217" s="16"/>
      <c r="AP217" s="16"/>
      <c r="AQ217" s="16"/>
      <c r="AR217" s="16"/>
      <c r="AS217" s="16"/>
      <c r="AT217" s="16"/>
      <c r="AU217" s="16"/>
      <c r="AV217" s="16"/>
      <c r="AW217" s="16"/>
      <c r="AX217" s="16"/>
      <c r="AY217" s="16"/>
      <c r="AZ217" s="16"/>
      <c r="BA217" s="16"/>
      <c r="BB217" s="16"/>
      <c r="BC217" s="16"/>
      <c r="BD217" s="16"/>
      <c r="BE217" s="16"/>
      <c r="BF217" s="16"/>
      <c r="BG217" s="16"/>
      <c r="BH217" s="16"/>
      <c r="BI217" s="16"/>
      <c r="BJ217" s="16"/>
      <c r="BK217" s="16"/>
      <c r="BL217" s="16"/>
      <c r="BM217" s="16"/>
      <c r="BN217" s="16"/>
      <c r="BO217" s="16"/>
      <c r="BP217" s="16"/>
      <c r="BQ217" s="16"/>
      <c r="BR217" s="16"/>
      <c r="BS217" s="16"/>
      <c r="BT217" s="16"/>
      <c r="BU217" s="16"/>
      <c r="BV217" s="16"/>
      <c r="BW217" s="16"/>
      <c r="BX217" s="16"/>
      <c r="BY217" s="16"/>
      <c r="BZ217" s="16"/>
      <c r="CA217" s="16"/>
      <c r="CB217" s="16"/>
      <c r="CC217" s="16"/>
      <c r="CD217" s="16"/>
      <c r="CE217" s="16"/>
      <c r="CF217" s="16"/>
      <c r="CG217" s="16"/>
      <c r="CH217" s="16"/>
      <c r="CI217" s="16"/>
      <c r="CJ217" s="16"/>
      <c r="CK217" s="16"/>
      <c r="CL217" s="16"/>
      <c r="CM217" s="16"/>
      <c r="CN217" s="16"/>
      <c r="CO217" s="16"/>
      <c r="CP217" s="16"/>
      <c r="CQ217" s="16"/>
      <c r="CR217" s="16"/>
      <c r="CS217" s="16"/>
      <c r="CT217" s="16"/>
      <c r="CU217" s="16"/>
      <c r="CV217" s="16"/>
      <c r="CW217" s="16"/>
      <c r="CX217" s="16"/>
      <c r="CY217" s="16"/>
      <c r="CZ217" s="16"/>
      <c r="DA217" s="16"/>
      <c r="DB217" s="16"/>
      <c r="DC217" s="16"/>
      <c r="DD217" s="16"/>
      <c r="DE217" s="16"/>
      <c r="DF217" s="16"/>
      <c r="DG217" s="16"/>
      <c r="DH217" s="16"/>
      <c r="DI217" s="16"/>
      <c r="DJ217" s="16"/>
      <c r="DK217" s="16"/>
      <c r="DL217" s="16"/>
      <c r="DM217" s="16"/>
      <c r="DN217" s="16"/>
      <c r="DO217" s="16"/>
      <c r="DP217" s="16"/>
      <c r="DQ217" s="16"/>
      <c r="DR217" s="16"/>
      <c r="DS217" s="16"/>
      <c r="DT217" s="16"/>
      <c r="DU217" s="16"/>
      <c r="DV217" s="16"/>
      <c r="DW217" s="16"/>
      <c r="DX217" s="16"/>
      <c r="DY217" s="16"/>
      <c r="DZ217" s="16"/>
      <c r="EA217" s="16"/>
      <c r="EB217" s="16"/>
      <c r="EC217" s="16"/>
      <c r="ED217" s="16"/>
      <c r="EE217" s="16"/>
      <c r="EF217" s="16"/>
      <c r="EG217" s="16"/>
      <c r="EH217" s="16"/>
      <c r="EI217" s="16"/>
      <c r="EJ217" s="16"/>
      <c r="EK217" s="16"/>
      <c r="EL217" s="16"/>
      <c r="EM217" s="16"/>
      <c r="EN217" s="16"/>
      <c r="EO217" s="16"/>
      <c r="EP217" s="16"/>
      <c r="EQ217" s="16"/>
      <c r="ER217" s="16"/>
      <c r="ES217" s="16"/>
      <c r="ET217" s="16"/>
      <c r="EU217" s="16"/>
      <c r="EV217" s="16"/>
      <c r="EW217" s="16"/>
      <c r="EX217" s="16"/>
      <c r="EY217" s="16"/>
      <c r="EZ217" s="16"/>
      <c r="FA217" s="16"/>
      <c r="FB217" s="16"/>
      <c r="FC217" s="16"/>
      <c r="FD217" s="16"/>
      <c r="FE217" s="16"/>
      <c r="FF217" s="16"/>
      <c r="FG217" s="16"/>
      <c r="FH217" s="16"/>
      <c r="FI217" s="16"/>
      <c r="FJ217" s="16"/>
      <c r="FK217" s="16"/>
      <c r="FL217" s="16"/>
      <c r="FM217" s="16"/>
      <c r="FN217" s="16"/>
      <c r="FO217" s="16"/>
      <c r="FP217" s="16"/>
      <c r="FQ217" s="16"/>
      <c r="FR217" s="16"/>
      <c r="FS217" s="16"/>
      <c r="FT217" s="16"/>
      <c r="FU217" s="16"/>
      <c r="FV217" s="16"/>
      <c r="FW217" s="16"/>
      <c r="FX217" s="16"/>
      <c r="FY217" s="16"/>
      <c r="FZ217" s="16"/>
      <c r="GA217" s="16"/>
      <c r="GB217" s="16"/>
      <c r="GC217" s="16"/>
      <c r="GD217" s="16"/>
      <c r="GE217" s="16"/>
      <c r="GF217" s="16"/>
      <c r="GG217" s="16"/>
      <c r="GH217" s="16"/>
      <c r="GI217" s="16"/>
      <c r="GJ217" s="16"/>
      <c r="GK217" s="16"/>
      <c r="GL217" s="16"/>
      <c r="GM217" s="16"/>
      <c r="GN217" s="16"/>
      <c r="GO217" s="16"/>
      <c r="GP217" s="16"/>
      <c r="GQ217" s="16"/>
      <c r="GR217" s="16"/>
      <c r="GS217" s="16"/>
      <c r="GT217" s="16"/>
      <c r="GU217" s="16"/>
      <c r="GV217" s="16"/>
      <c r="GW217" s="16"/>
      <c r="GX217" s="16"/>
      <c r="GY217" s="16"/>
      <c r="GZ217" s="16"/>
      <c r="HA217" s="16"/>
    </row>
    <row r="218" spans="1:209">
      <c r="A218" s="18"/>
      <c r="B218" s="16"/>
      <c r="C218" s="16"/>
      <c r="D218" s="16"/>
      <c r="E218" s="16"/>
      <c r="F218" s="16"/>
      <c r="G218" s="16"/>
      <c r="H218" s="16"/>
      <c r="I218" s="16"/>
      <c r="J218" s="16"/>
      <c r="K218" s="16"/>
      <c r="L218" s="16"/>
      <c r="M218" s="16"/>
      <c r="N218" s="16"/>
      <c r="O218" s="16"/>
      <c r="P218" s="16"/>
      <c r="Q218" s="16"/>
      <c r="R218" s="16"/>
      <c r="S218" s="16"/>
      <c r="T218" s="16"/>
      <c r="U218" s="16"/>
      <c r="V218" s="16"/>
      <c r="W218" s="16"/>
      <c r="X218" s="139"/>
      <c r="Y218" s="16"/>
      <c r="Z218" s="16"/>
      <c r="AA218" s="16"/>
      <c r="AB218" s="16"/>
      <c r="AC218" s="16"/>
      <c r="AD218" s="16"/>
      <c r="AE218" s="16"/>
      <c r="AF218" s="16"/>
      <c r="AG218" s="16"/>
      <c r="AH218" s="16"/>
      <c r="AI218" s="16"/>
      <c r="AJ218" s="16"/>
      <c r="AK218" s="16"/>
      <c r="AL218" s="16"/>
      <c r="AM218" s="16"/>
      <c r="AN218" s="16"/>
      <c r="AO218" s="16"/>
      <c r="AP218" s="16"/>
      <c r="AQ218" s="16"/>
      <c r="AR218" s="16"/>
      <c r="AS218" s="16"/>
      <c r="AT218" s="16"/>
      <c r="AU218" s="16"/>
      <c r="AV218" s="16"/>
      <c r="AW218" s="16"/>
      <c r="AX218" s="16"/>
      <c r="AY218" s="16"/>
      <c r="AZ218" s="16"/>
      <c r="BA218" s="16"/>
      <c r="BB218" s="16"/>
      <c r="BC218" s="16"/>
      <c r="BD218" s="16"/>
      <c r="BE218" s="16"/>
      <c r="BF218" s="16"/>
      <c r="BG218" s="16"/>
      <c r="BH218" s="16"/>
      <c r="BI218" s="16"/>
      <c r="BJ218" s="16"/>
      <c r="BK218" s="16"/>
      <c r="BL218" s="16"/>
      <c r="BM218" s="16"/>
      <c r="BN218" s="16"/>
      <c r="BO218" s="16"/>
      <c r="BP218" s="16"/>
      <c r="BQ218" s="16"/>
      <c r="BR218" s="16"/>
      <c r="BS218" s="16"/>
      <c r="BT218" s="16"/>
      <c r="BU218" s="16"/>
      <c r="BV218" s="16"/>
      <c r="BW218" s="16"/>
      <c r="BX218" s="16"/>
      <c r="BY218" s="16"/>
      <c r="BZ218" s="16"/>
      <c r="CA218" s="16"/>
      <c r="CB218" s="16"/>
      <c r="CC218" s="16"/>
      <c r="CD218" s="16"/>
      <c r="CE218" s="16"/>
      <c r="CF218" s="16"/>
      <c r="CG218" s="16"/>
      <c r="CH218" s="16"/>
      <c r="CI218" s="16"/>
      <c r="CJ218" s="16"/>
      <c r="CK218" s="16"/>
      <c r="CL218" s="16"/>
      <c r="CM218" s="16"/>
      <c r="CN218" s="16"/>
      <c r="CO218" s="16"/>
      <c r="CP218" s="16"/>
      <c r="CQ218" s="16"/>
      <c r="CR218" s="16"/>
      <c r="CS218" s="16"/>
      <c r="CT218" s="16"/>
      <c r="CU218" s="16"/>
      <c r="CV218" s="16"/>
      <c r="CW218" s="16"/>
      <c r="CX218" s="16"/>
      <c r="CY218" s="16"/>
      <c r="CZ218" s="16"/>
      <c r="DA218" s="16"/>
      <c r="DB218" s="16"/>
      <c r="DC218" s="16"/>
      <c r="DD218" s="16"/>
      <c r="DE218" s="16"/>
      <c r="DF218" s="16"/>
      <c r="DG218" s="16"/>
      <c r="DH218" s="16"/>
      <c r="DI218" s="16"/>
      <c r="DJ218" s="16"/>
      <c r="DK218" s="16"/>
      <c r="DL218" s="16"/>
      <c r="DM218" s="16"/>
      <c r="DN218" s="16"/>
      <c r="DO218" s="16"/>
      <c r="DP218" s="16"/>
      <c r="DQ218" s="16"/>
      <c r="DR218" s="16"/>
      <c r="DS218" s="16"/>
      <c r="DT218" s="16"/>
      <c r="DU218" s="16"/>
      <c r="DV218" s="16"/>
      <c r="DW218" s="16"/>
      <c r="DX218" s="16"/>
      <c r="DY218" s="16"/>
      <c r="DZ218" s="16"/>
      <c r="EA218" s="16"/>
      <c r="EB218" s="16"/>
      <c r="EC218" s="16"/>
      <c r="ED218" s="16"/>
      <c r="EE218" s="16"/>
      <c r="EF218" s="16"/>
      <c r="EG218" s="16"/>
      <c r="EH218" s="16"/>
      <c r="EI218" s="16"/>
      <c r="EJ218" s="16"/>
      <c r="EK218" s="16"/>
      <c r="EL218" s="16"/>
      <c r="EM218" s="16"/>
      <c r="EN218" s="16"/>
      <c r="EO218" s="16"/>
      <c r="EP218" s="16"/>
      <c r="EQ218" s="16"/>
      <c r="ER218" s="16"/>
      <c r="ES218" s="16"/>
      <c r="ET218" s="16"/>
      <c r="EU218" s="16"/>
      <c r="EV218" s="16"/>
      <c r="EW218" s="16"/>
      <c r="EX218" s="16"/>
      <c r="EY218" s="16"/>
      <c r="EZ218" s="16"/>
      <c r="FA218" s="16"/>
      <c r="FB218" s="16"/>
      <c r="FC218" s="16"/>
      <c r="FD218" s="16"/>
      <c r="FE218" s="16"/>
      <c r="FF218" s="16"/>
      <c r="FG218" s="16"/>
      <c r="FH218" s="16"/>
      <c r="FI218" s="16"/>
      <c r="FJ218" s="16"/>
      <c r="FK218" s="16"/>
      <c r="FL218" s="16"/>
      <c r="FM218" s="16"/>
      <c r="FN218" s="16"/>
      <c r="FO218" s="16"/>
      <c r="FP218" s="16"/>
      <c r="FQ218" s="16"/>
      <c r="FR218" s="16"/>
      <c r="FS218" s="16"/>
      <c r="FT218" s="16"/>
      <c r="FU218" s="16"/>
      <c r="FV218" s="16"/>
      <c r="FW218" s="16"/>
      <c r="FX218" s="16"/>
      <c r="FY218" s="16"/>
      <c r="FZ218" s="16"/>
      <c r="GA218" s="16"/>
      <c r="GB218" s="16"/>
      <c r="GC218" s="16"/>
      <c r="GD218" s="16"/>
      <c r="GE218" s="16"/>
      <c r="GF218" s="16"/>
      <c r="GG218" s="16"/>
      <c r="GH218" s="16"/>
      <c r="GI218" s="16"/>
      <c r="GJ218" s="16"/>
      <c r="GK218" s="16"/>
      <c r="GL218" s="16"/>
      <c r="GM218" s="16"/>
      <c r="GN218" s="16"/>
      <c r="GO218" s="16"/>
      <c r="GP218" s="16"/>
      <c r="GQ218" s="16"/>
      <c r="GR218" s="16"/>
      <c r="GS218" s="16"/>
      <c r="GT218" s="16"/>
      <c r="GU218" s="16"/>
      <c r="GV218" s="16"/>
      <c r="GW218" s="16"/>
      <c r="GX218" s="16"/>
      <c r="GY218" s="16"/>
      <c r="GZ218" s="16"/>
      <c r="HA218" s="16"/>
    </row>
    <row r="219" spans="1:209">
      <c r="A219" s="18"/>
      <c r="B219" s="16"/>
      <c r="C219" s="16"/>
      <c r="D219" s="16"/>
      <c r="E219" s="16"/>
      <c r="F219" s="16"/>
      <c r="G219" s="16"/>
      <c r="H219" s="16"/>
      <c r="I219" s="16"/>
      <c r="J219" s="16"/>
      <c r="K219" s="16"/>
      <c r="L219" s="16"/>
      <c r="M219" s="16"/>
      <c r="N219" s="16"/>
      <c r="O219" s="16"/>
      <c r="P219" s="16"/>
      <c r="Q219" s="16"/>
      <c r="R219" s="16"/>
      <c r="S219" s="16"/>
      <c r="T219" s="16"/>
      <c r="U219" s="16"/>
      <c r="V219" s="16"/>
      <c r="W219" s="16"/>
      <c r="X219" s="139"/>
      <c r="Y219" s="16"/>
      <c r="Z219" s="16"/>
      <c r="AA219" s="16"/>
      <c r="AB219" s="16"/>
      <c r="AC219" s="16"/>
      <c r="AD219" s="16"/>
      <c r="AE219" s="16"/>
      <c r="AF219" s="16"/>
      <c r="AG219" s="16"/>
      <c r="AH219" s="16"/>
      <c r="AI219" s="16"/>
      <c r="AJ219" s="16"/>
      <c r="AK219" s="16"/>
      <c r="AL219" s="16"/>
      <c r="AM219" s="16"/>
      <c r="AN219" s="16"/>
      <c r="AO219" s="16"/>
      <c r="AP219" s="16"/>
      <c r="AQ219" s="16"/>
      <c r="AR219" s="16"/>
      <c r="AS219" s="16"/>
      <c r="AT219" s="16"/>
      <c r="AU219" s="16"/>
      <c r="AV219" s="16"/>
      <c r="AW219" s="16"/>
      <c r="AX219" s="16"/>
      <c r="AY219" s="16"/>
      <c r="AZ219" s="16"/>
      <c r="BA219" s="16"/>
      <c r="BB219" s="16"/>
      <c r="BC219" s="16"/>
      <c r="BD219" s="16"/>
      <c r="BE219" s="16"/>
      <c r="BF219" s="16"/>
      <c r="BG219" s="16"/>
      <c r="BH219" s="16"/>
      <c r="BI219" s="16"/>
      <c r="BJ219" s="16"/>
      <c r="BK219" s="16"/>
      <c r="BL219" s="16"/>
      <c r="BM219" s="16"/>
      <c r="BN219" s="16"/>
      <c r="BO219" s="16"/>
      <c r="BP219" s="16"/>
      <c r="BQ219" s="16"/>
      <c r="BR219" s="16"/>
      <c r="BS219" s="16"/>
      <c r="BT219" s="16"/>
      <c r="BU219" s="16"/>
      <c r="BV219" s="16"/>
      <c r="BW219" s="16"/>
      <c r="BX219" s="16"/>
      <c r="BY219" s="16"/>
      <c r="BZ219" s="16"/>
      <c r="CA219" s="16"/>
      <c r="CB219" s="16"/>
      <c r="CC219" s="16"/>
      <c r="CD219" s="16"/>
      <c r="CE219" s="16"/>
      <c r="CF219" s="16"/>
      <c r="CG219" s="16"/>
      <c r="CH219" s="16"/>
      <c r="CI219" s="16"/>
      <c r="CJ219" s="16"/>
      <c r="CK219" s="16"/>
      <c r="CL219" s="16"/>
      <c r="CM219" s="16"/>
      <c r="CN219" s="16"/>
      <c r="CO219" s="16"/>
      <c r="CP219" s="16"/>
      <c r="CQ219" s="16"/>
      <c r="CR219" s="16"/>
      <c r="CS219" s="16"/>
      <c r="CT219" s="16"/>
      <c r="CU219" s="16"/>
      <c r="CV219" s="16"/>
      <c r="CW219" s="16"/>
      <c r="CX219" s="16"/>
      <c r="CY219" s="16"/>
      <c r="CZ219" s="16"/>
      <c r="DA219" s="16"/>
      <c r="DB219" s="16"/>
      <c r="DC219" s="16"/>
      <c r="DD219" s="16"/>
      <c r="DE219" s="16"/>
      <c r="DF219" s="16"/>
      <c r="DG219" s="16"/>
      <c r="DH219" s="16"/>
      <c r="DI219" s="16"/>
      <c r="DJ219" s="16"/>
      <c r="DK219" s="16"/>
      <c r="DL219" s="16"/>
      <c r="DM219" s="16"/>
      <c r="DN219" s="16"/>
      <c r="DO219" s="16"/>
      <c r="DP219" s="16"/>
      <c r="DQ219" s="16"/>
      <c r="DR219" s="16"/>
      <c r="DS219" s="16"/>
      <c r="DT219" s="16"/>
      <c r="DU219" s="16"/>
      <c r="DV219" s="16"/>
      <c r="DW219" s="16"/>
      <c r="DX219" s="16"/>
      <c r="DY219" s="16"/>
      <c r="DZ219" s="16"/>
      <c r="EA219" s="16"/>
      <c r="EB219" s="16"/>
      <c r="EC219" s="16"/>
      <c r="ED219" s="16"/>
      <c r="EE219" s="16"/>
      <c r="EF219" s="16"/>
      <c r="EG219" s="16"/>
      <c r="EH219" s="16"/>
      <c r="EI219" s="16"/>
      <c r="EJ219" s="16"/>
      <c r="EK219" s="16"/>
      <c r="EL219" s="16"/>
      <c r="EM219" s="16"/>
      <c r="EN219" s="16"/>
      <c r="EO219" s="16"/>
      <c r="EP219" s="16"/>
      <c r="EQ219" s="16"/>
      <c r="ER219" s="16"/>
      <c r="ES219" s="16"/>
      <c r="ET219" s="16"/>
      <c r="EU219" s="16"/>
      <c r="EV219" s="16"/>
      <c r="EW219" s="16"/>
      <c r="EX219" s="16"/>
      <c r="EY219" s="16"/>
      <c r="EZ219" s="16"/>
      <c r="FA219" s="16"/>
      <c r="FB219" s="16"/>
      <c r="FC219" s="16"/>
      <c r="FD219" s="16"/>
      <c r="FE219" s="16"/>
      <c r="FF219" s="16"/>
      <c r="FG219" s="16"/>
      <c r="FH219" s="16"/>
      <c r="FI219" s="16"/>
      <c r="FJ219" s="16"/>
      <c r="FK219" s="16"/>
      <c r="FL219" s="16"/>
      <c r="FM219" s="16"/>
      <c r="FN219" s="16"/>
      <c r="FO219" s="16"/>
      <c r="FP219" s="16"/>
      <c r="FQ219" s="16"/>
      <c r="FR219" s="16"/>
      <c r="FS219" s="16"/>
      <c r="FT219" s="16"/>
      <c r="FU219" s="16"/>
      <c r="FV219" s="16"/>
      <c r="FW219" s="16"/>
      <c r="FX219" s="16"/>
      <c r="FY219" s="16"/>
      <c r="FZ219" s="16"/>
      <c r="GA219" s="16"/>
      <c r="GB219" s="16"/>
      <c r="GC219" s="16"/>
      <c r="GD219" s="16"/>
      <c r="GE219" s="16"/>
      <c r="GF219" s="16"/>
      <c r="GG219" s="16"/>
      <c r="GH219" s="16"/>
      <c r="GI219" s="16"/>
      <c r="GJ219" s="16"/>
      <c r="GK219" s="16"/>
      <c r="GL219" s="16"/>
      <c r="GM219" s="16"/>
      <c r="GN219" s="16"/>
      <c r="GO219" s="16"/>
      <c r="GP219" s="16"/>
      <c r="GQ219" s="16"/>
      <c r="GR219" s="16"/>
      <c r="GS219" s="16"/>
      <c r="GT219" s="16"/>
      <c r="GU219" s="16"/>
      <c r="GV219" s="16"/>
      <c r="GW219" s="16"/>
      <c r="GX219" s="16"/>
      <c r="GY219" s="16"/>
      <c r="GZ219" s="16"/>
      <c r="HA219" s="16"/>
    </row>
    <row r="220" spans="1:209">
      <c r="A220" s="18"/>
      <c r="B220" s="16"/>
      <c r="C220" s="16"/>
      <c r="D220" s="16"/>
      <c r="E220" s="16"/>
      <c r="F220" s="16"/>
      <c r="G220" s="16"/>
      <c r="H220" s="16"/>
      <c r="I220" s="16"/>
      <c r="J220" s="16"/>
      <c r="K220" s="16"/>
      <c r="L220" s="16"/>
      <c r="M220" s="16"/>
      <c r="N220" s="16"/>
      <c r="O220" s="16"/>
      <c r="P220" s="16"/>
      <c r="Q220" s="16"/>
      <c r="R220" s="16"/>
      <c r="S220" s="16"/>
      <c r="T220" s="16"/>
      <c r="U220" s="16"/>
      <c r="V220" s="16"/>
      <c r="W220" s="16"/>
      <c r="X220" s="139"/>
      <c r="Y220" s="16"/>
      <c r="Z220" s="16"/>
      <c r="AA220" s="16"/>
      <c r="AB220" s="16"/>
      <c r="AC220" s="16"/>
      <c r="AD220" s="16"/>
      <c r="AE220" s="16"/>
      <c r="AF220" s="16"/>
      <c r="AG220" s="16"/>
      <c r="AH220" s="16"/>
      <c r="AI220" s="16"/>
      <c r="AJ220" s="16"/>
      <c r="AK220" s="16"/>
      <c r="AL220" s="16"/>
      <c r="AM220" s="16"/>
      <c r="AN220" s="16"/>
      <c r="AO220" s="16"/>
      <c r="AP220" s="16"/>
      <c r="AQ220" s="16"/>
      <c r="AR220" s="16"/>
      <c r="AS220" s="16"/>
      <c r="AT220" s="16"/>
      <c r="AU220" s="16"/>
      <c r="AV220" s="16"/>
      <c r="AW220" s="16"/>
      <c r="AX220" s="16"/>
      <c r="AY220" s="16"/>
      <c r="AZ220" s="16"/>
      <c r="BA220" s="16"/>
      <c r="BB220" s="16"/>
      <c r="BC220" s="16"/>
      <c r="BD220" s="16"/>
      <c r="BE220" s="16"/>
      <c r="BF220" s="16"/>
      <c r="BG220" s="16"/>
      <c r="BH220" s="16"/>
      <c r="BI220" s="16"/>
      <c r="BJ220" s="16"/>
      <c r="BK220" s="16"/>
      <c r="BL220" s="16"/>
      <c r="BM220" s="16"/>
      <c r="BN220" s="16"/>
      <c r="BO220" s="16"/>
      <c r="BP220" s="16"/>
      <c r="BQ220" s="16"/>
      <c r="BR220" s="16"/>
      <c r="BS220" s="16"/>
      <c r="BT220" s="16"/>
      <c r="BU220" s="16"/>
      <c r="BV220" s="16"/>
      <c r="BW220" s="16"/>
      <c r="BX220" s="16"/>
      <c r="BY220" s="16"/>
      <c r="BZ220" s="16"/>
      <c r="CA220" s="16"/>
      <c r="CB220" s="16"/>
      <c r="CC220" s="16"/>
      <c r="CD220" s="16"/>
      <c r="CE220" s="16"/>
      <c r="CF220" s="16"/>
      <c r="CG220" s="16"/>
      <c r="CH220" s="16"/>
      <c r="CI220" s="16"/>
      <c r="CJ220" s="16"/>
      <c r="CK220" s="16"/>
      <c r="CL220" s="16"/>
      <c r="CM220" s="16"/>
      <c r="CN220" s="16"/>
      <c r="CO220" s="16"/>
      <c r="CP220" s="16"/>
      <c r="CQ220" s="16"/>
      <c r="CR220" s="16"/>
      <c r="CS220" s="16"/>
      <c r="CT220" s="16"/>
      <c r="CU220" s="16"/>
      <c r="CV220" s="16"/>
      <c r="CW220" s="16"/>
      <c r="CX220" s="16"/>
      <c r="CY220" s="16"/>
      <c r="CZ220" s="16"/>
      <c r="DA220" s="16"/>
      <c r="DB220" s="16"/>
      <c r="DC220" s="16"/>
      <c r="DD220" s="16"/>
      <c r="DE220" s="16"/>
      <c r="DF220" s="16"/>
      <c r="DG220" s="16"/>
      <c r="DH220" s="16"/>
      <c r="DI220" s="16"/>
      <c r="DJ220" s="16"/>
      <c r="DK220" s="16"/>
      <c r="DL220" s="16"/>
      <c r="DM220" s="16"/>
      <c r="DN220" s="16"/>
      <c r="DO220" s="16"/>
      <c r="DP220" s="16"/>
      <c r="DQ220" s="16"/>
      <c r="DR220" s="16"/>
      <c r="DS220" s="16"/>
      <c r="DT220" s="16"/>
      <c r="DU220" s="16"/>
      <c r="DV220" s="16"/>
      <c r="DW220" s="16"/>
      <c r="DX220" s="16"/>
      <c r="DY220" s="16"/>
      <c r="DZ220" s="16"/>
      <c r="EA220" s="16"/>
      <c r="EB220" s="16"/>
      <c r="EC220" s="16"/>
      <c r="ED220" s="16"/>
      <c r="EE220" s="16"/>
      <c r="EF220" s="16"/>
      <c r="EG220" s="16"/>
      <c r="EH220" s="16"/>
      <c r="EI220" s="16"/>
      <c r="EJ220" s="16"/>
      <c r="EK220" s="16"/>
      <c r="EL220" s="16"/>
      <c r="EM220" s="16"/>
      <c r="EN220" s="16"/>
      <c r="EO220" s="16"/>
      <c r="EP220" s="16"/>
      <c r="EQ220" s="16"/>
      <c r="ER220" s="16"/>
      <c r="ES220" s="16"/>
      <c r="ET220" s="16"/>
      <c r="EU220" s="16"/>
      <c r="EV220" s="16"/>
      <c r="EW220" s="16"/>
      <c r="EX220" s="16"/>
      <c r="EY220" s="16"/>
      <c r="EZ220" s="16"/>
      <c r="FA220" s="16"/>
      <c r="FB220" s="16"/>
      <c r="FC220" s="16"/>
      <c r="FD220" s="16"/>
      <c r="FE220" s="16"/>
      <c r="FF220" s="16"/>
      <c r="FG220" s="16"/>
      <c r="FH220" s="16"/>
      <c r="FI220" s="16"/>
      <c r="FJ220" s="16"/>
      <c r="FK220" s="16"/>
      <c r="FL220" s="16"/>
      <c r="FM220" s="16"/>
      <c r="FN220" s="16"/>
      <c r="FO220" s="16"/>
      <c r="FP220" s="16"/>
      <c r="FQ220" s="16"/>
      <c r="FR220" s="16"/>
      <c r="FS220" s="16"/>
      <c r="FT220" s="16"/>
      <c r="FU220" s="16"/>
      <c r="FV220" s="16"/>
      <c r="FW220" s="16"/>
      <c r="FX220" s="16"/>
      <c r="FY220" s="16"/>
      <c r="FZ220" s="16"/>
      <c r="GA220" s="16"/>
      <c r="GB220" s="16"/>
      <c r="GC220" s="16"/>
      <c r="GD220" s="16"/>
      <c r="GE220" s="16"/>
      <c r="GF220" s="16"/>
      <c r="GG220" s="16"/>
      <c r="GH220" s="16"/>
      <c r="GI220" s="16"/>
      <c r="GJ220" s="16"/>
      <c r="GK220" s="16"/>
      <c r="GL220" s="16"/>
      <c r="GM220" s="16"/>
      <c r="GN220" s="16"/>
      <c r="GO220" s="16"/>
      <c r="GP220" s="16"/>
      <c r="GQ220" s="16"/>
      <c r="GR220" s="16"/>
      <c r="GS220" s="16"/>
      <c r="GT220" s="16"/>
      <c r="GU220" s="16"/>
      <c r="GV220" s="16"/>
      <c r="GW220" s="16"/>
      <c r="GX220" s="16"/>
      <c r="GY220" s="16"/>
      <c r="GZ220" s="16"/>
      <c r="HA220" s="16"/>
    </row>
    <row r="221" spans="1:209">
      <c r="A221" s="18"/>
      <c r="B221" s="16"/>
      <c r="C221" s="16"/>
      <c r="D221" s="16"/>
      <c r="E221" s="16"/>
      <c r="F221" s="16"/>
      <c r="G221" s="16"/>
      <c r="H221" s="16"/>
      <c r="I221" s="16"/>
      <c r="J221" s="16"/>
      <c r="K221" s="16"/>
      <c r="L221" s="16"/>
      <c r="M221" s="16"/>
      <c r="N221" s="16"/>
      <c r="O221" s="16"/>
      <c r="P221" s="16"/>
      <c r="Q221" s="16"/>
      <c r="R221" s="16"/>
      <c r="S221" s="16"/>
      <c r="T221" s="16"/>
      <c r="U221" s="16"/>
      <c r="V221" s="16"/>
      <c r="W221" s="16"/>
      <c r="X221" s="139"/>
      <c r="Y221" s="16"/>
      <c r="Z221" s="16"/>
      <c r="AA221" s="16"/>
      <c r="AB221" s="16"/>
      <c r="AC221" s="16"/>
      <c r="AD221" s="16"/>
      <c r="AE221" s="16"/>
      <c r="AF221" s="16"/>
      <c r="AG221" s="16"/>
      <c r="AH221" s="16"/>
      <c r="AI221" s="16"/>
      <c r="AJ221" s="16"/>
      <c r="AK221" s="16"/>
      <c r="AL221" s="16"/>
      <c r="AM221" s="16"/>
      <c r="AN221" s="16"/>
      <c r="AO221" s="16"/>
      <c r="AP221" s="16"/>
      <c r="AQ221" s="16"/>
      <c r="AR221" s="16"/>
      <c r="AS221" s="16"/>
      <c r="AT221" s="16"/>
      <c r="AU221" s="16"/>
      <c r="AV221" s="16"/>
      <c r="AW221" s="16"/>
      <c r="AX221" s="16"/>
      <c r="AY221" s="16"/>
      <c r="AZ221" s="16"/>
      <c r="BA221" s="16"/>
      <c r="BB221" s="16"/>
      <c r="BC221" s="16"/>
      <c r="BD221" s="16"/>
      <c r="BE221" s="16"/>
      <c r="BF221" s="16"/>
      <c r="BG221" s="16"/>
      <c r="BH221" s="16"/>
      <c r="BI221" s="16"/>
      <c r="BJ221" s="16"/>
      <c r="BK221" s="16"/>
      <c r="BL221" s="16"/>
      <c r="BM221" s="16"/>
      <c r="BN221" s="16"/>
      <c r="BO221" s="16"/>
      <c r="BP221" s="16"/>
      <c r="BQ221" s="16"/>
      <c r="BR221" s="16"/>
      <c r="BS221" s="16"/>
      <c r="BT221" s="16"/>
      <c r="BU221" s="16"/>
      <c r="BV221" s="16"/>
      <c r="BW221" s="16"/>
      <c r="BX221" s="16"/>
      <c r="BY221" s="16"/>
      <c r="BZ221" s="16"/>
      <c r="CA221" s="16"/>
      <c r="CB221" s="16"/>
      <c r="CC221" s="16"/>
      <c r="CD221" s="16"/>
      <c r="CE221" s="16"/>
      <c r="CF221" s="16"/>
      <c r="CG221" s="16"/>
      <c r="CH221" s="16"/>
      <c r="CI221" s="16"/>
      <c r="CJ221" s="16"/>
      <c r="CK221" s="16"/>
      <c r="CL221" s="16"/>
      <c r="CM221" s="16"/>
      <c r="CN221" s="16"/>
      <c r="CO221" s="16"/>
      <c r="CP221" s="16"/>
      <c r="CQ221" s="16"/>
      <c r="CR221" s="16"/>
      <c r="CS221" s="16"/>
      <c r="CT221" s="16"/>
      <c r="CU221" s="16"/>
      <c r="CV221" s="16"/>
      <c r="CW221" s="16"/>
      <c r="CX221" s="16"/>
      <c r="CY221" s="16"/>
      <c r="CZ221" s="16"/>
      <c r="DA221" s="16"/>
      <c r="DB221" s="16"/>
      <c r="DC221" s="16"/>
      <c r="DD221" s="16"/>
      <c r="DE221" s="16"/>
      <c r="DF221" s="16"/>
      <c r="DG221" s="16"/>
      <c r="DH221" s="16"/>
      <c r="DI221" s="16"/>
      <c r="DJ221" s="16"/>
      <c r="DK221" s="16"/>
      <c r="DL221" s="16"/>
      <c r="DM221" s="16"/>
      <c r="DN221" s="16"/>
      <c r="DO221" s="16"/>
      <c r="DP221" s="16"/>
      <c r="DQ221" s="16"/>
      <c r="DR221" s="16"/>
      <c r="DS221" s="16"/>
      <c r="DT221" s="16"/>
      <c r="DU221" s="16"/>
      <c r="DV221" s="16"/>
      <c r="DW221" s="16"/>
      <c r="DX221" s="16"/>
      <c r="DY221" s="16"/>
      <c r="DZ221" s="16"/>
      <c r="EA221" s="16"/>
      <c r="EB221" s="16"/>
      <c r="EC221" s="16"/>
      <c r="ED221" s="16"/>
      <c r="EE221" s="16"/>
      <c r="EF221" s="16"/>
      <c r="EG221" s="16"/>
      <c r="EH221" s="16"/>
      <c r="EI221" s="16"/>
      <c r="EJ221" s="16"/>
      <c r="EK221" s="16"/>
      <c r="EL221" s="16"/>
      <c r="EM221" s="16"/>
      <c r="EN221" s="16"/>
      <c r="EO221" s="16"/>
      <c r="EP221" s="16"/>
      <c r="EQ221" s="16"/>
      <c r="ER221" s="16"/>
      <c r="ES221" s="16"/>
      <c r="ET221" s="16"/>
      <c r="EU221" s="16"/>
      <c r="EV221" s="16"/>
      <c r="EW221" s="16"/>
      <c r="EX221" s="16"/>
      <c r="EY221" s="16"/>
      <c r="EZ221" s="16"/>
      <c r="FA221" s="16"/>
      <c r="FB221" s="16"/>
      <c r="FC221" s="16"/>
      <c r="FD221" s="16"/>
      <c r="FE221" s="16"/>
      <c r="FF221" s="16"/>
      <c r="FG221" s="16"/>
      <c r="FH221" s="16"/>
      <c r="FI221" s="16"/>
      <c r="FJ221" s="16"/>
      <c r="FK221" s="16"/>
      <c r="FL221" s="16"/>
      <c r="FM221" s="16"/>
      <c r="FN221" s="16"/>
      <c r="FO221" s="16"/>
      <c r="FP221" s="16"/>
      <c r="FQ221" s="16"/>
      <c r="FR221" s="16"/>
      <c r="FS221" s="16"/>
      <c r="FT221" s="16"/>
      <c r="FU221" s="16"/>
      <c r="FV221" s="16"/>
      <c r="FW221" s="16"/>
      <c r="FX221" s="16"/>
      <c r="FY221" s="16"/>
      <c r="FZ221" s="16"/>
      <c r="GA221" s="16"/>
      <c r="GB221" s="16"/>
      <c r="GC221" s="16"/>
      <c r="GD221" s="16"/>
      <c r="GE221" s="16"/>
      <c r="GF221" s="16"/>
      <c r="GG221" s="16"/>
      <c r="GH221" s="16"/>
      <c r="GI221" s="16"/>
      <c r="GJ221" s="16"/>
      <c r="GK221" s="16"/>
      <c r="GL221" s="16"/>
      <c r="GM221" s="16"/>
      <c r="GN221" s="16"/>
      <c r="GO221" s="16"/>
      <c r="GP221" s="16"/>
      <c r="GQ221" s="16"/>
      <c r="GR221" s="16"/>
      <c r="GS221" s="16"/>
      <c r="GT221" s="16"/>
      <c r="GU221" s="16"/>
      <c r="GV221" s="16"/>
      <c r="GW221" s="16"/>
      <c r="GX221" s="16"/>
      <c r="GY221" s="16"/>
      <c r="GZ221" s="16"/>
      <c r="HA221" s="16"/>
    </row>
    <row r="222" spans="1:209">
      <c r="A222" s="18"/>
      <c r="B222" s="16"/>
      <c r="C222" s="16"/>
      <c r="D222" s="16"/>
      <c r="E222" s="16"/>
      <c r="F222" s="16"/>
      <c r="G222" s="16"/>
      <c r="H222" s="16"/>
      <c r="I222" s="16"/>
      <c r="J222" s="16"/>
      <c r="K222" s="16"/>
      <c r="L222" s="16"/>
      <c r="M222" s="16"/>
      <c r="N222" s="16"/>
      <c r="O222" s="16"/>
      <c r="P222" s="16"/>
      <c r="Q222" s="16"/>
      <c r="R222" s="16"/>
      <c r="S222" s="16"/>
      <c r="T222" s="16"/>
      <c r="U222" s="16"/>
      <c r="V222" s="16"/>
      <c r="W222" s="16"/>
      <c r="X222" s="139"/>
      <c r="Y222" s="16"/>
      <c r="Z222" s="16"/>
      <c r="AA222" s="16"/>
      <c r="AB222" s="16"/>
      <c r="AC222" s="16"/>
      <c r="AD222" s="16"/>
      <c r="AE222" s="16"/>
      <c r="AF222" s="16"/>
      <c r="AG222" s="16"/>
      <c r="AH222" s="16"/>
      <c r="AI222" s="16"/>
      <c r="AJ222" s="16"/>
      <c r="AK222" s="16"/>
      <c r="AL222" s="16"/>
      <c r="AM222" s="16"/>
      <c r="AN222" s="16"/>
      <c r="AO222" s="16"/>
      <c r="AP222" s="16"/>
      <c r="AQ222" s="16"/>
      <c r="AR222" s="16"/>
      <c r="AS222" s="16"/>
      <c r="AT222" s="16"/>
      <c r="AU222" s="16"/>
      <c r="AV222" s="16"/>
      <c r="AW222" s="16"/>
      <c r="AX222" s="16"/>
      <c r="AY222" s="16"/>
      <c r="AZ222" s="16"/>
      <c r="BA222" s="16"/>
      <c r="BB222" s="16"/>
      <c r="BC222" s="16"/>
      <c r="BD222" s="16"/>
      <c r="BE222" s="16"/>
      <c r="BF222" s="16"/>
      <c r="BG222" s="16"/>
      <c r="BH222" s="16"/>
      <c r="BI222" s="16"/>
      <c r="BJ222" s="16"/>
      <c r="BK222" s="16"/>
      <c r="BL222" s="16"/>
      <c r="BM222" s="16"/>
      <c r="BN222" s="16"/>
      <c r="BO222" s="16"/>
      <c r="BP222" s="16"/>
      <c r="BQ222" s="16"/>
      <c r="BR222" s="16"/>
      <c r="BS222" s="16"/>
      <c r="BT222" s="16"/>
      <c r="BU222" s="16"/>
      <c r="BV222" s="16"/>
      <c r="BW222" s="16"/>
      <c r="BX222" s="16"/>
      <c r="BY222" s="16"/>
      <c r="BZ222" s="16"/>
      <c r="CA222" s="16"/>
      <c r="CB222" s="16"/>
      <c r="CC222" s="16"/>
      <c r="CD222" s="16"/>
      <c r="CE222" s="16"/>
      <c r="CF222" s="16"/>
      <c r="CG222" s="16"/>
      <c r="CH222" s="16"/>
      <c r="CI222" s="16"/>
      <c r="CJ222" s="16"/>
      <c r="CK222" s="16"/>
      <c r="CL222" s="16"/>
      <c r="CM222" s="16"/>
      <c r="CN222" s="16"/>
      <c r="CO222" s="16"/>
      <c r="CP222" s="16"/>
      <c r="CQ222" s="16"/>
      <c r="CR222" s="16"/>
      <c r="CS222" s="16"/>
      <c r="CT222" s="16"/>
      <c r="CU222" s="16"/>
      <c r="CV222" s="16"/>
      <c r="CW222" s="16"/>
      <c r="CX222" s="16"/>
      <c r="CY222" s="16"/>
      <c r="CZ222" s="16"/>
      <c r="DA222" s="16"/>
      <c r="DB222" s="16"/>
      <c r="DC222" s="16"/>
      <c r="DD222" s="16"/>
      <c r="DE222" s="16"/>
      <c r="DF222" s="16"/>
      <c r="DG222" s="16"/>
      <c r="DH222" s="16"/>
      <c r="DI222" s="16"/>
      <c r="DJ222" s="16"/>
      <c r="DK222" s="16"/>
      <c r="DL222" s="16"/>
      <c r="DM222" s="16"/>
      <c r="DN222" s="16"/>
      <c r="DO222" s="16"/>
      <c r="DP222" s="16"/>
      <c r="DQ222" s="16"/>
      <c r="DR222" s="16"/>
      <c r="DS222" s="16"/>
      <c r="DT222" s="16"/>
      <c r="DU222" s="16"/>
      <c r="DV222" s="16"/>
      <c r="DW222" s="16"/>
      <c r="DX222" s="16"/>
      <c r="DY222" s="16"/>
      <c r="DZ222" s="16"/>
      <c r="EA222" s="16"/>
      <c r="EB222" s="16"/>
      <c r="EC222" s="16"/>
      <c r="ED222" s="16"/>
      <c r="EE222" s="16"/>
      <c r="EF222" s="16"/>
      <c r="EG222" s="16"/>
      <c r="EH222" s="16"/>
      <c r="EI222" s="16"/>
      <c r="EJ222" s="16"/>
      <c r="EK222" s="16"/>
      <c r="EL222" s="16"/>
      <c r="EM222" s="16"/>
      <c r="EN222" s="16"/>
      <c r="EO222" s="16"/>
      <c r="EP222" s="16"/>
      <c r="EQ222" s="16"/>
      <c r="ER222" s="16"/>
      <c r="ES222" s="16"/>
      <c r="ET222" s="16"/>
      <c r="EU222" s="16"/>
      <c r="EV222" s="16"/>
      <c r="EW222" s="16"/>
      <c r="EX222" s="16"/>
      <c r="EY222" s="16"/>
      <c r="EZ222" s="16"/>
      <c r="FA222" s="16"/>
      <c r="FB222" s="16"/>
      <c r="FC222" s="16"/>
      <c r="FD222" s="16"/>
      <c r="FE222" s="16"/>
      <c r="FF222" s="16"/>
      <c r="FG222" s="16"/>
      <c r="FH222" s="16"/>
      <c r="FI222" s="16"/>
      <c r="FJ222" s="16"/>
      <c r="FK222" s="16"/>
      <c r="FL222" s="16"/>
      <c r="FM222" s="16"/>
      <c r="FN222" s="16"/>
      <c r="FO222" s="16"/>
      <c r="FP222" s="16"/>
      <c r="FQ222" s="16"/>
      <c r="FR222" s="16"/>
      <c r="FS222" s="16"/>
      <c r="FT222" s="16"/>
      <c r="FU222" s="16"/>
      <c r="FV222" s="16"/>
      <c r="FW222" s="16"/>
      <c r="FX222" s="16"/>
      <c r="FY222" s="16"/>
      <c r="FZ222" s="16"/>
      <c r="GA222" s="16"/>
      <c r="GB222" s="16"/>
      <c r="GC222" s="16"/>
      <c r="GD222" s="16"/>
      <c r="GE222" s="16"/>
      <c r="GF222" s="16"/>
      <c r="GG222" s="16"/>
      <c r="GH222" s="16"/>
      <c r="GI222" s="16"/>
      <c r="GJ222" s="16"/>
      <c r="GK222" s="16"/>
      <c r="GL222" s="16"/>
      <c r="GM222" s="16"/>
      <c r="GN222" s="16"/>
      <c r="GO222" s="16"/>
      <c r="GP222" s="16"/>
      <c r="GQ222" s="16"/>
      <c r="GR222" s="16"/>
      <c r="GS222" s="16"/>
      <c r="GT222" s="16"/>
      <c r="GU222" s="16"/>
      <c r="GV222" s="16"/>
      <c r="GW222" s="16"/>
      <c r="GX222" s="16"/>
      <c r="GY222" s="16"/>
      <c r="GZ222" s="16"/>
      <c r="HA222" s="16"/>
    </row>
    <row r="223" spans="1:209">
      <c r="A223" s="18"/>
      <c r="B223" s="16"/>
      <c r="C223" s="16"/>
      <c r="D223" s="16"/>
      <c r="E223" s="16"/>
      <c r="F223" s="16"/>
      <c r="G223" s="16"/>
      <c r="H223" s="16"/>
      <c r="I223" s="16"/>
      <c r="J223" s="16"/>
      <c r="K223" s="16"/>
      <c r="L223" s="16"/>
      <c r="M223" s="16"/>
      <c r="N223" s="16"/>
      <c r="O223" s="16"/>
      <c r="P223" s="16"/>
      <c r="Q223" s="16"/>
      <c r="R223" s="16"/>
      <c r="S223" s="16"/>
      <c r="T223" s="16"/>
      <c r="U223" s="16"/>
      <c r="V223" s="16"/>
      <c r="W223" s="16"/>
      <c r="X223" s="139"/>
      <c r="Y223" s="16"/>
      <c r="Z223" s="16"/>
      <c r="AA223" s="16"/>
      <c r="AB223" s="16"/>
      <c r="AC223" s="16"/>
      <c r="AD223" s="16"/>
      <c r="AE223" s="16"/>
      <c r="AF223" s="16"/>
      <c r="AG223" s="16"/>
      <c r="AH223" s="16"/>
      <c r="AI223" s="16"/>
      <c r="AJ223" s="16"/>
      <c r="AK223" s="16"/>
      <c r="AL223" s="16"/>
      <c r="AM223" s="16"/>
      <c r="AN223" s="16"/>
      <c r="AO223" s="16"/>
      <c r="AP223" s="16"/>
      <c r="AQ223" s="16"/>
      <c r="AR223" s="16"/>
      <c r="AS223" s="16"/>
      <c r="AT223" s="16"/>
      <c r="AU223" s="16"/>
      <c r="AV223" s="16"/>
      <c r="AW223" s="16"/>
      <c r="AX223" s="16"/>
      <c r="AY223" s="16"/>
      <c r="AZ223" s="16"/>
      <c r="BA223" s="16"/>
      <c r="BB223" s="16"/>
      <c r="BC223" s="16"/>
      <c r="BD223" s="16"/>
      <c r="BE223" s="16"/>
      <c r="BF223" s="16"/>
      <c r="BG223" s="16"/>
      <c r="BH223" s="16"/>
      <c r="BI223" s="16"/>
      <c r="BJ223" s="16"/>
      <c r="BK223" s="16"/>
      <c r="BL223" s="16"/>
      <c r="BM223" s="16"/>
      <c r="BN223" s="16"/>
      <c r="BO223" s="16"/>
      <c r="BP223" s="16"/>
      <c r="BQ223" s="16"/>
      <c r="BR223" s="16"/>
      <c r="BS223" s="16"/>
      <c r="BT223" s="16"/>
      <c r="BU223" s="16"/>
      <c r="BV223" s="16"/>
      <c r="BW223" s="16"/>
      <c r="BX223" s="16"/>
      <c r="BY223" s="16"/>
      <c r="BZ223" s="16"/>
      <c r="CA223" s="16"/>
      <c r="CB223" s="16"/>
      <c r="CC223" s="16"/>
      <c r="CD223" s="16"/>
      <c r="CE223" s="16"/>
      <c r="CF223" s="16"/>
      <c r="CG223" s="16"/>
      <c r="CH223" s="16"/>
      <c r="CI223" s="16"/>
      <c r="CJ223" s="16"/>
      <c r="CK223" s="16"/>
      <c r="CL223" s="16"/>
      <c r="CM223" s="16"/>
      <c r="CN223" s="16"/>
      <c r="CO223" s="16"/>
      <c r="CP223" s="16"/>
      <c r="CQ223" s="16"/>
      <c r="CR223" s="16"/>
      <c r="CS223" s="16"/>
      <c r="CT223" s="16"/>
      <c r="CU223" s="16"/>
      <c r="CV223" s="16"/>
      <c r="CW223" s="16"/>
      <c r="CX223" s="16"/>
      <c r="CY223" s="16"/>
      <c r="CZ223" s="16"/>
      <c r="DA223" s="16"/>
      <c r="DB223" s="16"/>
      <c r="DC223" s="16"/>
      <c r="DD223" s="16"/>
      <c r="DE223" s="16"/>
      <c r="DF223" s="16"/>
      <c r="DG223" s="16"/>
      <c r="DH223" s="16"/>
      <c r="DI223" s="16"/>
      <c r="DJ223" s="16"/>
      <c r="DK223" s="16"/>
      <c r="DL223" s="16"/>
      <c r="DM223" s="16"/>
      <c r="DN223" s="16"/>
      <c r="DO223" s="16"/>
      <c r="DP223" s="16"/>
      <c r="DQ223" s="16"/>
      <c r="DR223" s="16"/>
      <c r="DS223" s="16"/>
      <c r="DT223" s="16"/>
      <c r="DU223" s="16"/>
      <c r="DV223" s="16"/>
      <c r="DW223" s="16"/>
      <c r="DX223" s="16"/>
      <c r="DY223" s="16"/>
      <c r="DZ223" s="16"/>
      <c r="EA223" s="16"/>
      <c r="EB223" s="16"/>
      <c r="EC223" s="16"/>
      <c r="ED223" s="16"/>
      <c r="EE223" s="16"/>
      <c r="EF223" s="16"/>
      <c r="EG223" s="16"/>
      <c r="EH223" s="16"/>
      <c r="EI223" s="16"/>
      <c r="EJ223" s="16"/>
      <c r="EK223" s="16"/>
      <c r="EL223" s="16"/>
      <c r="EM223" s="16"/>
      <c r="EN223" s="16"/>
      <c r="EO223" s="16"/>
      <c r="EP223" s="16"/>
      <c r="EQ223" s="16"/>
      <c r="ER223" s="16"/>
      <c r="ES223" s="16"/>
      <c r="ET223" s="16"/>
      <c r="EU223" s="16"/>
      <c r="EV223" s="16"/>
      <c r="EW223" s="16"/>
      <c r="EX223" s="16"/>
      <c r="EY223" s="16"/>
      <c r="EZ223" s="16"/>
      <c r="FA223" s="16"/>
      <c r="FB223" s="16"/>
      <c r="FC223" s="16"/>
      <c r="FD223" s="16"/>
      <c r="FE223" s="16"/>
      <c r="FF223" s="16"/>
      <c r="FG223" s="16"/>
      <c r="FH223" s="16"/>
      <c r="FI223" s="16"/>
      <c r="FJ223" s="16"/>
      <c r="FK223" s="16"/>
      <c r="FL223" s="16"/>
      <c r="FM223" s="16"/>
      <c r="FN223" s="16"/>
      <c r="FO223" s="16"/>
      <c r="FP223" s="16"/>
      <c r="FQ223" s="16"/>
      <c r="FR223" s="16"/>
      <c r="FS223" s="16"/>
      <c r="FT223" s="16"/>
      <c r="FU223" s="16"/>
      <c r="FV223" s="16"/>
      <c r="FW223" s="16"/>
      <c r="FX223" s="16"/>
      <c r="FY223" s="16"/>
      <c r="FZ223" s="16"/>
      <c r="GA223" s="16"/>
      <c r="GB223" s="16"/>
      <c r="GC223" s="16"/>
      <c r="GD223" s="16"/>
      <c r="GE223" s="16"/>
      <c r="GF223" s="16"/>
      <c r="GG223" s="16"/>
      <c r="GH223" s="16"/>
      <c r="GI223" s="16"/>
      <c r="GJ223" s="16"/>
      <c r="GK223" s="16"/>
      <c r="GL223" s="16"/>
      <c r="GM223" s="16"/>
      <c r="GN223" s="16"/>
      <c r="GO223" s="16"/>
      <c r="GP223" s="16"/>
      <c r="GQ223" s="16"/>
      <c r="GR223" s="16"/>
      <c r="GS223" s="16"/>
      <c r="GT223" s="16"/>
      <c r="GU223" s="16"/>
      <c r="GV223" s="16"/>
      <c r="GW223" s="16"/>
      <c r="GX223" s="16"/>
      <c r="GY223" s="16"/>
      <c r="GZ223" s="16"/>
      <c r="HA223" s="16"/>
    </row>
    <row r="224" spans="1:209">
      <c r="A224" s="18"/>
      <c r="B224" s="16"/>
      <c r="C224" s="16"/>
      <c r="D224" s="16"/>
      <c r="E224" s="16"/>
      <c r="F224" s="16"/>
      <c r="G224" s="16"/>
      <c r="H224" s="16"/>
      <c r="I224" s="16"/>
      <c r="J224" s="16"/>
      <c r="K224" s="16"/>
      <c r="L224" s="16"/>
      <c r="M224" s="16"/>
      <c r="N224" s="16"/>
      <c r="O224" s="16"/>
      <c r="P224" s="16"/>
      <c r="Q224" s="16"/>
      <c r="R224" s="16"/>
      <c r="S224" s="16"/>
      <c r="T224" s="16"/>
      <c r="U224" s="16"/>
      <c r="V224" s="16"/>
      <c r="W224" s="16"/>
      <c r="X224" s="139"/>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6"/>
      <c r="AU224" s="16"/>
      <c r="AV224" s="16"/>
      <c r="AW224" s="16"/>
      <c r="AX224" s="16"/>
      <c r="AY224" s="16"/>
      <c r="AZ224" s="16"/>
      <c r="BA224" s="16"/>
      <c r="BB224" s="16"/>
      <c r="BC224" s="16"/>
      <c r="BD224" s="16"/>
      <c r="BE224" s="16"/>
      <c r="BF224" s="16"/>
      <c r="BG224" s="16"/>
      <c r="BH224" s="16"/>
      <c r="BI224" s="16"/>
      <c r="BJ224" s="16"/>
      <c r="BK224" s="16"/>
      <c r="BL224" s="16"/>
      <c r="BM224" s="16"/>
      <c r="BN224" s="16"/>
      <c r="BO224" s="16"/>
      <c r="BP224" s="16"/>
      <c r="BQ224" s="16"/>
      <c r="BR224" s="16"/>
      <c r="BS224" s="16"/>
      <c r="BT224" s="16"/>
      <c r="BU224" s="16"/>
      <c r="BV224" s="16"/>
      <c r="BW224" s="16"/>
      <c r="BX224" s="16"/>
      <c r="BY224" s="16"/>
      <c r="BZ224" s="16"/>
      <c r="CA224" s="16"/>
      <c r="CB224" s="16"/>
      <c r="CC224" s="16"/>
      <c r="CD224" s="16"/>
      <c r="CE224" s="16"/>
      <c r="CF224" s="16"/>
      <c r="CG224" s="16"/>
      <c r="CH224" s="16"/>
      <c r="CI224" s="16"/>
      <c r="CJ224" s="16"/>
      <c r="CK224" s="16"/>
      <c r="CL224" s="16"/>
      <c r="CM224" s="16"/>
      <c r="CN224" s="16"/>
      <c r="CO224" s="16"/>
      <c r="CP224" s="16"/>
      <c r="CQ224" s="16"/>
      <c r="CR224" s="16"/>
      <c r="CS224" s="16"/>
      <c r="CT224" s="16"/>
      <c r="CU224" s="16"/>
      <c r="CV224" s="16"/>
      <c r="CW224" s="16"/>
      <c r="CX224" s="16"/>
      <c r="CY224" s="16"/>
      <c r="CZ224" s="16"/>
      <c r="DA224" s="16"/>
      <c r="DB224" s="16"/>
      <c r="DC224" s="16"/>
      <c r="DD224" s="16"/>
      <c r="DE224" s="16"/>
      <c r="DF224" s="16"/>
      <c r="DG224" s="16"/>
      <c r="DH224" s="16"/>
      <c r="DI224" s="16"/>
      <c r="DJ224" s="16"/>
      <c r="DK224" s="16"/>
      <c r="DL224" s="16"/>
      <c r="DM224" s="16"/>
      <c r="DN224" s="16"/>
      <c r="DO224" s="16"/>
      <c r="DP224" s="16"/>
      <c r="DQ224" s="16"/>
      <c r="DR224" s="16"/>
      <c r="DS224" s="16"/>
      <c r="DT224" s="16"/>
      <c r="DU224" s="16"/>
      <c r="DV224" s="16"/>
      <c r="DW224" s="16"/>
      <c r="DX224" s="16"/>
      <c r="DY224" s="16"/>
      <c r="DZ224" s="16"/>
      <c r="EA224" s="16"/>
      <c r="EB224" s="16"/>
      <c r="EC224" s="16"/>
      <c r="ED224" s="16"/>
      <c r="EE224" s="16"/>
      <c r="EF224" s="16"/>
      <c r="EG224" s="16"/>
      <c r="EH224" s="16"/>
      <c r="EI224" s="16"/>
      <c r="EJ224" s="16"/>
      <c r="EK224" s="16"/>
      <c r="EL224" s="16"/>
      <c r="EM224" s="16"/>
      <c r="EN224" s="16"/>
      <c r="EO224" s="16"/>
      <c r="EP224" s="16"/>
      <c r="EQ224" s="16"/>
      <c r="ER224" s="16"/>
      <c r="ES224" s="16"/>
      <c r="ET224" s="16"/>
      <c r="EU224" s="16"/>
      <c r="EV224" s="16"/>
      <c r="EW224" s="16"/>
      <c r="EX224" s="16"/>
      <c r="EY224" s="16"/>
      <c r="EZ224" s="16"/>
      <c r="FA224" s="16"/>
      <c r="FB224" s="16"/>
      <c r="FC224" s="16"/>
      <c r="FD224" s="16"/>
      <c r="FE224" s="16"/>
      <c r="FF224" s="16"/>
      <c r="FG224" s="16"/>
      <c r="FH224" s="16"/>
      <c r="FI224" s="16"/>
      <c r="FJ224" s="16"/>
      <c r="FK224" s="16"/>
      <c r="FL224" s="16"/>
      <c r="FM224" s="16"/>
      <c r="FN224" s="16"/>
      <c r="FO224" s="16"/>
      <c r="FP224" s="16"/>
      <c r="FQ224" s="16"/>
      <c r="FR224" s="16"/>
      <c r="FS224" s="16"/>
      <c r="FT224" s="16"/>
      <c r="FU224" s="16"/>
      <c r="FV224" s="16"/>
      <c r="FW224" s="16"/>
      <c r="FX224" s="16"/>
      <c r="FY224" s="16"/>
      <c r="FZ224" s="16"/>
      <c r="GA224" s="16"/>
      <c r="GB224" s="16"/>
      <c r="GC224" s="16"/>
      <c r="GD224" s="16"/>
      <c r="GE224" s="16"/>
      <c r="GF224" s="16"/>
      <c r="GG224" s="16"/>
      <c r="GH224" s="16"/>
      <c r="GI224" s="16"/>
      <c r="GJ224" s="16"/>
      <c r="GK224" s="16"/>
      <c r="GL224" s="16"/>
      <c r="GM224" s="16"/>
      <c r="GN224" s="16"/>
      <c r="GO224" s="16"/>
      <c r="GP224" s="16"/>
      <c r="GQ224" s="16"/>
      <c r="GR224" s="16"/>
      <c r="GS224" s="16"/>
      <c r="GT224" s="16"/>
      <c r="GU224" s="16"/>
      <c r="GV224" s="16"/>
      <c r="GW224" s="16"/>
      <c r="GX224" s="16"/>
      <c r="GY224" s="16"/>
      <c r="GZ224" s="16"/>
      <c r="HA224" s="16"/>
    </row>
    <row r="225" spans="1:209">
      <c r="A225" s="18"/>
      <c r="B225" s="16"/>
      <c r="C225" s="16"/>
      <c r="D225" s="16"/>
      <c r="E225" s="16"/>
      <c r="F225" s="16"/>
      <c r="G225" s="16"/>
      <c r="H225" s="16"/>
      <c r="I225" s="16"/>
      <c r="J225" s="16"/>
      <c r="K225" s="16"/>
      <c r="L225" s="16"/>
      <c r="M225" s="16"/>
      <c r="N225" s="16"/>
      <c r="O225" s="16"/>
      <c r="P225" s="16"/>
      <c r="Q225" s="16"/>
      <c r="R225" s="16"/>
      <c r="S225" s="16"/>
      <c r="T225" s="16"/>
      <c r="U225" s="16"/>
      <c r="V225" s="16"/>
      <c r="W225" s="16"/>
      <c r="X225" s="139"/>
      <c r="Y225" s="16"/>
      <c r="Z225" s="16"/>
      <c r="AA225" s="16"/>
      <c r="AB225" s="16"/>
      <c r="AC225" s="16"/>
      <c r="AD225" s="16"/>
      <c r="AE225" s="16"/>
      <c r="AF225" s="16"/>
      <c r="AG225" s="16"/>
      <c r="AH225" s="16"/>
      <c r="AI225" s="16"/>
      <c r="AJ225" s="16"/>
      <c r="AK225" s="16"/>
      <c r="AL225" s="16"/>
      <c r="AM225" s="16"/>
      <c r="AN225" s="16"/>
      <c r="AO225" s="16"/>
      <c r="AP225" s="16"/>
      <c r="AQ225" s="16"/>
      <c r="AR225" s="16"/>
      <c r="AS225" s="16"/>
      <c r="AT225" s="16"/>
      <c r="AU225" s="16"/>
      <c r="AV225" s="16"/>
      <c r="AW225" s="16"/>
      <c r="AX225" s="16"/>
      <c r="AY225" s="16"/>
      <c r="AZ225" s="16"/>
      <c r="BA225" s="16"/>
      <c r="BB225" s="16"/>
      <c r="BC225" s="16"/>
      <c r="BD225" s="16"/>
      <c r="BE225" s="16"/>
      <c r="BF225" s="16"/>
      <c r="BG225" s="16"/>
      <c r="BH225" s="16"/>
      <c r="BI225" s="16"/>
      <c r="BJ225" s="16"/>
      <c r="BK225" s="16"/>
      <c r="BL225" s="16"/>
      <c r="BM225" s="16"/>
      <c r="BN225" s="16"/>
      <c r="BO225" s="16"/>
      <c r="BP225" s="16"/>
      <c r="BQ225" s="16"/>
      <c r="BR225" s="16"/>
      <c r="BS225" s="16"/>
      <c r="BT225" s="16"/>
      <c r="BU225" s="16"/>
      <c r="BV225" s="16"/>
      <c r="BW225" s="16"/>
      <c r="BX225" s="16"/>
      <c r="BY225" s="16"/>
      <c r="BZ225" s="16"/>
      <c r="CA225" s="16"/>
      <c r="CB225" s="16"/>
      <c r="CC225" s="16"/>
      <c r="CD225" s="16"/>
      <c r="CE225" s="16"/>
      <c r="CF225" s="16"/>
      <c r="CG225" s="16"/>
      <c r="CH225" s="16"/>
      <c r="CI225" s="16"/>
      <c r="CJ225" s="16"/>
      <c r="CK225" s="16"/>
      <c r="CL225" s="16"/>
      <c r="CM225" s="16"/>
      <c r="CN225" s="16"/>
      <c r="CO225" s="16"/>
      <c r="CP225" s="16"/>
      <c r="CQ225" s="16"/>
      <c r="CR225" s="16"/>
      <c r="CS225" s="16"/>
      <c r="CT225" s="16"/>
      <c r="CU225" s="16"/>
      <c r="CV225" s="16"/>
      <c r="CW225" s="16"/>
      <c r="CX225" s="16"/>
      <c r="CY225" s="16"/>
      <c r="CZ225" s="16"/>
      <c r="DA225" s="16"/>
      <c r="DB225" s="16"/>
      <c r="DC225" s="16"/>
      <c r="DD225" s="16"/>
      <c r="DE225" s="16"/>
      <c r="DF225" s="16"/>
      <c r="DG225" s="16"/>
      <c r="DH225" s="16"/>
      <c r="DI225" s="16"/>
      <c r="DJ225" s="16"/>
      <c r="DK225" s="16"/>
      <c r="DL225" s="16"/>
      <c r="DM225" s="16"/>
      <c r="DN225" s="16"/>
      <c r="DO225" s="16"/>
      <c r="DP225" s="16"/>
      <c r="DQ225" s="16"/>
      <c r="DR225" s="16"/>
      <c r="DS225" s="16"/>
      <c r="DT225" s="16"/>
      <c r="DU225" s="16"/>
      <c r="DV225" s="16"/>
      <c r="DW225" s="16"/>
      <c r="DX225" s="16"/>
      <c r="DY225" s="16"/>
      <c r="DZ225" s="16"/>
      <c r="EA225" s="16"/>
      <c r="EB225" s="16"/>
      <c r="EC225" s="16"/>
      <c r="ED225" s="16"/>
      <c r="EE225" s="16"/>
      <c r="EF225" s="16"/>
      <c r="EG225" s="16"/>
      <c r="EH225" s="16"/>
      <c r="EI225" s="16"/>
      <c r="EJ225" s="16"/>
      <c r="EK225" s="16"/>
      <c r="EL225" s="16"/>
      <c r="EM225" s="16"/>
      <c r="EN225" s="16"/>
      <c r="EO225" s="16"/>
      <c r="EP225" s="16"/>
      <c r="EQ225" s="16"/>
      <c r="ER225" s="16"/>
      <c r="ES225" s="16"/>
      <c r="ET225" s="16"/>
      <c r="EU225" s="16"/>
      <c r="EV225" s="16"/>
      <c r="EW225" s="16"/>
      <c r="EX225" s="16"/>
      <c r="EY225" s="16"/>
      <c r="EZ225" s="16"/>
      <c r="FA225" s="16"/>
      <c r="FB225" s="16"/>
      <c r="FC225" s="16"/>
      <c r="FD225" s="16"/>
      <c r="FE225" s="16"/>
      <c r="FF225" s="16"/>
      <c r="FG225" s="16"/>
      <c r="FH225" s="16"/>
      <c r="FI225" s="16"/>
      <c r="FJ225" s="16"/>
      <c r="FK225" s="16"/>
      <c r="FL225" s="16"/>
      <c r="FM225" s="16"/>
      <c r="FN225" s="16"/>
      <c r="FO225" s="16"/>
      <c r="FP225" s="16"/>
      <c r="FQ225" s="16"/>
      <c r="FR225" s="16"/>
      <c r="FS225" s="16"/>
      <c r="FT225" s="16"/>
      <c r="FU225" s="16"/>
      <c r="FV225" s="16"/>
      <c r="FW225" s="16"/>
      <c r="FX225" s="16"/>
      <c r="FY225" s="16"/>
      <c r="FZ225" s="16"/>
      <c r="GA225" s="16"/>
      <c r="GB225" s="16"/>
      <c r="GC225" s="16"/>
      <c r="GD225" s="16"/>
      <c r="GE225" s="16"/>
      <c r="GF225" s="16"/>
      <c r="GG225" s="16"/>
      <c r="GH225" s="16"/>
      <c r="GI225" s="16"/>
      <c r="GJ225" s="16"/>
      <c r="GK225" s="16"/>
      <c r="GL225" s="16"/>
      <c r="GM225" s="16"/>
      <c r="GN225" s="16"/>
      <c r="GO225" s="16"/>
      <c r="GP225" s="16"/>
      <c r="GQ225" s="16"/>
      <c r="GR225" s="16"/>
      <c r="GS225" s="16"/>
      <c r="GT225" s="16"/>
      <c r="GU225" s="16"/>
      <c r="GV225" s="16"/>
      <c r="GW225" s="16"/>
      <c r="GX225" s="16"/>
      <c r="GY225" s="16"/>
      <c r="GZ225" s="16"/>
      <c r="HA225" s="16"/>
    </row>
    <row r="226" spans="1:209">
      <c r="A226" s="18"/>
      <c r="B226" s="16"/>
      <c r="C226" s="16"/>
      <c r="D226" s="16"/>
      <c r="E226" s="16"/>
      <c r="F226" s="16"/>
      <c r="G226" s="16"/>
      <c r="H226" s="16"/>
      <c r="I226" s="16"/>
      <c r="J226" s="16"/>
      <c r="K226" s="16"/>
      <c r="L226" s="16"/>
      <c r="M226" s="16"/>
      <c r="N226" s="16"/>
      <c r="O226" s="16"/>
      <c r="P226" s="16"/>
      <c r="Q226" s="16"/>
      <c r="R226" s="16"/>
      <c r="S226" s="16"/>
      <c r="T226" s="16"/>
      <c r="U226" s="16"/>
      <c r="V226" s="16"/>
      <c r="W226" s="16"/>
      <c r="X226" s="139"/>
      <c r="Y226" s="16"/>
      <c r="Z226" s="16"/>
      <c r="AA226" s="16"/>
      <c r="AB226" s="16"/>
      <c r="AC226" s="16"/>
      <c r="AD226" s="16"/>
      <c r="AE226" s="16"/>
      <c r="AF226" s="16"/>
      <c r="AG226" s="16"/>
      <c r="AH226" s="16"/>
      <c r="AI226" s="16"/>
      <c r="AJ226" s="16"/>
      <c r="AK226" s="16"/>
      <c r="AL226" s="16"/>
      <c r="AM226" s="16"/>
      <c r="AN226" s="16"/>
      <c r="AO226" s="16"/>
      <c r="AP226" s="16"/>
      <c r="AQ226" s="16"/>
      <c r="AR226" s="16"/>
      <c r="AS226" s="16"/>
      <c r="AT226" s="16"/>
      <c r="AU226" s="16"/>
      <c r="AV226" s="16"/>
      <c r="AW226" s="16"/>
      <c r="AX226" s="16"/>
      <c r="AY226" s="16"/>
      <c r="AZ226" s="16"/>
      <c r="BA226" s="16"/>
      <c r="BB226" s="16"/>
      <c r="BC226" s="16"/>
      <c r="BD226" s="16"/>
      <c r="BE226" s="16"/>
      <c r="BF226" s="16"/>
      <c r="BG226" s="16"/>
      <c r="BH226" s="16"/>
      <c r="BI226" s="16"/>
      <c r="BJ226" s="16"/>
      <c r="BK226" s="16"/>
      <c r="BL226" s="16"/>
      <c r="BM226" s="16"/>
      <c r="BN226" s="16"/>
      <c r="BO226" s="16"/>
      <c r="BP226" s="16"/>
      <c r="BQ226" s="16"/>
      <c r="BR226" s="16"/>
      <c r="BS226" s="16"/>
      <c r="BT226" s="16"/>
      <c r="BU226" s="16"/>
      <c r="BV226" s="16"/>
      <c r="BW226" s="16"/>
      <c r="BX226" s="16"/>
      <c r="BY226" s="16"/>
      <c r="BZ226" s="16"/>
      <c r="CA226" s="16"/>
      <c r="CB226" s="16"/>
      <c r="CC226" s="16"/>
      <c r="CD226" s="16"/>
      <c r="CE226" s="16"/>
      <c r="CF226" s="16"/>
      <c r="CG226" s="16"/>
      <c r="CH226" s="16"/>
      <c r="CI226" s="16"/>
      <c r="CJ226" s="16"/>
      <c r="CK226" s="16"/>
      <c r="CL226" s="16"/>
      <c r="CM226" s="16"/>
      <c r="CN226" s="16"/>
      <c r="CO226" s="16"/>
      <c r="CP226" s="16"/>
      <c r="CQ226" s="16"/>
      <c r="CR226" s="16"/>
      <c r="CS226" s="16"/>
      <c r="CT226" s="16"/>
      <c r="CU226" s="16"/>
      <c r="CV226" s="16"/>
      <c r="CW226" s="16"/>
      <c r="CX226" s="16"/>
      <c r="CY226" s="16"/>
      <c r="CZ226" s="16"/>
      <c r="DA226" s="16"/>
      <c r="DB226" s="16"/>
      <c r="DC226" s="16"/>
      <c r="DD226" s="16"/>
      <c r="DE226" s="16"/>
      <c r="DF226" s="16"/>
      <c r="DG226" s="16"/>
      <c r="DH226" s="16"/>
      <c r="DI226" s="16"/>
      <c r="DJ226" s="16"/>
      <c r="DK226" s="16"/>
      <c r="DL226" s="16"/>
      <c r="DM226" s="16"/>
      <c r="DN226" s="16"/>
      <c r="DO226" s="16"/>
      <c r="DP226" s="16"/>
      <c r="DQ226" s="16"/>
      <c r="DR226" s="16"/>
      <c r="DS226" s="16"/>
      <c r="DT226" s="16"/>
      <c r="DU226" s="16"/>
      <c r="DV226" s="16"/>
      <c r="DW226" s="16"/>
      <c r="DX226" s="16"/>
      <c r="DY226" s="16"/>
      <c r="DZ226" s="16"/>
      <c r="EA226" s="16"/>
      <c r="EB226" s="16"/>
      <c r="EC226" s="16"/>
      <c r="ED226" s="16"/>
      <c r="EE226" s="16"/>
      <c r="EF226" s="16"/>
      <c r="EG226" s="16"/>
      <c r="EH226" s="16"/>
      <c r="EI226" s="16"/>
      <c r="EJ226" s="16"/>
      <c r="EK226" s="16"/>
      <c r="EL226" s="16"/>
      <c r="EM226" s="16"/>
      <c r="EN226" s="16"/>
      <c r="EO226" s="16"/>
      <c r="EP226" s="16"/>
      <c r="EQ226" s="16"/>
      <c r="ER226" s="16"/>
      <c r="ES226" s="16"/>
      <c r="ET226" s="16"/>
      <c r="EU226" s="16"/>
      <c r="EV226" s="16"/>
      <c r="EW226" s="16"/>
      <c r="EX226" s="16"/>
      <c r="EY226" s="16"/>
      <c r="EZ226" s="16"/>
      <c r="FA226" s="16"/>
      <c r="FB226" s="16"/>
      <c r="FC226" s="16"/>
      <c r="FD226" s="16"/>
      <c r="FE226" s="16"/>
      <c r="FF226" s="16"/>
      <c r="FG226" s="16"/>
      <c r="FH226" s="16"/>
      <c r="FI226" s="16"/>
      <c r="FJ226" s="16"/>
      <c r="FK226" s="16"/>
      <c r="FL226" s="16"/>
      <c r="FM226" s="16"/>
      <c r="FN226" s="16"/>
      <c r="FO226" s="16"/>
      <c r="FP226" s="16"/>
      <c r="FQ226" s="16"/>
      <c r="FR226" s="16"/>
      <c r="FS226" s="16"/>
      <c r="FT226" s="16"/>
      <c r="FU226" s="16"/>
      <c r="FV226" s="16"/>
      <c r="FW226" s="16"/>
      <c r="FX226" s="16"/>
      <c r="FY226" s="16"/>
      <c r="FZ226" s="16"/>
      <c r="GA226" s="16"/>
      <c r="GB226" s="16"/>
      <c r="GC226" s="16"/>
      <c r="GD226" s="16"/>
      <c r="GE226" s="16"/>
      <c r="GF226" s="16"/>
      <c r="GG226" s="16"/>
      <c r="GH226" s="16"/>
      <c r="GI226" s="16"/>
      <c r="GJ226" s="16"/>
      <c r="GK226" s="16"/>
      <c r="GL226" s="16"/>
      <c r="GM226" s="16"/>
      <c r="GN226" s="16"/>
      <c r="GO226" s="16"/>
      <c r="GP226" s="16"/>
      <c r="GQ226" s="16"/>
      <c r="GR226" s="16"/>
      <c r="GS226" s="16"/>
      <c r="GT226" s="16"/>
      <c r="GU226" s="16"/>
      <c r="GV226" s="16"/>
      <c r="GW226" s="16"/>
      <c r="GX226" s="16"/>
      <c r="GY226" s="16"/>
      <c r="GZ226" s="16"/>
      <c r="HA226" s="16"/>
    </row>
    <row r="227" spans="1:209">
      <c r="A227" s="18"/>
      <c r="B227" s="16"/>
      <c r="C227" s="16"/>
      <c r="D227" s="16"/>
      <c r="E227" s="16"/>
      <c r="F227" s="16"/>
      <c r="G227" s="16"/>
      <c r="H227" s="16"/>
      <c r="I227" s="16"/>
      <c r="J227" s="16"/>
      <c r="K227" s="16"/>
      <c r="L227" s="16"/>
      <c r="M227" s="16"/>
      <c r="N227" s="16"/>
      <c r="O227" s="16"/>
      <c r="P227" s="16"/>
      <c r="Q227" s="16"/>
      <c r="R227" s="16"/>
      <c r="S227" s="16"/>
      <c r="T227" s="16"/>
      <c r="U227" s="16"/>
      <c r="V227" s="16"/>
      <c r="W227" s="16"/>
      <c r="X227" s="139"/>
      <c r="Y227" s="16"/>
      <c r="Z227" s="16"/>
      <c r="AA227" s="16"/>
      <c r="AB227" s="16"/>
      <c r="AC227" s="16"/>
      <c r="AD227" s="16"/>
      <c r="AE227" s="16"/>
      <c r="AF227" s="16"/>
      <c r="AG227" s="16"/>
      <c r="AH227" s="16"/>
      <c r="AI227" s="16"/>
      <c r="AJ227" s="16"/>
      <c r="AK227" s="16"/>
      <c r="AL227" s="16"/>
      <c r="AM227" s="16"/>
      <c r="AN227" s="16"/>
      <c r="AO227" s="16"/>
      <c r="AP227" s="16"/>
      <c r="AQ227" s="16"/>
      <c r="AR227" s="16"/>
      <c r="AS227" s="16"/>
      <c r="AT227" s="16"/>
      <c r="AU227" s="16"/>
      <c r="AV227" s="16"/>
      <c r="AW227" s="16"/>
      <c r="AX227" s="16"/>
      <c r="AY227" s="16"/>
      <c r="AZ227" s="16"/>
      <c r="BA227" s="16"/>
      <c r="BB227" s="16"/>
      <c r="BC227" s="16"/>
      <c r="BD227" s="16"/>
      <c r="BE227" s="16"/>
      <c r="BF227" s="16"/>
      <c r="BG227" s="16"/>
      <c r="BH227" s="16"/>
      <c r="BI227" s="16"/>
      <c r="BJ227" s="16"/>
      <c r="BK227" s="16"/>
      <c r="BL227" s="16"/>
      <c r="BM227" s="16"/>
      <c r="BN227" s="16"/>
      <c r="BO227" s="16"/>
      <c r="BP227" s="16"/>
      <c r="BQ227" s="16"/>
      <c r="BR227" s="16"/>
      <c r="BS227" s="16"/>
      <c r="BT227" s="16"/>
      <c r="BU227" s="16"/>
      <c r="BV227" s="16"/>
      <c r="BW227" s="16"/>
      <c r="BX227" s="16"/>
      <c r="BY227" s="16"/>
      <c r="BZ227" s="16"/>
      <c r="CA227" s="16"/>
      <c r="CB227" s="16"/>
      <c r="CC227" s="16"/>
      <c r="CD227" s="16"/>
      <c r="CE227" s="16"/>
      <c r="CF227" s="16"/>
      <c r="CG227" s="16"/>
      <c r="CH227" s="16"/>
      <c r="CI227" s="16"/>
      <c r="CJ227" s="16"/>
      <c r="CK227" s="16"/>
      <c r="CL227" s="16"/>
      <c r="CM227" s="16"/>
      <c r="CN227" s="16"/>
      <c r="CO227" s="16"/>
      <c r="CP227" s="16"/>
      <c r="CQ227" s="16"/>
      <c r="CR227" s="16"/>
      <c r="CS227" s="16"/>
      <c r="CT227" s="16"/>
      <c r="CU227" s="16"/>
      <c r="CV227" s="16"/>
      <c r="CW227" s="16"/>
      <c r="CX227" s="16"/>
      <c r="CY227" s="16"/>
      <c r="CZ227" s="16"/>
      <c r="DA227" s="16"/>
      <c r="DB227" s="16"/>
      <c r="DC227" s="16"/>
      <c r="DD227" s="16"/>
      <c r="DE227" s="16"/>
      <c r="DF227" s="16"/>
      <c r="DG227" s="16"/>
      <c r="DH227" s="16"/>
      <c r="DI227" s="16"/>
      <c r="DJ227" s="16"/>
      <c r="DK227" s="16"/>
      <c r="DL227" s="16"/>
      <c r="DM227" s="16"/>
      <c r="DN227" s="16"/>
      <c r="DO227" s="16"/>
      <c r="DP227" s="16"/>
      <c r="DQ227" s="16"/>
      <c r="DR227" s="16"/>
      <c r="DS227" s="16"/>
      <c r="DT227" s="16"/>
      <c r="DU227" s="16"/>
      <c r="DV227" s="16"/>
      <c r="DW227" s="16"/>
      <c r="DX227" s="16"/>
      <c r="DY227" s="16"/>
      <c r="DZ227" s="16"/>
      <c r="EA227" s="16"/>
      <c r="EB227" s="16"/>
      <c r="EC227" s="16"/>
      <c r="ED227" s="16"/>
      <c r="EE227" s="16"/>
      <c r="EF227" s="16"/>
      <c r="EG227" s="16"/>
      <c r="EH227" s="16"/>
      <c r="EI227" s="16"/>
      <c r="EJ227" s="16"/>
      <c r="EK227" s="16"/>
      <c r="EL227" s="16"/>
      <c r="EM227" s="16"/>
      <c r="EN227" s="16"/>
      <c r="EO227" s="16"/>
      <c r="EP227" s="16"/>
      <c r="EQ227" s="16"/>
      <c r="ER227" s="16"/>
      <c r="ES227" s="16"/>
      <c r="ET227" s="16"/>
      <c r="EU227" s="16"/>
      <c r="EV227" s="16"/>
      <c r="EW227" s="16"/>
      <c r="EX227" s="16"/>
      <c r="EY227" s="16"/>
      <c r="EZ227" s="16"/>
      <c r="FA227" s="16"/>
      <c r="FB227" s="16"/>
      <c r="FC227" s="16"/>
      <c r="FD227" s="16"/>
      <c r="FE227" s="16"/>
      <c r="FF227" s="16"/>
      <c r="FG227" s="16"/>
      <c r="FH227" s="16"/>
      <c r="FI227" s="16"/>
      <c r="FJ227" s="16"/>
      <c r="FK227" s="16"/>
      <c r="FL227" s="16"/>
      <c r="FM227" s="16"/>
      <c r="FN227" s="16"/>
      <c r="FO227" s="16"/>
      <c r="FP227" s="16"/>
      <c r="FQ227" s="16"/>
      <c r="FR227" s="16"/>
      <c r="FS227" s="16"/>
      <c r="FT227" s="16"/>
      <c r="FU227" s="16"/>
      <c r="FV227" s="16"/>
      <c r="FW227" s="16"/>
      <c r="FX227" s="16"/>
      <c r="FY227" s="16"/>
      <c r="FZ227" s="16"/>
      <c r="GA227" s="16"/>
      <c r="GB227" s="16"/>
      <c r="GC227" s="16"/>
      <c r="GD227" s="16"/>
      <c r="GE227" s="16"/>
      <c r="GF227" s="16"/>
      <c r="GG227" s="16"/>
      <c r="GH227" s="16"/>
      <c r="GI227" s="16"/>
      <c r="GJ227" s="16"/>
      <c r="GK227" s="16"/>
      <c r="GL227" s="16"/>
      <c r="GM227" s="16"/>
      <c r="GN227" s="16"/>
      <c r="GO227" s="16"/>
      <c r="GP227" s="16"/>
      <c r="GQ227" s="16"/>
      <c r="GR227" s="16"/>
      <c r="GS227" s="16"/>
      <c r="GT227" s="16"/>
      <c r="GU227" s="16"/>
      <c r="GV227" s="16"/>
      <c r="GW227" s="16"/>
      <c r="GX227" s="16"/>
      <c r="GY227" s="16"/>
      <c r="GZ227" s="16"/>
      <c r="HA227" s="16"/>
    </row>
    <row r="228" spans="1:209">
      <c r="A228" s="18"/>
      <c r="B228" s="16"/>
      <c r="C228" s="16"/>
      <c r="D228" s="16"/>
      <c r="E228" s="16"/>
      <c r="F228" s="16"/>
      <c r="G228" s="16"/>
      <c r="H228" s="16"/>
      <c r="I228" s="16"/>
      <c r="J228" s="16"/>
      <c r="K228" s="16"/>
      <c r="L228" s="16"/>
      <c r="M228" s="16"/>
      <c r="N228" s="16"/>
      <c r="O228" s="16"/>
      <c r="P228" s="16"/>
      <c r="Q228" s="16"/>
      <c r="R228" s="16"/>
      <c r="S228" s="16"/>
      <c r="T228" s="16"/>
      <c r="U228" s="16"/>
      <c r="V228" s="16"/>
      <c r="W228" s="16"/>
      <c r="X228" s="139"/>
      <c r="Y228" s="16"/>
      <c r="Z228" s="16"/>
      <c r="AA228" s="16"/>
      <c r="AB228" s="16"/>
      <c r="AC228" s="16"/>
      <c r="AD228" s="16"/>
      <c r="AE228" s="16"/>
      <c r="AF228" s="16"/>
      <c r="AG228" s="16"/>
      <c r="AH228" s="16"/>
      <c r="AI228" s="16"/>
      <c r="AJ228" s="16"/>
      <c r="AK228" s="16"/>
      <c r="AL228" s="16"/>
      <c r="AM228" s="16"/>
      <c r="AN228" s="16"/>
      <c r="AO228" s="16"/>
      <c r="AP228" s="16"/>
      <c r="AQ228" s="16"/>
      <c r="AR228" s="16"/>
      <c r="AS228" s="16"/>
      <c r="AT228" s="16"/>
      <c r="AU228" s="16"/>
      <c r="AV228" s="16"/>
      <c r="AW228" s="16"/>
      <c r="AX228" s="16"/>
      <c r="AY228" s="16"/>
      <c r="AZ228" s="16"/>
      <c r="BA228" s="16"/>
      <c r="BB228" s="16"/>
      <c r="BC228" s="16"/>
      <c r="BD228" s="16"/>
      <c r="BE228" s="16"/>
      <c r="BF228" s="16"/>
      <c r="BG228" s="16"/>
      <c r="BH228" s="16"/>
      <c r="BI228" s="16"/>
      <c r="BJ228" s="16"/>
      <c r="BK228" s="16"/>
      <c r="BL228" s="16"/>
      <c r="BM228" s="16"/>
      <c r="BN228" s="16"/>
      <c r="BO228" s="16"/>
      <c r="BP228" s="16"/>
      <c r="BQ228" s="16"/>
      <c r="BR228" s="16"/>
      <c r="BS228" s="16"/>
      <c r="BT228" s="16"/>
      <c r="BU228" s="16"/>
      <c r="BV228" s="16"/>
      <c r="BW228" s="16"/>
      <c r="BX228" s="16"/>
      <c r="BY228" s="16"/>
      <c r="BZ228" s="16"/>
      <c r="CA228" s="16"/>
      <c r="CB228" s="16"/>
      <c r="CC228" s="16"/>
      <c r="CD228" s="16"/>
      <c r="CE228" s="16"/>
      <c r="CF228" s="16"/>
      <c r="CG228" s="16"/>
      <c r="CH228" s="16"/>
      <c r="CI228" s="16"/>
      <c r="CJ228" s="16"/>
      <c r="CK228" s="16"/>
      <c r="CL228" s="16"/>
      <c r="CM228" s="16"/>
      <c r="CN228" s="16"/>
      <c r="CO228" s="16"/>
      <c r="CP228" s="16"/>
      <c r="CQ228" s="16"/>
      <c r="CR228" s="16"/>
      <c r="CS228" s="16"/>
      <c r="CT228" s="16"/>
      <c r="CU228" s="16"/>
      <c r="CV228" s="16"/>
      <c r="CW228" s="16"/>
      <c r="CX228" s="16"/>
      <c r="CY228" s="16"/>
      <c r="CZ228" s="16"/>
      <c r="DA228" s="16"/>
      <c r="DB228" s="16"/>
      <c r="DC228" s="16"/>
      <c r="DD228" s="16"/>
      <c r="DE228" s="16"/>
      <c r="DF228" s="16"/>
      <c r="DG228" s="16"/>
      <c r="DH228" s="16"/>
      <c r="DI228" s="16"/>
      <c r="DJ228" s="16"/>
      <c r="DK228" s="16"/>
      <c r="DL228" s="16"/>
      <c r="DM228" s="16"/>
      <c r="DN228" s="16"/>
      <c r="DO228" s="16"/>
      <c r="DP228" s="16"/>
      <c r="DQ228" s="16"/>
      <c r="DR228" s="16"/>
      <c r="DS228" s="16"/>
      <c r="DT228" s="16"/>
      <c r="DU228" s="16"/>
      <c r="DV228" s="16"/>
      <c r="DW228" s="16"/>
      <c r="DX228" s="16"/>
      <c r="DY228" s="16"/>
      <c r="DZ228" s="16"/>
      <c r="EA228" s="16"/>
      <c r="EB228" s="16"/>
      <c r="EC228" s="16"/>
      <c r="ED228" s="16"/>
      <c r="EE228" s="16"/>
      <c r="EF228" s="16"/>
      <c r="EG228" s="16"/>
      <c r="EH228" s="16"/>
      <c r="EI228" s="16"/>
      <c r="EJ228" s="16"/>
      <c r="EK228" s="16"/>
      <c r="EL228" s="16"/>
      <c r="EM228" s="16"/>
      <c r="EN228" s="16"/>
      <c r="EO228" s="16"/>
      <c r="EP228" s="16"/>
      <c r="EQ228" s="16"/>
      <c r="ER228" s="16"/>
      <c r="ES228" s="16"/>
      <c r="ET228" s="16"/>
      <c r="EU228" s="16"/>
      <c r="EV228" s="16"/>
      <c r="EW228" s="16"/>
      <c r="EX228" s="16"/>
      <c r="EY228" s="16"/>
      <c r="EZ228" s="16"/>
      <c r="FA228" s="16"/>
      <c r="FB228" s="16"/>
      <c r="FC228" s="16"/>
      <c r="FD228" s="16"/>
      <c r="FE228" s="16"/>
      <c r="FF228" s="16"/>
      <c r="FG228" s="16"/>
      <c r="FH228" s="16"/>
      <c r="FI228" s="16"/>
      <c r="FJ228" s="16"/>
      <c r="FK228" s="16"/>
      <c r="FL228" s="16"/>
      <c r="FM228" s="16"/>
      <c r="FN228" s="16"/>
      <c r="FO228" s="16"/>
      <c r="FP228" s="16"/>
      <c r="FQ228" s="16"/>
      <c r="FR228" s="16"/>
      <c r="FS228" s="16"/>
      <c r="FT228" s="16"/>
      <c r="FU228" s="16"/>
      <c r="FV228" s="16"/>
      <c r="FW228" s="16"/>
      <c r="FX228" s="16"/>
      <c r="FY228" s="16"/>
      <c r="FZ228" s="16"/>
      <c r="GA228" s="16"/>
      <c r="GB228" s="16"/>
      <c r="GC228" s="16"/>
      <c r="GD228" s="16"/>
      <c r="GE228" s="16"/>
      <c r="GF228" s="16"/>
      <c r="GG228" s="16"/>
      <c r="GH228" s="16"/>
      <c r="GI228" s="16"/>
      <c r="GJ228" s="16"/>
      <c r="GK228" s="16"/>
      <c r="GL228" s="16"/>
      <c r="GM228" s="16"/>
      <c r="GN228" s="16"/>
      <c r="GO228" s="16"/>
      <c r="GP228" s="16"/>
      <c r="GQ228" s="16"/>
      <c r="GR228" s="16"/>
      <c r="GS228" s="16"/>
      <c r="GT228" s="16"/>
      <c r="GU228" s="16"/>
      <c r="GV228" s="16"/>
      <c r="GW228" s="16"/>
      <c r="GX228" s="16"/>
      <c r="GY228" s="16"/>
      <c r="GZ228" s="16"/>
      <c r="HA228" s="16"/>
    </row>
    <row r="229" spans="1:209">
      <c r="A229" s="18"/>
      <c r="B229" s="16"/>
      <c r="C229" s="16"/>
      <c r="D229" s="16"/>
      <c r="E229" s="16"/>
      <c r="F229" s="16"/>
      <c r="G229" s="16"/>
      <c r="H229" s="16"/>
      <c r="I229" s="16"/>
      <c r="J229" s="16"/>
      <c r="K229" s="16"/>
      <c r="L229" s="16"/>
      <c r="M229" s="16"/>
      <c r="N229" s="16"/>
      <c r="O229" s="16"/>
      <c r="P229" s="16"/>
      <c r="Q229" s="16"/>
      <c r="R229" s="16"/>
      <c r="S229" s="16"/>
      <c r="T229" s="16"/>
      <c r="U229" s="16"/>
      <c r="V229" s="16"/>
      <c r="W229" s="16"/>
      <c r="X229" s="139"/>
      <c r="Y229" s="16"/>
      <c r="Z229" s="16"/>
      <c r="AA229" s="16"/>
      <c r="AB229" s="16"/>
      <c r="AC229" s="16"/>
      <c r="AD229" s="16"/>
      <c r="AE229" s="16"/>
      <c r="AF229" s="16"/>
      <c r="AG229" s="16"/>
      <c r="AH229" s="16"/>
      <c r="AI229" s="16"/>
      <c r="AJ229" s="16"/>
      <c r="AK229" s="16"/>
      <c r="AL229" s="16"/>
      <c r="AM229" s="16"/>
      <c r="AN229" s="16"/>
      <c r="AO229" s="16"/>
      <c r="AP229" s="16"/>
      <c r="AQ229" s="16"/>
      <c r="AR229" s="16"/>
      <c r="AS229" s="16"/>
      <c r="AT229" s="16"/>
      <c r="AU229" s="16"/>
      <c r="AV229" s="16"/>
      <c r="AW229" s="16"/>
      <c r="AX229" s="16"/>
      <c r="AY229" s="16"/>
      <c r="AZ229" s="16"/>
      <c r="BA229" s="16"/>
      <c r="BB229" s="16"/>
      <c r="BC229" s="16"/>
      <c r="BD229" s="16"/>
      <c r="BE229" s="16"/>
      <c r="BF229" s="16"/>
      <c r="BG229" s="16"/>
      <c r="BH229" s="16"/>
      <c r="BI229" s="16"/>
      <c r="BJ229" s="16"/>
      <c r="BK229" s="16"/>
      <c r="BL229" s="16"/>
      <c r="BM229" s="16"/>
      <c r="BN229" s="16"/>
      <c r="BO229" s="16"/>
      <c r="BP229" s="16"/>
      <c r="BQ229" s="16"/>
      <c r="BR229" s="16"/>
      <c r="BS229" s="16"/>
      <c r="BT229" s="16"/>
      <c r="BU229" s="16"/>
      <c r="BV229" s="16"/>
      <c r="BW229" s="16"/>
      <c r="BX229" s="16"/>
      <c r="BY229" s="16"/>
      <c r="BZ229" s="16"/>
      <c r="CA229" s="16"/>
      <c r="CB229" s="16"/>
      <c r="CC229" s="16"/>
      <c r="CD229" s="16"/>
      <c r="CE229" s="16"/>
      <c r="CF229" s="16"/>
      <c r="CG229" s="16"/>
      <c r="CH229" s="16"/>
      <c r="CI229" s="16"/>
      <c r="CJ229" s="16"/>
      <c r="CK229" s="16"/>
      <c r="CL229" s="16"/>
      <c r="CM229" s="16"/>
      <c r="CN229" s="16"/>
      <c r="CO229" s="16"/>
      <c r="CP229" s="16"/>
      <c r="CQ229" s="16"/>
      <c r="CR229" s="16"/>
      <c r="CS229" s="16"/>
      <c r="CT229" s="16"/>
      <c r="CU229" s="16"/>
      <c r="CV229" s="16"/>
      <c r="CW229" s="16"/>
      <c r="CX229" s="16"/>
      <c r="CY229" s="16"/>
      <c r="CZ229" s="16"/>
      <c r="DA229" s="16"/>
      <c r="DB229" s="16"/>
      <c r="DC229" s="16"/>
      <c r="DD229" s="16"/>
      <c r="DE229" s="16"/>
      <c r="DF229" s="16"/>
      <c r="DG229" s="16"/>
      <c r="DH229" s="16"/>
      <c r="DI229" s="16"/>
      <c r="DJ229" s="16"/>
      <c r="DK229" s="16"/>
      <c r="DL229" s="16"/>
      <c r="DM229" s="16"/>
      <c r="DN229" s="16"/>
      <c r="DO229" s="16"/>
      <c r="DP229" s="16"/>
      <c r="DQ229" s="16"/>
      <c r="DR229" s="16"/>
      <c r="DS229" s="16"/>
      <c r="DT229" s="16"/>
      <c r="DU229" s="16"/>
      <c r="DV229" s="16"/>
      <c r="DW229" s="16"/>
      <c r="DX229" s="16"/>
      <c r="DY229" s="16"/>
      <c r="DZ229" s="16"/>
      <c r="EA229" s="16"/>
      <c r="EB229" s="16"/>
      <c r="EC229" s="16"/>
      <c r="ED229" s="16"/>
      <c r="EE229" s="16"/>
      <c r="EF229" s="16"/>
      <c r="EG229" s="16"/>
      <c r="EH229" s="16"/>
      <c r="EI229" s="16"/>
      <c r="EJ229" s="16"/>
      <c r="EK229" s="16"/>
      <c r="EL229" s="16"/>
      <c r="EM229" s="16"/>
      <c r="EN229" s="16"/>
      <c r="EO229" s="16"/>
      <c r="EP229" s="16"/>
      <c r="EQ229" s="16"/>
      <c r="ER229" s="16"/>
      <c r="ES229" s="16"/>
      <c r="ET229" s="16"/>
      <c r="EU229" s="16"/>
      <c r="EV229" s="16"/>
      <c r="EW229" s="16"/>
      <c r="EX229" s="16"/>
      <c r="EY229" s="16"/>
      <c r="EZ229" s="16"/>
      <c r="FA229" s="16"/>
      <c r="FB229" s="16"/>
      <c r="FC229" s="16"/>
      <c r="FD229" s="16"/>
      <c r="FE229" s="16"/>
      <c r="FF229" s="16"/>
      <c r="FG229" s="16"/>
      <c r="FH229" s="16"/>
      <c r="FI229" s="16"/>
      <c r="FJ229" s="16"/>
      <c r="FK229" s="16"/>
      <c r="FL229" s="16"/>
      <c r="FM229" s="16"/>
      <c r="FN229" s="16"/>
      <c r="FO229" s="16"/>
      <c r="FP229" s="16"/>
      <c r="FQ229" s="16"/>
      <c r="FR229" s="16"/>
      <c r="FS229" s="16"/>
      <c r="FT229" s="16"/>
      <c r="FU229" s="16"/>
      <c r="FV229" s="16"/>
      <c r="FW229" s="16"/>
      <c r="FX229" s="16"/>
      <c r="FY229" s="16"/>
      <c r="FZ229" s="16"/>
      <c r="GA229" s="16"/>
      <c r="GB229" s="16"/>
      <c r="GC229" s="16"/>
      <c r="GD229" s="16"/>
      <c r="GE229" s="16"/>
      <c r="GF229" s="16"/>
      <c r="GG229" s="16"/>
      <c r="GH229" s="16"/>
      <c r="GI229" s="16"/>
      <c r="GJ229" s="16"/>
      <c r="GK229" s="16"/>
      <c r="GL229" s="16"/>
      <c r="GM229" s="16"/>
      <c r="GN229" s="16"/>
      <c r="GO229" s="16"/>
      <c r="GP229" s="16"/>
      <c r="GQ229" s="16"/>
      <c r="GR229" s="16"/>
      <c r="GS229" s="16"/>
      <c r="GT229" s="16"/>
      <c r="GU229" s="16"/>
      <c r="GV229" s="16"/>
      <c r="GW229" s="16"/>
      <c r="GX229" s="16"/>
      <c r="GY229" s="16"/>
      <c r="GZ229" s="16"/>
      <c r="HA229" s="16"/>
    </row>
    <row r="230" spans="1:209">
      <c r="A230" s="18"/>
      <c r="B230" s="16"/>
      <c r="C230" s="16"/>
      <c r="D230" s="16"/>
      <c r="E230" s="16"/>
      <c r="F230" s="16"/>
      <c r="G230" s="16"/>
      <c r="H230" s="16"/>
      <c r="I230" s="16"/>
      <c r="J230" s="16"/>
      <c r="K230" s="16"/>
      <c r="L230" s="16"/>
      <c r="M230" s="16"/>
      <c r="N230" s="16"/>
      <c r="O230" s="16"/>
      <c r="P230" s="16"/>
      <c r="Q230" s="16"/>
      <c r="R230" s="16"/>
      <c r="S230" s="16"/>
      <c r="T230" s="16"/>
      <c r="U230" s="16"/>
      <c r="V230" s="16"/>
      <c r="W230" s="16"/>
      <c r="X230" s="139"/>
      <c r="Y230" s="16"/>
      <c r="Z230" s="16"/>
      <c r="AA230" s="16"/>
      <c r="AB230" s="16"/>
      <c r="AC230" s="16"/>
      <c r="AD230" s="16"/>
      <c r="AE230" s="16"/>
      <c r="AF230" s="16"/>
      <c r="AG230" s="16"/>
      <c r="AH230" s="16"/>
      <c r="AI230" s="16"/>
      <c r="AJ230" s="16"/>
      <c r="AK230" s="16"/>
      <c r="AL230" s="16"/>
      <c r="AM230" s="16"/>
      <c r="AN230" s="16"/>
      <c r="AO230" s="16"/>
      <c r="AP230" s="16"/>
      <c r="AQ230" s="16"/>
      <c r="AR230" s="16"/>
      <c r="AS230" s="16"/>
      <c r="AT230" s="16"/>
      <c r="AU230" s="16"/>
      <c r="AV230" s="16"/>
      <c r="AW230" s="16"/>
      <c r="AX230" s="16"/>
      <c r="AY230" s="16"/>
      <c r="AZ230" s="16"/>
      <c r="BA230" s="16"/>
      <c r="BB230" s="16"/>
      <c r="BC230" s="16"/>
      <c r="BD230" s="16"/>
      <c r="BE230" s="16"/>
      <c r="BF230" s="16"/>
      <c r="BG230" s="16"/>
      <c r="BH230" s="16"/>
      <c r="BI230" s="16"/>
      <c r="BJ230" s="16"/>
      <c r="BK230" s="16"/>
      <c r="BL230" s="16"/>
      <c r="BM230" s="16"/>
      <c r="BN230" s="16"/>
      <c r="BO230" s="16"/>
      <c r="BP230" s="16"/>
      <c r="BQ230" s="16"/>
      <c r="BR230" s="16"/>
      <c r="BS230" s="16"/>
      <c r="BT230" s="16"/>
      <c r="BU230" s="16"/>
      <c r="BV230" s="16"/>
      <c r="BW230" s="16"/>
      <c r="BX230" s="16"/>
      <c r="BY230" s="16"/>
      <c r="BZ230" s="16"/>
      <c r="CA230" s="16"/>
      <c r="CB230" s="16"/>
      <c r="CC230" s="16"/>
      <c r="CD230" s="16"/>
      <c r="CE230" s="16"/>
      <c r="CF230" s="16"/>
      <c r="CG230" s="16"/>
      <c r="CH230" s="16"/>
      <c r="CI230" s="16"/>
      <c r="CJ230" s="16"/>
      <c r="CK230" s="16"/>
      <c r="CL230" s="16"/>
      <c r="CM230" s="16"/>
      <c r="CN230" s="16"/>
      <c r="CO230" s="16"/>
      <c r="CP230" s="16"/>
      <c r="CQ230" s="16"/>
      <c r="CR230" s="16"/>
      <c r="CS230" s="16"/>
      <c r="CT230" s="16"/>
      <c r="CU230" s="16"/>
      <c r="CV230" s="16"/>
      <c r="CW230" s="16"/>
      <c r="CX230" s="16"/>
      <c r="CY230" s="16"/>
      <c r="CZ230" s="16"/>
      <c r="DA230" s="16"/>
      <c r="DB230" s="16"/>
      <c r="DC230" s="16"/>
      <c r="DD230" s="16"/>
      <c r="DE230" s="16"/>
      <c r="DF230" s="16"/>
      <c r="DG230" s="16"/>
      <c r="DH230" s="16"/>
      <c r="DI230" s="16"/>
      <c r="DJ230" s="16"/>
      <c r="DK230" s="16"/>
      <c r="DL230" s="16"/>
      <c r="DM230" s="16"/>
      <c r="DN230" s="16"/>
      <c r="DO230" s="16"/>
      <c r="DP230" s="16"/>
      <c r="DQ230" s="16"/>
      <c r="DR230" s="16"/>
      <c r="DS230" s="16"/>
      <c r="DT230" s="16"/>
      <c r="DU230" s="16"/>
      <c r="DV230" s="16"/>
      <c r="DW230" s="16"/>
      <c r="DX230" s="16"/>
      <c r="DY230" s="16"/>
      <c r="DZ230" s="16"/>
      <c r="EA230" s="16"/>
      <c r="EB230" s="16"/>
      <c r="EC230" s="16"/>
      <c r="ED230" s="16"/>
      <c r="EE230" s="16"/>
      <c r="EF230" s="16"/>
      <c r="EG230" s="16"/>
      <c r="EH230" s="16"/>
      <c r="EI230" s="16"/>
      <c r="EJ230" s="16"/>
      <c r="EK230" s="16"/>
      <c r="EL230" s="16"/>
      <c r="EM230" s="16"/>
      <c r="EN230" s="16"/>
      <c r="EO230" s="16"/>
      <c r="EP230" s="16"/>
      <c r="EQ230" s="16"/>
      <c r="ER230" s="16"/>
      <c r="ES230" s="16"/>
      <c r="ET230" s="16"/>
      <c r="EU230" s="16"/>
      <c r="EV230" s="16"/>
      <c r="EW230" s="16"/>
      <c r="EX230" s="16"/>
      <c r="EY230" s="16"/>
      <c r="EZ230" s="16"/>
      <c r="FA230" s="16"/>
      <c r="FB230" s="16"/>
      <c r="FC230" s="16"/>
      <c r="FD230" s="16"/>
      <c r="FE230" s="16"/>
      <c r="FF230" s="16"/>
      <c r="FG230" s="16"/>
      <c r="FH230" s="16"/>
      <c r="FI230" s="16"/>
      <c r="FJ230" s="16"/>
      <c r="FK230" s="16"/>
      <c r="FL230" s="16"/>
      <c r="FM230" s="16"/>
      <c r="FN230" s="16"/>
      <c r="FO230" s="16"/>
      <c r="FP230" s="16"/>
      <c r="FQ230" s="16"/>
      <c r="FR230" s="16"/>
      <c r="FS230" s="16"/>
      <c r="FT230" s="16"/>
      <c r="FU230" s="16"/>
      <c r="FV230" s="16"/>
      <c r="FW230" s="16"/>
      <c r="FX230" s="16"/>
      <c r="FY230" s="16"/>
      <c r="FZ230" s="16"/>
      <c r="GA230" s="16"/>
      <c r="GB230" s="16"/>
      <c r="GC230" s="16"/>
      <c r="GD230" s="16"/>
      <c r="GE230" s="16"/>
      <c r="GF230" s="16"/>
      <c r="GG230" s="16"/>
      <c r="GH230" s="16"/>
      <c r="GI230" s="16"/>
      <c r="GJ230" s="16"/>
      <c r="GK230" s="16"/>
      <c r="GL230" s="16"/>
      <c r="GM230" s="16"/>
      <c r="GN230" s="16"/>
      <c r="GO230" s="16"/>
      <c r="GP230" s="16"/>
      <c r="GQ230" s="16"/>
      <c r="GR230" s="16"/>
      <c r="GS230" s="16"/>
      <c r="GT230" s="16"/>
      <c r="GU230" s="16"/>
      <c r="GV230" s="16"/>
      <c r="GW230" s="16"/>
      <c r="GX230" s="16"/>
      <c r="GY230" s="16"/>
      <c r="GZ230" s="16"/>
      <c r="HA230" s="16"/>
    </row>
    <row r="231" spans="1:209">
      <c r="A231" s="18"/>
      <c r="B231" s="16"/>
      <c r="C231" s="16"/>
      <c r="D231" s="16"/>
      <c r="E231" s="16"/>
      <c r="F231" s="16"/>
      <c r="G231" s="16"/>
      <c r="H231" s="16"/>
      <c r="I231" s="16"/>
      <c r="J231" s="16"/>
      <c r="K231" s="16"/>
      <c r="L231" s="16"/>
      <c r="M231" s="16"/>
      <c r="N231" s="16"/>
      <c r="O231" s="16"/>
      <c r="P231" s="16"/>
      <c r="Q231" s="16"/>
      <c r="R231" s="16"/>
      <c r="S231" s="16"/>
      <c r="T231" s="16"/>
      <c r="U231" s="16"/>
      <c r="V231" s="16"/>
      <c r="W231" s="16"/>
      <c r="X231" s="139"/>
      <c r="Y231" s="16"/>
      <c r="Z231" s="16"/>
      <c r="AA231" s="16"/>
      <c r="AB231" s="16"/>
      <c r="AC231" s="16"/>
      <c r="AD231" s="16"/>
      <c r="AE231" s="16"/>
      <c r="AF231" s="16"/>
      <c r="AG231" s="16"/>
      <c r="AH231" s="16"/>
      <c r="AI231" s="16"/>
      <c r="AJ231" s="16"/>
      <c r="AK231" s="16"/>
      <c r="AL231" s="16"/>
      <c r="AM231" s="16"/>
      <c r="AN231" s="16"/>
      <c r="AO231" s="16"/>
      <c r="AP231" s="16"/>
      <c r="AQ231" s="16"/>
      <c r="AR231" s="16"/>
      <c r="AS231" s="16"/>
      <c r="AT231" s="16"/>
      <c r="AU231" s="16"/>
      <c r="AV231" s="16"/>
      <c r="AW231" s="16"/>
      <c r="AX231" s="16"/>
      <c r="AY231" s="16"/>
      <c r="AZ231" s="16"/>
      <c r="BA231" s="16"/>
      <c r="BB231" s="16"/>
      <c r="BC231" s="16"/>
      <c r="BD231" s="16"/>
      <c r="BE231" s="16"/>
      <c r="BF231" s="16"/>
      <c r="BG231" s="16"/>
      <c r="BH231" s="16"/>
      <c r="BI231" s="16"/>
      <c r="BJ231" s="16"/>
      <c r="BK231" s="16"/>
      <c r="BL231" s="16"/>
      <c r="BM231" s="16"/>
      <c r="BN231" s="16"/>
      <c r="BO231" s="16"/>
      <c r="BP231" s="16"/>
      <c r="BQ231" s="16"/>
      <c r="BR231" s="16"/>
      <c r="BS231" s="16"/>
      <c r="BT231" s="16"/>
      <c r="BU231" s="16"/>
      <c r="BV231" s="16"/>
      <c r="BW231" s="16"/>
      <c r="BX231" s="16"/>
      <c r="BY231" s="16"/>
      <c r="BZ231" s="16"/>
      <c r="CA231" s="16"/>
      <c r="CB231" s="16"/>
      <c r="CC231" s="16"/>
      <c r="CD231" s="16"/>
      <c r="CE231" s="16"/>
      <c r="CF231" s="16"/>
      <c r="CG231" s="16"/>
      <c r="CH231" s="16"/>
      <c r="CI231" s="16"/>
      <c r="CJ231" s="16"/>
      <c r="CK231" s="16"/>
      <c r="CL231" s="16"/>
      <c r="CM231" s="16"/>
      <c r="CN231" s="16"/>
      <c r="CO231" s="16"/>
      <c r="CP231" s="16"/>
      <c r="CQ231" s="16"/>
      <c r="CR231" s="16"/>
      <c r="CS231" s="16"/>
      <c r="CT231" s="16"/>
      <c r="CU231" s="16"/>
      <c r="CV231" s="16"/>
      <c r="CW231" s="16"/>
      <c r="CX231" s="16"/>
      <c r="CY231" s="16"/>
      <c r="CZ231" s="16"/>
      <c r="DA231" s="16"/>
      <c r="DB231" s="16"/>
      <c r="DC231" s="16"/>
      <c r="DD231" s="16"/>
      <c r="DE231" s="16"/>
      <c r="DF231" s="16"/>
      <c r="DG231" s="16"/>
      <c r="DH231" s="16"/>
      <c r="DI231" s="16"/>
      <c r="DJ231" s="16"/>
      <c r="DK231" s="16"/>
      <c r="DL231" s="16"/>
      <c r="DM231" s="16"/>
      <c r="DN231" s="16"/>
      <c r="DO231" s="16"/>
      <c r="DP231" s="16"/>
      <c r="DQ231" s="16"/>
      <c r="DR231" s="16"/>
      <c r="DS231" s="16"/>
      <c r="DT231" s="16"/>
      <c r="DU231" s="16"/>
      <c r="DV231" s="16"/>
      <c r="DW231" s="16"/>
      <c r="DX231" s="16"/>
      <c r="DY231" s="16"/>
      <c r="DZ231" s="16"/>
      <c r="EA231" s="16"/>
      <c r="EB231" s="16"/>
      <c r="EC231" s="16"/>
      <c r="ED231" s="16"/>
      <c r="EE231" s="16"/>
      <c r="EF231" s="16"/>
      <c r="EG231" s="16"/>
      <c r="EH231" s="16"/>
      <c r="EI231" s="16"/>
      <c r="EJ231" s="16"/>
      <c r="EK231" s="16"/>
      <c r="EL231" s="16"/>
      <c r="EM231" s="16"/>
      <c r="EN231" s="16"/>
      <c r="EO231" s="16"/>
      <c r="EP231" s="16"/>
      <c r="EQ231" s="16"/>
      <c r="ER231" s="16"/>
      <c r="ES231" s="16"/>
      <c r="ET231" s="16"/>
      <c r="EU231" s="16"/>
      <c r="EV231" s="16"/>
      <c r="EW231" s="16"/>
      <c r="EX231" s="16"/>
      <c r="EY231" s="16"/>
      <c r="EZ231" s="16"/>
      <c r="FA231" s="16"/>
      <c r="FB231" s="16"/>
      <c r="FC231" s="16"/>
      <c r="FD231" s="16"/>
      <c r="FE231" s="16"/>
      <c r="FF231" s="16"/>
      <c r="FG231" s="16"/>
      <c r="FH231" s="16"/>
      <c r="FI231" s="16"/>
      <c r="FJ231" s="16"/>
      <c r="FK231" s="16"/>
      <c r="FL231" s="16"/>
      <c r="FM231" s="16"/>
      <c r="FN231" s="16"/>
      <c r="FO231" s="16"/>
      <c r="FP231" s="16"/>
      <c r="FQ231" s="16"/>
      <c r="FR231" s="16"/>
      <c r="FS231" s="16"/>
      <c r="FT231" s="16"/>
      <c r="FU231" s="16"/>
      <c r="FV231" s="16"/>
      <c r="FW231" s="16"/>
      <c r="FX231" s="16"/>
      <c r="FY231" s="16"/>
      <c r="FZ231" s="16"/>
      <c r="GA231" s="16"/>
      <c r="GB231" s="16"/>
      <c r="GC231" s="16"/>
      <c r="GD231" s="16"/>
      <c r="GE231" s="16"/>
      <c r="GF231" s="16"/>
      <c r="GG231" s="16"/>
      <c r="GH231" s="16"/>
      <c r="GI231" s="16"/>
      <c r="GJ231" s="16"/>
      <c r="GK231" s="16"/>
      <c r="GL231" s="16"/>
      <c r="GM231" s="16"/>
      <c r="GN231" s="16"/>
      <c r="GO231" s="16"/>
      <c r="GP231" s="16"/>
      <c r="GQ231" s="16"/>
      <c r="GR231" s="16"/>
      <c r="GS231" s="16"/>
      <c r="GT231" s="16"/>
      <c r="GU231" s="16"/>
      <c r="GV231" s="16"/>
      <c r="GW231" s="16"/>
      <c r="GX231" s="16"/>
      <c r="GY231" s="16"/>
      <c r="GZ231" s="16"/>
      <c r="HA231" s="16"/>
    </row>
    <row r="232" spans="1:209">
      <c r="A232" s="18"/>
      <c r="B232" s="16"/>
      <c r="C232" s="16"/>
      <c r="D232" s="16"/>
      <c r="E232" s="16"/>
      <c r="F232" s="16"/>
      <c r="G232" s="16"/>
      <c r="H232" s="16"/>
      <c r="I232" s="16"/>
      <c r="J232" s="16"/>
      <c r="K232" s="16"/>
      <c r="L232" s="16"/>
      <c r="M232" s="16"/>
      <c r="N232" s="16"/>
      <c r="O232" s="16"/>
      <c r="P232" s="16"/>
      <c r="Q232" s="16"/>
      <c r="R232" s="16"/>
      <c r="S232" s="16"/>
      <c r="T232" s="16"/>
      <c r="U232" s="16"/>
      <c r="V232" s="16"/>
      <c r="W232" s="16"/>
      <c r="X232" s="139"/>
      <c r="Y232" s="16"/>
      <c r="Z232" s="16"/>
      <c r="AA232" s="16"/>
      <c r="AB232" s="16"/>
      <c r="AC232" s="16"/>
      <c r="AD232" s="16"/>
      <c r="AE232" s="16"/>
      <c r="AF232" s="16"/>
      <c r="AG232" s="16"/>
      <c r="AH232" s="16"/>
      <c r="AI232" s="16"/>
      <c r="AJ232" s="16"/>
      <c r="AK232" s="16"/>
      <c r="AL232" s="16"/>
      <c r="AM232" s="16"/>
      <c r="AN232" s="16"/>
      <c r="AO232" s="16"/>
      <c r="AP232" s="16"/>
      <c r="AQ232" s="16"/>
      <c r="AR232" s="16"/>
      <c r="AS232" s="16"/>
      <c r="AT232" s="16"/>
      <c r="AU232" s="16"/>
      <c r="AV232" s="16"/>
      <c r="AW232" s="16"/>
      <c r="AX232" s="16"/>
      <c r="AY232" s="16"/>
      <c r="AZ232" s="16"/>
      <c r="BA232" s="16"/>
      <c r="BB232" s="16"/>
      <c r="BC232" s="16"/>
      <c r="BD232" s="16"/>
      <c r="BE232" s="16"/>
      <c r="BF232" s="16"/>
      <c r="BG232" s="16"/>
      <c r="BH232" s="16"/>
      <c r="BI232" s="16"/>
      <c r="BJ232" s="16"/>
      <c r="BK232" s="16"/>
      <c r="BL232" s="16"/>
      <c r="BM232" s="16"/>
      <c r="BN232" s="16"/>
      <c r="BO232" s="16"/>
      <c r="BP232" s="16"/>
      <c r="BQ232" s="16"/>
      <c r="BR232" s="16"/>
      <c r="BS232" s="16"/>
      <c r="BT232" s="16"/>
      <c r="BU232" s="16"/>
      <c r="BV232" s="16"/>
      <c r="BW232" s="16"/>
      <c r="BX232" s="16"/>
      <c r="BY232" s="16"/>
      <c r="BZ232" s="16"/>
      <c r="CA232" s="16"/>
      <c r="CB232" s="16"/>
      <c r="CC232" s="16"/>
      <c r="CD232" s="16"/>
      <c r="CE232" s="16"/>
      <c r="CF232" s="16"/>
      <c r="CG232" s="16"/>
      <c r="CH232" s="16"/>
      <c r="CI232" s="16"/>
      <c r="CJ232" s="16"/>
      <c r="CK232" s="16"/>
      <c r="CL232" s="16"/>
      <c r="CM232" s="16"/>
      <c r="CN232" s="16"/>
      <c r="CO232" s="16"/>
      <c r="CP232" s="16"/>
      <c r="CQ232" s="16"/>
      <c r="CR232" s="16"/>
      <c r="CS232" s="16"/>
      <c r="CT232" s="16"/>
      <c r="CU232" s="16"/>
      <c r="CV232" s="16"/>
      <c r="CW232" s="16"/>
      <c r="CX232" s="16"/>
      <c r="CY232" s="16"/>
      <c r="CZ232" s="16"/>
      <c r="DA232" s="16"/>
      <c r="DB232" s="16"/>
      <c r="DC232" s="16"/>
      <c r="DD232" s="16"/>
      <c r="DE232" s="16"/>
      <c r="DF232" s="16"/>
      <c r="DG232" s="16"/>
      <c r="DH232" s="16"/>
      <c r="DI232" s="16"/>
      <c r="DJ232" s="16"/>
      <c r="DK232" s="16"/>
      <c r="DL232" s="16"/>
      <c r="DM232" s="16"/>
      <c r="DN232" s="16"/>
      <c r="DO232" s="16"/>
      <c r="DP232" s="16"/>
      <c r="DQ232" s="16"/>
      <c r="DR232" s="16"/>
      <c r="DS232" s="16"/>
      <c r="DT232" s="16"/>
      <c r="DU232" s="16"/>
      <c r="DV232" s="16"/>
      <c r="DW232" s="16"/>
      <c r="DX232" s="16"/>
      <c r="DY232" s="16"/>
      <c r="DZ232" s="16"/>
      <c r="EA232" s="16"/>
      <c r="EB232" s="16"/>
      <c r="EC232" s="16"/>
      <c r="ED232" s="16"/>
      <c r="EE232" s="16"/>
      <c r="EF232" s="16"/>
      <c r="EG232" s="16"/>
      <c r="EH232" s="16"/>
      <c r="EI232" s="16"/>
      <c r="EJ232" s="16"/>
      <c r="EK232" s="16"/>
      <c r="EL232" s="16"/>
      <c r="EM232" s="16"/>
      <c r="EN232" s="16"/>
      <c r="EO232" s="16"/>
      <c r="EP232" s="16"/>
      <c r="EQ232" s="16"/>
      <c r="ER232" s="16"/>
      <c r="ES232" s="16"/>
      <c r="ET232" s="16"/>
      <c r="EU232" s="16"/>
      <c r="EV232" s="16"/>
      <c r="EW232" s="16"/>
      <c r="EX232" s="16"/>
      <c r="EY232" s="16"/>
      <c r="EZ232" s="16"/>
      <c r="FA232" s="16"/>
      <c r="FB232" s="16"/>
      <c r="FC232" s="16"/>
      <c r="FD232" s="16"/>
      <c r="FE232" s="16"/>
      <c r="FF232" s="16"/>
      <c r="FG232" s="16"/>
      <c r="FH232" s="16"/>
      <c r="FI232" s="16"/>
      <c r="FJ232" s="16"/>
      <c r="FK232" s="16"/>
      <c r="FL232" s="16"/>
      <c r="FM232" s="16"/>
      <c r="FN232" s="16"/>
      <c r="FO232" s="16"/>
      <c r="FP232" s="16"/>
      <c r="FQ232" s="16"/>
      <c r="FR232" s="16"/>
      <c r="FS232" s="16"/>
      <c r="FT232" s="16"/>
      <c r="FU232" s="16"/>
      <c r="FV232" s="16"/>
      <c r="FW232" s="16"/>
      <c r="FX232" s="16"/>
      <c r="FY232" s="16"/>
      <c r="FZ232" s="16"/>
      <c r="GA232" s="16"/>
      <c r="GB232" s="16"/>
      <c r="GC232" s="16"/>
      <c r="GD232" s="16"/>
      <c r="GE232" s="16"/>
      <c r="GF232" s="16"/>
      <c r="GG232" s="16"/>
      <c r="GH232" s="16"/>
      <c r="GI232" s="16"/>
      <c r="GJ232" s="16"/>
      <c r="GK232" s="16"/>
      <c r="GL232" s="16"/>
      <c r="GM232" s="16"/>
      <c r="GN232" s="16"/>
      <c r="GO232" s="16"/>
      <c r="GP232" s="16"/>
      <c r="GQ232" s="16"/>
      <c r="GR232" s="16"/>
      <c r="GS232" s="16"/>
      <c r="GT232" s="16"/>
      <c r="GU232" s="16"/>
      <c r="GV232" s="16"/>
      <c r="GW232" s="16"/>
      <c r="GX232" s="16"/>
      <c r="GY232" s="16"/>
      <c r="GZ232" s="16"/>
      <c r="HA232" s="16"/>
    </row>
    <row r="233" spans="1:209">
      <c r="A233" s="18"/>
      <c r="B233" s="16"/>
      <c r="C233" s="16"/>
      <c r="D233" s="16"/>
      <c r="E233" s="16"/>
      <c r="F233" s="16"/>
      <c r="G233" s="16"/>
      <c r="H233" s="16"/>
      <c r="I233" s="16"/>
      <c r="J233" s="16"/>
      <c r="K233" s="16"/>
      <c r="L233" s="16"/>
      <c r="M233" s="16"/>
      <c r="N233" s="16"/>
      <c r="O233" s="16"/>
      <c r="P233" s="16"/>
      <c r="Q233" s="16"/>
      <c r="R233" s="16"/>
      <c r="S233" s="16"/>
      <c r="T233" s="16"/>
      <c r="U233" s="16"/>
      <c r="V233" s="16"/>
      <c r="W233" s="16"/>
      <c r="X233" s="139"/>
      <c r="Y233" s="16"/>
      <c r="Z233" s="16"/>
      <c r="AA233" s="16"/>
      <c r="AB233" s="16"/>
      <c r="AC233" s="16"/>
      <c r="AD233" s="16"/>
      <c r="AE233" s="16"/>
      <c r="AF233" s="16"/>
      <c r="AG233" s="16"/>
      <c r="AH233" s="16"/>
      <c r="AI233" s="16"/>
      <c r="AJ233" s="16"/>
      <c r="AK233" s="16"/>
      <c r="AL233" s="16"/>
      <c r="AM233" s="16"/>
      <c r="AN233" s="16"/>
      <c r="AO233" s="16"/>
      <c r="AP233" s="16"/>
      <c r="AQ233" s="16"/>
      <c r="AR233" s="16"/>
      <c r="AS233" s="16"/>
      <c r="AT233" s="16"/>
      <c r="AU233" s="16"/>
      <c r="AV233" s="16"/>
      <c r="AW233" s="16"/>
      <c r="AX233" s="16"/>
      <c r="AY233" s="16"/>
      <c r="AZ233" s="16"/>
      <c r="BA233" s="16"/>
      <c r="BB233" s="16"/>
      <c r="BC233" s="16"/>
      <c r="BD233" s="16"/>
      <c r="BE233" s="16"/>
      <c r="BF233" s="16"/>
      <c r="BG233" s="16"/>
      <c r="BH233" s="16"/>
      <c r="BI233" s="16"/>
      <c r="BJ233" s="16"/>
      <c r="BK233" s="16"/>
      <c r="BL233" s="16"/>
      <c r="BM233" s="16"/>
      <c r="BN233" s="16"/>
      <c r="BO233" s="16"/>
      <c r="BP233" s="16"/>
      <c r="BQ233" s="16"/>
      <c r="BR233" s="16"/>
      <c r="BS233" s="16"/>
      <c r="BT233" s="16"/>
      <c r="BU233" s="16"/>
      <c r="BV233" s="16"/>
      <c r="BW233" s="16"/>
      <c r="BX233" s="16"/>
      <c r="BY233" s="16"/>
      <c r="BZ233" s="16"/>
      <c r="CA233" s="16"/>
      <c r="CB233" s="16"/>
      <c r="CC233" s="16"/>
      <c r="CD233" s="16"/>
      <c r="CE233" s="16"/>
      <c r="CF233" s="16"/>
      <c r="CG233" s="16"/>
      <c r="CH233" s="16"/>
      <c r="CI233" s="16"/>
      <c r="CJ233" s="16"/>
      <c r="CK233" s="16"/>
      <c r="CL233" s="16"/>
      <c r="CM233" s="16"/>
      <c r="CN233" s="16"/>
      <c r="CO233" s="16"/>
      <c r="CP233" s="16"/>
      <c r="CQ233" s="16"/>
      <c r="CR233" s="16"/>
      <c r="CS233" s="16"/>
      <c r="CT233" s="16"/>
      <c r="CU233" s="16"/>
      <c r="CV233" s="16"/>
      <c r="CW233" s="16"/>
      <c r="CX233" s="16"/>
      <c r="CY233" s="16"/>
      <c r="CZ233" s="16"/>
      <c r="DA233" s="16"/>
      <c r="DB233" s="16"/>
      <c r="DC233" s="16"/>
      <c r="DD233" s="16"/>
      <c r="DE233" s="16"/>
      <c r="DF233" s="16"/>
      <c r="DG233" s="16"/>
      <c r="DH233" s="16"/>
      <c r="DI233" s="16"/>
      <c r="DJ233" s="16"/>
      <c r="DK233" s="16"/>
      <c r="DL233" s="16"/>
      <c r="DM233" s="16"/>
      <c r="DN233" s="16"/>
      <c r="DO233" s="16"/>
      <c r="DP233" s="16"/>
      <c r="DQ233" s="16"/>
      <c r="DR233" s="16"/>
      <c r="DS233" s="16"/>
      <c r="DT233" s="16"/>
      <c r="DU233" s="16"/>
      <c r="DV233" s="16"/>
      <c r="DW233" s="16"/>
      <c r="DX233" s="16"/>
      <c r="DY233" s="16"/>
      <c r="DZ233" s="16"/>
      <c r="EA233" s="16"/>
      <c r="EB233" s="16"/>
      <c r="EC233" s="16"/>
      <c r="ED233" s="16"/>
      <c r="EE233" s="16"/>
      <c r="EF233" s="16"/>
      <c r="EG233" s="16"/>
      <c r="EH233" s="16"/>
      <c r="EI233" s="16"/>
      <c r="EJ233" s="16"/>
      <c r="EK233" s="16"/>
      <c r="EL233" s="16"/>
      <c r="EM233" s="16"/>
      <c r="EN233" s="16"/>
      <c r="EO233" s="16"/>
      <c r="EP233" s="16"/>
      <c r="EQ233" s="16"/>
      <c r="ER233" s="16"/>
      <c r="ES233" s="16"/>
      <c r="ET233" s="16"/>
      <c r="EU233" s="16"/>
      <c r="EV233" s="16"/>
      <c r="EW233" s="16"/>
      <c r="EX233" s="16"/>
      <c r="EY233" s="16"/>
      <c r="EZ233" s="16"/>
      <c r="FA233" s="16"/>
      <c r="FB233" s="16"/>
      <c r="FC233" s="16"/>
      <c r="FD233" s="16"/>
      <c r="FE233" s="16"/>
      <c r="FF233" s="16"/>
      <c r="FG233" s="16"/>
      <c r="FH233" s="16"/>
      <c r="FI233" s="16"/>
      <c r="FJ233" s="16"/>
      <c r="FK233" s="16"/>
      <c r="FL233" s="16"/>
      <c r="FM233" s="16"/>
      <c r="FN233" s="16"/>
      <c r="FO233" s="16"/>
      <c r="FP233" s="16"/>
      <c r="FQ233" s="16"/>
      <c r="FR233" s="16"/>
      <c r="FS233" s="16"/>
      <c r="FT233" s="16"/>
      <c r="FU233" s="16"/>
      <c r="FV233" s="16"/>
      <c r="FW233" s="16"/>
      <c r="FX233" s="16"/>
      <c r="FY233" s="16"/>
      <c r="FZ233" s="16"/>
      <c r="GA233" s="16"/>
      <c r="GB233" s="16"/>
      <c r="GC233" s="16"/>
      <c r="GD233" s="16"/>
      <c r="GE233" s="16"/>
      <c r="GF233" s="16"/>
      <c r="GG233" s="16"/>
      <c r="GH233" s="16"/>
      <c r="GI233" s="16"/>
      <c r="GJ233" s="16"/>
      <c r="GK233" s="16"/>
      <c r="GL233" s="16"/>
      <c r="GM233" s="16"/>
      <c r="GN233" s="16"/>
      <c r="GO233" s="16"/>
      <c r="GP233" s="16"/>
      <c r="GQ233" s="16"/>
      <c r="GR233" s="16"/>
      <c r="GS233" s="16"/>
      <c r="GT233" s="16"/>
      <c r="GU233" s="16"/>
      <c r="GV233" s="16"/>
      <c r="GW233" s="16"/>
      <c r="GX233" s="16"/>
      <c r="GY233" s="16"/>
      <c r="GZ233" s="16"/>
      <c r="HA233" s="16"/>
    </row>
    <row r="234" spans="1:209">
      <c r="A234" s="18"/>
      <c r="B234" s="16"/>
      <c r="C234" s="16"/>
      <c r="D234" s="16"/>
      <c r="E234" s="16"/>
      <c r="F234" s="16"/>
      <c r="G234" s="16"/>
      <c r="H234" s="16"/>
      <c r="I234" s="16"/>
      <c r="J234" s="16"/>
      <c r="K234" s="16"/>
      <c r="L234" s="16"/>
      <c r="M234" s="16"/>
      <c r="N234" s="16"/>
      <c r="O234" s="16"/>
      <c r="P234" s="16"/>
      <c r="Q234" s="16"/>
      <c r="R234" s="16"/>
      <c r="S234" s="16"/>
      <c r="T234" s="16"/>
      <c r="U234" s="16"/>
      <c r="V234" s="16"/>
      <c r="W234" s="16"/>
      <c r="X234" s="139"/>
      <c r="Y234" s="16"/>
      <c r="Z234" s="16"/>
      <c r="AA234" s="16"/>
      <c r="AB234" s="16"/>
      <c r="AC234" s="16"/>
      <c r="AD234" s="16"/>
      <c r="AE234" s="16"/>
      <c r="AF234" s="16"/>
      <c r="AG234" s="16"/>
      <c r="AH234" s="16"/>
      <c r="AI234" s="16"/>
      <c r="AJ234" s="16"/>
      <c r="AK234" s="16"/>
      <c r="AL234" s="16"/>
      <c r="AM234" s="16"/>
      <c r="AN234" s="16"/>
      <c r="AO234" s="16"/>
      <c r="AP234" s="16"/>
      <c r="AQ234" s="16"/>
      <c r="AR234" s="16"/>
      <c r="AS234" s="16"/>
      <c r="AT234" s="16"/>
      <c r="AU234" s="16"/>
      <c r="AV234" s="16"/>
      <c r="AW234" s="16"/>
      <c r="AX234" s="16"/>
      <c r="AY234" s="16"/>
      <c r="AZ234" s="16"/>
      <c r="BA234" s="16"/>
      <c r="BB234" s="16"/>
      <c r="BC234" s="16"/>
      <c r="BD234" s="16"/>
      <c r="BE234" s="16"/>
      <c r="BF234" s="16"/>
      <c r="BG234" s="16"/>
      <c r="BH234" s="16"/>
      <c r="BI234" s="16"/>
      <c r="BJ234" s="16"/>
      <c r="BK234" s="16"/>
      <c r="BL234" s="16"/>
      <c r="BM234" s="16"/>
      <c r="BN234" s="16"/>
      <c r="BO234" s="16"/>
      <c r="BP234" s="16"/>
      <c r="BQ234" s="16"/>
      <c r="BR234" s="16"/>
      <c r="BS234" s="16"/>
      <c r="BT234" s="16"/>
      <c r="BU234" s="16"/>
      <c r="BV234" s="16"/>
      <c r="BW234" s="16"/>
      <c r="BX234" s="16"/>
      <c r="BY234" s="16"/>
      <c r="BZ234" s="16"/>
      <c r="CA234" s="16"/>
      <c r="CB234" s="16"/>
      <c r="CC234" s="16"/>
      <c r="CD234" s="16"/>
      <c r="CE234" s="16"/>
      <c r="CF234" s="16"/>
      <c r="CG234" s="16"/>
      <c r="CH234" s="16"/>
      <c r="CI234" s="16"/>
      <c r="CJ234" s="16"/>
      <c r="CK234" s="16"/>
      <c r="CL234" s="16"/>
      <c r="CM234" s="16"/>
      <c r="CN234" s="16"/>
      <c r="CO234" s="16"/>
      <c r="CP234" s="16"/>
      <c r="CQ234" s="16"/>
      <c r="CR234" s="16"/>
      <c r="CS234" s="16"/>
      <c r="CT234" s="16"/>
      <c r="CU234" s="16"/>
      <c r="CV234" s="16"/>
      <c r="CW234" s="16"/>
      <c r="CX234" s="16"/>
      <c r="CY234" s="16"/>
      <c r="CZ234" s="16"/>
      <c r="DA234" s="16"/>
      <c r="DB234" s="16"/>
      <c r="DC234" s="16"/>
      <c r="DD234" s="16"/>
      <c r="DE234" s="16"/>
      <c r="DF234" s="16"/>
      <c r="DG234" s="16"/>
      <c r="DH234" s="16"/>
      <c r="DI234" s="16"/>
      <c r="DJ234" s="16"/>
      <c r="DK234" s="16"/>
      <c r="DL234" s="16"/>
      <c r="DM234" s="16"/>
      <c r="DN234" s="16"/>
      <c r="DO234" s="16"/>
      <c r="DP234" s="16"/>
      <c r="DQ234" s="16"/>
      <c r="DR234" s="16"/>
      <c r="DS234" s="16"/>
      <c r="DT234" s="16"/>
      <c r="DU234" s="16"/>
      <c r="DV234" s="16"/>
      <c r="DW234" s="16"/>
      <c r="DX234" s="16"/>
      <c r="DY234" s="16"/>
      <c r="DZ234" s="16"/>
      <c r="EA234" s="16"/>
      <c r="EB234" s="16"/>
      <c r="EC234" s="16"/>
      <c r="ED234" s="16"/>
      <c r="EE234" s="16"/>
      <c r="EF234" s="16"/>
      <c r="EG234" s="16"/>
      <c r="EH234" s="16"/>
      <c r="EI234" s="16"/>
      <c r="EJ234" s="16"/>
      <c r="EK234" s="16"/>
      <c r="EL234" s="16"/>
      <c r="EM234" s="16"/>
      <c r="EN234" s="16"/>
      <c r="EO234" s="16"/>
      <c r="EP234" s="16"/>
      <c r="EQ234" s="16"/>
      <c r="ER234" s="16"/>
      <c r="ES234" s="16"/>
      <c r="ET234" s="16"/>
      <c r="EU234" s="16"/>
      <c r="EV234" s="16"/>
      <c r="EW234" s="16"/>
      <c r="EX234" s="16"/>
      <c r="EY234" s="16"/>
      <c r="EZ234" s="16"/>
      <c r="FA234" s="16"/>
      <c r="FB234" s="16"/>
      <c r="FC234" s="16"/>
      <c r="FD234" s="16"/>
      <c r="FE234" s="16"/>
      <c r="FF234" s="16"/>
      <c r="FG234" s="16"/>
      <c r="FH234" s="16"/>
      <c r="FI234" s="16"/>
      <c r="FJ234" s="16"/>
      <c r="FK234" s="16"/>
      <c r="FL234" s="16"/>
      <c r="FM234" s="16"/>
      <c r="FN234" s="16"/>
      <c r="FO234" s="16"/>
      <c r="FP234" s="16"/>
      <c r="FQ234" s="16"/>
      <c r="FR234" s="16"/>
      <c r="FS234" s="16"/>
      <c r="FT234" s="16"/>
      <c r="FU234" s="16"/>
      <c r="FV234" s="16"/>
      <c r="FW234" s="16"/>
      <c r="FX234" s="16"/>
      <c r="FY234" s="16"/>
      <c r="FZ234" s="16"/>
      <c r="GA234" s="16"/>
      <c r="GB234" s="16"/>
      <c r="GC234" s="16"/>
      <c r="GD234" s="16"/>
      <c r="GE234" s="16"/>
      <c r="GF234" s="16"/>
      <c r="GG234" s="16"/>
      <c r="GH234" s="16"/>
      <c r="GI234" s="16"/>
      <c r="GJ234" s="16"/>
      <c r="GK234" s="16"/>
      <c r="GL234" s="16"/>
      <c r="GM234" s="16"/>
      <c r="GN234" s="16"/>
      <c r="GO234" s="16"/>
      <c r="GP234" s="16"/>
      <c r="GQ234" s="16"/>
      <c r="GR234" s="16"/>
      <c r="GS234" s="16"/>
      <c r="GT234" s="16"/>
      <c r="GU234" s="16"/>
      <c r="GV234" s="16"/>
      <c r="GW234" s="16"/>
      <c r="GX234" s="16"/>
      <c r="GY234" s="16"/>
      <c r="GZ234" s="16"/>
      <c r="HA234" s="16"/>
    </row>
    <row r="235" spans="1:209">
      <c r="A235" s="18"/>
      <c r="B235" s="16"/>
      <c r="C235" s="16"/>
      <c r="D235" s="16"/>
      <c r="E235" s="16"/>
      <c r="F235" s="16"/>
      <c r="G235" s="16"/>
      <c r="H235" s="16"/>
      <c r="I235" s="16"/>
      <c r="J235" s="16"/>
      <c r="K235" s="16"/>
      <c r="L235" s="16"/>
      <c r="M235" s="16"/>
      <c r="N235" s="16"/>
      <c r="O235" s="16"/>
      <c r="P235" s="16"/>
      <c r="Q235" s="16"/>
      <c r="R235" s="16"/>
      <c r="S235" s="16"/>
      <c r="T235" s="16"/>
      <c r="U235" s="16"/>
      <c r="V235" s="16"/>
      <c r="W235" s="16"/>
      <c r="X235" s="139"/>
      <c r="Y235" s="16"/>
      <c r="Z235" s="16"/>
      <c r="AA235" s="16"/>
      <c r="AB235" s="16"/>
      <c r="AC235" s="16"/>
      <c r="AD235" s="16"/>
      <c r="AE235" s="16"/>
      <c r="AF235" s="16"/>
      <c r="AG235" s="16"/>
      <c r="AH235" s="16"/>
      <c r="AI235" s="16"/>
      <c r="AJ235" s="16"/>
      <c r="AK235" s="16"/>
      <c r="AL235" s="16"/>
      <c r="AM235" s="16"/>
      <c r="AN235" s="16"/>
      <c r="AO235" s="16"/>
      <c r="AP235" s="16"/>
      <c r="AQ235" s="16"/>
      <c r="AR235" s="16"/>
      <c r="AS235" s="16"/>
      <c r="AT235" s="16"/>
      <c r="AU235" s="16"/>
      <c r="AV235" s="16"/>
      <c r="AW235" s="16"/>
      <c r="AX235" s="16"/>
      <c r="AY235" s="16"/>
      <c r="AZ235" s="16"/>
      <c r="BA235" s="16"/>
      <c r="BB235" s="16"/>
      <c r="BC235" s="16"/>
      <c r="BD235" s="16"/>
      <c r="BE235" s="16"/>
      <c r="BF235" s="16"/>
      <c r="BG235" s="16"/>
      <c r="BH235" s="16"/>
      <c r="BI235" s="16"/>
      <c r="BJ235" s="16"/>
      <c r="BK235" s="16"/>
      <c r="BL235" s="16"/>
      <c r="BM235" s="16"/>
      <c r="BN235" s="16"/>
      <c r="BO235" s="16"/>
      <c r="BP235" s="16"/>
      <c r="BQ235" s="16"/>
      <c r="BR235" s="16"/>
      <c r="BS235" s="16"/>
      <c r="BT235" s="16"/>
      <c r="BU235" s="16"/>
      <c r="BV235" s="16"/>
      <c r="BW235" s="16"/>
      <c r="BX235" s="16"/>
      <c r="BY235" s="16"/>
      <c r="BZ235" s="16"/>
      <c r="CA235" s="16"/>
      <c r="CB235" s="16"/>
      <c r="CC235" s="16"/>
      <c r="CD235" s="16"/>
      <c r="CE235" s="16"/>
      <c r="CF235" s="16"/>
      <c r="CG235" s="16"/>
      <c r="CH235" s="16"/>
      <c r="CI235" s="16"/>
      <c r="CJ235" s="16"/>
      <c r="CK235" s="16"/>
      <c r="CL235" s="16"/>
      <c r="CM235" s="16"/>
      <c r="CN235" s="16"/>
      <c r="CO235" s="16"/>
      <c r="CP235" s="16"/>
      <c r="CQ235" s="16"/>
      <c r="CR235" s="16"/>
      <c r="CS235" s="16"/>
      <c r="CT235" s="16"/>
      <c r="CU235" s="16"/>
      <c r="CV235" s="16"/>
      <c r="CW235" s="16"/>
      <c r="CX235" s="16"/>
      <c r="CY235" s="16"/>
      <c r="CZ235" s="16"/>
      <c r="DA235" s="16"/>
      <c r="DB235" s="16"/>
      <c r="DC235" s="16"/>
      <c r="DD235" s="16"/>
      <c r="DE235" s="16"/>
      <c r="DF235" s="16"/>
      <c r="DG235" s="16"/>
      <c r="DH235" s="16"/>
      <c r="DI235" s="16"/>
      <c r="DJ235" s="16"/>
      <c r="DK235" s="16"/>
      <c r="DL235" s="16"/>
      <c r="DM235" s="16"/>
      <c r="DN235" s="16"/>
      <c r="DO235" s="16"/>
      <c r="DP235" s="16"/>
      <c r="DQ235" s="16"/>
      <c r="DR235" s="16"/>
      <c r="DS235" s="16"/>
      <c r="DT235" s="16"/>
      <c r="DU235" s="16"/>
      <c r="DV235" s="16"/>
      <c r="DW235" s="16"/>
      <c r="DX235" s="16"/>
      <c r="DY235" s="16"/>
      <c r="DZ235" s="16"/>
      <c r="EA235" s="16"/>
      <c r="EB235" s="16"/>
      <c r="EC235" s="16"/>
      <c r="ED235" s="16"/>
      <c r="EE235" s="16"/>
      <c r="EF235" s="16"/>
      <c r="EG235" s="16"/>
      <c r="EH235" s="16"/>
      <c r="EI235" s="16"/>
      <c r="EJ235" s="16"/>
      <c r="EK235" s="16"/>
      <c r="EL235" s="16"/>
      <c r="EM235" s="16"/>
      <c r="EN235" s="16"/>
      <c r="EO235" s="16"/>
      <c r="EP235" s="16"/>
      <c r="EQ235" s="16"/>
      <c r="ER235" s="16"/>
      <c r="ES235" s="16"/>
      <c r="ET235" s="16"/>
      <c r="EU235" s="16"/>
      <c r="EV235" s="16"/>
      <c r="EW235" s="16"/>
      <c r="EX235" s="16"/>
      <c r="EY235" s="16"/>
      <c r="EZ235" s="16"/>
      <c r="FA235" s="16"/>
      <c r="FB235" s="16"/>
      <c r="FC235" s="16"/>
      <c r="FD235" s="16"/>
      <c r="FE235" s="16"/>
      <c r="FF235" s="16"/>
      <c r="FG235" s="16"/>
      <c r="FH235" s="16"/>
      <c r="FI235" s="16"/>
      <c r="FJ235" s="16"/>
      <c r="FK235" s="16"/>
      <c r="FL235" s="16"/>
      <c r="FM235" s="16"/>
      <c r="FN235" s="16"/>
      <c r="FO235" s="16"/>
      <c r="FP235" s="16"/>
      <c r="FQ235" s="16"/>
      <c r="FR235" s="16"/>
      <c r="FS235" s="16"/>
      <c r="FT235" s="16"/>
      <c r="FU235" s="16"/>
      <c r="FV235" s="16"/>
      <c r="FW235" s="16"/>
      <c r="FX235" s="16"/>
      <c r="FY235" s="16"/>
      <c r="FZ235" s="16"/>
      <c r="GA235" s="16"/>
      <c r="GB235" s="16"/>
      <c r="GC235" s="16"/>
      <c r="GD235" s="16"/>
      <c r="GE235" s="16"/>
      <c r="GF235" s="16"/>
      <c r="GG235" s="16"/>
      <c r="GH235" s="16"/>
      <c r="GI235" s="16"/>
      <c r="GJ235" s="16"/>
      <c r="GK235" s="16"/>
      <c r="GL235" s="16"/>
      <c r="GM235" s="16"/>
      <c r="GN235" s="16"/>
      <c r="GO235" s="16"/>
      <c r="GP235" s="16"/>
      <c r="GQ235" s="16"/>
      <c r="GR235" s="16"/>
      <c r="GS235" s="16"/>
      <c r="GT235" s="16"/>
      <c r="GU235" s="16"/>
      <c r="GV235" s="16"/>
      <c r="GW235" s="16"/>
      <c r="GX235" s="16"/>
      <c r="GY235" s="16"/>
      <c r="GZ235" s="16"/>
      <c r="HA235" s="16"/>
    </row>
    <row r="236" spans="1:209">
      <c r="A236" s="18"/>
      <c r="B236" s="16"/>
      <c r="C236" s="16"/>
      <c r="D236" s="16"/>
      <c r="E236" s="16"/>
      <c r="F236" s="16"/>
      <c r="G236" s="16"/>
      <c r="H236" s="16"/>
      <c r="I236" s="16"/>
      <c r="J236" s="16"/>
      <c r="K236" s="16"/>
      <c r="L236" s="16"/>
      <c r="M236" s="16"/>
      <c r="N236" s="16"/>
      <c r="O236" s="16"/>
      <c r="P236" s="16"/>
      <c r="Q236" s="16"/>
      <c r="R236" s="16"/>
      <c r="S236" s="16"/>
      <c r="T236" s="16"/>
      <c r="U236" s="16"/>
      <c r="V236" s="16"/>
      <c r="W236" s="16"/>
      <c r="X236" s="139"/>
      <c r="Y236" s="16"/>
      <c r="Z236" s="16"/>
      <c r="AA236" s="16"/>
      <c r="AB236" s="16"/>
      <c r="AC236" s="16"/>
      <c r="AD236" s="16"/>
      <c r="AE236" s="16"/>
      <c r="AF236" s="16"/>
      <c r="AG236" s="16"/>
      <c r="AH236" s="16"/>
      <c r="AI236" s="16"/>
      <c r="AJ236" s="16"/>
      <c r="AK236" s="16"/>
      <c r="AL236" s="16"/>
      <c r="AM236" s="16"/>
      <c r="AN236" s="16"/>
      <c r="AO236" s="16"/>
      <c r="AP236" s="16"/>
      <c r="AQ236" s="16"/>
      <c r="AR236" s="16"/>
      <c r="AS236" s="16"/>
      <c r="AT236" s="16"/>
      <c r="AU236" s="16"/>
      <c r="AV236" s="16"/>
      <c r="AW236" s="16"/>
      <c r="AX236" s="16"/>
      <c r="AY236" s="16"/>
      <c r="AZ236" s="16"/>
      <c r="BA236" s="16"/>
      <c r="BB236" s="16"/>
      <c r="BC236" s="16"/>
      <c r="BD236" s="16"/>
      <c r="BE236" s="16"/>
      <c r="BF236" s="16"/>
      <c r="BG236" s="16"/>
      <c r="BH236" s="16"/>
      <c r="BI236" s="16"/>
      <c r="BJ236" s="16"/>
      <c r="BK236" s="16"/>
      <c r="BL236" s="16"/>
      <c r="BM236" s="16"/>
      <c r="BN236" s="16"/>
      <c r="BO236" s="16"/>
      <c r="BP236" s="16"/>
      <c r="BQ236" s="16"/>
      <c r="BR236" s="16"/>
      <c r="BS236" s="16"/>
      <c r="BT236" s="16"/>
      <c r="BU236" s="16"/>
      <c r="BV236" s="16"/>
      <c r="BW236" s="16"/>
      <c r="BX236" s="16"/>
      <c r="BY236" s="16"/>
      <c r="BZ236" s="16"/>
      <c r="CA236" s="16"/>
      <c r="CB236" s="16"/>
      <c r="CC236" s="16"/>
      <c r="CD236" s="16"/>
      <c r="CE236" s="16"/>
      <c r="CF236" s="16"/>
      <c r="CG236" s="16"/>
      <c r="CH236" s="16"/>
      <c r="CI236" s="16"/>
      <c r="CJ236" s="16"/>
      <c r="CK236" s="16"/>
      <c r="CL236" s="16"/>
      <c r="CM236" s="16"/>
      <c r="CN236" s="16"/>
      <c r="CO236" s="16"/>
      <c r="CP236" s="16"/>
      <c r="CQ236" s="16"/>
      <c r="CR236" s="16"/>
      <c r="CS236" s="16"/>
      <c r="CT236" s="16"/>
      <c r="CU236" s="16"/>
      <c r="CV236" s="16"/>
      <c r="CW236" s="16"/>
      <c r="CX236" s="16"/>
      <c r="CY236" s="16"/>
      <c r="CZ236" s="16"/>
      <c r="DA236" s="16"/>
      <c r="DB236" s="16"/>
      <c r="DC236" s="16"/>
      <c r="DD236" s="16"/>
      <c r="DE236" s="16"/>
      <c r="DF236" s="16"/>
      <c r="DG236" s="16"/>
      <c r="DH236" s="16"/>
      <c r="DI236" s="16"/>
      <c r="DJ236" s="16"/>
      <c r="DK236" s="16"/>
      <c r="DL236" s="16"/>
      <c r="DM236" s="16"/>
      <c r="DN236" s="16"/>
      <c r="DO236" s="16"/>
      <c r="DP236" s="16"/>
      <c r="DQ236" s="16"/>
      <c r="DR236" s="16"/>
      <c r="DS236" s="16"/>
      <c r="DT236" s="16"/>
      <c r="DU236" s="16"/>
      <c r="DV236" s="16"/>
      <c r="DW236" s="16"/>
      <c r="DX236" s="16"/>
      <c r="DY236" s="16"/>
      <c r="DZ236" s="16"/>
      <c r="EA236" s="16"/>
      <c r="EB236" s="16"/>
      <c r="EC236" s="16"/>
      <c r="ED236" s="16"/>
      <c r="EE236" s="16"/>
      <c r="EF236" s="16"/>
      <c r="EG236" s="16"/>
      <c r="EH236" s="16"/>
      <c r="EI236" s="16"/>
      <c r="EJ236" s="16"/>
      <c r="EK236" s="16"/>
      <c r="EL236" s="16"/>
      <c r="EM236" s="16"/>
      <c r="EN236" s="16"/>
      <c r="EO236" s="16"/>
      <c r="EP236" s="16"/>
      <c r="EQ236" s="16"/>
      <c r="ER236" s="16"/>
      <c r="ES236" s="16"/>
      <c r="ET236" s="16"/>
      <c r="EU236" s="16"/>
      <c r="EV236" s="16"/>
      <c r="EW236" s="16"/>
      <c r="EX236" s="16"/>
      <c r="EY236" s="16"/>
      <c r="EZ236" s="16"/>
      <c r="FA236" s="16"/>
      <c r="FB236" s="16"/>
      <c r="FC236" s="16"/>
      <c r="FD236" s="16"/>
      <c r="FE236" s="16"/>
      <c r="FF236" s="16"/>
      <c r="FG236" s="16"/>
      <c r="FH236" s="16"/>
      <c r="FI236" s="16"/>
      <c r="FJ236" s="16"/>
      <c r="FK236" s="16"/>
      <c r="FL236" s="16"/>
      <c r="FM236" s="16"/>
      <c r="FN236" s="16"/>
      <c r="FO236" s="16"/>
      <c r="FP236" s="16"/>
      <c r="FQ236" s="16"/>
      <c r="FR236" s="16"/>
      <c r="FS236" s="16"/>
      <c r="FT236" s="16"/>
      <c r="FU236" s="16"/>
      <c r="FV236" s="16"/>
      <c r="FW236" s="16"/>
      <c r="FX236" s="16"/>
      <c r="FY236" s="16"/>
      <c r="FZ236" s="16"/>
      <c r="GA236" s="16"/>
      <c r="GB236" s="16"/>
      <c r="GC236" s="16"/>
      <c r="GD236" s="16"/>
      <c r="GE236" s="16"/>
      <c r="GF236" s="16"/>
      <c r="GG236" s="16"/>
      <c r="GH236" s="16"/>
      <c r="GI236" s="16"/>
      <c r="GJ236" s="16"/>
      <c r="GK236" s="16"/>
      <c r="GL236" s="16"/>
      <c r="GM236" s="16"/>
      <c r="GN236" s="16"/>
      <c r="GO236" s="16"/>
      <c r="GP236" s="16"/>
      <c r="GQ236" s="16"/>
      <c r="GR236" s="16"/>
      <c r="GS236" s="16"/>
      <c r="GT236" s="16"/>
      <c r="GU236" s="16"/>
      <c r="GV236" s="16"/>
      <c r="GW236" s="16"/>
      <c r="GX236" s="16"/>
      <c r="GY236" s="16"/>
      <c r="GZ236" s="16"/>
      <c r="HA236" s="16"/>
    </row>
    <row r="237" spans="1:209">
      <c r="A237" s="18"/>
      <c r="B237" s="16"/>
      <c r="C237" s="16"/>
      <c r="D237" s="16"/>
      <c r="E237" s="16"/>
      <c r="F237" s="16"/>
      <c r="G237" s="16"/>
      <c r="H237" s="16"/>
      <c r="I237" s="16"/>
      <c r="J237" s="16"/>
      <c r="K237" s="16"/>
      <c r="L237" s="16"/>
      <c r="M237" s="16"/>
      <c r="N237" s="16"/>
      <c r="O237" s="16"/>
      <c r="P237" s="16"/>
      <c r="Q237" s="16"/>
      <c r="R237" s="16"/>
      <c r="S237" s="16"/>
      <c r="T237" s="16"/>
      <c r="U237" s="16"/>
      <c r="V237" s="16"/>
      <c r="W237" s="16"/>
      <c r="X237" s="139"/>
      <c r="Y237" s="16"/>
      <c r="Z237" s="16"/>
      <c r="AA237" s="16"/>
      <c r="AB237" s="16"/>
      <c r="AC237" s="16"/>
      <c r="AD237" s="16"/>
      <c r="AE237" s="16"/>
      <c r="AF237" s="16"/>
      <c r="AG237" s="16"/>
      <c r="AH237" s="16"/>
      <c r="AI237" s="16"/>
      <c r="AJ237" s="16"/>
      <c r="AK237" s="16"/>
      <c r="AL237" s="16"/>
      <c r="AM237" s="16"/>
      <c r="AN237" s="16"/>
      <c r="AO237" s="16"/>
      <c r="AP237" s="16"/>
      <c r="AQ237" s="16"/>
      <c r="AR237" s="16"/>
      <c r="AS237" s="16"/>
      <c r="AT237" s="16"/>
      <c r="AU237" s="16"/>
      <c r="AV237" s="16"/>
      <c r="AW237" s="16"/>
      <c r="AX237" s="16"/>
      <c r="AY237" s="16"/>
      <c r="AZ237" s="16"/>
      <c r="BA237" s="16"/>
      <c r="BB237" s="16"/>
      <c r="BC237" s="16"/>
      <c r="BD237" s="16"/>
      <c r="BE237" s="16"/>
      <c r="BF237" s="16"/>
      <c r="BG237" s="16"/>
      <c r="BH237" s="16"/>
      <c r="BI237" s="16"/>
      <c r="BJ237" s="16"/>
      <c r="BK237" s="16"/>
      <c r="BL237" s="16"/>
      <c r="BM237" s="16"/>
      <c r="BN237" s="16"/>
      <c r="BO237" s="16"/>
      <c r="BP237" s="16"/>
      <c r="BQ237" s="16"/>
      <c r="BR237" s="16"/>
      <c r="BS237" s="16"/>
      <c r="BT237" s="16"/>
      <c r="BU237" s="16"/>
      <c r="BV237" s="16"/>
      <c r="BW237" s="16"/>
      <c r="BX237" s="16"/>
      <c r="BY237" s="16"/>
      <c r="BZ237" s="16"/>
      <c r="CA237" s="16"/>
      <c r="CB237" s="16"/>
      <c r="CC237" s="16"/>
      <c r="CD237" s="16"/>
      <c r="CE237" s="16"/>
      <c r="CF237" s="16"/>
      <c r="CG237" s="16"/>
      <c r="CH237" s="16"/>
      <c r="CI237" s="16"/>
      <c r="CJ237" s="16"/>
      <c r="CK237" s="16"/>
      <c r="CL237" s="16"/>
      <c r="CM237" s="16"/>
      <c r="CN237" s="16"/>
      <c r="CO237" s="16"/>
      <c r="CP237" s="16"/>
      <c r="CQ237" s="16"/>
      <c r="CR237" s="16"/>
      <c r="CS237" s="16"/>
      <c r="CT237" s="16"/>
      <c r="CU237" s="16"/>
      <c r="CV237" s="16"/>
      <c r="CW237" s="16"/>
      <c r="CX237" s="16"/>
      <c r="CY237" s="16"/>
      <c r="CZ237" s="16"/>
      <c r="DA237" s="16"/>
      <c r="DB237" s="16"/>
      <c r="DC237" s="16"/>
      <c r="DD237" s="16"/>
      <c r="DE237" s="16"/>
      <c r="DF237" s="16"/>
      <c r="DG237" s="16"/>
      <c r="DH237" s="16"/>
      <c r="DI237" s="16"/>
      <c r="DJ237" s="16"/>
      <c r="DK237" s="16"/>
      <c r="DL237" s="16"/>
      <c r="DM237" s="16"/>
      <c r="DN237" s="16"/>
      <c r="DO237" s="16"/>
      <c r="DP237" s="16"/>
      <c r="DQ237" s="16"/>
      <c r="DR237" s="16"/>
      <c r="DS237" s="16"/>
      <c r="DT237" s="16"/>
      <c r="DU237" s="16"/>
      <c r="DV237" s="16"/>
      <c r="DW237" s="16"/>
      <c r="DX237" s="16"/>
      <c r="DY237" s="16"/>
      <c r="DZ237" s="16"/>
      <c r="EA237" s="16"/>
      <c r="EB237" s="16"/>
      <c r="EC237" s="16"/>
      <c r="ED237" s="16"/>
      <c r="EE237" s="16"/>
      <c r="EF237" s="16"/>
      <c r="EG237" s="16"/>
      <c r="EH237" s="16"/>
      <c r="EI237" s="16"/>
      <c r="EJ237" s="16"/>
      <c r="EK237" s="16"/>
      <c r="EL237" s="16"/>
      <c r="EM237" s="16"/>
      <c r="EN237" s="16"/>
      <c r="EO237" s="16"/>
      <c r="EP237" s="16"/>
      <c r="EQ237" s="16"/>
      <c r="ER237" s="16"/>
      <c r="ES237" s="16"/>
      <c r="ET237" s="16"/>
      <c r="EU237" s="16"/>
      <c r="EV237" s="16"/>
      <c r="EW237" s="16"/>
      <c r="EX237" s="16"/>
      <c r="EY237" s="16"/>
      <c r="EZ237" s="16"/>
      <c r="FA237" s="16"/>
      <c r="FB237" s="16"/>
      <c r="FC237" s="16"/>
      <c r="FD237" s="16"/>
      <c r="FE237" s="16"/>
      <c r="FF237" s="16"/>
      <c r="FG237" s="16"/>
      <c r="FH237" s="16"/>
      <c r="FI237" s="16"/>
      <c r="FJ237" s="16"/>
      <c r="FK237" s="16"/>
      <c r="FL237" s="16"/>
      <c r="FM237" s="16"/>
      <c r="FN237" s="16"/>
      <c r="FO237" s="16"/>
      <c r="FP237" s="16"/>
      <c r="FQ237" s="16"/>
      <c r="FR237" s="16"/>
      <c r="FS237" s="16"/>
      <c r="FT237" s="16"/>
      <c r="FU237" s="16"/>
      <c r="FV237" s="16"/>
      <c r="FW237" s="16"/>
      <c r="FX237" s="16"/>
      <c r="FY237" s="16"/>
      <c r="FZ237" s="16"/>
      <c r="GA237" s="16"/>
      <c r="GB237" s="16"/>
      <c r="GC237" s="16"/>
      <c r="GD237" s="16"/>
      <c r="GE237" s="16"/>
      <c r="GF237" s="16"/>
      <c r="GG237" s="16"/>
      <c r="GH237" s="16"/>
      <c r="GI237" s="16"/>
      <c r="GJ237" s="16"/>
      <c r="GK237" s="16"/>
      <c r="GL237" s="16"/>
      <c r="GM237" s="16"/>
      <c r="GN237" s="16"/>
      <c r="GO237" s="16"/>
      <c r="GP237" s="16"/>
      <c r="GQ237" s="16"/>
      <c r="GR237" s="16"/>
      <c r="GS237" s="16"/>
      <c r="GT237" s="16"/>
      <c r="GU237" s="16"/>
      <c r="GV237" s="16"/>
      <c r="GW237" s="16"/>
      <c r="GX237" s="16"/>
      <c r="GY237" s="16"/>
      <c r="GZ237" s="16"/>
      <c r="HA237" s="16"/>
    </row>
    <row r="238" spans="1:209">
      <c r="A238" s="18"/>
      <c r="B238" s="16"/>
      <c r="C238" s="16"/>
      <c r="D238" s="16"/>
      <c r="E238" s="16"/>
      <c r="F238" s="16"/>
      <c r="G238" s="16"/>
      <c r="H238" s="16"/>
      <c r="I238" s="16"/>
      <c r="J238" s="16"/>
      <c r="K238" s="16"/>
      <c r="L238" s="16"/>
      <c r="M238" s="16"/>
      <c r="N238" s="16"/>
      <c r="O238" s="16"/>
      <c r="P238" s="16"/>
      <c r="Q238" s="16"/>
      <c r="R238" s="16"/>
      <c r="S238" s="16"/>
      <c r="T238" s="16"/>
      <c r="U238" s="16"/>
      <c r="V238" s="16"/>
      <c r="W238" s="16"/>
      <c r="X238" s="139"/>
      <c r="Y238" s="16"/>
      <c r="Z238" s="16"/>
      <c r="AA238" s="16"/>
      <c r="AB238" s="16"/>
      <c r="AC238" s="16"/>
      <c r="AD238" s="16"/>
      <c r="AE238" s="16"/>
      <c r="AF238" s="16"/>
      <c r="AG238" s="16"/>
      <c r="AH238" s="16"/>
      <c r="AI238" s="16"/>
      <c r="AJ238" s="16"/>
      <c r="AK238" s="16"/>
      <c r="AL238" s="16"/>
      <c r="AM238" s="16"/>
      <c r="AN238" s="16"/>
      <c r="AO238" s="16"/>
      <c r="AP238" s="16"/>
      <c r="AQ238" s="16"/>
      <c r="AR238" s="16"/>
      <c r="AS238" s="16"/>
      <c r="AT238" s="16"/>
      <c r="AU238" s="16"/>
      <c r="AV238" s="16"/>
      <c r="AW238" s="16"/>
      <c r="AX238" s="16"/>
      <c r="AY238" s="16"/>
      <c r="AZ238" s="16"/>
      <c r="BA238" s="16"/>
      <c r="BB238" s="16"/>
      <c r="BC238" s="16"/>
      <c r="BD238" s="16"/>
      <c r="BE238" s="16"/>
      <c r="BF238" s="16"/>
      <c r="BG238" s="16"/>
      <c r="BH238" s="16"/>
      <c r="BI238" s="16"/>
      <c r="BJ238" s="16"/>
      <c r="BK238" s="16"/>
      <c r="BL238" s="16"/>
      <c r="BM238" s="16"/>
      <c r="BN238" s="16"/>
      <c r="BO238" s="16"/>
      <c r="BP238" s="16"/>
      <c r="BQ238" s="16"/>
      <c r="BR238" s="16"/>
      <c r="BS238" s="16"/>
      <c r="BT238" s="16"/>
      <c r="BU238" s="16"/>
      <c r="BV238" s="16"/>
      <c r="BW238" s="16"/>
      <c r="BX238" s="16"/>
      <c r="BY238" s="16"/>
      <c r="BZ238" s="16"/>
      <c r="CA238" s="16"/>
      <c r="CB238" s="16"/>
      <c r="CC238" s="16"/>
      <c r="CD238" s="16"/>
      <c r="CE238" s="16"/>
      <c r="CF238" s="16"/>
      <c r="CG238" s="16"/>
      <c r="CH238" s="16"/>
      <c r="CI238" s="16"/>
      <c r="CJ238" s="16"/>
      <c r="CK238" s="16"/>
      <c r="CL238" s="16"/>
      <c r="CM238" s="16"/>
      <c r="CN238" s="16"/>
      <c r="CO238" s="16"/>
      <c r="CP238" s="16"/>
      <c r="CQ238" s="16"/>
      <c r="CR238" s="16"/>
      <c r="CS238" s="16"/>
      <c r="CT238" s="16"/>
      <c r="CU238" s="16"/>
      <c r="CV238" s="16"/>
      <c r="CW238" s="16"/>
      <c r="CX238" s="16"/>
      <c r="CY238" s="16"/>
      <c r="CZ238" s="16"/>
      <c r="DA238" s="16"/>
      <c r="DB238" s="16"/>
      <c r="DC238" s="16"/>
      <c r="DD238" s="16"/>
      <c r="DE238" s="16"/>
      <c r="DF238" s="16"/>
      <c r="DG238" s="16"/>
      <c r="DH238" s="16"/>
      <c r="DI238" s="16"/>
      <c r="DJ238" s="16"/>
      <c r="DK238" s="16"/>
      <c r="DL238" s="16"/>
      <c r="DM238" s="16"/>
      <c r="DN238" s="16"/>
      <c r="DO238" s="16"/>
      <c r="DP238" s="16"/>
      <c r="DQ238" s="16"/>
      <c r="DR238" s="16"/>
      <c r="DS238" s="16"/>
      <c r="DT238" s="16"/>
      <c r="DU238" s="16"/>
      <c r="DV238" s="16"/>
      <c r="DW238" s="16"/>
      <c r="DX238" s="16"/>
      <c r="DY238" s="16"/>
      <c r="DZ238" s="16"/>
      <c r="EA238" s="16"/>
      <c r="EB238" s="16"/>
      <c r="EC238" s="16"/>
      <c r="ED238" s="16"/>
      <c r="EE238" s="16"/>
      <c r="EF238" s="16"/>
      <c r="EG238" s="16"/>
      <c r="EH238" s="16"/>
      <c r="EI238" s="16"/>
      <c r="EJ238" s="16"/>
      <c r="EK238" s="16"/>
      <c r="EL238" s="16"/>
      <c r="EM238" s="16"/>
      <c r="EN238" s="16"/>
      <c r="EO238" s="16"/>
      <c r="EP238" s="16"/>
      <c r="EQ238" s="16"/>
      <c r="ER238" s="16"/>
      <c r="ES238" s="16"/>
      <c r="ET238" s="16"/>
      <c r="EU238" s="16"/>
      <c r="EV238" s="16"/>
      <c r="EW238" s="16"/>
      <c r="EX238" s="16"/>
      <c r="EY238" s="16"/>
      <c r="EZ238" s="16"/>
      <c r="FA238" s="16"/>
      <c r="FB238" s="16"/>
      <c r="FC238" s="16"/>
      <c r="FD238" s="16"/>
      <c r="FE238" s="16"/>
      <c r="FF238" s="16"/>
      <c r="FG238" s="16"/>
      <c r="FH238" s="16"/>
      <c r="FI238" s="16"/>
      <c r="FJ238" s="16"/>
      <c r="FK238" s="16"/>
      <c r="FL238" s="16"/>
      <c r="FM238" s="16"/>
      <c r="FN238" s="16"/>
      <c r="FO238" s="16"/>
      <c r="FP238" s="16"/>
      <c r="FQ238" s="16"/>
      <c r="FR238" s="16"/>
      <c r="FS238" s="16"/>
      <c r="FT238" s="16"/>
      <c r="FU238" s="16"/>
      <c r="FV238" s="16"/>
      <c r="FW238" s="16"/>
      <c r="FX238" s="16"/>
      <c r="FY238" s="16"/>
      <c r="FZ238" s="16"/>
      <c r="GA238" s="16"/>
      <c r="GB238" s="16"/>
      <c r="GC238" s="16"/>
      <c r="GD238" s="16"/>
      <c r="GE238" s="16"/>
      <c r="GF238" s="16"/>
      <c r="GG238" s="16"/>
      <c r="GH238" s="16"/>
      <c r="GI238" s="16"/>
      <c r="GJ238" s="16"/>
      <c r="GK238" s="16"/>
      <c r="GL238" s="16"/>
      <c r="GM238" s="16"/>
      <c r="GN238" s="16"/>
      <c r="GO238" s="16"/>
      <c r="GP238" s="16"/>
      <c r="GQ238" s="16"/>
      <c r="GR238" s="16"/>
      <c r="GS238" s="16"/>
      <c r="GT238" s="16"/>
      <c r="GU238" s="16"/>
      <c r="GV238" s="16"/>
      <c r="GW238" s="16"/>
      <c r="GX238" s="16"/>
      <c r="GY238" s="16"/>
      <c r="GZ238" s="16"/>
      <c r="HA238" s="16"/>
    </row>
    <row r="239" spans="1:209">
      <c r="A239" s="18"/>
      <c r="B239" s="16"/>
      <c r="C239" s="16"/>
      <c r="D239" s="16"/>
      <c r="E239" s="16"/>
      <c r="F239" s="16"/>
      <c r="G239" s="16"/>
      <c r="H239" s="16"/>
      <c r="I239" s="16"/>
      <c r="J239" s="16"/>
      <c r="K239" s="16"/>
      <c r="L239" s="16"/>
      <c r="M239" s="16"/>
      <c r="N239" s="16"/>
      <c r="O239" s="16"/>
      <c r="P239" s="16"/>
      <c r="Q239" s="16"/>
      <c r="R239" s="16"/>
      <c r="S239" s="16"/>
      <c r="T239" s="16"/>
      <c r="U239" s="16"/>
      <c r="V239" s="16"/>
      <c r="W239" s="16"/>
      <c r="X239" s="139"/>
      <c r="Y239" s="16"/>
      <c r="Z239" s="16"/>
      <c r="AA239" s="16"/>
      <c r="AB239" s="16"/>
      <c r="AC239" s="16"/>
      <c r="AD239" s="16"/>
      <c r="AE239" s="16"/>
      <c r="AF239" s="16"/>
      <c r="AG239" s="16"/>
      <c r="AH239" s="16"/>
      <c r="AI239" s="16"/>
      <c r="AJ239" s="16"/>
      <c r="AK239" s="16"/>
      <c r="AL239" s="16"/>
      <c r="AM239" s="16"/>
      <c r="AN239" s="16"/>
      <c r="AO239" s="16"/>
      <c r="AP239" s="16"/>
      <c r="AQ239" s="16"/>
      <c r="AR239" s="16"/>
      <c r="AS239" s="16"/>
      <c r="AT239" s="16"/>
      <c r="AU239" s="16"/>
      <c r="AV239" s="16"/>
      <c r="AW239" s="16"/>
      <c r="AX239" s="16"/>
      <c r="AY239" s="16"/>
      <c r="AZ239" s="16"/>
      <c r="BA239" s="16"/>
      <c r="BB239" s="16"/>
      <c r="BC239" s="16"/>
      <c r="BD239" s="16"/>
      <c r="BE239" s="16"/>
      <c r="BF239" s="16"/>
      <c r="BG239" s="16"/>
      <c r="BH239" s="16"/>
      <c r="BI239" s="16"/>
      <c r="BJ239" s="16"/>
      <c r="BK239" s="16"/>
      <c r="BL239" s="16"/>
      <c r="BM239" s="16"/>
      <c r="BN239" s="16"/>
      <c r="BO239" s="16"/>
      <c r="BP239" s="16"/>
      <c r="BQ239" s="16"/>
      <c r="BR239" s="16"/>
      <c r="BS239" s="16"/>
      <c r="BT239" s="16"/>
      <c r="BU239" s="16"/>
      <c r="BV239" s="16"/>
      <c r="BW239" s="16"/>
      <c r="BX239" s="16"/>
      <c r="BY239" s="16"/>
      <c r="BZ239" s="16"/>
      <c r="CA239" s="16"/>
      <c r="CB239" s="16"/>
      <c r="CC239" s="16"/>
      <c r="CD239" s="16"/>
      <c r="CE239" s="16"/>
      <c r="CF239" s="16"/>
      <c r="CG239" s="16"/>
      <c r="CH239" s="16"/>
      <c r="CI239" s="16"/>
      <c r="CJ239" s="16"/>
      <c r="CK239" s="16"/>
      <c r="CL239" s="16"/>
      <c r="CM239" s="16"/>
      <c r="CN239" s="16"/>
      <c r="CO239" s="16"/>
      <c r="CP239" s="16"/>
      <c r="CQ239" s="16"/>
      <c r="CR239" s="16"/>
      <c r="CS239" s="16"/>
      <c r="CT239" s="16"/>
      <c r="CU239" s="16"/>
      <c r="CV239" s="16"/>
      <c r="CW239" s="16"/>
      <c r="CX239" s="16"/>
      <c r="CY239" s="16"/>
      <c r="CZ239" s="16"/>
      <c r="DA239" s="16"/>
      <c r="DB239" s="16"/>
      <c r="DC239" s="16"/>
      <c r="DD239" s="16"/>
      <c r="DE239" s="16"/>
      <c r="DF239" s="16"/>
      <c r="DG239" s="16"/>
      <c r="DH239" s="16"/>
      <c r="DI239" s="16"/>
      <c r="DJ239" s="16"/>
      <c r="DK239" s="16"/>
      <c r="DL239" s="16"/>
      <c r="DM239" s="16"/>
      <c r="DN239" s="16"/>
      <c r="DO239" s="16"/>
      <c r="DP239" s="16"/>
      <c r="DQ239" s="16"/>
      <c r="DR239" s="16"/>
      <c r="DS239" s="16"/>
      <c r="DT239" s="16"/>
      <c r="DU239" s="16"/>
      <c r="DV239" s="16"/>
      <c r="DW239" s="16"/>
      <c r="DX239" s="16"/>
      <c r="DY239" s="16"/>
      <c r="DZ239" s="16"/>
      <c r="EA239" s="16"/>
      <c r="EB239" s="16"/>
      <c r="EC239" s="16"/>
      <c r="ED239" s="16"/>
      <c r="EE239" s="16"/>
      <c r="EF239" s="16"/>
      <c r="EG239" s="16"/>
      <c r="EH239" s="16"/>
      <c r="EI239" s="16"/>
      <c r="EJ239" s="16"/>
      <c r="EK239" s="16"/>
      <c r="EL239" s="16"/>
      <c r="EM239" s="16"/>
      <c r="EN239" s="16"/>
      <c r="EO239" s="16"/>
      <c r="EP239" s="16"/>
      <c r="EQ239" s="16"/>
      <c r="ER239" s="16"/>
      <c r="ES239" s="16"/>
      <c r="ET239" s="16"/>
      <c r="EU239" s="16"/>
      <c r="EV239" s="16"/>
      <c r="EW239" s="16"/>
      <c r="EX239" s="16"/>
      <c r="EY239" s="16"/>
      <c r="EZ239" s="16"/>
      <c r="FA239" s="16"/>
      <c r="FB239" s="16"/>
      <c r="FC239" s="16"/>
      <c r="FD239" s="16"/>
      <c r="FE239" s="16"/>
      <c r="FF239" s="16"/>
      <c r="FG239" s="16"/>
      <c r="FH239" s="16"/>
      <c r="FI239" s="16"/>
      <c r="FJ239" s="16"/>
      <c r="FK239" s="16"/>
      <c r="FL239" s="16"/>
      <c r="FM239" s="16"/>
      <c r="FN239" s="16"/>
      <c r="FO239" s="16"/>
      <c r="FP239" s="16"/>
      <c r="FQ239" s="16"/>
      <c r="FR239" s="16"/>
      <c r="FS239" s="16"/>
      <c r="FT239" s="16"/>
      <c r="FU239" s="16"/>
      <c r="FV239" s="16"/>
      <c r="FW239" s="16"/>
      <c r="FX239" s="16"/>
      <c r="FY239" s="16"/>
      <c r="FZ239" s="16"/>
      <c r="GA239" s="16"/>
      <c r="GB239" s="16"/>
      <c r="GC239" s="16"/>
      <c r="GD239" s="16"/>
      <c r="GE239" s="16"/>
      <c r="GF239" s="16"/>
      <c r="GG239" s="16"/>
      <c r="GH239" s="16"/>
      <c r="GI239" s="16"/>
      <c r="GJ239" s="16"/>
      <c r="GK239" s="16"/>
      <c r="GL239" s="16"/>
      <c r="GM239" s="16"/>
      <c r="GN239" s="16"/>
      <c r="GO239" s="16"/>
      <c r="GP239" s="16"/>
      <c r="GQ239" s="16"/>
      <c r="GR239" s="16"/>
      <c r="GS239" s="16"/>
      <c r="GT239" s="16"/>
      <c r="GU239" s="16"/>
      <c r="GV239" s="16"/>
      <c r="GW239" s="16"/>
      <c r="GX239" s="16"/>
      <c r="GY239" s="16"/>
      <c r="GZ239" s="16"/>
      <c r="HA239" s="16"/>
    </row>
    <row r="240" spans="1:209">
      <c r="A240" s="18"/>
      <c r="B240" s="16"/>
      <c r="C240" s="16"/>
      <c r="D240" s="16"/>
      <c r="E240" s="16"/>
      <c r="F240" s="16"/>
      <c r="G240" s="16"/>
      <c r="H240" s="16"/>
      <c r="I240" s="16"/>
      <c r="J240" s="16"/>
      <c r="K240" s="16"/>
      <c r="L240" s="16"/>
      <c r="M240" s="16"/>
      <c r="N240" s="16"/>
      <c r="O240" s="16"/>
      <c r="P240" s="16"/>
      <c r="Q240" s="16"/>
      <c r="R240" s="16"/>
      <c r="S240" s="16"/>
      <c r="T240" s="16"/>
      <c r="U240" s="16"/>
      <c r="V240" s="16"/>
      <c r="W240" s="16"/>
      <c r="X240" s="139"/>
      <c r="Y240" s="16"/>
      <c r="Z240" s="16"/>
      <c r="AA240" s="16"/>
      <c r="AB240" s="16"/>
      <c r="AC240" s="16"/>
      <c r="AD240" s="16"/>
      <c r="AE240" s="16"/>
      <c r="AF240" s="16"/>
      <c r="AG240" s="16"/>
      <c r="AH240" s="16"/>
      <c r="AI240" s="16"/>
      <c r="AJ240" s="16"/>
      <c r="AK240" s="16"/>
      <c r="AL240" s="16"/>
      <c r="AM240" s="16"/>
      <c r="AN240" s="16"/>
      <c r="AO240" s="16"/>
      <c r="AP240" s="16"/>
      <c r="AQ240" s="16"/>
      <c r="AR240" s="16"/>
      <c r="AS240" s="16"/>
      <c r="AT240" s="16"/>
      <c r="AU240" s="16"/>
      <c r="AV240" s="16"/>
      <c r="AW240" s="16"/>
      <c r="AX240" s="16"/>
      <c r="AY240" s="16"/>
      <c r="AZ240" s="16"/>
      <c r="BA240" s="16"/>
      <c r="BB240" s="16"/>
      <c r="BC240" s="16"/>
      <c r="BD240" s="16"/>
      <c r="BE240" s="16"/>
      <c r="BF240" s="16"/>
      <c r="BG240" s="16"/>
      <c r="BH240" s="16"/>
      <c r="BI240" s="16"/>
      <c r="BJ240" s="16"/>
      <c r="BK240" s="16"/>
      <c r="BL240" s="16"/>
      <c r="BM240" s="16"/>
      <c r="BN240" s="16"/>
      <c r="BO240" s="16"/>
      <c r="BP240" s="16"/>
      <c r="BQ240" s="16"/>
      <c r="BR240" s="16"/>
      <c r="BS240" s="16"/>
      <c r="BT240" s="16"/>
      <c r="BU240" s="16"/>
      <c r="BV240" s="16"/>
      <c r="BW240" s="16"/>
      <c r="BX240" s="16"/>
      <c r="BY240" s="16"/>
      <c r="BZ240" s="16"/>
      <c r="CA240" s="16"/>
      <c r="CB240" s="16"/>
      <c r="CC240" s="16"/>
      <c r="CD240" s="16"/>
      <c r="CE240" s="16"/>
      <c r="CF240" s="16"/>
      <c r="CG240" s="16"/>
      <c r="CH240" s="16"/>
      <c r="CI240" s="16"/>
      <c r="CJ240" s="16"/>
      <c r="CK240" s="16"/>
      <c r="CL240" s="16"/>
      <c r="CM240" s="16"/>
      <c r="CN240" s="16"/>
      <c r="CO240" s="16"/>
      <c r="CP240" s="16"/>
      <c r="CQ240" s="16"/>
      <c r="CR240" s="16"/>
      <c r="CS240" s="16"/>
      <c r="CT240" s="16"/>
      <c r="CU240" s="16"/>
      <c r="CV240" s="16"/>
      <c r="CW240" s="16"/>
      <c r="CX240" s="16"/>
      <c r="CY240" s="16"/>
      <c r="CZ240" s="16"/>
      <c r="DA240" s="16"/>
      <c r="DB240" s="16"/>
      <c r="DC240" s="16"/>
      <c r="DD240" s="16"/>
      <c r="DE240" s="16"/>
      <c r="DF240" s="16"/>
      <c r="DG240" s="16"/>
      <c r="DH240" s="16"/>
      <c r="DI240" s="16"/>
      <c r="DJ240" s="16"/>
      <c r="DK240" s="16"/>
      <c r="DL240" s="16"/>
      <c r="DM240" s="16"/>
      <c r="DN240" s="16"/>
      <c r="DO240" s="16"/>
      <c r="DP240" s="16"/>
      <c r="DQ240" s="16"/>
      <c r="DR240" s="16"/>
      <c r="DS240" s="16"/>
      <c r="DT240" s="16"/>
      <c r="DU240" s="16"/>
      <c r="DV240" s="16"/>
      <c r="DW240" s="16"/>
      <c r="DX240" s="16"/>
      <c r="DY240" s="16"/>
      <c r="DZ240" s="16"/>
      <c r="EA240" s="16"/>
      <c r="EB240" s="16"/>
      <c r="EC240" s="16"/>
      <c r="ED240" s="16"/>
      <c r="EE240" s="16"/>
      <c r="EF240" s="16"/>
      <c r="EG240" s="16"/>
      <c r="EH240" s="16"/>
      <c r="EI240" s="16"/>
      <c r="EJ240" s="16"/>
      <c r="EK240" s="16"/>
      <c r="EL240" s="16"/>
      <c r="EM240" s="16"/>
      <c r="EN240" s="16"/>
      <c r="EO240" s="16"/>
      <c r="EP240" s="16"/>
      <c r="EQ240" s="16"/>
      <c r="ER240" s="16"/>
      <c r="ES240" s="16"/>
      <c r="ET240" s="16"/>
      <c r="EU240" s="16"/>
      <c r="EV240" s="16"/>
      <c r="EW240" s="16"/>
      <c r="EX240" s="16"/>
      <c r="EY240" s="16"/>
      <c r="EZ240" s="16"/>
      <c r="FA240" s="16"/>
      <c r="FB240" s="16"/>
      <c r="FC240" s="16"/>
      <c r="FD240" s="16"/>
      <c r="FE240" s="16"/>
      <c r="FF240" s="16"/>
      <c r="FG240" s="16"/>
      <c r="FH240" s="16"/>
      <c r="FI240" s="16"/>
      <c r="FJ240" s="16"/>
      <c r="FK240" s="16"/>
      <c r="FL240" s="16"/>
      <c r="FM240" s="16"/>
      <c r="FN240" s="16"/>
      <c r="FO240" s="16"/>
      <c r="FP240" s="16"/>
      <c r="FQ240" s="16"/>
      <c r="FR240" s="16"/>
      <c r="FS240" s="16"/>
      <c r="FT240" s="16"/>
      <c r="FU240" s="16"/>
      <c r="FV240" s="16"/>
      <c r="FW240" s="16"/>
      <c r="FX240" s="16"/>
      <c r="FY240" s="16"/>
      <c r="FZ240" s="16"/>
      <c r="GA240" s="16"/>
      <c r="GB240" s="16"/>
      <c r="GC240" s="16"/>
      <c r="GD240" s="16"/>
      <c r="GE240" s="16"/>
      <c r="GF240" s="16"/>
      <c r="GG240" s="16"/>
      <c r="GH240" s="16"/>
      <c r="GI240" s="16"/>
      <c r="GJ240" s="16"/>
      <c r="GK240" s="16"/>
      <c r="GL240" s="16"/>
      <c r="GM240" s="16"/>
      <c r="GN240" s="16"/>
      <c r="GO240" s="16"/>
      <c r="GP240" s="16"/>
      <c r="GQ240" s="16"/>
      <c r="GR240" s="16"/>
      <c r="GS240" s="16"/>
      <c r="GT240" s="16"/>
      <c r="GU240" s="16"/>
      <c r="GV240" s="16"/>
      <c r="GW240" s="16"/>
      <c r="GX240" s="16"/>
      <c r="GY240" s="16"/>
      <c r="GZ240" s="16"/>
      <c r="HA240" s="16"/>
    </row>
    <row r="241" spans="1:209">
      <c r="A241" s="18"/>
      <c r="B241" s="16"/>
      <c r="C241" s="16"/>
      <c r="D241" s="16"/>
      <c r="E241" s="16"/>
      <c r="F241" s="16"/>
      <c r="G241" s="16"/>
      <c r="H241" s="16"/>
      <c r="I241" s="16"/>
      <c r="J241" s="16"/>
      <c r="K241" s="16"/>
      <c r="L241" s="16"/>
      <c r="M241" s="16"/>
      <c r="N241" s="16"/>
      <c r="O241" s="16"/>
      <c r="P241" s="16"/>
      <c r="Q241" s="16"/>
      <c r="R241" s="16"/>
      <c r="S241" s="16"/>
      <c r="T241" s="16"/>
      <c r="U241" s="16"/>
      <c r="V241" s="16"/>
      <c r="W241" s="16"/>
      <c r="X241" s="139"/>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6"/>
      <c r="AU241" s="16"/>
      <c r="AV241" s="16"/>
      <c r="AW241" s="16"/>
      <c r="AX241" s="16"/>
      <c r="AY241" s="16"/>
      <c r="AZ241" s="16"/>
      <c r="BA241" s="16"/>
      <c r="BB241" s="16"/>
      <c r="BC241" s="16"/>
      <c r="BD241" s="16"/>
      <c r="BE241" s="16"/>
      <c r="BF241" s="16"/>
      <c r="BG241" s="16"/>
      <c r="BH241" s="16"/>
      <c r="BI241" s="16"/>
      <c r="BJ241" s="16"/>
      <c r="BK241" s="16"/>
      <c r="BL241" s="16"/>
      <c r="BM241" s="16"/>
      <c r="BN241" s="16"/>
      <c r="BO241" s="16"/>
      <c r="BP241" s="16"/>
      <c r="BQ241" s="16"/>
      <c r="BR241" s="16"/>
      <c r="BS241" s="16"/>
      <c r="BT241" s="16"/>
      <c r="BU241" s="16"/>
      <c r="BV241" s="16"/>
      <c r="BW241" s="16"/>
      <c r="BX241" s="16"/>
      <c r="BY241" s="16"/>
      <c r="BZ241" s="16"/>
      <c r="CA241" s="16"/>
      <c r="CB241" s="16"/>
      <c r="CC241" s="16"/>
      <c r="CD241" s="16"/>
      <c r="CE241" s="16"/>
      <c r="CF241" s="16"/>
      <c r="CG241" s="16"/>
      <c r="CH241" s="16"/>
      <c r="CI241" s="16"/>
      <c r="CJ241" s="16"/>
      <c r="CK241" s="16"/>
      <c r="CL241" s="16"/>
      <c r="CM241" s="16"/>
      <c r="CN241" s="16"/>
      <c r="CO241" s="16"/>
      <c r="CP241" s="16"/>
      <c r="CQ241" s="16"/>
      <c r="CR241" s="16"/>
      <c r="CS241" s="16"/>
      <c r="CT241" s="16"/>
      <c r="CU241" s="16"/>
      <c r="CV241" s="16"/>
      <c r="CW241" s="16"/>
      <c r="CX241" s="16"/>
      <c r="CY241" s="16"/>
      <c r="CZ241" s="16"/>
      <c r="DA241" s="16"/>
      <c r="DB241" s="16"/>
      <c r="DC241" s="16"/>
      <c r="DD241" s="16"/>
      <c r="DE241" s="16"/>
      <c r="DF241" s="16"/>
      <c r="DG241" s="16"/>
      <c r="DH241" s="16"/>
      <c r="DI241" s="16"/>
      <c r="DJ241" s="16"/>
      <c r="DK241" s="16"/>
      <c r="DL241" s="16"/>
      <c r="DM241" s="16"/>
      <c r="DN241" s="16"/>
      <c r="DO241" s="16"/>
      <c r="DP241" s="16"/>
      <c r="DQ241" s="16"/>
      <c r="DR241" s="16"/>
      <c r="DS241" s="16"/>
      <c r="DT241" s="16"/>
      <c r="DU241" s="16"/>
      <c r="DV241" s="16"/>
      <c r="DW241" s="16"/>
      <c r="DX241" s="16"/>
      <c r="DY241" s="16"/>
      <c r="DZ241" s="16"/>
      <c r="EA241" s="16"/>
      <c r="EB241" s="16"/>
      <c r="EC241" s="16"/>
      <c r="ED241" s="16"/>
      <c r="EE241" s="16"/>
      <c r="EF241" s="16"/>
      <c r="EG241" s="16"/>
      <c r="EH241" s="16"/>
      <c r="EI241" s="16"/>
      <c r="EJ241" s="16"/>
      <c r="EK241" s="16"/>
      <c r="EL241" s="16"/>
      <c r="EM241" s="16"/>
      <c r="EN241" s="16"/>
      <c r="EO241" s="16"/>
      <c r="EP241" s="16"/>
      <c r="EQ241" s="16"/>
      <c r="ER241" s="16"/>
      <c r="ES241" s="16"/>
      <c r="ET241" s="16"/>
      <c r="EU241" s="16"/>
      <c r="EV241" s="16"/>
      <c r="EW241" s="16"/>
      <c r="EX241" s="16"/>
      <c r="EY241" s="16"/>
      <c r="EZ241" s="16"/>
      <c r="FA241" s="16"/>
      <c r="FB241" s="16"/>
      <c r="FC241" s="16"/>
      <c r="FD241" s="16"/>
      <c r="FE241" s="16"/>
      <c r="FF241" s="16"/>
      <c r="FG241" s="16"/>
      <c r="FH241" s="16"/>
      <c r="FI241" s="16"/>
      <c r="FJ241" s="16"/>
      <c r="FK241" s="16"/>
      <c r="FL241" s="16"/>
      <c r="FM241" s="16"/>
      <c r="FN241" s="16"/>
      <c r="FO241" s="16"/>
      <c r="FP241" s="16"/>
      <c r="FQ241" s="16"/>
      <c r="FR241" s="16"/>
      <c r="FS241" s="16"/>
      <c r="FT241" s="16"/>
      <c r="FU241" s="16"/>
      <c r="FV241" s="16"/>
      <c r="FW241" s="16"/>
      <c r="FX241" s="16"/>
      <c r="FY241" s="16"/>
      <c r="FZ241" s="16"/>
      <c r="GA241" s="16"/>
      <c r="GB241" s="16"/>
      <c r="GC241" s="16"/>
      <c r="GD241" s="16"/>
      <c r="GE241" s="16"/>
      <c r="GF241" s="16"/>
      <c r="GG241" s="16"/>
      <c r="GH241" s="16"/>
      <c r="GI241" s="16"/>
      <c r="GJ241" s="16"/>
      <c r="GK241" s="16"/>
      <c r="GL241" s="16"/>
      <c r="GM241" s="16"/>
      <c r="GN241" s="16"/>
      <c r="GO241" s="16"/>
      <c r="GP241" s="16"/>
      <c r="GQ241" s="16"/>
      <c r="GR241" s="16"/>
      <c r="GS241" s="16"/>
      <c r="GT241" s="16"/>
      <c r="GU241" s="16"/>
      <c r="GV241" s="16"/>
      <c r="GW241" s="16"/>
      <c r="GX241" s="16"/>
      <c r="GY241" s="16"/>
      <c r="GZ241" s="16"/>
      <c r="HA241" s="16"/>
    </row>
    <row r="242" spans="1:209">
      <c r="A242" s="18"/>
      <c r="B242" s="16"/>
      <c r="C242" s="16"/>
      <c r="D242" s="16"/>
      <c r="E242" s="16"/>
      <c r="F242" s="16"/>
      <c r="G242" s="16"/>
      <c r="H242" s="16"/>
      <c r="I242" s="16"/>
      <c r="J242" s="16"/>
      <c r="K242" s="16"/>
      <c r="L242" s="16"/>
      <c r="M242" s="16"/>
      <c r="N242" s="16"/>
      <c r="O242" s="16"/>
      <c r="P242" s="16"/>
      <c r="Q242" s="16"/>
      <c r="R242" s="16"/>
      <c r="S242" s="16"/>
      <c r="T242" s="16"/>
      <c r="U242" s="16"/>
      <c r="V242" s="16"/>
      <c r="W242" s="16"/>
      <c r="X242" s="139"/>
      <c r="Y242" s="16"/>
      <c r="Z242" s="16"/>
      <c r="AA242" s="16"/>
      <c r="AB242" s="16"/>
      <c r="AC242" s="16"/>
      <c r="AD242" s="16"/>
      <c r="AE242" s="16"/>
      <c r="AF242" s="16"/>
      <c r="AG242" s="16"/>
      <c r="AH242" s="16"/>
      <c r="AI242" s="16"/>
      <c r="AJ242" s="16"/>
      <c r="AK242" s="16"/>
      <c r="AL242" s="16"/>
      <c r="AM242" s="16"/>
      <c r="AN242" s="16"/>
      <c r="AO242" s="16"/>
      <c r="AP242" s="16"/>
      <c r="AQ242" s="16"/>
      <c r="AR242" s="16"/>
      <c r="AS242" s="16"/>
      <c r="AT242" s="16"/>
      <c r="AU242" s="16"/>
      <c r="AV242" s="16"/>
      <c r="AW242" s="16"/>
      <c r="AX242" s="16"/>
      <c r="AY242" s="16"/>
      <c r="AZ242" s="16"/>
      <c r="BA242" s="16"/>
      <c r="BB242" s="16"/>
      <c r="BC242" s="16"/>
      <c r="BD242" s="16"/>
      <c r="BE242" s="16"/>
      <c r="BF242" s="16"/>
      <c r="BG242" s="16"/>
      <c r="BH242" s="16"/>
      <c r="BI242" s="16"/>
      <c r="BJ242" s="16"/>
      <c r="BK242" s="16"/>
      <c r="BL242" s="16"/>
      <c r="BM242" s="16"/>
      <c r="BN242" s="16"/>
      <c r="BO242" s="16"/>
      <c r="BP242" s="16"/>
      <c r="BQ242" s="16"/>
      <c r="BR242" s="16"/>
      <c r="BS242" s="16"/>
      <c r="BT242" s="16"/>
      <c r="BU242" s="16"/>
      <c r="BV242" s="16"/>
      <c r="BW242" s="16"/>
      <c r="BX242" s="16"/>
      <c r="BY242" s="16"/>
      <c r="BZ242" s="16"/>
      <c r="CA242" s="16"/>
      <c r="CB242" s="16"/>
      <c r="CC242" s="16"/>
      <c r="CD242" s="16"/>
      <c r="CE242" s="16"/>
      <c r="CF242" s="16"/>
      <c r="CG242" s="16"/>
      <c r="CH242" s="16"/>
      <c r="CI242" s="16"/>
      <c r="CJ242" s="16"/>
      <c r="CK242" s="16"/>
      <c r="CL242" s="16"/>
      <c r="CM242" s="16"/>
      <c r="CN242" s="16"/>
      <c r="CO242" s="16"/>
      <c r="CP242" s="16"/>
      <c r="CQ242" s="16"/>
      <c r="CR242" s="16"/>
      <c r="CS242" s="16"/>
      <c r="CT242" s="16"/>
      <c r="CU242" s="16"/>
      <c r="CV242" s="16"/>
      <c r="CW242" s="16"/>
      <c r="CX242" s="16"/>
      <c r="CY242" s="16"/>
      <c r="CZ242" s="16"/>
      <c r="DA242" s="16"/>
      <c r="DB242" s="16"/>
      <c r="DC242" s="16"/>
      <c r="DD242" s="16"/>
      <c r="DE242" s="16"/>
      <c r="DF242" s="16"/>
      <c r="DG242" s="16"/>
      <c r="DH242" s="16"/>
      <c r="DI242" s="16"/>
      <c r="DJ242" s="16"/>
      <c r="DK242" s="16"/>
      <c r="DL242" s="16"/>
      <c r="DM242" s="16"/>
      <c r="DN242" s="16"/>
      <c r="DO242" s="16"/>
      <c r="DP242" s="16"/>
      <c r="DQ242" s="16"/>
      <c r="DR242" s="16"/>
      <c r="DS242" s="16"/>
      <c r="DT242" s="16"/>
      <c r="DU242" s="16"/>
      <c r="DV242" s="16"/>
      <c r="DW242" s="16"/>
      <c r="DX242" s="16"/>
      <c r="DY242" s="16"/>
      <c r="DZ242" s="16"/>
      <c r="EA242" s="16"/>
      <c r="EB242" s="16"/>
      <c r="EC242" s="16"/>
      <c r="ED242" s="16"/>
      <c r="EE242" s="16"/>
      <c r="EF242" s="16"/>
      <c r="EG242" s="16"/>
      <c r="EH242" s="16"/>
      <c r="EI242" s="16"/>
      <c r="EJ242" s="16"/>
      <c r="EK242" s="16"/>
      <c r="EL242" s="16"/>
      <c r="EM242" s="16"/>
      <c r="EN242" s="16"/>
      <c r="EO242" s="16"/>
      <c r="EP242" s="16"/>
      <c r="EQ242" s="16"/>
      <c r="ER242" s="16"/>
      <c r="ES242" s="16"/>
      <c r="ET242" s="16"/>
      <c r="EU242" s="16"/>
      <c r="EV242" s="16"/>
      <c r="EW242" s="16"/>
      <c r="EX242" s="16"/>
      <c r="EY242" s="16"/>
      <c r="EZ242" s="16"/>
      <c r="FA242" s="16"/>
      <c r="FB242" s="16"/>
      <c r="FC242" s="16"/>
      <c r="FD242" s="16"/>
      <c r="FE242" s="16"/>
      <c r="FF242" s="16"/>
      <c r="FG242" s="16"/>
      <c r="FH242" s="16"/>
      <c r="FI242" s="16"/>
      <c r="FJ242" s="16"/>
      <c r="FK242" s="16"/>
      <c r="FL242" s="16"/>
      <c r="FM242" s="16"/>
      <c r="FN242" s="16"/>
      <c r="FO242" s="16"/>
      <c r="FP242" s="16"/>
      <c r="FQ242" s="16"/>
      <c r="FR242" s="16"/>
      <c r="FS242" s="16"/>
      <c r="FT242" s="16"/>
      <c r="FU242" s="16"/>
      <c r="FV242" s="16"/>
      <c r="FW242" s="16"/>
      <c r="FX242" s="16"/>
      <c r="FY242" s="16"/>
      <c r="FZ242" s="16"/>
      <c r="GA242" s="16"/>
      <c r="GB242" s="16"/>
      <c r="GC242" s="16"/>
      <c r="GD242" s="16"/>
      <c r="GE242" s="16"/>
      <c r="GF242" s="16"/>
      <c r="GG242" s="16"/>
      <c r="GH242" s="16"/>
      <c r="GI242" s="16"/>
      <c r="GJ242" s="16"/>
      <c r="GK242" s="16"/>
      <c r="GL242" s="16"/>
      <c r="GM242" s="16"/>
      <c r="GN242" s="16"/>
      <c r="GO242" s="16"/>
      <c r="GP242" s="16"/>
      <c r="GQ242" s="16"/>
      <c r="GR242" s="16"/>
      <c r="GS242" s="16"/>
      <c r="GT242" s="16"/>
      <c r="GU242" s="16"/>
      <c r="GV242" s="16"/>
      <c r="GW242" s="16"/>
      <c r="GX242" s="16"/>
      <c r="GY242" s="16"/>
      <c r="GZ242" s="16"/>
      <c r="HA242" s="16"/>
    </row>
    <row r="243" spans="1:209">
      <c r="A243" s="18"/>
      <c r="B243" s="16"/>
      <c r="C243" s="16"/>
      <c r="D243" s="16"/>
      <c r="E243" s="16"/>
      <c r="F243" s="16"/>
      <c r="G243" s="16"/>
      <c r="H243" s="16"/>
      <c r="I243" s="16"/>
      <c r="J243" s="16"/>
      <c r="K243" s="16"/>
      <c r="L243" s="16"/>
      <c r="M243" s="16"/>
      <c r="N243" s="16"/>
      <c r="O243" s="16"/>
      <c r="P243" s="16"/>
      <c r="Q243" s="16"/>
      <c r="R243" s="16"/>
      <c r="S243" s="16"/>
      <c r="T243" s="16"/>
      <c r="U243" s="16"/>
      <c r="V243" s="16"/>
      <c r="W243" s="16"/>
      <c r="X243" s="139"/>
      <c r="Y243" s="16"/>
      <c r="Z243" s="16"/>
      <c r="AA243" s="16"/>
      <c r="AB243" s="16"/>
      <c r="AC243" s="16"/>
      <c r="AD243" s="16"/>
      <c r="AE243" s="16"/>
      <c r="AF243" s="16"/>
      <c r="AG243" s="16"/>
      <c r="AH243" s="16"/>
      <c r="AI243" s="16"/>
      <c r="AJ243" s="16"/>
      <c r="AK243" s="16"/>
      <c r="AL243" s="16"/>
      <c r="AM243" s="16"/>
      <c r="AN243" s="16"/>
      <c r="AO243" s="16"/>
      <c r="AP243" s="16"/>
      <c r="AQ243" s="16"/>
      <c r="AR243" s="16"/>
      <c r="AS243" s="16"/>
      <c r="AT243" s="16"/>
      <c r="AU243" s="16"/>
      <c r="AV243" s="16"/>
      <c r="AW243" s="16"/>
      <c r="AX243" s="16"/>
      <c r="AY243" s="16"/>
      <c r="AZ243" s="16"/>
      <c r="BA243" s="16"/>
      <c r="BB243" s="16"/>
      <c r="BC243" s="16"/>
      <c r="BD243" s="16"/>
      <c r="BE243" s="16"/>
      <c r="BF243" s="16"/>
      <c r="BG243" s="16"/>
      <c r="BH243" s="16"/>
      <c r="BI243" s="16"/>
      <c r="BJ243" s="16"/>
      <c r="BK243" s="16"/>
      <c r="BL243" s="16"/>
      <c r="BM243" s="16"/>
      <c r="BN243" s="16"/>
      <c r="BO243" s="16"/>
      <c r="BP243" s="16"/>
      <c r="BQ243" s="16"/>
      <c r="BR243" s="16"/>
      <c r="BS243" s="16"/>
      <c r="BT243" s="16"/>
      <c r="BU243" s="16"/>
      <c r="BV243" s="16"/>
      <c r="BW243" s="16"/>
      <c r="BX243" s="16"/>
      <c r="BY243" s="16"/>
      <c r="BZ243" s="16"/>
      <c r="CA243" s="16"/>
      <c r="CB243" s="16"/>
      <c r="CC243" s="16"/>
      <c r="CD243" s="16"/>
      <c r="CE243" s="16"/>
      <c r="CF243" s="16"/>
      <c r="CG243" s="16"/>
      <c r="CH243" s="16"/>
      <c r="CI243" s="16"/>
      <c r="CJ243" s="16"/>
      <c r="CK243" s="16"/>
      <c r="CL243" s="16"/>
      <c r="CM243" s="16"/>
      <c r="CN243" s="16"/>
      <c r="CO243" s="16"/>
      <c r="CP243" s="16"/>
      <c r="CQ243" s="16"/>
      <c r="CR243" s="16"/>
      <c r="CS243" s="16"/>
      <c r="CT243" s="16"/>
      <c r="CU243" s="16"/>
      <c r="CV243" s="16"/>
      <c r="CW243" s="16"/>
      <c r="CX243" s="16"/>
      <c r="CY243" s="16"/>
      <c r="CZ243" s="16"/>
      <c r="DA243" s="16"/>
      <c r="DB243" s="16"/>
      <c r="DC243" s="16"/>
      <c r="DD243" s="16"/>
      <c r="DE243" s="16"/>
      <c r="DF243" s="16"/>
      <c r="DG243" s="16"/>
      <c r="DH243" s="16"/>
      <c r="DI243" s="16"/>
      <c r="DJ243" s="16"/>
      <c r="DK243" s="16"/>
      <c r="DL243" s="16"/>
      <c r="DM243" s="16"/>
      <c r="DN243" s="16"/>
      <c r="DO243" s="16"/>
      <c r="DP243" s="16"/>
      <c r="DQ243" s="16"/>
      <c r="DR243" s="16"/>
      <c r="DS243" s="16"/>
      <c r="DT243" s="16"/>
      <c r="DU243" s="16"/>
      <c r="DV243" s="16"/>
      <c r="DW243" s="16"/>
      <c r="DX243" s="16"/>
      <c r="DY243" s="16"/>
      <c r="DZ243" s="16"/>
      <c r="EA243" s="16"/>
      <c r="EB243" s="16"/>
      <c r="EC243" s="16"/>
      <c r="ED243" s="16"/>
      <c r="EE243" s="16"/>
      <c r="EF243" s="16"/>
      <c r="EG243" s="16"/>
      <c r="EH243" s="16"/>
      <c r="EI243" s="16"/>
      <c r="EJ243" s="16"/>
      <c r="EK243" s="16"/>
      <c r="EL243" s="16"/>
      <c r="EM243" s="16"/>
      <c r="EN243" s="16"/>
      <c r="EO243" s="16"/>
      <c r="EP243" s="16"/>
      <c r="EQ243" s="16"/>
      <c r="ER243" s="16"/>
      <c r="ES243" s="16"/>
      <c r="ET243" s="16"/>
      <c r="EU243" s="16"/>
      <c r="EV243" s="16"/>
      <c r="EW243" s="16"/>
      <c r="EX243" s="16"/>
      <c r="EY243" s="16"/>
      <c r="EZ243" s="16"/>
      <c r="FA243" s="16"/>
      <c r="FB243" s="16"/>
      <c r="FC243" s="16"/>
      <c r="FD243" s="16"/>
      <c r="FE243" s="16"/>
      <c r="FF243" s="16"/>
      <c r="FG243" s="16"/>
      <c r="FH243" s="16"/>
      <c r="FI243" s="16"/>
      <c r="FJ243" s="16"/>
      <c r="FK243" s="16"/>
      <c r="FL243" s="16"/>
      <c r="FM243" s="16"/>
      <c r="FN243" s="16"/>
      <c r="FO243" s="16"/>
      <c r="FP243" s="16"/>
      <c r="FQ243" s="16"/>
      <c r="FR243" s="16"/>
      <c r="FS243" s="16"/>
      <c r="FT243" s="16"/>
      <c r="FU243" s="16"/>
      <c r="FV243" s="16"/>
      <c r="FW243" s="16"/>
      <c r="FX243" s="16"/>
      <c r="FY243" s="16"/>
      <c r="FZ243" s="16"/>
      <c r="GA243" s="16"/>
      <c r="GB243" s="16"/>
      <c r="GC243" s="16"/>
      <c r="GD243" s="16"/>
      <c r="GE243" s="16"/>
      <c r="GF243" s="16"/>
      <c r="GG243" s="16"/>
      <c r="GH243" s="16"/>
      <c r="GI243" s="16"/>
      <c r="GJ243" s="16"/>
      <c r="GK243" s="16"/>
      <c r="GL243" s="16"/>
      <c r="GM243" s="16"/>
      <c r="GN243" s="16"/>
      <c r="GO243" s="16"/>
      <c r="GP243" s="16"/>
      <c r="GQ243" s="16"/>
      <c r="GR243" s="16"/>
      <c r="GS243" s="16"/>
      <c r="GT243" s="16"/>
      <c r="GU243" s="16"/>
      <c r="GV243" s="16"/>
      <c r="GW243" s="16"/>
      <c r="GX243" s="16"/>
      <c r="GY243" s="16"/>
      <c r="GZ243" s="16"/>
      <c r="HA243" s="16"/>
    </row>
    <row r="244" spans="1:209">
      <c r="A244" s="18"/>
      <c r="B244" s="16"/>
      <c r="C244" s="16"/>
      <c r="D244" s="16"/>
      <c r="E244" s="16"/>
      <c r="F244" s="16"/>
      <c r="G244" s="16"/>
      <c r="H244" s="16"/>
      <c r="I244" s="16"/>
      <c r="J244" s="16"/>
      <c r="K244" s="16"/>
      <c r="L244" s="16"/>
      <c r="M244" s="16"/>
      <c r="N244" s="16"/>
      <c r="O244" s="16"/>
      <c r="P244" s="16"/>
      <c r="Q244" s="16"/>
      <c r="R244" s="16"/>
      <c r="S244" s="16"/>
      <c r="T244" s="16"/>
      <c r="U244" s="16"/>
      <c r="V244" s="16"/>
      <c r="W244" s="16"/>
      <c r="X244" s="139"/>
      <c r="Y244" s="16"/>
      <c r="Z244" s="16"/>
      <c r="AA244" s="16"/>
      <c r="AB244" s="16"/>
      <c r="AC244" s="16"/>
      <c r="AD244" s="16"/>
      <c r="AE244" s="16"/>
      <c r="AF244" s="16"/>
      <c r="AG244" s="16"/>
      <c r="AH244" s="16"/>
      <c r="AI244" s="16"/>
      <c r="AJ244" s="16"/>
      <c r="AK244" s="16"/>
      <c r="AL244" s="16"/>
      <c r="AM244" s="16"/>
      <c r="AN244" s="16"/>
      <c r="AO244" s="16"/>
      <c r="AP244" s="16"/>
      <c r="AQ244" s="16"/>
      <c r="AR244" s="16"/>
      <c r="AS244" s="16"/>
      <c r="AT244" s="16"/>
      <c r="AU244" s="16"/>
      <c r="AV244" s="16"/>
      <c r="AW244" s="16"/>
      <c r="AX244" s="16"/>
      <c r="AY244" s="16"/>
      <c r="AZ244" s="16"/>
      <c r="BA244" s="16"/>
      <c r="BB244" s="16"/>
      <c r="BC244" s="16"/>
      <c r="BD244" s="16"/>
      <c r="BE244" s="16"/>
      <c r="BF244" s="16"/>
      <c r="BG244" s="16"/>
      <c r="BH244" s="16"/>
      <c r="BI244" s="16"/>
      <c r="BJ244" s="16"/>
      <c r="BK244" s="16"/>
      <c r="BL244" s="16"/>
      <c r="BM244" s="16"/>
      <c r="BN244" s="16"/>
      <c r="BO244" s="16"/>
      <c r="BP244" s="16"/>
      <c r="BQ244" s="16"/>
      <c r="BR244" s="16"/>
      <c r="BS244" s="16"/>
      <c r="BT244" s="16"/>
      <c r="BU244" s="16"/>
      <c r="BV244" s="16"/>
      <c r="BW244" s="16"/>
      <c r="BX244" s="16"/>
      <c r="BY244" s="16"/>
      <c r="BZ244" s="16"/>
      <c r="CA244" s="16"/>
      <c r="CB244" s="16"/>
      <c r="CC244" s="16"/>
      <c r="CD244" s="16"/>
      <c r="CE244" s="16"/>
      <c r="CF244" s="16"/>
      <c r="CG244" s="16"/>
      <c r="CH244" s="16"/>
      <c r="CI244" s="16"/>
      <c r="CJ244" s="16"/>
      <c r="CK244" s="16"/>
      <c r="CL244" s="16"/>
      <c r="CM244" s="16"/>
      <c r="CN244" s="16"/>
      <c r="CO244" s="16"/>
      <c r="CP244" s="16"/>
      <c r="CQ244" s="16"/>
      <c r="CR244" s="16"/>
      <c r="CS244" s="16"/>
      <c r="CT244" s="16"/>
      <c r="CU244" s="16"/>
      <c r="CV244" s="16"/>
      <c r="CW244" s="16"/>
      <c r="CX244" s="16"/>
      <c r="CY244" s="16"/>
      <c r="CZ244" s="16"/>
      <c r="DA244" s="16"/>
      <c r="DB244" s="16"/>
      <c r="DC244" s="16"/>
      <c r="DD244" s="16"/>
      <c r="DE244" s="16"/>
      <c r="DF244" s="16"/>
      <c r="DG244" s="16"/>
      <c r="DH244" s="16"/>
      <c r="DI244" s="16"/>
      <c r="DJ244" s="16"/>
      <c r="DK244" s="16"/>
      <c r="DL244" s="16"/>
      <c r="DM244" s="16"/>
      <c r="DN244" s="16"/>
      <c r="DO244" s="16"/>
      <c r="DP244" s="16"/>
      <c r="DQ244" s="16"/>
      <c r="DR244" s="16"/>
      <c r="DS244" s="16"/>
      <c r="DT244" s="16"/>
      <c r="DU244" s="16"/>
      <c r="DV244" s="16"/>
      <c r="DW244" s="16"/>
      <c r="DX244" s="16"/>
      <c r="DY244" s="16"/>
      <c r="DZ244" s="16"/>
      <c r="EA244" s="16"/>
      <c r="EB244" s="16"/>
      <c r="EC244" s="16"/>
      <c r="ED244" s="16"/>
      <c r="EE244" s="16"/>
      <c r="EF244" s="16"/>
      <c r="EG244" s="16"/>
      <c r="EH244" s="16"/>
      <c r="EI244" s="16"/>
      <c r="EJ244" s="16"/>
      <c r="EK244" s="16"/>
      <c r="EL244" s="16"/>
      <c r="EM244" s="16"/>
      <c r="EN244" s="16"/>
      <c r="EO244" s="16"/>
      <c r="EP244" s="16"/>
      <c r="EQ244" s="16"/>
      <c r="ER244" s="16"/>
      <c r="ES244" s="16"/>
      <c r="ET244" s="16"/>
      <c r="EU244" s="16"/>
      <c r="EV244" s="16"/>
      <c r="EW244" s="16"/>
      <c r="EX244" s="16"/>
      <c r="EY244" s="16"/>
      <c r="EZ244" s="16"/>
      <c r="FA244" s="16"/>
      <c r="FB244" s="16"/>
      <c r="FC244" s="16"/>
      <c r="FD244" s="16"/>
      <c r="FE244" s="16"/>
      <c r="FF244" s="16"/>
      <c r="FG244" s="16"/>
      <c r="FH244" s="16"/>
      <c r="FI244" s="16"/>
      <c r="FJ244" s="16"/>
      <c r="FK244" s="16"/>
      <c r="FL244" s="16"/>
      <c r="FM244" s="16"/>
      <c r="FN244" s="16"/>
      <c r="FO244" s="16"/>
      <c r="FP244" s="16"/>
      <c r="FQ244" s="16"/>
      <c r="FR244" s="16"/>
      <c r="FS244" s="16"/>
      <c r="FT244" s="16"/>
      <c r="FU244" s="16"/>
      <c r="FV244" s="16"/>
      <c r="FW244" s="16"/>
      <c r="FX244" s="16"/>
      <c r="FY244" s="16"/>
      <c r="FZ244" s="16"/>
      <c r="GA244" s="16"/>
      <c r="GB244" s="16"/>
      <c r="GC244" s="16"/>
      <c r="GD244" s="16"/>
      <c r="GE244" s="16"/>
      <c r="GF244" s="16"/>
      <c r="GG244" s="16"/>
      <c r="GH244" s="16"/>
      <c r="GI244" s="16"/>
      <c r="GJ244" s="16"/>
      <c r="GK244" s="16"/>
      <c r="GL244" s="16"/>
      <c r="GM244" s="16"/>
      <c r="GN244" s="16"/>
      <c r="GO244" s="16"/>
      <c r="GP244" s="16"/>
      <c r="GQ244" s="16"/>
      <c r="GR244" s="16"/>
      <c r="GS244" s="16"/>
      <c r="GT244" s="16"/>
      <c r="GU244" s="16"/>
      <c r="GV244" s="16"/>
      <c r="GW244" s="16"/>
      <c r="GX244" s="16"/>
      <c r="GY244" s="16"/>
      <c r="GZ244" s="16"/>
      <c r="HA244" s="16"/>
    </row>
    <row r="245" spans="1:209">
      <c r="A245" s="18"/>
      <c r="B245" s="16"/>
      <c r="C245" s="16"/>
      <c r="D245" s="16"/>
      <c r="E245" s="16"/>
      <c r="F245" s="16"/>
      <c r="G245" s="16"/>
      <c r="H245" s="16"/>
      <c r="I245" s="16"/>
      <c r="J245" s="16"/>
      <c r="K245" s="16"/>
      <c r="L245" s="16"/>
      <c r="M245" s="16"/>
      <c r="N245" s="16"/>
      <c r="O245" s="16"/>
      <c r="P245" s="16"/>
      <c r="Q245" s="16"/>
      <c r="R245" s="16"/>
      <c r="S245" s="16"/>
      <c r="T245" s="16"/>
      <c r="U245" s="16"/>
      <c r="V245" s="16"/>
      <c r="W245" s="16"/>
      <c r="X245" s="139"/>
      <c r="Y245" s="16"/>
      <c r="Z245" s="16"/>
      <c r="AA245" s="16"/>
      <c r="AB245" s="16"/>
      <c r="AC245" s="16"/>
      <c r="AD245" s="16"/>
      <c r="AE245" s="16"/>
      <c r="AF245" s="16"/>
      <c r="AG245" s="16"/>
      <c r="AH245" s="16"/>
      <c r="AI245" s="16"/>
      <c r="AJ245" s="16"/>
      <c r="AK245" s="16"/>
      <c r="AL245" s="16"/>
      <c r="AM245" s="16"/>
      <c r="AN245" s="16"/>
      <c r="AO245" s="16"/>
      <c r="AP245" s="16"/>
      <c r="AQ245" s="16"/>
      <c r="AR245" s="16"/>
      <c r="AS245" s="16"/>
      <c r="AT245" s="16"/>
      <c r="AU245" s="16"/>
      <c r="AV245" s="16"/>
      <c r="AW245" s="16"/>
      <c r="AX245" s="16"/>
      <c r="AY245" s="16"/>
      <c r="AZ245" s="16"/>
      <c r="BA245" s="16"/>
      <c r="BB245" s="16"/>
      <c r="BC245" s="16"/>
      <c r="BD245" s="16"/>
      <c r="BE245" s="16"/>
      <c r="BF245" s="16"/>
      <c r="BG245" s="16"/>
      <c r="BH245" s="16"/>
      <c r="BI245" s="16"/>
      <c r="BJ245" s="16"/>
      <c r="BK245" s="16"/>
      <c r="BL245" s="16"/>
      <c r="BM245" s="16"/>
      <c r="BN245" s="16"/>
      <c r="BO245" s="16"/>
      <c r="BP245" s="16"/>
      <c r="BQ245" s="16"/>
      <c r="BR245" s="16"/>
      <c r="BS245" s="16"/>
      <c r="BT245" s="16"/>
      <c r="BU245" s="16"/>
      <c r="BV245" s="16"/>
      <c r="BW245" s="16"/>
      <c r="BX245" s="16"/>
      <c r="BY245" s="16"/>
      <c r="BZ245" s="16"/>
      <c r="CA245" s="16"/>
      <c r="CB245" s="16"/>
      <c r="CC245" s="16"/>
      <c r="CD245" s="16"/>
      <c r="CE245" s="16"/>
      <c r="CF245" s="16"/>
      <c r="CG245" s="16"/>
      <c r="CH245" s="16"/>
      <c r="CI245" s="16"/>
      <c r="CJ245" s="16"/>
      <c r="CK245" s="16"/>
      <c r="CL245" s="16"/>
      <c r="CM245" s="16"/>
      <c r="CN245" s="16"/>
      <c r="CO245" s="16"/>
      <c r="CP245" s="16"/>
      <c r="CQ245" s="16"/>
      <c r="CR245" s="16"/>
      <c r="CS245" s="16"/>
      <c r="CT245" s="16"/>
      <c r="CU245" s="16"/>
      <c r="CV245" s="16"/>
      <c r="CW245" s="16"/>
      <c r="CX245" s="16"/>
      <c r="CY245" s="16"/>
      <c r="CZ245" s="16"/>
      <c r="DA245" s="16"/>
      <c r="DB245" s="16"/>
      <c r="DC245" s="16"/>
      <c r="DD245" s="16"/>
      <c r="DE245" s="16"/>
      <c r="DF245" s="16"/>
      <c r="DG245" s="16"/>
      <c r="DH245" s="16"/>
      <c r="DI245" s="16"/>
      <c r="DJ245" s="16"/>
      <c r="DK245" s="16"/>
      <c r="DL245" s="16"/>
      <c r="DM245" s="16"/>
      <c r="DN245" s="16"/>
      <c r="DO245" s="16"/>
      <c r="DP245" s="16"/>
      <c r="DQ245" s="16"/>
      <c r="DR245" s="16"/>
      <c r="DS245" s="16"/>
      <c r="DT245" s="16"/>
      <c r="DU245" s="16"/>
      <c r="DV245" s="16"/>
      <c r="DW245" s="16"/>
      <c r="DX245" s="16"/>
      <c r="DY245" s="16"/>
      <c r="DZ245" s="16"/>
      <c r="EA245" s="16"/>
      <c r="EB245" s="16"/>
      <c r="EC245" s="16"/>
      <c r="ED245" s="16"/>
      <c r="EE245" s="16"/>
      <c r="EF245" s="16"/>
      <c r="EG245" s="16"/>
      <c r="EH245" s="16"/>
      <c r="EI245" s="16"/>
      <c r="EJ245" s="16"/>
      <c r="EK245" s="16"/>
      <c r="EL245" s="16"/>
      <c r="EM245" s="16"/>
      <c r="EN245" s="16"/>
      <c r="EO245" s="16"/>
      <c r="EP245" s="16"/>
      <c r="EQ245" s="16"/>
      <c r="ER245" s="16"/>
      <c r="ES245" s="16"/>
      <c r="ET245" s="16"/>
      <c r="EU245" s="16"/>
      <c r="EV245" s="16"/>
      <c r="EW245" s="16"/>
      <c r="EX245" s="16"/>
      <c r="EY245" s="16"/>
      <c r="EZ245" s="16"/>
      <c r="FA245" s="16"/>
      <c r="FB245" s="16"/>
      <c r="FC245" s="16"/>
      <c r="FD245" s="16"/>
      <c r="FE245" s="16"/>
      <c r="FF245" s="16"/>
      <c r="FG245" s="16"/>
      <c r="FH245" s="16"/>
      <c r="FI245" s="16"/>
      <c r="FJ245" s="16"/>
      <c r="FK245" s="16"/>
      <c r="FL245" s="16"/>
      <c r="FM245" s="16"/>
      <c r="FN245" s="16"/>
      <c r="FO245" s="16"/>
      <c r="FP245" s="16"/>
      <c r="FQ245" s="16"/>
      <c r="FR245" s="16"/>
      <c r="FS245" s="16"/>
      <c r="FT245" s="16"/>
      <c r="FU245" s="16"/>
      <c r="FV245" s="16"/>
      <c r="FW245" s="16"/>
      <c r="FX245" s="16"/>
      <c r="FY245" s="16"/>
      <c r="FZ245" s="16"/>
      <c r="GA245" s="16"/>
      <c r="GB245" s="16"/>
      <c r="GC245" s="16"/>
      <c r="GD245" s="16"/>
      <c r="GE245" s="16"/>
      <c r="GF245" s="16"/>
      <c r="GG245" s="16"/>
      <c r="GH245" s="16"/>
      <c r="GI245" s="16"/>
      <c r="GJ245" s="16"/>
      <c r="GK245" s="16"/>
      <c r="GL245" s="16"/>
      <c r="GM245" s="16"/>
      <c r="GN245" s="16"/>
      <c r="GO245" s="16"/>
      <c r="GP245" s="16"/>
      <c r="GQ245" s="16"/>
      <c r="GR245" s="16"/>
      <c r="GS245" s="16"/>
      <c r="GT245" s="16"/>
      <c r="GU245" s="16"/>
      <c r="GV245" s="16"/>
      <c r="GW245" s="16"/>
      <c r="GX245" s="16"/>
      <c r="GY245" s="16"/>
      <c r="GZ245" s="16"/>
      <c r="HA245" s="16"/>
    </row>
    <row r="246" spans="1:209">
      <c r="A246" s="18"/>
      <c r="B246" s="16"/>
      <c r="C246" s="16"/>
      <c r="D246" s="16"/>
      <c r="E246" s="16"/>
      <c r="F246" s="16"/>
      <c r="G246" s="16"/>
      <c r="H246" s="16"/>
      <c r="I246" s="16"/>
      <c r="J246" s="16"/>
      <c r="K246" s="16"/>
      <c r="L246" s="16"/>
      <c r="M246" s="16"/>
      <c r="N246" s="16"/>
      <c r="O246" s="16"/>
      <c r="P246" s="16"/>
      <c r="Q246" s="16"/>
      <c r="R246" s="16"/>
      <c r="S246" s="16"/>
      <c r="T246" s="16"/>
      <c r="U246" s="16"/>
      <c r="V246" s="16"/>
      <c r="W246" s="16"/>
      <c r="X246" s="139"/>
      <c r="Y246" s="16"/>
      <c r="Z246" s="16"/>
      <c r="AA246" s="16"/>
      <c r="AB246" s="16"/>
      <c r="AC246" s="16"/>
      <c r="AD246" s="16"/>
      <c r="AE246" s="16"/>
      <c r="AF246" s="16"/>
      <c r="AG246" s="16"/>
      <c r="AH246" s="16"/>
      <c r="AI246" s="16"/>
      <c r="AJ246" s="16"/>
      <c r="AK246" s="16"/>
      <c r="AL246" s="16"/>
      <c r="AM246" s="16"/>
      <c r="AN246" s="16"/>
      <c r="AO246" s="16"/>
      <c r="AP246" s="16"/>
      <c r="AQ246" s="16"/>
      <c r="AR246" s="16"/>
      <c r="AS246" s="16"/>
      <c r="AT246" s="16"/>
      <c r="AU246" s="16"/>
      <c r="AV246" s="16"/>
      <c r="AW246" s="16"/>
      <c r="AX246" s="16"/>
      <c r="AY246" s="16"/>
      <c r="AZ246" s="16"/>
      <c r="BA246" s="16"/>
      <c r="BB246" s="16"/>
      <c r="BC246" s="16"/>
      <c r="BD246" s="16"/>
      <c r="BE246" s="16"/>
      <c r="BF246" s="16"/>
      <c r="BG246" s="16"/>
      <c r="BH246" s="16"/>
      <c r="BI246" s="16"/>
      <c r="BJ246" s="16"/>
      <c r="BK246" s="16"/>
      <c r="BL246" s="16"/>
      <c r="BM246" s="16"/>
      <c r="BN246" s="16"/>
      <c r="BO246" s="16"/>
      <c r="BP246" s="16"/>
      <c r="BQ246" s="16"/>
      <c r="BR246" s="16"/>
      <c r="BS246" s="16"/>
      <c r="BT246" s="16"/>
      <c r="BU246" s="16"/>
      <c r="BV246" s="16"/>
      <c r="BW246" s="16"/>
      <c r="BX246" s="16"/>
      <c r="BY246" s="16"/>
      <c r="BZ246" s="16"/>
      <c r="CA246" s="16"/>
      <c r="CB246" s="16"/>
      <c r="CC246" s="16"/>
      <c r="CD246" s="16"/>
      <c r="CE246" s="16"/>
      <c r="CF246" s="16"/>
      <c r="CG246" s="16"/>
      <c r="CH246" s="16"/>
      <c r="CI246" s="16"/>
      <c r="CJ246" s="16"/>
      <c r="CK246" s="16"/>
      <c r="CL246" s="16"/>
      <c r="CM246" s="16"/>
      <c r="CN246" s="16"/>
      <c r="CO246" s="16"/>
      <c r="CP246" s="16"/>
      <c r="CQ246" s="16"/>
      <c r="CR246" s="16"/>
      <c r="CS246" s="16"/>
      <c r="CT246" s="16"/>
      <c r="CU246" s="16"/>
      <c r="CV246" s="16"/>
      <c r="CW246" s="16"/>
      <c r="CX246" s="16"/>
      <c r="CY246" s="16"/>
      <c r="CZ246" s="16"/>
      <c r="DA246" s="16"/>
      <c r="DB246" s="16"/>
      <c r="DC246" s="16"/>
      <c r="DD246" s="16"/>
      <c r="DE246" s="16"/>
      <c r="DF246" s="16"/>
      <c r="DG246" s="16"/>
      <c r="DH246" s="16"/>
      <c r="DI246" s="16"/>
      <c r="DJ246" s="16"/>
      <c r="DK246" s="16"/>
      <c r="DL246" s="16"/>
      <c r="DM246" s="16"/>
      <c r="DN246" s="16"/>
      <c r="DO246" s="16"/>
      <c r="DP246" s="16"/>
      <c r="DQ246" s="16"/>
      <c r="DR246" s="16"/>
      <c r="DS246" s="16"/>
      <c r="DT246" s="16"/>
      <c r="DU246" s="16"/>
      <c r="DV246" s="16"/>
      <c r="DW246" s="16"/>
      <c r="DX246" s="16"/>
      <c r="DY246" s="16"/>
      <c r="DZ246" s="16"/>
      <c r="EA246" s="16"/>
      <c r="EB246" s="16"/>
      <c r="EC246" s="16"/>
      <c r="ED246" s="16"/>
      <c r="EE246" s="16"/>
      <c r="EF246" s="16"/>
      <c r="EG246" s="16"/>
      <c r="EH246" s="16"/>
      <c r="EI246" s="16"/>
      <c r="EJ246" s="16"/>
      <c r="EK246" s="16"/>
      <c r="EL246" s="16"/>
      <c r="EM246" s="16"/>
      <c r="EN246" s="16"/>
      <c r="EO246" s="16"/>
      <c r="EP246" s="16"/>
      <c r="EQ246" s="16"/>
      <c r="ER246" s="16"/>
      <c r="ES246" s="16"/>
      <c r="ET246" s="16"/>
      <c r="EU246" s="16"/>
      <c r="EV246" s="16"/>
      <c r="EW246" s="16"/>
      <c r="EX246" s="16"/>
      <c r="EY246" s="16"/>
      <c r="EZ246" s="16"/>
      <c r="FA246" s="16"/>
      <c r="FB246" s="16"/>
      <c r="FC246" s="16"/>
      <c r="FD246" s="16"/>
      <c r="FE246" s="16"/>
      <c r="FF246" s="16"/>
      <c r="FG246" s="16"/>
      <c r="FH246" s="16"/>
      <c r="FI246" s="16"/>
      <c r="FJ246" s="16"/>
      <c r="FK246" s="16"/>
      <c r="FL246" s="16"/>
      <c r="FM246" s="16"/>
      <c r="FN246" s="16"/>
      <c r="FO246" s="16"/>
      <c r="FP246" s="16"/>
      <c r="FQ246" s="16"/>
      <c r="FR246" s="16"/>
      <c r="FS246" s="16"/>
      <c r="FT246" s="16"/>
      <c r="FU246" s="16"/>
      <c r="FV246" s="16"/>
      <c r="FW246" s="16"/>
      <c r="FX246" s="16"/>
      <c r="FY246" s="16"/>
      <c r="FZ246" s="16"/>
      <c r="GA246" s="16"/>
      <c r="GB246" s="16"/>
      <c r="GC246" s="16"/>
      <c r="GD246" s="16"/>
      <c r="GE246" s="16"/>
      <c r="GF246" s="16"/>
      <c r="GG246" s="16"/>
      <c r="GH246" s="16"/>
      <c r="GI246" s="16"/>
      <c r="GJ246" s="16"/>
      <c r="GK246" s="16"/>
      <c r="GL246" s="16"/>
      <c r="GM246" s="16"/>
      <c r="GN246" s="16"/>
      <c r="GO246" s="16"/>
      <c r="GP246" s="16"/>
      <c r="GQ246" s="16"/>
      <c r="GR246" s="16"/>
      <c r="GS246" s="16"/>
      <c r="GT246" s="16"/>
      <c r="GU246" s="16"/>
      <c r="GV246" s="16"/>
      <c r="GW246" s="16"/>
      <c r="GX246" s="16"/>
      <c r="GY246" s="16"/>
      <c r="GZ246" s="16"/>
      <c r="HA246" s="16"/>
    </row>
    <row r="247" spans="1:209">
      <c r="A247" s="18"/>
      <c r="B247" s="16"/>
      <c r="C247" s="16"/>
      <c r="D247" s="16"/>
      <c r="E247" s="16"/>
      <c r="F247" s="16"/>
      <c r="G247" s="16"/>
      <c r="H247" s="16"/>
      <c r="I247" s="16"/>
      <c r="J247" s="16"/>
      <c r="K247" s="16"/>
      <c r="L247" s="16"/>
      <c r="M247" s="16"/>
      <c r="N247" s="16"/>
      <c r="O247" s="16"/>
      <c r="P247" s="16"/>
      <c r="Q247" s="16"/>
      <c r="R247" s="16"/>
      <c r="S247" s="16"/>
      <c r="T247" s="16"/>
      <c r="U247" s="16"/>
      <c r="V247" s="16"/>
      <c r="W247" s="16"/>
      <c r="X247" s="139"/>
      <c r="Y247" s="16"/>
      <c r="Z247" s="16"/>
      <c r="AA247" s="16"/>
      <c r="AB247" s="16"/>
      <c r="AC247" s="16"/>
      <c r="AD247" s="16"/>
      <c r="AE247" s="16"/>
      <c r="AF247" s="16"/>
      <c r="AG247" s="16"/>
      <c r="AH247" s="16"/>
      <c r="AI247" s="16"/>
      <c r="AJ247" s="16"/>
      <c r="AK247" s="16"/>
      <c r="AL247" s="16"/>
      <c r="AM247" s="16"/>
      <c r="AN247" s="16"/>
      <c r="AO247" s="16"/>
      <c r="AP247" s="16"/>
      <c r="AQ247" s="16"/>
      <c r="AR247" s="16"/>
      <c r="AS247" s="16"/>
      <c r="AT247" s="16"/>
      <c r="AU247" s="16"/>
      <c r="AV247" s="16"/>
      <c r="AW247" s="16"/>
      <c r="AX247" s="16"/>
      <c r="AY247" s="16"/>
      <c r="AZ247" s="16"/>
      <c r="BA247" s="16"/>
      <c r="BB247" s="16"/>
      <c r="BC247" s="16"/>
      <c r="BD247" s="16"/>
      <c r="BE247" s="16"/>
      <c r="BF247" s="16"/>
      <c r="BG247" s="16"/>
      <c r="BH247" s="16"/>
      <c r="BI247" s="16"/>
      <c r="BJ247" s="16"/>
      <c r="BK247" s="16"/>
      <c r="BL247" s="16"/>
      <c r="BM247" s="16"/>
      <c r="BN247" s="16"/>
      <c r="BO247" s="16"/>
      <c r="BP247" s="16"/>
      <c r="BQ247" s="16"/>
      <c r="BR247" s="16"/>
      <c r="BS247" s="16"/>
      <c r="BT247" s="16"/>
      <c r="BU247" s="16"/>
      <c r="BV247" s="16"/>
      <c r="BW247" s="16"/>
      <c r="BX247" s="16"/>
      <c r="BY247" s="16"/>
      <c r="BZ247" s="16"/>
      <c r="CA247" s="16"/>
      <c r="CB247" s="16"/>
      <c r="CC247" s="16"/>
      <c r="CD247" s="16"/>
      <c r="CE247" s="16"/>
      <c r="CF247" s="16"/>
      <c r="CG247" s="16"/>
      <c r="CH247" s="16"/>
      <c r="CI247" s="16"/>
      <c r="CJ247" s="16"/>
      <c r="CK247" s="16"/>
      <c r="CL247" s="16"/>
      <c r="CM247" s="16"/>
      <c r="CN247" s="16"/>
      <c r="CO247" s="16"/>
      <c r="CP247" s="16"/>
      <c r="CQ247" s="16"/>
      <c r="CR247" s="16"/>
      <c r="CS247" s="16"/>
      <c r="CT247" s="16"/>
      <c r="CU247" s="16"/>
      <c r="CV247" s="16"/>
      <c r="CW247" s="16"/>
      <c r="CX247" s="16"/>
      <c r="CY247" s="16"/>
      <c r="CZ247" s="16"/>
      <c r="DA247" s="16"/>
      <c r="DB247" s="16"/>
      <c r="DC247" s="16"/>
      <c r="DD247" s="16"/>
      <c r="DE247" s="16"/>
      <c r="DF247" s="16"/>
      <c r="DG247" s="16"/>
      <c r="DH247" s="16"/>
      <c r="DI247" s="16"/>
      <c r="DJ247" s="16"/>
      <c r="DK247" s="16"/>
      <c r="DL247" s="16"/>
      <c r="DM247" s="16"/>
      <c r="DN247" s="16"/>
      <c r="DO247" s="16"/>
      <c r="DP247" s="16"/>
      <c r="DQ247" s="16"/>
      <c r="DR247" s="16"/>
      <c r="DS247" s="16"/>
      <c r="DT247" s="16"/>
      <c r="DU247" s="16"/>
      <c r="DV247" s="16"/>
      <c r="DW247" s="16"/>
      <c r="DX247" s="16"/>
      <c r="DY247" s="16"/>
      <c r="DZ247" s="16"/>
      <c r="EA247" s="16"/>
      <c r="EB247" s="16"/>
      <c r="EC247" s="16"/>
      <c r="ED247" s="16"/>
      <c r="EE247" s="16"/>
      <c r="EF247" s="16"/>
      <c r="EG247" s="16"/>
      <c r="EH247" s="16"/>
      <c r="EI247" s="16"/>
      <c r="EJ247" s="16"/>
      <c r="EK247" s="16"/>
      <c r="EL247" s="16"/>
      <c r="EM247" s="16"/>
      <c r="EN247" s="16"/>
      <c r="EO247" s="16"/>
      <c r="EP247" s="16"/>
      <c r="EQ247" s="16"/>
      <c r="ER247" s="16"/>
      <c r="ES247" s="16"/>
      <c r="ET247" s="16"/>
      <c r="EU247" s="16"/>
      <c r="EV247" s="16"/>
      <c r="EW247" s="16"/>
      <c r="EX247" s="16"/>
      <c r="EY247" s="16"/>
      <c r="EZ247" s="16"/>
      <c r="FA247" s="16"/>
      <c r="FB247" s="16"/>
      <c r="FC247" s="16"/>
      <c r="FD247" s="16"/>
      <c r="FE247" s="16"/>
      <c r="FF247" s="16"/>
      <c r="FG247" s="16"/>
      <c r="FH247" s="16"/>
      <c r="FI247" s="16"/>
      <c r="FJ247" s="16"/>
      <c r="FK247" s="16"/>
      <c r="FL247" s="16"/>
      <c r="FM247" s="16"/>
      <c r="FN247" s="16"/>
      <c r="FO247" s="16"/>
      <c r="FP247" s="16"/>
      <c r="FQ247" s="16"/>
      <c r="FR247" s="16"/>
      <c r="FS247" s="16"/>
      <c r="FT247" s="16"/>
      <c r="FU247" s="16"/>
      <c r="FV247" s="16"/>
      <c r="FW247" s="16"/>
      <c r="FX247" s="16"/>
      <c r="FY247" s="16"/>
      <c r="FZ247" s="16"/>
      <c r="GA247" s="16"/>
      <c r="GB247" s="16"/>
      <c r="GC247" s="16"/>
      <c r="GD247" s="16"/>
      <c r="GE247" s="16"/>
      <c r="GF247" s="16"/>
      <c r="GG247" s="16"/>
      <c r="GH247" s="16"/>
      <c r="GI247" s="16"/>
      <c r="GJ247" s="16"/>
      <c r="GK247" s="16"/>
      <c r="GL247" s="16"/>
      <c r="GM247" s="16"/>
      <c r="GN247" s="16"/>
      <c r="GO247" s="16"/>
      <c r="GP247" s="16"/>
      <c r="GQ247" s="16"/>
      <c r="GR247" s="16"/>
      <c r="GS247" s="16"/>
      <c r="GT247" s="16"/>
      <c r="GU247" s="16"/>
      <c r="GV247" s="16"/>
      <c r="GW247" s="16"/>
      <c r="GX247" s="16"/>
      <c r="GY247" s="16"/>
      <c r="GZ247" s="16"/>
      <c r="HA247" s="16"/>
    </row>
    <row r="248" spans="1:209">
      <c r="A248" s="18"/>
      <c r="B248" s="16"/>
      <c r="C248" s="16"/>
      <c r="D248" s="16"/>
      <c r="E248" s="16"/>
      <c r="F248" s="16"/>
      <c r="G248" s="16"/>
      <c r="H248" s="16"/>
      <c r="I248" s="16"/>
      <c r="J248" s="16"/>
      <c r="K248" s="16"/>
      <c r="L248" s="16"/>
      <c r="M248" s="16"/>
      <c r="N248" s="16"/>
      <c r="O248" s="16"/>
      <c r="P248" s="16"/>
      <c r="Q248" s="16"/>
      <c r="R248" s="16"/>
      <c r="S248" s="16"/>
      <c r="T248" s="16"/>
      <c r="U248" s="16"/>
      <c r="V248" s="16"/>
      <c r="W248" s="16"/>
      <c r="X248" s="139"/>
      <c r="Y248" s="16"/>
      <c r="Z248" s="16"/>
      <c r="AA248" s="16"/>
      <c r="AB248" s="16"/>
      <c r="AC248" s="16"/>
      <c r="AD248" s="16"/>
      <c r="AE248" s="16"/>
      <c r="AF248" s="16"/>
      <c r="AG248" s="16"/>
      <c r="AH248" s="16"/>
      <c r="AI248" s="16"/>
      <c r="AJ248" s="16"/>
      <c r="AK248" s="16"/>
      <c r="AL248" s="16"/>
      <c r="AM248" s="16"/>
      <c r="AN248" s="16"/>
      <c r="AO248" s="16"/>
      <c r="AP248" s="16"/>
      <c r="AQ248" s="16"/>
      <c r="AR248" s="16"/>
      <c r="AS248" s="16"/>
      <c r="AT248" s="16"/>
      <c r="AU248" s="16"/>
      <c r="AV248" s="16"/>
      <c r="AW248" s="16"/>
      <c r="AX248" s="16"/>
      <c r="AY248" s="16"/>
      <c r="AZ248" s="16"/>
      <c r="BA248" s="16"/>
      <c r="BB248" s="16"/>
      <c r="BC248" s="16"/>
      <c r="BD248" s="16"/>
      <c r="BE248" s="16"/>
      <c r="BF248" s="16"/>
      <c r="BG248" s="16"/>
      <c r="BH248" s="16"/>
      <c r="BI248" s="16"/>
      <c r="BJ248" s="16"/>
      <c r="BK248" s="16"/>
      <c r="BL248" s="16"/>
      <c r="BM248" s="16"/>
      <c r="BN248" s="16"/>
      <c r="BO248" s="16"/>
      <c r="BP248" s="16"/>
      <c r="BQ248" s="16"/>
      <c r="BR248" s="16"/>
      <c r="BS248" s="16"/>
      <c r="BT248" s="16"/>
      <c r="BU248" s="16"/>
      <c r="BV248" s="16"/>
      <c r="BW248" s="16"/>
      <c r="BX248" s="16"/>
      <c r="BY248" s="16"/>
      <c r="BZ248" s="16"/>
      <c r="CA248" s="16"/>
      <c r="CB248" s="16"/>
      <c r="CC248" s="16"/>
      <c r="CD248" s="16"/>
      <c r="CE248" s="16"/>
      <c r="CF248" s="16"/>
      <c r="CG248" s="16"/>
      <c r="CH248" s="16"/>
      <c r="CI248" s="16"/>
      <c r="CJ248" s="16"/>
      <c r="CK248" s="16"/>
      <c r="CL248" s="16"/>
      <c r="CM248" s="16"/>
      <c r="CN248" s="16"/>
      <c r="CO248" s="16"/>
      <c r="CP248" s="16"/>
      <c r="CQ248" s="16"/>
      <c r="CR248" s="16"/>
      <c r="CS248" s="16"/>
      <c r="CT248" s="16"/>
      <c r="CU248" s="16"/>
      <c r="CV248" s="16"/>
      <c r="CW248" s="16"/>
      <c r="CX248" s="16"/>
      <c r="CY248" s="16"/>
      <c r="CZ248" s="16"/>
      <c r="DA248" s="16"/>
      <c r="DB248" s="16"/>
      <c r="DC248" s="16"/>
      <c r="DD248" s="16"/>
      <c r="DE248" s="16"/>
      <c r="DF248" s="16"/>
      <c r="DG248" s="16"/>
      <c r="DH248" s="16"/>
      <c r="DI248" s="16"/>
      <c r="DJ248" s="16"/>
      <c r="DK248" s="16"/>
      <c r="DL248" s="16"/>
      <c r="DM248" s="16"/>
      <c r="DN248" s="16"/>
      <c r="DO248" s="16"/>
      <c r="DP248" s="16"/>
      <c r="DQ248" s="16"/>
      <c r="DR248" s="16"/>
      <c r="DS248" s="16"/>
      <c r="DT248" s="16"/>
      <c r="DU248" s="16"/>
      <c r="DV248" s="16"/>
      <c r="DW248" s="16"/>
      <c r="DX248" s="16"/>
      <c r="DY248" s="16"/>
      <c r="DZ248" s="16"/>
      <c r="EA248" s="16"/>
      <c r="EB248" s="16"/>
      <c r="EC248" s="16"/>
      <c r="ED248" s="16"/>
      <c r="EE248" s="16"/>
      <c r="EF248" s="16"/>
      <c r="EG248" s="16"/>
      <c r="EH248" s="16"/>
      <c r="EI248" s="16"/>
      <c r="EJ248" s="16"/>
      <c r="EK248" s="16"/>
      <c r="EL248" s="16"/>
      <c r="EM248" s="16"/>
      <c r="EN248" s="16"/>
      <c r="EO248" s="16"/>
      <c r="EP248" s="16"/>
      <c r="EQ248" s="16"/>
      <c r="ER248" s="16"/>
      <c r="ES248" s="16"/>
      <c r="ET248" s="16"/>
      <c r="EU248" s="16"/>
      <c r="EV248" s="16"/>
      <c r="EW248" s="16"/>
      <c r="EX248" s="16"/>
      <c r="EY248" s="16"/>
      <c r="EZ248" s="16"/>
      <c r="FA248" s="16"/>
      <c r="FB248" s="16"/>
      <c r="FC248" s="16"/>
      <c r="FD248" s="16"/>
      <c r="FE248" s="16"/>
      <c r="FF248" s="16"/>
      <c r="FG248" s="16"/>
      <c r="FH248" s="16"/>
      <c r="FI248" s="16"/>
      <c r="FJ248" s="16"/>
      <c r="FK248" s="16"/>
      <c r="FL248" s="16"/>
      <c r="FM248" s="16"/>
      <c r="FN248" s="16"/>
      <c r="FO248" s="16"/>
      <c r="FP248" s="16"/>
      <c r="FQ248" s="16"/>
      <c r="FR248" s="16"/>
      <c r="FS248" s="16"/>
      <c r="FT248" s="16"/>
      <c r="FU248" s="16"/>
      <c r="FV248" s="16"/>
      <c r="FW248" s="16"/>
      <c r="FX248" s="16"/>
      <c r="FY248" s="16"/>
      <c r="FZ248" s="16"/>
      <c r="GA248" s="16"/>
      <c r="GB248" s="16"/>
      <c r="GC248" s="16"/>
      <c r="GD248" s="16"/>
      <c r="GE248" s="16"/>
      <c r="GF248" s="16"/>
      <c r="GG248" s="16"/>
      <c r="GH248" s="16"/>
      <c r="GI248" s="16"/>
      <c r="GJ248" s="16"/>
      <c r="GK248" s="16"/>
      <c r="GL248" s="16"/>
      <c r="GM248" s="16"/>
      <c r="GN248" s="16"/>
      <c r="GO248" s="16"/>
      <c r="GP248" s="16"/>
      <c r="GQ248" s="16"/>
      <c r="GR248" s="16"/>
      <c r="GS248" s="16"/>
      <c r="GT248" s="16"/>
      <c r="GU248" s="16"/>
      <c r="GV248" s="16"/>
      <c r="GW248" s="16"/>
      <c r="GX248" s="16"/>
      <c r="GY248" s="16"/>
      <c r="GZ248" s="16"/>
      <c r="HA248" s="16"/>
    </row>
    <row r="249" spans="1:209">
      <c r="A249" s="18"/>
      <c r="B249" s="16"/>
      <c r="C249" s="16"/>
      <c r="D249" s="16"/>
      <c r="E249" s="16"/>
      <c r="F249" s="16"/>
      <c r="G249" s="16"/>
      <c r="H249" s="16"/>
      <c r="I249" s="16"/>
      <c r="J249" s="16"/>
      <c r="K249" s="16"/>
      <c r="L249" s="16"/>
      <c r="M249" s="16"/>
      <c r="N249" s="16"/>
      <c r="O249" s="16"/>
      <c r="P249" s="16"/>
      <c r="Q249" s="16"/>
      <c r="R249" s="16"/>
      <c r="S249" s="16"/>
      <c r="T249" s="16"/>
      <c r="U249" s="16"/>
      <c r="V249" s="16"/>
      <c r="W249" s="16"/>
      <c r="X249" s="139"/>
      <c r="Y249" s="16"/>
      <c r="Z249" s="16"/>
      <c r="AA249" s="16"/>
      <c r="AB249" s="16"/>
      <c r="AC249" s="16"/>
      <c r="AD249" s="16"/>
      <c r="AE249" s="16"/>
      <c r="AF249" s="16"/>
      <c r="AG249" s="16"/>
      <c r="AH249" s="16"/>
      <c r="AI249" s="16"/>
      <c r="AJ249" s="16"/>
      <c r="AK249" s="16"/>
      <c r="AL249" s="16"/>
      <c r="AM249" s="16"/>
      <c r="AN249" s="16"/>
      <c r="AO249" s="16"/>
      <c r="AP249" s="16"/>
      <c r="AQ249" s="16"/>
      <c r="AR249" s="16"/>
      <c r="AS249" s="16"/>
      <c r="AT249" s="16"/>
      <c r="AU249" s="16"/>
      <c r="AV249" s="16"/>
      <c r="AW249" s="16"/>
      <c r="AX249" s="16"/>
      <c r="AY249" s="16"/>
      <c r="AZ249" s="16"/>
      <c r="BA249" s="16"/>
      <c r="BB249" s="16"/>
      <c r="BC249" s="16"/>
      <c r="BD249" s="16"/>
      <c r="BE249" s="16"/>
      <c r="BF249" s="16"/>
      <c r="BG249" s="16"/>
      <c r="BH249" s="16"/>
      <c r="BI249" s="16"/>
      <c r="BJ249" s="16"/>
      <c r="BK249" s="16"/>
      <c r="BL249" s="16"/>
      <c r="BM249" s="16"/>
      <c r="BN249" s="16"/>
      <c r="BO249" s="16"/>
      <c r="BP249" s="16"/>
      <c r="BQ249" s="16"/>
      <c r="BR249" s="16"/>
      <c r="BS249" s="16"/>
      <c r="BT249" s="16"/>
      <c r="BU249" s="16"/>
      <c r="BV249" s="16"/>
      <c r="BW249" s="16"/>
      <c r="BX249" s="16"/>
      <c r="BY249" s="16"/>
      <c r="BZ249" s="16"/>
      <c r="CA249" s="16"/>
      <c r="CB249" s="16"/>
      <c r="CC249" s="16"/>
      <c r="CD249" s="16"/>
      <c r="CE249" s="16"/>
      <c r="CF249" s="16"/>
      <c r="CG249" s="16"/>
      <c r="CH249" s="16"/>
      <c r="CI249" s="16"/>
      <c r="CJ249" s="16"/>
      <c r="CK249" s="16"/>
      <c r="CL249" s="16"/>
      <c r="CM249" s="16"/>
      <c r="CN249" s="16"/>
      <c r="CO249" s="16"/>
      <c r="CP249" s="16"/>
      <c r="CQ249" s="16"/>
      <c r="CR249" s="16"/>
      <c r="CS249" s="16"/>
      <c r="CT249" s="16"/>
      <c r="CU249" s="16"/>
      <c r="CV249" s="16"/>
      <c r="CW249" s="16"/>
      <c r="CX249" s="16"/>
      <c r="CY249" s="16"/>
      <c r="CZ249" s="16"/>
      <c r="DA249" s="16"/>
      <c r="DB249" s="16"/>
      <c r="DC249" s="16"/>
      <c r="DD249" s="16"/>
      <c r="DE249" s="16"/>
      <c r="DF249" s="16"/>
      <c r="DG249" s="16"/>
      <c r="DH249" s="16"/>
      <c r="DI249" s="16"/>
      <c r="DJ249" s="16"/>
      <c r="DK249" s="16"/>
      <c r="DL249" s="16"/>
      <c r="DM249" s="16"/>
      <c r="DN249" s="16"/>
      <c r="DO249" s="16"/>
      <c r="DP249" s="16"/>
      <c r="DQ249" s="16"/>
      <c r="DR249" s="16"/>
      <c r="DS249" s="16"/>
      <c r="DT249" s="16"/>
      <c r="DU249" s="16"/>
      <c r="DV249" s="16"/>
      <c r="DW249" s="16"/>
      <c r="DX249" s="16"/>
      <c r="DY249" s="16"/>
      <c r="DZ249" s="16"/>
      <c r="EA249" s="16"/>
      <c r="EB249" s="16"/>
      <c r="EC249" s="16"/>
      <c r="ED249" s="16"/>
      <c r="EE249" s="16"/>
      <c r="EF249" s="16"/>
      <c r="EG249" s="16"/>
      <c r="EH249" s="16"/>
      <c r="EI249" s="16"/>
      <c r="EJ249" s="16"/>
      <c r="EK249" s="16"/>
      <c r="EL249" s="16"/>
      <c r="EM249" s="16"/>
      <c r="EN249" s="16"/>
      <c r="EO249" s="16"/>
      <c r="EP249" s="16"/>
      <c r="EQ249" s="16"/>
      <c r="ER249" s="16"/>
      <c r="ES249" s="16"/>
      <c r="ET249" s="16"/>
      <c r="EU249" s="16"/>
      <c r="EV249" s="16"/>
      <c r="EW249" s="16"/>
      <c r="EX249" s="16"/>
      <c r="EY249" s="16"/>
      <c r="EZ249" s="16"/>
      <c r="FA249" s="16"/>
      <c r="FB249" s="16"/>
      <c r="FC249" s="16"/>
      <c r="FD249" s="16"/>
      <c r="FE249" s="16"/>
      <c r="FF249" s="16"/>
      <c r="FG249" s="16"/>
      <c r="FH249" s="16"/>
      <c r="FI249" s="16"/>
      <c r="FJ249" s="16"/>
      <c r="FK249" s="16"/>
      <c r="FL249" s="16"/>
      <c r="FM249" s="16"/>
      <c r="FN249" s="16"/>
      <c r="FO249" s="16"/>
      <c r="FP249" s="16"/>
      <c r="FQ249" s="16"/>
      <c r="FR249" s="16"/>
      <c r="FS249" s="16"/>
      <c r="FT249" s="16"/>
      <c r="FU249" s="16"/>
      <c r="FV249" s="16"/>
      <c r="FW249" s="16"/>
      <c r="FX249" s="16"/>
      <c r="FY249" s="16"/>
      <c r="FZ249" s="16"/>
      <c r="GA249" s="16"/>
      <c r="GB249" s="16"/>
      <c r="GC249" s="16"/>
      <c r="GD249" s="16"/>
      <c r="GE249" s="16"/>
      <c r="GF249" s="16"/>
      <c r="GG249" s="16"/>
      <c r="GH249" s="16"/>
      <c r="GI249" s="16"/>
      <c r="GJ249" s="16"/>
      <c r="GK249" s="16"/>
      <c r="GL249" s="16"/>
      <c r="GM249" s="16"/>
      <c r="GN249" s="16"/>
      <c r="GO249" s="16"/>
      <c r="GP249" s="16"/>
      <c r="GQ249" s="16"/>
      <c r="GR249" s="16"/>
      <c r="GS249" s="16"/>
      <c r="GT249" s="16"/>
      <c r="GU249" s="16"/>
      <c r="GV249" s="16"/>
      <c r="GW249" s="16"/>
      <c r="GX249" s="16"/>
      <c r="GY249" s="16"/>
      <c r="GZ249" s="16"/>
      <c r="HA249" s="16"/>
    </row>
    <row r="250" spans="1:209">
      <c r="A250" s="18"/>
      <c r="B250" s="16"/>
      <c r="C250" s="16"/>
      <c r="D250" s="16"/>
      <c r="E250" s="16"/>
      <c r="F250" s="16"/>
      <c r="G250" s="16"/>
      <c r="H250" s="16"/>
      <c r="I250" s="16"/>
      <c r="J250" s="16"/>
      <c r="K250" s="16"/>
      <c r="L250" s="16"/>
      <c r="M250" s="16"/>
      <c r="N250" s="16"/>
      <c r="O250" s="16"/>
      <c r="P250" s="16"/>
      <c r="Q250" s="16"/>
      <c r="R250" s="16"/>
      <c r="S250" s="16"/>
      <c r="T250" s="16"/>
      <c r="U250" s="16"/>
      <c r="V250" s="16"/>
      <c r="W250" s="16"/>
      <c r="X250" s="139"/>
      <c r="Y250" s="16"/>
      <c r="Z250" s="16"/>
      <c r="AA250" s="16"/>
      <c r="AB250" s="16"/>
      <c r="AC250" s="16"/>
      <c r="AD250" s="16"/>
      <c r="AE250" s="16"/>
      <c r="AF250" s="16"/>
      <c r="AG250" s="16"/>
      <c r="AH250" s="16"/>
      <c r="AI250" s="16"/>
      <c r="AJ250" s="16"/>
      <c r="AK250" s="16"/>
      <c r="AL250" s="16"/>
      <c r="AM250" s="16"/>
      <c r="AN250" s="16"/>
      <c r="AO250" s="16"/>
      <c r="AP250" s="16"/>
      <c r="AQ250" s="16"/>
      <c r="AR250" s="16"/>
      <c r="AS250" s="16"/>
      <c r="AT250" s="16"/>
      <c r="AU250" s="16"/>
      <c r="AV250" s="16"/>
      <c r="AW250" s="16"/>
      <c r="AX250" s="16"/>
      <c r="AY250" s="16"/>
      <c r="AZ250" s="16"/>
      <c r="BA250" s="16"/>
      <c r="BB250" s="16"/>
      <c r="BC250" s="16"/>
      <c r="BD250" s="16"/>
      <c r="BE250" s="16"/>
      <c r="BF250" s="16"/>
      <c r="BG250" s="16"/>
      <c r="BH250" s="16"/>
      <c r="BI250" s="16"/>
      <c r="BJ250" s="16"/>
      <c r="BK250" s="16"/>
      <c r="BL250" s="16"/>
      <c r="BM250" s="16"/>
      <c r="BN250" s="16"/>
      <c r="BO250" s="16"/>
      <c r="BP250" s="16"/>
      <c r="BQ250" s="16"/>
      <c r="BR250" s="16"/>
      <c r="BS250" s="16"/>
      <c r="BT250" s="16"/>
      <c r="BU250" s="16"/>
      <c r="BV250" s="16"/>
      <c r="BW250" s="16"/>
      <c r="BX250" s="16"/>
      <c r="BY250" s="16"/>
      <c r="BZ250" s="16"/>
      <c r="CA250" s="16"/>
      <c r="CB250" s="16"/>
      <c r="CC250" s="16"/>
      <c r="CD250" s="16"/>
      <c r="CE250" s="16"/>
      <c r="CF250" s="16"/>
      <c r="CG250" s="16"/>
      <c r="CH250" s="16"/>
      <c r="CI250" s="16"/>
      <c r="CJ250" s="16"/>
      <c r="CK250" s="16"/>
      <c r="CL250" s="16"/>
      <c r="CM250" s="16"/>
      <c r="CN250" s="16"/>
      <c r="CO250" s="16"/>
      <c r="CP250" s="16"/>
      <c r="CQ250" s="16"/>
      <c r="CR250" s="16"/>
      <c r="CS250" s="16"/>
      <c r="CT250" s="16"/>
      <c r="CU250" s="16"/>
      <c r="CV250" s="16"/>
      <c r="CW250" s="16"/>
      <c r="CX250" s="16"/>
      <c r="CY250" s="16"/>
      <c r="CZ250" s="16"/>
      <c r="DA250" s="16"/>
      <c r="DB250" s="16"/>
      <c r="DC250" s="16"/>
      <c r="DD250" s="16"/>
      <c r="DE250" s="16"/>
      <c r="DF250" s="16"/>
      <c r="DG250" s="16"/>
      <c r="DH250" s="16"/>
      <c r="DI250" s="16"/>
      <c r="DJ250" s="16"/>
      <c r="DK250" s="16"/>
      <c r="DL250" s="16"/>
      <c r="DM250" s="16"/>
      <c r="DN250" s="16"/>
      <c r="DO250" s="16"/>
      <c r="DP250" s="16"/>
      <c r="DQ250" s="16"/>
      <c r="DR250" s="16"/>
      <c r="DS250" s="16"/>
      <c r="DT250" s="16"/>
      <c r="DU250" s="16"/>
      <c r="DV250" s="16"/>
      <c r="DW250" s="16"/>
      <c r="DX250" s="16"/>
      <c r="DY250" s="16"/>
      <c r="DZ250" s="16"/>
      <c r="EA250" s="16"/>
      <c r="EB250" s="16"/>
      <c r="EC250" s="16"/>
      <c r="ED250" s="16"/>
      <c r="EE250" s="16"/>
      <c r="EF250" s="16"/>
      <c r="EG250" s="16"/>
      <c r="EH250" s="16"/>
      <c r="EI250" s="16"/>
      <c r="EJ250" s="16"/>
      <c r="EK250" s="16"/>
      <c r="EL250" s="16"/>
      <c r="EM250" s="16"/>
      <c r="EN250" s="16"/>
      <c r="EO250" s="16"/>
      <c r="EP250" s="16"/>
      <c r="EQ250" s="16"/>
      <c r="ER250" s="16"/>
      <c r="ES250" s="16"/>
      <c r="ET250" s="16"/>
      <c r="EU250" s="16"/>
      <c r="EV250" s="16"/>
      <c r="EW250" s="16"/>
      <c r="EX250" s="16"/>
      <c r="EY250" s="16"/>
      <c r="EZ250" s="16"/>
      <c r="FA250" s="16"/>
      <c r="FB250" s="16"/>
      <c r="FC250" s="16"/>
      <c r="FD250" s="16"/>
      <c r="FE250" s="16"/>
      <c r="FF250" s="16"/>
      <c r="FG250" s="16"/>
      <c r="FH250" s="16"/>
      <c r="FI250" s="16"/>
      <c r="FJ250" s="16"/>
      <c r="FK250" s="16"/>
      <c r="FL250" s="16"/>
      <c r="FM250" s="16"/>
      <c r="FN250" s="16"/>
      <c r="FO250" s="16"/>
      <c r="FP250" s="16"/>
      <c r="FQ250" s="16"/>
      <c r="FR250" s="16"/>
      <c r="FS250" s="16"/>
      <c r="FT250" s="16"/>
      <c r="FU250" s="16"/>
      <c r="FV250" s="16"/>
      <c r="FW250" s="16"/>
      <c r="FX250" s="16"/>
      <c r="FY250" s="16"/>
      <c r="FZ250" s="16"/>
      <c r="GA250" s="16"/>
      <c r="GB250" s="16"/>
      <c r="GC250" s="16"/>
      <c r="GD250" s="16"/>
      <c r="GE250" s="16"/>
      <c r="GF250" s="16"/>
      <c r="GG250" s="16"/>
      <c r="GH250" s="16"/>
      <c r="GI250" s="16"/>
      <c r="GJ250" s="16"/>
      <c r="GK250" s="16"/>
      <c r="GL250" s="16"/>
      <c r="GM250" s="16"/>
      <c r="GN250" s="16"/>
      <c r="GO250" s="16"/>
      <c r="GP250" s="16"/>
      <c r="GQ250" s="16"/>
      <c r="GR250" s="16"/>
      <c r="GS250" s="16"/>
      <c r="GT250" s="16"/>
      <c r="GU250" s="16"/>
      <c r="GV250" s="16"/>
      <c r="GW250" s="16"/>
      <c r="GX250" s="16"/>
      <c r="GY250" s="16"/>
      <c r="GZ250" s="16"/>
      <c r="HA250" s="16"/>
    </row>
    <row r="251" spans="1:209">
      <c r="A251" s="18"/>
      <c r="B251" s="16"/>
      <c r="C251" s="16"/>
      <c r="D251" s="16"/>
      <c r="E251" s="16"/>
      <c r="F251" s="16"/>
      <c r="G251" s="16"/>
      <c r="H251" s="16"/>
      <c r="I251" s="16"/>
      <c r="J251" s="16"/>
      <c r="K251" s="16"/>
      <c r="L251" s="16"/>
      <c r="M251" s="16"/>
      <c r="N251" s="16"/>
      <c r="O251" s="16"/>
      <c r="P251" s="16"/>
      <c r="Q251" s="16"/>
      <c r="R251" s="16"/>
      <c r="S251" s="16"/>
      <c r="T251" s="16"/>
      <c r="U251" s="16"/>
      <c r="V251" s="16"/>
      <c r="W251" s="16"/>
      <c r="X251" s="139"/>
      <c r="Y251" s="16"/>
      <c r="Z251" s="16"/>
      <c r="AA251" s="16"/>
      <c r="AB251" s="16"/>
      <c r="AC251" s="16"/>
      <c r="AD251" s="16"/>
      <c r="AE251" s="16"/>
      <c r="AF251" s="16"/>
      <c r="AG251" s="16"/>
      <c r="AH251" s="16"/>
      <c r="AI251" s="16"/>
      <c r="AJ251" s="16"/>
      <c r="AK251" s="16"/>
      <c r="AL251" s="16"/>
      <c r="AM251" s="16"/>
      <c r="AN251" s="16"/>
      <c r="AO251" s="16"/>
      <c r="AP251" s="16"/>
      <c r="AQ251" s="16"/>
      <c r="AR251" s="16"/>
      <c r="AS251" s="16"/>
      <c r="AT251" s="16"/>
      <c r="AU251" s="16"/>
      <c r="AV251" s="16"/>
      <c r="AW251" s="16"/>
      <c r="AX251" s="16"/>
      <c r="AY251" s="16"/>
      <c r="AZ251" s="16"/>
      <c r="BA251" s="16"/>
      <c r="BB251" s="16"/>
      <c r="BC251" s="16"/>
      <c r="BD251" s="16"/>
      <c r="BE251" s="16"/>
      <c r="BF251" s="16"/>
      <c r="BG251" s="16"/>
      <c r="BH251" s="16"/>
      <c r="BI251" s="16"/>
      <c r="BJ251" s="16"/>
      <c r="BK251" s="16"/>
      <c r="BL251" s="16"/>
      <c r="BM251" s="16"/>
      <c r="BN251" s="16"/>
      <c r="BO251" s="16"/>
      <c r="BP251" s="16"/>
      <c r="BQ251" s="16"/>
      <c r="BR251" s="16"/>
      <c r="BS251" s="16"/>
      <c r="BT251" s="16"/>
      <c r="BU251" s="16"/>
      <c r="BV251" s="16"/>
      <c r="BW251" s="16"/>
      <c r="BX251" s="16"/>
      <c r="BY251" s="16"/>
      <c r="BZ251" s="16"/>
      <c r="CA251" s="16"/>
      <c r="CB251" s="16"/>
      <c r="CC251" s="16"/>
      <c r="CD251" s="16"/>
      <c r="CE251" s="16"/>
      <c r="CF251" s="16"/>
      <c r="CG251" s="16"/>
      <c r="CH251" s="16"/>
      <c r="CI251" s="16"/>
      <c r="CJ251" s="16"/>
      <c r="CK251" s="16"/>
      <c r="CL251" s="16"/>
      <c r="CM251" s="16"/>
      <c r="CN251" s="16"/>
      <c r="CO251" s="16"/>
      <c r="CP251" s="16"/>
      <c r="CQ251" s="16"/>
      <c r="CR251" s="16"/>
      <c r="CS251" s="16"/>
      <c r="CT251" s="16"/>
      <c r="CU251" s="16"/>
      <c r="CV251" s="16"/>
      <c r="CW251" s="16"/>
      <c r="CX251" s="16"/>
      <c r="CY251" s="16"/>
      <c r="CZ251" s="16"/>
      <c r="DA251" s="16"/>
      <c r="DB251" s="16"/>
      <c r="DC251" s="16"/>
      <c r="DD251" s="16"/>
      <c r="DE251" s="16"/>
      <c r="DF251" s="16"/>
      <c r="DG251" s="16"/>
      <c r="DH251" s="16"/>
      <c r="DI251" s="16"/>
      <c r="DJ251" s="16"/>
      <c r="DK251" s="16"/>
      <c r="DL251" s="16"/>
      <c r="DM251" s="16"/>
      <c r="DN251" s="16"/>
      <c r="DO251" s="16"/>
      <c r="DP251" s="16"/>
      <c r="DQ251" s="16"/>
      <c r="DR251" s="16"/>
      <c r="DS251" s="16"/>
      <c r="DT251" s="16"/>
      <c r="DU251" s="16"/>
      <c r="DV251" s="16"/>
      <c r="DW251" s="16"/>
      <c r="DX251" s="16"/>
      <c r="DY251" s="16"/>
      <c r="DZ251" s="16"/>
      <c r="EA251" s="16"/>
      <c r="EB251" s="16"/>
      <c r="EC251" s="16"/>
      <c r="ED251" s="16"/>
      <c r="EE251" s="16"/>
      <c r="EF251" s="16"/>
      <c r="EG251" s="16"/>
      <c r="EH251" s="16"/>
      <c r="EI251" s="16"/>
      <c r="EJ251" s="16"/>
      <c r="EK251" s="16"/>
      <c r="EL251" s="16"/>
      <c r="EM251" s="16"/>
      <c r="EN251" s="16"/>
      <c r="EO251" s="16"/>
      <c r="EP251" s="16"/>
      <c r="EQ251" s="16"/>
      <c r="ER251" s="16"/>
      <c r="ES251" s="16"/>
      <c r="ET251" s="16"/>
      <c r="EU251" s="16"/>
      <c r="EV251" s="16"/>
      <c r="EW251" s="16"/>
      <c r="EX251" s="16"/>
      <c r="EY251" s="16"/>
      <c r="EZ251" s="16"/>
      <c r="FA251" s="16"/>
      <c r="FB251" s="16"/>
      <c r="FC251" s="16"/>
      <c r="FD251" s="16"/>
      <c r="FE251" s="16"/>
      <c r="FF251" s="16"/>
      <c r="FG251" s="16"/>
      <c r="FH251" s="16"/>
      <c r="FI251" s="16"/>
      <c r="FJ251" s="16"/>
      <c r="FK251" s="16"/>
      <c r="FL251" s="16"/>
      <c r="FM251" s="16"/>
      <c r="FN251" s="16"/>
      <c r="FO251" s="16"/>
      <c r="FP251" s="16"/>
      <c r="FQ251" s="16"/>
      <c r="FR251" s="16"/>
      <c r="FS251" s="16"/>
      <c r="FT251" s="16"/>
      <c r="FU251" s="16"/>
      <c r="FV251" s="16"/>
      <c r="FW251" s="16"/>
      <c r="FX251" s="16"/>
      <c r="FY251" s="16"/>
      <c r="FZ251" s="16"/>
      <c r="GA251" s="16"/>
      <c r="GB251" s="16"/>
      <c r="GC251" s="16"/>
      <c r="GD251" s="16"/>
      <c r="GE251" s="16"/>
      <c r="GF251" s="16"/>
      <c r="GG251" s="16"/>
      <c r="GH251" s="16"/>
      <c r="GI251" s="16"/>
      <c r="GJ251" s="16"/>
      <c r="GK251" s="16"/>
      <c r="GL251" s="16"/>
      <c r="GM251" s="16"/>
      <c r="GN251" s="16"/>
      <c r="GO251" s="16"/>
      <c r="GP251" s="16"/>
      <c r="GQ251" s="16"/>
      <c r="GR251" s="16"/>
      <c r="GS251" s="16"/>
      <c r="GT251" s="16"/>
      <c r="GU251" s="16"/>
      <c r="GV251" s="16"/>
      <c r="GW251" s="16"/>
      <c r="GX251" s="16"/>
      <c r="GY251" s="16"/>
      <c r="GZ251" s="16"/>
      <c r="HA251" s="16"/>
    </row>
    <row r="252" spans="1:209">
      <c r="A252" s="18"/>
      <c r="B252" s="16"/>
      <c r="C252" s="16"/>
      <c r="D252" s="16"/>
      <c r="E252" s="16"/>
      <c r="F252" s="16"/>
      <c r="G252" s="16"/>
      <c r="H252" s="16"/>
      <c r="I252" s="16"/>
      <c r="J252" s="16"/>
      <c r="K252" s="16"/>
      <c r="L252" s="16"/>
      <c r="M252" s="16"/>
      <c r="N252" s="16"/>
      <c r="O252" s="16"/>
      <c r="P252" s="16"/>
      <c r="Q252" s="16"/>
      <c r="R252" s="16"/>
      <c r="S252" s="16"/>
      <c r="T252" s="16"/>
      <c r="U252" s="16"/>
      <c r="V252" s="16"/>
      <c r="W252" s="16"/>
      <c r="X252" s="139"/>
      <c r="Y252" s="16"/>
      <c r="Z252" s="16"/>
      <c r="AA252" s="16"/>
      <c r="AB252" s="16"/>
      <c r="AC252" s="16"/>
      <c r="AD252" s="16"/>
      <c r="AE252" s="16"/>
      <c r="AF252" s="16"/>
      <c r="AG252" s="16"/>
      <c r="AH252" s="16"/>
      <c r="AI252" s="16"/>
      <c r="AJ252" s="16"/>
      <c r="AK252" s="16"/>
      <c r="AL252" s="16"/>
      <c r="AM252" s="16"/>
      <c r="AN252" s="16"/>
      <c r="AO252" s="16"/>
      <c r="AP252" s="16"/>
      <c r="AQ252" s="16"/>
      <c r="AR252" s="16"/>
      <c r="AS252" s="16"/>
      <c r="AT252" s="16"/>
      <c r="AU252" s="16"/>
      <c r="AV252" s="16"/>
      <c r="AW252" s="16"/>
      <c r="AX252" s="16"/>
      <c r="AY252" s="16"/>
      <c r="AZ252" s="16"/>
      <c r="BA252" s="16"/>
      <c r="BB252" s="16"/>
      <c r="BC252" s="16"/>
      <c r="BD252" s="16"/>
      <c r="BE252" s="16"/>
      <c r="BF252" s="16"/>
      <c r="BG252" s="16"/>
      <c r="BH252" s="16"/>
      <c r="BI252" s="16"/>
      <c r="BJ252" s="16"/>
      <c r="BK252" s="16"/>
      <c r="BL252" s="16"/>
      <c r="BM252" s="16"/>
      <c r="BN252" s="16"/>
      <c r="BO252" s="16"/>
      <c r="BP252" s="16"/>
      <c r="BQ252" s="16"/>
      <c r="BR252" s="16"/>
      <c r="BS252" s="16"/>
      <c r="BT252" s="16"/>
      <c r="BU252" s="16"/>
      <c r="BV252" s="16"/>
      <c r="BW252" s="16"/>
      <c r="BX252" s="16"/>
      <c r="BY252" s="16"/>
      <c r="BZ252" s="16"/>
      <c r="CA252" s="16"/>
      <c r="CB252" s="16"/>
      <c r="CC252" s="16"/>
      <c r="CD252" s="16"/>
      <c r="CE252" s="16"/>
      <c r="CF252" s="16"/>
      <c r="CG252" s="16"/>
      <c r="CH252" s="16"/>
      <c r="CI252" s="16"/>
      <c r="CJ252" s="16"/>
      <c r="CK252" s="16"/>
      <c r="CL252" s="16"/>
      <c r="CM252" s="16"/>
      <c r="CN252" s="16"/>
      <c r="CO252" s="16"/>
      <c r="CP252" s="16"/>
      <c r="CQ252" s="16"/>
      <c r="CR252" s="16"/>
      <c r="CS252" s="16"/>
      <c r="CT252" s="16"/>
      <c r="CU252" s="16"/>
      <c r="CV252" s="16"/>
      <c r="CW252" s="16"/>
      <c r="CX252" s="16"/>
      <c r="CY252" s="16"/>
      <c r="CZ252" s="16"/>
      <c r="DA252" s="16"/>
      <c r="DB252" s="16"/>
      <c r="DC252" s="16"/>
      <c r="DD252" s="16"/>
      <c r="DE252" s="16"/>
      <c r="DF252" s="16"/>
      <c r="DG252" s="16"/>
      <c r="DH252" s="16"/>
      <c r="DI252" s="16"/>
      <c r="DJ252" s="16"/>
      <c r="DK252" s="16"/>
      <c r="DL252" s="16"/>
      <c r="DM252" s="16"/>
      <c r="DN252" s="16"/>
      <c r="DO252" s="16"/>
      <c r="DP252" s="16"/>
      <c r="DQ252" s="16"/>
      <c r="DR252" s="16"/>
      <c r="DS252" s="16"/>
      <c r="DT252" s="16"/>
      <c r="DU252" s="16"/>
      <c r="DV252" s="16"/>
      <c r="DW252" s="16"/>
      <c r="DX252" s="16"/>
      <c r="DY252" s="16"/>
      <c r="DZ252" s="16"/>
      <c r="EA252" s="16"/>
      <c r="EB252" s="16"/>
      <c r="EC252" s="16"/>
      <c r="ED252" s="16"/>
      <c r="EE252" s="16"/>
      <c r="EF252" s="16"/>
      <c r="EG252" s="16"/>
      <c r="EH252" s="16"/>
      <c r="EI252" s="16"/>
      <c r="EJ252" s="16"/>
      <c r="EK252" s="16"/>
      <c r="EL252" s="16"/>
      <c r="EM252" s="16"/>
      <c r="EN252" s="16"/>
      <c r="EO252" s="16"/>
      <c r="EP252" s="16"/>
      <c r="EQ252" s="16"/>
      <c r="ER252" s="16"/>
      <c r="ES252" s="16"/>
      <c r="ET252" s="16"/>
      <c r="EU252" s="16"/>
      <c r="EV252" s="16"/>
      <c r="EW252" s="16"/>
      <c r="EX252" s="16"/>
      <c r="EY252" s="16"/>
      <c r="EZ252" s="16"/>
      <c r="FA252" s="16"/>
      <c r="FB252" s="16"/>
      <c r="FC252" s="16"/>
      <c r="FD252" s="16"/>
      <c r="FE252" s="16"/>
      <c r="FF252" s="16"/>
      <c r="FG252" s="16"/>
      <c r="FH252" s="16"/>
      <c r="FI252" s="16"/>
      <c r="FJ252" s="16"/>
      <c r="FK252" s="16"/>
      <c r="FL252" s="16"/>
      <c r="FM252" s="16"/>
      <c r="FN252" s="16"/>
      <c r="FO252" s="16"/>
      <c r="FP252" s="16"/>
      <c r="FQ252" s="16"/>
      <c r="FR252" s="16"/>
      <c r="FS252" s="16"/>
      <c r="FT252" s="16"/>
      <c r="FU252" s="16"/>
      <c r="FV252" s="16"/>
      <c r="FW252" s="16"/>
      <c r="FX252" s="16"/>
      <c r="FY252" s="16"/>
      <c r="FZ252" s="16"/>
      <c r="GA252" s="16"/>
      <c r="GB252" s="16"/>
      <c r="GC252" s="16"/>
      <c r="GD252" s="16"/>
      <c r="GE252" s="16"/>
      <c r="GF252" s="16"/>
      <c r="GG252" s="16"/>
      <c r="GH252" s="16"/>
      <c r="GI252" s="16"/>
      <c r="GJ252" s="16"/>
      <c r="GK252" s="16"/>
      <c r="GL252" s="16"/>
      <c r="GM252" s="16"/>
      <c r="GN252" s="16"/>
      <c r="GO252" s="16"/>
      <c r="GP252" s="16"/>
      <c r="GQ252" s="16"/>
      <c r="GR252" s="16"/>
      <c r="GS252" s="16"/>
      <c r="GT252" s="16"/>
      <c r="GU252" s="16"/>
      <c r="GV252" s="16"/>
      <c r="GW252" s="16"/>
      <c r="GX252" s="16"/>
      <c r="GY252" s="16"/>
      <c r="GZ252" s="16"/>
      <c r="HA252" s="16"/>
    </row>
    <row r="253" spans="1:209">
      <c r="A253" s="18"/>
      <c r="B253" s="16"/>
      <c r="C253" s="16"/>
      <c r="D253" s="16"/>
      <c r="E253" s="16"/>
      <c r="F253" s="16"/>
      <c r="G253" s="16"/>
      <c r="H253" s="16"/>
      <c r="I253" s="16"/>
      <c r="J253" s="16"/>
      <c r="K253" s="16"/>
      <c r="L253" s="16"/>
      <c r="M253" s="16"/>
      <c r="N253" s="16"/>
      <c r="O253" s="16"/>
      <c r="P253" s="16"/>
      <c r="Q253" s="16"/>
      <c r="R253" s="16"/>
      <c r="S253" s="16"/>
      <c r="T253" s="16"/>
      <c r="U253" s="16"/>
      <c r="V253" s="16"/>
      <c r="W253" s="16"/>
      <c r="X253" s="139"/>
      <c r="Y253" s="16"/>
      <c r="Z253" s="16"/>
      <c r="AA253" s="16"/>
      <c r="AB253" s="16"/>
      <c r="AC253" s="16"/>
      <c r="AD253" s="16"/>
      <c r="AE253" s="16"/>
      <c r="AF253" s="16"/>
      <c r="AG253" s="16"/>
      <c r="AH253" s="16"/>
      <c r="AI253" s="16"/>
      <c r="AJ253" s="16"/>
      <c r="AK253" s="16"/>
      <c r="AL253" s="16"/>
      <c r="AM253" s="16"/>
      <c r="AN253" s="16"/>
      <c r="AO253" s="16"/>
      <c r="AP253" s="16"/>
      <c r="AQ253" s="16"/>
      <c r="AR253" s="16"/>
      <c r="AS253" s="16"/>
      <c r="AT253" s="16"/>
      <c r="AU253" s="16"/>
      <c r="AV253" s="16"/>
      <c r="AW253" s="16"/>
      <c r="AX253" s="16"/>
      <c r="AY253" s="16"/>
      <c r="AZ253" s="16"/>
      <c r="BA253" s="16"/>
      <c r="BB253" s="16"/>
      <c r="BC253" s="16"/>
      <c r="BD253" s="16"/>
      <c r="BE253" s="16"/>
      <c r="BF253" s="16"/>
      <c r="BG253" s="16"/>
      <c r="BH253" s="16"/>
      <c r="BI253" s="16"/>
      <c r="BJ253" s="16"/>
      <c r="BK253" s="16"/>
      <c r="BL253" s="16"/>
      <c r="BM253" s="16"/>
      <c r="BN253" s="16"/>
      <c r="BO253" s="16"/>
      <c r="BP253" s="16"/>
      <c r="BQ253" s="16"/>
      <c r="BR253" s="16"/>
      <c r="BS253" s="16"/>
      <c r="BT253" s="16"/>
      <c r="BU253" s="16"/>
      <c r="BV253" s="16"/>
      <c r="BW253" s="16"/>
      <c r="BX253" s="16"/>
      <c r="BY253" s="16"/>
      <c r="BZ253" s="16"/>
      <c r="CA253" s="16"/>
      <c r="CB253" s="16"/>
      <c r="CC253" s="16"/>
      <c r="CD253" s="16"/>
      <c r="CE253" s="16"/>
      <c r="CF253" s="16"/>
      <c r="CG253" s="16"/>
      <c r="CH253" s="16"/>
      <c r="CI253" s="16"/>
      <c r="CJ253" s="16"/>
      <c r="CK253" s="16"/>
      <c r="CL253" s="16"/>
      <c r="CM253" s="16"/>
      <c r="CN253" s="16"/>
      <c r="CO253" s="16"/>
      <c r="CP253" s="16"/>
      <c r="CQ253" s="16"/>
      <c r="CR253" s="16"/>
      <c r="CS253" s="16"/>
      <c r="CT253" s="16"/>
      <c r="CU253" s="16"/>
      <c r="CV253" s="16"/>
      <c r="CW253" s="16"/>
      <c r="CX253" s="16"/>
      <c r="CY253" s="16"/>
      <c r="CZ253" s="16"/>
      <c r="DA253" s="16"/>
      <c r="DB253" s="16"/>
      <c r="DC253" s="16"/>
      <c r="DD253" s="16"/>
      <c r="DE253" s="16"/>
      <c r="DF253" s="16"/>
      <c r="DG253" s="16"/>
      <c r="DH253" s="16"/>
      <c r="DI253" s="16"/>
      <c r="DJ253" s="16"/>
      <c r="DK253" s="16"/>
      <c r="DL253" s="16"/>
      <c r="DM253" s="16"/>
      <c r="DN253" s="16"/>
      <c r="DO253" s="16"/>
      <c r="DP253" s="16"/>
      <c r="DQ253" s="16"/>
      <c r="DR253" s="16"/>
      <c r="DS253" s="16"/>
      <c r="DT253" s="16"/>
      <c r="DU253" s="16"/>
      <c r="DV253" s="16"/>
      <c r="DW253" s="16"/>
      <c r="DX253" s="16"/>
      <c r="DY253" s="16"/>
      <c r="DZ253" s="16"/>
      <c r="EA253" s="16"/>
      <c r="EB253" s="16"/>
      <c r="EC253" s="16"/>
      <c r="ED253" s="16"/>
      <c r="EE253" s="16"/>
      <c r="EF253" s="16"/>
      <c r="EG253" s="16"/>
      <c r="EH253" s="16"/>
      <c r="EI253" s="16"/>
      <c r="EJ253" s="16"/>
      <c r="EK253" s="16"/>
      <c r="EL253" s="16"/>
      <c r="EM253" s="16"/>
      <c r="EN253" s="16"/>
      <c r="EO253" s="16"/>
      <c r="EP253" s="16"/>
      <c r="EQ253" s="16"/>
      <c r="ER253" s="16"/>
      <c r="ES253" s="16"/>
      <c r="ET253" s="16"/>
      <c r="EU253" s="16"/>
      <c r="EV253" s="16"/>
      <c r="EW253" s="16"/>
      <c r="EX253" s="16"/>
      <c r="EY253" s="16"/>
      <c r="EZ253" s="16"/>
      <c r="FA253" s="16"/>
      <c r="FB253" s="16"/>
      <c r="FC253" s="16"/>
      <c r="FD253" s="16"/>
      <c r="FE253" s="16"/>
      <c r="FF253" s="16"/>
      <c r="FG253" s="16"/>
      <c r="FH253" s="16"/>
      <c r="FI253" s="16"/>
      <c r="FJ253" s="16"/>
      <c r="FK253" s="16"/>
      <c r="FL253" s="16"/>
      <c r="FM253" s="16"/>
      <c r="FN253" s="16"/>
      <c r="FO253" s="16"/>
      <c r="FP253" s="16"/>
      <c r="FQ253" s="16"/>
      <c r="FR253" s="16"/>
      <c r="FS253" s="16"/>
      <c r="FT253" s="16"/>
      <c r="FU253" s="16"/>
      <c r="FV253" s="16"/>
      <c r="FW253" s="16"/>
      <c r="FX253" s="16"/>
      <c r="FY253" s="16"/>
      <c r="FZ253" s="16"/>
      <c r="GA253" s="16"/>
      <c r="GB253" s="16"/>
      <c r="GC253" s="16"/>
      <c r="GD253" s="16"/>
      <c r="GE253" s="16"/>
      <c r="GF253" s="16"/>
      <c r="GG253" s="16"/>
      <c r="GH253" s="16"/>
      <c r="GI253" s="16"/>
      <c r="GJ253" s="16"/>
      <c r="GK253" s="16"/>
      <c r="GL253" s="16"/>
      <c r="GM253" s="16"/>
      <c r="GN253" s="16"/>
      <c r="GO253" s="16"/>
      <c r="GP253" s="16"/>
      <c r="GQ253" s="16"/>
      <c r="GR253" s="16"/>
      <c r="GS253" s="16"/>
      <c r="GT253" s="16"/>
      <c r="GU253" s="16"/>
      <c r="GV253" s="16"/>
      <c r="GW253" s="16"/>
      <c r="GX253" s="16"/>
      <c r="GY253" s="16"/>
      <c r="GZ253" s="16"/>
      <c r="HA253" s="16"/>
    </row>
    <row r="254" spans="1:209">
      <c r="A254" s="18"/>
      <c r="B254" s="16"/>
      <c r="C254" s="16"/>
      <c r="D254" s="16"/>
      <c r="E254" s="16"/>
      <c r="F254" s="16"/>
      <c r="G254" s="16"/>
      <c r="H254" s="16"/>
      <c r="I254" s="16"/>
      <c r="J254" s="16"/>
      <c r="K254" s="16"/>
      <c r="L254" s="16"/>
      <c r="M254" s="16"/>
      <c r="N254" s="16"/>
      <c r="O254" s="16"/>
      <c r="P254" s="16"/>
      <c r="Q254" s="16"/>
      <c r="R254" s="16"/>
      <c r="S254" s="16"/>
      <c r="T254" s="16"/>
      <c r="U254" s="16"/>
      <c r="V254" s="16"/>
      <c r="W254" s="16"/>
      <c r="X254" s="139"/>
      <c r="Y254" s="16"/>
      <c r="Z254" s="16"/>
      <c r="AA254" s="16"/>
      <c r="AB254" s="16"/>
      <c r="AC254" s="16"/>
      <c r="AD254" s="16"/>
      <c r="AE254" s="16"/>
      <c r="AF254" s="16"/>
      <c r="AG254" s="16"/>
      <c r="AH254" s="16"/>
      <c r="AI254" s="16"/>
      <c r="AJ254" s="16"/>
      <c r="AK254" s="16"/>
      <c r="AL254" s="16"/>
      <c r="AM254" s="16"/>
      <c r="AN254" s="16"/>
      <c r="AO254" s="16"/>
      <c r="AP254" s="16"/>
      <c r="AQ254" s="16"/>
      <c r="AR254" s="16"/>
      <c r="AS254" s="16"/>
      <c r="AT254" s="16"/>
      <c r="AU254" s="16"/>
      <c r="AV254" s="16"/>
      <c r="AW254" s="16"/>
      <c r="AX254" s="16"/>
      <c r="AY254" s="16"/>
      <c r="AZ254" s="16"/>
      <c r="BA254" s="16"/>
      <c r="BB254" s="16"/>
      <c r="BC254" s="16"/>
      <c r="BD254" s="16"/>
      <c r="BE254" s="16"/>
      <c r="BF254" s="16"/>
      <c r="BG254" s="16"/>
      <c r="BH254" s="16"/>
      <c r="BI254" s="16"/>
      <c r="BJ254" s="16"/>
      <c r="BK254" s="16"/>
      <c r="BL254" s="16"/>
      <c r="BM254" s="16"/>
      <c r="BN254" s="16"/>
      <c r="BO254" s="16"/>
      <c r="BP254" s="16"/>
      <c r="BQ254" s="16"/>
      <c r="BR254" s="16"/>
      <c r="BS254" s="16"/>
      <c r="BT254" s="16"/>
      <c r="BU254" s="16"/>
      <c r="BV254" s="16"/>
      <c r="BW254" s="16"/>
      <c r="BX254" s="16"/>
      <c r="BY254" s="16"/>
      <c r="BZ254" s="16"/>
      <c r="CA254" s="16"/>
      <c r="CB254" s="16"/>
      <c r="CC254" s="16"/>
      <c r="CD254" s="16"/>
      <c r="CE254" s="16"/>
      <c r="CF254" s="16"/>
      <c r="CG254" s="16"/>
      <c r="CH254" s="16"/>
      <c r="CI254" s="16"/>
      <c r="CJ254" s="16"/>
      <c r="CK254" s="16"/>
      <c r="CL254" s="16"/>
      <c r="CM254" s="16"/>
      <c r="CN254" s="16"/>
      <c r="CO254" s="16"/>
      <c r="CP254" s="16"/>
      <c r="CQ254" s="16"/>
      <c r="CR254" s="16"/>
      <c r="CS254" s="16"/>
      <c r="CT254" s="16"/>
      <c r="CU254" s="16"/>
      <c r="CV254" s="16"/>
      <c r="CW254" s="16"/>
      <c r="CX254" s="16"/>
      <c r="CY254" s="16"/>
      <c r="CZ254" s="16"/>
      <c r="DA254" s="16"/>
      <c r="DB254" s="16"/>
      <c r="DC254" s="16"/>
      <c r="DD254" s="16"/>
      <c r="DE254" s="16"/>
      <c r="DF254" s="16"/>
      <c r="DG254" s="16"/>
      <c r="DH254" s="16"/>
      <c r="DI254" s="16"/>
      <c r="DJ254" s="16"/>
      <c r="DK254" s="16"/>
      <c r="DL254" s="16"/>
      <c r="DM254" s="16"/>
      <c r="DN254" s="16"/>
      <c r="DO254" s="16"/>
      <c r="DP254" s="16"/>
      <c r="DQ254" s="16"/>
      <c r="DR254" s="16"/>
      <c r="DS254" s="16"/>
      <c r="DT254" s="16"/>
      <c r="DU254" s="16"/>
      <c r="DV254" s="16"/>
      <c r="DW254" s="16"/>
      <c r="DX254" s="16"/>
      <c r="DY254" s="16"/>
      <c r="DZ254" s="16"/>
      <c r="EA254" s="16"/>
      <c r="EB254" s="16"/>
      <c r="EC254" s="16"/>
      <c r="ED254" s="16"/>
      <c r="EE254" s="16"/>
      <c r="EF254" s="16"/>
      <c r="EG254" s="16"/>
      <c r="EH254" s="16"/>
      <c r="EI254" s="16"/>
      <c r="EJ254" s="16"/>
      <c r="EK254" s="16"/>
      <c r="EL254" s="16"/>
      <c r="EM254" s="16"/>
      <c r="EN254" s="16"/>
      <c r="EO254" s="16"/>
      <c r="EP254" s="16"/>
      <c r="EQ254" s="16"/>
      <c r="ER254" s="16"/>
      <c r="ES254" s="16"/>
      <c r="ET254" s="16"/>
      <c r="EU254" s="16"/>
      <c r="EV254" s="16"/>
      <c r="EW254" s="16"/>
      <c r="EX254" s="16"/>
      <c r="EY254" s="16"/>
      <c r="EZ254" s="16"/>
      <c r="FA254" s="16"/>
      <c r="FB254" s="16"/>
      <c r="FC254" s="16"/>
      <c r="FD254" s="16"/>
      <c r="FE254" s="16"/>
      <c r="FF254" s="16"/>
      <c r="FG254" s="16"/>
      <c r="FH254" s="16"/>
      <c r="FI254" s="16"/>
      <c r="FJ254" s="16"/>
      <c r="FK254" s="16"/>
      <c r="FL254" s="16"/>
      <c r="FM254" s="16"/>
      <c r="FN254" s="16"/>
      <c r="FO254" s="16"/>
      <c r="FP254" s="16"/>
      <c r="FQ254" s="16"/>
      <c r="FR254" s="16"/>
      <c r="FS254" s="16"/>
      <c r="FT254" s="16"/>
      <c r="FU254" s="16"/>
      <c r="FV254" s="16"/>
      <c r="FW254" s="16"/>
      <c r="FX254" s="16"/>
      <c r="FY254" s="16"/>
      <c r="FZ254" s="16"/>
      <c r="GA254" s="16"/>
      <c r="GB254" s="16"/>
      <c r="GC254" s="16"/>
      <c r="GD254" s="16"/>
      <c r="GE254" s="16"/>
      <c r="GF254" s="16"/>
      <c r="GG254" s="16"/>
      <c r="GH254" s="16"/>
      <c r="GI254" s="16"/>
      <c r="GJ254" s="16"/>
      <c r="GK254" s="16"/>
      <c r="GL254" s="16"/>
      <c r="GM254" s="16"/>
      <c r="GN254" s="16"/>
      <c r="GO254" s="16"/>
      <c r="GP254" s="16"/>
      <c r="GQ254" s="16"/>
      <c r="GR254" s="16"/>
      <c r="GS254" s="16"/>
      <c r="GT254" s="16"/>
      <c r="GU254" s="16"/>
      <c r="GV254" s="16"/>
      <c r="GW254" s="16"/>
      <c r="GX254" s="16"/>
      <c r="GY254" s="16"/>
      <c r="GZ254" s="16"/>
      <c r="HA254" s="16"/>
    </row>
    <row r="255" spans="1:209">
      <c r="A255" s="18"/>
      <c r="B255" s="16"/>
      <c r="C255" s="16"/>
      <c r="D255" s="16"/>
      <c r="E255" s="16"/>
      <c r="F255" s="16"/>
      <c r="G255" s="16"/>
      <c r="H255" s="16"/>
      <c r="I255" s="16"/>
      <c r="J255" s="16"/>
      <c r="K255" s="16"/>
      <c r="L255" s="16"/>
      <c r="M255" s="16"/>
      <c r="N255" s="16"/>
      <c r="O255" s="16"/>
      <c r="P255" s="16"/>
      <c r="Q255" s="16"/>
      <c r="R255" s="16"/>
      <c r="S255" s="16"/>
      <c r="T255" s="16"/>
      <c r="U255" s="16"/>
      <c r="V255" s="16"/>
      <c r="W255" s="16"/>
      <c r="X255" s="139"/>
      <c r="Y255" s="16"/>
      <c r="Z255" s="16"/>
      <c r="AA255" s="16"/>
      <c r="AB255" s="16"/>
      <c r="AC255" s="16"/>
      <c r="AD255" s="16"/>
      <c r="AE255" s="16"/>
      <c r="AF255" s="16"/>
      <c r="AG255" s="16"/>
      <c r="AH255" s="16"/>
      <c r="AI255" s="16"/>
      <c r="AJ255" s="16"/>
      <c r="AK255" s="16"/>
      <c r="AL255" s="16"/>
      <c r="AM255" s="16"/>
      <c r="AN255" s="16"/>
      <c r="AO255" s="16"/>
      <c r="AP255" s="16"/>
      <c r="AQ255" s="16"/>
      <c r="AR255" s="16"/>
      <c r="AS255" s="16"/>
      <c r="AT255" s="16"/>
      <c r="AU255" s="16"/>
      <c r="AV255" s="16"/>
      <c r="AW255" s="16"/>
      <c r="AX255" s="16"/>
      <c r="AY255" s="16"/>
      <c r="AZ255" s="16"/>
      <c r="BA255" s="16"/>
      <c r="BB255" s="16"/>
      <c r="BC255" s="16"/>
      <c r="BD255" s="16"/>
      <c r="BE255" s="16"/>
      <c r="BF255" s="16"/>
      <c r="BG255" s="16"/>
      <c r="BH255" s="16"/>
      <c r="BI255" s="16"/>
      <c r="BJ255" s="16"/>
      <c r="BK255" s="16"/>
      <c r="BL255" s="16"/>
      <c r="BM255" s="16"/>
      <c r="BN255" s="16"/>
      <c r="BO255" s="16"/>
      <c r="BP255" s="16"/>
      <c r="BQ255" s="16"/>
      <c r="BR255" s="16"/>
      <c r="BS255" s="16"/>
      <c r="BT255" s="16"/>
      <c r="BU255" s="16"/>
      <c r="BV255" s="16"/>
      <c r="BW255" s="16"/>
      <c r="BX255" s="16"/>
      <c r="BY255" s="16"/>
      <c r="BZ255" s="16"/>
      <c r="CA255" s="16"/>
      <c r="CB255" s="16"/>
      <c r="CC255" s="16"/>
      <c r="CD255" s="16"/>
      <c r="CE255" s="16"/>
      <c r="CF255" s="16"/>
      <c r="CG255" s="16"/>
      <c r="CH255" s="16"/>
      <c r="CI255" s="16"/>
      <c r="CJ255" s="16"/>
      <c r="CK255" s="16"/>
      <c r="CL255" s="16"/>
      <c r="CM255" s="16"/>
      <c r="CN255" s="16"/>
      <c r="CO255" s="16"/>
      <c r="CP255" s="16"/>
      <c r="CQ255" s="16"/>
      <c r="CR255" s="16"/>
      <c r="CS255" s="16"/>
      <c r="CT255" s="16"/>
      <c r="CU255" s="16"/>
      <c r="CV255" s="16"/>
      <c r="CW255" s="16"/>
      <c r="CX255" s="16"/>
      <c r="CY255" s="16"/>
      <c r="CZ255" s="16"/>
      <c r="DA255" s="16"/>
      <c r="DB255" s="16"/>
      <c r="DC255" s="16"/>
      <c r="DD255" s="16"/>
      <c r="DE255" s="16"/>
      <c r="DF255" s="16"/>
      <c r="DG255" s="16"/>
      <c r="DH255" s="16"/>
      <c r="DI255" s="16"/>
      <c r="DJ255" s="16"/>
      <c r="DK255" s="16"/>
      <c r="DL255" s="16"/>
      <c r="DM255" s="16"/>
      <c r="DN255" s="16"/>
      <c r="DO255" s="16"/>
      <c r="DP255" s="16"/>
      <c r="DQ255" s="16"/>
      <c r="DR255" s="16"/>
      <c r="DS255" s="16"/>
      <c r="DT255" s="16"/>
      <c r="DU255" s="16"/>
      <c r="DV255" s="16"/>
      <c r="DW255" s="16"/>
      <c r="DX255" s="16"/>
      <c r="DY255" s="16"/>
      <c r="DZ255" s="16"/>
      <c r="EA255" s="16"/>
      <c r="EB255" s="16"/>
      <c r="EC255" s="16"/>
      <c r="ED255" s="16"/>
      <c r="EE255" s="16"/>
      <c r="EF255" s="16"/>
      <c r="EG255" s="16"/>
      <c r="EH255" s="16"/>
      <c r="EI255" s="16"/>
      <c r="EJ255" s="16"/>
      <c r="EK255" s="16"/>
      <c r="EL255" s="16"/>
      <c r="EM255" s="16"/>
      <c r="EN255" s="16"/>
      <c r="EO255" s="16"/>
      <c r="EP255" s="16"/>
      <c r="EQ255" s="16"/>
      <c r="ER255" s="16"/>
      <c r="ES255" s="16"/>
      <c r="ET255" s="16"/>
      <c r="EU255" s="16"/>
      <c r="EV255" s="16"/>
      <c r="EW255" s="16"/>
      <c r="EX255" s="16"/>
      <c r="EY255" s="16"/>
      <c r="EZ255" s="16"/>
      <c r="FA255" s="16"/>
      <c r="FB255" s="16"/>
      <c r="FC255" s="16"/>
      <c r="FD255" s="16"/>
      <c r="FE255" s="16"/>
      <c r="FF255" s="16"/>
      <c r="FG255" s="16"/>
      <c r="FH255" s="16"/>
      <c r="FI255" s="16"/>
      <c r="FJ255" s="16"/>
      <c r="FK255" s="16"/>
      <c r="FL255" s="16"/>
      <c r="FM255" s="16"/>
      <c r="FN255" s="16"/>
      <c r="FO255" s="16"/>
      <c r="FP255" s="16"/>
      <c r="FQ255" s="16"/>
      <c r="FR255" s="16"/>
      <c r="FS255" s="16"/>
      <c r="FT255" s="16"/>
      <c r="FU255" s="16"/>
      <c r="FV255" s="16"/>
      <c r="FW255" s="16"/>
      <c r="FX255" s="16"/>
      <c r="FY255" s="16"/>
      <c r="FZ255" s="16"/>
      <c r="GA255" s="16"/>
      <c r="GB255" s="16"/>
      <c r="GC255" s="16"/>
      <c r="GD255" s="16"/>
      <c r="GE255" s="16"/>
      <c r="GF255" s="16"/>
      <c r="GG255" s="16"/>
      <c r="GH255" s="16"/>
      <c r="GI255" s="16"/>
      <c r="GJ255" s="16"/>
      <c r="GK255" s="16"/>
      <c r="GL255" s="16"/>
      <c r="GM255" s="16"/>
      <c r="GN255" s="16"/>
      <c r="GO255" s="16"/>
      <c r="GP255" s="16"/>
      <c r="GQ255" s="16"/>
      <c r="GR255" s="16"/>
      <c r="GS255" s="16"/>
      <c r="GT255" s="16"/>
      <c r="GU255" s="16"/>
      <c r="GV255" s="16"/>
      <c r="GW255" s="16"/>
      <c r="GX255" s="16"/>
      <c r="GY255" s="16"/>
      <c r="GZ255" s="16"/>
      <c r="HA255" s="16"/>
    </row>
    <row r="256" spans="1:209">
      <c r="A256" s="18"/>
      <c r="B256" s="16"/>
      <c r="C256" s="16"/>
      <c r="D256" s="16"/>
      <c r="E256" s="16"/>
      <c r="F256" s="16"/>
      <c r="G256" s="16"/>
      <c r="H256" s="16"/>
      <c r="I256" s="16"/>
      <c r="J256" s="16"/>
      <c r="K256" s="16"/>
      <c r="L256" s="16"/>
      <c r="M256" s="16"/>
      <c r="N256" s="16"/>
      <c r="O256" s="16"/>
      <c r="P256" s="16"/>
      <c r="Q256" s="16"/>
      <c r="R256" s="16"/>
      <c r="S256" s="16"/>
      <c r="T256" s="16"/>
      <c r="U256" s="16"/>
      <c r="V256" s="16"/>
      <c r="W256" s="16"/>
      <c r="X256" s="139"/>
      <c r="Y256" s="16"/>
      <c r="Z256" s="16"/>
      <c r="AA256" s="16"/>
      <c r="AB256" s="16"/>
      <c r="AC256" s="16"/>
      <c r="AD256" s="16"/>
      <c r="AE256" s="16"/>
      <c r="AF256" s="16"/>
      <c r="AG256" s="16"/>
      <c r="AH256" s="16"/>
      <c r="AI256" s="16"/>
      <c r="AJ256" s="16"/>
      <c r="AK256" s="16"/>
      <c r="AL256" s="16"/>
      <c r="AM256" s="16"/>
      <c r="AN256" s="16"/>
      <c r="AO256" s="16"/>
      <c r="AP256" s="16"/>
      <c r="AQ256" s="16"/>
      <c r="AR256" s="16"/>
      <c r="AS256" s="16"/>
      <c r="AT256" s="16"/>
      <c r="AU256" s="16"/>
      <c r="AV256" s="16"/>
      <c r="AW256" s="16"/>
      <c r="AX256" s="16"/>
      <c r="AY256" s="16"/>
      <c r="AZ256" s="16"/>
      <c r="BA256" s="16"/>
      <c r="BB256" s="16"/>
      <c r="BC256" s="16"/>
      <c r="BD256" s="16"/>
      <c r="BE256" s="16"/>
      <c r="BF256" s="16"/>
      <c r="BG256" s="16"/>
      <c r="BH256" s="16"/>
      <c r="BI256" s="16"/>
      <c r="BJ256" s="16"/>
      <c r="BK256" s="16"/>
      <c r="BL256" s="16"/>
      <c r="BM256" s="16"/>
      <c r="BN256" s="16"/>
      <c r="BO256" s="16"/>
      <c r="BP256" s="16"/>
      <c r="BQ256" s="16"/>
      <c r="BR256" s="16"/>
      <c r="BS256" s="16"/>
      <c r="BT256" s="16"/>
      <c r="BU256" s="16"/>
      <c r="BV256" s="16"/>
      <c r="BW256" s="16"/>
      <c r="BX256" s="16"/>
      <c r="BY256" s="16"/>
      <c r="BZ256" s="16"/>
      <c r="CA256" s="16"/>
      <c r="CB256" s="16"/>
      <c r="CC256" s="16"/>
      <c r="CD256" s="16"/>
      <c r="CE256" s="16"/>
      <c r="CF256" s="16"/>
      <c r="CG256" s="16"/>
      <c r="CH256" s="16"/>
      <c r="CI256" s="16"/>
      <c r="CJ256" s="16"/>
      <c r="CK256" s="16"/>
      <c r="CL256" s="16"/>
      <c r="CM256" s="16"/>
      <c r="CN256" s="16"/>
      <c r="CO256" s="16"/>
      <c r="CP256" s="16"/>
      <c r="CQ256" s="16"/>
      <c r="CR256" s="16"/>
      <c r="CS256" s="16"/>
      <c r="CT256" s="16"/>
      <c r="CU256" s="16"/>
      <c r="CV256" s="16"/>
      <c r="CW256" s="16"/>
      <c r="CX256" s="16"/>
      <c r="CY256" s="16"/>
      <c r="CZ256" s="16"/>
      <c r="DA256" s="16"/>
      <c r="DB256" s="16"/>
      <c r="DC256" s="16"/>
      <c r="DD256" s="16"/>
      <c r="DE256" s="16"/>
      <c r="DF256" s="16"/>
      <c r="DG256" s="16"/>
      <c r="DH256" s="16"/>
      <c r="DI256" s="16"/>
      <c r="DJ256" s="16"/>
      <c r="DK256" s="16"/>
      <c r="DL256" s="16"/>
      <c r="DM256" s="16"/>
      <c r="DN256" s="16"/>
      <c r="DO256" s="16"/>
      <c r="DP256" s="16"/>
      <c r="DQ256" s="16"/>
      <c r="DR256" s="16"/>
      <c r="DS256" s="16"/>
      <c r="DT256" s="16"/>
      <c r="DU256" s="16"/>
      <c r="DV256" s="16"/>
      <c r="DW256" s="16"/>
      <c r="DX256" s="16"/>
      <c r="DY256" s="16"/>
      <c r="DZ256" s="16"/>
      <c r="EA256" s="16"/>
      <c r="EB256" s="16"/>
      <c r="EC256" s="16"/>
      <c r="ED256" s="16"/>
      <c r="EE256" s="16"/>
      <c r="EF256" s="16"/>
      <c r="EG256" s="16"/>
      <c r="EH256" s="16"/>
      <c r="EI256" s="16"/>
      <c r="EJ256" s="16"/>
      <c r="EK256" s="16"/>
      <c r="EL256" s="16"/>
      <c r="EM256" s="16"/>
      <c r="EN256" s="16"/>
      <c r="EO256" s="16"/>
      <c r="EP256" s="16"/>
      <c r="EQ256" s="16"/>
      <c r="ER256" s="16"/>
      <c r="ES256" s="16"/>
      <c r="ET256" s="16"/>
      <c r="EU256" s="16"/>
      <c r="EV256" s="16"/>
      <c r="EW256" s="16"/>
      <c r="EX256" s="16"/>
      <c r="EY256" s="16"/>
      <c r="EZ256" s="16"/>
      <c r="FA256" s="16"/>
      <c r="FB256" s="16"/>
      <c r="FC256" s="16"/>
      <c r="FD256" s="16"/>
      <c r="FE256" s="16"/>
      <c r="FF256" s="16"/>
      <c r="FG256" s="16"/>
      <c r="FH256" s="16"/>
      <c r="FI256" s="16"/>
      <c r="FJ256" s="16"/>
      <c r="FK256" s="16"/>
      <c r="FL256" s="16"/>
      <c r="FM256" s="16"/>
      <c r="FN256" s="16"/>
      <c r="FO256" s="16"/>
      <c r="FP256" s="16"/>
      <c r="FQ256" s="16"/>
      <c r="FR256" s="16"/>
      <c r="FS256" s="16"/>
      <c r="FT256" s="16"/>
      <c r="FU256" s="16"/>
      <c r="FV256" s="16"/>
      <c r="FW256" s="16"/>
      <c r="FX256" s="16"/>
      <c r="FY256" s="16"/>
      <c r="FZ256" s="16"/>
      <c r="GA256" s="16"/>
      <c r="GB256" s="16"/>
      <c r="GC256" s="16"/>
      <c r="GD256" s="16"/>
      <c r="GE256" s="16"/>
      <c r="GF256" s="16"/>
      <c r="GG256" s="16"/>
      <c r="GH256" s="16"/>
      <c r="GI256" s="16"/>
      <c r="GJ256" s="16"/>
      <c r="GK256" s="16"/>
      <c r="GL256" s="16"/>
      <c r="GM256" s="16"/>
      <c r="GN256" s="16"/>
      <c r="GO256" s="16"/>
      <c r="GP256" s="16"/>
      <c r="GQ256" s="16"/>
      <c r="GR256" s="16"/>
      <c r="GS256" s="16"/>
      <c r="GT256" s="16"/>
      <c r="GU256" s="16"/>
      <c r="GV256" s="16"/>
      <c r="GW256" s="16"/>
      <c r="GX256" s="16"/>
      <c r="GY256" s="16"/>
      <c r="GZ256" s="16"/>
      <c r="HA256" s="16"/>
    </row>
    <row r="257" spans="1:209">
      <c r="A257" s="18"/>
      <c r="B257" s="16"/>
      <c r="C257" s="16"/>
      <c r="D257" s="16"/>
      <c r="E257" s="16"/>
      <c r="F257" s="16"/>
      <c r="G257" s="16"/>
      <c r="H257" s="16"/>
      <c r="I257" s="16"/>
      <c r="J257" s="16"/>
      <c r="K257" s="16"/>
      <c r="L257" s="16"/>
      <c r="M257" s="16"/>
      <c r="N257" s="16"/>
      <c r="O257" s="16"/>
      <c r="P257" s="16"/>
      <c r="Q257" s="16"/>
      <c r="R257" s="16"/>
      <c r="S257" s="16"/>
      <c r="T257" s="16"/>
      <c r="U257" s="16"/>
      <c r="V257" s="16"/>
      <c r="W257" s="16"/>
      <c r="X257" s="139"/>
      <c r="Y257" s="16"/>
      <c r="Z257" s="16"/>
      <c r="AA257" s="16"/>
      <c r="AB257" s="16"/>
      <c r="AC257" s="16"/>
      <c r="AD257" s="16"/>
      <c r="AE257" s="16"/>
      <c r="AF257" s="16"/>
      <c r="AG257" s="16"/>
      <c r="AH257" s="16"/>
      <c r="AI257" s="16"/>
      <c r="AJ257" s="16"/>
      <c r="AK257" s="16"/>
      <c r="AL257" s="16"/>
      <c r="AM257" s="16"/>
      <c r="AN257" s="16"/>
      <c r="AO257" s="16"/>
      <c r="AP257" s="16"/>
      <c r="AQ257" s="16"/>
      <c r="AR257" s="16"/>
      <c r="AS257" s="16"/>
      <c r="AT257" s="16"/>
      <c r="AU257" s="16"/>
      <c r="AV257" s="16"/>
      <c r="AW257" s="16"/>
      <c r="AX257" s="16"/>
      <c r="AY257" s="16"/>
      <c r="AZ257" s="16"/>
      <c r="BA257" s="16"/>
      <c r="BB257" s="16"/>
      <c r="BC257" s="16"/>
      <c r="BD257" s="16"/>
      <c r="BE257" s="16"/>
      <c r="BF257" s="16"/>
      <c r="BG257" s="16"/>
      <c r="BH257" s="16"/>
      <c r="BI257" s="16"/>
      <c r="BJ257" s="16"/>
      <c r="BK257" s="16"/>
      <c r="BL257" s="16"/>
      <c r="BM257" s="16"/>
      <c r="BN257" s="16"/>
      <c r="BO257" s="16"/>
      <c r="BP257" s="16"/>
      <c r="BQ257" s="16"/>
      <c r="BR257" s="16"/>
      <c r="BS257" s="16"/>
      <c r="BT257" s="16"/>
      <c r="BU257" s="16"/>
      <c r="BV257" s="16"/>
      <c r="BW257" s="16"/>
      <c r="BX257" s="16"/>
      <c r="BY257" s="16"/>
      <c r="BZ257" s="16"/>
      <c r="CA257" s="16"/>
      <c r="CB257" s="16"/>
      <c r="CC257" s="16"/>
      <c r="CD257" s="16"/>
      <c r="CE257" s="16"/>
      <c r="CF257" s="16"/>
      <c r="CG257" s="16"/>
      <c r="CH257" s="16"/>
      <c r="CI257" s="16"/>
      <c r="CJ257" s="16"/>
      <c r="CK257" s="16"/>
      <c r="CL257" s="16"/>
      <c r="CM257" s="16"/>
      <c r="CN257" s="16"/>
      <c r="CO257" s="16"/>
      <c r="CP257" s="16"/>
      <c r="CQ257" s="16"/>
      <c r="CR257" s="16"/>
      <c r="CS257" s="16"/>
      <c r="CT257" s="16"/>
      <c r="CU257" s="16"/>
      <c r="CV257" s="16"/>
      <c r="CW257" s="16"/>
      <c r="CX257" s="16"/>
      <c r="CY257" s="16"/>
      <c r="CZ257" s="16"/>
      <c r="DA257" s="16"/>
      <c r="DB257" s="16"/>
      <c r="DC257" s="16"/>
      <c r="DD257" s="16"/>
      <c r="DE257" s="16"/>
      <c r="DF257" s="16"/>
      <c r="DG257" s="16"/>
      <c r="DH257" s="16"/>
      <c r="DI257" s="16"/>
      <c r="DJ257" s="16"/>
      <c r="DK257" s="16"/>
      <c r="DL257" s="16"/>
      <c r="DM257" s="16"/>
      <c r="DN257" s="16"/>
      <c r="DO257" s="16"/>
      <c r="DP257" s="16"/>
      <c r="DQ257" s="16"/>
      <c r="DR257" s="16"/>
      <c r="DS257" s="16"/>
      <c r="DT257" s="16"/>
      <c r="DU257" s="16"/>
      <c r="DV257" s="16"/>
      <c r="DW257" s="16"/>
      <c r="DX257" s="16"/>
      <c r="DY257" s="16"/>
      <c r="DZ257" s="16"/>
      <c r="EA257" s="16"/>
      <c r="EB257" s="16"/>
      <c r="EC257" s="16"/>
      <c r="ED257" s="16"/>
      <c r="EE257" s="16"/>
      <c r="EF257" s="16"/>
      <c r="EG257" s="16"/>
      <c r="EH257" s="16"/>
      <c r="EI257" s="16"/>
      <c r="EJ257" s="16"/>
      <c r="EK257" s="16"/>
      <c r="EL257" s="16"/>
      <c r="EM257" s="16"/>
      <c r="EN257" s="16"/>
      <c r="EO257" s="16"/>
      <c r="EP257" s="16"/>
      <c r="EQ257" s="16"/>
      <c r="ER257" s="16"/>
      <c r="ES257" s="16"/>
      <c r="ET257" s="16"/>
      <c r="EU257" s="16"/>
      <c r="EV257" s="16"/>
      <c r="EW257" s="16"/>
      <c r="EX257" s="16"/>
      <c r="EY257" s="16"/>
      <c r="EZ257" s="16"/>
      <c r="FA257" s="16"/>
      <c r="FB257" s="16"/>
      <c r="FC257" s="16"/>
      <c r="FD257" s="16"/>
      <c r="FE257" s="16"/>
      <c r="FF257" s="16"/>
      <c r="FG257" s="16"/>
      <c r="FH257" s="16"/>
      <c r="FI257" s="16"/>
      <c r="FJ257" s="16"/>
      <c r="FK257" s="16"/>
      <c r="FL257" s="16"/>
      <c r="FM257" s="16"/>
      <c r="FN257" s="16"/>
      <c r="FO257" s="16"/>
      <c r="FP257" s="16"/>
      <c r="FQ257" s="16"/>
      <c r="FR257" s="16"/>
      <c r="FS257" s="16"/>
      <c r="FT257" s="16"/>
      <c r="FU257" s="16"/>
      <c r="FV257" s="16"/>
      <c r="FW257" s="16"/>
      <c r="FX257" s="16"/>
      <c r="FY257" s="16"/>
      <c r="FZ257" s="16"/>
      <c r="GA257" s="16"/>
      <c r="GB257" s="16"/>
      <c r="GC257" s="16"/>
      <c r="GD257" s="16"/>
      <c r="GE257" s="16"/>
      <c r="GF257" s="16"/>
      <c r="GG257" s="16"/>
      <c r="GH257" s="16"/>
      <c r="GI257" s="16"/>
      <c r="GJ257" s="16"/>
      <c r="GK257" s="16"/>
      <c r="GL257" s="16"/>
      <c r="GM257" s="16"/>
      <c r="GN257" s="16"/>
      <c r="GO257" s="16"/>
      <c r="GP257" s="16"/>
      <c r="GQ257" s="16"/>
      <c r="GR257" s="16"/>
      <c r="GS257" s="16"/>
      <c r="GT257" s="16"/>
      <c r="GU257" s="16"/>
      <c r="GV257" s="16"/>
      <c r="GW257" s="16"/>
      <c r="GX257" s="16"/>
      <c r="GY257" s="16"/>
      <c r="GZ257" s="16"/>
      <c r="HA257" s="16"/>
    </row>
    <row r="258" spans="1:209">
      <c r="A258" s="18"/>
      <c r="B258" s="16"/>
      <c r="C258" s="16"/>
      <c r="D258" s="16"/>
      <c r="E258" s="16"/>
      <c r="F258" s="16"/>
      <c r="G258" s="16"/>
      <c r="H258" s="16"/>
      <c r="I258" s="16"/>
      <c r="J258" s="16"/>
      <c r="K258" s="16"/>
      <c r="L258" s="16"/>
      <c r="M258" s="16"/>
      <c r="N258" s="16"/>
      <c r="O258" s="16"/>
      <c r="P258" s="16"/>
      <c r="Q258" s="16"/>
      <c r="R258" s="16"/>
      <c r="S258" s="16"/>
      <c r="T258" s="16"/>
      <c r="U258" s="16"/>
      <c r="V258" s="16"/>
      <c r="W258" s="16"/>
      <c r="X258" s="139"/>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6"/>
      <c r="AU258" s="16"/>
      <c r="AV258" s="16"/>
      <c r="AW258" s="16"/>
      <c r="AX258" s="16"/>
      <c r="AY258" s="16"/>
      <c r="AZ258" s="16"/>
      <c r="BA258" s="16"/>
      <c r="BB258" s="16"/>
      <c r="BC258" s="16"/>
      <c r="BD258" s="16"/>
      <c r="BE258" s="16"/>
      <c r="BF258" s="16"/>
      <c r="BG258" s="16"/>
      <c r="BH258" s="16"/>
      <c r="BI258" s="16"/>
      <c r="BJ258" s="16"/>
      <c r="BK258" s="16"/>
      <c r="BL258" s="16"/>
      <c r="BM258" s="16"/>
      <c r="BN258" s="16"/>
      <c r="BO258" s="16"/>
      <c r="BP258" s="16"/>
      <c r="BQ258" s="16"/>
      <c r="BR258" s="16"/>
      <c r="BS258" s="16"/>
      <c r="BT258" s="16"/>
      <c r="BU258" s="16"/>
      <c r="BV258" s="16"/>
      <c r="BW258" s="16"/>
      <c r="BX258" s="16"/>
      <c r="BY258" s="16"/>
      <c r="BZ258" s="16"/>
      <c r="CA258" s="16"/>
      <c r="CB258" s="16"/>
      <c r="CC258" s="16"/>
      <c r="CD258" s="16"/>
      <c r="CE258" s="16"/>
      <c r="CF258" s="16"/>
      <c r="CG258" s="16"/>
      <c r="CH258" s="16"/>
      <c r="CI258" s="16"/>
      <c r="CJ258" s="16"/>
      <c r="CK258" s="16"/>
      <c r="CL258" s="16"/>
      <c r="CM258" s="16"/>
      <c r="CN258" s="16"/>
      <c r="CO258" s="16"/>
      <c r="CP258" s="16"/>
      <c r="CQ258" s="16"/>
      <c r="CR258" s="16"/>
      <c r="CS258" s="16"/>
      <c r="CT258" s="16"/>
      <c r="CU258" s="16"/>
      <c r="CV258" s="16"/>
      <c r="CW258" s="16"/>
      <c r="CX258" s="16"/>
      <c r="CY258" s="16"/>
      <c r="CZ258" s="16"/>
      <c r="DA258" s="16"/>
      <c r="DB258" s="16"/>
      <c r="DC258" s="16"/>
      <c r="DD258" s="16"/>
      <c r="DE258" s="16"/>
      <c r="DF258" s="16"/>
      <c r="DG258" s="16"/>
      <c r="DH258" s="16"/>
      <c r="DI258" s="16"/>
      <c r="DJ258" s="16"/>
      <c r="DK258" s="16"/>
      <c r="DL258" s="16"/>
      <c r="DM258" s="16"/>
      <c r="DN258" s="16"/>
      <c r="DO258" s="16"/>
      <c r="DP258" s="16"/>
      <c r="DQ258" s="16"/>
      <c r="DR258" s="16"/>
      <c r="DS258" s="16"/>
      <c r="DT258" s="16"/>
      <c r="DU258" s="16"/>
      <c r="DV258" s="16"/>
      <c r="DW258" s="16"/>
      <c r="DX258" s="16"/>
      <c r="DY258" s="16"/>
      <c r="DZ258" s="16"/>
      <c r="EA258" s="16"/>
      <c r="EB258" s="16"/>
      <c r="EC258" s="16"/>
      <c r="ED258" s="16"/>
      <c r="EE258" s="16"/>
      <c r="EF258" s="16"/>
      <c r="EG258" s="16"/>
      <c r="EH258" s="16"/>
      <c r="EI258" s="16"/>
      <c r="EJ258" s="16"/>
      <c r="EK258" s="16"/>
      <c r="EL258" s="16"/>
      <c r="EM258" s="16"/>
      <c r="EN258" s="16"/>
      <c r="EO258" s="16"/>
      <c r="EP258" s="16"/>
      <c r="EQ258" s="16"/>
      <c r="ER258" s="16"/>
      <c r="ES258" s="16"/>
      <c r="ET258" s="16"/>
      <c r="EU258" s="16"/>
      <c r="EV258" s="16"/>
      <c r="EW258" s="16"/>
      <c r="EX258" s="16"/>
      <c r="EY258" s="16"/>
      <c r="EZ258" s="16"/>
      <c r="FA258" s="16"/>
      <c r="FB258" s="16"/>
      <c r="FC258" s="16"/>
      <c r="FD258" s="16"/>
      <c r="FE258" s="16"/>
      <c r="FF258" s="16"/>
      <c r="FG258" s="16"/>
      <c r="FH258" s="16"/>
      <c r="FI258" s="16"/>
      <c r="FJ258" s="16"/>
      <c r="FK258" s="16"/>
      <c r="FL258" s="16"/>
      <c r="FM258" s="16"/>
      <c r="FN258" s="16"/>
      <c r="FO258" s="16"/>
      <c r="FP258" s="16"/>
      <c r="FQ258" s="16"/>
      <c r="FR258" s="16"/>
      <c r="FS258" s="16"/>
      <c r="FT258" s="16"/>
      <c r="FU258" s="16"/>
      <c r="FV258" s="16"/>
      <c r="FW258" s="16"/>
      <c r="FX258" s="16"/>
      <c r="FY258" s="16"/>
      <c r="FZ258" s="16"/>
      <c r="GA258" s="16"/>
      <c r="GB258" s="16"/>
      <c r="GC258" s="16"/>
      <c r="GD258" s="16"/>
      <c r="GE258" s="16"/>
      <c r="GF258" s="16"/>
      <c r="GG258" s="16"/>
      <c r="GH258" s="16"/>
      <c r="GI258" s="16"/>
      <c r="GJ258" s="16"/>
      <c r="GK258" s="16"/>
      <c r="GL258" s="16"/>
      <c r="GM258" s="16"/>
      <c r="GN258" s="16"/>
      <c r="GO258" s="16"/>
      <c r="GP258" s="16"/>
      <c r="GQ258" s="16"/>
      <c r="GR258" s="16"/>
      <c r="GS258" s="16"/>
      <c r="GT258" s="16"/>
      <c r="GU258" s="16"/>
      <c r="GV258" s="16"/>
      <c r="GW258" s="16"/>
      <c r="GX258" s="16"/>
      <c r="GY258" s="16"/>
      <c r="GZ258" s="16"/>
      <c r="HA258" s="16"/>
    </row>
    <row r="259" spans="1:209">
      <c r="A259" s="18"/>
      <c r="B259" s="16"/>
      <c r="C259" s="16"/>
      <c r="D259" s="16"/>
      <c r="E259" s="16"/>
      <c r="F259" s="16"/>
      <c r="G259" s="16"/>
      <c r="H259" s="16"/>
      <c r="I259" s="16"/>
      <c r="J259" s="16"/>
      <c r="K259" s="16"/>
      <c r="L259" s="16"/>
      <c r="M259" s="16"/>
      <c r="N259" s="16"/>
      <c r="O259" s="16"/>
      <c r="P259" s="16"/>
      <c r="Q259" s="16"/>
      <c r="R259" s="16"/>
      <c r="S259" s="16"/>
      <c r="T259" s="16"/>
      <c r="U259" s="16"/>
      <c r="V259" s="16"/>
      <c r="W259" s="16"/>
      <c r="X259" s="139"/>
      <c r="Y259" s="16"/>
      <c r="Z259" s="16"/>
      <c r="AA259" s="16"/>
      <c r="AB259" s="16"/>
      <c r="AC259" s="16"/>
      <c r="AD259" s="16"/>
      <c r="AE259" s="16"/>
      <c r="AF259" s="16"/>
      <c r="AG259" s="16"/>
      <c r="AH259" s="16"/>
      <c r="AI259" s="16"/>
      <c r="AJ259" s="16"/>
      <c r="AK259" s="16"/>
      <c r="AL259" s="16"/>
      <c r="AM259" s="16"/>
      <c r="AN259" s="16"/>
      <c r="AO259" s="16"/>
      <c r="AP259" s="16"/>
      <c r="AQ259" s="16"/>
      <c r="AR259" s="16"/>
      <c r="AS259" s="16"/>
      <c r="AT259" s="16"/>
      <c r="AU259" s="16"/>
      <c r="AV259" s="16"/>
      <c r="AW259" s="16"/>
      <c r="AX259" s="16"/>
      <c r="AY259" s="16"/>
      <c r="AZ259" s="16"/>
      <c r="BA259" s="16"/>
      <c r="BB259" s="16"/>
      <c r="BC259" s="16"/>
      <c r="BD259" s="16"/>
      <c r="BE259" s="16"/>
      <c r="BF259" s="16"/>
      <c r="BG259" s="16"/>
      <c r="BH259" s="16"/>
      <c r="BI259" s="16"/>
      <c r="BJ259" s="16"/>
      <c r="BK259" s="16"/>
      <c r="BL259" s="16"/>
      <c r="BM259" s="16"/>
      <c r="BN259" s="16"/>
      <c r="BO259" s="16"/>
      <c r="BP259" s="16"/>
      <c r="BQ259" s="16"/>
      <c r="BR259" s="16"/>
      <c r="BS259" s="16"/>
      <c r="BT259" s="16"/>
      <c r="BU259" s="16"/>
      <c r="BV259" s="16"/>
      <c r="BW259" s="16"/>
      <c r="BX259" s="16"/>
      <c r="BY259" s="16"/>
      <c r="BZ259" s="16"/>
      <c r="CA259" s="16"/>
      <c r="CB259" s="16"/>
      <c r="CC259" s="16"/>
      <c r="CD259" s="16"/>
      <c r="CE259" s="16"/>
      <c r="CF259" s="16"/>
      <c r="CG259" s="16"/>
      <c r="CH259" s="16"/>
      <c r="CI259" s="16"/>
      <c r="CJ259" s="16"/>
      <c r="CK259" s="16"/>
      <c r="CL259" s="16"/>
      <c r="CM259" s="16"/>
      <c r="CN259" s="16"/>
      <c r="CO259" s="16"/>
      <c r="CP259" s="16"/>
      <c r="CQ259" s="16"/>
      <c r="CR259" s="16"/>
      <c r="CS259" s="16"/>
      <c r="CT259" s="16"/>
      <c r="CU259" s="16"/>
      <c r="CV259" s="16"/>
      <c r="CW259" s="16"/>
      <c r="CX259" s="16"/>
      <c r="CY259" s="16"/>
      <c r="CZ259" s="16"/>
      <c r="DA259" s="16"/>
      <c r="DB259" s="16"/>
      <c r="DC259" s="16"/>
      <c r="DD259" s="16"/>
      <c r="DE259" s="16"/>
      <c r="DF259" s="16"/>
      <c r="DG259" s="16"/>
      <c r="DH259" s="16"/>
      <c r="DI259" s="16"/>
      <c r="DJ259" s="16"/>
      <c r="DK259" s="16"/>
      <c r="DL259" s="16"/>
      <c r="DM259" s="16"/>
      <c r="DN259" s="16"/>
      <c r="DO259" s="16"/>
      <c r="DP259" s="16"/>
      <c r="DQ259" s="16"/>
      <c r="DR259" s="16"/>
      <c r="DS259" s="16"/>
      <c r="DT259" s="16"/>
      <c r="DU259" s="16"/>
      <c r="DV259" s="16"/>
      <c r="DW259" s="16"/>
      <c r="DX259" s="16"/>
      <c r="DY259" s="16"/>
      <c r="DZ259" s="16"/>
      <c r="EA259" s="16"/>
      <c r="EB259" s="16"/>
      <c r="EC259" s="16"/>
      <c r="ED259" s="16"/>
      <c r="EE259" s="16"/>
      <c r="EF259" s="16"/>
      <c r="EG259" s="16"/>
      <c r="EH259" s="16"/>
      <c r="EI259" s="16"/>
      <c r="EJ259" s="16"/>
      <c r="EK259" s="16"/>
      <c r="EL259" s="16"/>
      <c r="EM259" s="16"/>
      <c r="EN259" s="16"/>
      <c r="EO259" s="16"/>
      <c r="EP259" s="16"/>
      <c r="EQ259" s="16"/>
      <c r="ER259" s="16"/>
      <c r="ES259" s="16"/>
      <c r="ET259" s="16"/>
      <c r="EU259" s="16"/>
      <c r="EV259" s="16"/>
      <c r="EW259" s="16"/>
      <c r="EX259" s="16"/>
      <c r="EY259" s="16"/>
      <c r="EZ259" s="16"/>
      <c r="FA259" s="16"/>
      <c r="FB259" s="16"/>
      <c r="FC259" s="16"/>
      <c r="FD259" s="16"/>
      <c r="FE259" s="16"/>
      <c r="FF259" s="16"/>
      <c r="FG259" s="16"/>
      <c r="FH259" s="16"/>
      <c r="FI259" s="16"/>
      <c r="FJ259" s="16"/>
      <c r="FK259" s="16"/>
      <c r="FL259" s="16"/>
      <c r="FM259" s="16"/>
      <c r="FN259" s="16"/>
      <c r="FO259" s="16"/>
      <c r="FP259" s="16"/>
      <c r="FQ259" s="16"/>
      <c r="FR259" s="16"/>
      <c r="FS259" s="16"/>
      <c r="FT259" s="16"/>
      <c r="FU259" s="16"/>
      <c r="FV259" s="16"/>
      <c r="FW259" s="16"/>
      <c r="FX259" s="16"/>
      <c r="FY259" s="16"/>
      <c r="FZ259" s="16"/>
      <c r="GA259" s="16"/>
      <c r="GB259" s="16"/>
      <c r="GC259" s="16"/>
      <c r="GD259" s="16"/>
      <c r="GE259" s="16"/>
      <c r="GF259" s="16"/>
      <c r="GG259" s="16"/>
      <c r="GH259" s="16"/>
      <c r="GI259" s="16"/>
      <c r="GJ259" s="16"/>
      <c r="GK259" s="16"/>
      <c r="GL259" s="16"/>
      <c r="GM259" s="16"/>
      <c r="GN259" s="16"/>
      <c r="GO259" s="16"/>
      <c r="GP259" s="16"/>
      <c r="GQ259" s="16"/>
      <c r="GR259" s="16"/>
      <c r="GS259" s="16"/>
      <c r="GT259" s="16"/>
      <c r="GU259" s="16"/>
      <c r="GV259" s="16"/>
      <c r="GW259" s="16"/>
      <c r="GX259" s="16"/>
      <c r="GY259" s="16"/>
      <c r="GZ259" s="16"/>
      <c r="HA259" s="16"/>
    </row>
    <row r="260" spans="1:209">
      <c r="A260" s="18"/>
      <c r="B260" s="16"/>
      <c r="C260" s="16"/>
      <c r="D260" s="16"/>
      <c r="E260" s="16"/>
      <c r="F260" s="16"/>
      <c r="G260" s="16"/>
      <c r="H260" s="16"/>
      <c r="I260" s="16"/>
      <c r="J260" s="16"/>
      <c r="K260" s="16"/>
      <c r="L260" s="16"/>
      <c r="M260" s="16"/>
      <c r="N260" s="16"/>
      <c r="O260" s="16"/>
      <c r="P260" s="16"/>
      <c r="Q260" s="16"/>
      <c r="R260" s="16"/>
      <c r="S260" s="16"/>
      <c r="T260" s="16"/>
      <c r="U260" s="16"/>
      <c r="V260" s="16"/>
      <c r="W260" s="16"/>
      <c r="X260" s="139"/>
      <c r="Y260" s="16"/>
      <c r="Z260" s="16"/>
      <c r="AA260" s="16"/>
      <c r="AB260" s="16"/>
      <c r="AC260" s="16"/>
      <c r="AD260" s="16"/>
      <c r="AE260" s="16"/>
      <c r="AF260" s="16"/>
      <c r="AG260" s="16"/>
      <c r="AH260" s="16"/>
      <c r="AI260" s="16"/>
      <c r="AJ260" s="16"/>
      <c r="AK260" s="16"/>
      <c r="AL260" s="16"/>
      <c r="AM260" s="16"/>
      <c r="AN260" s="16"/>
      <c r="AO260" s="16"/>
      <c r="AP260" s="16"/>
      <c r="AQ260" s="16"/>
      <c r="AR260" s="16"/>
      <c r="AS260" s="16"/>
      <c r="AT260" s="16"/>
      <c r="AU260" s="16"/>
      <c r="AV260" s="16"/>
      <c r="AW260" s="16"/>
      <c r="AX260" s="16"/>
      <c r="AY260" s="16"/>
      <c r="AZ260" s="16"/>
      <c r="BA260" s="16"/>
      <c r="BB260" s="16"/>
      <c r="BC260" s="16"/>
      <c r="BD260" s="16"/>
      <c r="BE260" s="16"/>
      <c r="BF260" s="16"/>
      <c r="BG260" s="16"/>
      <c r="BH260" s="16"/>
      <c r="BI260" s="16"/>
      <c r="BJ260" s="16"/>
      <c r="BK260" s="16"/>
      <c r="BL260" s="16"/>
      <c r="BM260" s="16"/>
      <c r="BN260" s="16"/>
      <c r="BO260" s="16"/>
      <c r="BP260" s="16"/>
      <c r="BQ260" s="16"/>
      <c r="BR260" s="16"/>
      <c r="BS260" s="16"/>
      <c r="BT260" s="16"/>
      <c r="BU260" s="16"/>
      <c r="BV260" s="16"/>
      <c r="BW260" s="16"/>
      <c r="BX260" s="16"/>
      <c r="BY260" s="16"/>
      <c r="BZ260" s="16"/>
      <c r="CA260" s="16"/>
      <c r="CB260" s="16"/>
      <c r="CC260" s="16"/>
      <c r="CD260" s="16"/>
      <c r="CE260" s="16"/>
      <c r="CF260" s="16"/>
      <c r="CG260" s="16"/>
      <c r="CH260" s="16"/>
      <c r="CI260" s="16"/>
      <c r="CJ260" s="16"/>
      <c r="CK260" s="16"/>
      <c r="CL260" s="16"/>
      <c r="CM260" s="16"/>
      <c r="CN260" s="16"/>
      <c r="CO260" s="16"/>
      <c r="CP260" s="16"/>
      <c r="CQ260" s="16"/>
      <c r="CR260" s="16"/>
      <c r="CS260" s="16"/>
      <c r="CT260" s="16"/>
      <c r="CU260" s="16"/>
      <c r="CV260" s="16"/>
      <c r="CW260" s="16"/>
      <c r="CX260" s="16"/>
      <c r="CY260" s="16"/>
      <c r="CZ260" s="16"/>
      <c r="DA260" s="16"/>
      <c r="DB260" s="16"/>
      <c r="DC260" s="16"/>
      <c r="DD260" s="16"/>
      <c r="DE260" s="16"/>
      <c r="DF260" s="16"/>
      <c r="DG260" s="16"/>
      <c r="DH260" s="16"/>
      <c r="DI260" s="16"/>
      <c r="DJ260" s="16"/>
      <c r="DK260" s="16"/>
      <c r="DL260" s="16"/>
      <c r="DM260" s="16"/>
      <c r="DN260" s="16"/>
      <c r="DO260" s="16"/>
      <c r="DP260" s="16"/>
      <c r="DQ260" s="16"/>
      <c r="DR260" s="16"/>
      <c r="DS260" s="16"/>
      <c r="DT260" s="16"/>
      <c r="DU260" s="16"/>
      <c r="DV260" s="16"/>
      <c r="DW260" s="16"/>
      <c r="DX260" s="16"/>
      <c r="DY260" s="16"/>
      <c r="DZ260" s="16"/>
      <c r="EA260" s="16"/>
      <c r="EB260" s="16"/>
      <c r="EC260" s="16"/>
      <c r="ED260" s="16"/>
      <c r="EE260" s="16"/>
      <c r="EF260" s="16"/>
      <c r="EG260" s="16"/>
      <c r="EH260" s="16"/>
      <c r="EI260" s="16"/>
      <c r="EJ260" s="16"/>
      <c r="EK260" s="16"/>
      <c r="EL260" s="16"/>
      <c r="EM260" s="16"/>
      <c r="EN260" s="16"/>
      <c r="EO260" s="16"/>
      <c r="EP260" s="16"/>
      <c r="EQ260" s="16"/>
      <c r="ER260" s="16"/>
      <c r="ES260" s="16"/>
      <c r="ET260" s="16"/>
      <c r="EU260" s="16"/>
      <c r="EV260" s="16"/>
      <c r="EW260" s="16"/>
      <c r="EX260" s="16"/>
      <c r="EY260" s="16"/>
      <c r="EZ260" s="16"/>
      <c r="FA260" s="16"/>
      <c r="FB260" s="16"/>
      <c r="FC260" s="16"/>
      <c r="FD260" s="16"/>
      <c r="FE260" s="16"/>
      <c r="FF260" s="16"/>
      <c r="FG260" s="16"/>
      <c r="FH260" s="16"/>
      <c r="FI260" s="16"/>
      <c r="FJ260" s="16"/>
      <c r="FK260" s="16"/>
      <c r="FL260" s="16"/>
      <c r="FM260" s="16"/>
      <c r="FN260" s="16"/>
      <c r="FO260" s="16"/>
      <c r="FP260" s="16"/>
      <c r="FQ260" s="16"/>
      <c r="FR260" s="16"/>
      <c r="FS260" s="16"/>
      <c r="FT260" s="16"/>
      <c r="FU260" s="16"/>
      <c r="FV260" s="16"/>
      <c r="FW260" s="16"/>
      <c r="FX260" s="16"/>
      <c r="FY260" s="16"/>
      <c r="FZ260" s="16"/>
      <c r="GA260" s="16"/>
      <c r="GB260" s="16"/>
      <c r="GC260" s="16"/>
      <c r="GD260" s="16"/>
      <c r="GE260" s="16"/>
      <c r="GF260" s="16"/>
      <c r="GG260" s="16"/>
      <c r="GH260" s="16"/>
      <c r="GI260" s="16"/>
      <c r="GJ260" s="16"/>
      <c r="GK260" s="16"/>
      <c r="GL260" s="16"/>
      <c r="GM260" s="16"/>
      <c r="GN260" s="16"/>
      <c r="GO260" s="16"/>
      <c r="GP260" s="16"/>
      <c r="GQ260" s="16"/>
      <c r="GR260" s="16"/>
      <c r="GS260" s="16"/>
      <c r="GT260" s="16"/>
      <c r="GU260" s="16"/>
      <c r="GV260" s="16"/>
      <c r="GW260" s="16"/>
      <c r="GX260" s="16"/>
      <c r="GY260" s="16"/>
      <c r="GZ260" s="16"/>
      <c r="HA260" s="16"/>
    </row>
    <row r="261" spans="1:209">
      <c r="A261" s="18"/>
      <c r="B261" s="16"/>
      <c r="C261" s="16"/>
      <c r="D261" s="16"/>
      <c r="E261" s="16"/>
      <c r="F261" s="16"/>
      <c r="G261" s="16"/>
      <c r="H261" s="16"/>
      <c r="I261" s="16"/>
      <c r="J261" s="16"/>
      <c r="K261" s="16"/>
      <c r="L261" s="16"/>
      <c r="M261" s="16"/>
      <c r="N261" s="16"/>
      <c r="O261" s="16"/>
      <c r="P261" s="16"/>
      <c r="Q261" s="16"/>
      <c r="R261" s="16"/>
      <c r="S261" s="16"/>
      <c r="T261" s="16"/>
      <c r="U261" s="16"/>
      <c r="V261" s="16"/>
      <c r="W261" s="16"/>
      <c r="X261" s="139"/>
      <c r="Y261" s="16"/>
      <c r="Z261" s="16"/>
      <c r="AA261" s="16"/>
      <c r="AB261" s="16"/>
      <c r="AC261" s="16"/>
      <c r="AD261" s="16"/>
      <c r="AE261" s="16"/>
      <c r="AF261" s="16"/>
      <c r="AG261" s="16"/>
      <c r="AH261" s="16"/>
      <c r="AI261" s="16"/>
      <c r="AJ261" s="16"/>
      <c r="AK261" s="16"/>
      <c r="AL261" s="16"/>
      <c r="AM261" s="16"/>
      <c r="AN261" s="16"/>
      <c r="AO261" s="16"/>
      <c r="AP261" s="16"/>
      <c r="AQ261" s="16"/>
      <c r="AR261" s="16"/>
      <c r="AS261" s="16"/>
      <c r="AT261" s="16"/>
      <c r="AU261" s="16"/>
      <c r="AV261" s="16"/>
      <c r="AW261" s="16"/>
      <c r="AX261" s="16"/>
      <c r="AY261" s="16"/>
      <c r="AZ261" s="16"/>
      <c r="BA261" s="16"/>
      <c r="BB261" s="16"/>
      <c r="BC261" s="16"/>
      <c r="BD261" s="16"/>
      <c r="BE261" s="16"/>
      <c r="BF261" s="16"/>
      <c r="BG261" s="16"/>
      <c r="BH261" s="16"/>
      <c r="BI261" s="16"/>
      <c r="BJ261" s="16"/>
      <c r="BK261" s="16"/>
      <c r="BL261" s="16"/>
      <c r="BM261" s="16"/>
      <c r="BN261" s="16"/>
      <c r="BO261" s="16"/>
      <c r="BP261" s="16"/>
      <c r="BQ261" s="16"/>
      <c r="BR261" s="16"/>
      <c r="BS261" s="16"/>
      <c r="BT261" s="16"/>
      <c r="BU261" s="16"/>
      <c r="BV261" s="16"/>
      <c r="BW261" s="16"/>
      <c r="BX261" s="16"/>
      <c r="BY261" s="16"/>
      <c r="BZ261" s="16"/>
      <c r="CA261" s="16"/>
      <c r="CB261" s="16"/>
      <c r="CC261" s="16"/>
      <c r="CD261" s="16"/>
      <c r="CE261" s="16"/>
      <c r="CF261" s="16"/>
      <c r="CG261" s="16"/>
      <c r="CH261" s="16"/>
      <c r="CI261" s="16"/>
      <c r="CJ261" s="16"/>
      <c r="CK261" s="16"/>
      <c r="CL261" s="16"/>
      <c r="CM261" s="16"/>
      <c r="CN261" s="16"/>
      <c r="CO261" s="16"/>
      <c r="CP261" s="16"/>
      <c r="CQ261" s="16"/>
      <c r="CR261" s="16"/>
      <c r="CS261" s="16"/>
      <c r="CT261" s="16"/>
      <c r="CU261" s="16"/>
      <c r="CV261" s="16"/>
      <c r="CW261" s="16"/>
      <c r="CX261" s="16"/>
      <c r="CY261" s="16"/>
      <c r="CZ261" s="16"/>
      <c r="DA261" s="16"/>
      <c r="DB261" s="16"/>
      <c r="DC261" s="16"/>
      <c r="DD261" s="16"/>
      <c r="DE261" s="16"/>
      <c r="DF261" s="16"/>
      <c r="DG261" s="16"/>
      <c r="DH261" s="16"/>
      <c r="DI261" s="16"/>
      <c r="DJ261" s="16"/>
      <c r="DK261" s="16"/>
      <c r="DL261" s="16"/>
      <c r="DM261" s="16"/>
      <c r="DN261" s="16"/>
      <c r="DO261" s="16"/>
      <c r="DP261" s="16"/>
      <c r="DQ261" s="16"/>
      <c r="DR261" s="16"/>
      <c r="DS261" s="16"/>
      <c r="DT261" s="16"/>
      <c r="DU261" s="16"/>
      <c r="DV261" s="16"/>
      <c r="DW261" s="16"/>
      <c r="DX261" s="16"/>
      <c r="DY261" s="16"/>
      <c r="DZ261" s="16"/>
      <c r="EA261" s="16"/>
      <c r="EB261" s="16"/>
      <c r="EC261" s="16"/>
      <c r="ED261" s="16"/>
      <c r="EE261" s="16"/>
      <c r="EF261" s="16"/>
      <c r="EG261" s="16"/>
      <c r="EH261" s="16"/>
      <c r="EI261" s="16"/>
      <c r="EJ261" s="16"/>
      <c r="EK261" s="16"/>
      <c r="EL261" s="16"/>
      <c r="EM261" s="16"/>
      <c r="EN261" s="16"/>
      <c r="EO261" s="16"/>
      <c r="EP261" s="16"/>
      <c r="EQ261" s="16"/>
      <c r="ER261" s="16"/>
      <c r="ES261" s="16"/>
      <c r="ET261" s="16"/>
      <c r="EU261" s="16"/>
      <c r="EV261" s="16"/>
      <c r="EW261" s="16"/>
      <c r="EX261" s="16"/>
      <c r="EY261" s="16"/>
      <c r="EZ261" s="16"/>
      <c r="FA261" s="16"/>
      <c r="FB261" s="16"/>
      <c r="FC261" s="16"/>
      <c r="FD261" s="16"/>
      <c r="FE261" s="16"/>
      <c r="FF261" s="16"/>
      <c r="FG261" s="16"/>
      <c r="FH261" s="16"/>
      <c r="FI261" s="16"/>
      <c r="FJ261" s="16"/>
      <c r="FK261" s="16"/>
      <c r="FL261" s="16"/>
      <c r="FM261" s="16"/>
      <c r="FN261" s="16"/>
      <c r="FO261" s="16"/>
      <c r="FP261" s="16"/>
      <c r="FQ261" s="16"/>
      <c r="FR261" s="16"/>
      <c r="FS261" s="16"/>
      <c r="FT261" s="16"/>
      <c r="FU261" s="16"/>
      <c r="FV261" s="16"/>
      <c r="FW261" s="16"/>
      <c r="FX261" s="16"/>
      <c r="FY261" s="16"/>
      <c r="FZ261" s="16"/>
      <c r="GA261" s="16"/>
      <c r="GB261" s="16"/>
      <c r="GC261" s="16"/>
      <c r="GD261" s="16"/>
      <c r="GE261" s="16"/>
      <c r="GF261" s="16"/>
      <c r="GG261" s="16"/>
      <c r="GH261" s="16"/>
      <c r="GI261" s="16"/>
      <c r="GJ261" s="16"/>
      <c r="GK261" s="16"/>
      <c r="GL261" s="16"/>
      <c r="GM261" s="16"/>
      <c r="GN261" s="16"/>
      <c r="GO261" s="16"/>
      <c r="GP261" s="16"/>
      <c r="GQ261" s="16"/>
      <c r="GR261" s="16"/>
      <c r="GS261" s="16"/>
      <c r="GT261" s="16"/>
      <c r="GU261" s="16"/>
      <c r="GV261" s="16"/>
      <c r="GW261" s="16"/>
      <c r="GX261" s="16"/>
      <c r="GY261" s="16"/>
      <c r="GZ261" s="16"/>
      <c r="HA261" s="16"/>
    </row>
    <row r="262" spans="1:209">
      <c r="A262" s="18"/>
      <c r="B262" s="16"/>
      <c r="C262" s="16"/>
      <c r="D262" s="16"/>
      <c r="E262" s="16"/>
      <c r="F262" s="16"/>
      <c r="G262" s="16"/>
      <c r="H262" s="16"/>
      <c r="I262" s="16"/>
      <c r="J262" s="16"/>
      <c r="K262" s="16"/>
      <c r="L262" s="16"/>
      <c r="M262" s="16"/>
      <c r="N262" s="16"/>
      <c r="O262" s="16"/>
      <c r="P262" s="16"/>
      <c r="Q262" s="16"/>
      <c r="R262" s="16"/>
      <c r="S262" s="16"/>
      <c r="T262" s="16"/>
      <c r="U262" s="16"/>
      <c r="V262" s="16"/>
      <c r="W262" s="16"/>
      <c r="X262" s="139"/>
      <c r="Y262" s="16"/>
      <c r="Z262" s="16"/>
      <c r="AA262" s="16"/>
      <c r="AB262" s="16"/>
      <c r="AC262" s="16"/>
      <c r="AD262" s="16"/>
      <c r="AE262" s="16"/>
      <c r="AF262" s="16"/>
      <c r="AG262" s="16"/>
      <c r="AH262" s="16"/>
      <c r="AI262" s="16"/>
      <c r="AJ262" s="16"/>
      <c r="AK262" s="16"/>
      <c r="AL262" s="16"/>
      <c r="AM262" s="16"/>
      <c r="AN262" s="16"/>
      <c r="AO262" s="16"/>
      <c r="AP262" s="16"/>
      <c r="AQ262" s="16"/>
      <c r="AR262" s="16"/>
      <c r="AS262" s="16"/>
      <c r="AT262" s="16"/>
      <c r="AU262" s="16"/>
      <c r="AV262" s="16"/>
      <c r="AW262" s="16"/>
      <c r="AX262" s="16"/>
      <c r="AY262" s="16"/>
      <c r="AZ262" s="16"/>
      <c r="BA262" s="16"/>
      <c r="BB262" s="16"/>
      <c r="BC262" s="16"/>
      <c r="BD262" s="16"/>
      <c r="BE262" s="16"/>
      <c r="BF262" s="16"/>
      <c r="BG262" s="16"/>
      <c r="BH262" s="16"/>
      <c r="BI262" s="16"/>
      <c r="BJ262" s="16"/>
      <c r="BK262" s="16"/>
      <c r="BL262" s="16"/>
      <c r="BM262" s="16"/>
      <c r="BN262" s="16"/>
      <c r="BO262" s="16"/>
      <c r="BP262" s="16"/>
      <c r="BQ262" s="16"/>
      <c r="BR262" s="16"/>
      <c r="BS262" s="16"/>
      <c r="BT262" s="16"/>
      <c r="BU262" s="16"/>
      <c r="BV262" s="16"/>
      <c r="BW262" s="16"/>
      <c r="BX262" s="16"/>
      <c r="BY262" s="16"/>
      <c r="BZ262" s="16"/>
      <c r="CA262" s="16"/>
      <c r="CB262" s="16"/>
      <c r="CC262" s="16"/>
      <c r="CD262" s="16"/>
      <c r="CE262" s="16"/>
      <c r="CF262" s="16"/>
      <c r="CG262" s="16"/>
      <c r="CH262" s="16"/>
      <c r="CI262" s="16"/>
      <c r="CJ262" s="16"/>
      <c r="CK262" s="16"/>
      <c r="CL262" s="16"/>
      <c r="CM262" s="16"/>
      <c r="CN262" s="16"/>
      <c r="CO262" s="16"/>
      <c r="CP262" s="16"/>
      <c r="CQ262" s="16"/>
      <c r="CR262" s="16"/>
      <c r="CS262" s="16"/>
      <c r="CT262" s="16"/>
      <c r="CU262" s="16"/>
      <c r="CV262" s="16"/>
      <c r="CW262" s="16"/>
      <c r="CX262" s="16"/>
      <c r="CY262" s="16"/>
      <c r="CZ262" s="16"/>
      <c r="DA262" s="16"/>
      <c r="DB262" s="16"/>
      <c r="DC262" s="16"/>
      <c r="DD262" s="16"/>
      <c r="DE262" s="16"/>
      <c r="DF262" s="16"/>
      <c r="DG262" s="16"/>
      <c r="DH262" s="16"/>
      <c r="DI262" s="16"/>
      <c r="DJ262" s="16"/>
      <c r="DK262" s="16"/>
      <c r="DL262" s="16"/>
      <c r="DM262" s="16"/>
      <c r="DN262" s="16"/>
      <c r="DO262" s="16"/>
      <c r="DP262" s="16"/>
      <c r="DQ262" s="16"/>
      <c r="DR262" s="16"/>
      <c r="DS262" s="16"/>
      <c r="DT262" s="16"/>
      <c r="DU262" s="16"/>
      <c r="DV262" s="16"/>
      <c r="DW262" s="16"/>
      <c r="DX262" s="16"/>
      <c r="DY262" s="16"/>
      <c r="DZ262" s="16"/>
      <c r="EA262" s="16"/>
      <c r="EB262" s="16"/>
      <c r="EC262" s="16"/>
      <c r="ED262" s="16"/>
      <c r="EE262" s="16"/>
      <c r="EF262" s="16"/>
      <c r="EG262" s="16"/>
      <c r="EH262" s="16"/>
      <c r="EI262" s="16"/>
      <c r="EJ262" s="16"/>
      <c r="EK262" s="16"/>
      <c r="EL262" s="16"/>
      <c r="EM262" s="16"/>
      <c r="EN262" s="16"/>
      <c r="EO262" s="16"/>
      <c r="EP262" s="16"/>
      <c r="EQ262" s="16"/>
      <c r="ER262" s="16"/>
      <c r="ES262" s="16"/>
      <c r="ET262" s="16"/>
      <c r="EU262" s="16"/>
      <c r="EV262" s="16"/>
      <c r="EW262" s="16"/>
      <c r="EX262" s="16"/>
      <c r="EY262" s="16"/>
      <c r="EZ262" s="16"/>
      <c r="FA262" s="16"/>
      <c r="FB262" s="16"/>
      <c r="FC262" s="16"/>
      <c r="FD262" s="16"/>
      <c r="FE262" s="16"/>
      <c r="FF262" s="16"/>
      <c r="FG262" s="16"/>
      <c r="FH262" s="16"/>
      <c r="FI262" s="16"/>
      <c r="FJ262" s="16"/>
      <c r="FK262" s="16"/>
      <c r="FL262" s="16"/>
      <c r="FM262" s="16"/>
      <c r="FN262" s="16"/>
      <c r="FO262" s="16"/>
      <c r="FP262" s="16"/>
      <c r="FQ262" s="16"/>
      <c r="FR262" s="16"/>
      <c r="FS262" s="16"/>
      <c r="FT262" s="16"/>
      <c r="FU262" s="16"/>
      <c r="FV262" s="16"/>
      <c r="FW262" s="16"/>
      <c r="FX262" s="16"/>
      <c r="FY262" s="16"/>
      <c r="FZ262" s="16"/>
      <c r="GA262" s="16"/>
      <c r="GB262" s="16"/>
      <c r="GC262" s="16"/>
      <c r="GD262" s="16"/>
      <c r="GE262" s="16"/>
      <c r="GF262" s="16"/>
      <c r="GG262" s="16"/>
      <c r="GH262" s="16"/>
      <c r="GI262" s="16"/>
      <c r="GJ262" s="16"/>
      <c r="GK262" s="16"/>
      <c r="GL262" s="16"/>
      <c r="GM262" s="16"/>
      <c r="GN262" s="16"/>
      <c r="GO262" s="16"/>
      <c r="GP262" s="16"/>
      <c r="GQ262" s="16"/>
      <c r="GR262" s="16"/>
      <c r="GS262" s="16"/>
      <c r="GT262" s="16"/>
      <c r="GU262" s="16"/>
      <c r="GV262" s="16"/>
      <c r="GW262" s="16"/>
      <c r="GX262" s="16"/>
      <c r="GY262" s="16"/>
      <c r="GZ262" s="16"/>
      <c r="HA262" s="16"/>
    </row>
    <row r="263" spans="1:209">
      <c r="A263" s="18"/>
      <c r="B263" s="16"/>
      <c r="C263" s="16"/>
      <c r="D263" s="16"/>
      <c r="E263" s="16"/>
      <c r="F263" s="16"/>
      <c r="G263" s="16"/>
      <c r="H263" s="16"/>
      <c r="I263" s="16"/>
      <c r="J263" s="16"/>
      <c r="K263" s="16"/>
      <c r="L263" s="16"/>
      <c r="M263" s="16"/>
      <c r="N263" s="16"/>
      <c r="O263" s="16"/>
      <c r="P263" s="16"/>
      <c r="Q263" s="16"/>
      <c r="R263" s="16"/>
      <c r="S263" s="16"/>
      <c r="T263" s="16"/>
      <c r="U263" s="16"/>
      <c r="V263" s="16"/>
      <c r="W263" s="16"/>
      <c r="X263" s="139"/>
      <c r="Y263" s="16"/>
      <c r="Z263" s="16"/>
      <c r="AA263" s="16"/>
      <c r="AB263" s="16"/>
      <c r="AC263" s="16"/>
      <c r="AD263" s="16"/>
      <c r="AE263" s="16"/>
      <c r="AF263" s="16"/>
      <c r="AG263" s="16"/>
      <c r="AH263" s="16"/>
      <c r="AI263" s="16"/>
      <c r="AJ263" s="16"/>
      <c r="AK263" s="16"/>
      <c r="AL263" s="16"/>
      <c r="AM263" s="16"/>
      <c r="AN263" s="16"/>
      <c r="AO263" s="16"/>
      <c r="AP263" s="16"/>
      <c r="AQ263" s="16"/>
      <c r="AR263" s="16"/>
      <c r="AS263" s="16"/>
      <c r="AT263" s="16"/>
      <c r="AU263" s="16"/>
      <c r="AV263" s="16"/>
      <c r="AW263" s="16"/>
      <c r="AX263" s="16"/>
      <c r="AY263" s="16"/>
      <c r="AZ263" s="16"/>
      <c r="BA263" s="16"/>
      <c r="BB263" s="16"/>
      <c r="BC263" s="16"/>
      <c r="BD263" s="16"/>
      <c r="BE263" s="16"/>
      <c r="BF263" s="16"/>
      <c r="BG263" s="16"/>
      <c r="BH263" s="16"/>
      <c r="BI263" s="16"/>
      <c r="BJ263" s="16"/>
      <c r="BK263" s="16"/>
      <c r="BL263" s="16"/>
      <c r="BM263" s="16"/>
      <c r="BN263" s="16"/>
      <c r="BO263" s="16"/>
      <c r="BP263" s="16"/>
      <c r="BQ263" s="16"/>
      <c r="BR263" s="16"/>
      <c r="BS263" s="16"/>
      <c r="BT263" s="16"/>
      <c r="BU263" s="16"/>
      <c r="BV263" s="16"/>
      <c r="BW263" s="16"/>
      <c r="BX263" s="16"/>
      <c r="BY263" s="16"/>
      <c r="BZ263" s="16"/>
      <c r="CA263" s="16"/>
      <c r="CB263" s="16"/>
      <c r="CC263" s="16"/>
      <c r="CD263" s="16"/>
      <c r="CE263" s="16"/>
      <c r="CF263" s="16"/>
      <c r="CG263" s="16"/>
      <c r="CH263" s="16"/>
      <c r="CI263" s="16"/>
      <c r="CJ263" s="16"/>
      <c r="CK263" s="16"/>
      <c r="CL263" s="16"/>
      <c r="CM263" s="16"/>
      <c r="CN263" s="16"/>
      <c r="CO263" s="16"/>
      <c r="CP263" s="16"/>
      <c r="CQ263" s="16"/>
      <c r="CR263" s="16"/>
      <c r="CS263" s="16"/>
      <c r="CT263" s="16"/>
      <c r="CU263" s="16"/>
      <c r="CV263" s="16"/>
      <c r="CW263" s="16"/>
      <c r="CX263" s="16"/>
      <c r="CY263" s="16"/>
      <c r="CZ263" s="16"/>
      <c r="DA263" s="16"/>
      <c r="DB263" s="16"/>
      <c r="DC263" s="16"/>
      <c r="DD263" s="16"/>
      <c r="DE263" s="16"/>
      <c r="DF263" s="16"/>
      <c r="DG263" s="16"/>
      <c r="DH263" s="16"/>
      <c r="DI263" s="16"/>
      <c r="DJ263" s="16"/>
      <c r="DK263" s="16"/>
      <c r="DL263" s="16"/>
      <c r="DM263" s="16"/>
      <c r="DN263" s="16"/>
      <c r="DO263" s="16"/>
      <c r="DP263" s="16"/>
      <c r="DQ263" s="16"/>
      <c r="DR263" s="16"/>
      <c r="DS263" s="16"/>
      <c r="DT263" s="16"/>
      <c r="DU263" s="16"/>
      <c r="DV263" s="16"/>
      <c r="DW263" s="16"/>
      <c r="DX263" s="16"/>
      <c r="DY263" s="16"/>
      <c r="DZ263" s="16"/>
      <c r="EA263" s="16"/>
      <c r="EB263" s="16"/>
      <c r="EC263" s="16"/>
      <c r="ED263" s="16"/>
      <c r="EE263" s="16"/>
      <c r="EF263" s="16"/>
      <c r="EG263" s="16"/>
      <c r="EH263" s="16"/>
      <c r="EI263" s="16"/>
      <c r="EJ263" s="16"/>
      <c r="EK263" s="16"/>
      <c r="EL263" s="16"/>
      <c r="EM263" s="16"/>
      <c r="EN263" s="16"/>
      <c r="EO263" s="16"/>
      <c r="EP263" s="16"/>
      <c r="EQ263" s="16"/>
      <c r="ER263" s="16"/>
      <c r="ES263" s="16"/>
      <c r="ET263" s="16"/>
      <c r="EU263" s="16"/>
      <c r="EV263" s="16"/>
      <c r="EW263" s="16"/>
      <c r="EX263" s="16"/>
      <c r="EY263" s="16"/>
      <c r="EZ263" s="16"/>
      <c r="FA263" s="16"/>
      <c r="FB263" s="16"/>
      <c r="FC263" s="16"/>
      <c r="FD263" s="16"/>
      <c r="FE263" s="16"/>
      <c r="FF263" s="16"/>
      <c r="FG263" s="16"/>
      <c r="FH263" s="16"/>
      <c r="FI263" s="16"/>
      <c r="FJ263" s="16"/>
      <c r="FK263" s="16"/>
      <c r="FL263" s="16"/>
      <c r="FM263" s="16"/>
      <c r="FN263" s="16"/>
      <c r="FO263" s="16"/>
      <c r="FP263" s="16"/>
      <c r="FQ263" s="16"/>
      <c r="FR263" s="16"/>
      <c r="FS263" s="16"/>
      <c r="FT263" s="16"/>
      <c r="FU263" s="16"/>
      <c r="FV263" s="16"/>
      <c r="FW263" s="16"/>
      <c r="FX263" s="16"/>
      <c r="FY263" s="16"/>
      <c r="FZ263" s="16"/>
      <c r="GA263" s="16"/>
      <c r="GB263" s="16"/>
      <c r="GC263" s="16"/>
      <c r="GD263" s="16"/>
      <c r="GE263" s="16"/>
      <c r="GF263" s="16"/>
      <c r="GG263" s="16"/>
      <c r="GH263" s="16"/>
      <c r="GI263" s="16"/>
      <c r="GJ263" s="16"/>
      <c r="GK263" s="16"/>
      <c r="GL263" s="16"/>
      <c r="GM263" s="16"/>
      <c r="GN263" s="16"/>
      <c r="GO263" s="16"/>
      <c r="GP263" s="16"/>
      <c r="GQ263" s="16"/>
      <c r="GR263" s="16"/>
      <c r="GS263" s="16"/>
      <c r="GT263" s="16"/>
      <c r="GU263" s="16"/>
      <c r="GV263" s="16"/>
      <c r="GW263" s="16"/>
      <c r="GX263" s="16"/>
      <c r="GY263" s="16"/>
      <c r="GZ263" s="16"/>
      <c r="HA263" s="16"/>
    </row>
    <row r="264" spans="1:209">
      <c r="A264" s="18"/>
      <c r="B264" s="16"/>
      <c r="C264" s="16"/>
      <c r="D264" s="16"/>
      <c r="E264" s="16"/>
      <c r="F264" s="16"/>
      <c r="G264" s="16"/>
      <c r="H264" s="16"/>
      <c r="I264" s="16"/>
      <c r="J264" s="16"/>
      <c r="K264" s="16"/>
      <c r="L264" s="16"/>
      <c r="M264" s="16"/>
      <c r="N264" s="16"/>
      <c r="O264" s="16"/>
      <c r="P264" s="16"/>
      <c r="Q264" s="16"/>
      <c r="R264" s="16"/>
      <c r="S264" s="16"/>
      <c r="T264" s="16"/>
      <c r="U264" s="16"/>
      <c r="V264" s="16"/>
      <c r="W264" s="16"/>
      <c r="X264" s="139"/>
      <c r="Y264" s="16"/>
      <c r="Z264" s="16"/>
      <c r="AA264" s="16"/>
      <c r="AB264" s="16"/>
      <c r="AC264" s="16"/>
      <c r="AD264" s="16"/>
      <c r="AE264" s="16"/>
      <c r="AF264" s="16"/>
      <c r="AG264" s="16"/>
      <c r="AH264" s="16"/>
      <c r="AI264" s="16"/>
      <c r="AJ264" s="16"/>
      <c r="AK264" s="16"/>
      <c r="AL264" s="16"/>
      <c r="AM264" s="16"/>
      <c r="AN264" s="16"/>
      <c r="AO264" s="16"/>
      <c r="AP264" s="16"/>
      <c r="AQ264" s="16"/>
      <c r="AR264" s="16"/>
      <c r="AS264" s="16"/>
      <c r="AT264" s="16"/>
      <c r="AU264" s="16"/>
      <c r="AV264" s="16"/>
      <c r="AW264" s="16"/>
      <c r="AX264" s="16"/>
      <c r="AY264" s="16"/>
      <c r="AZ264" s="16"/>
      <c r="BA264" s="16"/>
      <c r="BB264" s="16"/>
      <c r="BC264" s="16"/>
      <c r="BD264" s="16"/>
      <c r="BE264" s="16"/>
      <c r="BF264" s="16"/>
      <c r="BG264" s="16"/>
      <c r="BH264" s="16"/>
      <c r="BI264" s="16"/>
      <c r="BJ264" s="16"/>
      <c r="BK264" s="16"/>
      <c r="BL264" s="16"/>
      <c r="BM264" s="16"/>
      <c r="BN264" s="16"/>
      <c r="BO264" s="16"/>
      <c r="BP264" s="16"/>
      <c r="BQ264" s="16"/>
      <c r="BR264" s="16"/>
      <c r="BS264" s="16"/>
      <c r="BT264" s="16"/>
      <c r="BU264" s="16"/>
      <c r="BV264" s="16"/>
      <c r="BW264" s="16"/>
      <c r="BX264" s="16"/>
      <c r="BY264" s="16"/>
      <c r="BZ264" s="16"/>
      <c r="CA264" s="16"/>
      <c r="CB264" s="16"/>
      <c r="CC264" s="16"/>
      <c r="CD264" s="16"/>
      <c r="CE264" s="16"/>
      <c r="CF264" s="16"/>
      <c r="CG264" s="16"/>
      <c r="CH264" s="16"/>
      <c r="CI264" s="16"/>
      <c r="CJ264" s="16"/>
      <c r="CK264" s="16"/>
      <c r="CL264" s="16"/>
      <c r="CM264" s="16"/>
      <c r="CN264" s="16"/>
      <c r="CO264" s="16"/>
      <c r="CP264" s="16"/>
      <c r="CQ264" s="16"/>
      <c r="CR264" s="16"/>
      <c r="CS264" s="16"/>
      <c r="CT264" s="16"/>
      <c r="CU264" s="16"/>
      <c r="CV264" s="16"/>
      <c r="CW264" s="16"/>
      <c r="CX264" s="16"/>
      <c r="CY264" s="16"/>
      <c r="CZ264" s="16"/>
      <c r="DA264" s="16"/>
      <c r="DB264" s="16"/>
      <c r="DC264" s="16"/>
      <c r="DD264" s="16"/>
      <c r="DE264" s="16"/>
      <c r="DF264" s="16"/>
      <c r="DG264" s="16"/>
      <c r="DH264" s="16"/>
      <c r="DI264" s="16"/>
      <c r="DJ264" s="16"/>
      <c r="DK264" s="16"/>
      <c r="DL264" s="16"/>
      <c r="DM264" s="16"/>
      <c r="DN264" s="16"/>
      <c r="DO264" s="16"/>
      <c r="DP264" s="16"/>
      <c r="DQ264" s="16"/>
      <c r="DR264" s="16"/>
      <c r="DS264" s="16"/>
      <c r="DT264" s="16"/>
      <c r="DU264" s="16"/>
      <c r="DV264" s="16"/>
      <c r="DW264" s="16"/>
      <c r="DX264" s="16"/>
      <c r="DY264" s="16"/>
      <c r="DZ264" s="16"/>
      <c r="EA264" s="16"/>
      <c r="EB264" s="16"/>
      <c r="EC264" s="16"/>
      <c r="ED264" s="16"/>
      <c r="EE264" s="16"/>
      <c r="EF264" s="16"/>
      <c r="EG264" s="16"/>
      <c r="EH264" s="16"/>
      <c r="EI264" s="16"/>
      <c r="EJ264" s="16"/>
      <c r="EK264" s="16"/>
      <c r="EL264" s="16"/>
      <c r="EM264" s="16"/>
      <c r="EN264" s="16"/>
      <c r="EO264" s="16"/>
      <c r="EP264" s="16"/>
      <c r="EQ264" s="16"/>
      <c r="ER264" s="16"/>
      <c r="ES264" s="16"/>
      <c r="ET264" s="16"/>
      <c r="EU264" s="16"/>
      <c r="EV264" s="16"/>
      <c r="EW264" s="16"/>
      <c r="EX264" s="16"/>
      <c r="EY264" s="16"/>
      <c r="EZ264" s="16"/>
      <c r="FA264" s="16"/>
      <c r="FB264" s="16"/>
      <c r="FC264" s="16"/>
      <c r="FD264" s="16"/>
      <c r="FE264" s="16"/>
      <c r="FF264" s="16"/>
      <c r="FG264" s="16"/>
      <c r="FH264" s="16"/>
      <c r="FI264" s="16"/>
      <c r="FJ264" s="16"/>
      <c r="FK264" s="16"/>
      <c r="FL264" s="16"/>
      <c r="FM264" s="16"/>
      <c r="FN264" s="16"/>
      <c r="FO264" s="16"/>
      <c r="FP264" s="16"/>
      <c r="FQ264" s="16"/>
      <c r="FR264" s="16"/>
      <c r="FS264" s="16"/>
      <c r="FT264" s="16"/>
      <c r="FU264" s="16"/>
      <c r="FV264" s="16"/>
      <c r="FW264" s="16"/>
      <c r="FX264" s="16"/>
      <c r="FY264" s="16"/>
      <c r="FZ264" s="16"/>
      <c r="GA264" s="16"/>
      <c r="GB264" s="16"/>
      <c r="GC264" s="16"/>
      <c r="GD264" s="16"/>
      <c r="GE264" s="16"/>
      <c r="GF264" s="16"/>
      <c r="GG264" s="16"/>
      <c r="GH264" s="16"/>
      <c r="GI264" s="16"/>
      <c r="GJ264" s="16"/>
      <c r="GK264" s="16"/>
      <c r="GL264" s="16"/>
      <c r="GM264" s="16"/>
      <c r="GN264" s="16"/>
      <c r="GO264" s="16"/>
      <c r="GP264" s="16"/>
      <c r="GQ264" s="16"/>
      <c r="GR264" s="16"/>
      <c r="GS264" s="16"/>
      <c r="GT264" s="16"/>
      <c r="GU264" s="16"/>
      <c r="GV264" s="16"/>
      <c r="GW264" s="16"/>
      <c r="GX264" s="16"/>
      <c r="GY264" s="16"/>
      <c r="GZ264" s="16"/>
      <c r="HA264" s="16"/>
    </row>
    <row r="265" spans="1:209">
      <c r="A265" s="18"/>
      <c r="B265" s="16"/>
      <c r="C265" s="16"/>
      <c r="D265" s="16"/>
      <c r="E265" s="16"/>
      <c r="F265" s="16"/>
      <c r="G265" s="16"/>
      <c r="H265" s="16"/>
      <c r="I265" s="16"/>
      <c r="J265" s="16"/>
      <c r="K265" s="16"/>
      <c r="L265" s="16"/>
      <c r="M265" s="16"/>
      <c r="N265" s="16"/>
      <c r="O265" s="16"/>
      <c r="P265" s="16"/>
      <c r="Q265" s="16"/>
      <c r="R265" s="16"/>
      <c r="S265" s="16"/>
      <c r="T265" s="16"/>
      <c r="U265" s="16"/>
      <c r="V265" s="16"/>
      <c r="W265" s="16"/>
      <c r="X265" s="139"/>
      <c r="Y265" s="16"/>
      <c r="Z265" s="16"/>
      <c r="AA265" s="16"/>
      <c r="AB265" s="16"/>
      <c r="AC265" s="16"/>
      <c r="AD265" s="16"/>
      <c r="AE265" s="16"/>
      <c r="AF265" s="16"/>
      <c r="AG265" s="16"/>
      <c r="AH265" s="16"/>
      <c r="AI265" s="16"/>
      <c r="AJ265" s="16"/>
      <c r="AK265" s="16"/>
      <c r="AL265" s="16"/>
      <c r="AM265" s="16"/>
      <c r="AN265" s="16"/>
      <c r="AO265" s="16"/>
      <c r="AP265" s="16"/>
      <c r="AQ265" s="16"/>
      <c r="AR265" s="16"/>
      <c r="AS265" s="16"/>
      <c r="AT265" s="16"/>
      <c r="AU265" s="16"/>
      <c r="AV265" s="16"/>
      <c r="AW265" s="16"/>
      <c r="AX265" s="16"/>
      <c r="AY265" s="16"/>
      <c r="AZ265" s="16"/>
      <c r="BA265" s="16"/>
      <c r="BB265" s="16"/>
      <c r="BC265" s="16"/>
      <c r="BD265" s="16"/>
      <c r="BE265" s="16"/>
      <c r="BF265" s="16"/>
      <c r="BG265" s="16"/>
      <c r="BH265" s="16"/>
      <c r="BI265" s="16"/>
      <c r="BJ265" s="16"/>
      <c r="BK265" s="16"/>
      <c r="BL265" s="16"/>
      <c r="BM265" s="16"/>
      <c r="BN265" s="16"/>
      <c r="BO265" s="16"/>
      <c r="BP265" s="16"/>
      <c r="BQ265" s="16"/>
      <c r="BR265" s="16"/>
      <c r="BS265" s="16"/>
      <c r="BT265" s="16"/>
      <c r="BU265" s="16"/>
      <c r="BV265" s="16"/>
      <c r="BW265" s="16"/>
      <c r="BX265" s="16"/>
      <c r="BY265" s="16"/>
      <c r="BZ265" s="16"/>
      <c r="CA265" s="16"/>
      <c r="CB265" s="16"/>
      <c r="CC265" s="16"/>
      <c r="CD265" s="16"/>
      <c r="CE265" s="16"/>
      <c r="CF265" s="16"/>
      <c r="CG265" s="16"/>
      <c r="CH265" s="16"/>
      <c r="CI265" s="16"/>
      <c r="CJ265" s="16"/>
      <c r="CK265" s="16"/>
      <c r="CL265" s="16"/>
      <c r="CM265" s="16"/>
      <c r="CN265" s="16"/>
      <c r="CO265" s="16"/>
      <c r="CP265" s="16"/>
      <c r="CQ265" s="16"/>
      <c r="CR265" s="16"/>
      <c r="CS265" s="16"/>
      <c r="CT265" s="16"/>
      <c r="CU265" s="16"/>
      <c r="CV265" s="16"/>
      <c r="CW265" s="16"/>
      <c r="CX265" s="16"/>
      <c r="CY265" s="16"/>
      <c r="CZ265" s="16"/>
      <c r="DA265" s="16"/>
      <c r="DB265" s="16"/>
      <c r="DC265" s="16"/>
      <c r="DD265" s="16"/>
      <c r="DE265" s="16"/>
      <c r="DF265" s="16"/>
      <c r="DG265" s="16"/>
      <c r="DH265" s="16"/>
      <c r="DI265" s="16"/>
      <c r="DJ265" s="16"/>
      <c r="DK265" s="16"/>
      <c r="DL265" s="16"/>
      <c r="DM265" s="16"/>
      <c r="DN265" s="16"/>
      <c r="DO265" s="16"/>
      <c r="DP265" s="16"/>
      <c r="DQ265" s="16"/>
      <c r="DR265" s="16"/>
      <c r="DS265" s="16"/>
      <c r="DT265" s="16"/>
      <c r="DU265" s="16"/>
      <c r="DV265" s="16"/>
      <c r="DW265" s="16"/>
      <c r="DX265" s="16"/>
      <c r="DY265" s="16"/>
      <c r="DZ265" s="16"/>
      <c r="EA265" s="16"/>
      <c r="EB265" s="16"/>
      <c r="EC265" s="16"/>
      <c r="ED265" s="16"/>
      <c r="EE265" s="16"/>
      <c r="EF265" s="16"/>
      <c r="EG265" s="16"/>
      <c r="EH265" s="16"/>
      <c r="EI265" s="16"/>
      <c r="EJ265" s="16"/>
      <c r="EK265" s="16"/>
      <c r="EL265" s="16"/>
      <c r="EM265" s="16"/>
      <c r="EN265" s="16"/>
      <c r="EO265" s="16"/>
      <c r="EP265" s="16"/>
      <c r="EQ265" s="16"/>
      <c r="ER265" s="16"/>
      <c r="ES265" s="16"/>
      <c r="ET265" s="16"/>
      <c r="EU265" s="16"/>
      <c r="EV265" s="16"/>
      <c r="EW265" s="16"/>
      <c r="EX265" s="16"/>
      <c r="EY265" s="16"/>
      <c r="EZ265" s="16"/>
      <c r="FA265" s="16"/>
      <c r="FB265" s="16"/>
      <c r="FC265" s="16"/>
      <c r="FD265" s="16"/>
      <c r="FE265" s="16"/>
      <c r="FF265" s="16"/>
      <c r="FG265" s="16"/>
      <c r="FH265" s="16"/>
      <c r="FI265" s="16"/>
      <c r="FJ265" s="16"/>
      <c r="FK265" s="16"/>
      <c r="FL265" s="16"/>
      <c r="FM265" s="16"/>
      <c r="FN265" s="16"/>
      <c r="FO265" s="16"/>
      <c r="FP265" s="16"/>
      <c r="FQ265" s="16"/>
      <c r="FR265" s="16"/>
      <c r="FS265" s="16"/>
      <c r="FT265" s="16"/>
      <c r="FU265" s="16"/>
      <c r="FV265" s="16"/>
      <c r="FW265" s="16"/>
      <c r="FX265" s="16"/>
      <c r="FY265" s="16"/>
      <c r="FZ265" s="16"/>
      <c r="GA265" s="16"/>
      <c r="GB265" s="16"/>
      <c r="GC265" s="16"/>
      <c r="GD265" s="16"/>
      <c r="GE265" s="16"/>
      <c r="GF265" s="16"/>
      <c r="GG265" s="16"/>
      <c r="GH265" s="16"/>
      <c r="GI265" s="16"/>
      <c r="GJ265" s="16"/>
      <c r="GK265" s="16"/>
      <c r="GL265" s="16"/>
      <c r="GM265" s="16"/>
      <c r="GN265" s="16"/>
      <c r="GO265" s="16"/>
      <c r="GP265" s="16"/>
      <c r="GQ265" s="16"/>
      <c r="GR265" s="16"/>
      <c r="GS265" s="16"/>
      <c r="GT265" s="16"/>
      <c r="GU265" s="16"/>
      <c r="GV265" s="16"/>
      <c r="GW265" s="16"/>
      <c r="GX265" s="16"/>
      <c r="GY265" s="16"/>
      <c r="GZ265" s="16"/>
      <c r="HA265" s="16"/>
    </row>
    <row r="266" spans="1:209">
      <c r="A266" s="18"/>
      <c r="B266" s="16"/>
      <c r="C266" s="16"/>
      <c r="D266" s="16"/>
      <c r="E266" s="16"/>
      <c r="F266" s="16"/>
      <c r="G266" s="16"/>
      <c r="H266" s="16"/>
      <c r="I266" s="16"/>
      <c r="J266" s="16"/>
      <c r="K266" s="16"/>
      <c r="L266" s="16"/>
      <c r="M266" s="16"/>
      <c r="N266" s="16"/>
      <c r="O266" s="16"/>
      <c r="P266" s="16"/>
      <c r="Q266" s="16"/>
      <c r="R266" s="16"/>
      <c r="S266" s="16"/>
      <c r="T266" s="16"/>
      <c r="U266" s="16"/>
      <c r="V266" s="16"/>
      <c r="W266" s="16"/>
      <c r="X266" s="139"/>
      <c r="Y266" s="16"/>
      <c r="Z266" s="16"/>
      <c r="AA266" s="16"/>
      <c r="AB266" s="16"/>
      <c r="AC266" s="16"/>
      <c r="AD266" s="16"/>
      <c r="AE266" s="16"/>
      <c r="AF266" s="16"/>
      <c r="AG266" s="16"/>
      <c r="AH266" s="16"/>
      <c r="AI266" s="16"/>
      <c r="AJ266" s="16"/>
      <c r="AK266" s="16"/>
      <c r="AL266" s="16"/>
      <c r="AM266" s="16"/>
      <c r="AN266" s="16"/>
      <c r="AO266" s="16"/>
      <c r="AP266" s="16"/>
      <c r="AQ266" s="16"/>
      <c r="AR266" s="16"/>
      <c r="AS266" s="16"/>
      <c r="AT266" s="16"/>
      <c r="AU266" s="16"/>
      <c r="AV266" s="16"/>
      <c r="AW266" s="16"/>
      <c r="AX266" s="16"/>
      <c r="AY266" s="16"/>
      <c r="AZ266" s="16"/>
      <c r="BA266" s="16"/>
      <c r="BB266" s="16"/>
      <c r="BC266" s="16"/>
      <c r="BD266" s="16"/>
      <c r="BE266" s="16"/>
      <c r="BF266" s="16"/>
      <c r="BG266" s="16"/>
      <c r="BH266" s="16"/>
      <c r="BI266" s="16"/>
      <c r="BJ266" s="16"/>
      <c r="BK266" s="16"/>
      <c r="BL266" s="16"/>
      <c r="BM266" s="16"/>
      <c r="BN266" s="16"/>
      <c r="BO266" s="16"/>
      <c r="BP266" s="16"/>
      <c r="BQ266" s="16"/>
      <c r="BR266" s="16"/>
      <c r="BS266" s="16"/>
      <c r="BT266" s="16"/>
      <c r="BU266" s="16"/>
      <c r="BV266" s="16"/>
      <c r="BW266" s="16"/>
      <c r="BX266" s="16"/>
      <c r="BY266" s="16"/>
      <c r="BZ266" s="16"/>
      <c r="CA266" s="16"/>
      <c r="CB266" s="16"/>
      <c r="CC266" s="16"/>
      <c r="CD266" s="16"/>
      <c r="CE266" s="16"/>
      <c r="CF266" s="16"/>
      <c r="CG266" s="16"/>
      <c r="CH266" s="16"/>
      <c r="CI266" s="16"/>
      <c r="CJ266" s="16"/>
      <c r="CK266" s="16"/>
      <c r="CL266" s="16"/>
      <c r="CM266" s="16"/>
      <c r="CN266" s="16"/>
      <c r="CO266" s="16"/>
      <c r="CP266" s="16"/>
      <c r="CQ266" s="16"/>
      <c r="CR266" s="16"/>
      <c r="CS266" s="16"/>
      <c r="CT266" s="16"/>
      <c r="CU266" s="16"/>
      <c r="CV266" s="16"/>
      <c r="CW266" s="16"/>
      <c r="CX266" s="16"/>
      <c r="CY266" s="16"/>
      <c r="CZ266" s="16"/>
      <c r="DA266" s="16"/>
      <c r="DB266" s="16"/>
      <c r="DC266" s="16"/>
      <c r="DD266" s="16"/>
      <c r="DE266" s="16"/>
      <c r="DF266" s="16"/>
      <c r="DG266" s="16"/>
      <c r="DH266" s="16"/>
      <c r="DI266" s="16"/>
      <c r="DJ266" s="16"/>
      <c r="DK266" s="16"/>
      <c r="DL266" s="16"/>
      <c r="DM266" s="16"/>
      <c r="DN266" s="16"/>
      <c r="DO266" s="16"/>
      <c r="DP266" s="16"/>
      <c r="DQ266" s="16"/>
      <c r="DR266" s="16"/>
      <c r="DS266" s="16"/>
      <c r="DT266" s="16"/>
      <c r="DU266" s="16"/>
      <c r="DV266" s="16"/>
      <c r="DW266" s="16"/>
      <c r="DX266" s="16"/>
      <c r="DY266" s="16"/>
      <c r="DZ266" s="16"/>
      <c r="EA266" s="16"/>
      <c r="EB266" s="16"/>
      <c r="EC266" s="16"/>
      <c r="ED266" s="16"/>
      <c r="EE266" s="16"/>
      <c r="EF266" s="16"/>
      <c r="EG266" s="16"/>
      <c r="EH266" s="16"/>
      <c r="EI266" s="16"/>
      <c r="EJ266" s="16"/>
      <c r="EK266" s="16"/>
      <c r="EL266" s="16"/>
      <c r="EM266" s="16"/>
      <c r="EN266" s="16"/>
      <c r="EO266" s="16"/>
      <c r="EP266" s="16"/>
      <c r="EQ266" s="16"/>
      <c r="ER266" s="16"/>
      <c r="ES266" s="16"/>
      <c r="ET266" s="16"/>
      <c r="EU266" s="16"/>
      <c r="EV266" s="16"/>
      <c r="EW266" s="16"/>
      <c r="EX266" s="16"/>
      <c r="EY266" s="16"/>
      <c r="EZ266" s="16"/>
      <c r="FA266" s="16"/>
      <c r="FB266" s="16"/>
      <c r="FC266" s="16"/>
      <c r="FD266" s="16"/>
      <c r="FE266" s="16"/>
      <c r="FF266" s="16"/>
      <c r="FG266" s="16"/>
      <c r="FH266" s="16"/>
      <c r="FI266" s="16"/>
      <c r="FJ266" s="16"/>
      <c r="FK266" s="16"/>
      <c r="FL266" s="16"/>
      <c r="FM266" s="16"/>
      <c r="FN266" s="16"/>
      <c r="FO266" s="16"/>
      <c r="FP266" s="16"/>
      <c r="FQ266" s="16"/>
      <c r="FR266" s="16"/>
      <c r="FS266" s="16"/>
      <c r="FT266" s="16"/>
      <c r="FU266" s="16"/>
      <c r="FV266" s="16"/>
      <c r="FW266" s="16"/>
      <c r="FX266" s="16"/>
      <c r="FY266" s="16"/>
      <c r="FZ266" s="16"/>
      <c r="GA266" s="16"/>
      <c r="GB266" s="16"/>
      <c r="GC266" s="16"/>
      <c r="GD266" s="16"/>
      <c r="GE266" s="16"/>
      <c r="GF266" s="16"/>
      <c r="GG266" s="16"/>
      <c r="GH266" s="16"/>
      <c r="GI266" s="16"/>
      <c r="GJ266" s="16"/>
      <c r="GK266" s="16"/>
      <c r="GL266" s="16"/>
      <c r="GM266" s="16"/>
      <c r="GN266" s="16"/>
      <c r="GO266" s="16"/>
      <c r="GP266" s="16"/>
      <c r="GQ266" s="16"/>
      <c r="GR266" s="16"/>
      <c r="GS266" s="16"/>
      <c r="GT266" s="16"/>
      <c r="GU266" s="16"/>
      <c r="GV266" s="16"/>
      <c r="GW266" s="16"/>
      <c r="GX266" s="16"/>
      <c r="GY266" s="16"/>
      <c r="GZ266" s="16"/>
      <c r="HA266" s="16"/>
    </row>
    <row r="267" spans="1:209">
      <c r="A267" s="18"/>
      <c r="B267" s="16"/>
      <c r="C267" s="16"/>
      <c r="D267" s="16"/>
      <c r="E267" s="16"/>
      <c r="F267" s="16"/>
      <c r="G267" s="16"/>
      <c r="H267" s="16"/>
      <c r="I267" s="16"/>
      <c r="J267" s="16"/>
      <c r="K267" s="16"/>
      <c r="L267" s="16"/>
      <c r="M267" s="16"/>
      <c r="N267" s="16"/>
      <c r="O267" s="16"/>
      <c r="P267" s="16"/>
      <c r="Q267" s="16"/>
      <c r="R267" s="16"/>
      <c r="S267" s="16"/>
      <c r="T267" s="16"/>
      <c r="U267" s="16"/>
      <c r="V267" s="16"/>
      <c r="W267" s="16"/>
      <c r="X267" s="139"/>
      <c r="Y267" s="16"/>
      <c r="Z267" s="16"/>
      <c r="AA267" s="16"/>
      <c r="AB267" s="16"/>
      <c r="AC267" s="16"/>
      <c r="AD267" s="16"/>
      <c r="AE267" s="16"/>
      <c r="AF267" s="16"/>
      <c r="AG267" s="16"/>
      <c r="AH267" s="16"/>
      <c r="AI267" s="16"/>
      <c r="AJ267" s="16"/>
      <c r="AK267" s="16"/>
      <c r="AL267" s="16"/>
      <c r="AM267" s="16"/>
      <c r="AN267" s="16"/>
      <c r="AO267" s="16"/>
      <c r="AP267" s="16"/>
      <c r="AQ267" s="16"/>
      <c r="AR267" s="16"/>
      <c r="AS267" s="16"/>
      <c r="AT267" s="16"/>
      <c r="AU267" s="16"/>
      <c r="AV267" s="16"/>
      <c r="AW267" s="16"/>
      <c r="AX267" s="16"/>
      <c r="AY267" s="16"/>
      <c r="AZ267" s="16"/>
      <c r="BA267" s="16"/>
      <c r="BB267" s="16"/>
      <c r="BC267" s="16"/>
      <c r="BD267" s="16"/>
      <c r="BE267" s="16"/>
      <c r="BF267" s="16"/>
      <c r="BG267" s="16"/>
      <c r="BH267" s="16"/>
      <c r="BI267" s="16"/>
      <c r="BJ267" s="16"/>
      <c r="BK267" s="16"/>
      <c r="BL267" s="16"/>
      <c r="BM267" s="16"/>
      <c r="BN267" s="16"/>
      <c r="BO267" s="16"/>
      <c r="BP267" s="16"/>
      <c r="BQ267" s="16"/>
      <c r="BR267" s="16"/>
      <c r="BS267" s="16"/>
      <c r="BT267" s="16"/>
      <c r="BU267" s="16"/>
      <c r="BV267" s="16"/>
      <c r="BW267" s="16"/>
      <c r="BX267" s="16"/>
      <c r="BY267" s="16"/>
      <c r="BZ267" s="16"/>
      <c r="CA267" s="16"/>
      <c r="CB267" s="16"/>
      <c r="CC267" s="16"/>
      <c r="CD267" s="16"/>
      <c r="CE267" s="16"/>
      <c r="CF267" s="16"/>
      <c r="CG267" s="16"/>
      <c r="CH267" s="16"/>
      <c r="CI267" s="16"/>
      <c r="CJ267" s="16"/>
      <c r="CK267" s="16"/>
      <c r="CL267" s="16"/>
      <c r="CM267" s="16"/>
      <c r="CN267" s="16"/>
      <c r="CO267" s="16"/>
      <c r="CP267" s="16"/>
      <c r="CQ267" s="16"/>
      <c r="CR267" s="16"/>
      <c r="CS267" s="16"/>
      <c r="CT267" s="16"/>
      <c r="CU267" s="16"/>
      <c r="CV267" s="16"/>
      <c r="CW267" s="16"/>
      <c r="CX267" s="16"/>
      <c r="CY267" s="16"/>
      <c r="CZ267" s="16"/>
      <c r="DA267" s="16"/>
      <c r="DB267" s="16"/>
      <c r="DC267" s="16"/>
      <c r="DD267" s="16"/>
      <c r="DE267" s="16"/>
      <c r="DF267" s="16"/>
      <c r="DG267" s="16"/>
      <c r="DH267" s="16"/>
      <c r="DI267" s="16"/>
      <c r="DJ267" s="16"/>
      <c r="DK267" s="16"/>
      <c r="DL267" s="16"/>
      <c r="DM267" s="16"/>
      <c r="DN267" s="16"/>
      <c r="DO267" s="16"/>
      <c r="DP267" s="16"/>
      <c r="DQ267" s="16"/>
      <c r="DR267" s="16"/>
      <c r="DS267" s="16"/>
      <c r="DT267" s="16"/>
      <c r="DU267" s="16"/>
      <c r="DV267" s="16"/>
      <c r="DW267" s="16"/>
      <c r="DX267" s="16"/>
      <c r="DY267" s="16"/>
      <c r="DZ267" s="16"/>
      <c r="EA267" s="16"/>
      <c r="EB267" s="16"/>
      <c r="EC267" s="16"/>
      <c r="ED267" s="16"/>
      <c r="EE267" s="16"/>
      <c r="EF267" s="16"/>
      <c r="EG267" s="16"/>
      <c r="EH267" s="16"/>
      <c r="EI267" s="16"/>
      <c r="EJ267" s="16"/>
      <c r="EK267" s="16"/>
      <c r="EL267" s="16"/>
      <c r="EM267" s="16"/>
      <c r="EN267" s="16"/>
      <c r="EO267" s="16"/>
      <c r="EP267" s="16"/>
      <c r="EQ267" s="16"/>
      <c r="ER267" s="16"/>
      <c r="ES267" s="16"/>
      <c r="ET267" s="16"/>
      <c r="EU267" s="16"/>
      <c r="EV267" s="16"/>
      <c r="EW267" s="16"/>
      <c r="EX267" s="16"/>
      <c r="EY267" s="16"/>
      <c r="EZ267" s="16"/>
      <c r="FA267" s="16"/>
      <c r="FB267" s="16"/>
      <c r="FC267" s="16"/>
      <c r="FD267" s="16"/>
      <c r="FE267" s="16"/>
      <c r="FF267" s="16"/>
      <c r="FG267" s="16"/>
      <c r="FH267" s="16"/>
      <c r="FI267" s="16"/>
      <c r="FJ267" s="16"/>
      <c r="FK267" s="16"/>
      <c r="FL267" s="16"/>
      <c r="FM267" s="16"/>
      <c r="FN267" s="16"/>
      <c r="FO267" s="16"/>
      <c r="FP267" s="16"/>
      <c r="FQ267" s="16"/>
      <c r="FR267" s="16"/>
      <c r="FS267" s="16"/>
      <c r="FT267" s="16"/>
      <c r="FU267" s="16"/>
      <c r="FV267" s="16"/>
      <c r="FW267" s="16"/>
      <c r="FX267" s="16"/>
      <c r="FY267" s="16"/>
      <c r="FZ267" s="16"/>
      <c r="GA267" s="16"/>
      <c r="GB267" s="16"/>
      <c r="GC267" s="16"/>
      <c r="GD267" s="16"/>
      <c r="GE267" s="16"/>
      <c r="GF267" s="16"/>
      <c r="GG267" s="16"/>
      <c r="GH267" s="16"/>
      <c r="GI267" s="16"/>
      <c r="GJ267" s="16"/>
      <c r="GK267" s="16"/>
      <c r="GL267" s="16"/>
      <c r="GM267" s="16"/>
      <c r="GN267" s="16"/>
      <c r="GO267" s="16"/>
      <c r="GP267" s="16"/>
      <c r="GQ267" s="16"/>
      <c r="GR267" s="16"/>
      <c r="GS267" s="16"/>
      <c r="GT267" s="16"/>
      <c r="GU267" s="16"/>
      <c r="GV267" s="16"/>
      <c r="GW267" s="16"/>
      <c r="GX267" s="16"/>
      <c r="GY267" s="16"/>
      <c r="GZ267" s="16"/>
      <c r="HA267" s="16"/>
    </row>
    <row r="268" spans="1:209">
      <c r="A268" s="18"/>
      <c r="B268" s="16"/>
      <c r="C268" s="16"/>
      <c r="D268" s="16"/>
      <c r="E268" s="16"/>
      <c r="F268" s="16"/>
      <c r="G268" s="16"/>
      <c r="H268" s="16"/>
      <c r="I268" s="16"/>
      <c r="J268" s="16"/>
      <c r="K268" s="16"/>
      <c r="L268" s="16"/>
      <c r="M268" s="16"/>
      <c r="N268" s="16"/>
      <c r="O268" s="16"/>
      <c r="P268" s="16"/>
      <c r="Q268" s="16"/>
      <c r="R268" s="16"/>
      <c r="S268" s="16"/>
      <c r="T268" s="16"/>
      <c r="U268" s="16"/>
      <c r="V268" s="16"/>
      <c r="W268" s="16"/>
      <c r="X268" s="139"/>
      <c r="Y268" s="16"/>
      <c r="Z268" s="16"/>
      <c r="AA268" s="16"/>
      <c r="AB268" s="16"/>
      <c r="AC268" s="16"/>
      <c r="AD268" s="16"/>
      <c r="AE268" s="16"/>
      <c r="AF268" s="16"/>
      <c r="AG268" s="16"/>
      <c r="AH268" s="16"/>
      <c r="AI268" s="16"/>
      <c r="AJ268" s="16"/>
      <c r="AK268" s="16"/>
      <c r="AL268" s="16"/>
      <c r="AM268" s="16"/>
      <c r="AN268" s="16"/>
      <c r="AO268" s="16"/>
      <c r="AP268" s="16"/>
      <c r="AQ268" s="16"/>
      <c r="AR268" s="16"/>
      <c r="AS268" s="16"/>
      <c r="AT268" s="16"/>
      <c r="AU268" s="16"/>
      <c r="AV268" s="16"/>
      <c r="AW268" s="16"/>
      <c r="AX268" s="16"/>
      <c r="AY268" s="16"/>
      <c r="AZ268" s="16"/>
      <c r="BA268" s="16"/>
      <c r="BB268" s="16"/>
      <c r="BC268" s="16"/>
      <c r="BD268" s="16"/>
      <c r="BE268" s="16"/>
      <c r="BF268" s="16"/>
      <c r="BG268" s="16"/>
      <c r="BH268" s="16"/>
      <c r="BI268" s="16"/>
      <c r="BJ268" s="16"/>
      <c r="BK268" s="16"/>
      <c r="BL268" s="16"/>
      <c r="BM268" s="16"/>
      <c r="BN268" s="16"/>
      <c r="BO268" s="16"/>
      <c r="BP268" s="16"/>
      <c r="BQ268" s="16"/>
      <c r="BR268" s="16"/>
      <c r="BS268" s="16"/>
      <c r="BT268" s="16"/>
      <c r="BU268" s="16"/>
      <c r="BV268" s="16"/>
      <c r="BW268" s="16"/>
      <c r="BX268" s="16"/>
      <c r="BY268" s="16"/>
      <c r="BZ268" s="16"/>
      <c r="CA268" s="16"/>
      <c r="CB268" s="16"/>
      <c r="CC268" s="16"/>
      <c r="CD268" s="16"/>
      <c r="CE268" s="16"/>
      <c r="CF268" s="16"/>
      <c r="CG268" s="16"/>
      <c r="CH268" s="16"/>
      <c r="CI268" s="16"/>
      <c r="CJ268" s="16"/>
      <c r="CK268" s="16"/>
      <c r="CL268" s="16"/>
      <c r="CM268" s="16"/>
      <c r="CN268" s="16"/>
      <c r="CO268" s="16"/>
      <c r="CP268" s="16"/>
      <c r="CQ268" s="16"/>
      <c r="CR268" s="16"/>
      <c r="CS268" s="16"/>
      <c r="CT268" s="16"/>
      <c r="CU268" s="16"/>
      <c r="CV268" s="16"/>
      <c r="CW268" s="16"/>
      <c r="CX268" s="16"/>
      <c r="CY268" s="16"/>
      <c r="CZ268" s="16"/>
      <c r="DA268" s="16"/>
      <c r="DB268" s="16"/>
      <c r="DC268" s="16"/>
      <c r="DD268" s="16"/>
      <c r="DE268" s="16"/>
      <c r="DF268" s="16"/>
      <c r="DG268" s="16"/>
      <c r="DH268" s="16"/>
      <c r="DI268" s="16"/>
      <c r="DJ268" s="16"/>
      <c r="DK268" s="16"/>
      <c r="DL268" s="16"/>
      <c r="DM268" s="16"/>
      <c r="DN268" s="16"/>
      <c r="DO268" s="16"/>
      <c r="DP268" s="16"/>
      <c r="DQ268" s="16"/>
      <c r="DR268" s="16"/>
      <c r="DS268" s="16"/>
      <c r="DT268" s="16"/>
      <c r="DU268" s="16"/>
      <c r="DV268" s="16"/>
      <c r="DW268" s="16"/>
      <c r="DX268" s="16"/>
      <c r="DY268" s="16"/>
      <c r="DZ268" s="16"/>
      <c r="EA268" s="16"/>
      <c r="EB268" s="16"/>
      <c r="EC268" s="16"/>
      <c r="ED268" s="16"/>
      <c r="EE268" s="16"/>
      <c r="EF268" s="16"/>
      <c r="EG268" s="16"/>
      <c r="EH268" s="16"/>
      <c r="EI268" s="16"/>
      <c r="EJ268" s="16"/>
      <c r="EK268" s="16"/>
      <c r="EL268" s="16"/>
      <c r="EM268" s="16"/>
      <c r="EN268" s="16"/>
      <c r="EO268" s="16"/>
      <c r="EP268" s="16"/>
      <c r="EQ268" s="16"/>
      <c r="ER268" s="16"/>
      <c r="ES268" s="16"/>
      <c r="ET268" s="16"/>
      <c r="EU268" s="16"/>
      <c r="EV268" s="16"/>
      <c r="EW268" s="16"/>
      <c r="EX268" s="16"/>
      <c r="EY268" s="16"/>
      <c r="EZ268" s="16"/>
      <c r="FA268" s="16"/>
      <c r="FB268" s="16"/>
      <c r="FC268" s="16"/>
      <c r="FD268" s="16"/>
      <c r="FE268" s="16"/>
      <c r="FF268" s="16"/>
      <c r="FG268" s="16"/>
      <c r="FH268" s="16"/>
      <c r="FI268" s="16"/>
      <c r="FJ268" s="16"/>
      <c r="FK268" s="16"/>
      <c r="FL268" s="16"/>
      <c r="FM268" s="16"/>
      <c r="FN268" s="16"/>
      <c r="FO268" s="16"/>
      <c r="FP268" s="16"/>
      <c r="FQ268" s="16"/>
      <c r="FR268" s="16"/>
      <c r="FS268" s="16"/>
      <c r="FT268" s="16"/>
      <c r="FU268" s="16"/>
      <c r="FV268" s="16"/>
      <c r="FW268" s="16"/>
      <c r="FX268" s="16"/>
      <c r="FY268" s="16"/>
      <c r="FZ268" s="16"/>
      <c r="GA268" s="16"/>
      <c r="GB268" s="16"/>
      <c r="GC268" s="16"/>
      <c r="GD268" s="16"/>
      <c r="GE268" s="16"/>
      <c r="GF268" s="16"/>
      <c r="GG268" s="16"/>
      <c r="GH268" s="16"/>
      <c r="GI268" s="16"/>
      <c r="GJ268" s="16"/>
      <c r="GK268" s="16"/>
      <c r="GL268" s="16"/>
      <c r="GM268" s="16"/>
      <c r="GN268" s="16"/>
      <c r="GO268" s="16"/>
      <c r="GP268" s="16"/>
      <c r="GQ268" s="16"/>
      <c r="GR268" s="16"/>
      <c r="GS268" s="16"/>
      <c r="GT268" s="16"/>
      <c r="GU268" s="16"/>
      <c r="GV268" s="16"/>
      <c r="GW268" s="16"/>
      <c r="GX268" s="16"/>
      <c r="GY268" s="16"/>
      <c r="GZ268" s="16"/>
      <c r="HA268" s="16"/>
    </row>
    <row r="269" spans="1:209">
      <c r="A269" s="18"/>
      <c r="B269" s="16"/>
      <c r="C269" s="16"/>
      <c r="D269" s="16"/>
      <c r="E269" s="16"/>
      <c r="F269" s="16"/>
      <c r="G269" s="16"/>
      <c r="H269" s="16"/>
      <c r="I269" s="16"/>
      <c r="J269" s="16"/>
      <c r="K269" s="16"/>
      <c r="L269" s="16"/>
      <c r="M269" s="16"/>
      <c r="N269" s="16"/>
      <c r="O269" s="16"/>
      <c r="P269" s="16"/>
      <c r="Q269" s="16"/>
      <c r="R269" s="16"/>
      <c r="S269" s="16"/>
      <c r="T269" s="16"/>
      <c r="U269" s="16"/>
      <c r="V269" s="16"/>
      <c r="W269" s="16"/>
      <c r="X269" s="139"/>
      <c r="Y269" s="16"/>
      <c r="Z269" s="16"/>
      <c r="AA269" s="16"/>
      <c r="AB269" s="16"/>
      <c r="AC269" s="16"/>
      <c r="AD269" s="16"/>
      <c r="AE269" s="16"/>
      <c r="AF269" s="16"/>
      <c r="AG269" s="16"/>
      <c r="AH269" s="16"/>
      <c r="AI269" s="16"/>
      <c r="AJ269" s="16"/>
      <c r="AK269" s="16"/>
      <c r="AL269" s="16"/>
      <c r="AM269" s="16"/>
      <c r="AN269" s="16"/>
      <c r="AO269" s="16"/>
      <c r="AP269" s="16"/>
      <c r="AQ269" s="16"/>
      <c r="AR269" s="16"/>
      <c r="AS269" s="16"/>
      <c r="AT269" s="16"/>
      <c r="AU269" s="16"/>
      <c r="AV269" s="16"/>
      <c r="AW269" s="16"/>
      <c r="AX269" s="16"/>
      <c r="AY269" s="16"/>
      <c r="AZ269" s="16"/>
      <c r="BA269" s="16"/>
      <c r="BB269" s="16"/>
      <c r="BC269" s="16"/>
      <c r="BD269" s="16"/>
      <c r="BE269" s="16"/>
      <c r="BF269" s="16"/>
      <c r="BG269" s="16"/>
      <c r="BH269" s="16"/>
      <c r="BI269" s="16"/>
      <c r="BJ269" s="16"/>
      <c r="BK269" s="16"/>
      <c r="BL269" s="16"/>
      <c r="BM269" s="16"/>
      <c r="BN269" s="16"/>
      <c r="BO269" s="16"/>
      <c r="BP269" s="16"/>
      <c r="BQ269" s="16"/>
      <c r="BR269" s="16"/>
      <c r="BS269" s="16"/>
      <c r="BT269" s="16"/>
      <c r="BU269" s="16"/>
      <c r="BV269" s="16"/>
      <c r="BW269" s="16"/>
      <c r="BX269" s="16"/>
      <c r="BY269" s="16"/>
      <c r="BZ269" s="16"/>
      <c r="CA269" s="16"/>
      <c r="CB269" s="16"/>
      <c r="CC269" s="16"/>
      <c r="CD269" s="16"/>
      <c r="CE269" s="16"/>
      <c r="CF269" s="16"/>
      <c r="CG269" s="16"/>
      <c r="CH269" s="16"/>
      <c r="CI269" s="16"/>
      <c r="CJ269" s="16"/>
      <c r="CK269" s="16"/>
      <c r="CL269" s="16"/>
      <c r="CM269" s="16"/>
      <c r="CN269" s="16"/>
      <c r="CO269" s="16"/>
      <c r="CP269" s="16"/>
      <c r="CQ269" s="16"/>
      <c r="CR269" s="16"/>
      <c r="CS269" s="16"/>
      <c r="CT269" s="16"/>
      <c r="CU269" s="16"/>
      <c r="CV269" s="16"/>
      <c r="CW269" s="16"/>
      <c r="CX269" s="16"/>
      <c r="CY269" s="16"/>
      <c r="CZ269" s="16"/>
      <c r="DA269" s="16"/>
      <c r="DB269" s="16"/>
      <c r="DC269" s="16"/>
      <c r="DD269" s="16"/>
      <c r="DE269" s="16"/>
      <c r="DF269" s="16"/>
      <c r="DG269" s="16"/>
      <c r="DH269" s="16"/>
      <c r="DI269" s="16"/>
      <c r="DJ269" s="16"/>
      <c r="DK269" s="16"/>
      <c r="DL269" s="16"/>
      <c r="DM269" s="16"/>
      <c r="DN269" s="16"/>
      <c r="DO269" s="16"/>
      <c r="DP269" s="16"/>
      <c r="DQ269" s="16"/>
      <c r="DR269" s="16"/>
      <c r="DS269" s="16"/>
      <c r="DT269" s="16"/>
      <c r="DU269" s="16"/>
      <c r="DV269" s="16"/>
      <c r="DW269" s="16"/>
      <c r="DX269" s="16"/>
      <c r="DY269" s="16"/>
      <c r="DZ269" s="16"/>
      <c r="EA269" s="16"/>
      <c r="EB269" s="16"/>
      <c r="EC269" s="16"/>
      <c r="ED269" s="16"/>
      <c r="EE269" s="16"/>
      <c r="EF269" s="16"/>
      <c r="EG269" s="16"/>
      <c r="EH269" s="16"/>
      <c r="EI269" s="16"/>
      <c r="EJ269" s="16"/>
      <c r="EK269" s="16"/>
      <c r="EL269" s="16"/>
      <c r="EM269" s="16"/>
      <c r="EN269" s="16"/>
      <c r="EO269" s="16"/>
      <c r="EP269" s="16"/>
      <c r="EQ269" s="16"/>
      <c r="ER269" s="16"/>
      <c r="ES269" s="16"/>
      <c r="ET269" s="16"/>
      <c r="EU269" s="16"/>
      <c r="EV269" s="16"/>
      <c r="EW269" s="16"/>
      <c r="EX269" s="16"/>
      <c r="EY269" s="16"/>
      <c r="EZ269" s="16"/>
      <c r="FA269" s="16"/>
      <c r="FB269" s="16"/>
      <c r="FC269" s="16"/>
      <c r="FD269" s="16"/>
      <c r="FE269" s="16"/>
      <c r="FF269" s="16"/>
      <c r="FG269" s="16"/>
      <c r="FH269" s="16"/>
      <c r="FI269" s="16"/>
      <c r="FJ269" s="16"/>
      <c r="FK269" s="16"/>
      <c r="FL269" s="16"/>
      <c r="FM269" s="16"/>
      <c r="FN269" s="16"/>
      <c r="FO269" s="16"/>
      <c r="FP269" s="16"/>
      <c r="FQ269" s="16"/>
      <c r="FR269" s="16"/>
      <c r="FS269" s="16"/>
      <c r="FT269" s="16"/>
      <c r="FU269" s="16"/>
      <c r="FV269" s="16"/>
      <c r="FW269" s="16"/>
      <c r="FX269" s="16"/>
      <c r="FY269" s="16"/>
      <c r="FZ269" s="16"/>
      <c r="GA269" s="16"/>
      <c r="GB269" s="16"/>
      <c r="GC269" s="16"/>
      <c r="GD269" s="16"/>
      <c r="GE269" s="16"/>
      <c r="GF269" s="16"/>
      <c r="GG269" s="16"/>
      <c r="GH269" s="16"/>
      <c r="GI269" s="16"/>
      <c r="GJ269" s="16"/>
      <c r="GK269" s="16"/>
      <c r="GL269" s="16"/>
      <c r="GM269" s="16"/>
      <c r="GN269" s="16"/>
      <c r="GO269" s="16"/>
      <c r="GP269" s="16"/>
      <c r="GQ269" s="16"/>
      <c r="GR269" s="16"/>
      <c r="GS269" s="16"/>
      <c r="GT269" s="16"/>
      <c r="GU269" s="16"/>
      <c r="GV269" s="16"/>
      <c r="GW269" s="16"/>
      <c r="GX269" s="16"/>
      <c r="GY269" s="16"/>
      <c r="GZ269" s="16"/>
      <c r="HA269" s="16"/>
    </row>
    <row r="270" spans="1:209">
      <c r="A270" s="18"/>
      <c r="B270" s="16"/>
      <c r="C270" s="16"/>
      <c r="D270" s="16"/>
      <c r="E270" s="16"/>
      <c r="F270" s="16"/>
      <c r="G270" s="16"/>
      <c r="H270" s="16"/>
      <c r="I270" s="16"/>
      <c r="J270" s="16"/>
      <c r="K270" s="16"/>
      <c r="L270" s="16"/>
      <c r="M270" s="16"/>
      <c r="N270" s="16"/>
      <c r="O270" s="16"/>
      <c r="P270" s="16"/>
      <c r="Q270" s="16"/>
      <c r="R270" s="16"/>
      <c r="S270" s="16"/>
      <c r="T270" s="16"/>
      <c r="U270" s="16"/>
      <c r="V270" s="16"/>
      <c r="W270" s="16"/>
      <c r="X270" s="139"/>
      <c r="Y270" s="16"/>
      <c r="Z270" s="16"/>
      <c r="AA270" s="16"/>
      <c r="AB270" s="16"/>
      <c r="AC270" s="16"/>
      <c r="AD270" s="16"/>
      <c r="AE270" s="16"/>
      <c r="AF270" s="16"/>
      <c r="AG270" s="16"/>
      <c r="AH270" s="16"/>
      <c r="AI270" s="16"/>
      <c r="AJ270" s="16"/>
      <c r="AK270" s="16"/>
      <c r="AL270" s="16"/>
      <c r="AM270" s="16"/>
      <c r="AN270" s="16"/>
      <c r="AO270" s="16"/>
      <c r="AP270" s="16"/>
      <c r="AQ270" s="16"/>
      <c r="AR270" s="16"/>
      <c r="AS270" s="16"/>
      <c r="AT270" s="16"/>
      <c r="AU270" s="16"/>
      <c r="AV270" s="16"/>
      <c r="AW270" s="16"/>
      <c r="AX270" s="16"/>
      <c r="AY270" s="16"/>
      <c r="AZ270" s="16"/>
      <c r="BA270" s="16"/>
      <c r="BB270" s="16"/>
      <c r="BC270" s="16"/>
      <c r="BD270" s="16"/>
      <c r="BE270" s="16"/>
      <c r="BF270" s="16"/>
      <c r="BG270" s="16"/>
      <c r="BH270" s="16"/>
      <c r="BI270" s="16"/>
      <c r="BJ270" s="16"/>
      <c r="BK270" s="16"/>
      <c r="BL270" s="16"/>
      <c r="BM270" s="16"/>
      <c r="BN270" s="16"/>
      <c r="BO270" s="16"/>
      <c r="BP270" s="16"/>
      <c r="BQ270" s="16"/>
      <c r="BR270" s="16"/>
      <c r="BS270" s="16"/>
      <c r="BT270" s="16"/>
      <c r="BU270" s="16"/>
      <c r="BV270" s="16"/>
      <c r="BW270" s="16"/>
      <c r="BX270" s="16"/>
      <c r="BY270" s="16"/>
      <c r="BZ270" s="16"/>
      <c r="CA270" s="16"/>
      <c r="CB270" s="16"/>
      <c r="CC270" s="16"/>
      <c r="CD270" s="16"/>
      <c r="CE270" s="16"/>
      <c r="CF270" s="16"/>
      <c r="CG270" s="16"/>
      <c r="CH270" s="16"/>
      <c r="CI270" s="16"/>
      <c r="CJ270" s="16"/>
      <c r="CK270" s="16"/>
      <c r="CL270" s="16"/>
      <c r="CM270" s="16"/>
      <c r="CN270" s="16"/>
      <c r="CO270" s="16"/>
      <c r="CP270" s="16"/>
      <c r="CQ270" s="16"/>
      <c r="CR270" s="16"/>
      <c r="CS270" s="16"/>
      <c r="CT270" s="16"/>
      <c r="CU270" s="16"/>
      <c r="CV270" s="16"/>
      <c r="CW270" s="16"/>
      <c r="CX270" s="16"/>
      <c r="CY270" s="16"/>
      <c r="CZ270" s="16"/>
      <c r="DA270" s="16"/>
      <c r="DB270" s="16"/>
      <c r="DC270" s="16"/>
      <c r="DD270" s="16"/>
      <c r="DE270" s="16"/>
      <c r="DF270" s="16"/>
      <c r="DG270" s="16"/>
      <c r="DH270" s="16"/>
      <c r="DI270" s="16"/>
      <c r="DJ270" s="16"/>
      <c r="DK270" s="16"/>
      <c r="DL270" s="16"/>
      <c r="DM270" s="16"/>
      <c r="DN270" s="16"/>
      <c r="DO270" s="16"/>
      <c r="DP270" s="16"/>
      <c r="DQ270" s="16"/>
      <c r="DR270" s="16"/>
      <c r="DS270" s="16"/>
      <c r="DT270" s="16"/>
      <c r="DU270" s="16"/>
      <c r="DV270" s="16"/>
      <c r="DW270" s="16"/>
      <c r="DX270" s="16"/>
      <c r="DY270" s="16"/>
      <c r="DZ270" s="16"/>
      <c r="EA270" s="16"/>
      <c r="EB270" s="16"/>
      <c r="EC270" s="16"/>
      <c r="ED270" s="16"/>
      <c r="EE270" s="16"/>
      <c r="EF270" s="16"/>
      <c r="EG270" s="16"/>
      <c r="EH270" s="16"/>
      <c r="EI270" s="16"/>
      <c r="EJ270" s="16"/>
      <c r="EK270" s="16"/>
      <c r="EL270" s="16"/>
      <c r="EM270" s="16"/>
      <c r="EN270" s="16"/>
      <c r="EO270" s="16"/>
      <c r="EP270" s="16"/>
      <c r="EQ270" s="16"/>
      <c r="ER270" s="16"/>
      <c r="ES270" s="16"/>
      <c r="ET270" s="16"/>
      <c r="EU270" s="16"/>
      <c r="EV270" s="16"/>
      <c r="EW270" s="16"/>
      <c r="EX270" s="16"/>
      <c r="EY270" s="16"/>
      <c r="EZ270" s="16"/>
      <c r="FA270" s="16"/>
      <c r="FB270" s="16"/>
      <c r="FC270" s="16"/>
      <c r="FD270" s="16"/>
      <c r="FE270" s="16"/>
      <c r="FF270" s="16"/>
      <c r="FG270" s="16"/>
      <c r="FH270" s="16"/>
      <c r="FI270" s="16"/>
      <c r="FJ270" s="16"/>
      <c r="FK270" s="16"/>
      <c r="FL270" s="16"/>
      <c r="FM270" s="16"/>
      <c r="FN270" s="16"/>
      <c r="FO270" s="16"/>
      <c r="FP270" s="16"/>
      <c r="FQ270" s="16"/>
      <c r="FR270" s="16"/>
      <c r="FS270" s="16"/>
      <c r="FT270" s="16"/>
      <c r="FU270" s="16"/>
      <c r="FV270" s="16"/>
      <c r="FW270" s="16"/>
      <c r="FX270" s="16"/>
      <c r="FY270" s="16"/>
      <c r="FZ270" s="16"/>
      <c r="GA270" s="16"/>
      <c r="GB270" s="16"/>
      <c r="GC270" s="16"/>
      <c r="GD270" s="16"/>
      <c r="GE270" s="16"/>
      <c r="GF270" s="16"/>
      <c r="GG270" s="16"/>
      <c r="GH270" s="16"/>
      <c r="GI270" s="16"/>
      <c r="GJ270" s="16"/>
      <c r="GK270" s="16"/>
      <c r="GL270" s="16"/>
      <c r="GM270" s="16"/>
      <c r="GN270" s="16"/>
      <c r="GO270" s="16"/>
      <c r="GP270" s="16"/>
      <c r="GQ270" s="16"/>
      <c r="GR270" s="16"/>
      <c r="GS270" s="16"/>
      <c r="GT270" s="16"/>
      <c r="GU270" s="16"/>
      <c r="GV270" s="16"/>
      <c r="GW270" s="16"/>
      <c r="GX270" s="16"/>
      <c r="GY270" s="16"/>
      <c r="GZ270" s="16"/>
      <c r="HA270" s="16"/>
    </row>
    <row r="271" spans="1:209">
      <c r="A271" s="18"/>
      <c r="B271" s="16"/>
      <c r="C271" s="16"/>
      <c r="D271" s="16"/>
      <c r="E271" s="16"/>
      <c r="F271" s="16"/>
      <c r="G271" s="16"/>
      <c r="H271" s="16"/>
      <c r="I271" s="16"/>
      <c r="J271" s="16"/>
      <c r="K271" s="16"/>
      <c r="L271" s="16"/>
      <c r="M271" s="16"/>
      <c r="N271" s="16"/>
      <c r="O271" s="16"/>
      <c r="P271" s="16"/>
      <c r="Q271" s="16"/>
      <c r="R271" s="16"/>
      <c r="S271" s="16"/>
      <c r="T271" s="16"/>
      <c r="U271" s="16"/>
      <c r="V271" s="16"/>
      <c r="W271" s="16"/>
      <c r="X271" s="139"/>
      <c r="Y271" s="16"/>
      <c r="Z271" s="16"/>
      <c r="AA271" s="16"/>
      <c r="AB271" s="16"/>
      <c r="AC271" s="16"/>
      <c r="AD271" s="16"/>
      <c r="AE271" s="16"/>
      <c r="AF271" s="16"/>
      <c r="AG271" s="16"/>
      <c r="AH271" s="16"/>
      <c r="AI271" s="16"/>
      <c r="AJ271" s="16"/>
      <c r="AK271" s="16"/>
      <c r="AL271" s="16"/>
      <c r="AM271" s="16"/>
      <c r="AN271" s="16"/>
      <c r="AO271" s="16"/>
      <c r="AP271" s="16"/>
      <c r="AQ271" s="16"/>
      <c r="AR271" s="16"/>
      <c r="AS271" s="16"/>
      <c r="AT271" s="16"/>
      <c r="AU271" s="16"/>
      <c r="AV271" s="16"/>
      <c r="AW271" s="16"/>
      <c r="AX271" s="16"/>
      <c r="AY271" s="16"/>
      <c r="AZ271" s="16"/>
      <c r="BA271" s="16"/>
      <c r="BB271" s="16"/>
      <c r="BC271" s="16"/>
      <c r="BD271" s="16"/>
      <c r="BE271" s="16"/>
      <c r="BF271" s="16"/>
      <c r="BG271" s="16"/>
      <c r="BH271" s="16"/>
      <c r="BI271" s="16"/>
      <c r="BJ271" s="16"/>
      <c r="BK271" s="16"/>
      <c r="BL271" s="16"/>
      <c r="BM271" s="16"/>
      <c r="BN271" s="16"/>
      <c r="BO271" s="16"/>
      <c r="BP271" s="16"/>
      <c r="BQ271" s="16"/>
      <c r="BR271" s="16"/>
      <c r="BS271" s="16"/>
      <c r="BT271" s="16"/>
      <c r="BU271" s="16"/>
      <c r="BV271" s="16"/>
      <c r="BW271" s="16"/>
      <c r="BX271" s="16"/>
      <c r="BY271" s="16"/>
      <c r="BZ271" s="16"/>
      <c r="CA271" s="16"/>
      <c r="CB271" s="16"/>
      <c r="CC271" s="16"/>
      <c r="CD271" s="16"/>
      <c r="CE271" s="16"/>
      <c r="CF271" s="16"/>
      <c r="CG271" s="16"/>
      <c r="CH271" s="16"/>
      <c r="CI271" s="16"/>
      <c r="CJ271" s="16"/>
      <c r="CK271" s="16"/>
      <c r="CL271" s="16"/>
      <c r="CM271" s="16"/>
      <c r="CN271" s="16"/>
      <c r="CO271" s="16"/>
      <c r="CP271" s="16"/>
      <c r="CQ271" s="16"/>
      <c r="CR271" s="16"/>
      <c r="CS271" s="16"/>
      <c r="CT271" s="16"/>
      <c r="CU271" s="16"/>
      <c r="CV271" s="16"/>
      <c r="CW271" s="16"/>
      <c r="CX271" s="16"/>
      <c r="CY271" s="16"/>
      <c r="CZ271" s="16"/>
      <c r="DA271" s="16"/>
      <c r="DB271" s="16"/>
      <c r="DC271" s="16"/>
      <c r="DD271" s="16"/>
      <c r="DE271" s="16"/>
      <c r="DF271" s="16"/>
      <c r="DG271" s="16"/>
      <c r="DH271" s="16"/>
      <c r="DI271" s="16"/>
      <c r="DJ271" s="16"/>
      <c r="DK271" s="16"/>
      <c r="DL271" s="16"/>
      <c r="DM271" s="16"/>
      <c r="DN271" s="16"/>
      <c r="DO271" s="16"/>
      <c r="DP271" s="16"/>
      <c r="DQ271" s="16"/>
      <c r="DR271" s="16"/>
      <c r="DS271" s="16"/>
      <c r="DT271" s="16"/>
      <c r="DU271" s="16"/>
      <c r="DV271" s="16"/>
      <c r="DW271" s="16"/>
      <c r="DX271" s="16"/>
      <c r="DY271" s="16"/>
      <c r="DZ271" s="16"/>
      <c r="EA271" s="16"/>
      <c r="EB271" s="16"/>
      <c r="EC271" s="16"/>
      <c r="ED271" s="16"/>
      <c r="EE271" s="16"/>
      <c r="EF271" s="16"/>
      <c r="EG271" s="16"/>
      <c r="EH271" s="16"/>
      <c r="EI271" s="16"/>
      <c r="EJ271" s="16"/>
      <c r="EK271" s="16"/>
      <c r="EL271" s="16"/>
      <c r="EM271" s="16"/>
      <c r="EN271" s="16"/>
      <c r="EO271" s="16"/>
      <c r="EP271" s="16"/>
      <c r="EQ271" s="16"/>
      <c r="ER271" s="16"/>
      <c r="ES271" s="16"/>
      <c r="ET271" s="16"/>
      <c r="EU271" s="16"/>
      <c r="EV271" s="16"/>
      <c r="EW271" s="16"/>
      <c r="EX271" s="16"/>
      <c r="EY271" s="16"/>
      <c r="EZ271" s="16"/>
      <c r="FA271" s="16"/>
      <c r="FB271" s="16"/>
      <c r="FC271" s="16"/>
      <c r="FD271" s="16"/>
      <c r="FE271" s="16"/>
      <c r="FF271" s="16"/>
      <c r="FG271" s="16"/>
      <c r="FH271" s="16"/>
      <c r="FI271" s="16"/>
      <c r="FJ271" s="16"/>
      <c r="FK271" s="16"/>
      <c r="FL271" s="16"/>
      <c r="FM271" s="16"/>
      <c r="FN271" s="16"/>
      <c r="FO271" s="16"/>
      <c r="FP271" s="16"/>
      <c r="FQ271" s="16"/>
      <c r="FR271" s="16"/>
      <c r="FS271" s="16"/>
      <c r="FT271" s="16"/>
      <c r="FU271" s="16"/>
      <c r="FV271" s="16"/>
      <c r="FW271" s="16"/>
      <c r="FX271" s="16"/>
      <c r="FY271" s="16"/>
      <c r="FZ271" s="16"/>
      <c r="GA271" s="16"/>
      <c r="GB271" s="16"/>
      <c r="GC271" s="16"/>
      <c r="GD271" s="16"/>
      <c r="GE271" s="16"/>
      <c r="GF271" s="16"/>
      <c r="GG271" s="16"/>
      <c r="GH271" s="16"/>
      <c r="GI271" s="16"/>
      <c r="GJ271" s="16"/>
      <c r="GK271" s="16"/>
      <c r="GL271" s="16"/>
      <c r="GM271" s="16"/>
      <c r="GN271" s="16"/>
      <c r="GO271" s="16"/>
      <c r="GP271" s="16"/>
      <c r="GQ271" s="16"/>
      <c r="GR271" s="16"/>
      <c r="GS271" s="16"/>
      <c r="GT271" s="16"/>
      <c r="GU271" s="16"/>
      <c r="GV271" s="16"/>
      <c r="GW271" s="16"/>
      <c r="GX271" s="16"/>
      <c r="GY271" s="16"/>
      <c r="GZ271" s="16"/>
      <c r="HA271" s="16"/>
    </row>
    <row r="272" spans="1:209">
      <c r="A272" s="18"/>
      <c r="B272" s="16"/>
      <c r="C272" s="16"/>
      <c r="D272" s="16"/>
      <c r="E272" s="16"/>
      <c r="F272" s="16"/>
      <c r="G272" s="16"/>
      <c r="H272" s="16"/>
      <c r="I272" s="16"/>
      <c r="J272" s="16"/>
      <c r="K272" s="16"/>
      <c r="L272" s="16"/>
      <c r="M272" s="16"/>
      <c r="N272" s="16"/>
      <c r="O272" s="16"/>
      <c r="P272" s="16"/>
      <c r="Q272" s="16"/>
      <c r="R272" s="16"/>
      <c r="S272" s="16"/>
      <c r="T272" s="16"/>
      <c r="U272" s="16"/>
      <c r="V272" s="16"/>
      <c r="W272" s="16"/>
      <c r="X272" s="139"/>
      <c r="Y272" s="16"/>
      <c r="Z272" s="16"/>
      <c r="AA272" s="16"/>
      <c r="AB272" s="16"/>
      <c r="AC272" s="16"/>
      <c r="AD272" s="16"/>
      <c r="AE272" s="16"/>
      <c r="AF272" s="16"/>
      <c r="AG272" s="16"/>
      <c r="AH272" s="16"/>
      <c r="AI272" s="16"/>
      <c r="AJ272" s="16"/>
      <c r="AK272" s="16"/>
      <c r="AL272" s="16"/>
      <c r="AM272" s="16"/>
      <c r="AN272" s="16"/>
      <c r="AO272" s="16"/>
      <c r="AP272" s="16"/>
      <c r="AQ272" s="16"/>
      <c r="AR272" s="16"/>
      <c r="AS272" s="16"/>
      <c r="AT272" s="16"/>
      <c r="AU272" s="16"/>
      <c r="AV272" s="16"/>
      <c r="AW272" s="16"/>
      <c r="AX272" s="16"/>
      <c r="AY272" s="16"/>
      <c r="AZ272" s="16"/>
      <c r="BA272" s="16"/>
      <c r="BB272" s="16"/>
      <c r="BC272" s="16"/>
      <c r="BD272" s="16"/>
      <c r="BE272" s="16"/>
      <c r="BF272" s="16"/>
      <c r="BG272" s="16"/>
      <c r="BH272" s="16"/>
      <c r="BI272" s="16"/>
      <c r="BJ272" s="16"/>
      <c r="BK272" s="16"/>
      <c r="BL272" s="16"/>
      <c r="BM272" s="16"/>
      <c r="BN272" s="16"/>
      <c r="BO272" s="16"/>
      <c r="BP272" s="16"/>
      <c r="BQ272" s="16"/>
      <c r="BR272" s="16"/>
      <c r="BS272" s="16"/>
      <c r="BT272" s="16"/>
      <c r="BU272" s="16"/>
      <c r="BV272" s="16"/>
      <c r="BW272" s="16"/>
      <c r="BX272" s="16"/>
      <c r="BY272" s="16"/>
      <c r="BZ272" s="16"/>
      <c r="CA272" s="16"/>
      <c r="CB272" s="16"/>
      <c r="CC272" s="16"/>
      <c r="CD272" s="16"/>
      <c r="CE272" s="16"/>
      <c r="CF272" s="16"/>
      <c r="CG272" s="16"/>
      <c r="CH272" s="16"/>
      <c r="CI272" s="16"/>
      <c r="CJ272" s="16"/>
      <c r="CK272" s="16"/>
      <c r="CL272" s="16"/>
      <c r="CM272" s="16"/>
      <c r="CN272" s="16"/>
      <c r="CO272" s="16"/>
      <c r="CP272" s="16"/>
      <c r="CQ272" s="16"/>
      <c r="CR272" s="16"/>
      <c r="CS272" s="16"/>
      <c r="CT272" s="16"/>
      <c r="CU272" s="16"/>
      <c r="CV272" s="16"/>
      <c r="CW272" s="16"/>
      <c r="CX272" s="16"/>
      <c r="CY272" s="16"/>
      <c r="CZ272" s="16"/>
      <c r="DA272" s="16"/>
      <c r="DB272" s="16"/>
      <c r="DC272" s="16"/>
      <c r="DD272" s="16"/>
      <c r="DE272" s="16"/>
      <c r="DF272" s="16"/>
      <c r="DG272" s="16"/>
      <c r="DH272" s="16"/>
      <c r="DI272" s="16"/>
      <c r="DJ272" s="16"/>
      <c r="DK272" s="16"/>
      <c r="DL272" s="16"/>
      <c r="DM272" s="16"/>
      <c r="DN272" s="16"/>
      <c r="DO272" s="16"/>
      <c r="DP272" s="16"/>
      <c r="DQ272" s="16"/>
      <c r="DR272" s="16"/>
      <c r="DS272" s="16"/>
      <c r="DT272" s="16"/>
      <c r="DU272" s="16"/>
      <c r="DV272" s="16"/>
      <c r="DW272" s="16"/>
      <c r="DX272" s="16"/>
      <c r="DY272" s="16"/>
      <c r="DZ272" s="16"/>
      <c r="EA272" s="16"/>
      <c r="EB272" s="16"/>
      <c r="EC272" s="16"/>
      <c r="ED272" s="16"/>
      <c r="EE272" s="16"/>
      <c r="EF272" s="16"/>
      <c r="EG272" s="16"/>
      <c r="EH272" s="16"/>
      <c r="EI272" s="16"/>
      <c r="EJ272" s="16"/>
      <c r="EK272" s="16"/>
      <c r="EL272" s="16"/>
      <c r="EM272" s="16"/>
      <c r="EN272" s="16"/>
      <c r="EO272" s="16"/>
      <c r="EP272" s="16"/>
      <c r="EQ272" s="16"/>
      <c r="ER272" s="16"/>
      <c r="ES272" s="16"/>
      <c r="ET272" s="16"/>
      <c r="EU272" s="16"/>
      <c r="EV272" s="16"/>
      <c r="EW272" s="16"/>
      <c r="EX272" s="16"/>
      <c r="EY272" s="16"/>
      <c r="EZ272" s="16"/>
      <c r="FA272" s="16"/>
      <c r="FB272" s="16"/>
      <c r="FC272" s="16"/>
      <c r="FD272" s="16"/>
      <c r="FE272" s="16"/>
      <c r="FF272" s="16"/>
      <c r="FG272" s="16"/>
      <c r="FH272" s="16"/>
      <c r="FI272" s="16"/>
      <c r="FJ272" s="16"/>
      <c r="FK272" s="16"/>
      <c r="FL272" s="16"/>
      <c r="FM272" s="16"/>
      <c r="FN272" s="16"/>
      <c r="FO272" s="16"/>
      <c r="FP272" s="16"/>
      <c r="FQ272" s="16"/>
      <c r="FR272" s="16"/>
      <c r="FS272" s="16"/>
      <c r="FT272" s="16"/>
      <c r="FU272" s="16"/>
      <c r="FV272" s="16"/>
      <c r="FW272" s="16"/>
      <c r="FX272" s="16"/>
      <c r="FY272" s="16"/>
      <c r="FZ272" s="16"/>
      <c r="GA272" s="16"/>
      <c r="GB272" s="16"/>
      <c r="GC272" s="16"/>
      <c r="GD272" s="16"/>
      <c r="GE272" s="16"/>
      <c r="GF272" s="16"/>
      <c r="GG272" s="16"/>
      <c r="GH272" s="16"/>
      <c r="GI272" s="16"/>
      <c r="GJ272" s="16"/>
      <c r="GK272" s="16"/>
      <c r="GL272" s="16"/>
      <c r="GM272" s="16"/>
      <c r="GN272" s="16"/>
      <c r="GO272" s="16"/>
      <c r="GP272" s="16"/>
      <c r="GQ272" s="16"/>
      <c r="GR272" s="16"/>
      <c r="GS272" s="16"/>
      <c r="GT272" s="16"/>
      <c r="GU272" s="16"/>
      <c r="GV272" s="16"/>
      <c r="GW272" s="16"/>
      <c r="GX272" s="16"/>
      <c r="GY272" s="16"/>
      <c r="GZ272" s="16"/>
      <c r="HA272" s="16"/>
    </row>
    <row r="273" spans="1:209">
      <c r="A273" s="18"/>
      <c r="B273" s="16"/>
      <c r="C273" s="16"/>
      <c r="D273" s="16"/>
      <c r="E273" s="16"/>
      <c r="F273" s="16"/>
      <c r="G273" s="16"/>
      <c r="H273" s="16"/>
      <c r="I273" s="16"/>
      <c r="J273" s="16"/>
      <c r="K273" s="16"/>
      <c r="L273" s="16"/>
      <c r="M273" s="16"/>
      <c r="N273" s="16"/>
      <c r="O273" s="16"/>
      <c r="P273" s="16"/>
      <c r="Q273" s="16"/>
      <c r="R273" s="16"/>
      <c r="S273" s="16"/>
      <c r="T273" s="16"/>
      <c r="U273" s="16"/>
      <c r="V273" s="16"/>
      <c r="W273" s="16"/>
      <c r="X273" s="139"/>
      <c r="Y273" s="16"/>
      <c r="Z273" s="16"/>
      <c r="AA273" s="16"/>
      <c r="AB273" s="16"/>
      <c r="AC273" s="16"/>
      <c r="AD273" s="16"/>
      <c r="AE273" s="16"/>
      <c r="AF273" s="16"/>
      <c r="AG273" s="16"/>
      <c r="AH273" s="16"/>
      <c r="AI273" s="16"/>
      <c r="AJ273" s="16"/>
      <c r="AK273" s="16"/>
      <c r="AL273" s="16"/>
      <c r="AM273" s="16"/>
      <c r="AN273" s="16"/>
      <c r="AO273" s="16"/>
      <c r="AP273" s="16"/>
      <c r="AQ273" s="16"/>
      <c r="AR273" s="16"/>
      <c r="AS273" s="16"/>
      <c r="AT273" s="16"/>
      <c r="AU273" s="16"/>
      <c r="AV273" s="16"/>
      <c r="AW273" s="16"/>
      <c r="AX273" s="16"/>
      <c r="AY273" s="16"/>
      <c r="AZ273" s="16"/>
      <c r="BA273" s="16"/>
      <c r="BB273" s="16"/>
      <c r="BC273" s="16"/>
      <c r="BD273" s="16"/>
      <c r="BE273" s="16"/>
      <c r="BF273" s="16"/>
      <c r="BG273" s="16"/>
      <c r="BH273" s="16"/>
      <c r="BI273" s="16"/>
      <c r="BJ273" s="16"/>
      <c r="BK273" s="16"/>
      <c r="BL273" s="16"/>
      <c r="BM273" s="16"/>
      <c r="BN273" s="16"/>
      <c r="BO273" s="16"/>
      <c r="BP273" s="16"/>
      <c r="BQ273" s="16"/>
      <c r="BR273" s="16"/>
      <c r="BS273" s="16"/>
      <c r="BT273" s="16"/>
      <c r="BU273" s="16"/>
      <c r="BV273" s="16"/>
      <c r="BW273" s="16"/>
      <c r="BX273" s="16"/>
      <c r="BY273" s="16"/>
      <c r="BZ273" s="16"/>
      <c r="CA273" s="16"/>
      <c r="CB273" s="16"/>
      <c r="CC273" s="16"/>
      <c r="CD273" s="16"/>
      <c r="CE273" s="16"/>
      <c r="CF273" s="16"/>
      <c r="CG273" s="16"/>
      <c r="CH273" s="16"/>
      <c r="CI273" s="16"/>
      <c r="CJ273" s="16"/>
      <c r="CK273" s="16"/>
      <c r="CL273" s="16"/>
      <c r="CM273" s="16"/>
      <c r="CN273" s="16"/>
      <c r="CO273" s="16"/>
      <c r="CP273" s="16"/>
      <c r="CQ273" s="16"/>
      <c r="CR273" s="16"/>
      <c r="CS273" s="16"/>
      <c r="CT273" s="16"/>
      <c r="CU273" s="16"/>
      <c r="CV273" s="16"/>
      <c r="CW273" s="16"/>
      <c r="CX273" s="16"/>
      <c r="CY273" s="16"/>
      <c r="CZ273" s="16"/>
      <c r="DA273" s="16"/>
      <c r="DB273" s="16"/>
      <c r="DC273" s="16"/>
      <c r="DD273" s="16"/>
      <c r="DE273" s="16"/>
      <c r="DF273" s="16"/>
      <c r="DG273" s="16"/>
      <c r="DH273" s="16"/>
      <c r="DI273" s="16"/>
      <c r="DJ273" s="16"/>
      <c r="DK273" s="16"/>
      <c r="DL273" s="16"/>
      <c r="DM273" s="16"/>
      <c r="DN273" s="16"/>
      <c r="DO273" s="16"/>
      <c r="DP273" s="16"/>
      <c r="DQ273" s="16"/>
      <c r="DR273" s="16"/>
      <c r="DS273" s="16"/>
      <c r="DT273" s="16"/>
      <c r="DU273" s="16"/>
      <c r="DV273" s="16"/>
      <c r="DW273" s="16"/>
      <c r="DX273" s="16"/>
      <c r="DY273" s="16"/>
      <c r="DZ273" s="16"/>
      <c r="EA273" s="16"/>
      <c r="EB273" s="16"/>
      <c r="EC273" s="16"/>
      <c r="ED273" s="16"/>
      <c r="EE273" s="16"/>
      <c r="EF273" s="16"/>
      <c r="EG273" s="16"/>
      <c r="EH273" s="16"/>
      <c r="EI273" s="16"/>
      <c r="EJ273" s="16"/>
      <c r="EK273" s="16"/>
      <c r="EL273" s="16"/>
      <c r="EM273" s="16"/>
      <c r="EN273" s="16"/>
      <c r="EO273" s="16"/>
      <c r="EP273" s="16"/>
      <c r="EQ273" s="16"/>
      <c r="ER273" s="16"/>
      <c r="ES273" s="16"/>
      <c r="ET273" s="16"/>
      <c r="EU273" s="16"/>
      <c r="EV273" s="16"/>
      <c r="EW273" s="16"/>
      <c r="EX273" s="16"/>
      <c r="EY273" s="16"/>
      <c r="EZ273" s="16"/>
      <c r="FA273" s="16"/>
      <c r="FB273" s="16"/>
      <c r="FC273" s="16"/>
      <c r="FD273" s="16"/>
      <c r="FE273" s="16"/>
      <c r="FF273" s="16"/>
      <c r="FG273" s="16"/>
      <c r="FH273" s="16"/>
      <c r="FI273" s="16"/>
      <c r="FJ273" s="16"/>
      <c r="FK273" s="16"/>
      <c r="FL273" s="16"/>
      <c r="FM273" s="16"/>
      <c r="FN273" s="16"/>
      <c r="FO273" s="16"/>
      <c r="FP273" s="16"/>
      <c r="FQ273" s="16"/>
      <c r="FR273" s="16"/>
      <c r="FS273" s="16"/>
      <c r="FT273" s="16"/>
      <c r="FU273" s="16"/>
      <c r="FV273" s="16"/>
      <c r="FW273" s="16"/>
      <c r="FX273" s="16"/>
      <c r="FY273" s="16"/>
      <c r="FZ273" s="16"/>
      <c r="GA273" s="16"/>
      <c r="GB273" s="16"/>
      <c r="GC273" s="16"/>
      <c r="GD273" s="16"/>
      <c r="GE273" s="16"/>
      <c r="GF273" s="16"/>
      <c r="GG273" s="16"/>
      <c r="GH273" s="16"/>
      <c r="GI273" s="16"/>
      <c r="GJ273" s="16"/>
      <c r="GK273" s="16"/>
      <c r="GL273" s="16"/>
      <c r="GM273" s="16"/>
      <c r="GN273" s="16"/>
      <c r="GO273" s="16"/>
      <c r="GP273" s="16"/>
      <c r="GQ273" s="16"/>
      <c r="GR273" s="16"/>
      <c r="GS273" s="16"/>
      <c r="GT273" s="16"/>
      <c r="GU273" s="16"/>
      <c r="GV273" s="16"/>
      <c r="GW273" s="16"/>
      <c r="GX273" s="16"/>
      <c r="GY273" s="16"/>
      <c r="GZ273" s="16"/>
      <c r="HA273" s="16"/>
    </row>
    <row r="274" spans="1:209">
      <c r="A274" s="18"/>
      <c r="B274" s="16"/>
      <c r="C274" s="16"/>
      <c r="D274" s="16"/>
      <c r="E274" s="16"/>
      <c r="F274" s="16"/>
      <c r="G274" s="16"/>
      <c r="H274" s="16"/>
      <c r="I274" s="16"/>
      <c r="J274" s="16"/>
      <c r="K274" s="16"/>
      <c r="L274" s="16"/>
      <c r="M274" s="16"/>
      <c r="N274" s="16"/>
      <c r="O274" s="16"/>
      <c r="P274" s="16"/>
      <c r="Q274" s="16"/>
      <c r="R274" s="16"/>
      <c r="S274" s="16"/>
      <c r="T274" s="16"/>
      <c r="U274" s="16"/>
      <c r="V274" s="16"/>
      <c r="W274" s="16"/>
      <c r="X274" s="139"/>
      <c r="Y274" s="16"/>
      <c r="Z274" s="16"/>
      <c r="AA274" s="16"/>
      <c r="AB274" s="16"/>
      <c r="AC274" s="16"/>
      <c r="AD274" s="16"/>
      <c r="AE274" s="16"/>
      <c r="AF274" s="16"/>
      <c r="AG274" s="16"/>
      <c r="AH274" s="16"/>
      <c r="AI274" s="16"/>
      <c r="AJ274" s="16"/>
      <c r="AK274" s="16"/>
      <c r="AL274" s="16"/>
      <c r="AM274" s="16"/>
      <c r="AN274" s="16"/>
      <c r="AO274" s="16"/>
      <c r="AP274" s="16"/>
      <c r="AQ274" s="16"/>
      <c r="AR274" s="16"/>
      <c r="AS274" s="16"/>
      <c r="AT274" s="16"/>
      <c r="AU274" s="16"/>
      <c r="AV274" s="16"/>
      <c r="AW274" s="16"/>
      <c r="AX274" s="16"/>
      <c r="AY274" s="16"/>
      <c r="AZ274" s="16"/>
      <c r="BA274" s="16"/>
      <c r="BB274" s="16"/>
      <c r="BC274" s="16"/>
      <c r="BD274" s="16"/>
      <c r="BE274" s="16"/>
      <c r="BF274" s="16"/>
      <c r="BG274" s="16"/>
      <c r="BH274" s="16"/>
      <c r="BI274" s="16"/>
      <c r="BJ274" s="16"/>
      <c r="BK274" s="16"/>
      <c r="BL274" s="16"/>
      <c r="BM274" s="16"/>
      <c r="BN274" s="16"/>
      <c r="BO274" s="16"/>
      <c r="BP274" s="16"/>
      <c r="BQ274" s="16"/>
      <c r="BR274" s="16"/>
      <c r="BS274" s="16"/>
      <c r="BT274" s="16"/>
      <c r="BU274" s="16"/>
      <c r="BV274" s="16"/>
      <c r="BW274" s="16"/>
      <c r="BX274" s="16"/>
      <c r="BY274" s="16"/>
      <c r="BZ274" s="16"/>
      <c r="CA274" s="16"/>
      <c r="CB274" s="16"/>
      <c r="CC274" s="16"/>
      <c r="CD274" s="16"/>
      <c r="CE274" s="16"/>
      <c r="CF274" s="16"/>
      <c r="CG274" s="16"/>
      <c r="CH274" s="16"/>
      <c r="CI274" s="16"/>
      <c r="CJ274" s="16"/>
      <c r="CK274" s="16"/>
      <c r="CL274" s="16"/>
      <c r="CM274" s="16"/>
      <c r="CN274" s="16"/>
      <c r="CO274" s="16"/>
      <c r="CP274" s="16"/>
      <c r="CQ274" s="16"/>
      <c r="CR274" s="16"/>
      <c r="CS274" s="16"/>
      <c r="CT274" s="16"/>
      <c r="CU274" s="16"/>
      <c r="CV274" s="16"/>
      <c r="CW274" s="16"/>
      <c r="CX274" s="16"/>
      <c r="CY274" s="16"/>
      <c r="CZ274" s="16"/>
      <c r="DA274" s="16"/>
      <c r="DB274" s="16"/>
      <c r="DC274" s="16"/>
      <c r="DD274" s="16"/>
      <c r="DE274" s="16"/>
      <c r="DF274" s="16"/>
      <c r="DG274" s="16"/>
      <c r="DH274" s="16"/>
      <c r="DI274" s="16"/>
      <c r="DJ274" s="16"/>
      <c r="DK274" s="16"/>
      <c r="DL274" s="16"/>
      <c r="DM274" s="16"/>
      <c r="DN274" s="16"/>
      <c r="DO274" s="16"/>
      <c r="DP274" s="16"/>
      <c r="DQ274" s="16"/>
      <c r="DR274" s="16"/>
      <c r="DS274" s="16"/>
      <c r="DT274" s="16"/>
      <c r="DU274" s="16"/>
      <c r="DV274" s="16"/>
      <c r="DW274" s="16"/>
      <c r="DX274" s="16"/>
      <c r="DY274" s="16"/>
      <c r="DZ274" s="16"/>
      <c r="EA274" s="16"/>
      <c r="EB274" s="16"/>
      <c r="EC274" s="16"/>
      <c r="ED274" s="16"/>
      <c r="EE274" s="16"/>
      <c r="EF274" s="16"/>
      <c r="EG274" s="16"/>
      <c r="EH274" s="16"/>
      <c r="EI274" s="16"/>
      <c r="EJ274" s="16"/>
      <c r="EK274" s="16"/>
      <c r="EL274" s="16"/>
      <c r="EM274" s="16"/>
      <c r="EN274" s="16"/>
      <c r="EO274" s="16"/>
      <c r="EP274" s="16"/>
      <c r="EQ274" s="16"/>
      <c r="ER274" s="16"/>
      <c r="ES274" s="16"/>
      <c r="ET274" s="16"/>
      <c r="EU274" s="16"/>
      <c r="EV274" s="16"/>
      <c r="EW274" s="16"/>
      <c r="EX274" s="16"/>
      <c r="EY274" s="16"/>
      <c r="EZ274" s="16"/>
      <c r="FA274" s="16"/>
      <c r="FB274" s="16"/>
      <c r="FC274" s="16"/>
      <c r="FD274" s="16"/>
      <c r="FE274" s="16"/>
      <c r="FF274" s="16"/>
      <c r="FG274" s="16"/>
      <c r="FH274" s="16"/>
      <c r="FI274" s="16"/>
      <c r="FJ274" s="16"/>
      <c r="FK274" s="16"/>
      <c r="FL274" s="16"/>
      <c r="FM274" s="16"/>
      <c r="FN274" s="16"/>
      <c r="FO274" s="16"/>
      <c r="FP274" s="16"/>
      <c r="FQ274" s="16"/>
      <c r="FR274" s="16"/>
      <c r="FS274" s="16"/>
      <c r="FT274" s="16"/>
      <c r="FU274" s="16"/>
      <c r="FV274" s="16"/>
      <c r="FW274" s="16"/>
      <c r="FX274" s="16"/>
      <c r="FY274" s="16"/>
      <c r="FZ274" s="16"/>
      <c r="GA274" s="16"/>
      <c r="GB274" s="16"/>
      <c r="GC274" s="16"/>
      <c r="GD274" s="16"/>
      <c r="GE274" s="16"/>
      <c r="GF274" s="16"/>
      <c r="GG274" s="16"/>
      <c r="GH274" s="16"/>
      <c r="GI274" s="16"/>
      <c r="GJ274" s="16"/>
      <c r="GK274" s="16"/>
      <c r="GL274" s="16"/>
      <c r="GM274" s="16"/>
      <c r="GN274" s="16"/>
      <c r="GO274" s="16"/>
      <c r="GP274" s="16"/>
      <c r="GQ274" s="16"/>
      <c r="GR274" s="16"/>
      <c r="GS274" s="16"/>
      <c r="GT274" s="16"/>
      <c r="GU274" s="16"/>
      <c r="GV274" s="16"/>
      <c r="GW274" s="16"/>
      <c r="GX274" s="16"/>
      <c r="GY274" s="16"/>
      <c r="GZ274" s="16"/>
      <c r="HA274" s="16"/>
    </row>
    <row r="275" spans="1:209">
      <c r="A275" s="18"/>
      <c r="B275" s="16"/>
      <c r="C275" s="16"/>
      <c r="D275" s="16"/>
      <c r="E275" s="16"/>
      <c r="F275" s="16"/>
      <c r="G275" s="16"/>
      <c r="H275" s="16"/>
      <c r="I275" s="16"/>
      <c r="J275" s="16"/>
      <c r="K275" s="16"/>
      <c r="L275" s="16"/>
      <c r="M275" s="16"/>
      <c r="N275" s="16"/>
      <c r="O275" s="16"/>
      <c r="P275" s="16"/>
      <c r="Q275" s="16"/>
      <c r="R275" s="16"/>
      <c r="S275" s="16"/>
      <c r="T275" s="16"/>
      <c r="U275" s="16"/>
      <c r="V275" s="16"/>
      <c r="W275" s="16"/>
      <c r="X275" s="139"/>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6"/>
      <c r="AU275" s="16"/>
      <c r="AV275" s="16"/>
      <c r="AW275" s="16"/>
      <c r="AX275" s="16"/>
      <c r="AY275" s="16"/>
      <c r="AZ275" s="16"/>
      <c r="BA275" s="16"/>
      <c r="BB275" s="16"/>
      <c r="BC275" s="16"/>
      <c r="BD275" s="16"/>
      <c r="BE275" s="16"/>
      <c r="BF275" s="16"/>
      <c r="BG275" s="16"/>
      <c r="BH275" s="16"/>
      <c r="BI275" s="16"/>
      <c r="BJ275" s="16"/>
      <c r="BK275" s="16"/>
      <c r="BL275" s="16"/>
      <c r="BM275" s="16"/>
      <c r="BN275" s="16"/>
      <c r="BO275" s="16"/>
      <c r="BP275" s="16"/>
      <c r="BQ275" s="16"/>
      <c r="BR275" s="16"/>
      <c r="BS275" s="16"/>
      <c r="BT275" s="16"/>
      <c r="BU275" s="16"/>
      <c r="BV275" s="16"/>
      <c r="BW275" s="16"/>
      <c r="BX275" s="16"/>
      <c r="BY275" s="16"/>
      <c r="BZ275" s="16"/>
      <c r="CA275" s="16"/>
      <c r="CB275" s="16"/>
      <c r="CC275" s="16"/>
      <c r="CD275" s="16"/>
      <c r="CE275" s="16"/>
      <c r="CF275" s="16"/>
      <c r="CG275" s="16"/>
      <c r="CH275" s="16"/>
      <c r="CI275" s="16"/>
      <c r="CJ275" s="16"/>
      <c r="CK275" s="16"/>
      <c r="CL275" s="16"/>
      <c r="CM275" s="16"/>
      <c r="CN275" s="16"/>
      <c r="CO275" s="16"/>
      <c r="CP275" s="16"/>
      <c r="CQ275" s="16"/>
      <c r="CR275" s="16"/>
      <c r="CS275" s="16"/>
      <c r="CT275" s="16"/>
      <c r="CU275" s="16"/>
      <c r="CV275" s="16"/>
      <c r="CW275" s="16"/>
      <c r="CX275" s="16"/>
      <c r="CY275" s="16"/>
      <c r="CZ275" s="16"/>
      <c r="DA275" s="16"/>
      <c r="DB275" s="16"/>
      <c r="DC275" s="16"/>
      <c r="DD275" s="16"/>
      <c r="DE275" s="16"/>
      <c r="DF275" s="16"/>
      <c r="DG275" s="16"/>
      <c r="DH275" s="16"/>
      <c r="DI275" s="16"/>
      <c r="DJ275" s="16"/>
      <c r="DK275" s="16"/>
      <c r="DL275" s="16"/>
      <c r="DM275" s="16"/>
      <c r="DN275" s="16"/>
      <c r="DO275" s="16"/>
      <c r="DP275" s="16"/>
      <c r="DQ275" s="16"/>
      <c r="DR275" s="16"/>
      <c r="DS275" s="16"/>
      <c r="DT275" s="16"/>
      <c r="DU275" s="16"/>
      <c r="DV275" s="16"/>
      <c r="DW275" s="16"/>
      <c r="DX275" s="16"/>
      <c r="DY275" s="16"/>
      <c r="DZ275" s="16"/>
      <c r="EA275" s="16"/>
      <c r="EB275" s="16"/>
      <c r="EC275" s="16"/>
      <c r="ED275" s="16"/>
      <c r="EE275" s="16"/>
      <c r="EF275" s="16"/>
      <c r="EG275" s="16"/>
      <c r="EH275" s="16"/>
      <c r="EI275" s="16"/>
      <c r="EJ275" s="16"/>
      <c r="EK275" s="16"/>
      <c r="EL275" s="16"/>
      <c r="EM275" s="16"/>
      <c r="EN275" s="16"/>
      <c r="EO275" s="16"/>
      <c r="EP275" s="16"/>
      <c r="EQ275" s="16"/>
      <c r="ER275" s="16"/>
      <c r="ES275" s="16"/>
      <c r="ET275" s="16"/>
      <c r="EU275" s="16"/>
      <c r="EV275" s="16"/>
      <c r="EW275" s="16"/>
      <c r="EX275" s="16"/>
      <c r="EY275" s="16"/>
      <c r="EZ275" s="16"/>
      <c r="FA275" s="16"/>
      <c r="FB275" s="16"/>
      <c r="FC275" s="16"/>
      <c r="FD275" s="16"/>
      <c r="FE275" s="16"/>
      <c r="FF275" s="16"/>
      <c r="FG275" s="16"/>
      <c r="FH275" s="16"/>
      <c r="FI275" s="16"/>
      <c r="FJ275" s="16"/>
      <c r="FK275" s="16"/>
      <c r="FL275" s="16"/>
      <c r="FM275" s="16"/>
      <c r="FN275" s="16"/>
      <c r="FO275" s="16"/>
      <c r="FP275" s="16"/>
      <c r="FQ275" s="16"/>
      <c r="FR275" s="16"/>
      <c r="FS275" s="16"/>
      <c r="FT275" s="16"/>
      <c r="FU275" s="16"/>
      <c r="FV275" s="16"/>
      <c r="FW275" s="16"/>
      <c r="FX275" s="16"/>
      <c r="FY275" s="16"/>
      <c r="FZ275" s="16"/>
      <c r="GA275" s="16"/>
      <c r="GB275" s="16"/>
      <c r="GC275" s="16"/>
      <c r="GD275" s="16"/>
      <c r="GE275" s="16"/>
      <c r="GF275" s="16"/>
      <c r="GG275" s="16"/>
      <c r="GH275" s="16"/>
      <c r="GI275" s="16"/>
      <c r="GJ275" s="16"/>
      <c r="GK275" s="16"/>
      <c r="GL275" s="16"/>
      <c r="GM275" s="16"/>
      <c r="GN275" s="16"/>
      <c r="GO275" s="16"/>
      <c r="GP275" s="16"/>
      <c r="GQ275" s="16"/>
      <c r="GR275" s="16"/>
      <c r="GS275" s="16"/>
      <c r="GT275" s="16"/>
      <c r="GU275" s="16"/>
      <c r="GV275" s="16"/>
      <c r="GW275" s="16"/>
      <c r="GX275" s="16"/>
      <c r="GY275" s="16"/>
      <c r="GZ275" s="16"/>
      <c r="HA275" s="16"/>
    </row>
    <row r="276" spans="1:209">
      <c r="A276" s="18"/>
      <c r="B276" s="16"/>
      <c r="C276" s="16"/>
      <c r="D276" s="16"/>
      <c r="E276" s="16"/>
      <c r="F276" s="16"/>
      <c r="G276" s="16"/>
      <c r="H276" s="16"/>
      <c r="I276" s="16"/>
      <c r="J276" s="16"/>
      <c r="K276" s="16"/>
      <c r="L276" s="16"/>
      <c r="M276" s="16"/>
      <c r="N276" s="16"/>
      <c r="O276" s="16"/>
      <c r="P276" s="16"/>
      <c r="Q276" s="16"/>
      <c r="R276" s="16"/>
      <c r="S276" s="16"/>
      <c r="T276" s="16"/>
      <c r="U276" s="16"/>
      <c r="V276" s="16"/>
      <c r="W276" s="16"/>
      <c r="X276" s="139"/>
      <c r="Y276" s="16"/>
      <c r="Z276" s="16"/>
      <c r="AA276" s="16"/>
      <c r="AB276" s="16"/>
      <c r="AC276" s="16"/>
      <c r="AD276" s="16"/>
      <c r="AE276" s="16"/>
      <c r="AF276" s="16"/>
      <c r="AG276" s="16"/>
      <c r="AH276" s="16"/>
      <c r="AI276" s="16"/>
      <c r="AJ276" s="16"/>
      <c r="AK276" s="16"/>
      <c r="AL276" s="16"/>
      <c r="AM276" s="16"/>
      <c r="AN276" s="16"/>
      <c r="AO276" s="16"/>
      <c r="AP276" s="16"/>
      <c r="AQ276" s="16"/>
      <c r="AR276" s="16"/>
      <c r="AS276" s="16"/>
      <c r="AT276" s="16"/>
      <c r="AU276" s="16"/>
      <c r="AV276" s="16"/>
      <c r="AW276" s="16"/>
      <c r="AX276" s="16"/>
      <c r="AY276" s="16"/>
      <c r="AZ276" s="16"/>
      <c r="BA276" s="16"/>
      <c r="BB276" s="16"/>
      <c r="BC276" s="16"/>
      <c r="BD276" s="16"/>
      <c r="BE276" s="16"/>
      <c r="BF276" s="16"/>
      <c r="BG276" s="16"/>
      <c r="BH276" s="16"/>
      <c r="BI276" s="16"/>
      <c r="BJ276" s="16"/>
      <c r="BK276" s="16"/>
      <c r="BL276" s="16"/>
      <c r="BM276" s="16"/>
      <c r="BN276" s="16"/>
      <c r="BO276" s="16"/>
      <c r="BP276" s="16"/>
      <c r="BQ276" s="16"/>
      <c r="BR276" s="16"/>
      <c r="BS276" s="16"/>
      <c r="BT276" s="16"/>
      <c r="BU276" s="16"/>
      <c r="BV276" s="16"/>
      <c r="BW276" s="16"/>
      <c r="BX276" s="16"/>
      <c r="BY276" s="16"/>
      <c r="BZ276" s="16"/>
      <c r="CA276" s="16"/>
      <c r="CB276" s="16"/>
      <c r="CC276" s="16"/>
      <c r="CD276" s="16"/>
      <c r="CE276" s="16"/>
      <c r="CF276" s="16"/>
      <c r="CG276" s="16"/>
      <c r="CH276" s="16"/>
      <c r="CI276" s="16"/>
      <c r="CJ276" s="16"/>
      <c r="CK276" s="16"/>
      <c r="CL276" s="16"/>
      <c r="CM276" s="16"/>
      <c r="CN276" s="16"/>
      <c r="CO276" s="16"/>
      <c r="CP276" s="16"/>
      <c r="CQ276" s="16"/>
      <c r="CR276" s="16"/>
      <c r="CS276" s="16"/>
      <c r="CT276" s="16"/>
      <c r="CU276" s="16"/>
      <c r="CV276" s="16"/>
      <c r="CW276" s="16"/>
      <c r="CX276" s="16"/>
      <c r="CY276" s="16"/>
      <c r="CZ276" s="16"/>
      <c r="DA276" s="16"/>
      <c r="DB276" s="16"/>
      <c r="DC276" s="16"/>
      <c r="DD276" s="16"/>
      <c r="DE276" s="16"/>
      <c r="DF276" s="16"/>
      <c r="DG276" s="16"/>
      <c r="DH276" s="16"/>
      <c r="DI276" s="16"/>
      <c r="DJ276" s="16"/>
      <c r="DK276" s="16"/>
      <c r="DL276" s="16"/>
      <c r="DM276" s="16"/>
      <c r="DN276" s="16"/>
      <c r="DO276" s="16"/>
      <c r="DP276" s="16"/>
      <c r="DQ276" s="16"/>
      <c r="DR276" s="16"/>
      <c r="DS276" s="16"/>
      <c r="DT276" s="16"/>
      <c r="DU276" s="16"/>
      <c r="DV276" s="16"/>
      <c r="DW276" s="16"/>
      <c r="DX276" s="16"/>
      <c r="DY276" s="16"/>
      <c r="DZ276" s="16"/>
      <c r="EA276" s="16"/>
      <c r="EB276" s="16"/>
      <c r="EC276" s="16"/>
      <c r="ED276" s="16"/>
      <c r="EE276" s="16"/>
      <c r="EF276" s="16"/>
      <c r="EG276" s="16"/>
      <c r="EH276" s="16"/>
      <c r="EI276" s="16"/>
      <c r="EJ276" s="16"/>
      <c r="EK276" s="16"/>
      <c r="EL276" s="16"/>
      <c r="EM276" s="16"/>
      <c r="EN276" s="16"/>
      <c r="EO276" s="16"/>
      <c r="EP276" s="16"/>
      <c r="EQ276" s="16"/>
      <c r="ER276" s="16"/>
      <c r="ES276" s="16"/>
      <c r="ET276" s="16"/>
      <c r="EU276" s="16"/>
      <c r="EV276" s="16"/>
      <c r="EW276" s="16"/>
      <c r="EX276" s="16"/>
      <c r="EY276" s="16"/>
      <c r="EZ276" s="16"/>
      <c r="FA276" s="16"/>
      <c r="FB276" s="16"/>
      <c r="FC276" s="16"/>
      <c r="FD276" s="16"/>
      <c r="FE276" s="16"/>
      <c r="FF276" s="16"/>
      <c r="FG276" s="16"/>
      <c r="FH276" s="16"/>
      <c r="FI276" s="16"/>
      <c r="FJ276" s="16"/>
      <c r="FK276" s="16"/>
      <c r="FL276" s="16"/>
      <c r="FM276" s="16"/>
      <c r="FN276" s="16"/>
      <c r="FO276" s="16"/>
      <c r="FP276" s="16"/>
      <c r="FQ276" s="16"/>
      <c r="FR276" s="16"/>
      <c r="FS276" s="16"/>
      <c r="FT276" s="16"/>
      <c r="FU276" s="16"/>
      <c r="FV276" s="16"/>
      <c r="FW276" s="16"/>
      <c r="FX276" s="16"/>
      <c r="FY276" s="16"/>
      <c r="FZ276" s="16"/>
      <c r="GA276" s="16"/>
      <c r="GB276" s="16"/>
      <c r="GC276" s="16"/>
      <c r="GD276" s="16"/>
      <c r="GE276" s="16"/>
      <c r="GF276" s="16"/>
      <c r="GG276" s="16"/>
      <c r="GH276" s="16"/>
      <c r="GI276" s="16"/>
      <c r="GJ276" s="16"/>
      <c r="GK276" s="16"/>
      <c r="GL276" s="16"/>
      <c r="GM276" s="16"/>
      <c r="GN276" s="16"/>
      <c r="GO276" s="16"/>
      <c r="GP276" s="16"/>
      <c r="GQ276" s="16"/>
      <c r="GR276" s="16"/>
      <c r="GS276" s="16"/>
      <c r="GT276" s="16"/>
      <c r="GU276" s="16"/>
      <c r="GV276" s="16"/>
      <c r="GW276" s="16"/>
      <c r="GX276" s="16"/>
      <c r="GY276" s="16"/>
      <c r="GZ276" s="16"/>
      <c r="HA276" s="16"/>
    </row>
    <row r="277" spans="1:209">
      <c r="A277" s="18"/>
      <c r="B277" s="16"/>
      <c r="C277" s="16"/>
      <c r="D277" s="16"/>
      <c r="E277" s="16"/>
      <c r="F277" s="16"/>
      <c r="G277" s="16"/>
      <c r="H277" s="16"/>
      <c r="I277" s="16"/>
      <c r="J277" s="16"/>
      <c r="K277" s="16"/>
      <c r="L277" s="16"/>
      <c r="M277" s="16"/>
      <c r="N277" s="16"/>
      <c r="O277" s="16"/>
      <c r="P277" s="16"/>
      <c r="Q277" s="16"/>
      <c r="R277" s="16"/>
      <c r="S277" s="16"/>
      <c r="T277" s="16"/>
      <c r="U277" s="16"/>
      <c r="V277" s="16"/>
      <c r="W277" s="16"/>
      <c r="X277" s="139"/>
      <c r="Y277" s="16"/>
      <c r="Z277" s="16"/>
      <c r="AA277" s="16"/>
      <c r="AB277" s="16"/>
      <c r="AC277" s="16"/>
      <c r="AD277" s="16"/>
      <c r="AE277" s="16"/>
      <c r="AF277" s="16"/>
      <c r="AG277" s="16"/>
      <c r="AH277" s="16"/>
      <c r="AI277" s="16"/>
      <c r="AJ277" s="16"/>
      <c r="AK277" s="16"/>
      <c r="AL277" s="16"/>
      <c r="AM277" s="16"/>
      <c r="AN277" s="16"/>
      <c r="AO277" s="16"/>
      <c r="AP277" s="16"/>
      <c r="AQ277" s="16"/>
      <c r="AR277" s="16"/>
      <c r="AS277" s="16"/>
      <c r="AT277" s="16"/>
      <c r="AU277" s="16"/>
      <c r="AV277" s="16"/>
      <c r="AW277" s="16"/>
      <c r="AX277" s="16"/>
      <c r="AY277" s="16"/>
      <c r="AZ277" s="16"/>
      <c r="BA277" s="16"/>
      <c r="BB277" s="16"/>
      <c r="BC277" s="16"/>
      <c r="BD277" s="16"/>
      <c r="BE277" s="16"/>
      <c r="BF277" s="16"/>
      <c r="BG277" s="16"/>
      <c r="BH277" s="16"/>
      <c r="BI277" s="16"/>
      <c r="BJ277" s="16"/>
      <c r="BK277" s="16"/>
      <c r="BL277" s="16"/>
      <c r="BM277" s="16"/>
      <c r="BN277" s="16"/>
      <c r="BO277" s="16"/>
      <c r="BP277" s="16"/>
      <c r="BQ277" s="16"/>
      <c r="BR277" s="16"/>
      <c r="BS277" s="16"/>
      <c r="BT277" s="16"/>
      <c r="BU277" s="16"/>
      <c r="BV277" s="16"/>
      <c r="BW277" s="16"/>
      <c r="BX277" s="16"/>
      <c r="BY277" s="16"/>
      <c r="BZ277" s="16"/>
      <c r="CA277" s="16"/>
      <c r="CB277" s="16"/>
      <c r="CC277" s="16"/>
      <c r="CD277" s="16"/>
      <c r="CE277" s="16"/>
      <c r="CF277" s="16"/>
      <c r="CG277" s="16"/>
      <c r="CH277" s="16"/>
      <c r="CI277" s="16"/>
      <c r="CJ277" s="16"/>
      <c r="CK277" s="16"/>
      <c r="CL277" s="16"/>
      <c r="CM277" s="16"/>
      <c r="CN277" s="16"/>
      <c r="CO277" s="16"/>
      <c r="CP277" s="16"/>
      <c r="CQ277" s="16"/>
      <c r="CR277" s="16"/>
      <c r="CS277" s="16"/>
      <c r="CT277" s="16"/>
      <c r="CU277" s="16"/>
      <c r="CV277" s="16"/>
      <c r="CW277" s="16"/>
      <c r="CX277" s="16"/>
      <c r="CY277" s="16"/>
      <c r="CZ277" s="16"/>
      <c r="DA277" s="16"/>
      <c r="DB277" s="16"/>
      <c r="DC277" s="16"/>
      <c r="DD277" s="16"/>
      <c r="DE277" s="16"/>
      <c r="DF277" s="16"/>
      <c r="DG277" s="16"/>
      <c r="DH277" s="16"/>
      <c r="DI277" s="16"/>
      <c r="DJ277" s="16"/>
      <c r="DK277" s="16"/>
      <c r="DL277" s="16"/>
      <c r="DM277" s="16"/>
      <c r="DN277" s="16"/>
      <c r="DO277" s="16"/>
      <c r="DP277" s="16"/>
      <c r="DQ277" s="16"/>
      <c r="DR277" s="16"/>
      <c r="DS277" s="16"/>
      <c r="DT277" s="16"/>
      <c r="DU277" s="16"/>
      <c r="DV277" s="16"/>
      <c r="DW277" s="16"/>
      <c r="DX277" s="16"/>
      <c r="DY277" s="16"/>
      <c r="DZ277" s="16"/>
      <c r="EA277" s="16"/>
      <c r="EB277" s="16"/>
      <c r="EC277" s="16"/>
      <c r="ED277" s="16"/>
      <c r="EE277" s="16"/>
      <c r="EF277" s="16"/>
      <c r="EG277" s="16"/>
      <c r="EH277" s="16"/>
      <c r="EI277" s="16"/>
      <c r="EJ277" s="16"/>
      <c r="EK277" s="16"/>
      <c r="EL277" s="16"/>
      <c r="EM277" s="16"/>
      <c r="EN277" s="16"/>
      <c r="EO277" s="16"/>
      <c r="EP277" s="16"/>
      <c r="EQ277" s="16"/>
      <c r="ER277" s="16"/>
      <c r="ES277" s="16"/>
      <c r="ET277" s="16"/>
      <c r="EU277" s="16"/>
      <c r="EV277" s="16"/>
      <c r="EW277" s="16"/>
      <c r="EX277" s="16"/>
      <c r="EY277" s="16"/>
      <c r="EZ277" s="16"/>
      <c r="FA277" s="16"/>
      <c r="FB277" s="16"/>
      <c r="FC277" s="16"/>
      <c r="FD277" s="16"/>
      <c r="FE277" s="16"/>
      <c r="FF277" s="16"/>
      <c r="FG277" s="16"/>
      <c r="FH277" s="16"/>
      <c r="FI277" s="16"/>
      <c r="FJ277" s="16"/>
      <c r="FK277" s="16"/>
      <c r="FL277" s="16"/>
      <c r="FM277" s="16"/>
      <c r="FN277" s="16"/>
      <c r="FO277" s="16"/>
      <c r="FP277" s="16"/>
      <c r="FQ277" s="16"/>
      <c r="FR277" s="16"/>
      <c r="FS277" s="16"/>
      <c r="FT277" s="16"/>
      <c r="FU277" s="16"/>
      <c r="FV277" s="16"/>
      <c r="FW277" s="16"/>
      <c r="FX277" s="16"/>
      <c r="FY277" s="16"/>
      <c r="FZ277" s="16"/>
      <c r="GA277" s="16"/>
      <c r="GB277" s="16"/>
      <c r="GC277" s="16"/>
      <c r="GD277" s="16"/>
      <c r="GE277" s="16"/>
      <c r="GF277" s="16"/>
      <c r="GG277" s="16"/>
      <c r="GH277" s="16"/>
      <c r="GI277" s="16"/>
      <c r="GJ277" s="16"/>
      <c r="GK277" s="16"/>
      <c r="GL277" s="16"/>
      <c r="GM277" s="16"/>
      <c r="GN277" s="16"/>
      <c r="GO277" s="16"/>
      <c r="GP277" s="16"/>
      <c r="GQ277" s="16"/>
      <c r="GR277" s="16"/>
      <c r="GS277" s="16"/>
      <c r="GT277" s="16"/>
      <c r="GU277" s="16"/>
      <c r="GV277" s="16"/>
      <c r="GW277" s="16"/>
      <c r="GX277" s="16"/>
      <c r="GY277" s="16"/>
      <c r="GZ277" s="16"/>
      <c r="HA277" s="16"/>
    </row>
    <row r="278" spans="1:209">
      <c r="A278" s="18"/>
      <c r="B278" s="16"/>
      <c r="C278" s="16"/>
      <c r="D278" s="16"/>
      <c r="E278" s="16"/>
      <c r="F278" s="16"/>
      <c r="G278" s="16"/>
      <c r="H278" s="16"/>
      <c r="I278" s="16"/>
      <c r="J278" s="16"/>
      <c r="K278" s="16"/>
      <c r="L278" s="16"/>
      <c r="M278" s="16"/>
      <c r="N278" s="16"/>
      <c r="O278" s="16"/>
      <c r="P278" s="16"/>
      <c r="Q278" s="16"/>
      <c r="R278" s="16"/>
      <c r="S278" s="16"/>
      <c r="T278" s="16"/>
      <c r="U278" s="16"/>
      <c r="V278" s="16"/>
      <c r="W278" s="16"/>
      <c r="X278" s="139"/>
      <c r="Y278" s="16"/>
      <c r="Z278" s="16"/>
      <c r="AA278" s="16"/>
      <c r="AB278" s="16"/>
      <c r="AC278" s="16"/>
      <c r="AD278" s="16"/>
      <c r="AE278" s="16"/>
      <c r="AF278" s="16"/>
      <c r="AG278" s="16"/>
      <c r="AH278" s="16"/>
      <c r="AI278" s="16"/>
      <c r="AJ278" s="16"/>
      <c r="AK278" s="16"/>
      <c r="AL278" s="16"/>
      <c r="AM278" s="16"/>
      <c r="AN278" s="16"/>
      <c r="AO278" s="16"/>
      <c r="AP278" s="16"/>
      <c r="AQ278" s="16"/>
      <c r="AR278" s="16"/>
      <c r="AS278" s="16"/>
      <c r="AT278" s="16"/>
      <c r="AU278" s="16"/>
      <c r="AV278" s="16"/>
      <c r="AW278" s="16"/>
      <c r="AX278" s="16"/>
      <c r="AY278" s="16"/>
      <c r="AZ278" s="16"/>
      <c r="BA278" s="16"/>
      <c r="BB278" s="16"/>
      <c r="BC278" s="16"/>
      <c r="BD278" s="16"/>
      <c r="BE278" s="16"/>
      <c r="BF278" s="16"/>
      <c r="BG278" s="16"/>
      <c r="BH278" s="16"/>
      <c r="BI278" s="16"/>
      <c r="BJ278" s="16"/>
      <c r="BK278" s="16"/>
      <c r="BL278" s="16"/>
      <c r="BM278" s="16"/>
      <c r="BN278" s="16"/>
      <c r="BO278" s="16"/>
      <c r="BP278" s="16"/>
      <c r="BQ278" s="16"/>
      <c r="BR278" s="16"/>
      <c r="BS278" s="16"/>
      <c r="BT278" s="16"/>
      <c r="BU278" s="16"/>
      <c r="BV278" s="16"/>
      <c r="BW278" s="16"/>
      <c r="BX278" s="16"/>
      <c r="BY278" s="16"/>
      <c r="BZ278" s="16"/>
      <c r="CA278" s="16"/>
      <c r="CB278" s="16"/>
      <c r="CC278" s="16"/>
      <c r="CD278" s="16"/>
      <c r="CE278" s="16"/>
      <c r="CF278" s="16"/>
      <c r="CG278" s="16"/>
      <c r="CH278" s="16"/>
      <c r="CI278" s="16"/>
      <c r="CJ278" s="16"/>
      <c r="CK278" s="16"/>
      <c r="CL278" s="16"/>
      <c r="CM278" s="16"/>
      <c r="CN278" s="16"/>
      <c r="CO278" s="16"/>
      <c r="CP278" s="16"/>
      <c r="CQ278" s="16"/>
      <c r="CR278" s="16"/>
      <c r="CS278" s="16"/>
      <c r="CT278" s="16"/>
      <c r="CU278" s="16"/>
      <c r="CV278" s="16"/>
      <c r="CW278" s="16"/>
      <c r="CX278" s="16"/>
      <c r="CY278" s="16"/>
      <c r="CZ278" s="16"/>
      <c r="DA278" s="16"/>
      <c r="DB278" s="16"/>
      <c r="DC278" s="16"/>
      <c r="DD278" s="16"/>
      <c r="DE278" s="16"/>
      <c r="DF278" s="16"/>
      <c r="DG278" s="16"/>
      <c r="DH278" s="16"/>
      <c r="DI278" s="16"/>
      <c r="DJ278" s="16"/>
      <c r="DK278" s="16"/>
      <c r="DL278" s="16"/>
      <c r="DM278" s="16"/>
      <c r="DN278" s="16"/>
      <c r="DO278" s="16"/>
      <c r="DP278" s="16"/>
      <c r="DQ278" s="16"/>
      <c r="DR278" s="16"/>
      <c r="DS278" s="16"/>
      <c r="DT278" s="16"/>
      <c r="DU278" s="16"/>
      <c r="DV278" s="16"/>
      <c r="DW278" s="16"/>
      <c r="DX278" s="16"/>
      <c r="DY278" s="16"/>
      <c r="DZ278" s="16"/>
      <c r="EA278" s="16"/>
      <c r="EB278" s="16"/>
      <c r="EC278" s="16"/>
      <c r="ED278" s="16"/>
      <c r="EE278" s="16"/>
      <c r="EF278" s="16"/>
      <c r="EG278" s="16"/>
      <c r="EH278" s="16"/>
      <c r="EI278" s="16"/>
      <c r="EJ278" s="16"/>
      <c r="EK278" s="16"/>
      <c r="EL278" s="16"/>
      <c r="EM278" s="16"/>
      <c r="EN278" s="16"/>
      <c r="EO278" s="16"/>
      <c r="EP278" s="16"/>
      <c r="EQ278" s="16"/>
      <c r="ER278" s="16"/>
      <c r="ES278" s="16"/>
      <c r="ET278" s="16"/>
      <c r="EU278" s="16"/>
      <c r="EV278" s="16"/>
      <c r="EW278" s="16"/>
      <c r="EX278" s="16"/>
      <c r="EY278" s="16"/>
      <c r="EZ278" s="16"/>
      <c r="FA278" s="16"/>
      <c r="FB278" s="16"/>
      <c r="FC278" s="16"/>
      <c r="FD278" s="16"/>
      <c r="FE278" s="16"/>
      <c r="FF278" s="16"/>
      <c r="FG278" s="16"/>
      <c r="FH278" s="16"/>
      <c r="FI278" s="16"/>
      <c r="FJ278" s="16"/>
      <c r="FK278" s="16"/>
      <c r="FL278" s="16"/>
      <c r="FM278" s="16"/>
      <c r="FN278" s="16"/>
      <c r="FO278" s="16"/>
      <c r="FP278" s="16"/>
      <c r="FQ278" s="16"/>
      <c r="FR278" s="16"/>
      <c r="FS278" s="16"/>
      <c r="FT278" s="16"/>
      <c r="FU278" s="16"/>
      <c r="FV278" s="16"/>
      <c r="FW278" s="16"/>
      <c r="FX278" s="16"/>
      <c r="FY278" s="16"/>
      <c r="FZ278" s="16"/>
      <c r="GA278" s="16"/>
      <c r="GB278" s="16"/>
      <c r="GC278" s="16"/>
      <c r="GD278" s="16"/>
      <c r="GE278" s="16"/>
      <c r="GF278" s="16"/>
      <c r="GG278" s="16"/>
      <c r="GH278" s="16"/>
      <c r="GI278" s="16"/>
      <c r="GJ278" s="16"/>
      <c r="GK278" s="16"/>
      <c r="GL278" s="16"/>
      <c r="GM278" s="16"/>
      <c r="GN278" s="16"/>
      <c r="GO278" s="16"/>
      <c r="GP278" s="16"/>
      <c r="GQ278" s="16"/>
      <c r="GR278" s="16"/>
      <c r="GS278" s="16"/>
      <c r="GT278" s="16"/>
      <c r="GU278" s="16"/>
      <c r="GV278" s="16"/>
      <c r="GW278" s="16"/>
      <c r="GX278" s="16"/>
      <c r="GY278" s="16"/>
      <c r="GZ278" s="16"/>
      <c r="HA278" s="16"/>
    </row>
    <row r="279" spans="1:209">
      <c r="A279" s="18"/>
      <c r="B279" s="16"/>
      <c r="C279" s="16"/>
      <c r="D279" s="16"/>
      <c r="E279" s="16"/>
      <c r="F279" s="16"/>
      <c r="G279" s="16"/>
      <c r="H279" s="16"/>
      <c r="I279" s="16"/>
      <c r="J279" s="16"/>
      <c r="K279" s="16"/>
      <c r="L279" s="16"/>
      <c r="M279" s="16"/>
      <c r="N279" s="16"/>
      <c r="O279" s="16"/>
      <c r="P279" s="16"/>
      <c r="Q279" s="16"/>
      <c r="R279" s="16"/>
      <c r="S279" s="16"/>
      <c r="T279" s="16"/>
      <c r="U279" s="16"/>
      <c r="V279" s="16"/>
      <c r="W279" s="16"/>
      <c r="X279" s="139"/>
      <c r="Y279" s="16"/>
      <c r="Z279" s="16"/>
      <c r="AA279" s="16"/>
      <c r="AB279" s="16"/>
      <c r="AC279" s="16"/>
      <c r="AD279" s="16"/>
      <c r="AE279" s="16"/>
      <c r="AF279" s="16"/>
      <c r="AG279" s="16"/>
      <c r="AH279" s="16"/>
      <c r="AI279" s="16"/>
      <c r="AJ279" s="16"/>
      <c r="AK279" s="16"/>
      <c r="AL279" s="16"/>
      <c r="AM279" s="16"/>
      <c r="AN279" s="16"/>
      <c r="AO279" s="16"/>
      <c r="AP279" s="16"/>
      <c r="AQ279" s="16"/>
      <c r="AR279" s="16"/>
      <c r="AS279" s="16"/>
      <c r="AT279" s="16"/>
      <c r="AU279" s="16"/>
      <c r="AV279" s="16"/>
      <c r="AW279" s="16"/>
      <c r="AX279" s="16"/>
      <c r="AY279" s="16"/>
      <c r="AZ279" s="16"/>
      <c r="BA279" s="16"/>
      <c r="BB279" s="16"/>
      <c r="BC279" s="16"/>
      <c r="BD279" s="16"/>
      <c r="BE279" s="16"/>
      <c r="BF279" s="16"/>
      <c r="BG279" s="16"/>
      <c r="BH279" s="16"/>
      <c r="BI279" s="16"/>
      <c r="BJ279" s="16"/>
      <c r="BK279" s="16"/>
      <c r="BL279" s="16"/>
      <c r="BM279" s="16"/>
      <c r="BN279" s="16"/>
      <c r="BO279" s="16"/>
      <c r="BP279" s="16"/>
      <c r="BQ279" s="16"/>
      <c r="BR279" s="16"/>
      <c r="BS279" s="16"/>
      <c r="BT279" s="16"/>
      <c r="BU279" s="16"/>
      <c r="BV279" s="16"/>
      <c r="BW279" s="16"/>
      <c r="BX279" s="16"/>
      <c r="BY279" s="16"/>
      <c r="BZ279" s="16"/>
      <c r="CA279" s="16"/>
      <c r="CB279" s="16"/>
      <c r="CC279" s="16"/>
      <c r="CD279" s="16"/>
      <c r="CE279" s="16"/>
      <c r="CF279" s="16"/>
      <c r="CG279" s="16"/>
      <c r="CH279" s="16"/>
      <c r="CI279" s="16"/>
      <c r="CJ279" s="16"/>
      <c r="CK279" s="16"/>
      <c r="CL279" s="16"/>
      <c r="CM279" s="16"/>
      <c r="CN279" s="16"/>
      <c r="CO279" s="16"/>
      <c r="CP279" s="16"/>
      <c r="CQ279" s="16"/>
      <c r="CR279" s="16"/>
      <c r="CS279" s="16"/>
      <c r="CT279" s="16"/>
      <c r="CU279" s="16"/>
      <c r="CV279" s="16"/>
      <c r="CW279" s="16"/>
      <c r="CX279" s="16"/>
      <c r="CY279" s="16"/>
      <c r="CZ279" s="16"/>
      <c r="DA279" s="16"/>
      <c r="DB279" s="16"/>
      <c r="DC279" s="16"/>
      <c r="DD279" s="16"/>
      <c r="DE279" s="16"/>
      <c r="DF279" s="16"/>
      <c r="DG279" s="16"/>
      <c r="DH279" s="16"/>
      <c r="DI279" s="16"/>
      <c r="DJ279" s="16"/>
      <c r="DK279" s="16"/>
      <c r="DL279" s="16"/>
      <c r="DM279" s="16"/>
      <c r="DN279" s="16"/>
      <c r="DO279" s="16"/>
      <c r="DP279" s="16"/>
      <c r="DQ279" s="16"/>
      <c r="DR279" s="16"/>
      <c r="DS279" s="16"/>
      <c r="DT279" s="16"/>
      <c r="DU279" s="16"/>
      <c r="DV279" s="16"/>
      <c r="DW279" s="16"/>
      <c r="DX279" s="16"/>
      <c r="DY279" s="16"/>
      <c r="DZ279" s="16"/>
      <c r="EA279" s="16"/>
      <c r="EB279" s="16"/>
      <c r="EC279" s="16"/>
      <c r="ED279" s="16"/>
      <c r="EE279" s="16"/>
      <c r="EF279" s="16"/>
      <c r="EG279" s="16"/>
      <c r="EH279" s="16"/>
      <c r="EI279" s="16"/>
      <c r="EJ279" s="16"/>
      <c r="EK279" s="16"/>
      <c r="EL279" s="16"/>
      <c r="EM279" s="16"/>
      <c r="EN279" s="16"/>
      <c r="EO279" s="16"/>
      <c r="EP279" s="16"/>
      <c r="EQ279" s="16"/>
      <c r="ER279" s="16"/>
      <c r="ES279" s="16"/>
      <c r="ET279" s="16"/>
      <c r="EU279" s="16"/>
      <c r="EV279" s="16"/>
      <c r="EW279" s="16"/>
      <c r="EX279" s="16"/>
      <c r="EY279" s="16"/>
      <c r="EZ279" s="16"/>
      <c r="FA279" s="16"/>
      <c r="FB279" s="16"/>
      <c r="FC279" s="16"/>
      <c r="FD279" s="16"/>
      <c r="FE279" s="16"/>
      <c r="FF279" s="16"/>
      <c r="FG279" s="16"/>
      <c r="FH279" s="16"/>
      <c r="FI279" s="16"/>
      <c r="FJ279" s="16"/>
      <c r="FK279" s="16"/>
      <c r="FL279" s="16"/>
      <c r="FM279" s="16"/>
      <c r="FN279" s="16"/>
      <c r="FO279" s="16"/>
      <c r="FP279" s="16"/>
      <c r="FQ279" s="16"/>
      <c r="FR279" s="16"/>
      <c r="FS279" s="16"/>
      <c r="FT279" s="16"/>
      <c r="FU279" s="16"/>
      <c r="FV279" s="16"/>
      <c r="FW279" s="16"/>
      <c r="FX279" s="16"/>
      <c r="FY279" s="16"/>
      <c r="FZ279" s="16"/>
      <c r="GA279" s="16"/>
      <c r="GB279" s="16"/>
      <c r="GC279" s="16"/>
      <c r="GD279" s="16"/>
      <c r="GE279" s="16"/>
      <c r="GF279" s="16"/>
      <c r="GG279" s="16"/>
      <c r="GH279" s="16"/>
      <c r="GI279" s="16"/>
      <c r="GJ279" s="16"/>
      <c r="GK279" s="16"/>
      <c r="GL279" s="16"/>
      <c r="GM279" s="16"/>
      <c r="GN279" s="16"/>
      <c r="GO279" s="16"/>
      <c r="GP279" s="16"/>
      <c r="GQ279" s="16"/>
      <c r="GR279" s="16"/>
      <c r="GS279" s="16"/>
      <c r="GT279" s="16"/>
      <c r="GU279" s="16"/>
      <c r="GV279" s="16"/>
      <c r="GW279" s="16"/>
      <c r="GX279" s="16"/>
      <c r="GY279" s="16"/>
      <c r="GZ279" s="16"/>
      <c r="HA279" s="16"/>
    </row>
    <row r="280" spans="1:209">
      <c r="A280" s="18"/>
      <c r="B280" s="16"/>
      <c r="C280" s="16"/>
      <c r="D280" s="16"/>
      <c r="E280" s="16"/>
      <c r="F280" s="16"/>
      <c r="G280" s="16"/>
      <c r="H280" s="16"/>
      <c r="I280" s="16"/>
      <c r="J280" s="16"/>
      <c r="K280" s="16"/>
      <c r="L280" s="16"/>
      <c r="M280" s="16"/>
      <c r="N280" s="16"/>
      <c r="O280" s="16"/>
      <c r="P280" s="16"/>
      <c r="Q280" s="16"/>
      <c r="R280" s="16"/>
      <c r="S280" s="16"/>
      <c r="T280" s="16"/>
      <c r="U280" s="16"/>
      <c r="V280" s="16"/>
      <c r="W280" s="16"/>
      <c r="X280" s="139"/>
      <c r="Y280" s="16"/>
      <c r="Z280" s="16"/>
      <c r="AA280" s="16"/>
      <c r="AB280" s="16"/>
      <c r="AC280" s="16"/>
      <c r="AD280" s="16"/>
      <c r="AE280" s="16"/>
      <c r="AF280" s="16"/>
      <c r="AG280" s="16"/>
      <c r="AH280" s="16"/>
      <c r="AI280" s="16"/>
      <c r="AJ280" s="16"/>
      <c r="AK280" s="16"/>
      <c r="AL280" s="16"/>
      <c r="AM280" s="16"/>
      <c r="AN280" s="16"/>
      <c r="AO280" s="16"/>
      <c r="AP280" s="16"/>
      <c r="AQ280" s="16"/>
      <c r="AR280" s="16"/>
      <c r="AS280" s="16"/>
      <c r="AT280" s="16"/>
      <c r="AU280" s="16"/>
      <c r="AV280" s="16"/>
      <c r="AW280" s="16"/>
      <c r="AX280" s="16"/>
      <c r="AY280" s="16"/>
      <c r="AZ280" s="16"/>
      <c r="BA280" s="16"/>
      <c r="BB280" s="16"/>
      <c r="BC280" s="16"/>
      <c r="BD280" s="16"/>
      <c r="BE280" s="16"/>
      <c r="BF280" s="16"/>
      <c r="BG280" s="16"/>
      <c r="BH280" s="16"/>
      <c r="BI280" s="16"/>
      <c r="BJ280" s="16"/>
      <c r="BK280" s="16"/>
      <c r="BL280" s="16"/>
      <c r="BM280" s="16"/>
      <c r="BN280" s="16"/>
      <c r="BO280" s="16"/>
      <c r="BP280" s="16"/>
      <c r="BQ280" s="16"/>
      <c r="BR280" s="16"/>
      <c r="BS280" s="16"/>
      <c r="BT280" s="16"/>
      <c r="BU280" s="16"/>
      <c r="BV280" s="16"/>
      <c r="BW280" s="16"/>
      <c r="BX280" s="16"/>
      <c r="BY280" s="16"/>
      <c r="BZ280" s="16"/>
      <c r="CA280" s="16"/>
      <c r="CB280" s="16"/>
      <c r="CC280" s="16"/>
      <c r="CD280" s="16"/>
      <c r="CE280" s="16"/>
      <c r="CF280" s="16"/>
      <c r="CG280" s="16"/>
      <c r="CH280" s="16"/>
      <c r="CI280" s="16"/>
      <c r="CJ280" s="16"/>
      <c r="CK280" s="16"/>
      <c r="CL280" s="16"/>
      <c r="CM280" s="16"/>
      <c r="CN280" s="16"/>
      <c r="CO280" s="16"/>
      <c r="CP280" s="16"/>
      <c r="CQ280" s="16"/>
      <c r="CR280" s="16"/>
      <c r="CS280" s="16"/>
      <c r="CT280" s="16"/>
      <c r="CU280" s="16"/>
      <c r="CV280" s="16"/>
      <c r="CW280" s="16"/>
      <c r="CX280" s="16"/>
      <c r="CY280" s="16"/>
      <c r="CZ280" s="16"/>
      <c r="DA280" s="16"/>
      <c r="DB280" s="16"/>
      <c r="DC280" s="16"/>
      <c r="DD280" s="16"/>
      <c r="DE280" s="16"/>
      <c r="DF280" s="16"/>
      <c r="DG280" s="16"/>
      <c r="DH280" s="16"/>
      <c r="DI280" s="16"/>
      <c r="DJ280" s="16"/>
      <c r="DK280" s="16"/>
      <c r="DL280" s="16"/>
      <c r="DM280" s="16"/>
      <c r="DN280" s="16"/>
      <c r="DO280" s="16"/>
      <c r="DP280" s="16"/>
      <c r="DQ280" s="16"/>
      <c r="DR280" s="16"/>
      <c r="DS280" s="16"/>
      <c r="DT280" s="16"/>
      <c r="DU280" s="16"/>
      <c r="DV280" s="16"/>
      <c r="DW280" s="16"/>
      <c r="DX280" s="16"/>
      <c r="DY280" s="16"/>
      <c r="DZ280" s="16"/>
      <c r="EA280" s="16"/>
      <c r="EB280" s="16"/>
      <c r="EC280" s="16"/>
      <c r="ED280" s="16"/>
      <c r="EE280" s="16"/>
      <c r="EF280" s="16"/>
      <c r="EG280" s="16"/>
      <c r="EH280" s="16"/>
      <c r="EI280" s="16"/>
      <c r="EJ280" s="16"/>
      <c r="EK280" s="16"/>
      <c r="EL280" s="16"/>
      <c r="EM280" s="16"/>
      <c r="EN280" s="16"/>
      <c r="EO280" s="16"/>
      <c r="EP280" s="16"/>
      <c r="EQ280" s="16"/>
      <c r="ER280" s="16"/>
      <c r="ES280" s="16"/>
      <c r="ET280" s="16"/>
      <c r="EU280" s="16"/>
      <c r="EV280" s="16"/>
      <c r="EW280" s="16"/>
      <c r="EX280" s="16"/>
      <c r="EY280" s="16"/>
      <c r="EZ280" s="16"/>
      <c r="FA280" s="16"/>
      <c r="FB280" s="16"/>
      <c r="FC280" s="16"/>
      <c r="FD280" s="16"/>
      <c r="FE280" s="16"/>
      <c r="FF280" s="16"/>
      <c r="FG280" s="16"/>
      <c r="FH280" s="16"/>
      <c r="FI280" s="16"/>
      <c r="FJ280" s="16"/>
      <c r="FK280" s="16"/>
      <c r="FL280" s="16"/>
      <c r="FM280" s="16"/>
      <c r="FN280" s="16"/>
      <c r="FO280" s="16"/>
      <c r="FP280" s="16"/>
      <c r="FQ280" s="16"/>
      <c r="FR280" s="16"/>
      <c r="FS280" s="16"/>
      <c r="FT280" s="16"/>
      <c r="FU280" s="16"/>
      <c r="FV280" s="16"/>
      <c r="FW280" s="16"/>
      <c r="FX280" s="16"/>
      <c r="FY280" s="16"/>
      <c r="FZ280" s="16"/>
      <c r="GA280" s="16"/>
      <c r="GB280" s="16"/>
      <c r="GC280" s="16"/>
      <c r="GD280" s="16"/>
      <c r="GE280" s="16"/>
      <c r="GF280" s="16"/>
      <c r="GG280" s="16"/>
      <c r="GH280" s="16"/>
      <c r="GI280" s="16"/>
      <c r="GJ280" s="16"/>
      <c r="GK280" s="16"/>
      <c r="GL280" s="16"/>
      <c r="GM280" s="16"/>
      <c r="GN280" s="16"/>
      <c r="GO280" s="16"/>
      <c r="GP280" s="16"/>
      <c r="GQ280" s="16"/>
      <c r="GR280" s="16"/>
      <c r="GS280" s="16"/>
      <c r="GT280" s="16"/>
      <c r="GU280" s="16"/>
      <c r="GV280" s="16"/>
      <c r="GW280" s="16"/>
      <c r="GX280" s="16"/>
      <c r="GY280" s="16"/>
      <c r="GZ280" s="16"/>
      <c r="HA280" s="16"/>
    </row>
    <row r="281" spans="1:209">
      <c r="A281" s="18"/>
      <c r="B281" s="16"/>
      <c r="C281" s="16"/>
      <c r="D281" s="16"/>
      <c r="E281" s="16"/>
      <c r="F281" s="16"/>
      <c r="G281" s="16"/>
      <c r="H281" s="16"/>
      <c r="I281" s="16"/>
      <c r="J281" s="16"/>
      <c r="K281" s="16"/>
      <c r="L281" s="16"/>
      <c r="M281" s="16"/>
      <c r="N281" s="16"/>
      <c r="O281" s="16"/>
      <c r="P281" s="16"/>
      <c r="Q281" s="16"/>
      <c r="R281" s="16"/>
      <c r="S281" s="16"/>
      <c r="T281" s="16"/>
      <c r="U281" s="16"/>
      <c r="V281" s="16"/>
      <c r="W281" s="16"/>
      <c r="X281" s="139"/>
      <c r="Y281" s="16"/>
      <c r="Z281" s="16"/>
      <c r="AA281" s="16"/>
      <c r="AB281" s="16"/>
      <c r="AC281" s="16"/>
      <c r="AD281" s="16"/>
      <c r="AE281" s="16"/>
      <c r="AF281" s="16"/>
      <c r="AG281" s="16"/>
      <c r="AH281" s="16"/>
      <c r="AI281" s="16"/>
      <c r="AJ281" s="16"/>
      <c r="AK281" s="16"/>
      <c r="AL281" s="16"/>
      <c r="AM281" s="16"/>
      <c r="AN281" s="16"/>
      <c r="AO281" s="16"/>
      <c r="AP281" s="16"/>
      <c r="AQ281" s="16"/>
      <c r="AR281" s="16"/>
      <c r="AS281" s="16"/>
      <c r="AT281" s="16"/>
      <c r="AU281" s="16"/>
      <c r="AV281" s="16"/>
      <c r="AW281" s="16"/>
      <c r="AX281" s="16"/>
      <c r="AY281" s="16"/>
      <c r="AZ281" s="16"/>
      <c r="BA281" s="16"/>
      <c r="BB281" s="16"/>
      <c r="BC281" s="16"/>
      <c r="BD281" s="16"/>
      <c r="BE281" s="16"/>
      <c r="BF281" s="16"/>
      <c r="BG281" s="16"/>
      <c r="BH281" s="16"/>
      <c r="BI281" s="16"/>
      <c r="BJ281" s="16"/>
      <c r="BK281" s="16"/>
      <c r="BL281" s="16"/>
      <c r="BM281" s="16"/>
      <c r="BN281" s="16"/>
      <c r="BO281" s="16"/>
      <c r="BP281" s="16"/>
      <c r="BQ281" s="16"/>
      <c r="BR281" s="16"/>
      <c r="BS281" s="16"/>
      <c r="BT281" s="16"/>
      <c r="BU281" s="16"/>
      <c r="BV281" s="16"/>
      <c r="BW281" s="16"/>
      <c r="BX281" s="16"/>
      <c r="BY281" s="16"/>
      <c r="BZ281" s="16"/>
      <c r="CA281" s="16"/>
      <c r="CB281" s="16"/>
      <c r="CC281" s="16"/>
      <c r="CD281" s="16"/>
      <c r="CE281" s="16"/>
      <c r="CF281" s="16"/>
      <c r="CG281" s="16"/>
      <c r="CH281" s="16"/>
      <c r="CI281" s="16"/>
      <c r="CJ281" s="16"/>
      <c r="CK281" s="16"/>
      <c r="CL281" s="16"/>
      <c r="CM281" s="16"/>
      <c r="CN281" s="16"/>
      <c r="CO281" s="16"/>
      <c r="CP281" s="16"/>
      <c r="CQ281" s="16"/>
      <c r="CR281" s="16"/>
      <c r="CS281" s="16"/>
      <c r="CT281" s="16"/>
      <c r="CU281" s="16"/>
      <c r="CV281" s="16"/>
      <c r="CW281" s="16"/>
      <c r="CX281" s="16"/>
      <c r="CY281" s="16"/>
      <c r="CZ281" s="16"/>
      <c r="DA281" s="16"/>
      <c r="DB281" s="16"/>
      <c r="DC281" s="16"/>
      <c r="DD281" s="16"/>
      <c r="DE281" s="16"/>
      <c r="DF281" s="16"/>
      <c r="DG281" s="16"/>
      <c r="DH281" s="16"/>
      <c r="DI281" s="16"/>
      <c r="DJ281" s="16"/>
      <c r="DK281" s="16"/>
      <c r="DL281" s="16"/>
      <c r="DM281" s="16"/>
      <c r="DN281" s="16"/>
      <c r="DO281" s="16"/>
      <c r="DP281" s="16"/>
      <c r="DQ281" s="16"/>
      <c r="DR281" s="16"/>
      <c r="DS281" s="16"/>
      <c r="DT281" s="16"/>
      <c r="DU281" s="16"/>
      <c r="DV281" s="16"/>
      <c r="DW281" s="16"/>
      <c r="DX281" s="16"/>
      <c r="DY281" s="16"/>
      <c r="DZ281" s="16"/>
      <c r="EA281" s="16"/>
      <c r="EB281" s="16"/>
      <c r="EC281" s="16"/>
      <c r="ED281" s="16"/>
      <c r="EE281" s="16"/>
      <c r="EF281" s="16"/>
      <c r="EG281" s="16"/>
      <c r="EH281" s="16"/>
      <c r="EI281" s="16"/>
      <c r="EJ281" s="16"/>
      <c r="EK281" s="16"/>
      <c r="EL281" s="16"/>
      <c r="EM281" s="16"/>
      <c r="EN281" s="16"/>
      <c r="EO281" s="16"/>
      <c r="EP281" s="16"/>
      <c r="EQ281" s="16"/>
      <c r="ER281" s="16"/>
      <c r="ES281" s="16"/>
      <c r="ET281" s="16"/>
      <c r="EU281" s="16"/>
      <c r="EV281" s="16"/>
      <c r="EW281" s="16"/>
      <c r="EX281" s="16"/>
      <c r="EY281" s="16"/>
      <c r="EZ281" s="16"/>
      <c r="FA281" s="16"/>
      <c r="FB281" s="16"/>
      <c r="FC281" s="16"/>
      <c r="FD281" s="16"/>
      <c r="FE281" s="16"/>
      <c r="FF281" s="16"/>
      <c r="FG281" s="16"/>
      <c r="FH281" s="16"/>
      <c r="FI281" s="16"/>
      <c r="FJ281" s="16"/>
      <c r="FK281" s="16"/>
      <c r="FL281" s="16"/>
      <c r="FM281" s="16"/>
      <c r="FN281" s="16"/>
      <c r="FO281" s="16"/>
      <c r="FP281" s="16"/>
      <c r="FQ281" s="16"/>
      <c r="FR281" s="16"/>
      <c r="FS281" s="16"/>
      <c r="FT281" s="16"/>
      <c r="FU281" s="16"/>
      <c r="FV281" s="16"/>
      <c r="FW281" s="16"/>
      <c r="FX281" s="16"/>
      <c r="FY281" s="16"/>
      <c r="FZ281" s="16"/>
      <c r="GA281" s="16"/>
      <c r="GB281" s="16"/>
      <c r="GC281" s="16"/>
      <c r="GD281" s="16"/>
      <c r="GE281" s="16"/>
      <c r="GF281" s="16"/>
      <c r="GG281" s="16"/>
      <c r="GH281" s="16"/>
      <c r="GI281" s="16"/>
      <c r="GJ281" s="16"/>
      <c r="GK281" s="16"/>
      <c r="GL281" s="16"/>
      <c r="GM281" s="16"/>
      <c r="GN281" s="16"/>
      <c r="GO281" s="16"/>
      <c r="GP281" s="16"/>
      <c r="GQ281" s="16"/>
      <c r="GR281" s="16"/>
      <c r="GS281" s="16"/>
      <c r="GT281" s="16"/>
      <c r="GU281" s="16"/>
      <c r="GV281" s="16"/>
      <c r="GW281" s="16"/>
      <c r="GX281" s="16"/>
      <c r="GY281" s="16"/>
      <c r="GZ281" s="16"/>
      <c r="HA281" s="16"/>
    </row>
    <row r="282" spans="1:209">
      <c r="A282" s="18"/>
      <c r="B282" s="16"/>
      <c r="C282" s="16"/>
      <c r="D282" s="16"/>
      <c r="E282" s="16"/>
      <c r="F282" s="16"/>
      <c r="G282" s="16"/>
      <c r="H282" s="16"/>
      <c r="I282" s="16"/>
      <c r="J282" s="16"/>
      <c r="K282" s="16"/>
      <c r="L282" s="16"/>
      <c r="M282" s="16"/>
      <c r="N282" s="16"/>
      <c r="O282" s="16"/>
      <c r="P282" s="16"/>
      <c r="Q282" s="16"/>
      <c r="R282" s="16"/>
      <c r="S282" s="16"/>
      <c r="T282" s="16"/>
      <c r="U282" s="16"/>
      <c r="V282" s="16"/>
      <c r="W282" s="16"/>
      <c r="X282" s="139"/>
      <c r="Y282" s="16"/>
      <c r="Z282" s="16"/>
      <c r="AA282" s="16"/>
      <c r="AB282" s="16"/>
      <c r="AC282" s="16"/>
      <c r="AD282" s="16"/>
      <c r="AE282" s="16"/>
      <c r="AF282" s="16"/>
      <c r="AG282" s="16"/>
      <c r="AH282" s="16"/>
      <c r="AI282" s="16"/>
      <c r="AJ282" s="16"/>
      <c r="AK282" s="16"/>
      <c r="AL282" s="16"/>
      <c r="AM282" s="16"/>
      <c r="AN282" s="16"/>
      <c r="AO282" s="16"/>
      <c r="AP282" s="16"/>
      <c r="AQ282" s="16"/>
      <c r="AR282" s="16"/>
      <c r="AS282" s="16"/>
      <c r="AT282" s="16"/>
      <c r="AU282" s="16"/>
      <c r="AV282" s="16"/>
      <c r="AW282" s="16"/>
      <c r="AX282" s="16"/>
      <c r="AY282" s="16"/>
      <c r="AZ282" s="16"/>
      <c r="BA282" s="16"/>
      <c r="BB282" s="16"/>
      <c r="BC282" s="16"/>
      <c r="BD282" s="16"/>
      <c r="BE282" s="16"/>
      <c r="BF282" s="16"/>
      <c r="BG282" s="16"/>
      <c r="BH282" s="16"/>
      <c r="BI282" s="16"/>
      <c r="BJ282" s="16"/>
      <c r="BK282" s="16"/>
      <c r="BL282" s="16"/>
      <c r="BM282" s="16"/>
      <c r="BN282" s="16"/>
      <c r="BO282" s="16"/>
      <c r="BP282" s="16"/>
      <c r="BQ282" s="16"/>
      <c r="BR282" s="16"/>
      <c r="BS282" s="16"/>
      <c r="BT282" s="16"/>
      <c r="BU282" s="16"/>
      <c r="BV282" s="16"/>
      <c r="BW282" s="16"/>
      <c r="BX282" s="16"/>
      <c r="BY282" s="16"/>
      <c r="BZ282" s="16"/>
      <c r="CA282" s="16"/>
      <c r="CB282" s="16"/>
      <c r="CC282" s="16"/>
      <c r="CD282" s="16"/>
      <c r="CE282" s="16"/>
      <c r="CF282" s="16"/>
      <c r="CG282" s="16"/>
      <c r="CH282" s="16"/>
      <c r="CI282" s="16"/>
      <c r="CJ282" s="16"/>
      <c r="CK282" s="16"/>
      <c r="CL282" s="16"/>
      <c r="CM282" s="16"/>
      <c r="CN282" s="16"/>
      <c r="CO282" s="16"/>
      <c r="CP282" s="16"/>
      <c r="CQ282" s="16"/>
      <c r="CR282" s="16"/>
      <c r="CS282" s="16"/>
      <c r="CT282" s="16"/>
      <c r="CU282" s="16"/>
      <c r="CV282" s="16"/>
      <c r="CW282" s="16"/>
      <c r="CX282" s="16"/>
      <c r="CY282" s="16"/>
      <c r="CZ282" s="16"/>
      <c r="DA282" s="16"/>
      <c r="DB282" s="16"/>
      <c r="DC282" s="16"/>
      <c r="DD282" s="16"/>
      <c r="DE282" s="16"/>
      <c r="DF282" s="16"/>
      <c r="DG282" s="16"/>
      <c r="DH282" s="16"/>
      <c r="DI282" s="16"/>
      <c r="DJ282" s="16"/>
      <c r="DK282" s="16"/>
      <c r="DL282" s="16"/>
      <c r="DM282" s="16"/>
      <c r="DN282" s="16"/>
      <c r="DO282" s="16"/>
      <c r="DP282" s="16"/>
      <c r="DQ282" s="16"/>
      <c r="DR282" s="16"/>
      <c r="DS282" s="16"/>
      <c r="DT282" s="16"/>
      <c r="DU282" s="16"/>
      <c r="DV282" s="16"/>
      <c r="DW282" s="16"/>
      <c r="DX282" s="16"/>
      <c r="DY282" s="16"/>
      <c r="DZ282" s="16"/>
      <c r="EA282" s="16"/>
      <c r="EB282" s="16"/>
      <c r="EC282" s="16"/>
      <c r="ED282" s="16"/>
      <c r="EE282" s="16"/>
      <c r="EF282" s="16"/>
      <c r="EG282" s="16"/>
      <c r="EH282" s="16"/>
      <c r="EI282" s="16"/>
      <c r="EJ282" s="16"/>
      <c r="EK282" s="16"/>
      <c r="EL282" s="16"/>
      <c r="EM282" s="16"/>
      <c r="EN282" s="16"/>
      <c r="EO282" s="16"/>
      <c r="EP282" s="16"/>
      <c r="EQ282" s="16"/>
      <c r="ER282" s="16"/>
      <c r="ES282" s="16"/>
      <c r="ET282" s="16"/>
      <c r="EU282" s="16"/>
      <c r="EV282" s="16"/>
      <c r="EW282" s="16"/>
      <c r="EX282" s="16"/>
      <c r="EY282" s="16"/>
      <c r="EZ282" s="16"/>
      <c r="FA282" s="16"/>
      <c r="FB282" s="16"/>
      <c r="FC282" s="16"/>
      <c r="FD282" s="16"/>
      <c r="FE282" s="16"/>
      <c r="FF282" s="16"/>
      <c r="FG282" s="16"/>
      <c r="FH282" s="16"/>
      <c r="FI282" s="16"/>
      <c r="FJ282" s="16"/>
      <c r="FK282" s="16"/>
      <c r="FL282" s="16"/>
      <c r="FM282" s="16"/>
      <c r="FN282" s="16"/>
      <c r="FO282" s="16"/>
      <c r="FP282" s="16"/>
      <c r="FQ282" s="16"/>
      <c r="FR282" s="16"/>
      <c r="FS282" s="16"/>
      <c r="FT282" s="16"/>
      <c r="FU282" s="16"/>
      <c r="FV282" s="16"/>
      <c r="FW282" s="16"/>
      <c r="FX282" s="16"/>
      <c r="FY282" s="16"/>
      <c r="FZ282" s="16"/>
      <c r="GA282" s="16"/>
      <c r="GB282" s="16"/>
      <c r="GC282" s="16"/>
      <c r="GD282" s="16"/>
      <c r="GE282" s="16"/>
      <c r="GF282" s="16"/>
      <c r="GG282" s="16"/>
      <c r="GH282" s="16"/>
      <c r="GI282" s="16"/>
      <c r="GJ282" s="16"/>
      <c r="GK282" s="16"/>
      <c r="GL282" s="16"/>
      <c r="GM282" s="16"/>
      <c r="GN282" s="16"/>
      <c r="GO282" s="16"/>
      <c r="GP282" s="16"/>
      <c r="GQ282" s="16"/>
      <c r="GR282" s="16"/>
      <c r="GS282" s="16"/>
      <c r="GT282" s="16"/>
      <c r="GU282" s="16"/>
      <c r="GV282" s="16"/>
      <c r="GW282" s="16"/>
      <c r="GX282" s="16"/>
      <c r="GY282" s="16"/>
      <c r="GZ282" s="16"/>
      <c r="HA282" s="16"/>
    </row>
    <row r="283" spans="1:209">
      <c r="A283" s="18"/>
      <c r="B283" s="16"/>
      <c r="C283" s="16"/>
      <c r="D283" s="16"/>
      <c r="E283" s="16"/>
      <c r="F283" s="16"/>
      <c r="G283" s="16"/>
      <c r="H283" s="16"/>
      <c r="I283" s="16"/>
      <c r="J283" s="16"/>
      <c r="K283" s="16"/>
      <c r="L283" s="16"/>
      <c r="M283" s="16"/>
      <c r="N283" s="16"/>
      <c r="O283" s="16"/>
      <c r="P283" s="16"/>
      <c r="Q283" s="16"/>
      <c r="R283" s="16"/>
      <c r="S283" s="16"/>
      <c r="T283" s="16"/>
      <c r="U283" s="16"/>
      <c r="V283" s="16"/>
      <c r="W283" s="16"/>
      <c r="X283" s="139"/>
      <c r="Y283" s="16"/>
      <c r="Z283" s="16"/>
      <c r="AA283" s="16"/>
      <c r="AB283" s="16"/>
      <c r="AC283" s="16"/>
      <c r="AD283" s="16"/>
      <c r="AE283" s="16"/>
      <c r="AF283" s="16"/>
      <c r="AG283" s="16"/>
      <c r="AH283" s="16"/>
      <c r="AI283" s="16"/>
      <c r="AJ283" s="16"/>
      <c r="AK283" s="16"/>
      <c r="AL283" s="16"/>
      <c r="AM283" s="16"/>
      <c r="AN283" s="16"/>
      <c r="AO283" s="16"/>
      <c r="AP283" s="16"/>
      <c r="AQ283" s="16"/>
      <c r="AR283" s="16"/>
      <c r="AS283" s="16"/>
      <c r="AT283" s="16"/>
      <c r="AU283" s="16"/>
      <c r="AV283" s="16"/>
      <c r="AW283" s="16"/>
      <c r="AX283" s="16"/>
      <c r="AY283" s="16"/>
      <c r="AZ283" s="16"/>
      <c r="BA283" s="16"/>
      <c r="BB283" s="16"/>
      <c r="BC283" s="16"/>
      <c r="BD283" s="16"/>
      <c r="BE283" s="16"/>
      <c r="BF283" s="16"/>
      <c r="BG283" s="16"/>
      <c r="BH283" s="16"/>
      <c r="BI283" s="16"/>
      <c r="BJ283" s="16"/>
      <c r="BK283" s="16"/>
      <c r="BL283" s="16"/>
      <c r="BM283" s="16"/>
      <c r="BN283" s="16"/>
      <c r="BO283" s="16"/>
      <c r="BP283" s="16"/>
      <c r="BQ283" s="16"/>
      <c r="BR283" s="16"/>
      <c r="BS283" s="16"/>
      <c r="BT283" s="16"/>
      <c r="BU283" s="16"/>
      <c r="BV283" s="16"/>
      <c r="BW283" s="16"/>
      <c r="BX283" s="16"/>
      <c r="BY283" s="16"/>
      <c r="BZ283" s="16"/>
      <c r="CA283" s="16"/>
      <c r="CB283" s="16"/>
      <c r="CC283" s="16"/>
      <c r="CD283" s="16"/>
      <c r="CE283" s="16"/>
      <c r="CF283" s="16"/>
      <c r="CG283" s="16"/>
      <c r="CH283" s="16"/>
      <c r="CI283" s="16"/>
      <c r="CJ283" s="16"/>
      <c r="CK283" s="16"/>
      <c r="CL283" s="16"/>
      <c r="CM283" s="16"/>
      <c r="CN283" s="16"/>
      <c r="CO283" s="16"/>
      <c r="CP283" s="16"/>
      <c r="CQ283" s="16"/>
      <c r="CR283" s="16"/>
      <c r="CS283" s="16"/>
      <c r="CT283" s="16"/>
      <c r="CU283" s="16"/>
      <c r="CV283" s="16"/>
      <c r="CW283" s="16"/>
      <c r="CX283" s="16"/>
      <c r="CY283" s="16"/>
      <c r="CZ283" s="16"/>
      <c r="DA283" s="16"/>
      <c r="DB283" s="16"/>
      <c r="DC283" s="16"/>
      <c r="DD283" s="16"/>
      <c r="DE283" s="16"/>
      <c r="DF283" s="16"/>
      <c r="DG283" s="16"/>
      <c r="DH283" s="16"/>
      <c r="DI283" s="16"/>
      <c r="DJ283" s="16"/>
      <c r="DK283" s="16"/>
      <c r="DL283" s="16"/>
      <c r="DM283" s="16"/>
      <c r="DN283" s="16"/>
      <c r="DO283" s="16"/>
      <c r="DP283" s="16"/>
      <c r="DQ283" s="16"/>
      <c r="DR283" s="16"/>
      <c r="DS283" s="16"/>
      <c r="DT283" s="16"/>
      <c r="DU283" s="16"/>
      <c r="DV283" s="16"/>
      <c r="DW283" s="16"/>
      <c r="DX283" s="16"/>
      <c r="DY283" s="16"/>
      <c r="DZ283" s="16"/>
      <c r="EA283" s="16"/>
      <c r="EB283" s="16"/>
      <c r="EC283" s="16"/>
      <c r="ED283" s="16"/>
      <c r="EE283" s="16"/>
      <c r="EF283" s="16"/>
      <c r="EG283" s="16"/>
      <c r="EH283" s="16"/>
      <c r="EI283" s="16"/>
      <c r="EJ283" s="16"/>
      <c r="EK283" s="16"/>
      <c r="EL283" s="16"/>
      <c r="EM283" s="16"/>
      <c r="EN283" s="16"/>
      <c r="EO283" s="16"/>
      <c r="EP283" s="16"/>
      <c r="EQ283" s="16"/>
      <c r="ER283" s="16"/>
      <c r="ES283" s="16"/>
      <c r="ET283" s="16"/>
      <c r="EU283" s="16"/>
      <c r="EV283" s="16"/>
      <c r="EW283" s="16"/>
      <c r="EX283" s="16"/>
      <c r="EY283" s="16"/>
      <c r="EZ283" s="16"/>
      <c r="FA283" s="16"/>
      <c r="FB283" s="16"/>
      <c r="FC283" s="16"/>
      <c r="FD283" s="16"/>
      <c r="FE283" s="16"/>
      <c r="FF283" s="16"/>
      <c r="FG283" s="16"/>
      <c r="FH283" s="16"/>
      <c r="FI283" s="16"/>
      <c r="FJ283" s="16"/>
      <c r="FK283" s="16"/>
      <c r="FL283" s="16"/>
      <c r="FM283" s="16"/>
      <c r="FN283" s="16"/>
      <c r="FO283" s="16"/>
      <c r="FP283" s="16"/>
      <c r="FQ283" s="16"/>
      <c r="FR283" s="16"/>
      <c r="FS283" s="16"/>
      <c r="FT283" s="16"/>
      <c r="FU283" s="16"/>
      <c r="FV283" s="16"/>
      <c r="FW283" s="16"/>
      <c r="FX283" s="16"/>
      <c r="FY283" s="16"/>
      <c r="FZ283" s="16"/>
      <c r="GA283" s="16"/>
      <c r="GB283" s="16"/>
      <c r="GC283" s="16"/>
      <c r="GD283" s="16"/>
      <c r="GE283" s="16"/>
      <c r="GF283" s="16"/>
      <c r="GG283" s="16"/>
      <c r="GH283" s="16"/>
      <c r="GI283" s="16"/>
      <c r="GJ283" s="16"/>
      <c r="GK283" s="16"/>
      <c r="GL283" s="16"/>
      <c r="GM283" s="16"/>
      <c r="GN283" s="16"/>
      <c r="GO283" s="16"/>
      <c r="GP283" s="16"/>
      <c r="GQ283" s="16"/>
      <c r="GR283" s="16"/>
      <c r="GS283" s="16"/>
      <c r="GT283" s="16"/>
      <c r="GU283" s="16"/>
      <c r="GV283" s="16"/>
      <c r="GW283" s="16"/>
      <c r="GX283" s="16"/>
      <c r="GY283" s="16"/>
      <c r="GZ283" s="16"/>
      <c r="HA283" s="16"/>
    </row>
    <row r="284" spans="1:209">
      <c r="A284" s="18"/>
      <c r="B284" s="16"/>
      <c r="C284" s="16"/>
      <c r="D284" s="16"/>
      <c r="E284" s="16"/>
      <c r="F284" s="16"/>
      <c r="G284" s="16"/>
      <c r="H284" s="16"/>
      <c r="I284" s="16"/>
      <c r="J284" s="16"/>
      <c r="K284" s="16"/>
      <c r="L284" s="16"/>
      <c r="M284" s="16"/>
      <c r="N284" s="16"/>
      <c r="O284" s="16"/>
      <c r="P284" s="16"/>
      <c r="Q284" s="16"/>
      <c r="R284" s="16"/>
      <c r="S284" s="16"/>
      <c r="T284" s="16"/>
      <c r="U284" s="16"/>
      <c r="V284" s="16"/>
      <c r="W284" s="16"/>
      <c r="X284" s="139"/>
      <c r="Y284" s="16"/>
      <c r="Z284" s="16"/>
      <c r="AA284" s="16"/>
      <c r="AB284" s="16"/>
      <c r="AC284" s="16"/>
      <c r="AD284" s="16"/>
      <c r="AE284" s="16"/>
      <c r="AF284" s="16"/>
      <c r="AG284" s="16"/>
      <c r="AH284" s="16"/>
      <c r="AI284" s="16"/>
      <c r="AJ284" s="16"/>
      <c r="AK284" s="16"/>
      <c r="AL284" s="16"/>
      <c r="AM284" s="16"/>
      <c r="AN284" s="16"/>
      <c r="AO284" s="16"/>
      <c r="AP284" s="16"/>
      <c r="AQ284" s="16"/>
      <c r="AR284" s="16"/>
      <c r="AS284" s="16"/>
      <c r="AT284" s="16"/>
      <c r="AU284" s="16"/>
      <c r="AV284" s="16"/>
      <c r="AW284" s="16"/>
      <c r="AX284" s="16"/>
      <c r="AY284" s="16"/>
      <c r="AZ284" s="16"/>
      <c r="BA284" s="16"/>
      <c r="BB284" s="16"/>
      <c r="BC284" s="16"/>
      <c r="BD284" s="16"/>
      <c r="BE284" s="16"/>
      <c r="BF284" s="16"/>
      <c r="BG284" s="16"/>
      <c r="BH284" s="16"/>
      <c r="BI284" s="16"/>
      <c r="BJ284" s="16"/>
      <c r="BK284" s="16"/>
      <c r="BL284" s="16"/>
      <c r="BM284" s="16"/>
      <c r="BN284" s="16"/>
      <c r="BO284" s="16"/>
      <c r="BP284" s="16"/>
      <c r="BQ284" s="16"/>
      <c r="BR284" s="16"/>
      <c r="BS284" s="16"/>
      <c r="BT284" s="16"/>
      <c r="BU284" s="16"/>
      <c r="BV284" s="16"/>
      <c r="BW284" s="16"/>
      <c r="BX284" s="16"/>
      <c r="BY284" s="16"/>
      <c r="BZ284" s="16"/>
      <c r="CA284" s="16"/>
      <c r="CB284" s="16"/>
      <c r="CC284" s="16"/>
      <c r="CD284" s="16"/>
      <c r="CE284" s="16"/>
      <c r="CF284" s="16"/>
      <c r="CG284" s="16"/>
      <c r="CH284" s="16"/>
      <c r="CI284" s="16"/>
      <c r="CJ284" s="16"/>
      <c r="CK284" s="16"/>
      <c r="CL284" s="16"/>
      <c r="CM284" s="16"/>
      <c r="CN284" s="16"/>
      <c r="CO284" s="16"/>
      <c r="CP284" s="16"/>
      <c r="CQ284" s="16"/>
      <c r="CR284" s="16"/>
      <c r="CS284" s="16"/>
      <c r="CT284" s="16"/>
      <c r="CU284" s="16"/>
      <c r="CV284" s="16"/>
      <c r="CW284" s="16"/>
      <c r="CX284" s="16"/>
      <c r="CY284" s="16"/>
      <c r="CZ284" s="16"/>
      <c r="DA284" s="16"/>
      <c r="DB284" s="16"/>
      <c r="DC284" s="16"/>
      <c r="DD284" s="16"/>
      <c r="DE284" s="16"/>
      <c r="DF284" s="16"/>
      <c r="DG284" s="16"/>
      <c r="DH284" s="16"/>
      <c r="DI284" s="16"/>
      <c r="DJ284" s="16"/>
      <c r="DK284" s="16"/>
      <c r="DL284" s="16"/>
      <c r="DM284" s="16"/>
      <c r="DN284" s="16"/>
      <c r="DO284" s="16"/>
      <c r="DP284" s="16"/>
      <c r="DQ284" s="16"/>
      <c r="DR284" s="16"/>
      <c r="DS284" s="16"/>
      <c r="DT284" s="16"/>
      <c r="DU284" s="16"/>
      <c r="DV284" s="16"/>
      <c r="DW284" s="16"/>
      <c r="DX284" s="16"/>
      <c r="DY284" s="16"/>
      <c r="DZ284" s="16"/>
      <c r="EA284" s="16"/>
      <c r="EB284" s="16"/>
      <c r="EC284" s="16"/>
      <c r="ED284" s="16"/>
      <c r="EE284" s="16"/>
      <c r="EF284" s="16"/>
      <c r="EG284" s="16"/>
      <c r="EH284" s="16"/>
      <c r="EI284" s="16"/>
      <c r="EJ284" s="16"/>
      <c r="EK284" s="16"/>
      <c r="EL284" s="16"/>
      <c r="EM284" s="16"/>
      <c r="EN284" s="16"/>
      <c r="EO284" s="16"/>
      <c r="EP284" s="16"/>
      <c r="EQ284" s="16"/>
      <c r="ER284" s="16"/>
      <c r="ES284" s="16"/>
      <c r="ET284" s="16"/>
      <c r="EU284" s="16"/>
      <c r="EV284" s="16"/>
      <c r="EW284" s="16"/>
      <c r="EX284" s="16"/>
      <c r="EY284" s="16"/>
      <c r="EZ284" s="16"/>
      <c r="FA284" s="16"/>
      <c r="FB284" s="16"/>
      <c r="FC284" s="16"/>
      <c r="FD284" s="16"/>
      <c r="FE284" s="16"/>
      <c r="FF284" s="16"/>
      <c r="FG284" s="16"/>
      <c r="FH284" s="16"/>
      <c r="FI284" s="16"/>
      <c r="FJ284" s="16"/>
      <c r="FK284" s="16"/>
      <c r="FL284" s="16"/>
      <c r="FM284" s="16"/>
      <c r="FN284" s="16"/>
      <c r="FO284" s="16"/>
      <c r="FP284" s="16"/>
      <c r="FQ284" s="16"/>
      <c r="FR284" s="16"/>
      <c r="FS284" s="16"/>
      <c r="FT284" s="16"/>
      <c r="FU284" s="16"/>
      <c r="FV284" s="16"/>
      <c r="FW284" s="16"/>
      <c r="FX284" s="16"/>
      <c r="FY284" s="16"/>
      <c r="FZ284" s="16"/>
      <c r="GA284" s="16"/>
      <c r="GB284" s="16"/>
      <c r="GC284" s="16"/>
      <c r="GD284" s="16"/>
      <c r="GE284" s="16"/>
      <c r="GF284" s="16"/>
      <c r="GG284" s="16"/>
      <c r="GH284" s="16"/>
      <c r="GI284" s="16"/>
      <c r="GJ284" s="16"/>
      <c r="GK284" s="16"/>
      <c r="GL284" s="16"/>
      <c r="GM284" s="16"/>
      <c r="GN284" s="16"/>
      <c r="GO284" s="16"/>
      <c r="GP284" s="16"/>
      <c r="GQ284" s="16"/>
      <c r="GR284" s="16"/>
      <c r="GS284" s="16"/>
      <c r="GT284" s="16"/>
      <c r="GU284" s="16"/>
      <c r="GV284" s="16"/>
      <c r="GW284" s="16"/>
      <c r="GX284" s="16"/>
      <c r="GY284" s="16"/>
      <c r="GZ284" s="16"/>
      <c r="HA284" s="16"/>
    </row>
    <row r="285" spans="1:209">
      <c r="A285" s="18"/>
      <c r="B285" s="16"/>
      <c r="C285" s="16"/>
      <c r="D285" s="16"/>
      <c r="E285" s="16"/>
      <c r="F285" s="16"/>
      <c r="G285" s="16"/>
      <c r="H285" s="16"/>
      <c r="I285" s="16"/>
      <c r="J285" s="16"/>
      <c r="K285" s="16"/>
      <c r="L285" s="16"/>
      <c r="M285" s="16"/>
      <c r="N285" s="16"/>
      <c r="O285" s="16"/>
      <c r="P285" s="16"/>
      <c r="Q285" s="16"/>
      <c r="R285" s="16"/>
      <c r="S285" s="16"/>
      <c r="T285" s="16"/>
      <c r="U285" s="16"/>
      <c r="V285" s="16"/>
      <c r="W285" s="16"/>
      <c r="X285" s="139"/>
      <c r="Y285" s="16"/>
      <c r="Z285" s="16"/>
      <c r="AA285" s="16"/>
      <c r="AB285" s="16"/>
      <c r="AC285" s="16"/>
      <c r="AD285" s="16"/>
      <c r="AE285" s="16"/>
      <c r="AF285" s="16"/>
      <c r="AG285" s="16"/>
      <c r="AH285" s="16"/>
      <c r="AI285" s="16"/>
      <c r="AJ285" s="16"/>
      <c r="AK285" s="16"/>
      <c r="AL285" s="16"/>
      <c r="AM285" s="16"/>
      <c r="AN285" s="16"/>
      <c r="AO285" s="16"/>
      <c r="AP285" s="16"/>
      <c r="AQ285" s="16"/>
      <c r="AR285" s="16"/>
      <c r="AS285" s="16"/>
      <c r="AT285" s="16"/>
      <c r="AU285" s="16"/>
      <c r="AV285" s="16"/>
      <c r="AW285" s="16"/>
      <c r="AX285" s="16"/>
      <c r="AY285" s="16"/>
      <c r="AZ285" s="16"/>
      <c r="BA285" s="16"/>
      <c r="BB285" s="16"/>
      <c r="BC285" s="16"/>
      <c r="BD285" s="16"/>
      <c r="BE285" s="16"/>
      <c r="BF285" s="16"/>
      <c r="BG285" s="16"/>
      <c r="BH285" s="16"/>
      <c r="BI285" s="16"/>
      <c r="BJ285" s="16"/>
      <c r="BK285" s="16"/>
      <c r="BL285" s="16"/>
      <c r="BM285" s="16"/>
      <c r="BN285" s="16"/>
      <c r="BO285" s="16"/>
      <c r="BP285" s="16"/>
      <c r="BQ285" s="16"/>
      <c r="BR285" s="16"/>
      <c r="BS285" s="16"/>
      <c r="BT285" s="16"/>
      <c r="BU285" s="16"/>
      <c r="BV285" s="16"/>
      <c r="BW285" s="16"/>
      <c r="BX285" s="16"/>
      <c r="BY285" s="16"/>
      <c r="BZ285" s="16"/>
      <c r="CA285" s="16"/>
      <c r="CB285" s="16"/>
      <c r="CC285" s="16"/>
      <c r="CD285" s="16"/>
      <c r="CE285" s="16"/>
      <c r="CF285" s="16"/>
      <c r="CG285" s="16"/>
      <c r="CH285" s="16"/>
      <c r="CI285" s="16"/>
      <c r="CJ285" s="16"/>
      <c r="CK285" s="16"/>
      <c r="CL285" s="16"/>
      <c r="CM285" s="16"/>
      <c r="CN285" s="16"/>
      <c r="CO285" s="16"/>
      <c r="CP285" s="16"/>
      <c r="CQ285" s="16"/>
      <c r="CR285" s="16"/>
      <c r="CS285" s="16"/>
      <c r="CT285" s="16"/>
      <c r="CU285" s="16"/>
      <c r="CV285" s="16"/>
      <c r="CW285" s="16"/>
      <c r="CX285" s="16"/>
      <c r="CY285" s="16"/>
      <c r="CZ285" s="16"/>
      <c r="DA285" s="16"/>
      <c r="DB285" s="16"/>
      <c r="DC285" s="16"/>
      <c r="DD285" s="16"/>
      <c r="DE285" s="16"/>
      <c r="DF285" s="16"/>
      <c r="DG285" s="16"/>
      <c r="DH285" s="16"/>
      <c r="DI285" s="16"/>
      <c r="DJ285" s="16"/>
      <c r="DK285" s="16"/>
      <c r="DL285" s="16"/>
      <c r="DM285" s="16"/>
      <c r="DN285" s="16"/>
      <c r="DO285" s="16"/>
      <c r="DP285" s="16"/>
      <c r="DQ285" s="16"/>
      <c r="DR285" s="16"/>
      <c r="DS285" s="16"/>
      <c r="DT285" s="16"/>
      <c r="DU285" s="16"/>
      <c r="DV285" s="16"/>
      <c r="DW285" s="16"/>
      <c r="DX285" s="16"/>
      <c r="DY285" s="16"/>
      <c r="DZ285" s="16"/>
      <c r="EA285" s="16"/>
      <c r="EB285" s="16"/>
      <c r="EC285" s="16"/>
      <c r="ED285" s="16"/>
      <c r="EE285" s="16"/>
      <c r="EF285" s="16"/>
      <c r="EG285" s="16"/>
      <c r="EH285" s="16"/>
      <c r="EI285" s="16"/>
      <c r="EJ285" s="16"/>
      <c r="EK285" s="16"/>
      <c r="EL285" s="16"/>
      <c r="EM285" s="16"/>
      <c r="EN285" s="16"/>
      <c r="EO285" s="16"/>
      <c r="EP285" s="16"/>
      <c r="EQ285" s="16"/>
      <c r="ER285" s="16"/>
      <c r="ES285" s="16"/>
      <c r="ET285" s="16"/>
      <c r="EU285" s="16"/>
      <c r="EV285" s="16"/>
      <c r="EW285" s="16"/>
      <c r="EX285" s="16"/>
      <c r="EY285" s="16"/>
      <c r="EZ285" s="16"/>
      <c r="FA285" s="16"/>
      <c r="FB285" s="16"/>
      <c r="FC285" s="16"/>
      <c r="FD285" s="16"/>
      <c r="FE285" s="16"/>
      <c r="FF285" s="16"/>
      <c r="FG285" s="16"/>
      <c r="FH285" s="16"/>
      <c r="FI285" s="16"/>
      <c r="FJ285" s="16"/>
      <c r="FK285" s="16"/>
      <c r="FL285" s="16"/>
      <c r="FM285" s="16"/>
      <c r="FN285" s="16"/>
      <c r="FO285" s="16"/>
      <c r="FP285" s="16"/>
      <c r="FQ285" s="16"/>
      <c r="FR285" s="16"/>
      <c r="FS285" s="16"/>
      <c r="FT285" s="16"/>
      <c r="FU285" s="16"/>
      <c r="FV285" s="16"/>
      <c r="FW285" s="16"/>
      <c r="FX285" s="16"/>
      <c r="FY285" s="16"/>
      <c r="FZ285" s="16"/>
      <c r="GA285" s="16"/>
      <c r="GB285" s="16"/>
      <c r="GC285" s="16"/>
      <c r="GD285" s="16"/>
      <c r="GE285" s="16"/>
      <c r="GF285" s="16"/>
      <c r="GG285" s="16"/>
      <c r="GH285" s="16"/>
      <c r="GI285" s="16"/>
      <c r="GJ285" s="16"/>
      <c r="GK285" s="16"/>
      <c r="GL285" s="16"/>
      <c r="GM285" s="16"/>
      <c r="GN285" s="16"/>
      <c r="GO285" s="16"/>
      <c r="GP285" s="16"/>
      <c r="GQ285" s="16"/>
      <c r="GR285" s="16"/>
      <c r="GS285" s="16"/>
      <c r="GT285" s="16"/>
      <c r="GU285" s="16"/>
      <c r="GV285" s="16"/>
      <c r="GW285" s="16"/>
      <c r="GX285" s="16"/>
      <c r="GY285" s="16"/>
      <c r="GZ285" s="16"/>
      <c r="HA285" s="16"/>
    </row>
    <row r="286" spans="1:209">
      <c r="A286" s="18"/>
      <c r="B286" s="16"/>
      <c r="C286" s="16"/>
      <c r="D286" s="16"/>
      <c r="E286" s="16"/>
      <c r="F286" s="16"/>
      <c r="G286" s="16"/>
      <c r="H286" s="16"/>
      <c r="I286" s="16"/>
      <c r="J286" s="16"/>
      <c r="K286" s="16"/>
      <c r="L286" s="16"/>
      <c r="M286" s="16"/>
      <c r="N286" s="16"/>
      <c r="O286" s="16"/>
      <c r="P286" s="16"/>
      <c r="Q286" s="16"/>
      <c r="R286" s="16"/>
      <c r="S286" s="16"/>
      <c r="T286" s="16"/>
      <c r="U286" s="16"/>
      <c r="V286" s="16"/>
      <c r="W286" s="16"/>
      <c r="X286" s="139"/>
      <c r="Y286" s="16"/>
      <c r="Z286" s="16"/>
      <c r="AA286" s="16"/>
      <c r="AB286" s="16"/>
      <c r="AC286" s="16"/>
      <c r="AD286" s="16"/>
      <c r="AE286" s="16"/>
      <c r="AF286" s="16"/>
      <c r="AG286" s="16"/>
      <c r="AH286" s="16"/>
      <c r="AI286" s="16"/>
      <c r="AJ286" s="16"/>
      <c r="AK286" s="16"/>
      <c r="AL286" s="16"/>
      <c r="AM286" s="16"/>
      <c r="AN286" s="16"/>
      <c r="AO286" s="16"/>
      <c r="AP286" s="16"/>
      <c r="AQ286" s="16"/>
      <c r="AR286" s="16"/>
      <c r="AS286" s="16"/>
      <c r="AT286" s="16"/>
      <c r="AU286" s="16"/>
      <c r="AV286" s="16"/>
      <c r="AW286" s="16"/>
      <c r="AX286" s="16"/>
      <c r="AY286" s="16"/>
      <c r="AZ286" s="16"/>
      <c r="BA286" s="16"/>
      <c r="BB286" s="16"/>
      <c r="BC286" s="16"/>
      <c r="BD286" s="16"/>
      <c r="BE286" s="16"/>
      <c r="BF286" s="16"/>
      <c r="BG286" s="16"/>
      <c r="BH286" s="16"/>
      <c r="BI286" s="16"/>
      <c r="BJ286" s="16"/>
      <c r="BK286" s="16"/>
      <c r="BL286" s="16"/>
      <c r="BM286" s="16"/>
      <c r="BN286" s="16"/>
      <c r="BO286" s="16"/>
      <c r="BP286" s="16"/>
      <c r="BQ286" s="16"/>
      <c r="BR286" s="16"/>
      <c r="BS286" s="16"/>
      <c r="BT286" s="16"/>
      <c r="BU286" s="16"/>
      <c r="BV286" s="16"/>
      <c r="BW286" s="16"/>
      <c r="BX286" s="16"/>
      <c r="BY286" s="16"/>
      <c r="BZ286" s="16"/>
      <c r="CA286" s="16"/>
      <c r="CB286" s="16"/>
      <c r="CC286" s="16"/>
      <c r="CD286" s="16"/>
      <c r="CE286" s="16"/>
      <c r="CF286" s="16"/>
      <c r="CG286" s="16"/>
      <c r="CH286" s="16"/>
      <c r="CI286" s="16"/>
      <c r="CJ286" s="16"/>
      <c r="CK286" s="16"/>
      <c r="CL286" s="16"/>
      <c r="CM286" s="16"/>
      <c r="CN286" s="16"/>
      <c r="CO286" s="16"/>
      <c r="CP286" s="16"/>
      <c r="CQ286" s="16"/>
      <c r="CR286" s="16"/>
      <c r="CS286" s="16"/>
      <c r="CT286" s="16"/>
      <c r="CU286" s="16"/>
      <c r="CV286" s="16"/>
      <c r="CW286" s="16"/>
      <c r="CX286" s="16"/>
      <c r="CY286" s="16"/>
      <c r="CZ286" s="16"/>
      <c r="DA286" s="16"/>
      <c r="DB286" s="16"/>
      <c r="DC286" s="16"/>
      <c r="DD286" s="16"/>
      <c r="DE286" s="16"/>
      <c r="DF286" s="16"/>
      <c r="DG286" s="16"/>
      <c r="DH286" s="16"/>
      <c r="DI286" s="16"/>
      <c r="DJ286" s="16"/>
      <c r="DK286" s="16"/>
      <c r="DL286" s="16"/>
      <c r="DM286" s="16"/>
      <c r="DN286" s="16"/>
      <c r="DO286" s="16"/>
      <c r="DP286" s="16"/>
      <c r="DQ286" s="16"/>
      <c r="DR286" s="16"/>
      <c r="DS286" s="16"/>
      <c r="DT286" s="16"/>
      <c r="DU286" s="16"/>
      <c r="DV286" s="16"/>
      <c r="DW286" s="16"/>
      <c r="DX286" s="16"/>
      <c r="DY286" s="16"/>
      <c r="DZ286" s="16"/>
      <c r="EA286" s="16"/>
      <c r="EB286" s="16"/>
      <c r="EC286" s="16"/>
      <c r="ED286" s="16"/>
      <c r="EE286" s="16"/>
      <c r="EF286" s="16"/>
      <c r="EG286" s="16"/>
      <c r="EH286" s="16"/>
      <c r="EI286" s="16"/>
      <c r="EJ286" s="16"/>
      <c r="EK286" s="16"/>
      <c r="EL286" s="16"/>
      <c r="EM286" s="16"/>
      <c r="EN286" s="16"/>
      <c r="EO286" s="16"/>
      <c r="EP286" s="16"/>
      <c r="EQ286" s="16"/>
      <c r="ER286" s="16"/>
      <c r="ES286" s="16"/>
      <c r="ET286" s="16"/>
      <c r="EU286" s="16"/>
      <c r="EV286" s="16"/>
      <c r="EW286" s="16"/>
      <c r="EX286" s="16"/>
      <c r="EY286" s="16"/>
      <c r="EZ286" s="16"/>
      <c r="FA286" s="16"/>
      <c r="FB286" s="16"/>
      <c r="FC286" s="16"/>
      <c r="FD286" s="16"/>
      <c r="FE286" s="16"/>
      <c r="FF286" s="16"/>
      <c r="FG286" s="16"/>
      <c r="FH286" s="16"/>
      <c r="FI286" s="16"/>
      <c r="FJ286" s="16"/>
      <c r="FK286" s="16"/>
      <c r="FL286" s="16"/>
      <c r="FM286" s="16"/>
      <c r="FN286" s="16"/>
      <c r="FO286" s="16"/>
      <c r="FP286" s="16"/>
      <c r="FQ286" s="16"/>
      <c r="FR286" s="16"/>
      <c r="FS286" s="16"/>
      <c r="FT286" s="16"/>
      <c r="FU286" s="16"/>
      <c r="FV286" s="16"/>
      <c r="FW286" s="16"/>
      <c r="FX286" s="16"/>
      <c r="FY286" s="16"/>
      <c r="FZ286" s="16"/>
      <c r="GA286" s="16"/>
      <c r="GB286" s="16"/>
      <c r="GC286" s="16"/>
      <c r="GD286" s="16"/>
      <c r="GE286" s="16"/>
      <c r="GF286" s="16"/>
      <c r="GG286" s="16"/>
      <c r="GH286" s="16"/>
      <c r="GI286" s="16"/>
      <c r="GJ286" s="16"/>
      <c r="GK286" s="16"/>
      <c r="GL286" s="16"/>
      <c r="GM286" s="16"/>
      <c r="GN286" s="16"/>
      <c r="GO286" s="16"/>
      <c r="GP286" s="16"/>
      <c r="GQ286" s="16"/>
      <c r="GR286" s="16"/>
      <c r="GS286" s="16"/>
      <c r="GT286" s="16"/>
      <c r="GU286" s="16"/>
      <c r="GV286" s="16"/>
      <c r="GW286" s="16"/>
      <c r="GX286" s="16"/>
      <c r="GY286" s="16"/>
      <c r="GZ286" s="16"/>
      <c r="HA286" s="16"/>
    </row>
    <row r="287" spans="1:209">
      <c r="A287" s="18"/>
      <c r="B287" s="16"/>
      <c r="C287" s="16"/>
      <c r="D287" s="16"/>
      <c r="E287" s="16"/>
      <c r="F287" s="16"/>
      <c r="G287" s="16"/>
      <c r="H287" s="16"/>
      <c r="I287" s="16"/>
      <c r="J287" s="16"/>
      <c r="K287" s="16"/>
      <c r="L287" s="16"/>
      <c r="M287" s="16"/>
      <c r="N287" s="16"/>
      <c r="O287" s="16"/>
      <c r="P287" s="16"/>
      <c r="Q287" s="16"/>
      <c r="R287" s="16"/>
      <c r="S287" s="16"/>
      <c r="T287" s="16"/>
      <c r="U287" s="16"/>
      <c r="V287" s="16"/>
      <c r="W287" s="16"/>
      <c r="X287" s="139"/>
      <c r="Y287" s="16"/>
      <c r="Z287" s="16"/>
      <c r="AA287" s="16"/>
      <c r="AB287" s="16"/>
      <c r="AC287" s="16"/>
      <c r="AD287" s="16"/>
      <c r="AE287" s="16"/>
      <c r="AF287" s="16"/>
      <c r="AG287" s="16"/>
      <c r="AH287" s="16"/>
      <c r="AI287" s="16"/>
      <c r="AJ287" s="16"/>
      <c r="AK287" s="16"/>
      <c r="AL287" s="16"/>
      <c r="AM287" s="16"/>
      <c r="AN287" s="16"/>
      <c r="AO287" s="16"/>
      <c r="AP287" s="16"/>
      <c r="AQ287" s="16"/>
      <c r="AR287" s="16"/>
      <c r="AS287" s="16"/>
      <c r="AT287" s="16"/>
      <c r="AU287" s="16"/>
      <c r="AV287" s="16"/>
      <c r="AW287" s="16"/>
      <c r="AX287" s="16"/>
      <c r="AY287" s="16"/>
      <c r="AZ287" s="16"/>
      <c r="BA287" s="16"/>
      <c r="BB287" s="16"/>
      <c r="BC287" s="16"/>
      <c r="BD287" s="16"/>
      <c r="BE287" s="16"/>
      <c r="BF287" s="16"/>
      <c r="BG287" s="16"/>
      <c r="BH287" s="16"/>
      <c r="BI287" s="16"/>
      <c r="BJ287" s="16"/>
      <c r="BK287" s="16"/>
      <c r="BL287" s="16"/>
      <c r="BM287" s="16"/>
      <c r="BN287" s="16"/>
      <c r="BO287" s="16"/>
      <c r="BP287" s="16"/>
      <c r="BQ287" s="16"/>
      <c r="BR287" s="16"/>
      <c r="BS287" s="16"/>
      <c r="BT287" s="16"/>
      <c r="BU287" s="16"/>
      <c r="BV287" s="16"/>
      <c r="BW287" s="16"/>
      <c r="BX287" s="16"/>
      <c r="BY287" s="16"/>
      <c r="BZ287" s="16"/>
      <c r="CA287" s="16"/>
      <c r="CB287" s="16"/>
      <c r="CC287" s="16"/>
      <c r="CD287" s="16"/>
      <c r="CE287" s="16"/>
      <c r="CF287" s="16"/>
      <c r="CG287" s="16"/>
      <c r="CH287" s="16"/>
      <c r="CI287" s="16"/>
      <c r="CJ287" s="16"/>
      <c r="CK287" s="16"/>
      <c r="CL287" s="16"/>
      <c r="CM287" s="16"/>
      <c r="CN287" s="16"/>
      <c r="CO287" s="16"/>
      <c r="CP287" s="16"/>
      <c r="CQ287" s="16"/>
      <c r="CR287" s="16"/>
      <c r="CS287" s="16"/>
      <c r="CT287" s="16"/>
      <c r="CU287" s="16"/>
      <c r="CV287" s="16"/>
      <c r="CW287" s="16"/>
      <c r="CX287" s="16"/>
      <c r="CY287" s="16"/>
      <c r="CZ287" s="16"/>
      <c r="DA287" s="16"/>
      <c r="DB287" s="16"/>
      <c r="DC287" s="16"/>
      <c r="DD287" s="16"/>
      <c r="DE287" s="16"/>
      <c r="DF287" s="16"/>
      <c r="DG287" s="16"/>
      <c r="DH287" s="16"/>
      <c r="DI287" s="16"/>
      <c r="DJ287" s="16"/>
      <c r="DK287" s="16"/>
      <c r="DL287" s="16"/>
      <c r="DM287" s="16"/>
      <c r="DN287" s="16"/>
      <c r="DO287" s="16"/>
      <c r="DP287" s="16"/>
      <c r="DQ287" s="16"/>
      <c r="DR287" s="16"/>
      <c r="DS287" s="16"/>
      <c r="DT287" s="16"/>
      <c r="DU287" s="16"/>
      <c r="DV287" s="16"/>
      <c r="DW287" s="16"/>
      <c r="DX287" s="16"/>
      <c r="DY287" s="16"/>
      <c r="DZ287" s="16"/>
      <c r="EA287" s="16"/>
      <c r="EB287" s="16"/>
      <c r="EC287" s="16"/>
      <c r="ED287" s="16"/>
      <c r="EE287" s="16"/>
      <c r="EF287" s="16"/>
      <c r="EG287" s="16"/>
      <c r="EH287" s="16"/>
      <c r="EI287" s="16"/>
      <c r="EJ287" s="16"/>
      <c r="EK287" s="16"/>
      <c r="EL287" s="16"/>
      <c r="EM287" s="16"/>
      <c r="EN287" s="16"/>
      <c r="EO287" s="16"/>
      <c r="EP287" s="16"/>
      <c r="EQ287" s="16"/>
      <c r="ER287" s="16"/>
      <c r="ES287" s="16"/>
      <c r="ET287" s="16"/>
      <c r="EU287" s="16"/>
      <c r="EV287" s="16"/>
      <c r="EW287" s="16"/>
      <c r="EX287" s="16"/>
      <c r="EY287" s="16"/>
      <c r="EZ287" s="16"/>
      <c r="FA287" s="16"/>
      <c r="FB287" s="16"/>
      <c r="FC287" s="16"/>
      <c r="FD287" s="16"/>
      <c r="FE287" s="16"/>
      <c r="FF287" s="16"/>
      <c r="FG287" s="16"/>
      <c r="FH287" s="16"/>
      <c r="FI287" s="16"/>
      <c r="FJ287" s="16"/>
      <c r="FK287" s="16"/>
      <c r="FL287" s="16"/>
      <c r="FM287" s="16"/>
      <c r="FN287" s="16"/>
      <c r="FO287" s="16"/>
      <c r="FP287" s="16"/>
      <c r="FQ287" s="16"/>
      <c r="FR287" s="16"/>
      <c r="FS287" s="16"/>
      <c r="FT287" s="16"/>
      <c r="FU287" s="16"/>
      <c r="FV287" s="16"/>
      <c r="FW287" s="16"/>
      <c r="FX287" s="16"/>
      <c r="FY287" s="16"/>
      <c r="FZ287" s="16"/>
      <c r="GA287" s="16"/>
      <c r="GB287" s="16"/>
      <c r="GC287" s="16"/>
      <c r="GD287" s="16"/>
      <c r="GE287" s="16"/>
      <c r="GF287" s="16"/>
      <c r="GG287" s="16"/>
      <c r="GH287" s="16"/>
      <c r="GI287" s="16"/>
      <c r="GJ287" s="16"/>
      <c r="GK287" s="16"/>
      <c r="GL287" s="16"/>
      <c r="GM287" s="16"/>
      <c r="GN287" s="16"/>
      <c r="GO287" s="16"/>
      <c r="GP287" s="16"/>
      <c r="GQ287" s="16"/>
      <c r="GR287" s="16"/>
      <c r="GS287" s="16"/>
      <c r="GT287" s="16"/>
      <c r="GU287" s="16"/>
      <c r="GV287" s="16"/>
      <c r="GW287" s="16"/>
      <c r="GX287" s="16"/>
      <c r="GY287" s="16"/>
      <c r="GZ287" s="16"/>
      <c r="HA287" s="16"/>
    </row>
    <row r="288" spans="1:209">
      <c r="A288" s="18"/>
      <c r="B288" s="16"/>
      <c r="C288" s="16"/>
      <c r="D288" s="16"/>
      <c r="E288" s="16"/>
      <c r="F288" s="16"/>
      <c r="G288" s="16"/>
      <c r="H288" s="16"/>
      <c r="I288" s="16"/>
      <c r="J288" s="16"/>
      <c r="K288" s="16"/>
      <c r="L288" s="16"/>
      <c r="M288" s="16"/>
      <c r="N288" s="16"/>
      <c r="O288" s="16"/>
      <c r="P288" s="16"/>
      <c r="Q288" s="16"/>
      <c r="R288" s="16"/>
      <c r="S288" s="16"/>
      <c r="T288" s="16"/>
      <c r="U288" s="16"/>
      <c r="V288" s="16"/>
      <c r="W288" s="16"/>
      <c r="X288" s="139"/>
      <c r="Y288" s="16"/>
      <c r="Z288" s="16"/>
      <c r="AA288" s="16"/>
      <c r="AB288" s="16"/>
      <c r="AC288" s="16"/>
      <c r="AD288" s="16"/>
      <c r="AE288" s="16"/>
      <c r="AF288" s="16"/>
      <c r="AG288" s="16"/>
      <c r="AH288" s="16"/>
      <c r="AI288" s="16"/>
      <c r="AJ288" s="16"/>
      <c r="AK288" s="16"/>
      <c r="AL288" s="16"/>
      <c r="AM288" s="16"/>
      <c r="AN288" s="16"/>
      <c r="AO288" s="16"/>
      <c r="AP288" s="16"/>
      <c r="AQ288" s="16"/>
      <c r="AR288" s="16"/>
      <c r="AS288" s="16"/>
      <c r="AT288" s="16"/>
      <c r="AU288" s="16"/>
      <c r="AV288" s="16"/>
      <c r="AW288" s="16"/>
      <c r="AX288" s="16"/>
      <c r="AY288" s="16"/>
      <c r="AZ288" s="16"/>
      <c r="BA288" s="16"/>
      <c r="BB288" s="16"/>
      <c r="BC288" s="16"/>
      <c r="BD288" s="16"/>
      <c r="BE288" s="16"/>
      <c r="BF288" s="16"/>
      <c r="BG288" s="16"/>
      <c r="BH288" s="16"/>
      <c r="BI288" s="16"/>
      <c r="BJ288" s="16"/>
      <c r="BK288" s="16"/>
      <c r="BL288" s="16"/>
      <c r="BM288" s="16"/>
      <c r="BN288" s="16"/>
      <c r="BO288" s="16"/>
      <c r="BP288" s="16"/>
      <c r="BQ288" s="16"/>
      <c r="BR288" s="16"/>
      <c r="BS288" s="16"/>
      <c r="BT288" s="16"/>
      <c r="BU288" s="16"/>
      <c r="BV288" s="16"/>
      <c r="BW288" s="16"/>
      <c r="BX288" s="16"/>
      <c r="BY288" s="16"/>
      <c r="BZ288" s="16"/>
      <c r="CA288" s="16"/>
      <c r="CB288" s="16"/>
      <c r="CC288" s="16"/>
      <c r="CD288" s="16"/>
      <c r="CE288" s="16"/>
      <c r="CF288" s="16"/>
      <c r="CG288" s="16"/>
      <c r="CH288" s="16"/>
      <c r="CI288" s="16"/>
      <c r="CJ288" s="16"/>
      <c r="CK288" s="16"/>
      <c r="CL288" s="16"/>
      <c r="CM288" s="16"/>
      <c r="CN288" s="16"/>
      <c r="CO288" s="16"/>
      <c r="CP288" s="16"/>
      <c r="CQ288" s="16"/>
      <c r="CR288" s="16"/>
      <c r="CS288" s="16"/>
      <c r="CT288" s="16"/>
      <c r="CU288" s="16"/>
      <c r="CV288" s="16"/>
      <c r="CW288" s="16"/>
      <c r="CX288" s="16"/>
      <c r="CY288" s="16"/>
      <c r="CZ288" s="16"/>
      <c r="DA288" s="16"/>
      <c r="DB288" s="16"/>
      <c r="DC288" s="16"/>
      <c r="DD288" s="16"/>
      <c r="DE288" s="16"/>
      <c r="DF288" s="16"/>
      <c r="DG288" s="16"/>
      <c r="DH288" s="16"/>
      <c r="DI288" s="16"/>
      <c r="DJ288" s="16"/>
      <c r="DK288" s="16"/>
      <c r="DL288" s="16"/>
      <c r="DM288" s="16"/>
      <c r="DN288" s="16"/>
      <c r="DO288" s="16"/>
      <c r="DP288" s="16"/>
      <c r="DQ288" s="16"/>
      <c r="DR288" s="16"/>
      <c r="DS288" s="16"/>
      <c r="DT288" s="16"/>
      <c r="DU288" s="16"/>
      <c r="DV288" s="16"/>
      <c r="DW288" s="16"/>
      <c r="DX288" s="16"/>
      <c r="DY288" s="16"/>
      <c r="DZ288" s="16"/>
      <c r="EA288" s="16"/>
      <c r="EB288" s="16"/>
      <c r="EC288" s="16"/>
      <c r="ED288" s="16"/>
      <c r="EE288" s="16"/>
      <c r="EF288" s="16"/>
      <c r="EG288" s="16"/>
      <c r="EH288" s="16"/>
      <c r="EI288" s="16"/>
      <c r="EJ288" s="16"/>
      <c r="EK288" s="16"/>
      <c r="EL288" s="16"/>
      <c r="EM288" s="16"/>
      <c r="EN288" s="16"/>
      <c r="EO288" s="16"/>
      <c r="EP288" s="16"/>
      <c r="EQ288" s="16"/>
      <c r="ER288" s="16"/>
      <c r="ES288" s="16"/>
      <c r="ET288" s="16"/>
      <c r="EU288" s="16"/>
      <c r="EV288" s="16"/>
      <c r="EW288" s="16"/>
      <c r="EX288" s="16"/>
      <c r="EY288" s="16"/>
      <c r="EZ288" s="16"/>
      <c r="FA288" s="16"/>
      <c r="FB288" s="16"/>
      <c r="FC288" s="16"/>
      <c r="FD288" s="16"/>
      <c r="FE288" s="16"/>
      <c r="FF288" s="16"/>
      <c r="FG288" s="16"/>
      <c r="FH288" s="16"/>
      <c r="FI288" s="16"/>
      <c r="FJ288" s="16"/>
      <c r="FK288" s="16"/>
      <c r="FL288" s="16"/>
      <c r="FM288" s="16"/>
      <c r="FN288" s="16"/>
      <c r="FO288" s="16"/>
      <c r="FP288" s="16"/>
      <c r="FQ288" s="16"/>
      <c r="FR288" s="16"/>
      <c r="FS288" s="16"/>
      <c r="FT288" s="16"/>
      <c r="FU288" s="16"/>
      <c r="FV288" s="16"/>
      <c r="FW288" s="16"/>
      <c r="FX288" s="16"/>
      <c r="FY288" s="16"/>
      <c r="FZ288" s="16"/>
      <c r="GA288" s="16"/>
      <c r="GB288" s="16"/>
      <c r="GC288" s="16"/>
      <c r="GD288" s="16"/>
      <c r="GE288" s="16"/>
      <c r="GF288" s="16"/>
      <c r="GG288" s="16"/>
      <c r="GH288" s="16"/>
      <c r="GI288" s="16"/>
      <c r="GJ288" s="16"/>
      <c r="GK288" s="16"/>
      <c r="GL288" s="16"/>
      <c r="GM288" s="16"/>
      <c r="GN288" s="16"/>
      <c r="GO288" s="16"/>
      <c r="GP288" s="16"/>
      <c r="GQ288" s="16"/>
      <c r="GR288" s="16"/>
      <c r="GS288" s="16"/>
      <c r="GT288" s="16"/>
      <c r="GU288" s="16"/>
      <c r="GV288" s="16"/>
      <c r="GW288" s="16"/>
      <c r="GX288" s="16"/>
      <c r="GY288" s="16"/>
      <c r="GZ288" s="16"/>
      <c r="HA288" s="16"/>
    </row>
    <row r="289" spans="1:209">
      <c r="A289" s="18"/>
      <c r="B289" s="16"/>
      <c r="C289" s="16"/>
      <c r="D289" s="16"/>
      <c r="E289" s="16"/>
      <c r="F289" s="16"/>
      <c r="G289" s="16"/>
      <c r="H289" s="16"/>
      <c r="I289" s="16"/>
      <c r="J289" s="16"/>
      <c r="K289" s="16"/>
      <c r="L289" s="16"/>
      <c r="M289" s="16"/>
      <c r="N289" s="16"/>
      <c r="O289" s="16"/>
      <c r="P289" s="16"/>
      <c r="Q289" s="16"/>
      <c r="R289" s="16"/>
      <c r="S289" s="16"/>
      <c r="T289" s="16"/>
      <c r="U289" s="16"/>
      <c r="V289" s="16"/>
      <c r="W289" s="16"/>
      <c r="X289" s="139"/>
      <c r="Y289" s="16"/>
      <c r="Z289" s="16"/>
      <c r="AA289" s="16"/>
      <c r="AB289" s="16"/>
      <c r="AC289" s="16"/>
      <c r="AD289" s="16"/>
      <c r="AE289" s="16"/>
      <c r="AF289" s="16"/>
      <c r="AG289" s="16"/>
      <c r="AH289" s="16"/>
      <c r="AI289" s="16"/>
      <c r="AJ289" s="16"/>
      <c r="AK289" s="16"/>
      <c r="AL289" s="16"/>
      <c r="AM289" s="16"/>
      <c r="AN289" s="16"/>
      <c r="AO289" s="16"/>
      <c r="AP289" s="16"/>
      <c r="AQ289" s="16"/>
      <c r="AR289" s="16"/>
      <c r="AS289" s="16"/>
      <c r="AT289" s="16"/>
      <c r="AU289" s="16"/>
      <c r="AV289" s="16"/>
      <c r="AW289" s="16"/>
      <c r="AX289" s="16"/>
      <c r="AY289" s="16"/>
      <c r="AZ289" s="16"/>
      <c r="BA289" s="16"/>
      <c r="BB289" s="16"/>
      <c r="BC289" s="16"/>
      <c r="BD289" s="16"/>
      <c r="BE289" s="16"/>
      <c r="BF289" s="16"/>
      <c r="BG289" s="16"/>
      <c r="BH289" s="16"/>
      <c r="BI289" s="16"/>
      <c r="BJ289" s="16"/>
      <c r="BK289" s="16"/>
      <c r="BL289" s="16"/>
      <c r="BM289" s="16"/>
      <c r="BN289" s="16"/>
      <c r="BO289" s="16"/>
      <c r="BP289" s="16"/>
      <c r="BQ289" s="16"/>
      <c r="BR289" s="16"/>
      <c r="BS289" s="16"/>
      <c r="BT289" s="16"/>
      <c r="BU289" s="16"/>
      <c r="BV289" s="16"/>
      <c r="BW289" s="16"/>
      <c r="BX289" s="16"/>
      <c r="BY289" s="16"/>
      <c r="BZ289" s="16"/>
      <c r="CA289" s="16"/>
      <c r="CB289" s="16"/>
      <c r="CC289" s="16"/>
      <c r="CD289" s="16"/>
      <c r="CE289" s="16"/>
      <c r="CF289" s="16"/>
      <c r="CG289" s="16"/>
      <c r="CH289" s="16"/>
      <c r="CI289" s="16"/>
      <c r="CJ289" s="16"/>
      <c r="CK289" s="16"/>
      <c r="CL289" s="16"/>
      <c r="CM289" s="16"/>
      <c r="CN289" s="16"/>
      <c r="CO289" s="16"/>
      <c r="CP289" s="16"/>
      <c r="CQ289" s="16"/>
      <c r="CR289" s="16"/>
      <c r="CS289" s="16"/>
      <c r="CT289" s="16"/>
      <c r="CU289" s="16"/>
      <c r="CV289" s="16"/>
      <c r="CW289" s="16"/>
      <c r="CX289" s="16"/>
      <c r="CY289" s="16"/>
      <c r="CZ289" s="16"/>
      <c r="DA289" s="16"/>
      <c r="DB289" s="16"/>
      <c r="DC289" s="16"/>
      <c r="DD289" s="16"/>
      <c r="DE289" s="16"/>
      <c r="DF289" s="16"/>
      <c r="DG289" s="16"/>
      <c r="DH289" s="16"/>
      <c r="DI289" s="16"/>
      <c r="DJ289" s="16"/>
      <c r="DK289" s="16"/>
      <c r="DL289" s="16"/>
      <c r="DM289" s="16"/>
      <c r="DN289" s="16"/>
      <c r="DO289" s="16"/>
      <c r="DP289" s="16"/>
      <c r="DQ289" s="16"/>
      <c r="DR289" s="16"/>
      <c r="DS289" s="16"/>
      <c r="DT289" s="16"/>
      <c r="DU289" s="16"/>
      <c r="DV289" s="16"/>
      <c r="DW289" s="16"/>
      <c r="DX289" s="16"/>
      <c r="DY289" s="16"/>
      <c r="DZ289" s="16"/>
      <c r="EA289" s="16"/>
      <c r="EB289" s="16"/>
      <c r="EC289" s="16"/>
      <c r="ED289" s="16"/>
      <c r="EE289" s="16"/>
      <c r="EF289" s="16"/>
      <c r="EG289" s="16"/>
      <c r="EH289" s="16"/>
      <c r="EI289" s="16"/>
      <c r="EJ289" s="16"/>
      <c r="EK289" s="16"/>
      <c r="EL289" s="16"/>
      <c r="EM289" s="16"/>
      <c r="EN289" s="16"/>
      <c r="EO289" s="16"/>
      <c r="EP289" s="16"/>
      <c r="EQ289" s="16"/>
      <c r="ER289" s="16"/>
      <c r="ES289" s="16"/>
      <c r="ET289" s="16"/>
      <c r="EU289" s="16"/>
      <c r="EV289" s="16"/>
      <c r="EW289" s="16"/>
      <c r="EX289" s="16"/>
      <c r="EY289" s="16"/>
      <c r="EZ289" s="16"/>
      <c r="FA289" s="16"/>
      <c r="FB289" s="16"/>
      <c r="FC289" s="16"/>
      <c r="FD289" s="16"/>
      <c r="FE289" s="16"/>
      <c r="FF289" s="16"/>
      <c r="FG289" s="16"/>
      <c r="FH289" s="16"/>
      <c r="FI289" s="16"/>
      <c r="FJ289" s="16"/>
      <c r="FK289" s="16"/>
      <c r="FL289" s="16"/>
      <c r="FM289" s="16"/>
      <c r="FN289" s="16"/>
      <c r="FO289" s="16"/>
      <c r="FP289" s="16"/>
      <c r="FQ289" s="16"/>
      <c r="FR289" s="16"/>
      <c r="FS289" s="16"/>
      <c r="FT289" s="16"/>
      <c r="FU289" s="16"/>
      <c r="FV289" s="16"/>
      <c r="FW289" s="16"/>
      <c r="FX289" s="16"/>
      <c r="FY289" s="16"/>
      <c r="FZ289" s="16"/>
      <c r="GA289" s="16"/>
      <c r="GB289" s="16"/>
      <c r="GC289" s="16"/>
      <c r="GD289" s="16"/>
      <c r="GE289" s="16"/>
      <c r="GF289" s="16"/>
      <c r="GG289" s="16"/>
      <c r="GH289" s="16"/>
      <c r="GI289" s="16"/>
      <c r="GJ289" s="16"/>
      <c r="GK289" s="16"/>
      <c r="GL289" s="16"/>
      <c r="GM289" s="16"/>
      <c r="GN289" s="16"/>
      <c r="GO289" s="16"/>
      <c r="GP289" s="16"/>
      <c r="GQ289" s="16"/>
      <c r="GR289" s="16"/>
      <c r="GS289" s="16"/>
      <c r="GT289" s="16"/>
      <c r="GU289" s="16"/>
      <c r="GV289" s="16"/>
      <c r="GW289" s="16"/>
      <c r="GX289" s="16"/>
      <c r="GY289" s="16"/>
      <c r="GZ289" s="16"/>
      <c r="HA289" s="16"/>
    </row>
    <row r="290" spans="1:209">
      <c r="A290" s="18"/>
      <c r="B290" s="16"/>
      <c r="C290" s="16"/>
      <c r="D290" s="16"/>
      <c r="E290" s="16"/>
      <c r="F290" s="16"/>
      <c r="G290" s="16"/>
      <c r="H290" s="16"/>
      <c r="I290" s="16"/>
      <c r="J290" s="16"/>
      <c r="K290" s="16"/>
      <c r="L290" s="16"/>
      <c r="M290" s="16"/>
      <c r="N290" s="16"/>
      <c r="O290" s="16"/>
      <c r="P290" s="16"/>
      <c r="Q290" s="16"/>
      <c r="R290" s="16"/>
      <c r="S290" s="16"/>
      <c r="T290" s="16"/>
      <c r="U290" s="16"/>
      <c r="V290" s="16"/>
      <c r="W290" s="16"/>
      <c r="X290" s="139"/>
      <c r="Y290" s="16"/>
      <c r="Z290" s="16"/>
      <c r="AA290" s="16"/>
      <c r="AB290" s="16"/>
      <c r="AC290" s="16"/>
      <c r="AD290" s="16"/>
      <c r="AE290" s="16"/>
      <c r="AF290" s="16"/>
      <c r="AG290" s="16"/>
      <c r="AH290" s="16"/>
      <c r="AI290" s="16"/>
      <c r="AJ290" s="16"/>
      <c r="AK290" s="16"/>
      <c r="AL290" s="16"/>
      <c r="AM290" s="16"/>
      <c r="AN290" s="16"/>
      <c r="AO290" s="16"/>
      <c r="AP290" s="16"/>
      <c r="AQ290" s="16"/>
      <c r="AR290" s="16"/>
      <c r="AS290" s="16"/>
      <c r="AT290" s="16"/>
      <c r="AU290" s="16"/>
      <c r="AV290" s="16"/>
      <c r="AW290" s="16"/>
      <c r="AX290" s="16"/>
      <c r="AY290" s="16"/>
      <c r="AZ290" s="16"/>
      <c r="BA290" s="16"/>
      <c r="BB290" s="16"/>
      <c r="BC290" s="16"/>
      <c r="BD290" s="16"/>
      <c r="BE290" s="16"/>
      <c r="BF290" s="16"/>
      <c r="BG290" s="16"/>
      <c r="BH290" s="16"/>
      <c r="BI290" s="16"/>
      <c r="BJ290" s="16"/>
      <c r="BK290" s="16"/>
      <c r="BL290" s="16"/>
      <c r="BM290" s="16"/>
      <c r="BN290" s="16"/>
      <c r="BO290" s="16"/>
      <c r="BP290" s="16"/>
      <c r="BQ290" s="16"/>
      <c r="BR290" s="16"/>
      <c r="BS290" s="16"/>
      <c r="BT290" s="16"/>
      <c r="BU290" s="16"/>
      <c r="BV290" s="16"/>
      <c r="BW290" s="16"/>
      <c r="BX290" s="16"/>
      <c r="BY290" s="16"/>
      <c r="BZ290" s="16"/>
      <c r="CA290" s="16"/>
      <c r="CB290" s="16"/>
      <c r="CC290" s="16"/>
      <c r="CD290" s="16"/>
      <c r="CE290" s="16"/>
      <c r="CF290" s="16"/>
      <c r="CG290" s="16"/>
      <c r="CH290" s="16"/>
      <c r="CI290" s="16"/>
      <c r="CJ290" s="16"/>
      <c r="CK290" s="16"/>
      <c r="CL290" s="16"/>
      <c r="CM290" s="16"/>
      <c r="CN290" s="16"/>
      <c r="CO290" s="16"/>
      <c r="CP290" s="16"/>
      <c r="CQ290" s="16"/>
      <c r="CR290" s="16"/>
      <c r="CS290" s="16"/>
      <c r="CT290" s="16"/>
      <c r="CU290" s="16"/>
      <c r="CV290" s="16"/>
      <c r="CW290" s="16"/>
      <c r="CX290" s="16"/>
      <c r="CY290" s="16"/>
      <c r="CZ290" s="16"/>
      <c r="DA290" s="16"/>
      <c r="DB290" s="16"/>
      <c r="DC290" s="16"/>
      <c r="DD290" s="16"/>
      <c r="DE290" s="16"/>
      <c r="DF290" s="16"/>
      <c r="DG290" s="16"/>
      <c r="DH290" s="16"/>
      <c r="DI290" s="16"/>
      <c r="DJ290" s="16"/>
      <c r="DK290" s="16"/>
      <c r="DL290" s="16"/>
      <c r="DM290" s="16"/>
      <c r="DN290" s="16"/>
      <c r="DO290" s="16"/>
      <c r="DP290" s="16"/>
      <c r="DQ290" s="16"/>
      <c r="DR290" s="16"/>
      <c r="DS290" s="16"/>
      <c r="DT290" s="16"/>
      <c r="DU290" s="16"/>
      <c r="DV290" s="16"/>
      <c r="DW290" s="16"/>
      <c r="DX290" s="16"/>
      <c r="DY290" s="16"/>
      <c r="DZ290" s="16"/>
      <c r="EA290" s="16"/>
      <c r="EB290" s="16"/>
      <c r="EC290" s="16"/>
      <c r="ED290" s="16"/>
      <c r="EE290" s="16"/>
      <c r="EF290" s="16"/>
      <c r="EG290" s="16"/>
      <c r="EH290" s="16"/>
      <c r="EI290" s="16"/>
      <c r="EJ290" s="16"/>
      <c r="EK290" s="16"/>
      <c r="EL290" s="16"/>
      <c r="EM290" s="16"/>
      <c r="EN290" s="16"/>
      <c r="EO290" s="16"/>
      <c r="EP290" s="16"/>
      <c r="EQ290" s="16"/>
      <c r="ER290" s="16"/>
      <c r="ES290" s="16"/>
      <c r="ET290" s="16"/>
      <c r="EU290" s="16"/>
      <c r="EV290" s="16"/>
      <c r="EW290" s="16"/>
      <c r="EX290" s="16"/>
      <c r="EY290" s="16"/>
      <c r="EZ290" s="16"/>
      <c r="FA290" s="16"/>
      <c r="FB290" s="16"/>
      <c r="FC290" s="16"/>
      <c r="FD290" s="16"/>
      <c r="FE290" s="16"/>
      <c r="FF290" s="16"/>
      <c r="FG290" s="16"/>
      <c r="FH290" s="16"/>
      <c r="FI290" s="16"/>
      <c r="FJ290" s="16"/>
      <c r="FK290" s="16"/>
      <c r="FL290" s="16"/>
      <c r="FM290" s="16"/>
      <c r="FN290" s="16"/>
      <c r="FO290" s="16"/>
      <c r="FP290" s="16"/>
      <c r="FQ290" s="16"/>
      <c r="FR290" s="16"/>
      <c r="FS290" s="16"/>
      <c r="FT290" s="16"/>
      <c r="FU290" s="16"/>
      <c r="FV290" s="16"/>
      <c r="FW290" s="16"/>
      <c r="FX290" s="16"/>
      <c r="FY290" s="16"/>
      <c r="FZ290" s="16"/>
      <c r="GA290" s="16"/>
      <c r="GB290" s="16"/>
      <c r="GC290" s="16"/>
      <c r="GD290" s="16"/>
      <c r="GE290" s="16"/>
      <c r="GF290" s="16"/>
      <c r="GG290" s="16"/>
      <c r="GH290" s="16"/>
      <c r="GI290" s="16"/>
      <c r="GJ290" s="16"/>
      <c r="GK290" s="16"/>
      <c r="GL290" s="16"/>
      <c r="GM290" s="16"/>
      <c r="GN290" s="16"/>
      <c r="GO290" s="16"/>
      <c r="GP290" s="16"/>
      <c r="GQ290" s="16"/>
      <c r="GR290" s="16"/>
      <c r="GS290" s="16"/>
      <c r="GT290" s="16"/>
      <c r="GU290" s="16"/>
      <c r="GV290" s="16"/>
      <c r="GW290" s="16"/>
      <c r="GX290" s="16"/>
      <c r="GY290" s="16"/>
      <c r="GZ290" s="16"/>
      <c r="HA290" s="16"/>
    </row>
    <row r="291" spans="1:209">
      <c r="A291" s="18"/>
      <c r="B291" s="16"/>
      <c r="C291" s="16"/>
      <c r="D291" s="16"/>
      <c r="E291" s="16"/>
      <c r="F291" s="16"/>
      <c r="G291" s="16"/>
      <c r="H291" s="16"/>
      <c r="I291" s="16"/>
      <c r="J291" s="16"/>
      <c r="K291" s="16"/>
      <c r="L291" s="16"/>
      <c r="M291" s="16"/>
      <c r="N291" s="16"/>
      <c r="O291" s="16"/>
      <c r="P291" s="16"/>
      <c r="Q291" s="16"/>
      <c r="R291" s="16"/>
      <c r="S291" s="16"/>
      <c r="T291" s="16"/>
      <c r="U291" s="16"/>
      <c r="V291" s="16"/>
      <c r="W291" s="16"/>
      <c r="X291" s="139"/>
      <c r="Y291" s="16"/>
      <c r="Z291" s="16"/>
      <c r="AA291" s="16"/>
      <c r="AB291" s="16"/>
      <c r="AC291" s="16"/>
      <c r="AD291" s="16"/>
      <c r="AE291" s="16"/>
      <c r="AF291" s="16"/>
      <c r="AG291" s="16"/>
      <c r="AH291" s="16"/>
      <c r="AI291" s="16"/>
      <c r="AJ291" s="16"/>
      <c r="AK291" s="16"/>
      <c r="AL291" s="16"/>
      <c r="AM291" s="16"/>
      <c r="AN291" s="16"/>
      <c r="AO291" s="16"/>
      <c r="AP291" s="16"/>
      <c r="AQ291" s="16"/>
      <c r="AR291" s="16"/>
      <c r="AS291" s="16"/>
      <c r="AT291" s="16"/>
      <c r="AU291" s="16"/>
      <c r="AV291" s="16"/>
      <c r="AW291" s="16"/>
      <c r="AX291" s="16"/>
      <c r="AY291" s="16"/>
      <c r="AZ291" s="16"/>
      <c r="BA291" s="16"/>
      <c r="BB291" s="16"/>
      <c r="BC291" s="16"/>
      <c r="BD291" s="16"/>
      <c r="BE291" s="16"/>
      <c r="BF291" s="16"/>
      <c r="BG291" s="16"/>
      <c r="BH291" s="16"/>
      <c r="BI291" s="16"/>
      <c r="BJ291" s="16"/>
      <c r="BK291" s="16"/>
      <c r="BL291" s="16"/>
      <c r="BM291" s="16"/>
      <c r="BN291" s="16"/>
      <c r="BO291" s="16"/>
      <c r="BP291" s="16"/>
      <c r="BQ291" s="16"/>
      <c r="BR291" s="16"/>
      <c r="BS291" s="16"/>
      <c r="BT291" s="16"/>
      <c r="BU291" s="16"/>
      <c r="BV291" s="16"/>
      <c r="BW291" s="16"/>
      <c r="BX291" s="16"/>
      <c r="BY291" s="16"/>
      <c r="BZ291" s="16"/>
      <c r="CA291" s="16"/>
      <c r="CB291" s="16"/>
      <c r="CC291" s="16"/>
      <c r="CD291" s="16"/>
      <c r="CE291" s="16"/>
      <c r="CF291" s="16"/>
      <c r="CG291" s="16"/>
      <c r="CH291" s="16"/>
      <c r="CI291" s="16"/>
      <c r="CJ291" s="16"/>
      <c r="CK291" s="16"/>
      <c r="CL291" s="16"/>
      <c r="CM291" s="16"/>
      <c r="CN291" s="16"/>
      <c r="CO291" s="16"/>
      <c r="CP291" s="16"/>
      <c r="CQ291" s="16"/>
      <c r="CR291" s="16"/>
      <c r="CS291" s="16"/>
      <c r="CT291" s="16"/>
      <c r="CU291" s="16"/>
      <c r="CV291" s="16"/>
      <c r="CW291" s="16"/>
      <c r="CX291" s="16"/>
      <c r="CY291" s="16"/>
      <c r="CZ291" s="16"/>
      <c r="DA291" s="16"/>
      <c r="DB291" s="16"/>
      <c r="DC291" s="16"/>
      <c r="DD291" s="16"/>
      <c r="DE291" s="16"/>
      <c r="DF291" s="16"/>
      <c r="DG291" s="16"/>
      <c r="DH291" s="16"/>
      <c r="DI291" s="16"/>
      <c r="DJ291" s="16"/>
      <c r="DK291" s="16"/>
      <c r="DL291" s="16"/>
      <c r="DM291" s="16"/>
      <c r="DN291" s="16"/>
      <c r="DO291" s="16"/>
      <c r="DP291" s="16"/>
      <c r="DQ291" s="16"/>
      <c r="DR291" s="16"/>
      <c r="DS291" s="16"/>
      <c r="DT291" s="16"/>
      <c r="DU291" s="16"/>
      <c r="DV291" s="16"/>
      <c r="DW291" s="16"/>
      <c r="DX291" s="16"/>
      <c r="DY291" s="16"/>
      <c r="DZ291" s="16"/>
      <c r="EA291" s="16"/>
      <c r="EB291" s="16"/>
      <c r="EC291" s="16"/>
      <c r="ED291" s="16"/>
      <c r="EE291" s="16"/>
      <c r="EF291" s="16"/>
      <c r="EG291" s="16"/>
      <c r="EH291" s="16"/>
      <c r="EI291" s="16"/>
      <c r="EJ291" s="16"/>
      <c r="EK291" s="16"/>
      <c r="EL291" s="16"/>
      <c r="EM291" s="16"/>
      <c r="EN291" s="16"/>
      <c r="EO291" s="16"/>
      <c r="EP291" s="16"/>
      <c r="EQ291" s="16"/>
      <c r="ER291" s="16"/>
      <c r="ES291" s="16"/>
      <c r="ET291" s="16"/>
      <c r="EU291" s="16"/>
      <c r="EV291" s="16"/>
      <c r="EW291" s="16"/>
      <c r="EX291" s="16"/>
      <c r="EY291" s="16"/>
      <c r="EZ291" s="16"/>
      <c r="FA291" s="16"/>
      <c r="FB291" s="16"/>
      <c r="FC291" s="16"/>
      <c r="FD291" s="16"/>
      <c r="FE291" s="16"/>
      <c r="FF291" s="16"/>
      <c r="FG291" s="16"/>
      <c r="FH291" s="16"/>
      <c r="FI291" s="16"/>
      <c r="FJ291" s="16"/>
      <c r="FK291" s="16"/>
      <c r="FL291" s="16"/>
      <c r="FM291" s="16"/>
      <c r="FN291" s="16"/>
      <c r="FO291" s="16"/>
      <c r="FP291" s="16"/>
      <c r="FQ291" s="16"/>
      <c r="FR291" s="16"/>
      <c r="FS291" s="16"/>
      <c r="FT291" s="16"/>
      <c r="FU291" s="16"/>
      <c r="FV291" s="16"/>
      <c r="FW291" s="16"/>
      <c r="FX291" s="16"/>
      <c r="FY291" s="16"/>
      <c r="FZ291" s="16"/>
      <c r="GA291" s="16"/>
      <c r="GB291" s="16"/>
      <c r="GC291" s="16"/>
      <c r="GD291" s="16"/>
      <c r="GE291" s="16"/>
      <c r="GF291" s="16"/>
      <c r="GG291" s="16"/>
      <c r="GH291" s="16"/>
      <c r="GI291" s="16"/>
      <c r="GJ291" s="16"/>
      <c r="GK291" s="16"/>
      <c r="GL291" s="16"/>
      <c r="GM291" s="16"/>
      <c r="GN291" s="16"/>
      <c r="GO291" s="16"/>
      <c r="GP291" s="16"/>
      <c r="GQ291" s="16"/>
      <c r="GR291" s="16"/>
      <c r="GS291" s="16"/>
      <c r="GT291" s="16"/>
      <c r="GU291" s="16"/>
      <c r="GV291" s="16"/>
      <c r="GW291" s="16"/>
      <c r="GX291" s="16"/>
      <c r="GY291" s="16"/>
      <c r="GZ291" s="16"/>
      <c r="HA291" s="16"/>
    </row>
    <row r="292" spans="1:209">
      <c r="A292" s="18"/>
      <c r="B292" s="16"/>
      <c r="C292" s="16"/>
      <c r="D292" s="16"/>
      <c r="E292" s="16"/>
      <c r="F292" s="16"/>
      <c r="G292" s="16"/>
      <c r="H292" s="16"/>
      <c r="I292" s="16"/>
      <c r="J292" s="16"/>
      <c r="K292" s="16"/>
      <c r="L292" s="16"/>
      <c r="M292" s="16"/>
      <c r="N292" s="16"/>
      <c r="O292" s="16"/>
      <c r="P292" s="16"/>
      <c r="Q292" s="16"/>
      <c r="R292" s="16"/>
      <c r="S292" s="16"/>
      <c r="T292" s="16"/>
      <c r="U292" s="16"/>
      <c r="V292" s="16"/>
      <c r="W292" s="16"/>
      <c r="X292" s="139"/>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6"/>
      <c r="AU292" s="16"/>
      <c r="AV292" s="16"/>
      <c r="AW292" s="16"/>
      <c r="AX292" s="16"/>
      <c r="AY292" s="16"/>
      <c r="AZ292" s="16"/>
      <c r="BA292" s="16"/>
      <c r="BB292" s="16"/>
      <c r="BC292" s="16"/>
      <c r="BD292" s="16"/>
      <c r="BE292" s="16"/>
      <c r="BF292" s="16"/>
      <c r="BG292" s="16"/>
      <c r="BH292" s="16"/>
      <c r="BI292" s="16"/>
      <c r="BJ292" s="16"/>
      <c r="BK292" s="16"/>
      <c r="BL292" s="16"/>
      <c r="BM292" s="16"/>
      <c r="BN292" s="16"/>
      <c r="BO292" s="16"/>
      <c r="BP292" s="16"/>
      <c r="BQ292" s="16"/>
      <c r="BR292" s="16"/>
      <c r="BS292" s="16"/>
      <c r="BT292" s="16"/>
      <c r="BU292" s="16"/>
      <c r="BV292" s="16"/>
      <c r="BW292" s="16"/>
      <c r="BX292" s="16"/>
      <c r="BY292" s="16"/>
      <c r="BZ292" s="16"/>
      <c r="CA292" s="16"/>
      <c r="CB292" s="16"/>
      <c r="CC292" s="16"/>
      <c r="CD292" s="16"/>
      <c r="CE292" s="16"/>
      <c r="CF292" s="16"/>
      <c r="CG292" s="16"/>
      <c r="CH292" s="16"/>
      <c r="CI292" s="16"/>
      <c r="CJ292" s="16"/>
      <c r="CK292" s="16"/>
      <c r="CL292" s="16"/>
      <c r="CM292" s="16"/>
      <c r="CN292" s="16"/>
      <c r="CO292" s="16"/>
      <c r="CP292" s="16"/>
      <c r="CQ292" s="16"/>
      <c r="CR292" s="16"/>
      <c r="CS292" s="16"/>
      <c r="CT292" s="16"/>
      <c r="CU292" s="16"/>
      <c r="CV292" s="16"/>
      <c r="CW292" s="16"/>
      <c r="CX292" s="16"/>
      <c r="CY292" s="16"/>
      <c r="CZ292" s="16"/>
      <c r="DA292" s="16"/>
      <c r="DB292" s="16"/>
      <c r="DC292" s="16"/>
      <c r="DD292" s="16"/>
      <c r="DE292" s="16"/>
      <c r="DF292" s="16"/>
      <c r="DG292" s="16"/>
      <c r="DH292" s="16"/>
      <c r="DI292" s="16"/>
      <c r="DJ292" s="16"/>
      <c r="DK292" s="16"/>
      <c r="DL292" s="16"/>
      <c r="DM292" s="16"/>
      <c r="DN292" s="16"/>
      <c r="DO292" s="16"/>
      <c r="DP292" s="16"/>
      <c r="DQ292" s="16"/>
      <c r="DR292" s="16"/>
      <c r="DS292" s="16"/>
      <c r="DT292" s="16"/>
      <c r="DU292" s="16"/>
      <c r="DV292" s="16"/>
      <c r="DW292" s="16"/>
      <c r="DX292" s="16"/>
      <c r="DY292" s="16"/>
      <c r="DZ292" s="16"/>
      <c r="EA292" s="16"/>
      <c r="EB292" s="16"/>
      <c r="EC292" s="16"/>
      <c r="ED292" s="16"/>
      <c r="EE292" s="16"/>
      <c r="EF292" s="16"/>
      <c r="EG292" s="16"/>
      <c r="EH292" s="16"/>
      <c r="EI292" s="16"/>
      <c r="EJ292" s="16"/>
      <c r="EK292" s="16"/>
      <c r="EL292" s="16"/>
      <c r="EM292" s="16"/>
      <c r="EN292" s="16"/>
      <c r="EO292" s="16"/>
      <c r="EP292" s="16"/>
      <c r="EQ292" s="16"/>
      <c r="ER292" s="16"/>
      <c r="ES292" s="16"/>
      <c r="ET292" s="16"/>
      <c r="EU292" s="16"/>
      <c r="EV292" s="16"/>
      <c r="EW292" s="16"/>
      <c r="EX292" s="16"/>
      <c r="EY292" s="16"/>
      <c r="EZ292" s="16"/>
      <c r="FA292" s="16"/>
      <c r="FB292" s="16"/>
      <c r="FC292" s="16"/>
      <c r="FD292" s="16"/>
      <c r="FE292" s="16"/>
      <c r="FF292" s="16"/>
      <c r="FG292" s="16"/>
      <c r="FH292" s="16"/>
      <c r="FI292" s="16"/>
      <c r="FJ292" s="16"/>
      <c r="FK292" s="16"/>
      <c r="FL292" s="16"/>
      <c r="FM292" s="16"/>
      <c r="FN292" s="16"/>
      <c r="FO292" s="16"/>
      <c r="FP292" s="16"/>
      <c r="FQ292" s="16"/>
      <c r="FR292" s="16"/>
      <c r="FS292" s="16"/>
      <c r="FT292" s="16"/>
      <c r="FU292" s="16"/>
      <c r="FV292" s="16"/>
      <c r="FW292" s="16"/>
      <c r="FX292" s="16"/>
      <c r="FY292" s="16"/>
      <c r="FZ292" s="16"/>
      <c r="GA292" s="16"/>
      <c r="GB292" s="16"/>
      <c r="GC292" s="16"/>
      <c r="GD292" s="16"/>
      <c r="GE292" s="16"/>
      <c r="GF292" s="16"/>
      <c r="GG292" s="16"/>
      <c r="GH292" s="16"/>
      <c r="GI292" s="16"/>
      <c r="GJ292" s="16"/>
      <c r="GK292" s="16"/>
      <c r="GL292" s="16"/>
      <c r="GM292" s="16"/>
      <c r="GN292" s="16"/>
      <c r="GO292" s="16"/>
      <c r="GP292" s="16"/>
      <c r="GQ292" s="16"/>
      <c r="GR292" s="16"/>
      <c r="GS292" s="16"/>
      <c r="GT292" s="16"/>
      <c r="GU292" s="16"/>
      <c r="GV292" s="16"/>
      <c r="GW292" s="16"/>
      <c r="GX292" s="16"/>
      <c r="GY292" s="16"/>
      <c r="GZ292" s="16"/>
      <c r="HA292" s="16"/>
    </row>
    <row r="293" spans="1:209">
      <c r="A293" s="18"/>
      <c r="B293" s="16"/>
      <c r="C293" s="16"/>
      <c r="D293" s="16"/>
      <c r="E293" s="16"/>
      <c r="F293" s="16"/>
      <c r="G293" s="16"/>
      <c r="H293" s="16"/>
      <c r="I293" s="16"/>
      <c r="J293" s="16"/>
      <c r="K293" s="16"/>
      <c r="L293" s="16"/>
      <c r="M293" s="16"/>
      <c r="N293" s="16"/>
      <c r="O293" s="16"/>
      <c r="P293" s="16"/>
      <c r="Q293" s="16"/>
      <c r="R293" s="16"/>
      <c r="S293" s="16"/>
      <c r="T293" s="16"/>
      <c r="U293" s="16"/>
      <c r="V293" s="16"/>
      <c r="W293" s="16"/>
      <c r="X293" s="139"/>
      <c r="Y293" s="16"/>
      <c r="Z293" s="16"/>
      <c r="AA293" s="16"/>
      <c r="AB293" s="16"/>
      <c r="AC293" s="16"/>
      <c r="AD293" s="16"/>
      <c r="AE293" s="16"/>
      <c r="AF293" s="16"/>
      <c r="AG293" s="16"/>
      <c r="AH293" s="16"/>
      <c r="AI293" s="16"/>
      <c r="AJ293" s="16"/>
      <c r="AK293" s="16"/>
      <c r="AL293" s="16"/>
      <c r="AM293" s="16"/>
      <c r="AN293" s="16"/>
      <c r="AO293" s="16"/>
      <c r="AP293" s="16"/>
      <c r="AQ293" s="16"/>
      <c r="AR293" s="16"/>
      <c r="AS293" s="16"/>
      <c r="AT293" s="16"/>
      <c r="AU293" s="16"/>
      <c r="AV293" s="16"/>
      <c r="AW293" s="16"/>
      <c r="AX293" s="16"/>
      <c r="AY293" s="16"/>
      <c r="AZ293" s="16"/>
      <c r="BA293" s="16"/>
      <c r="BB293" s="16"/>
      <c r="BC293" s="16"/>
      <c r="BD293" s="16"/>
      <c r="BE293" s="16"/>
      <c r="BF293" s="16"/>
      <c r="BG293" s="16"/>
      <c r="BH293" s="16"/>
      <c r="BI293" s="16"/>
      <c r="BJ293" s="16"/>
      <c r="BK293" s="16"/>
      <c r="BL293" s="16"/>
      <c r="BM293" s="16"/>
      <c r="BN293" s="16"/>
      <c r="BO293" s="16"/>
      <c r="BP293" s="16"/>
      <c r="BQ293" s="16"/>
      <c r="BR293" s="16"/>
      <c r="BS293" s="16"/>
      <c r="BT293" s="16"/>
      <c r="BU293" s="16"/>
      <c r="BV293" s="16"/>
      <c r="BW293" s="16"/>
      <c r="BX293" s="16"/>
      <c r="BY293" s="16"/>
      <c r="BZ293" s="16"/>
      <c r="CA293" s="16"/>
      <c r="CB293" s="16"/>
      <c r="CC293" s="16"/>
      <c r="CD293" s="16"/>
      <c r="CE293" s="16"/>
      <c r="CF293" s="16"/>
      <c r="CG293" s="16"/>
      <c r="CH293" s="16"/>
      <c r="CI293" s="16"/>
      <c r="CJ293" s="16"/>
      <c r="CK293" s="16"/>
      <c r="CL293" s="16"/>
      <c r="CM293" s="16"/>
      <c r="CN293" s="16"/>
      <c r="CO293" s="16"/>
      <c r="CP293" s="16"/>
      <c r="CQ293" s="16"/>
      <c r="CR293" s="16"/>
      <c r="CS293" s="16"/>
      <c r="CT293" s="16"/>
      <c r="CU293" s="16"/>
      <c r="CV293" s="16"/>
      <c r="CW293" s="16"/>
      <c r="CX293" s="16"/>
      <c r="CY293" s="16"/>
      <c r="CZ293" s="16"/>
      <c r="DA293" s="16"/>
      <c r="DB293" s="16"/>
      <c r="DC293" s="16"/>
      <c r="DD293" s="16"/>
      <c r="DE293" s="16"/>
      <c r="DF293" s="16"/>
      <c r="DG293" s="16"/>
      <c r="DH293" s="16"/>
      <c r="DI293" s="16"/>
      <c r="DJ293" s="16"/>
      <c r="DK293" s="16"/>
      <c r="DL293" s="16"/>
      <c r="DM293" s="16"/>
      <c r="DN293" s="16"/>
      <c r="DO293" s="16"/>
      <c r="DP293" s="16"/>
      <c r="DQ293" s="16"/>
      <c r="DR293" s="16"/>
      <c r="DS293" s="16"/>
      <c r="DT293" s="16"/>
      <c r="DU293" s="16"/>
      <c r="DV293" s="16"/>
      <c r="DW293" s="16"/>
      <c r="DX293" s="16"/>
      <c r="DY293" s="16"/>
      <c r="DZ293" s="16"/>
      <c r="EA293" s="16"/>
      <c r="EB293" s="16"/>
      <c r="EC293" s="16"/>
      <c r="ED293" s="16"/>
      <c r="EE293" s="16"/>
      <c r="EF293" s="16"/>
      <c r="EG293" s="16"/>
      <c r="EH293" s="16"/>
      <c r="EI293" s="16"/>
      <c r="EJ293" s="16"/>
      <c r="EK293" s="16"/>
      <c r="EL293" s="16"/>
      <c r="EM293" s="16"/>
      <c r="EN293" s="16"/>
      <c r="EO293" s="16"/>
      <c r="EP293" s="16"/>
      <c r="EQ293" s="16"/>
      <c r="ER293" s="16"/>
      <c r="ES293" s="16"/>
      <c r="ET293" s="16"/>
      <c r="EU293" s="16"/>
      <c r="EV293" s="16"/>
      <c r="EW293" s="16"/>
      <c r="EX293" s="16"/>
      <c r="EY293" s="16"/>
      <c r="EZ293" s="16"/>
      <c r="FA293" s="16"/>
      <c r="FB293" s="16"/>
      <c r="FC293" s="16"/>
      <c r="FD293" s="16"/>
      <c r="FE293" s="16"/>
      <c r="FF293" s="16"/>
      <c r="FG293" s="16"/>
      <c r="FH293" s="16"/>
      <c r="FI293" s="16"/>
      <c r="FJ293" s="16"/>
      <c r="FK293" s="16"/>
      <c r="FL293" s="16"/>
      <c r="FM293" s="16"/>
      <c r="FN293" s="16"/>
      <c r="FO293" s="16"/>
      <c r="FP293" s="16"/>
      <c r="FQ293" s="16"/>
      <c r="FR293" s="16"/>
      <c r="FS293" s="16"/>
      <c r="FT293" s="16"/>
      <c r="FU293" s="16"/>
      <c r="FV293" s="16"/>
      <c r="FW293" s="16"/>
      <c r="FX293" s="16"/>
      <c r="FY293" s="16"/>
      <c r="FZ293" s="16"/>
      <c r="GA293" s="16"/>
      <c r="GB293" s="16"/>
      <c r="GC293" s="16"/>
      <c r="GD293" s="16"/>
      <c r="GE293" s="16"/>
      <c r="GF293" s="16"/>
      <c r="GG293" s="16"/>
      <c r="GH293" s="16"/>
      <c r="GI293" s="16"/>
      <c r="GJ293" s="16"/>
      <c r="GK293" s="16"/>
      <c r="GL293" s="16"/>
      <c r="GM293" s="16"/>
      <c r="GN293" s="16"/>
      <c r="GO293" s="16"/>
      <c r="GP293" s="16"/>
      <c r="GQ293" s="16"/>
      <c r="GR293" s="16"/>
      <c r="GS293" s="16"/>
      <c r="GT293" s="16"/>
      <c r="GU293" s="16"/>
      <c r="GV293" s="16"/>
      <c r="GW293" s="16"/>
      <c r="GX293" s="16"/>
      <c r="GY293" s="16"/>
      <c r="GZ293" s="16"/>
      <c r="HA293" s="16"/>
    </row>
    <row r="294" spans="1:209">
      <c r="A294" s="18"/>
      <c r="B294" s="16"/>
      <c r="C294" s="16"/>
      <c r="D294" s="16"/>
      <c r="E294" s="16"/>
      <c r="F294" s="16"/>
      <c r="G294" s="16"/>
      <c r="H294" s="16"/>
      <c r="I294" s="16"/>
      <c r="J294" s="16"/>
      <c r="K294" s="16"/>
      <c r="L294" s="16"/>
      <c r="M294" s="16"/>
      <c r="N294" s="16"/>
      <c r="O294" s="16"/>
      <c r="P294" s="16"/>
      <c r="Q294" s="16"/>
      <c r="R294" s="16"/>
      <c r="S294" s="16"/>
      <c r="T294" s="16"/>
      <c r="U294" s="16"/>
      <c r="V294" s="16"/>
      <c r="W294" s="16"/>
      <c r="X294" s="139"/>
      <c r="Y294" s="16"/>
      <c r="Z294" s="16"/>
      <c r="AA294" s="16"/>
      <c r="AB294" s="16"/>
      <c r="AC294" s="16"/>
      <c r="AD294" s="16"/>
      <c r="AE294" s="16"/>
      <c r="AF294" s="16"/>
      <c r="AG294" s="16"/>
      <c r="AH294" s="16"/>
      <c r="AI294" s="16"/>
      <c r="AJ294" s="16"/>
      <c r="AK294" s="16"/>
      <c r="AL294" s="16"/>
      <c r="AM294" s="16"/>
      <c r="AN294" s="16"/>
      <c r="AO294" s="16"/>
      <c r="AP294" s="16"/>
      <c r="AQ294" s="16"/>
      <c r="AR294" s="16"/>
      <c r="AS294" s="16"/>
      <c r="AT294" s="16"/>
      <c r="AU294" s="16"/>
      <c r="AV294" s="16"/>
      <c r="AW294" s="16"/>
      <c r="AX294" s="16"/>
      <c r="AY294" s="16"/>
      <c r="AZ294" s="16"/>
      <c r="BA294" s="16"/>
      <c r="BB294" s="16"/>
      <c r="BC294" s="16"/>
      <c r="BD294" s="16"/>
      <c r="BE294" s="16"/>
      <c r="BF294" s="16"/>
      <c r="BG294" s="16"/>
      <c r="BH294" s="16"/>
      <c r="BI294" s="16"/>
      <c r="BJ294" s="16"/>
      <c r="BK294" s="16"/>
      <c r="BL294" s="16"/>
      <c r="BM294" s="16"/>
      <c r="BN294" s="16"/>
      <c r="BO294" s="16"/>
      <c r="BP294" s="16"/>
      <c r="BQ294" s="16"/>
      <c r="BR294" s="16"/>
      <c r="BS294" s="16"/>
      <c r="BT294" s="16"/>
      <c r="BU294" s="16"/>
      <c r="BV294" s="16"/>
      <c r="BW294" s="16"/>
      <c r="BX294" s="16"/>
      <c r="BY294" s="16"/>
      <c r="BZ294" s="16"/>
      <c r="CA294" s="16"/>
      <c r="CB294" s="16"/>
      <c r="CC294" s="16"/>
      <c r="CD294" s="16"/>
      <c r="CE294" s="16"/>
      <c r="CF294" s="16"/>
      <c r="CG294" s="16"/>
      <c r="CH294" s="16"/>
      <c r="CI294" s="16"/>
      <c r="CJ294" s="16"/>
      <c r="CK294" s="16"/>
      <c r="CL294" s="16"/>
      <c r="CM294" s="16"/>
      <c r="CN294" s="16"/>
      <c r="CO294" s="16"/>
      <c r="CP294" s="16"/>
      <c r="CQ294" s="16"/>
      <c r="CR294" s="16"/>
      <c r="CS294" s="16"/>
      <c r="CT294" s="16"/>
      <c r="CU294" s="16"/>
      <c r="CV294" s="16"/>
      <c r="CW294" s="16"/>
      <c r="CX294" s="16"/>
      <c r="CY294" s="16"/>
      <c r="CZ294" s="16"/>
      <c r="DA294" s="16"/>
      <c r="DB294" s="16"/>
      <c r="DC294" s="16"/>
      <c r="DD294" s="16"/>
      <c r="DE294" s="16"/>
      <c r="DF294" s="16"/>
      <c r="DG294" s="16"/>
      <c r="DH294" s="16"/>
      <c r="DI294" s="16"/>
      <c r="DJ294" s="16"/>
      <c r="DK294" s="16"/>
      <c r="DL294" s="16"/>
      <c r="DM294" s="16"/>
      <c r="DN294" s="16"/>
      <c r="DO294" s="16"/>
      <c r="DP294" s="16"/>
      <c r="DQ294" s="16"/>
      <c r="DR294" s="16"/>
      <c r="DS294" s="16"/>
      <c r="DT294" s="16"/>
      <c r="DU294" s="16"/>
      <c r="DV294" s="16"/>
      <c r="DW294" s="16"/>
      <c r="DX294" s="16"/>
      <c r="DY294" s="16"/>
      <c r="DZ294" s="16"/>
      <c r="EA294" s="16"/>
      <c r="EB294" s="16"/>
      <c r="EC294" s="16"/>
      <c r="ED294" s="16"/>
      <c r="EE294" s="16"/>
      <c r="EF294" s="16"/>
      <c r="EG294" s="16"/>
      <c r="EH294" s="16"/>
      <c r="EI294" s="16"/>
      <c r="EJ294" s="16"/>
      <c r="EK294" s="16"/>
      <c r="EL294" s="16"/>
      <c r="EM294" s="16"/>
      <c r="EN294" s="16"/>
      <c r="EO294" s="16"/>
      <c r="EP294" s="16"/>
      <c r="EQ294" s="16"/>
      <c r="ER294" s="16"/>
      <c r="ES294" s="16"/>
      <c r="ET294" s="16"/>
      <c r="EU294" s="16"/>
      <c r="EV294" s="16"/>
      <c r="EW294" s="16"/>
      <c r="EX294" s="16"/>
      <c r="EY294" s="16"/>
      <c r="EZ294" s="16"/>
      <c r="FA294" s="16"/>
      <c r="FB294" s="16"/>
      <c r="FC294" s="16"/>
      <c r="FD294" s="16"/>
      <c r="FE294" s="16"/>
      <c r="FF294" s="16"/>
      <c r="FG294" s="16"/>
      <c r="FH294" s="16"/>
      <c r="FI294" s="16"/>
      <c r="FJ294" s="16"/>
      <c r="FK294" s="16"/>
      <c r="FL294" s="16"/>
      <c r="FM294" s="16"/>
      <c r="FN294" s="16"/>
      <c r="FO294" s="16"/>
      <c r="FP294" s="16"/>
      <c r="FQ294" s="16"/>
      <c r="FR294" s="16"/>
      <c r="FS294" s="16"/>
      <c r="FT294" s="16"/>
      <c r="FU294" s="16"/>
      <c r="FV294" s="16"/>
      <c r="FW294" s="16"/>
      <c r="FX294" s="16"/>
      <c r="FY294" s="16"/>
      <c r="FZ294" s="16"/>
      <c r="GA294" s="16"/>
      <c r="GB294" s="16"/>
      <c r="GC294" s="16"/>
      <c r="GD294" s="16"/>
      <c r="GE294" s="16"/>
      <c r="GF294" s="16"/>
      <c r="GG294" s="16"/>
      <c r="GH294" s="16"/>
      <c r="GI294" s="16"/>
      <c r="GJ294" s="16"/>
      <c r="GK294" s="16"/>
      <c r="GL294" s="16"/>
      <c r="GM294" s="16"/>
      <c r="GN294" s="16"/>
      <c r="GO294" s="16"/>
      <c r="GP294" s="16"/>
      <c r="GQ294" s="16"/>
      <c r="GR294" s="16"/>
      <c r="GS294" s="16"/>
      <c r="GT294" s="16"/>
      <c r="GU294" s="16"/>
      <c r="GV294" s="16"/>
      <c r="GW294" s="16"/>
      <c r="GX294" s="16"/>
      <c r="GY294" s="16"/>
      <c r="GZ294" s="16"/>
      <c r="HA294" s="16"/>
    </row>
    <row r="295" spans="1:209">
      <c r="A295" s="18"/>
      <c r="B295" s="16"/>
      <c r="C295" s="16"/>
      <c r="D295" s="16"/>
      <c r="E295" s="16"/>
      <c r="F295" s="16"/>
      <c r="G295" s="16"/>
      <c r="H295" s="16"/>
      <c r="I295" s="16"/>
      <c r="J295" s="16"/>
      <c r="K295" s="16"/>
      <c r="L295" s="16"/>
      <c r="M295" s="16"/>
      <c r="N295" s="16"/>
      <c r="O295" s="16"/>
      <c r="P295" s="16"/>
      <c r="Q295" s="16"/>
      <c r="R295" s="16"/>
      <c r="S295" s="16"/>
      <c r="T295" s="16"/>
      <c r="U295" s="16"/>
      <c r="V295" s="16"/>
      <c r="W295" s="16"/>
      <c r="X295" s="139"/>
      <c r="Y295" s="16"/>
      <c r="Z295" s="16"/>
      <c r="AA295" s="16"/>
      <c r="AB295" s="16"/>
      <c r="AC295" s="16"/>
      <c r="AD295" s="16"/>
      <c r="AE295" s="16"/>
      <c r="AF295" s="16"/>
      <c r="AG295" s="16"/>
      <c r="AH295" s="16"/>
      <c r="AI295" s="16"/>
      <c r="AJ295" s="16"/>
      <c r="AK295" s="16"/>
      <c r="AL295" s="16"/>
      <c r="AM295" s="16"/>
      <c r="AN295" s="16"/>
      <c r="AO295" s="16"/>
      <c r="AP295" s="16"/>
      <c r="AQ295" s="16"/>
      <c r="AR295" s="16"/>
      <c r="AS295" s="16"/>
      <c r="AT295" s="16"/>
      <c r="AU295" s="16"/>
      <c r="AV295" s="16"/>
      <c r="AW295" s="16"/>
      <c r="AX295" s="16"/>
      <c r="AY295" s="16"/>
      <c r="AZ295" s="16"/>
      <c r="BA295" s="16"/>
      <c r="BB295" s="16"/>
      <c r="BC295" s="16"/>
      <c r="BD295" s="16"/>
      <c r="BE295" s="16"/>
      <c r="BF295" s="16"/>
      <c r="BG295" s="16"/>
      <c r="BH295" s="16"/>
      <c r="BI295" s="16"/>
      <c r="BJ295" s="16"/>
      <c r="BK295" s="16"/>
      <c r="BL295" s="16"/>
      <c r="BM295" s="16"/>
      <c r="BN295" s="16"/>
      <c r="BO295" s="16"/>
      <c r="BP295" s="16"/>
      <c r="BQ295" s="16"/>
      <c r="BR295" s="16"/>
      <c r="BS295" s="16"/>
      <c r="BT295" s="16"/>
      <c r="BU295" s="16"/>
      <c r="BV295" s="16"/>
      <c r="BW295" s="16"/>
      <c r="BX295" s="16"/>
      <c r="BY295" s="16"/>
      <c r="BZ295" s="16"/>
      <c r="CA295" s="16"/>
      <c r="CB295" s="16"/>
      <c r="CC295" s="16"/>
      <c r="CD295" s="16"/>
      <c r="CE295" s="16"/>
      <c r="CF295" s="16"/>
      <c r="CG295" s="16"/>
      <c r="CH295" s="16"/>
      <c r="CI295" s="16"/>
      <c r="CJ295" s="16"/>
      <c r="CK295" s="16"/>
      <c r="CL295" s="16"/>
      <c r="CM295" s="16"/>
      <c r="CN295" s="16"/>
      <c r="CO295" s="16"/>
      <c r="CP295" s="16"/>
      <c r="CQ295" s="16"/>
      <c r="CR295" s="16"/>
      <c r="CS295" s="16"/>
      <c r="CT295" s="16"/>
      <c r="CU295" s="16"/>
      <c r="CV295" s="16"/>
      <c r="CW295" s="16"/>
      <c r="CX295" s="16"/>
      <c r="CY295" s="16"/>
      <c r="CZ295" s="16"/>
      <c r="DA295" s="16"/>
      <c r="DB295" s="16"/>
      <c r="DC295" s="16"/>
      <c r="DD295" s="16"/>
      <c r="DE295" s="16"/>
      <c r="DF295" s="16"/>
      <c r="DG295" s="16"/>
      <c r="DH295" s="16"/>
      <c r="DI295" s="16"/>
      <c r="DJ295" s="16"/>
      <c r="DK295" s="16"/>
      <c r="DL295" s="16"/>
      <c r="DM295" s="16"/>
      <c r="DN295" s="16"/>
      <c r="DO295" s="16"/>
      <c r="DP295" s="16"/>
      <c r="DQ295" s="16"/>
      <c r="DR295" s="16"/>
      <c r="DS295" s="16"/>
      <c r="DT295" s="16"/>
      <c r="DU295" s="16"/>
      <c r="DV295" s="16"/>
      <c r="DW295" s="16"/>
      <c r="DX295" s="16"/>
      <c r="DY295" s="16"/>
      <c r="DZ295" s="16"/>
      <c r="EA295" s="16"/>
      <c r="EB295" s="16"/>
      <c r="EC295" s="16"/>
      <c r="ED295" s="16"/>
      <c r="EE295" s="16"/>
      <c r="EF295" s="16"/>
      <c r="EG295" s="16"/>
      <c r="EH295" s="16"/>
      <c r="EI295" s="16"/>
      <c r="EJ295" s="16"/>
      <c r="EK295" s="16"/>
      <c r="EL295" s="16"/>
      <c r="EM295" s="16"/>
      <c r="EN295" s="16"/>
      <c r="EO295" s="16"/>
      <c r="EP295" s="16"/>
      <c r="EQ295" s="16"/>
      <c r="ER295" s="16"/>
      <c r="ES295" s="16"/>
      <c r="ET295" s="16"/>
      <c r="EU295" s="16"/>
      <c r="EV295" s="16"/>
      <c r="EW295" s="16"/>
      <c r="EX295" s="16"/>
      <c r="EY295" s="16"/>
      <c r="EZ295" s="16"/>
      <c r="FA295" s="16"/>
      <c r="FB295" s="16"/>
      <c r="FC295" s="16"/>
      <c r="FD295" s="16"/>
      <c r="FE295" s="16"/>
      <c r="FF295" s="16"/>
      <c r="FG295" s="16"/>
      <c r="FH295" s="16"/>
      <c r="FI295" s="16"/>
      <c r="FJ295" s="16"/>
      <c r="FK295" s="16"/>
      <c r="FL295" s="16"/>
      <c r="FM295" s="16"/>
      <c r="FN295" s="16"/>
      <c r="FO295" s="16"/>
      <c r="FP295" s="16"/>
      <c r="FQ295" s="16"/>
      <c r="FR295" s="16"/>
      <c r="FS295" s="16"/>
      <c r="FT295" s="16"/>
      <c r="FU295" s="16"/>
      <c r="FV295" s="16"/>
      <c r="FW295" s="16"/>
      <c r="FX295" s="16"/>
      <c r="FY295" s="16"/>
      <c r="FZ295" s="16"/>
      <c r="GA295" s="16"/>
      <c r="GB295" s="16"/>
      <c r="GC295" s="16"/>
      <c r="GD295" s="16"/>
      <c r="GE295" s="16"/>
      <c r="GF295" s="16"/>
      <c r="GG295" s="16"/>
      <c r="GH295" s="16"/>
      <c r="GI295" s="16"/>
      <c r="GJ295" s="16"/>
      <c r="GK295" s="16"/>
      <c r="GL295" s="16"/>
      <c r="GM295" s="16"/>
      <c r="GN295" s="16"/>
      <c r="GO295" s="16"/>
      <c r="GP295" s="16"/>
      <c r="GQ295" s="16"/>
      <c r="GR295" s="16"/>
      <c r="GS295" s="16"/>
      <c r="GT295" s="16"/>
      <c r="GU295" s="16"/>
      <c r="GV295" s="16"/>
      <c r="GW295" s="16"/>
      <c r="GX295" s="16"/>
      <c r="GY295" s="16"/>
      <c r="GZ295" s="16"/>
      <c r="HA295" s="16"/>
    </row>
    <row r="296" spans="1:209">
      <c r="A296" s="18"/>
      <c r="B296" s="16"/>
      <c r="C296" s="16"/>
      <c r="D296" s="16"/>
      <c r="E296" s="16"/>
      <c r="F296" s="16"/>
      <c r="G296" s="16"/>
      <c r="H296" s="16"/>
      <c r="I296" s="16"/>
      <c r="J296" s="16"/>
      <c r="K296" s="16"/>
      <c r="L296" s="16"/>
      <c r="M296" s="16"/>
      <c r="N296" s="16"/>
      <c r="O296" s="16"/>
      <c r="P296" s="16"/>
      <c r="Q296" s="16"/>
      <c r="R296" s="16"/>
      <c r="S296" s="16"/>
      <c r="T296" s="16"/>
      <c r="U296" s="16"/>
      <c r="V296" s="16"/>
      <c r="W296" s="16"/>
      <c r="X296" s="139"/>
      <c r="Y296" s="16"/>
      <c r="Z296" s="16"/>
      <c r="AA296" s="16"/>
      <c r="AB296" s="16"/>
      <c r="AC296" s="16"/>
      <c r="AD296" s="16"/>
      <c r="AE296" s="16"/>
      <c r="AF296" s="16"/>
      <c r="AG296" s="16"/>
      <c r="AH296" s="16"/>
      <c r="AI296" s="16"/>
      <c r="AJ296" s="16"/>
      <c r="AK296" s="16"/>
      <c r="AL296" s="16"/>
      <c r="AM296" s="16"/>
      <c r="AN296" s="16"/>
      <c r="AO296" s="16"/>
      <c r="AP296" s="16"/>
      <c r="AQ296" s="16"/>
      <c r="AR296" s="16"/>
      <c r="AS296" s="16"/>
      <c r="AT296" s="16"/>
      <c r="AU296" s="16"/>
      <c r="AV296" s="16"/>
      <c r="AW296" s="16"/>
      <c r="AX296" s="16"/>
      <c r="AY296" s="16"/>
      <c r="AZ296" s="16"/>
      <c r="BA296" s="16"/>
      <c r="BB296" s="16"/>
      <c r="BC296" s="16"/>
      <c r="BD296" s="16"/>
      <c r="BE296" s="16"/>
      <c r="BF296" s="16"/>
      <c r="BG296" s="16"/>
      <c r="BH296" s="16"/>
      <c r="BI296" s="16"/>
      <c r="BJ296" s="16"/>
      <c r="BK296" s="16"/>
      <c r="BL296" s="16"/>
      <c r="BM296" s="16"/>
      <c r="BN296" s="16"/>
      <c r="BO296" s="16"/>
      <c r="BP296" s="16"/>
      <c r="BQ296" s="16"/>
      <c r="BR296" s="16"/>
      <c r="BS296" s="16"/>
      <c r="BT296" s="16"/>
      <c r="BU296" s="16"/>
      <c r="BV296" s="16"/>
      <c r="BW296" s="16"/>
      <c r="BX296" s="16"/>
      <c r="BY296" s="16"/>
      <c r="BZ296" s="16"/>
      <c r="CA296" s="16"/>
      <c r="CB296" s="16"/>
      <c r="CC296" s="16"/>
      <c r="CD296" s="16"/>
      <c r="CE296" s="16"/>
      <c r="CF296" s="16"/>
      <c r="CG296" s="16"/>
      <c r="CH296" s="16"/>
      <c r="CI296" s="16"/>
      <c r="CJ296" s="16"/>
      <c r="CK296" s="16"/>
      <c r="CL296" s="16"/>
      <c r="CM296" s="16"/>
      <c r="CN296" s="16"/>
      <c r="CO296" s="16"/>
      <c r="CP296" s="16"/>
      <c r="CQ296" s="16"/>
      <c r="CR296" s="16"/>
      <c r="CS296" s="16"/>
      <c r="CT296" s="16"/>
      <c r="CU296" s="16"/>
      <c r="CV296" s="16"/>
      <c r="CW296" s="16"/>
      <c r="CX296" s="16"/>
      <c r="CY296" s="16"/>
      <c r="CZ296" s="16"/>
      <c r="DA296" s="16"/>
      <c r="DB296" s="16"/>
      <c r="DC296" s="16"/>
      <c r="DD296" s="16"/>
      <c r="DE296" s="16"/>
      <c r="DF296" s="16"/>
      <c r="DG296" s="16"/>
      <c r="DH296" s="16"/>
      <c r="DI296" s="16"/>
      <c r="DJ296" s="16"/>
      <c r="DK296" s="16"/>
      <c r="DL296" s="16"/>
      <c r="DM296" s="16"/>
      <c r="DN296" s="16"/>
      <c r="DO296" s="16"/>
      <c r="DP296" s="16"/>
      <c r="DQ296" s="16"/>
      <c r="DR296" s="16"/>
      <c r="DS296" s="16"/>
      <c r="DT296" s="16"/>
      <c r="DU296" s="16"/>
      <c r="DV296" s="16"/>
      <c r="DW296" s="16"/>
      <c r="DX296" s="16"/>
      <c r="DY296" s="16"/>
      <c r="DZ296" s="16"/>
      <c r="EA296" s="16"/>
      <c r="EB296" s="16"/>
      <c r="EC296" s="16"/>
      <c r="ED296" s="16"/>
      <c r="EE296" s="16"/>
      <c r="EF296" s="16"/>
      <c r="EG296" s="16"/>
      <c r="EH296" s="16"/>
      <c r="EI296" s="16"/>
      <c r="EJ296" s="16"/>
      <c r="EK296" s="16"/>
      <c r="EL296" s="16"/>
      <c r="EM296" s="16"/>
      <c r="EN296" s="16"/>
      <c r="EO296" s="16"/>
      <c r="EP296" s="16"/>
      <c r="EQ296" s="16"/>
      <c r="ER296" s="16"/>
      <c r="ES296" s="16"/>
      <c r="ET296" s="16"/>
      <c r="EU296" s="16"/>
      <c r="EV296" s="16"/>
      <c r="EW296" s="16"/>
      <c r="EX296" s="16"/>
      <c r="EY296" s="16"/>
      <c r="EZ296" s="16"/>
      <c r="FA296" s="16"/>
      <c r="FB296" s="16"/>
      <c r="FC296" s="16"/>
      <c r="FD296" s="16"/>
      <c r="FE296" s="16"/>
      <c r="FF296" s="16"/>
      <c r="FG296" s="16"/>
      <c r="FH296" s="16"/>
      <c r="FI296" s="16"/>
      <c r="FJ296" s="16"/>
      <c r="FK296" s="16"/>
      <c r="FL296" s="16"/>
      <c r="FM296" s="16"/>
      <c r="FN296" s="16"/>
      <c r="FO296" s="16"/>
      <c r="FP296" s="16"/>
      <c r="FQ296" s="16"/>
      <c r="FR296" s="16"/>
      <c r="FS296" s="16"/>
      <c r="FT296" s="16"/>
      <c r="FU296" s="16"/>
      <c r="FV296" s="16"/>
      <c r="FW296" s="16"/>
      <c r="FX296" s="16"/>
      <c r="FY296" s="16"/>
      <c r="FZ296" s="16"/>
      <c r="GA296" s="16"/>
      <c r="GB296" s="16"/>
      <c r="GC296" s="16"/>
      <c r="GD296" s="16"/>
      <c r="GE296" s="16"/>
      <c r="GF296" s="16"/>
      <c r="GG296" s="16"/>
      <c r="GH296" s="16"/>
      <c r="GI296" s="16"/>
      <c r="GJ296" s="16"/>
      <c r="GK296" s="16"/>
      <c r="GL296" s="16"/>
      <c r="GM296" s="16"/>
      <c r="GN296" s="16"/>
      <c r="GO296" s="16"/>
      <c r="GP296" s="16"/>
      <c r="GQ296" s="16"/>
      <c r="GR296" s="16"/>
      <c r="GS296" s="16"/>
      <c r="GT296" s="16"/>
      <c r="GU296" s="16"/>
      <c r="GV296" s="16"/>
      <c r="GW296" s="16"/>
      <c r="GX296" s="16"/>
      <c r="GY296" s="16"/>
      <c r="GZ296" s="16"/>
      <c r="HA296" s="16"/>
    </row>
    <row r="297" spans="1:209">
      <c r="A297" s="18"/>
      <c r="B297" s="16"/>
      <c r="C297" s="16"/>
      <c r="D297" s="16"/>
      <c r="E297" s="16"/>
      <c r="F297" s="16"/>
      <c r="G297" s="16"/>
      <c r="H297" s="16"/>
      <c r="I297" s="16"/>
      <c r="J297" s="16"/>
      <c r="K297" s="16"/>
      <c r="L297" s="16"/>
      <c r="M297" s="16"/>
      <c r="N297" s="16"/>
      <c r="O297" s="16"/>
      <c r="P297" s="16"/>
      <c r="Q297" s="16"/>
      <c r="R297" s="16"/>
      <c r="S297" s="16"/>
      <c r="T297" s="16"/>
      <c r="U297" s="16"/>
      <c r="V297" s="16"/>
      <c r="W297" s="16"/>
      <c r="X297" s="139"/>
      <c r="Y297" s="16"/>
      <c r="Z297" s="16"/>
      <c r="AA297" s="16"/>
      <c r="AB297" s="16"/>
      <c r="AC297" s="16"/>
      <c r="AD297" s="16"/>
      <c r="AE297" s="16"/>
      <c r="AF297" s="16"/>
      <c r="AG297" s="16"/>
      <c r="AH297" s="16"/>
      <c r="AI297" s="16"/>
      <c r="AJ297" s="16"/>
      <c r="AK297" s="16"/>
      <c r="AL297" s="16"/>
      <c r="AM297" s="16"/>
      <c r="AN297" s="16"/>
      <c r="AO297" s="16"/>
      <c r="AP297" s="16"/>
      <c r="AQ297" s="16"/>
      <c r="AR297" s="16"/>
      <c r="AS297" s="16"/>
      <c r="AT297" s="16"/>
      <c r="AU297" s="16"/>
      <c r="AV297" s="16"/>
      <c r="AW297" s="16"/>
      <c r="AX297" s="16"/>
      <c r="AY297" s="16"/>
      <c r="AZ297" s="16"/>
      <c r="BA297" s="16"/>
      <c r="BB297" s="16"/>
      <c r="BC297" s="16"/>
      <c r="BD297" s="16"/>
      <c r="BE297" s="16"/>
      <c r="BF297" s="16"/>
      <c r="BG297" s="16"/>
      <c r="BH297" s="16"/>
      <c r="BI297" s="16"/>
      <c r="BJ297" s="16"/>
      <c r="BK297" s="16"/>
      <c r="BL297" s="16"/>
      <c r="BM297" s="16"/>
      <c r="BN297" s="16"/>
      <c r="BO297" s="16"/>
      <c r="BP297" s="16"/>
      <c r="BQ297" s="16"/>
      <c r="BR297" s="16"/>
      <c r="BS297" s="16"/>
      <c r="BT297" s="16"/>
      <c r="BU297" s="16"/>
      <c r="BV297" s="16"/>
      <c r="BW297" s="16"/>
      <c r="BX297" s="16"/>
      <c r="BY297" s="16"/>
      <c r="BZ297" s="16"/>
      <c r="CA297" s="16"/>
      <c r="CB297" s="16"/>
      <c r="CC297" s="16"/>
      <c r="CD297" s="16"/>
      <c r="CE297" s="16"/>
      <c r="CF297" s="16"/>
      <c r="CG297" s="16"/>
      <c r="CH297" s="16"/>
      <c r="CI297" s="16"/>
      <c r="CJ297" s="16"/>
      <c r="CK297" s="16"/>
      <c r="CL297" s="16"/>
      <c r="CM297" s="16"/>
      <c r="CN297" s="16"/>
      <c r="CO297" s="16"/>
      <c r="CP297" s="16"/>
      <c r="CQ297" s="16"/>
      <c r="CR297" s="16"/>
      <c r="CS297" s="16"/>
      <c r="CT297" s="16"/>
      <c r="CU297" s="16"/>
      <c r="CV297" s="16"/>
      <c r="CW297" s="16"/>
      <c r="CX297" s="16"/>
      <c r="CY297" s="16"/>
      <c r="CZ297" s="16"/>
      <c r="DA297" s="16"/>
      <c r="DB297" s="16"/>
      <c r="DC297" s="16"/>
      <c r="DD297" s="16"/>
      <c r="DE297" s="16"/>
      <c r="DF297" s="16"/>
      <c r="DG297" s="16"/>
      <c r="DH297" s="16"/>
      <c r="DI297" s="16"/>
      <c r="DJ297" s="16"/>
      <c r="DK297" s="16"/>
      <c r="DL297" s="16"/>
      <c r="DM297" s="16"/>
      <c r="DN297" s="16"/>
      <c r="DO297" s="16"/>
      <c r="DP297" s="16"/>
      <c r="DQ297" s="16"/>
      <c r="DR297" s="16"/>
      <c r="DS297" s="16"/>
      <c r="DT297" s="16"/>
      <c r="DU297" s="16"/>
      <c r="DV297" s="16"/>
      <c r="DW297" s="16"/>
      <c r="DX297" s="16"/>
      <c r="DY297" s="16"/>
      <c r="DZ297" s="16"/>
      <c r="EA297" s="16"/>
      <c r="EB297" s="16"/>
      <c r="EC297" s="16"/>
      <c r="ED297" s="16"/>
      <c r="EE297" s="16"/>
      <c r="EF297" s="16"/>
      <c r="EG297" s="16"/>
      <c r="EH297" s="16"/>
      <c r="EI297" s="16"/>
      <c r="EJ297" s="16"/>
      <c r="EK297" s="16"/>
      <c r="EL297" s="16"/>
      <c r="EM297" s="16"/>
      <c r="EN297" s="16"/>
      <c r="EO297" s="16"/>
      <c r="EP297" s="16"/>
      <c r="EQ297" s="16"/>
      <c r="ER297" s="16"/>
      <c r="ES297" s="16"/>
      <c r="ET297" s="16"/>
      <c r="EU297" s="16"/>
      <c r="EV297" s="16"/>
      <c r="EW297" s="16"/>
      <c r="EX297" s="16"/>
      <c r="EY297" s="16"/>
      <c r="EZ297" s="16"/>
      <c r="FA297" s="16"/>
      <c r="FB297" s="16"/>
      <c r="FC297" s="16"/>
      <c r="FD297" s="16"/>
      <c r="FE297" s="16"/>
      <c r="FF297" s="16"/>
      <c r="FG297" s="16"/>
      <c r="FH297" s="16"/>
      <c r="FI297" s="16"/>
      <c r="FJ297" s="16"/>
      <c r="FK297" s="16"/>
      <c r="FL297" s="16"/>
      <c r="FM297" s="16"/>
      <c r="FN297" s="16"/>
      <c r="FO297" s="16"/>
      <c r="FP297" s="16"/>
      <c r="FQ297" s="16"/>
      <c r="FR297" s="16"/>
      <c r="FS297" s="16"/>
      <c r="FT297" s="16"/>
      <c r="FU297" s="16"/>
      <c r="FV297" s="16"/>
      <c r="FW297" s="16"/>
      <c r="FX297" s="16"/>
      <c r="FY297" s="16"/>
      <c r="FZ297" s="16"/>
      <c r="GA297" s="16"/>
      <c r="GB297" s="16"/>
      <c r="GC297" s="16"/>
      <c r="GD297" s="16"/>
      <c r="GE297" s="16"/>
      <c r="GF297" s="16"/>
      <c r="GG297" s="16"/>
      <c r="GH297" s="16"/>
      <c r="GI297" s="16"/>
      <c r="GJ297" s="16"/>
      <c r="GK297" s="16"/>
      <c r="GL297" s="16"/>
      <c r="GM297" s="16"/>
      <c r="GN297" s="16"/>
      <c r="GO297" s="16"/>
      <c r="GP297" s="16"/>
      <c r="GQ297" s="16"/>
      <c r="GR297" s="16"/>
      <c r="GS297" s="16"/>
      <c r="GT297" s="16"/>
      <c r="GU297" s="16"/>
      <c r="GV297" s="16"/>
      <c r="GW297" s="16"/>
      <c r="GX297" s="16"/>
      <c r="GY297" s="16"/>
      <c r="GZ297" s="16"/>
      <c r="HA297" s="16"/>
    </row>
    <row r="298" spans="1:209">
      <c r="A298" s="18"/>
      <c r="B298" s="16"/>
      <c r="C298" s="16"/>
      <c r="D298" s="16"/>
      <c r="E298" s="16"/>
      <c r="F298" s="16"/>
      <c r="G298" s="16"/>
      <c r="H298" s="16"/>
      <c r="I298" s="16"/>
      <c r="J298" s="16"/>
      <c r="K298" s="16"/>
      <c r="L298" s="16"/>
      <c r="M298" s="16"/>
      <c r="N298" s="16"/>
      <c r="O298" s="16"/>
      <c r="P298" s="16"/>
      <c r="Q298" s="16"/>
      <c r="R298" s="16"/>
      <c r="S298" s="16"/>
      <c r="T298" s="16"/>
      <c r="U298" s="16"/>
      <c r="V298" s="16"/>
      <c r="W298" s="16"/>
      <c r="X298" s="139"/>
      <c r="Y298" s="16"/>
      <c r="Z298" s="16"/>
      <c r="AA298" s="16"/>
      <c r="AB298" s="16"/>
      <c r="AC298" s="16"/>
      <c r="AD298" s="16"/>
      <c r="AE298" s="16"/>
      <c r="AF298" s="16"/>
      <c r="AG298" s="16"/>
      <c r="AH298" s="16"/>
      <c r="AI298" s="16"/>
      <c r="AJ298" s="16"/>
      <c r="AK298" s="16"/>
      <c r="AL298" s="16"/>
      <c r="AM298" s="16"/>
      <c r="AN298" s="16"/>
      <c r="AO298" s="16"/>
      <c r="AP298" s="16"/>
      <c r="AQ298" s="16"/>
      <c r="AR298" s="16"/>
      <c r="AS298" s="16"/>
      <c r="AT298" s="16"/>
      <c r="AU298" s="16"/>
      <c r="AV298" s="16"/>
      <c r="AW298" s="16"/>
      <c r="AX298" s="16"/>
      <c r="AY298" s="16"/>
      <c r="AZ298" s="16"/>
      <c r="BA298" s="16"/>
      <c r="BB298" s="16"/>
      <c r="BC298" s="16"/>
      <c r="BD298" s="16"/>
      <c r="BE298" s="16"/>
      <c r="BF298" s="16"/>
      <c r="BG298" s="16"/>
      <c r="BH298" s="16"/>
      <c r="BI298" s="16"/>
      <c r="BJ298" s="16"/>
      <c r="BK298" s="16"/>
      <c r="BL298" s="16"/>
      <c r="BM298" s="16"/>
      <c r="BN298" s="16"/>
      <c r="BO298" s="16"/>
      <c r="BP298" s="16"/>
      <c r="BQ298" s="16"/>
      <c r="BR298" s="16"/>
      <c r="BS298" s="16"/>
      <c r="BT298" s="16"/>
      <c r="BU298" s="16"/>
      <c r="BV298" s="16"/>
      <c r="BW298" s="16"/>
      <c r="BX298" s="16"/>
      <c r="BY298" s="16"/>
      <c r="BZ298" s="16"/>
      <c r="CA298" s="16"/>
      <c r="CB298" s="16"/>
      <c r="CC298" s="16"/>
      <c r="CD298" s="16"/>
      <c r="CE298" s="16"/>
      <c r="CF298" s="16"/>
      <c r="CG298" s="16"/>
      <c r="CH298" s="16"/>
      <c r="CI298" s="16"/>
      <c r="CJ298" s="16"/>
      <c r="CK298" s="16"/>
      <c r="CL298" s="16"/>
      <c r="CM298" s="16"/>
      <c r="CN298" s="16"/>
      <c r="CO298" s="16"/>
      <c r="CP298" s="16"/>
      <c r="CQ298" s="16"/>
      <c r="CR298" s="16"/>
      <c r="CS298" s="16"/>
      <c r="CT298" s="16"/>
      <c r="CU298" s="16"/>
      <c r="CV298" s="16"/>
      <c r="CW298" s="16"/>
      <c r="CX298" s="16"/>
      <c r="CY298" s="16"/>
      <c r="CZ298" s="16"/>
      <c r="DA298" s="16"/>
      <c r="DB298" s="16"/>
      <c r="DC298" s="16"/>
      <c r="DD298" s="16"/>
      <c r="DE298" s="16"/>
      <c r="DF298" s="16"/>
      <c r="DG298" s="16"/>
      <c r="DH298" s="16"/>
      <c r="DI298" s="16"/>
      <c r="DJ298" s="16"/>
      <c r="DK298" s="16"/>
      <c r="DL298" s="16"/>
      <c r="DM298" s="16"/>
      <c r="DN298" s="16"/>
      <c r="DO298" s="16"/>
      <c r="DP298" s="16"/>
      <c r="DQ298" s="16"/>
      <c r="DR298" s="16"/>
      <c r="DS298" s="16"/>
      <c r="DT298" s="16"/>
      <c r="DU298" s="16"/>
      <c r="DV298" s="16"/>
      <c r="DW298" s="16"/>
      <c r="DX298" s="16"/>
      <c r="DY298" s="16"/>
      <c r="DZ298" s="16"/>
      <c r="EA298" s="16"/>
      <c r="EB298" s="16"/>
      <c r="EC298" s="16"/>
      <c r="ED298" s="16"/>
      <c r="EE298" s="16"/>
      <c r="EF298" s="16"/>
      <c r="EG298" s="16"/>
      <c r="EH298" s="16"/>
      <c r="EI298" s="16"/>
      <c r="EJ298" s="16"/>
      <c r="EK298" s="16"/>
      <c r="EL298" s="16"/>
      <c r="EM298" s="16"/>
      <c r="EN298" s="16"/>
      <c r="EO298" s="16"/>
      <c r="EP298" s="16"/>
      <c r="EQ298" s="16"/>
      <c r="ER298" s="16"/>
      <c r="ES298" s="16"/>
      <c r="ET298" s="16"/>
      <c r="EU298" s="16"/>
      <c r="EV298" s="16"/>
      <c r="EW298" s="16"/>
      <c r="EX298" s="16"/>
      <c r="EY298" s="16"/>
      <c r="EZ298" s="16"/>
      <c r="FA298" s="16"/>
      <c r="FB298" s="16"/>
      <c r="FC298" s="16"/>
      <c r="FD298" s="16"/>
      <c r="FE298" s="16"/>
      <c r="FF298" s="16"/>
      <c r="FG298" s="16"/>
      <c r="FH298" s="16"/>
      <c r="FI298" s="16"/>
      <c r="FJ298" s="16"/>
      <c r="FK298" s="16"/>
      <c r="FL298" s="16"/>
      <c r="FM298" s="16"/>
      <c r="FN298" s="16"/>
      <c r="FO298" s="16"/>
      <c r="FP298" s="16"/>
      <c r="FQ298" s="16"/>
      <c r="FR298" s="16"/>
      <c r="FS298" s="16"/>
      <c r="FT298" s="16"/>
      <c r="FU298" s="16"/>
      <c r="FV298" s="16"/>
      <c r="FW298" s="16"/>
      <c r="FX298" s="16"/>
      <c r="FY298" s="16"/>
      <c r="FZ298" s="16"/>
      <c r="GA298" s="16"/>
      <c r="GB298" s="16"/>
      <c r="GC298" s="16"/>
      <c r="GD298" s="16"/>
      <c r="GE298" s="16"/>
      <c r="GF298" s="16"/>
      <c r="GG298" s="16"/>
      <c r="GH298" s="16"/>
      <c r="GI298" s="16"/>
      <c r="GJ298" s="16"/>
      <c r="GK298" s="16"/>
      <c r="GL298" s="16"/>
      <c r="GM298" s="16"/>
      <c r="GN298" s="16"/>
      <c r="GO298" s="16"/>
      <c r="GP298" s="16"/>
      <c r="GQ298" s="16"/>
      <c r="GR298" s="16"/>
      <c r="GS298" s="16"/>
      <c r="GT298" s="16"/>
      <c r="GU298" s="16"/>
      <c r="GV298" s="16"/>
      <c r="GW298" s="16"/>
      <c r="GX298" s="16"/>
      <c r="GY298" s="16"/>
      <c r="GZ298" s="16"/>
      <c r="HA298" s="16"/>
    </row>
    <row r="299" spans="1:209">
      <c r="A299" s="18"/>
      <c r="B299" s="16"/>
      <c r="C299" s="16"/>
      <c r="D299" s="16"/>
      <c r="E299" s="16"/>
      <c r="F299" s="16"/>
      <c r="G299" s="16"/>
      <c r="H299" s="16"/>
      <c r="I299" s="16"/>
      <c r="J299" s="16"/>
      <c r="K299" s="16"/>
      <c r="L299" s="16"/>
      <c r="M299" s="16"/>
      <c r="N299" s="16"/>
      <c r="O299" s="16"/>
      <c r="P299" s="16"/>
      <c r="Q299" s="16"/>
      <c r="R299" s="16"/>
      <c r="S299" s="16"/>
      <c r="T299" s="16"/>
      <c r="U299" s="16"/>
      <c r="V299" s="16"/>
      <c r="W299" s="16"/>
      <c r="X299" s="139"/>
      <c r="Y299" s="16"/>
      <c r="Z299" s="16"/>
      <c r="AA299" s="16"/>
      <c r="AB299" s="16"/>
      <c r="AC299" s="16"/>
      <c r="AD299" s="16"/>
      <c r="AE299" s="16"/>
      <c r="AF299" s="16"/>
      <c r="AG299" s="16"/>
      <c r="AH299" s="16"/>
      <c r="AI299" s="16"/>
      <c r="AJ299" s="16"/>
      <c r="AK299" s="16"/>
      <c r="AL299" s="16"/>
      <c r="AM299" s="16"/>
      <c r="AN299" s="16"/>
      <c r="AO299" s="16"/>
      <c r="AP299" s="16"/>
      <c r="AQ299" s="16"/>
      <c r="AR299" s="16"/>
      <c r="AS299" s="16"/>
      <c r="AT299" s="16"/>
      <c r="AU299" s="16"/>
      <c r="AV299" s="16"/>
      <c r="AW299" s="16"/>
      <c r="AX299" s="16"/>
      <c r="AY299" s="16"/>
      <c r="AZ299" s="16"/>
      <c r="BA299" s="16"/>
      <c r="BB299" s="16"/>
      <c r="BC299" s="16"/>
      <c r="BD299" s="16"/>
      <c r="BE299" s="16"/>
      <c r="BF299" s="16"/>
      <c r="BG299" s="16"/>
      <c r="BH299" s="16"/>
      <c r="BI299" s="16"/>
      <c r="BJ299" s="16"/>
      <c r="BK299" s="16"/>
      <c r="BL299" s="16"/>
      <c r="BM299" s="16"/>
      <c r="BN299" s="16"/>
      <c r="BO299" s="16"/>
      <c r="BP299" s="16"/>
      <c r="BQ299" s="16"/>
      <c r="BR299" s="16"/>
      <c r="BS299" s="16"/>
      <c r="BT299" s="16"/>
      <c r="BU299" s="16"/>
      <c r="BV299" s="16"/>
      <c r="BW299" s="16"/>
      <c r="BX299" s="16"/>
      <c r="BY299" s="16"/>
      <c r="BZ299" s="16"/>
      <c r="CA299" s="16"/>
      <c r="CB299" s="16"/>
      <c r="CC299" s="16"/>
      <c r="CD299" s="16"/>
      <c r="CE299" s="16"/>
      <c r="CF299" s="16"/>
      <c r="CG299" s="16"/>
      <c r="CH299" s="16"/>
      <c r="CI299" s="16"/>
      <c r="CJ299" s="16"/>
      <c r="CK299" s="16"/>
      <c r="CL299" s="16"/>
      <c r="CM299" s="16"/>
      <c r="CN299" s="16"/>
      <c r="CO299" s="16"/>
      <c r="CP299" s="16"/>
      <c r="CQ299" s="16"/>
      <c r="CR299" s="16"/>
      <c r="CS299" s="16"/>
      <c r="CT299" s="16"/>
      <c r="CU299" s="16"/>
      <c r="CV299" s="16"/>
      <c r="CW299" s="16"/>
      <c r="CX299" s="16"/>
      <c r="CY299" s="16"/>
      <c r="CZ299" s="16"/>
      <c r="DA299" s="16"/>
      <c r="DB299" s="16"/>
      <c r="DC299" s="16"/>
      <c r="DD299" s="16"/>
      <c r="DE299" s="16"/>
      <c r="DF299" s="16"/>
      <c r="DG299" s="16"/>
      <c r="DH299" s="16"/>
      <c r="DI299" s="16"/>
      <c r="DJ299" s="16"/>
      <c r="DK299" s="16"/>
      <c r="DL299" s="16"/>
      <c r="DM299" s="16"/>
      <c r="DN299" s="16"/>
      <c r="DO299" s="16"/>
      <c r="DP299" s="16"/>
      <c r="DQ299" s="16"/>
      <c r="DR299" s="16"/>
      <c r="DS299" s="16"/>
      <c r="DT299" s="16"/>
      <c r="DU299" s="16"/>
      <c r="DV299" s="16"/>
      <c r="DW299" s="16"/>
      <c r="DX299" s="16"/>
      <c r="DY299" s="16"/>
      <c r="DZ299" s="16"/>
      <c r="EA299" s="16"/>
      <c r="EB299" s="16"/>
      <c r="EC299" s="16"/>
      <c r="ED299" s="16"/>
      <c r="EE299" s="16"/>
      <c r="EF299" s="16"/>
      <c r="EG299" s="16"/>
      <c r="EH299" s="16"/>
      <c r="EI299" s="16"/>
      <c r="EJ299" s="16"/>
      <c r="EK299" s="16"/>
      <c r="EL299" s="16"/>
      <c r="EM299" s="16"/>
      <c r="EN299" s="16"/>
      <c r="EO299" s="16"/>
      <c r="EP299" s="16"/>
      <c r="EQ299" s="16"/>
      <c r="ER299" s="16"/>
      <c r="ES299" s="16"/>
      <c r="ET299" s="16"/>
      <c r="EU299" s="16"/>
      <c r="EV299" s="16"/>
      <c r="EW299" s="16"/>
      <c r="EX299" s="16"/>
      <c r="EY299" s="16"/>
      <c r="EZ299" s="16"/>
      <c r="FA299" s="16"/>
      <c r="FB299" s="16"/>
      <c r="FC299" s="16"/>
      <c r="FD299" s="16"/>
      <c r="FE299" s="16"/>
      <c r="FF299" s="16"/>
      <c r="FG299" s="16"/>
      <c r="FH299" s="16"/>
      <c r="FI299" s="16"/>
      <c r="FJ299" s="16"/>
      <c r="FK299" s="16"/>
      <c r="FL299" s="16"/>
      <c r="FM299" s="16"/>
      <c r="FN299" s="16"/>
      <c r="FO299" s="16"/>
      <c r="FP299" s="16"/>
      <c r="FQ299" s="16"/>
      <c r="FR299" s="16"/>
      <c r="FS299" s="16"/>
      <c r="FT299" s="16"/>
      <c r="FU299" s="16"/>
      <c r="FV299" s="16"/>
      <c r="FW299" s="16"/>
      <c r="FX299" s="16"/>
      <c r="FY299" s="16"/>
      <c r="FZ299" s="16"/>
      <c r="GA299" s="16"/>
      <c r="GB299" s="16"/>
      <c r="GC299" s="16"/>
      <c r="GD299" s="16"/>
      <c r="GE299" s="16"/>
      <c r="GF299" s="16"/>
      <c r="GG299" s="16"/>
      <c r="GH299" s="16"/>
      <c r="GI299" s="16"/>
      <c r="GJ299" s="16"/>
      <c r="GK299" s="16"/>
      <c r="GL299" s="16"/>
      <c r="GM299" s="16"/>
      <c r="GN299" s="16"/>
      <c r="GO299" s="16"/>
      <c r="GP299" s="16"/>
      <c r="GQ299" s="16"/>
      <c r="GR299" s="16"/>
      <c r="GS299" s="16"/>
      <c r="GT299" s="16"/>
      <c r="GU299" s="16"/>
      <c r="GV299" s="16"/>
      <c r="GW299" s="16"/>
      <c r="GX299" s="16"/>
      <c r="GY299" s="16"/>
      <c r="GZ299" s="16"/>
      <c r="HA299" s="16"/>
    </row>
    <row r="300" spans="1:209">
      <c r="A300" s="18"/>
      <c r="B300" s="16"/>
      <c r="C300" s="16"/>
      <c r="D300" s="16"/>
      <c r="E300" s="16"/>
      <c r="F300" s="16"/>
      <c r="G300" s="16"/>
      <c r="H300" s="16"/>
      <c r="I300" s="16"/>
      <c r="J300" s="16"/>
      <c r="K300" s="16"/>
      <c r="L300" s="16"/>
      <c r="M300" s="16"/>
      <c r="N300" s="16"/>
      <c r="O300" s="16"/>
      <c r="P300" s="16"/>
      <c r="Q300" s="16"/>
      <c r="R300" s="16"/>
      <c r="S300" s="16"/>
      <c r="T300" s="16"/>
      <c r="U300" s="16"/>
      <c r="V300" s="16"/>
      <c r="W300" s="16"/>
      <c r="X300" s="139"/>
      <c r="Y300" s="16"/>
      <c r="Z300" s="16"/>
      <c r="AA300" s="16"/>
      <c r="AB300" s="16"/>
      <c r="AC300" s="16"/>
      <c r="AD300" s="16"/>
      <c r="AE300" s="16"/>
      <c r="AF300" s="16"/>
      <c r="AG300" s="16"/>
      <c r="AH300" s="16"/>
      <c r="AI300" s="16"/>
      <c r="AJ300" s="16"/>
      <c r="AK300" s="16"/>
      <c r="AL300" s="16"/>
      <c r="AM300" s="16"/>
      <c r="AN300" s="16"/>
      <c r="AO300" s="16"/>
      <c r="AP300" s="16"/>
      <c r="AQ300" s="16"/>
      <c r="AR300" s="16"/>
      <c r="AS300" s="16"/>
      <c r="AT300" s="16"/>
      <c r="AU300" s="16"/>
      <c r="AV300" s="16"/>
      <c r="AW300" s="16"/>
      <c r="AX300" s="16"/>
      <c r="AY300" s="16"/>
      <c r="AZ300" s="16"/>
      <c r="BA300" s="16"/>
      <c r="BB300" s="16"/>
      <c r="BC300" s="16"/>
      <c r="BD300" s="16"/>
      <c r="BE300" s="16"/>
      <c r="BF300" s="16"/>
      <c r="BG300" s="16"/>
      <c r="BH300" s="16"/>
      <c r="BI300" s="16"/>
      <c r="BJ300" s="16"/>
      <c r="BK300" s="16"/>
      <c r="BL300" s="16"/>
      <c r="BM300" s="16"/>
      <c r="BN300" s="16"/>
      <c r="BO300" s="16"/>
      <c r="BP300" s="16"/>
      <c r="BQ300" s="16"/>
      <c r="BR300" s="16"/>
      <c r="BS300" s="16"/>
      <c r="BT300" s="16"/>
      <c r="BU300" s="16"/>
      <c r="BV300" s="16"/>
      <c r="BW300" s="16"/>
      <c r="BX300" s="16"/>
      <c r="BY300" s="16"/>
      <c r="BZ300" s="16"/>
      <c r="CA300" s="16"/>
      <c r="CB300" s="16"/>
      <c r="CC300" s="16"/>
      <c r="CD300" s="16"/>
      <c r="CE300" s="16"/>
      <c r="CF300" s="16"/>
      <c r="CG300" s="16"/>
      <c r="CH300" s="16"/>
      <c r="CI300" s="16"/>
      <c r="CJ300" s="16"/>
      <c r="CK300" s="16"/>
      <c r="CL300" s="16"/>
      <c r="CM300" s="16"/>
      <c r="CN300" s="16"/>
      <c r="CO300" s="16"/>
      <c r="CP300" s="16"/>
      <c r="CQ300" s="16"/>
      <c r="CR300" s="16"/>
      <c r="CS300" s="16"/>
      <c r="CT300" s="16"/>
      <c r="CU300" s="16"/>
      <c r="CV300" s="16"/>
      <c r="CW300" s="16"/>
      <c r="CX300" s="16"/>
      <c r="CY300" s="16"/>
      <c r="CZ300" s="16"/>
      <c r="DA300" s="16"/>
      <c r="DB300" s="16"/>
      <c r="DC300" s="16"/>
      <c r="DD300" s="16"/>
      <c r="DE300" s="16"/>
      <c r="DF300" s="16"/>
      <c r="DG300" s="16"/>
      <c r="DH300" s="16"/>
      <c r="DI300" s="16"/>
      <c r="DJ300" s="16"/>
      <c r="DK300" s="16"/>
      <c r="DL300" s="16"/>
      <c r="DM300" s="16"/>
      <c r="DN300" s="16"/>
      <c r="DO300" s="16"/>
      <c r="DP300" s="16"/>
      <c r="DQ300" s="16"/>
      <c r="DR300" s="16"/>
      <c r="DS300" s="16"/>
      <c r="DT300" s="16"/>
      <c r="DU300" s="16"/>
      <c r="DV300" s="16"/>
      <c r="DW300" s="16"/>
      <c r="DX300" s="16"/>
      <c r="DY300" s="16"/>
      <c r="DZ300" s="16"/>
      <c r="EA300" s="16"/>
      <c r="EB300" s="16"/>
      <c r="EC300" s="16"/>
      <c r="ED300" s="16"/>
      <c r="EE300" s="16"/>
      <c r="EF300" s="16"/>
      <c r="EG300" s="16"/>
      <c r="EH300" s="16"/>
      <c r="EI300" s="16"/>
      <c r="EJ300" s="16"/>
      <c r="EK300" s="16"/>
      <c r="EL300" s="16"/>
      <c r="EM300" s="16"/>
      <c r="EN300" s="16"/>
      <c r="EO300" s="16"/>
      <c r="EP300" s="16"/>
      <c r="EQ300" s="16"/>
      <c r="ER300" s="16"/>
      <c r="ES300" s="16"/>
      <c r="ET300" s="16"/>
      <c r="EU300" s="16"/>
      <c r="EV300" s="16"/>
      <c r="EW300" s="16"/>
      <c r="EX300" s="16"/>
      <c r="EY300" s="16"/>
      <c r="EZ300" s="16"/>
      <c r="FA300" s="16"/>
      <c r="FB300" s="16"/>
      <c r="FC300" s="16"/>
      <c r="FD300" s="16"/>
      <c r="FE300" s="16"/>
      <c r="FF300" s="16"/>
      <c r="FG300" s="16"/>
      <c r="FH300" s="16"/>
      <c r="FI300" s="16"/>
      <c r="FJ300" s="16"/>
      <c r="FK300" s="16"/>
      <c r="FL300" s="16"/>
      <c r="FM300" s="16"/>
      <c r="FN300" s="16"/>
      <c r="FO300" s="16"/>
      <c r="FP300" s="16"/>
      <c r="FQ300" s="16"/>
      <c r="FR300" s="16"/>
      <c r="FS300" s="16"/>
      <c r="FT300" s="16"/>
      <c r="FU300" s="16"/>
      <c r="FV300" s="16"/>
      <c r="FW300" s="16"/>
      <c r="FX300" s="16"/>
      <c r="FY300" s="16"/>
      <c r="FZ300" s="16"/>
      <c r="GA300" s="16"/>
      <c r="GB300" s="16"/>
      <c r="GC300" s="16"/>
      <c r="GD300" s="16"/>
      <c r="GE300" s="16"/>
      <c r="GF300" s="16"/>
      <c r="GG300" s="16"/>
      <c r="GH300" s="16"/>
      <c r="GI300" s="16"/>
      <c r="GJ300" s="16"/>
      <c r="GK300" s="16"/>
      <c r="GL300" s="16"/>
      <c r="GM300" s="16"/>
      <c r="GN300" s="16"/>
      <c r="GO300" s="16"/>
      <c r="GP300" s="16"/>
      <c r="GQ300" s="16"/>
      <c r="GR300" s="16"/>
      <c r="GS300" s="16"/>
      <c r="GT300" s="16"/>
      <c r="GU300" s="16"/>
      <c r="GV300" s="16"/>
      <c r="GW300" s="16"/>
      <c r="GX300" s="16"/>
      <c r="GY300" s="16"/>
      <c r="GZ300" s="16"/>
      <c r="HA300" s="16"/>
    </row>
    <row r="301" spans="1:209">
      <c r="A301" s="18"/>
      <c r="B301" s="16"/>
      <c r="C301" s="16"/>
      <c r="D301" s="16"/>
      <c r="E301" s="16"/>
      <c r="F301" s="16"/>
      <c r="G301" s="16"/>
      <c r="H301" s="16"/>
      <c r="I301" s="16"/>
      <c r="J301" s="16"/>
      <c r="K301" s="16"/>
      <c r="L301" s="16"/>
      <c r="M301" s="16"/>
      <c r="N301" s="16"/>
      <c r="O301" s="16"/>
      <c r="P301" s="16"/>
      <c r="Q301" s="16"/>
      <c r="R301" s="16"/>
      <c r="S301" s="16"/>
      <c r="T301" s="16"/>
      <c r="U301" s="16"/>
      <c r="V301" s="16"/>
      <c r="W301" s="16"/>
      <c r="X301" s="139"/>
      <c r="Y301" s="16"/>
      <c r="Z301" s="16"/>
      <c r="AA301" s="16"/>
      <c r="AB301" s="16"/>
      <c r="AC301" s="16"/>
      <c r="AD301" s="16"/>
      <c r="AE301" s="16"/>
      <c r="AF301" s="16"/>
      <c r="AG301" s="16"/>
      <c r="AH301" s="16"/>
      <c r="AI301" s="16"/>
      <c r="AJ301" s="16"/>
      <c r="AK301" s="16"/>
      <c r="AL301" s="16"/>
      <c r="AM301" s="16"/>
      <c r="AN301" s="16"/>
      <c r="AO301" s="16"/>
      <c r="AP301" s="16"/>
      <c r="AQ301" s="16"/>
      <c r="AR301" s="16"/>
      <c r="AS301" s="16"/>
      <c r="AT301" s="16"/>
      <c r="AU301" s="16"/>
      <c r="AV301" s="16"/>
      <c r="AW301" s="16"/>
      <c r="AX301" s="16"/>
      <c r="AY301" s="16"/>
      <c r="AZ301" s="16"/>
      <c r="BA301" s="16"/>
      <c r="BB301" s="16"/>
      <c r="BC301" s="16"/>
      <c r="BD301" s="16"/>
      <c r="BE301" s="16"/>
      <c r="BF301" s="16"/>
      <c r="BG301" s="16"/>
      <c r="BH301" s="16"/>
      <c r="BI301" s="16"/>
      <c r="BJ301" s="16"/>
      <c r="BK301" s="16"/>
      <c r="BL301" s="16"/>
      <c r="BM301" s="16"/>
      <c r="BN301" s="16"/>
      <c r="BO301" s="16"/>
      <c r="BP301" s="16"/>
      <c r="BQ301" s="16"/>
      <c r="BR301" s="16"/>
      <c r="BS301" s="16"/>
      <c r="BT301" s="16"/>
      <c r="BU301" s="16"/>
      <c r="BV301" s="16"/>
      <c r="BW301" s="16"/>
      <c r="BX301" s="16"/>
      <c r="BY301" s="16"/>
      <c r="BZ301" s="16"/>
      <c r="CA301" s="16"/>
      <c r="CB301" s="16"/>
      <c r="CC301" s="16"/>
      <c r="CD301" s="16"/>
      <c r="CE301" s="16"/>
      <c r="CF301" s="16"/>
      <c r="CG301" s="16"/>
      <c r="CH301" s="16"/>
      <c r="CI301" s="16"/>
      <c r="CJ301" s="16"/>
      <c r="CK301" s="16"/>
      <c r="CL301" s="16"/>
      <c r="CM301" s="16"/>
      <c r="CN301" s="16"/>
      <c r="CO301" s="16"/>
      <c r="CP301" s="16"/>
      <c r="CQ301" s="16"/>
      <c r="CR301" s="16"/>
      <c r="CS301" s="16"/>
      <c r="CT301" s="16"/>
      <c r="CU301" s="16"/>
      <c r="CV301" s="16"/>
      <c r="CW301" s="16"/>
      <c r="CX301" s="16"/>
      <c r="CY301" s="16"/>
      <c r="CZ301" s="16"/>
      <c r="DA301" s="16"/>
      <c r="DB301" s="16"/>
      <c r="DC301" s="16"/>
      <c r="DD301" s="16"/>
      <c r="DE301" s="16"/>
      <c r="DF301" s="16"/>
      <c r="DG301" s="16"/>
      <c r="DH301" s="16"/>
      <c r="DI301" s="16"/>
      <c r="DJ301" s="16"/>
      <c r="DK301" s="16"/>
      <c r="DL301" s="16"/>
      <c r="DM301" s="16"/>
      <c r="DN301" s="16"/>
      <c r="DO301" s="16"/>
      <c r="DP301" s="16"/>
      <c r="DQ301" s="16"/>
      <c r="DR301" s="16"/>
      <c r="DS301" s="16"/>
      <c r="DT301" s="16"/>
      <c r="DU301" s="16"/>
      <c r="DV301" s="16"/>
      <c r="DW301" s="16"/>
      <c r="DX301" s="16"/>
      <c r="DY301" s="16"/>
      <c r="DZ301" s="16"/>
      <c r="EA301" s="16"/>
      <c r="EB301" s="16"/>
      <c r="EC301" s="16"/>
      <c r="ED301" s="16"/>
      <c r="EE301" s="16"/>
      <c r="EF301" s="16"/>
      <c r="EG301" s="16"/>
      <c r="EH301" s="16"/>
      <c r="EI301" s="16"/>
      <c r="EJ301" s="16"/>
      <c r="EK301" s="16"/>
      <c r="EL301" s="16"/>
      <c r="EM301" s="16"/>
      <c r="EN301" s="16"/>
      <c r="EO301" s="16"/>
      <c r="EP301" s="16"/>
      <c r="EQ301" s="16"/>
      <c r="ER301" s="16"/>
      <c r="ES301" s="16"/>
      <c r="ET301" s="16"/>
      <c r="EU301" s="16"/>
      <c r="EV301" s="16"/>
      <c r="EW301" s="16"/>
      <c r="EX301" s="16"/>
      <c r="EY301" s="16"/>
      <c r="EZ301" s="16"/>
      <c r="FA301" s="16"/>
      <c r="FB301" s="16"/>
      <c r="FC301" s="16"/>
      <c r="FD301" s="16"/>
      <c r="FE301" s="16"/>
      <c r="FF301" s="16"/>
      <c r="FG301" s="16"/>
      <c r="FH301" s="16"/>
      <c r="FI301" s="16"/>
      <c r="FJ301" s="16"/>
      <c r="FK301" s="16"/>
      <c r="FL301" s="16"/>
      <c r="FM301" s="16"/>
      <c r="FN301" s="16"/>
      <c r="FO301" s="16"/>
      <c r="FP301" s="16"/>
      <c r="FQ301" s="16"/>
      <c r="FR301" s="16"/>
      <c r="FS301" s="16"/>
      <c r="FT301" s="16"/>
      <c r="FU301" s="16"/>
      <c r="FV301" s="16"/>
      <c r="FW301" s="16"/>
      <c r="FX301" s="16"/>
      <c r="FY301" s="16"/>
      <c r="FZ301" s="16"/>
      <c r="GA301" s="16"/>
      <c r="GB301" s="16"/>
      <c r="GC301" s="16"/>
      <c r="GD301" s="16"/>
      <c r="GE301" s="16"/>
      <c r="GF301" s="16"/>
      <c r="GG301" s="16"/>
      <c r="GH301" s="16"/>
      <c r="GI301" s="16"/>
      <c r="GJ301" s="16"/>
      <c r="GK301" s="16"/>
      <c r="GL301" s="16"/>
      <c r="GM301" s="16"/>
      <c r="GN301" s="16"/>
      <c r="GO301" s="16"/>
      <c r="GP301" s="16"/>
      <c r="GQ301" s="16"/>
      <c r="GR301" s="16"/>
      <c r="GS301" s="16"/>
      <c r="GT301" s="16"/>
      <c r="GU301" s="16"/>
      <c r="GV301" s="16"/>
      <c r="GW301" s="16"/>
      <c r="GX301" s="16"/>
      <c r="GY301" s="16"/>
      <c r="GZ301" s="16"/>
      <c r="HA301" s="16"/>
    </row>
    <row r="302" spans="1:209">
      <c r="A302" s="18"/>
      <c r="B302" s="16"/>
      <c r="C302" s="16"/>
      <c r="D302" s="16"/>
      <c r="E302" s="16"/>
      <c r="F302" s="16"/>
      <c r="G302" s="16"/>
      <c r="H302" s="16"/>
      <c r="I302" s="16"/>
      <c r="J302" s="16"/>
      <c r="K302" s="16"/>
      <c r="L302" s="16"/>
      <c r="M302" s="16"/>
      <c r="N302" s="16"/>
      <c r="O302" s="16"/>
      <c r="P302" s="16"/>
      <c r="Q302" s="16"/>
      <c r="R302" s="16"/>
      <c r="S302" s="16"/>
      <c r="T302" s="16"/>
      <c r="U302" s="16"/>
      <c r="V302" s="16"/>
      <c r="W302" s="16"/>
      <c r="X302" s="139"/>
      <c r="Y302" s="16"/>
      <c r="Z302" s="16"/>
      <c r="AA302" s="16"/>
      <c r="AB302" s="16"/>
      <c r="AC302" s="16"/>
      <c r="AD302" s="16"/>
      <c r="AE302" s="16"/>
      <c r="AF302" s="16"/>
      <c r="AG302" s="16"/>
      <c r="AH302" s="16"/>
      <c r="AI302" s="16"/>
      <c r="AJ302" s="16"/>
      <c r="AK302" s="16"/>
      <c r="AL302" s="16"/>
      <c r="AM302" s="16"/>
      <c r="AN302" s="16"/>
      <c r="AO302" s="16"/>
      <c r="AP302" s="16"/>
      <c r="AQ302" s="16"/>
      <c r="AR302" s="16"/>
      <c r="AS302" s="16"/>
      <c r="AT302" s="16"/>
      <c r="AU302" s="16"/>
      <c r="AV302" s="16"/>
      <c r="AW302" s="16"/>
      <c r="AX302" s="16"/>
      <c r="AY302" s="16"/>
      <c r="AZ302" s="16"/>
      <c r="BA302" s="16"/>
      <c r="BB302" s="16"/>
      <c r="BC302" s="16"/>
      <c r="BD302" s="16"/>
      <c r="BE302" s="16"/>
      <c r="BF302" s="16"/>
      <c r="BG302" s="16"/>
      <c r="BH302" s="16"/>
      <c r="BI302" s="16"/>
      <c r="BJ302" s="16"/>
      <c r="BK302" s="16"/>
      <c r="BL302" s="16"/>
      <c r="BM302" s="16"/>
      <c r="BN302" s="16"/>
      <c r="BO302" s="16"/>
      <c r="BP302" s="16"/>
      <c r="BQ302" s="16"/>
      <c r="BR302" s="16"/>
      <c r="BS302" s="16"/>
      <c r="BT302" s="16"/>
      <c r="BU302" s="16"/>
      <c r="BV302" s="16"/>
      <c r="BW302" s="16"/>
      <c r="BX302" s="16"/>
      <c r="BY302" s="16"/>
      <c r="BZ302" s="16"/>
      <c r="CA302" s="16"/>
      <c r="CB302" s="16"/>
      <c r="CC302" s="16"/>
      <c r="CD302" s="16"/>
      <c r="CE302" s="16"/>
      <c r="CF302" s="16"/>
      <c r="CG302" s="16"/>
      <c r="CH302" s="16"/>
      <c r="CI302" s="16"/>
      <c r="CJ302" s="16"/>
      <c r="CK302" s="16"/>
      <c r="CL302" s="16"/>
      <c r="CM302" s="16"/>
      <c r="CN302" s="16"/>
      <c r="CO302" s="16"/>
      <c r="CP302" s="16"/>
      <c r="CQ302" s="16"/>
      <c r="CR302" s="16"/>
      <c r="CS302" s="16"/>
      <c r="CT302" s="16"/>
      <c r="CU302" s="16"/>
      <c r="CV302" s="16"/>
      <c r="CW302" s="16"/>
      <c r="CX302" s="16"/>
      <c r="CY302" s="16"/>
      <c r="CZ302" s="16"/>
      <c r="DA302" s="16"/>
      <c r="DB302" s="16"/>
      <c r="DC302" s="16"/>
      <c r="DD302" s="16"/>
      <c r="DE302" s="16"/>
      <c r="DF302" s="16"/>
      <c r="DG302" s="16"/>
      <c r="DH302" s="16"/>
      <c r="DI302" s="16"/>
      <c r="DJ302" s="16"/>
      <c r="DK302" s="16"/>
      <c r="DL302" s="16"/>
      <c r="DM302" s="16"/>
      <c r="DN302" s="16"/>
      <c r="DO302" s="16"/>
      <c r="DP302" s="16"/>
      <c r="DQ302" s="16"/>
      <c r="DR302" s="16"/>
      <c r="DS302" s="16"/>
      <c r="DT302" s="16"/>
      <c r="DU302" s="16"/>
      <c r="DV302" s="16"/>
      <c r="DW302" s="16"/>
      <c r="DX302" s="16"/>
      <c r="DY302" s="16"/>
      <c r="DZ302" s="16"/>
      <c r="EA302" s="16"/>
      <c r="EB302" s="16"/>
      <c r="EC302" s="16"/>
      <c r="ED302" s="16"/>
      <c r="EE302" s="16"/>
      <c r="EF302" s="16"/>
      <c r="EG302" s="16"/>
      <c r="EH302" s="16"/>
      <c r="EI302" s="16"/>
      <c r="EJ302" s="16"/>
      <c r="EK302" s="16"/>
      <c r="EL302" s="16"/>
      <c r="EM302" s="16"/>
      <c r="EN302" s="16"/>
      <c r="EO302" s="16"/>
      <c r="EP302" s="16"/>
      <c r="EQ302" s="16"/>
      <c r="ER302" s="16"/>
      <c r="ES302" s="16"/>
      <c r="ET302" s="16"/>
      <c r="EU302" s="16"/>
      <c r="EV302" s="16"/>
      <c r="EW302" s="16"/>
      <c r="EX302" s="16"/>
      <c r="EY302" s="16"/>
      <c r="EZ302" s="16"/>
      <c r="FA302" s="16"/>
      <c r="FB302" s="16"/>
      <c r="FC302" s="16"/>
      <c r="FD302" s="16"/>
      <c r="FE302" s="16"/>
      <c r="FF302" s="16"/>
      <c r="FG302" s="16"/>
      <c r="FH302" s="16"/>
      <c r="FI302" s="16"/>
      <c r="FJ302" s="16"/>
      <c r="FK302" s="16"/>
      <c r="FL302" s="16"/>
      <c r="FM302" s="16"/>
      <c r="FN302" s="16"/>
      <c r="FO302" s="16"/>
      <c r="FP302" s="16"/>
      <c r="FQ302" s="16"/>
      <c r="FR302" s="16"/>
      <c r="FS302" s="16"/>
      <c r="FT302" s="16"/>
      <c r="FU302" s="16"/>
      <c r="FV302" s="16"/>
      <c r="FW302" s="16"/>
      <c r="FX302" s="16"/>
      <c r="FY302" s="16"/>
      <c r="FZ302" s="16"/>
      <c r="GA302" s="16"/>
      <c r="GB302" s="16"/>
      <c r="GC302" s="16"/>
      <c r="GD302" s="16"/>
      <c r="GE302" s="16"/>
      <c r="GF302" s="16"/>
      <c r="GG302" s="16"/>
      <c r="GH302" s="16"/>
      <c r="GI302" s="16"/>
      <c r="GJ302" s="16"/>
      <c r="GK302" s="16"/>
      <c r="GL302" s="16"/>
      <c r="GM302" s="16"/>
      <c r="GN302" s="16"/>
      <c r="GO302" s="16"/>
      <c r="GP302" s="16"/>
      <c r="GQ302" s="16"/>
      <c r="GR302" s="16"/>
      <c r="GS302" s="16"/>
      <c r="GT302" s="16"/>
      <c r="GU302" s="16"/>
      <c r="GV302" s="16"/>
      <c r="GW302" s="16"/>
      <c r="GX302" s="16"/>
      <c r="GY302" s="16"/>
      <c r="GZ302" s="16"/>
      <c r="HA302" s="16"/>
    </row>
    <row r="303" spans="1:209">
      <c r="A303" s="18"/>
      <c r="B303" s="16"/>
      <c r="C303" s="16"/>
      <c r="D303" s="16"/>
      <c r="E303" s="16"/>
      <c r="F303" s="16"/>
      <c r="G303" s="16"/>
      <c r="H303" s="16"/>
      <c r="I303" s="16"/>
      <c r="J303" s="16"/>
      <c r="K303" s="16"/>
      <c r="L303" s="16"/>
      <c r="M303" s="16"/>
      <c r="N303" s="16"/>
      <c r="O303" s="16"/>
      <c r="P303" s="16"/>
      <c r="Q303" s="16"/>
      <c r="R303" s="16"/>
      <c r="S303" s="16"/>
      <c r="T303" s="16"/>
      <c r="U303" s="16"/>
      <c r="V303" s="16"/>
      <c r="W303" s="16"/>
      <c r="X303" s="139"/>
      <c r="Y303" s="16"/>
      <c r="Z303" s="16"/>
      <c r="AA303" s="16"/>
      <c r="AB303" s="16"/>
      <c r="AC303" s="16"/>
      <c r="AD303" s="16"/>
      <c r="AE303" s="16"/>
      <c r="AF303" s="16"/>
      <c r="AG303" s="16"/>
      <c r="AH303" s="16"/>
      <c r="AI303" s="16"/>
      <c r="AJ303" s="16"/>
      <c r="AK303" s="16"/>
      <c r="AL303" s="16"/>
      <c r="AM303" s="16"/>
      <c r="AN303" s="16"/>
      <c r="AO303" s="16"/>
      <c r="AP303" s="16"/>
      <c r="AQ303" s="16"/>
      <c r="AR303" s="16"/>
      <c r="AS303" s="16"/>
      <c r="AT303" s="16"/>
      <c r="AU303" s="16"/>
      <c r="AV303" s="16"/>
      <c r="AW303" s="16"/>
      <c r="AX303" s="16"/>
      <c r="AY303" s="16"/>
      <c r="AZ303" s="16"/>
      <c r="BA303" s="16"/>
      <c r="BB303" s="16"/>
      <c r="BC303" s="16"/>
      <c r="BD303" s="16"/>
      <c r="BE303" s="16"/>
      <c r="BF303" s="16"/>
      <c r="BG303" s="16"/>
      <c r="BH303" s="16"/>
      <c r="BI303" s="16"/>
      <c r="BJ303" s="16"/>
      <c r="BK303" s="16"/>
      <c r="BL303" s="16"/>
      <c r="BM303" s="16"/>
      <c r="BN303" s="16"/>
      <c r="BO303" s="16"/>
      <c r="BP303" s="16"/>
      <c r="BQ303" s="16"/>
      <c r="BR303" s="16"/>
      <c r="BS303" s="16"/>
      <c r="BT303" s="16"/>
      <c r="BU303" s="16"/>
      <c r="BV303" s="16"/>
      <c r="BW303" s="16"/>
      <c r="BX303" s="16"/>
      <c r="BY303" s="16"/>
      <c r="BZ303" s="16"/>
      <c r="CA303" s="16"/>
      <c r="CB303" s="16"/>
      <c r="CC303" s="16"/>
      <c r="CD303" s="16"/>
      <c r="CE303" s="16"/>
      <c r="CF303" s="16"/>
      <c r="CG303" s="16"/>
      <c r="CH303" s="16"/>
      <c r="CI303" s="16"/>
      <c r="CJ303" s="16"/>
      <c r="CK303" s="16"/>
      <c r="CL303" s="16"/>
      <c r="CM303" s="16"/>
      <c r="CN303" s="16"/>
      <c r="CO303" s="16"/>
      <c r="CP303" s="16"/>
      <c r="CQ303" s="16"/>
      <c r="CR303" s="16"/>
      <c r="CS303" s="16"/>
      <c r="CT303" s="16"/>
      <c r="CU303" s="16"/>
      <c r="CV303" s="16"/>
      <c r="CW303" s="16"/>
      <c r="CX303" s="16"/>
      <c r="CY303" s="16"/>
      <c r="CZ303" s="16"/>
      <c r="DA303" s="16"/>
      <c r="DB303" s="16"/>
      <c r="DC303" s="16"/>
      <c r="DD303" s="16"/>
      <c r="DE303" s="16"/>
      <c r="DF303" s="16"/>
      <c r="DG303" s="16"/>
      <c r="DH303" s="16"/>
      <c r="DI303" s="16"/>
      <c r="DJ303" s="16"/>
      <c r="DK303" s="16"/>
      <c r="DL303" s="16"/>
      <c r="DM303" s="16"/>
      <c r="DN303" s="16"/>
      <c r="DO303" s="16"/>
      <c r="DP303" s="16"/>
      <c r="DQ303" s="16"/>
      <c r="DR303" s="16"/>
      <c r="DS303" s="16"/>
      <c r="DT303" s="16"/>
      <c r="DU303" s="16"/>
      <c r="DV303" s="16"/>
      <c r="DW303" s="16"/>
      <c r="DX303" s="16"/>
      <c r="DY303" s="16"/>
      <c r="DZ303" s="16"/>
      <c r="EA303" s="16"/>
      <c r="EB303" s="16"/>
      <c r="EC303" s="16"/>
      <c r="ED303" s="16"/>
      <c r="EE303" s="16"/>
      <c r="EF303" s="16"/>
      <c r="EG303" s="16"/>
      <c r="EH303" s="16"/>
      <c r="EI303" s="16"/>
      <c r="EJ303" s="16"/>
      <c r="EK303" s="16"/>
      <c r="EL303" s="16"/>
      <c r="EM303" s="16"/>
      <c r="EN303" s="16"/>
      <c r="EO303" s="16"/>
      <c r="EP303" s="16"/>
      <c r="EQ303" s="16"/>
      <c r="ER303" s="16"/>
      <c r="ES303" s="16"/>
      <c r="ET303" s="16"/>
      <c r="EU303" s="16"/>
      <c r="EV303" s="16"/>
      <c r="EW303" s="16"/>
      <c r="EX303" s="16"/>
      <c r="EY303" s="16"/>
      <c r="EZ303" s="16"/>
      <c r="FA303" s="16"/>
      <c r="FB303" s="16"/>
      <c r="FC303" s="16"/>
      <c r="FD303" s="16"/>
      <c r="FE303" s="16"/>
      <c r="FF303" s="16"/>
      <c r="FG303" s="16"/>
      <c r="FH303" s="16"/>
      <c r="FI303" s="16"/>
      <c r="FJ303" s="16"/>
      <c r="FK303" s="16"/>
      <c r="FL303" s="16"/>
      <c r="FM303" s="16"/>
      <c r="FN303" s="16"/>
      <c r="FO303" s="16"/>
      <c r="FP303" s="16"/>
      <c r="FQ303" s="16"/>
      <c r="FR303" s="16"/>
      <c r="FS303" s="16"/>
      <c r="FT303" s="16"/>
      <c r="FU303" s="16"/>
      <c r="FV303" s="16"/>
      <c r="FW303" s="16"/>
      <c r="FX303" s="16"/>
      <c r="FY303" s="16"/>
      <c r="FZ303" s="16"/>
      <c r="GA303" s="16"/>
      <c r="GB303" s="16"/>
      <c r="GC303" s="16"/>
      <c r="GD303" s="16"/>
      <c r="GE303" s="16"/>
      <c r="GF303" s="16"/>
      <c r="GG303" s="16"/>
      <c r="GH303" s="16"/>
      <c r="GI303" s="16"/>
      <c r="GJ303" s="16"/>
      <c r="GK303" s="16"/>
      <c r="GL303" s="16"/>
      <c r="GM303" s="16"/>
      <c r="GN303" s="16"/>
      <c r="GO303" s="16"/>
      <c r="GP303" s="16"/>
      <c r="GQ303" s="16"/>
      <c r="GR303" s="16"/>
      <c r="GS303" s="16"/>
      <c r="GT303" s="16"/>
      <c r="GU303" s="16"/>
      <c r="GV303" s="16"/>
      <c r="GW303" s="16"/>
      <c r="GX303" s="16"/>
      <c r="GY303" s="16"/>
      <c r="GZ303" s="16"/>
      <c r="HA303" s="16"/>
    </row>
    <row r="304" spans="1:209">
      <c r="A304" s="18"/>
      <c r="B304" s="16"/>
      <c r="C304" s="16"/>
      <c r="D304" s="16"/>
      <c r="E304" s="16"/>
      <c r="F304" s="16"/>
      <c r="G304" s="16"/>
      <c r="H304" s="16"/>
      <c r="I304" s="16"/>
      <c r="J304" s="16"/>
      <c r="K304" s="16"/>
      <c r="L304" s="16"/>
      <c r="M304" s="16"/>
      <c r="N304" s="16"/>
      <c r="O304" s="16"/>
      <c r="P304" s="16"/>
      <c r="Q304" s="16"/>
      <c r="R304" s="16"/>
      <c r="S304" s="16"/>
      <c r="T304" s="16"/>
      <c r="U304" s="16"/>
      <c r="V304" s="16"/>
      <c r="W304" s="16"/>
      <c r="X304" s="139"/>
      <c r="Y304" s="16"/>
      <c r="Z304" s="16"/>
      <c r="AA304" s="16"/>
      <c r="AB304" s="16"/>
      <c r="AC304" s="16"/>
      <c r="AD304" s="16"/>
      <c r="AE304" s="16"/>
      <c r="AF304" s="16"/>
      <c r="AG304" s="16"/>
      <c r="AH304" s="16"/>
      <c r="AI304" s="16"/>
      <c r="AJ304" s="16"/>
      <c r="AK304" s="16"/>
      <c r="AL304" s="16"/>
      <c r="AM304" s="16"/>
      <c r="AN304" s="16"/>
      <c r="AO304" s="16"/>
      <c r="AP304" s="16"/>
      <c r="AQ304" s="16"/>
      <c r="AR304" s="16"/>
      <c r="AS304" s="16"/>
      <c r="AT304" s="16"/>
      <c r="AU304" s="16"/>
      <c r="AV304" s="16"/>
      <c r="AW304" s="16"/>
      <c r="AX304" s="16"/>
      <c r="AY304" s="16"/>
      <c r="AZ304" s="16"/>
      <c r="BA304" s="16"/>
      <c r="BB304" s="16"/>
      <c r="BC304" s="16"/>
      <c r="BD304" s="16"/>
      <c r="BE304" s="16"/>
      <c r="BF304" s="16"/>
      <c r="BG304" s="16"/>
      <c r="BH304" s="16"/>
      <c r="BI304" s="16"/>
      <c r="BJ304" s="16"/>
      <c r="BK304" s="16"/>
      <c r="BL304" s="16"/>
      <c r="BM304" s="16"/>
      <c r="BN304" s="16"/>
      <c r="BO304" s="16"/>
      <c r="BP304" s="16"/>
      <c r="BQ304" s="16"/>
      <c r="BR304" s="16"/>
      <c r="BS304" s="16"/>
      <c r="BT304" s="16"/>
      <c r="BU304" s="16"/>
      <c r="BV304" s="16"/>
      <c r="BW304" s="16"/>
      <c r="BX304" s="16"/>
      <c r="BY304" s="16"/>
      <c r="BZ304" s="16"/>
      <c r="CA304" s="16"/>
      <c r="CB304" s="16"/>
      <c r="CC304" s="16"/>
      <c r="CD304" s="16"/>
      <c r="CE304" s="16"/>
      <c r="CF304" s="16"/>
      <c r="CG304" s="16"/>
      <c r="CH304" s="16"/>
      <c r="CI304" s="16"/>
      <c r="CJ304" s="16"/>
      <c r="CK304" s="16"/>
      <c r="CL304" s="16"/>
      <c r="CM304" s="16"/>
      <c r="CN304" s="16"/>
      <c r="CO304" s="16"/>
      <c r="CP304" s="16"/>
      <c r="CQ304" s="16"/>
      <c r="CR304" s="16"/>
      <c r="CS304" s="16"/>
      <c r="CT304" s="16"/>
      <c r="CU304" s="16"/>
      <c r="CV304" s="16"/>
      <c r="CW304" s="16"/>
      <c r="CX304" s="16"/>
      <c r="CY304" s="16"/>
      <c r="CZ304" s="16"/>
      <c r="DA304" s="16"/>
      <c r="DB304" s="16"/>
      <c r="DC304" s="16"/>
      <c r="DD304" s="16"/>
      <c r="DE304" s="16"/>
      <c r="DF304" s="16"/>
      <c r="DG304" s="16"/>
      <c r="DH304" s="16"/>
      <c r="DI304" s="16"/>
      <c r="DJ304" s="16"/>
      <c r="DK304" s="16"/>
      <c r="DL304" s="16"/>
      <c r="DM304" s="16"/>
      <c r="DN304" s="16"/>
      <c r="DO304" s="16"/>
      <c r="DP304" s="16"/>
      <c r="DQ304" s="16"/>
      <c r="DR304" s="16"/>
      <c r="DS304" s="16"/>
      <c r="DT304" s="16"/>
      <c r="DU304" s="16"/>
      <c r="DV304" s="16"/>
      <c r="DW304" s="16"/>
      <c r="DX304" s="16"/>
      <c r="DY304" s="16"/>
      <c r="DZ304" s="16"/>
      <c r="EA304" s="16"/>
      <c r="EB304" s="16"/>
      <c r="EC304" s="16"/>
      <c r="ED304" s="16"/>
      <c r="EE304" s="16"/>
      <c r="EF304" s="16"/>
      <c r="EG304" s="16"/>
      <c r="EH304" s="16"/>
      <c r="EI304" s="16"/>
      <c r="EJ304" s="16"/>
      <c r="EK304" s="16"/>
      <c r="EL304" s="16"/>
      <c r="EM304" s="16"/>
      <c r="EN304" s="16"/>
      <c r="EO304" s="16"/>
      <c r="EP304" s="16"/>
      <c r="EQ304" s="16"/>
      <c r="ER304" s="16"/>
      <c r="ES304" s="16"/>
      <c r="ET304" s="16"/>
      <c r="EU304" s="16"/>
      <c r="EV304" s="16"/>
      <c r="EW304" s="16"/>
      <c r="EX304" s="16"/>
      <c r="EY304" s="16"/>
      <c r="EZ304" s="16"/>
      <c r="FA304" s="16"/>
      <c r="FB304" s="16"/>
      <c r="FC304" s="16"/>
      <c r="FD304" s="16"/>
      <c r="FE304" s="16"/>
      <c r="FF304" s="16"/>
      <c r="FG304" s="16"/>
      <c r="FH304" s="16"/>
      <c r="FI304" s="16"/>
      <c r="FJ304" s="16"/>
      <c r="FK304" s="16"/>
      <c r="FL304" s="16"/>
      <c r="FM304" s="16"/>
      <c r="FN304" s="16"/>
      <c r="FO304" s="16"/>
      <c r="FP304" s="16"/>
      <c r="FQ304" s="16"/>
      <c r="FR304" s="16"/>
      <c r="FS304" s="16"/>
      <c r="FT304" s="16"/>
      <c r="FU304" s="16"/>
      <c r="FV304" s="16"/>
      <c r="FW304" s="16"/>
      <c r="FX304" s="16"/>
      <c r="FY304" s="16"/>
      <c r="FZ304" s="16"/>
      <c r="GA304" s="16"/>
      <c r="GB304" s="16"/>
      <c r="GC304" s="16"/>
      <c r="GD304" s="16"/>
      <c r="GE304" s="16"/>
      <c r="GF304" s="16"/>
      <c r="GG304" s="16"/>
      <c r="GH304" s="16"/>
      <c r="GI304" s="16"/>
      <c r="GJ304" s="16"/>
      <c r="GK304" s="16"/>
      <c r="GL304" s="16"/>
      <c r="GM304" s="16"/>
      <c r="GN304" s="16"/>
      <c r="GO304" s="16"/>
      <c r="GP304" s="16"/>
      <c r="GQ304" s="16"/>
      <c r="GR304" s="16"/>
      <c r="GS304" s="16"/>
      <c r="GT304" s="16"/>
      <c r="GU304" s="16"/>
      <c r="GV304" s="16"/>
      <c r="GW304" s="16"/>
      <c r="GX304" s="16"/>
      <c r="GY304" s="16"/>
      <c r="GZ304" s="16"/>
      <c r="HA304" s="16"/>
    </row>
    <row r="305" spans="1:209">
      <c r="A305" s="18"/>
      <c r="B305" s="16"/>
      <c r="C305" s="16"/>
      <c r="D305" s="16"/>
      <c r="E305" s="16"/>
      <c r="F305" s="16"/>
      <c r="G305" s="16"/>
      <c r="H305" s="16"/>
      <c r="I305" s="16"/>
      <c r="J305" s="16"/>
      <c r="K305" s="16"/>
      <c r="L305" s="16"/>
      <c r="M305" s="16"/>
      <c r="N305" s="16"/>
      <c r="O305" s="16"/>
      <c r="P305" s="16"/>
      <c r="Q305" s="16"/>
      <c r="R305" s="16"/>
      <c r="S305" s="16"/>
      <c r="T305" s="16"/>
      <c r="U305" s="16"/>
      <c r="V305" s="16"/>
      <c r="W305" s="16"/>
      <c r="X305" s="139"/>
      <c r="Y305" s="16"/>
      <c r="Z305" s="16"/>
      <c r="AA305" s="16"/>
      <c r="AB305" s="16"/>
      <c r="AC305" s="16"/>
      <c r="AD305" s="16"/>
      <c r="AE305" s="16"/>
      <c r="AF305" s="16"/>
      <c r="AG305" s="16"/>
      <c r="AH305" s="16"/>
      <c r="AI305" s="16"/>
      <c r="AJ305" s="16"/>
      <c r="AK305" s="16"/>
      <c r="AL305" s="16"/>
      <c r="AM305" s="16"/>
      <c r="AN305" s="16"/>
      <c r="AO305" s="16"/>
      <c r="AP305" s="16"/>
      <c r="AQ305" s="16"/>
      <c r="AR305" s="16"/>
      <c r="AS305" s="16"/>
      <c r="AT305" s="16"/>
      <c r="AU305" s="16"/>
      <c r="AV305" s="16"/>
      <c r="AW305" s="16"/>
      <c r="AX305" s="16"/>
      <c r="AY305" s="16"/>
      <c r="AZ305" s="16"/>
      <c r="BA305" s="16"/>
      <c r="BB305" s="16"/>
      <c r="BC305" s="16"/>
      <c r="BD305" s="16"/>
      <c r="BE305" s="16"/>
      <c r="BF305" s="16"/>
      <c r="BG305" s="16"/>
      <c r="BH305" s="16"/>
      <c r="BI305" s="16"/>
      <c r="BJ305" s="16"/>
      <c r="BK305" s="16"/>
      <c r="BL305" s="16"/>
      <c r="BM305" s="16"/>
      <c r="BN305" s="16"/>
      <c r="BO305" s="16"/>
      <c r="BP305" s="16"/>
      <c r="BQ305" s="16"/>
      <c r="BR305" s="16"/>
      <c r="BS305" s="16"/>
      <c r="BT305" s="16"/>
      <c r="BU305" s="16"/>
      <c r="BV305" s="16"/>
      <c r="BW305" s="16"/>
      <c r="BX305" s="16"/>
      <c r="BY305" s="16"/>
      <c r="BZ305" s="16"/>
      <c r="CA305" s="16"/>
      <c r="CB305" s="16"/>
      <c r="CC305" s="16"/>
      <c r="CD305" s="16"/>
      <c r="CE305" s="16"/>
      <c r="CF305" s="16"/>
      <c r="CG305" s="16"/>
      <c r="CH305" s="16"/>
      <c r="CI305" s="16"/>
      <c r="CJ305" s="16"/>
      <c r="CK305" s="16"/>
      <c r="CL305" s="16"/>
      <c r="CM305" s="16"/>
      <c r="CN305" s="16"/>
      <c r="CO305" s="16"/>
      <c r="CP305" s="16"/>
      <c r="CQ305" s="16"/>
      <c r="CR305" s="16"/>
      <c r="CS305" s="16"/>
      <c r="CT305" s="16"/>
      <c r="CU305" s="16"/>
      <c r="CV305" s="16"/>
      <c r="CW305" s="16"/>
      <c r="CX305" s="16"/>
      <c r="CY305" s="16"/>
      <c r="CZ305" s="16"/>
      <c r="DA305" s="16"/>
      <c r="DB305" s="16"/>
      <c r="DC305" s="16"/>
      <c r="DD305" s="16"/>
      <c r="DE305" s="16"/>
      <c r="DF305" s="16"/>
      <c r="DG305" s="16"/>
      <c r="DH305" s="16"/>
      <c r="DI305" s="16"/>
      <c r="DJ305" s="16"/>
      <c r="DK305" s="16"/>
      <c r="DL305" s="16"/>
      <c r="DM305" s="16"/>
      <c r="DN305" s="16"/>
      <c r="DO305" s="16"/>
      <c r="DP305" s="16"/>
      <c r="DQ305" s="16"/>
      <c r="DR305" s="16"/>
      <c r="DS305" s="16"/>
      <c r="DT305" s="16"/>
      <c r="DU305" s="16"/>
      <c r="DV305" s="16"/>
      <c r="DW305" s="16"/>
      <c r="DX305" s="16"/>
      <c r="DY305" s="16"/>
      <c r="DZ305" s="16"/>
      <c r="EA305" s="16"/>
      <c r="EB305" s="16"/>
      <c r="EC305" s="16"/>
      <c r="ED305" s="16"/>
      <c r="EE305" s="16"/>
      <c r="EF305" s="16"/>
      <c r="EG305" s="16"/>
      <c r="EH305" s="16"/>
      <c r="EI305" s="16"/>
      <c r="EJ305" s="16"/>
      <c r="EK305" s="16"/>
      <c r="EL305" s="16"/>
      <c r="EM305" s="16"/>
      <c r="EN305" s="16"/>
      <c r="EO305" s="16"/>
      <c r="EP305" s="16"/>
      <c r="EQ305" s="16"/>
      <c r="ER305" s="16"/>
      <c r="ES305" s="16"/>
      <c r="ET305" s="16"/>
      <c r="EU305" s="16"/>
      <c r="EV305" s="16"/>
      <c r="EW305" s="16"/>
      <c r="EX305" s="16"/>
      <c r="EY305" s="16"/>
      <c r="EZ305" s="16"/>
      <c r="FA305" s="16"/>
      <c r="FB305" s="16"/>
      <c r="FC305" s="16"/>
      <c r="FD305" s="16"/>
      <c r="FE305" s="16"/>
      <c r="FF305" s="16"/>
      <c r="FG305" s="16"/>
      <c r="FH305" s="16"/>
      <c r="FI305" s="16"/>
      <c r="FJ305" s="16"/>
      <c r="FK305" s="16"/>
      <c r="FL305" s="16"/>
      <c r="FM305" s="16"/>
      <c r="FN305" s="16"/>
      <c r="FO305" s="16"/>
      <c r="FP305" s="16"/>
      <c r="FQ305" s="16"/>
      <c r="FR305" s="16"/>
      <c r="FS305" s="16"/>
      <c r="FT305" s="16"/>
      <c r="FU305" s="16"/>
      <c r="FV305" s="16"/>
      <c r="FW305" s="16"/>
      <c r="FX305" s="16"/>
      <c r="FY305" s="16"/>
      <c r="FZ305" s="16"/>
      <c r="GA305" s="16"/>
      <c r="GB305" s="16"/>
      <c r="GC305" s="16"/>
      <c r="GD305" s="16"/>
      <c r="GE305" s="16"/>
      <c r="GF305" s="16"/>
      <c r="GG305" s="16"/>
      <c r="GH305" s="16"/>
      <c r="GI305" s="16"/>
      <c r="GJ305" s="16"/>
      <c r="GK305" s="16"/>
      <c r="GL305" s="16"/>
      <c r="GM305" s="16"/>
      <c r="GN305" s="16"/>
      <c r="GO305" s="16"/>
      <c r="GP305" s="16"/>
      <c r="GQ305" s="16"/>
      <c r="GR305" s="16"/>
      <c r="GS305" s="16"/>
      <c r="GT305" s="16"/>
      <c r="GU305" s="16"/>
      <c r="GV305" s="16"/>
      <c r="GW305" s="16"/>
      <c r="GX305" s="16"/>
      <c r="GY305" s="16"/>
      <c r="GZ305" s="16"/>
      <c r="HA305" s="16"/>
    </row>
    <row r="306" spans="1:209">
      <c r="A306" s="18"/>
      <c r="B306" s="16"/>
      <c r="C306" s="16"/>
      <c r="D306" s="16"/>
      <c r="E306" s="16"/>
      <c r="F306" s="16"/>
      <c r="G306" s="16"/>
      <c r="H306" s="16"/>
      <c r="I306" s="16"/>
      <c r="J306" s="16"/>
      <c r="K306" s="16"/>
      <c r="L306" s="16"/>
      <c r="M306" s="16"/>
      <c r="N306" s="16"/>
      <c r="O306" s="16"/>
      <c r="P306" s="16"/>
      <c r="Q306" s="16"/>
      <c r="R306" s="16"/>
      <c r="S306" s="16"/>
      <c r="T306" s="16"/>
      <c r="U306" s="16"/>
      <c r="V306" s="16"/>
      <c r="W306" s="16"/>
      <c r="X306" s="139"/>
      <c r="Y306" s="16"/>
      <c r="Z306" s="16"/>
      <c r="AA306" s="16"/>
      <c r="AB306" s="16"/>
      <c r="AC306" s="16"/>
      <c r="AD306" s="16"/>
      <c r="AE306" s="16"/>
      <c r="AF306" s="16"/>
      <c r="AG306" s="16"/>
      <c r="AH306" s="16"/>
      <c r="AI306" s="16"/>
      <c r="AJ306" s="16"/>
      <c r="AK306" s="16"/>
      <c r="AL306" s="16"/>
      <c r="AM306" s="16"/>
      <c r="AN306" s="16"/>
      <c r="AO306" s="16"/>
      <c r="AP306" s="16"/>
      <c r="AQ306" s="16"/>
      <c r="AR306" s="16"/>
      <c r="AS306" s="16"/>
      <c r="AT306" s="16"/>
      <c r="AU306" s="16"/>
      <c r="AV306" s="16"/>
      <c r="AW306" s="16"/>
      <c r="AX306" s="16"/>
      <c r="AY306" s="16"/>
      <c r="AZ306" s="16"/>
      <c r="BA306" s="16"/>
      <c r="BB306" s="16"/>
      <c r="BC306" s="16"/>
      <c r="BD306" s="16"/>
      <c r="BE306" s="16"/>
      <c r="BF306" s="16"/>
      <c r="BG306" s="16"/>
      <c r="BH306" s="16"/>
      <c r="BI306" s="16"/>
      <c r="BJ306" s="16"/>
      <c r="BK306" s="16"/>
      <c r="BL306" s="16"/>
      <c r="BM306" s="16"/>
      <c r="BN306" s="16"/>
      <c r="BO306" s="16"/>
      <c r="BP306" s="16"/>
      <c r="BQ306" s="16"/>
      <c r="BR306" s="16"/>
      <c r="BS306" s="16"/>
      <c r="BT306" s="16"/>
      <c r="BU306" s="16"/>
      <c r="BV306" s="16"/>
      <c r="BW306" s="16"/>
      <c r="BX306" s="16"/>
      <c r="BY306" s="16"/>
      <c r="BZ306" s="16"/>
      <c r="CA306" s="16"/>
      <c r="CB306" s="16"/>
      <c r="CC306" s="16"/>
      <c r="CD306" s="16"/>
      <c r="CE306" s="16"/>
      <c r="CF306" s="16"/>
      <c r="CG306" s="16"/>
      <c r="CH306" s="16"/>
      <c r="CI306" s="16"/>
      <c r="CJ306" s="16"/>
      <c r="CK306" s="16"/>
      <c r="CL306" s="16"/>
      <c r="CM306" s="16"/>
      <c r="CN306" s="16"/>
      <c r="CO306" s="16"/>
      <c r="CP306" s="16"/>
      <c r="CQ306" s="16"/>
      <c r="CR306" s="16"/>
      <c r="CS306" s="16"/>
      <c r="CT306" s="16"/>
      <c r="CU306" s="16"/>
      <c r="CV306" s="16"/>
      <c r="CW306" s="16"/>
      <c r="CX306" s="16"/>
      <c r="CY306" s="16"/>
      <c r="CZ306" s="16"/>
      <c r="DA306" s="16"/>
      <c r="DB306" s="16"/>
      <c r="DC306" s="16"/>
      <c r="DD306" s="16"/>
      <c r="DE306" s="16"/>
      <c r="DF306" s="16"/>
      <c r="DG306" s="16"/>
      <c r="DH306" s="16"/>
      <c r="DI306" s="16"/>
      <c r="DJ306" s="16"/>
      <c r="DK306" s="16"/>
      <c r="DL306" s="16"/>
      <c r="DM306" s="16"/>
      <c r="DN306" s="16"/>
      <c r="DO306" s="16"/>
      <c r="DP306" s="16"/>
      <c r="DQ306" s="16"/>
      <c r="DR306" s="16"/>
      <c r="DS306" s="16"/>
      <c r="DT306" s="16"/>
      <c r="DU306" s="16"/>
      <c r="DV306" s="16"/>
      <c r="DW306" s="16"/>
      <c r="DX306" s="16"/>
      <c r="DY306" s="16"/>
      <c r="DZ306" s="16"/>
      <c r="EA306" s="16"/>
      <c r="EB306" s="16"/>
      <c r="EC306" s="16"/>
      <c r="ED306" s="16"/>
      <c r="EE306" s="16"/>
      <c r="EF306" s="16"/>
      <c r="EG306" s="16"/>
      <c r="EH306" s="16"/>
      <c r="EI306" s="16"/>
      <c r="EJ306" s="16"/>
      <c r="EK306" s="16"/>
      <c r="EL306" s="16"/>
      <c r="EM306" s="16"/>
      <c r="EN306" s="16"/>
      <c r="EO306" s="16"/>
      <c r="EP306" s="16"/>
      <c r="EQ306" s="16"/>
      <c r="ER306" s="16"/>
      <c r="ES306" s="16"/>
      <c r="ET306" s="16"/>
      <c r="EU306" s="16"/>
      <c r="EV306" s="16"/>
      <c r="EW306" s="16"/>
      <c r="EX306" s="16"/>
      <c r="EY306" s="16"/>
      <c r="EZ306" s="16"/>
      <c r="FA306" s="16"/>
      <c r="FB306" s="16"/>
      <c r="FC306" s="16"/>
      <c r="FD306" s="16"/>
      <c r="FE306" s="16"/>
      <c r="FF306" s="16"/>
      <c r="FG306" s="16"/>
      <c r="FH306" s="16"/>
      <c r="FI306" s="16"/>
      <c r="FJ306" s="16"/>
      <c r="FK306" s="16"/>
      <c r="FL306" s="16"/>
      <c r="FM306" s="16"/>
      <c r="FN306" s="16"/>
      <c r="FO306" s="16"/>
      <c r="FP306" s="16"/>
      <c r="FQ306" s="16"/>
      <c r="FR306" s="16"/>
      <c r="FS306" s="16"/>
      <c r="FT306" s="16"/>
      <c r="FU306" s="16"/>
      <c r="FV306" s="16"/>
      <c r="FW306" s="16"/>
      <c r="FX306" s="16"/>
      <c r="FY306" s="16"/>
      <c r="FZ306" s="16"/>
      <c r="GA306" s="16"/>
      <c r="GB306" s="16"/>
      <c r="GC306" s="16"/>
      <c r="GD306" s="16"/>
      <c r="GE306" s="16"/>
      <c r="GF306" s="16"/>
      <c r="GG306" s="16"/>
      <c r="GH306" s="16"/>
      <c r="GI306" s="16"/>
      <c r="GJ306" s="16"/>
      <c r="GK306" s="16"/>
      <c r="GL306" s="16"/>
      <c r="GM306" s="16"/>
      <c r="GN306" s="16"/>
      <c r="GO306" s="16"/>
      <c r="GP306" s="16"/>
      <c r="GQ306" s="16"/>
      <c r="GR306" s="16"/>
      <c r="GS306" s="16"/>
      <c r="GT306" s="16"/>
      <c r="GU306" s="16"/>
      <c r="GV306" s="16"/>
      <c r="GW306" s="16"/>
      <c r="GX306" s="16"/>
      <c r="GY306" s="16"/>
      <c r="GZ306" s="16"/>
      <c r="HA306" s="16"/>
    </row>
    <row r="307" spans="1:209">
      <c r="A307" s="18"/>
      <c r="B307" s="16"/>
      <c r="C307" s="16"/>
      <c r="D307" s="16"/>
      <c r="E307" s="16"/>
      <c r="F307" s="16"/>
      <c r="G307" s="16"/>
      <c r="H307" s="16"/>
      <c r="I307" s="16"/>
      <c r="J307" s="16"/>
      <c r="K307" s="16"/>
      <c r="L307" s="16"/>
      <c r="M307" s="16"/>
      <c r="N307" s="16"/>
      <c r="O307" s="16"/>
      <c r="P307" s="16"/>
      <c r="Q307" s="16"/>
      <c r="R307" s="16"/>
      <c r="S307" s="16"/>
      <c r="T307" s="16"/>
      <c r="U307" s="16"/>
      <c r="V307" s="16"/>
      <c r="W307" s="16"/>
      <c r="X307" s="139"/>
      <c r="Y307" s="16"/>
      <c r="Z307" s="16"/>
      <c r="AA307" s="16"/>
      <c r="AB307" s="16"/>
      <c r="AC307" s="16"/>
      <c r="AD307" s="16"/>
      <c r="AE307" s="16"/>
      <c r="AF307" s="16"/>
      <c r="AG307" s="16"/>
      <c r="AH307" s="16"/>
      <c r="AI307" s="16"/>
      <c r="AJ307" s="16"/>
      <c r="AK307" s="16"/>
      <c r="AL307" s="16"/>
      <c r="AM307" s="16"/>
      <c r="AN307" s="16"/>
      <c r="AO307" s="16"/>
      <c r="AP307" s="16"/>
      <c r="AQ307" s="16"/>
      <c r="AR307" s="16"/>
      <c r="AS307" s="16"/>
      <c r="AT307" s="16"/>
      <c r="AU307" s="16"/>
      <c r="AV307" s="16"/>
      <c r="AW307" s="16"/>
      <c r="AX307" s="16"/>
      <c r="AY307" s="16"/>
      <c r="AZ307" s="16"/>
      <c r="BA307" s="16"/>
      <c r="BB307" s="16"/>
      <c r="BC307" s="16"/>
      <c r="BD307" s="16"/>
      <c r="BE307" s="16"/>
      <c r="BF307" s="16"/>
      <c r="BG307" s="16"/>
      <c r="BH307" s="16"/>
      <c r="BI307" s="16"/>
      <c r="BJ307" s="16"/>
      <c r="BK307" s="16"/>
      <c r="BL307" s="16"/>
      <c r="BM307" s="16"/>
      <c r="BN307" s="16"/>
      <c r="BO307" s="16"/>
      <c r="BP307" s="16"/>
      <c r="BQ307" s="16"/>
      <c r="BR307" s="16"/>
      <c r="BS307" s="16"/>
      <c r="BT307" s="16"/>
      <c r="BU307" s="16"/>
      <c r="BV307" s="16"/>
      <c r="BW307" s="16"/>
      <c r="BX307" s="16"/>
      <c r="BY307" s="16"/>
      <c r="BZ307" s="16"/>
      <c r="CA307" s="16"/>
      <c r="CB307" s="16"/>
      <c r="CC307" s="16"/>
      <c r="CD307" s="16"/>
      <c r="CE307" s="16"/>
      <c r="CF307" s="16"/>
      <c r="CG307" s="16"/>
      <c r="CH307" s="16"/>
      <c r="CI307" s="16"/>
      <c r="CJ307" s="16"/>
      <c r="CK307" s="16"/>
      <c r="CL307" s="16"/>
      <c r="CM307" s="16"/>
      <c r="CN307" s="16"/>
      <c r="CO307" s="16"/>
      <c r="CP307" s="16"/>
      <c r="CQ307" s="16"/>
      <c r="CR307" s="16"/>
      <c r="CS307" s="16"/>
      <c r="CT307" s="16"/>
      <c r="CU307" s="16"/>
      <c r="CV307" s="16"/>
      <c r="CW307" s="16"/>
      <c r="CX307" s="16"/>
      <c r="CY307" s="16"/>
      <c r="CZ307" s="16"/>
      <c r="DA307" s="16"/>
      <c r="DB307" s="16"/>
      <c r="DC307" s="16"/>
      <c r="DD307" s="16"/>
      <c r="DE307" s="16"/>
      <c r="DF307" s="16"/>
      <c r="DG307" s="16"/>
      <c r="DH307" s="16"/>
      <c r="DI307" s="16"/>
      <c r="DJ307" s="16"/>
      <c r="DK307" s="16"/>
      <c r="DL307" s="16"/>
      <c r="DM307" s="16"/>
      <c r="DN307" s="16"/>
      <c r="DO307" s="16"/>
      <c r="DP307" s="16"/>
      <c r="DQ307" s="16"/>
      <c r="DR307" s="16"/>
      <c r="DS307" s="16"/>
      <c r="DT307" s="16"/>
      <c r="DU307" s="16"/>
      <c r="DV307" s="16"/>
      <c r="DW307" s="16"/>
      <c r="DX307" s="16"/>
      <c r="DY307" s="16"/>
      <c r="DZ307" s="16"/>
      <c r="EA307" s="16"/>
      <c r="EB307" s="16"/>
      <c r="EC307" s="16"/>
      <c r="ED307" s="16"/>
      <c r="EE307" s="16"/>
      <c r="EF307" s="16"/>
      <c r="EG307" s="16"/>
      <c r="EH307" s="16"/>
      <c r="EI307" s="16"/>
      <c r="EJ307" s="16"/>
      <c r="EK307" s="16"/>
      <c r="EL307" s="16"/>
      <c r="EM307" s="16"/>
      <c r="EN307" s="16"/>
      <c r="EO307" s="16"/>
      <c r="EP307" s="16"/>
      <c r="EQ307" s="16"/>
      <c r="ER307" s="16"/>
      <c r="ES307" s="16"/>
      <c r="ET307" s="16"/>
      <c r="EU307" s="16"/>
      <c r="EV307" s="16"/>
      <c r="EW307" s="16"/>
      <c r="EX307" s="16"/>
      <c r="EY307" s="16"/>
      <c r="EZ307" s="16"/>
      <c r="FA307" s="16"/>
      <c r="FB307" s="16"/>
      <c r="FC307" s="16"/>
      <c r="FD307" s="16"/>
      <c r="FE307" s="16"/>
      <c r="FF307" s="16"/>
      <c r="FG307" s="16"/>
      <c r="FH307" s="16"/>
      <c r="FI307" s="16"/>
      <c r="FJ307" s="16"/>
      <c r="FK307" s="16"/>
      <c r="FL307" s="16"/>
      <c r="FM307" s="16"/>
      <c r="FN307" s="16"/>
      <c r="FO307" s="16"/>
      <c r="FP307" s="16"/>
      <c r="FQ307" s="16"/>
      <c r="FR307" s="16"/>
      <c r="FS307" s="16"/>
      <c r="FT307" s="16"/>
      <c r="FU307" s="16"/>
      <c r="FV307" s="16"/>
      <c r="FW307" s="16"/>
      <c r="FX307" s="16"/>
      <c r="FY307" s="16"/>
      <c r="FZ307" s="16"/>
      <c r="GA307" s="16"/>
      <c r="GB307" s="16"/>
      <c r="GC307" s="16"/>
      <c r="GD307" s="16"/>
      <c r="GE307" s="16"/>
      <c r="GF307" s="16"/>
      <c r="GG307" s="16"/>
      <c r="GH307" s="16"/>
      <c r="GI307" s="16"/>
      <c r="GJ307" s="16"/>
      <c r="GK307" s="16"/>
      <c r="GL307" s="16"/>
      <c r="GM307" s="16"/>
      <c r="GN307" s="16"/>
      <c r="GO307" s="16"/>
      <c r="GP307" s="16"/>
      <c r="GQ307" s="16"/>
      <c r="GR307" s="16"/>
      <c r="GS307" s="16"/>
      <c r="GT307" s="16"/>
      <c r="GU307" s="16"/>
      <c r="GV307" s="16"/>
      <c r="GW307" s="16"/>
      <c r="GX307" s="16"/>
      <c r="GY307" s="16"/>
      <c r="GZ307" s="16"/>
      <c r="HA307" s="16"/>
    </row>
    <row r="308" spans="1:209">
      <c r="A308" s="18"/>
      <c r="B308" s="16"/>
      <c r="C308" s="16"/>
      <c r="D308" s="16"/>
      <c r="E308" s="16"/>
      <c r="F308" s="16"/>
      <c r="G308" s="16"/>
      <c r="H308" s="16"/>
      <c r="I308" s="16"/>
      <c r="J308" s="16"/>
      <c r="K308" s="16"/>
      <c r="L308" s="16"/>
      <c r="M308" s="16"/>
      <c r="N308" s="16"/>
      <c r="O308" s="16"/>
      <c r="P308" s="16"/>
      <c r="Q308" s="16"/>
      <c r="R308" s="16"/>
      <c r="S308" s="16"/>
      <c r="T308" s="16"/>
      <c r="U308" s="16"/>
      <c r="V308" s="16"/>
      <c r="W308" s="16"/>
      <c r="X308" s="139"/>
      <c r="Y308" s="16"/>
      <c r="Z308" s="16"/>
      <c r="AA308" s="16"/>
      <c r="AB308" s="16"/>
      <c r="AC308" s="16"/>
      <c r="AD308" s="16"/>
      <c r="AE308" s="16"/>
      <c r="AF308" s="16"/>
      <c r="AG308" s="16"/>
      <c r="AH308" s="16"/>
      <c r="AI308" s="16"/>
      <c r="AJ308" s="16"/>
      <c r="AK308" s="16"/>
      <c r="AL308" s="16"/>
      <c r="AM308" s="16"/>
      <c r="AN308" s="16"/>
      <c r="AO308" s="16"/>
      <c r="AP308" s="16"/>
      <c r="AQ308" s="16"/>
      <c r="AR308" s="16"/>
      <c r="AS308" s="16"/>
      <c r="AT308" s="16"/>
      <c r="AU308" s="16"/>
      <c r="AV308" s="16"/>
      <c r="AW308" s="16"/>
      <c r="AX308" s="16"/>
      <c r="AY308" s="16"/>
      <c r="AZ308" s="16"/>
      <c r="BA308" s="16"/>
      <c r="BB308" s="16"/>
      <c r="BC308" s="16"/>
      <c r="BD308" s="16"/>
      <c r="BE308" s="16"/>
      <c r="BF308" s="16"/>
      <c r="BG308" s="16"/>
      <c r="BH308" s="16"/>
      <c r="BI308" s="16"/>
      <c r="BJ308" s="16"/>
      <c r="BK308" s="16"/>
      <c r="BL308" s="16"/>
      <c r="BM308" s="16"/>
      <c r="BN308" s="16"/>
      <c r="BO308" s="16"/>
      <c r="BP308" s="16"/>
      <c r="BQ308" s="16"/>
      <c r="BR308" s="16"/>
      <c r="BS308" s="16"/>
      <c r="BT308" s="16"/>
      <c r="BU308" s="16"/>
      <c r="BV308" s="16"/>
      <c r="BW308" s="16"/>
      <c r="BX308" s="16"/>
      <c r="BY308" s="16"/>
      <c r="BZ308" s="16"/>
      <c r="CA308" s="16"/>
      <c r="CB308" s="16"/>
      <c r="CC308" s="16"/>
      <c r="CD308" s="16"/>
      <c r="CE308" s="16"/>
      <c r="CF308" s="16"/>
      <c r="CG308" s="16"/>
      <c r="CH308" s="16"/>
      <c r="CI308" s="16"/>
      <c r="CJ308" s="16"/>
      <c r="CK308" s="16"/>
      <c r="CL308" s="16"/>
      <c r="CM308" s="16"/>
      <c r="CN308" s="16"/>
      <c r="CO308" s="16"/>
      <c r="CP308" s="16"/>
      <c r="CQ308" s="16"/>
      <c r="CR308" s="16"/>
      <c r="CS308" s="16"/>
      <c r="CT308" s="16"/>
      <c r="CU308" s="16"/>
      <c r="CV308" s="16"/>
      <c r="CW308" s="16"/>
      <c r="CX308" s="16"/>
      <c r="CY308" s="16"/>
      <c r="CZ308" s="16"/>
      <c r="DA308" s="16"/>
      <c r="DB308" s="16"/>
      <c r="DC308" s="16"/>
      <c r="DD308" s="16"/>
      <c r="DE308" s="16"/>
      <c r="DF308" s="16"/>
      <c r="DG308" s="16"/>
      <c r="DH308" s="16"/>
      <c r="DI308" s="16"/>
      <c r="DJ308" s="16"/>
      <c r="DK308" s="16"/>
      <c r="DL308" s="16"/>
      <c r="DM308" s="16"/>
      <c r="DN308" s="16"/>
      <c r="DO308" s="16"/>
      <c r="DP308" s="16"/>
      <c r="DQ308" s="16"/>
      <c r="DR308" s="16"/>
      <c r="DS308" s="16"/>
      <c r="DT308" s="16"/>
      <c r="DU308" s="16"/>
      <c r="DV308" s="16"/>
      <c r="DW308" s="16"/>
      <c r="DX308" s="16"/>
      <c r="DY308" s="16"/>
      <c r="DZ308" s="16"/>
      <c r="EA308" s="16"/>
      <c r="EB308" s="16"/>
      <c r="EC308" s="16"/>
      <c r="ED308" s="16"/>
      <c r="EE308" s="16"/>
      <c r="EF308" s="16"/>
      <c r="EG308" s="16"/>
      <c r="EH308" s="16"/>
      <c r="EI308" s="16"/>
      <c r="EJ308" s="16"/>
      <c r="EK308" s="16"/>
      <c r="EL308" s="16"/>
      <c r="EM308" s="16"/>
      <c r="EN308" s="16"/>
      <c r="EO308" s="16"/>
      <c r="EP308" s="16"/>
      <c r="EQ308" s="16"/>
      <c r="ER308" s="16"/>
      <c r="ES308" s="16"/>
      <c r="ET308" s="16"/>
      <c r="EU308" s="16"/>
      <c r="EV308" s="16"/>
      <c r="EW308" s="16"/>
      <c r="EX308" s="16"/>
      <c r="EY308" s="16"/>
      <c r="EZ308" s="16"/>
      <c r="FA308" s="16"/>
      <c r="FB308" s="16"/>
      <c r="FC308" s="16"/>
      <c r="FD308" s="16"/>
      <c r="FE308" s="16"/>
      <c r="FF308" s="16"/>
      <c r="FG308" s="16"/>
      <c r="FH308" s="16"/>
      <c r="FI308" s="16"/>
      <c r="FJ308" s="16"/>
      <c r="FK308" s="16"/>
      <c r="FL308" s="16"/>
      <c r="FM308" s="16"/>
      <c r="FN308" s="16"/>
      <c r="FO308" s="16"/>
      <c r="FP308" s="16"/>
      <c r="FQ308" s="16"/>
      <c r="FR308" s="16"/>
      <c r="FS308" s="16"/>
      <c r="FT308" s="16"/>
      <c r="FU308" s="16"/>
      <c r="FV308" s="16"/>
      <c r="FW308" s="16"/>
      <c r="FX308" s="16"/>
      <c r="FY308" s="16"/>
      <c r="FZ308" s="16"/>
      <c r="GA308" s="16"/>
      <c r="GB308" s="16"/>
      <c r="GC308" s="16"/>
      <c r="GD308" s="16"/>
      <c r="GE308" s="16"/>
      <c r="GF308" s="16"/>
      <c r="GG308" s="16"/>
      <c r="GH308" s="16"/>
      <c r="GI308" s="16"/>
      <c r="GJ308" s="16"/>
      <c r="GK308" s="16"/>
      <c r="GL308" s="16"/>
      <c r="GM308" s="16"/>
      <c r="GN308" s="16"/>
      <c r="GO308" s="16"/>
      <c r="GP308" s="16"/>
      <c r="GQ308" s="16"/>
      <c r="GR308" s="16"/>
      <c r="GS308" s="16"/>
      <c r="GT308" s="16"/>
      <c r="GU308" s="16"/>
      <c r="GV308" s="16"/>
      <c r="GW308" s="16"/>
      <c r="GX308" s="16"/>
      <c r="GY308" s="16"/>
      <c r="GZ308" s="16"/>
      <c r="HA308" s="16"/>
    </row>
    <row r="309" spans="1:209">
      <c r="A309" s="18"/>
      <c r="B309" s="16"/>
      <c r="C309" s="16"/>
      <c r="D309" s="16"/>
      <c r="E309" s="16"/>
      <c r="F309" s="16"/>
      <c r="G309" s="16"/>
      <c r="H309" s="16"/>
      <c r="I309" s="16"/>
      <c r="J309" s="16"/>
      <c r="K309" s="16"/>
      <c r="L309" s="16"/>
      <c r="M309" s="16"/>
      <c r="N309" s="16"/>
      <c r="O309" s="16"/>
      <c r="P309" s="16"/>
      <c r="Q309" s="16"/>
      <c r="R309" s="16"/>
      <c r="S309" s="16"/>
      <c r="T309" s="16"/>
      <c r="U309" s="16"/>
      <c r="V309" s="16"/>
      <c r="W309" s="16"/>
      <c r="X309" s="139"/>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6"/>
      <c r="AU309" s="16"/>
      <c r="AV309" s="16"/>
      <c r="AW309" s="16"/>
      <c r="AX309" s="16"/>
      <c r="AY309" s="16"/>
      <c r="AZ309" s="16"/>
      <c r="BA309" s="16"/>
      <c r="BB309" s="16"/>
      <c r="BC309" s="16"/>
      <c r="BD309" s="16"/>
      <c r="BE309" s="16"/>
      <c r="BF309" s="16"/>
      <c r="BG309" s="16"/>
      <c r="BH309" s="16"/>
      <c r="BI309" s="16"/>
      <c r="BJ309" s="16"/>
      <c r="BK309" s="16"/>
      <c r="BL309" s="16"/>
      <c r="BM309" s="16"/>
      <c r="BN309" s="16"/>
      <c r="BO309" s="16"/>
      <c r="BP309" s="16"/>
      <c r="BQ309" s="16"/>
      <c r="BR309" s="16"/>
      <c r="BS309" s="16"/>
      <c r="BT309" s="16"/>
      <c r="BU309" s="16"/>
      <c r="BV309" s="16"/>
      <c r="BW309" s="16"/>
      <c r="BX309" s="16"/>
      <c r="BY309" s="16"/>
      <c r="BZ309" s="16"/>
      <c r="CA309" s="16"/>
      <c r="CB309" s="16"/>
      <c r="CC309" s="16"/>
      <c r="CD309" s="16"/>
      <c r="CE309" s="16"/>
      <c r="CF309" s="16"/>
      <c r="CG309" s="16"/>
      <c r="CH309" s="16"/>
      <c r="CI309" s="16"/>
      <c r="CJ309" s="16"/>
      <c r="CK309" s="16"/>
      <c r="CL309" s="16"/>
      <c r="CM309" s="16"/>
      <c r="CN309" s="16"/>
      <c r="CO309" s="16"/>
      <c r="CP309" s="16"/>
      <c r="CQ309" s="16"/>
      <c r="CR309" s="16"/>
      <c r="CS309" s="16"/>
      <c r="CT309" s="16"/>
      <c r="CU309" s="16"/>
      <c r="CV309" s="16"/>
      <c r="CW309" s="16"/>
      <c r="CX309" s="16"/>
      <c r="CY309" s="16"/>
      <c r="CZ309" s="16"/>
      <c r="DA309" s="16"/>
      <c r="DB309" s="16"/>
      <c r="DC309" s="16"/>
      <c r="DD309" s="16"/>
      <c r="DE309" s="16"/>
      <c r="DF309" s="16"/>
      <c r="DG309" s="16"/>
      <c r="DH309" s="16"/>
      <c r="DI309" s="16"/>
      <c r="DJ309" s="16"/>
      <c r="DK309" s="16"/>
      <c r="DL309" s="16"/>
      <c r="DM309" s="16"/>
      <c r="DN309" s="16"/>
      <c r="DO309" s="16"/>
      <c r="DP309" s="16"/>
      <c r="DQ309" s="16"/>
      <c r="DR309" s="16"/>
      <c r="DS309" s="16"/>
      <c r="DT309" s="16"/>
      <c r="DU309" s="16"/>
      <c r="DV309" s="16"/>
      <c r="DW309" s="16"/>
      <c r="DX309" s="16"/>
      <c r="DY309" s="16"/>
      <c r="DZ309" s="16"/>
      <c r="EA309" s="16"/>
      <c r="EB309" s="16"/>
      <c r="EC309" s="16"/>
      <c r="ED309" s="16"/>
      <c r="EE309" s="16"/>
      <c r="EF309" s="16"/>
      <c r="EG309" s="16"/>
      <c r="EH309" s="16"/>
      <c r="EI309" s="16"/>
      <c r="EJ309" s="16"/>
      <c r="EK309" s="16"/>
      <c r="EL309" s="16"/>
      <c r="EM309" s="16"/>
      <c r="EN309" s="16"/>
      <c r="EO309" s="16"/>
      <c r="EP309" s="16"/>
      <c r="EQ309" s="16"/>
      <c r="ER309" s="16"/>
      <c r="ES309" s="16"/>
      <c r="ET309" s="16"/>
      <c r="EU309" s="16"/>
      <c r="EV309" s="16"/>
      <c r="EW309" s="16"/>
      <c r="EX309" s="16"/>
      <c r="EY309" s="16"/>
      <c r="EZ309" s="16"/>
      <c r="FA309" s="16"/>
      <c r="FB309" s="16"/>
      <c r="FC309" s="16"/>
      <c r="FD309" s="16"/>
      <c r="FE309" s="16"/>
      <c r="FF309" s="16"/>
      <c r="FG309" s="16"/>
      <c r="FH309" s="16"/>
      <c r="FI309" s="16"/>
      <c r="FJ309" s="16"/>
      <c r="FK309" s="16"/>
      <c r="FL309" s="16"/>
      <c r="FM309" s="16"/>
      <c r="FN309" s="16"/>
      <c r="FO309" s="16"/>
      <c r="FP309" s="16"/>
      <c r="FQ309" s="16"/>
      <c r="FR309" s="16"/>
      <c r="FS309" s="16"/>
      <c r="FT309" s="16"/>
      <c r="FU309" s="16"/>
      <c r="FV309" s="16"/>
      <c r="FW309" s="16"/>
      <c r="FX309" s="16"/>
      <c r="FY309" s="16"/>
      <c r="FZ309" s="16"/>
      <c r="GA309" s="16"/>
      <c r="GB309" s="16"/>
      <c r="GC309" s="16"/>
      <c r="GD309" s="16"/>
      <c r="GE309" s="16"/>
      <c r="GF309" s="16"/>
      <c r="GG309" s="16"/>
      <c r="GH309" s="16"/>
      <c r="GI309" s="16"/>
      <c r="GJ309" s="16"/>
      <c r="GK309" s="16"/>
      <c r="GL309" s="16"/>
      <c r="GM309" s="16"/>
      <c r="GN309" s="16"/>
      <c r="GO309" s="16"/>
      <c r="GP309" s="16"/>
      <c r="GQ309" s="16"/>
      <c r="GR309" s="16"/>
      <c r="GS309" s="16"/>
      <c r="GT309" s="16"/>
      <c r="GU309" s="16"/>
      <c r="GV309" s="16"/>
      <c r="GW309" s="16"/>
      <c r="GX309" s="16"/>
      <c r="GY309" s="16"/>
      <c r="GZ309" s="16"/>
      <c r="HA309" s="16"/>
    </row>
    <row r="310" spans="1:209">
      <c r="A310" s="18"/>
      <c r="B310" s="16"/>
      <c r="C310" s="16"/>
      <c r="D310" s="16"/>
      <c r="E310" s="16"/>
      <c r="F310" s="16"/>
      <c r="G310" s="16"/>
      <c r="H310" s="16"/>
      <c r="I310" s="16"/>
      <c r="J310" s="16"/>
      <c r="K310" s="16"/>
      <c r="L310" s="16"/>
      <c r="M310" s="16"/>
      <c r="N310" s="16"/>
      <c r="O310" s="16"/>
      <c r="P310" s="16"/>
      <c r="Q310" s="16"/>
      <c r="R310" s="16"/>
      <c r="S310" s="16"/>
      <c r="T310" s="16"/>
      <c r="U310" s="16"/>
      <c r="V310" s="16"/>
      <c r="W310" s="16"/>
      <c r="X310" s="139"/>
      <c r="Y310" s="16"/>
      <c r="Z310" s="16"/>
      <c r="AA310" s="16"/>
      <c r="AB310" s="16"/>
      <c r="AC310" s="16"/>
      <c r="AD310" s="16"/>
      <c r="AE310" s="16"/>
      <c r="AF310" s="16"/>
      <c r="AG310" s="16"/>
      <c r="AH310" s="16"/>
      <c r="AI310" s="16"/>
      <c r="AJ310" s="16"/>
      <c r="AK310" s="16"/>
      <c r="AL310" s="16"/>
      <c r="AM310" s="16"/>
      <c r="AN310" s="16"/>
      <c r="AO310" s="16"/>
      <c r="AP310" s="16"/>
      <c r="AQ310" s="16"/>
      <c r="AR310" s="16"/>
      <c r="AS310" s="16"/>
      <c r="AT310" s="16"/>
      <c r="AU310" s="16"/>
      <c r="AV310" s="16"/>
      <c r="AW310" s="16"/>
      <c r="AX310" s="16"/>
      <c r="AY310" s="16"/>
      <c r="AZ310" s="16"/>
      <c r="BA310" s="16"/>
      <c r="BB310" s="16"/>
      <c r="BC310" s="16"/>
      <c r="BD310" s="16"/>
      <c r="BE310" s="16"/>
      <c r="BF310" s="16"/>
      <c r="BG310" s="16"/>
      <c r="BH310" s="16"/>
      <c r="BI310" s="16"/>
      <c r="BJ310" s="16"/>
      <c r="BK310" s="16"/>
      <c r="BL310" s="16"/>
      <c r="BM310" s="16"/>
      <c r="BN310" s="16"/>
      <c r="BO310" s="16"/>
      <c r="BP310" s="16"/>
      <c r="BQ310" s="16"/>
      <c r="BR310" s="16"/>
      <c r="BS310" s="16"/>
      <c r="BT310" s="16"/>
      <c r="BU310" s="16"/>
      <c r="BV310" s="16"/>
      <c r="BW310" s="16"/>
      <c r="BX310" s="16"/>
      <c r="BY310" s="16"/>
      <c r="BZ310" s="16"/>
      <c r="CA310" s="16"/>
      <c r="CB310" s="16"/>
      <c r="CC310" s="16"/>
      <c r="CD310" s="16"/>
      <c r="CE310" s="16"/>
      <c r="CF310" s="16"/>
      <c r="CG310" s="16"/>
      <c r="CH310" s="16"/>
      <c r="CI310" s="16"/>
      <c r="CJ310" s="16"/>
      <c r="CK310" s="16"/>
      <c r="CL310" s="16"/>
      <c r="CM310" s="16"/>
      <c r="CN310" s="16"/>
      <c r="CO310" s="16"/>
      <c r="CP310" s="16"/>
      <c r="CQ310" s="16"/>
      <c r="CR310" s="16"/>
      <c r="CS310" s="16"/>
      <c r="CT310" s="16"/>
      <c r="CU310" s="16"/>
      <c r="CV310" s="16"/>
      <c r="CW310" s="16"/>
      <c r="CX310" s="16"/>
      <c r="CY310" s="16"/>
      <c r="CZ310" s="16"/>
      <c r="DA310" s="16"/>
      <c r="DB310" s="16"/>
      <c r="DC310" s="16"/>
      <c r="DD310" s="16"/>
      <c r="DE310" s="16"/>
      <c r="DF310" s="16"/>
      <c r="DG310" s="16"/>
      <c r="DH310" s="16"/>
      <c r="DI310" s="16"/>
      <c r="DJ310" s="16"/>
      <c r="DK310" s="16"/>
      <c r="DL310" s="16"/>
      <c r="DM310" s="16"/>
      <c r="DN310" s="16"/>
      <c r="DO310" s="16"/>
      <c r="DP310" s="16"/>
      <c r="DQ310" s="16"/>
      <c r="DR310" s="16"/>
      <c r="DS310" s="16"/>
      <c r="DT310" s="16"/>
      <c r="DU310" s="16"/>
      <c r="DV310" s="16"/>
      <c r="DW310" s="16"/>
      <c r="DX310" s="16"/>
      <c r="DY310" s="16"/>
      <c r="DZ310" s="16"/>
      <c r="EA310" s="16"/>
      <c r="EB310" s="16"/>
      <c r="EC310" s="16"/>
      <c r="ED310" s="16"/>
      <c r="EE310" s="16"/>
      <c r="EF310" s="16"/>
      <c r="EG310" s="16"/>
      <c r="EH310" s="16"/>
      <c r="EI310" s="16"/>
      <c r="EJ310" s="16"/>
      <c r="EK310" s="16"/>
      <c r="EL310" s="16"/>
      <c r="EM310" s="16"/>
      <c r="EN310" s="16"/>
      <c r="EO310" s="16"/>
      <c r="EP310" s="16"/>
      <c r="EQ310" s="16"/>
      <c r="ER310" s="16"/>
      <c r="ES310" s="16"/>
      <c r="ET310" s="16"/>
      <c r="EU310" s="16"/>
      <c r="EV310" s="16"/>
      <c r="EW310" s="16"/>
      <c r="EX310" s="16"/>
      <c r="EY310" s="16"/>
      <c r="EZ310" s="16"/>
      <c r="FA310" s="16"/>
      <c r="FB310" s="16"/>
      <c r="FC310" s="16"/>
      <c r="FD310" s="16"/>
      <c r="FE310" s="16"/>
      <c r="FF310" s="16"/>
      <c r="FG310" s="16"/>
      <c r="FH310" s="16"/>
      <c r="FI310" s="16"/>
      <c r="FJ310" s="16"/>
      <c r="FK310" s="16"/>
      <c r="FL310" s="16"/>
      <c r="FM310" s="16"/>
      <c r="FN310" s="16"/>
      <c r="FO310" s="16"/>
      <c r="FP310" s="16"/>
      <c r="FQ310" s="16"/>
      <c r="FR310" s="16"/>
      <c r="FS310" s="16"/>
      <c r="FT310" s="16"/>
      <c r="FU310" s="16"/>
      <c r="FV310" s="16"/>
      <c r="FW310" s="16"/>
      <c r="FX310" s="16"/>
      <c r="FY310" s="16"/>
      <c r="FZ310" s="16"/>
      <c r="GA310" s="16"/>
      <c r="GB310" s="16"/>
      <c r="GC310" s="16"/>
      <c r="GD310" s="16"/>
      <c r="GE310" s="16"/>
      <c r="GF310" s="16"/>
      <c r="GG310" s="16"/>
      <c r="GH310" s="16"/>
      <c r="GI310" s="16"/>
      <c r="GJ310" s="16"/>
      <c r="GK310" s="16"/>
      <c r="GL310" s="16"/>
      <c r="GM310" s="16"/>
      <c r="GN310" s="16"/>
      <c r="GO310" s="16"/>
      <c r="GP310" s="16"/>
      <c r="GQ310" s="16"/>
      <c r="GR310" s="16"/>
      <c r="GS310" s="16"/>
      <c r="GT310" s="16"/>
      <c r="GU310" s="16"/>
      <c r="GV310" s="16"/>
      <c r="GW310" s="16"/>
      <c r="GX310" s="16"/>
      <c r="GY310" s="16"/>
      <c r="GZ310" s="16"/>
      <c r="HA310" s="16"/>
    </row>
    <row r="311" spans="1:209">
      <c r="A311" s="18"/>
      <c r="B311" s="16"/>
      <c r="C311" s="16"/>
      <c r="D311" s="16"/>
      <c r="E311" s="16"/>
      <c r="F311" s="16"/>
      <c r="G311" s="16"/>
      <c r="H311" s="16"/>
      <c r="I311" s="16"/>
      <c r="J311" s="16"/>
      <c r="K311" s="16"/>
      <c r="L311" s="16"/>
      <c r="M311" s="16"/>
      <c r="N311" s="16"/>
      <c r="O311" s="16"/>
      <c r="P311" s="16"/>
      <c r="Q311" s="16"/>
      <c r="R311" s="16"/>
      <c r="S311" s="16"/>
      <c r="T311" s="16"/>
      <c r="U311" s="16"/>
      <c r="V311" s="16"/>
      <c r="W311" s="16"/>
      <c r="X311" s="139"/>
      <c r="Y311" s="16"/>
      <c r="Z311" s="16"/>
      <c r="AA311" s="16"/>
      <c r="AB311" s="16"/>
      <c r="AC311" s="16"/>
      <c r="AD311" s="16"/>
      <c r="AE311" s="16"/>
      <c r="AF311" s="16"/>
      <c r="AG311" s="16"/>
      <c r="AH311" s="16"/>
      <c r="AI311" s="16"/>
      <c r="AJ311" s="16"/>
      <c r="AK311" s="16"/>
      <c r="AL311" s="16"/>
      <c r="AM311" s="16"/>
      <c r="AN311" s="16"/>
      <c r="AO311" s="16"/>
      <c r="AP311" s="16"/>
      <c r="AQ311" s="16"/>
      <c r="AR311" s="16"/>
      <c r="AS311" s="16"/>
      <c r="AT311" s="16"/>
      <c r="AU311" s="16"/>
      <c r="AV311" s="16"/>
      <c r="AW311" s="16"/>
      <c r="AX311" s="16"/>
      <c r="AY311" s="16"/>
      <c r="AZ311" s="16"/>
      <c r="BA311" s="16"/>
      <c r="BB311" s="16"/>
      <c r="BC311" s="16"/>
      <c r="BD311" s="16"/>
      <c r="BE311" s="16"/>
      <c r="BF311" s="16"/>
      <c r="BG311" s="16"/>
      <c r="BH311" s="16"/>
      <c r="BI311" s="16"/>
      <c r="BJ311" s="16"/>
      <c r="BK311" s="16"/>
      <c r="BL311" s="16"/>
      <c r="BM311" s="16"/>
      <c r="BN311" s="16"/>
      <c r="BO311" s="16"/>
      <c r="BP311" s="16"/>
      <c r="BQ311" s="16"/>
      <c r="BR311" s="16"/>
      <c r="BS311" s="16"/>
      <c r="BT311" s="16"/>
      <c r="BU311" s="16"/>
      <c r="BV311" s="16"/>
      <c r="BW311" s="16"/>
      <c r="BX311" s="16"/>
      <c r="BY311" s="16"/>
      <c r="BZ311" s="16"/>
      <c r="CA311" s="16"/>
      <c r="CB311" s="16"/>
      <c r="CC311" s="16"/>
      <c r="CD311" s="16"/>
      <c r="CE311" s="16"/>
      <c r="CF311" s="16"/>
      <c r="CG311" s="16"/>
      <c r="CH311" s="16"/>
      <c r="CI311" s="16"/>
      <c r="CJ311" s="16"/>
      <c r="CK311" s="16"/>
      <c r="CL311" s="16"/>
      <c r="CM311" s="16"/>
      <c r="CN311" s="16"/>
      <c r="CO311" s="16"/>
      <c r="CP311" s="16"/>
      <c r="CQ311" s="16"/>
      <c r="CR311" s="16"/>
      <c r="CS311" s="16"/>
      <c r="CT311" s="16"/>
      <c r="CU311" s="16"/>
      <c r="CV311" s="16"/>
      <c r="CW311" s="16"/>
      <c r="CX311" s="16"/>
      <c r="CY311" s="16"/>
      <c r="CZ311" s="16"/>
      <c r="DA311" s="16"/>
      <c r="DB311" s="16"/>
      <c r="DC311" s="16"/>
      <c r="DD311" s="16"/>
      <c r="DE311" s="16"/>
      <c r="DF311" s="16"/>
      <c r="DG311" s="16"/>
      <c r="DH311" s="16"/>
      <c r="DI311" s="16"/>
      <c r="DJ311" s="16"/>
      <c r="DK311" s="16"/>
      <c r="DL311" s="16"/>
      <c r="DM311" s="16"/>
      <c r="DN311" s="16"/>
      <c r="DO311" s="16"/>
      <c r="DP311" s="16"/>
      <c r="DQ311" s="16"/>
      <c r="DR311" s="16"/>
      <c r="DS311" s="16"/>
      <c r="DT311" s="16"/>
      <c r="DU311" s="16"/>
      <c r="DV311" s="16"/>
      <c r="DW311" s="16"/>
      <c r="DX311" s="16"/>
      <c r="DY311" s="16"/>
      <c r="DZ311" s="16"/>
      <c r="EA311" s="16"/>
      <c r="EB311" s="16"/>
      <c r="EC311" s="16"/>
      <c r="ED311" s="16"/>
      <c r="EE311" s="16"/>
      <c r="EF311" s="16"/>
      <c r="EG311" s="16"/>
      <c r="EH311" s="16"/>
      <c r="EI311" s="16"/>
      <c r="EJ311" s="16"/>
      <c r="EK311" s="16"/>
      <c r="EL311" s="16"/>
      <c r="EM311" s="16"/>
      <c r="EN311" s="16"/>
      <c r="EO311" s="16"/>
      <c r="EP311" s="16"/>
      <c r="EQ311" s="16"/>
      <c r="ER311" s="16"/>
      <c r="ES311" s="16"/>
      <c r="ET311" s="16"/>
      <c r="EU311" s="16"/>
      <c r="EV311" s="16"/>
      <c r="EW311" s="16"/>
      <c r="EX311" s="16"/>
      <c r="EY311" s="16"/>
      <c r="EZ311" s="16"/>
      <c r="FA311" s="16"/>
      <c r="FB311" s="16"/>
      <c r="FC311" s="16"/>
      <c r="FD311" s="16"/>
      <c r="FE311" s="16"/>
      <c r="FF311" s="16"/>
      <c r="FG311" s="16"/>
      <c r="FH311" s="16"/>
      <c r="FI311" s="16"/>
      <c r="FJ311" s="16"/>
      <c r="FK311" s="16"/>
      <c r="FL311" s="16"/>
      <c r="FM311" s="16"/>
      <c r="FN311" s="16"/>
      <c r="FO311" s="16"/>
      <c r="FP311" s="16"/>
      <c r="FQ311" s="16"/>
      <c r="FR311" s="16"/>
      <c r="FS311" s="16"/>
      <c r="FT311" s="16"/>
      <c r="FU311" s="16"/>
      <c r="FV311" s="16"/>
      <c r="FW311" s="16"/>
      <c r="FX311" s="16"/>
      <c r="FY311" s="16"/>
      <c r="FZ311" s="16"/>
      <c r="GA311" s="16"/>
      <c r="GB311" s="16"/>
      <c r="GC311" s="16"/>
      <c r="GD311" s="16"/>
      <c r="GE311" s="16"/>
      <c r="GF311" s="16"/>
      <c r="GG311" s="16"/>
      <c r="GH311" s="16"/>
      <c r="GI311" s="16"/>
      <c r="GJ311" s="16"/>
      <c r="GK311" s="16"/>
      <c r="GL311" s="16"/>
      <c r="GM311" s="16"/>
      <c r="GN311" s="16"/>
      <c r="GO311" s="16"/>
      <c r="GP311" s="16"/>
      <c r="GQ311" s="16"/>
      <c r="GR311" s="16"/>
      <c r="GS311" s="16"/>
      <c r="GT311" s="16"/>
      <c r="GU311" s="16"/>
      <c r="GV311" s="16"/>
      <c r="GW311" s="16"/>
      <c r="GX311" s="16"/>
      <c r="GY311" s="16"/>
      <c r="GZ311" s="16"/>
      <c r="HA311" s="16"/>
    </row>
    <row r="312" spans="1:209">
      <c r="A312" s="18"/>
      <c r="B312" s="16"/>
      <c r="C312" s="16"/>
      <c r="D312" s="16"/>
      <c r="E312" s="16"/>
      <c r="F312" s="16"/>
      <c r="G312" s="16"/>
      <c r="H312" s="16"/>
      <c r="I312" s="16"/>
      <c r="J312" s="16"/>
      <c r="K312" s="16"/>
      <c r="L312" s="16"/>
      <c r="M312" s="16"/>
      <c r="N312" s="16"/>
      <c r="O312" s="16"/>
      <c r="P312" s="16"/>
      <c r="Q312" s="16"/>
      <c r="R312" s="16"/>
      <c r="S312" s="16"/>
      <c r="T312" s="16"/>
      <c r="U312" s="16"/>
      <c r="V312" s="16"/>
      <c r="W312" s="16"/>
      <c r="X312" s="139"/>
      <c r="Y312" s="16"/>
      <c r="Z312" s="16"/>
      <c r="AA312" s="16"/>
      <c r="AB312" s="16"/>
      <c r="AC312" s="16"/>
      <c r="AD312" s="16"/>
      <c r="AE312" s="16"/>
      <c r="AF312" s="16"/>
      <c r="AG312" s="16"/>
      <c r="AH312" s="16"/>
      <c r="AI312" s="16"/>
      <c r="AJ312" s="16"/>
      <c r="AK312" s="16"/>
      <c r="AL312" s="16"/>
      <c r="AM312" s="16"/>
      <c r="AN312" s="16"/>
      <c r="AO312" s="16"/>
      <c r="AP312" s="16"/>
      <c r="AQ312" s="16"/>
      <c r="AR312" s="16"/>
      <c r="AS312" s="16"/>
      <c r="AT312" s="16"/>
      <c r="AU312" s="16"/>
      <c r="AV312" s="16"/>
      <c r="AW312" s="16"/>
      <c r="AX312" s="16"/>
      <c r="AY312" s="16"/>
      <c r="AZ312" s="16"/>
      <c r="BA312" s="16"/>
      <c r="BB312" s="16"/>
      <c r="BC312" s="16"/>
      <c r="BD312" s="16"/>
      <c r="BE312" s="16"/>
      <c r="BF312" s="16"/>
      <c r="BG312" s="16"/>
      <c r="BH312" s="16"/>
      <c r="BI312" s="16"/>
      <c r="BJ312" s="16"/>
      <c r="BK312" s="16"/>
      <c r="BL312" s="16"/>
      <c r="BM312" s="16"/>
      <c r="BN312" s="16"/>
      <c r="BO312" s="16"/>
      <c r="BP312" s="16"/>
      <c r="BQ312" s="16"/>
      <c r="BR312" s="16"/>
      <c r="BS312" s="16"/>
      <c r="BT312" s="16"/>
      <c r="BU312" s="16"/>
      <c r="BV312" s="16"/>
      <c r="BW312" s="16"/>
      <c r="BX312" s="16"/>
      <c r="BY312" s="16"/>
      <c r="BZ312" s="16"/>
      <c r="CA312" s="16"/>
      <c r="CB312" s="16"/>
      <c r="CC312" s="16"/>
      <c r="CD312" s="16"/>
      <c r="CE312" s="16"/>
      <c r="CF312" s="16"/>
      <c r="CG312" s="16"/>
      <c r="CH312" s="16"/>
      <c r="CI312" s="16"/>
      <c r="CJ312" s="16"/>
      <c r="CK312" s="16"/>
      <c r="CL312" s="16"/>
      <c r="CM312" s="16"/>
      <c r="CN312" s="16"/>
      <c r="CO312" s="16"/>
      <c r="CP312" s="16"/>
      <c r="CQ312" s="16"/>
      <c r="CR312" s="16"/>
      <c r="CS312" s="16"/>
      <c r="CT312" s="16"/>
      <c r="CU312" s="16"/>
      <c r="CV312" s="16"/>
      <c r="CW312" s="16"/>
      <c r="CX312" s="16"/>
      <c r="CY312" s="16"/>
      <c r="CZ312" s="16"/>
      <c r="DA312" s="16"/>
      <c r="DB312" s="16"/>
      <c r="DC312" s="16"/>
      <c r="DD312" s="16"/>
      <c r="DE312" s="16"/>
      <c r="DF312" s="16"/>
      <c r="DG312" s="16"/>
      <c r="DH312" s="16"/>
      <c r="DI312" s="16"/>
      <c r="DJ312" s="16"/>
      <c r="DK312" s="16"/>
      <c r="DL312" s="16"/>
      <c r="DM312" s="16"/>
      <c r="DN312" s="16"/>
      <c r="DO312" s="16"/>
      <c r="DP312" s="16"/>
      <c r="DQ312" s="16"/>
      <c r="DR312" s="16"/>
      <c r="DS312" s="16"/>
      <c r="DT312" s="16"/>
      <c r="DU312" s="16"/>
      <c r="DV312" s="16"/>
      <c r="DW312" s="16"/>
      <c r="DX312" s="16"/>
      <c r="DY312" s="16"/>
      <c r="DZ312" s="16"/>
      <c r="EA312" s="16"/>
      <c r="EB312" s="16"/>
      <c r="EC312" s="16"/>
      <c r="ED312" s="16"/>
      <c r="EE312" s="16"/>
      <c r="EF312" s="16"/>
      <c r="EG312" s="16"/>
      <c r="EH312" s="16"/>
      <c r="EI312" s="16"/>
      <c r="EJ312" s="16"/>
      <c r="EK312" s="16"/>
      <c r="EL312" s="16"/>
      <c r="EM312" s="16"/>
      <c r="EN312" s="16"/>
      <c r="EO312" s="16"/>
      <c r="EP312" s="16"/>
      <c r="EQ312" s="16"/>
      <c r="ER312" s="16"/>
      <c r="ES312" s="16"/>
      <c r="ET312" s="16"/>
      <c r="EU312" s="16"/>
      <c r="EV312" s="16"/>
      <c r="EW312" s="16"/>
      <c r="EX312" s="16"/>
      <c r="EY312" s="16"/>
      <c r="EZ312" s="16"/>
      <c r="FA312" s="16"/>
      <c r="FB312" s="16"/>
      <c r="FC312" s="16"/>
      <c r="FD312" s="16"/>
      <c r="FE312" s="16"/>
      <c r="FF312" s="16"/>
      <c r="FG312" s="16"/>
      <c r="FH312" s="16"/>
      <c r="FI312" s="16"/>
      <c r="FJ312" s="16"/>
      <c r="FK312" s="16"/>
      <c r="FL312" s="16"/>
      <c r="FM312" s="16"/>
      <c r="FN312" s="16"/>
      <c r="FO312" s="16"/>
      <c r="FP312" s="16"/>
      <c r="FQ312" s="16"/>
      <c r="FR312" s="16"/>
      <c r="FS312" s="16"/>
      <c r="FT312" s="16"/>
      <c r="FU312" s="16"/>
      <c r="FV312" s="16"/>
      <c r="FW312" s="16"/>
      <c r="FX312" s="16"/>
      <c r="FY312" s="16"/>
      <c r="FZ312" s="16"/>
      <c r="GA312" s="16"/>
      <c r="GB312" s="16"/>
      <c r="GC312" s="16"/>
      <c r="GD312" s="16"/>
      <c r="GE312" s="16"/>
      <c r="GF312" s="16"/>
      <c r="GG312" s="16"/>
      <c r="GH312" s="16"/>
      <c r="GI312" s="16"/>
      <c r="GJ312" s="16"/>
      <c r="GK312" s="16"/>
      <c r="GL312" s="16"/>
      <c r="GM312" s="16"/>
      <c r="GN312" s="16"/>
      <c r="GO312" s="16"/>
      <c r="GP312" s="16"/>
      <c r="GQ312" s="16"/>
      <c r="GR312" s="16"/>
      <c r="GS312" s="16"/>
      <c r="GT312" s="16"/>
      <c r="GU312" s="16"/>
      <c r="GV312" s="16"/>
      <c r="GW312" s="16"/>
      <c r="GX312" s="16"/>
      <c r="GY312" s="16"/>
      <c r="GZ312" s="16"/>
      <c r="HA312" s="16"/>
    </row>
    <row r="313" spans="1:209">
      <c r="A313" s="18"/>
      <c r="B313" s="16"/>
      <c r="C313" s="16"/>
      <c r="D313" s="16"/>
      <c r="E313" s="16"/>
      <c r="F313" s="16"/>
      <c r="G313" s="16"/>
      <c r="H313" s="16"/>
      <c r="I313" s="16"/>
      <c r="J313" s="16"/>
      <c r="K313" s="16"/>
      <c r="L313" s="16"/>
      <c r="M313" s="16"/>
      <c r="N313" s="16"/>
      <c r="O313" s="16"/>
      <c r="P313" s="16"/>
      <c r="Q313" s="16"/>
      <c r="R313" s="16"/>
      <c r="S313" s="16"/>
      <c r="T313" s="16"/>
      <c r="U313" s="16"/>
      <c r="V313" s="16"/>
      <c r="W313" s="16"/>
      <c r="X313" s="139"/>
      <c r="Y313" s="16"/>
      <c r="Z313" s="16"/>
      <c r="AA313" s="16"/>
      <c r="AB313" s="16"/>
      <c r="AC313" s="16"/>
      <c r="AD313" s="16"/>
      <c r="AE313" s="16"/>
      <c r="AF313" s="16"/>
      <c r="AG313" s="16"/>
      <c r="AH313" s="16"/>
      <c r="AI313" s="16"/>
      <c r="AJ313" s="16"/>
      <c r="AK313" s="16"/>
      <c r="AL313" s="16"/>
      <c r="AM313" s="16"/>
      <c r="AN313" s="16"/>
      <c r="AO313" s="16"/>
      <c r="AP313" s="16"/>
      <c r="AQ313" s="16"/>
      <c r="AR313" s="16"/>
      <c r="AS313" s="16"/>
      <c r="AT313" s="16"/>
      <c r="AU313" s="16"/>
      <c r="AV313" s="16"/>
      <c r="AW313" s="16"/>
      <c r="AX313" s="16"/>
      <c r="AY313" s="16"/>
      <c r="AZ313" s="16"/>
      <c r="BA313" s="16"/>
      <c r="BB313" s="16"/>
      <c r="BC313" s="16"/>
      <c r="BD313" s="16"/>
      <c r="BE313" s="16"/>
      <c r="BF313" s="16"/>
      <c r="BG313" s="16"/>
      <c r="BH313" s="16"/>
      <c r="BI313" s="16"/>
      <c r="BJ313" s="16"/>
      <c r="BK313" s="16"/>
      <c r="BL313" s="16"/>
      <c r="BM313" s="16"/>
      <c r="BN313" s="16"/>
      <c r="BO313" s="16"/>
      <c r="BP313" s="16"/>
      <c r="BQ313" s="16"/>
      <c r="BR313" s="16"/>
      <c r="BS313" s="16"/>
      <c r="BT313" s="16"/>
      <c r="BU313" s="16"/>
      <c r="BV313" s="16"/>
      <c r="BW313" s="16"/>
      <c r="BX313" s="16"/>
      <c r="BY313" s="16"/>
      <c r="BZ313" s="16"/>
      <c r="CA313" s="16"/>
      <c r="CB313" s="16"/>
      <c r="CC313" s="16"/>
      <c r="CD313" s="16"/>
      <c r="CE313" s="16"/>
      <c r="CF313" s="16"/>
      <c r="CG313" s="16"/>
      <c r="CH313" s="16"/>
      <c r="CI313" s="16"/>
      <c r="CJ313" s="16"/>
      <c r="CK313" s="16"/>
      <c r="CL313" s="16"/>
      <c r="CM313" s="16"/>
      <c r="CN313" s="16"/>
      <c r="CO313" s="16"/>
      <c r="CP313" s="16"/>
      <c r="CQ313" s="16"/>
      <c r="CR313" s="16"/>
      <c r="CS313" s="16"/>
      <c r="CT313" s="16"/>
      <c r="CU313" s="16"/>
      <c r="CV313" s="16"/>
      <c r="CW313" s="16"/>
      <c r="CX313" s="16"/>
      <c r="CY313" s="16"/>
      <c r="CZ313" s="16"/>
      <c r="DA313" s="16"/>
      <c r="DB313" s="16"/>
      <c r="DC313" s="16"/>
      <c r="DD313" s="16"/>
      <c r="DE313" s="16"/>
      <c r="DF313" s="16"/>
      <c r="DG313" s="16"/>
      <c r="DH313" s="16"/>
      <c r="DI313" s="16"/>
      <c r="DJ313" s="16"/>
      <c r="DK313" s="16"/>
      <c r="DL313" s="16"/>
      <c r="DM313" s="16"/>
      <c r="DN313" s="16"/>
      <c r="DO313" s="16"/>
      <c r="DP313" s="16"/>
      <c r="DQ313" s="16"/>
      <c r="DR313" s="16"/>
      <c r="DS313" s="16"/>
      <c r="DT313" s="16"/>
      <c r="DU313" s="16"/>
      <c r="DV313" s="16"/>
      <c r="DW313" s="16"/>
      <c r="DX313" s="16"/>
      <c r="DY313" s="16"/>
      <c r="DZ313" s="16"/>
      <c r="EA313" s="16"/>
      <c r="EB313" s="16"/>
      <c r="EC313" s="16"/>
      <c r="ED313" s="16"/>
      <c r="EE313" s="16"/>
      <c r="EF313" s="16"/>
      <c r="EG313" s="16"/>
      <c r="EH313" s="16"/>
      <c r="EI313" s="16"/>
      <c r="EJ313" s="16"/>
      <c r="EK313" s="16"/>
      <c r="EL313" s="16"/>
      <c r="EM313" s="16"/>
      <c r="EN313" s="16"/>
      <c r="EO313" s="16"/>
      <c r="EP313" s="16"/>
      <c r="EQ313" s="16"/>
      <c r="ER313" s="16"/>
      <c r="ES313" s="16"/>
      <c r="ET313" s="16"/>
      <c r="EU313" s="16"/>
      <c r="EV313" s="16"/>
      <c r="EW313" s="16"/>
      <c r="EX313" s="16"/>
      <c r="EY313" s="16"/>
      <c r="EZ313" s="16"/>
      <c r="FA313" s="16"/>
      <c r="FB313" s="16"/>
      <c r="FC313" s="16"/>
      <c r="FD313" s="16"/>
      <c r="FE313" s="16"/>
      <c r="FF313" s="16"/>
      <c r="FG313" s="16"/>
      <c r="FH313" s="16"/>
      <c r="FI313" s="16"/>
      <c r="FJ313" s="16"/>
      <c r="FK313" s="16"/>
      <c r="FL313" s="16"/>
      <c r="FM313" s="16"/>
      <c r="FN313" s="16"/>
      <c r="FO313" s="16"/>
      <c r="FP313" s="16"/>
      <c r="FQ313" s="16"/>
      <c r="FR313" s="16"/>
      <c r="FS313" s="16"/>
      <c r="FT313" s="16"/>
      <c r="FU313" s="16"/>
      <c r="FV313" s="16"/>
      <c r="FW313" s="16"/>
      <c r="FX313" s="16"/>
      <c r="FY313" s="16"/>
      <c r="FZ313" s="16"/>
      <c r="GA313" s="16"/>
      <c r="GB313" s="16"/>
      <c r="GC313" s="16"/>
      <c r="GD313" s="16"/>
      <c r="GE313" s="16"/>
      <c r="GF313" s="16"/>
      <c r="GG313" s="16"/>
      <c r="GH313" s="16"/>
      <c r="GI313" s="16"/>
      <c r="GJ313" s="16"/>
      <c r="GK313" s="16"/>
      <c r="GL313" s="16"/>
      <c r="GM313" s="16"/>
      <c r="GN313" s="16"/>
      <c r="GO313" s="16"/>
      <c r="GP313" s="16"/>
      <c r="GQ313" s="16"/>
      <c r="GR313" s="16"/>
      <c r="GS313" s="16"/>
      <c r="GT313" s="16"/>
      <c r="GU313" s="16"/>
      <c r="GV313" s="16"/>
      <c r="GW313" s="16"/>
      <c r="GX313" s="16"/>
      <c r="GY313" s="16"/>
      <c r="GZ313" s="16"/>
      <c r="HA313" s="16"/>
    </row>
    <row r="314" spans="1:209">
      <c r="A314" s="18"/>
      <c r="B314" s="16"/>
      <c r="C314" s="16"/>
      <c r="D314" s="16"/>
      <c r="E314" s="16"/>
      <c r="F314" s="16"/>
      <c r="G314" s="16"/>
      <c r="H314" s="16"/>
      <c r="I314" s="16"/>
      <c r="J314" s="16"/>
      <c r="K314" s="16"/>
      <c r="L314" s="16"/>
      <c r="M314" s="16"/>
      <c r="N314" s="16"/>
      <c r="O314" s="16"/>
      <c r="P314" s="16"/>
      <c r="Q314" s="16"/>
      <c r="R314" s="16"/>
      <c r="S314" s="16"/>
      <c r="T314" s="16"/>
      <c r="U314" s="16"/>
      <c r="V314" s="16"/>
      <c r="W314" s="16"/>
      <c r="X314" s="139"/>
      <c r="Y314" s="16"/>
      <c r="Z314" s="16"/>
      <c r="AA314" s="16"/>
      <c r="AB314" s="16"/>
      <c r="AC314" s="16"/>
      <c r="AD314" s="16"/>
      <c r="AE314" s="16"/>
      <c r="AF314" s="16"/>
      <c r="AG314" s="16"/>
      <c r="AH314" s="16"/>
      <c r="AI314" s="16"/>
      <c r="AJ314" s="16"/>
      <c r="AK314" s="16"/>
      <c r="AL314" s="16"/>
      <c r="AM314" s="16"/>
      <c r="AN314" s="16"/>
      <c r="AO314" s="16"/>
      <c r="AP314" s="16"/>
      <c r="AQ314" s="16"/>
      <c r="AR314" s="16"/>
      <c r="AS314" s="16"/>
      <c r="AT314" s="16"/>
      <c r="AU314" s="16"/>
      <c r="AV314" s="16"/>
      <c r="AW314" s="16"/>
      <c r="AX314" s="16"/>
      <c r="AY314" s="16"/>
      <c r="AZ314" s="16"/>
      <c r="BA314" s="16"/>
      <c r="BB314" s="16"/>
      <c r="BC314" s="16"/>
      <c r="BD314" s="16"/>
      <c r="BE314" s="16"/>
      <c r="BF314" s="16"/>
      <c r="BG314" s="16"/>
      <c r="BH314" s="16"/>
      <c r="BI314" s="16"/>
      <c r="BJ314" s="16"/>
      <c r="BK314" s="16"/>
      <c r="BL314" s="16"/>
      <c r="BM314" s="16"/>
      <c r="BN314" s="16"/>
      <c r="BO314" s="16"/>
      <c r="BP314" s="16"/>
      <c r="BQ314" s="16"/>
      <c r="BR314" s="16"/>
      <c r="BS314" s="16"/>
      <c r="BT314" s="16"/>
      <c r="BU314" s="16"/>
      <c r="BV314" s="16"/>
      <c r="BW314" s="16"/>
      <c r="BX314" s="16"/>
      <c r="BY314" s="16"/>
      <c r="BZ314" s="16"/>
      <c r="CA314" s="16"/>
      <c r="CB314" s="16"/>
      <c r="CC314" s="16"/>
      <c r="CD314" s="16"/>
      <c r="CE314" s="16"/>
      <c r="CF314" s="16"/>
      <c r="CG314" s="16"/>
      <c r="CH314" s="16"/>
      <c r="CI314" s="16"/>
      <c r="CJ314" s="16"/>
      <c r="CK314" s="16"/>
      <c r="CL314" s="16"/>
      <c r="CM314" s="16"/>
      <c r="CN314" s="16"/>
      <c r="CO314" s="16"/>
      <c r="CP314" s="16"/>
      <c r="CQ314" s="16"/>
      <c r="CR314" s="16"/>
      <c r="CS314" s="16"/>
      <c r="CT314" s="16"/>
      <c r="CU314" s="16"/>
      <c r="CV314" s="16"/>
      <c r="CW314" s="16"/>
      <c r="CX314" s="16"/>
      <c r="CY314" s="16"/>
      <c r="CZ314" s="16"/>
      <c r="DA314" s="16"/>
      <c r="DB314" s="16"/>
      <c r="DC314" s="16"/>
      <c r="DD314" s="16"/>
      <c r="DE314" s="16"/>
      <c r="DF314" s="16"/>
      <c r="DG314" s="16"/>
      <c r="DH314" s="16"/>
      <c r="DI314" s="16"/>
      <c r="DJ314" s="16"/>
      <c r="DK314" s="16"/>
      <c r="DL314" s="16"/>
      <c r="DM314" s="16"/>
      <c r="DN314" s="16"/>
      <c r="DO314" s="16"/>
      <c r="DP314" s="16"/>
      <c r="DQ314" s="16"/>
      <c r="DR314" s="16"/>
      <c r="DS314" s="16"/>
      <c r="DT314" s="16"/>
      <c r="DU314" s="16"/>
      <c r="DV314" s="16"/>
      <c r="DW314" s="16"/>
      <c r="DX314" s="16"/>
      <c r="DY314" s="16"/>
      <c r="DZ314" s="16"/>
      <c r="EA314" s="16"/>
      <c r="EB314" s="16"/>
      <c r="EC314" s="16"/>
      <c r="ED314" s="16"/>
      <c r="EE314" s="16"/>
      <c r="EF314" s="16"/>
      <c r="EG314" s="16"/>
      <c r="EH314" s="16"/>
      <c r="EI314" s="16"/>
      <c r="EJ314" s="16"/>
      <c r="EK314" s="16"/>
      <c r="EL314" s="16"/>
      <c r="EM314" s="16"/>
      <c r="EN314" s="16"/>
      <c r="EO314" s="16"/>
      <c r="EP314" s="16"/>
      <c r="EQ314" s="16"/>
      <c r="ER314" s="16"/>
      <c r="ES314" s="16"/>
      <c r="ET314" s="16"/>
      <c r="EU314" s="16"/>
      <c r="EV314" s="16"/>
      <c r="EW314" s="16"/>
      <c r="EX314" s="16"/>
      <c r="EY314" s="16"/>
      <c r="EZ314" s="16"/>
      <c r="FA314" s="16"/>
      <c r="FB314" s="16"/>
      <c r="FC314" s="16"/>
      <c r="FD314" s="16"/>
      <c r="FE314" s="16"/>
      <c r="FF314" s="16"/>
      <c r="FG314" s="16"/>
      <c r="FH314" s="16"/>
      <c r="FI314" s="16"/>
      <c r="FJ314" s="16"/>
      <c r="FK314" s="16"/>
      <c r="FL314" s="16"/>
      <c r="FM314" s="16"/>
      <c r="FN314" s="16"/>
      <c r="FO314" s="16"/>
      <c r="FP314" s="16"/>
      <c r="FQ314" s="16"/>
      <c r="FR314" s="16"/>
      <c r="FS314" s="16"/>
      <c r="FT314" s="16"/>
      <c r="FU314" s="16"/>
      <c r="FV314" s="16"/>
      <c r="FW314" s="16"/>
      <c r="FX314" s="16"/>
      <c r="FY314" s="16"/>
      <c r="FZ314" s="16"/>
      <c r="GA314" s="16"/>
      <c r="GB314" s="16"/>
      <c r="GC314" s="16"/>
      <c r="GD314" s="16"/>
      <c r="GE314" s="16"/>
      <c r="GF314" s="16"/>
      <c r="GG314" s="16"/>
      <c r="GH314" s="16"/>
      <c r="GI314" s="16"/>
      <c r="GJ314" s="16"/>
      <c r="GK314" s="16"/>
      <c r="GL314" s="16"/>
      <c r="GM314" s="16"/>
      <c r="GN314" s="16"/>
      <c r="GO314" s="16"/>
      <c r="GP314" s="16"/>
      <c r="GQ314" s="16"/>
      <c r="GR314" s="16"/>
      <c r="GS314" s="16"/>
      <c r="GT314" s="16"/>
      <c r="GU314" s="16"/>
      <c r="GV314" s="16"/>
      <c r="GW314" s="16"/>
      <c r="GX314" s="16"/>
      <c r="GY314" s="16"/>
      <c r="GZ314" s="16"/>
      <c r="HA314" s="16"/>
    </row>
    <row r="315" spans="1:209">
      <c r="A315" s="18"/>
      <c r="B315" s="16"/>
      <c r="C315" s="16"/>
      <c r="D315" s="16"/>
      <c r="E315" s="16"/>
      <c r="F315" s="16"/>
      <c r="G315" s="16"/>
      <c r="H315" s="16"/>
      <c r="I315" s="16"/>
      <c r="J315" s="16"/>
      <c r="K315" s="16"/>
      <c r="L315" s="16"/>
      <c r="M315" s="16"/>
      <c r="N315" s="16"/>
      <c r="O315" s="16"/>
      <c r="P315" s="16"/>
      <c r="Q315" s="16"/>
      <c r="R315" s="16"/>
      <c r="S315" s="16"/>
      <c r="T315" s="16"/>
      <c r="U315" s="16"/>
      <c r="V315" s="16"/>
      <c r="W315" s="16"/>
      <c r="X315" s="139"/>
      <c r="Y315" s="16"/>
      <c r="Z315" s="16"/>
      <c r="AA315" s="16"/>
      <c r="AB315" s="16"/>
      <c r="AC315" s="16"/>
      <c r="AD315" s="16"/>
      <c r="AE315" s="16"/>
      <c r="AF315" s="16"/>
      <c r="AG315" s="16"/>
      <c r="AH315" s="16"/>
      <c r="AI315" s="16"/>
      <c r="AJ315" s="16"/>
      <c r="AK315" s="16"/>
      <c r="AL315" s="16"/>
      <c r="AM315" s="16"/>
      <c r="AN315" s="16"/>
      <c r="AO315" s="16"/>
      <c r="AP315" s="16"/>
      <c r="AQ315" s="16"/>
      <c r="AR315" s="16"/>
      <c r="AS315" s="16"/>
      <c r="AT315" s="16"/>
      <c r="AU315" s="16"/>
      <c r="AV315" s="16"/>
      <c r="AW315" s="16"/>
      <c r="AX315" s="16"/>
      <c r="AY315" s="16"/>
      <c r="AZ315" s="16"/>
      <c r="BA315" s="16"/>
      <c r="BB315" s="16"/>
      <c r="BC315" s="16"/>
      <c r="BD315" s="16"/>
      <c r="BE315" s="16"/>
      <c r="BF315" s="16"/>
      <c r="BG315" s="16"/>
      <c r="BH315" s="16"/>
      <c r="BI315" s="16"/>
      <c r="BJ315" s="16"/>
      <c r="BK315" s="16"/>
      <c r="BL315" s="16"/>
      <c r="BM315" s="16"/>
      <c r="BN315" s="16"/>
      <c r="BO315" s="16"/>
      <c r="BP315" s="16"/>
      <c r="BQ315" s="16"/>
      <c r="BR315" s="16"/>
      <c r="BS315" s="16"/>
      <c r="BT315" s="16"/>
      <c r="BU315" s="16"/>
      <c r="BV315" s="16"/>
      <c r="BW315" s="16"/>
      <c r="BX315" s="16"/>
      <c r="BY315" s="16"/>
      <c r="BZ315" s="16"/>
      <c r="CA315" s="16"/>
      <c r="CB315" s="16"/>
      <c r="CC315" s="16"/>
      <c r="CD315" s="16"/>
      <c r="CE315" s="16"/>
      <c r="CF315" s="16"/>
      <c r="CG315" s="16"/>
      <c r="CH315" s="16"/>
      <c r="CI315" s="16"/>
      <c r="CJ315" s="16"/>
      <c r="CK315" s="16"/>
      <c r="CL315" s="16"/>
      <c r="CM315" s="16"/>
      <c r="CN315" s="16"/>
      <c r="CO315" s="16"/>
      <c r="CP315" s="16"/>
      <c r="CQ315" s="16"/>
      <c r="CR315" s="16"/>
      <c r="CS315" s="16"/>
      <c r="CT315" s="16"/>
      <c r="CU315" s="16"/>
      <c r="CV315" s="16"/>
      <c r="CW315" s="16"/>
      <c r="CX315" s="16"/>
      <c r="CY315" s="16"/>
      <c r="CZ315" s="16"/>
      <c r="DA315" s="16"/>
      <c r="DB315" s="16"/>
      <c r="DC315" s="16"/>
      <c r="DD315" s="16"/>
      <c r="DE315" s="16"/>
      <c r="DF315" s="16"/>
      <c r="DG315" s="16"/>
      <c r="DH315" s="16"/>
      <c r="DI315" s="16"/>
      <c r="DJ315" s="16"/>
      <c r="DK315" s="16"/>
      <c r="DL315" s="16"/>
      <c r="DM315" s="16"/>
      <c r="DN315" s="16"/>
      <c r="DO315" s="16"/>
      <c r="DP315" s="16"/>
      <c r="DQ315" s="16"/>
      <c r="DR315" s="16"/>
      <c r="DS315" s="16"/>
      <c r="DT315" s="16"/>
      <c r="DU315" s="16"/>
      <c r="DV315" s="16"/>
      <c r="DW315" s="16"/>
      <c r="DX315" s="16"/>
      <c r="DY315" s="16"/>
      <c r="DZ315" s="16"/>
      <c r="EA315" s="16"/>
      <c r="EB315" s="16"/>
      <c r="EC315" s="16"/>
      <c r="ED315" s="16"/>
      <c r="EE315" s="16"/>
      <c r="EF315" s="16"/>
      <c r="EG315" s="16"/>
      <c r="EH315" s="16"/>
      <c r="EI315" s="16"/>
      <c r="EJ315" s="16"/>
      <c r="EK315" s="16"/>
      <c r="EL315" s="16"/>
      <c r="EM315" s="16"/>
      <c r="EN315" s="16"/>
      <c r="EO315" s="16"/>
      <c r="EP315" s="16"/>
      <c r="EQ315" s="16"/>
      <c r="ER315" s="16"/>
      <c r="ES315" s="16"/>
      <c r="ET315" s="16"/>
      <c r="EU315" s="16"/>
      <c r="EV315" s="16"/>
      <c r="EW315" s="16"/>
      <c r="EX315" s="16"/>
      <c r="EY315" s="16"/>
      <c r="EZ315" s="16"/>
      <c r="FA315" s="16"/>
      <c r="FB315" s="16"/>
      <c r="FC315" s="16"/>
      <c r="FD315" s="16"/>
      <c r="FE315" s="16"/>
      <c r="FF315" s="16"/>
      <c r="FG315" s="16"/>
      <c r="FH315" s="16"/>
      <c r="FI315" s="16"/>
      <c r="FJ315" s="16"/>
      <c r="FK315" s="16"/>
      <c r="FL315" s="16"/>
      <c r="FM315" s="16"/>
      <c r="FN315" s="16"/>
      <c r="FO315" s="16"/>
      <c r="FP315" s="16"/>
      <c r="FQ315" s="16"/>
      <c r="FR315" s="16"/>
      <c r="FS315" s="16"/>
      <c r="FT315" s="16"/>
      <c r="FU315" s="16"/>
      <c r="FV315" s="16"/>
      <c r="FW315" s="16"/>
      <c r="FX315" s="16"/>
      <c r="FY315" s="16"/>
      <c r="FZ315" s="16"/>
      <c r="GA315" s="16"/>
      <c r="GB315" s="16"/>
      <c r="GC315" s="16"/>
      <c r="GD315" s="16"/>
      <c r="GE315" s="16"/>
      <c r="GF315" s="16"/>
      <c r="GG315" s="16"/>
      <c r="GH315" s="16"/>
      <c r="GI315" s="16"/>
      <c r="GJ315" s="16"/>
      <c r="GK315" s="16"/>
      <c r="GL315" s="16"/>
      <c r="GM315" s="16"/>
      <c r="GN315" s="16"/>
      <c r="GO315" s="16"/>
      <c r="GP315" s="16"/>
      <c r="GQ315" s="16"/>
      <c r="GR315" s="16"/>
      <c r="GS315" s="16"/>
      <c r="GT315" s="16"/>
      <c r="GU315" s="16"/>
      <c r="GV315" s="16"/>
      <c r="GW315" s="16"/>
      <c r="GX315" s="16"/>
      <c r="GY315" s="16"/>
      <c r="GZ315" s="16"/>
      <c r="HA315" s="16"/>
    </row>
    <row r="316" spans="1:209">
      <c r="A316" s="18"/>
      <c r="B316" s="16"/>
      <c r="C316" s="16"/>
      <c r="D316" s="16"/>
      <c r="E316" s="16"/>
      <c r="F316" s="16"/>
      <c r="G316" s="16"/>
      <c r="H316" s="16"/>
      <c r="I316" s="16"/>
      <c r="J316" s="16"/>
      <c r="K316" s="16"/>
      <c r="L316" s="16"/>
      <c r="M316" s="16"/>
      <c r="N316" s="16"/>
      <c r="O316" s="16"/>
      <c r="P316" s="16"/>
      <c r="Q316" s="16"/>
      <c r="R316" s="16"/>
      <c r="S316" s="16"/>
      <c r="T316" s="16"/>
      <c r="U316" s="16"/>
      <c r="V316" s="16"/>
      <c r="W316" s="16"/>
      <c r="X316" s="139"/>
      <c r="Y316" s="16"/>
      <c r="Z316" s="16"/>
      <c r="AA316" s="16"/>
      <c r="AB316" s="16"/>
      <c r="AC316" s="16"/>
      <c r="AD316" s="16"/>
      <c r="AE316" s="16"/>
      <c r="AF316" s="16"/>
      <c r="AG316" s="16"/>
      <c r="AH316" s="16"/>
      <c r="AI316" s="16"/>
      <c r="AJ316" s="16"/>
      <c r="AK316" s="16"/>
      <c r="AL316" s="16"/>
      <c r="AM316" s="16"/>
      <c r="AN316" s="16"/>
      <c r="AO316" s="16"/>
      <c r="AP316" s="16"/>
      <c r="AQ316" s="16"/>
      <c r="AR316" s="16"/>
      <c r="AS316" s="16"/>
      <c r="AT316" s="16"/>
      <c r="AU316" s="16"/>
      <c r="AV316" s="16"/>
      <c r="AW316" s="16"/>
      <c r="AX316" s="16"/>
      <c r="AY316" s="16"/>
      <c r="AZ316" s="16"/>
      <c r="BA316" s="16"/>
      <c r="BB316" s="16"/>
      <c r="BC316" s="16"/>
      <c r="BD316" s="16"/>
      <c r="BE316" s="16"/>
      <c r="BF316" s="16"/>
      <c r="BG316" s="16"/>
      <c r="BH316" s="16"/>
      <c r="BI316" s="16"/>
      <c r="BJ316" s="16"/>
      <c r="BK316" s="16"/>
      <c r="BL316" s="16"/>
      <c r="BM316" s="16"/>
      <c r="BN316" s="16"/>
      <c r="BO316" s="16"/>
      <c r="BP316" s="16"/>
      <c r="BQ316" s="16"/>
      <c r="BR316" s="16"/>
      <c r="BS316" s="16"/>
      <c r="BT316" s="16"/>
      <c r="BU316" s="16"/>
      <c r="BV316" s="16"/>
      <c r="BW316" s="16"/>
      <c r="BX316" s="16"/>
      <c r="BY316" s="16"/>
      <c r="BZ316" s="16"/>
      <c r="CA316" s="16"/>
      <c r="CB316" s="16"/>
      <c r="CC316" s="16"/>
      <c r="CD316" s="16"/>
      <c r="CE316" s="16"/>
      <c r="CF316" s="16"/>
      <c r="CG316" s="16"/>
      <c r="CH316" s="16"/>
      <c r="CI316" s="16"/>
      <c r="CJ316" s="16"/>
      <c r="CK316" s="16"/>
      <c r="CL316" s="16"/>
      <c r="CM316" s="16"/>
      <c r="CN316" s="16"/>
      <c r="CO316" s="16"/>
      <c r="CP316" s="16"/>
      <c r="CQ316" s="16"/>
      <c r="CR316" s="16"/>
      <c r="CS316" s="16"/>
      <c r="CT316" s="16"/>
      <c r="CU316" s="16"/>
      <c r="CV316" s="16"/>
      <c r="CW316" s="16"/>
      <c r="CX316" s="16"/>
      <c r="CY316" s="16"/>
      <c r="CZ316" s="16"/>
      <c r="DA316" s="16"/>
      <c r="DB316" s="16"/>
      <c r="DC316" s="16"/>
      <c r="DD316" s="16"/>
      <c r="DE316" s="16"/>
      <c r="DF316" s="16"/>
      <c r="DG316" s="16"/>
      <c r="DH316" s="16"/>
      <c r="DI316" s="16"/>
      <c r="DJ316" s="16"/>
      <c r="DK316" s="16"/>
      <c r="DL316" s="16"/>
      <c r="DM316" s="16"/>
      <c r="DN316" s="16"/>
      <c r="DO316" s="16"/>
      <c r="DP316" s="16"/>
      <c r="DQ316" s="16"/>
      <c r="DR316" s="16"/>
      <c r="DS316" s="16"/>
      <c r="DT316" s="16"/>
      <c r="DU316" s="16"/>
      <c r="DV316" s="16"/>
      <c r="DW316" s="16"/>
      <c r="DX316" s="16"/>
      <c r="DY316" s="16"/>
      <c r="DZ316" s="16"/>
      <c r="EA316" s="16"/>
      <c r="EB316" s="16"/>
      <c r="EC316" s="16"/>
      <c r="ED316" s="16"/>
      <c r="EE316" s="16"/>
      <c r="EF316" s="16"/>
      <c r="EG316" s="16"/>
      <c r="EH316" s="16"/>
      <c r="EI316" s="16"/>
      <c r="EJ316" s="16"/>
      <c r="EK316" s="16"/>
      <c r="EL316" s="16"/>
      <c r="EM316" s="16"/>
      <c r="EN316" s="16"/>
      <c r="EO316" s="16"/>
      <c r="EP316" s="16"/>
      <c r="EQ316" s="16"/>
      <c r="ER316" s="16"/>
      <c r="ES316" s="16"/>
      <c r="ET316" s="16"/>
      <c r="EU316" s="16"/>
      <c r="EV316" s="16"/>
      <c r="EW316" s="16"/>
      <c r="EX316" s="16"/>
      <c r="EY316" s="16"/>
      <c r="EZ316" s="16"/>
      <c r="FA316" s="16"/>
      <c r="FB316" s="16"/>
      <c r="FC316" s="16"/>
      <c r="FD316" s="16"/>
      <c r="FE316" s="16"/>
      <c r="FF316" s="16"/>
      <c r="FG316" s="16"/>
      <c r="FH316" s="16"/>
      <c r="FI316" s="16"/>
      <c r="FJ316" s="16"/>
      <c r="FK316" s="16"/>
      <c r="FL316" s="16"/>
      <c r="FM316" s="16"/>
      <c r="FN316" s="16"/>
      <c r="FO316" s="16"/>
      <c r="FP316" s="16"/>
      <c r="FQ316" s="16"/>
      <c r="FR316" s="16"/>
      <c r="FS316" s="16"/>
      <c r="FT316" s="16"/>
      <c r="FU316" s="16"/>
      <c r="FV316" s="16"/>
      <c r="FW316" s="16"/>
      <c r="FX316" s="16"/>
      <c r="FY316" s="16"/>
      <c r="FZ316" s="16"/>
      <c r="GA316" s="16"/>
      <c r="GB316" s="16"/>
      <c r="GC316" s="16"/>
      <c r="GD316" s="16"/>
      <c r="GE316" s="16"/>
      <c r="GF316" s="16"/>
      <c r="GG316" s="16"/>
      <c r="GH316" s="16"/>
      <c r="GI316" s="16"/>
      <c r="GJ316" s="16"/>
      <c r="GK316" s="16"/>
      <c r="GL316" s="16"/>
      <c r="GM316" s="16"/>
      <c r="GN316" s="16"/>
      <c r="GO316" s="16"/>
      <c r="GP316" s="16"/>
      <c r="GQ316" s="16"/>
      <c r="GR316" s="16"/>
      <c r="GS316" s="16"/>
      <c r="GT316" s="16"/>
      <c r="GU316" s="16"/>
      <c r="GV316" s="16"/>
      <c r="GW316" s="16"/>
      <c r="GX316" s="16"/>
      <c r="GY316" s="16"/>
      <c r="GZ316" s="16"/>
      <c r="HA316" s="16"/>
    </row>
    <row r="317" spans="1:209">
      <c r="A317" s="18"/>
      <c r="B317" s="16"/>
      <c r="C317" s="16"/>
      <c r="D317" s="16"/>
      <c r="E317" s="16"/>
      <c r="F317" s="16"/>
      <c r="G317" s="16"/>
      <c r="H317" s="16"/>
      <c r="I317" s="16"/>
      <c r="J317" s="16"/>
      <c r="K317" s="16"/>
      <c r="L317" s="16"/>
      <c r="M317" s="16"/>
      <c r="N317" s="16"/>
      <c r="O317" s="16"/>
      <c r="P317" s="16"/>
      <c r="Q317" s="16"/>
      <c r="R317" s="16"/>
      <c r="S317" s="16"/>
      <c r="T317" s="16"/>
      <c r="U317" s="16"/>
      <c r="V317" s="16"/>
      <c r="W317" s="16"/>
      <c r="X317" s="139"/>
      <c r="Y317" s="16"/>
      <c r="Z317" s="16"/>
      <c r="AA317" s="16"/>
      <c r="AB317" s="16"/>
      <c r="AC317" s="16"/>
      <c r="AD317" s="16"/>
      <c r="AE317" s="16"/>
      <c r="AF317" s="16"/>
      <c r="AG317" s="16"/>
      <c r="AH317" s="16"/>
      <c r="AI317" s="16"/>
      <c r="AJ317" s="16"/>
      <c r="AK317" s="16"/>
      <c r="AL317" s="16"/>
      <c r="AM317" s="16"/>
      <c r="AN317" s="16"/>
      <c r="AO317" s="16"/>
      <c r="AP317" s="16"/>
      <c r="AQ317" s="16"/>
      <c r="AR317" s="16"/>
      <c r="AS317" s="16"/>
      <c r="AT317" s="16"/>
      <c r="AU317" s="16"/>
      <c r="AV317" s="16"/>
      <c r="AW317" s="16"/>
      <c r="AX317" s="16"/>
      <c r="AY317" s="16"/>
      <c r="AZ317" s="16"/>
      <c r="BA317" s="16"/>
      <c r="BB317" s="16"/>
      <c r="BC317" s="16"/>
      <c r="BD317" s="16"/>
      <c r="BE317" s="16"/>
      <c r="BF317" s="16"/>
      <c r="BG317" s="16"/>
      <c r="BH317" s="16"/>
      <c r="BI317" s="16"/>
      <c r="BJ317" s="16"/>
      <c r="BK317" s="16"/>
      <c r="BL317" s="16"/>
      <c r="BM317" s="16"/>
      <c r="BN317" s="16"/>
      <c r="BO317" s="16"/>
      <c r="BP317" s="16"/>
      <c r="BQ317" s="16"/>
      <c r="BR317" s="16"/>
      <c r="BS317" s="16"/>
      <c r="BT317" s="16"/>
      <c r="BU317" s="16"/>
      <c r="BV317" s="16"/>
      <c r="BW317" s="16"/>
      <c r="BX317" s="16"/>
      <c r="BY317" s="16"/>
      <c r="BZ317" s="16"/>
      <c r="CA317" s="16"/>
      <c r="CB317" s="16"/>
      <c r="CC317" s="16"/>
      <c r="CD317" s="16"/>
      <c r="CE317" s="16"/>
      <c r="CF317" s="16"/>
      <c r="CG317" s="16"/>
      <c r="CH317" s="16"/>
      <c r="CI317" s="16"/>
      <c r="CJ317" s="16"/>
      <c r="CK317" s="16"/>
      <c r="CL317" s="16"/>
      <c r="CM317" s="16"/>
      <c r="CN317" s="16"/>
      <c r="CO317" s="16"/>
      <c r="CP317" s="16"/>
      <c r="CQ317" s="16"/>
      <c r="CR317" s="16"/>
      <c r="CS317" s="16"/>
      <c r="CT317" s="16"/>
      <c r="CU317" s="16"/>
      <c r="CV317" s="16"/>
      <c r="CW317" s="16"/>
      <c r="CX317" s="16"/>
      <c r="CY317" s="16"/>
      <c r="CZ317" s="16"/>
      <c r="DA317" s="16"/>
      <c r="DB317" s="16"/>
      <c r="DC317" s="16"/>
      <c r="DD317" s="16"/>
      <c r="DE317" s="16"/>
      <c r="DF317" s="16"/>
      <c r="DG317" s="16"/>
      <c r="DH317" s="16"/>
      <c r="DI317" s="16"/>
      <c r="DJ317" s="16"/>
      <c r="DK317" s="16"/>
      <c r="DL317" s="16"/>
      <c r="DM317" s="16"/>
      <c r="DN317" s="16"/>
      <c r="DO317" s="16"/>
      <c r="DP317" s="16"/>
      <c r="DQ317" s="16"/>
      <c r="DR317" s="16"/>
      <c r="DS317" s="16"/>
      <c r="DT317" s="16"/>
      <c r="DU317" s="16"/>
      <c r="DV317" s="16"/>
      <c r="DW317" s="16"/>
      <c r="DX317" s="16"/>
      <c r="DY317" s="16"/>
      <c r="DZ317" s="16"/>
      <c r="EA317" s="16"/>
      <c r="EB317" s="16"/>
      <c r="EC317" s="16"/>
      <c r="ED317" s="16"/>
      <c r="EE317" s="16"/>
      <c r="EF317" s="16"/>
      <c r="EG317" s="16"/>
      <c r="EH317" s="16"/>
      <c r="EI317" s="16"/>
      <c r="EJ317" s="16"/>
      <c r="EK317" s="16"/>
      <c r="EL317" s="16"/>
      <c r="EM317" s="16"/>
      <c r="EN317" s="16"/>
      <c r="EO317" s="16"/>
      <c r="EP317" s="16"/>
      <c r="EQ317" s="16"/>
      <c r="ER317" s="16"/>
      <c r="ES317" s="16"/>
      <c r="ET317" s="16"/>
      <c r="EU317" s="16"/>
      <c r="EV317" s="16"/>
      <c r="EW317" s="16"/>
      <c r="EX317" s="16"/>
      <c r="EY317" s="16"/>
      <c r="EZ317" s="16"/>
      <c r="FA317" s="16"/>
      <c r="FB317" s="16"/>
      <c r="FC317" s="16"/>
      <c r="FD317" s="16"/>
      <c r="FE317" s="16"/>
      <c r="FF317" s="16"/>
      <c r="FG317" s="16"/>
      <c r="FH317" s="16"/>
      <c r="FI317" s="16"/>
      <c r="FJ317" s="16"/>
      <c r="FK317" s="16"/>
      <c r="FL317" s="16"/>
      <c r="FM317" s="16"/>
      <c r="FN317" s="16"/>
      <c r="FO317" s="16"/>
      <c r="FP317" s="16"/>
      <c r="FQ317" s="16"/>
      <c r="FR317" s="16"/>
      <c r="FS317" s="16"/>
      <c r="FT317" s="16"/>
      <c r="FU317" s="16"/>
      <c r="FV317" s="16"/>
      <c r="FW317" s="16"/>
      <c r="FX317" s="16"/>
      <c r="FY317" s="16"/>
      <c r="FZ317" s="16"/>
      <c r="GA317" s="16"/>
      <c r="GB317" s="16"/>
      <c r="GC317" s="16"/>
      <c r="GD317" s="16"/>
      <c r="GE317" s="16"/>
      <c r="GF317" s="16"/>
      <c r="GG317" s="16"/>
      <c r="GH317" s="16"/>
      <c r="GI317" s="16"/>
      <c r="GJ317" s="16"/>
      <c r="GK317" s="16"/>
      <c r="GL317" s="16"/>
      <c r="GM317" s="16"/>
      <c r="GN317" s="16"/>
      <c r="GO317" s="16"/>
      <c r="GP317" s="16"/>
      <c r="GQ317" s="16"/>
      <c r="GR317" s="16"/>
      <c r="GS317" s="16"/>
      <c r="GT317" s="16"/>
      <c r="GU317" s="16"/>
      <c r="GV317" s="16"/>
      <c r="GW317" s="16"/>
      <c r="GX317" s="16"/>
      <c r="GY317" s="16"/>
      <c r="GZ317" s="16"/>
      <c r="HA317" s="16"/>
    </row>
    <row r="318" spans="1:209">
      <c r="A318" s="18"/>
      <c r="B318" s="16"/>
      <c r="C318" s="16"/>
      <c r="D318" s="16"/>
      <c r="E318" s="16"/>
      <c r="F318" s="16"/>
      <c r="G318" s="16"/>
      <c r="H318" s="16"/>
      <c r="I318" s="16"/>
      <c r="J318" s="16"/>
      <c r="K318" s="16"/>
      <c r="L318" s="16"/>
      <c r="M318" s="16"/>
      <c r="N318" s="16"/>
      <c r="O318" s="16"/>
      <c r="P318" s="16"/>
      <c r="Q318" s="16"/>
      <c r="R318" s="16"/>
      <c r="S318" s="16"/>
      <c r="T318" s="16"/>
      <c r="U318" s="16"/>
      <c r="V318" s="16"/>
      <c r="W318" s="16"/>
      <c r="X318" s="139"/>
      <c r="Y318" s="16"/>
      <c r="Z318" s="16"/>
      <c r="AA318" s="16"/>
      <c r="AB318" s="16"/>
      <c r="AC318" s="16"/>
      <c r="AD318" s="16"/>
      <c r="AE318" s="16"/>
      <c r="AF318" s="16"/>
      <c r="AG318" s="16"/>
      <c r="AH318" s="16"/>
      <c r="AI318" s="16"/>
      <c r="AJ318" s="16"/>
      <c r="AK318" s="16"/>
      <c r="AL318" s="16"/>
      <c r="AM318" s="16"/>
      <c r="AN318" s="16"/>
      <c r="AO318" s="16"/>
      <c r="AP318" s="16"/>
      <c r="AQ318" s="16"/>
      <c r="AR318" s="16"/>
      <c r="AS318" s="16"/>
      <c r="AT318" s="16"/>
      <c r="AU318" s="16"/>
      <c r="AV318" s="16"/>
      <c r="AW318" s="16"/>
      <c r="AX318" s="16"/>
      <c r="AY318" s="16"/>
      <c r="AZ318" s="16"/>
      <c r="BA318" s="16"/>
      <c r="BB318" s="16"/>
      <c r="BC318" s="16"/>
      <c r="BD318" s="16"/>
      <c r="BE318" s="16"/>
      <c r="BF318" s="16"/>
      <c r="BG318" s="16"/>
      <c r="BH318" s="16"/>
      <c r="BI318" s="16"/>
      <c r="BJ318" s="16"/>
      <c r="BK318" s="16"/>
      <c r="BL318" s="16"/>
      <c r="BM318" s="16"/>
      <c r="BN318" s="16"/>
      <c r="BO318" s="16"/>
      <c r="BP318" s="16"/>
      <c r="BQ318" s="16"/>
      <c r="BR318" s="16"/>
      <c r="BS318" s="16"/>
      <c r="BT318" s="16"/>
      <c r="BU318" s="16"/>
      <c r="BV318" s="16"/>
      <c r="BW318" s="16"/>
      <c r="BX318" s="16"/>
      <c r="BY318" s="16"/>
      <c r="BZ318" s="16"/>
      <c r="CA318" s="16"/>
      <c r="CB318" s="16"/>
      <c r="CC318" s="16"/>
      <c r="CD318" s="16"/>
      <c r="CE318" s="16"/>
      <c r="CF318" s="16"/>
      <c r="CG318" s="16"/>
      <c r="CH318" s="16"/>
      <c r="CI318" s="16"/>
      <c r="CJ318" s="16"/>
      <c r="CK318" s="16"/>
      <c r="CL318" s="16"/>
      <c r="CM318" s="16"/>
      <c r="CN318" s="16"/>
      <c r="CO318" s="16"/>
      <c r="CP318" s="16"/>
      <c r="CQ318" s="16"/>
      <c r="CR318" s="16"/>
      <c r="CS318" s="16"/>
      <c r="CT318" s="16"/>
      <c r="CU318" s="16"/>
      <c r="CV318" s="16"/>
      <c r="CW318" s="16"/>
      <c r="CX318" s="16"/>
      <c r="CY318" s="16"/>
      <c r="CZ318" s="16"/>
      <c r="DA318" s="16"/>
      <c r="DB318" s="16"/>
      <c r="DC318" s="16"/>
      <c r="DD318" s="16"/>
      <c r="DE318" s="16"/>
      <c r="DF318" s="16"/>
      <c r="DG318" s="16"/>
      <c r="DH318" s="16"/>
      <c r="DI318" s="16"/>
      <c r="DJ318" s="16"/>
      <c r="DK318" s="16"/>
      <c r="DL318" s="16"/>
      <c r="DM318" s="16"/>
      <c r="DN318" s="16"/>
      <c r="DO318" s="16"/>
      <c r="DP318" s="16"/>
      <c r="DQ318" s="16"/>
      <c r="DR318" s="16"/>
      <c r="DS318" s="16"/>
      <c r="DT318" s="16"/>
      <c r="DU318" s="16"/>
      <c r="DV318" s="16"/>
      <c r="DW318" s="16"/>
      <c r="DX318" s="16"/>
      <c r="DY318" s="16"/>
      <c r="DZ318" s="16"/>
      <c r="EA318" s="16"/>
      <c r="EB318" s="16"/>
      <c r="EC318" s="16"/>
      <c r="ED318" s="16"/>
      <c r="EE318" s="16"/>
      <c r="EF318" s="16"/>
      <c r="EG318" s="16"/>
      <c r="EH318" s="16"/>
      <c r="EI318" s="16"/>
      <c r="EJ318" s="16"/>
      <c r="EK318" s="16"/>
      <c r="EL318" s="16"/>
      <c r="EM318" s="16"/>
      <c r="EN318" s="16"/>
      <c r="EO318" s="16"/>
      <c r="EP318" s="16"/>
      <c r="EQ318" s="16"/>
      <c r="ER318" s="16"/>
      <c r="ES318" s="16"/>
      <c r="ET318" s="16"/>
      <c r="EU318" s="16"/>
      <c r="EV318" s="16"/>
      <c r="EW318" s="16"/>
      <c r="EX318" s="16"/>
      <c r="EY318" s="16"/>
      <c r="EZ318" s="16"/>
      <c r="FA318" s="16"/>
      <c r="FB318" s="16"/>
      <c r="FC318" s="16"/>
      <c r="FD318" s="16"/>
      <c r="FE318" s="16"/>
      <c r="FF318" s="16"/>
      <c r="FG318" s="16"/>
      <c r="FH318" s="16"/>
      <c r="FI318" s="16"/>
      <c r="FJ318" s="16"/>
      <c r="FK318" s="16"/>
      <c r="FL318" s="16"/>
      <c r="FM318" s="16"/>
      <c r="FN318" s="16"/>
      <c r="FO318" s="16"/>
      <c r="FP318" s="16"/>
      <c r="FQ318" s="16"/>
      <c r="FR318" s="16"/>
      <c r="FS318" s="16"/>
      <c r="FT318" s="16"/>
      <c r="FU318" s="16"/>
      <c r="FV318" s="16"/>
      <c r="FW318" s="16"/>
      <c r="FX318" s="16"/>
      <c r="FY318" s="16"/>
      <c r="FZ318" s="16"/>
      <c r="GA318" s="16"/>
      <c r="GB318" s="16"/>
      <c r="GC318" s="16"/>
      <c r="GD318" s="16"/>
      <c r="GE318" s="16"/>
      <c r="GF318" s="16"/>
      <c r="GG318" s="16"/>
      <c r="GH318" s="16"/>
      <c r="GI318" s="16"/>
      <c r="GJ318" s="16"/>
      <c r="GK318" s="16"/>
      <c r="GL318" s="16"/>
      <c r="GM318" s="16"/>
      <c r="GN318" s="16"/>
      <c r="GO318" s="16"/>
      <c r="GP318" s="16"/>
      <c r="GQ318" s="16"/>
      <c r="GR318" s="16"/>
      <c r="GS318" s="16"/>
      <c r="GT318" s="16"/>
      <c r="GU318" s="16"/>
      <c r="GV318" s="16"/>
      <c r="GW318" s="16"/>
      <c r="GX318" s="16"/>
      <c r="GY318" s="16"/>
      <c r="GZ318" s="16"/>
      <c r="HA318" s="16"/>
    </row>
    <row r="319" spans="1:209">
      <c r="A319" s="18"/>
      <c r="B319" s="16"/>
      <c r="C319" s="16"/>
      <c r="D319" s="16"/>
      <c r="E319" s="16"/>
      <c r="F319" s="16"/>
      <c r="G319" s="16"/>
      <c r="H319" s="16"/>
      <c r="I319" s="16"/>
      <c r="J319" s="16"/>
      <c r="K319" s="16"/>
      <c r="L319" s="16"/>
      <c r="M319" s="16"/>
      <c r="N319" s="16"/>
      <c r="O319" s="16"/>
      <c r="P319" s="16"/>
      <c r="Q319" s="16"/>
      <c r="R319" s="16"/>
      <c r="S319" s="16"/>
      <c r="T319" s="16"/>
      <c r="U319" s="16"/>
      <c r="V319" s="16"/>
      <c r="W319" s="16"/>
      <c r="X319" s="139"/>
      <c r="Y319" s="16"/>
      <c r="Z319" s="16"/>
      <c r="AA319" s="16"/>
      <c r="AB319" s="16"/>
      <c r="AC319" s="16"/>
      <c r="AD319" s="16"/>
      <c r="AE319" s="16"/>
      <c r="AF319" s="16"/>
      <c r="AG319" s="16"/>
      <c r="AH319" s="16"/>
      <c r="AI319" s="16"/>
      <c r="AJ319" s="16"/>
      <c r="AK319" s="16"/>
      <c r="AL319" s="16"/>
      <c r="AM319" s="16"/>
      <c r="AN319" s="16"/>
      <c r="AO319" s="16"/>
      <c r="AP319" s="16"/>
      <c r="AQ319" s="16"/>
      <c r="AR319" s="16"/>
      <c r="AS319" s="16"/>
      <c r="AT319" s="16"/>
      <c r="AU319" s="16"/>
      <c r="AV319" s="16"/>
      <c r="AW319" s="16"/>
      <c r="AX319" s="16"/>
      <c r="AY319" s="16"/>
      <c r="AZ319" s="16"/>
      <c r="BA319" s="16"/>
      <c r="BB319" s="16"/>
      <c r="BC319" s="16"/>
      <c r="BD319" s="16"/>
      <c r="BE319" s="16"/>
      <c r="BF319" s="16"/>
      <c r="BG319" s="16"/>
      <c r="BH319" s="16"/>
      <c r="BI319" s="16"/>
      <c r="BJ319" s="16"/>
      <c r="BK319" s="16"/>
      <c r="BL319" s="16"/>
      <c r="BM319" s="16"/>
      <c r="BN319" s="16"/>
      <c r="BO319" s="16"/>
      <c r="BP319" s="16"/>
      <c r="BQ319" s="16"/>
      <c r="BR319" s="16"/>
      <c r="BS319" s="16"/>
      <c r="BT319" s="16"/>
      <c r="BU319" s="16"/>
      <c r="BV319" s="16"/>
      <c r="BW319" s="16"/>
      <c r="BX319" s="16"/>
      <c r="BY319" s="16"/>
      <c r="BZ319" s="16"/>
      <c r="CA319" s="16"/>
      <c r="CB319" s="16"/>
      <c r="CC319" s="16"/>
      <c r="CD319" s="16"/>
      <c r="CE319" s="16"/>
      <c r="CF319" s="16"/>
      <c r="CG319" s="16"/>
      <c r="CH319" s="16"/>
      <c r="CI319" s="16"/>
      <c r="CJ319" s="16"/>
      <c r="CK319" s="16"/>
      <c r="CL319" s="16"/>
      <c r="CM319" s="16"/>
      <c r="CN319" s="16"/>
      <c r="CO319" s="16"/>
      <c r="CP319" s="16"/>
      <c r="CQ319" s="16"/>
      <c r="CR319" s="16"/>
      <c r="CS319" s="16"/>
      <c r="CT319" s="16"/>
      <c r="CU319" s="16"/>
      <c r="CV319" s="16"/>
      <c r="CW319" s="16"/>
      <c r="CX319" s="16"/>
      <c r="CY319" s="16"/>
      <c r="CZ319" s="16"/>
      <c r="DA319" s="16"/>
      <c r="DB319" s="16"/>
      <c r="DC319" s="16"/>
      <c r="DD319" s="16"/>
      <c r="DE319" s="16"/>
      <c r="DF319" s="16"/>
      <c r="DG319" s="16"/>
      <c r="DH319" s="16"/>
      <c r="DI319" s="16"/>
      <c r="DJ319" s="16"/>
      <c r="DK319" s="16"/>
      <c r="DL319" s="16"/>
      <c r="DM319" s="16"/>
      <c r="DN319" s="16"/>
      <c r="DO319" s="16"/>
      <c r="DP319" s="16"/>
      <c r="DQ319" s="16"/>
      <c r="DR319" s="16"/>
      <c r="DS319" s="16"/>
      <c r="DT319" s="16"/>
      <c r="DU319" s="16"/>
      <c r="DV319" s="16"/>
      <c r="DW319" s="16"/>
      <c r="DX319" s="16"/>
      <c r="DY319" s="16"/>
      <c r="DZ319" s="16"/>
      <c r="EA319" s="16"/>
      <c r="EB319" s="16"/>
      <c r="EC319" s="16"/>
      <c r="ED319" s="16"/>
      <c r="EE319" s="16"/>
      <c r="EF319" s="16"/>
      <c r="EG319" s="16"/>
      <c r="EH319" s="16"/>
      <c r="EI319" s="16"/>
      <c r="EJ319" s="16"/>
      <c r="EK319" s="16"/>
      <c r="EL319" s="16"/>
      <c r="EM319" s="16"/>
      <c r="EN319" s="16"/>
      <c r="EO319" s="16"/>
      <c r="EP319" s="16"/>
      <c r="EQ319" s="16"/>
      <c r="ER319" s="16"/>
      <c r="ES319" s="16"/>
      <c r="ET319" s="16"/>
      <c r="EU319" s="16"/>
      <c r="EV319" s="16"/>
      <c r="EW319" s="16"/>
      <c r="EX319" s="16"/>
      <c r="EY319" s="16"/>
      <c r="EZ319" s="16"/>
      <c r="FA319" s="16"/>
      <c r="FB319" s="16"/>
      <c r="FC319" s="16"/>
      <c r="FD319" s="16"/>
      <c r="FE319" s="16"/>
      <c r="FF319" s="16"/>
      <c r="FG319" s="16"/>
      <c r="FH319" s="16"/>
      <c r="FI319" s="16"/>
      <c r="FJ319" s="16"/>
      <c r="FK319" s="16"/>
      <c r="FL319" s="16"/>
      <c r="FM319" s="16"/>
      <c r="FN319" s="16"/>
      <c r="FO319" s="16"/>
      <c r="FP319" s="16"/>
      <c r="FQ319" s="16"/>
      <c r="FR319" s="16"/>
      <c r="FS319" s="16"/>
      <c r="FT319" s="16"/>
      <c r="FU319" s="16"/>
      <c r="FV319" s="16"/>
      <c r="FW319" s="16"/>
      <c r="FX319" s="16"/>
      <c r="FY319" s="16"/>
      <c r="FZ319" s="16"/>
      <c r="GA319" s="16"/>
      <c r="GB319" s="16"/>
      <c r="GC319" s="16"/>
      <c r="GD319" s="16"/>
      <c r="GE319" s="16"/>
      <c r="GF319" s="16"/>
      <c r="GG319" s="16"/>
      <c r="GH319" s="16"/>
      <c r="GI319" s="16"/>
      <c r="GJ319" s="16"/>
      <c r="GK319" s="16"/>
      <c r="GL319" s="16"/>
      <c r="GM319" s="16"/>
      <c r="GN319" s="16"/>
      <c r="GO319" s="16"/>
      <c r="GP319" s="16"/>
      <c r="GQ319" s="16"/>
      <c r="GR319" s="16"/>
      <c r="GS319" s="16"/>
      <c r="GT319" s="16"/>
      <c r="GU319" s="16"/>
      <c r="GV319" s="16"/>
      <c r="GW319" s="16"/>
      <c r="GX319" s="16"/>
      <c r="GY319" s="16"/>
      <c r="GZ319" s="16"/>
      <c r="HA319" s="16"/>
    </row>
    <row r="320" spans="1:209">
      <c r="A320" s="18"/>
      <c r="B320" s="16"/>
      <c r="C320" s="16"/>
      <c r="D320" s="16"/>
      <c r="E320" s="16"/>
      <c r="F320" s="16"/>
      <c r="G320" s="16"/>
      <c r="H320" s="16"/>
      <c r="I320" s="16"/>
      <c r="J320" s="16"/>
      <c r="K320" s="16"/>
      <c r="L320" s="16"/>
      <c r="M320" s="16"/>
      <c r="N320" s="16"/>
      <c r="O320" s="16"/>
      <c r="P320" s="16"/>
      <c r="Q320" s="16"/>
      <c r="R320" s="16"/>
      <c r="S320" s="16"/>
      <c r="T320" s="16"/>
      <c r="U320" s="16"/>
      <c r="V320" s="16"/>
      <c r="W320" s="16"/>
      <c r="X320" s="139"/>
      <c r="Y320" s="16"/>
      <c r="Z320" s="16"/>
      <c r="AA320" s="16"/>
      <c r="AB320" s="16"/>
      <c r="AC320" s="16"/>
      <c r="AD320" s="16"/>
      <c r="AE320" s="16"/>
      <c r="AF320" s="16"/>
      <c r="AG320" s="16"/>
      <c r="AH320" s="16"/>
      <c r="AI320" s="16"/>
      <c r="AJ320" s="16"/>
      <c r="AK320" s="16"/>
      <c r="AL320" s="16"/>
      <c r="AM320" s="16"/>
      <c r="AN320" s="16"/>
      <c r="AO320" s="16"/>
      <c r="AP320" s="16"/>
      <c r="AQ320" s="16"/>
      <c r="AR320" s="16"/>
      <c r="AS320" s="16"/>
      <c r="AT320" s="16"/>
      <c r="AU320" s="16"/>
      <c r="AV320" s="16"/>
      <c r="AW320" s="16"/>
      <c r="AX320" s="16"/>
      <c r="AY320" s="16"/>
      <c r="AZ320" s="16"/>
      <c r="BA320" s="16"/>
      <c r="BB320" s="16"/>
      <c r="BC320" s="16"/>
      <c r="BD320" s="16"/>
      <c r="BE320" s="16"/>
      <c r="BF320" s="16"/>
      <c r="BG320" s="16"/>
      <c r="BH320" s="16"/>
      <c r="BI320" s="16"/>
      <c r="BJ320" s="16"/>
      <c r="BK320" s="16"/>
      <c r="BL320" s="16"/>
      <c r="BM320" s="16"/>
      <c r="BN320" s="16"/>
      <c r="BO320" s="16"/>
      <c r="BP320" s="16"/>
      <c r="BQ320" s="16"/>
      <c r="BR320" s="16"/>
      <c r="BS320" s="16"/>
      <c r="BT320" s="16"/>
      <c r="BU320" s="16"/>
      <c r="BV320" s="16"/>
      <c r="BW320" s="16"/>
      <c r="BX320" s="16"/>
      <c r="BY320" s="16"/>
      <c r="BZ320" s="16"/>
      <c r="CA320" s="16"/>
      <c r="CB320" s="16"/>
      <c r="CC320" s="16"/>
      <c r="CD320" s="16"/>
      <c r="CE320" s="16"/>
      <c r="CF320" s="16"/>
      <c r="CG320" s="16"/>
      <c r="CH320" s="16"/>
      <c r="CI320" s="16"/>
      <c r="CJ320" s="16"/>
      <c r="CK320" s="16"/>
      <c r="CL320" s="16"/>
      <c r="CM320" s="16"/>
      <c r="CN320" s="16"/>
      <c r="CO320" s="16"/>
      <c r="CP320" s="16"/>
      <c r="CQ320" s="16"/>
      <c r="CR320" s="16"/>
      <c r="CS320" s="16"/>
      <c r="CT320" s="16"/>
      <c r="CU320" s="16"/>
      <c r="CV320" s="16"/>
      <c r="CW320" s="16"/>
      <c r="CX320" s="16"/>
      <c r="CY320" s="16"/>
      <c r="CZ320" s="16"/>
      <c r="DA320" s="16"/>
      <c r="DB320" s="16"/>
      <c r="DC320" s="16"/>
      <c r="DD320" s="16"/>
      <c r="DE320" s="16"/>
      <c r="DF320" s="16"/>
      <c r="DG320" s="16"/>
      <c r="DH320" s="16"/>
      <c r="DI320" s="16"/>
      <c r="DJ320" s="16"/>
      <c r="DK320" s="16"/>
      <c r="DL320" s="16"/>
      <c r="DM320" s="16"/>
      <c r="DN320" s="16"/>
      <c r="DO320" s="16"/>
      <c r="DP320" s="16"/>
      <c r="DQ320" s="16"/>
      <c r="DR320" s="16"/>
      <c r="DS320" s="16"/>
      <c r="DT320" s="16"/>
      <c r="DU320" s="16"/>
      <c r="DV320" s="16"/>
      <c r="DW320" s="16"/>
      <c r="DX320" s="16"/>
      <c r="DY320" s="16"/>
      <c r="DZ320" s="16"/>
      <c r="EA320" s="16"/>
      <c r="EB320" s="16"/>
      <c r="EC320" s="16"/>
      <c r="ED320" s="16"/>
      <c r="EE320" s="16"/>
      <c r="EF320" s="16"/>
      <c r="EG320" s="16"/>
      <c r="EH320" s="16"/>
      <c r="EI320" s="16"/>
      <c r="EJ320" s="16"/>
      <c r="EK320" s="16"/>
      <c r="EL320" s="16"/>
      <c r="EM320" s="16"/>
      <c r="EN320" s="16"/>
      <c r="EO320" s="16"/>
      <c r="EP320" s="16"/>
      <c r="EQ320" s="16"/>
      <c r="ER320" s="16"/>
      <c r="ES320" s="16"/>
      <c r="ET320" s="16"/>
      <c r="EU320" s="16"/>
      <c r="EV320" s="16"/>
      <c r="EW320" s="16"/>
      <c r="EX320" s="16"/>
      <c r="EY320" s="16"/>
      <c r="EZ320" s="16"/>
      <c r="FA320" s="16"/>
      <c r="FB320" s="16"/>
      <c r="FC320" s="16"/>
      <c r="FD320" s="16"/>
      <c r="FE320" s="16"/>
      <c r="FF320" s="16"/>
      <c r="FG320" s="16"/>
      <c r="FH320" s="16"/>
      <c r="FI320" s="16"/>
      <c r="FJ320" s="16"/>
      <c r="FK320" s="16"/>
      <c r="FL320" s="16"/>
      <c r="FM320" s="16"/>
      <c r="FN320" s="16"/>
      <c r="FO320" s="16"/>
      <c r="FP320" s="16"/>
      <c r="FQ320" s="16"/>
      <c r="FR320" s="16"/>
      <c r="FS320" s="16"/>
      <c r="FT320" s="16"/>
      <c r="FU320" s="16"/>
      <c r="FV320" s="16"/>
      <c r="FW320" s="16"/>
      <c r="FX320" s="16"/>
      <c r="FY320" s="16"/>
      <c r="FZ320" s="16"/>
      <c r="GA320" s="16"/>
      <c r="GB320" s="16"/>
      <c r="GC320" s="16"/>
      <c r="GD320" s="16"/>
      <c r="GE320" s="16"/>
      <c r="GF320" s="16"/>
      <c r="GG320" s="16"/>
      <c r="GH320" s="16"/>
      <c r="GI320" s="16"/>
      <c r="GJ320" s="16"/>
      <c r="GK320" s="16"/>
      <c r="GL320" s="16"/>
      <c r="GM320" s="16"/>
      <c r="GN320" s="16"/>
      <c r="GO320" s="16"/>
      <c r="GP320" s="16"/>
      <c r="GQ320" s="16"/>
      <c r="GR320" s="16"/>
      <c r="GS320" s="16"/>
      <c r="GT320" s="16"/>
      <c r="GU320" s="16"/>
      <c r="GV320" s="16"/>
      <c r="GW320" s="16"/>
      <c r="GX320" s="16"/>
      <c r="GY320" s="16"/>
      <c r="GZ320" s="16"/>
      <c r="HA320" s="16"/>
    </row>
    <row r="321" spans="1:209">
      <c r="A321" s="18"/>
      <c r="B321" s="16"/>
      <c r="C321" s="16"/>
      <c r="D321" s="16"/>
      <c r="E321" s="16"/>
      <c r="F321" s="16"/>
      <c r="G321" s="16"/>
      <c r="H321" s="16"/>
      <c r="I321" s="16"/>
      <c r="J321" s="16"/>
      <c r="K321" s="16"/>
      <c r="L321" s="16"/>
      <c r="M321" s="16"/>
      <c r="N321" s="16"/>
      <c r="O321" s="16"/>
      <c r="P321" s="16"/>
      <c r="Q321" s="16"/>
      <c r="R321" s="16"/>
      <c r="S321" s="16"/>
      <c r="T321" s="16"/>
      <c r="U321" s="16"/>
      <c r="V321" s="16"/>
      <c r="W321" s="16"/>
      <c r="X321" s="139"/>
      <c r="Y321" s="16"/>
      <c r="Z321" s="16"/>
      <c r="AA321" s="16"/>
      <c r="AB321" s="16"/>
      <c r="AC321" s="16"/>
      <c r="AD321" s="16"/>
      <c r="AE321" s="16"/>
      <c r="AF321" s="16"/>
      <c r="AG321" s="16"/>
      <c r="AH321" s="16"/>
      <c r="AI321" s="16"/>
      <c r="AJ321" s="16"/>
      <c r="AK321" s="16"/>
      <c r="AL321" s="16"/>
      <c r="AM321" s="16"/>
      <c r="AN321" s="16"/>
      <c r="AO321" s="16"/>
      <c r="AP321" s="16"/>
      <c r="AQ321" s="16"/>
      <c r="AR321" s="16"/>
      <c r="AS321" s="16"/>
      <c r="AT321" s="16"/>
      <c r="AU321" s="16"/>
      <c r="AV321" s="16"/>
      <c r="AW321" s="16"/>
      <c r="AX321" s="16"/>
      <c r="AY321" s="16"/>
      <c r="AZ321" s="16"/>
      <c r="BA321" s="16"/>
      <c r="BB321" s="16"/>
      <c r="BC321" s="16"/>
      <c r="BD321" s="16"/>
      <c r="BE321" s="16"/>
      <c r="BF321" s="16"/>
      <c r="BG321" s="16"/>
      <c r="BH321" s="16"/>
      <c r="BI321" s="16"/>
      <c r="BJ321" s="16"/>
      <c r="BK321" s="16"/>
      <c r="BL321" s="16"/>
      <c r="BM321" s="16"/>
      <c r="BN321" s="16"/>
      <c r="BO321" s="16"/>
      <c r="BP321" s="16"/>
      <c r="BQ321" s="16"/>
      <c r="BR321" s="16"/>
      <c r="BS321" s="16"/>
      <c r="BT321" s="16"/>
      <c r="BU321" s="16"/>
      <c r="BV321" s="16"/>
      <c r="BW321" s="16"/>
      <c r="BX321" s="16"/>
      <c r="BY321" s="16"/>
      <c r="BZ321" s="16"/>
      <c r="CA321" s="16"/>
      <c r="CB321" s="16"/>
      <c r="CC321" s="16"/>
      <c r="CD321" s="16"/>
      <c r="CE321" s="16"/>
      <c r="CF321" s="16"/>
      <c r="CG321" s="16"/>
      <c r="CH321" s="16"/>
      <c r="CI321" s="16"/>
      <c r="CJ321" s="16"/>
      <c r="CK321" s="16"/>
      <c r="CL321" s="16"/>
      <c r="CM321" s="16"/>
      <c r="CN321" s="16"/>
      <c r="CO321" s="16"/>
      <c r="CP321" s="16"/>
      <c r="CQ321" s="16"/>
      <c r="CR321" s="16"/>
      <c r="CS321" s="16"/>
      <c r="CT321" s="16"/>
      <c r="CU321" s="16"/>
      <c r="CV321" s="16"/>
      <c r="CW321" s="16"/>
      <c r="CX321" s="16"/>
      <c r="CY321" s="16"/>
      <c r="CZ321" s="16"/>
      <c r="DA321" s="16"/>
      <c r="DB321" s="16"/>
      <c r="DC321" s="16"/>
      <c r="DD321" s="16"/>
      <c r="DE321" s="16"/>
      <c r="DF321" s="16"/>
      <c r="DG321" s="16"/>
      <c r="DH321" s="16"/>
      <c r="DI321" s="16"/>
      <c r="DJ321" s="16"/>
      <c r="DK321" s="16"/>
      <c r="DL321" s="16"/>
      <c r="DM321" s="16"/>
      <c r="DN321" s="16"/>
      <c r="DO321" s="16"/>
      <c r="DP321" s="16"/>
      <c r="DQ321" s="16"/>
      <c r="DR321" s="16"/>
      <c r="DS321" s="16"/>
      <c r="DT321" s="16"/>
      <c r="DU321" s="16"/>
      <c r="DV321" s="16"/>
      <c r="DW321" s="16"/>
      <c r="DX321" s="16"/>
      <c r="DY321" s="16"/>
      <c r="DZ321" s="16"/>
      <c r="EA321" s="16"/>
      <c r="EB321" s="16"/>
      <c r="EC321" s="16"/>
      <c r="ED321" s="16"/>
      <c r="EE321" s="16"/>
      <c r="EF321" s="16"/>
      <c r="EG321" s="16"/>
      <c r="EH321" s="16"/>
      <c r="EI321" s="16"/>
      <c r="EJ321" s="16"/>
      <c r="EK321" s="16"/>
      <c r="EL321" s="16"/>
      <c r="EM321" s="16"/>
      <c r="EN321" s="16"/>
      <c r="EO321" s="16"/>
      <c r="EP321" s="16"/>
      <c r="EQ321" s="16"/>
      <c r="ER321" s="16"/>
      <c r="ES321" s="16"/>
      <c r="ET321" s="16"/>
      <c r="EU321" s="16"/>
      <c r="EV321" s="16"/>
      <c r="EW321" s="16"/>
      <c r="EX321" s="16"/>
      <c r="EY321" s="16"/>
      <c r="EZ321" s="16"/>
      <c r="FA321" s="16"/>
      <c r="FB321" s="16"/>
      <c r="FC321" s="16"/>
      <c r="FD321" s="16"/>
      <c r="FE321" s="16"/>
      <c r="FF321" s="16"/>
      <c r="FG321" s="16"/>
      <c r="FH321" s="16"/>
      <c r="FI321" s="16"/>
      <c r="FJ321" s="16"/>
      <c r="FK321" s="16"/>
      <c r="FL321" s="16"/>
      <c r="FM321" s="16"/>
      <c r="FN321" s="16"/>
      <c r="FO321" s="16"/>
      <c r="FP321" s="16"/>
      <c r="FQ321" s="16"/>
      <c r="FR321" s="16"/>
      <c r="FS321" s="16"/>
      <c r="FT321" s="16"/>
      <c r="FU321" s="16"/>
      <c r="FV321" s="16"/>
      <c r="FW321" s="16"/>
      <c r="FX321" s="16"/>
      <c r="FY321" s="16"/>
      <c r="FZ321" s="16"/>
      <c r="GA321" s="16"/>
      <c r="GB321" s="16"/>
      <c r="GC321" s="16"/>
      <c r="GD321" s="16"/>
      <c r="GE321" s="16"/>
      <c r="GF321" s="16"/>
      <c r="GG321" s="16"/>
      <c r="GH321" s="16"/>
      <c r="GI321" s="16"/>
      <c r="GJ321" s="16"/>
      <c r="GK321" s="16"/>
      <c r="GL321" s="16"/>
      <c r="GM321" s="16"/>
      <c r="GN321" s="16"/>
      <c r="GO321" s="16"/>
      <c r="GP321" s="16"/>
      <c r="GQ321" s="16"/>
      <c r="GR321" s="16"/>
      <c r="GS321" s="16"/>
      <c r="GT321" s="16"/>
      <c r="GU321" s="16"/>
      <c r="GV321" s="16"/>
      <c r="GW321" s="16"/>
      <c r="GX321" s="16"/>
      <c r="GY321" s="16"/>
      <c r="GZ321" s="16"/>
      <c r="HA321" s="16"/>
    </row>
    <row r="322" spans="1:209">
      <c r="A322" s="18"/>
      <c r="B322" s="16"/>
      <c r="C322" s="16"/>
      <c r="D322" s="16"/>
      <c r="E322" s="16"/>
      <c r="F322" s="16"/>
      <c r="G322" s="16"/>
      <c r="H322" s="16"/>
      <c r="I322" s="16"/>
      <c r="J322" s="16"/>
      <c r="K322" s="16"/>
      <c r="L322" s="16"/>
      <c r="M322" s="16"/>
      <c r="N322" s="16"/>
      <c r="O322" s="16"/>
      <c r="P322" s="16"/>
      <c r="Q322" s="16"/>
      <c r="R322" s="16"/>
      <c r="S322" s="16"/>
      <c r="T322" s="16"/>
      <c r="U322" s="16"/>
      <c r="V322" s="16"/>
      <c r="W322" s="16"/>
      <c r="X322" s="139"/>
      <c r="Y322" s="16"/>
      <c r="Z322" s="16"/>
      <c r="AA322" s="16"/>
      <c r="AB322" s="16"/>
      <c r="AC322" s="16"/>
      <c r="AD322" s="16"/>
      <c r="AE322" s="16"/>
      <c r="AF322" s="16"/>
      <c r="AG322" s="16"/>
      <c r="AH322" s="16"/>
      <c r="AI322" s="16"/>
      <c r="AJ322" s="16"/>
      <c r="AK322" s="16"/>
      <c r="AL322" s="16"/>
      <c r="AM322" s="16"/>
      <c r="AN322" s="16"/>
      <c r="AO322" s="16"/>
      <c r="AP322" s="16"/>
      <c r="AQ322" s="16"/>
      <c r="AR322" s="16"/>
      <c r="AS322" s="16"/>
      <c r="AT322" s="16"/>
      <c r="AU322" s="16"/>
      <c r="AV322" s="16"/>
      <c r="AW322" s="16"/>
      <c r="AX322" s="16"/>
      <c r="AY322" s="16"/>
      <c r="AZ322" s="16"/>
      <c r="BA322" s="16"/>
      <c r="BB322" s="16"/>
      <c r="BC322" s="16"/>
      <c r="BD322" s="16"/>
      <c r="BE322" s="16"/>
      <c r="BF322" s="16"/>
      <c r="BG322" s="16"/>
      <c r="BH322" s="16"/>
      <c r="BI322" s="16"/>
      <c r="BJ322" s="16"/>
      <c r="BK322" s="16"/>
      <c r="BL322" s="16"/>
      <c r="BM322" s="16"/>
      <c r="BN322" s="16"/>
      <c r="BO322" s="16"/>
      <c r="BP322" s="16"/>
      <c r="BQ322" s="16"/>
      <c r="BR322" s="16"/>
      <c r="BS322" s="16"/>
      <c r="BT322" s="16"/>
      <c r="BU322" s="16"/>
      <c r="BV322" s="16"/>
      <c r="BW322" s="16"/>
      <c r="BX322" s="16"/>
      <c r="BY322" s="16"/>
      <c r="BZ322" s="16"/>
      <c r="CA322" s="16"/>
      <c r="CB322" s="16"/>
      <c r="CC322" s="16"/>
      <c r="CD322" s="16"/>
      <c r="CE322" s="16"/>
      <c r="CF322" s="16"/>
      <c r="CG322" s="16"/>
      <c r="CH322" s="16"/>
      <c r="CI322" s="16"/>
      <c r="CJ322" s="16"/>
      <c r="CK322" s="16"/>
      <c r="CL322" s="16"/>
      <c r="CM322" s="16"/>
      <c r="CN322" s="16"/>
      <c r="CO322" s="16"/>
      <c r="CP322" s="16"/>
      <c r="CQ322" s="16"/>
      <c r="CR322" s="16"/>
      <c r="CS322" s="16"/>
      <c r="CT322" s="16"/>
      <c r="CU322" s="16"/>
      <c r="CV322" s="16"/>
      <c r="CW322" s="16"/>
      <c r="CX322" s="16"/>
      <c r="CY322" s="16"/>
      <c r="CZ322" s="16"/>
      <c r="DA322" s="16"/>
      <c r="DB322" s="16"/>
      <c r="DC322" s="16"/>
      <c r="DD322" s="16"/>
      <c r="DE322" s="16"/>
      <c r="DF322" s="16"/>
      <c r="DG322" s="16"/>
      <c r="DH322" s="16"/>
      <c r="DI322" s="16"/>
      <c r="DJ322" s="16"/>
      <c r="DK322" s="16"/>
      <c r="DL322" s="16"/>
      <c r="DM322" s="16"/>
      <c r="DN322" s="16"/>
      <c r="DO322" s="16"/>
      <c r="DP322" s="16"/>
      <c r="DQ322" s="16"/>
      <c r="DR322" s="16"/>
      <c r="DS322" s="16"/>
      <c r="DT322" s="16"/>
      <c r="DU322" s="16"/>
      <c r="DV322" s="16"/>
      <c r="DW322" s="16"/>
      <c r="DX322" s="16"/>
      <c r="DY322" s="16"/>
      <c r="DZ322" s="16"/>
      <c r="EA322" s="16"/>
      <c r="EB322" s="16"/>
      <c r="EC322" s="16"/>
      <c r="ED322" s="16"/>
      <c r="EE322" s="16"/>
      <c r="EF322" s="16"/>
      <c r="EG322" s="16"/>
      <c r="EH322" s="16"/>
      <c r="EI322" s="16"/>
      <c r="EJ322" s="16"/>
      <c r="EK322" s="16"/>
      <c r="EL322" s="16"/>
      <c r="EM322" s="16"/>
      <c r="EN322" s="16"/>
      <c r="EO322" s="16"/>
      <c r="EP322" s="16"/>
      <c r="EQ322" s="16"/>
      <c r="ER322" s="16"/>
      <c r="ES322" s="16"/>
      <c r="ET322" s="16"/>
      <c r="EU322" s="16"/>
      <c r="EV322" s="16"/>
      <c r="EW322" s="16"/>
      <c r="EX322" s="16"/>
      <c r="EY322" s="16"/>
      <c r="EZ322" s="16"/>
      <c r="FA322" s="16"/>
      <c r="FB322" s="16"/>
      <c r="FC322" s="16"/>
      <c r="FD322" s="16"/>
      <c r="FE322" s="16"/>
      <c r="FF322" s="16"/>
      <c r="FG322" s="16"/>
      <c r="FH322" s="16"/>
      <c r="FI322" s="16"/>
      <c r="FJ322" s="16"/>
      <c r="FK322" s="16"/>
      <c r="FL322" s="16"/>
      <c r="FM322" s="16"/>
      <c r="FN322" s="16"/>
      <c r="FO322" s="16"/>
      <c r="FP322" s="16"/>
      <c r="FQ322" s="16"/>
      <c r="FR322" s="16"/>
      <c r="FS322" s="16"/>
      <c r="FT322" s="16"/>
      <c r="FU322" s="16"/>
      <c r="FV322" s="16"/>
      <c r="FW322" s="16"/>
      <c r="FX322" s="16"/>
      <c r="FY322" s="16"/>
      <c r="FZ322" s="16"/>
      <c r="GA322" s="16"/>
      <c r="GB322" s="16"/>
      <c r="GC322" s="16"/>
      <c r="GD322" s="16"/>
      <c r="GE322" s="16"/>
      <c r="GF322" s="16"/>
      <c r="GG322" s="16"/>
      <c r="GH322" s="16"/>
      <c r="GI322" s="16"/>
      <c r="GJ322" s="16"/>
      <c r="GK322" s="16"/>
      <c r="GL322" s="16"/>
      <c r="GM322" s="16"/>
      <c r="GN322" s="16"/>
      <c r="GO322" s="16"/>
      <c r="GP322" s="16"/>
      <c r="GQ322" s="16"/>
      <c r="GR322" s="16"/>
      <c r="GS322" s="16"/>
      <c r="GT322" s="16"/>
      <c r="GU322" s="16"/>
      <c r="GV322" s="16"/>
      <c r="GW322" s="16"/>
      <c r="GX322" s="16"/>
      <c r="GY322" s="16"/>
      <c r="GZ322" s="16"/>
      <c r="HA322" s="16"/>
    </row>
    <row r="323" spans="1:209">
      <c r="A323" s="18"/>
      <c r="B323" s="16"/>
      <c r="C323" s="16"/>
      <c r="D323" s="16"/>
      <c r="E323" s="16"/>
      <c r="F323" s="16"/>
      <c r="G323" s="16"/>
      <c r="H323" s="16"/>
      <c r="I323" s="16"/>
      <c r="J323" s="16"/>
      <c r="K323" s="16"/>
      <c r="L323" s="16"/>
      <c r="M323" s="16"/>
      <c r="N323" s="16"/>
      <c r="O323" s="16"/>
      <c r="P323" s="16"/>
      <c r="Q323" s="16"/>
      <c r="R323" s="16"/>
      <c r="S323" s="16"/>
      <c r="T323" s="16"/>
      <c r="U323" s="16"/>
      <c r="V323" s="16"/>
      <c r="W323" s="16"/>
      <c r="X323" s="139"/>
      <c r="Y323" s="16"/>
      <c r="Z323" s="16"/>
      <c r="AA323" s="16"/>
      <c r="AB323" s="16"/>
      <c r="AC323" s="16"/>
      <c r="AD323" s="16"/>
      <c r="AE323" s="16"/>
      <c r="AF323" s="16"/>
      <c r="AG323" s="16"/>
      <c r="AH323" s="16"/>
      <c r="AI323" s="16"/>
      <c r="AJ323" s="16"/>
      <c r="AK323" s="16"/>
      <c r="AL323" s="16"/>
      <c r="AM323" s="16"/>
      <c r="AN323" s="16"/>
      <c r="AO323" s="16"/>
      <c r="AP323" s="16"/>
      <c r="AQ323" s="16"/>
      <c r="AR323" s="16"/>
      <c r="AS323" s="16"/>
      <c r="AT323" s="16"/>
      <c r="AU323" s="16"/>
      <c r="AV323" s="16"/>
      <c r="AW323" s="16"/>
      <c r="AX323" s="16"/>
      <c r="AY323" s="16"/>
      <c r="AZ323" s="16"/>
      <c r="BA323" s="16"/>
      <c r="BB323" s="16"/>
      <c r="BC323" s="16"/>
      <c r="BD323" s="16"/>
      <c r="BE323" s="16"/>
      <c r="BF323" s="16"/>
      <c r="BG323" s="16"/>
      <c r="BH323" s="16"/>
      <c r="BI323" s="16"/>
      <c r="BJ323" s="16"/>
      <c r="BK323" s="16"/>
      <c r="BL323" s="16"/>
      <c r="BM323" s="16"/>
      <c r="BN323" s="16"/>
      <c r="BO323" s="16"/>
      <c r="BP323" s="16"/>
      <c r="BQ323" s="16"/>
      <c r="BR323" s="16"/>
      <c r="BS323" s="16"/>
      <c r="BT323" s="16"/>
      <c r="BU323" s="16"/>
      <c r="BV323" s="16"/>
      <c r="BW323" s="16"/>
      <c r="BX323" s="16"/>
      <c r="BY323" s="16"/>
      <c r="BZ323" s="16"/>
      <c r="CA323" s="16"/>
      <c r="CB323" s="16"/>
      <c r="CC323" s="16"/>
      <c r="CD323" s="16"/>
      <c r="CE323" s="16"/>
      <c r="CF323" s="16"/>
      <c r="CG323" s="16"/>
      <c r="CH323" s="16"/>
      <c r="CI323" s="16"/>
      <c r="CJ323" s="16"/>
      <c r="CK323" s="16"/>
      <c r="CL323" s="16"/>
      <c r="CM323" s="16"/>
      <c r="CN323" s="16"/>
      <c r="CO323" s="16"/>
      <c r="CP323" s="16"/>
      <c r="CQ323" s="16"/>
      <c r="CR323" s="16"/>
      <c r="CS323" s="16"/>
      <c r="CT323" s="16"/>
      <c r="CU323" s="16"/>
      <c r="CV323" s="16"/>
      <c r="CW323" s="16"/>
      <c r="CX323" s="16"/>
      <c r="CY323" s="16"/>
      <c r="CZ323" s="16"/>
      <c r="DA323" s="16"/>
      <c r="DB323" s="16"/>
      <c r="DC323" s="16"/>
      <c r="DD323" s="16"/>
      <c r="DE323" s="16"/>
      <c r="DF323" s="16"/>
      <c r="DG323" s="16"/>
      <c r="DH323" s="16"/>
      <c r="DI323" s="16"/>
      <c r="DJ323" s="16"/>
      <c r="DK323" s="16"/>
      <c r="DL323" s="16"/>
      <c r="DM323" s="16"/>
      <c r="DN323" s="16"/>
      <c r="DO323" s="16"/>
      <c r="DP323" s="16"/>
      <c r="DQ323" s="16"/>
      <c r="DR323" s="16"/>
      <c r="DS323" s="16"/>
      <c r="DT323" s="16"/>
      <c r="DU323" s="16"/>
      <c r="DV323" s="16"/>
      <c r="DW323" s="16"/>
      <c r="DX323" s="16"/>
      <c r="DY323" s="16"/>
      <c r="DZ323" s="16"/>
      <c r="EA323" s="16"/>
      <c r="EB323" s="16"/>
      <c r="EC323" s="16"/>
      <c r="ED323" s="16"/>
      <c r="EE323" s="16"/>
      <c r="EF323" s="16"/>
      <c r="EG323" s="16"/>
      <c r="EH323" s="16"/>
      <c r="EI323" s="16"/>
      <c r="EJ323" s="16"/>
      <c r="EK323" s="16"/>
      <c r="EL323" s="16"/>
      <c r="EM323" s="16"/>
      <c r="EN323" s="16"/>
      <c r="EO323" s="16"/>
      <c r="EP323" s="16"/>
      <c r="EQ323" s="16"/>
      <c r="ER323" s="16"/>
      <c r="ES323" s="16"/>
      <c r="ET323" s="16"/>
      <c r="EU323" s="16"/>
      <c r="EV323" s="16"/>
      <c r="EW323" s="16"/>
      <c r="EX323" s="16"/>
      <c r="EY323" s="16"/>
      <c r="EZ323" s="16"/>
      <c r="FA323" s="16"/>
      <c r="FB323" s="16"/>
      <c r="FC323" s="16"/>
      <c r="FD323" s="16"/>
      <c r="FE323" s="16"/>
      <c r="FF323" s="16"/>
      <c r="FG323" s="16"/>
      <c r="FH323" s="16"/>
      <c r="FI323" s="16"/>
      <c r="FJ323" s="16"/>
      <c r="FK323" s="16"/>
      <c r="FL323" s="16"/>
      <c r="FM323" s="16"/>
      <c r="FN323" s="16"/>
      <c r="FO323" s="16"/>
      <c r="FP323" s="16"/>
      <c r="FQ323" s="16"/>
      <c r="FR323" s="16"/>
      <c r="FS323" s="16"/>
      <c r="FT323" s="16"/>
      <c r="FU323" s="16"/>
      <c r="FV323" s="16"/>
      <c r="FW323" s="16"/>
      <c r="FX323" s="16"/>
      <c r="FY323" s="16"/>
      <c r="FZ323" s="16"/>
      <c r="GA323" s="16"/>
      <c r="GB323" s="16"/>
      <c r="GC323" s="16"/>
      <c r="GD323" s="16"/>
      <c r="GE323" s="16"/>
      <c r="GF323" s="16"/>
      <c r="GG323" s="16"/>
      <c r="GH323" s="16"/>
      <c r="GI323" s="16"/>
      <c r="GJ323" s="16"/>
      <c r="GK323" s="16"/>
      <c r="GL323" s="16"/>
      <c r="GM323" s="16"/>
      <c r="GN323" s="16"/>
      <c r="GO323" s="16"/>
      <c r="GP323" s="16"/>
      <c r="GQ323" s="16"/>
      <c r="GR323" s="16"/>
      <c r="GS323" s="16"/>
      <c r="GT323" s="16"/>
      <c r="GU323" s="16"/>
      <c r="GV323" s="16"/>
      <c r="GW323" s="16"/>
      <c r="GX323" s="16"/>
      <c r="GY323" s="16"/>
      <c r="GZ323" s="16"/>
      <c r="HA323" s="16"/>
    </row>
    <row r="324" spans="1:209">
      <c r="A324" s="18"/>
      <c r="B324" s="16"/>
      <c r="C324" s="16"/>
      <c r="D324" s="16"/>
      <c r="E324" s="16"/>
      <c r="F324" s="16"/>
      <c r="G324" s="16"/>
      <c r="H324" s="16"/>
      <c r="I324" s="16"/>
      <c r="J324" s="16"/>
      <c r="K324" s="16"/>
      <c r="L324" s="16"/>
      <c r="M324" s="16"/>
      <c r="N324" s="16"/>
      <c r="O324" s="16"/>
      <c r="P324" s="16"/>
      <c r="Q324" s="16"/>
      <c r="R324" s="16"/>
      <c r="S324" s="16"/>
      <c r="T324" s="16"/>
      <c r="U324" s="16"/>
      <c r="V324" s="16"/>
      <c r="W324" s="16"/>
      <c r="X324" s="139"/>
      <c r="Y324" s="16"/>
      <c r="Z324" s="16"/>
      <c r="AA324" s="16"/>
      <c r="AB324" s="16"/>
      <c r="AC324" s="16"/>
      <c r="AD324" s="16"/>
      <c r="AE324" s="16"/>
      <c r="AF324" s="16"/>
      <c r="AG324" s="16"/>
      <c r="AH324" s="16"/>
      <c r="AI324" s="16"/>
      <c r="AJ324" s="16"/>
      <c r="AK324" s="16"/>
      <c r="AL324" s="16"/>
      <c r="AM324" s="16"/>
      <c r="AN324" s="16"/>
      <c r="AO324" s="16"/>
      <c r="AP324" s="16"/>
      <c r="AQ324" s="16"/>
      <c r="AR324" s="16"/>
      <c r="AS324" s="16"/>
      <c r="AT324" s="16"/>
      <c r="AU324" s="16"/>
      <c r="AV324" s="16"/>
      <c r="AW324" s="16"/>
      <c r="AX324" s="16"/>
      <c r="AY324" s="16"/>
      <c r="AZ324" s="16"/>
      <c r="BA324" s="16"/>
      <c r="BB324" s="16"/>
      <c r="BC324" s="16"/>
      <c r="BD324" s="16"/>
      <c r="BE324" s="16"/>
      <c r="BF324" s="16"/>
      <c r="BG324" s="16"/>
      <c r="BH324" s="16"/>
      <c r="BI324" s="16"/>
      <c r="BJ324" s="16"/>
      <c r="BK324" s="16"/>
      <c r="BL324" s="16"/>
      <c r="BM324" s="16"/>
      <c r="BN324" s="16"/>
      <c r="BO324" s="16"/>
      <c r="BP324" s="16"/>
      <c r="BQ324" s="16"/>
      <c r="BR324" s="16"/>
      <c r="BS324" s="16"/>
      <c r="BT324" s="16"/>
      <c r="BU324" s="16"/>
      <c r="BV324" s="16"/>
      <c r="BW324" s="16"/>
      <c r="BX324" s="16"/>
      <c r="BY324" s="16"/>
      <c r="BZ324" s="16"/>
      <c r="CA324" s="16"/>
      <c r="CB324" s="16"/>
      <c r="CC324" s="16"/>
      <c r="CD324" s="16"/>
      <c r="CE324" s="16"/>
      <c r="CF324" s="16"/>
      <c r="CG324" s="16"/>
      <c r="CH324" s="16"/>
      <c r="CI324" s="16"/>
      <c r="CJ324" s="16"/>
      <c r="CK324" s="16"/>
      <c r="CL324" s="16"/>
      <c r="CM324" s="16"/>
      <c r="CN324" s="16"/>
      <c r="CO324" s="16"/>
      <c r="CP324" s="16"/>
      <c r="CQ324" s="16"/>
      <c r="CR324" s="16"/>
      <c r="CS324" s="16"/>
      <c r="CT324" s="16"/>
      <c r="CU324" s="16"/>
      <c r="CV324" s="16"/>
      <c r="CW324" s="16"/>
      <c r="CX324" s="16"/>
      <c r="CY324" s="16"/>
      <c r="CZ324" s="16"/>
      <c r="DA324" s="16"/>
      <c r="DB324" s="16"/>
      <c r="DC324" s="16"/>
      <c r="DD324" s="16"/>
      <c r="DE324" s="16"/>
      <c r="DF324" s="16"/>
      <c r="DG324" s="16"/>
      <c r="DH324" s="16"/>
      <c r="DI324" s="16"/>
      <c r="DJ324" s="16"/>
      <c r="DK324" s="16"/>
      <c r="DL324" s="16"/>
      <c r="DM324" s="16"/>
      <c r="DN324" s="16"/>
      <c r="DO324" s="16"/>
      <c r="DP324" s="16"/>
      <c r="DQ324" s="16"/>
      <c r="DR324" s="16"/>
      <c r="DS324" s="16"/>
      <c r="DT324" s="16"/>
      <c r="DU324" s="16"/>
      <c r="DV324" s="16"/>
      <c r="DW324" s="16"/>
      <c r="DX324" s="16"/>
      <c r="DY324" s="16"/>
      <c r="DZ324" s="16"/>
      <c r="EA324" s="16"/>
      <c r="EB324" s="16"/>
      <c r="EC324" s="16"/>
      <c r="ED324" s="16"/>
      <c r="EE324" s="16"/>
      <c r="EF324" s="16"/>
      <c r="EG324" s="16"/>
      <c r="EH324" s="16"/>
      <c r="EI324" s="16"/>
      <c r="EJ324" s="16"/>
      <c r="EK324" s="16"/>
      <c r="EL324" s="16"/>
      <c r="EM324" s="16"/>
      <c r="EN324" s="16"/>
      <c r="EO324" s="16"/>
      <c r="EP324" s="16"/>
      <c r="EQ324" s="16"/>
      <c r="ER324" s="16"/>
      <c r="ES324" s="16"/>
      <c r="ET324" s="16"/>
      <c r="EU324" s="16"/>
      <c r="EV324" s="16"/>
      <c r="EW324" s="16"/>
      <c r="EX324" s="16"/>
      <c r="EY324" s="16"/>
      <c r="EZ324" s="16"/>
      <c r="FA324" s="16"/>
      <c r="FB324" s="16"/>
      <c r="FC324" s="16"/>
      <c r="FD324" s="16"/>
      <c r="FE324" s="16"/>
      <c r="FF324" s="16"/>
      <c r="FG324" s="16"/>
      <c r="FH324" s="16"/>
      <c r="FI324" s="16"/>
      <c r="FJ324" s="16"/>
      <c r="FK324" s="16"/>
      <c r="FL324" s="16"/>
      <c r="FM324" s="16"/>
      <c r="FN324" s="16"/>
      <c r="FO324" s="16"/>
      <c r="FP324" s="16"/>
      <c r="FQ324" s="16"/>
      <c r="FR324" s="16"/>
      <c r="FS324" s="16"/>
      <c r="FT324" s="16"/>
      <c r="FU324" s="16"/>
      <c r="FV324" s="16"/>
      <c r="FW324" s="16"/>
      <c r="FX324" s="16"/>
      <c r="FY324" s="16"/>
      <c r="FZ324" s="16"/>
      <c r="GA324" s="16"/>
      <c r="GB324" s="16"/>
      <c r="GC324" s="16"/>
      <c r="GD324" s="16"/>
      <c r="GE324" s="16"/>
      <c r="GF324" s="16"/>
      <c r="GG324" s="16"/>
      <c r="GH324" s="16"/>
      <c r="GI324" s="16"/>
      <c r="GJ324" s="16"/>
      <c r="GK324" s="16"/>
      <c r="GL324" s="16"/>
      <c r="GM324" s="16"/>
      <c r="GN324" s="16"/>
      <c r="GO324" s="16"/>
      <c r="GP324" s="16"/>
      <c r="GQ324" s="16"/>
      <c r="GR324" s="16"/>
      <c r="GS324" s="16"/>
      <c r="GT324" s="16"/>
      <c r="GU324" s="16"/>
      <c r="GV324" s="16"/>
      <c r="GW324" s="16"/>
      <c r="GX324" s="16"/>
      <c r="GY324" s="16"/>
      <c r="GZ324" s="16"/>
      <c r="HA324" s="16"/>
    </row>
    <row r="325" spans="1:209">
      <c r="A325" s="18"/>
      <c r="B325" s="16"/>
      <c r="C325" s="16"/>
      <c r="D325" s="16"/>
      <c r="E325" s="16"/>
      <c r="F325" s="16"/>
      <c r="G325" s="16"/>
      <c r="H325" s="16"/>
      <c r="I325" s="16"/>
      <c r="J325" s="16"/>
      <c r="K325" s="16"/>
      <c r="L325" s="16"/>
      <c r="M325" s="16"/>
      <c r="N325" s="16"/>
      <c r="O325" s="16"/>
      <c r="P325" s="16"/>
      <c r="Q325" s="16"/>
      <c r="R325" s="16"/>
      <c r="S325" s="16"/>
      <c r="T325" s="16"/>
      <c r="U325" s="16"/>
      <c r="V325" s="16"/>
      <c r="W325" s="16"/>
      <c r="X325" s="139"/>
      <c r="Y325" s="16"/>
      <c r="Z325" s="16"/>
      <c r="AA325" s="16"/>
      <c r="AB325" s="16"/>
      <c r="AC325" s="16"/>
      <c r="AD325" s="16"/>
      <c r="AE325" s="16"/>
      <c r="AF325" s="16"/>
      <c r="AG325" s="16"/>
      <c r="AH325" s="16"/>
      <c r="AI325" s="16"/>
      <c r="AJ325" s="16"/>
      <c r="AK325" s="16"/>
      <c r="AL325" s="16"/>
      <c r="AM325" s="16"/>
      <c r="AN325" s="16"/>
      <c r="AO325" s="16"/>
      <c r="AP325" s="16"/>
      <c r="AQ325" s="16"/>
      <c r="AR325" s="16"/>
      <c r="AS325" s="16"/>
      <c r="AT325" s="16"/>
      <c r="AU325" s="16"/>
      <c r="AV325" s="16"/>
      <c r="AW325" s="16"/>
      <c r="AX325" s="16"/>
      <c r="AY325" s="16"/>
      <c r="AZ325" s="16"/>
      <c r="BA325" s="16"/>
      <c r="BB325" s="16"/>
      <c r="BC325" s="16"/>
      <c r="BD325" s="16"/>
      <c r="BE325" s="16"/>
      <c r="BF325" s="16"/>
      <c r="BG325" s="16"/>
      <c r="BH325" s="16"/>
      <c r="BI325" s="16"/>
      <c r="BJ325" s="16"/>
      <c r="BK325" s="16"/>
      <c r="BL325" s="16"/>
      <c r="BM325" s="16"/>
      <c r="BN325" s="16"/>
      <c r="BO325" s="16"/>
      <c r="BP325" s="16"/>
      <c r="BQ325" s="16"/>
      <c r="BR325" s="16"/>
      <c r="BS325" s="16"/>
      <c r="BT325" s="16"/>
      <c r="BU325" s="16"/>
      <c r="BV325" s="16"/>
      <c r="BW325" s="16"/>
      <c r="BX325" s="16"/>
      <c r="BY325" s="16"/>
      <c r="BZ325" s="16"/>
      <c r="CA325" s="16"/>
      <c r="CB325" s="16"/>
      <c r="CC325" s="16"/>
      <c r="CD325" s="16"/>
      <c r="CE325" s="16"/>
      <c r="CF325" s="16"/>
      <c r="CG325" s="16"/>
      <c r="CH325" s="16"/>
      <c r="CI325" s="16"/>
      <c r="CJ325" s="16"/>
      <c r="CK325" s="16"/>
      <c r="CL325" s="16"/>
      <c r="CM325" s="16"/>
      <c r="CN325" s="16"/>
      <c r="CO325" s="16"/>
      <c r="CP325" s="16"/>
      <c r="CQ325" s="16"/>
      <c r="CR325" s="16"/>
      <c r="CS325" s="16"/>
      <c r="CT325" s="16"/>
      <c r="CU325" s="16"/>
      <c r="CV325" s="16"/>
      <c r="CW325" s="16"/>
      <c r="CX325" s="16"/>
      <c r="CY325" s="16"/>
      <c r="CZ325" s="16"/>
      <c r="DA325" s="16"/>
      <c r="DB325" s="16"/>
      <c r="DC325" s="16"/>
      <c r="DD325" s="16"/>
      <c r="DE325" s="16"/>
      <c r="DF325" s="16"/>
      <c r="DG325" s="16"/>
      <c r="DH325" s="16"/>
      <c r="DI325" s="16"/>
      <c r="DJ325" s="16"/>
      <c r="DK325" s="16"/>
      <c r="DL325" s="16"/>
      <c r="DM325" s="16"/>
      <c r="DN325" s="16"/>
      <c r="DO325" s="16"/>
      <c r="DP325" s="16"/>
      <c r="DQ325" s="16"/>
      <c r="DR325" s="16"/>
      <c r="DS325" s="16"/>
      <c r="DT325" s="16"/>
      <c r="DU325" s="16"/>
      <c r="DV325" s="16"/>
      <c r="DW325" s="16"/>
      <c r="DX325" s="16"/>
      <c r="DY325" s="16"/>
      <c r="DZ325" s="16"/>
      <c r="EA325" s="16"/>
      <c r="EB325" s="16"/>
      <c r="EC325" s="16"/>
      <c r="ED325" s="16"/>
      <c r="EE325" s="16"/>
      <c r="EF325" s="16"/>
      <c r="EG325" s="16"/>
      <c r="EH325" s="16"/>
      <c r="EI325" s="16"/>
      <c r="EJ325" s="16"/>
      <c r="EK325" s="16"/>
      <c r="EL325" s="16"/>
      <c r="EM325" s="16"/>
      <c r="EN325" s="16"/>
      <c r="EO325" s="16"/>
      <c r="EP325" s="16"/>
      <c r="EQ325" s="16"/>
      <c r="ER325" s="16"/>
      <c r="ES325" s="16"/>
      <c r="ET325" s="16"/>
      <c r="EU325" s="16"/>
      <c r="EV325" s="16"/>
      <c r="EW325" s="16"/>
      <c r="EX325" s="16"/>
      <c r="EY325" s="16"/>
      <c r="EZ325" s="16"/>
      <c r="FA325" s="16"/>
      <c r="FB325" s="16"/>
      <c r="FC325" s="16"/>
      <c r="FD325" s="16"/>
      <c r="FE325" s="16"/>
      <c r="FF325" s="16"/>
      <c r="FG325" s="16"/>
      <c r="FH325" s="16"/>
      <c r="FI325" s="16"/>
      <c r="FJ325" s="16"/>
      <c r="FK325" s="16"/>
      <c r="FL325" s="16"/>
      <c r="FM325" s="16"/>
      <c r="FN325" s="16"/>
      <c r="FO325" s="16"/>
      <c r="FP325" s="16"/>
      <c r="FQ325" s="16"/>
      <c r="FR325" s="16"/>
      <c r="FS325" s="16"/>
      <c r="FT325" s="16"/>
      <c r="FU325" s="16"/>
      <c r="FV325" s="16"/>
      <c r="FW325" s="16"/>
      <c r="FX325" s="16"/>
      <c r="FY325" s="16"/>
      <c r="FZ325" s="16"/>
      <c r="GA325" s="16"/>
      <c r="GB325" s="16"/>
      <c r="GC325" s="16"/>
      <c r="GD325" s="16"/>
      <c r="GE325" s="16"/>
      <c r="GF325" s="16"/>
      <c r="GG325" s="16"/>
      <c r="GH325" s="16"/>
      <c r="GI325" s="16"/>
      <c r="GJ325" s="16"/>
      <c r="GK325" s="16"/>
      <c r="GL325" s="16"/>
      <c r="GM325" s="16"/>
      <c r="GN325" s="16"/>
      <c r="GO325" s="16"/>
      <c r="GP325" s="16"/>
      <c r="GQ325" s="16"/>
      <c r="GR325" s="16"/>
      <c r="GS325" s="16"/>
      <c r="GT325" s="16"/>
      <c r="GU325" s="16"/>
      <c r="GV325" s="16"/>
      <c r="GW325" s="16"/>
      <c r="GX325" s="16"/>
      <c r="GY325" s="16"/>
      <c r="GZ325" s="16"/>
      <c r="HA325" s="16"/>
    </row>
    <row r="326" spans="1:209">
      <c r="A326" s="18"/>
      <c r="B326" s="16"/>
      <c r="C326" s="16"/>
      <c r="D326" s="16"/>
      <c r="E326" s="16"/>
      <c r="F326" s="16"/>
      <c r="G326" s="16"/>
      <c r="H326" s="16"/>
      <c r="I326" s="16"/>
      <c r="J326" s="16"/>
      <c r="K326" s="16"/>
      <c r="L326" s="16"/>
      <c r="M326" s="16"/>
      <c r="N326" s="16"/>
      <c r="O326" s="16"/>
      <c r="P326" s="16"/>
      <c r="Q326" s="16"/>
      <c r="R326" s="16"/>
      <c r="S326" s="16"/>
      <c r="T326" s="16"/>
      <c r="U326" s="16"/>
      <c r="V326" s="16"/>
      <c r="W326" s="16"/>
      <c r="X326" s="139"/>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6"/>
      <c r="AU326" s="16"/>
      <c r="AV326" s="16"/>
      <c r="AW326" s="16"/>
      <c r="AX326" s="16"/>
      <c r="AY326" s="16"/>
      <c r="AZ326" s="16"/>
      <c r="BA326" s="16"/>
      <c r="BB326" s="16"/>
      <c r="BC326" s="16"/>
      <c r="BD326" s="16"/>
      <c r="BE326" s="16"/>
      <c r="BF326" s="16"/>
      <c r="BG326" s="16"/>
      <c r="BH326" s="16"/>
      <c r="BI326" s="16"/>
      <c r="BJ326" s="16"/>
      <c r="BK326" s="16"/>
      <c r="BL326" s="16"/>
      <c r="BM326" s="16"/>
      <c r="BN326" s="16"/>
      <c r="BO326" s="16"/>
      <c r="BP326" s="16"/>
      <c r="BQ326" s="16"/>
      <c r="BR326" s="16"/>
      <c r="BS326" s="16"/>
      <c r="BT326" s="16"/>
      <c r="BU326" s="16"/>
      <c r="BV326" s="16"/>
      <c r="BW326" s="16"/>
      <c r="BX326" s="16"/>
      <c r="BY326" s="16"/>
      <c r="BZ326" s="16"/>
      <c r="CA326" s="16"/>
      <c r="CB326" s="16"/>
      <c r="CC326" s="16"/>
      <c r="CD326" s="16"/>
      <c r="CE326" s="16"/>
      <c r="CF326" s="16"/>
      <c r="CG326" s="16"/>
      <c r="CH326" s="16"/>
      <c r="CI326" s="16"/>
      <c r="CJ326" s="16"/>
      <c r="CK326" s="16"/>
      <c r="CL326" s="16"/>
      <c r="CM326" s="16"/>
      <c r="CN326" s="16"/>
      <c r="CO326" s="16"/>
      <c r="CP326" s="16"/>
      <c r="CQ326" s="16"/>
      <c r="CR326" s="16"/>
      <c r="CS326" s="16"/>
      <c r="CT326" s="16"/>
      <c r="CU326" s="16"/>
      <c r="CV326" s="16"/>
      <c r="CW326" s="16"/>
      <c r="CX326" s="16"/>
      <c r="CY326" s="16"/>
      <c r="CZ326" s="16"/>
      <c r="DA326" s="16"/>
      <c r="DB326" s="16"/>
      <c r="DC326" s="16"/>
      <c r="DD326" s="16"/>
      <c r="DE326" s="16"/>
      <c r="DF326" s="16"/>
      <c r="DG326" s="16"/>
      <c r="DH326" s="16"/>
      <c r="DI326" s="16"/>
      <c r="DJ326" s="16"/>
      <c r="DK326" s="16"/>
      <c r="DL326" s="16"/>
      <c r="DM326" s="16"/>
      <c r="DN326" s="16"/>
      <c r="DO326" s="16"/>
      <c r="DP326" s="16"/>
      <c r="DQ326" s="16"/>
      <c r="DR326" s="16"/>
      <c r="DS326" s="16"/>
      <c r="DT326" s="16"/>
      <c r="DU326" s="16"/>
      <c r="DV326" s="16"/>
      <c r="DW326" s="16"/>
      <c r="DX326" s="16"/>
      <c r="DY326" s="16"/>
      <c r="DZ326" s="16"/>
      <c r="EA326" s="16"/>
      <c r="EB326" s="16"/>
      <c r="EC326" s="16"/>
      <c r="ED326" s="16"/>
      <c r="EE326" s="16"/>
      <c r="EF326" s="16"/>
      <c r="EG326" s="16"/>
      <c r="EH326" s="16"/>
      <c r="EI326" s="16"/>
      <c r="EJ326" s="16"/>
      <c r="EK326" s="16"/>
      <c r="EL326" s="16"/>
      <c r="EM326" s="16"/>
      <c r="EN326" s="16"/>
      <c r="EO326" s="16"/>
      <c r="EP326" s="16"/>
      <c r="EQ326" s="16"/>
      <c r="ER326" s="16"/>
      <c r="ES326" s="16"/>
      <c r="ET326" s="16"/>
      <c r="EU326" s="16"/>
      <c r="EV326" s="16"/>
      <c r="EW326" s="16"/>
      <c r="EX326" s="16"/>
      <c r="EY326" s="16"/>
      <c r="EZ326" s="16"/>
      <c r="FA326" s="16"/>
      <c r="FB326" s="16"/>
      <c r="FC326" s="16"/>
      <c r="FD326" s="16"/>
      <c r="FE326" s="16"/>
      <c r="FF326" s="16"/>
      <c r="FG326" s="16"/>
      <c r="FH326" s="16"/>
      <c r="FI326" s="16"/>
      <c r="FJ326" s="16"/>
      <c r="FK326" s="16"/>
      <c r="FL326" s="16"/>
      <c r="FM326" s="16"/>
      <c r="FN326" s="16"/>
      <c r="FO326" s="16"/>
      <c r="FP326" s="16"/>
      <c r="FQ326" s="16"/>
      <c r="FR326" s="16"/>
      <c r="FS326" s="16"/>
      <c r="FT326" s="16"/>
      <c r="FU326" s="16"/>
      <c r="FV326" s="16"/>
      <c r="FW326" s="16"/>
      <c r="FX326" s="16"/>
      <c r="FY326" s="16"/>
      <c r="FZ326" s="16"/>
      <c r="GA326" s="16"/>
      <c r="GB326" s="16"/>
      <c r="GC326" s="16"/>
      <c r="GD326" s="16"/>
      <c r="GE326" s="16"/>
      <c r="GF326" s="16"/>
      <c r="GG326" s="16"/>
      <c r="GH326" s="16"/>
      <c r="GI326" s="16"/>
      <c r="GJ326" s="16"/>
      <c r="GK326" s="16"/>
      <c r="GL326" s="16"/>
      <c r="GM326" s="16"/>
      <c r="GN326" s="16"/>
      <c r="GO326" s="16"/>
      <c r="GP326" s="16"/>
      <c r="GQ326" s="16"/>
      <c r="GR326" s="16"/>
      <c r="GS326" s="16"/>
      <c r="GT326" s="16"/>
      <c r="GU326" s="16"/>
      <c r="GV326" s="16"/>
      <c r="GW326" s="16"/>
      <c r="GX326" s="16"/>
      <c r="GY326" s="16"/>
      <c r="GZ326" s="16"/>
      <c r="HA326" s="16"/>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K9"/>
  <sheetViews>
    <sheetView workbookViewId="0">
      <selection sqref="A1:K1 A1:K1"/>
    </sheetView>
  </sheetViews>
  <sheetFormatPr defaultColWidth="0" defaultRowHeight="14.4" zeroHeight="1"/>
  <cols>
    <col min="1" max="1" width="8.6640625" customWidth="1"/>
    <col min="2" max="2" width="40.6640625" style="29" customWidth="1"/>
    <col min="3" max="3" width="20.6640625" style="29" customWidth="1"/>
    <col min="4" max="11" width="30.6640625" style="29" customWidth="1"/>
    <col min="12" max="12" width="9.109375" style="29" hidden="1" customWidth="1"/>
    <col min="13" max="16384" width="9.109375" style="29" hidden="1"/>
  </cols>
  <sheetData>
    <row r="1" spans="1:11" s="92" customFormat="1" ht="80.099999999999994" customHeight="1">
      <c r="A1" s="185" t="s">
        <v>14032</v>
      </c>
      <c r="B1" s="186"/>
      <c r="C1" s="186"/>
      <c r="D1" s="186"/>
      <c r="E1" s="186"/>
      <c r="F1" s="186"/>
      <c r="G1" s="186"/>
      <c r="H1" s="186"/>
      <c r="I1" s="186"/>
      <c r="J1" s="186"/>
      <c r="K1" s="187"/>
    </row>
    <row r="2" spans="1:11" s="93" customFormat="1" ht="39.9" customHeight="1">
      <c r="A2" s="183" t="s">
        <v>2</v>
      </c>
      <c r="B2" s="188" t="s">
        <v>559</v>
      </c>
      <c r="C2" s="190"/>
      <c r="D2" s="188" t="s">
        <v>560</v>
      </c>
      <c r="E2" s="189"/>
      <c r="F2" s="189"/>
      <c r="G2" s="189"/>
      <c r="H2" s="189"/>
      <c r="I2" s="189"/>
      <c r="J2" s="189"/>
      <c r="K2" s="190"/>
    </row>
    <row r="3" spans="1:11" s="94" customFormat="1" ht="39.9" customHeight="1">
      <c r="A3" s="184"/>
      <c r="B3" s="191"/>
      <c r="C3" s="193"/>
      <c r="D3" s="191"/>
      <c r="E3" s="192"/>
      <c r="F3" s="192"/>
      <c r="G3" s="192"/>
      <c r="H3" s="192"/>
      <c r="I3" s="192"/>
      <c r="J3" s="192"/>
      <c r="K3" s="193"/>
    </row>
    <row r="4" spans="1:11" s="95" customFormat="1" ht="60" customHeight="1">
      <c r="A4" s="96" t="s">
        <v>561</v>
      </c>
      <c r="B4" s="96" t="s">
        <v>567</v>
      </c>
      <c r="C4" s="96" t="s">
        <v>897</v>
      </c>
      <c r="D4" s="96" t="str">
        <f>ps_language1</f>
        <v>English (United Kingdom)</v>
      </c>
      <c r="E4" s="96">
        <f>ps_language2</f>
        <v>0</v>
      </c>
      <c r="F4" s="96">
        <f>ps_language3</f>
        <v>0</v>
      </c>
      <c r="G4" s="96">
        <f>ps_language4</f>
        <v>0</v>
      </c>
      <c r="H4" s="96">
        <f>ps_language5</f>
        <v>0</v>
      </c>
      <c r="I4" s="96">
        <f>ps_language6</f>
        <v>0</v>
      </c>
      <c r="J4" s="96">
        <f>ps_language7</f>
        <v>0</v>
      </c>
      <c r="K4" s="96">
        <f>ps_language8</f>
        <v>0</v>
      </c>
    </row>
    <row r="5" spans="1:11">
      <c r="A5" s="33" t="s">
        <v>705</v>
      </c>
      <c r="B5" s="99" t="s">
        <v>14033</v>
      </c>
      <c r="C5" s="99" t="s">
        <v>147</v>
      </c>
      <c r="D5" s="5"/>
      <c r="E5" s="5"/>
      <c r="F5" s="5"/>
      <c r="G5" s="5"/>
      <c r="H5" s="5"/>
      <c r="I5" s="5"/>
      <c r="J5" s="5"/>
      <c r="K5" s="5"/>
    </row>
    <row r="6" spans="1:11">
      <c r="A6" s="33" t="s">
        <v>708</v>
      </c>
      <c r="B6" s="99" t="s">
        <v>14034</v>
      </c>
      <c r="C6" s="99" t="s">
        <v>147</v>
      </c>
      <c r="D6" s="5"/>
      <c r="E6" s="5"/>
      <c r="F6" s="5"/>
      <c r="G6" s="5"/>
      <c r="H6" s="5"/>
      <c r="I6" s="5"/>
      <c r="J6" s="5"/>
      <c r="K6" s="5"/>
    </row>
    <row r="7" spans="1:11">
      <c r="A7" s="33" t="s">
        <v>764</v>
      </c>
      <c r="B7" s="5"/>
      <c r="C7" s="5"/>
      <c r="D7" s="5"/>
      <c r="E7" s="5"/>
      <c r="F7" s="5"/>
      <c r="G7" s="5"/>
      <c r="H7" s="5"/>
      <c r="I7" s="5"/>
      <c r="J7" s="5"/>
      <c r="K7" s="5"/>
    </row>
    <row r="8" spans="1:11">
      <c r="A8" s="33" t="s">
        <v>765</v>
      </c>
      <c r="B8" s="5"/>
      <c r="C8" s="5"/>
      <c r="D8" s="5"/>
      <c r="E8" s="5"/>
      <c r="F8" s="5"/>
      <c r="G8" s="5"/>
      <c r="H8" s="5"/>
      <c r="I8" s="5"/>
      <c r="J8" s="5"/>
      <c r="K8" s="5"/>
    </row>
    <row r="9" spans="1:11">
      <c r="A9" s="10" t="s">
        <v>715</v>
      </c>
      <c r="B9" s="5"/>
      <c r="C9" s="5"/>
      <c r="D9" s="5"/>
      <c r="E9" s="5"/>
      <c r="F9" s="5"/>
      <c r="G9" s="5"/>
      <c r="H9" s="5"/>
      <c r="I9" s="5"/>
      <c r="J9" s="5"/>
      <c r="K9" s="5"/>
    </row>
  </sheetData>
  <sheetProtection algorithmName="SHA-512" hashValue="GssEqrVR3sX9EuMkflSwzK2/npe3vBx+JBmx72eTAb41zg9ozsP4qdh7jY7wortAzfxwyVHzmLyrcm8JUOeBhA==" saltValue="r97RGg1LY6S16EKSYp/LaA==" spinCount="100000" sheet="1" objects="1" scenarios="1"/>
  <mergeCells count="4">
    <mergeCell ref="A1:K1"/>
    <mergeCell ref="B2:C3"/>
    <mergeCell ref="D2:K3"/>
    <mergeCell ref="A2:A3"/>
  </mergeCells>
  <dataValidations count="1">
    <dataValidation type="list" showInputMessage="1" showErrorMessage="1" sqref="C5:C9">
      <formula1>nr_yes_no</formula1>
    </dataValidation>
  </dataValidations>
  <hyperlinks>
    <hyperlink ref="A2" location="'Index'!A1" display="Index"/>
  </hyperlinks>
  <pageMargins left="0.75" right="0.75" top="0.75" bottom="0.5" header="0.5" footer="0.7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O366"/>
  <sheetViews>
    <sheetView zoomScale="70" zoomScaleNormal="70" workbookViewId="0">
      <pane xSplit="4" topLeftCell="E1" activePane="topRight" state="frozenSplit"/>
      <selection activeCell="B1" sqref="B1"/>
      <selection pane="topRight" activeCell="B1" sqref="B1"/>
    </sheetView>
  </sheetViews>
  <sheetFormatPr defaultColWidth="0" defaultRowHeight="14.4" zeroHeight="1"/>
  <cols>
    <col min="1" max="1" width="2.109375" bestFit="1" customWidth="1"/>
    <col min="2" max="2" width="45.5546875" bestFit="1" customWidth="1"/>
    <col min="3" max="3" width="9.109375" customWidth="1"/>
    <col min="4" max="4" width="50.6640625" customWidth="1"/>
    <col min="5" max="5" width="9.109375" customWidth="1"/>
    <col min="6" max="6" width="50.6640625" customWidth="1"/>
    <col min="7" max="7" width="50.88671875" customWidth="1"/>
    <col min="8" max="15" width="50.6640625" customWidth="1"/>
    <col min="16" max="16" width="9.109375" hidden="1" customWidth="1"/>
    <col min="17" max="16384" width="9.109375" hidden="1"/>
  </cols>
  <sheetData>
    <row r="1" spans="1:15">
      <c r="A1" s="18"/>
      <c r="B1" s="114" t="str">
        <f>FMCG!B52</f>
        <v>BUY</v>
      </c>
      <c r="C1" s="18"/>
      <c r="D1" s="18"/>
      <c r="E1" s="18"/>
      <c r="F1" s="18">
        <v>5</v>
      </c>
      <c r="G1" s="18">
        <v>6</v>
      </c>
      <c r="H1" s="18">
        <v>7</v>
      </c>
      <c r="I1" s="18">
        <v>8</v>
      </c>
      <c r="J1" s="18">
        <v>9</v>
      </c>
      <c r="K1" s="18">
        <v>10</v>
      </c>
      <c r="L1" s="18">
        <v>11</v>
      </c>
      <c r="M1" s="18">
        <v>12</v>
      </c>
      <c r="N1" s="18">
        <v>13</v>
      </c>
      <c r="O1" s="18">
        <v>14</v>
      </c>
    </row>
    <row r="2" spans="1:15">
      <c r="A2" s="18"/>
      <c r="B2" s="16" t="s">
        <v>14035</v>
      </c>
      <c r="C2" s="18"/>
      <c r="D2" s="18"/>
      <c r="E2" s="18"/>
      <c r="F2" s="18"/>
      <c r="G2" s="18"/>
      <c r="H2" s="18"/>
      <c r="I2" s="18"/>
      <c r="J2" s="18"/>
      <c r="K2" s="18"/>
      <c r="L2" s="18"/>
      <c r="M2" s="18"/>
      <c r="N2" s="18"/>
      <c r="O2" s="18"/>
    </row>
    <row r="3" spans="1:15">
      <c r="A3" s="18">
        <v>1</v>
      </c>
      <c r="B3" s="18" t="str">
        <f t="shared" ref="B3:B9" si="0">$B$2&amp;$B$1&amp;A3</f>
        <v>FMCGBrand UsageBUY1</v>
      </c>
      <c r="C3" s="18"/>
      <c r="D3" s="18" t="str">
        <f t="shared" ref="D3:D9" si="1">VLOOKUP($B3,$B$83:$F$366,3,FALSE)</f>
        <v>Select the phrase which applies to your use of [[ brand_name ]].</v>
      </c>
      <c r="E3" s="18"/>
      <c r="F3" s="18" t="str">
        <f t="shared" ref="F3:O9" si="2">VLOOKUP($B3,$B$83:$Z$366,F$1,FALSE)</f>
        <v>Clique na frase que mais se aplica ao seu uso de [[ brand_name ]].</v>
      </c>
      <c r="G3" s="18" t="str">
        <f t="shared" si="2"/>
        <v>Wählen Sie die Aussage aus, die am besten auf Ihre Verwendung von [[ brand_name ]] zutrifft.</v>
      </c>
      <c r="H3" s="18" t="str">
        <f t="shared" si="2"/>
        <v>Per favore, selezioni la frase che descrive meglio il Suo utilizzo di [[ brand_name ]].</v>
      </c>
      <c r="I3" s="18" t="str">
        <f t="shared" si="2"/>
        <v>Welke zin is het meest van toepassing op uw gebruik van [[ brand_name ]].</v>
      </c>
      <c r="J3" s="18" t="str">
        <f t="shared" si="2"/>
        <v xml:space="preserve">กรุณาเลือกข้อความที่ตรงกับการ ซื้อ [[ brand_name ]] ของคุณ. </v>
      </c>
      <c r="K3" s="18" t="str">
        <f t="shared" si="2"/>
        <v>Sélectionnez la phrase qui correspond le mieux à votre utilisation de/d’ [[ brand_name ]].</v>
      </c>
      <c r="L3" s="18" t="str">
        <f t="shared" si="2"/>
        <v>Pilih satu pernyataan yang menggambarkan pemakaian Anda untuk [[ brand_name ]].</v>
      </c>
      <c r="M3" s="18" t="str">
        <f t="shared" si="2"/>
        <v>Selecciona la frase que aplica mejor a la compra que haces de [[ brand_name ]].</v>
      </c>
      <c r="N3" s="18" t="str">
        <f t="shared" si="2"/>
        <v>Piliin ang statement na na-aangkop sa paggamit mo ng [[ brand_name ]].</v>
      </c>
      <c r="O3" s="18" t="str">
        <f t="shared" si="2"/>
        <v>Select the phrase which applies to your use of [[ brand_name ]].</v>
      </c>
    </row>
    <row r="4" spans="1:15">
      <c r="A4" s="18">
        <v>2</v>
      </c>
      <c r="B4" s="18" t="str">
        <f t="shared" si="0"/>
        <v>FMCGBrand UsageBUY2</v>
      </c>
      <c r="C4" s="18"/>
      <c r="D4" s="18" t="str">
        <f t="shared" si="1"/>
        <v>Buy [[ brand_name ]] most often</v>
      </c>
      <c r="E4" s="18"/>
      <c r="F4" s="18" t="str">
        <f t="shared" si="2"/>
        <v>Compro [[ brand_name ]] com bastante frequência</v>
      </c>
      <c r="G4" s="18" t="str">
        <f t="shared" si="2"/>
        <v>Kaufe [[ brand_name ]] am häufigsten</v>
      </c>
      <c r="H4" s="18" t="str">
        <f t="shared" si="2"/>
        <v>Acquisto [[ brand_name ]] più di qualsiasi altro/a</v>
      </c>
      <c r="I4" s="18" t="str">
        <f t="shared" si="2"/>
        <v>ik koop [[ brand_name ]] meestal</v>
      </c>
      <c r="J4" s="18" t="str">
        <f t="shared" si="2"/>
        <v>ซื้อ [[ brand_name ]] บ่อยที่สุด</v>
      </c>
      <c r="K4" s="18" t="str">
        <f t="shared" si="2"/>
        <v>J’achète [[ brand_name ]] le plus souvent</v>
      </c>
      <c r="L4" s="18" t="str">
        <f t="shared" si="2"/>
        <v>Paling sering membeli [[ brand_name ]]</v>
      </c>
      <c r="M4" s="18" t="str">
        <f t="shared" si="2"/>
        <v>Es la que más a menudo compro</v>
      </c>
      <c r="N4" s="18" t="str">
        <f t="shared" si="2"/>
        <v>Madalas na binibili ang [[ brand_name ]]</v>
      </c>
      <c r="O4" s="18" t="str">
        <f t="shared" si="2"/>
        <v>Buy [[ brand_name ]] most often</v>
      </c>
    </row>
    <row r="5" spans="1:15">
      <c r="A5" s="18">
        <v>3</v>
      </c>
      <c r="B5" s="18" t="str">
        <f t="shared" si="0"/>
        <v>FMCGBrand UsageBUY3</v>
      </c>
      <c r="C5" s="18"/>
      <c r="D5" s="18" t="str">
        <f t="shared" si="1"/>
        <v>Buy [[ brand_name ]] regularly</v>
      </c>
      <c r="E5" s="18"/>
      <c r="F5" s="18" t="str">
        <f t="shared" si="2"/>
        <v>Compro [[ brand_name ]] regularmente</v>
      </c>
      <c r="G5" s="18" t="str">
        <f t="shared" si="2"/>
        <v>Kaufe [[ brand_name ]] regelmäßig</v>
      </c>
      <c r="H5" s="18" t="str">
        <f t="shared" si="2"/>
        <v>Acquisto [[ brand_name ]] regolarmente</v>
      </c>
      <c r="I5" s="18" t="str">
        <f t="shared" si="2"/>
        <v>ik koop [[ brand_name ]] regelmatig</v>
      </c>
      <c r="J5" s="18" t="str">
        <f t="shared" si="2"/>
        <v>ซื้อ [[ brand_name ]] เป็นประจำ</v>
      </c>
      <c r="K5" s="18" t="str">
        <f t="shared" si="2"/>
        <v>J’achète [[ brand_name ]] régulièrement</v>
      </c>
      <c r="L5" s="18" t="str">
        <f t="shared" si="2"/>
        <v>Secara teratur membeli [[ brand_name ]]</v>
      </c>
      <c r="M5" s="18" t="str">
        <f t="shared" si="2"/>
        <v>La compro regularmente</v>
      </c>
      <c r="N5" s="18" t="str">
        <f t="shared" si="2"/>
        <v>Regular na binibili ang [[ brand_name ]]</v>
      </c>
      <c r="O5" s="18" t="str">
        <f t="shared" si="2"/>
        <v>Buy [[ brand_name ]] regularly</v>
      </c>
    </row>
    <row r="6" spans="1:15">
      <c r="A6" s="18">
        <v>4</v>
      </c>
      <c r="B6" s="18" t="str">
        <f t="shared" si="0"/>
        <v>FMCGBrand UsageBUY4</v>
      </c>
      <c r="C6" s="18"/>
      <c r="D6" s="18" t="str">
        <f t="shared" si="1"/>
        <v>Buy [[ brand_name ]] from time to time</v>
      </c>
      <c r="E6" s="18"/>
      <c r="F6" s="18" t="str">
        <f t="shared" si="2"/>
        <v>Compro [[ brand_name ]] de tempos em tempos</v>
      </c>
      <c r="G6" s="18" t="str">
        <f t="shared" si="2"/>
        <v>Habe [[ brand_name ]] ab und zu mal gekauft</v>
      </c>
      <c r="H6" s="18" t="str">
        <f t="shared" si="2"/>
        <v>Ho acquistato [[ brand_name ]] qualche volta</v>
      </c>
      <c r="I6" s="18" t="str">
        <f t="shared" si="2"/>
        <v>ik koop [[ brand_name ]] af en toe</v>
      </c>
      <c r="J6" s="18" t="str">
        <f t="shared" si="2"/>
        <v>ซื้อ [[ brand_name ]] บ้างเป็นบางครั้ง</v>
      </c>
      <c r="K6" s="18" t="str">
        <f t="shared" si="2"/>
        <v>J’achète [[ brand_name ]] de temps en temps</v>
      </c>
      <c r="L6" s="18" t="str">
        <f t="shared" si="2"/>
        <v>Kadang-kadang membeli [[ brand_name ]]</v>
      </c>
      <c r="M6" s="18" t="str">
        <f t="shared" si="2"/>
        <v>La compro de vez en cuando</v>
      </c>
      <c r="N6" s="18" t="str">
        <f t="shared" si="2"/>
        <v>Paminsan-minsan na binibili ang [[ brand_name ]]</v>
      </c>
      <c r="O6" s="18" t="str">
        <f t="shared" si="2"/>
        <v>Buy [[ brand_name ]] from time to time</v>
      </c>
    </row>
    <row r="7" spans="1:15">
      <c r="A7" s="18">
        <v>5</v>
      </c>
      <c r="B7" s="18" t="str">
        <f t="shared" si="0"/>
        <v>FMCGBrand UsageBUY5</v>
      </c>
      <c r="C7" s="18"/>
      <c r="D7" s="18" t="str">
        <f t="shared" si="1"/>
        <v>Tried [[ brand_name ]] in the past</v>
      </c>
      <c r="E7" s="18"/>
      <c r="F7" s="18" t="str">
        <f t="shared" si="2"/>
        <v>Experimentei [[ brand_name ]] no passado</v>
      </c>
      <c r="G7" s="18" t="str">
        <f t="shared" si="2"/>
        <v>Habe [[ brand_name ]] in der Vergangenheit probiert</v>
      </c>
      <c r="H7" s="18" t="str">
        <f t="shared" si="2"/>
        <v>Ho provato [[ brand_name ]] in passato</v>
      </c>
      <c r="I7" s="18" t="str">
        <f t="shared" si="2"/>
        <v>ik heb [[ brand_name ]] in het verleden geprobeerd</v>
      </c>
      <c r="J7" s="18" t="str">
        <f t="shared" si="2"/>
        <v>เคยลอง [[ brand_name ]] มาก่อน</v>
      </c>
      <c r="K7" s="18" t="str">
        <f t="shared" si="2"/>
        <v>J’ai essayé [[ brand_name ]] dans le passé</v>
      </c>
      <c r="L7" s="18" t="str">
        <f t="shared" si="2"/>
        <v>Dulu pernah mencoba [[ brand_name ]]</v>
      </c>
      <c r="M7" s="18" t="str">
        <f t="shared" si="2"/>
        <v>La he comprado anteriormente</v>
      </c>
      <c r="N7" s="18" t="str">
        <f t="shared" si="2"/>
        <v>Sinubukan na dati ang [[ brand_name ]]</v>
      </c>
      <c r="O7" s="18" t="str">
        <f t="shared" si="2"/>
        <v>Tried [[ brand_name ]] in the past</v>
      </c>
    </row>
    <row r="8" spans="1:15">
      <c r="A8" s="18">
        <v>6</v>
      </c>
      <c r="B8" s="18" t="str">
        <f t="shared" si="0"/>
        <v>FMCGBrand UsageBUY6</v>
      </c>
      <c r="C8" s="18"/>
      <c r="D8" s="18" t="str">
        <f t="shared" si="1"/>
        <v>Heard of [[ brand_name ]] but never tried it/them</v>
      </c>
      <c r="E8" s="18"/>
      <c r="F8" s="18" t="str">
        <f t="shared" si="2"/>
        <v>Ouvi falar de [[ brand_name ]] mas nunca experimentei</v>
      </c>
      <c r="G8" s="18" t="str">
        <f t="shared" si="2"/>
        <v>Habe von [[ brand_name ]] gehört, es/sie aber noch nicht probiert</v>
      </c>
      <c r="H8" s="18" t="str">
        <f t="shared" si="2"/>
        <v>Ho sentito nominare [[ brand_name ]] ma non l’ho/li ho mai provato/i</v>
      </c>
      <c r="I8" s="18" t="str">
        <f t="shared" si="2"/>
        <v>ik heb van [[ brand_name ]] gehoord, maar ik heb het/ze nooit geprobeerd</v>
      </c>
      <c r="J8" s="18" t="str">
        <f t="shared" si="2"/>
        <v>เคยได้ยินชื่อ [[ brand_name ]] แต่ยังไม่เคยลอง</v>
      </c>
      <c r="K8" s="18" t="str">
        <f t="shared" si="2"/>
        <v>J'ai entendu parler de/d’ [[ brand_name ]] mais ne l’/les ai jamais essayé(es)</v>
      </c>
      <c r="L8" s="18" t="str">
        <f t="shared" si="2"/>
        <v xml:space="preserve">Pernah dengar [[ brand_name ]] tapi belum pernah mencobanya </v>
      </c>
      <c r="M8" s="18" t="str">
        <f t="shared" si="2"/>
        <v>La conozco pero no la he comprado nunca</v>
      </c>
      <c r="N8" s="18" t="str">
        <f t="shared" si="2"/>
        <v>Narinig na ang [[ brand_name ]] pero hindi pa nasubukan ito/ang mga ito</v>
      </c>
      <c r="O8" s="18" t="str">
        <f t="shared" si="2"/>
        <v>Heard of [[ brand_name ]] but never tried it/them</v>
      </c>
    </row>
    <row r="9" spans="1:15">
      <c r="A9" s="18">
        <v>7</v>
      </c>
      <c r="B9" s="18" t="str">
        <f t="shared" si="0"/>
        <v>FMCGBrand UsageBUY7</v>
      </c>
      <c r="C9" s="18"/>
      <c r="D9" s="18" t="str">
        <f t="shared" si="1"/>
        <v>Never heard of [[ brand_name ]] before</v>
      </c>
      <c r="E9" s="18"/>
      <c r="F9" s="18" t="str">
        <f t="shared" si="2"/>
        <v>Nunca ouvi falar de [[ brand_name ]] antes</v>
      </c>
      <c r="G9" s="18" t="str">
        <f t="shared" si="2"/>
        <v>Habe bis heute von [[ brand_name ]] noch nichts gehört</v>
      </c>
      <c r="H9" s="18" t="str">
        <f t="shared" si="2"/>
        <v>Non ho mai sentito nominare [[ brand_name ]] prima d’oggi</v>
      </c>
      <c r="I9" s="18" t="str">
        <f t="shared" si="2"/>
        <v>ik had tot vandaag nog nooit van [[ brand_name ]] gehoord</v>
      </c>
      <c r="J9" s="18" t="str">
        <f t="shared" si="2"/>
        <v>ไม่เคยได้ยินชื่อ [[ brand_name ]] มาก่อน</v>
      </c>
      <c r="K9" s="18" t="str">
        <f t="shared" si="2"/>
        <v>Je n’ai jamais entendu parler de/d’ [[ brand_name ]] avant aujourd'hui</v>
      </c>
      <c r="L9" s="18" t="str">
        <f t="shared" si="2"/>
        <v>Belum pernah mendengar [[ brand_name ]] sebelumnya</v>
      </c>
      <c r="M9" s="18" t="str">
        <f t="shared" si="2"/>
        <v>No la conocía hasta hoy</v>
      </c>
      <c r="N9" s="18" t="str">
        <f t="shared" si="2"/>
        <v>Hindi ko pa narinig ang [[ brand_name ]] bago ngayon</v>
      </c>
      <c r="O9" s="18" t="str">
        <f t="shared" si="2"/>
        <v>Never heard of [[ brand_name ]] before</v>
      </c>
    </row>
    <row r="10" spans="1:15">
      <c r="A10" s="18"/>
      <c r="B10" s="18"/>
      <c r="C10" s="18"/>
      <c r="D10" s="18"/>
      <c r="E10" s="18"/>
      <c r="F10" s="18"/>
      <c r="G10" s="18"/>
      <c r="H10" s="18"/>
      <c r="I10" s="18"/>
      <c r="J10" s="18"/>
      <c r="K10" s="18"/>
      <c r="L10" s="18"/>
      <c r="M10" s="18"/>
      <c r="N10" s="18"/>
      <c r="O10" s="18"/>
    </row>
    <row r="11" spans="1:15">
      <c r="A11" s="18"/>
      <c r="B11" s="16" t="s">
        <v>14036</v>
      </c>
      <c r="C11" s="18"/>
      <c r="D11" s="18"/>
      <c r="E11" s="18"/>
      <c r="F11" s="18"/>
      <c r="G11" s="18"/>
      <c r="H11" s="18"/>
      <c r="I11" s="18"/>
      <c r="J11" s="18"/>
      <c r="K11" s="18"/>
      <c r="L11" s="18"/>
      <c r="M11" s="18"/>
      <c r="N11" s="18"/>
      <c r="O11" s="18"/>
    </row>
    <row r="12" spans="1:15">
      <c r="A12" s="18">
        <v>1</v>
      </c>
      <c r="B12" s="18" t="str">
        <f>$B$11&amp;$B$1&amp;A12</f>
        <v>FMCGPersuasion UsersBUY1</v>
      </c>
      <c r="C12" s="18"/>
      <c r="D12" s="18" t="str">
        <f>VLOOKUP($B12,$B$83:$F$366,3,FALSE)</f>
        <v>How will the ad affect your use of [[ brand_name ]]?</v>
      </c>
      <c r="E12" s="18"/>
      <c r="F12" s="18" t="str">
        <f t="shared" ref="F12:O16" si="3">VLOOKUP($B12,$B$83:$Z$366,F$1,FALSE)</f>
        <v>Como você acha que o anúncio vai afetar o seu uso de [[ brand_name ]]?</v>
      </c>
      <c r="G12" s="18" t="str">
        <f t="shared" si="3"/>
        <v>Wie wird die Werbung Ihre Verwendung von [[ brand_name ]] beeinflussen?</v>
      </c>
      <c r="H12" s="18" t="str">
        <f t="shared" si="3"/>
        <v>In quale modo questa pubblicità modificherà il Suo comportamento nei confronti di [[ brand_name ]]?</v>
      </c>
      <c r="I12" s="18" t="str">
        <f t="shared" si="3"/>
        <v>Hoe zal de reclame uw gebruik van [[ brand_name ]] beïnvloeden?</v>
      </c>
      <c r="J12" s="18" t="str">
        <f t="shared" si="3"/>
        <v>คุณคิดว่าโฆษณานี้มีผลกับการ ซื้อ [[ brand_name ]] ของคุณอย่างไรคะ/ครับ?</v>
      </c>
      <c r="K12" s="18" t="str">
        <f t="shared" si="3"/>
        <v>Dans quelle mesure cette publicité influencera-t-elle votre usage de/d’ [[ brand_name ]] ?</v>
      </c>
      <c r="L12" s="18" t="str">
        <f t="shared" si="3"/>
        <v>Bagaimanakah iklan tadi akan mempengaruhi penggunaan Anda untuk [[ brand_name ]]?</v>
      </c>
      <c r="M12" s="18" t="str">
        <f t="shared" si="3"/>
        <v>¿Cómo influirá el anuncio en la compra que haces de [[ brand_name ]]?</v>
      </c>
      <c r="N12" s="18" t="str">
        <f t="shared" si="3"/>
        <v>Paano maaapektuhan ng patalastas ang paggamit mo ng [[ brand_name ]]?</v>
      </c>
      <c r="O12" s="18" t="str">
        <f t="shared" si="3"/>
        <v>How will the ad affect your use of [[ brand_name ]]?</v>
      </c>
    </row>
    <row r="13" spans="1:15">
      <c r="A13" s="18">
        <v>2</v>
      </c>
      <c r="B13" s="18" t="str">
        <f>$B$11&amp;$B$1&amp;A13</f>
        <v>FMCGPersuasion UsersBUY2</v>
      </c>
      <c r="C13" s="18"/>
      <c r="D13" s="18" t="str">
        <f>VLOOKUP($B13,$B$83:$F$366,3,FALSE)</f>
        <v>Strongly encourages me to continue buying [[ brand_name ]]</v>
      </c>
      <c r="E13" s="18"/>
      <c r="F13" s="18" t="str">
        <f t="shared" si="3"/>
        <v>Me incentiva muito a continuar comprando [[ brand_name ]]</v>
      </c>
      <c r="G13" s="18" t="str">
        <f t="shared" si="3"/>
        <v>Bestätigt mich sehr darin, [[ brand_name ]] weiterhin zu kaufen</v>
      </c>
      <c r="H13" s="18" t="str">
        <f t="shared" si="3"/>
        <v>Mi rende molto propenso/a a continuare ad acquistare [[ brand_name ]]</v>
      </c>
      <c r="I13" s="18" t="str">
        <f t="shared" si="3"/>
        <v>het zet mij er in grote mate toe aan [[ brand_name ]] te blijven kopen</v>
      </c>
      <c r="J13" s="18" t="str">
        <f t="shared" si="3"/>
        <v>มีผลอย่างมากในการทำให้ฉันซื้อ [[ brand_name ]] ต่อไป</v>
      </c>
      <c r="K13" s="18" t="str">
        <f t="shared" si="3"/>
        <v>M’incite fortement à continuer à acheter [[ brand_name ]]</v>
      </c>
      <c r="L13" s="18" t="str">
        <f t="shared" si="3"/>
        <v>Memberikan dorongan yang sangat kuat kepada saya untuk terus membeli [[ brand_name ]]</v>
      </c>
      <c r="M13" s="18" t="str">
        <f t="shared" si="3"/>
        <v>Me alienta fuertemente a seguir comprando [[ brand_name ]]</v>
      </c>
      <c r="N13" s="18" t="str">
        <f t="shared" si="3"/>
        <v>Talagang nanghihikayat sa akin na ipagpatuloy ko ang pagbili ng/sa [[ brand_name ]]</v>
      </c>
      <c r="O13" s="18" t="str">
        <f t="shared" si="3"/>
        <v>Strongly encourages me to continue buying [[ brand_name ]]</v>
      </c>
    </row>
    <row r="14" spans="1:15">
      <c r="A14" s="18">
        <v>3</v>
      </c>
      <c r="B14" s="18" t="str">
        <f>$B$11&amp;$B$1&amp;A14</f>
        <v>FMCGPersuasion UsersBUY3</v>
      </c>
      <c r="C14" s="18"/>
      <c r="D14" s="18" t="str">
        <f>VLOOKUP($B14,$B$83:$F$366,3,FALSE)</f>
        <v>Encourages me to continue buying [[ brand_name ]]</v>
      </c>
      <c r="E14" s="18"/>
      <c r="F14" s="18" t="str">
        <f t="shared" si="3"/>
        <v>Me incentiva a continuar comprando [[ brand_name ]]</v>
      </c>
      <c r="G14" s="18" t="str">
        <f t="shared" si="3"/>
        <v>Bestätigt mich darin, [[ brand_name ]] weiterhin zu kaufen</v>
      </c>
      <c r="H14" s="18" t="str">
        <f t="shared" si="3"/>
        <v>Mi rende propenso/a a continuare ad acquistare [[ brand_name ]]</v>
      </c>
      <c r="I14" s="18" t="str">
        <f t="shared" si="3"/>
        <v>het zet mij ertoe aan [[ brand_name ]] te blijven kopen</v>
      </c>
      <c r="J14" s="18" t="str">
        <f t="shared" si="3"/>
        <v>ค่อนข้างมีผลที่จะทำให้ฉันซื้อ [[ brand_name ]] ต่อไป</v>
      </c>
      <c r="K14" s="18" t="str">
        <f t="shared" si="3"/>
        <v>M’incite à continuer à acheter [[ brand_name ]]</v>
      </c>
      <c r="L14" s="18" t="str">
        <f t="shared" si="3"/>
        <v>Mendorong saya untuk terus membeli [[ brand_name ]]</v>
      </c>
      <c r="M14" s="18" t="str">
        <f t="shared" si="3"/>
        <v>Me alienta a seguir comprando [[ brand_name ]]</v>
      </c>
      <c r="N14" s="18" t="str">
        <f t="shared" si="3"/>
        <v>Nanghihikayat sa akin na ipagpatuloy ko ang pagbili ng/sa [[ brand_name ]]</v>
      </c>
      <c r="O14" s="18" t="str">
        <f t="shared" si="3"/>
        <v>Encourages me to continue buying [[ brand_name ]]</v>
      </c>
    </row>
    <row r="15" spans="1:15">
      <c r="A15" s="18">
        <v>4</v>
      </c>
      <c r="B15" s="18" t="str">
        <f>$B$11&amp;$B$1&amp;A15</f>
        <v>FMCGPersuasion UsersBUY4</v>
      </c>
      <c r="C15" s="18"/>
      <c r="D15" s="18" t="str">
        <f>VLOOKUP($B15,$B$83:$F$366,3,FALSE)</f>
        <v>Makes no difference</v>
      </c>
      <c r="E15" s="18"/>
      <c r="F15" s="18" t="str">
        <f t="shared" si="3"/>
        <v>Não vai fazer diferença</v>
      </c>
      <c r="G15" s="18" t="str">
        <f t="shared" si="3"/>
        <v>Hat keinen Einfluss darauf</v>
      </c>
      <c r="H15" s="18" t="str">
        <f t="shared" si="3"/>
        <v>Non cambia la mia decisione</v>
      </c>
      <c r="I15" s="18" t="str">
        <f t="shared" si="3"/>
        <v>het heeft geen invloed op mijn keuze</v>
      </c>
      <c r="J15" s="18" t="str">
        <f t="shared" si="3"/>
        <v>ไม่มีผลต่อการตัดสินใจ</v>
      </c>
      <c r="K15" s="18" t="str">
        <f t="shared" si="3"/>
        <v>Cela ne changera rien</v>
      </c>
      <c r="L15" s="18" t="str">
        <f t="shared" si="3"/>
        <v>Tidak mempengaruhi saya</v>
      </c>
      <c r="M15" s="18" t="str">
        <f t="shared" si="3"/>
        <v>No influye en cuanto a seguir comprando [[ brand_name ]] o no</v>
      </c>
      <c r="N15" s="18" t="str">
        <f t="shared" si="3"/>
        <v>Walang magagawang pagkakaiba</v>
      </c>
      <c r="O15" s="18" t="str">
        <f t="shared" si="3"/>
        <v>Makes no difference</v>
      </c>
    </row>
    <row r="16" spans="1:15">
      <c r="A16" s="18">
        <v>5</v>
      </c>
      <c r="B16" s="18" t="str">
        <f>$B$11&amp;$B$1&amp;A16</f>
        <v>FMCGPersuasion UsersBUY5</v>
      </c>
      <c r="C16" s="18"/>
      <c r="D16" s="18" t="str">
        <f>VLOOKUP($B16,$B$83:$F$366,3,FALSE)</f>
        <v>Makes me less likely to continue buying [[ brand_name ]]</v>
      </c>
      <c r="E16" s="18"/>
      <c r="F16" s="18" t="str">
        <f t="shared" si="3"/>
        <v>Me deixa menos predisposto(a) a continuar comprando [[ brand_name ]]</v>
      </c>
      <c r="G16" s="18" t="str">
        <f t="shared" si="3"/>
        <v>Würde mich eher davon abhalten, [[ brand_name ]] weiterhin zu kaufen</v>
      </c>
      <c r="H16" s="18" t="str">
        <f t="shared" si="3"/>
        <v>Riduce la mia voglia di continuare ad acquistare [[ brand_name ]]</v>
      </c>
      <c r="I16" s="18" t="str">
        <f t="shared" si="3"/>
        <v>het maakt het minder waarschijnlijk dat ik [[ brand_name ]] blijf kopen</v>
      </c>
      <c r="J16" s="18" t="str">
        <f t="shared" si="3"/>
        <v>มีผลทำให้ฉันอยากจะซื้อ [[ brand_name ]] ต่อไปน้อยลง</v>
      </c>
      <c r="K16" s="18" t="str">
        <f t="shared" si="3"/>
        <v>M’incite plutôt à ne pas continuer à acheter [[ brand_name ]]</v>
      </c>
      <c r="L16" s="18" t="str">
        <f t="shared" si="3"/>
        <v>Membuat saya kurang ingin terus membeli [[ brand_name ]]</v>
      </c>
      <c r="M16" s="18" t="str">
        <f t="shared" si="3"/>
        <v>Hace menos probable que continúe comprando [[ brand_name ]]</v>
      </c>
      <c r="N16" s="18" t="str">
        <f t="shared" si="3"/>
        <v>Ginagawang malamang na hindi ko ipagpatuloy ang pagbili ng/sa [[ brand_name ]]</v>
      </c>
      <c r="O16" s="18" t="str">
        <f t="shared" si="3"/>
        <v>Makes me less likely to continue buying [[ brand_name ]]</v>
      </c>
    </row>
    <row r="17" spans="1:15">
      <c r="A17" s="18"/>
      <c r="B17" s="18"/>
      <c r="C17" s="18"/>
      <c r="D17" s="18"/>
      <c r="E17" s="18"/>
      <c r="F17" s="18"/>
      <c r="G17" s="18"/>
      <c r="H17" s="18"/>
      <c r="I17" s="18"/>
      <c r="J17" s="18"/>
      <c r="K17" s="18"/>
      <c r="L17" s="18"/>
      <c r="M17" s="18"/>
      <c r="N17" s="18"/>
      <c r="O17" s="18"/>
    </row>
    <row r="18" spans="1:15">
      <c r="A18" s="18"/>
      <c r="B18" s="18" t="s">
        <v>14037</v>
      </c>
      <c r="C18" s="18"/>
      <c r="D18" s="18"/>
      <c r="E18" s="18"/>
      <c r="F18" s="18"/>
      <c r="G18" s="18"/>
      <c r="H18" s="18"/>
      <c r="I18" s="18"/>
      <c r="J18" s="18"/>
      <c r="K18" s="18"/>
      <c r="L18" s="18"/>
      <c r="M18" s="18"/>
      <c r="N18" s="18"/>
      <c r="O18" s="18"/>
    </row>
    <row r="19" spans="1:15">
      <c r="A19" s="18">
        <v>1</v>
      </c>
      <c r="B19" s="18" t="str">
        <f>$B$18&amp;$B$1&amp;A19</f>
        <v>FMCGPersuasion TriallistBUY1</v>
      </c>
      <c r="C19" s="18"/>
      <c r="D19" s="18" t="str">
        <f>VLOOKUP($B19,$B$83:$F$366,3,FALSE)</f>
        <v xml:space="preserve">How will the ad affect your use of [[ brand_name ]]?  </v>
      </c>
      <c r="E19" s="18"/>
      <c r="F19" s="18" t="str">
        <f t="shared" ref="F19:O23" si="4">VLOOKUP($B19,$B$83:$Z$366,F$1,FALSE)</f>
        <v xml:space="preserve">Como você acha que o anúncio vai afetar o seu uso de [[ brand_name ]]?  </v>
      </c>
      <c r="G19" s="18" t="str">
        <f t="shared" si="4"/>
        <v>Wie wird die Werbung Ihre Verwendung von [[ brand_name ]] beeinflussen?</v>
      </c>
      <c r="H19" s="18" t="str">
        <f t="shared" si="4"/>
        <v xml:space="preserve">In quale modo questa pubblicità modificherà il Suo comportamento nei confronti di [[ brand_name ]]?  </v>
      </c>
      <c r="I19" s="18" t="str">
        <f t="shared" si="4"/>
        <v>Hoe zal de reclame uw gebruik van [[ brand_name ]] beïnvloeden?</v>
      </c>
      <c r="J19" s="18" t="str">
        <f t="shared" si="4"/>
        <v>คุณคิดว่าโฆษณานี้มีผลกับการ ซื้อ [[ brand_name ]] ของคุณอย่างไรคะ/ครับ?</v>
      </c>
      <c r="K19" s="18" t="str">
        <f t="shared" si="4"/>
        <v xml:space="preserve">Dans quelle mesure cette publicité influencera-t-elle votre usage de/d’ [[ brand_name ]] ?  </v>
      </c>
      <c r="L19" s="18" t="str">
        <f t="shared" si="4"/>
        <v>Bagaimanakah iklan tadi akan mempengaruhi penggunaan Anda untuk [[ brand_name ]]?</v>
      </c>
      <c r="M19" s="18" t="str">
        <f t="shared" si="4"/>
        <v>¿Cómo influirá el anuncio en el uso que haces de [[ brand_name ]]?</v>
      </c>
      <c r="N19" s="18" t="str">
        <f t="shared" si="4"/>
        <v>Paano makakaapekto ang patalastas sa paggamit mo ng [[ brand_name ]]?</v>
      </c>
      <c r="O19" s="18" t="str">
        <f t="shared" si="4"/>
        <v xml:space="preserve">How will the ad affect your use of [[ brand_name ]]?  </v>
      </c>
    </row>
    <row r="20" spans="1:15">
      <c r="A20" s="18">
        <v>2</v>
      </c>
      <c r="B20" s="18" t="str">
        <f>$B$18&amp;$B$1&amp;A20</f>
        <v>FMCGPersuasion TriallistBUY2</v>
      </c>
      <c r="C20" s="18"/>
      <c r="D20" s="18" t="str">
        <f>VLOOKUP($B20,$B$83:$F$366,3,FALSE)</f>
        <v>Makes me much more likely to consider choosing [[ brand_name ]] again</v>
      </c>
      <c r="E20" s="18"/>
      <c r="F20" s="18" t="str">
        <f t="shared" si="4"/>
        <v xml:space="preserve">É muito provável que eu escolha [[ brand_name ]] de novo </v>
      </c>
      <c r="G20" s="18" t="str">
        <f t="shared" si="4"/>
        <v xml:space="preserve">Werde [[ brand_name ]] beim nächsten Einkauf wahrscheinlich wieder viel stärker in Betracht ziehen </v>
      </c>
      <c r="H20" s="18" t="str">
        <f t="shared" si="4"/>
        <v>Mi rende molto più propenso/a a prendere di nuovo in considerazione [[ brand_name ]]</v>
      </c>
      <c r="I20" s="18" t="str">
        <f t="shared" si="4"/>
        <v xml:space="preserve">ik zal veel eerder overwegen [[ brand_name ]] weer te kiezen </v>
      </c>
      <c r="J20" s="18" t="str">
        <f t="shared" si="4"/>
        <v>มีผลอย่างมากในการทำให้ฉันอยากที่จะเลือก [[ brand_name ]] อีกครั้ง</v>
      </c>
      <c r="K20" s="18" t="str">
        <f t="shared" si="4"/>
        <v>M’incite fortement à réessayer [[ brand_name ]] lors d'un prochain achat</v>
      </c>
      <c r="L20" s="18" t="str">
        <f t="shared" si="4"/>
        <v xml:space="preserve">Membuat saya jauh lebih mungkin, mempertimbangkan memilih [[ brand_name ]] lagi </v>
      </c>
      <c r="M20" s="18" t="str">
        <f t="shared" si="4"/>
        <v>Hace mucho más probable que elija [[ brand_name ]] la próxima vez</v>
      </c>
      <c r="N20" s="18" t="str">
        <f t="shared" si="4"/>
        <v xml:space="preserve">Talagang nanghihikayat sa akin na pag-isipan kong piliin ulit ang [[ brand_name ]]  </v>
      </c>
      <c r="O20" s="18" t="str">
        <f t="shared" si="4"/>
        <v>Makes me much more likely to consider choosing [[ brand_name ]] again</v>
      </c>
    </row>
    <row r="21" spans="1:15">
      <c r="A21" s="18">
        <v>3</v>
      </c>
      <c r="B21" s="18" t="str">
        <f>$B$18&amp;$B$1&amp;A21</f>
        <v>FMCGPersuasion TriallistBUY3</v>
      </c>
      <c r="C21" s="18"/>
      <c r="D21" s="18" t="str">
        <f>VLOOKUP($B21,$B$83:$F$366,3,FALSE)</f>
        <v>Makes me a little more likely to consider choosing [[ brand_name ]] again</v>
      </c>
      <c r="E21" s="18"/>
      <c r="F21" s="18" t="str">
        <f t="shared" si="4"/>
        <v xml:space="preserve">É provável que eu escolha [[ brand_name ]] de novo </v>
      </c>
      <c r="G21" s="18" t="str">
        <f t="shared" si="4"/>
        <v>Werde [[ brand_name ]] beim nächsten Einkauf wahrscheinlich wieder etwas stärker in Betracht ziehen</v>
      </c>
      <c r="H21" s="18" t="str">
        <f t="shared" si="4"/>
        <v>Mi rende un po' più propenso/a a prendere di nuovo in considerazione [[ brand_name ]]</v>
      </c>
      <c r="I21" s="18" t="str">
        <f t="shared" si="4"/>
        <v>ik zal iets eerder overwegen [[ brand_name ]] weer te kiezen</v>
      </c>
      <c r="J21" s="18" t="str">
        <f t="shared" si="4"/>
        <v>มีผลเล็กน้อยในการทำให้ฉันอยากที่จะเลือก [[ brand_name ]] อีกครั้ง</v>
      </c>
      <c r="K21" s="18" t="str">
        <f t="shared" si="4"/>
        <v>M'incite un peu plus à réessayer [[ brand_name ]] lors d'un prochain achat</v>
      </c>
      <c r="L21" s="18" t="str">
        <f t="shared" si="4"/>
        <v>Membuat saya agak lebih mungkin mempertimbangkan memilih [[ brand_name ]] lagi</v>
      </c>
      <c r="M21" s="18" t="str">
        <f t="shared" si="4"/>
        <v>Hace más probable que elija [[ brand_name ]] la próxima vez</v>
      </c>
      <c r="N21" s="18" t="str">
        <f t="shared" si="4"/>
        <v>Medyo nanghihikayat sa akin na pag-isipan kong piliin ulit ang [[ brand_name ]]</v>
      </c>
      <c r="O21" s="18" t="str">
        <f t="shared" si="4"/>
        <v>Makes me a little more likely to consider choosing [[ brand_name ]] again</v>
      </c>
    </row>
    <row r="22" spans="1:15">
      <c r="A22" s="18">
        <v>4</v>
      </c>
      <c r="B22" s="18" t="str">
        <f>$B$18&amp;$B$1&amp;A22</f>
        <v>FMCGPersuasion TriallistBUY4</v>
      </c>
      <c r="C22" s="18"/>
      <c r="D22" s="18" t="str">
        <f>VLOOKUP($B22,$B$83:$F$366,3,FALSE)</f>
        <v>Makes no difference</v>
      </c>
      <c r="E22" s="18"/>
      <c r="F22" s="18" t="str">
        <f t="shared" si="4"/>
        <v>Não vai fazer diferença</v>
      </c>
      <c r="G22" s="18" t="str">
        <f t="shared" si="4"/>
        <v>Hat keinen Einfluss darauf</v>
      </c>
      <c r="H22" s="18" t="str">
        <f t="shared" si="4"/>
        <v>Non cambia la mia decisione</v>
      </c>
      <c r="I22" s="18" t="str">
        <f t="shared" si="4"/>
        <v>het heeft geen invloed op mijn keuze</v>
      </c>
      <c r="J22" s="18" t="str">
        <f t="shared" si="4"/>
        <v>ไม่มีผลต่อการตัดสินใจ</v>
      </c>
      <c r="K22" s="18" t="str">
        <f t="shared" si="4"/>
        <v>Cela ne changera rien</v>
      </c>
      <c r="L22" s="18" t="str">
        <f t="shared" si="4"/>
        <v xml:space="preserve">Tidak akan mempengaruhi pertimbangan saya </v>
      </c>
      <c r="M22" s="18" t="str">
        <f t="shared" si="4"/>
        <v>No influye en que elegiré [[ brand_name ]] la próxima vez</v>
      </c>
      <c r="N22" s="18" t="str">
        <f t="shared" si="4"/>
        <v>Walang magagawang pagkakaiba</v>
      </c>
      <c r="O22" s="18" t="str">
        <f t="shared" si="4"/>
        <v>Makes no difference</v>
      </c>
    </row>
    <row r="23" spans="1:15">
      <c r="A23" s="18">
        <v>5</v>
      </c>
      <c r="B23" s="18" t="str">
        <f>$B$18&amp;$B$1&amp;A23</f>
        <v>FMCGPersuasion TriallistBUY5</v>
      </c>
      <c r="C23" s="18"/>
      <c r="D23" s="18" t="str">
        <f>VLOOKUP($B23,$B$83:$F$366,3,FALSE)</f>
        <v>Makes me less likely to choose [[ brand_name ]] again</v>
      </c>
      <c r="E23" s="18"/>
      <c r="F23" s="18" t="str">
        <f t="shared" si="4"/>
        <v>Me deixa menos predisposto(a) a escolher [[ brand_name ]] de novo</v>
      </c>
      <c r="G23" s="18" t="str">
        <f t="shared" si="4"/>
        <v>Würde mich eher davon abhalten, [[ brand_name ]] beim nächsten Einkauf in Betracht zu ziehen</v>
      </c>
      <c r="H23" s="18" t="str">
        <f t="shared" si="4"/>
        <v>Mi fa passare la voglia di prendere di nuovo in considerazione [[ brand_name ]]</v>
      </c>
      <c r="I23" s="18" t="str">
        <f t="shared" si="4"/>
        <v>het maakt het minder waarschijnlijk dat ik weer voor [[ brand_name ]] zal kiezen</v>
      </c>
      <c r="J23" s="18" t="str">
        <f t="shared" si="4"/>
        <v>มีผลทำให้ฉันอยากจะเลือก [[ brand_name ]] อีกครั้งน้อยลง</v>
      </c>
      <c r="K23" s="18" t="str">
        <f t="shared" si="4"/>
        <v>M’incite plutôt à ne pas réessayer [[ brand_name ]] lors d'un prochain achat</v>
      </c>
      <c r="L23" s="18" t="str">
        <f t="shared" si="4"/>
        <v>Membuat saya kurang ingin memilih [[ brand_name ]] lagi</v>
      </c>
      <c r="M23" s="18" t="str">
        <f t="shared" si="4"/>
        <v>Hace menos probable que elija [[ brand_name ]] la próxima vez</v>
      </c>
      <c r="N23" s="18" t="str">
        <f t="shared" si="4"/>
        <v>Hinihikayat akong mas hindi piliin ang [[ brand_name ]] ulit</v>
      </c>
      <c r="O23" s="18" t="str">
        <f t="shared" si="4"/>
        <v>Makes me less likely to choose [[ brand_name ]] again</v>
      </c>
    </row>
    <row r="24" spans="1:15">
      <c r="A24" s="18"/>
      <c r="B24" s="18"/>
      <c r="C24" s="18"/>
      <c r="D24" s="18"/>
      <c r="E24" s="18"/>
      <c r="F24" s="18"/>
      <c r="G24" s="18"/>
      <c r="H24" s="18"/>
      <c r="I24" s="18"/>
      <c r="J24" s="18"/>
      <c r="K24" s="18"/>
      <c r="L24" s="18"/>
      <c r="M24" s="18"/>
      <c r="N24" s="18"/>
      <c r="O24" s="18"/>
    </row>
    <row r="25" spans="1:15">
      <c r="A25" s="18"/>
      <c r="B25" s="18" t="s">
        <v>14038</v>
      </c>
      <c r="C25" s="18"/>
      <c r="D25" s="18"/>
      <c r="E25" s="18"/>
      <c r="F25" s="18"/>
      <c r="G25" s="18"/>
      <c r="H25" s="18"/>
      <c r="I25" s="18"/>
      <c r="J25" s="18"/>
      <c r="K25" s="18"/>
      <c r="L25" s="18"/>
      <c r="M25" s="18"/>
      <c r="N25" s="18"/>
      <c r="O25" s="18"/>
    </row>
    <row r="26" spans="1:15">
      <c r="A26" s="18">
        <v>1</v>
      </c>
      <c r="B26" s="18" t="str">
        <f>$B$25&amp;$B$1&amp;A26</f>
        <v>FMCGPersuasion Non-triallistBUY1</v>
      </c>
      <c r="C26" s="18"/>
      <c r="D26" s="18" t="str">
        <f>VLOOKUP($B26,$B$83:$F$366,3,FALSE)</f>
        <v>How will the ad affect your use of [[ brand_name ]]?</v>
      </c>
      <c r="E26" s="18"/>
      <c r="F26" s="18" t="str">
        <f t="shared" ref="F26:O30" si="5">VLOOKUP($B26,$B$83:$Z$366,F$1,FALSE)</f>
        <v>Como você acha que o anúncio vai afetar o seu uso de [[ brand_name ]]?</v>
      </c>
      <c r="G26" s="18" t="str">
        <f t="shared" si="5"/>
        <v>Wie wird die Werbung Ihre Verwendung von [[ brand_name ]] beeinflussen?</v>
      </c>
      <c r="H26" s="18" t="str">
        <f t="shared" si="5"/>
        <v>In quale modo questa pubblicità modificherà il Suo comportamento nei confronti di [[ brand_name ]]?</v>
      </c>
      <c r="I26" s="18" t="str">
        <f t="shared" si="5"/>
        <v>Hoe zal de reclame uw gebruik van [[ brand_name ]] beïnvloeden?</v>
      </c>
      <c r="J26" s="18" t="str">
        <f t="shared" si="5"/>
        <v>คุณคิดว่าโฆษณานี้มีผลกับการ ซื้อ [[ brand_name ]] ของคุณอย่างไรคะ/ครับ?</v>
      </c>
      <c r="K26" s="18" t="str">
        <f t="shared" si="5"/>
        <v>Dans quelle mesure cette publicité influencera-t-elle votre usage de/d’ [[ brand_name ]] ?</v>
      </c>
      <c r="L26" s="18" t="str">
        <f t="shared" si="5"/>
        <v>Bagaimanakah iklan tadi akan mempengaruhi penggunaan Anda untuk [[ brand_name ]]?</v>
      </c>
      <c r="M26" s="18" t="str">
        <f t="shared" si="5"/>
        <v>¿Cómo influirá el anuncio en el uso que haces de [[ brand_name ]]?</v>
      </c>
      <c r="N26" s="18" t="str">
        <f t="shared" si="5"/>
        <v>Paano ito makakaapekto sa paggamit mo ng [[ brand_name ]]?</v>
      </c>
      <c r="O26" s="18" t="str">
        <f t="shared" si="5"/>
        <v>How will the ad affect your use of [[ brand_name ]]?</v>
      </c>
    </row>
    <row r="27" spans="1:15">
      <c r="A27" s="18">
        <v>2</v>
      </c>
      <c r="B27" s="18" t="str">
        <f>$B$25&amp;$B$1&amp;A27</f>
        <v>FMCGPersuasion Non-triallistBUY2</v>
      </c>
      <c r="C27" s="18"/>
      <c r="D27" s="18" t="str">
        <f>VLOOKUP($B27,$B$83:$F$366,3,FALSE)</f>
        <v>Makes me much more likely to try [[ brand_name ]] in the near future</v>
      </c>
      <c r="E27" s="18"/>
      <c r="F27" s="18" t="str">
        <f t="shared" si="5"/>
        <v>É muito provável que eu experimente [[ brand_name ]] num futuro próximo</v>
      </c>
      <c r="G27" s="18" t="str">
        <f t="shared" si="5"/>
        <v>Ich bin wahrscheinlich viel mehr bereit, [[ brand_name ]] in nächster Zukunft zu probieren</v>
      </c>
      <c r="H27" s="18" t="str">
        <f t="shared" si="5"/>
        <v>Mi rende molto più propenso/a a provare [[ brand_name ]] in futuro</v>
      </c>
      <c r="I27" s="18" t="str">
        <f t="shared" si="5"/>
        <v>ik zal [[ brand_name ]] veel eerder proberen in de nabije toekomst</v>
      </c>
      <c r="J27" s="18" t="str">
        <f t="shared" si="5"/>
        <v>มีผลอย่างมากในการทำให้ฉันอยากลอง [[ brand_name ]] ในอนาคตอันใกล้นี้</v>
      </c>
      <c r="K27" s="18" t="str">
        <f t="shared" si="5"/>
        <v>M’incite fortement à essayer [[ brand_name ]] prochainement</v>
      </c>
      <c r="L27" s="18" t="str">
        <f t="shared" si="5"/>
        <v xml:space="preserve">Membuat saya jauh lebih ingin mencoba [[ brand_name ]] dalam waktu dekat </v>
      </c>
      <c r="M27" s="18" t="str">
        <f t="shared" si="5"/>
        <v xml:space="preserve">Hace mucho más probable que pruebe [[ brand_name ]] próximamente    </v>
      </c>
      <c r="N27" s="18" t="str">
        <f t="shared" si="5"/>
        <v>Talagang nanghihikayat sa akin na subukan ang [[ brand_name ]] sa malapit na hinaharap</v>
      </c>
      <c r="O27" s="18" t="str">
        <f t="shared" si="5"/>
        <v>Makes me much more likely to try [[ brand_name ]] in the near future</v>
      </c>
    </row>
    <row r="28" spans="1:15">
      <c r="A28" s="18">
        <v>3</v>
      </c>
      <c r="B28" s="18" t="str">
        <f>$B$25&amp;$B$1&amp;A28</f>
        <v>FMCGPersuasion Non-triallistBUY3</v>
      </c>
      <c r="C28" s="18"/>
      <c r="D28" s="18" t="str">
        <f>VLOOKUP($B28,$B$83:$F$366,3,FALSE)</f>
        <v>Makes me a little more likely to try [[ brand_name ]] in the near future</v>
      </c>
      <c r="E28" s="18"/>
      <c r="F28" s="18" t="str">
        <f t="shared" si="5"/>
        <v>É provável que eu experimente [[ brand_name ]] num futuro próximo</v>
      </c>
      <c r="G28" s="18" t="str">
        <f t="shared" si="5"/>
        <v>Ich bin wahrscheinlich etwas mehr bereit, [[ brand_name ]] in nächster Zukunft zu probieren</v>
      </c>
      <c r="H28" s="18" t="str">
        <f t="shared" si="5"/>
        <v>Mi rende un po’ più propenso/a a provare [[ brand_name ]] in futuro</v>
      </c>
      <c r="I28" s="18" t="str">
        <f t="shared" si="5"/>
        <v>ik zal [[ brand_name ]] iets eerder proberen in de nabije toekomst</v>
      </c>
      <c r="J28" s="18" t="str">
        <f t="shared" si="5"/>
        <v>มีผลเล็กน้อยในการทำให้ฉันอยากลอง [[ brand_name ]] ในอนาคตอันใกล้นี้</v>
      </c>
      <c r="K28" s="18" t="str">
        <f t="shared" si="5"/>
        <v>M'incite un peu plus à essayer [[ brand_name ]] prochainement</v>
      </c>
      <c r="L28" s="18" t="str">
        <f t="shared" si="5"/>
        <v>Membuat saya agak ingin mencoba [[ brand_name ]] dalam waktu dekat</v>
      </c>
      <c r="M28" s="18" t="str">
        <f t="shared" si="5"/>
        <v>Hace más probable que pruebe [[ brand_name ]] próximamente</v>
      </c>
      <c r="N28" s="18" t="str">
        <f t="shared" si="5"/>
        <v>Medyo nanghihikayat sa akin na subukan ang [[ brand_name ]] sa malapit na hinaharap</v>
      </c>
      <c r="O28" s="18" t="str">
        <f t="shared" si="5"/>
        <v>Makes me a little more likely to try [[ brand_name ]] in the near future</v>
      </c>
    </row>
    <row r="29" spans="1:15">
      <c r="A29" s="18">
        <v>4</v>
      </c>
      <c r="B29" s="18" t="str">
        <f>$B$25&amp;$B$1&amp;A29</f>
        <v>FMCGPersuasion Non-triallistBUY4</v>
      </c>
      <c r="C29" s="18"/>
      <c r="D29" s="18" t="str">
        <f>VLOOKUP($B29,$B$83:$F$366,3,FALSE)</f>
        <v>Makes no difference</v>
      </c>
      <c r="E29" s="18"/>
      <c r="F29" s="18" t="str">
        <f t="shared" si="5"/>
        <v>Não vai fazer diferença</v>
      </c>
      <c r="G29" s="18" t="str">
        <f t="shared" si="5"/>
        <v>Hat keinen Einfluss darauf</v>
      </c>
      <c r="H29" s="18" t="str">
        <f t="shared" si="5"/>
        <v>Non cambia la mia decisione</v>
      </c>
      <c r="I29" s="18" t="str">
        <f t="shared" si="5"/>
        <v>het heeft geen invloed op mijn keuze</v>
      </c>
      <c r="J29" s="18" t="str">
        <f t="shared" si="5"/>
        <v>ไม่มีผลต่อการตัดสินใจ</v>
      </c>
      <c r="K29" s="18" t="str">
        <f t="shared" si="5"/>
        <v>Cela ne changera rien</v>
      </c>
      <c r="L29" s="18" t="str">
        <f t="shared" si="5"/>
        <v xml:space="preserve">Tidak akan mempengaruhi saya  </v>
      </c>
      <c r="M29" s="18" t="str">
        <f t="shared" si="5"/>
        <v>No influye en si probaré o no [[ brand_name ]] próximamente</v>
      </c>
      <c r="N29" s="18" t="str">
        <f t="shared" si="5"/>
        <v>Walang magagawang pagkakaiba</v>
      </c>
      <c r="O29" s="18" t="str">
        <f t="shared" si="5"/>
        <v>Makes no difference</v>
      </c>
    </row>
    <row r="30" spans="1:15">
      <c r="A30" s="18">
        <v>5</v>
      </c>
      <c r="B30" s="18" t="str">
        <f>$B$25&amp;$B$1&amp;A30</f>
        <v>FMCGPersuasion Non-triallistBUY5</v>
      </c>
      <c r="C30" s="18"/>
      <c r="D30" s="18" t="str">
        <f>VLOOKUP($B30,$B$83:$F$366,3,FALSE)</f>
        <v>Makes me less likely to try [[ brand_name ]] in the near future</v>
      </c>
      <c r="E30" s="18"/>
      <c r="F30" s="18" t="str">
        <f t="shared" si="5"/>
        <v>Me deixa menos predisposto(a) a experimentar [[ brand_name ]] num futuro próximo</v>
      </c>
      <c r="G30" s="18" t="str">
        <f t="shared" si="5"/>
        <v>Würde mich eher davon abhalten, [[ brand_name ]] in nächster Zukunft zu probieren</v>
      </c>
      <c r="H30" s="18" t="str">
        <f t="shared" si="5"/>
        <v>Mi fa passare la voglia di provare [[ brand_name ]] in futuro</v>
      </c>
      <c r="I30" s="18" t="str">
        <f t="shared" si="5"/>
        <v>het maakt het minder waarschijnlijk dat ik [[ brand_name ]] zal proberen in de nabije toekomst</v>
      </c>
      <c r="J30" s="18" t="str">
        <f t="shared" si="5"/>
        <v>ทำให้ฉันไม่อยากลอง [[ brand_name ]] ในอนาคตอันใกล้นี้</v>
      </c>
      <c r="K30" s="18" t="str">
        <f t="shared" si="5"/>
        <v>M’incite plutôt à ne pas essayer [[ brand_name ]] prochainement</v>
      </c>
      <c r="L30" s="18" t="str">
        <f t="shared" si="5"/>
        <v>Membuat saya kurang ingin mencoba [[ brand_name ]] dalam waktu dekat</v>
      </c>
      <c r="M30" s="18" t="str">
        <f t="shared" si="5"/>
        <v>Hace menos probable que pruebe [[ brand_name ]] próximamente</v>
      </c>
      <c r="N30" s="18" t="str">
        <f t="shared" si="5"/>
        <v>Ginagawang medyo malamang na hindi ko susubukan ang [[ brand_name ]] sa malapit na hinaharap</v>
      </c>
      <c r="O30" s="18" t="str">
        <f t="shared" si="5"/>
        <v>Makes me less likely to try [[ brand_name ]] in the near future</v>
      </c>
    </row>
    <row r="31" spans="1:15">
      <c r="A31" s="18"/>
      <c r="B31" s="18"/>
      <c r="C31" s="18"/>
      <c r="D31" s="18"/>
      <c r="E31" s="18"/>
      <c r="F31" s="18"/>
      <c r="G31" s="18"/>
      <c r="H31" s="18"/>
      <c r="I31" s="18"/>
      <c r="J31" s="18"/>
      <c r="K31" s="18"/>
      <c r="L31" s="18"/>
      <c r="M31" s="18"/>
      <c r="N31" s="18"/>
      <c r="O31" s="18"/>
    </row>
    <row r="32" spans="1:15">
      <c r="A32" s="18"/>
      <c r="B32" s="114" t="str">
        <f>Long!B52</f>
        <v>HAVE</v>
      </c>
      <c r="C32" s="18"/>
      <c r="D32" s="18"/>
      <c r="E32" s="18"/>
      <c r="F32" s="18"/>
      <c r="G32" s="18"/>
      <c r="H32" s="18"/>
      <c r="I32" s="18"/>
      <c r="J32" s="18"/>
      <c r="K32" s="18"/>
      <c r="L32" s="18"/>
      <c r="M32" s="18"/>
      <c r="N32" s="18"/>
      <c r="O32" s="18"/>
    </row>
    <row r="33" spans="1:15">
      <c r="A33" s="18"/>
      <c r="B33" s="114"/>
      <c r="C33" s="18"/>
      <c r="D33" s="18"/>
      <c r="E33" s="18"/>
      <c r="F33" s="18"/>
      <c r="G33" s="18"/>
      <c r="H33" s="18"/>
      <c r="I33" s="18"/>
      <c r="J33" s="18"/>
      <c r="K33" s="18"/>
      <c r="L33" s="18"/>
      <c r="M33" s="18"/>
      <c r="N33" s="18"/>
      <c r="O33" s="18"/>
    </row>
    <row r="34" spans="1:15">
      <c r="A34" s="18"/>
      <c r="B34" s="16" t="s">
        <v>14039</v>
      </c>
      <c r="C34" s="18"/>
      <c r="D34" s="18"/>
      <c r="E34" s="18"/>
      <c r="F34" s="18"/>
      <c r="G34" s="18"/>
      <c r="H34" s="18"/>
      <c r="I34" s="18"/>
      <c r="J34" s="18"/>
      <c r="K34" s="18"/>
      <c r="L34" s="18"/>
      <c r="M34" s="18"/>
      <c r="N34" s="18"/>
      <c r="O34" s="18"/>
    </row>
    <row r="35" spans="1:15">
      <c r="A35" s="18">
        <v>1</v>
      </c>
      <c r="B35" s="18" t="str">
        <f>$B$34&amp;$B$32&amp;A35</f>
        <v>Long TermBrand UsageHAVE1</v>
      </c>
      <c r="C35" s="18"/>
      <c r="D35" s="18" t="str">
        <f>VLOOKUP($B35,$B$83:$F$366,3,FALSE)</f>
        <v>Select the phrase which applies to your use of [[ brand_name ]].</v>
      </c>
      <c r="E35" s="18"/>
      <c r="F35" s="18" t="str">
        <f t="shared" ref="F35:O39" si="6">VLOOKUP($B35,$B$83:$Z$366,F$1,FALSE)</f>
        <v>Clique na frase que mais se aplica ao seu uso de [[ brand_name ]].</v>
      </c>
      <c r="G35" s="18" t="str">
        <f t="shared" si="6"/>
        <v xml:space="preserve">Wählen Sie die Aussage aus, die am besten auf Ihre Verwendung von [brand name] zutrifft.  </v>
      </c>
      <c r="H35" s="18" t="str">
        <f t="shared" si="6"/>
        <v>Per favore, selezioni la frase che descrive meglio il Suo utilizzo di [[ brand_name ]].</v>
      </c>
      <c r="I35" s="18" t="str">
        <f t="shared" si="6"/>
        <v>Welke zin is het meest van toepassing op uw gebruik van [[ brand_name ]].</v>
      </c>
      <c r="J35" s="18" t="str">
        <f t="shared" si="6"/>
        <v xml:space="preserve">กรุณาเลือกข้อความที่ตรงกับการมี [[ brand_name ]] ของคุณ </v>
      </c>
      <c r="K35" s="18" t="str">
        <f t="shared" si="6"/>
        <v>Sélectionnez la phrase qui correspond le mieux à votre utilisation de/d’ [[ brand_name ]].</v>
      </c>
      <c r="L35" s="18" t="str">
        <f t="shared" si="6"/>
        <v>Pilih satu pernyataan yang menggambarkan pemakaian Anda untuk [[ brand_name ]].</v>
      </c>
      <c r="M35" s="18" t="str">
        <f t="shared" si="6"/>
        <v>Selecciona la frase que aplica mejor al uso que haces de [[ brand_name ]].</v>
      </c>
      <c r="N35" s="18">
        <f t="shared" si="6"/>
        <v>0</v>
      </c>
      <c r="O35" s="18" t="str">
        <f t="shared" si="6"/>
        <v>Select the phrase which applies to your use of [[ brand_name ]].</v>
      </c>
    </row>
    <row r="36" spans="1:15">
      <c r="A36" s="18">
        <v>2</v>
      </c>
      <c r="B36" s="18" t="str">
        <f>$B$34&amp;$B$32&amp;A36</f>
        <v>Long TermBrand UsageHAVE2</v>
      </c>
      <c r="C36" s="18"/>
      <c r="D36" s="18" t="str">
        <f>VLOOKUP($B36,$B$83:$F$366,3,FALSE)</f>
        <v>I currently have a/an [[ brand_name ]] [[ product_name ]]  </v>
      </c>
      <c r="E36" s="18"/>
      <c r="F36" s="18" t="str">
        <f t="shared" si="6"/>
        <v>Eu atualmente tenho um/uma [[ product_name ]] [[ brand_name ]]</v>
      </c>
      <c r="G36" s="18" t="str">
        <f t="shared" si="6"/>
        <v>Ich besitze zurzeit ein/eine/einen [[ brand_name ]] [[ product_name ]]</v>
      </c>
      <c r="H36" s="18" t="str">
        <f t="shared" si="6"/>
        <v xml:space="preserve">Attualmente ho un/una [[ product_name ]] [[ brand_name ]] </v>
      </c>
      <c r="I36" s="18" t="str">
        <f t="shared" si="6"/>
        <v xml:space="preserve">ik heb momenteel een [[ brand _name ]] [[ product_name ]]  </v>
      </c>
      <c r="J36" s="18" t="str">
        <f t="shared" si="6"/>
        <v>ฉัน มี [[ product_name ]] [[ brand_name ]] ในปัจจุบัน</v>
      </c>
      <c r="K36" s="18" t="str">
        <f t="shared" si="6"/>
        <v>J’ ai actuellement un/une [[ product_name ]] [[ brand_name ]]</v>
      </c>
      <c r="L36" s="18" t="str">
        <f t="shared" si="6"/>
        <v>Saat ini saya menggunakan [[ product_name ]] [[ brand_name ]]</v>
      </c>
      <c r="M36" s="18" t="str">
        <f t="shared" si="6"/>
        <v>Actualmente tengo una/un [[ product_name ]] [[ brand_name ]]</v>
      </c>
      <c r="N36" s="18">
        <f t="shared" si="6"/>
        <v>0</v>
      </c>
      <c r="O36" s="18" t="str">
        <f t="shared" si="6"/>
        <v>I currently have a/an [[ brand_name ]] [[ product_name ]]</v>
      </c>
    </row>
    <row r="37" spans="1:15">
      <c r="A37" s="18">
        <v>3</v>
      </c>
      <c r="B37" s="18" t="str">
        <f>$B$34&amp;$B$32&amp;A37</f>
        <v>Long TermBrand UsageHAVE3</v>
      </c>
      <c r="C37" s="18"/>
      <c r="D37" s="18" t="str">
        <f>VLOOKUP($B37,$B$83:$F$366,3,FALSE)</f>
        <v>I have had a/an [[ brand_name ]] [[ product_name ]] in the past, but don't have a/an [[ brand_name ]] [[ product_name ]] now</v>
      </c>
      <c r="E37" s="18"/>
      <c r="F37" s="18" t="str">
        <f t="shared" si="6"/>
        <v>Eu tive um/uma [[ product_name ]] [[ brand_name ]] no passado, mas não tenho um/uma [[ product_name ]] [[ brand_name ]] hoje em dia</v>
      </c>
      <c r="G37" s="18" t="str">
        <f t="shared" si="6"/>
        <v>Ich habe ein/eine/einen [[ brand_name ]] [[ product_name ]] besessen, besitze [[ product_name ]] aber nicht</v>
      </c>
      <c r="H37" s="18" t="str">
        <f t="shared" si="6"/>
        <v>Ho avuto un/una [[ product_name ]] [[ brand_name ]] in passato, ma ora non più</v>
      </c>
      <c r="I37" s="18" t="str">
        <f t="shared" si="6"/>
        <v>ik heb in het verleden een [[ brand_name ]] [[ product_name ]] gehad, maar nu niet meer</v>
      </c>
      <c r="J37" s="18" t="str">
        <f t="shared" si="6"/>
        <v xml:space="preserve">ฉันเคยมี [[ product_name ]] [[ brand_name ]] ในอดีต แต่ปัจจุบันไม่ได้มี [[ product_name ]] [[ brand_name ]] </v>
      </c>
      <c r="K37" s="18" t="str">
        <f t="shared" si="6"/>
        <v xml:space="preserve">J’ai eu un/une [[ product_name ]] [[ brand_name ]] dans le passé, mais je n’ ai plus de/d’ [[ product_name ]] [[ brand_name ]] maintenant </v>
      </c>
      <c r="L37" s="18" t="str">
        <f t="shared" si="6"/>
        <v>Saya pernah memiliki [[ product_name ]] [[ brand_name ]] sebelumnya, tapi tidak memiliki [[ product_name ]] [[ brand_name ]] lagi sekarang</v>
      </c>
      <c r="M37" s="18" t="str">
        <f t="shared" si="6"/>
        <v>He tenido una/un [[ product_name ]] [[ brand_name ]] en el pasado, pero no tengo una/un [[ product_name ]] [[ brand_name ]] en este momento</v>
      </c>
      <c r="N37" s="18">
        <f t="shared" si="6"/>
        <v>0</v>
      </c>
      <c r="O37" s="18" t="str">
        <f t="shared" si="6"/>
        <v>I have had a/an [[ brand_name ]] [[ product_name ]] in the past, but don't have a/an [[ brand_name ]] [[ product_name ]] now</v>
      </c>
    </row>
    <row r="38" spans="1:15">
      <c r="A38" s="18">
        <v>4</v>
      </c>
      <c r="B38" s="18" t="str">
        <f>$B$34&amp;$B$32&amp;A38</f>
        <v>Long TermBrand UsageHAVE4</v>
      </c>
      <c r="C38" s="18"/>
      <c r="D38" s="18" t="str">
        <f>VLOOKUP($B38,$B$83:$F$366,3,FALSE)</f>
        <v>I have heard of a/an [[ brand_name ]] [[ product_name ]] but never had a/an [[ brand_name ]] [[ product_name ]]</v>
      </c>
      <c r="E38" s="18"/>
      <c r="F38" s="18" t="str">
        <f t="shared" si="6"/>
        <v>Já ouvi falar de [[ product_name ]] [[ brand_name ]], mas nunca tive um/uma [[ product_name ]] [[ brand_name ]]</v>
      </c>
      <c r="G38" s="18" t="str">
        <f t="shared" si="6"/>
        <v>Ich habe von einem/einer [[ brand_name ]] [[ product_name ]] gehört,  aber habe noch nie ein/eine/einen [[ brand_name ]] [[ product_name ]] besessen</v>
      </c>
      <c r="H38" s="18" t="str">
        <f t="shared" si="6"/>
        <v xml:space="preserve">Ho sentito parlare di un/una [[ product_name ]] [[ brand_name ]] ma non l’ho mai avuto </v>
      </c>
      <c r="I38" s="18" t="str">
        <f t="shared" si="6"/>
        <v>ik heb van een [[ brand_name ]] [[ product_name ]] gehoord, maar ik heb nog nooit een [[ brand_name ]] [[ product_name ]] gehad</v>
      </c>
      <c r="J38" s="18" t="str">
        <f t="shared" si="6"/>
        <v>ฉันเคยได้ยินชื่อ [[ product_name ]] [[ brand_name ]] แต่ไม่เคยมี [[ product_name ]] [[ brand_name ]]</v>
      </c>
      <c r="K38" s="18" t="str">
        <f t="shared" si="6"/>
        <v xml:space="preserve">J’ai entendu parler de/d’/des [[ product_name ]](s) [[ brand_name ]] mais je n’ai jamais eu de/d’ [[ product_name ]] [[ brand_name ]] </v>
      </c>
      <c r="L38" s="18" t="str">
        <f t="shared" si="6"/>
        <v>Saya pernah dengar [[ product_name ]] [[ brand_name ]] tapi tidak pernah memiliki [[ product_name ]] [[ brand_name ]]</v>
      </c>
      <c r="M38" s="18" t="str">
        <f t="shared" si="6"/>
        <v>He oído sobre una/un [[ product_name ]] [[ brand_name ]] pero nunca tuve una/un [[ product_name ]] [[ brand_name ]]</v>
      </c>
      <c r="N38" s="18">
        <f t="shared" si="6"/>
        <v>0</v>
      </c>
      <c r="O38" s="18" t="str">
        <f t="shared" si="6"/>
        <v>I have heard of a/an [[ brand_name ]] [[ product_name ]] but never had a/an [[ brand_name ]] [[ product_name ]]</v>
      </c>
    </row>
    <row r="39" spans="1:15">
      <c r="A39" s="18">
        <v>5</v>
      </c>
      <c r="B39" s="18" t="str">
        <f>$B$34&amp;$B$32&amp;A39</f>
        <v>Long TermBrand UsageHAVE5</v>
      </c>
      <c r="C39" s="18"/>
      <c r="D39" s="18" t="str">
        <f>VLOOKUP($B39,$B$83:$F$366,3,FALSE)</f>
        <v>I have never heard of a/an [[ brand_name ]] [[ product_name ]] before today</v>
      </c>
      <c r="E39" s="18"/>
      <c r="F39" s="18" t="str">
        <f t="shared" si="6"/>
        <v>Nunca ouvi falar de [[ product_name ]] [[ brand_name ]] até agora</v>
      </c>
      <c r="G39" s="18" t="str">
        <f t="shared" si="6"/>
        <v>Habe bis heute noch nichts von einem/einer [[ brand_name ]] [[ product_name ]] gehört</v>
      </c>
      <c r="H39" s="18" t="str">
        <f t="shared" si="6"/>
        <v>Non ho mai sentito parlare di un/una [[ product_name ]] [[ brand_name ]] prima di oggi</v>
      </c>
      <c r="I39" s="18" t="str">
        <f t="shared" si="6"/>
        <v>ik had tot vandaag nog nooit van een [[ brand_name ]] [[ product_name ]] gehoord</v>
      </c>
      <c r="J39" s="18" t="str">
        <f t="shared" si="6"/>
        <v>ฉันไม่เคยได้ยินชื่อ [[ product_name ]] [[ brand_name ]] มาก่อนเลย</v>
      </c>
      <c r="K39" s="18" t="str">
        <f t="shared" si="6"/>
        <v>Je n’ai jamais entendu parler de/d’/des [[ product_name ]](s) [[ brand_name ]] avant aujourd’hui</v>
      </c>
      <c r="L39" s="18" t="str">
        <f t="shared" si="6"/>
        <v>Saya tidak pernah mendengar [[ product_name ]] [[ brand_name ]] sebelum hari ini</v>
      </c>
      <c r="M39" s="18" t="str">
        <f t="shared" si="6"/>
        <v>Nunca había oído de una/un [[ product_name ]] [[ brand_name ]] hasta hoy</v>
      </c>
      <c r="N39" s="18">
        <f t="shared" si="6"/>
        <v>0</v>
      </c>
      <c r="O39" s="18" t="str">
        <f t="shared" si="6"/>
        <v>I have never heard of a/an [[ brand_name ]] [[ product_name ]] before today</v>
      </c>
    </row>
    <row r="40" spans="1:15">
      <c r="A40" s="18"/>
      <c r="B40" s="18"/>
      <c r="C40" s="18"/>
      <c r="D40" s="18"/>
      <c r="E40" s="18"/>
      <c r="F40" s="18"/>
      <c r="G40" s="18"/>
      <c r="H40" s="18"/>
      <c r="I40" s="18"/>
      <c r="J40" s="18"/>
      <c r="K40" s="18"/>
      <c r="L40" s="18"/>
      <c r="M40" s="18"/>
      <c r="N40" s="18"/>
      <c r="O40" s="18"/>
    </row>
    <row r="41" spans="1:15">
      <c r="A41" s="18"/>
      <c r="B41" s="114" t="str">
        <f>Long!B53</f>
        <v>BUY</v>
      </c>
      <c r="C41" s="18"/>
      <c r="D41" s="18"/>
      <c r="E41" s="18"/>
      <c r="F41" s="18"/>
      <c r="G41" s="18"/>
      <c r="H41" s="18"/>
      <c r="I41" s="18"/>
      <c r="J41" s="18"/>
      <c r="K41" s="18"/>
      <c r="L41" s="18"/>
      <c r="M41" s="18"/>
      <c r="N41" s="18"/>
      <c r="O41" s="18"/>
    </row>
    <row r="42" spans="1:15">
      <c r="A42" s="18"/>
      <c r="B42" s="114"/>
      <c r="C42" s="18"/>
      <c r="D42" s="18"/>
      <c r="E42" s="18"/>
      <c r="F42" s="18"/>
      <c r="G42" s="18"/>
      <c r="H42" s="18"/>
      <c r="I42" s="18"/>
      <c r="J42" s="18"/>
      <c r="K42" s="18"/>
      <c r="L42" s="18"/>
      <c r="M42" s="18"/>
      <c r="N42" s="18"/>
      <c r="O42" s="18"/>
    </row>
    <row r="43" spans="1:15">
      <c r="A43" s="18"/>
      <c r="B43" s="18" t="s">
        <v>14040</v>
      </c>
      <c r="C43" s="18"/>
      <c r="D43" s="18"/>
      <c r="E43" s="18"/>
      <c r="F43" s="18"/>
      <c r="G43" s="18"/>
      <c r="H43" s="18"/>
      <c r="I43" s="18"/>
      <c r="J43" s="18"/>
      <c r="K43" s="18"/>
      <c r="L43" s="18"/>
      <c r="M43" s="18"/>
      <c r="N43" s="18"/>
      <c r="O43" s="18"/>
    </row>
    <row r="44" spans="1:15">
      <c r="A44" s="18">
        <v>1</v>
      </c>
      <c r="B44" s="18" t="str">
        <f>$B$43&amp;$B$41&amp;A44</f>
        <v>Long TermPersuasionBUY1</v>
      </c>
      <c r="C44" s="18"/>
      <c r="D44" s="18" t="str">
        <f>VLOOKUP($B44,$B$83:$F$366,3,FALSE)</f>
        <v>If you were about to buy a/an [[ product_name ]], how would this ad affect your consideration of [[ brand_name ]]?</v>
      </c>
      <c r="E44" s="18"/>
      <c r="F44" s="18" t="str">
        <f t="shared" ref="F44:O48" si="7">VLOOKUP($B44,$B$83:$Z$366,F$1,FALSE)</f>
        <v xml:space="preserve">Se você fosse comprar um/uma [[ product_name ]], como você acha que esse comercial vai afetar a sua consideração de [[ brand_name ]]? </v>
      </c>
      <c r="G44" s="18" t="str">
        <f t="shared" si="7"/>
        <v>Wenn Sie dabei wären, (sich) ein/eine/einen [[ product_name ]] zu kaufen, inwieweit wird sich diese Werbung darauf auswirken, ob Sie [[ brand_name ]] in Erwägung ziehen?</v>
      </c>
      <c r="H44" s="18" t="str">
        <f t="shared" si="7"/>
        <v>Se Lei avesse intenzione di acquistare un/una [[ product_name ]], in quale modo questa pubblicità modificherebbe la Sua considerazione nei confronti di [[ brand_name ]]?</v>
      </c>
      <c r="I44" s="18" t="str">
        <f t="shared" si="7"/>
        <v>Als u een [[ product_name ]]  zou gaan kopen, hoe denkt u dan dat deze reclame uw overweging van [[ brand_name ]] zal beïnvloeden?</v>
      </c>
      <c r="J44" s="18" t="str">
        <f t="shared" si="7"/>
        <v>ขอให้คุณนึกถึงโฆษณาของ [[ brand_name ]] ที่คุณพึ่งดูนะคะ/ครับ ถ้าคุณอยากจะซื้อ [[ product_name ]] โฆษณานี้จะมีผลต่อการพิจารณายี่ห้อ [[ brand_name ]] ของคุณอย่างไรคะ/ครับ?</v>
      </c>
      <c r="K44" s="18" t="str">
        <f t="shared" si="7"/>
        <v>Si vous deviez acheter un/une [[ product_name ]], dans quelle mesure cette publicité influencerait-elle votre comportement à l’égard de/d’ [[ brand_name ]] ?</v>
      </c>
      <c r="L44" s="18" t="str">
        <f t="shared" si="7"/>
        <v>Jika anda ingin membeli [[ product_name ]] sekarang ini, bagaimanakah iklan ini mempengaruhi pertimbangan anda terhadap [[ brand_name ]]?</v>
      </c>
      <c r="M44" s="18" t="str">
        <f t="shared" si="7"/>
        <v>Si fueras a comprar una/un [[ product_name ]], ¿cómo influirá el anuncio en tu consideración de [[ brand_name ]]?</v>
      </c>
      <c r="N44" s="18" t="str">
        <f t="shared" si="7"/>
        <v>Kung bibili ka ng/sa [[ product_name ]], paano maapektuhan ng patalastas ang pagkonsidera mo ng [[ brand_name ]]?</v>
      </c>
      <c r="O44" s="18" t="str">
        <f t="shared" si="7"/>
        <v>If you were about to buy a/an [[ product_name ]], how would this ad affect your consideration of [[ brand_name ]]?</v>
      </c>
    </row>
    <row r="45" spans="1:15">
      <c r="A45" s="18">
        <v>2</v>
      </c>
      <c r="B45" s="18" t="str">
        <f>$B$43&amp;$B$41&amp;A45</f>
        <v>Long TermPersuasionBUY2</v>
      </c>
      <c r="C45" s="18"/>
      <c r="D45" s="18" t="str">
        <f>VLOOKUP($B45,$B$83:$F$366,3,FALSE)</f>
        <v>Makes me much more likely to consider [[ brand_name ]]</v>
      </c>
      <c r="E45" s="18"/>
      <c r="F45" s="18" t="str">
        <f t="shared" si="7"/>
        <v>É muito provável que eu considere [[ brand_name ]]</v>
      </c>
      <c r="G45" s="18" t="str">
        <f t="shared" si="7"/>
        <v>Ich werde [[ brand_name ]] sehr viel stärker in Erwägung ziehen</v>
      </c>
      <c r="H45" s="18" t="str">
        <f t="shared" si="7"/>
        <v xml:space="preserve">Mi rende molto più propenso/a a considerare [[ brand_name ]] </v>
      </c>
      <c r="I45" s="18" t="str">
        <f t="shared" si="7"/>
        <v>ik zal [[ brand_name ]] veel eerder overwegen</v>
      </c>
      <c r="J45" s="18" t="str">
        <f t="shared" si="7"/>
        <v>ทำให้ฉันน่าจะพิจารณา [[ brand_name ]] มากขึ้นมาก</v>
      </c>
      <c r="K45" s="18" t="str">
        <f t="shared" si="7"/>
        <v>Je songerais plus fortement à [[ brand_name ]]</v>
      </c>
      <c r="L45" s="18" t="str">
        <f t="shared" si="7"/>
        <v>Membuat saya jauh lebih mungkin, mempertimbangkan memilih [[ product_name ]] [[ brand_name ]]</v>
      </c>
      <c r="M45" s="18" t="str">
        <f t="shared" si="7"/>
        <v>Hace mucho más probable que considere [[ brand_name ]]</v>
      </c>
      <c r="N45" s="18" t="str">
        <f t="shared" si="7"/>
        <v>Talagang hinihikayat ako na mas ikonsidera ko ang [[ brand_name ]]</v>
      </c>
      <c r="O45" s="18" t="str">
        <f t="shared" si="7"/>
        <v>Makes me much more likely to consider [[ brand_name ]]</v>
      </c>
    </row>
    <row r="46" spans="1:15">
      <c r="A46" s="18">
        <v>3</v>
      </c>
      <c r="B46" s="18" t="str">
        <f>$B$43&amp;$B$41&amp;A46</f>
        <v>Long TermPersuasionBUY3</v>
      </c>
      <c r="C46" s="18"/>
      <c r="D46" s="18" t="str">
        <f>VLOOKUP($B46,$B$83:$F$366,3,FALSE)</f>
        <v>Makes me a little more likely to consider [[ brand_name ]]</v>
      </c>
      <c r="E46" s="18"/>
      <c r="F46" s="18" t="str">
        <f t="shared" si="7"/>
        <v>É provável que eu considere [[ brand_name ]]</v>
      </c>
      <c r="G46" s="18" t="str">
        <f t="shared" si="7"/>
        <v>Ich werde [[ brand_name ]] etwas stärker in Erwägung ziehen</v>
      </c>
      <c r="H46" s="18" t="str">
        <f t="shared" si="7"/>
        <v xml:space="preserve">Mi rende un po’ più propenso/a a considerare [[ brand_name ]] </v>
      </c>
      <c r="I46" s="18" t="str">
        <f t="shared" si="7"/>
        <v>ik zal [[ brand_name ]] iets eerder overwegen</v>
      </c>
      <c r="J46" s="18" t="str">
        <f t="shared" si="7"/>
        <v>ทำให้ฉันน่าจะพิจารณา [[ brand_name ]] มากขึ้นเล็กน้อย</v>
      </c>
      <c r="K46" s="18" t="str">
        <f t="shared" si="7"/>
        <v>Je songerais un peu plus à [[ brand_name ]]</v>
      </c>
      <c r="L46" s="18" t="str">
        <f t="shared" si="7"/>
        <v>Membuat saya agak lebih mungkin mempertimbangkan memilih [[ product_name ]] [[ brand_name ]]</v>
      </c>
      <c r="M46" s="18" t="str">
        <f t="shared" si="7"/>
        <v>Hace más probable que considere [[ brand_name ]]</v>
      </c>
      <c r="N46" s="18" t="str">
        <f t="shared" si="7"/>
        <v>Medyo hinihikayat ako na  mas ikonsidera ko ang [[ brand_name ]]</v>
      </c>
      <c r="O46" s="18" t="str">
        <f t="shared" si="7"/>
        <v>Makes me a little more likely to consider [[ brand_name ]]</v>
      </c>
    </row>
    <row r="47" spans="1:15">
      <c r="A47" s="18">
        <v>4</v>
      </c>
      <c r="B47" s="18" t="str">
        <f>$B$43&amp;$B$41&amp;A47</f>
        <v>Long TermPersuasionBUY4</v>
      </c>
      <c r="C47" s="18"/>
      <c r="D47" s="18" t="str">
        <f>VLOOKUP($B47,$B$83:$F$366,3,FALSE)</f>
        <v>Makes no difference</v>
      </c>
      <c r="E47" s="18"/>
      <c r="F47" s="18" t="str">
        <f t="shared" si="7"/>
        <v>Não vai fazer diferença</v>
      </c>
      <c r="G47" s="18" t="str">
        <f t="shared" si="7"/>
        <v>Hat keinen Einfluss darauf</v>
      </c>
      <c r="H47" s="18" t="str">
        <f t="shared" si="7"/>
        <v>Non cambierà la mia decisione</v>
      </c>
      <c r="I47" s="18" t="str">
        <f t="shared" si="7"/>
        <v>het heeft geen invloed op mijn keuze</v>
      </c>
      <c r="J47" s="18" t="str">
        <f t="shared" si="7"/>
        <v>ไม่มีผลต่อการตัดสินใจ</v>
      </c>
      <c r="K47" s="18" t="str">
        <f t="shared" si="7"/>
        <v>Cela ne changerait rien</v>
      </c>
      <c r="L47" s="18" t="str">
        <f t="shared" si="7"/>
        <v xml:space="preserve">Tidak akan mempengaruhi pertimbangan saya </v>
      </c>
      <c r="M47" s="18" t="str">
        <f t="shared" si="7"/>
        <v>No hará ninguna diferencia</v>
      </c>
      <c r="N47" s="18" t="str">
        <f t="shared" si="7"/>
        <v>Walang magagawang pagkakaiba</v>
      </c>
      <c r="O47" s="18" t="str">
        <f t="shared" si="7"/>
        <v>Makes no difference</v>
      </c>
    </row>
    <row r="48" spans="1:15">
      <c r="A48" s="18">
        <v>5</v>
      </c>
      <c r="B48" s="18" t="str">
        <f>$B$43&amp;$B$41&amp;A48</f>
        <v>Long TermPersuasionBUY5</v>
      </c>
      <c r="C48" s="18"/>
      <c r="D48" s="18" t="str">
        <f>VLOOKUP($B48,$B$83:$F$366,3,FALSE)</f>
        <v>Puts me off considering [[ brand_name ]]</v>
      </c>
      <c r="E48" s="18"/>
      <c r="F48" s="18" t="str">
        <f t="shared" si="7"/>
        <v>Me faz deixar de considerar [[ brand_name ]]</v>
      </c>
      <c r="G48" s="18" t="str">
        <f t="shared" si="7"/>
        <v>Wird mich davon abhalten, [[ brand_name ]] in Erwägung zu ziehen</v>
      </c>
      <c r="H48" s="18" t="str">
        <f t="shared" si="7"/>
        <v xml:space="preserve">Mi fa passare la voglia di considerare [[ brand_name ]] </v>
      </c>
      <c r="I48" s="18" t="str">
        <f t="shared" si="7"/>
        <v>het doet me ervan afzien [[ brand_name ]] te overwegen</v>
      </c>
      <c r="J48" s="18" t="str">
        <f t="shared" si="7"/>
        <v xml:space="preserve">ทำให้ฉันไม่พิจารณา [[ brand_name ]] </v>
      </c>
      <c r="K48" s="18" t="str">
        <f t="shared" si="7"/>
        <v>Elle m’inciterait plutôt à ne plus songer à [[ brand_name ]]</v>
      </c>
      <c r="L48" s="18" t="str">
        <f t="shared" si="7"/>
        <v>Membuat saya tidak akan mempertimbangkan [[ product_name ]] [[ brand_name ]]</v>
      </c>
      <c r="M48" s="18" t="str">
        <f t="shared" si="7"/>
        <v>Hace que no considere [[ brand_name ]]</v>
      </c>
      <c r="N48" s="18" t="str">
        <f t="shared" si="7"/>
        <v>Hinikayat ako na huwag ikonsidera ang [[ brand_name ]]</v>
      </c>
      <c r="O48" s="18" t="str">
        <f t="shared" si="7"/>
        <v>Makes me less likely to consider [[ brand_name ]]</v>
      </c>
    </row>
    <row r="49" spans="1:15">
      <c r="A49" s="18"/>
      <c r="B49" s="18"/>
      <c r="C49" s="18"/>
      <c r="D49" s="18"/>
      <c r="E49" s="18"/>
      <c r="F49" s="18"/>
      <c r="G49" s="18"/>
      <c r="H49" s="18"/>
      <c r="I49" s="18"/>
      <c r="J49" s="18"/>
      <c r="K49" s="18"/>
      <c r="L49" s="18"/>
      <c r="M49" s="18"/>
      <c r="N49" s="18"/>
      <c r="O49" s="18"/>
    </row>
    <row r="50" spans="1:15">
      <c r="A50" s="18"/>
      <c r="B50" s="114" t="str">
        <f>Service!B52</f>
        <v>USE</v>
      </c>
      <c r="C50" s="18"/>
      <c r="D50" s="18"/>
      <c r="E50" s="18"/>
      <c r="F50" s="18"/>
      <c r="G50" s="18"/>
      <c r="H50" s="18"/>
      <c r="I50" s="18"/>
      <c r="J50" s="18"/>
      <c r="K50" s="18"/>
      <c r="L50" s="18"/>
      <c r="M50" s="18"/>
      <c r="N50" s="18"/>
      <c r="O50" s="18"/>
    </row>
    <row r="51" spans="1:15">
      <c r="A51" s="18"/>
      <c r="B51" s="114"/>
      <c r="C51" s="18"/>
      <c r="D51" s="18"/>
      <c r="E51" s="18"/>
      <c r="F51" s="18"/>
      <c r="G51" s="18"/>
      <c r="H51" s="18"/>
      <c r="I51" s="18"/>
      <c r="J51" s="18"/>
      <c r="K51" s="18"/>
      <c r="L51" s="18"/>
      <c r="M51" s="18"/>
      <c r="N51" s="18"/>
      <c r="O51" s="18"/>
    </row>
    <row r="52" spans="1:15">
      <c r="A52" s="18"/>
      <c r="B52" s="18" t="s">
        <v>14041</v>
      </c>
      <c r="C52" s="18"/>
      <c r="D52" s="18"/>
      <c r="E52" s="18"/>
      <c r="F52" s="18"/>
      <c r="G52" s="18"/>
      <c r="H52" s="18"/>
      <c r="I52" s="18"/>
      <c r="J52" s="18"/>
      <c r="K52" s="18"/>
      <c r="L52" s="18"/>
      <c r="M52" s="18"/>
      <c r="N52" s="18"/>
      <c r="O52" s="18"/>
    </row>
    <row r="53" spans="1:15">
      <c r="A53" s="18">
        <v>1</v>
      </c>
      <c r="B53" s="18" t="str">
        <f t="shared" ref="B53:B58" si="8">$B$52&amp;$B$50&amp;A53</f>
        <v>ServiceBrand UsageUSE1</v>
      </c>
      <c r="C53" s="18"/>
      <c r="D53" s="18" t="str">
        <f t="shared" ref="D53:D58" si="9">VLOOKUP($B53,$B$83:$F$366,3,FALSE)</f>
        <v xml:space="preserve">Select the phrase which applies to you. </v>
      </c>
      <c r="E53" s="18"/>
      <c r="F53" s="18" t="str">
        <f t="shared" ref="F53:O58" si="10">VLOOKUP($B53,$B$83:$Z$366,F$1,FALSE)</f>
        <v>Clique na frase que mais se aplica a você.</v>
      </c>
      <c r="G53" s="18" t="str">
        <f t="shared" si="10"/>
        <v xml:space="preserve">Wählen Sie die Aussage aus, die am besten auf Sie zutrifft. </v>
      </c>
      <c r="H53" s="18" t="str">
        <f t="shared" si="10"/>
        <v xml:space="preserve">Per favore, selezioni la frase che meglio Le si adatta. </v>
      </c>
      <c r="I53" s="18" t="str">
        <f t="shared" si="10"/>
        <v>Welke zin is het meest op u van toepassing?</v>
      </c>
      <c r="J53" s="18" t="str">
        <f t="shared" si="10"/>
        <v>กรุณาเลือกข้อความที่คุณคิดว่าตรงกับตัวคุณ.</v>
      </c>
      <c r="K53" s="18" t="str">
        <f t="shared" si="10"/>
        <v>Sélectionnez la phrase qui vous convient le mieux.</v>
      </c>
      <c r="L53" s="18" t="str">
        <f t="shared" si="10"/>
        <v>Pilih pernyataan yang menggambarkan keadaan Anda.</v>
      </c>
      <c r="M53" s="18" t="str">
        <f t="shared" si="10"/>
        <v>Selecciona la frase que aplica mejor para ti.</v>
      </c>
      <c r="N53" s="18" t="str">
        <f t="shared" si="10"/>
        <v>Piliin ang statement na na-aangkop sayo</v>
      </c>
      <c r="O53" s="18" t="str">
        <f t="shared" si="10"/>
        <v xml:space="preserve">Select the phrase which applies to you. </v>
      </c>
    </row>
    <row r="54" spans="1:15">
      <c r="A54" s="18">
        <v>2</v>
      </c>
      <c r="B54" s="18" t="str">
        <f t="shared" si="8"/>
        <v>ServiceBrand UsageUSE2</v>
      </c>
      <c r="C54" s="18"/>
      <c r="D54" s="18" t="str">
        <f t="shared" si="9"/>
        <v>I currently use [[ brand_name ]]</v>
      </c>
      <c r="E54" s="18"/>
      <c r="F54" s="18" t="str">
        <f t="shared" si="10"/>
        <v xml:space="preserve">Eu atualmente uso [[ brand_name ]] </v>
      </c>
      <c r="G54" s="18" t="str">
        <f t="shared" si="10"/>
        <v xml:space="preserve">Ich nutze zurzeit [[brand name]] </v>
      </c>
      <c r="H54" s="18" t="str">
        <f t="shared" si="10"/>
        <v>Attualmente utilizzo [[ brand_name ]]</v>
      </c>
      <c r="I54" s="18" t="str">
        <f t="shared" si="10"/>
        <v>ik gebruik momenteel [[ brand_name ]]</v>
      </c>
      <c r="J54" s="18" t="str">
        <f t="shared" si="10"/>
        <v>ปัจจุบันฉันใช้ [[ brand_name ]]</v>
      </c>
      <c r="K54" s="18" t="str">
        <f t="shared" si="10"/>
        <v>J’ utilise actuellement [[ brand_name ]]</v>
      </c>
      <c r="L54" s="18" t="str">
        <f t="shared" si="10"/>
        <v>Saat ini saya menggunakan [[ brand_name ]]</v>
      </c>
      <c r="M54" s="18" t="str">
        <f t="shared" si="10"/>
        <v>Actualmente uso [[ brand_name ]]</v>
      </c>
      <c r="N54" s="18" t="str">
        <f t="shared" si="10"/>
        <v>Kasalukuyan akong gumagamit ng [[ brand_name ]]</v>
      </c>
      <c r="O54" s="18" t="str">
        <f t="shared" si="10"/>
        <v>I currently use [[ brand_name ]]</v>
      </c>
    </row>
    <row r="55" spans="1:15">
      <c r="A55" s="18">
        <v>3</v>
      </c>
      <c r="B55" s="18" t="str">
        <f t="shared" si="8"/>
        <v>ServiceBrand UsageUSE3</v>
      </c>
      <c r="C55" s="18"/>
      <c r="D55" s="18" t="str">
        <f t="shared" si="9"/>
        <v>I currently use [[ brand_name ]] and use another brand or product as well</v>
      </c>
      <c r="E55" s="18"/>
      <c r="F55" s="18" t="str">
        <f t="shared" si="10"/>
        <v>Eu atualmente uso [[ brand_name ]] e outra marca ou produto</v>
      </c>
      <c r="G55" s="18" t="str">
        <f t="shared" si="10"/>
        <v>Ich nutze [[ brand_name ]] und eine andere Marke oder ein anderes Produkt</v>
      </c>
      <c r="H55" s="18" t="str">
        <f t="shared" si="10"/>
        <v>Attualmente utilizzo [[ brand_name ]] e anche altre marche/servizi</v>
      </c>
      <c r="I55" s="18" t="str">
        <f t="shared" si="10"/>
        <v xml:space="preserve">ik gebruik momenteel [[ brand_name ]] en ik gebruik ook een ander merk of product </v>
      </c>
      <c r="J55" s="18" t="str">
        <f t="shared" si="10"/>
        <v>ปัจจุบันฉันใช้ [[ brand_name ]] และยี่ห้ออื่นด้วย</v>
      </c>
      <c r="K55" s="18" t="str">
        <f t="shared" si="10"/>
        <v>J’ utilise actuellement [[ brand_name ]] ainsi qu’une autre marque ou un autre produit</v>
      </c>
      <c r="L55" s="18" t="str">
        <f t="shared" si="10"/>
        <v>Saat ini saya menggunakan [[ brand_name ]] dan juga merek atau produk lain</v>
      </c>
      <c r="M55" s="18" t="str">
        <f t="shared" si="10"/>
        <v>Actualmente uso [[ brand_name ]] y uso otra marca o producto también.</v>
      </c>
      <c r="N55" s="18" t="str">
        <f t="shared" si="10"/>
        <v>Kasalukuyan akong gumagamit ng [[ brand_name ]] at gumagamit din ako ng ibang brand o produkto</v>
      </c>
      <c r="O55" s="18" t="str">
        <f t="shared" si="10"/>
        <v>I currently use [[ brand_name ]] and use another brand or product as well</v>
      </c>
    </row>
    <row r="56" spans="1:15">
      <c r="A56" s="18">
        <v>4</v>
      </c>
      <c r="B56" s="18" t="str">
        <f t="shared" si="8"/>
        <v>ServiceBrand UsageUSE4</v>
      </c>
      <c r="C56" s="18"/>
      <c r="D56" s="18" t="str">
        <f t="shared" si="9"/>
        <v>I have used [[ brand_name ]] in the past but don’t use [[ brand_name ]] now</v>
      </c>
      <c r="E56" s="18"/>
      <c r="F56" s="18" t="str">
        <f t="shared" si="10"/>
        <v>Eu já usei [[ brand_name ]] no passado, mas não uso   [[ brand_name ]] hoje em dia</v>
      </c>
      <c r="G56" s="18" t="str">
        <f t="shared" si="10"/>
        <v>Ich habe [[ brand_name ]] verwendet, verwende [[ brand_name ]] zurzeit aber nicht</v>
      </c>
      <c r="H56" s="18" t="str">
        <f t="shared" si="10"/>
        <v>Ho utilizzato un/una [[ brand_name ]] in passato, ma ora non più</v>
      </c>
      <c r="I56" s="18" t="str">
        <f t="shared" si="10"/>
        <v>ik heb [[brand name]] in het verleden gebruikt, maar op dit moment gebruik ik het niet</v>
      </c>
      <c r="J56" s="18" t="str">
        <f t="shared" si="10"/>
        <v>ฉันเคยใช้ [[ brand_name ]] ในอดีตแต่ไม่ได้ใช้ [[ brand_name ]] ในปัจจุบัน</v>
      </c>
      <c r="K56" s="18" t="str">
        <f t="shared" si="10"/>
        <v>J'ai utilisé [[ brand_name ]] dans le passé mais je n'utilise plus [[ product_name ]] [[ brand_name ]] maintenant</v>
      </c>
      <c r="L56" s="18" t="str">
        <f t="shared" si="10"/>
        <v>Saya pernah menggunakan [[ brand_name ]] sebelumnya tetapi tidak menggunakan [[ brand_name ]] lagi sekarang</v>
      </c>
      <c r="M56" s="18" t="str">
        <f t="shared" si="10"/>
        <v>He usado [[ brand_name ]] anteriormente pero ahora no  uso [[ brand_name ]]</v>
      </c>
      <c r="N56" s="18" t="str">
        <f t="shared" si="10"/>
        <v>Gumamit ako ng [[ brand_name ]] dati pero hindi na ako gumagamit nito ngayon</v>
      </c>
      <c r="O56" s="18" t="str">
        <f t="shared" si="10"/>
        <v>I have used [[ brand_name ]] in the past but don’t use [[ brand_name ]] now</v>
      </c>
    </row>
    <row r="57" spans="1:15">
      <c r="A57" s="18">
        <v>5</v>
      </c>
      <c r="B57" s="18" t="str">
        <f t="shared" si="8"/>
        <v>ServiceBrand UsageUSE5</v>
      </c>
      <c r="C57" s="18"/>
      <c r="D57" s="18" t="str">
        <f t="shared" si="9"/>
        <v>I have heard of [[ brand_name ]] but never used it</v>
      </c>
      <c r="E57" s="18"/>
      <c r="F57" s="18" t="str">
        <f t="shared" si="10"/>
        <v>Já ouvi falar de [[ brand_name ]] mas nunca usei</v>
      </c>
      <c r="G57" s="18" t="str">
        <f t="shared" si="10"/>
        <v>Ich habe von [[ brand_name ]] gehört, es/ihn/sie aber noch nie verwendet</v>
      </c>
      <c r="H57" s="18" t="str">
        <f t="shared" si="10"/>
        <v>Ho sentito nominare [[ brand_name ]] ma non l’ho mai usato</v>
      </c>
      <c r="I57" s="18" t="str">
        <f t="shared" si="10"/>
        <v>ik heb van [[brand name]] gehoord, maar heb het nog nooit gebruikt</v>
      </c>
      <c r="J57" s="18" t="str">
        <f t="shared" si="10"/>
        <v>ฉันเคยได้ยินชื่อ [[ brand_name ]] แต่ไม่เคยใช้ [[ brand_name ]]</v>
      </c>
      <c r="K57" s="18" t="str">
        <f t="shared" si="10"/>
        <v>J’ai entendu parler de/d’ [[ brand_name ]] mais je ne l'ai jamais utilisé</v>
      </c>
      <c r="L57" s="18" t="str">
        <f t="shared" si="10"/>
        <v>Saya pernah mendengar [[ brand_name ]] tapi tidak pernah menggunakannya</v>
      </c>
      <c r="M57" s="18" t="str">
        <f t="shared" si="10"/>
        <v>He oído o escuchado sobre [[ brand_name ]] pero nunca usé uno/ una.</v>
      </c>
      <c r="N57" s="18" t="str">
        <f t="shared" si="10"/>
        <v>Narinig ko na ang [[ brand_name ]] pero hindi pa ako nakagamit nito</v>
      </c>
      <c r="O57" s="18" t="str">
        <f t="shared" si="10"/>
        <v>I have heard of [[ brand_name ]] but never used it</v>
      </c>
    </row>
    <row r="58" spans="1:15">
      <c r="A58" s="18">
        <v>6</v>
      </c>
      <c r="B58" s="18" t="str">
        <f t="shared" si="8"/>
        <v>ServiceBrand UsageUSE6</v>
      </c>
      <c r="C58" s="18"/>
      <c r="D58" s="18" t="str">
        <f t="shared" si="9"/>
        <v>I have never heard of [[ brand_name ]] before today</v>
      </c>
      <c r="E58" s="18"/>
      <c r="F58" s="18" t="str">
        <f t="shared" si="10"/>
        <v>Nunca ouvi falar de [[ brand_name ]] até agora</v>
      </c>
      <c r="G58" s="18" t="str">
        <f t="shared" si="10"/>
        <v>Habe bis heute noch nichts von [[ brand_name ]] gehört</v>
      </c>
      <c r="H58" s="18" t="str">
        <f t="shared" si="10"/>
        <v>Non ho mai sentito nominare [[ brand_name ]] prima d’oggi</v>
      </c>
      <c r="I58" s="18" t="str">
        <f t="shared" si="10"/>
        <v>ik had voor vandaag nog nooit van [[brand name]] gehoord</v>
      </c>
      <c r="J58" s="18" t="str">
        <f t="shared" si="10"/>
        <v>ฉันไม่เคยได้ยินชื่อ [[ brand_name ]] มาก่อนเลย</v>
      </c>
      <c r="K58" s="18" t="str">
        <f t="shared" si="10"/>
        <v>Je n’ai jamais entendu parler de/d’ [[ brand_name ]] avant aujourd’hui</v>
      </c>
      <c r="L58" s="18" t="str">
        <f t="shared" si="10"/>
        <v>Saya tidak pernah mendengar [[ brand_name ]] sebelum hari ini</v>
      </c>
      <c r="M58" s="18" t="str">
        <f t="shared" si="10"/>
        <v>Nunca había escuchado sobre [[ brand_name ]] hasta hoy</v>
      </c>
      <c r="N58" s="18" t="str">
        <f t="shared" si="10"/>
        <v>Hindi ko pa narinig ang [[ brand_name ]] bago ngayon</v>
      </c>
      <c r="O58" s="18" t="str">
        <f t="shared" si="10"/>
        <v>I have never heard of [[ brand_name ]] before today</v>
      </c>
    </row>
    <row r="59" spans="1:15">
      <c r="A59" s="18"/>
      <c r="B59" s="18"/>
      <c r="C59" s="18"/>
      <c r="D59" s="18"/>
      <c r="E59" s="18"/>
      <c r="F59" s="18"/>
      <c r="G59" s="18"/>
      <c r="H59" s="18"/>
      <c r="I59" s="18"/>
      <c r="J59" s="18"/>
      <c r="K59" s="18"/>
      <c r="L59" s="18"/>
      <c r="M59" s="18"/>
      <c r="N59" s="18"/>
      <c r="O59" s="18"/>
    </row>
    <row r="60" spans="1:15">
      <c r="A60" s="18"/>
      <c r="B60" s="114" t="str">
        <f>Service!B53</f>
        <v>SUBSCRIBETO</v>
      </c>
      <c r="C60" s="18"/>
      <c r="D60" s="18"/>
      <c r="E60" s="18"/>
      <c r="F60" s="18"/>
      <c r="G60" s="18"/>
      <c r="H60" s="18"/>
      <c r="I60" s="18"/>
      <c r="J60" s="18"/>
      <c r="K60" s="18"/>
      <c r="L60" s="18"/>
      <c r="M60" s="18"/>
      <c r="N60" s="18"/>
      <c r="O60" s="18"/>
    </row>
    <row r="61" spans="1:15">
      <c r="A61" s="18"/>
      <c r="B61" s="114"/>
      <c r="C61" s="18"/>
      <c r="D61" s="18"/>
      <c r="E61" s="18"/>
      <c r="F61" s="18"/>
      <c r="G61" s="18"/>
      <c r="H61" s="18"/>
      <c r="I61" s="18"/>
      <c r="J61" s="18"/>
      <c r="K61" s="18"/>
      <c r="L61" s="18"/>
      <c r="M61" s="18"/>
      <c r="N61" s="18"/>
      <c r="O61" s="18"/>
    </row>
    <row r="62" spans="1:15">
      <c r="A62" s="18"/>
      <c r="B62" s="18" t="s">
        <v>14042</v>
      </c>
      <c r="C62" s="18"/>
      <c r="D62" s="18"/>
      <c r="E62" s="18"/>
      <c r="F62" s="18"/>
      <c r="G62" s="18"/>
      <c r="H62" s="18"/>
      <c r="I62" s="18"/>
      <c r="J62" s="18"/>
      <c r="K62" s="18"/>
      <c r="L62" s="18"/>
      <c r="M62" s="18"/>
      <c r="N62" s="18"/>
      <c r="O62" s="18"/>
    </row>
    <row r="63" spans="1:15">
      <c r="A63" s="18">
        <v>1</v>
      </c>
      <c r="B63" s="18" t="str">
        <f>$B$62&amp;$B$60&amp;A63</f>
        <v>ServicePersuasion UsersSUBSCRIBETO1</v>
      </c>
      <c r="C63" s="18"/>
      <c r="D63" s="18" t="str">
        <f>VLOOKUP($B63,$B$83:$F$366,3,FALSE)</f>
        <v>How will the ad affect your attitude towards [[ brand_name ]]?</v>
      </c>
      <c r="E63" s="18"/>
      <c r="F63" s="18" t="str">
        <f t="shared" ref="F63:O67" si="11">VLOOKUP($B63,$B$83:$Z$366,F$1,FALSE)</f>
        <v>Como você acha que esse anúncio vai afetar a sua atitude em relação à [[ brand_name ]]?</v>
      </c>
      <c r="G63" s="18" t="str">
        <f t="shared" si="11"/>
        <v>Wie wird die Werbung Ihre Einstellung gegenüber [[ brand_name ]] beeinflussen?</v>
      </c>
      <c r="H63" s="18" t="str">
        <f t="shared" si="11"/>
        <v>In quale modo questa pubblicità modificherà il Suo comportamento nei confronti di [[ brand_name ]]?</v>
      </c>
      <c r="I63" s="18" t="str">
        <f t="shared" si="11"/>
        <v>Hoe denkt u dat de reclame uw houding ten opzichte van [brand name] zal beïnvloeden?</v>
      </c>
      <c r="J63" s="18" t="str">
        <f t="shared" si="11"/>
        <v>คุณคิดว่าโฆษณานี้มีผลกับทัศนคติของคุณที่มีต่อยี่ห้อ [[ brand_name ]] อย่างไรคะ/ครับ?</v>
      </c>
      <c r="K63" s="18" t="str">
        <f t="shared" si="11"/>
        <v>Dans quelle mesure cette publicité influencera-t-elle votre comportement à l’égard de/d’ [[ brand_name ]] ?</v>
      </c>
      <c r="L63" s="18" t="str">
        <f t="shared" si="11"/>
        <v>Bagaimanakah iklan ini mempengaruhi sikap anda terhadap [[ brand_name ]]?</v>
      </c>
      <c r="M63" s="18" t="str">
        <f t="shared" si="11"/>
        <v>¿Cómo influirá el anuncio en tu actitud hacia [[ brand_name ]]?</v>
      </c>
      <c r="N63" s="18" t="str">
        <f t="shared" si="11"/>
        <v>Paano nito maaapektuhan ang iyong disposisyon tungo sa [[ brand_name ]]?</v>
      </c>
      <c r="O63" s="18" t="str">
        <f t="shared" si="11"/>
        <v>How will the ad affect your attitude towards [[ brand_name ]]?</v>
      </c>
    </row>
    <row r="64" spans="1:15">
      <c r="A64" s="18">
        <v>2</v>
      </c>
      <c r="B64" s="18" t="str">
        <f>$B$62&amp;$B$60&amp;A64</f>
        <v>ServicePersuasion UsersSUBSCRIBETO2</v>
      </c>
      <c r="C64" s="18"/>
      <c r="D64" s="18" t="str">
        <f>VLOOKUP($B64,$B$83:$F$366,3,FALSE)</f>
        <v>Strongly encourages me to stay with [[ brand_name ]]</v>
      </c>
      <c r="E64" s="18"/>
      <c r="F64" s="18" t="str">
        <f t="shared" si="11"/>
        <v>Me incentiva muito a continuar com [[ brand_name ]]</v>
      </c>
      <c r="G64" s="18" t="str">
        <f t="shared" si="11"/>
        <v>Bestätigt mich sehr darin, weiterhin bei [[ brand_name ]] zu bleiben</v>
      </c>
      <c r="H64" s="18" t="str">
        <f t="shared" si="11"/>
        <v>Mi rende molto propenso/a a continuare ad utilizzare [[ brand_name ]]</v>
      </c>
      <c r="I64" s="18" t="str">
        <f t="shared" si="11"/>
        <v>het moedigt me in grote mate aan om bij [[brand name]] te blijven</v>
      </c>
      <c r="J64" s="18" t="str">
        <f t="shared" si="11"/>
        <v>มีผลกระตุ้นให้ฉันใช้ [[ brand_name ]] ต่อไปอย่างมาก</v>
      </c>
      <c r="K64" s="18" t="str">
        <f t="shared" si="11"/>
        <v>M’encourage fortement à rester avec [[ brand_name ]]</v>
      </c>
      <c r="L64" s="18" t="str">
        <f t="shared" si="11"/>
        <v>Memberikan dorongan yang sangat kuat kepada saya untuk terus berlangganan [[ brand_name ]]</v>
      </c>
      <c r="M64" s="18" t="str">
        <f t="shared" si="11"/>
        <v>Me alienta fuertemente a seguir con [[ brand_name ]]</v>
      </c>
      <c r="N64" s="18" t="str">
        <f t="shared" si="11"/>
        <v>Talagang nanghihikayat sa akin na manatili sa [[ brand_name ]]</v>
      </c>
      <c r="O64" s="18" t="str">
        <f t="shared" si="11"/>
        <v>Strongly encourages me to stay with [[ brand_name ]]</v>
      </c>
    </row>
    <row r="65" spans="1:15">
      <c r="A65" s="18">
        <v>3</v>
      </c>
      <c r="B65" s="18" t="str">
        <f>$B$62&amp;$B$60&amp;A65</f>
        <v>ServicePersuasion UsersSUBSCRIBETO3</v>
      </c>
      <c r="C65" s="18"/>
      <c r="D65" s="18" t="str">
        <f>VLOOKUP($B65,$B$83:$F$366,3,FALSE)</f>
        <v>Encourages me to stay with [[ brand_name ]]</v>
      </c>
      <c r="E65" s="18"/>
      <c r="F65" s="18" t="str">
        <f t="shared" si="11"/>
        <v>Me incentiva a continuar com [[ brand_name ]]</v>
      </c>
      <c r="G65" s="18" t="str">
        <f t="shared" si="11"/>
        <v>Bestätigt mich darin, weiterhin bei [[ brand_name ]] zu bleiben</v>
      </c>
      <c r="H65" s="18" t="str">
        <f t="shared" si="11"/>
        <v>Mi rende propenso/a a continuare ad utilizzare [[ brand_name ]]</v>
      </c>
      <c r="I65" s="18" t="str">
        <f t="shared" si="11"/>
        <v>het moedigt me aan om bij [[brand name]] te blijven</v>
      </c>
      <c r="J65" s="18" t="str">
        <f t="shared" si="11"/>
        <v>มีผลกระตุ้นให้ฉันใช้ [[ brand_name ]] ต่อไป</v>
      </c>
      <c r="K65" s="18" t="str">
        <f t="shared" si="11"/>
        <v>M’encourage à rester avec [[ brand_name ]]</v>
      </c>
      <c r="L65" s="18" t="str">
        <f t="shared" si="11"/>
        <v>Mendorong saya untuk terus berlangganan [[ brand_name ]]</v>
      </c>
      <c r="M65" s="18" t="str">
        <f t="shared" si="11"/>
        <v>Me alienta a seguir con [[ brand_name ]]</v>
      </c>
      <c r="N65" s="18" t="str">
        <f t="shared" si="11"/>
        <v>Nanghihikayat sa akin na manatili sa [[ brand_name ]]</v>
      </c>
      <c r="O65" s="18" t="str">
        <f t="shared" si="11"/>
        <v>Encourages me to stay with [[ brand_name ]]</v>
      </c>
    </row>
    <row r="66" spans="1:15">
      <c r="A66" s="18">
        <v>4</v>
      </c>
      <c r="B66" s="18" t="str">
        <f>$B$62&amp;$B$60&amp;A66</f>
        <v>ServicePersuasion UsersSUBSCRIBETO4</v>
      </c>
      <c r="C66" s="18"/>
      <c r="D66" s="18" t="str">
        <f>VLOOKUP($B66,$B$83:$F$366,3,FALSE)</f>
        <v>Makes no difference</v>
      </c>
      <c r="E66" s="18"/>
      <c r="F66" s="18" t="str">
        <f t="shared" si="11"/>
        <v>Não vai fazer diferença</v>
      </c>
      <c r="G66" s="18" t="str">
        <f t="shared" si="11"/>
        <v>Hat keinen Einfluss darauf</v>
      </c>
      <c r="H66" s="18" t="str">
        <f t="shared" si="11"/>
        <v>Non cambia la mia decisione</v>
      </c>
      <c r="I66" s="18" t="str">
        <f t="shared" si="11"/>
        <v>het heeft geen invloed op mijn houding</v>
      </c>
      <c r="J66" s="18" t="str">
        <f t="shared" si="11"/>
        <v>ไม่มีผลต่อการตัดสินใจ</v>
      </c>
      <c r="K66" s="18" t="str">
        <f t="shared" si="11"/>
        <v>Cela ne changera rien</v>
      </c>
      <c r="L66" s="18" t="str">
        <f t="shared" si="11"/>
        <v>Tidak mempengaruhi saya</v>
      </c>
      <c r="M66" s="18" t="str">
        <f t="shared" si="11"/>
        <v>No influye en cuanto a seguir con [[ brand_name ]]</v>
      </c>
      <c r="N66" s="18" t="str">
        <f t="shared" si="11"/>
        <v>Walang magagawang pagkakaiba</v>
      </c>
      <c r="O66" s="18" t="str">
        <f t="shared" si="11"/>
        <v>Makes no difference</v>
      </c>
    </row>
    <row r="67" spans="1:15">
      <c r="A67" s="18">
        <v>5</v>
      </c>
      <c r="B67" s="18" t="str">
        <f>$B$62&amp;$B$60&amp;A67</f>
        <v>ServicePersuasion UsersSUBSCRIBETO5</v>
      </c>
      <c r="C67" s="18"/>
      <c r="D67" s="18" t="str">
        <f>VLOOKUP($B67,$B$83:$F$366,3,FALSE)</f>
        <v>Makes me think about cancelling [[ brand_name ]]</v>
      </c>
      <c r="E67" s="18"/>
      <c r="F67" s="18" t="str">
        <f t="shared" si="11"/>
        <v xml:space="preserve">Me faz pensar em cancelar o/a [[ brand_name ]] </v>
      </c>
      <c r="G67" s="18" t="str">
        <f t="shared" si="11"/>
        <v>Lässt mich darüber nachdenken, [[ brand_name ]] zu kündigen</v>
      </c>
      <c r="H67" s="18" t="str">
        <f t="shared" si="11"/>
        <v>Mi fa venir voglia di disdire [[ brand_name ]]</v>
      </c>
      <c r="I67" s="18" t="str">
        <f t="shared" si="11"/>
        <v>de reclame doet me overwegen om mijn [[brand name]] op te zeggen</v>
      </c>
      <c r="J67" s="18" t="str">
        <f t="shared" si="11"/>
        <v>ทำให้ฉันคิดที่จะเลิกใช้ [[ brand_name ]]</v>
      </c>
      <c r="K67" s="18" t="str">
        <f t="shared" si="11"/>
        <v>Me fait réfléchir quant à l’annulation de [[ brand_name ]]</v>
      </c>
      <c r="L67" s="18" t="str">
        <f t="shared" si="11"/>
        <v>Membuat saya berpikir untuk berhenti berlangganan[[ brand name ]]</v>
      </c>
      <c r="M67" s="18" t="str">
        <f t="shared" si="11"/>
        <v>Me hace pensar en cancelar mi contrato con [[ brand_name ]]</v>
      </c>
      <c r="N67" s="18" t="str">
        <f t="shared" si="11"/>
        <v>Pinapag-isip ako na kanselahin ang [[ brand_name ]]</v>
      </c>
      <c r="O67" s="18" t="str">
        <f t="shared" si="11"/>
        <v>Makes me think about canceling [[ brand_name ]]</v>
      </c>
    </row>
    <row r="68" spans="1:15">
      <c r="A68" s="18"/>
      <c r="B68" s="18"/>
      <c r="C68" s="18"/>
      <c r="D68" s="18"/>
      <c r="E68" s="18"/>
      <c r="F68" s="18"/>
      <c r="G68" s="18"/>
      <c r="H68" s="18"/>
      <c r="I68" s="18"/>
      <c r="J68" s="18"/>
      <c r="K68" s="18"/>
      <c r="L68" s="18"/>
      <c r="M68" s="18"/>
      <c r="N68" s="18"/>
      <c r="O68" s="18"/>
    </row>
    <row r="69" spans="1:15">
      <c r="A69" s="18"/>
      <c r="B69" s="18" t="s">
        <v>14043</v>
      </c>
      <c r="C69" s="18"/>
      <c r="D69" s="18"/>
      <c r="E69" s="18"/>
      <c r="F69" s="18"/>
      <c r="G69" s="18"/>
      <c r="H69" s="18"/>
      <c r="I69" s="18"/>
      <c r="J69" s="18"/>
      <c r="K69" s="18"/>
      <c r="L69" s="18"/>
      <c r="M69" s="18"/>
      <c r="N69" s="18"/>
      <c r="O69" s="18"/>
    </row>
    <row r="70" spans="1:15">
      <c r="A70" s="18">
        <v>1</v>
      </c>
      <c r="B70" s="18" t="str">
        <f>$B$69&amp;$B$60&amp;A70</f>
        <v>ServicePersuasion TriallistSUBSCRIBETO1</v>
      </c>
      <c r="C70" s="18"/>
      <c r="D70" s="18" t="str">
        <f>VLOOKUP($B70,$B$83:$F$366,3,FALSE)</f>
        <v>How will the ad affect your consideration of [[ brand_name ]]?</v>
      </c>
      <c r="E70" s="18"/>
      <c r="F70" s="18" t="str">
        <f t="shared" ref="F70:O74" si="12">VLOOKUP($B70,$B$83:$Z$366,F$1,FALSE)</f>
        <v>Como você acha que esse anúncio vai afetar sua consideração de [[ brand_name ]]?</v>
      </c>
      <c r="G70" s="18" t="str">
        <f t="shared" si="12"/>
        <v>Inwiefern wird die Werbung beeinflussen, ob Sie [[ brand_name ]] in Erwägung ziehen?</v>
      </c>
      <c r="H70" s="18" t="str">
        <f t="shared" si="12"/>
        <v>In quale modo questa pubblicità modificherà il Suo comportamento nei confronti di [[ brand_name ]]?</v>
      </c>
      <c r="I70" s="18" t="str">
        <f t="shared" si="12"/>
        <v>Hoe denkt u dat de reclame uw overweging van [[ brand_name ]] zal beïnvloeden?</v>
      </c>
      <c r="J70" s="18" t="str">
        <f t="shared" si="12"/>
        <v>โฆษณานี้มีผลต่อการพิจารณายี่ห้อ [[ brand_name ]] ของคุณอย่างไรคะ/ครับ?</v>
      </c>
      <c r="K70" s="18" t="str">
        <f t="shared" si="12"/>
        <v>Dans quelle mesure cette publicité influencera-t-elle votre comportement à l’égard de/d’ [[ brand_name ]] ?</v>
      </c>
      <c r="L70" s="18" t="str">
        <f t="shared" si="12"/>
        <v>Bagaimanakah iklan ini mempengaruhi pertimbangan anda terhadap [[ brand_name ]]?</v>
      </c>
      <c r="M70" s="18" t="str">
        <f t="shared" si="12"/>
        <v>¿Cómo influirá el anuncio en tu consideración hacia [[ brand_name ]]?</v>
      </c>
      <c r="N70" s="18" t="str">
        <f t="shared" si="12"/>
        <v>Paano nito maaapektuhan ang pagkonsidera mo para sa [[ brand_name ]]?</v>
      </c>
      <c r="O70" s="18" t="str">
        <f t="shared" si="12"/>
        <v>How will the ad affect your consideration of [[ brand_name ]]?</v>
      </c>
    </row>
    <row r="71" spans="1:15">
      <c r="A71" s="18">
        <v>2</v>
      </c>
      <c r="B71" s="18" t="str">
        <f>$B$69&amp;$B$60&amp;A71</f>
        <v>ServicePersuasion TriallistSUBSCRIBETO2</v>
      </c>
      <c r="C71" s="18"/>
      <c r="D71" s="18" t="str">
        <f>VLOOKUP($B71,$B$83:$F$366,3,FALSE)</f>
        <v>Makes me much more likely to subscribe to [[ brand_name ]] again in the near future</v>
      </c>
      <c r="E71" s="18"/>
      <c r="F71" s="18" t="str">
        <f t="shared" si="12"/>
        <v>É muito provável que eu assine um/uma [[ brand_name ]] de novo num futuro próximo</v>
      </c>
      <c r="G71" s="18" t="str">
        <f t="shared" si="12"/>
        <v>Ich bin wahrscheinlich viel mehr bereit, wieder [[ brand_name ]] in nächster Zukunft zu abonnieren</v>
      </c>
      <c r="H71" s="18" t="str">
        <f t="shared" si="12"/>
        <v>Mi rende molto più propenso/a a sottoscrivere un/una [[ brand_name ]] in futuro</v>
      </c>
      <c r="I71" s="18" t="str">
        <f t="shared" si="12"/>
        <v>ik zal veel eerder een abonnement op [[ brand_name ]] nemen in de nabije toekomst</v>
      </c>
      <c r="J71" s="18" t="str">
        <f t="shared" si="12"/>
        <v>ทำให้ฉันน่าจะใช้บริการ [[ brand_name ]] มากขึ้นมากในอนาคตอันใกล้นี้</v>
      </c>
      <c r="K71" s="18" t="str">
        <f t="shared" si="12"/>
        <v>Me donne vraiment envie de souscrire à [[ brand_name ]] de nouveau dans un futur proche</v>
      </c>
      <c r="L71" s="18" t="str">
        <f t="shared" si="12"/>
        <v>Membuat saya jauh lebih mungkin mempertimbangkan berlangganan [[ brand_name ]] dalam waktu dekat</v>
      </c>
      <c r="M71" s="18" t="str">
        <f t="shared" si="12"/>
        <v xml:space="preserve">Hace mucho más probable que me suscriba a [[ brand_name ]] en un futuro cercano </v>
      </c>
      <c r="N71" s="18" t="str">
        <f t="shared" si="12"/>
        <v>Talagang nanghihikayat sa akin na magsubscribe ng/sa [[ brand_name ]] sa malapit na hinaharap</v>
      </c>
      <c r="O71" s="18" t="str">
        <f t="shared" si="12"/>
        <v>Makes me much more likely to subscribe to [[ brand_name ]] in the near future</v>
      </c>
    </row>
    <row r="72" spans="1:15">
      <c r="A72" s="18">
        <v>3</v>
      </c>
      <c r="B72" s="18" t="str">
        <f>$B$69&amp;$B$60&amp;A72</f>
        <v>ServicePersuasion TriallistSUBSCRIBETO3</v>
      </c>
      <c r="C72" s="18"/>
      <c r="D72" s="18" t="str">
        <f>VLOOKUP($B72,$B$83:$F$366,3,FALSE)</f>
        <v>Makes me a little more likely to subscribe to [[ brand_name ]] again in the near future</v>
      </c>
      <c r="E72" s="18"/>
      <c r="F72" s="18" t="str">
        <f t="shared" si="12"/>
        <v>É provável que eu assine um/uma [[ brand_name ]] de novo num futuro próximo</v>
      </c>
      <c r="G72" s="18" t="str">
        <f t="shared" si="12"/>
        <v>Ich bin wahrscheinlich etwas mehr bereit, wieder [[ brand_name ]] in nächster Zukunft zu abonnieren</v>
      </c>
      <c r="H72" s="18" t="str">
        <f t="shared" si="12"/>
        <v xml:space="preserve">Mi rende un po’ più propenso/a a sottoscrivere un/una [[ brand_name ]] in futuro  </v>
      </c>
      <c r="I72" s="18" t="str">
        <f t="shared" si="12"/>
        <v>ik zal iets eerder een abonnement op [[ brand_name ]] nemen in de nabije toekomst</v>
      </c>
      <c r="J72" s="18" t="str">
        <f t="shared" si="12"/>
        <v>ทำให้ฉันน่าจะใช้บริการ [[ brand_name ]] มากขึ้นในอนาคตอันใกล้นี้</v>
      </c>
      <c r="K72" s="18" t="str">
        <f t="shared" si="12"/>
        <v>Me donne un peu plus envie de souscrire à [[ brand_name ]] de nouveau dans un futur proche</v>
      </c>
      <c r="L72" s="18" t="str">
        <f t="shared" si="12"/>
        <v>Membuat saya agak lebih mungkin mempertimbangkan berlangganan [[ brand_name ]] dalam waktu dekat</v>
      </c>
      <c r="M72" s="18" t="str">
        <f t="shared" si="12"/>
        <v>Hace más probable que me suscriba a [[ brand_name ]]  en un futuro cercano</v>
      </c>
      <c r="N72" s="18" t="str">
        <f t="shared" si="12"/>
        <v>Medyo nanghihikayat sa akin na magsubscribe ng/sa [[ brand_name ]] sa malapit na hinaharap</v>
      </c>
      <c r="O72" s="18" t="str">
        <f t="shared" si="12"/>
        <v>Makes me a little more likely to subscribe to [[ brand_name ]] in the near future</v>
      </c>
    </row>
    <row r="73" spans="1:15">
      <c r="A73" s="18">
        <v>4</v>
      </c>
      <c r="B73" s="18" t="str">
        <f>$B$69&amp;$B$60&amp;A73</f>
        <v>ServicePersuasion TriallistSUBSCRIBETO4</v>
      </c>
      <c r="C73" s="18"/>
      <c r="D73" s="18" t="str">
        <f>VLOOKUP($B73,$B$83:$F$366,3,FALSE)</f>
        <v>Makes no difference</v>
      </c>
      <c r="E73" s="18"/>
      <c r="F73" s="18" t="str">
        <f t="shared" si="12"/>
        <v>Não vai fazer diferença</v>
      </c>
      <c r="G73" s="18" t="str">
        <f t="shared" si="12"/>
        <v>Hat keinen Einfluss darauf</v>
      </c>
      <c r="H73" s="18" t="str">
        <f t="shared" si="12"/>
        <v>Non cambia la mia decisione</v>
      </c>
      <c r="I73" s="18" t="str">
        <f t="shared" si="12"/>
        <v>het heeft geen invloed op mijn keuze</v>
      </c>
      <c r="J73" s="18" t="str">
        <f t="shared" si="12"/>
        <v>ไม่มีผลต่อการตัดสินใจ</v>
      </c>
      <c r="K73" s="18" t="str">
        <f t="shared" si="12"/>
        <v>Cela ne changera rien</v>
      </c>
      <c r="L73" s="18" t="str">
        <f t="shared" si="12"/>
        <v xml:space="preserve">Tidak akan mempengaruhi pertimbangan saya </v>
      </c>
      <c r="M73" s="18" t="str">
        <f t="shared" si="12"/>
        <v>No influye en cuanto a que me suscriba a [[ brand_name ]]</v>
      </c>
      <c r="N73" s="18" t="str">
        <f t="shared" si="12"/>
        <v>Walang magagawang pagkakaiba</v>
      </c>
      <c r="O73" s="18" t="str">
        <f t="shared" si="12"/>
        <v>Makes no difference</v>
      </c>
    </row>
    <row r="74" spans="1:15">
      <c r="A74" s="18">
        <v>5</v>
      </c>
      <c r="B74" s="18" t="str">
        <f>$B$69&amp;$B$60&amp;A74</f>
        <v>ServicePersuasion TriallistSUBSCRIBETO5</v>
      </c>
      <c r="C74" s="18"/>
      <c r="D74" s="18" t="str">
        <f>VLOOKUP($B74,$B$83:$F$366,3,FALSE)</f>
        <v>Makes me less likely to subscribe to [[ brand_name ]] again in the near future</v>
      </c>
      <c r="E74" s="18"/>
      <c r="F74" s="18" t="str">
        <f t="shared" si="12"/>
        <v>Vai me deixar menos predisposto(a) a assinar um/uma [[ brand_name ]] de novo num futuro próximo</v>
      </c>
      <c r="G74" s="18" t="str">
        <f t="shared" si="12"/>
        <v>Würde mich eher davon abhalten, wieder [[ brand_name ]] in nächster Zukunft zu abonnieren</v>
      </c>
      <c r="H74" s="18" t="str">
        <f t="shared" si="12"/>
        <v xml:space="preserve">Mi fa passare la voglia di sottoscrivere un/una [[ brand_name ]] in futuro </v>
      </c>
      <c r="I74" s="18" t="str">
        <f t="shared" si="12"/>
        <v>ik zal minder snel een abonnement op [[ brand_name ]] nemen in de nabije toekomst</v>
      </c>
      <c r="J74" s="18" t="str">
        <f t="shared" si="12"/>
        <v>ทำให้ฉันน่าจะใช้บริการ [[ brand_name ]] น้อยลงในอนาคตอันใกล้นี้</v>
      </c>
      <c r="K74" s="18" t="str">
        <f t="shared" si="12"/>
        <v>Me donne moins envie de souscrire à [[ brand_name ]] de nouveau dans un futur proche</v>
      </c>
      <c r="L74" s="18" t="str">
        <f t="shared" si="12"/>
        <v>Membuat saya kurang ingin berlangganan [[ brand_name ]] lagi</v>
      </c>
      <c r="M74" s="18" t="str">
        <f t="shared" si="12"/>
        <v>Hace mucho menos probable que me suscriba a [[ brand_name ]] en un futuro cercano</v>
      </c>
      <c r="N74" s="18" t="str">
        <f t="shared" si="12"/>
        <v>Ginagawang medyo malamang na magsubscribe ng/sa [[ brand_name ]] sa malapit na hinaharap</v>
      </c>
      <c r="O74" s="18" t="str">
        <f t="shared" si="12"/>
        <v>Makes me less likely to subscribe to [[ brand_name ]] in the near future</v>
      </c>
    </row>
    <row r="75" spans="1:15">
      <c r="A75" s="18"/>
      <c r="B75" s="18"/>
      <c r="C75" s="18"/>
      <c r="D75" s="18"/>
      <c r="E75" s="18"/>
      <c r="F75" s="18"/>
      <c r="G75" s="18"/>
      <c r="H75" s="18"/>
      <c r="I75" s="18"/>
      <c r="J75" s="18"/>
      <c r="K75" s="18"/>
      <c r="L75" s="18"/>
      <c r="M75" s="18"/>
      <c r="N75" s="18"/>
      <c r="O75" s="18"/>
    </row>
    <row r="76" spans="1:15">
      <c r="A76" s="18"/>
      <c r="B76" s="18" t="s">
        <v>14044</v>
      </c>
      <c r="C76" s="18"/>
      <c r="D76" s="18"/>
      <c r="E76" s="18"/>
      <c r="F76" s="18"/>
      <c r="G76" s="18"/>
      <c r="H76" s="18"/>
      <c r="I76" s="18"/>
      <c r="J76" s="18"/>
      <c r="K76" s="18"/>
      <c r="L76" s="18"/>
      <c r="M76" s="18"/>
      <c r="N76" s="18"/>
      <c r="O76" s="18"/>
    </row>
    <row r="77" spans="1:15">
      <c r="A77" s="18">
        <v>1</v>
      </c>
      <c r="B77" s="18" t="str">
        <f>$B$76&amp;$B$60&amp;A77</f>
        <v>ServicePersuasion Non-triallistSUBSCRIBETO1</v>
      </c>
      <c r="C77" s="18"/>
      <c r="D77" s="18" t="str">
        <f>VLOOKUP($B77,$B$83:$F$366,3,FALSE)</f>
        <v>How will the ad affect your consideration of [[ brand_name ]]?</v>
      </c>
      <c r="E77" s="18"/>
      <c r="F77" s="18" t="str">
        <f t="shared" ref="F77:O81" si="13">VLOOKUP($B77,$B$83:$Z$366,F$1,FALSE)</f>
        <v>Como você acha que esse anúncio vai afetar sua consideração de [[ brand_name ]]?</v>
      </c>
      <c r="G77" s="18" t="str">
        <f t="shared" si="13"/>
        <v>Inwiefern wird die Werbung beeinflussen, ob Sie [[ brand_name ]] in Erwägung ziehen?</v>
      </c>
      <c r="H77" s="18" t="str">
        <f t="shared" si="13"/>
        <v>In quale modo questa pubblicità modificherà il Suo comportamento nei confronti di [[ brand_name ]]?</v>
      </c>
      <c r="I77" s="18" t="str">
        <f t="shared" si="13"/>
        <v>Hoe denkt u dat de reclame uw overweging van [[ brand_name ]] zal beïnvloeden?</v>
      </c>
      <c r="J77" s="18" t="str">
        <f t="shared" si="13"/>
        <v>โฆษณานี้มีผลต่อการพิจารณายี่ห้อ [[ brand_name ]] ของคุณอย่างไรคะ/ครับ?</v>
      </c>
      <c r="K77" s="18" t="str">
        <f t="shared" si="13"/>
        <v>Dans quelle mesure cette publicité influencera-t-elle votre comportement à l’égard de/d’ [[ brand_name ]] ?</v>
      </c>
      <c r="L77" s="18" t="str">
        <f t="shared" si="13"/>
        <v>Bagaimanakah iklan ini mempengaruhi pertimbangan anda terhadap [[ brand_name ]]?</v>
      </c>
      <c r="M77" s="18" t="str">
        <f t="shared" si="13"/>
        <v>¿Cómo influirá el anuncio en tu consideración hacia [[ brand _name ]]?</v>
      </c>
      <c r="N77" s="18" t="str">
        <f t="shared" si="13"/>
        <v>Paano nito maaapektuhan ang pagkonsidera mo para sa [[ brand_name ]]?</v>
      </c>
      <c r="O77" s="18" t="str">
        <f t="shared" si="13"/>
        <v>How will the ad affect your consideration of [[ brand_name ]]?</v>
      </c>
    </row>
    <row r="78" spans="1:15">
      <c r="A78" s="18">
        <v>2</v>
      </c>
      <c r="B78" s="18" t="str">
        <f>$B$76&amp;$B$60&amp;A78</f>
        <v>ServicePersuasion Non-triallistSUBSCRIBETO2</v>
      </c>
      <c r="C78" s="18"/>
      <c r="D78" s="18" t="str">
        <f>VLOOKUP($B78,$B$83:$F$366,3,FALSE)</f>
        <v>Makes me much more likely to subscribe to [[ brand_name ]] in the near future</v>
      </c>
      <c r="E78" s="18"/>
      <c r="F78" s="18" t="str">
        <f t="shared" si="13"/>
        <v>É muito provável que eu assine um/uma [[ brand_name ]] num futuro próximo</v>
      </c>
      <c r="G78" s="18" t="str">
        <f t="shared" si="13"/>
        <v>Ich bin wahrscheinlich viel mehr bereit, [[ brand_name ]] in nächster Zukunft zu abonnieren</v>
      </c>
      <c r="H78" s="18" t="str">
        <f t="shared" si="13"/>
        <v>Mi rende molto più propenso/a a sottoscrivere un/una [[ brand_name ]] di nuovo in futuro</v>
      </c>
      <c r="I78" s="18" t="str">
        <f t="shared" si="13"/>
        <v>ik zal veel eerder weer een abonnement op [[ brand_name ]] nemen in de nabije toekomst</v>
      </c>
      <c r="J78" s="18" t="str">
        <f t="shared" si="13"/>
        <v>ทำให้ฉันกลับไปใช้บริการ [[ brand_name]] ในอนาคตอันใกล้นี้มากขึ้นมาก</v>
      </c>
      <c r="K78" s="18" t="str">
        <f t="shared" si="13"/>
        <v>Me donne vraiment envie de souscrire à [[ brand_name ]] dans un futur proche</v>
      </c>
      <c r="L78" s="18" t="str">
        <f t="shared" si="13"/>
        <v>Membuat saya jauh lebih mungkin mempertimbangkan berlangganan [[ brand_name ]] dalam waktu dekat</v>
      </c>
      <c r="M78" s="18" t="str">
        <f t="shared" si="13"/>
        <v>Hace mucho más probable que me suscriba a [[ brand_name ]] en un futuro cercano</v>
      </c>
      <c r="N78" s="18" t="str">
        <f t="shared" si="13"/>
        <v>Talagang nanghihikayat sa akin na magsubscribe ng/sa [[ brand_name ]] sa malapit na hinaharap</v>
      </c>
      <c r="O78" s="18" t="str">
        <f t="shared" si="13"/>
        <v>Makes me much more likely to subscribe to [[ brand_name ]] again in the near future</v>
      </c>
    </row>
    <row r="79" spans="1:15">
      <c r="A79" s="18">
        <v>3</v>
      </c>
      <c r="B79" s="18" t="str">
        <f>$B$76&amp;$B$60&amp;A79</f>
        <v>ServicePersuasion Non-triallistSUBSCRIBETO3</v>
      </c>
      <c r="C79" s="18"/>
      <c r="D79" s="18" t="str">
        <f>VLOOKUP($B79,$B$83:$F$366,3,FALSE)</f>
        <v>Makes me a little more likely to subscribe to [[ brand_name ]] in the near future</v>
      </c>
      <c r="E79" s="18"/>
      <c r="F79" s="18" t="str">
        <f t="shared" si="13"/>
        <v>É provável que eu assine um/uma [[ brand_name ]] num futuro próximo</v>
      </c>
      <c r="G79" s="18" t="str">
        <f t="shared" si="13"/>
        <v>Ich bin wahrscheinlich etwas mehr bereit, [[brand name]] in nächster Zukunft zu abonnieren</v>
      </c>
      <c r="H79" s="18" t="str">
        <f t="shared" si="13"/>
        <v>Mi rende un po’ più propenso/a a sottoscrivere un/una [[ brand_name ]] di nuovo in futuro</v>
      </c>
      <c r="I79" s="18" t="str">
        <f t="shared" si="13"/>
        <v>ik zal iets eerder weer een abonnement op [[ brand_name ]] nemen in de nabije toekomst</v>
      </c>
      <c r="J79" s="18" t="str">
        <f t="shared" si="13"/>
        <v>ทำให้ฉันกลับไปใช้บริการ [[ brand_name ]] ในอนาคตอันใกล้นี้มากขึ้นเล็กน้อย</v>
      </c>
      <c r="K79" s="18" t="str">
        <f t="shared" si="13"/>
        <v>Me donne un peu plus envie de souscrire à [[ brand_name ]] dans un futur proche</v>
      </c>
      <c r="L79" s="18" t="str">
        <f t="shared" si="13"/>
        <v>Membuat saya agak lebih mungkin mempertimbangkan berlangganan [[ brand_name ]] dalam waktu dekat</v>
      </c>
      <c r="M79" s="18" t="str">
        <f t="shared" si="13"/>
        <v>Hace más probable que me suscriba a [[ brand_name ]] en un futuro cercano</v>
      </c>
      <c r="N79" s="18" t="str">
        <f t="shared" si="13"/>
        <v>Medyo nanghihikayat sa akin na magsubscribe ng/sa [[ brand_name ]] sa malapit na hinaharap</v>
      </c>
      <c r="O79" s="18" t="str">
        <f t="shared" si="13"/>
        <v>Makes me a little more likely to subscribe to [[ brand_name ]] again in the near future</v>
      </c>
    </row>
    <row r="80" spans="1:15">
      <c r="A80" s="18">
        <v>4</v>
      </c>
      <c r="B80" s="18" t="str">
        <f>$B$76&amp;$B$60&amp;A80</f>
        <v>ServicePersuasion Non-triallistSUBSCRIBETO4</v>
      </c>
      <c r="C80" s="18"/>
      <c r="D80" s="18" t="str">
        <f>VLOOKUP($B80,$B$83:$F$366,3,FALSE)</f>
        <v>Makes no difference</v>
      </c>
      <c r="E80" s="18"/>
      <c r="F80" s="18" t="str">
        <f t="shared" si="13"/>
        <v>Não vai fazer diferença</v>
      </c>
      <c r="G80" s="18" t="str">
        <f t="shared" si="13"/>
        <v>Hat keinen Einfluss darauf</v>
      </c>
      <c r="H80" s="18" t="str">
        <f t="shared" si="13"/>
        <v>Non cambia la mia decisione</v>
      </c>
      <c r="I80" s="18" t="str">
        <f t="shared" si="13"/>
        <v>het heeft geen invloed op mijn keuze</v>
      </c>
      <c r="J80" s="18" t="str">
        <f t="shared" si="13"/>
        <v>ไม่มีผลต่อการตัดสินใจ</v>
      </c>
      <c r="K80" s="18" t="str">
        <f t="shared" si="13"/>
        <v>Cela ne changera rien</v>
      </c>
      <c r="L80" s="18" t="str">
        <f t="shared" si="13"/>
        <v xml:space="preserve">Tidak akan mempengaruhi pertimbangan saya </v>
      </c>
      <c r="M80" s="18" t="str">
        <f t="shared" si="13"/>
        <v>No influye en cuanto a que me suscriba a [[ brand_name ]]</v>
      </c>
      <c r="N80" s="18" t="str">
        <f t="shared" si="13"/>
        <v>Walang magagawang pagkakaiba</v>
      </c>
      <c r="O80" s="18" t="str">
        <f t="shared" si="13"/>
        <v>Makes no difference</v>
      </c>
    </row>
    <row r="81" spans="1:15">
      <c r="A81" s="18">
        <v>5</v>
      </c>
      <c r="B81" s="18" t="str">
        <f>$B$76&amp;$B$60&amp;A81</f>
        <v>ServicePersuasion Non-triallistSUBSCRIBETO5</v>
      </c>
      <c r="C81" s="18"/>
      <c r="D81" s="18" t="str">
        <f>VLOOKUP($B81,$B$83:$F$366,3,FALSE)</f>
        <v>Makes me less likely to subscribe to [[ brand_name ]] in the near future</v>
      </c>
      <c r="E81" s="18"/>
      <c r="F81" s="18" t="str">
        <f t="shared" si="13"/>
        <v>Vai me deixar menos predisposto(a) a assinar um/uma [[ brand_name ]] num futuro próximo</v>
      </c>
      <c r="G81" s="18" t="str">
        <f t="shared" si="13"/>
        <v>Würde mich eher davon abhalten, [[ brand_name ]] in nächster Zukunft zu abonnieren</v>
      </c>
      <c r="H81" s="18" t="str">
        <f t="shared" si="13"/>
        <v>Mi fa passare la voglia di sottoscrivere un/una [[ brand_name ]] di nuovo in futuro</v>
      </c>
      <c r="I81" s="18" t="str">
        <f t="shared" si="13"/>
        <v>ik zal minder snel weer een abonnement op [[ brand_name ]] nemen in de nabije toekomst</v>
      </c>
      <c r="J81" s="18" t="str">
        <f t="shared" si="13"/>
        <v>ทำให้ฉันกลับไปใช้บริการ [[ brand_name ]] ในอนาคตอันใกล้นี้น้อยลง</v>
      </c>
      <c r="K81" s="18" t="str">
        <f t="shared" si="13"/>
        <v>Me donne moins envie de souscrire à [[ brand_name ]] dans un futur proche</v>
      </c>
      <c r="L81" s="18" t="str">
        <f t="shared" si="13"/>
        <v>Membuat saya kurang ingin berlangganan [[ brand_name ]] dalam waktu dekat</v>
      </c>
      <c r="M81" s="18" t="str">
        <f t="shared" si="13"/>
        <v>Hace mucho menos probable que me suscriba a [[ brand_name ]] en un futuro cercano</v>
      </c>
      <c r="N81" s="18" t="str">
        <f t="shared" si="13"/>
        <v>Ginagawang medyo malamang na magsubscribe ng/sa [[ brand_name ]] sa malapit na hinaharap</v>
      </c>
      <c r="O81" s="18" t="str">
        <f t="shared" si="13"/>
        <v>Makes me less likely to subscribe to [[ brand_name ]] again in the near future</v>
      </c>
    </row>
    <row r="82" spans="1:15">
      <c r="A82" s="18"/>
      <c r="B82" s="18"/>
      <c r="C82" s="18"/>
      <c r="D82" s="18"/>
      <c r="E82" s="18"/>
      <c r="F82" s="18"/>
      <c r="G82" s="18"/>
      <c r="H82" s="18"/>
      <c r="I82" s="18"/>
      <c r="J82" s="18"/>
      <c r="K82" s="18"/>
      <c r="L82" s="18"/>
      <c r="M82" s="18"/>
      <c r="N82" s="18"/>
      <c r="O82" s="18"/>
    </row>
    <row r="83" spans="1:15">
      <c r="A83" s="18"/>
      <c r="B83" s="18"/>
      <c r="C83" s="142"/>
      <c r="D83" s="142" t="s">
        <v>1017</v>
      </c>
      <c r="E83" s="143"/>
      <c r="F83" s="144" t="s">
        <v>1021</v>
      </c>
      <c r="G83" s="145" t="s">
        <v>1032</v>
      </c>
      <c r="H83" s="146" t="s">
        <v>1042</v>
      </c>
      <c r="I83" s="145" t="s">
        <v>1048</v>
      </c>
      <c r="J83" s="145" t="s">
        <v>1061</v>
      </c>
      <c r="K83" s="145" t="s">
        <v>1031</v>
      </c>
      <c r="L83" s="145" t="s">
        <v>1040</v>
      </c>
      <c r="M83" s="145" t="s">
        <v>102</v>
      </c>
      <c r="N83" s="145" t="s">
        <v>1052</v>
      </c>
      <c r="O83" s="145" t="s">
        <v>14045</v>
      </c>
    </row>
    <row r="84" spans="1:15" ht="30" customHeight="1">
      <c r="A84" s="18">
        <v>1</v>
      </c>
      <c r="B84" s="18" t="str">
        <f>C84&amp;A84</f>
        <v>FMCGBrand UsageUse1</v>
      </c>
      <c r="C84" s="244" t="s">
        <v>14046</v>
      </c>
      <c r="D84" s="24" t="s">
        <v>1067</v>
      </c>
      <c r="E84" s="143"/>
      <c r="F84" s="24" t="s">
        <v>14047</v>
      </c>
      <c r="G84" s="16" t="s">
        <v>14048</v>
      </c>
      <c r="H84" s="16" t="s">
        <v>14049</v>
      </c>
      <c r="I84" s="16" t="s">
        <v>14050</v>
      </c>
      <c r="J84" s="16" t="s">
        <v>14051</v>
      </c>
      <c r="K84" s="26" t="s">
        <v>14052</v>
      </c>
      <c r="L84" s="16" t="s">
        <v>14053</v>
      </c>
      <c r="M84" s="16" t="s">
        <v>2365</v>
      </c>
      <c r="N84" s="16" t="s">
        <v>14054</v>
      </c>
      <c r="O84" s="16" t="s">
        <v>1067</v>
      </c>
    </row>
    <row r="85" spans="1:15">
      <c r="A85" s="18">
        <v>2</v>
      </c>
      <c r="B85" s="18" t="str">
        <f>C84&amp;A85</f>
        <v>FMCGBrand UsageUse2</v>
      </c>
      <c r="C85" s="245"/>
      <c r="D85" s="24" t="s">
        <v>14055</v>
      </c>
      <c r="E85" s="143"/>
      <c r="F85" s="24" t="s">
        <v>14056</v>
      </c>
      <c r="G85" s="16" t="s">
        <v>14057</v>
      </c>
      <c r="H85" s="16" t="s">
        <v>14058</v>
      </c>
      <c r="I85" s="16" t="s">
        <v>14059</v>
      </c>
      <c r="J85" s="16" t="s">
        <v>14060</v>
      </c>
      <c r="K85" s="26" t="s">
        <v>14061</v>
      </c>
      <c r="L85" s="16" t="s">
        <v>14062</v>
      </c>
      <c r="M85" s="16" t="s">
        <v>2367</v>
      </c>
      <c r="N85" s="16" t="s">
        <v>14063</v>
      </c>
      <c r="O85" s="16" t="s">
        <v>14055</v>
      </c>
    </row>
    <row r="86" spans="1:15">
      <c r="A86" s="18">
        <v>3</v>
      </c>
      <c r="B86" s="18" t="str">
        <f>C84&amp;A86</f>
        <v>FMCGBrand UsageUse3</v>
      </c>
      <c r="C86" s="245"/>
      <c r="D86" s="24" t="s">
        <v>14064</v>
      </c>
      <c r="E86" s="143"/>
      <c r="F86" s="24" t="s">
        <v>14065</v>
      </c>
      <c r="G86" s="16" t="s">
        <v>14066</v>
      </c>
      <c r="H86" s="16" t="s">
        <v>14067</v>
      </c>
      <c r="I86" s="16" t="s">
        <v>14068</v>
      </c>
      <c r="J86" s="16" t="s">
        <v>14069</v>
      </c>
      <c r="K86" s="26" t="s">
        <v>14070</v>
      </c>
      <c r="L86" s="16" t="s">
        <v>14071</v>
      </c>
      <c r="M86" s="16" t="s">
        <v>2369</v>
      </c>
      <c r="N86" s="16" t="s">
        <v>14072</v>
      </c>
      <c r="O86" s="16" t="s">
        <v>14064</v>
      </c>
    </row>
    <row r="87" spans="1:15">
      <c r="A87" s="18">
        <v>4</v>
      </c>
      <c r="B87" s="18" t="str">
        <f>C84&amp;A87</f>
        <v>FMCGBrand UsageUse4</v>
      </c>
      <c r="C87" s="245"/>
      <c r="D87" s="24" t="s">
        <v>14073</v>
      </c>
      <c r="E87" s="143"/>
      <c r="F87" s="24" t="s">
        <v>14074</v>
      </c>
      <c r="G87" s="16" t="s">
        <v>14075</v>
      </c>
      <c r="H87" s="16" t="s">
        <v>14076</v>
      </c>
      <c r="I87" s="16" t="s">
        <v>14077</v>
      </c>
      <c r="J87" s="16" t="s">
        <v>14078</v>
      </c>
      <c r="K87" s="26" t="s">
        <v>14079</v>
      </c>
      <c r="L87" s="16" t="s">
        <v>14080</v>
      </c>
      <c r="M87" s="16" t="s">
        <v>2371</v>
      </c>
      <c r="N87" s="16" t="s">
        <v>14081</v>
      </c>
      <c r="O87" s="16" t="s">
        <v>14073</v>
      </c>
    </row>
    <row r="88" spans="1:15">
      <c r="A88" s="18">
        <v>5</v>
      </c>
      <c r="B88" s="18" t="str">
        <f>C84&amp;A88</f>
        <v>FMCGBrand UsageUse5</v>
      </c>
      <c r="C88" s="245"/>
      <c r="D88" s="24" t="s">
        <v>1191</v>
      </c>
      <c r="E88" s="143"/>
      <c r="F88" s="24" t="s">
        <v>14082</v>
      </c>
      <c r="G88" s="16" t="s">
        <v>14083</v>
      </c>
      <c r="H88" s="16" t="s">
        <v>14084</v>
      </c>
      <c r="I88" s="16" t="s">
        <v>14085</v>
      </c>
      <c r="J88" s="16" t="s">
        <v>14086</v>
      </c>
      <c r="K88" s="26" t="s">
        <v>14087</v>
      </c>
      <c r="L88" s="16" t="s">
        <v>14088</v>
      </c>
      <c r="M88" s="16" t="s">
        <v>2373</v>
      </c>
      <c r="N88" s="16" t="s">
        <v>14089</v>
      </c>
      <c r="O88" s="16" t="s">
        <v>1191</v>
      </c>
    </row>
    <row r="89" spans="1:15" ht="30" customHeight="1">
      <c r="A89" s="18">
        <v>6</v>
      </c>
      <c r="B89" s="18" t="str">
        <f>C84&amp;A89</f>
        <v>FMCGBrand UsageUse6</v>
      </c>
      <c r="C89" s="245"/>
      <c r="D89" s="24" t="s">
        <v>1223</v>
      </c>
      <c r="E89" s="143"/>
      <c r="F89" s="24" t="s">
        <v>14090</v>
      </c>
      <c r="G89" s="16" t="s">
        <v>14091</v>
      </c>
      <c r="H89" s="16" t="s">
        <v>14092</v>
      </c>
      <c r="I89" s="16" t="s">
        <v>14093</v>
      </c>
      <c r="J89" s="16" t="s">
        <v>14094</v>
      </c>
      <c r="K89" s="26" t="s">
        <v>14095</v>
      </c>
      <c r="L89" s="16" t="s">
        <v>14096</v>
      </c>
      <c r="M89" s="16" t="s">
        <v>2375</v>
      </c>
      <c r="N89" s="16" t="s">
        <v>14097</v>
      </c>
      <c r="O89" s="16" t="s">
        <v>1223</v>
      </c>
    </row>
    <row r="90" spans="1:15" ht="30" customHeight="1">
      <c r="A90" s="18">
        <v>7</v>
      </c>
      <c r="B90" s="18" t="str">
        <f>C84&amp;A90</f>
        <v>FMCGBrand UsageUse7</v>
      </c>
      <c r="C90" s="246"/>
      <c r="D90" s="24" t="s">
        <v>1255</v>
      </c>
      <c r="E90" s="143"/>
      <c r="F90" s="24" t="s">
        <v>14098</v>
      </c>
      <c r="G90" s="16" t="s">
        <v>14099</v>
      </c>
      <c r="H90" s="16" t="s">
        <v>14100</v>
      </c>
      <c r="I90" s="16" t="s">
        <v>14101</v>
      </c>
      <c r="J90" s="16" t="s">
        <v>14102</v>
      </c>
      <c r="K90" s="26" t="s">
        <v>14103</v>
      </c>
      <c r="L90" s="16" t="s">
        <v>14104</v>
      </c>
      <c r="M90" s="16" t="s">
        <v>2377</v>
      </c>
      <c r="N90" s="16" t="s">
        <v>14105</v>
      </c>
      <c r="O90" s="16" t="s">
        <v>1255</v>
      </c>
    </row>
    <row r="91" spans="1:15" s="141" customFormat="1" ht="30" customHeight="1">
      <c r="A91" s="114">
        <v>1</v>
      </c>
      <c r="B91" s="114" t="str">
        <f>C91&amp;A91</f>
        <v>FMCGBrand UsageConsume1</v>
      </c>
      <c r="C91" s="247" t="s">
        <v>14106</v>
      </c>
      <c r="D91" s="147" t="s">
        <v>1067</v>
      </c>
      <c r="E91" s="147"/>
      <c r="F91" s="147" t="s">
        <v>14047</v>
      </c>
      <c r="G91" s="114"/>
      <c r="H91" s="114"/>
      <c r="I91" s="114"/>
      <c r="J91" s="114"/>
      <c r="K91" s="114"/>
      <c r="L91" s="114"/>
      <c r="M91" s="16" t="s">
        <v>2379</v>
      </c>
      <c r="N91" s="114"/>
      <c r="O91" s="114"/>
    </row>
    <row r="92" spans="1:15" s="141" customFormat="1">
      <c r="A92" s="114">
        <v>2</v>
      </c>
      <c r="B92" s="114" t="str">
        <f>C91&amp;A92</f>
        <v>FMCGBrand UsageConsume2</v>
      </c>
      <c r="C92" s="248"/>
      <c r="D92" s="147" t="s">
        <v>14107</v>
      </c>
      <c r="E92" s="147"/>
      <c r="F92" s="147" t="s">
        <v>14108</v>
      </c>
      <c r="G92" s="114"/>
      <c r="H92" s="114"/>
      <c r="I92" s="114"/>
      <c r="J92" s="114"/>
      <c r="K92" s="114"/>
      <c r="L92" s="114"/>
      <c r="M92" s="16" t="s">
        <v>2381</v>
      </c>
      <c r="N92" s="114"/>
      <c r="O92" s="114"/>
    </row>
    <row r="93" spans="1:15" s="141" customFormat="1">
      <c r="A93" s="114">
        <v>3</v>
      </c>
      <c r="B93" s="114" t="str">
        <f>C91&amp;A93</f>
        <v>FMCGBrand UsageConsume3</v>
      </c>
      <c r="C93" s="248"/>
      <c r="D93" s="147" t="s">
        <v>14109</v>
      </c>
      <c r="E93" s="147"/>
      <c r="F93" s="147" t="s">
        <v>14110</v>
      </c>
      <c r="G93" s="114"/>
      <c r="H93" s="114"/>
      <c r="I93" s="114"/>
      <c r="J93" s="114"/>
      <c r="K93" s="114"/>
      <c r="L93" s="114"/>
      <c r="M93" s="16" t="s">
        <v>2383</v>
      </c>
      <c r="N93" s="114"/>
      <c r="O93" s="114"/>
    </row>
    <row r="94" spans="1:15" s="141" customFormat="1">
      <c r="A94" s="114">
        <v>4</v>
      </c>
      <c r="B94" s="114" t="str">
        <f>C91&amp;A94</f>
        <v>FMCGBrand UsageConsume4</v>
      </c>
      <c r="C94" s="248"/>
      <c r="D94" s="147" t="s">
        <v>14111</v>
      </c>
      <c r="E94" s="147"/>
      <c r="F94" s="147" t="s">
        <v>14112</v>
      </c>
      <c r="G94" s="114"/>
      <c r="H94" s="114"/>
      <c r="I94" s="114"/>
      <c r="J94" s="114"/>
      <c r="K94" s="114"/>
      <c r="L94" s="114"/>
      <c r="M94" s="16" t="s">
        <v>2385</v>
      </c>
      <c r="N94" s="114"/>
      <c r="O94" s="114"/>
    </row>
    <row r="95" spans="1:15" s="141" customFormat="1">
      <c r="A95" s="114">
        <v>5</v>
      </c>
      <c r="B95" s="114" t="str">
        <f>C91&amp;A95</f>
        <v>FMCGBrand UsageConsume5</v>
      </c>
      <c r="C95" s="248"/>
      <c r="D95" s="147" t="s">
        <v>1191</v>
      </c>
      <c r="E95" s="147"/>
      <c r="F95" s="147" t="s">
        <v>14082</v>
      </c>
      <c r="G95" s="114"/>
      <c r="H95" s="114"/>
      <c r="I95" s="114"/>
      <c r="J95" s="114"/>
      <c r="K95" s="114"/>
      <c r="L95" s="114"/>
      <c r="M95" s="16" t="s">
        <v>2387</v>
      </c>
      <c r="N95" s="114"/>
      <c r="O95" s="114"/>
    </row>
    <row r="96" spans="1:15" s="141" customFormat="1" ht="30" customHeight="1">
      <c r="A96" s="114">
        <v>6</v>
      </c>
      <c r="B96" s="114" t="str">
        <f>C91&amp;A96</f>
        <v>FMCGBrand UsageConsume6</v>
      </c>
      <c r="C96" s="248"/>
      <c r="D96" s="147" t="s">
        <v>1223</v>
      </c>
      <c r="E96" s="147"/>
      <c r="F96" s="147" t="s">
        <v>14090</v>
      </c>
      <c r="G96" s="114"/>
      <c r="H96" s="114"/>
      <c r="I96" s="114"/>
      <c r="J96" s="114"/>
      <c r="K96" s="114"/>
      <c r="L96" s="114"/>
      <c r="M96" s="16" t="s">
        <v>2389</v>
      </c>
      <c r="N96" s="114"/>
      <c r="O96" s="114"/>
    </row>
    <row r="97" spans="1:15" s="141" customFormat="1">
      <c r="A97" s="114">
        <v>7</v>
      </c>
      <c r="B97" s="114" t="str">
        <f>C91&amp;A97</f>
        <v>FMCGBrand UsageConsume7</v>
      </c>
      <c r="C97" s="249"/>
      <c r="D97" s="147" t="s">
        <v>1255</v>
      </c>
      <c r="E97" s="147"/>
      <c r="F97" s="147" t="s">
        <v>14098</v>
      </c>
      <c r="G97" s="114"/>
      <c r="H97" s="114"/>
      <c r="I97" s="114"/>
      <c r="J97" s="114"/>
      <c r="K97" s="114"/>
      <c r="L97" s="114"/>
      <c r="M97" s="16" t="s">
        <v>2377</v>
      </c>
      <c r="N97" s="114"/>
      <c r="O97" s="114"/>
    </row>
    <row r="98" spans="1:15" ht="30" customHeight="1">
      <c r="A98" s="18">
        <v>1</v>
      </c>
      <c r="B98" s="18" t="str">
        <f>C98&amp;A98</f>
        <v>FMCGBrand UsageBuy1</v>
      </c>
      <c r="C98" s="244" t="s">
        <v>14113</v>
      </c>
      <c r="D98" s="24" t="s">
        <v>1067</v>
      </c>
      <c r="E98" s="143"/>
      <c r="F98" s="24" t="s">
        <v>14047</v>
      </c>
      <c r="G98" s="16" t="s">
        <v>14048</v>
      </c>
      <c r="H98" s="16" t="s">
        <v>14049</v>
      </c>
      <c r="I98" s="16" t="s">
        <v>14050</v>
      </c>
      <c r="J98" s="16" t="s">
        <v>14114</v>
      </c>
      <c r="K98" s="26" t="s">
        <v>14052</v>
      </c>
      <c r="L98" s="16" t="s">
        <v>14115</v>
      </c>
      <c r="M98" s="26" t="s">
        <v>2392</v>
      </c>
      <c r="N98" s="16" t="s">
        <v>14054</v>
      </c>
      <c r="O98" s="16" t="s">
        <v>1067</v>
      </c>
    </row>
    <row r="99" spans="1:15">
      <c r="A99" s="18">
        <v>2</v>
      </c>
      <c r="B99" s="18" t="str">
        <f>C98&amp;A99</f>
        <v>FMCGBrand UsageBuy2</v>
      </c>
      <c r="C99" s="245"/>
      <c r="D99" s="24" t="s">
        <v>14116</v>
      </c>
      <c r="E99" s="143"/>
      <c r="F99" s="24" t="s">
        <v>14117</v>
      </c>
      <c r="G99" s="16" t="s">
        <v>14118</v>
      </c>
      <c r="H99" s="16" t="s">
        <v>14119</v>
      </c>
      <c r="I99" s="16" t="s">
        <v>14120</v>
      </c>
      <c r="J99" s="16" t="s">
        <v>14121</v>
      </c>
      <c r="K99" s="26" t="s">
        <v>14122</v>
      </c>
      <c r="L99" s="16" t="s">
        <v>14123</v>
      </c>
      <c r="M99" s="16" t="s">
        <v>2394</v>
      </c>
      <c r="N99" s="16" t="s">
        <v>14124</v>
      </c>
      <c r="O99" s="16" t="s">
        <v>14116</v>
      </c>
    </row>
    <row r="100" spans="1:15">
      <c r="A100" s="18">
        <v>3</v>
      </c>
      <c r="B100" s="18" t="str">
        <f>C98&amp;A100</f>
        <v>FMCGBrand UsageBuy3</v>
      </c>
      <c r="C100" s="245"/>
      <c r="D100" s="24" t="s">
        <v>14125</v>
      </c>
      <c r="E100" s="143"/>
      <c r="F100" s="24" t="s">
        <v>14126</v>
      </c>
      <c r="G100" s="16" t="s">
        <v>14127</v>
      </c>
      <c r="H100" s="16" t="s">
        <v>14128</v>
      </c>
      <c r="I100" s="16" t="s">
        <v>14129</v>
      </c>
      <c r="J100" s="16" t="s">
        <v>14130</v>
      </c>
      <c r="K100" s="26" t="s">
        <v>14131</v>
      </c>
      <c r="L100" s="16" t="s">
        <v>14132</v>
      </c>
      <c r="M100" s="16" t="s">
        <v>2396</v>
      </c>
      <c r="N100" s="16" t="s">
        <v>14133</v>
      </c>
      <c r="O100" s="16" t="s">
        <v>14125</v>
      </c>
    </row>
    <row r="101" spans="1:15">
      <c r="A101" s="18">
        <v>4</v>
      </c>
      <c r="B101" s="18" t="str">
        <f>C98&amp;A101</f>
        <v>FMCGBrand UsageBuy4</v>
      </c>
      <c r="C101" s="245"/>
      <c r="D101" s="24" t="s">
        <v>14134</v>
      </c>
      <c r="E101" s="143"/>
      <c r="F101" s="24" t="s">
        <v>14135</v>
      </c>
      <c r="G101" s="16" t="s">
        <v>14136</v>
      </c>
      <c r="H101" s="16" t="s">
        <v>14137</v>
      </c>
      <c r="I101" s="16" t="s">
        <v>14138</v>
      </c>
      <c r="J101" s="16" t="s">
        <v>14139</v>
      </c>
      <c r="K101" s="26" t="s">
        <v>14140</v>
      </c>
      <c r="L101" s="16" t="s">
        <v>14141</v>
      </c>
      <c r="M101" s="16" t="s">
        <v>2398</v>
      </c>
      <c r="N101" s="16" t="s">
        <v>14142</v>
      </c>
      <c r="O101" s="16" t="s">
        <v>14134</v>
      </c>
    </row>
    <row r="102" spans="1:15">
      <c r="A102" s="18">
        <v>5</v>
      </c>
      <c r="B102" s="18" t="str">
        <f>C98&amp;A102</f>
        <v>FMCGBrand UsageBuy5</v>
      </c>
      <c r="C102" s="245"/>
      <c r="D102" s="24" t="s">
        <v>1191</v>
      </c>
      <c r="E102" s="143"/>
      <c r="F102" s="24" t="s">
        <v>14082</v>
      </c>
      <c r="G102" s="16" t="s">
        <v>14083</v>
      </c>
      <c r="H102" s="16" t="s">
        <v>14084</v>
      </c>
      <c r="I102" s="16" t="s">
        <v>14085</v>
      </c>
      <c r="J102" s="16" t="s">
        <v>14086</v>
      </c>
      <c r="K102" s="26" t="s">
        <v>14087</v>
      </c>
      <c r="L102" s="16" t="s">
        <v>14088</v>
      </c>
      <c r="M102" s="16" t="s">
        <v>2400</v>
      </c>
      <c r="N102" s="16" t="s">
        <v>14089</v>
      </c>
      <c r="O102" s="16" t="s">
        <v>1191</v>
      </c>
    </row>
    <row r="103" spans="1:15" ht="30" customHeight="1">
      <c r="A103" s="18">
        <v>6</v>
      </c>
      <c r="B103" s="18" t="str">
        <f>C98&amp;A103</f>
        <v>FMCGBrand UsageBuy6</v>
      </c>
      <c r="C103" s="245"/>
      <c r="D103" s="24" t="s">
        <v>1223</v>
      </c>
      <c r="E103" s="143"/>
      <c r="F103" s="24" t="s">
        <v>14090</v>
      </c>
      <c r="G103" s="16" t="s">
        <v>14091</v>
      </c>
      <c r="H103" s="16" t="s">
        <v>14092</v>
      </c>
      <c r="I103" s="16" t="s">
        <v>14093</v>
      </c>
      <c r="J103" s="16" t="s">
        <v>14094</v>
      </c>
      <c r="K103" s="26" t="s">
        <v>14095</v>
      </c>
      <c r="L103" s="16" t="s">
        <v>14096</v>
      </c>
      <c r="M103" s="16" t="s">
        <v>2402</v>
      </c>
      <c r="N103" s="16" t="s">
        <v>14097</v>
      </c>
      <c r="O103" s="16" t="s">
        <v>1223</v>
      </c>
    </row>
    <row r="104" spans="1:15" ht="30" customHeight="1">
      <c r="A104" s="18">
        <v>7</v>
      </c>
      <c r="B104" s="18" t="str">
        <f>C98&amp;A104</f>
        <v>FMCGBrand UsageBuy7</v>
      </c>
      <c r="C104" s="246"/>
      <c r="D104" s="24" t="s">
        <v>1255</v>
      </c>
      <c r="E104" s="143"/>
      <c r="F104" s="24" t="s">
        <v>14098</v>
      </c>
      <c r="G104" s="16" t="s">
        <v>14099</v>
      </c>
      <c r="H104" s="16" t="s">
        <v>14100</v>
      </c>
      <c r="I104" s="16" t="s">
        <v>14101</v>
      </c>
      <c r="J104" s="16" t="s">
        <v>14102</v>
      </c>
      <c r="K104" s="26" t="s">
        <v>14103</v>
      </c>
      <c r="L104" s="16" t="s">
        <v>14104</v>
      </c>
      <c r="M104" s="16" t="s">
        <v>2377</v>
      </c>
      <c r="N104" s="16" t="s">
        <v>14105</v>
      </c>
      <c r="O104" s="16" t="s">
        <v>1255</v>
      </c>
    </row>
    <row r="105" spans="1:15" ht="30" customHeight="1">
      <c r="A105" s="18">
        <v>1</v>
      </c>
      <c r="B105" s="18" t="str">
        <f>C105&amp;A105</f>
        <v>FMCGBrand UsageEat1</v>
      </c>
      <c r="C105" s="244" t="s">
        <v>14143</v>
      </c>
      <c r="D105" s="24" t="s">
        <v>1067</v>
      </c>
      <c r="E105" s="143"/>
      <c r="F105" s="24" t="s">
        <v>14047</v>
      </c>
      <c r="G105" s="16" t="s">
        <v>14048</v>
      </c>
      <c r="H105" s="16" t="s">
        <v>14049</v>
      </c>
      <c r="I105" s="16" t="s">
        <v>14050</v>
      </c>
      <c r="J105" s="16" t="s">
        <v>14144</v>
      </c>
      <c r="K105" s="26" t="s">
        <v>14052</v>
      </c>
      <c r="L105" s="16" t="s">
        <v>14145</v>
      </c>
      <c r="M105" s="16" t="s">
        <v>2379</v>
      </c>
      <c r="N105" s="16" t="s">
        <v>14054</v>
      </c>
      <c r="O105" s="16" t="s">
        <v>1067</v>
      </c>
    </row>
    <row r="106" spans="1:15">
      <c r="A106" s="18">
        <v>2</v>
      </c>
      <c r="B106" s="18" t="str">
        <f>C105&amp;A106</f>
        <v>FMCGBrand UsageEat2</v>
      </c>
      <c r="C106" s="245"/>
      <c r="D106" s="24" t="s">
        <v>14146</v>
      </c>
      <c r="E106" s="143"/>
      <c r="F106" s="24" t="s">
        <v>14147</v>
      </c>
      <c r="G106" s="16" t="s">
        <v>14148</v>
      </c>
      <c r="H106" s="16" t="s">
        <v>14149</v>
      </c>
      <c r="I106" s="16" t="s">
        <v>14150</v>
      </c>
      <c r="J106" s="16" t="s">
        <v>14151</v>
      </c>
      <c r="K106" s="26" t="s">
        <v>14152</v>
      </c>
      <c r="L106" s="16" t="s">
        <v>14153</v>
      </c>
      <c r="M106" s="16" t="s">
        <v>14154</v>
      </c>
      <c r="N106" s="16" t="s">
        <v>14155</v>
      </c>
      <c r="O106" s="16" t="s">
        <v>14146</v>
      </c>
    </row>
    <row r="107" spans="1:15">
      <c r="A107" s="18">
        <v>3</v>
      </c>
      <c r="B107" s="18" t="str">
        <f>C105&amp;A107</f>
        <v>FMCGBrand UsageEat3</v>
      </c>
      <c r="C107" s="245"/>
      <c r="D107" s="24" t="s">
        <v>14156</v>
      </c>
      <c r="E107" s="143"/>
      <c r="F107" s="24" t="s">
        <v>14157</v>
      </c>
      <c r="G107" s="16" t="s">
        <v>14158</v>
      </c>
      <c r="H107" s="16" t="s">
        <v>14159</v>
      </c>
      <c r="I107" s="16" t="s">
        <v>14160</v>
      </c>
      <c r="J107" s="16" t="s">
        <v>14161</v>
      </c>
      <c r="K107" s="26" t="s">
        <v>14162</v>
      </c>
      <c r="L107" s="16" t="s">
        <v>14163</v>
      </c>
      <c r="M107" s="16" t="s">
        <v>14164</v>
      </c>
      <c r="N107" s="16" t="s">
        <v>14165</v>
      </c>
      <c r="O107" s="16" t="s">
        <v>14156</v>
      </c>
    </row>
    <row r="108" spans="1:15">
      <c r="A108" s="18">
        <v>4</v>
      </c>
      <c r="B108" s="18" t="str">
        <f>C105&amp;A108</f>
        <v>FMCGBrand UsageEat4</v>
      </c>
      <c r="C108" s="245"/>
      <c r="D108" s="24" t="s">
        <v>14166</v>
      </c>
      <c r="E108" s="143"/>
      <c r="F108" s="24" t="s">
        <v>14167</v>
      </c>
      <c r="G108" s="16" t="s">
        <v>14168</v>
      </c>
      <c r="H108" s="16" t="s">
        <v>14169</v>
      </c>
      <c r="I108" s="16" t="s">
        <v>14170</v>
      </c>
      <c r="J108" s="16" t="s">
        <v>14171</v>
      </c>
      <c r="K108" s="26" t="s">
        <v>14172</v>
      </c>
      <c r="L108" s="16" t="s">
        <v>14173</v>
      </c>
      <c r="M108" s="16" t="s">
        <v>14174</v>
      </c>
      <c r="N108" s="16" t="s">
        <v>14175</v>
      </c>
      <c r="O108" s="16" t="s">
        <v>14166</v>
      </c>
    </row>
    <row r="109" spans="1:15">
      <c r="A109" s="18">
        <v>5</v>
      </c>
      <c r="B109" s="18" t="str">
        <f>C105&amp;A109</f>
        <v>FMCGBrand UsageEat5</v>
      </c>
      <c r="C109" s="245"/>
      <c r="D109" s="24" t="s">
        <v>1191</v>
      </c>
      <c r="E109" s="143"/>
      <c r="F109" s="24" t="s">
        <v>14082</v>
      </c>
      <c r="G109" s="16" t="s">
        <v>14083</v>
      </c>
      <c r="H109" s="16" t="s">
        <v>14084</v>
      </c>
      <c r="I109" s="16" t="s">
        <v>14085</v>
      </c>
      <c r="J109" s="16" t="s">
        <v>14086</v>
      </c>
      <c r="K109" s="26" t="s">
        <v>14087</v>
      </c>
      <c r="L109" s="16" t="s">
        <v>14088</v>
      </c>
      <c r="M109" s="16" t="s">
        <v>14176</v>
      </c>
      <c r="N109" s="16" t="s">
        <v>14089</v>
      </c>
      <c r="O109" s="16" t="s">
        <v>1191</v>
      </c>
    </row>
    <row r="110" spans="1:15" ht="30" customHeight="1">
      <c r="A110" s="18">
        <v>6</v>
      </c>
      <c r="B110" s="18" t="str">
        <f>C105&amp;A110</f>
        <v>FMCGBrand UsageEat6</v>
      </c>
      <c r="C110" s="245"/>
      <c r="D110" s="24" t="s">
        <v>1223</v>
      </c>
      <c r="E110" s="143"/>
      <c r="F110" s="24" t="s">
        <v>14090</v>
      </c>
      <c r="G110" s="16" t="s">
        <v>14091</v>
      </c>
      <c r="H110" s="16" t="s">
        <v>14092</v>
      </c>
      <c r="I110" s="16" t="s">
        <v>14093</v>
      </c>
      <c r="J110" s="16" t="s">
        <v>14094</v>
      </c>
      <c r="K110" s="26" t="s">
        <v>14095</v>
      </c>
      <c r="L110" s="16" t="s">
        <v>14096</v>
      </c>
      <c r="M110" s="16" t="s">
        <v>14177</v>
      </c>
      <c r="N110" s="16" t="s">
        <v>14097</v>
      </c>
      <c r="O110" s="16" t="s">
        <v>1223</v>
      </c>
    </row>
    <row r="111" spans="1:15" ht="30" customHeight="1">
      <c r="A111" s="18">
        <v>7</v>
      </c>
      <c r="B111" s="18" t="str">
        <f>C105&amp;A111</f>
        <v>FMCGBrand UsageEat7</v>
      </c>
      <c r="C111" s="246"/>
      <c r="D111" s="24" t="s">
        <v>1255</v>
      </c>
      <c r="E111" s="143"/>
      <c r="F111" s="24" t="s">
        <v>14098</v>
      </c>
      <c r="G111" s="16" t="s">
        <v>14099</v>
      </c>
      <c r="H111" s="16" t="s">
        <v>14100</v>
      </c>
      <c r="I111" s="16" t="s">
        <v>14101</v>
      </c>
      <c r="J111" s="16" t="s">
        <v>14102</v>
      </c>
      <c r="K111" s="26" t="s">
        <v>14103</v>
      </c>
      <c r="L111" s="16" t="s">
        <v>14104</v>
      </c>
      <c r="M111" s="16" t="s">
        <v>2377</v>
      </c>
      <c r="N111" s="16" t="s">
        <v>14105</v>
      </c>
      <c r="O111" s="16" t="s">
        <v>1255</v>
      </c>
    </row>
    <row r="112" spans="1:15" ht="30" customHeight="1">
      <c r="A112" s="18">
        <v>1</v>
      </c>
      <c r="B112" s="18" t="str">
        <f>C112&amp;A112</f>
        <v>FMCGBrand UsageDrink1</v>
      </c>
      <c r="C112" s="244" t="s">
        <v>14178</v>
      </c>
      <c r="D112" s="24" t="s">
        <v>1067</v>
      </c>
      <c r="E112" s="143"/>
      <c r="F112" s="24" t="s">
        <v>14047</v>
      </c>
      <c r="G112" s="16" t="s">
        <v>14048</v>
      </c>
      <c r="H112" s="16" t="s">
        <v>14049</v>
      </c>
      <c r="I112" s="16" t="s">
        <v>14050</v>
      </c>
      <c r="J112" s="16" t="s">
        <v>14179</v>
      </c>
      <c r="K112" s="26" t="s">
        <v>14052</v>
      </c>
      <c r="L112" s="16" t="s">
        <v>14180</v>
      </c>
      <c r="M112" s="16" t="s">
        <v>2379</v>
      </c>
      <c r="N112" s="16" t="s">
        <v>14054</v>
      </c>
      <c r="O112" s="16" t="s">
        <v>1067</v>
      </c>
    </row>
    <row r="113" spans="1:15">
      <c r="A113" s="18">
        <v>2</v>
      </c>
      <c r="B113" s="18" t="str">
        <f>C112&amp;A113</f>
        <v>FMCGBrand UsageDrink2</v>
      </c>
      <c r="C113" s="245"/>
      <c r="D113" s="24" t="s">
        <v>14181</v>
      </c>
      <c r="E113" s="143"/>
      <c r="F113" s="24" t="s">
        <v>14182</v>
      </c>
      <c r="G113" s="16" t="s">
        <v>14183</v>
      </c>
      <c r="H113" s="16" t="s">
        <v>14184</v>
      </c>
      <c r="I113" s="16" t="s">
        <v>14185</v>
      </c>
      <c r="J113" s="16" t="s">
        <v>14186</v>
      </c>
      <c r="K113" s="26" t="s">
        <v>14187</v>
      </c>
      <c r="L113" s="16" t="s">
        <v>14188</v>
      </c>
      <c r="M113" s="26" t="s">
        <v>2381</v>
      </c>
      <c r="N113" s="16" t="s">
        <v>14189</v>
      </c>
      <c r="O113" s="16" t="s">
        <v>14181</v>
      </c>
    </row>
    <row r="114" spans="1:15">
      <c r="A114" s="18">
        <v>3</v>
      </c>
      <c r="B114" s="18" t="str">
        <f>C112&amp;A114</f>
        <v>FMCGBrand UsageDrink3</v>
      </c>
      <c r="C114" s="245"/>
      <c r="D114" s="24" t="s">
        <v>14190</v>
      </c>
      <c r="E114" s="143"/>
      <c r="F114" s="24" t="s">
        <v>14191</v>
      </c>
      <c r="G114" s="16" t="s">
        <v>14192</v>
      </c>
      <c r="H114" s="16" t="s">
        <v>14193</v>
      </c>
      <c r="I114" s="16" t="s">
        <v>14194</v>
      </c>
      <c r="J114" s="16" t="s">
        <v>14195</v>
      </c>
      <c r="K114" s="26" t="s">
        <v>14196</v>
      </c>
      <c r="L114" s="16" t="s">
        <v>14197</v>
      </c>
      <c r="M114" s="26" t="s">
        <v>2383</v>
      </c>
      <c r="N114" s="16" t="s">
        <v>14198</v>
      </c>
      <c r="O114" s="16" t="s">
        <v>14190</v>
      </c>
    </row>
    <row r="115" spans="1:15">
      <c r="A115" s="18">
        <v>4</v>
      </c>
      <c r="B115" s="18" t="str">
        <f>C112&amp;A115</f>
        <v>FMCGBrand UsageDrink4</v>
      </c>
      <c r="C115" s="245"/>
      <c r="D115" s="24" t="s">
        <v>14199</v>
      </c>
      <c r="E115" s="143"/>
      <c r="F115" s="24" t="s">
        <v>14200</v>
      </c>
      <c r="G115" s="16" t="s">
        <v>14201</v>
      </c>
      <c r="H115" s="16" t="s">
        <v>14202</v>
      </c>
      <c r="I115" s="16" t="s">
        <v>14203</v>
      </c>
      <c r="J115" s="16" t="s">
        <v>14204</v>
      </c>
      <c r="K115" s="26" t="s">
        <v>14205</v>
      </c>
      <c r="L115" s="16" t="s">
        <v>14206</v>
      </c>
      <c r="M115" s="26" t="s">
        <v>2385</v>
      </c>
      <c r="N115" s="16" t="s">
        <v>14207</v>
      </c>
      <c r="O115" s="16" t="s">
        <v>14199</v>
      </c>
    </row>
    <row r="116" spans="1:15">
      <c r="A116" s="18">
        <v>5</v>
      </c>
      <c r="B116" s="18" t="str">
        <f>C112&amp;A116</f>
        <v>FMCGBrand UsageDrink5</v>
      </c>
      <c r="C116" s="245"/>
      <c r="D116" s="24" t="s">
        <v>1191</v>
      </c>
      <c r="E116" s="143"/>
      <c r="F116" s="24" t="s">
        <v>14082</v>
      </c>
      <c r="G116" s="16" t="s">
        <v>14083</v>
      </c>
      <c r="H116" s="16" t="s">
        <v>14084</v>
      </c>
      <c r="I116" s="16" t="s">
        <v>14085</v>
      </c>
      <c r="J116" s="16" t="s">
        <v>14086</v>
      </c>
      <c r="K116" s="26" t="s">
        <v>14087</v>
      </c>
      <c r="L116" s="16" t="s">
        <v>14088</v>
      </c>
      <c r="M116" s="26" t="s">
        <v>2387</v>
      </c>
      <c r="N116" s="16" t="s">
        <v>14089</v>
      </c>
      <c r="O116" s="16" t="s">
        <v>1191</v>
      </c>
    </row>
    <row r="117" spans="1:15" ht="30" customHeight="1">
      <c r="A117" s="18">
        <v>6</v>
      </c>
      <c r="B117" s="18" t="str">
        <f>C112&amp;A117</f>
        <v>FMCGBrand UsageDrink6</v>
      </c>
      <c r="C117" s="245"/>
      <c r="D117" s="24" t="s">
        <v>1223</v>
      </c>
      <c r="E117" s="143"/>
      <c r="F117" s="24" t="s">
        <v>14090</v>
      </c>
      <c r="G117" s="16" t="s">
        <v>14091</v>
      </c>
      <c r="H117" s="16" t="s">
        <v>14092</v>
      </c>
      <c r="I117" s="16" t="s">
        <v>14093</v>
      </c>
      <c r="J117" s="16" t="s">
        <v>14094</v>
      </c>
      <c r="K117" s="26" t="s">
        <v>14095</v>
      </c>
      <c r="L117" s="16" t="s">
        <v>14096</v>
      </c>
      <c r="M117" s="26" t="s">
        <v>2389</v>
      </c>
      <c r="N117" s="16" t="s">
        <v>14097</v>
      </c>
      <c r="O117" s="16" t="s">
        <v>1223</v>
      </c>
    </row>
    <row r="118" spans="1:15" ht="30" customHeight="1">
      <c r="A118" s="18">
        <v>7</v>
      </c>
      <c r="B118" s="18" t="str">
        <f>C112&amp;A118</f>
        <v>FMCGBrand UsageDrink7</v>
      </c>
      <c r="C118" s="246"/>
      <c r="D118" s="24" t="s">
        <v>1255</v>
      </c>
      <c r="E118" s="143"/>
      <c r="F118" s="24" t="s">
        <v>14098</v>
      </c>
      <c r="G118" s="16" t="s">
        <v>14099</v>
      </c>
      <c r="H118" s="16" t="s">
        <v>14100</v>
      </c>
      <c r="I118" s="16" t="s">
        <v>14101</v>
      </c>
      <c r="J118" s="16" t="s">
        <v>14102</v>
      </c>
      <c r="K118" s="26" t="s">
        <v>14103</v>
      </c>
      <c r="L118" s="16" t="s">
        <v>14104</v>
      </c>
      <c r="M118" s="16" t="s">
        <v>2377</v>
      </c>
      <c r="N118" s="16" t="s">
        <v>14105</v>
      </c>
      <c r="O118" s="16" t="s">
        <v>1255</v>
      </c>
    </row>
    <row r="119" spans="1:15" ht="30" customHeight="1">
      <c r="A119" s="18">
        <v>1</v>
      </c>
      <c r="B119" s="18" t="str">
        <f>C119&amp;A119</f>
        <v>FMCGBrand UsageVisit1</v>
      </c>
      <c r="C119" s="244" t="s">
        <v>14208</v>
      </c>
      <c r="D119" s="24" t="s">
        <v>1067</v>
      </c>
      <c r="E119" s="143"/>
      <c r="F119" s="24" t="s">
        <v>14047</v>
      </c>
      <c r="G119" s="16" t="s">
        <v>14048</v>
      </c>
      <c r="H119" s="16" t="s">
        <v>14049</v>
      </c>
      <c r="I119" s="16" t="s">
        <v>14050</v>
      </c>
      <c r="J119" s="16" t="s">
        <v>14209</v>
      </c>
      <c r="K119" s="26" t="s">
        <v>14052</v>
      </c>
      <c r="L119" s="16" t="s">
        <v>14210</v>
      </c>
      <c r="M119" s="16" t="s">
        <v>14211</v>
      </c>
      <c r="N119" s="16" t="s">
        <v>14054</v>
      </c>
      <c r="O119" s="16" t="s">
        <v>1067</v>
      </c>
    </row>
    <row r="120" spans="1:15">
      <c r="A120" s="18">
        <v>2</v>
      </c>
      <c r="B120" s="18" t="str">
        <f>C119&amp;A120</f>
        <v>FMCGBrand UsageVisit2</v>
      </c>
      <c r="C120" s="245"/>
      <c r="D120" s="24" t="s">
        <v>14212</v>
      </c>
      <c r="E120" s="143"/>
      <c r="F120" s="24" t="s">
        <v>14213</v>
      </c>
      <c r="G120" s="16" t="s">
        <v>14214</v>
      </c>
      <c r="H120" s="16" t="s">
        <v>14215</v>
      </c>
      <c r="I120" s="16" t="s">
        <v>14216</v>
      </c>
      <c r="J120" s="16" t="s">
        <v>14217</v>
      </c>
      <c r="K120" s="26" t="s">
        <v>14218</v>
      </c>
      <c r="L120" s="16" t="s">
        <v>14219</v>
      </c>
      <c r="M120" s="16" t="s">
        <v>2421</v>
      </c>
      <c r="N120" s="16" t="s">
        <v>14220</v>
      </c>
      <c r="O120" s="16" t="s">
        <v>14212</v>
      </c>
    </row>
    <row r="121" spans="1:15">
      <c r="A121" s="18">
        <v>3</v>
      </c>
      <c r="B121" s="18" t="str">
        <f>C119&amp;A121</f>
        <v>FMCGBrand UsageVisit3</v>
      </c>
      <c r="C121" s="245"/>
      <c r="D121" s="24" t="s">
        <v>14221</v>
      </c>
      <c r="E121" s="143"/>
      <c r="F121" s="24" t="s">
        <v>14222</v>
      </c>
      <c r="G121" s="16" t="s">
        <v>14223</v>
      </c>
      <c r="H121" s="16" t="s">
        <v>14224</v>
      </c>
      <c r="I121" s="16" t="s">
        <v>14225</v>
      </c>
      <c r="J121" s="16" t="s">
        <v>14226</v>
      </c>
      <c r="K121" s="26" t="s">
        <v>14227</v>
      </c>
      <c r="L121" s="16" t="s">
        <v>14228</v>
      </c>
      <c r="M121" s="16" t="s">
        <v>2423</v>
      </c>
      <c r="N121" s="16" t="s">
        <v>14229</v>
      </c>
      <c r="O121" s="16" t="s">
        <v>14221</v>
      </c>
    </row>
    <row r="122" spans="1:15" ht="30" customHeight="1">
      <c r="A122" s="18">
        <v>4</v>
      </c>
      <c r="B122" s="18" t="str">
        <f>C119&amp;A122</f>
        <v>FMCGBrand UsageVisit4</v>
      </c>
      <c r="C122" s="245"/>
      <c r="D122" s="24" t="s">
        <v>14230</v>
      </c>
      <c r="E122" s="143"/>
      <c r="F122" s="24" t="s">
        <v>14231</v>
      </c>
      <c r="G122" s="16" t="s">
        <v>14232</v>
      </c>
      <c r="H122" s="16" t="s">
        <v>14233</v>
      </c>
      <c r="I122" s="16" t="s">
        <v>14234</v>
      </c>
      <c r="J122" s="16" t="s">
        <v>14235</v>
      </c>
      <c r="K122" s="26" t="s">
        <v>14236</v>
      </c>
      <c r="L122" s="16" t="s">
        <v>14237</v>
      </c>
      <c r="M122" s="16" t="s">
        <v>2425</v>
      </c>
      <c r="N122" s="16" t="s">
        <v>14238</v>
      </c>
      <c r="O122" s="16" t="s">
        <v>14230</v>
      </c>
    </row>
    <row r="123" spans="1:15">
      <c r="A123" s="18">
        <v>5</v>
      </c>
      <c r="B123" s="18" t="str">
        <f>C119&amp;A123</f>
        <v>FMCGBrand UsageVisit5</v>
      </c>
      <c r="C123" s="245"/>
      <c r="D123" s="24" t="s">
        <v>1191</v>
      </c>
      <c r="E123" s="143"/>
      <c r="F123" s="24" t="s">
        <v>14082</v>
      </c>
      <c r="G123" s="16" t="s">
        <v>14083</v>
      </c>
      <c r="H123" s="16" t="s">
        <v>14084</v>
      </c>
      <c r="I123" s="26" t="s">
        <v>14239</v>
      </c>
      <c r="J123" s="26" t="s">
        <v>14240</v>
      </c>
      <c r="K123" s="26" t="s">
        <v>14087</v>
      </c>
      <c r="L123" s="16" t="s">
        <v>14088</v>
      </c>
      <c r="M123" s="16" t="s">
        <v>2427</v>
      </c>
      <c r="N123" s="16" t="s">
        <v>14089</v>
      </c>
      <c r="O123" s="16" t="s">
        <v>1191</v>
      </c>
    </row>
    <row r="124" spans="1:15" ht="30" customHeight="1">
      <c r="A124" s="18">
        <v>6</v>
      </c>
      <c r="B124" s="18" t="str">
        <f>C119&amp;A124</f>
        <v>FMCGBrand UsageVisit6</v>
      </c>
      <c r="C124" s="245"/>
      <c r="D124" s="24" t="s">
        <v>1223</v>
      </c>
      <c r="E124" s="143"/>
      <c r="F124" s="24" t="s">
        <v>14090</v>
      </c>
      <c r="G124" s="16" t="s">
        <v>14091</v>
      </c>
      <c r="H124" s="16" t="s">
        <v>14092</v>
      </c>
      <c r="I124" s="26" t="s">
        <v>14241</v>
      </c>
      <c r="J124" s="26" t="s">
        <v>14242</v>
      </c>
      <c r="K124" s="26" t="s">
        <v>14095</v>
      </c>
      <c r="L124" s="16" t="s">
        <v>14096</v>
      </c>
      <c r="M124" s="16" t="s">
        <v>2429</v>
      </c>
      <c r="N124" s="16" t="s">
        <v>14097</v>
      </c>
      <c r="O124" s="16" t="s">
        <v>1223</v>
      </c>
    </row>
    <row r="125" spans="1:15" ht="30" customHeight="1">
      <c r="A125" s="18">
        <v>7</v>
      </c>
      <c r="B125" s="18" t="str">
        <f>C119&amp;A125</f>
        <v>FMCGBrand UsageVisit7</v>
      </c>
      <c r="C125" s="246"/>
      <c r="D125" s="24" t="s">
        <v>1255</v>
      </c>
      <c r="E125" s="143"/>
      <c r="F125" s="24" t="s">
        <v>14098</v>
      </c>
      <c r="G125" s="16" t="s">
        <v>14099</v>
      </c>
      <c r="H125" s="16" t="s">
        <v>14100</v>
      </c>
      <c r="I125" s="16" t="s">
        <v>14101</v>
      </c>
      <c r="J125" s="16" t="s">
        <v>14102</v>
      </c>
      <c r="K125" s="26" t="s">
        <v>14103</v>
      </c>
      <c r="L125" s="16" t="s">
        <v>14104</v>
      </c>
      <c r="M125" s="16" t="s">
        <v>2377</v>
      </c>
      <c r="N125" s="16" t="s">
        <v>14105</v>
      </c>
      <c r="O125" s="16" t="s">
        <v>1255</v>
      </c>
    </row>
    <row r="126" spans="1:15">
      <c r="A126" s="18"/>
      <c r="B126" s="18"/>
      <c r="C126" s="148"/>
      <c r="D126" s="143"/>
      <c r="E126" s="143"/>
      <c r="F126" s="143"/>
      <c r="G126" s="18"/>
      <c r="H126" s="18"/>
      <c r="I126" s="18"/>
      <c r="J126" s="18"/>
      <c r="K126" s="18"/>
      <c r="L126" s="18"/>
      <c r="M126" s="18"/>
      <c r="N126" s="18"/>
      <c r="O126" s="18"/>
    </row>
    <row r="127" spans="1:15" ht="30" customHeight="1">
      <c r="A127" s="18">
        <v>1</v>
      </c>
      <c r="B127" s="18" t="str">
        <f>C127&amp;A127</f>
        <v>FMCGPersuasion UsersUse1</v>
      </c>
      <c r="C127" s="244" t="s">
        <v>14243</v>
      </c>
      <c r="D127" s="24" t="s">
        <v>1286</v>
      </c>
      <c r="E127" s="143"/>
      <c r="F127" s="24" t="s">
        <v>14244</v>
      </c>
      <c r="G127" s="16" t="s">
        <v>14245</v>
      </c>
      <c r="H127" s="16" t="s">
        <v>14246</v>
      </c>
      <c r="I127" s="16" t="s">
        <v>14247</v>
      </c>
      <c r="J127" s="16" t="s">
        <v>14248</v>
      </c>
      <c r="K127" s="26" t="s">
        <v>14249</v>
      </c>
      <c r="L127" s="16" t="s">
        <v>14250</v>
      </c>
      <c r="M127" s="16" t="s">
        <v>2432</v>
      </c>
      <c r="N127" s="16" t="s">
        <v>14251</v>
      </c>
      <c r="O127" s="16" t="s">
        <v>1286</v>
      </c>
    </row>
    <row r="128" spans="1:15" ht="30" customHeight="1">
      <c r="A128" s="18">
        <v>2</v>
      </c>
      <c r="B128" s="18" t="str">
        <f>C127&amp;A128</f>
        <v>FMCGPersuasion UsersUse2</v>
      </c>
      <c r="C128" s="245"/>
      <c r="D128" s="24" t="s">
        <v>14252</v>
      </c>
      <c r="E128" s="143"/>
      <c r="F128" s="24" t="s">
        <v>14253</v>
      </c>
      <c r="G128" s="16" t="s">
        <v>14254</v>
      </c>
      <c r="H128" s="16" t="s">
        <v>14255</v>
      </c>
      <c r="I128" s="16" t="s">
        <v>14256</v>
      </c>
      <c r="J128" s="16" t="s">
        <v>14257</v>
      </c>
      <c r="K128" s="26" t="s">
        <v>14258</v>
      </c>
      <c r="L128" s="16" t="s">
        <v>14259</v>
      </c>
      <c r="M128" s="16" t="s">
        <v>2434</v>
      </c>
      <c r="N128" s="16" t="s">
        <v>14260</v>
      </c>
      <c r="O128" s="16" t="s">
        <v>14252</v>
      </c>
    </row>
    <row r="129" spans="1:15" ht="30" customHeight="1">
      <c r="A129" s="18">
        <v>3</v>
      </c>
      <c r="B129" s="18" t="str">
        <f>C127&amp;A129</f>
        <v>FMCGPersuasion UsersUse3</v>
      </c>
      <c r="C129" s="245"/>
      <c r="D129" s="24" t="s">
        <v>14261</v>
      </c>
      <c r="E129" s="143"/>
      <c r="F129" s="24" t="s">
        <v>14262</v>
      </c>
      <c r="G129" s="16" t="s">
        <v>14263</v>
      </c>
      <c r="H129" s="16" t="s">
        <v>14264</v>
      </c>
      <c r="I129" s="16" t="s">
        <v>14265</v>
      </c>
      <c r="J129" s="16" t="s">
        <v>14266</v>
      </c>
      <c r="K129" s="26" t="s">
        <v>14267</v>
      </c>
      <c r="L129" s="16" t="s">
        <v>14268</v>
      </c>
      <c r="M129" s="16" t="s">
        <v>2436</v>
      </c>
      <c r="N129" s="16" t="s">
        <v>14269</v>
      </c>
      <c r="O129" s="16" t="s">
        <v>14261</v>
      </c>
    </row>
    <row r="130" spans="1:15" ht="30" customHeight="1">
      <c r="A130" s="18">
        <v>4</v>
      </c>
      <c r="B130" s="18" t="str">
        <f>C127&amp;A130</f>
        <v>FMCGPersuasion UsersUse4</v>
      </c>
      <c r="C130" s="245"/>
      <c r="D130" s="24" t="s">
        <v>1378</v>
      </c>
      <c r="E130" s="143"/>
      <c r="F130" s="24" t="s">
        <v>14270</v>
      </c>
      <c r="G130" s="16" t="s">
        <v>14271</v>
      </c>
      <c r="H130" s="16" t="s">
        <v>14272</v>
      </c>
      <c r="I130" s="16" t="s">
        <v>14273</v>
      </c>
      <c r="J130" s="16" t="s">
        <v>14274</v>
      </c>
      <c r="K130" s="26" t="s">
        <v>14275</v>
      </c>
      <c r="L130" s="16" t="s">
        <v>14276</v>
      </c>
      <c r="M130" s="16" t="s">
        <v>2438</v>
      </c>
      <c r="N130" s="16" t="s">
        <v>14277</v>
      </c>
      <c r="O130" s="16" t="s">
        <v>1378</v>
      </c>
    </row>
    <row r="131" spans="1:15" ht="30" customHeight="1">
      <c r="A131" s="18">
        <v>5</v>
      </c>
      <c r="B131" s="18" t="str">
        <f>C127&amp;A131</f>
        <v>FMCGPersuasion UsersUse5</v>
      </c>
      <c r="C131" s="246"/>
      <c r="D131" s="24" t="s">
        <v>14278</v>
      </c>
      <c r="E131" s="143"/>
      <c r="F131" s="24" t="s">
        <v>14279</v>
      </c>
      <c r="G131" s="16" t="s">
        <v>14280</v>
      </c>
      <c r="H131" s="16" t="s">
        <v>14281</v>
      </c>
      <c r="I131" s="16" t="s">
        <v>14282</v>
      </c>
      <c r="J131" s="16" t="s">
        <v>14283</v>
      </c>
      <c r="K131" s="26" t="s">
        <v>14284</v>
      </c>
      <c r="L131" s="16" t="s">
        <v>14285</v>
      </c>
      <c r="M131" s="16" t="s">
        <v>2440</v>
      </c>
      <c r="N131" s="16" t="s">
        <v>14286</v>
      </c>
      <c r="O131" s="16" t="s">
        <v>14278</v>
      </c>
    </row>
    <row r="132" spans="1:15" s="141" customFormat="1" ht="30" customHeight="1">
      <c r="A132" s="114">
        <v>1</v>
      </c>
      <c r="B132" s="114" t="str">
        <f>C132&amp;A132</f>
        <v>FMCGPersuasion UsersConsume1</v>
      </c>
      <c r="C132" s="247" t="s">
        <v>14287</v>
      </c>
      <c r="D132" s="147" t="s">
        <v>1286</v>
      </c>
      <c r="E132" s="147"/>
      <c r="F132" s="147" t="s">
        <v>14244</v>
      </c>
      <c r="G132" s="114"/>
      <c r="H132" s="114"/>
      <c r="I132" s="114"/>
      <c r="J132" s="114"/>
      <c r="K132" s="114"/>
      <c r="L132" s="114"/>
      <c r="M132" s="16" t="s">
        <v>2442</v>
      </c>
      <c r="N132" s="114"/>
      <c r="O132" s="114"/>
    </row>
    <row r="133" spans="1:15" s="141" customFormat="1" ht="30" customHeight="1">
      <c r="A133" s="114">
        <v>2</v>
      </c>
      <c r="B133" s="114" t="str">
        <f>C132&amp;A133</f>
        <v>FMCGPersuasion UsersConsume2</v>
      </c>
      <c r="C133" s="248"/>
      <c r="D133" s="147" t="s">
        <v>14288</v>
      </c>
      <c r="E133" s="147"/>
      <c r="F133" s="147" t="s">
        <v>14289</v>
      </c>
      <c r="G133" s="114"/>
      <c r="H133" s="114"/>
      <c r="I133" s="114"/>
      <c r="J133" s="114"/>
      <c r="K133" s="114"/>
      <c r="L133" s="114"/>
      <c r="M133" s="16" t="s">
        <v>2444</v>
      </c>
      <c r="N133" s="114"/>
      <c r="O133" s="114"/>
    </row>
    <row r="134" spans="1:15" s="141" customFormat="1" ht="30" customHeight="1">
      <c r="A134" s="114">
        <v>3</v>
      </c>
      <c r="B134" s="114" t="str">
        <f>C132&amp;A134</f>
        <v>FMCGPersuasion UsersConsume3</v>
      </c>
      <c r="C134" s="248"/>
      <c r="D134" s="147" t="s">
        <v>14290</v>
      </c>
      <c r="E134" s="147"/>
      <c r="F134" s="147" t="s">
        <v>14291</v>
      </c>
      <c r="G134" s="114"/>
      <c r="H134" s="114"/>
      <c r="I134" s="114"/>
      <c r="J134" s="114"/>
      <c r="K134" s="114"/>
      <c r="L134" s="114"/>
      <c r="M134" s="16" t="s">
        <v>2446</v>
      </c>
      <c r="N134" s="114"/>
      <c r="O134" s="114"/>
    </row>
    <row r="135" spans="1:15" s="141" customFormat="1" ht="30" customHeight="1">
      <c r="A135" s="114">
        <v>4</v>
      </c>
      <c r="B135" s="114" t="str">
        <f>C132&amp;A135</f>
        <v>FMCGPersuasion UsersConsume4</v>
      </c>
      <c r="C135" s="248"/>
      <c r="D135" s="147" t="s">
        <v>1378</v>
      </c>
      <c r="E135" s="147"/>
      <c r="F135" s="147" t="s">
        <v>14270</v>
      </c>
      <c r="G135" s="114"/>
      <c r="H135" s="114"/>
      <c r="I135" s="114"/>
      <c r="J135" s="114"/>
      <c r="K135" s="114"/>
      <c r="L135" s="114"/>
      <c r="M135" s="16" t="s">
        <v>2448</v>
      </c>
      <c r="N135" s="114"/>
      <c r="O135" s="114"/>
    </row>
    <row r="136" spans="1:15" s="141" customFormat="1" ht="30" customHeight="1">
      <c r="A136" s="114">
        <v>5</v>
      </c>
      <c r="B136" s="114" t="str">
        <f>C132&amp;A136</f>
        <v>FMCGPersuasion UsersConsume5</v>
      </c>
      <c r="C136" s="249"/>
      <c r="D136" s="147" t="s">
        <v>14292</v>
      </c>
      <c r="E136" s="147"/>
      <c r="F136" s="147" t="s">
        <v>14293</v>
      </c>
      <c r="G136" s="114"/>
      <c r="H136" s="114"/>
      <c r="I136" s="114"/>
      <c r="J136" s="114"/>
      <c r="K136" s="114"/>
      <c r="L136" s="114"/>
      <c r="M136" s="16" t="s">
        <v>2450</v>
      </c>
      <c r="N136" s="114"/>
      <c r="O136" s="114"/>
    </row>
    <row r="137" spans="1:15" ht="30" customHeight="1">
      <c r="A137" s="18">
        <v>1</v>
      </c>
      <c r="B137" s="18" t="str">
        <f>C137&amp;A137</f>
        <v>FMCGPersuasion UsersBuy1</v>
      </c>
      <c r="C137" s="244" t="s">
        <v>14294</v>
      </c>
      <c r="D137" s="24" t="s">
        <v>1286</v>
      </c>
      <c r="E137" s="143"/>
      <c r="F137" s="24" t="s">
        <v>14244</v>
      </c>
      <c r="G137" s="16" t="s">
        <v>14245</v>
      </c>
      <c r="H137" s="16" t="s">
        <v>14246</v>
      </c>
      <c r="I137" s="16" t="s">
        <v>14295</v>
      </c>
      <c r="J137" s="16" t="s">
        <v>14296</v>
      </c>
      <c r="K137" s="26" t="s">
        <v>14249</v>
      </c>
      <c r="L137" s="16" t="s">
        <v>14250</v>
      </c>
      <c r="M137" s="16" t="s">
        <v>14297</v>
      </c>
      <c r="N137" s="16" t="s">
        <v>14251</v>
      </c>
      <c r="O137" s="16" t="s">
        <v>1286</v>
      </c>
    </row>
    <row r="138" spans="1:15" ht="30" customHeight="1">
      <c r="A138" s="18">
        <v>2</v>
      </c>
      <c r="B138" s="18" t="str">
        <f>C137&amp;A138</f>
        <v>FMCGPersuasion UsersBuy2</v>
      </c>
      <c r="C138" s="245"/>
      <c r="D138" s="24" t="s">
        <v>14298</v>
      </c>
      <c r="E138" s="143"/>
      <c r="F138" s="24" t="s">
        <v>14299</v>
      </c>
      <c r="G138" s="16" t="s">
        <v>14300</v>
      </c>
      <c r="H138" s="16" t="s">
        <v>14301</v>
      </c>
      <c r="I138" s="16" t="s">
        <v>14302</v>
      </c>
      <c r="J138" s="16" t="s">
        <v>14303</v>
      </c>
      <c r="K138" s="26" t="s">
        <v>14304</v>
      </c>
      <c r="L138" s="16" t="s">
        <v>14305</v>
      </c>
      <c r="M138" s="16" t="s">
        <v>2454</v>
      </c>
      <c r="N138" s="16" t="s">
        <v>14306</v>
      </c>
      <c r="O138" s="16" t="s">
        <v>14298</v>
      </c>
    </row>
    <row r="139" spans="1:15" ht="30" customHeight="1">
      <c r="A139" s="18">
        <v>3</v>
      </c>
      <c r="B139" s="18" t="str">
        <f>C137&amp;A139</f>
        <v>FMCGPersuasion UsersBuy3</v>
      </c>
      <c r="C139" s="245"/>
      <c r="D139" s="24" t="s">
        <v>14307</v>
      </c>
      <c r="E139" s="143"/>
      <c r="F139" s="24" t="s">
        <v>14308</v>
      </c>
      <c r="G139" s="16" t="s">
        <v>14309</v>
      </c>
      <c r="H139" s="16" t="s">
        <v>14310</v>
      </c>
      <c r="I139" s="16" t="s">
        <v>14311</v>
      </c>
      <c r="J139" s="16" t="s">
        <v>14312</v>
      </c>
      <c r="K139" s="26" t="s">
        <v>14313</v>
      </c>
      <c r="L139" s="16" t="s">
        <v>14314</v>
      </c>
      <c r="M139" s="16" t="s">
        <v>2456</v>
      </c>
      <c r="N139" s="16" t="s">
        <v>14315</v>
      </c>
      <c r="O139" s="16" t="s">
        <v>14307</v>
      </c>
    </row>
    <row r="140" spans="1:15" ht="30" customHeight="1">
      <c r="A140" s="18">
        <v>4</v>
      </c>
      <c r="B140" s="18" t="str">
        <f>C137&amp;A140</f>
        <v>FMCGPersuasion UsersBuy4</v>
      </c>
      <c r="C140" s="245"/>
      <c r="D140" s="24" t="s">
        <v>1378</v>
      </c>
      <c r="E140" s="143"/>
      <c r="F140" s="24" t="s">
        <v>14270</v>
      </c>
      <c r="G140" s="16" t="s">
        <v>14271</v>
      </c>
      <c r="H140" s="16" t="s">
        <v>14272</v>
      </c>
      <c r="I140" s="16" t="s">
        <v>14273</v>
      </c>
      <c r="J140" s="16" t="s">
        <v>14274</v>
      </c>
      <c r="K140" s="26" t="s">
        <v>14275</v>
      </c>
      <c r="L140" s="16" t="s">
        <v>14276</v>
      </c>
      <c r="M140" s="16" t="s">
        <v>2458</v>
      </c>
      <c r="N140" s="16" t="s">
        <v>14277</v>
      </c>
      <c r="O140" s="16" t="s">
        <v>1378</v>
      </c>
    </row>
    <row r="141" spans="1:15" ht="30" customHeight="1">
      <c r="A141" s="18">
        <v>5</v>
      </c>
      <c r="B141" s="18" t="str">
        <f>C137&amp;A141</f>
        <v>FMCGPersuasion UsersBuy5</v>
      </c>
      <c r="C141" s="246"/>
      <c r="D141" s="24" t="s">
        <v>14316</v>
      </c>
      <c r="E141" s="143"/>
      <c r="F141" s="24" t="s">
        <v>14317</v>
      </c>
      <c r="G141" s="16" t="s">
        <v>14318</v>
      </c>
      <c r="H141" s="16" t="s">
        <v>14319</v>
      </c>
      <c r="I141" s="16" t="s">
        <v>14320</v>
      </c>
      <c r="J141" s="16" t="s">
        <v>14321</v>
      </c>
      <c r="K141" s="26" t="s">
        <v>14322</v>
      </c>
      <c r="L141" s="16" t="s">
        <v>14323</v>
      </c>
      <c r="M141" s="16" t="s">
        <v>2460</v>
      </c>
      <c r="N141" s="16" t="s">
        <v>14324</v>
      </c>
      <c r="O141" s="16" t="s">
        <v>14316</v>
      </c>
    </row>
    <row r="142" spans="1:15" ht="30" customHeight="1">
      <c r="A142" s="18">
        <v>1</v>
      </c>
      <c r="B142" s="18" t="str">
        <f>C142&amp;A142</f>
        <v>FMCGPersuasion UsersEat1</v>
      </c>
      <c r="C142" s="244" t="s">
        <v>14325</v>
      </c>
      <c r="D142" s="24" t="s">
        <v>1286</v>
      </c>
      <c r="E142" s="143"/>
      <c r="F142" s="24" t="s">
        <v>14244</v>
      </c>
      <c r="G142" s="16" t="s">
        <v>14245</v>
      </c>
      <c r="H142" s="16" t="s">
        <v>14246</v>
      </c>
      <c r="I142" s="16" t="s">
        <v>14326</v>
      </c>
      <c r="J142" s="16" t="s">
        <v>14327</v>
      </c>
      <c r="K142" s="26" t="s">
        <v>14249</v>
      </c>
      <c r="L142" s="16" t="s">
        <v>14250</v>
      </c>
      <c r="M142" s="16" t="s">
        <v>2442</v>
      </c>
      <c r="N142" s="16" t="s">
        <v>14251</v>
      </c>
      <c r="O142" s="16" t="s">
        <v>1286</v>
      </c>
    </row>
    <row r="143" spans="1:15" ht="30" customHeight="1">
      <c r="A143" s="18">
        <v>2</v>
      </c>
      <c r="B143" s="18" t="str">
        <f>C142&amp;A143</f>
        <v>FMCGPersuasion UsersEat2</v>
      </c>
      <c r="C143" s="245"/>
      <c r="D143" s="24" t="s">
        <v>14328</v>
      </c>
      <c r="E143" s="143"/>
      <c r="F143" s="24" t="s">
        <v>14329</v>
      </c>
      <c r="G143" s="16" t="s">
        <v>14330</v>
      </c>
      <c r="H143" s="16" t="s">
        <v>14331</v>
      </c>
      <c r="I143" s="16" t="s">
        <v>14332</v>
      </c>
      <c r="J143" s="26" t="s">
        <v>14333</v>
      </c>
      <c r="K143" s="26" t="s">
        <v>14334</v>
      </c>
      <c r="L143" s="16" t="s">
        <v>14335</v>
      </c>
      <c r="M143" s="26" t="s">
        <v>2444</v>
      </c>
      <c r="N143" s="16" t="s">
        <v>14336</v>
      </c>
      <c r="O143" s="16" t="s">
        <v>14328</v>
      </c>
    </row>
    <row r="144" spans="1:15" ht="30" customHeight="1">
      <c r="A144" s="18">
        <v>3</v>
      </c>
      <c r="B144" s="18" t="str">
        <f>C142&amp;A144</f>
        <v>FMCGPersuasion UsersEat3</v>
      </c>
      <c r="C144" s="245"/>
      <c r="D144" s="24" t="s">
        <v>14337</v>
      </c>
      <c r="E144" s="143"/>
      <c r="F144" s="24" t="s">
        <v>14338</v>
      </c>
      <c r="G144" s="16" t="s">
        <v>14339</v>
      </c>
      <c r="H144" s="16" t="s">
        <v>14340</v>
      </c>
      <c r="I144" s="16" t="s">
        <v>14341</v>
      </c>
      <c r="J144" s="26" t="s">
        <v>14342</v>
      </c>
      <c r="K144" s="26" t="s">
        <v>14343</v>
      </c>
      <c r="L144" s="16" t="s">
        <v>14344</v>
      </c>
      <c r="M144" s="26" t="s">
        <v>2446</v>
      </c>
      <c r="N144" s="16" t="s">
        <v>14345</v>
      </c>
      <c r="O144" s="16" t="s">
        <v>14337</v>
      </c>
    </row>
    <row r="145" spans="1:15" ht="30" customHeight="1">
      <c r="A145" s="18">
        <v>4</v>
      </c>
      <c r="B145" s="18" t="str">
        <f>C142&amp;A145</f>
        <v>FMCGPersuasion UsersEat4</v>
      </c>
      <c r="C145" s="245"/>
      <c r="D145" s="24" t="s">
        <v>1378</v>
      </c>
      <c r="E145" s="143"/>
      <c r="F145" s="24" t="s">
        <v>14270</v>
      </c>
      <c r="G145" s="16" t="s">
        <v>14271</v>
      </c>
      <c r="H145" s="16" t="s">
        <v>14272</v>
      </c>
      <c r="I145" s="16" t="s">
        <v>14273</v>
      </c>
      <c r="J145" s="26" t="s">
        <v>14274</v>
      </c>
      <c r="K145" s="26" t="s">
        <v>14275</v>
      </c>
      <c r="L145" s="16" t="s">
        <v>14276</v>
      </c>
      <c r="M145" s="26" t="s">
        <v>2448</v>
      </c>
      <c r="N145" s="16" t="s">
        <v>14277</v>
      </c>
      <c r="O145" s="16" t="s">
        <v>1378</v>
      </c>
    </row>
    <row r="146" spans="1:15" ht="30" customHeight="1">
      <c r="A146" s="18">
        <v>5</v>
      </c>
      <c r="B146" s="18" t="str">
        <f>C142&amp;A146</f>
        <v>FMCGPersuasion UsersEat5</v>
      </c>
      <c r="C146" s="246"/>
      <c r="D146" s="24" t="s">
        <v>14346</v>
      </c>
      <c r="E146" s="143"/>
      <c r="F146" s="24" t="s">
        <v>14347</v>
      </c>
      <c r="G146" s="16" t="s">
        <v>14348</v>
      </c>
      <c r="H146" s="16" t="s">
        <v>14349</v>
      </c>
      <c r="I146" s="16" t="s">
        <v>14350</v>
      </c>
      <c r="J146" s="26" t="s">
        <v>14351</v>
      </c>
      <c r="K146" s="26" t="s">
        <v>14352</v>
      </c>
      <c r="L146" s="16" t="s">
        <v>14353</v>
      </c>
      <c r="M146" s="26" t="s">
        <v>2450</v>
      </c>
      <c r="N146" s="16" t="s">
        <v>14354</v>
      </c>
      <c r="O146" s="16" t="s">
        <v>14346</v>
      </c>
    </row>
    <row r="147" spans="1:15" ht="30" customHeight="1">
      <c r="A147" s="18">
        <v>1</v>
      </c>
      <c r="B147" s="18" t="str">
        <f>C147&amp;A147</f>
        <v>FMCGPersuasion UsersDrink1</v>
      </c>
      <c r="C147" s="244" t="s">
        <v>14355</v>
      </c>
      <c r="D147" s="24" t="s">
        <v>1286</v>
      </c>
      <c r="E147" s="143"/>
      <c r="F147" s="24" t="s">
        <v>14244</v>
      </c>
      <c r="G147" s="16" t="s">
        <v>14245</v>
      </c>
      <c r="H147" s="16" t="s">
        <v>14246</v>
      </c>
      <c r="I147" s="16" t="s">
        <v>14356</v>
      </c>
      <c r="J147" s="26" t="s">
        <v>14357</v>
      </c>
      <c r="K147" s="26" t="s">
        <v>14249</v>
      </c>
      <c r="L147" s="16" t="s">
        <v>14250</v>
      </c>
      <c r="M147" s="26" t="s">
        <v>2442</v>
      </c>
      <c r="N147" s="16" t="s">
        <v>14251</v>
      </c>
      <c r="O147" s="16" t="s">
        <v>1286</v>
      </c>
    </row>
    <row r="148" spans="1:15" ht="30" customHeight="1">
      <c r="A148" s="18">
        <v>2</v>
      </c>
      <c r="B148" s="18" t="str">
        <f>C147&amp;A148</f>
        <v>FMCGPersuasion UsersDrink2</v>
      </c>
      <c r="C148" s="245"/>
      <c r="D148" s="24" t="s">
        <v>14358</v>
      </c>
      <c r="E148" s="143"/>
      <c r="F148" s="24" t="s">
        <v>14359</v>
      </c>
      <c r="G148" s="16" t="s">
        <v>14360</v>
      </c>
      <c r="H148" s="16" t="s">
        <v>14361</v>
      </c>
      <c r="I148" s="16" t="s">
        <v>14362</v>
      </c>
      <c r="J148" s="26" t="s">
        <v>14363</v>
      </c>
      <c r="K148" s="26" t="s">
        <v>14364</v>
      </c>
      <c r="L148" s="16" t="s">
        <v>14365</v>
      </c>
      <c r="M148" s="26" t="s">
        <v>2444</v>
      </c>
      <c r="N148" s="16" t="s">
        <v>14366</v>
      </c>
      <c r="O148" s="16" t="s">
        <v>14358</v>
      </c>
    </row>
    <row r="149" spans="1:15" ht="30" customHeight="1">
      <c r="A149" s="18">
        <v>3</v>
      </c>
      <c r="B149" s="18" t="str">
        <f>C147&amp;A149</f>
        <v>FMCGPersuasion UsersDrink3</v>
      </c>
      <c r="C149" s="245"/>
      <c r="D149" s="24" t="s">
        <v>14367</v>
      </c>
      <c r="E149" s="143"/>
      <c r="F149" s="24" t="s">
        <v>14368</v>
      </c>
      <c r="G149" s="16" t="s">
        <v>14369</v>
      </c>
      <c r="H149" s="16" t="s">
        <v>14370</v>
      </c>
      <c r="I149" s="16" t="s">
        <v>14371</v>
      </c>
      <c r="J149" s="26" t="s">
        <v>14372</v>
      </c>
      <c r="K149" s="26" t="s">
        <v>14373</v>
      </c>
      <c r="L149" s="16" t="s">
        <v>14374</v>
      </c>
      <c r="M149" s="26" t="s">
        <v>2446</v>
      </c>
      <c r="N149" s="16" t="s">
        <v>14375</v>
      </c>
      <c r="O149" s="16" t="s">
        <v>14367</v>
      </c>
    </row>
    <row r="150" spans="1:15" ht="30" customHeight="1">
      <c r="A150" s="18">
        <v>4</v>
      </c>
      <c r="B150" s="18" t="str">
        <f>C147&amp;A150</f>
        <v>FMCGPersuasion UsersDrink4</v>
      </c>
      <c r="C150" s="245"/>
      <c r="D150" s="24" t="s">
        <v>1378</v>
      </c>
      <c r="E150" s="143"/>
      <c r="F150" s="24" t="s">
        <v>14270</v>
      </c>
      <c r="G150" s="16" t="s">
        <v>14271</v>
      </c>
      <c r="H150" s="16" t="s">
        <v>14272</v>
      </c>
      <c r="I150" s="16" t="s">
        <v>14273</v>
      </c>
      <c r="J150" s="16" t="s">
        <v>14274</v>
      </c>
      <c r="K150" s="26" t="s">
        <v>14275</v>
      </c>
      <c r="L150" s="16" t="s">
        <v>14276</v>
      </c>
      <c r="M150" s="26" t="s">
        <v>2448</v>
      </c>
      <c r="N150" s="16" t="s">
        <v>14277</v>
      </c>
      <c r="O150" s="16" t="s">
        <v>1378</v>
      </c>
    </row>
    <row r="151" spans="1:15" ht="30" customHeight="1">
      <c r="A151" s="18">
        <v>5</v>
      </c>
      <c r="B151" s="18" t="str">
        <f>C147&amp;A151</f>
        <v>FMCGPersuasion UsersDrink5</v>
      </c>
      <c r="C151" s="246"/>
      <c r="D151" s="24" t="s">
        <v>14376</v>
      </c>
      <c r="E151" s="143"/>
      <c r="F151" s="24" t="s">
        <v>14377</v>
      </c>
      <c r="G151" s="16" t="s">
        <v>14378</v>
      </c>
      <c r="H151" s="16" t="s">
        <v>14379</v>
      </c>
      <c r="I151" s="16" t="s">
        <v>14380</v>
      </c>
      <c r="J151" s="16" t="s">
        <v>14381</v>
      </c>
      <c r="K151" s="26" t="s">
        <v>14382</v>
      </c>
      <c r="L151" s="16" t="s">
        <v>14383</v>
      </c>
      <c r="M151" s="26" t="s">
        <v>2450</v>
      </c>
      <c r="N151" s="16" t="s">
        <v>14384</v>
      </c>
      <c r="O151" s="16" t="s">
        <v>14376</v>
      </c>
    </row>
    <row r="152" spans="1:15" ht="30" customHeight="1">
      <c r="A152" s="18">
        <v>1</v>
      </c>
      <c r="B152" s="18" t="str">
        <f>C152&amp;A152</f>
        <v>FMCGPersuasion UsersVisit1</v>
      </c>
      <c r="C152" s="244" t="s">
        <v>14385</v>
      </c>
      <c r="D152" s="24" t="s">
        <v>1286</v>
      </c>
      <c r="E152" s="143"/>
      <c r="F152" s="24" t="s">
        <v>14244</v>
      </c>
      <c r="G152" s="16" t="s">
        <v>14245</v>
      </c>
      <c r="H152" s="16" t="s">
        <v>14246</v>
      </c>
      <c r="I152" s="16" t="s">
        <v>14386</v>
      </c>
      <c r="J152" s="16" t="s">
        <v>14387</v>
      </c>
      <c r="K152" s="26" t="s">
        <v>14249</v>
      </c>
      <c r="L152" s="16" t="s">
        <v>14250</v>
      </c>
      <c r="M152" s="26" t="s">
        <v>2472</v>
      </c>
      <c r="N152" s="16" t="s">
        <v>14251</v>
      </c>
      <c r="O152" s="16" t="s">
        <v>1286</v>
      </c>
    </row>
    <row r="153" spans="1:15" ht="30" customHeight="1">
      <c r="A153" s="18">
        <v>2</v>
      </c>
      <c r="B153" s="18" t="str">
        <f>C152&amp;A153</f>
        <v>FMCGPersuasion UsersVisit2</v>
      </c>
      <c r="C153" s="245"/>
      <c r="D153" s="24" t="s">
        <v>14388</v>
      </c>
      <c r="E153" s="143"/>
      <c r="F153" s="24" t="s">
        <v>14389</v>
      </c>
      <c r="G153" s="16" t="s">
        <v>14390</v>
      </c>
      <c r="H153" s="16" t="s">
        <v>14391</v>
      </c>
      <c r="I153" s="16" t="s">
        <v>14392</v>
      </c>
      <c r="J153" s="16" t="s">
        <v>14393</v>
      </c>
      <c r="K153" s="26" t="s">
        <v>14394</v>
      </c>
      <c r="L153" s="16" t="s">
        <v>14395</v>
      </c>
      <c r="M153" s="16" t="s">
        <v>2474</v>
      </c>
      <c r="N153" s="16" t="s">
        <v>14396</v>
      </c>
      <c r="O153" s="16" t="s">
        <v>14388</v>
      </c>
    </row>
    <row r="154" spans="1:15" ht="30" customHeight="1">
      <c r="A154" s="18">
        <v>3</v>
      </c>
      <c r="B154" s="18" t="str">
        <f>C152&amp;A154</f>
        <v>FMCGPersuasion UsersVisit3</v>
      </c>
      <c r="C154" s="245"/>
      <c r="D154" s="24" t="s">
        <v>14397</v>
      </c>
      <c r="E154" s="143"/>
      <c r="F154" s="24" t="s">
        <v>14398</v>
      </c>
      <c r="G154" s="16" t="s">
        <v>14399</v>
      </c>
      <c r="H154" s="16" t="s">
        <v>14400</v>
      </c>
      <c r="I154" s="16" t="s">
        <v>14401</v>
      </c>
      <c r="J154" s="16" t="s">
        <v>14402</v>
      </c>
      <c r="K154" s="26" t="s">
        <v>14403</v>
      </c>
      <c r="L154" s="16" t="s">
        <v>14404</v>
      </c>
      <c r="M154" s="16" t="s">
        <v>2476</v>
      </c>
      <c r="N154" s="16" t="s">
        <v>14405</v>
      </c>
      <c r="O154" s="16" t="s">
        <v>14397</v>
      </c>
    </row>
    <row r="155" spans="1:15" ht="30" customHeight="1">
      <c r="A155" s="18">
        <v>4</v>
      </c>
      <c r="B155" s="18" t="str">
        <f>C152&amp;A155</f>
        <v>FMCGPersuasion UsersVisit4</v>
      </c>
      <c r="C155" s="245"/>
      <c r="D155" s="24" t="s">
        <v>1378</v>
      </c>
      <c r="E155" s="143"/>
      <c r="F155" s="24" t="s">
        <v>14270</v>
      </c>
      <c r="G155" s="16" t="s">
        <v>14271</v>
      </c>
      <c r="H155" s="16" t="s">
        <v>14272</v>
      </c>
      <c r="I155" s="16" t="s">
        <v>14273</v>
      </c>
      <c r="J155" s="16" t="s">
        <v>14274</v>
      </c>
      <c r="K155" s="26" t="s">
        <v>14275</v>
      </c>
      <c r="L155" s="16" t="s">
        <v>14276</v>
      </c>
      <c r="M155" s="16" t="s">
        <v>2478</v>
      </c>
      <c r="N155" s="16" t="s">
        <v>14277</v>
      </c>
      <c r="O155" s="16" t="s">
        <v>1378</v>
      </c>
    </row>
    <row r="156" spans="1:15" ht="30" customHeight="1">
      <c r="A156" s="18">
        <v>5</v>
      </c>
      <c r="B156" s="18" t="str">
        <f>C152&amp;A156</f>
        <v>FMCGPersuasion UsersVisit5</v>
      </c>
      <c r="C156" s="246"/>
      <c r="D156" s="24" t="s">
        <v>14406</v>
      </c>
      <c r="E156" s="143"/>
      <c r="F156" s="24" t="s">
        <v>14407</v>
      </c>
      <c r="G156" s="16" t="s">
        <v>14408</v>
      </c>
      <c r="H156" s="16" t="s">
        <v>14409</v>
      </c>
      <c r="I156" s="16" t="s">
        <v>14410</v>
      </c>
      <c r="J156" s="16" t="s">
        <v>14411</v>
      </c>
      <c r="K156" s="26" t="s">
        <v>14412</v>
      </c>
      <c r="L156" s="16" t="s">
        <v>14413</v>
      </c>
      <c r="M156" s="16" t="s">
        <v>2480</v>
      </c>
      <c r="N156" s="16" t="s">
        <v>14414</v>
      </c>
      <c r="O156" s="16" t="s">
        <v>14406</v>
      </c>
    </row>
    <row r="157" spans="1:15">
      <c r="A157" s="18"/>
      <c r="B157" s="18"/>
      <c r="C157" s="148"/>
      <c r="D157" s="143"/>
      <c r="E157" s="143"/>
      <c r="F157" s="143"/>
      <c r="G157" s="18"/>
      <c r="H157" s="18"/>
      <c r="I157" s="18"/>
      <c r="J157" s="18"/>
      <c r="K157" s="18"/>
      <c r="L157" s="18"/>
      <c r="M157" s="18"/>
      <c r="N157" s="18"/>
      <c r="O157" s="18"/>
    </row>
    <row r="158" spans="1:15" ht="30" customHeight="1">
      <c r="A158" s="18">
        <v>1</v>
      </c>
      <c r="B158" s="18" t="str">
        <f>C158&amp;A158</f>
        <v>FMCGPersuasion TriallistUse1</v>
      </c>
      <c r="C158" s="244" t="s">
        <v>14415</v>
      </c>
      <c r="D158" s="24" t="s">
        <v>1437</v>
      </c>
      <c r="E158" s="143"/>
      <c r="F158" s="24" t="s">
        <v>14416</v>
      </c>
      <c r="G158" s="16" t="s">
        <v>14245</v>
      </c>
      <c r="H158" s="16" t="s">
        <v>14417</v>
      </c>
      <c r="I158" s="16" t="s">
        <v>14418</v>
      </c>
      <c r="J158" s="16" t="s">
        <v>14248</v>
      </c>
      <c r="K158" s="26" t="s">
        <v>14419</v>
      </c>
      <c r="L158" s="16" t="s">
        <v>14250</v>
      </c>
      <c r="M158" s="16" t="s">
        <v>2432</v>
      </c>
      <c r="N158" s="16" t="s">
        <v>14420</v>
      </c>
      <c r="O158" s="16" t="s">
        <v>1437</v>
      </c>
    </row>
    <row r="159" spans="1:15" ht="30" customHeight="1">
      <c r="A159" s="18">
        <v>2</v>
      </c>
      <c r="B159" s="18" t="str">
        <f>C158&amp;A159</f>
        <v>FMCGPersuasion TriallistUse2</v>
      </c>
      <c r="C159" s="245"/>
      <c r="D159" s="24" t="s">
        <v>1456</v>
      </c>
      <c r="E159" s="143"/>
      <c r="F159" s="24" t="s">
        <v>14421</v>
      </c>
      <c r="G159" s="16" t="s">
        <v>14422</v>
      </c>
      <c r="H159" s="16" t="s">
        <v>14423</v>
      </c>
      <c r="I159" s="16" t="s">
        <v>14424</v>
      </c>
      <c r="J159" s="16" t="s">
        <v>14425</v>
      </c>
      <c r="K159" s="26" t="s">
        <v>14426</v>
      </c>
      <c r="L159" s="16" t="s">
        <v>14427</v>
      </c>
      <c r="M159" s="16" t="s">
        <v>2483</v>
      </c>
      <c r="N159" s="16" t="s">
        <v>14428</v>
      </c>
      <c r="O159" s="16" t="s">
        <v>1456</v>
      </c>
    </row>
    <row r="160" spans="1:15" ht="45" customHeight="1">
      <c r="A160" s="18">
        <v>3</v>
      </c>
      <c r="B160" s="18" t="str">
        <f>C158&amp;A160</f>
        <v>FMCGPersuasion TriallistUse3</v>
      </c>
      <c r="C160" s="245"/>
      <c r="D160" s="24" t="s">
        <v>1487</v>
      </c>
      <c r="E160" s="143"/>
      <c r="F160" s="24" t="s">
        <v>14429</v>
      </c>
      <c r="G160" s="16" t="s">
        <v>14430</v>
      </c>
      <c r="H160" s="16" t="s">
        <v>14431</v>
      </c>
      <c r="I160" s="16" t="s">
        <v>14432</v>
      </c>
      <c r="J160" s="16" t="s">
        <v>14433</v>
      </c>
      <c r="K160" s="26" t="s">
        <v>14434</v>
      </c>
      <c r="L160" s="16" t="s">
        <v>14435</v>
      </c>
      <c r="M160" s="16" t="s">
        <v>2485</v>
      </c>
      <c r="N160" s="16" t="s">
        <v>14436</v>
      </c>
      <c r="O160" s="16" t="s">
        <v>1487</v>
      </c>
    </row>
    <row r="161" spans="1:15" ht="30" customHeight="1">
      <c r="A161" s="18">
        <v>4</v>
      </c>
      <c r="B161" s="18" t="str">
        <f>C158&amp;A161</f>
        <v>FMCGPersuasion TriallistUse4</v>
      </c>
      <c r="C161" s="245"/>
      <c r="D161" s="24" t="s">
        <v>1378</v>
      </c>
      <c r="E161" s="143"/>
      <c r="F161" s="24" t="s">
        <v>14270</v>
      </c>
      <c r="G161" s="16" t="s">
        <v>14271</v>
      </c>
      <c r="H161" s="16" t="s">
        <v>14272</v>
      </c>
      <c r="I161" s="16" t="s">
        <v>14273</v>
      </c>
      <c r="J161" s="16" t="s">
        <v>14274</v>
      </c>
      <c r="K161" s="26" t="s">
        <v>14275</v>
      </c>
      <c r="L161" s="16" t="s">
        <v>14437</v>
      </c>
      <c r="M161" s="16" t="s">
        <v>2487</v>
      </c>
      <c r="N161" s="16" t="s">
        <v>14277</v>
      </c>
      <c r="O161" s="16" t="s">
        <v>1378</v>
      </c>
    </row>
    <row r="162" spans="1:15" ht="30" customHeight="1">
      <c r="A162" s="18">
        <v>5</v>
      </c>
      <c r="B162" s="18" t="str">
        <f>C158&amp;A162</f>
        <v>FMCGPersuasion TriallistUse5</v>
      </c>
      <c r="C162" s="246"/>
      <c r="D162" s="24" t="s">
        <v>1530</v>
      </c>
      <c r="E162" s="143"/>
      <c r="F162" s="24" t="s">
        <v>14438</v>
      </c>
      <c r="G162" s="16" t="s">
        <v>14439</v>
      </c>
      <c r="H162" s="16" t="s">
        <v>14440</v>
      </c>
      <c r="I162" s="16" t="s">
        <v>14441</v>
      </c>
      <c r="J162" s="16" t="s">
        <v>14442</v>
      </c>
      <c r="K162" s="26" t="s">
        <v>14443</v>
      </c>
      <c r="L162" s="16" t="s">
        <v>14444</v>
      </c>
      <c r="M162" s="16" t="s">
        <v>2489</v>
      </c>
      <c r="N162" s="16" t="s">
        <v>14445</v>
      </c>
      <c r="O162" s="16" t="s">
        <v>1530</v>
      </c>
    </row>
    <row r="163" spans="1:15" s="141" customFormat="1" ht="30" customHeight="1">
      <c r="A163" s="114">
        <v>1</v>
      </c>
      <c r="B163" s="114" t="str">
        <f>C163&amp;A163</f>
        <v>FMCGPersuasion TriallistConsume1</v>
      </c>
      <c r="C163" s="247" t="s">
        <v>14446</v>
      </c>
      <c r="D163" s="147" t="s">
        <v>1437</v>
      </c>
      <c r="E163" s="147"/>
      <c r="F163" s="147" t="s">
        <v>14416</v>
      </c>
      <c r="G163" s="114"/>
      <c r="H163" s="114"/>
      <c r="I163" s="114"/>
      <c r="J163" s="114"/>
      <c r="K163" s="114"/>
      <c r="L163" s="114"/>
      <c r="M163" s="16" t="s">
        <v>2442</v>
      </c>
      <c r="N163" s="114"/>
      <c r="O163" s="114"/>
    </row>
    <row r="164" spans="1:15" s="141" customFormat="1" ht="30" customHeight="1">
      <c r="A164" s="114">
        <v>2</v>
      </c>
      <c r="B164" s="114" t="str">
        <f>C163&amp;A164</f>
        <v>FMCGPersuasion TriallistConsume2</v>
      </c>
      <c r="C164" s="248"/>
      <c r="D164" s="147" t="s">
        <v>1456</v>
      </c>
      <c r="E164" s="147"/>
      <c r="F164" s="147" t="s">
        <v>14421</v>
      </c>
      <c r="G164" s="114"/>
      <c r="H164" s="114"/>
      <c r="I164" s="114"/>
      <c r="J164" s="114"/>
      <c r="K164" s="114"/>
      <c r="L164" s="114"/>
      <c r="M164" s="16" t="s">
        <v>2483</v>
      </c>
      <c r="N164" s="114"/>
      <c r="O164" s="114"/>
    </row>
    <row r="165" spans="1:15" s="141" customFormat="1" ht="30" customHeight="1">
      <c r="A165" s="114">
        <v>3</v>
      </c>
      <c r="B165" s="114" t="str">
        <f>C163&amp;A165</f>
        <v>FMCGPersuasion TriallistConsume3</v>
      </c>
      <c r="C165" s="248"/>
      <c r="D165" s="147" t="s">
        <v>1487</v>
      </c>
      <c r="E165" s="147"/>
      <c r="F165" s="147" t="s">
        <v>14429</v>
      </c>
      <c r="G165" s="114"/>
      <c r="H165" s="114"/>
      <c r="I165" s="114"/>
      <c r="J165" s="114"/>
      <c r="K165" s="114"/>
      <c r="L165" s="114"/>
      <c r="M165" s="16" t="s">
        <v>2485</v>
      </c>
      <c r="N165" s="114"/>
      <c r="O165" s="114"/>
    </row>
    <row r="166" spans="1:15" s="141" customFormat="1" ht="30" customHeight="1">
      <c r="A166" s="114">
        <v>4</v>
      </c>
      <c r="B166" s="114" t="str">
        <f>C163&amp;A166</f>
        <v>FMCGPersuasion TriallistConsume4</v>
      </c>
      <c r="C166" s="248"/>
      <c r="D166" s="147" t="s">
        <v>1378</v>
      </c>
      <c r="E166" s="147"/>
      <c r="F166" s="147" t="s">
        <v>14270</v>
      </c>
      <c r="G166" s="114"/>
      <c r="H166" s="114"/>
      <c r="I166" s="114"/>
      <c r="J166" s="114"/>
      <c r="K166" s="114"/>
      <c r="L166" s="114"/>
      <c r="M166" s="16" t="s">
        <v>2487</v>
      </c>
      <c r="N166" s="114"/>
      <c r="O166" s="114"/>
    </row>
    <row r="167" spans="1:15" s="141" customFormat="1" ht="30" customHeight="1">
      <c r="A167" s="114">
        <v>5</v>
      </c>
      <c r="B167" s="114" t="str">
        <f>C163&amp;A167</f>
        <v>FMCGPersuasion TriallistConsume5</v>
      </c>
      <c r="C167" s="249"/>
      <c r="D167" s="147" t="s">
        <v>1530</v>
      </c>
      <c r="E167" s="147"/>
      <c r="F167" s="147" t="s">
        <v>14438</v>
      </c>
      <c r="G167" s="114"/>
      <c r="H167" s="114"/>
      <c r="I167" s="114"/>
      <c r="J167" s="114"/>
      <c r="K167" s="114"/>
      <c r="L167" s="114"/>
      <c r="M167" s="16" t="s">
        <v>2489</v>
      </c>
      <c r="N167" s="114"/>
      <c r="O167" s="114"/>
    </row>
    <row r="168" spans="1:15" ht="30" customHeight="1">
      <c r="A168" s="18">
        <v>1</v>
      </c>
      <c r="B168" s="18" t="str">
        <f>C168&amp;A168</f>
        <v>FMCGPersuasion TriallistBuy1</v>
      </c>
      <c r="C168" s="244" t="s">
        <v>14447</v>
      </c>
      <c r="D168" s="24" t="s">
        <v>1437</v>
      </c>
      <c r="E168" s="143"/>
      <c r="F168" s="24" t="s">
        <v>14416</v>
      </c>
      <c r="G168" s="16" t="s">
        <v>14245</v>
      </c>
      <c r="H168" s="16" t="s">
        <v>14417</v>
      </c>
      <c r="I168" s="16" t="s">
        <v>14448</v>
      </c>
      <c r="J168" s="16" t="s">
        <v>14296</v>
      </c>
      <c r="K168" s="26" t="s">
        <v>14419</v>
      </c>
      <c r="L168" s="16" t="s">
        <v>14250</v>
      </c>
      <c r="M168" s="16" t="s">
        <v>2432</v>
      </c>
      <c r="N168" s="16" t="s">
        <v>14420</v>
      </c>
      <c r="O168" s="16" t="s">
        <v>1437</v>
      </c>
    </row>
    <row r="169" spans="1:15" ht="30" customHeight="1">
      <c r="A169" s="18">
        <v>2</v>
      </c>
      <c r="B169" s="18" t="str">
        <f>C168&amp;A169</f>
        <v>FMCGPersuasion TriallistBuy2</v>
      </c>
      <c r="C169" s="245"/>
      <c r="D169" s="24" t="s">
        <v>1456</v>
      </c>
      <c r="E169" s="143"/>
      <c r="F169" s="24" t="s">
        <v>14421</v>
      </c>
      <c r="G169" s="16" t="s">
        <v>14422</v>
      </c>
      <c r="H169" s="16" t="s">
        <v>14423</v>
      </c>
      <c r="I169" s="16" t="s">
        <v>14424</v>
      </c>
      <c r="J169" s="16" t="s">
        <v>14425</v>
      </c>
      <c r="K169" s="26" t="s">
        <v>14426</v>
      </c>
      <c r="L169" s="16" t="s">
        <v>14427</v>
      </c>
      <c r="M169" s="16" t="s">
        <v>2483</v>
      </c>
      <c r="N169" s="16" t="s">
        <v>14428</v>
      </c>
      <c r="O169" s="16" t="s">
        <v>1456</v>
      </c>
    </row>
    <row r="170" spans="1:15" ht="45" customHeight="1">
      <c r="A170" s="18">
        <v>3</v>
      </c>
      <c r="B170" s="18" t="str">
        <f>C168&amp;A170</f>
        <v>FMCGPersuasion TriallistBuy3</v>
      </c>
      <c r="C170" s="245"/>
      <c r="D170" s="24" t="s">
        <v>1487</v>
      </c>
      <c r="E170" s="143"/>
      <c r="F170" s="24" t="s">
        <v>14429</v>
      </c>
      <c r="G170" s="16" t="s">
        <v>14430</v>
      </c>
      <c r="H170" s="16" t="s">
        <v>14431</v>
      </c>
      <c r="I170" s="16" t="s">
        <v>14432</v>
      </c>
      <c r="J170" s="16" t="s">
        <v>14433</v>
      </c>
      <c r="K170" s="26" t="s">
        <v>14434</v>
      </c>
      <c r="L170" s="16" t="s">
        <v>14435</v>
      </c>
      <c r="M170" s="16" t="s">
        <v>2485</v>
      </c>
      <c r="N170" s="16" t="s">
        <v>14436</v>
      </c>
      <c r="O170" s="16" t="s">
        <v>1487</v>
      </c>
    </row>
    <row r="171" spans="1:15" ht="30" customHeight="1">
      <c r="A171" s="18">
        <v>4</v>
      </c>
      <c r="B171" s="18" t="str">
        <f>C168&amp;A171</f>
        <v>FMCGPersuasion TriallistBuy4</v>
      </c>
      <c r="C171" s="245"/>
      <c r="D171" s="24" t="s">
        <v>1378</v>
      </c>
      <c r="E171" s="143"/>
      <c r="F171" s="24" t="s">
        <v>14270</v>
      </c>
      <c r="G171" s="16" t="s">
        <v>14271</v>
      </c>
      <c r="H171" s="16" t="s">
        <v>14272</v>
      </c>
      <c r="I171" s="16" t="s">
        <v>14273</v>
      </c>
      <c r="J171" s="16" t="s">
        <v>14274</v>
      </c>
      <c r="K171" s="26" t="s">
        <v>14275</v>
      </c>
      <c r="L171" s="16" t="s">
        <v>14437</v>
      </c>
      <c r="M171" s="16" t="s">
        <v>2487</v>
      </c>
      <c r="N171" s="16" t="s">
        <v>14277</v>
      </c>
      <c r="O171" s="16" t="s">
        <v>1378</v>
      </c>
    </row>
    <row r="172" spans="1:15" ht="30" customHeight="1">
      <c r="A172" s="18">
        <v>5</v>
      </c>
      <c r="B172" s="18" t="str">
        <f>C168&amp;A172</f>
        <v>FMCGPersuasion TriallistBuy5</v>
      </c>
      <c r="C172" s="246"/>
      <c r="D172" s="24" t="s">
        <v>1530</v>
      </c>
      <c r="E172" s="143"/>
      <c r="F172" s="24" t="s">
        <v>14438</v>
      </c>
      <c r="G172" s="16" t="s">
        <v>14439</v>
      </c>
      <c r="H172" s="16" t="s">
        <v>14440</v>
      </c>
      <c r="I172" s="16" t="s">
        <v>14441</v>
      </c>
      <c r="J172" s="16" t="s">
        <v>14442</v>
      </c>
      <c r="K172" s="26" t="s">
        <v>14443</v>
      </c>
      <c r="L172" s="16" t="s">
        <v>14449</v>
      </c>
      <c r="M172" s="16" t="s">
        <v>2489</v>
      </c>
      <c r="N172" s="16" t="s">
        <v>14445</v>
      </c>
      <c r="O172" s="16" t="s">
        <v>1530</v>
      </c>
    </row>
    <row r="173" spans="1:15" ht="30" customHeight="1">
      <c r="A173" s="18">
        <v>1</v>
      </c>
      <c r="B173" s="18" t="str">
        <f>C173&amp;A173</f>
        <v>FMCGPersuasion TriallistEat1</v>
      </c>
      <c r="C173" s="244" t="s">
        <v>14450</v>
      </c>
      <c r="D173" s="24" t="s">
        <v>1437</v>
      </c>
      <c r="E173" s="143"/>
      <c r="F173" s="24" t="s">
        <v>14416</v>
      </c>
      <c r="G173" s="16" t="s">
        <v>14245</v>
      </c>
      <c r="H173" s="16" t="s">
        <v>14417</v>
      </c>
      <c r="I173" s="16" t="s">
        <v>14451</v>
      </c>
      <c r="J173" s="16" t="s">
        <v>14327</v>
      </c>
      <c r="K173" s="26" t="s">
        <v>14419</v>
      </c>
      <c r="L173" s="16" t="s">
        <v>14250</v>
      </c>
      <c r="M173" s="16" t="s">
        <v>2442</v>
      </c>
      <c r="N173" s="16" t="s">
        <v>14420</v>
      </c>
      <c r="O173" s="16" t="s">
        <v>1437</v>
      </c>
    </row>
    <row r="174" spans="1:15" ht="30" customHeight="1">
      <c r="A174" s="18">
        <v>2</v>
      </c>
      <c r="B174" s="18" t="str">
        <f>C173&amp;A174</f>
        <v>FMCGPersuasion TriallistEat2</v>
      </c>
      <c r="C174" s="245"/>
      <c r="D174" s="24" t="s">
        <v>1456</v>
      </c>
      <c r="E174" s="143"/>
      <c r="F174" s="24" t="s">
        <v>14421</v>
      </c>
      <c r="G174" s="16" t="s">
        <v>14422</v>
      </c>
      <c r="H174" s="16" t="s">
        <v>14423</v>
      </c>
      <c r="I174" s="16" t="s">
        <v>14424</v>
      </c>
      <c r="J174" s="16" t="s">
        <v>14425</v>
      </c>
      <c r="K174" s="26" t="s">
        <v>14426</v>
      </c>
      <c r="L174" s="16" t="s">
        <v>14427</v>
      </c>
      <c r="M174" s="16" t="s">
        <v>2483</v>
      </c>
      <c r="N174" s="16" t="s">
        <v>14428</v>
      </c>
      <c r="O174" s="16" t="s">
        <v>1456</v>
      </c>
    </row>
    <row r="175" spans="1:15" ht="45" customHeight="1">
      <c r="A175" s="18">
        <v>3</v>
      </c>
      <c r="B175" s="18" t="str">
        <f>C173&amp;A175</f>
        <v>FMCGPersuasion TriallistEat3</v>
      </c>
      <c r="C175" s="245"/>
      <c r="D175" s="24" t="s">
        <v>1487</v>
      </c>
      <c r="E175" s="143"/>
      <c r="F175" s="24" t="s">
        <v>14429</v>
      </c>
      <c r="G175" s="16" t="s">
        <v>14430</v>
      </c>
      <c r="H175" s="16" t="s">
        <v>14431</v>
      </c>
      <c r="I175" s="16" t="s">
        <v>14432</v>
      </c>
      <c r="J175" s="16" t="s">
        <v>14433</v>
      </c>
      <c r="K175" s="26" t="s">
        <v>14434</v>
      </c>
      <c r="L175" s="16" t="s">
        <v>14435</v>
      </c>
      <c r="M175" s="16" t="s">
        <v>2485</v>
      </c>
      <c r="N175" s="16" t="s">
        <v>14436</v>
      </c>
      <c r="O175" s="16" t="s">
        <v>1487</v>
      </c>
    </row>
    <row r="176" spans="1:15" ht="30" customHeight="1">
      <c r="A176" s="18">
        <v>4</v>
      </c>
      <c r="B176" s="18" t="str">
        <f>C173&amp;A176</f>
        <v>FMCGPersuasion TriallistEat4</v>
      </c>
      <c r="C176" s="245"/>
      <c r="D176" s="24" t="s">
        <v>1378</v>
      </c>
      <c r="E176" s="143"/>
      <c r="F176" s="24" t="s">
        <v>14270</v>
      </c>
      <c r="G176" s="16" t="s">
        <v>14271</v>
      </c>
      <c r="H176" s="16" t="s">
        <v>14272</v>
      </c>
      <c r="I176" s="16" t="s">
        <v>14273</v>
      </c>
      <c r="J176" s="16" t="s">
        <v>14274</v>
      </c>
      <c r="K176" s="26" t="s">
        <v>14275</v>
      </c>
      <c r="L176" s="16" t="s">
        <v>14437</v>
      </c>
      <c r="M176" s="16" t="s">
        <v>2487</v>
      </c>
      <c r="N176" s="16" t="s">
        <v>14277</v>
      </c>
      <c r="O176" s="16" t="s">
        <v>1378</v>
      </c>
    </row>
    <row r="177" spans="1:15" ht="30" customHeight="1">
      <c r="A177" s="18">
        <v>5</v>
      </c>
      <c r="B177" s="18" t="str">
        <f>C173&amp;A177</f>
        <v>FMCGPersuasion TriallistEat5</v>
      </c>
      <c r="C177" s="246"/>
      <c r="D177" s="24" t="s">
        <v>1530</v>
      </c>
      <c r="E177" s="143"/>
      <c r="F177" s="24" t="s">
        <v>14438</v>
      </c>
      <c r="G177" s="16" t="s">
        <v>14439</v>
      </c>
      <c r="H177" s="16" t="s">
        <v>14440</v>
      </c>
      <c r="I177" s="16" t="s">
        <v>14441</v>
      </c>
      <c r="J177" s="16" t="s">
        <v>14442</v>
      </c>
      <c r="K177" s="26" t="s">
        <v>14443</v>
      </c>
      <c r="L177" s="16" t="s">
        <v>14452</v>
      </c>
      <c r="M177" s="16" t="s">
        <v>2489</v>
      </c>
      <c r="N177" s="16" t="s">
        <v>14445</v>
      </c>
      <c r="O177" s="16" t="s">
        <v>1530</v>
      </c>
    </row>
    <row r="178" spans="1:15" ht="30" customHeight="1">
      <c r="A178" s="18">
        <v>1</v>
      </c>
      <c r="B178" s="18" t="str">
        <f>C178&amp;A178</f>
        <v>FMCGPersuasion TriallistDrink1</v>
      </c>
      <c r="C178" s="244" t="s">
        <v>14453</v>
      </c>
      <c r="D178" s="24" t="s">
        <v>1437</v>
      </c>
      <c r="E178" s="143"/>
      <c r="F178" s="24" t="s">
        <v>14416</v>
      </c>
      <c r="G178" s="16" t="s">
        <v>14245</v>
      </c>
      <c r="H178" s="16" t="s">
        <v>14417</v>
      </c>
      <c r="I178" s="16" t="s">
        <v>14454</v>
      </c>
      <c r="J178" s="16" t="s">
        <v>14357</v>
      </c>
      <c r="K178" s="26" t="s">
        <v>14419</v>
      </c>
      <c r="L178" s="16" t="s">
        <v>14250</v>
      </c>
      <c r="M178" s="16" t="s">
        <v>2442</v>
      </c>
      <c r="N178" s="16" t="s">
        <v>14420</v>
      </c>
      <c r="O178" s="16" t="s">
        <v>1437</v>
      </c>
    </row>
    <row r="179" spans="1:15" ht="30" customHeight="1">
      <c r="A179" s="18">
        <v>2</v>
      </c>
      <c r="B179" s="18" t="str">
        <f>C178&amp;A179</f>
        <v>FMCGPersuasion TriallistDrink2</v>
      </c>
      <c r="C179" s="245"/>
      <c r="D179" s="24" t="s">
        <v>1456</v>
      </c>
      <c r="E179" s="143"/>
      <c r="F179" s="24" t="s">
        <v>14421</v>
      </c>
      <c r="G179" s="16" t="s">
        <v>14422</v>
      </c>
      <c r="H179" s="16" t="s">
        <v>14423</v>
      </c>
      <c r="I179" s="16" t="s">
        <v>14424</v>
      </c>
      <c r="J179" s="16" t="s">
        <v>14425</v>
      </c>
      <c r="K179" s="26" t="s">
        <v>14426</v>
      </c>
      <c r="L179" s="16" t="s">
        <v>14427</v>
      </c>
      <c r="M179" s="16" t="s">
        <v>2483</v>
      </c>
      <c r="N179" s="16" t="s">
        <v>14428</v>
      </c>
      <c r="O179" s="16" t="s">
        <v>1456</v>
      </c>
    </row>
    <row r="180" spans="1:15" ht="45" customHeight="1">
      <c r="A180" s="18">
        <v>3</v>
      </c>
      <c r="B180" s="18" t="str">
        <f>C178&amp;A180</f>
        <v>FMCGPersuasion TriallistDrink3</v>
      </c>
      <c r="C180" s="245"/>
      <c r="D180" s="24" t="s">
        <v>1487</v>
      </c>
      <c r="E180" s="143"/>
      <c r="F180" s="24" t="s">
        <v>14429</v>
      </c>
      <c r="G180" s="16" t="s">
        <v>14430</v>
      </c>
      <c r="H180" s="16" t="s">
        <v>14431</v>
      </c>
      <c r="I180" s="16" t="s">
        <v>14432</v>
      </c>
      <c r="J180" s="16" t="s">
        <v>14433</v>
      </c>
      <c r="K180" s="26" t="s">
        <v>14434</v>
      </c>
      <c r="L180" s="16" t="s">
        <v>14435</v>
      </c>
      <c r="M180" s="16" t="s">
        <v>2485</v>
      </c>
      <c r="N180" s="16" t="s">
        <v>14436</v>
      </c>
      <c r="O180" s="16" t="s">
        <v>1487</v>
      </c>
    </row>
    <row r="181" spans="1:15" ht="30" customHeight="1">
      <c r="A181" s="18">
        <v>4</v>
      </c>
      <c r="B181" s="18" t="str">
        <f>C178&amp;A181</f>
        <v>FMCGPersuasion TriallistDrink4</v>
      </c>
      <c r="C181" s="245"/>
      <c r="D181" s="24" t="s">
        <v>1378</v>
      </c>
      <c r="E181" s="143"/>
      <c r="F181" s="24" t="s">
        <v>14270</v>
      </c>
      <c r="G181" s="16" t="s">
        <v>14271</v>
      </c>
      <c r="H181" s="16" t="s">
        <v>14272</v>
      </c>
      <c r="I181" s="16" t="s">
        <v>14273</v>
      </c>
      <c r="J181" s="16" t="s">
        <v>14274</v>
      </c>
      <c r="K181" s="26" t="s">
        <v>14275</v>
      </c>
      <c r="L181" s="16" t="s">
        <v>14437</v>
      </c>
      <c r="M181" s="16" t="s">
        <v>2487</v>
      </c>
      <c r="N181" s="16" t="s">
        <v>14277</v>
      </c>
      <c r="O181" s="16" t="s">
        <v>1378</v>
      </c>
    </row>
    <row r="182" spans="1:15" ht="30" customHeight="1">
      <c r="A182" s="18">
        <v>5</v>
      </c>
      <c r="B182" s="18" t="str">
        <f>C178&amp;A182</f>
        <v>FMCGPersuasion TriallistDrink5</v>
      </c>
      <c r="C182" s="246"/>
      <c r="D182" s="24" t="s">
        <v>1530</v>
      </c>
      <c r="E182" s="143"/>
      <c r="F182" s="24" t="s">
        <v>14438</v>
      </c>
      <c r="G182" s="16" t="s">
        <v>14439</v>
      </c>
      <c r="H182" s="16" t="s">
        <v>14440</v>
      </c>
      <c r="I182" s="16" t="s">
        <v>14441</v>
      </c>
      <c r="J182" s="16" t="s">
        <v>14442</v>
      </c>
      <c r="K182" s="26" t="s">
        <v>14443</v>
      </c>
      <c r="L182" s="16" t="s">
        <v>14455</v>
      </c>
      <c r="M182" s="16" t="s">
        <v>2489</v>
      </c>
      <c r="N182" s="16" t="s">
        <v>14445</v>
      </c>
      <c r="O182" s="16" t="s">
        <v>1530</v>
      </c>
    </row>
    <row r="183" spans="1:15" ht="30" customHeight="1">
      <c r="A183" s="18">
        <v>1</v>
      </c>
      <c r="B183" s="18" t="str">
        <f>C183&amp;A183</f>
        <v>FMCGPersuasion TriallistVisit1</v>
      </c>
      <c r="C183" s="244" t="s">
        <v>14456</v>
      </c>
      <c r="D183" s="24" t="s">
        <v>1437</v>
      </c>
      <c r="E183" s="143"/>
      <c r="F183" s="24" t="s">
        <v>14416</v>
      </c>
      <c r="G183" s="16" t="s">
        <v>14245</v>
      </c>
      <c r="H183" s="16" t="s">
        <v>14417</v>
      </c>
      <c r="I183" s="16" t="s">
        <v>14457</v>
      </c>
      <c r="J183" s="16" t="s">
        <v>14387</v>
      </c>
      <c r="K183" s="26" t="s">
        <v>14419</v>
      </c>
      <c r="L183" s="16" t="s">
        <v>14250</v>
      </c>
      <c r="M183" s="16" t="s">
        <v>2432</v>
      </c>
      <c r="N183" s="16" t="s">
        <v>14420</v>
      </c>
      <c r="O183" s="16" t="s">
        <v>1437</v>
      </c>
    </row>
    <row r="184" spans="1:15" ht="30" customHeight="1">
      <c r="A184" s="18">
        <v>2</v>
      </c>
      <c r="B184" s="18" t="str">
        <f>C183&amp;A184</f>
        <v>FMCGPersuasion TriallistVisit2</v>
      </c>
      <c r="C184" s="245"/>
      <c r="D184" s="24" t="s">
        <v>1456</v>
      </c>
      <c r="E184" s="143"/>
      <c r="F184" s="24" t="s">
        <v>14421</v>
      </c>
      <c r="G184" s="16" t="s">
        <v>14422</v>
      </c>
      <c r="H184" s="16" t="s">
        <v>14423</v>
      </c>
      <c r="I184" s="16" t="s">
        <v>14458</v>
      </c>
      <c r="J184" s="26" t="s">
        <v>14459</v>
      </c>
      <c r="K184" s="26" t="s">
        <v>14426</v>
      </c>
      <c r="L184" s="16" t="s">
        <v>14427</v>
      </c>
      <c r="M184" s="16" t="s">
        <v>2483</v>
      </c>
      <c r="N184" s="16" t="s">
        <v>14428</v>
      </c>
      <c r="O184" s="16" t="s">
        <v>1456</v>
      </c>
    </row>
    <row r="185" spans="1:15" ht="45" customHeight="1">
      <c r="A185" s="18">
        <v>3</v>
      </c>
      <c r="B185" s="18" t="str">
        <f>C183&amp;A185</f>
        <v>FMCGPersuasion TriallistVisit3</v>
      </c>
      <c r="C185" s="245"/>
      <c r="D185" s="24" t="s">
        <v>1487</v>
      </c>
      <c r="E185" s="143"/>
      <c r="F185" s="24" t="s">
        <v>14429</v>
      </c>
      <c r="G185" s="16" t="s">
        <v>14430</v>
      </c>
      <c r="H185" s="16" t="s">
        <v>14431</v>
      </c>
      <c r="I185" s="16" t="s">
        <v>14460</v>
      </c>
      <c r="J185" s="26" t="s">
        <v>14461</v>
      </c>
      <c r="K185" s="26" t="s">
        <v>14434</v>
      </c>
      <c r="L185" s="16" t="s">
        <v>14435</v>
      </c>
      <c r="M185" s="16" t="s">
        <v>2485</v>
      </c>
      <c r="N185" s="16" t="s">
        <v>14436</v>
      </c>
      <c r="O185" s="16" t="s">
        <v>1487</v>
      </c>
    </row>
    <row r="186" spans="1:15" ht="30" customHeight="1">
      <c r="A186" s="18">
        <v>4</v>
      </c>
      <c r="B186" s="18" t="str">
        <f>C183&amp;A186</f>
        <v>FMCGPersuasion TriallistVisit4</v>
      </c>
      <c r="C186" s="245"/>
      <c r="D186" s="24" t="s">
        <v>1378</v>
      </c>
      <c r="E186" s="143"/>
      <c r="F186" s="24" t="s">
        <v>14270</v>
      </c>
      <c r="G186" s="16" t="s">
        <v>14271</v>
      </c>
      <c r="H186" s="16" t="s">
        <v>14272</v>
      </c>
      <c r="I186" s="16" t="s">
        <v>14273</v>
      </c>
      <c r="J186" s="26" t="s">
        <v>14274</v>
      </c>
      <c r="K186" s="26" t="s">
        <v>14275</v>
      </c>
      <c r="L186" s="16" t="s">
        <v>14437</v>
      </c>
      <c r="M186" s="16" t="s">
        <v>2487</v>
      </c>
      <c r="N186" s="16" t="s">
        <v>14277</v>
      </c>
      <c r="O186" s="16" t="s">
        <v>1378</v>
      </c>
    </row>
    <row r="187" spans="1:15" ht="30" customHeight="1">
      <c r="A187" s="18">
        <v>5</v>
      </c>
      <c r="B187" s="18" t="str">
        <f>C183&amp;A187</f>
        <v>FMCGPersuasion TriallistVisit5</v>
      </c>
      <c r="C187" s="246"/>
      <c r="D187" s="24" t="s">
        <v>1530</v>
      </c>
      <c r="E187" s="143"/>
      <c r="F187" s="24" t="s">
        <v>14438</v>
      </c>
      <c r="G187" s="16" t="s">
        <v>14439</v>
      </c>
      <c r="H187" s="16" t="s">
        <v>14440</v>
      </c>
      <c r="I187" s="16" t="s">
        <v>14462</v>
      </c>
      <c r="J187" s="26" t="s">
        <v>14463</v>
      </c>
      <c r="K187" s="26" t="s">
        <v>14443</v>
      </c>
      <c r="L187" s="16" t="s">
        <v>14464</v>
      </c>
      <c r="M187" s="16" t="s">
        <v>2489</v>
      </c>
      <c r="N187" s="16" t="s">
        <v>14445</v>
      </c>
      <c r="O187" s="16" t="s">
        <v>1530</v>
      </c>
    </row>
    <row r="188" spans="1:15">
      <c r="A188" s="18"/>
      <c r="B188" s="18"/>
      <c r="C188" s="148"/>
      <c r="D188" s="143"/>
      <c r="E188" s="143"/>
      <c r="F188" s="143"/>
      <c r="G188" s="18"/>
      <c r="H188" s="18"/>
      <c r="I188" s="18"/>
      <c r="J188" s="18"/>
      <c r="K188" s="18"/>
      <c r="L188" s="18"/>
      <c r="M188" s="18"/>
      <c r="N188" s="18"/>
      <c r="O188" s="18"/>
    </row>
    <row r="189" spans="1:15" ht="30" customHeight="1">
      <c r="A189" s="18">
        <v>1</v>
      </c>
      <c r="B189" s="18" t="str">
        <f>C189&amp;A189</f>
        <v>FMCGPersuasion Non-triallistUse1</v>
      </c>
      <c r="C189" s="244" t="s">
        <v>14465</v>
      </c>
      <c r="D189" s="24" t="s">
        <v>1286</v>
      </c>
      <c r="E189" s="143"/>
      <c r="F189" s="24" t="s">
        <v>14244</v>
      </c>
      <c r="G189" s="16" t="s">
        <v>14245</v>
      </c>
      <c r="H189" s="16" t="s">
        <v>14246</v>
      </c>
      <c r="I189" s="16" t="s">
        <v>14295</v>
      </c>
      <c r="J189" s="16" t="s">
        <v>14248</v>
      </c>
      <c r="K189" s="26" t="s">
        <v>14249</v>
      </c>
      <c r="L189" s="16" t="s">
        <v>14250</v>
      </c>
      <c r="M189" s="16" t="s">
        <v>2432</v>
      </c>
      <c r="N189" s="16" t="s">
        <v>14466</v>
      </c>
      <c r="O189" s="16" t="s">
        <v>1286</v>
      </c>
    </row>
    <row r="190" spans="1:15" ht="30" customHeight="1">
      <c r="A190" s="18">
        <v>2</v>
      </c>
      <c r="B190" s="18" t="str">
        <f>C189&amp;A190</f>
        <v>FMCGPersuasion Non-triallistUse2</v>
      </c>
      <c r="C190" s="245"/>
      <c r="D190" s="24" t="s">
        <v>1571</v>
      </c>
      <c r="E190" s="143"/>
      <c r="F190" s="24" t="s">
        <v>14467</v>
      </c>
      <c r="G190" s="16" t="s">
        <v>14468</v>
      </c>
      <c r="H190" s="16" t="s">
        <v>14469</v>
      </c>
      <c r="I190" s="16" t="s">
        <v>14470</v>
      </c>
      <c r="J190" s="16" t="s">
        <v>14471</v>
      </c>
      <c r="K190" s="26" t="s">
        <v>14472</v>
      </c>
      <c r="L190" s="16" t="s">
        <v>14473</v>
      </c>
      <c r="M190" s="16" t="s">
        <v>2517</v>
      </c>
      <c r="N190" s="16" t="s">
        <v>14474</v>
      </c>
      <c r="O190" s="16" t="s">
        <v>1571</v>
      </c>
    </row>
    <row r="191" spans="1:15" ht="30" customHeight="1">
      <c r="A191" s="18">
        <v>3</v>
      </c>
      <c r="B191" s="18" t="str">
        <f>C189&amp;A191</f>
        <v>FMCGPersuasion Non-triallistUse3</v>
      </c>
      <c r="C191" s="245"/>
      <c r="D191" s="24" t="s">
        <v>1601</v>
      </c>
      <c r="E191" s="143"/>
      <c r="F191" s="24" t="s">
        <v>14475</v>
      </c>
      <c r="G191" s="16" t="s">
        <v>14476</v>
      </c>
      <c r="H191" s="16" t="s">
        <v>14477</v>
      </c>
      <c r="I191" s="16" t="s">
        <v>14478</v>
      </c>
      <c r="J191" s="16" t="s">
        <v>14479</v>
      </c>
      <c r="K191" s="26" t="s">
        <v>14480</v>
      </c>
      <c r="L191" s="16" t="s">
        <v>14481</v>
      </c>
      <c r="M191" s="16" t="s">
        <v>2519</v>
      </c>
      <c r="N191" s="16" t="s">
        <v>14482</v>
      </c>
      <c r="O191" s="16" t="s">
        <v>1601</v>
      </c>
    </row>
    <row r="192" spans="1:15" ht="30" customHeight="1">
      <c r="A192" s="18">
        <v>4</v>
      </c>
      <c r="B192" s="18" t="str">
        <f>C189&amp;A192</f>
        <v>FMCGPersuasion Non-triallistUse4</v>
      </c>
      <c r="C192" s="245"/>
      <c r="D192" s="24" t="s">
        <v>1378</v>
      </c>
      <c r="E192" s="143"/>
      <c r="F192" s="24" t="s">
        <v>14270</v>
      </c>
      <c r="G192" s="16" t="s">
        <v>14271</v>
      </c>
      <c r="H192" s="16" t="s">
        <v>14272</v>
      </c>
      <c r="I192" s="16" t="s">
        <v>14273</v>
      </c>
      <c r="J192" s="16" t="s">
        <v>14274</v>
      </c>
      <c r="K192" s="26" t="s">
        <v>14275</v>
      </c>
      <c r="L192" s="16" t="s">
        <v>14483</v>
      </c>
      <c r="M192" s="16" t="s">
        <v>2521</v>
      </c>
      <c r="N192" s="16" t="s">
        <v>14277</v>
      </c>
      <c r="O192" s="16" t="s">
        <v>1378</v>
      </c>
    </row>
    <row r="193" spans="1:15" ht="30" customHeight="1">
      <c r="A193" s="18">
        <v>5</v>
      </c>
      <c r="B193" s="18" t="str">
        <f>C189&amp;A193</f>
        <v>FMCGPersuasion Non-triallistUse5</v>
      </c>
      <c r="C193" s="246"/>
      <c r="D193" s="24" t="s">
        <v>1642</v>
      </c>
      <c r="E193" s="143"/>
      <c r="F193" s="24" t="s">
        <v>14484</v>
      </c>
      <c r="G193" s="16" t="s">
        <v>14485</v>
      </c>
      <c r="H193" s="16" t="s">
        <v>14486</v>
      </c>
      <c r="I193" s="16" t="s">
        <v>14487</v>
      </c>
      <c r="J193" s="16" t="s">
        <v>14488</v>
      </c>
      <c r="K193" s="26" t="s">
        <v>14489</v>
      </c>
      <c r="L193" s="16" t="s">
        <v>14490</v>
      </c>
      <c r="M193" s="16" t="s">
        <v>1647</v>
      </c>
      <c r="N193" s="16" t="s">
        <v>14491</v>
      </c>
      <c r="O193" s="16" t="s">
        <v>1642</v>
      </c>
    </row>
    <row r="194" spans="1:15" s="141" customFormat="1" ht="30" customHeight="1">
      <c r="A194" s="114">
        <v>1</v>
      </c>
      <c r="B194" s="114" t="str">
        <f>C194&amp;A194</f>
        <v>FMCGPersuasion Non-triallistConsume1</v>
      </c>
      <c r="C194" s="247" t="s">
        <v>14492</v>
      </c>
      <c r="D194" s="147" t="s">
        <v>1286</v>
      </c>
      <c r="E194" s="147"/>
      <c r="F194" s="147" t="s">
        <v>14244</v>
      </c>
      <c r="G194" s="114"/>
      <c r="H194" s="114"/>
      <c r="I194" s="114"/>
      <c r="J194" s="114"/>
      <c r="K194" s="114"/>
      <c r="L194" s="114"/>
      <c r="M194" s="16" t="s">
        <v>2442</v>
      </c>
      <c r="N194" s="114"/>
      <c r="O194" s="114"/>
    </row>
    <row r="195" spans="1:15" s="141" customFormat="1" ht="30" customHeight="1">
      <c r="A195" s="114">
        <v>2</v>
      </c>
      <c r="B195" s="114" t="str">
        <f>C194&amp;A195</f>
        <v>FMCGPersuasion Non-triallistConsume2</v>
      </c>
      <c r="C195" s="248"/>
      <c r="D195" s="147" t="s">
        <v>1571</v>
      </c>
      <c r="E195" s="147"/>
      <c r="F195" s="147" t="s">
        <v>14467</v>
      </c>
      <c r="G195" s="114"/>
      <c r="H195" s="114"/>
      <c r="I195" s="114"/>
      <c r="J195" s="114"/>
      <c r="K195" s="114"/>
      <c r="L195" s="114"/>
      <c r="M195" s="16" t="s">
        <v>2517</v>
      </c>
      <c r="N195" s="114"/>
      <c r="O195" s="114"/>
    </row>
    <row r="196" spans="1:15" s="141" customFormat="1" ht="30" customHeight="1">
      <c r="A196" s="114">
        <v>3</v>
      </c>
      <c r="B196" s="114" t="str">
        <f>C194&amp;A196</f>
        <v>FMCGPersuasion Non-triallistConsume3</v>
      </c>
      <c r="C196" s="248"/>
      <c r="D196" s="147" t="s">
        <v>1601</v>
      </c>
      <c r="E196" s="147"/>
      <c r="F196" s="147" t="s">
        <v>14475</v>
      </c>
      <c r="G196" s="114"/>
      <c r="H196" s="114"/>
      <c r="I196" s="114"/>
      <c r="J196" s="114"/>
      <c r="K196" s="114"/>
      <c r="L196" s="114"/>
      <c r="M196" s="16" t="s">
        <v>2519</v>
      </c>
      <c r="N196" s="114"/>
      <c r="O196" s="114"/>
    </row>
    <row r="197" spans="1:15" s="141" customFormat="1" ht="30" customHeight="1">
      <c r="A197" s="114">
        <v>4</v>
      </c>
      <c r="B197" s="114" t="str">
        <f>C194&amp;A197</f>
        <v>FMCGPersuasion Non-triallistConsume4</v>
      </c>
      <c r="C197" s="248"/>
      <c r="D197" s="147" t="s">
        <v>1378</v>
      </c>
      <c r="E197" s="147"/>
      <c r="F197" s="147" t="s">
        <v>14270</v>
      </c>
      <c r="G197" s="114"/>
      <c r="H197" s="114"/>
      <c r="I197" s="114"/>
      <c r="J197" s="114"/>
      <c r="K197" s="114"/>
      <c r="L197" s="114"/>
      <c r="M197" s="16" t="s">
        <v>2521</v>
      </c>
      <c r="N197" s="114"/>
      <c r="O197" s="114"/>
    </row>
    <row r="198" spans="1:15" s="141" customFormat="1" ht="30" customHeight="1">
      <c r="A198" s="114">
        <v>5</v>
      </c>
      <c r="B198" s="114" t="str">
        <f>C194&amp;A198</f>
        <v>FMCGPersuasion Non-triallistConsume5</v>
      </c>
      <c r="C198" s="249"/>
      <c r="D198" s="147" t="s">
        <v>1642</v>
      </c>
      <c r="E198" s="147"/>
      <c r="F198" s="147" t="s">
        <v>14484</v>
      </c>
      <c r="G198" s="114"/>
      <c r="H198" s="114"/>
      <c r="I198" s="114"/>
      <c r="J198" s="114"/>
      <c r="K198" s="114"/>
      <c r="L198" s="114"/>
      <c r="M198" s="16" t="s">
        <v>1647</v>
      </c>
      <c r="N198" s="114"/>
      <c r="O198" s="114"/>
    </row>
    <row r="199" spans="1:15" ht="30" customHeight="1">
      <c r="A199" s="18">
        <v>1</v>
      </c>
      <c r="B199" s="18" t="str">
        <f>C199&amp;A199</f>
        <v>FMCGPersuasion Non-triallistBuy1</v>
      </c>
      <c r="C199" s="244" t="s">
        <v>14493</v>
      </c>
      <c r="D199" s="24" t="s">
        <v>1286</v>
      </c>
      <c r="E199" s="143"/>
      <c r="F199" s="24" t="s">
        <v>14244</v>
      </c>
      <c r="G199" s="16" t="s">
        <v>14245</v>
      </c>
      <c r="H199" s="16" t="s">
        <v>14246</v>
      </c>
      <c r="I199" s="16" t="s">
        <v>14494</v>
      </c>
      <c r="J199" s="16" t="s">
        <v>14296</v>
      </c>
      <c r="K199" s="26" t="s">
        <v>14249</v>
      </c>
      <c r="L199" s="16" t="s">
        <v>14250</v>
      </c>
      <c r="M199" s="16" t="s">
        <v>2432</v>
      </c>
      <c r="N199" s="16" t="s">
        <v>14466</v>
      </c>
      <c r="O199" s="16" t="s">
        <v>1286</v>
      </c>
    </row>
    <row r="200" spans="1:15" ht="30" customHeight="1">
      <c r="A200" s="18">
        <v>2</v>
      </c>
      <c r="B200" s="18" t="str">
        <f>C199&amp;A200</f>
        <v>FMCGPersuasion Non-triallistBuy2</v>
      </c>
      <c r="C200" s="245"/>
      <c r="D200" s="24" t="s">
        <v>1571</v>
      </c>
      <c r="E200" s="143"/>
      <c r="F200" s="24" t="s">
        <v>14467</v>
      </c>
      <c r="G200" s="16" t="s">
        <v>14468</v>
      </c>
      <c r="H200" s="16" t="s">
        <v>14469</v>
      </c>
      <c r="I200" s="16" t="s">
        <v>14470</v>
      </c>
      <c r="J200" s="16" t="s">
        <v>14471</v>
      </c>
      <c r="K200" s="26" t="s">
        <v>14472</v>
      </c>
      <c r="L200" s="16" t="s">
        <v>14473</v>
      </c>
      <c r="M200" s="16" t="s">
        <v>2517</v>
      </c>
      <c r="N200" s="16" t="s">
        <v>14474</v>
      </c>
      <c r="O200" s="16" t="s">
        <v>1571</v>
      </c>
    </row>
    <row r="201" spans="1:15" ht="30" customHeight="1">
      <c r="A201" s="18">
        <v>3</v>
      </c>
      <c r="B201" s="18" t="str">
        <f>C199&amp;A201</f>
        <v>FMCGPersuasion Non-triallistBuy3</v>
      </c>
      <c r="C201" s="245"/>
      <c r="D201" s="24" t="s">
        <v>1601</v>
      </c>
      <c r="E201" s="143"/>
      <c r="F201" s="24" t="s">
        <v>14475</v>
      </c>
      <c r="G201" s="16" t="s">
        <v>14476</v>
      </c>
      <c r="H201" s="16" t="s">
        <v>14477</v>
      </c>
      <c r="I201" s="16" t="s">
        <v>14478</v>
      </c>
      <c r="J201" s="16" t="s">
        <v>14479</v>
      </c>
      <c r="K201" s="26" t="s">
        <v>14480</v>
      </c>
      <c r="L201" s="16" t="s">
        <v>14481</v>
      </c>
      <c r="M201" s="16" t="s">
        <v>2519</v>
      </c>
      <c r="N201" s="16" t="s">
        <v>14482</v>
      </c>
      <c r="O201" s="16" t="s">
        <v>1601</v>
      </c>
    </row>
    <row r="202" spans="1:15" ht="30" customHeight="1">
      <c r="A202" s="18">
        <v>4</v>
      </c>
      <c r="B202" s="18" t="str">
        <f>C199&amp;A202</f>
        <v>FMCGPersuasion Non-triallistBuy4</v>
      </c>
      <c r="C202" s="245"/>
      <c r="D202" s="24" t="s">
        <v>1378</v>
      </c>
      <c r="E202" s="143"/>
      <c r="F202" s="24" t="s">
        <v>14270</v>
      </c>
      <c r="G202" s="16" t="s">
        <v>14271</v>
      </c>
      <c r="H202" s="16" t="s">
        <v>14272</v>
      </c>
      <c r="I202" s="16" t="s">
        <v>14273</v>
      </c>
      <c r="J202" s="16" t="s">
        <v>14274</v>
      </c>
      <c r="K202" s="26" t="s">
        <v>14275</v>
      </c>
      <c r="L202" s="16" t="s">
        <v>14483</v>
      </c>
      <c r="M202" s="16" t="s">
        <v>2521</v>
      </c>
      <c r="N202" s="16" t="s">
        <v>14277</v>
      </c>
      <c r="O202" s="16" t="s">
        <v>1378</v>
      </c>
    </row>
    <row r="203" spans="1:15" ht="30" customHeight="1">
      <c r="A203" s="18">
        <v>5</v>
      </c>
      <c r="B203" s="18" t="str">
        <f>C199&amp;A203</f>
        <v>FMCGPersuasion Non-triallistBuy5</v>
      </c>
      <c r="C203" s="246"/>
      <c r="D203" s="24" t="s">
        <v>1642</v>
      </c>
      <c r="E203" s="143"/>
      <c r="F203" s="24" t="s">
        <v>14484</v>
      </c>
      <c r="G203" s="16" t="s">
        <v>14485</v>
      </c>
      <c r="H203" s="16" t="s">
        <v>14486</v>
      </c>
      <c r="I203" s="16" t="s">
        <v>14487</v>
      </c>
      <c r="J203" s="16" t="s">
        <v>14488</v>
      </c>
      <c r="K203" s="26" t="s">
        <v>14489</v>
      </c>
      <c r="L203" s="16" t="s">
        <v>14490</v>
      </c>
      <c r="M203" s="16" t="s">
        <v>1647</v>
      </c>
      <c r="N203" s="16" t="s">
        <v>14491</v>
      </c>
      <c r="O203" s="16" t="s">
        <v>1642</v>
      </c>
    </row>
    <row r="204" spans="1:15" ht="30" customHeight="1">
      <c r="A204" s="18">
        <v>1</v>
      </c>
      <c r="B204" s="18" t="str">
        <f>C204&amp;A204</f>
        <v>FMCGPersuasion Non-triallistEat1</v>
      </c>
      <c r="C204" s="244" t="s">
        <v>14495</v>
      </c>
      <c r="D204" s="24" t="s">
        <v>1286</v>
      </c>
      <c r="E204" s="143"/>
      <c r="F204" s="24" t="s">
        <v>14244</v>
      </c>
      <c r="G204" s="16" t="s">
        <v>14245</v>
      </c>
      <c r="H204" s="16" t="s">
        <v>14246</v>
      </c>
      <c r="I204" s="16" t="s">
        <v>14496</v>
      </c>
      <c r="J204" s="16" t="s">
        <v>14327</v>
      </c>
      <c r="K204" s="26" t="s">
        <v>14249</v>
      </c>
      <c r="L204" s="16" t="s">
        <v>14250</v>
      </c>
      <c r="M204" s="16" t="s">
        <v>2442</v>
      </c>
      <c r="N204" s="16" t="s">
        <v>14466</v>
      </c>
      <c r="O204" s="16" t="s">
        <v>1286</v>
      </c>
    </row>
    <row r="205" spans="1:15" ht="30" customHeight="1">
      <c r="A205" s="18">
        <v>2</v>
      </c>
      <c r="B205" s="18" t="str">
        <f>C204&amp;A205</f>
        <v>FMCGPersuasion Non-triallistEat2</v>
      </c>
      <c r="C205" s="245"/>
      <c r="D205" s="24" t="s">
        <v>1571</v>
      </c>
      <c r="E205" s="143"/>
      <c r="F205" s="24" t="s">
        <v>14467</v>
      </c>
      <c r="G205" s="16" t="s">
        <v>14468</v>
      </c>
      <c r="H205" s="16" t="s">
        <v>14469</v>
      </c>
      <c r="I205" s="16" t="s">
        <v>14470</v>
      </c>
      <c r="J205" s="16" t="s">
        <v>14471</v>
      </c>
      <c r="K205" s="26" t="s">
        <v>14472</v>
      </c>
      <c r="L205" s="16" t="s">
        <v>14473</v>
      </c>
      <c r="M205" s="16" t="s">
        <v>2517</v>
      </c>
      <c r="N205" s="16" t="s">
        <v>14474</v>
      </c>
      <c r="O205" s="16" t="s">
        <v>1571</v>
      </c>
    </row>
    <row r="206" spans="1:15" ht="30" customHeight="1">
      <c r="A206" s="18">
        <v>3</v>
      </c>
      <c r="B206" s="18" t="str">
        <f>C204&amp;A206</f>
        <v>FMCGPersuasion Non-triallistEat3</v>
      </c>
      <c r="C206" s="245"/>
      <c r="D206" s="24" t="s">
        <v>1601</v>
      </c>
      <c r="E206" s="143"/>
      <c r="F206" s="24" t="s">
        <v>14475</v>
      </c>
      <c r="G206" s="16" t="s">
        <v>14476</v>
      </c>
      <c r="H206" s="16" t="s">
        <v>14477</v>
      </c>
      <c r="I206" s="16" t="s">
        <v>14478</v>
      </c>
      <c r="J206" s="16" t="s">
        <v>14479</v>
      </c>
      <c r="K206" s="26" t="s">
        <v>14480</v>
      </c>
      <c r="L206" s="16" t="s">
        <v>14481</v>
      </c>
      <c r="M206" s="16" t="s">
        <v>2519</v>
      </c>
      <c r="N206" s="16" t="s">
        <v>14482</v>
      </c>
      <c r="O206" s="16" t="s">
        <v>1601</v>
      </c>
    </row>
    <row r="207" spans="1:15" ht="30" customHeight="1">
      <c r="A207" s="18">
        <v>4</v>
      </c>
      <c r="B207" s="18" t="str">
        <f>C204&amp;A207</f>
        <v>FMCGPersuasion Non-triallistEat4</v>
      </c>
      <c r="C207" s="245"/>
      <c r="D207" s="24" t="s">
        <v>1378</v>
      </c>
      <c r="E207" s="143"/>
      <c r="F207" s="24" t="s">
        <v>14270</v>
      </c>
      <c r="G207" s="16" t="s">
        <v>14271</v>
      </c>
      <c r="H207" s="16" t="s">
        <v>14272</v>
      </c>
      <c r="I207" s="16" t="s">
        <v>14273</v>
      </c>
      <c r="J207" s="16" t="s">
        <v>14274</v>
      </c>
      <c r="K207" s="26" t="s">
        <v>14275</v>
      </c>
      <c r="L207" s="16" t="s">
        <v>14483</v>
      </c>
      <c r="M207" s="16" t="s">
        <v>2521</v>
      </c>
      <c r="N207" s="16" t="s">
        <v>14277</v>
      </c>
      <c r="O207" s="16" t="s">
        <v>1378</v>
      </c>
    </row>
    <row r="208" spans="1:15" ht="30" customHeight="1">
      <c r="A208" s="18">
        <v>5</v>
      </c>
      <c r="B208" s="18" t="str">
        <f>C204&amp;A208</f>
        <v>FMCGPersuasion Non-triallistEat5</v>
      </c>
      <c r="C208" s="246"/>
      <c r="D208" s="24" t="s">
        <v>1642</v>
      </c>
      <c r="E208" s="143"/>
      <c r="F208" s="24" t="s">
        <v>14484</v>
      </c>
      <c r="G208" s="16" t="s">
        <v>14485</v>
      </c>
      <c r="H208" s="16" t="s">
        <v>14486</v>
      </c>
      <c r="I208" s="16" t="s">
        <v>14487</v>
      </c>
      <c r="J208" s="16" t="s">
        <v>14488</v>
      </c>
      <c r="K208" s="26" t="s">
        <v>14489</v>
      </c>
      <c r="L208" s="16" t="s">
        <v>14490</v>
      </c>
      <c r="M208" s="16" t="s">
        <v>1647</v>
      </c>
      <c r="N208" s="16" t="s">
        <v>14491</v>
      </c>
      <c r="O208" s="16" t="s">
        <v>1642</v>
      </c>
    </row>
    <row r="209" spans="1:15" ht="30" customHeight="1">
      <c r="A209" s="18">
        <v>1</v>
      </c>
      <c r="B209" s="18" t="str">
        <f>C209&amp;A209</f>
        <v>FMCGPersuasion Non-triallistDrink1</v>
      </c>
      <c r="C209" s="244" t="s">
        <v>14497</v>
      </c>
      <c r="D209" s="24" t="s">
        <v>1286</v>
      </c>
      <c r="E209" s="143"/>
      <c r="F209" s="24" t="s">
        <v>14244</v>
      </c>
      <c r="G209" s="16" t="s">
        <v>14245</v>
      </c>
      <c r="H209" s="16" t="s">
        <v>14246</v>
      </c>
      <c r="I209" s="16" t="s">
        <v>14498</v>
      </c>
      <c r="J209" s="16" t="s">
        <v>14357</v>
      </c>
      <c r="K209" s="26" t="s">
        <v>14249</v>
      </c>
      <c r="L209" s="16" t="s">
        <v>14250</v>
      </c>
      <c r="M209" s="16" t="s">
        <v>2442</v>
      </c>
      <c r="N209" s="16" t="s">
        <v>14466</v>
      </c>
      <c r="O209" s="16" t="s">
        <v>1286</v>
      </c>
    </row>
    <row r="210" spans="1:15" ht="30" customHeight="1">
      <c r="A210" s="18">
        <v>2</v>
      </c>
      <c r="B210" s="18" t="str">
        <f>C209&amp;A210</f>
        <v>FMCGPersuasion Non-triallistDrink2</v>
      </c>
      <c r="C210" s="245"/>
      <c r="D210" s="24" t="s">
        <v>1571</v>
      </c>
      <c r="E210" s="143"/>
      <c r="F210" s="24" t="s">
        <v>14467</v>
      </c>
      <c r="G210" s="16" t="s">
        <v>14468</v>
      </c>
      <c r="H210" s="16" t="s">
        <v>14469</v>
      </c>
      <c r="I210" s="16" t="s">
        <v>14470</v>
      </c>
      <c r="J210" s="16" t="s">
        <v>14471</v>
      </c>
      <c r="K210" s="26" t="s">
        <v>14472</v>
      </c>
      <c r="L210" s="16" t="s">
        <v>14473</v>
      </c>
      <c r="M210" s="16" t="s">
        <v>2517</v>
      </c>
      <c r="N210" s="16" t="s">
        <v>14474</v>
      </c>
      <c r="O210" s="16" t="s">
        <v>1571</v>
      </c>
    </row>
    <row r="211" spans="1:15" ht="30" customHeight="1">
      <c r="A211" s="18">
        <v>3</v>
      </c>
      <c r="B211" s="18" t="str">
        <f>C209&amp;A211</f>
        <v>FMCGPersuasion Non-triallistDrink3</v>
      </c>
      <c r="C211" s="245"/>
      <c r="D211" s="24" t="s">
        <v>1601</v>
      </c>
      <c r="E211" s="143"/>
      <c r="F211" s="24" t="s">
        <v>14475</v>
      </c>
      <c r="G211" s="16" t="s">
        <v>14476</v>
      </c>
      <c r="H211" s="16" t="s">
        <v>14477</v>
      </c>
      <c r="I211" s="16" t="s">
        <v>14478</v>
      </c>
      <c r="J211" s="16" t="s">
        <v>14479</v>
      </c>
      <c r="K211" s="26" t="s">
        <v>14480</v>
      </c>
      <c r="L211" s="16" t="s">
        <v>14481</v>
      </c>
      <c r="M211" s="16" t="s">
        <v>2519</v>
      </c>
      <c r="N211" s="16" t="s">
        <v>14482</v>
      </c>
      <c r="O211" s="16" t="s">
        <v>1601</v>
      </c>
    </row>
    <row r="212" spans="1:15" ht="30" customHeight="1">
      <c r="A212" s="18">
        <v>4</v>
      </c>
      <c r="B212" s="18" t="str">
        <f>C209&amp;A212</f>
        <v>FMCGPersuasion Non-triallistDrink4</v>
      </c>
      <c r="C212" s="245"/>
      <c r="D212" s="24" t="s">
        <v>1378</v>
      </c>
      <c r="E212" s="143"/>
      <c r="F212" s="24" t="s">
        <v>14270</v>
      </c>
      <c r="G212" s="16" t="s">
        <v>14271</v>
      </c>
      <c r="H212" s="16" t="s">
        <v>14272</v>
      </c>
      <c r="I212" s="16" t="s">
        <v>14273</v>
      </c>
      <c r="J212" s="16" t="s">
        <v>14274</v>
      </c>
      <c r="K212" s="26" t="s">
        <v>14275</v>
      </c>
      <c r="L212" s="16" t="s">
        <v>14483</v>
      </c>
      <c r="M212" s="16" t="s">
        <v>2521</v>
      </c>
      <c r="N212" s="16" t="s">
        <v>14277</v>
      </c>
      <c r="O212" s="16" t="s">
        <v>1378</v>
      </c>
    </row>
    <row r="213" spans="1:15" ht="30" customHeight="1">
      <c r="A213" s="18">
        <v>5</v>
      </c>
      <c r="B213" s="18" t="str">
        <f>C209&amp;A213</f>
        <v>FMCGPersuasion Non-triallistDrink5</v>
      </c>
      <c r="C213" s="246"/>
      <c r="D213" s="24" t="s">
        <v>1642</v>
      </c>
      <c r="E213" s="143"/>
      <c r="F213" s="24" t="s">
        <v>14484</v>
      </c>
      <c r="G213" s="16" t="s">
        <v>14485</v>
      </c>
      <c r="H213" s="16" t="s">
        <v>14486</v>
      </c>
      <c r="I213" s="16" t="s">
        <v>14487</v>
      </c>
      <c r="J213" s="16" t="s">
        <v>14488</v>
      </c>
      <c r="K213" s="26" t="s">
        <v>14489</v>
      </c>
      <c r="L213" s="16" t="s">
        <v>14490</v>
      </c>
      <c r="M213" s="16" t="s">
        <v>1647</v>
      </c>
      <c r="N213" s="16" t="s">
        <v>14491</v>
      </c>
      <c r="O213" s="16" t="s">
        <v>1642</v>
      </c>
    </row>
    <row r="214" spans="1:15" ht="30" customHeight="1">
      <c r="A214" s="18">
        <v>1</v>
      </c>
      <c r="B214" s="18" t="str">
        <f>C214&amp;A214</f>
        <v>FMCGPersuasion Non-triallistVisit1</v>
      </c>
      <c r="C214" s="244" t="s">
        <v>14499</v>
      </c>
      <c r="D214" s="24" t="s">
        <v>1286</v>
      </c>
      <c r="E214" s="143"/>
      <c r="F214" s="24" t="s">
        <v>14244</v>
      </c>
      <c r="G214" s="16" t="s">
        <v>14245</v>
      </c>
      <c r="H214" s="16" t="s">
        <v>14246</v>
      </c>
      <c r="I214" s="16" t="s">
        <v>14500</v>
      </c>
      <c r="J214" s="16" t="s">
        <v>14387</v>
      </c>
      <c r="K214" s="26" t="s">
        <v>14249</v>
      </c>
      <c r="L214" s="16" t="s">
        <v>14250</v>
      </c>
      <c r="M214" s="16" t="s">
        <v>2432</v>
      </c>
      <c r="N214" s="16" t="s">
        <v>14466</v>
      </c>
      <c r="O214" s="16" t="s">
        <v>1286</v>
      </c>
    </row>
    <row r="215" spans="1:15" ht="30" customHeight="1">
      <c r="A215" s="18">
        <v>2</v>
      </c>
      <c r="B215" s="18" t="str">
        <f>C214&amp;A215</f>
        <v>FMCGPersuasion Non-triallistVisit2</v>
      </c>
      <c r="C215" s="245"/>
      <c r="D215" s="24" t="s">
        <v>1571</v>
      </c>
      <c r="E215" s="143"/>
      <c r="F215" s="24" t="s">
        <v>14467</v>
      </c>
      <c r="G215" s="16" t="s">
        <v>14468</v>
      </c>
      <c r="H215" s="16" t="s">
        <v>14469</v>
      </c>
      <c r="I215" s="16" t="s">
        <v>14501</v>
      </c>
      <c r="J215" s="26" t="s">
        <v>14502</v>
      </c>
      <c r="K215" s="26" t="s">
        <v>14472</v>
      </c>
      <c r="L215" s="16" t="s">
        <v>14473</v>
      </c>
      <c r="M215" s="16" t="s">
        <v>2517</v>
      </c>
      <c r="N215" s="16" t="s">
        <v>14474</v>
      </c>
      <c r="O215" s="16" t="s">
        <v>1571</v>
      </c>
    </row>
    <row r="216" spans="1:15" ht="30" customHeight="1">
      <c r="A216" s="18">
        <v>3</v>
      </c>
      <c r="B216" s="18" t="str">
        <f>C214&amp;A216</f>
        <v>FMCGPersuasion Non-triallistVisit3</v>
      </c>
      <c r="C216" s="245"/>
      <c r="D216" s="24" t="s">
        <v>1601</v>
      </c>
      <c r="E216" s="143"/>
      <c r="F216" s="24" t="s">
        <v>14475</v>
      </c>
      <c r="G216" s="16" t="s">
        <v>14476</v>
      </c>
      <c r="H216" s="16" t="s">
        <v>14477</v>
      </c>
      <c r="I216" s="16" t="s">
        <v>14503</v>
      </c>
      <c r="J216" s="26" t="s">
        <v>14504</v>
      </c>
      <c r="K216" s="26" t="s">
        <v>14480</v>
      </c>
      <c r="L216" s="16" t="s">
        <v>14481</v>
      </c>
      <c r="M216" s="16" t="s">
        <v>2519</v>
      </c>
      <c r="N216" s="16" t="s">
        <v>14482</v>
      </c>
      <c r="O216" s="16" t="s">
        <v>1601</v>
      </c>
    </row>
    <row r="217" spans="1:15" ht="30" customHeight="1">
      <c r="A217" s="18">
        <v>4</v>
      </c>
      <c r="B217" s="18" t="str">
        <f>C214&amp;A217</f>
        <v>FMCGPersuasion Non-triallistVisit4</v>
      </c>
      <c r="C217" s="245"/>
      <c r="D217" s="24" t="s">
        <v>1378</v>
      </c>
      <c r="E217" s="143"/>
      <c r="F217" s="24" t="s">
        <v>14270</v>
      </c>
      <c r="G217" s="16" t="s">
        <v>14271</v>
      </c>
      <c r="H217" s="16" t="s">
        <v>14272</v>
      </c>
      <c r="I217" s="16" t="s">
        <v>14273</v>
      </c>
      <c r="J217" s="26" t="s">
        <v>14274</v>
      </c>
      <c r="K217" s="26" t="s">
        <v>14275</v>
      </c>
      <c r="L217" s="16" t="s">
        <v>14483</v>
      </c>
      <c r="M217" s="16" t="s">
        <v>2521</v>
      </c>
      <c r="N217" s="16" t="s">
        <v>14277</v>
      </c>
      <c r="O217" s="16" t="s">
        <v>1378</v>
      </c>
    </row>
    <row r="218" spans="1:15" ht="30" customHeight="1">
      <c r="A218" s="18">
        <v>5</v>
      </c>
      <c r="B218" s="18" t="str">
        <f>C214&amp;A218</f>
        <v>FMCGPersuasion Non-triallistVisit5</v>
      </c>
      <c r="C218" s="246"/>
      <c r="D218" s="24" t="s">
        <v>1642</v>
      </c>
      <c r="E218" s="143"/>
      <c r="F218" s="24" t="s">
        <v>14484</v>
      </c>
      <c r="G218" s="16" t="s">
        <v>14485</v>
      </c>
      <c r="H218" s="16" t="s">
        <v>14486</v>
      </c>
      <c r="I218" s="16" t="s">
        <v>14505</v>
      </c>
      <c r="J218" s="26" t="s">
        <v>14506</v>
      </c>
      <c r="K218" s="26" t="s">
        <v>14489</v>
      </c>
      <c r="L218" s="16" t="s">
        <v>14490</v>
      </c>
      <c r="M218" s="16" t="s">
        <v>1647</v>
      </c>
      <c r="N218" s="16" t="s">
        <v>14491</v>
      </c>
      <c r="O218" s="16" t="s">
        <v>1642</v>
      </c>
    </row>
    <row r="219" spans="1:15">
      <c r="A219" s="18"/>
      <c r="B219" s="18"/>
      <c r="C219" s="149"/>
      <c r="D219" s="150"/>
      <c r="E219" s="150"/>
      <c r="F219" s="150"/>
      <c r="G219" s="18"/>
      <c r="H219" s="18"/>
      <c r="I219" s="18"/>
      <c r="J219" s="18"/>
      <c r="K219" s="18"/>
      <c r="L219" s="18"/>
      <c r="M219" s="18"/>
      <c r="N219" s="18"/>
      <c r="O219" s="18"/>
    </row>
    <row r="220" spans="1:15" ht="30" customHeight="1">
      <c r="A220" s="18">
        <v>1</v>
      </c>
      <c r="B220" s="18" t="str">
        <f>C220&amp;A220</f>
        <v>Long TermBrand UsageUse1</v>
      </c>
      <c r="C220" s="244" t="s">
        <v>14507</v>
      </c>
      <c r="D220" s="24" t="s">
        <v>1067</v>
      </c>
      <c r="E220" s="143"/>
      <c r="F220" s="24" t="s">
        <v>14047</v>
      </c>
      <c r="G220" s="16" t="s">
        <v>14508</v>
      </c>
      <c r="H220" s="16" t="s">
        <v>14049</v>
      </c>
      <c r="I220" s="16" t="s">
        <v>14050</v>
      </c>
      <c r="J220" s="16" t="s">
        <v>14509</v>
      </c>
      <c r="K220" s="26" t="s">
        <v>14052</v>
      </c>
      <c r="L220" s="16" t="s">
        <v>14510</v>
      </c>
      <c r="M220" s="16" t="s">
        <v>2365</v>
      </c>
      <c r="N220" s="16" t="s">
        <v>14054</v>
      </c>
      <c r="O220" s="16" t="s">
        <v>1067</v>
      </c>
    </row>
    <row r="221" spans="1:15" ht="30" customHeight="1">
      <c r="A221" s="18">
        <v>2</v>
      </c>
      <c r="B221" s="18" t="str">
        <f>C220&amp;A221</f>
        <v>Long TermBrand UsageUse2</v>
      </c>
      <c r="C221" s="245"/>
      <c r="D221" s="24" t="s">
        <v>14511</v>
      </c>
      <c r="E221" s="143"/>
      <c r="F221" s="24" t="s">
        <v>14512</v>
      </c>
      <c r="G221" s="26" t="s">
        <v>14513</v>
      </c>
      <c r="H221" s="16" t="s">
        <v>14514</v>
      </c>
      <c r="I221" s="16" t="s">
        <v>14515</v>
      </c>
      <c r="J221" s="16" t="s">
        <v>14516</v>
      </c>
      <c r="K221" s="26" t="s">
        <v>14517</v>
      </c>
      <c r="L221" s="16" t="s">
        <v>14518</v>
      </c>
      <c r="M221" s="16" t="s">
        <v>14519</v>
      </c>
      <c r="N221" s="16" t="s">
        <v>14520</v>
      </c>
      <c r="O221" s="16" t="s">
        <v>14521</v>
      </c>
    </row>
    <row r="222" spans="1:15" ht="45" customHeight="1">
      <c r="A222" s="18">
        <v>3</v>
      </c>
      <c r="B222" s="18" t="str">
        <f>C220&amp;A222</f>
        <v>Long TermBrand UsageUse3</v>
      </c>
      <c r="C222" s="245"/>
      <c r="D222" s="24" t="s">
        <v>14522</v>
      </c>
      <c r="E222" s="143"/>
      <c r="F222" s="24" t="s">
        <v>14523</v>
      </c>
      <c r="G222" s="26" t="s">
        <v>14524</v>
      </c>
      <c r="H222" s="16" t="s">
        <v>14525</v>
      </c>
      <c r="I222" s="16" t="s">
        <v>14526</v>
      </c>
      <c r="J222" s="16" t="s">
        <v>14527</v>
      </c>
      <c r="K222" s="26" t="s">
        <v>14528</v>
      </c>
      <c r="L222" s="16" t="s">
        <v>14529</v>
      </c>
      <c r="M222" s="16" t="s">
        <v>14530</v>
      </c>
      <c r="N222" s="16" t="s">
        <v>14531</v>
      </c>
      <c r="O222" s="16" t="s">
        <v>14522</v>
      </c>
    </row>
    <row r="223" spans="1:15" ht="60" customHeight="1">
      <c r="A223" s="18">
        <v>4</v>
      </c>
      <c r="B223" s="18" t="str">
        <f>C220&amp;A223</f>
        <v>Long TermBrand UsageUse4</v>
      </c>
      <c r="C223" s="245"/>
      <c r="D223" s="24" t="s">
        <v>14532</v>
      </c>
      <c r="E223" s="143"/>
      <c r="F223" s="24" t="s">
        <v>14533</v>
      </c>
      <c r="G223" s="26" t="s">
        <v>14534</v>
      </c>
      <c r="H223" s="16" t="s">
        <v>14535</v>
      </c>
      <c r="I223" s="16" t="s">
        <v>14536</v>
      </c>
      <c r="J223" s="16" t="s">
        <v>14537</v>
      </c>
      <c r="K223" s="26" t="s">
        <v>14538</v>
      </c>
      <c r="L223" s="16" t="s">
        <v>14539</v>
      </c>
      <c r="M223" s="16" t="s">
        <v>14540</v>
      </c>
      <c r="N223" s="16" t="s">
        <v>14541</v>
      </c>
      <c r="O223" s="16" t="s">
        <v>14532</v>
      </c>
    </row>
    <row r="224" spans="1:15" ht="30" customHeight="1">
      <c r="A224" s="18">
        <v>5</v>
      </c>
      <c r="B224" s="18" t="str">
        <f>C220&amp;A224</f>
        <v>Long TermBrand UsageUse5</v>
      </c>
      <c r="C224" s="246"/>
      <c r="D224" s="24" t="s">
        <v>2776</v>
      </c>
      <c r="E224" s="143"/>
      <c r="F224" s="24" t="s">
        <v>14542</v>
      </c>
      <c r="G224" s="26" t="s">
        <v>14543</v>
      </c>
      <c r="H224" s="16" t="s">
        <v>14544</v>
      </c>
      <c r="I224" s="16" t="s">
        <v>14545</v>
      </c>
      <c r="J224" s="16" t="s">
        <v>14546</v>
      </c>
      <c r="K224" s="26" t="s">
        <v>14547</v>
      </c>
      <c r="L224" s="16" t="s">
        <v>14548</v>
      </c>
      <c r="M224" s="16" t="s">
        <v>14549</v>
      </c>
      <c r="N224" s="16" t="s">
        <v>14550</v>
      </c>
      <c r="O224" s="16" t="s">
        <v>2776</v>
      </c>
    </row>
    <row r="225" spans="1:15" ht="30" customHeight="1">
      <c r="A225" s="18">
        <v>1</v>
      </c>
      <c r="B225" s="18" t="str">
        <f>C225&amp;A225</f>
        <v>Long TermBrand UsageHave1</v>
      </c>
      <c r="C225" s="244" t="s">
        <v>14551</v>
      </c>
      <c r="D225" s="24" t="s">
        <v>1067</v>
      </c>
      <c r="E225" s="143"/>
      <c r="F225" s="24" t="s">
        <v>14047</v>
      </c>
      <c r="G225" s="16" t="s">
        <v>14508</v>
      </c>
      <c r="H225" s="16" t="s">
        <v>14049</v>
      </c>
      <c r="I225" s="16" t="s">
        <v>14050</v>
      </c>
      <c r="J225" s="16" t="s">
        <v>14552</v>
      </c>
      <c r="K225" s="26" t="s">
        <v>14052</v>
      </c>
      <c r="L225" s="16" t="s">
        <v>14553</v>
      </c>
      <c r="M225" s="16" t="s">
        <v>2365</v>
      </c>
      <c r="N225" s="18"/>
      <c r="O225" s="16" t="s">
        <v>1067</v>
      </c>
    </row>
    <row r="226" spans="1:15" ht="30" customHeight="1">
      <c r="A226" s="18">
        <v>2</v>
      </c>
      <c r="B226" s="18" t="str">
        <f>C225&amp;A226</f>
        <v>Long TermBrand UsageHave2</v>
      </c>
      <c r="C226" s="245"/>
      <c r="D226" s="24" t="s">
        <v>14554</v>
      </c>
      <c r="E226" s="143"/>
      <c r="F226" s="24" t="s">
        <v>14555</v>
      </c>
      <c r="G226" s="26" t="s">
        <v>14556</v>
      </c>
      <c r="H226" s="16" t="s">
        <v>14557</v>
      </c>
      <c r="I226" s="16" t="s">
        <v>14558</v>
      </c>
      <c r="J226" s="16" t="s">
        <v>14559</v>
      </c>
      <c r="K226" s="26" t="s">
        <v>14560</v>
      </c>
      <c r="L226" s="16" t="s">
        <v>14561</v>
      </c>
      <c r="M226" s="16" t="s">
        <v>14562</v>
      </c>
      <c r="N226" s="18"/>
      <c r="O226" s="16" t="s">
        <v>14563</v>
      </c>
    </row>
    <row r="227" spans="1:15" ht="45" customHeight="1">
      <c r="A227" s="18">
        <v>3</v>
      </c>
      <c r="B227" s="18" t="str">
        <f>C225&amp;A227</f>
        <v>Long TermBrand UsageHave3</v>
      </c>
      <c r="C227" s="245"/>
      <c r="D227" s="24" t="s">
        <v>14564</v>
      </c>
      <c r="E227" s="143"/>
      <c r="F227" s="24" t="s">
        <v>14565</v>
      </c>
      <c r="G227" s="26" t="s">
        <v>14566</v>
      </c>
      <c r="H227" s="16" t="s">
        <v>14567</v>
      </c>
      <c r="I227" s="16" t="s">
        <v>14568</v>
      </c>
      <c r="J227" s="16" t="s">
        <v>14569</v>
      </c>
      <c r="K227" s="26" t="s">
        <v>14570</v>
      </c>
      <c r="L227" s="16" t="s">
        <v>14571</v>
      </c>
      <c r="M227" s="16" t="s">
        <v>14572</v>
      </c>
      <c r="N227" s="18"/>
      <c r="O227" s="16" t="s">
        <v>14564</v>
      </c>
    </row>
    <row r="228" spans="1:15" ht="60" customHeight="1">
      <c r="A228" s="18">
        <v>4</v>
      </c>
      <c r="B228" s="18" t="str">
        <f>C225&amp;A228</f>
        <v>Long TermBrand UsageHave4</v>
      </c>
      <c r="C228" s="245"/>
      <c r="D228" s="24" t="s">
        <v>14573</v>
      </c>
      <c r="E228" s="143"/>
      <c r="F228" s="24" t="s">
        <v>14574</v>
      </c>
      <c r="G228" s="26" t="s">
        <v>14575</v>
      </c>
      <c r="H228" s="16" t="s">
        <v>14576</v>
      </c>
      <c r="I228" s="16" t="s">
        <v>14577</v>
      </c>
      <c r="J228" s="16" t="s">
        <v>14578</v>
      </c>
      <c r="K228" s="26" t="s">
        <v>14579</v>
      </c>
      <c r="L228" s="16" t="s">
        <v>14580</v>
      </c>
      <c r="M228" s="16" t="s">
        <v>14581</v>
      </c>
      <c r="N228" s="18"/>
      <c r="O228" s="16" t="s">
        <v>14573</v>
      </c>
    </row>
    <row r="229" spans="1:15" ht="30" customHeight="1">
      <c r="A229" s="18">
        <v>5</v>
      </c>
      <c r="B229" s="18" t="str">
        <f>C225&amp;A229</f>
        <v>Long TermBrand UsageHave5</v>
      </c>
      <c r="C229" s="246"/>
      <c r="D229" s="24" t="s">
        <v>2776</v>
      </c>
      <c r="E229" s="143"/>
      <c r="F229" s="24" t="s">
        <v>14542</v>
      </c>
      <c r="G229" s="26" t="s">
        <v>14582</v>
      </c>
      <c r="H229" s="16" t="s">
        <v>14544</v>
      </c>
      <c r="I229" s="16" t="s">
        <v>14545</v>
      </c>
      <c r="J229" s="16" t="s">
        <v>14546</v>
      </c>
      <c r="K229" s="26" t="s">
        <v>14547</v>
      </c>
      <c r="L229" s="16" t="s">
        <v>14548</v>
      </c>
      <c r="M229" s="16" t="s">
        <v>14549</v>
      </c>
      <c r="N229" s="18"/>
      <c r="O229" s="16" t="s">
        <v>2776</v>
      </c>
    </row>
    <row r="230" spans="1:15" s="141" customFormat="1" ht="30" customHeight="1">
      <c r="A230" s="114">
        <v>1</v>
      </c>
      <c r="B230" s="114" t="str">
        <f>C230&amp;A230</f>
        <v>Long TermBrand UsageBuy1</v>
      </c>
      <c r="C230" s="247" t="s">
        <v>14583</v>
      </c>
      <c r="D230" s="16" t="s">
        <v>1067</v>
      </c>
      <c r="E230" s="147"/>
      <c r="F230" s="147"/>
      <c r="G230" s="151"/>
      <c r="H230" s="140"/>
      <c r="I230" s="140"/>
      <c r="J230" s="140"/>
      <c r="K230" s="151"/>
      <c r="L230" s="140"/>
      <c r="M230" s="140"/>
      <c r="N230" s="140" t="s">
        <v>14054</v>
      </c>
      <c r="O230" s="114"/>
    </row>
    <row r="231" spans="1:15" s="141" customFormat="1" ht="30" customHeight="1">
      <c r="A231" s="114">
        <v>2</v>
      </c>
      <c r="B231" s="114" t="str">
        <f>C230&amp;A231</f>
        <v>Long TermBrand UsageBuy2</v>
      </c>
      <c r="C231" s="248"/>
      <c r="D231" s="16" t="s">
        <v>14584</v>
      </c>
      <c r="E231" s="147"/>
      <c r="F231" s="147"/>
      <c r="G231" s="151"/>
      <c r="H231" s="140"/>
      <c r="I231" s="140"/>
      <c r="J231" s="140"/>
      <c r="K231" s="151"/>
      <c r="L231" s="140"/>
      <c r="M231" s="140"/>
      <c r="N231" s="140" t="s">
        <v>14585</v>
      </c>
      <c r="O231" s="114"/>
    </row>
    <row r="232" spans="1:15" s="141" customFormat="1" ht="45" customHeight="1">
      <c r="A232" s="114">
        <v>3</v>
      </c>
      <c r="B232" s="114" t="str">
        <f>C230&amp;A232</f>
        <v>Long TermBrand UsageBuy3</v>
      </c>
      <c r="C232" s="248"/>
      <c r="D232" s="16" t="s">
        <v>14586</v>
      </c>
      <c r="E232" s="147"/>
      <c r="F232" s="147"/>
      <c r="G232" s="151"/>
      <c r="H232" s="140"/>
      <c r="I232" s="140"/>
      <c r="J232" s="140"/>
      <c r="K232" s="151"/>
      <c r="L232" s="140"/>
      <c r="M232" s="140"/>
      <c r="N232" s="140" t="s">
        <v>14587</v>
      </c>
      <c r="O232" s="114"/>
    </row>
    <row r="233" spans="1:15" s="141" customFormat="1" ht="45" customHeight="1">
      <c r="A233" s="114">
        <v>4</v>
      </c>
      <c r="B233" s="114" t="str">
        <f>C230&amp;A233</f>
        <v>Long TermBrand UsageBuy4</v>
      </c>
      <c r="C233" s="248"/>
      <c r="D233" s="16" t="s">
        <v>14588</v>
      </c>
      <c r="E233" s="147"/>
      <c r="F233" s="147"/>
      <c r="G233" s="151"/>
      <c r="H233" s="140"/>
      <c r="I233" s="140"/>
      <c r="J233" s="140"/>
      <c r="K233" s="151"/>
      <c r="L233" s="140"/>
      <c r="M233" s="140"/>
      <c r="N233" s="140" t="s">
        <v>14589</v>
      </c>
      <c r="O233" s="114"/>
    </row>
    <row r="234" spans="1:15" s="141" customFormat="1" ht="30" customHeight="1">
      <c r="A234" s="114">
        <v>5</v>
      </c>
      <c r="B234" s="114" t="str">
        <f>C230&amp;A234</f>
        <v>Long TermBrand UsageBuy5</v>
      </c>
      <c r="C234" s="249"/>
      <c r="D234" s="16" t="s">
        <v>2776</v>
      </c>
      <c r="E234" s="147"/>
      <c r="F234" s="147"/>
      <c r="G234" s="151"/>
      <c r="H234" s="140"/>
      <c r="I234" s="140"/>
      <c r="J234" s="140"/>
      <c r="K234" s="151"/>
      <c r="L234" s="140"/>
      <c r="M234" s="140"/>
      <c r="N234" s="140" t="s">
        <v>14550</v>
      </c>
      <c r="O234" s="114"/>
    </row>
    <row r="235" spans="1:15" s="141" customFormat="1" ht="30" customHeight="1">
      <c r="A235" s="114">
        <v>1</v>
      </c>
      <c r="B235" s="114" t="str">
        <f>C235&amp;A235</f>
        <v>Long TermBrand UsageVisit1</v>
      </c>
      <c r="C235" s="247" t="s">
        <v>14590</v>
      </c>
      <c r="D235" s="16" t="s">
        <v>1067</v>
      </c>
      <c r="E235" s="147"/>
      <c r="F235" s="147"/>
      <c r="G235" s="151"/>
      <c r="H235" s="140"/>
      <c r="I235" s="140"/>
      <c r="J235" s="140"/>
      <c r="K235" s="151"/>
      <c r="L235" s="140"/>
      <c r="M235" s="140"/>
      <c r="N235" s="140" t="s">
        <v>14054</v>
      </c>
      <c r="O235" s="114"/>
    </row>
    <row r="236" spans="1:15" s="141" customFormat="1" ht="30" customHeight="1">
      <c r="A236" s="114">
        <v>2</v>
      </c>
      <c r="B236" s="114" t="str">
        <f>C235&amp;A236</f>
        <v>Long TermBrand UsageVisit2</v>
      </c>
      <c r="C236" s="248"/>
      <c r="D236" s="16" t="s">
        <v>14591</v>
      </c>
      <c r="E236" s="147"/>
      <c r="F236" s="147"/>
      <c r="G236" s="151"/>
      <c r="H236" s="140"/>
      <c r="I236" s="140"/>
      <c r="J236" s="140"/>
      <c r="K236" s="151"/>
      <c r="L236" s="140"/>
      <c r="M236" s="140"/>
      <c r="N236" s="140" t="s">
        <v>14592</v>
      </c>
      <c r="O236" s="114"/>
    </row>
    <row r="237" spans="1:15" s="141" customFormat="1" ht="45" customHeight="1">
      <c r="A237" s="114">
        <v>3</v>
      </c>
      <c r="B237" s="114" t="str">
        <f>C235&amp;A237</f>
        <v>Long TermBrand UsageVisit3</v>
      </c>
      <c r="C237" s="248"/>
      <c r="D237" s="16" t="s">
        <v>14593</v>
      </c>
      <c r="E237" s="147"/>
      <c r="F237" s="147"/>
      <c r="G237" s="151"/>
      <c r="H237" s="140"/>
      <c r="I237" s="140"/>
      <c r="J237" s="140"/>
      <c r="K237" s="151"/>
      <c r="L237" s="140"/>
      <c r="M237" s="140"/>
      <c r="N237" s="140" t="s">
        <v>14594</v>
      </c>
      <c r="O237" s="114"/>
    </row>
    <row r="238" spans="1:15" s="141" customFormat="1" ht="45" customHeight="1">
      <c r="A238" s="114">
        <v>4</v>
      </c>
      <c r="B238" s="114" t="str">
        <f>C235&amp;A238</f>
        <v>Long TermBrand UsageVisit4</v>
      </c>
      <c r="C238" s="248"/>
      <c r="D238" s="16" t="s">
        <v>14595</v>
      </c>
      <c r="E238" s="147"/>
      <c r="F238" s="147"/>
      <c r="G238" s="151"/>
      <c r="H238" s="140"/>
      <c r="I238" s="140"/>
      <c r="J238" s="140"/>
      <c r="K238" s="151"/>
      <c r="L238" s="140"/>
      <c r="M238" s="140"/>
      <c r="N238" s="140" t="s">
        <v>14596</v>
      </c>
      <c r="O238" s="114"/>
    </row>
    <row r="239" spans="1:15" s="141" customFormat="1" ht="30" customHeight="1">
      <c r="A239" s="114">
        <v>5</v>
      </c>
      <c r="B239" s="114" t="str">
        <f>C235&amp;A239</f>
        <v>Long TermBrand UsageVisit5</v>
      </c>
      <c r="C239" s="249"/>
      <c r="D239" s="16" t="s">
        <v>2776</v>
      </c>
      <c r="E239" s="147"/>
      <c r="F239" s="147"/>
      <c r="G239" s="151"/>
      <c r="H239" s="140"/>
      <c r="I239" s="140"/>
      <c r="J239" s="140"/>
      <c r="K239" s="151"/>
      <c r="L239" s="140"/>
      <c r="M239" s="140"/>
      <c r="N239" s="140" t="s">
        <v>14550</v>
      </c>
      <c r="O239" s="114"/>
    </row>
    <row r="240" spans="1:15">
      <c r="A240" s="18"/>
      <c r="B240" s="18"/>
      <c r="C240" s="148"/>
      <c r="D240" s="143"/>
      <c r="E240" s="143"/>
      <c r="F240" s="143"/>
      <c r="G240" s="18"/>
      <c r="H240" s="18"/>
      <c r="I240" s="18"/>
      <c r="J240" s="18"/>
      <c r="K240" s="18"/>
      <c r="L240" s="18"/>
      <c r="M240" s="18"/>
      <c r="N240" s="18"/>
      <c r="O240" s="18"/>
    </row>
    <row r="241" spans="1:15" ht="60" customHeight="1">
      <c r="A241" s="18">
        <v>1</v>
      </c>
      <c r="B241" s="18" t="str">
        <f>C241&amp;A241</f>
        <v>Long TermPersuasionGet1</v>
      </c>
      <c r="C241" s="244" t="s">
        <v>14597</v>
      </c>
      <c r="D241" s="24" t="s">
        <v>14598</v>
      </c>
      <c r="E241" s="143"/>
      <c r="F241" s="24" t="s">
        <v>14599</v>
      </c>
      <c r="G241" s="16" t="s">
        <v>14600</v>
      </c>
      <c r="H241" s="16" t="s">
        <v>14601</v>
      </c>
      <c r="I241" s="16" t="s">
        <v>14602</v>
      </c>
      <c r="J241" s="16" t="s">
        <v>14603</v>
      </c>
      <c r="K241" s="26" t="s">
        <v>14604</v>
      </c>
      <c r="L241" s="16" t="s">
        <v>14605</v>
      </c>
      <c r="M241" s="16" t="s">
        <v>14606</v>
      </c>
      <c r="N241" s="16" t="s">
        <v>14607</v>
      </c>
      <c r="O241" s="16" t="s">
        <v>14598</v>
      </c>
    </row>
    <row r="242" spans="1:15" ht="45" customHeight="1">
      <c r="A242" s="18">
        <v>2</v>
      </c>
      <c r="B242" s="18" t="str">
        <f>C241&amp;A242</f>
        <v>Long TermPersuasionGet2</v>
      </c>
      <c r="C242" s="245"/>
      <c r="D242" s="24" t="s">
        <v>2838</v>
      </c>
      <c r="E242" s="143"/>
      <c r="F242" s="24" t="s">
        <v>14608</v>
      </c>
      <c r="G242" s="16" t="s">
        <v>14609</v>
      </c>
      <c r="H242" s="16" t="s">
        <v>14610</v>
      </c>
      <c r="I242" s="16" t="s">
        <v>14611</v>
      </c>
      <c r="J242" s="16" t="s">
        <v>14612</v>
      </c>
      <c r="K242" s="26" t="s">
        <v>14613</v>
      </c>
      <c r="L242" s="16" t="s">
        <v>14614</v>
      </c>
      <c r="M242" s="16" t="s">
        <v>14615</v>
      </c>
      <c r="N242" s="16" t="s">
        <v>14616</v>
      </c>
      <c r="O242" s="16" t="s">
        <v>2838</v>
      </c>
    </row>
    <row r="243" spans="1:15" ht="45" customHeight="1">
      <c r="A243" s="18">
        <v>3</v>
      </c>
      <c r="B243" s="18" t="str">
        <f>C241&amp;A243</f>
        <v>Long TermPersuasionGet3</v>
      </c>
      <c r="C243" s="245"/>
      <c r="D243" s="24" t="s">
        <v>2868</v>
      </c>
      <c r="E243" s="143"/>
      <c r="F243" s="24" t="s">
        <v>14617</v>
      </c>
      <c r="G243" s="16" t="s">
        <v>14618</v>
      </c>
      <c r="H243" s="16" t="s">
        <v>14619</v>
      </c>
      <c r="I243" s="16" t="s">
        <v>14620</v>
      </c>
      <c r="J243" s="16" t="s">
        <v>14621</v>
      </c>
      <c r="K243" s="26" t="s">
        <v>14622</v>
      </c>
      <c r="L243" s="16" t="s">
        <v>14623</v>
      </c>
      <c r="M243" s="16" t="s">
        <v>14624</v>
      </c>
      <c r="N243" s="26" t="s">
        <v>14625</v>
      </c>
      <c r="O243" s="16" t="s">
        <v>2868</v>
      </c>
    </row>
    <row r="244" spans="1:15">
      <c r="A244" s="18">
        <v>4</v>
      </c>
      <c r="B244" s="18" t="str">
        <f>C241&amp;A244</f>
        <v>Long TermPersuasionGet4</v>
      </c>
      <c r="C244" s="245"/>
      <c r="D244" s="24" t="s">
        <v>1378</v>
      </c>
      <c r="E244" s="143"/>
      <c r="F244" s="24" t="s">
        <v>14270</v>
      </c>
      <c r="G244" s="16" t="s">
        <v>14271</v>
      </c>
      <c r="H244" s="16" t="s">
        <v>14626</v>
      </c>
      <c r="I244" s="16" t="s">
        <v>14273</v>
      </c>
      <c r="J244" s="16" t="s">
        <v>14274</v>
      </c>
      <c r="K244" s="26" t="s">
        <v>14627</v>
      </c>
      <c r="L244" s="16" t="s">
        <v>14437</v>
      </c>
      <c r="M244" s="16" t="s">
        <v>2901</v>
      </c>
      <c r="N244" s="16" t="s">
        <v>14277</v>
      </c>
      <c r="O244" s="16" t="s">
        <v>1378</v>
      </c>
    </row>
    <row r="245" spans="1:15" ht="30" customHeight="1">
      <c r="A245" s="18">
        <v>5</v>
      </c>
      <c r="B245" s="18" t="str">
        <f>C241&amp;A245</f>
        <v>Long TermPersuasionGet5</v>
      </c>
      <c r="C245" s="246"/>
      <c r="D245" s="24" t="s">
        <v>2917</v>
      </c>
      <c r="E245" s="143"/>
      <c r="F245" s="24" t="s">
        <v>14628</v>
      </c>
      <c r="G245" s="16" t="s">
        <v>14629</v>
      </c>
      <c r="H245" s="16" t="s">
        <v>14630</v>
      </c>
      <c r="I245" s="16" t="s">
        <v>14631</v>
      </c>
      <c r="J245" s="16" t="s">
        <v>14632</v>
      </c>
      <c r="K245" s="26" t="s">
        <v>14633</v>
      </c>
      <c r="L245" s="16" t="s">
        <v>14634</v>
      </c>
      <c r="M245" s="16" t="s">
        <v>14635</v>
      </c>
      <c r="N245" s="16" t="s">
        <v>14636</v>
      </c>
      <c r="O245" s="16" t="s">
        <v>14637</v>
      </c>
    </row>
    <row r="246" spans="1:15" ht="60" customHeight="1">
      <c r="A246" s="18">
        <v>1</v>
      </c>
      <c r="B246" s="18" t="str">
        <f>C246&amp;A246</f>
        <v>Long TermPersuasionBuy1</v>
      </c>
      <c r="C246" s="244" t="s">
        <v>14638</v>
      </c>
      <c r="D246" s="24" t="s">
        <v>14639</v>
      </c>
      <c r="E246" s="143"/>
      <c r="F246" s="24" t="s">
        <v>14640</v>
      </c>
      <c r="G246" s="16" t="s">
        <v>14641</v>
      </c>
      <c r="H246" s="16" t="s">
        <v>14642</v>
      </c>
      <c r="I246" s="16" t="s">
        <v>14643</v>
      </c>
      <c r="J246" s="16" t="s">
        <v>14644</v>
      </c>
      <c r="K246" s="26" t="s">
        <v>14645</v>
      </c>
      <c r="L246" s="16" t="s">
        <v>14646</v>
      </c>
      <c r="M246" s="16" t="s">
        <v>14647</v>
      </c>
      <c r="N246" s="16" t="s">
        <v>14648</v>
      </c>
      <c r="O246" s="16" t="s">
        <v>14639</v>
      </c>
    </row>
    <row r="247" spans="1:15" ht="45" customHeight="1">
      <c r="A247" s="18">
        <v>2</v>
      </c>
      <c r="B247" s="18" t="str">
        <f>C246&amp;A247</f>
        <v>Long TermPersuasionBuy2</v>
      </c>
      <c r="C247" s="245"/>
      <c r="D247" s="24" t="s">
        <v>2838</v>
      </c>
      <c r="E247" s="143"/>
      <c r="F247" s="24" t="s">
        <v>14608</v>
      </c>
      <c r="G247" s="16" t="s">
        <v>14649</v>
      </c>
      <c r="H247" s="16" t="s">
        <v>14610</v>
      </c>
      <c r="I247" s="16" t="s">
        <v>14650</v>
      </c>
      <c r="J247" s="16" t="s">
        <v>14651</v>
      </c>
      <c r="K247" s="26" t="s">
        <v>14613</v>
      </c>
      <c r="L247" s="16" t="s">
        <v>14614</v>
      </c>
      <c r="M247" s="16" t="s">
        <v>14652</v>
      </c>
      <c r="N247" s="16" t="s">
        <v>14653</v>
      </c>
      <c r="O247" s="16" t="s">
        <v>2838</v>
      </c>
    </row>
    <row r="248" spans="1:15" ht="45" customHeight="1">
      <c r="A248" s="18">
        <v>3</v>
      </c>
      <c r="B248" s="18" t="str">
        <f>C246&amp;A248</f>
        <v>Long TermPersuasionBuy3</v>
      </c>
      <c r="C248" s="245"/>
      <c r="D248" s="24" t="s">
        <v>2868</v>
      </c>
      <c r="E248" s="143"/>
      <c r="F248" s="24" t="s">
        <v>14617</v>
      </c>
      <c r="G248" s="16" t="s">
        <v>14654</v>
      </c>
      <c r="H248" s="16" t="s">
        <v>14619</v>
      </c>
      <c r="I248" s="16" t="s">
        <v>14655</v>
      </c>
      <c r="J248" s="16" t="s">
        <v>14656</v>
      </c>
      <c r="K248" s="26" t="s">
        <v>14622</v>
      </c>
      <c r="L248" s="16" t="s">
        <v>14623</v>
      </c>
      <c r="M248" s="16" t="s">
        <v>14657</v>
      </c>
      <c r="N248" s="16" t="s">
        <v>14658</v>
      </c>
      <c r="O248" s="16" t="s">
        <v>2868</v>
      </c>
    </row>
    <row r="249" spans="1:15">
      <c r="A249" s="18">
        <v>4</v>
      </c>
      <c r="B249" s="18" t="str">
        <f>C246&amp;A249</f>
        <v>Long TermPersuasionBuy4</v>
      </c>
      <c r="C249" s="245"/>
      <c r="D249" s="24" t="s">
        <v>1378</v>
      </c>
      <c r="E249" s="143"/>
      <c r="F249" s="24" t="s">
        <v>14270</v>
      </c>
      <c r="G249" s="16" t="s">
        <v>14271</v>
      </c>
      <c r="H249" s="16" t="s">
        <v>14626</v>
      </c>
      <c r="I249" s="16" t="s">
        <v>14273</v>
      </c>
      <c r="J249" s="16" t="s">
        <v>14274</v>
      </c>
      <c r="K249" s="26" t="s">
        <v>14627</v>
      </c>
      <c r="L249" s="16" t="s">
        <v>14437</v>
      </c>
      <c r="M249" s="16" t="s">
        <v>2901</v>
      </c>
      <c r="N249" s="16" t="s">
        <v>14277</v>
      </c>
      <c r="O249" s="16" t="s">
        <v>1378</v>
      </c>
    </row>
    <row r="250" spans="1:15" ht="30" customHeight="1">
      <c r="A250" s="18">
        <v>5</v>
      </c>
      <c r="B250" s="18" t="str">
        <f>C246&amp;A250</f>
        <v>Long TermPersuasionBuy5</v>
      </c>
      <c r="C250" s="246"/>
      <c r="D250" s="24" t="s">
        <v>2917</v>
      </c>
      <c r="E250" s="143"/>
      <c r="F250" s="24" t="s">
        <v>14628</v>
      </c>
      <c r="G250" s="16" t="s">
        <v>14659</v>
      </c>
      <c r="H250" s="16" t="s">
        <v>14630</v>
      </c>
      <c r="I250" s="16" t="s">
        <v>14660</v>
      </c>
      <c r="J250" s="16" t="s">
        <v>14661</v>
      </c>
      <c r="K250" s="26" t="s">
        <v>14633</v>
      </c>
      <c r="L250" s="16" t="s">
        <v>14634</v>
      </c>
      <c r="M250" s="16" t="s">
        <v>14662</v>
      </c>
      <c r="N250" s="16" t="s">
        <v>14663</v>
      </c>
      <c r="O250" s="16" t="s">
        <v>14637</v>
      </c>
    </row>
    <row r="251" spans="1:15" s="141" customFormat="1" ht="60" customHeight="1">
      <c r="A251" s="114">
        <v>1</v>
      </c>
      <c r="B251" s="114" t="str">
        <f>C251&amp;A251</f>
        <v>Long TermPersuasionTakeOut1</v>
      </c>
      <c r="C251" s="247" t="s">
        <v>14664</v>
      </c>
      <c r="D251" s="16" t="s">
        <v>14665</v>
      </c>
      <c r="E251" s="147"/>
      <c r="F251" s="147"/>
      <c r="G251" s="140" t="s">
        <v>14666</v>
      </c>
      <c r="H251" s="114"/>
      <c r="I251" s="114"/>
      <c r="J251" s="114"/>
      <c r="K251" s="114"/>
      <c r="L251" s="114"/>
      <c r="M251" s="114"/>
      <c r="N251" s="114"/>
      <c r="O251" s="114"/>
    </row>
    <row r="252" spans="1:15" s="141" customFormat="1" ht="30" customHeight="1">
      <c r="A252" s="114">
        <v>2</v>
      </c>
      <c r="B252" s="114" t="str">
        <f>C251&amp;A252</f>
        <v>Long TermPersuasionTakeOut2</v>
      </c>
      <c r="C252" s="248"/>
      <c r="D252" s="16" t="s">
        <v>2838</v>
      </c>
      <c r="E252" s="147"/>
      <c r="F252" s="147"/>
      <c r="G252" s="140" t="s">
        <v>14667</v>
      </c>
      <c r="H252" s="114"/>
      <c r="I252" s="114"/>
      <c r="J252" s="114"/>
      <c r="K252" s="114"/>
      <c r="L252" s="114"/>
      <c r="M252" s="114"/>
      <c r="N252" s="114"/>
      <c r="O252" s="114"/>
    </row>
    <row r="253" spans="1:15" s="141" customFormat="1" ht="30" customHeight="1">
      <c r="A253" s="114">
        <v>3</v>
      </c>
      <c r="B253" s="114" t="str">
        <f>C251&amp;A253</f>
        <v>Long TermPersuasionTakeOut3</v>
      </c>
      <c r="C253" s="248"/>
      <c r="D253" s="16" t="s">
        <v>2868</v>
      </c>
      <c r="E253" s="147"/>
      <c r="F253" s="147"/>
      <c r="G253" s="140" t="s">
        <v>14668</v>
      </c>
      <c r="H253" s="114"/>
      <c r="I253" s="114"/>
      <c r="J253" s="114"/>
      <c r="K253" s="114"/>
      <c r="L253" s="114"/>
      <c r="M253" s="114"/>
      <c r="N253" s="114"/>
      <c r="O253" s="114"/>
    </row>
    <row r="254" spans="1:15" s="141" customFormat="1">
      <c r="A254" s="114">
        <v>4</v>
      </c>
      <c r="B254" s="114" t="str">
        <f>C251&amp;A254</f>
        <v>Long TermPersuasionTakeOut4</v>
      </c>
      <c r="C254" s="248"/>
      <c r="D254" s="16" t="s">
        <v>1378</v>
      </c>
      <c r="E254" s="147"/>
      <c r="F254" s="147"/>
      <c r="G254" s="140" t="s">
        <v>14271</v>
      </c>
      <c r="H254" s="114"/>
      <c r="I254" s="114"/>
      <c r="J254" s="114"/>
      <c r="K254" s="114"/>
      <c r="L254" s="114"/>
      <c r="M254" s="114"/>
      <c r="N254" s="114"/>
      <c r="O254" s="114"/>
    </row>
    <row r="255" spans="1:15" s="141" customFormat="1" ht="30" customHeight="1">
      <c r="A255" s="114">
        <v>5</v>
      </c>
      <c r="B255" s="114" t="str">
        <f>C251&amp;A255</f>
        <v>Long TermPersuasionTakeOut5</v>
      </c>
      <c r="C255" s="249"/>
      <c r="D255" s="16" t="s">
        <v>2917</v>
      </c>
      <c r="E255" s="147"/>
      <c r="F255" s="147"/>
      <c r="G255" s="140" t="s">
        <v>14669</v>
      </c>
      <c r="H255" s="114"/>
      <c r="I255" s="114"/>
      <c r="J255" s="114"/>
      <c r="K255" s="114"/>
      <c r="L255" s="114"/>
      <c r="M255" s="114"/>
      <c r="N255" s="114"/>
      <c r="O255" s="114"/>
    </row>
    <row r="256" spans="1:15" s="141" customFormat="1" ht="45" customHeight="1">
      <c r="A256" s="114">
        <v>1</v>
      </c>
      <c r="B256" s="114" t="str">
        <f>C256&amp;A256</f>
        <v>Long TermPersuasionVisit1</v>
      </c>
      <c r="C256" s="247" t="s">
        <v>14670</v>
      </c>
      <c r="D256" s="16" t="s">
        <v>14671</v>
      </c>
      <c r="E256" s="147"/>
      <c r="F256" s="147"/>
      <c r="G256" s="140"/>
      <c r="H256" s="114"/>
      <c r="I256" s="114"/>
      <c r="J256" s="114"/>
      <c r="K256" s="114"/>
      <c r="L256" s="114"/>
      <c r="M256" s="114"/>
      <c r="N256" s="140" t="s">
        <v>14672</v>
      </c>
      <c r="O256" s="114"/>
    </row>
    <row r="257" spans="1:15" s="141" customFormat="1" ht="30" customHeight="1">
      <c r="A257" s="114">
        <v>2</v>
      </c>
      <c r="B257" s="114" t="str">
        <f>C256&amp;A257</f>
        <v>Long TermPersuasionVisit2</v>
      </c>
      <c r="C257" s="248"/>
      <c r="D257" s="16" t="s">
        <v>2838</v>
      </c>
      <c r="E257" s="147"/>
      <c r="F257" s="147"/>
      <c r="G257" s="140"/>
      <c r="H257" s="114"/>
      <c r="I257" s="114"/>
      <c r="J257" s="114"/>
      <c r="K257" s="114"/>
      <c r="L257" s="114"/>
      <c r="M257" s="114"/>
      <c r="N257" s="140" t="s">
        <v>14673</v>
      </c>
      <c r="O257" s="114"/>
    </row>
    <row r="258" spans="1:15" s="141" customFormat="1" ht="30" customHeight="1">
      <c r="A258" s="114">
        <v>3</v>
      </c>
      <c r="B258" s="114" t="str">
        <f>C256&amp;A258</f>
        <v>Long TermPersuasionVisit3</v>
      </c>
      <c r="C258" s="248"/>
      <c r="D258" s="16" t="s">
        <v>2868</v>
      </c>
      <c r="E258" s="147"/>
      <c r="F258" s="147"/>
      <c r="G258" s="140"/>
      <c r="H258" s="114"/>
      <c r="I258" s="114"/>
      <c r="J258" s="114"/>
      <c r="K258" s="114"/>
      <c r="L258" s="114"/>
      <c r="M258" s="114"/>
      <c r="N258" s="151" t="s">
        <v>14625</v>
      </c>
      <c r="O258" s="114"/>
    </row>
    <row r="259" spans="1:15" s="141" customFormat="1">
      <c r="A259" s="114">
        <v>4</v>
      </c>
      <c r="B259" s="114" t="str">
        <f>C256&amp;A259</f>
        <v>Long TermPersuasionVisit4</v>
      </c>
      <c r="C259" s="248"/>
      <c r="D259" s="16" t="s">
        <v>1378</v>
      </c>
      <c r="E259" s="147"/>
      <c r="F259" s="147"/>
      <c r="G259" s="140"/>
      <c r="H259" s="114"/>
      <c r="I259" s="114"/>
      <c r="J259" s="114"/>
      <c r="K259" s="114"/>
      <c r="L259" s="114"/>
      <c r="M259" s="114"/>
      <c r="N259" s="151" t="s">
        <v>14277</v>
      </c>
      <c r="O259" s="114"/>
    </row>
    <row r="260" spans="1:15" s="141" customFormat="1" ht="30" customHeight="1">
      <c r="A260" s="114">
        <v>5</v>
      </c>
      <c r="B260" s="114" t="str">
        <f>C256&amp;A260</f>
        <v>Long TermPersuasionVisit5</v>
      </c>
      <c r="C260" s="249"/>
      <c r="D260" s="16" t="s">
        <v>2917</v>
      </c>
      <c r="E260" s="147"/>
      <c r="F260" s="147"/>
      <c r="G260" s="140"/>
      <c r="H260" s="114"/>
      <c r="I260" s="114"/>
      <c r="J260" s="114"/>
      <c r="K260" s="114"/>
      <c r="L260" s="114"/>
      <c r="M260" s="114"/>
      <c r="N260" s="151" t="s">
        <v>14663</v>
      </c>
      <c r="O260" s="114"/>
    </row>
    <row r="261" spans="1:15">
      <c r="A261" s="18"/>
      <c r="B261" s="18"/>
      <c r="C261" s="149"/>
      <c r="D261" s="150"/>
      <c r="E261" s="150"/>
      <c r="F261" s="150"/>
      <c r="G261" s="18"/>
      <c r="H261" s="18"/>
      <c r="I261" s="18"/>
      <c r="J261" s="18"/>
      <c r="K261" s="18"/>
      <c r="L261" s="18"/>
      <c r="M261" s="18"/>
      <c r="N261" s="18"/>
      <c r="O261" s="18"/>
    </row>
    <row r="262" spans="1:15" ht="30" customHeight="1">
      <c r="A262" s="18">
        <v>1</v>
      </c>
      <c r="B262" s="18" t="str">
        <f>C262&amp;A262</f>
        <v>ServiceBrand UsageUse1</v>
      </c>
      <c r="C262" s="244" t="s">
        <v>14674</v>
      </c>
      <c r="D262" s="24" t="s">
        <v>14675</v>
      </c>
      <c r="E262" s="143"/>
      <c r="F262" s="24" t="s">
        <v>14676</v>
      </c>
      <c r="G262" s="16" t="s">
        <v>14677</v>
      </c>
      <c r="H262" s="16" t="s">
        <v>14678</v>
      </c>
      <c r="I262" s="16" t="s">
        <v>14679</v>
      </c>
      <c r="J262" s="16" t="s">
        <v>14680</v>
      </c>
      <c r="K262" s="26" t="s">
        <v>14681</v>
      </c>
      <c r="L262" s="16" t="s">
        <v>14682</v>
      </c>
      <c r="M262" s="16" t="s">
        <v>14683</v>
      </c>
      <c r="N262" s="16" t="s">
        <v>14684</v>
      </c>
      <c r="O262" s="16" t="s">
        <v>14675</v>
      </c>
    </row>
    <row r="263" spans="1:15">
      <c r="A263" s="18">
        <v>2</v>
      </c>
      <c r="B263" s="18" t="str">
        <f>C262&amp;A263</f>
        <v>ServiceBrand UsageUse2</v>
      </c>
      <c r="C263" s="245"/>
      <c r="D263" s="24" t="s">
        <v>14685</v>
      </c>
      <c r="E263" s="143"/>
      <c r="F263" s="24" t="s">
        <v>14686</v>
      </c>
      <c r="G263" s="26" t="s">
        <v>14687</v>
      </c>
      <c r="H263" s="16" t="s">
        <v>14688</v>
      </c>
      <c r="I263" s="16" t="s">
        <v>14689</v>
      </c>
      <c r="J263" s="16" t="s">
        <v>14690</v>
      </c>
      <c r="K263" s="26" t="s">
        <v>14691</v>
      </c>
      <c r="L263" s="16" t="s">
        <v>14692</v>
      </c>
      <c r="M263" s="16" t="s">
        <v>14693</v>
      </c>
      <c r="N263" s="26" t="s">
        <v>14694</v>
      </c>
      <c r="O263" s="16" t="s">
        <v>14685</v>
      </c>
    </row>
    <row r="264" spans="1:15" ht="30" customHeight="1">
      <c r="A264" s="18">
        <v>3</v>
      </c>
      <c r="B264" s="18" t="str">
        <f>C262&amp;A264</f>
        <v>ServiceBrand UsageUse3</v>
      </c>
      <c r="C264" s="245"/>
      <c r="D264" s="24" t="s">
        <v>14695</v>
      </c>
      <c r="E264" s="143"/>
      <c r="F264" s="24" t="s">
        <v>14696</v>
      </c>
      <c r="G264" s="26" t="s">
        <v>14697</v>
      </c>
      <c r="H264" s="16" t="s">
        <v>14698</v>
      </c>
      <c r="I264" s="16" t="s">
        <v>14699</v>
      </c>
      <c r="J264" s="16" t="s">
        <v>14700</v>
      </c>
      <c r="K264" s="26" t="s">
        <v>14701</v>
      </c>
      <c r="L264" s="16" t="s">
        <v>14702</v>
      </c>
      <c r="M264" s="16" t="s">
        <v>14703</v>
      </c>
      <c r="N264" s="26" t="s">
        <v>14704</v>
      </c>
      <c r="O264" s="16" t="s">
        <v>14695</v>
      </c>
    </row>
    <row r="265" spans="1:15" ht="45" customHeight="1">
      <c r="A265" s="18">
        <v>4</v>
      </c>
      <c r="B265" s="18" t="str">
        <f>C262&amp;A265</f>
        <v>ServiceBrand UsageUse4</v>
      </c>
      <c r="C265" s="245"/>
      <c r="D265" s="24" t="s">
        <v>14705</v>
      </c>
      <c r="E265" s="143"/>
      <c r="F265" s="24" t="s">
        <v>14706</v>
      </c>
      <c r="G265" s="26" t="s">
        <v>14707</v>
      </c>
      <c r="H265" s="16" t="s">
        <v>14708</v>
      </c>
      <c r="I265" s="16" t="s">
        <v>14709</v>
      </c>
      <c r="J265" s="16" t="s">
        <v>14710</v>
      </c>
      <c r="K265" s="26" t="s">
        <v>14711</v>
      </c>
      <c r="L265" s="16" t="s">
        <v>14712</v>
      </c>
      <c r="M265" s="16" t="s">
        <v>14713</v>
      </c>
      <c r="N265" s="26" t="s">
        <v>14714</v>
      </c>
      <c r="O265" s="16" t="s">
        <v>14705</v>
      </c>
    </row>
    <row r="266" spans="1:15" ht="30" customHeight="1">
      <c r="A266" s="18">
        <v>5</v>
      </c>
      <c r="B266" s="18" t="str">
        <f>C262&amp;A266</f>
        <v>ServiceBrand UsageUse5</v>
      </c>
      <c r="C266" s="245"/>
      <c r="D266" s="24" t="s">
        <v>14715</v>
      </c>
      <c r="E266" s="143"/>
      <c r="F266" s="24" t="s">
        <v>14716</v>
      </c>
      <c r="G266" s="26" t="s">
        <v>14717</v>
      </c>
      <c r="H266" s="16" t="s">
        <v>14718</v>
      </c>
      <c r="I266" s="16" t="s">
        <v>14719</v>
      </c>
      <c r="J266" s="16" t="s">
        <v>14720</v>
      </c>
      <c r="K266" s="26" t="s">
        <v>14721</v>
      </c>
      <c r="L266" s="16" t="s">
        <v>14722</v>
      </c>
      <c r="M266" s="16" t="s">
        <v>14723</v>
      </c>
      <c r="N266" s="26" t="s">
        <v>14724</v>
      </c>
      <c r="O266" s="16" t="s">
        <v>14715</v>
      </c>
    </row>
    <row r="267" spans="1:15" ht="30" customHeight="1">
      <c r="A267" s="18">
        <v>6</v>
      </c>
      <c r="B267" s="18" t="str">
        <f>C262&amp;A267</f>
        <v>ServiceBrand UsageUse6</v>
      </c>
      <c r="C267" s="246"/>
      <c r="D267" s="24" t="s">
        <v>14725</v>
      </c>
      <c r="E267" s="143"/>
      <c r="F267" s="24" t="s">
        <v>14726</v>
      </c>
      <c r="G267" s="26" t="s">
        <v>14727</v>
      </c>
      <c r="H267" s="16" t="s">
        <v>14728</v>
      </c>
      <c r="I267" s="16" t="s">
        <v>14729</v>
      </c>
      <c r="J267" s="16" t="s">
        <v>14730</v>
      </c>
      <c r="K267" s="26" t="s">
        <v>14731</v>
      </c>
      <c r="L267" s="16" t="s">
        <v>14732</v>
      </c>
      <c r="M267" s="16" t="s">
        <v>14733</v>
      </c>
      <c r="N267" s="26" t="s">
        <v>14105</v>
      </c>
      <c r="O267" s="16" t="s">
        <v>14725</v>
      </c>
    </row>
    <row r="268" spans="1:15" ht="30" customHeight="1">
      <c r="A268" s="18">
        <v>1</v>
      </c>
      <c r="B268" s="18" t="str">
        <f>C268&amp;A268</f>
        <v>ServiceBrand UsageHave1</v>
      </c>
      <c r="C268" s="244" t="s">
        <v>14734</v>
      </c>
      <c r="D268" s="24" t="s">
        <v>14675</v>
      </c>
      <c r="E268" s="143"/>
      <c r="F268" s="24" t="s">
        <v>14676</v>
      </c>
      <c r="G268" s="16" t="s">
        <v>14677</v>
      </c>
      <c r="H268" s="16" t="s">
        <v>14678</v>
      </c>
      <c r="I268" s="16" t="s">
        <v>14679</v>
      </c>
      <c r="J268" s="16" t="s">
        <v>14680</v>
      </c>
      <c r="K268" s="26" t="s">
        <v>14681</v>
      </c>
      <c r="L268" s="16" t="s">
        <v>14682</v>
      </c>
      <c r="M268" s="16" t="s">
        <v>14683</v>
      </c>
      <c r="N268" s="26" t="s">
        <v>14684</v>
      </c>
      <c r="O268" s="16" t="s">
        <v>14675</v>
      </c>
    </row>
    <row r="269" spans="1:15">
      <c r="A269" s="18">
        <v>2</v>
      </c>
      <c r="B269" s="18" t="str">
        <f>C268&amp;A269</f>
        <v>ServiceBrand UsageHave2</v>
      </c>
      <c r="C269" s="245"/>
      <c r="D269" s="24" t="s">
        <v>14735</v>
      </c>
      <c r="E269" s="143"/>
      <c r="F269" s="24" t="s">
        <v>14736</v>
      </c>
      <c r="G269" s="26" t="s">
        <v>14737</v>
      </c>
      <c r="H269" s="16" t="s">
        <v>14738</v>
      </c>
      <c r="I269" s="16" t="s">
        <v>14739</v>
      </c>
      <c r="J269" s="16" t="s">
        <v>14740</v>
      </c>
      <c r="K269" s="26" t="s">
        <v>14741</v>
      </c>
      <c r="L269" s="16" t="s">
        <v>14742</v>
      </c>
      <c r="M269" s="16" t="s">
        <v>14743</v>
      </c>
      <c r="N269" s="26" t="s">
        <v>14744</v>
      </c>
      <c r="O269" s="16" t="s">
        <v>14735</v>
      </c>
    </row>
    <row r="270" spans="1:15" ht="30" customHeight="1">
      <c r="A270" s="18">
        <v>3</v>
      </c>
      <c r="B270" s="18" t="str">
        <f>C268&amp;A270</f>
        <v>ServiceBrand UsageHave3</v>
      </c>
      <c r="C270" s="245"/>
      <c r="D270" s="24" t="s">
        <v>14745</v>
      </c>
      <c r="E270" s="143"/>
      <c r="F270" s="24" t="s">
        <v>14746</v>
      </c>
      <c r="G270" s="26" t="s">
        <v>14747</v>
      </c>
      <c r="H270" s="16" t="s">
        <v>14748</v>
      </c>
      <c r="I270" s="16" t="s">
        <v>14749</v>
      </c>
      <c r="J270" s="16" t="s">
        <v>14750</v>
      </c>
      <c r="K270" s="26" t="s">
        <v>14751</v>
      </c>
      <c r="L270" s="16" t="s">
        <v>14752</v>
      </c>
      <c r="M270" s="16" t="s">
        <v>14753</v>
      </c>
      <c r="N270" s="26" t="s">
        <v>14754</v>
      </c>
      <c r="O270" s="16" t="s">
        <v>14745</v>
      </c>
    </row>
    <row r="271" spans="1:15" ht="45" customHeight="1">
      <c r="A271" s="18">
        <v>4</v>
      </c>
      <c r="B271" s="18" t="str">
        <f>C268&amp;A271</f>
        <v>ServiceBrand UsageHave4</v>
      </c>
      <c r="C271" s="245"/>
      <c r="D271" s="24" t="s">
        <v>14755</v>
      </c>
      <c r="E271" s="143"/>
      <c r="F271" s="24" t="s">
        <v>14756</v>
      </c>
      <c r="G271" s="26" t="s">
        <v>14757</v>
      </c>
      <c r="H271" s="16" t="s">
        <v>14758</v>
      </c>
      <c r="I271" s="16" t="s">
        <v>14759</v>
      </c>
      <c r="J271" s="16" t="s">
        <v>14760</v>
      </c>
      <c r="K271" s="26" t="s">
        <v>14761</v>
      </c>
      <c r="L271" s="16" t="s">
        <v>14762</v>
      </c>
      <c r="M271" s="16" t="s">
        <v>14763</v>
      </c>
      <c r="N271" s="16" t="s">
        <v>14764</v>
      </c>
      <c r="O271" s="16" t="s">
        <v>14755</v>
      </c>
    </row>
    <row r="272" spans="1:15" ht="30" customHeight="1">
      <c r="A272" s="18">
        <v>5</v>
      </c>
      <c r="B272" s="18" t="str">
        <f>C268&amp;A272</f>
        <v>ServiceBrand UsageHave5</v>
      </c>
      <c r="C272" s="245"/>
      <c r="D272" s="24" t="s">
        <v>14765</v>
      </c>
      <c r="E272" s="143"/>
      <c r="F272" s="24" t="s">
        <v>14766</v>
      </c>
      <c r="G272" s="26" t="s">
        <v>14767</v>
      </c>
      <c r="H272" s="16" t="s">
        <v>14768</v>
      </c>
      <c r="I272" s="16" t="s">
        <v>14769</v>
      </c>
      <c r="J272" s="16" t="s">
        <v>14770</v>
      </c>
      <c r="K272" s="26" t="s">
        <v>14771</v>
      </c>
      <c r="L272" s="16" t="s">
        <v>14772</v>
      </c>
      <c r="M272" s="16" t="s">
        <v>14773</v>
      </c>
      <c r="N272" s="16" t="s">
        <v>14774</v>
      </c>
      <c r="O272" s="16" t="s">
        <v>14765</v>
      </c>
    </row>
    <row r="273" spans="1:15" ht="30" customHeight="1">
      <c r="A273" s="18">
        <v>6</v>
      </c>
      <c r="B273" s="18" t="str">
        <f>C268&amp;A273</f>
        <v>ServiceBrand UsageHave6</v>
      </c>
      <c r="C273" s="246"/>
      <c r="D273" s="24" t="s">
        <v>14725</v>
      </c>
      <c r="E273" s="143"/>
      <c r="F273" s="24" t="s">
        <v>14726</v>
      </c>
      <c r="G273" s="26" t="s">
        <v>14727</v>
      </c>
      <c r="H273" s="16" t="s">
        <v>14775</v>
      </c>
      <c r="I273" s="16" t="s">
        <v>14729</v>
      </c>
      <c r="J273" s="16" t="s">
        <v>14776</v>
      </c>
      <c r="K273" s="26" t="s">
        <v>14731</v>
      </c>
      <c r="L273" s="16" t="s">
        <v>14732</v>
      </c>
      <c r="M273" s="16" t="s">
        <v>14777</v>
      </c>
      <c r="N273" s="16" t="s">
        <v>14105</v>
      </c>
      <c r="O273" s="16" t="s">
        <v>14725</v>
      </c>
    </row>
    <row r="274" spans="1:15">
      <c r="A274" s="18"/>
      <c r="B274" s="18"/>
      <c r="C274" s="148"/>
      <c r="D274" s="143"/>
      <c r="E274" s="143"/>
      <c r="F274" s="143"/>
      <c r="G274" s="18"/>
      <c r="H274" s="18"/>
      <c r="I274" s="18"/>
      <c r="J274" s="18"/>
      <c r="K274" s="18"/>
      <c r="L274" s="18"/>
      <c r="M274" s="18"/>
      <c r="N274" s="18"/>
      <c r="O274" s="18"/>
    </row>
    <row r="275" spans="1:15" ht="45" customHeight="1">
      <c r="A275" s="18">
        <v>1</v>
      </c>
      <c r="B275" s="18" t="str">
        <f>C275&amp;A275</f>
        <v>ServicePersuasion UsersSubscribeTo1</v>
      </c>
      <c r="C275" s="244" t="s">
        <v>14778</v>
      </c>
      <c r="D275" s="24" t="s">
        <v>14779</v>
      </c>
      <c r="E275" s="143"/>
      <c r="F275" s="24" t="s">
        <v>14780</v>
      </c>
      <c r="G275" s="16" t="s">
        <v>14781</v>
      </c>
      <c r="H275" s="16" t="s">
        <v>14246</v>
      </c>
      <c r="I275" s="16" t="s">
        <v>14782</v>
      </c>
      <c r="J275" s="16" t="s">
        <v>14783</v>
      </c>
      <c r="K275" s="26" t="s">
        <v>14784</v>
      </c>
      <c r="L275" s="16" t="s">
        <v>14785</v>
      </c>
      <c r="M275" s="16" t="s">
        <v>14786</v>
      </c>
      <c r="N275" s="16" t="s">
        <v>14787</v>
      </c>
      <c r="O275" s="16" t="s">
        <v>14779</v>
      </c>
    </row>
    <row r="276" spans="1:15" ht="30" customHeight="1">
      <c r="A276" s="18">
        <v>2</v>
      </c>
      <c r="B276" s="18" t="str">
        <f>C275&amp;A276</f>
        <v>ServicePersuasion UsersSubscribeTo2</v>
      </c>
      <c r="C276" s="245"/>
      <c r="D276" s="24" t="s">
        <v>14788</v>
      </c>
      <c r="E276" s="143"/>
      <c r="F276" s="24" t="s">
        <v>14789</v>
      </c>
      <c r="G276" s="16" t="s">
        <v>14790</v>
      </c>
      <c r="H276" s="16" t="s">
        <v>14791</v>
      </c>
      <c r="I276" s="16" t="s">
        <v>14792</v>
      </c>
      <c r="J276" s="26" t="s">
        <v>14793</v>
      </c>
      <c r="K276" s="26" t="s">
        <v>14794</v>
      </c>
      <c r="L276" s="16" t="s">
        <v>14795</v>
      </c>
      <c r="M276" s="16" t="s">
        <v>14796</v>
      </c>
      <c r="N276" s="16" t="s">
        <v>14797</v>
      </c>
      <c r="O276" s="16" t="s">
        <v>14788</v>
      </c>
    </row>
    <row r="277" spans="1:15" ht="30" customHeight="1">
      <c r="A277" s="18">
        <v>3</v>
      </c>
      <c r="B277" s="18" t="str">
        <f>C275&amp;A277</f>
        <v>ServicePersuasion UsersSubscribeTo3</v>
      </c>
      <c r="C277" s="245"/>
      <c r="D277" s="24" t="s">
        <v>14798</v>
      </c>
      <c r="E277" s="143"/>
      <c r="F277" s="24" t="s">
        <v>14799</v>
      </c>
      <c r="G277" s="16" t="s">
        <v>14800</v>
      </c>
      <c r="H277" s="16" t="s">
        <v>14801</v>
      </c>
      <c r="I277" s="16" t="s">
        <v>14802</v>
      </c>
      <c r="J277" s="26" t="s">
        <v>14803</v>
      </c>
      <c r="K277" s="26" t="s">
        <v>14804</v>
      </c>
      <c r="L277" s="16" t="s">
        <v>14805</v>
      </c>
      <c r="M277" s="16" t="s">
        <v>14806</v>
      </c>
      <c r="N277" s="16" t="s">
        <v>14807</v>
      </c>
      <c r="O277" s="16" t="s">
        <v>14798</v>
      </c>
    </row>
    <row r="278" spans="1:15">
      <c r="A278" s="18">
        <v>4</v>
      </c>
      <c r="B278" s="18" t="str">
        <f>C275&amp;A278</f>
        <v>ServicePersuasion UsersSubscribeTo4</v>
      </c>
      <c r="C278" s="245"/>
      <c r="D278" s="24" t="s">
        <v>1378</v>
      </c>
      <c r="E278" s="143"/>
      <c r="F278" s="24" t="s">
        <v>14270</v>
      </c>
      <c r="G278" s="16" t="s">
        <v>14271</v>
      </c>
      <c r="H278" s="16" t="s">
        <v>14272</v>
      </c>
      <c r="I278" s="16" t="s">
        <v>14808</v>
      </c>
      <c r="J278" s="26" t="s">
        <v>14274</v>
      </c>
      <c r="K278" s="26" t="s">
        <v>14275</v>
      </c>
      <c r="L278" s="16" t="s">
        <v>14276</v>
      </c>
      <c r="M278" s="26" t="s">
        <v>14809</v>
      </c>
      <c r="N278" s="16" t="s">
        <v>14277</v>
      </c>
      <c r="O278" s="16" t="s">
        <v>1378</v>
      </c>
    </row>
    <row r="279" spans="1:15" ht="30" customHeight="1">
      <c r="A279" s="18">
        <v>5</v>
      </c>
      <c r="B279" s="18" t="str">
        <f>C275&amp;A279</f>
        <v>ServicePersuasion UsersSubscribeTo5</v>
      </c>
      <c r="C279" s="246"/>
      <c r="D279" s="24" t="s">
        <v>14810</v>
      </c>
      <c r="E279" s="143"/>
      <c r="F279" s="24" t="s">
        <v>14811</v>
      </c>
      <c r="G279" s="16" t="s">
        <v>14812</v>
      </c>
      <c r="H279" s="16" t="s">
        <v>14813</v>
      </c>
      <c r="I279" s="16" t="s">
        <v>14814</v>
      </c>
      <c r="J279" s="26" t="s">
        <v>14815</v>
      </c>
      <c r="K279" s="26" t="s">
        <v>14816</v>
      </c>
      <c r="L279" s="16" t="s">
        <v>14817</v>
      </c>
      <c r="M279" s="16" t="s">
        <v>14818</v>
      </c>
      <c r="N279" s="16" t="s">
        <v>14819</v>
      </c>
      <c r="O279" s="16" t="s">
        <v>14820</v>
      </c>
    </row>
    <row r="280" spans="1:15" ht="45" customHeight="1">
      <c r="A280" s="18">
        <v>1</v>
      </c>
      <c r="B280" s="18" t="str">
        <f>C280&amp;A280</f>
        <v>ServicePersuasion UsersTakeOut1</v>
      </c>
      <c r="C280" s="244" t="s">
        <v>14821</v>
      </c>
      <c r="D280" s="24" t="s">
        <v>14779</v>
      </c>
      <c r="E280" s="143"/>
      <c r="F280" s="24" t="s">
        <v>14780</v>
      </c>
      <c r="G280" s="16" t="s">
        <v>14781</v>
      </c>
      <c r="H280" s="26" t="s">
        <v>14246</v>
      </c>
      <c r="I280" s="16" t="s">
        <v>14822</v>
      </c>
      <c r="J280" s="26" t="s">
        <v>14783</v>
      </c>
      <c r="K280" s="26" t="s">
        <v>14784</v>
      </c>
      <c r="L280" s="16" t="s">
        <v>14785</v>
      </c>
      <c r="M280" s="16" t="s">
        <v>14786</v>
      </c>
      <c r="N280" s="16" t="s">
        <v>14787</v>
      </c>
      <c r="O280" s="16" t="s">
        <v>14779</v>
      </c>
    </row>
    <row r="281" spans="1:15" ht="30" customHeight="1">
      <c r="A281" s="18">
        <v>2</v>
      </c>
      <c r="B281" s="18" t="str">
        <f>C280&amp;A281</f>
        <v>ServicePersuasion UsersTakeOut2</v>
      </c>
      <c r="C281" s="245"/>
      <c r="D281" s="24" t="s">
        <v>14788</v>
      </c>
      <c r="E281" s="143"/>
      <c r="F281" s="24" t="s">
        <v>14823</v>
      </c>
      <c r="G281" s="16" t="s">
        <v>14824</v>
      </c>
      <c r="H281" s="16" t="s">
        <v>14825</v>
      </c>
      <c r="I281" s="16" t="s">
        <v>14792</v>
      </c>
      <c r="J281" s="26" t="s">
        <v>14826</v>
      </c>
      <c r="K281" s="26" t="s">
        <v>14794</v>
      </c>
      <c r="L281" s="16" t="s">
        <v>14827</v>
      </c>
      <c r="M281" s="16" t="s">
        <v>14828</v>
      </c>
      <c r="N281" s="16" t="s">
        <v>14797</v>
      </c>
      <c r="O281" s="16" t="s">
        <v>14788</v>
      </c>
    </row>
    <row r="282" spans="1:15" ht="30" customHeight="1">
      <c r="A282" s="18">
        <v>3</v>
      </c>
      <c r="B282" s="18" t="str">
        <f>C280&amp;A282</f>
        <v>ServicePersuasion UsersTakeOut3</v>
      </c>
      <c r="C282" s="245"/>
      <c r="D282" s="24" t="s">
        <v>14798</v>
      </c>
      <c r="E282" s="143"/>
      <c r="F282" s="24" t="s">
        <v>14829</v>
      </c>
      <c r="G282" s="16" t="s">
        <v>14830</v>
      </c>
      <c r="H282" s="16" t="s">
        <v>14831</v>
      </c>
      <c r="I282" s="16" t="s">
        <v>14832</v>
      </c>
      <c r="J282" s="26" t="s">
        <v>14833</v>
      </c>
      <c r="K282" s="26" t="s">
        <v>14804</v>
      </c>
      <c r="L282" s="16" t="s">
        <v>14834</v>
      </c>
      <c r="M282" s="16" t="s">
        <v>14835</v>
      </c>
      <c r="N282" s="16" t="s">
        <v>14807</v>
      </c>
      <c r="O282" s="16" t="s">
        <v>14798</v>
      </c>
    </row>
    <row r="283" spans="1:15">
      <c r="A283" s="18">
        <v>4</v>
      </c>
      <c r="B283" s="18" t="str">
        <f>C280&amp;A283</f>
        <v>ServicePersuasion UsersTakeOut4</v>
      </c>
      <c r="C283" s="245"/>
      <c r="D283" s="24" t="s">
        <v>1378</v>
      </c>
      <c r="E283" s="143"/>
      <c r="F283" s="24" t="s">
        <v>14270</v>
      </c>
      <c r="G283" s="16" t="s">
        <v>14271</v>
      </c>
      <c r="H283" s="16" t="s">
        <v>14272</v>
      </c>
      <c r="I283" s="16" t="s">
        <v>14808</v>
      </c>
      <c r="J283" s="26" t="s">
        <v>14274</v>
      </c>
      <c r="K283" s="26" t="s">
        <v>14275</v>
      </c>
      <c r="L283" s="16" t="s">
        <v>14276</v>
      </c>
      <c r="M283" s="26" t="s">
        <v>14809</v>
      </c>
      <c r="N283" s="16" t="s">
        <v>14277</v>
      </c>
      <c r="O283" s="16" t="s">
        <v>1378</v>
      </c>
    </row>
    <row r="284" spans="1:15" ht="30" customHeight="1">
      <c r="A284" s="18">
        <v>5</v>
      </c>
      <c r="B284" s="18" t="str">
        <f>C280&amp;A284</f>
        <v>ServicePersuasion UsersTakeOut5</v>
      </c>
      <c r="C284" s="246"/>
      <c r="D284" s="24" t="s">
        <v>14810</v>
      </c>
      <c r="E284" s="143"/>
      <c r="F284" s="24" t="s">
        <v>14811</v>
      </c>
      <c r="G284" s="16" t="s">
        <v>14836</v>
      </c>
      <c r="H284" s="16" t="s">
        <v>14837</v>
      </c>
      <c r="I284" s="16" t="s">
        <v>14814</v>
      </c>
      <c r="J284" s="26" t="s">
        <v>14838</v>
      </c>
      <c r="K284" s="26" t="s">
        <v>14816</v>
      </c>
      <c r="L284" s="16" t="s">
        <v>14839</v>
      </c>
      <c r="M284" s="16" t="s">
        <v>14840</v>
      </c>
      <c r="N284" s="16" t="s">
        <v>14841</v>
      </c>
      <c r="O284" s="16" t="s">
        <v>14842</v>
      </c>
    </row>
    <row r="285" spans="1:15" ht="45" customHeight="1">
      <c r="A285" s="18">
        <v>1</v>
      </c>
      <c r="B285" s="18" t="str">
        <f>C285&amp;A285</f>
        <v>ServicePersuasion UsersOpenA1</v>
      </c>
      <c r="C285" s="244" t="s">
        <v>14843</v>
      </c>
      <c r="D285" s="24" t="s">
        <v>14779</v>
      </c>
      <c r="E285" s="143"/>
      <c r="F285" s="24" t="s">
        <v>14780</v>
      </c>
      <c r="G285" s="16" t="s">
        <v>14781</v>
      </c>
      <c r="H285" s="16" t="s">
        <v>14246</v>
      </c>
      <c r="I285" s="16" t="s">
        <v>14822</v>
      </c>
      <c r="J285" s="16" t="s">
        <v>14783</v>
      </c>
      <c r="K285" s="26" t="s">
        <v>14784</v>
      </c>
      <c r="L285" s="16" t="s">
        <v>14785</v>
      </c>
      <c r="M285" s="16" t="s">
        <v>14786</v>
      </c>
      <c r="N285" s="16" t="s">
        <v>14787</v>
      </c>
      <c r="O285" s="16" t="s">
        <v>14779</v>
      </c>
    </row>
    <row r="286" spans="1:15" ht="30" customHeight="1">
      <c r="A286" s="18">
        <v>2</v>
      </c>
      <c r="B286" s="18" t="str">
        <f>C285&amp;A286</f>
        <v>ServicePersuasion UsersOpenA2</v>
      </c>
      <c r="C286" s="245"/>
      <c r="D286" s="24" t="s">
        <v>14788</v>
      </c>
      <c r="E286" s="143"/>
      <c r="F286" s="24" t="s">
        <v>14823</v>
      </c>
      <c r="G286" s="16" t="s">
        <v>14844</v>
      </c>
      <c r="H286" s="16" t="s">
        <v>14845</v>
      </c>
      <c r="I286" s="16" t="s">
        <v>14846</v>
      </c>
      <c r="J286" s="26" t="s">
        <v>14847</v>
      </c>
      <c r="K286" s="26" t="s">
        <v>14794</v>
      </c>
      <c r="L286" s="16" t="s">
        <v>14848</v>
      </c>
      <c r="M286" s="16" t="s">
        <v>14796</v>
      </c>
      <c r="N286" s="16" t="s">
        <v>14797</v>
      </c>
      <c r="O286" s="16" t="s">
        <v>14788</v>
      </c>
    </row>
    <row r="287" spans="1:15" ht="30" customHeight="1">
      <c r="A287" s="18">
        <v>3</v>
      </c>
      <c r="B287" s="18" t="str">
        <f>C285&amp;A287</f>
        <v>ServicePersuasion UsersOpenA3</v>
      </c>
      <c r="C287" s="245"/>
      <c r="D287" s="24" t="s">
        <v>14798</v>
      </c>
      <c r="E287" s="143"/>
      <c r="F287" s="24" t="s">
        <v>14829</v>
      </c>
      <c r="G287" s="16" t="s">
        <v>14849</v>
      </c>
      <c r="H287" s="16" t="s">
        <v>14850</v>
      </c>
      <c r="I287" s="16" t="s">
        <v>14832</v>
      </c>
      <c r="J287" s="26" t="s">
        <v>14833</v>
      </c>
      <c r="K287" s="26" t="s">
        <v>14804</v>
      </c>
      <c r="L287" s="16" t="s">
        <v>14851</v>
      </c>
      <c r="M287" s="16" t="s">
        <v>14806</v>
      </c>
      <c r="N287" s="16" t="s">
        <v>14807</v>
      </c>
      <c r="O287" s="16" t="s">
        <v>14798</v>
      </c>
    </row>
    <row r="288" spans="1:15">
      <c r="A288" s="18">
        <v>4</v>
      </c>
      <c r="B288" s="18" t="str">
        <f>C285&amp;A288</f>
        <v>ServicePersuasion UsersOpenA4</v>
      </c>
      <c r="C288" s="245"/>
      <c r="D288" s="24" t="s">
        <v>1378</v>
      </c>
      <c r="E288" s="143"/>
      <c r="F288" s="24" t="s">
        <v>14270</v>
      </c>
      <c r="G288" s="16" t="s">
        <v>14271</v>
      </c>
      <c r="H288" s="16" t="s">
        <v>14272</v>
      </c>
      <c r="I288" s="16" t="s">
        <v>14808</v>
      </c>
      <c r="J288" s="26" t="s">
        <v>14274</v>
      </c>
      <c r="K288" s="26" t="s">
        <v>14275</v>
      </c>
      <c r="L288" s="16" t="s">
        <v>14276</v>
      </c>
      <c r="M288" s="26" t="s">
        <v>14852</v>
      </c>
      <c r="N288" s="16" t="s">
        <v>14277</v>
      </c>
      <c r="O288" s="16" t="s">
        <v>1378</v>
      </c>
    </row>
    <row r="289" spans="1:15" ht="30" customHeight="1">
      <c r="A289" s="18">
        <v>5</v>
      </c>
      <c r="B289" s="18" t="str">
        <f>C285&amp;A289</f>
        <v>ServicePersuasion UsersOpenA5</v>
      </c>
      <c r="C289" s="246"/>
      <c r="D289" s="24" t="s">
        <v>14810</v>
      </c>
      <c r="E289" s="143"/>
      <c r="F289" s="24" t="s">
        <v>14811</v>
      </c>
      <c r="G289" s="16" t="s">
        <v>14853</v>
      </c>
      <c r="H289" s="16" t="s">
        <v>14854</v>
      </c>
      <c r="I289" s="16" t="s">
        <v>14814</v>
      </c>
      <c r="J289" s="26" t="s">
        <v>14855</v>
      </c>
      <c r="K289" s="26" t="s">
        <v>14816</v>
      </c>
      <c r="L289" s="16" t="s">
        <v>14856</v>
      </c>
      <c r="M289" s="16" t="s">
        <v>14857</v>
      </c>
      <c r="N289" s="16" t="s">
        <v>14858</v>
      </c>
      <c r="O289" s="16" t="s">
        <v>14859</v>
      </c>
    </row>
    <row r="290" spans="1:15" s="141" customFormat="1" ht="30" customHeight="1">
      <c r="A290" s="114">
        <v>1</v>
      </c>
      <c r="B290" s="114" t="str">
        <f>C290&amp;A290</f>
        <v>ServicePersuasion UsersHave1</v>
      </c>
      <c r="C290" s="247" t="s">
        <v>14860</v>
      </c>
      <c r="D290" s="147" t="s">
        <v>14779</v>
      </c>
      <c r="E290" s="147"/>
      <c r="F290" s="147" t="s">
        <v>14780</v>
      </c>
      <c r="G290" s="114"/>
      <c r="H290" s="114"/>
      <c r="I290" s="114"/>
      <c r="J290" s="114"/>
      <c r="K290" s="114"/>
      <c r="L290" s="114"/>
      <c r="M290" s="114"/>
      <c r="N290" s="114"/>
      <c r="O290" s="114"/>
    </row>
    <row r="291" spans="1:15" s="141" customFormat="1" ht="30" customHeight="1">
      <c r="A291" s="114">
        <v>2</v>
      </c>
      <c r="B291" s="114" t="str">
        <f>C290&amp;A291</f>
        <v>ServicePersuasion UsersHave2</v>
      </c>
      <c r="C291" s="248"/>
      <c r="D291" s="147" t="s">
        <v>14788</v>
      </c>
      <c r="E291" s="147"/>
      <c r="F291" s="147" t="s">
        <v>14823</v>
      </c>
      <c r="G291" s="114"/>
      <c r="H291" s="114"/>
      <c r="I291" s="114"/>
      <c r="J291" s="114"/>
      <c r="K291" s="114"/>
      <c r="L291" s="114"/>
      <c r="M291" s="114"/>
      <c r="N291" s="114"/>
      <c r="O291" s="114"/>
    </row>
    <row r="292" spans="1:15" s="141" customFormat="1">
      <c r="A292" s="114">
        <v>3</v>
      </c>
      <c r="B292" s="114" t="str">
        <f>C290&amp;A292</f>
        <v>ServicePersuasion UsersHave3</v>
      </c>
      <c r="C292" s="248"/>
      <c r="D292" s="147" t="s">
        <v>14798</v>
      </c>
      <c r="E292" s="147"/>
      <c r="F292" s="147" t="s">
        <v>14829</v>
      </c>
      <c r="G292" s="114"/>
      <c r="H292" s="114"/>
      <c r="I292" s="114"/>
      <c r="J292" s="114"/>
      <c r="K292" s="114"/>
      <c r="L292" s="114"/>
      <c r="M292" s="114"/>
      <c r="N292" s="114"/>
      <c r="O292" s="114"/>
    </row>
    <row r="293" spans="1:15" s="141" customFormat="1">
      <c r="A293" s="114">
        <v>4</v>
      </c>
      <c r="B293" s="114" t="str">
        <f>C290&amp;A293</f>
        <v>ServicePersuasion UsersHave4</v>
      </c>
      <c r="C293" s="248"/>
      <c r="D293" s="147" t="s">
        <v>1378</v>
      </c>
      <c r="E293" s="147"/>
      <c r="F293" s="147" t="s">
        <v>14270</v>
      </c>
      <c r="G293" s="114"/>
      <c r="H293" s="114"/>
      <c r="I293" s="114"/>
      <c r="J293" s="114"/>
      <c r="K293" s="114"/>
      <c r="L293" s="114"/>
      <c r="M293" s="114"/>
      <c r="N293" s="114"/>
      <c r="O293" s="114"/>
    </row>
    <row r="294" spans="1:15" s="141" customFormat="1">
      <c r="A294" s="114">
        <v>5</v>
      </c>
      <c r="B294" s="114" t="str">
        <f>C290&amp;A294</f>
        <v>ServicePersuasion UsersHave5</v>
      </c>
      <c r="C294" s="249"/>
      <c r="D294" s="147" t="s">
        <v>14810</v>
      </c>
      <c r="E294" s="147"/>
      <c r="F294" s="147" t="s">
        <v>14811</v>
      </c>
      <c r="G294" s="114"/>
      <c r="H294" s="114"/>
      <c r="I294" s="114"/>
      <c r="J294" s="114"/>
      <c r="K294" s="114"/>
      <c r="L294" s="114"/>
      <c r="M294" s="114"/>
      <c r="N294" s="114"/>
      <c r="O294" s="114"/>
    </row>
    <row r="295" spans="1:15" ht="45" customHeight="1">
      <c r="A295" s="18">
        <v>1</v>
      </c>
      <c r="B295" s="18" t="str">
        <f>C295&amp;A295</f>
        <v>ServicePersuasion UsersVisit1</v>
      </c>
      <c r="C295" s="244" t="s">
        <v>14861</v>
      </c>
      <c r="D295" s="24" t="s">
        <v>14779</v>
      </c>
      <c r="E295" s="143"/>
      <c r="F295" s="24" t="s">
        <v>14780</v>
      </c>
      <c r="G295" s="16" t="s">
        <v>14781</v>
      </c>
      <c r="H295" s="16" t="s">
        <v>14246</v>
      </c>
      <c r="I295" s="16" t="s">
        <v>14822</v>
      </c>
      <c r="J295" s="26" t="s">
        <v>14783</v>
      </c>
      <c r="K295" s="26" t="s">
        <v>14784</v>
      </c>
      <c r="L295" s="16" t="s">
        <v>14785</v>
      </c>
      <c r="M295" s="16" t="s">
        <v>14786</v>
      </c>
      <c r="N295" s="16" t="s">
        <v>14787</v>
      </c>
      <c r="O295" s="16" t="s">
        <v>14779</v>
      </c>
    </row>
    <row r="296" spans="1:15" ht="30" customHeight="1">
      <c r="A296" s="18">
        <v>2</v>
      </c>
      <c r="B296" s="18" t="str">
        <f>C295&amp;A296</f>
        <v>ServicePersuasion UsersVisit2</v>
      </c>
      <c r="C296" s="245"/>
      <c r="D296" s="24" t="s">
        <v>14788</v>
      </c>
      <c r="E296" s="143"/>
      <c r="F296" s="24" t="s">
        <v>14823</v>
      </c>
      <c r="G296" s="16" t="s">
        <v>14862</v>
      </c>
      <c r="H296" s="16" t="s">
        <v>14863</v>
      </c>
      <c r="I296" s="16" t="s">
        <v>14792</v>
      </c>
      <c r="J296" s="26" t="s">
        <v>14864</v>
      </c>
      <c r="K296" s="26" t="s">
        <v>14794</v>
      </c>
      <c r="L296" s="16" t="s">
        <v>14865</v>
      </c>
      <c r="M296" s="16" t="s">
        <v>14866</v>
      </c>
      <c r="N296" s="16" t="s">
        <v>14867</v>
      </c>
      <c r="O296" s="16" t="s">
        <v>14788</v>
      </c>
    </row>
    <row r="297" spans="1:15" ht="30" customHeight="1">
      <c r="A297" s="18">
        <v>3</v>
      </c>
      <c r="B297" s="18" t="str">
        <f>C295&amp;A297</f>
        <v>ServicePersuasion UsersVisit3</v>
      </c>
      <c r="C297" s="245"/>
      <c r="D297" s="24" t="s">
        <v>14798</v>
      </c>
      <c r="E297" s="143"/>
      <c r="F297" s="24" t="s">
        <v>14829</v>
      </c>
      <c r="G297" s="16" t="s">
        <v>14868</v>
      </c>
      <c r="H297" s="16" t="s">
        <v>14869</v>
      </c>
      <c r="I297" s="16" t="s">
        <v>14832</v>
      </c>
      <c r="J297" s="26" t="s">
        <v>14870</v>
      </c>
      <c r="K297" s="26" t="s">
        <v>14804</v>
      </c>
      <c r="L297" s="16" t="s">
        <v>14871</v>
      </c>
      <c r="M297" s="16" t="s">
        <v>14872</v>
      </c>
      <c r="N297" s="16" t="s">
        <v>14807</v>
      </c>
      <c r="O297" s="16" t="s">
        <v>14798</v>
      </c>
    </row>
    <row r="298" spans="1:15">
      <c r="A298" s="18">
        <v>4</v>
      </c>
      <c r="B298" s="18" t="str">
        <f>C295&amp;A298</f>
        <v>ServicePersuasion UsersVisit4</v>
      </c>
      <c r="C298" s="245"/>
      <c r="D298" s="24" t="s">
        <v>1378</v>
      </c>
      <c r="E298" s="143"/>
      <c r="F298" s="24" t="s">
        <v>14270</v>
      </c>
      <c r="G298" s="16" t="s">
        <v>14271</v>
      </c>
      <c r="H298" s="16" t="s">
        <v>14272</v>
      </c>
      <c r="I298" s="16" t="s">
        <v>14808</v>
      </c>
      <c r="J298" s="26" t="s">
        <v>14274</v>
      </c>
      <c r="K298" s="26" t="s">
        <v>14275</v>
      </c>
      <c r="L298" s="16" t="s">
        <v>14276</v>
      </c>
      <c r="M298" s="26" t="s">
        <v>14873</v>
      </c>
      <c r="N298" s="16" t="s">
        <v>14277</v>
      </c>
      <c r="O298" s="16" t="s">
        <v>1378</v>
      </c>
    </row>
    <row r="299" spans="1:15" ht="30" customHeight="1">
      <c r="A299" s="18">
        <v>5</v>
      </c>
      <c r="B299" s="18" t="str">
        <f>C295&amp;A299</f>
        <v>ServicePersuasion UsersVisit5</v>
      </c>
      <c r="C299" s="246"/>
      <c r="D299" s="24" t="s">
        <v>14810</v>
      </c>
      <c r="E299" s="143"/>
      <c r="F299" s="24" t="s">
        <v>14811</v>
      </c>
      <c r="G299" s="16" t="s">
        <v>14874</v>
      </c>
      <c r="H299" s="16" t="s">
        <v>14875</v>
      </c>
      <c r="I299" s="16" t="s">
        <v>14876</v>
      </c>
      <c r="J299" s="26" t="s">
        <v>14877</v>
      </c>
      <c r="K299" s="26" t="s">
        <v>14816</v>
      </c>
      <c r="L299" s="16" t="s">
        <v>14878</v>
      </c>
      <c r="M299" s="16" t="s">
        <v>14879</v>
      </c>
      <c r="N299" s="16" t="s">
        <v>14880</v>
      </c>
      <c r="O299" s="16" t="s">
        <v>14842</v>
      </c>
    </row>
    <row r="300" spans="1:15" ht="45" customHeight="1">
      <c r="A300" s="18">
        <v>1</v>
      </c>
      <c r="B300" s="18" t="str">
        <f>C300&amp;A300</f>
        <v>ServicePersuasion UsersUse1</v>
      </c>
      <c r="C300" s="244" t="s">
        <v>14881</v>
      </c>
      <c r="D300" s="24" t="s">
        <v>14779</v>
      </c>
      <c r="E300" s="143"/>
      <c r="F300" s="24" t="s">
        <v>14780</v>
      </c>
      <c r="G300" s="16" t="s">
        <v>14781</v>
      </c>
      <c r="H300" s="16" t="s">
        <v>14246</v>
      </c>
      <c r="I300" s="16" t="s">
        <v>14822</v>
      </c>
      <c r="J300" s="16" t="s">
        <v>14783</v>
      </c>
      <c r="K300" s="26" t="s">
        <v>14784</v>
      </c>
      <c r="L300" s="16" t="s">
        <v>14785</v>
      </c>
      <c r="M300" s="16" t="s">
        <v>14786</v>
      </c>
      <c r="N300" s="16" t="s">
        <v>14787</v>
      </c>
      <c r="O300" s="16" t="s">
        <v>14779</v>
      </c>
    </row>
    <row r="301" spans="1:15" ht="30" customHeight="1">
      <c r="A301" s="18">
        <v>2</v>
      </c>
      <c r="B301" s="18" t="str">
        <f>C300&amp;A301</f>
        <v>ServicePersuasion UsersUse2</v>
      </c>
      <c r="C301" s="245"/>
      <c r="D301" s="24" t="s">
        <v>14788</v>
      </c>
      <c r="E301" s="143"/>
      <c r="F301" s="24" t="s">
        <v>14823</v>
      </c>
      <c r="G301" s="16" t="s">
        <v>14882</v>
      </c>
      <c r="H301" s="16" t="s">
        <v>14883</v>
      </c>
      <c r="I301" s="16" t="s">
        <v>14884</v>
      </c>
      <c r="J301" s="16" t="s">
        <v>14885</v>
      </c>
      <c r="K301" s="26" t="s">
        <v>14794</v>
      </c>
      <c r="L301" s="16" t="s">
        <v>14886</v>
      </c>
      <c r="M301" s="16" t="s">
        <v>14887</v>
      </c>
      <c r="N301" s="16" t="s">
        <v>14797</v>
      </c>
      <c r="O301" s="16" t="s">
        <v>14788</v>
      </c>
    </row>
    <row r="302" spans="1:15" ht="30" customHeight="1">
      <c r="A302" s="18">
        <v>3</v>
      </c>
      <c r="B302" s="18" t="str">
        <f>C300&amp;A302</f>
        <v>ServicePersuasion UsersUse3</v>
      </c>
      <c r="C302" s="245"/>
      <c r="D302" s="24" t="s">
        <v>14798</v>
      </c>
      <c r="E302" s="143"/>
      <c r="F302" s="24" t="s">
        <v>14829</v>
      </c>
      <c r="G302" s="16" t="s">
        <v>14888</v>
      </c>
      <c r="H302" s="16" t="s">
        <v>14264</v>
      </c>
      <c r="I302" s="16" t="s">
        <v>14832</v>
      </c>
      <c r="J302" s="16" t="s">
        <v>14889</v>
      </c>
      <c r="K302" s="26" t="s">
        <v>14804</v>
      </c>
      <c r="L302" s="16" t="s">
        <v>14890</v>
      </c>
      <c r="M302" s="16" t="s">
        <v>14891</v>
      </c>
      <c r="N302" s="16" t="s">
        <v>14807</v>
      </c>
      <c r="O302" s="16" t="s">
        <v>14798</v>
      </c>
    </row>
    <row r="303" spans="1:15">
      <c r="A303" s="18">
        <v>4</v>
      </c>
      <c r="B303" s="18" t="str">
        <f>C300&amp;A303</f>
        <v>ServicePersuasion UsersUse4</v>
      </c>
      <c r="C303" s="245"/>
      <c r="D303" s="24" t="s">
        <v>1378</v>
      </c>
      <c r="E303" s="143"/>
      <c r="F303" s="24" t="s">
        <v>14270</v>
      </c>
      <c r="G303" s="16" t="s">
        <v>14271</v>
      </c>
      <c r="H303" s="16" t="s">
        <v>14272</v>
      </c>
      <c r="I303" s="16" t="s">
        <v>14808</v>
      </c>
      <c r="J303" s="16" t="s">
        <v>14274</v>
      </c>
      <c r="K303" s="26" t="s">
        <v>14275</v>
      </c>
      <c r="L303" s="16" t="s">
        <v>14276</v>
      </c>
      <c r="M303" s="26" t="s">
        <v>14892</v>
      </c>
      <c r="N303" s="16" t="s">
        <v>14277</v>
      </c>
      <c r="O303" s="16" t="s">
        <v>1378</v>
      </c>
    </row>
    <row r="304" spans="1:15" ht="30" customHeight="1">
      <c r="A304" s="18">
        <v>5</v>
      </c>
      <c r="B304" s="18" t="str">
        <f>C300&amp;A304</f>
        <v>ServicePersuasion UsersUse5</v>
      </c>
      <c r="C304" s="246"/>
      <c r="D304" s="24" t="s">
        <v>14810</v>
      </c>
      <c r="E304" s="143"/>
      <c r="F304" s="24" t="s">
        <v>14811</v>
      </c>
      <c r="G304" s="16" t="s">
        <v>14893</v>
      </c>
      <c r="H304" s="16" t="s">
        <v>14894</v>
      </c>
      <c r="I304" s="16" t="s">
        <v>14814</v>
      </c>
      <c r="J304" s="26" t="s">
        <v>14895</v>
      </c>
      <c r="K304" s="26" t="s">
        <v>14816</v>
      </c>
      <c r="L304" s="16" t="s">
        <v>14896</v>
      </c>
      <c r="M304" s="16" t="s">
        <v>14818</v>
      </c>
      <c r="N304" s="16" t="s">
        <v>14897</v>
      </c>
      <c r="O304" s="16" t="s">
        <v>14898</v>
      </c>
    </row>
    <row r="305" spans="1:15">
      <c r="A305" s="18"/>
      <c r="B305" s="18"/>
      <c r="C305" s="148"/>
      <c r="D305" s="143"/>
      <c r="E305" s="143"/>
      <c r="F305" s="143"/>
      <c r="G305" s="18"/>
      <c r="H305" s="18"/>
      <c r="I305" s="18"/>
      <c r="J305" s="18"/>
      <c r="K305" s="18"/>
      <c r="L305" s="18"/>
      <c r="M305" s="18"/>
      <c r="N305" s="18"/>
      <c r="O305" s="18"/>
    </row>
    <row r="306" spans="1:15" ht="45" customHeight="1">
      <c r="A306" s="18">
        <v>1</v>
      </c>
      <c r="B306" s="18" t="str">
        <f>C306&amp;A306</f>
        <v>ServicePersuasion TriallistSubscribeTo1</v>
      </c>
      <c r="C306" s="244" t="s">
        <v>14899</v>
      </c>
      <c r="D306" s="24" t="s">
        <v>14900</v>
      </c>
      <c r="E306" s="143"/>
      <c r="F306" s="24" t="s">
        <v>14901</v>
      </c>
      <c r="G306" s="16" t="s">
        <v>14902</v>
      </c>
      <c r="H306" s="16" t="s">
        <v>14246</v>
      </c>
      <c r="I306" s="16" t="s">
        <v>14903</v>
      </c>
      <c r="J306" s="16" t="s">
        <v>14904</v>
      </c>
      <c r="K306" s="26" t="s">
        <v>14784</v>
      </c>
      <c r="L306" s="16" t="s">
        <v>14905</v>
      </c>
      <c r="M306" s="16" t="s">
        <v>14906</v>
      </c>
      <c r="N306" s="16" t="s">
        <v>14907</v>
      </c>
      <c r="O306" s="16" t="s">
        <v>14900</v>
      </c>
    </row>
    <row r="307" spans="1:15" ht="45" customHeight="1">
      <c r="A307" s="18">
        <v>2</v>
      </c>
      <c r="B307" s="18" t="str">
        <f>C306&amp;A307</f>
        <v>ServicePersuasion TriallistSubscribeTo2</v>
      </c>
      <c r="C307" s="245"/>
      <c r="D307" s="24" t="s">
        <v>14908</v>
      </c>
      <c r="E307" s="143"/>
      <c r="F307" s="24" t="s">
        <v>14909</v>
      </c>
      <c r="G307" s="16" t="s">
        <v>14910</v>
      </c>
      <c r="H307" s="16" t="s">
        <v>14911</v>
      </c>
      <c r="I307" s="16" t="s">
        <v>14912</v>
      </c>
      <c r="J307" s="16" t="s">
        <v>14913</v>
      </c>
      <c r="K307" s="26" t="s">
        <v>14914</v>
      </c>
      <c r="L307" s="16" t="s">
        <v>14915</v>
      </c>
      <c r="M307" s="16" t="s">
        <v>14916</v>
      </c>
      <c r="N307" s="16" t="s">
        <v>14917</v>
      </c>
      <c r="O307" s="16" t="s">
        <v>14918</v>
      </c>
    </row>
    <row r="308" spans="1:15" ht="45" customHeight="1">
      <c r="A308" s="18">
        <v>3</v>
      </c>
      <c r="B308" s="18" t="str">
        <f>C306&amp;A308</f>
        <v>ServicePersuasion TriallistSubscribeTo3</v>
      </c>
      <c r="C308" s="245"/>
      <c r="D308" s="24" t="s">
        <v>14919</v>
      </c>
      <c r="E308" s="143"/>
      <c r="F308" s="24" t="s">
        <v>14920</v>
      </c>
      <c r="G308" s="16" t="s">
        <v>14921</v>
      </c>
      <c r="H308" s="16" t="s">
        <v>14922</v>
      </c>
      <c r="I308" s="16" t="s">
        <v>14923</v>
      </c>
      <c r="J308" s="16" t="s">
        <v>14924</v>
      </c>
      <c r="K308" s="26" t="s">
        <v>14925</v>
      </c>
      <c r="L308" s="16" t="s">
        <v>14926</v>
      </c>
      <c r="M308" s="16" t="s">
        <v>14927</v>
      </c>
      <c r="N308" s="16" t="s">
        <v>14928</v>
      </c>
      <c r="O308" s="16" t="s">
        <v>14929</v>
      </c>
    </row>
    <row r="309" spans="1:15" ht="30" customHeight="1">
      <c r="A309" s="18">
        <v>4</v>
      </c>
      <c r="B309" s="18" t="str">
        <f>C306&amp;A309</f>
        <v>ServicePersuasion TriallistSubscribeTo4</v>
      </c>
      <c r="C309" s="245"/>
      <c r="D309" s="24" t="s">
        <v>1378</v>
      </c>
      <c r="E309" s="143"/>
      <c r="F309" s="24" t="s">
        <v>14270</v>
      </c>
      <c r="G309" s="16" t="s">
        <v>14271</v>
      </c>
      <c r="H309" s="16" t="s">
        <v>14272</v>
      </c>
      <c r="I309" s="16" t="s">
        <v>14273</v>
      </c>
      <c r="J309" s="16" t="s">
        <v>14274</v>
      </c>
      <c r="K309" s="26" t="s">
        <v>14275</v>
      </c>
      <c r="L309" s="16" t="s">
        <v>14437</v>
      </c>
      <c r="M309" s="16" t="s">
        <v>14930</v>
      </c>
      <c r="N309" s="16" t="s">
        <v>14277</v>
      </c>
      <c r="O309" s="16" t="s">
        <v>1378</v>
      </c>
    </row>
    <row r="310" spans="1:15" ht="45" customHeight="1">
      <c r="A310" s="18">
        <v>5</v>
      </c>
      <c r="B310" s="18" t="str">
        <f>C306&amp;A310</f>
        <v>ServicePersuasion TriallistSubscribeTo5</v>
      </c>
      <c r="C310" s="246"/>
      <c r="D310" s="24" t="s">
        <v>14931</v>
      </c>
      <c r="E310" s="143"/>
      <c r="F310" s="24" t="s">
        <v>14932</v>
      </c>
      <c r="G310" s="16" t="s">
        <v>14933</v>
      </c>
      <c r="H310" s="16" t="s">
        <v>14934</v>
      </c>
      <c r="I310" s="16" t="s">
        <v>14935</v>
      </c>
      <c r="J310" s="16" t="s">
        <v>14936</v>
      </c>
      <c r="K310" s="26" t="s">
        <v>14937</v>
      </c>
      <c r="L310" s="16" t="s">
        <v>14938</v>
      </c>
      <c r="M310" s="16" t="s">
        <v>14939</v>
      </c>
      <c r="N310" s="16" t="s">
        <v>14940</v>
      </c>
      <c r="O310" s="16" t="s">
        <v>14941</v>
      </c>
    </row>
    <row r="311" spans="1:15" ht="45" customHeight="1">
      <c r="A311" s="18">
        <v>1</v>
      </c>
      <c r="B311" s="18" t="str">
        <f>C311&amp;A311</f>
        <v>ServicePersuasion TriallistTakeOut1</v>
      </c>
      <c r="C311" s="244" t="s">
        <v>14942</v>
      </c>
      <c r="D311" s="24" t="s">
        <v>14900</v>
      </c>
      <c r="E311" s="143"/>
      <c r="F311" s="24" t="s">
        <v>14901</v>
      </c>
      <c r="G311" s="16" t="s">
        <v>14902</v>
      </c>
      <c r="H311" s="16" t="s">
        <v>14246</v>
      </c>
      <c r="I311" s="16" t="s">
        <v>14943</v>
      </c>
      <c r="J311" s="16" t="s">
        <v>14904</v>
      </c>
      <c r="K311" s="26" t="s">
        <v>14784</v>
      </c>
      <c r="L311" s="16" t="s">
        <v>14905</v>
      </c>
      <c r="M311" s="16" t="s">
        <v>14906</v>
      </c>
      <c r="N311" s="16" t="s">
        <v>14907</v>
      </c>
      <c r="O311" s="16" t="s">
        <v>14900</v>
      </c>
    </row>
    <row r="312" spans="1:15" ht="45" customHeight="1">
      <c r="A312" s="18">
        <v>2</v>
      </c>
      <c r="B312" s="18" t="str">
        <f>C311&amp;A312</f>
        <v>ServicePersuasion TriallistTakeOut2</v>
      </c>
      <c r="C312" s="245"/>
      <c r="D312" s="24" t="s">
        <v>14944</v>
      </c>
      <c r="E312" s="143"/>
      <c r="F312" s="24" t="s">
        <v>14945</v>
      </c>
      <c r="G312" s="16" t="s">
        <v>14946</v>
      </c>
      <c r="H312" s="16" t="s">
        <v>14947</v>
      </c>
      <c r="I312" s="16" t="s">
        <v>14948</v>
      </c>
      <c r="J312" s="16" t="s">
        <v>14949</v>
      </c>
      <c r="K312" s="26" t="s">
        <v>14950</v>
      </c>
      <c r="L312" s="16" t="s">
        <v>14951</v>
      </c>
      <c r="M312" s="16" t="s">
        <v>14952</v>
      </c>
      <c r="N312" s="16" t="s">
        <v>14953</v>
      </c>
      <c r="O312" s="16" t="s">
        <v>14954</v>
      </c>
    </row>
    <row r="313" spans="1:15" ht="45" customHeight="1">
      <c r="A313" s="18">
        <v>3</v>
      </c>
      <c r="B313" s="18" t="str">
        <f>C311&amp;A313</f>
        <v>ServicePersuasion TriallistTakeOut3</v>
      </c>
      <c r="C313" s="245"/>
      <c r="D313" s="24" t="s">
        <v>14955</v>
      </c>
      <c r="E313" s="143"/>
      <c r="F313" s="24" t="s">
        <v>14956</v>
      </c>
      <c r="G313" s="16" t="s">
        <v>14957</v>
      </c>
      <c r="H313" s="16" t="s">
        <v>14958</v>
      </c>
      <c r="I313" s="16" t="s">
        <v>14959</v>
      </c>
      <c r="J313" s="16" t="s">
        <v>14960</v>
      </c>
      <c r="K313" s="26" t="s">
        <v>14961</v>
      </c>
      <c r="L313" s="16" t="s">
        <v>14962</v>
      </c>
      <c r="M313" s="16" t="s">
        <v>14963</v>
      </c>
      <c r="N313" s="16" t="s">
        <v>14964</v>
      </c>
      <c r="O313" s="16" t="s">
        <v>14965</v>
      </c>
    </row>
    <row r="314" spans="1:15">
      <c r="A314" s="18">
        <v>4</v>
      </c>
      <c r="B314" s="18" t="str">
        <f>C311&amp;A314</f>
        <v>ServicePersuasion TriallistTakeOut4</v>
      </c>
      <c r="C314" s="245"/>
      <c r="D314" s="24" t="s">
        <v>1378</v>
      </c>
      <c r="E314" s="143"/>
      <c r="F314" s="24" t="s">
        <v>14270</v>
      </c>
      <c r="G314" s="16" t="s">
        <v>14271</v>
      </c>
      <c r="H314" s="16" t="s">
        <v>14272</v>
      </c>
      <c r="I314" s="16" t="s">
        <v>14273</v>
      </c>
      <c r="J314" s="16" t="s">
        <v>14274</v>
      </c>
      <c r="K314" s="26" t="s">
        <v>14275</v>
      </c>
      <c r="L314" s="16" t="s">
        <v>14437</v>
      </c>
      <c r="M314" s="16" t="s">
        <v>14966</v>
      </c>
      <c r="N314" s="16" t="s">
        <v>14277</v>
      </c>
      <c r="O314" s="16" t="s">
        <v>1378</v>
      </c>
    </row>
    <row r="315" spans="1:15" ht="45" customHeight="1">
      <c r="A315" s="18">
        <v>5</v>
      </c>
      <c r="B315" s="18" t="str">
        <f>C311&amp;A315</f>
        <v>ServicePersuasion TriallistTakeOut5</v>
      </c>
      <c r="C315" s="246"/>
      <c r="D315" s="24" t="s">
        <v>14967</v>
      </c>
      <c r="E315" s="143"/>
      <c r="F315" s="24" t="s">
        <v>14968</v>
      </c>
      <c r="G315" s="16" t="s">
        <v>14969</v>
      </c>
      <c r="H315" s="16" t="s">
        <v>14970</v>
      </c>
      <c r="I315" s="16" t="s">
        <v>14971</v>
      </c>
      <c r="J315" s="16" t="s">
        <v>14972</v>
      </c>
      <c r="K315" s="26" t="s">
        <v>14973</v>
      </c>
      <c r="L315" s="16" t="s">
        <v>14974</v>
      </c>
      <c r="M315" s="16" t="s">
        <v>14975</v>
      </c>
      <c r="N315" s="16" t="s">
        <v>14976</v>
      </c>
      <c r="O315" s="16" t="s">
        <v>14977</v>
      </c>
    </row>
    <row r="316" spans="1:15" ht="45" customHeight="1">
      <c r="A316" s="18">
        <v>1</v>
      </c>
      <c r="B316" s="18" t="str">
        <f>C316&amp;A316</f>
        <v>ServicePersuasion TriallistOpenA1</v>
      </c>
      <c r="C316" s="244" t="s">
        <v>14978</v>
      </c>
      <c r="D316" s="24" t="s">
        <v>14900</v>
      </c>
      <c r="E316" s="143"/>
      <c r="F316" s="24" t="s">
        <v>14901</v>
      </c>
      <c r="G316" s="16" t="s">
        <v>14902</v>
      </c>
      <c r="H316" s="16" t="s">
        <v>14246</v>
      </c>
      <c r="I316" s="16" t="s">
        <v>14979</v>
      </c>
      <c r="J316" s="16" t="s">
        <v>14904</v>
      </c>
      <c r="K316" s="26" t="s">
        <v>14784</v>
      </c>
      <c r="L316" s="16" t="s">
        <v>14905</v>
      </c>
      <c r="M316" s="16" t="s">
        <v>14906</v>
      </c>
      <c r="N316" s="16" t="s">
        <v>14907</v>
      </c>
      <c r="O316" s="16" t="s">
        <v>14900</v>
      </c>
    </row>
    <row r="317" spans="1:15" ht="45" customHeight="1">
      <c r="A317" s="18">
        <v>2</v>
      </c>
      <c r="B317" s="18" t="str">
        <f>C316&amp;A317</f>
        <v>ServicePersuasion TriallistOpenA2</v>
      </c>
      <c r="C317" s="245"/>
      <c r="D317" s="24" t="s">
        <v>14980</v>
      </c>
      <c r="E317" s="143"/>
      <c r="F317" s="24" t="s">
        <v>14981</v>
      </c>
      <c r="G317" s="16" t="s">
        <v>14982</v>
      </c>
      <c r="H317" s="16" t="s">
        <v>14983</v>
      </c>
      <c r="I317" s="16" t="s">
        <v>14984</v>
      </c>
      <c r="J317" s="16" t="s">
        <v>14985</v>
      </c>
      <c r="K317" s="26" t="s">
        <v>14986</v>
      </c>
      <c r="L317" s="16" t="s">
        <v>14987</v>
      </c>
      <c r="M317" s="16" t="s">
        <v>14988</v>
      </c>
      <c r="N317" s="16" t="s">
        <v>14989</v>
      </c>
      <c r="O317" s="16" t="s">
        <v>14990</v>
      </c>
    </row>
    <row r="318" spans="1:15" ht="45" customHeight="1">
      <c r="A318" s="18">
        <v>3</v>
      </c>
      <c r="B318" s="18" t="str">
        <f>C316&amp;A318</f>
        <v>ServicePersuasion TriallistOpenA3</v>
      </c>
      <c r="C318" s="245"/>
      <c r="D318" s="24" t="s">
        <v>14991</v>
      </c>
      <c r="E318" s="143"/>
      <c r="F318" s="24" t="s">
        <v>14992</v>
      </c>
      <c r="G318" s="16" t="s">
        <v>14993</v>
      </c>
      <c r="H318" s="16" t="s">
        <v>14994</v>
      </c>
      <c r="I318" s="16" t="s">
        <v>14995</v>
      </c>
      <c r="J318" s="16" t="s">
        <v>14996</v>
      </c>
      <c r="K318" s="26" t="s">
        <v>14997</v>
      </c>
      <c r="L318" s="16" t="s">
        <v>14998</v>
      </c>
      <c r="M318" s="16" t="s">
        <v>14999</v>
      </c>
      <c r="N318" s="16" t="s">
        <v>15000</v>
      </c>
      <c r="O318" s="16" t="s">
        <v>15001</v>
      </c>
    </row>
    <row r="319" spans="1:15">
      <c r="A319" s="18">
        <v>4</v>
      </c>
      <c r="B319" s="18" t="str">
        <f>C316&amp;A319</f>
        <v>ServicePersuasion TriallistOpenA4</v>
      </c>
      <c r="C319" s="245"/>
      <c r="D319" s="24" t="s">
        <v>1378</v>
      </c>
      <c r="E319" s="143"/>
      <c r="F319" s="24" t="s">
        <v>14270</v>
      </c>
      <c r="G319" s="16" t="s">
        <v>14271</v>
      </c>
      <c r="H319" s="16" t="s">
        <v>14272</v>
      </c>
      <c r="I319" s="16" t="s">
        <v>14273</v>
      </c>
      <c r="J319" s="16" t="s">
        <v>14274</v>
      </c>
      <c r="K319" s="26" t="s">
        <v>14275</v>
      </c>
      <c r="L319" s="16" t="s">
        <v>14437</v>
      </c>
      <c r="M319" s="16" t="s">
        <v>15002</v>
      </c>
      <c r="N319" s="16" t="s">
        <v>14277</v>
      </c>
      <c r="O319" s="16" t="s">
        <v>1378</v>
      </c>
    </row>
    <row r="320" spans="1:15" ht="30" customHeight="1">
      <c r="A320" s="18">
        <v>5</v>
      </c>
      <c r="B320" s="18" t="str">
        <f>C316&amp;A320</f>
        <v>ServicePersuasion TriallistOpenA5</v>
      </c>
      <c r="C320" s="246"/>
      <c r="D320" s="24" t="s">
        <v>15003</v>
      </c>
      <c r="E320" s="143"/>
      <c r="F320" s="24" t="s">
        <v>15004</v>
      </c>
      <c r="G320" s="16" t="s">
        <v>15005</v>
      </c>
      <c r="H320" s="16" t="s">
        <v>15006</v>
      </c>
      <c r="I320" s="16" t="s">
        <v>15007</v>
      </c>
      <c r="J320" s="16" t="s">
        <v>15008</v>
      </c>
      <c r="K320" s="26" t="s">
        <v>15009</v>
      </c>
      <c r="L320" s="16" t="s">
        <v>15010</v>
      </c>
      <c r="M320" s="16" t="s">
        <v>15011</v>
      </c>
      <c r="N320" s="16" t="s">
        <v>15012</v>
      </c>
      <c r="O320" s="16" t="s">
        <v>15013</v>
      </c>
    </row>
    <row r="321" spans="1:15" s="141" customFormat="1" ht="30" customHeight="1">
      <c r="A321" s="114">
        <v>1</v>
      </c>
      <c r="B321" s="114" t="str">
        <f>C321&amp;A321</f>
        <v>ServicePersuasion TriallistHave1</v>
      </c>
      <c r="C321" s="247" t="s">
        <v>15014</v>
      </c>
      <c r="D321" s="147" t="s">
        <v>14900</v>
      </c>
      <c r="E321" s="147"/>
      <c r="F321" s="147" t="s">
        <v>14901</v>
      </c>
      <c r="G321" s="114"/>
      <c r="H321" s="114"/>
      <c r="I321" s="114"/>
      <c r="J321" s="114"/>
      <c r="K321" s="114"/>
      <c r="L321" s="114"/>
      <c r="M321" s="114"/>
      <c r="N321" s="114"/>
      <c r="O321" s="114"/>
    </row>
    <row r="322" spans="1:15" s="141" customFormat="1" ht="30" customHeight="1">
      <c r="A322" s="114">
        <v>2</v>
      </c>
      <c r="B322" s="114" t="str">
        <f>C321&amp;A322</f>
        <v>ServicePersuasion TriallistHave2</v>
      </c>
      <c r="C322" s="248"/>
      <c r="D322" s="147" t="s">
        <v>15015</v>
      </c>
      <c r="E322" s="147"/>
      <c r="F322" s="147" t="s">
        <v>15016</v>
      </c>
      <c r="G322" s="114"/>
      <c r="H322" s="114"/>
      <c r="I322" s="114"/>
      <c r="J322" s="114"/>
      <c r="K322" s="114"/>
      <c r="L322" s="114"/>
      <c r="M322" s="114"/>
      <c r="N322" s="114"/>
      <c r="O322" s="114"/>
    </row>
    <row r="323" spans="1:15" s="141" customFormat="1" ht="30" customHeight="1">
      <c r="A323" s="114">
        <v>3</v>
      </c>
      <c r="B323" s="114" t="str">
        <f>C321&amp;A323</f>
        <v>ServicePersuasion TriallistHave3</v>
      </c>
      <c r="C323" s="248"/>
      <c r="D323" s="147" t="s">
        <v>15017</v>
      </c>
      <c r="E323" s="147"/>
      <c r="F323" s="147" t="s">
        <v>15018</v>
      </c>
      <c r="G323" s="114"/>
      <c r="H323" s="114"/>
      <c r="I323" s="114"/>
      <c r="J323" s="114"/>
      <c r="K323" s="114"/>
      <c r="L323" s="114"/>
      <c r="M323" s="114"/>
      <c r="N323" s="114"/>
      <c r="O323" s="114"/>
    </row>
    <row r="324" spans="1:15" s="141" customFormat="1">
      <c r="A324" s="114">
        <v>4</v>
      </c>
      <c r="B324" s="114" t="str">
        <f>C321&amp;A324</f>
        <v>ServicePersuasion TriallistHave4</v>
      </c>
      <c r="C324" s="248"/>
      <c r="D324" s="147" t="s">
        <v>1378</v>
      </c>
      <c r="E324" s="147"/>
      <c r="F324" s="147" t="s">
        <v>14270</v>
      </c>
      <c r="G324" s="114"/>
      <c r="H324" s="114"/>
      <c r="I324" s="114"/>
      <c r="J324" s="114"/>
      <c r="K324" s="114"/>
      <c r="L324" s="114"/>
      <c r="M324" s="114"/>
      <c r="N324" s="114"/>
      <c r="O324" s="114"/>
    </row>
    <row r="325" spans="1:15" s="141" customFormat="1" ht="30" customHeight="1">
      <c r="A325" s="114">
        <v>5</v>
      </c>
      <c r="B325" s="114" t="str">
        <f>C321&amp;A325</f>
        <v>ServicePersuasion TriallistHave5</v>
      </c>
      <c r="C325" s="249"/>
      <c r="D325" s="147" t="s">
        <v>15019</v>
      </c>
      <c r="E325" s="147"/>
      <c r="F325" s="147" t="s">
        <v>15020</v>
      </c>
      <c r="G325" s="114"/>
      <c r="H325" s="114"/>
      <c r="I325" s="114"/>
      <c r="J325" s="114"/>
      <c r="K325" s="114"/>
      <c r="L325" s="114"/>
      <c r="M325" s="114"/>
      <c r="N325" s="114"/>
      <c r="O325" s="114"/>
    </row>
    <row r="326" spans="1:15" ht="45" customHeight="1">
      <c r="A326" s="18">
        <v>1</v>
      </c>
      <c r="B326" s="18" t="str">
        <f>C326&amp;A326</f>
        <v>ServicePersuasion TriallistVisit1</v>
      </c>
      <c r="C326" s="244" t="s">
        <v>15021</v>
      </c>
      <c r="D326" s="24" t="s">
        <v>14900</v>
      </c>
      <c r="E326" s="143"/>
      <c r="F326" s="24" t="s">
        <v>14901</v>
      </c>
      <c r="G326" s="16" t="s">
        <v>14902</v>
      </c>
      <c r="H326" s="16" t="s">
        <v>14246</v>
      </c>
      <c r="I326" s="16" t="s">
        <v>15022</v>
      </c>
      <c r="J326" s="16" t="s">
        <v>14904</v>
      </c>
      <c r="K326" s="26" t="s">
        <v>14784</v>
      </c>
      <c r="L326" s="16" t="s">
        <v>14905</v>
      </c>
      <c r="M326" s="16" t="s">
        <v>14906</v>
      </c>
      <c r="N326" s="16" t="s">
        <v>14907</v>
      </c>
      <c r="O326" s="16" t="s">
        <v>14900</v>
      </c>
    </row>
    <row r="327" spans="1:15" ht="45" customHeight="1">
      <c r="A327" s="18">
        <v>2</v>
      </c>
      <c r="B327" s="18" t="str">
        <f>C326&amp;A327</f>
        <v>ServicePersuasion TriallistVisit2</v>
      </c>
      <c r="C327" s="245"/>
      <c r="D327" s="24" t="s">
        <v>15023</v>
      </c>
      <c r="E327" s="143"/>
      <c r="F327" s="24" t="s">
        <v>15024</v>
      </c>
      <c r="G327" s="16" t="s">
        <v>15025</v>
      </c>
      <c r="H327" s="16" t="s">
        <v>15026</v>
      </c>
      <c r="I327" s="16" t="s">
        <v>15027</v>
      </c>
      <c r="J327" s="16" t="s">
        <v>15028</v>
      </c>
      <c r="K327" s="26" t="s">
        <v>15029</v>
      </c>
      <c r="L327" s="16" t="s">
        <v>14987</v>
      </c>
      <c r="M327" s="16" t="s">
        <v>15030</v>
      </c>
      <c r="N327" s="16" t="s">
        <v>15031</v>
      </c>
      <c r="O327" s="16" t="s">
        <v>15032</v>
      </c>
    </row>
    <row r="328" spans="1:15" ht="45" customHeight="1">
      <c r="A328" s="18">
        <v>3</v>
      </c>
      <c r="B328" s="18" t="str">
        <f>C326&amp;A328</f>
        <v>ServicePersuasion TriallistVisit3</v>
      </c>
      <c r="C328" s="245"/>
      <c r="D328" s="24" t="s">
        <v>15033</v>
      </c>
      <c r="E328" s="143"/>
      <c r="F328" s="24" t="s">
        <v>15034</v>
      </c>
      <c r="G328" s="16" t="s">
        <v>15035</v>
      </c>
      <c r="H328" s="16" t="s">
        <v>15036</v>
      </c>
      <c r="I328" s="16" t="s">
        <v>15037</v>
      </c>
      <c r="J328" s="16" t="s">
        <v>15038</v>
      </c>
      <c r="K328" s="26" t="s">
        <v>15039</v>
      </c>
      <c r="L328" s="16" t="s">
        <v>15040</v>
      </c>
      <c r="M328" s="16" t="s">
        <v>15041</v>
      </c>
      <c r="N328" s="16" t="s">
        <v>15042</v>
      </c>
      <c r="O328" s="16" t="s">
        <v>15043</v>
      </c>
    </row>
    <row r="329" spans="1:15">
      <c r="A329" s="18">
        <v>4</v>
      </c>
      <c r="B329" s="18" t="str">
        <f>C326&amp;A329</f>
        <v>ServicePersuasion TriallistVisit4</v>
      </c>
      <c r="C329" s="245"/>
      <c r="D329" s="24" t="s">
        <v>1378</v>
      </c>
      <c r="E329" s="143"/>
      <c r="F329" s="24" t="s">
        <v>14270</v>
      </c>
      <c r="G329" s="16" t="s">
        <v>14271</v>
      </c>
      <c r="H329" s="16" t="s">
        <v>14272</v>
      </c>
      <c r="I329" s="16" t="s">
        <v>14273</v>
      </c>
      <c r="J329" s="16" t="s">
        <v>14274</v>
      </c>
      <c r="K329" s="26" t="s">
        <v>14275</v>
      </c>
      <c r="L329" s="16" t="s">
        <v>14437</v>
      </c>
      <c r="M329" s="16" t="s">
        <v>15044</v>
      </c>
      <c r="N329" s="16" t="s">
        <v>14277</v>
      </c>
      <c r="O329" s="16" t="s">
        <v>1378</v>
      </c>
    </row>
    <row r="330" spans="1:15" ht="30" customHeight="1">
      <c r="A330" s="18">
        <v>5</v>
      </c>
      <c r="B330" s="18" t="str">
        <f>C326&amp;A330</f>
        <v>ServicePersuasion TriallistVisit5</v>
      </c>
      <c r="C330" s="246"/>
      <c r="D330" s="24" t="s">
        <v>15045</v>
      </c>
      <c r="E330" s="143"/>
      <c r="F330" s="24" t="s">
        <v>15046</v>
      </c>
      <c r="G330" s="16" t="s">
        <v>15047</v>
      </c>
      <c r="H330" s="16" t="s">
        <v>15048</v>
      </c>
      <c r="I330" s="16" t="s">
        <v>15049</v>
      </c>
      <c r="J330" s="16" t="s">
        <v>15050</v>
      </c>
      <c r="K330" s="26" t="s">
        <v>15051</v>
      </c>
      <c r="L330" s="16" t="s">
        <v>15052</v>
      </c>
      <c r="M330" s="16" t="s">
        <v>15053</v>
      </c>
      <c r="N330" s="16" t="s">
        <v>15054</v>
      </c>
      <c r="O330" s="16" t="s">
        <v>15055</v>
      </c>
    </row>
    <row r="331" spans="1:15" ht="45" customHeight="1">
      <c r="A331" s="18">
        <v>1</v>
      </c>
      <c r="B331" s="18" t="str">
        <f>C331&amp;A331</f>
        <v>ServicePersuasion TriallistUse1</v>
      </c>
      <c r="C331" s="244" t="s">
        <v>15056</v>
      </c>
      <c r="D331" s="24" t="s">
        <v>14900</v>
      </c>
      <c r="E331" s="143"/>
      <c r="F331" s="24" t="s">
        <v>14901</v>
      </c>
      <c r="G331" s="16" t="s">
        <v>14902</v>
      </c>
      <c r="H331" s="16" t="s">
        <v>14246</v>
      </c>
      <c r="I331" s="16" t="s">
        <v>15057</v>
      </c>
      <c r="J331" s="16" t="s">
        <v>14904</v>
      </c>
      <c r="K331" s="26" t="s">
        <v>14784</v>
      </c>
      <c r="L331" s="16" t="s">
        <v>14905</v>
      </c>
      <c r="M331" s="16" t="s">
        <v>14906</v>
      </c>
      <c r="N331" s="16" t="s">
        <v>14907</v>
      </c>
      <c r="O331" s="16" t="s">
        <v>14900</v>
      </c>
    </row>
    <row r="332" spans="1:15" ht="45" customHeight="1">
      <c r="A332" s="18">
        <v>2</v>
      </c>
      <c r="B332" s="18" t="str">
        <f>C331&amp;A332</f>
        <v>ServicePersuasion TriallistUse2</v>
      </c>
      <c r="C332" s="245"/>
      <c r="D332" s="24" t="s">
        <v>15058</v>
      </c>
      <c r="E332" s="143"/>
      <c r="F332" s="24" t="s">
        <v>15059</v>
      </c>
      <c r="G332" s="16" t="s">
        <v>15060</v>
      </c>
      <c r="H332" s="16" t="s">
        <v>15061</v>
      </c>
      <c r="I332" s="16" t="s">
        <v>15062</v>
      </c>
      <c r="J332" s="16" t="s">
        <v>15063</v>
      </c>
      <c r="K332" s="26" t="s">
        <v>15064</v>
      </c>
      <c r="L332" s="16" t="s">
        <v>15065</v>
      </c>
      <c r="M332" s="16" t="s">
        <v>15066</v>
      </c>
      <c r="N332" s="16" t="s">
        <v>15067</v>
      </c>
      <c r="O332" s="16" t="s">
        <v>15068</v>
      </c>
    </row>
    <row r="333" spans="1:15" ht="45" customHeight="1">
      <c r="A333" s="18">
        <v>3</v>
      </c>
      <c r="B333" s="18" t="str">
        <f>C331&amp;A333</f>
        <v>ServicePersuasion TriallistUse3</v>
      </c>
      <c r="C333" s="245"/>
      <c r="D333" s="24" t="s">
        <v>15069</v>
      </c>
      <c r="E333" s="143"/>
      <c r="F333" s="24" t="s">
        <v>15070</v>
      </c>
      <c r="G333" s="16" t="s">
        <v>15071</v>
      </c>
      <c r="H333" s="16" t="s">
        <v>15072</v>
      </c>
      <c r="I333" s="16" t="s">
        <v>15073</v>
      </c>
      <c r="J333" s="16" t="s">
        <v>15074</v>
      </c>
      <c r="K333" s="26" t="s">
        <v>15075</v>
      </c>
      <c r="L333" s="16" t="s">
        <v>15076</v>
      </c>
      <c r="M333" s="16" t="s">
        <v>15077</v>
      </c>
      <c r="N333" s="16" t="s">
        <v>15078</v>
      </c>
      <c r="O333" s="16" t="s">
        <v>15079</v>
      </c>
    </row>
    <row r="334" spans="1:15">
      <c r="A334" s="18">
        <v>4</v>
      </c>
      <c r="B334" s="18" t="str">
        <f>C331&amp;A334</f>
        <v>ServicePersuasion TriallistUse4</v>
      </c>
      <c r="C334" s="245"/>
      <c r="D334" s="24" t="s">
        <v>1378</v>
      </c>
      <c r="E334" s="143"/>
      <c r="F334" s="24" t="s">
        <v>14270</v>
      </c>
      <c r="G334" s="16" t="s">
        <v>14271</v>
      </c>
      <c r="H334" s="16" t="s">
        <v>14272</v>
      </c>
      <c r="I334" s="16" t="s">
        <v>14273</v>
      </c>
      <c r="J334" s="16" t="s">
        <v>14274</v>
      </c>
      <c r="K334" s="26" t="s">
        <v>14275</v>
      </c>
      <c r="L334" s="16" t="s">
        <v>14437</v>
      </c>
      <c r="M334" s="16" t="s">
        <v>15080</v>
      </c>
      <c r="N334" s="16" t="s">
        <v>14277</v>
      </c>
      <c r="O334" s="16" t="s">
        <v>1378</v>
      </c>
    </row>
    <row r="335" spans="1:15" ht="30" customHeight="1">
      <c r="A335" s="18">
        <v>5</v>
      </c>
      <c r="B335" s="18" t="str">
        <f>C331&amp;A335</f>
        <v>ServicePersuasion TriallistUse5</v>
      </c>
      <c r="C335" s="246"/>
      <c r="D335" s="24" t="s">
        <v>15081</v>
      </c>
      <c r="E335" s="143"/>
      <c r="F335" s="24" t="s">
        <v>15082</v>
      </c>
      <c r="G335" s="16" t="s">
        <v>15083</v>
      </c>
      <c r="H335" s="16" t="s">
        <v>15084</v>
      </c>
      <c r="I335" s="16" t="s">
        <v>15085</v>
      </c>
      <c r="J335" s="16" t="s">
        <v>15086</v>
      </c>
      <c r="K335" s="26" t="s">
        <v>15087</v>
      </c>
      <c r="L335" s="16" t="s">
        <v>15088</v>
      </c>
      <c r="M335" s="16" t="s">
        <v>15089</v>
      </c>
      <c r="N335" s="16" t="s">
        <v>15090</v>
      </c>
      <c r="O335" s="16" t="s">
        <v>15091</v>
      </c>
    </row>
    <row r="336" spans="1:15">
      <c r="A336" s="18"/>
      <c r="B336" s="18"/>
      <c r="C336" s="148"/>
      <c r="D336" s="143"/>
      <c r="E336" s="143"/>
      <c r="F336" s="143"/>
      <c r="G336" s="18"/>
      <c r="H336" s="18"/>
      <c r="I336" s="18"/>
      <c r="J336" s="18"/>
      <c r="K336" s="18"/>
      <c r="L336" s="18"/>
      <c r="M336" s="18"/>
      <c r="N336" s="18"/>
      <c r="O336" s="18"/>
    </row>
    <row r="337" spans="1:15" ht="45" customHeight="1">
      <c r="A337" s="18">
        <v>1</v>
      </c>
      <c r="B337" s="18" t="str">
        <f>C337&amp;A337</f>
        <v>ServicePersuasion Non-triallistSubscribeTo1</v>
      </c>
      <c r="C337" s="244" t="s">
        <v>15092</v>
      </c>
      <c r="D337" s="24" t="s">
        <v>14900</v>
      </c>
      <c r="E337" s="143"/>
      <c r="F337" s="24" t="s">
        <v>14901</v>
      </c>
      <c r="G337" s="16" t="s">
        <v>14902</v>
      </c>
      <c r="H337" s="16" t="s">
        <v>14246</v>
      </c>
      <c r="I337" s="16" t="s">
        <v>15093</v>
      </c>
      <c r="J337" s="16" t="s">
        <v>14904</v>
      </c>
      <c r="K337" s="26" t="s">
        <v>14784</v>
      </c>
      <c r="L337" s="16" t="s">
        <v>14905</v>
      </c>
      <c r="M337" s="16" t="s">
        <v>15094</v>
      </c>
      <c r="N337" s="16" t="s">
        <v>14907</v>
      </c>
      <c r="O337" s="16" t="s">
        <v>14900</v>
      </c>
    </row>
    <row r="338" spans="1:15" ht="45" customHeight="1">
      <c r="A338" s="18">
        <v>2</v>
      </c>
      <c r="B338" s="18" t="str">
        <f>C337&amp;A338</f>
        <v>ServicePersuasion Non-triallistSubscribeTo2</v>
      </c>
      <c r="C338" s="245"/>
      <c r="D338" s="24" t="s">
        <v>14918</v>
      </c>
      <c r="E338" s="143"/>
      <c r="F338" s="24" t="s">
        <v>15095</v>
      </c>
      <c r="G338" s="16" t="s">
        <v>15096</v>
      </c>
      <c r="H338" s="16" t="s">
        <v>15097</v>
      </c>
      <c r="I338" s="16" t="s">
        <v>15098</v>
      </c>
      <c r="J338" s="16" t="s">
        <v>15099</v>
      </c>
      <c r="K338" s="26" t="s">
        <v>15100</v>
      </c>
      <c r="L338" s="16" t="s">
        <v>14915</v>
      </c>
      <c r="M338" s="16" t="s">
        <v>15101</v>
      </c>
      <c r="N338" s="16" t="s">
        <v>15102</v>
      </c>
      <c r="O338" s="16" t="s">
        <v>14908</v>
      </c>
    </row>
    <row r="339" spans="1:15" ht="45" customHeight="1">
      <c r="A339" s="18">
        <v>3</v>
      </c>
      <c r="B339" s="18" t="str">
        <f>C337&amp;A339</f>
        <v>ServicePersuasion Non-triallistSubscribeTo3</v>
      </c>
      <c r="C339" s="245"/>
      <c r="D339" s="24" t="s">
        <v>14929</v>
      </c>
      <c r="E339" s="143"/>
      <c r="F339" s="24" t="s">
        <v>15103</v>
      </c>
      <c r="G339" s="16" t="s">
        <v>15104</v>
      </c>
      <c r="H339" s="16" t="s">
        <v>15105</v>
      </c>
      <c r="I339" s="16" t="s">
        <v>15106</v>
      </c>
      <c r="J339" s="16" t="s">
        <v>15107</v>
      </c>
      <c r="K339" s="26" t="s">
        <v>15108</v>
      </c>
      <c r="L339" s="16" t="s">
        <v>15109</v>
      </c>
      <c r="M339" s="16" t="s">
        <v>15110</v>
      </c>
      <c r="N339" s="16" t="s">
        <v>15111</v>
      </c>
      <c r="O339" s="16" t="s">
        <v>14919</v>
      </c>
    </row>
    <row r="340" spans="1:15" ht="30" customHeight="1">
      <c r="A340" s="18">
        <v>4</v>
      </c>
      <c r="B340" s="18" t="str">
        <f>C337&amp;A340</f>
        <v>ServicePersuasion Non-triallistSubscribeTo4</v>
      </c>
      <c r="C340" s="245"/>
      <c r="D340" s="24" t="s">
        <v>1378</v>
      </c>
      <c r="E340" s="143"/>
      <c r="F340" s="24" t="s">
        <v>14270</v>
      </c>
      <c r="G340" s="16" t="s">
        <v>14271</v>
      </c>
      <c r="H340" s="16" t="s">
        <v>14272</v>
      </c>
      <c r="I340" s="16" t="s">
        <v>14273</v>
      </c>
      <c r="J340" s="16" t="s">
        <v>14274</v>
      </c>
      <c r="K340" s="26" t="s">
        <v>14275</v>
      </c>
      <c r="L340" s="16" t="s">
        <v>14437</v>
      </c>
      <c r="M340" s="16" t="s">
        <v>15112</v>
      </c>
      <c r="N340" s="16" t="s">
        <v>14277</v>
      </c>
      <c r="O340" s="16" t="s">
        <v>1378</v>
      </c>
    </row>
    <row r="341" spans="1:15" ht="30" customHeight="1">
      <c r="A341" s="18">
        <v>5</v>
      </c>
      <c r="B341" s="18" t="str">
        <f>C337&amp;A341</f>
        <v>ServicePersuasion Non-triallistSubscribeTo5</v>
      </c>
      <c r="C341" s="246"/>
      <c r="D341" s="24" t="s">
        <v>14941</v>
      </c>
      <c r="E341" s="143"/>
      <c r="F341" s="24" t="s">
        <v>15113</v>
      </c>
      <c r="G341" s="16" t="s">
        <v>15114</v>
      </c>
      <c r="H341" s="16" t="s">
        <v>15115</v>
      </c>
      <c r="I341" s="16" t="s">
        <v>15116</v>
      </c>
      <c r="J341" s="16" t="s">
        <v>15117</v>
      </c>
      <c r="K341" s="26" t="s">
        <v>15118</v>
      </c>
      <c r="L341" s="16" t="s">
        <v>15119</v>
      </c>
      <c r="M341" s="16" t="s">
        <v>15120</v>
      </c>
      <c r="N341" s="16" t="s">
        <v>15121</v>
      </c>
      <c r="O341" s="16" t="s">
        <v>14931</v>
      </c>
    </row>
    <row r="342" spans="1:15" ht="45" customHeight="1">
      <c r="A342" s="18">
        <v>1</v>
      </c>
      <c r="B342" s="18" t="str">
        <f>C342&amp;A342</f>
        <v>ServicePersuasion Non-triallistTakeOut1</v>
      </c>
      <c r="C342" s="244" t="s">
        <v>15122</v>
      </c>
      <c r="D342" s="24" t="s">
        <v>14900</v>
      </c>
      <c r="E342" s="143"/>
      <c r="F342" s="24" t="s">
        <v>14901</v>
      </c>
      <c r="G342" s="16" t="s">
        <v>14902</v>
      </c>
      <c r="H342" s="16" t="s">
        <v>14246</v>
      </c>
      <c r="I342" s="16" t="s">
        <v>15123</v>
      </c>
      <c r="J342" s="16" t="s">
        <v>14904</v>
      </c>
      <c r="K342" s="26" t="s">
        <v>14784</v>
      </c>
      <c r="L342" s="16" t="s">
        <v>14905</v>
      </c>
      <c r="M342" s="16" t="s">
        <v>15094</v>
      </c>
      <c r="N342" s="16" t="s">
        <v>14907</v>
      </c>
      <c r="O342" s="16" t="s">
        <v>14900</v>
      </c>
    </row>
    <row r="343" spans="1:15" ht="45" customHeight="1">
      <c r="A343" s="18">
        <v>2</v>
      </c>
      <c r="B343" s="18" t="str">
        <f>C342&amp;A343</f>
        <v>ServicePersuasion Non-triallistTakeOut2</v>
      </c>
      <c r="C343" s="245"/>
      <c r="D343" s="24" t="s">
        <v>14954</v>
      </c>
      <c r="E343" s="143"/>
      <c r="F343" s="24" t="s">
        <v>15124</v>
      </c>
      <c r="G343" s="16" t="s">
        <v>15125</v>
      </c>
      <c r="H343" s="16" t="s">
        <v>15126</v>
      </c>
      <c r="I343" s="16" t="s">
        <v>15127</v>
      </c>
      <c r="J343" s="16" t="s">
        <v>15128</v>
      </c>
      <c r="K343" s="26" t="s">
        <v>15129</v>
      </c>
      <c r="L343" s="16" t="s">
        <v>14951</v>
      </c>
      <c r="M343" s="16" t="s">
        <v>15130</v>
      </c>
      <c r="N343" s="16" t="s">
        <v>15131</v>
      </c>
      <c r="O343" s="16" t="s">
        <v>14944</v>
      </c>
    </row>
    <row r="344" spans="1:15" ht="45" customHeight="1">
      <c r="A344" s="18">
        <v>3</v>
      </c>
      <c r="B344" s="18" t="str">
        <f>C342&amp;A344</f>
        <v>ServicePersuasion Non-triallistTakeOut3</v>
      </c>
      <c r="C344" s="245"/>
      <c r="D344" s="24" t="s">
        <v>14965</v>
      </c>
      <c r="E344" s="143"/>
      <c r="F344" s="24" t="s">
        <v>15132</v>
      </c>
      <c r="G344" s="16" t="s">
        <v>15133</v>
      </c>
      <c r="H344" s="16" t="s">
        <v>15134</v>
      </c>
      <c r="I344" s="16" t="s">
        <v>15135</v>
      </c>
      <c r="J344" s="16" t="s">
        <v>15136</v>
      </c>
      <c r="K344" s="26" t="s">
        <v>15137</v>
      </c>
      <c r="L344" s="16" t="s">
        <v>15138</v>
      </c>
      <c r="M344" s="16" t="s">
        <v>15139</v>
      </c>
      <c r="N344" s="16" t="s">
        <v>15140</v>
      </c>
      <c r="O344" s="16" t="s">
        <v>14955</v>
      </c>
    </row>
    <row r="345" spans="1:15">
      <c r="A345" s="18">
        <v>4</v>
      </c>
      <c r="B345" s="18" t="str">
        <f>C342&amp;A345</f>
        <v>ServicePersuasion Non-triallistTakeOut4</v>
      </c>
      <c r="C345" s="245"/>
      <c r="D345" s="24" t="s">
        <v>1378</v>
      </c>
      <c r="E345" s="143"/>
      <c r="F345" s="24" t="s">
        <v>14270</v>
      </c>
      <c r="G345" s="16" t="s">
        <v>14271</v>
      </c>
      <c r="H345" s="16" t="s">
        <v>14272</v>
      </c>
      <c r="I345" s="16" t="s">
        <v>14273</v>
      </c>
      <c r="J345" s="16" t="s">
        <v>14274</v>
      </c>
      <c r="K345" s="26" t="s">
        <v>14275</v>
      </c>
      <c r="L345" s="16" t="s">
        <v>14437</v>
      </c>
      <c r="M345" s="16" t="s">
        <v>15141</v>
      </c>
      <c r="N345" s="16" t="s">
        <v>14277</v>
      </c>
      <c r="O345" s="16" t="s">
        <v>1378</v>
      </c>
    </row>
    <row r="346" spans="1:15" ht="30" customHeight="1">
      <c r="A346" s="18">
        <v>5</v>
      </c>
      <c r="B346" s="18" t="str">
        <f>C342&amp;A346</f>
        <v>ServicePersuasion Non-triallistTakeOut5</v>
      </c>
      <c r="C346" s="246"/>
      <c r="D346" s="24" t="s">
        <v>14977</v>
      </c>
      <c r="E346" s="143"/>
      <c r="F346" s="24" t="s">
        <v>15142</v>
      </c>
      <c r="G346" s="16" t="s">
        <v>15143</v>
      </c>
      <c r="H346" s="16" t="s">
        <v>15144</v>
      </c>
      <c r="I346" s="16" t="s">
        <v>15145</v>
      </c>
      <c r="J346" s="16" t="s">
        <v>15146</v>
      </c>
      <c r="K346" s="26" t="s">
        <v>15147</v>
      </c>
      <c r="L346" s="16" t="s">
        <v>15148</v>
      </c>
      <c r="M346" s="16" t="s">
        <v>15149</v>
      </c>
      <c r="N346" s="16" t="s">
        <v>14976</v>
      </c>
      <c r="O346" s="16" t="s">
        <v>14967</v>
      </c>
    </row>
    <row r="347" spans="1:15" ht="45" customHeight="1">
      <c r="A347" s="18">
        <v>1</v>
      </c>
      <c r="B347" s="18" t="str">
        <f>C347&amp;A347</f>
        <v>ServicePersuasion Non-triallistOpenA1</v>
      </c>
      <c r="C347" s="244" t="s">
        <v>15150</v>
      </c>
      <c r="D347" s="24" t="s">
        <v>14900</v>
      </c>
      <c r="E347" s="143"/>
      <c r="F347" s="24" t="s">
        <v>14901</v>
      </c>
      <c r="G347" s="16" t="s">
        <v>14902</v>
      </c>
      <c r="H347" s="16" t="s">
        <v>14246</v>
      </c>
      <c r="I347" s="16" t="s">
        <v>15151</v>
      </c>
      <c r="J347" s="16" t="s">
        <v>14904</v>
      </c>
      <c r="K347" s="26" t="s">
        <v>14784</v>
      </c>
      <c r="L347" s="16" t="s">
        <v>14905</v>
      </c>
      <c r="M347" s="16" t="s">
        <v>15094</v>
      </c>
      <c r="N347" s="16" t="s">
        <v>14907</v>
      </c>
      <c r="O347" s="16" t="s">
        <v>14900</v>
      </c>
    </row>
    <row r="348" spans="1:15" ht="45" customHeight="1">
      <c r="A348" s="18">
        <v>2</v>
      </c>
      <c r="B348" s="18" t="str">
        <f>C347&amp;A348</f>
        <v>ServicePersuasion Non-triallistOpenA2</v>
      </c>
      <c r="C348" s="245"/>
      <c r="D348" s="24" t="s">
        <v>14990</v>
      </c>
      <c r="E348" s="143"/>
      <c r="F348" s="24" t="s">
        <v>15152</v>
      </c>
      <c r="G348" s="16" t="s">
        <v>15153</v>
      </c>
      <c r="H348" s="16" t="s">
        <v>15154</v>
      </c>
      <c r="I348" s="16" t="s">
        <v>15155</v>
      </c>
      <c r="J348" s="16" t="s">
        <v>15156</v>
      </c>
      <c r="K348" s="26" t="s">
        <v>15157</v>
      </c>
      <c r="L348" s="16" t="s">
        <v>14987</v>
      </c>
      <c r="M348" s="16" t="s">
        <v>15158</v>
      </c>
      <c r="N348" s="16" t="s">
        <v>15159</v>
      </c>
      <c r="O348" s="16" t="s">
        <v>14980</v>
      </c>
    </row>
    <row r="349" spans="1:15" ht="45" customHeight="1">
      <c r="A349" s="18">
        <v>3</v>
      </c>
      <c r="B349" s="18" t="str">
        <f>C347&amp;A349</f>
        <v>ServicePersuasion Non-triallistOpenA3</v>
      </c>
      <c r="C349" s="245"/>
      <c r="D349" s="24" t="s">
        <v>15001</v>
      </c>
      <c r="E349" s="143"/>
      <c r="F349" s="24" t="s">
        <v>15160</v>
      </c>
      <c r="G349" s="16" t="s">
        <v>15161</v>
      </c>
      <c r="H349" s="16" t="s">
        <v>15162</v>
      </c>
      <c r="I349" s="16" t="s">
        <v>15163</v>
      </c>
      <c r="J349" s="16" t="s">
        <v>15164</v>
      </c>
      <c r="K349" s="26" t="s">
        <v>15165</v>
      </c>
      <c r="L349" s="16" t="s">
        <v>15166</v>
      </c>
      <c r="M349" s="16" t="s">
        <v>15167</v>
      </c>
      <c r="N349" s="16" t="s">
        <v>15168</v>
      </c>
      <c r="O349" s="16" t="s">
        <v>14991</v>
      </c>
    </row>
    <row r="350" spans="1:15">
      <c r="A350" s="18">
        <v>4</v>
      </c>
      <c r="B350" s="18" t="str">
        <f>C347&amp;A350</f>
        <v>ServicePersuasion Non-triallistOpenA4</v>
      </c>
      <c r="C350" s="245"/>
      <c r="D350" s="24" t="s">
        <v>1378</v>
      </c>
      <c r="E350" s="143"/>
      <c r="F350" s="24" t="s">
        <v>14270</v>
      </c>
      <c r="G350" s="16" t="s">
        <v>14271</v>
      </c>
      <c r="H350" s="16" t="s">
        <v>14272</v>
      </c>
      <c r="I350" s="16" t="s">
        <v>14273</v>
      </c>
      <c r="J350" s="16" t="s">
        <v>14274</v>
      </c>
      <c r="K350" s="26" t="s">
        <v>14275</v>
      </c>
      <c r="L350" s="16" t="s">
        <v>14437</v>
      </c>
      <c r="M350" s="16" t="s">
        <v>15169</v>
      </c>
      <c r="N350" s="16" t="s">
        <v>14277</v>
      </c>
      <c r="O350" s="16" t="s">
        <v>1378</v>
      </c>
    </row>
    <row r="351" spans="1:15" ht="30" customHeight="1">
      <c r="A351" s="18">
        <v>5</v>
      </c>
      <c r="B351" s="18" t="str">
        <f>C347&amp;A351</f>
        <v>ServicePersuasion Non-triallistOpenA5</v>
      </c>
      <c r="C351" s="246"/>
      <c r="D351" s="24" t="s">
        <v>15013</v>
      </c>
      <c r="E351" s="143"/>
      <c r="F351" s="24" t="s">
        <v>15170</v>
      </c>
      <c r="G351" s="16" t="s">
        <v>15171</v>
      </c>
      <c r="H351" s="16" t="s">
        <v>15172</v>
      </c>
      <c r="I351" s="16" t="s">
        <v>15173</v>
      </c>
      <c r="J351" s="16" t="s">
        <v>15174</v>
      </c>
      <c r="K351" s="26" t="s">
        <v>15175</v>
      </c>
      <c r="L351" s="16" t="s">
        <v>15176</v>
      </c>
      <c r="M351" s="16" t="s">
        <v>15177</v>
      </c>
      <c r="N351" s="16" t="s">
        <v>15178</v>
      </c>
      <c r="O351" s="16" t="s">
        <v>15003</v>
      </c>
    </row>
    <row r="352" spans="1:15" s="141" customFormat="1" ht="30" customHeight="1">
      <c r="A352" s="114">
        <v>1</v>
      </c>
      <c r="B352" s="114" t="str">
        <f>C352&amp;A352</f>
        <v>ServicePersuasion Non-triallistHave1</v>
      </c>
      <c r="C352" s="247" t="s">
        <v>15179</v>
      </c>
      <c r="D352" s="147" t="s">
        <v>14900</v>
      </c>
      <c r="E352" s="147"/>
      <c r="F352" s="147" t="s">
        <v>14901</v>
      </c>
      <c r="G352" s="114"/>
      <c r="H352" s="114"/>
      <c r="I352" s="114"/>
      <c r="J352" s="114"/>
      <c r="K352" s="114"/>
      <c r="L352" s="114"/>
      <c r="M352" s="114"/>
      <c r="N352" s="114"/>
      <c r="O352" s="114"/>
    </row>
    <row r="353" spans="1:15" s="141" customFormat="1" ht="30" customHeight="1">
      <c r="A353" s="114">
        <v>2</v>
      </c>
      <c r="B353" s="114" t="str">
        <f>C352&amp;A353</f>
        <v>ServicePersuasion Non-triallistHave2</v>
      </c>
      <c r="C353" s="248"/>
      <c r="D353" s="147" t="s">
        <v>15180</v>
      </c>
      <c r="E353" s="147"/>
      <c r="F353" s="147" t="s">
        <v>15181</v>
      </c>
      <c r="G353" s="114"/>
      <c r="H353" s="114"/>
      <c r="I353" s="114"/>
      <c r="J353" s="114"/>
      <c r="K353" s="114"/>
      <c r="L353" s="114"/>
      <c r="M353" s="114"/>
      <c r="N353" s="114"/>
      <c r="O353" s="114"/>
    </row>
    <row r="354" spans="1:15" s="141" customFormat="1" ht="30" customHeight="1">
      <c r="A354" s="114">
        <v>3</v>
      </c>
      <c r="B354" s="114" t="str">
        <f>C352&amp;A354</f>
        <v>ServicePersuasion Non-triallistHave3</v>
      </c>
      <c r="C354" s="248"/>
      <c r="D354" s="147" t="s">
        <v>15182</v>
      </c>
      <c r="E354" s="147"/>
      <c r="F354" s="147" t="s">
        <v>15183</v>
      </c>
      <c r="G354" s="114"/>
      <c r="H354" s="114"/>
      <c r="I354" s="114"/>
      <c r="J354" s="114"/>
      <c r="K354" s="114"/>
      <c r="L354" s="114"/>
      <c r="M354" s="114"/>
      <c r="N354" s="114"/>
      <c r="O354" s="114"/>
    </row>
    <row r="355" spans="1:15" s="141" customFormat="1">
      <c r="A355" s="114">
        <v>4</v>
      </c>
      <c r="B355" s="114" t="str">
        <f>C352&amp;A355</f>
        <v>ServicePersuasion Non-triallistHave4</v>
      </c>
      <c r="C355" s="248"/>
      <c r="D355" s="147" t="s">
        <v>1378</v>
      </c>
      <c r="E355" s="147"/>
      <c r="F355" s="147" t="s">
        <v>14270</v>
      </c>
      <c r="G355" s="114"/>
      <c r="H355" s="114"/>
      <c r="I355" s="114"/>
      <c r="J355" s="114"/>
      <c r="K355" s="114"/>
      <c r="L355" s="114"/>
      <c r="M355" s="114"/>
      <c r="N355" s="114"/>
      <c r="O355" s="114"/>
    </row>
    <row r="356" spans="1:15" s="141" customFormat="1" ht="30" customHeight="1">
      <c r="A356" s="114">
        <v>5</v>
      </c>
      <c r="B356" s="114" t="str">
        <f>C352&amp;A356</f>
        <v>ServicePersuasion Non-triallistHave5</v>
      </c>
      <c r="C356" s="249"/>
      <c r="D356" s="147" t="s">
        <v>15184</v>
      </c>
      <c r="E356" s="147"/>
      <c r="F356" s="147" t="s">
        <v>15185</v>
      </c>
      <c r="G356" s="114"/>
      <c r="H356" s="114"/>
      <c r="I356" s="114"/>
      <c r="J356" s="114"/>
      <c r="K356" s="114"/>
      <c r="L356" s="114"/>
      <c r="M356" s="114"/>
      <c r="N356" s="114"/>
      <c r="O356" s="114"/>
    </row>
    <row r="357" spans="1:15" ht="45" customHeight="1">
      <c r="A357" s="18">
        <v>1</v>
      </c>
      <c r="B357" s="18" t="str">
        <f>C357&amp;A357</f>
        <v>ServicePersuasion Non-triallistVisit1</v>
      </c>
      <c r="C357" s="244" t="s">
        <v>15186</v>
      </c>
      <c r="D357" s="24" t="s">
        <v>14900</v>
      </c>
      <c r="E357" s="143"/>
      <c r="F357" s="24" t="s">
        <v>14901</v>
      </c>
      <c r="G357" s="16" t="s">
        <v>14902</v>
      </c>
      <c r="H357" s="16" t="s">
        <v>14246</v>
      </c>
      <c r="I357" s="16" t="s">
        <v>15187</v>
      </c>
      <c r="J357" s="16" t="s">
        <v>14904</v>
      </c>
      <c r="K357" s="26" t="s">
        <v>14784</v>
      </c>
      <c r="L357" s="16" t="s">
        <v>14905</v>
      </c>
      <c r="M357" s="16" t="s">
        <v>15094</v>
      </c>
      <c r="N357" s="16" t="s">
        <v>14907</v>
      </c>
      <c r="O357" s="16" t="s">
        <v>14900</v>
      </c>
    </row>
    <row r="358" spans="1:15" ht="45" customHeight="1">
      <c r="A358" s="18">
        <v>2</v>
      </c>
      <c r="B358" s="18" t="str">
        <f>C357&amp;A358</f>
        <v>ServicePersuasion Non-triallistVisit2</v>
      </c>
      <c r="C358" s="245"/>
      <c r="D358" s="24" t="s">
        <v>15188</v>
      </c>
      <c r="E358" s="143"/>
      <c r="F358" s="24" t="s">
        <v>15189</v>
      </c>
      <c r="G358" s="16" t="s">
        <v>15190</v>
      </c>
      <c r="H358" s="16" t="s">
        <v>15191</v>
      </c>
      <c r="I358" s="16" t="s">
        <v>15192</v>
      </c>
      <c r="J358" s="16" t="s">
        <v>15193</v>
      </c>
      <c r="K358" s="26" t="s">
        <v>15194</v>
      </c>
      <c r="L358" s="16" t="s">
        <v>15195</v>
      </c>
      <c r="M358" s="16" t="s">
        <v>15196</v>
      </c>
      <c r="N358" s="16" t="s">
        <v>15197</v>
      </c>
      <c r="O358" s="16" t="s">
        <v>15198</v>
      </c>
    </row>
    <row r="359" spans="1:15" ht="45" customHeight="1">
      <c r="A359" s="18">
        <v>3</v>
      </c>
      <c r="B359" s="18" t="str">
        <f>C357&amp;A359</f>
        <v>ServicePersuasion Non-triallistVisit3</v>
      </c>
      <c r="C359" s="245"/>
      <c r="D359" s="24" t="s">
        <v>15199</v>
      </c>
      <c r="E359" s="143"/>
      <c r="F359" s="24" t="s">
        <v>15200</v>
      </c>
      <c r="G359" s="16" t="s">
        <v>15201</v>
      </c>
      <c r="H359" s="16" t="s">
        <v>15202</v>
      </c>
      <c r="I359" s="16" t="s">
        <v>15203</v>
      </c>
      <c r="J359" s="16" t="s">
        <v>15204</v>
      </c>
      <c r="K359" s="26" t="s">
        <v>15205</v>
      </c>
      <c r="L359" s="16" t="s">
        <v>15206</v>
      </c>
      <c r="M359" s="16" t="s">
        <v>15207</v>
      </c>
      <c r="N359" s="16" t="s">
        <v>15208</v>
      </c>
      <c r="O359" s="16" t="s">
        <v>15209</v>
      </c>
    </row>
    <row r="360" spans="1:15">
      <c r="A360" s="18">
        <v>4</v>
      </c>
      <c r="B360" s="18" t="str">
        <f>C357&amp;A360</f>
        <v>ServicePersuasion Non-triallistVisit4</v>
      </c>
      <c r="C360" s="245"/>
      <c r="D360" s="24" t="s">
        <v>1378</v>
      </c>
      <c r="E360" s="143"/>
      <c r="F360" s="24" t="s">
        <v>14270</v>
      </c>
      <c r="G360" s="16" t="s">
        <v>14271</v>
      </c>
      <c r="H360" s="16" t="s">
        <v>14272</v>
      </c>
      <c r="I360" s="16" t="s">
        <v>14273</v>
      </c>
      <c r="J360" s="16" t="s">
        <v>14274</v>
      </c>
      <c r="K360" s="26" t="s">
        <v>14275</v>
      </c>
      <c r="L360" s="16" t="s">
        <v>14437</v>
      </c>
      <c r="M360" s="16" t="s">
        <v>15210</v>
      </c>
      <c r="N360" s="16" t="s">
        <v>14277</v>
      </c>
      <c r="O360" s="16" t="s">
        <v>1378</v>
      </c>
    </row>
    <row r="361" spans="1:15" ht="30" customHeight="1">
      <c r="A361" s="18">
        <v>5</v>
      </c>
      <c r="B361" s="18" t="str">
        <f>C357&amp;A361</f>
        <v>ServicePersuasion Non-triallistVisit5</v>
      </c>
      <c r="C361" s="246"/>
      <c r="D361" s="24" t="s">
        <v>15211</v>
      </c>
      <c r="E361" s="143"/>
      <c r="F361" s="24" t="s">
        <v>15212</v>
      </c>
      <c r="G361" s="16" t="s">
        <v>15213</v>
      </c>
      <c r="H361" s="16" t="s">
        <v>15214</v>
      </c>
      <c r="I361" s="16" t="s">
        <v>15215</v>
      </c>
      <c r="J361" s="16" t="s">
        <v>15216</v>
      </c>
      <c r="K361" s="26" t="s">
        <v>15217</v>
      </c>
      <c r="L361" s="16" t="s">
        <v>15218</v>
      </c>
      <c r="M361" s="16" t="s">
        <v>15219</v>
      </c>
      <c r="N361" s="16" t="s">
        <v>15220</v>
      </c>
      <c r="O361" s="16" t="s">
        <v>15221</v>
      </c>
    </row>
    <row r="362" spans="1:15" ht="45" customHeight="1">
      <c r="A362" s="18">
        <v>1</v>
      </c>
      <c r="B362" s="18" t="str">
        <f>C362&amp;A362</f>
        <v>ServicePersuasion Non-triallistUse1</v>
      </c>
      <c r="C362" s="244" t="s">
        <v>15222</v>
      </c>
      <c r="D362" s="24" t="s">
        <v>14900</v>
      </c>
      <c r="E362" s="143"/>
      <c r="F362" s="24" t="s">
        <v>14901</v>
      </c>
      <c r="G362" s="16" t="s">
        <v>14902</v>
      </c>
      <c r="H362" s="16" t="s">
        <v>14246</v>
      </c>
      <c r="I362" s="16" t="s">
        <v>15223</v>
      </c>
      <c r="J362" s="16" t="s">
        <v>14904</v>
      </c>
      <c r="K362" s="26" t="s">
        <v>14784</v>
      </c>
      <c r="L362" s="16" t="s">
        <v>14905</v>
      </c>
      <c r="M362" s="16" t="s">
        <v>15094</v>
      </c>
      <c r="N362" s="16" t="s">
        <v>14907</v>
      </c>
      <c r="O362" s="16" t="s">
        <v>14900</v>
      </c>
    </row>
    <row r="363" spans="1:15" ht="45" customHeight="1">
      <c r="A363" s="18">
        <v>2</v>
      </c>
      <c r="B363" s="18" t="str">
        <f>C362&amp;A363</f>
        <v>ServicePersuasion Non-triallistUse2</v>
      </c>
      <c r="C363" s="245"/>
      <c r="D363" s="24" t="s">
        <v>15224</v>
      </c>
      <c r="E363" s="143"/>
      <c r="F363" s="24" t="s">
        <v>15225</v>
      </c>
      <c r="G363" s="16" t="s">
        <v>15226</v>
      </c>
      <c r="H363" s="16" t="s">
        <v>15227</v>
      </c>
      <c r="I363" s="16" t="s">
        <v>15228</v>
      </c>
      <c r="J363" s="16" t="s">
        <v>15229</v>
      </c>
      <c r="K363" s="26" t="s">
        <v>15230</v>
      </c>
      <c r="L363" s="16" t="s">
        <v>15231</v>
      </c>
      <c r="M363" s="16" t="s">
        <v>15232</v>
      </c>
      <c r="N363" s="16" t="s">
        <v>15233</v>
      </c>
      <c r="O363" s="16" t="s">
        <v>15234</v>
      </c>
    </row>
    <row r="364" spans="1:15" ht="45" customHeight="1">
      <c r="A364" s="18">
        <v>3</v>
      </c>
      <c r="B364" s="18" t="str">
        <f>C362&amp;A364</f>
        <v>ServicePersuasion Non-triallistUse3</v>
      </c>
      <c r="C364" s="245"/>
      <c r="D364" s="24" t="s">
        <v>15235</v>
      </c>
      <c r="E364" s="143"/>
      <c r="F364" s="24" t="s">
        <v>15236</v>
      </c>
      <c r="G364" s="16" t="s">
        <v>15237</v>
      </c>
      <c r="H364" s="16" t="s">
        <v>15238</v>
      </c>
      <c r="I364" s="16" t="s">
        <v>15239</v>
      </c>
      <c r="J364" s="16" t="s">
        <v>15240</v>
      </c>
      <c r="K364" s="26" t="s">
        <v>15241</v>
      </c>
      <c r="L364" s="16" t="s">
        <v>15242</v>
      </c>
      <c r="M364" s="16" t="s">
        <v>15243</v>
      </c>
      <c r="N364" s="16" t="s">
        <v>15244</v>
      </c>
      <c r="O364" s="16" t="s">
        <v>15245</v>
      </c>
    </row>
    <row r="365" spans="1:15">
      <c r="A365" s="18">
        <v>4</v>
      </c>
      <c r="B365" s="18" t="str">
        <f>C362&amp;A365</f>
        <v>ServicePersuasion Non-triallistUse4</v>
      </c>
      <c r="C365" s="245"/>
      <c r="D365" s="24" t="s">
        <v>1378</v>
      </c>
      <c r="E365" s="143"/>
      <c r="F365" s="24" t="s">
        <v>14270</v>
      </c>
      <c r="G365" s="16" t="s">
        <v>14271</v>
      </c>
      <c r="H365" s="16" t="s">
        <v>14272</v>
      </c>
      <c r="I365" s="16" t="s">
        <v>14273</v>
      </c>
      <c r="J365" s="16" t="s">
        <v>14274</v>
      </c>
      <c r="K365" s="26" t="s">
        <v>14275</v>
      </c>
      <c r="L365" s="16" t="s">
        <v>14437</v>
      </c>
      <c r="M365" s="16" t="s">
        <v>15246</v>
      </c>
      <c r="N365" s="16" t="s">
        <v>14277</v>
      </c>
      <c r="O365" s="16" t="s">
        <v>1378</v>
      </c>
    </row>
    <row r="366" spans="1:15" ht="30" customHeight="1">
      <c r="A366" s="18">
        <v>5</v>
      </c>
      <c r="B366" s="18" t="str">
        <f>C362&amp;A366</f>
        <v>ServicePersuasion Non-triallistUse5</v>
      </c>
      <c r="C366" s="246"/>
      <c r="D366" s="24" t="s">
        <v>15247</v>
      </c>
      <c r="E366" s="143"/>
      <c r="F366" s="24" t="s">
        <v>15248</v>
      </c>
      <c r="G366" s="16" t="s">
        <v>15249</v>
      </c>
      <c r="H366" s="16" t="s">
        <v>15250</v>
      </c>
      <c r="I366" s="16" t="s">
        <v>15251</v>
      </c>
      <c r="J366" s="16" t="s">
        <v>15252</v>
      </c>
      <c r="K366" s="26" t="s">
        <v>15253</v>
      </c>
      <c r="L366" s="16" t="s">
        <v>15254</v>
      </c>
      <c r="M366" s="16" t="s">
        <v>15255</v>
      </c>
      <c r="N366" s="16" t="s">
        <v>15256</v>
      </c>
      <c r="O366" s="16" t="s">
        <v>15257</v>
      </c>
    </row>
  </sheetData>
  <mergeCells count="52">
    <mergeCell ref="C256:C260"/>
    <mergeCell ref="C127:C131"/>
    <mergeCell ref="C91:C97"/>
    <mergeCell ref="C84:C90"/>
    <mergeCell ref="C112:C118"/>
    <mergeCell ref="C98:C104"/>
    <mergeCell ref="C105:C111"/>
    <mergeCell ref="C119:C125"/>
    <mergeCell ref="C189:C193"/>
    <mergeCell ref="C158:C162"/>
    <mergeCell ref="C142:C146"/>
    <mergeCell ref="C132:C136"/>
    <mergeCell ref="C137:C141"/>
    <mergeCell ref="C147:C151"/>
    <mergeCell ref="C152:C156"/>
    <mergeCell ref="C173:C177"/>
    <mergeCell ref="C163:C167"/>
    <mergeCell ref="C168:C172"/>
    <mergeCell ref="C178:C182"/>
    <mergeCell ref="C183:C187"/>
    <mergeCell ref="C199:C203"/>
    <mergeCell ref="C204:C208"/>
    <mergeCell ref="C194:C198"/>
    <mergeCell ref="C220:C224"/>
    <mergeCell ref="C214:C218"/>
    <mergeCell ref="C209:C213"/>
    <mergeCell ref="C225:C229"/>
    <mergeCell ref="C230:C234"/>
    <mergeCell ref="C235:C239"/>
    <mergeCell ref="C251:C255"/>
    <mergeCell ref="C241:C245"/>
    <mergeCell ref="C246:C250"/>
    <mergeCell ref="C285:C289"/>
    <mergeCell ref="C268:C273"/>
    <mergeCell ref="C262:C267"/>
    <mergeCell ref="C275:C279"/>
    <mergeCell ref="C280:C284"/>
    <mergeCell ref="C300:C304"/>
    <mergeCell ref="C290:C294"/>
    <mergeCell ref="C295:C299"/>
    <mergeCell ref="C316:C320"/>
    <mergeCell ref="C306:C310"/>
    <mergeCell ref="C311:C315"/>
    <mergeCell ref="C362:C366"/>
    <mergeCell ref="C357:C361"/>
    <mergeCell ref="C352:C356"/>
    <mergeCell ref="C321:C325"/>
    <mergeCell ref="C326:C330"/>
    <mergeCell ref="C331:C335"/>
    <mergeCell ref="C337:C341"/>
    <mergeCell ref="C342:C346"/>
    <mergeCell ref="C347:C35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F24"/>
  <sheetViews>
    <sheetView workbookViewId="0">
      <selection sqref="A1:F1 A1:F1"/>
    </sheetView>
  </sheetViews>
  <sheetFormatPr defaultColWidth="0" defaultRowHeight="14.4" zeroHeight="1"/>
  <cols>
    <col min="1" max="1" width="8.6640625" customWidth="1"/>
    <col min="2" max="4" width="30.6640625" style="29" customWidth="1"/>
    <col min="5" max="5" width="30.6640625" style="29" hidden="1" customWidth="1"/>
    <col min="6" max="6" width="45.6640625" style="29" customWidth="1"/>
    <col min="7" max="7" width="9.109375" style="29" hidden="1" customWidth="1"/>
    <col min="8" max="16384" width="9.109375" style="29" hidden="1"/>
  </cols>
  <sheetData>
    <row r="1" spans="1:6" s="92" customFormat="1" ht="80.099999999999994" customHeight="1">
      <c r="A1" s="185" t="s">
        <v>15258</v>
      </c>
      <c r="B1" s="186"/>
      <c r="C1" s="186"/>
      <c r="D1" s="186"/>
      <c r="E1" s="186"/>
      <c r="F1" s="187"/>
    </row>
    <row r="2" spans="1:6" s="93" customFormat="1" ht="39.9" customHeight="1">
      <c r="A2" s="183" t="s">
        <v>2</v>
      </c>
      <c r="B2" s="194" t="s">
        <v>15259</v>
      </c>
      <c r="C2" s="198"/>
      <c r="D2" s="198"/>
      <c r="E2" s="198"/>
      <c r="F2" s="195"/>
    </row>
    <row r="3" spans="1:6" s="94" customFormat="1" ht="39.9" customHeight="1">
      <c r="A3" s="184"/>
      <c r="B3" s="196"/>
      <c r="C3" s="199"/>
      <c r="D3" s="199"/>
      <c r="E3" s="199"/>
      <c r="F3" s="197"/>
    </row>
    <row r="4" spans="1:6" s="95" customFormat="1" ht="60" customHeight="1">
      <c r="A4" s="96" t="s">
        <v>561</v>
      </c>
      <c r="B4" s="96" t="s">
        <v>15260</v>
      </c>
      <c r="C4" s="96" t="s">
        <v>15261</v>
      </c>
      <c r="D4" s="96" t="s">
        <v>15262</v>
      </c>
      <c r="E4" s="96" t="s">
        <v>15263</v>
      </c>
      <c r="F4" s="96" t="s">
        <v>15264</v>
      </c>
    </row>
    <row r="5" spans="1:6">
      <c r="A5" s="33" t="s">
        <v>705</v>
      </c>
      <c r="B5" s="5"/>
      <c r="C5" s="99"/>
      <c r="D5" s="99" t="str">
        <f ca="1">IF(INDIRECT(ADDRESS(ROW(),COLUMN()-2))&lt;&gt;"",_xlfn.IFNA(INDEX(xl_search_quota[origin],MATCH(INDIRECT(ADDRESS(ROW(),COLUMN()-2)),xl_search_quota[item],0)),"Custom"),"")</f>
        <v/>
      </c>
      <c r="E5" s="99" t="str">
        <f ca="1">IF(INDIRECT(ADDRESS(ROW(),COLUMN()-3))&lt;&gt;"",_xlfn.IFNA(INDEX(xl_search_quota[named_range],MATCH(INDIRECT(ADDRESS(ROW(),COLUMN()-3)),xl_search_quota[item],0)),"Custom"),"")</f>
        <v/>
      </c>
      <c r="F5" s="99" t="str">
        <f t="shared" ref="F5:F24" ca="1" si="0">IF(INDIRECT(ADDRESS(ROW(),COLUMN()-4))&lt;&gt;"","QV_"&amp;INDIRECT(ADDRESS(ROW(),COLUMN()-2))&amp;"_"&amp;INDIRECT(ADDRESS(ROW(),COLUMN()-4)),"")</f>
        <v/>
      </c>
    </row>
    <row r="6" spans="1:6">
      <c r="A6" s="10" t="s">
        <v>812</v>
      </c>
      <c r="B6" s="5"/>
      <c r="C6" s="99"/>
      <c r="D6" s="99" t="str">
        <f ca="1">IF(INDIRECT(ADDRESS(ROW(),COLUMN()-2))&lt;&gt;"",_xlfn.IFNA(INDEX(xl_search_quota[origin],MATCH(INDIRECT(ADDRESS(ROW(),COLUMN()-2)),xl_search_quota[item],0)),"Custom"),"")</f>
        <v/>
      </c>
      <c r="E6" s="99" t="str">
        <f ca="1">IF(INDIRECT(ADDRESS(ROW(),COLUMN()-3))&lt;&gt;"",_xlfn.IFNA(INDEX(xl_search_quota[named_range],MATCH(INDIRECT(ADDRESS(ROW(),COLUMN()-3)),xl_search_quota[item],0)),"Custom"),"")</f>
        <v/>
      </c>
      <c r="F6" s="99" t="str">
        <f t="shared" ca="1" si="0"/>
        <v/>
      </c>
    </row>
    <row r="7" spans="1:6">
      <c r="A7" s="10" t="s">
        <v>182</v>
      </c>
      <c r="B7" s="5"/>
      <c r="C7" s="99"/>
      <c r="D7" s="99" t="str">
        <f ca="1">IF(INDIRECT(ADDRESS(ROW(),COLUMN()-2))&lt;&gt;"",_xlfn.IFNA(INDEX(xl_search_quota[origin],MATCH(INDIRECT(ADDRESS(ROW(),COLUMN()-2)),xl_search_quota[item],0)),"Custom"),"")</f>
        <v/>
      </c>
      <c r="E7" s="99" t="str">
        <f ca="1">IF(INDIRECT(ADDRESS(ROW(),COLUMN()-3))&lt;&gt;"",_xlfn.IFNA(INDEX(xl_search_quota[named_range],MATCH(INDIRECT(ADDRESS(ROW(),COLUMN()-3)),xl_search_quota[item],0)),"Custom"),"")</f>
        <v/>
      </c>
      <c r="F7" s="99" t="str">
        <f t="shared" ca="1" si="0"/>
        <v/>
      </c>
    </row>
    <row r="8" spans="1:6">
      <c r="A8" s="10" t="s">
        <v>179</v>
      </c>
      <c r="B8" s="5"/>
      <c r="C8" s="99"/>
      <c r="D8" s="99" t="str">
        <f ca="1">IF(INDIRECT(ADDRESS(ROW(),COLUMN()-2))&lt;&gt;"",_xlfn.IFNA(INDEX(xl_search_quota[origin],MATCH(INDIRECT(ADDRESS(ROW(),COLUMN()-2)),xl_search_quota[item],0)),"Custom"),"")</f>
        <v/>
      </c>
      <c r="E8" s="99" t="str">
        <f ca="1">IF(INDIRECT(ADDRESS(ROW(),COLUMN()-3))&lt;&gt;"",_xlfn.IFNA(INDEX(xl_search_quota[named_range],MATCH(INDIRECT(ADDRESS(ROW(),COLUMN()-3)),xl_search_quota[item],0)),"Custom"),"")</f>
        <v/>
      </c>
      <c r="F8" s="99" t="str">
        <f t="shared" ca="1" si="0"/>
        <v/>
      </c>
    </row>
    <row r="9" spans="1:6">
      <c r="A9" s="10" t="s">
        <v>715</v>
      </c>
      <c r="B9" s="5"/>
      <c r="C9" s="99"/>
      <c r="D9" s="99" t="str">
        <f ca="1">IF(INDIRECT(ADDRESS(ROW(),COLUMN()-2))&lt;&gt;"",_xlfn.IFNA(INDEX(xl_search_quota[origin],MATCH(INDIRECT(ADDRESS(ROW(),COLUMN()-2)),xl_search_quota[item],0)),"Custom"),"")</f>
        <v/>
      </c>
      <c r="E9" s="99" t="str">
        <f ca="1">IF(INDIRECT(ADDRESS(ROW(),COLUMN()-3))&lt;&gt;"",_xlfn.IFNA(INDEX(xl_search_quota[named_range],MATCH(INDIRECT(ADDRESS(ROW(),COLUMN()-3)),xl_search_quota[item],0)),"Custom"),"")</f>
        <v/>
      </c>
      <c r="F9" s="99" t="str">
        <f t="shared" ca="1" si="0"/>
        <v/>
      </c>
    </row>
    <row r="10" spans="1:6">
      <c r="A10" s="10" t="s">
        <v>186</v>
      </c>
      <c r="B10" s="5"/>
      <c r="C10" s="99"/>
      <c r="D10" s="99" t="str">
        <f ca="1">IF(INDIRECT(ADDRESS(ROW(),COLUMN()-2))&lt;&gt;"",_xlfn.IFNA(INDEX(xl_search_quota[origin],MATCH(INDIRECT(ADDRESS(ROW(),COLUMN()-2)),xl_search_quota[item],0)),"Custom"),"")</f>
        <v/>
      </c>
      <c r="E10" s="99" t="str">
        <f ca="1">IF(INDIRECT(ADDRESS(ROW(),COLUMN()-3))&lt;&gt;"",_xlfn.IFNA(INDEX(xl_search_quota[named_range],MATCH(INDIRECT(ADDRESS(ROW(),COLUMN()-3)),xl_search_quota[item],0)),"Custom"),"")</f>
        <v/>
      </c>
      <c r="F10" s="99" t="str">
        <f t="shared" ca="1" si="0"/>
        <v/>
      </c>
    </row>
    <row r="11" spans="1:6">
      <c r="A11" s="10" t="s">
        <v>574</v>
      </c>
      <c r="B11" s="5"/>
      <c r="C11" s="99"/>
      <c r="D11" s="99" t="str">
        <f ca="1">IF(INDIRECT(ADDRESS(ROW(),COLUMN()-2))&lt;&gt;"",_xlfn.IFNA(INDEX(xl_search_quota[origin],MATCH(INDIRECT(ADDRESS(ROW(),COLUMN()-2)),xl_search_quota[item],0)),"Custom"),"")</f>
        <v/>
      </c>
      <c r="E11" s="99" t="str">
        <f ca="1">IF(INDIRECT(ADDRESS(ROW(),COLUMN()-3))&lt;&gt;"",_xlfn.IFNA(INDEX(xl_search_quota[named_range],MATCH(INDIRECT(ADDRESS(ROW(),COLUMN()-3)),xl_search_quota[item],0)),"Custom"),"")</f>
        <v/>
      </c>
      <c r="F11" s="99" t="str">
        <f t="shared" ca="1" si="0"/>
        <v/>
      </c>
    </row>
    <row r="12" spans="1:6">
      <c r="A12" s="10" t="s">
        <v>722</v>
      </c>
      <c r="B12" s="5"/>
      <c r="C12" s="99"/>
      <c r="D12" s="99" t="str">
        <f ca="1">IF(INDIRECT(ADDRESS(ROW(),COLUMN()-2))&lt;&gt;"",_xlfn.IFNA(INDEX(xl_search_quota[origin],MATCH(INDIRECT(ADDRESS(ROW(),COLUMN()-2)),xl_search_quota[item],0)),"Custom"),"")</f>
        <v/>
      </c>
      <c r="E12" s="99" t="str">
        <f ca="1">IF(INDIRECT(ADDRESS(ROW(),COLUMN()-3))&lt;&gt;"",_xlfn.IFNA(INDEX(xl_search_quota[named_range],MATCH(INDIRECT(ADDRESS(ROW(),COLUMN()-3)),xl_search_quota[item],0)),"Custom"),"")</f>
        <v/>
      </c>
      <c r="F12" s="99" t="str">
        <f t="shared" ca="1" si="0"/>
        <v/>
      </c>
    </row>
    <row r="13" spans="1:6">
      <c r="A13" s="10" t="s">
        <v>725</v>
      </c>
      <c r="B13" s="5"/>
      <c r="C13" s="99"/>
      <c r="D13" s="99" t="str">
        <f ca="1">IF(INDIRECT(ADDRESS(ROW(),COLUMN()-2))&lt;&gt;"",_xlfn.IFNA(INDEX(xl_search_quota[origin],MATCH(INDIRECT(ADDRESS(ROW(),COLUMN()-2)),xl_search_quota[item],0)),"Custom"),"")</f>
        <v/>
      </c>
      <c r="E13" s="99" t="str">
        <f ca="1">IF(INDIRECT(ADDRESS(ROW(),COLUMN()-3))&lt;&gt;"",_xlfn.IFNA(INDEX(xl_search_quota[named_range],MATCH(INDIRECT(ADDRESS(ROW(),COLUMN()-3)),xl_search_quota[item],0)),"Custom"),"")</f>
        <v/>
      </c>
      <c r="F13" s="99" t="str">
        <f t="shared" ca="1" si="0"/>
        <v/>
      </c>
    </row>
    <row r="14" spans="1:6">
      <c r="A14" s="10" t="s">
        <v>728</v>
      </c>
      <c r="B14" s="5"/>
      <c r="C14" s="99"/>
      <c r="D14" s="99" t="str">
        <f ca="1">IF(INDIRECT(ADDRESS(ROW(),COLUMN()-2))&lt;&gt;"",_xlfn.IFNA(INDEX(xl_search_quota[origin],MATCH(INDIRECT(ADDRESS(ROW(),COLUMN()-2)),xl_search_quota[item],0)),"Custom"),"")</f>
        <v/>
      </c>
      <c r="E14" s="99" t="str">
        <f ca="1">IF(INDIRECT(ADDRESS(ROW(),COLUMN()-3))&lt;&gt;"",_xlfn.IFNA(INDEX(xl_search_quota[named_range],MATCH(INDIRECT(ADDRESS(ROW(),COLUMN()-3)),xl_search_quota[item],0)),"Custom"),"")</f>
        <v/>
      </c>
      <c r="F14" s="99" t="str">
        <f t="shared" ca="1" si="0"/>
        <v/>
      </c>
    </row>
    <row r="15" spans="1:6">
      <c r="A15" s="10" t="s">
        <v>731</v>
      </c>
      <c r="B15" s="5"/>
      <c r="C15" s="99"/>
      <c r="D15" s="99" t="str">
        <f ca="1">IF(INDIRECT(ADDRESS(ROW(),COLUMN()-2))&lt;&gt;"",_xlfn.IFNA(INDEX(xl_search_quota[origin],MATCH(INDIRECT(ADDRESS(ROW(),COLUMN()-2)),xl_search_quota[item],0)),"Custom"),"")</f>
        <v/>
      </c>
      <c r="E15" s="99" t="str">
        <f ca="1">IF(INDIRECT(ADDRESS(ROW(),COLUMN()-3))&lt;&gt;"",_xlfn.IFNA(INDEX(xl_search_quota[named_range],MATCH(INDIRECT(ADDRESS(ROW(),COLUMN()-3)),xl_search_quota[item],0)),"Custom"),"")</f>
        <v/>
      </c>
      <c r="F15" s="99" t="str">
        <f t="shared" ca="1" si="0"/>
        <v/>
      </c>
    </row>
    <row r="16" spans="1:6">
      <c r="A16" s="10" t="s">
        <v>209</v>
      </c>
      <c r="B16" s="5"/>
      <c r="C16" s="99"/>
      <c r="D16" s="99" t="str">
        <f ca="1">IF(INDIRECT(ADDRESS(ROW(),COLUMN()-2))&lt;&gt;"",_xlfn.IFNA(INDEX(xl_search_quota[origin],MATCH(INDIRECT(ADDRESS(ROW(),COLUMN()-2)),xl_search_quota[item],0)),"Custom"),"")</f>
        <v/>
      </c>
      <c r="E16" s="99" t="str">
        <f ca="1">IF(INDIRECT(ADDRESS(ROW(),COLUMN()-3))&lt;&gt;"",_xlfn.IFNA(INDEX(xl_search_quota[named_range],MATCH(INDIRECT(ADDRESS(ROW(),COLUMN()-3)),xl_search_quota[item],0)),"Custom"),"")</f>
        <v/>
      </c>
      <c r="F16" s="99" t="str">
        <f t="shared" ca="1" si="0"/>
        <v/>
      </c>
    </row>
    <row r="17" spans="1:6">
      <c r="A17" s="10" t="s">
        <v>206</v>
      </c>
      <c r="B17" s="5"/>
      <c r="C17" s="99"/>
      <c r="D17" s="99" t="str">
        <f ca="1">IF(INDIRECT(ADDRESS(ROW(),COLUMN()-2))&lt;&gt;"",_xlfn.IFNA(INDEX(xl_search_quota[origin],MATCH(INDIRECT(ADDRESS(ROW(),COLUMN()-2)),xl_search_quota[item],0)),"Custom"),"")</f>
        <v/>
      </c>
      <c r="E17" s="99" t="str">
        <f ca="1">IF(INDIRECT(ADDRESS(ROW(),COLUMN()-3))&lt;&gt;"",_xlfn.IFNA(INDEX(xl_search_quota[named_range],MATCH(INDIRECT(ADDRESS(ROW(),COLUMN()-3)),xl_search_quota[item],0)),"Custom"),"")</f>
        <v/>
      </c>
      <c r="F17" s="99" t="str">
        <f t="shared" ca="1" si="0"/>
        <v/>
      </c>
    </row>
    <row r="18" spans="1:6">
      <c r="A18" s="10" t="s">
        <v>738</v>
      </c>
      <c r="B18" s="5"/>
      <c r="C18" s="99"/>
      <c r="D18" s="99" t="str">
        <f ca="1">IF(INDIRECT(ADDRESS(ROW(),COLUMN()-2))&lt;&gt;"",_xlfn.IFNA(INDEX(xl_search_quota[origin],MATCH(INDIRECT(ADDRESS(ROW(),COLUMN()-2)),xl_search_quota[item],0)),"Custom"),"")</f>
        <v/>
      </c>
      <c r="E18" s="99" t="str">
        <f ca="1">IF(INDIRECT(ADDRESS(ROW(),COLUMN()-3))&lt;&gt;"",_xlfn.IFNA(INDEX(xl_search_quota[named_range],MATCH(INDIRECT(ADDRESS(ROW(),COLUMN()-3)),xl_search_quota[item],0)),"Custom"),"")</f>
        <v/>
      </c>
      <c r="F18" s="99" t="str">
        <f t="shared" ca="1" si="0"/>
        <v/>
      </c>
    </row>
    <row r="19" spans="1:6">
      <c r="A19" s="10" t="s">
        <v>741</v>
      </c>
      <c r="B19" s="5"/>
      <c r="C19" s="99"/>
      <c r="D19" s="99" t="str">
        <f ca="1">IF(INDIRECT(ADDRESS(ROW(),COLUMN()-2))&lt;&gt;"",_xlfn.IFNA(INDEX(xl_search_quota[origin],MATCH(INDIRECT(ADDRESS(ROW(),COLUMN()-2)),xl_search_quota[item],0)),"Custom"),"")</f>
        <v/>
      </c>
      <c r="E19" s="99" t="str">
        <f ca="1">IF(INDIRECT(ADDRESS(ROW(),COLUMN()-3))&lt;&gt;"",_xlfn.IFNA(INDEX(xl_search_quota[named_range],MATCH(INDIRECT(ADDRESS(ROW(),COLUMN()-3)),xl_search_quota[item],0)),"Custom"),"")</f>
        <v/>
      </c>
      <c r="F19" s="99" t="str">
        <f t="shared" ca="1" si="0"/>
        <v/>
      </c>
    </row>
    <row r="20" spans="1:6">
      <c r="A20" s="10" t="s">
        <v>744</v>
      </c>
      <c r="B20" s="5"/>
      <c r="C20" s="99"/>
      <c r="D20" s="99" t="str">
        <f ca="1">IF(INDIRECT(ADDRESS(ROW(),COLUMN()-2))&lt;&gt;"",_xlfn.IFNA(INDEX(xl_search_quota[origin],MATCH(INDIRECT(ADDRESS(ROW(),COLUMN()-2)),xl_search_quota[item],0)),"Custom"),"")</f>
        <v/>
      </c>
      <c r="E20" s="99" t="str">
        <f ca="1">IF(INDIRECT(ADDRESS(ROW(),COLUMN()-3))&lt;&gt;"",_xlfn.IFNA(INDEX(xl_search_quota[named_range],MATCH(INDIRECT(ADDRESS(ROW(),COLUMN()-3)),xl_search_quota[item],0)),"Custom"),"")</f>
        <v/>
      </c>
      <c r="F20" s="99" t="str">
        <f t="shared" ca="1" si="0"/>
        <v/>
      </c>
    </row>
    <row r="21" spans="1:6">
      <c r="A21" s="10" t="s">
        <v>747</v>
      </c>
      <c r="B21" s="5"/>
      <c r="C21" s="99"/>
      <c r="D21" s="99" t="str">
        <f ca="1">IF(INDIRECT(ADDRESS(ROW(),COLUMN()-2))&lt;&gt;"",_xlfn.IFNA(INDEX(xl_search_quota[origin],MATCH(INDIRECT(ADDRESS(ROW(),COLUMN()-2)),xl_search_quota[item],0)),"Custom"),"")</f>
        <v/>
      </c>
      <c r="E21" s="99" t="str">
        <f ca="1">IF(INDIRECT(ADDRESS(ROW(),COLUMN()-3))&lt;&gt;"",_xlfn.IFNA(INDEX(xl_search_quota[named_range],MATCH(INDIRECT(ADDRESS(ROW(),COLUMN()-3)),xl_search_quota[item],0)),"Custom"),"")</f>
        <v/>
      </c>
      <c r="F21" s="99" t="str">
        <f t="shared" ca="1" si="0"/>
        <v/>
      </c>
    </row>
    <row r="22" spans="1:6">
      <c r="A22" s="10" t="s">
        <v>750</v>
      </c>
      <c r="B22" s="5"/>
      <c r="C22" s="99"/>
      <c r="D22" s="99" t="str">
        <f ca="1">IF(INDIRECT(ADDRESS(ROW(),COLUMN()-2))&lt;&gt;"",_xlfn.IFNA(INDEX(xl_search_quota[origin],MATCH(INDIRECT(ADDRESS(ROW(),COLUMN()-2)),xl_search_quota[item],0)),"Custom"),"")</f>
        <v/>
      </c>
      <c r="E22" s="99" t="str">
        <f ca="1">IF(INDIRECT(ADDRESS(ROW(),COLUMN()-3))&lt;&gt;"",_xlfn.IFNA(INDEX(xl_search_quota[named_range],MATCH(INDIRECT(ADDRESS(ROW(),COLUMN()-3)),xl_search_quota[item],0)),"Custom"),"")</f>
        <v/>
      </c>
      <c r="F22" s="99" t="str">
        <f t="shared" ca="1" si="0"/>
        <v/>
      </c>
    </row>
    <row r="23" spans="1:6">
      <c r="A23" s="10" t="s">
        <v>753</v>
      </c>
      <c r="B23" s="5"/>
      <c r="C23" s="99"/>
      <c r="D23" s="99" t="str">
        <f ca="1">IF(INDIRECT(ADDRESS(ROW(),COLUMN()-2))&lt;&gt;"",_xlfn.IFNA(INDEX(xl_search_quota[origin],MATCH(INDIRECT(ADDRESS(ROW(),COLUMN()-2)),xl_search_quota[item],0)),"Custom"),"")</f>
        <v/>
      </c>
      <c r="E23" s="99" t="str">
        <f ca="1">IF(INDIRECT(ADDRESS(ROW(),COLUMN()-3))&lt;&gt;"",_xlfn.IFNA(INDEX(xl_search_quota[named_range],MATCH(INDIRECT(ADDRESS(ROW(),COLUMN()-3)),xl_search_quota[item],0)),"Custom"),"")</f>
        <v/>
      </c>
      <c r="F23" s="99" t="str">
        <f t="shared" ca="1" si="0"/>
        <v/>
      </c>
    </row>
    <row r="24" spans="1:6">
      <c r="A24" s="10" t="s">
        <v>754</v>
      </c>
      <c r="B24" s="5"/>
      <c r="C24" s="99"/>
      <c r="D24" s="99" t="str">
        <f ca="1">IF(INDIRECT(ADDRESS(ROW(),COLUMN()-2))&lt;&gt;"",_xlfn.IFNA(INDEX(xl_search_quota[origin],MATCH(INDIRECT(ADDRESS(ROW(),COLUMN()-2)),xl_search_quota[item],0)),"Custom"),"")</f>
        <v/>
      </c>
      <c r="E24" s="99" t="str">
        <f ca="1">IF(INDIRECT(ADDRESS(ROW(),COLUMN()-3))&lt;&gt;"",_xlfn.IFNA(INDEX(xl_search_quota[named_range],MATCH(INDIRECT(ADDRESS(ROW(),COLUMN()-3)),xl_search_quota[item],0)),"Custom"),"")</f>
        <v/>
      </c>
      <c r="F24" s="99" t="str">
        <f t="shared" ca="1" si="0"/>
        <v/>
      </c>
    </row>
  </sheetData>
  <sheetProtection algorithmName="SHA-512" hashValue="xLrF4UIE4MCxinyF5RoJU7FzYsj8DQDLFHLYv9LngyYj0dLoHn+Ssk6zTSDxsOz2GG4wi8rbd6WZPtT1AqzjpQ==" saltValue="yxNpfemvaz/7DXAb1wH9Zw==" spinCount="100000" sheet="1" objects="1" scenarios="1"/>
  <mergeCells count="4">
    <mergeCell ref="A1:F1"/>
    <mergeCell ref="B2:F2"/>
    <mergeCell ref="B3:F3"/>
    <mergeCell ref="A2:A3"/>
  </mergeCells>
  <dataValidations count="2">
    <dataValidation type="list" allowBlank="1" showInputMessage="1" showErrorMessage="1" sqref="B5:B24">
      <formula1>OFFSET(INDIRECT("xl_search_quota[item]"),0,0,COUNTA(INDIRECT("xl_search_quota[item]"))-COUNTBLANK(INDIRECT("xl_search_quota[item]")),1)</formula1>
    </dataValidation>
    <dataValidation type="list" showInputMessage="1" showErrorMessage="1" sqref="C5:C24">
      <formula1>"Single,Multi"</formula1>
    </dataValidation>
  </dataValidations>
  <hyperlinks>
    <hyperlink ref="A2" location="'Index'!A1" display="Index"/>
  </hyperlinks>
  <pageMargins left="0.75" right="0.75" top="0.75" bottom="0.5" header="0.5" footer="0.75"/>
  <drawing r:id="rId1"/>
  <legacyDrawing r:id="rId2"/>
  <mc:AlternateContent xmlns:mc="http://schemas.openxmlformats.org/markup-compatibility/2006">
    <mc:Choice Requires="x14">
      <controls>
        <mc:AlternateContent xmlns:mc="http://schemas.openxmlformats.org/markup-compatibility/2006">
          <mc:Choice Requires="x14">
            <control shapeId="8193" r:id="rId3" name="btnGenerateQuotaVariables">
              <controlPr defaultSize="0" print="0" autoFill="0" autoPict="0" macro="Sheet44.xquota_generate_variables">
                <anchor moveWithCells="1" sizeWithCells="1">
                  <from>
                    <xdr:col>1</xdr:col>
                    <xdr:colOff>0</xdr:colOff>
                    <xdr:row>1</xdr:row>
                    <xdr:rowOff>495300</xdr:rowOff>
                  </from>
                  <to>
                    <xdr:col>16383</xdr:col>
                    <xdr:colOff>0</xdr:colOff>
                    <xdr:row>3</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O54"/>
  <sheetViews>
    <sheetView workbookViewId="0">
      <selection sqref="A1:AO1 A1:AO1"/>
    </sheetView>
  </sheetViews>
  <sheetFormatPr defaultColWidth="0" defaultRowHeight="14.4" zeroHeight="1"/>
  <cols>
    <col min="1" max="1" width="8.6640625" customWidth="1"/>
    <col min="2" max="41" width="30.6640625" style="29" customWidth="1"/>
    <col min="42" max="42" width="9.109375" style="29" hidden="1" customWidth="1"/>
    <col min="43" max="16384" width="9.109375" style="29" hidden="1"/>
  </cols>
  <sheetData>
    <row r="1" spans="1:41" s="92" customFormat="1" ht="80.099999999999994" customHeight="1">
      <c r="A1" s="185" t="s">
        <v>15265</v>
      </c>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86"/>
      <c r="AD1" s="186"/>
      <c r="AE1" s="186"/>
      <c r="AF1" s="186"/>
      <c r="AG1" s="186"/>
      <c r="AH1" s="186"/>
      <c r="AI1" s="186"/>
      <c r="AJ1" s="186"/>
      <c r="AK1" s="186"/>
      <c r="AL1" s="186"/>
      <c r="AM1" s="186"/>
      <c r="AN1" s="186"/>
      <c r="AO1" s="187"/>
    </row>
    <row r="2" spans="1:41" s="93" customFormat="1" ht="39.9" customHeight="1">
      <c r="A2" s="183" t="s">
        <v>2</v>
      </c>
      <c r="B2" s="188" t="s">
        <v>15266</v>
      </c>
      <c r="C2" s="190"/>
      <c r="D2" s="188" t="s">
        <v>15267</v>
      </c>
      <c r="E2" s="190"/>
      <c r="F2" s="188" t="s">
        <v>15268</v>
      </c>
      <c r="G2" s="190"/>
      <c r="H2" s="188" t="s">
        <v>15269</v>
      </c>
      <c r="I2" s="190"/>
      <c r="J2" s="188" t="s">
        <v>15270</v>
      </c>
      <c r="K2" s="190"/>
      <c r="L2" s="188" t="s">
        <v>15271</v>
      </c>
      <c r="M2" s="190"/>
      <c r="N2" s="188" t="s">
        <v>15272</v>
      </c>
      <c r="O2" s="190"/>
      <c r="P2" s="188" t="s">
        <v>15273</v>
      </c>
      <c r="Q2" s="190"/>
      <c r="R2" s="188" t="s">
        <v>15274</v>
      </c>
      <c r="S2" s="190"/>
      <c r="T2" s="188" t="s">
        <v>15275</v>
      </c>
      <c r="U2" s="190"/>
      <c r="V2" s="188" t="s">
        <v>15276</v>
      </c>
      <c r="W2" s="190"/>
      <c r="X2" s="188" t="s">
        <v>15277</v>
      </c>
      <c r="Y2" s="190"/>
      <c r="Z2" s="188" t="s">
        <v>15278</v>
      </c>
      <c r="AA2" s="190"/>
      <c r="AB2" s="188" t="s">
        <v>15279</v>
      </c>
      <c r="AC2" s="190"/>
      <c r="AD2" s="188" t="s">
        <v>15280</v>
      </c>
      <c r="AE2" s="190"/>
      <c r="AF2" s="188" t="s">
        <v>15281</v>
      </c>
      <c r="AG2" s="190"/>
      <c r="AH2" s="188" t="s">
        <v>15282</v>
      </c>
      <c r="AI2" s="190"/>
      <c r="AJ2" s="188" t="s">
        <v>15283</v>
      </c>
      <c r="AK2" s="190"/>
      <c r="AL2" s="188" t="s">
        <v>15284</v>
      </c>
      <c r="AM2" s="190"/>
      <c r="AN2" s="188" t="s">
        <v>15285</v>
      </c>
      <c r="AO2" s="190"/>
    </row>
    <row r="3" spans="1:41" s="94" customFormat="1" ht="39.9" customHeight="1">
      <c r="A3" s="184"/>
      <c r="B3" s="191"/>
      <c r="C3" s="193"/>
      <c r="D3" s="191"/>
      <c r="E3" s="193"/>
      <c r="F3" s="191"/>
      <c r="G3" s="193"/>
      <c r="H3" s="191"/>
      <c r="I3" s="193"/>
      <c r="J3" s="191"/>
      <c r="K3" s="193"/>
      <c r="L3" s="191"/>
      <c r="M3" s="193"/>
      <c r="N3" s="191"/>
      <c r="O3" s="193"/>
      <c r="P3" s="191"/>
      <c r="Q3" s="193"/>
      <c r="R3" s="191"/>
      <c r="S3" s="193"/>
      <c r="T3" s="191"/>
      <c r="U3" s="193"/>
      <c r="V3" s="191"/>
      <c r="W3" s="193"/>
      <c r="X3" s="191"/>
      <c r="Y3" s="193"/>
      <c r="Z3" s="191"/>
      <c r="AA3" s="193"/>
      <c r="AB3" s="191"/>
      <c r="AC3" s="193"/>
      <c r="AD3" s="191"/>
      <c r="AE3" s="193"/>
      <c r="AF3" s="191"/>
      <c r="AG3" s="193"/>
      <c r="AH3" s="191"/>
      <c r="AI3" s="193"/>
      <c r="AJ3" s="191"/>
      <c r="AK3" s="193"/>
      <c r="AL3" s="191"/>
      <c r="AM3" s="193"/>
      <c r="AN3" s="191"/>
      <c r="AO3" s="193"/>
    </row>
    <row r="4" spans="1:41" s="95" customFormat="1" ht="60" customHeight="1">
      <c r="A4" s="96" t="s">
        <v>561</v>
      </c>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row>
    <row r="5" spans="1:41">
      <c r="A5" s="33" t="s">
        <v>705</v>
      </c>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row>
    <row r="6" spans="1:41">
      <c r="A6" s="10" t="s">
        <v>812</v>
      </c>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row>
    <row r="7" spans="1:41">
      <c r="A7" s="10" t="s">
        <v>182</v>
      </c>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row>
    <row r="8" spans="1:41">
      <c r="A8" s="10" t="s">
        <v>179</v>
      </c>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row>
    <row r="9" spans="1:41">
      <c r="A9" s="10" t="s">
        <v>715</v>
      </c>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row>
    <row r="10" spans="1:41">
      <c r="A10" s="10" t="s">
        <v>186</v>
      </c>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row>
    <row r="11" spans="1:41">
      <c r="A11" s="10" t="s">
        <v>574</v>
      </c>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row>
    <row r="12" spans="1:41">
      <c r="A12" s="10" t="s">
        <v>722</v>
      </c>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row>
    <row r="13" spans="1:41">
      <c r="A13" s="10" t="s">
        <v>725</v>
      </c>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row>
    <row r="14" spans="1:41">
      <c r="A14" s="10" t="s">
        <v>728</v>
      </c>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row>
    <row r="15" spans="1:41">
      <c r="A15" s="10" t="s">
        <v>731</v>
      </c>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row>
    <row r="16" spans="1:41">
      <c r="A16" s="10" t="s">
        <v>209</v>
      </c>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row>
    <row r="17" spans="1:41">
      <c r="A17" s="10" t="s">
        <v>206</v>
      </c>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row>
    <row r="18" spans="1:41">
      <c r="A18" s="10" t="s">
        <v>738</v>
      </c>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row>
    <row r="19" spans="1:41">
      <c r="A19" s="10" t="s">
        <v>741</v>
      </c>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row>
    <row r="20" spans="1:41">
      <c r="A20" s="10" t="s">
        <v>744</v>
      </c>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row>
    <row r="21" spans="1:41">
      <c r="A21" s="10" t="s">
        <v>747</v>
      </c>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row>
    <row r="22" spans="1:41">
      <c r="A22" s="10" t="s">
        <v>750</v>
      </c>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row>
    <row r="23" spans="1:41">
      <c r="A23" s="10" t="s">
        <v>753</v>
      </c>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row>
    <row r="24" spans="1:41">
      <c r="A24" s="10" t="s">
        <v>754</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row>
    <row r="25" spans="1:41">
      <c r="A25" s="10" t="s">
        <v>755</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row>
    <row r="26" spans="1:41">
      <c r="A26" s="10" t="s">
        <v>756</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row>
    <row r="27" spans="1:41">
      <c r="A27" s="10" t="s">
        <v>757</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row>
    <row r="28" spans="1:41">
      <c r="A28" s="10" t="s">
        <v>758</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row>
    <row r="29" spans="1:41">
      <c r="A29" s="10" t="s">
        <v>647</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row>
    <row r="30" spans="1:41">
      <c r="A30" s="10" t="s">
        <v>644</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row>
    <row r="31" spans="1:41">
      <c r="A31" s="10" t="s">
        <v>634</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row>
    <row r="32" spans="1:41">
      <c r="A32" s="10" t="s">
        <v>759</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row>
    <row r="33" spans="1:41">
      <c r="A33" s="10" t="s">
        <v>650</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row>
    <row r="34" spans="1:41">
      <c r="A34" s="10" t="s">
        <v>467</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row>
    <row r="35" spans="1:41">
      <c r="A35" s="10" t="s">
        <v>760</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row>
    <row r="36" spans="1:41">
      <c r="A36" s="10" t="s">
        <v>761</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row>
    <row r="37" spans="1:41">
      <c r="A37" s="10" t="s">
        <v>282</v>
      </c>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row>
    <row r="38" spans="1:41">
      <c r="A38" s="10" t="s">
        <v>279</v>
      </c>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row>
    <row r="39" spans="1:41">
      <c r="A39" s="10" t="s">
        <v>766</v>
      </c>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row>
    <row r="40" spans="1:41">
      <c r="A40" s="10" t="s">
        <v>767</v>
      </c>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row>
    <row r="41" spans="1:41">
      <c r="A41" s="10" t="s">
        <v>768</v>
      </c>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row>
    <row r="42" spans="1:41">
      <c r="A42" s="10" t="s">
        <v>769</v>
      </c>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row>
    <row r="43" spans="1:41">
      <c r="A43" s="10" t="s">
        <v>655</v>
      </c>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row>
    <row r="44" spans="1:41">
      <c r="A44" s="10" t="s">
        <v>770</v>
      </c>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row>
    <row r="45" spans="1:41">
      <c r="A45" s="10" t="s">
        <v>771</v>
      </c>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row>
    <row r="46" spans="1:41">
      <c r="A46" s="10" t="s">
        <v>772</v>
      </c>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row>
    <row r="47" spans="1:41">
      <c r="A47" s="10" t="s">
        <v>773</v>
      </c>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row>
    <row r="48" spans="1:41">
      <c r="A48" s="10" t="s">
        <v>774</v>
      </c>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row>
    <row r="49" spans="1:41">
      <c r="A49" s="10" t="s">
        <v>472</v>
      </c>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row>
    <row r="50" spans="1:41">
      <c r="A50" s="10" t="s">
        <v>775</v>
      </c>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row>
    <row r="51" spans="1:41">
      <c r="A51" s="10" t="s">
        <v>776</v>
      </c>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row>
    <row r="52" spans="1:41">
      <c r="A52" s="10" t="s">
        <v>777</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row>
    <row r="53" spans="1:41">
      <c r="A53" s="10" t="s">
        <v>778</v>
      </c>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row>
    <row r="54" spans="1:41">
      <c r="A54" s="10" t="s">
        <v>779</v>
      </c>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row>
  </sheetData>
  <sheetProtection algorithmName="SHA-512" hashValue="I5pj2WU2hvIYU0htbasjMEreKljnGbMdLKt+Hh5LeHI7AGvlyXJ895Ll1ZR2JDTaHmKb4PwK81Gil+qapiWC4Q==" saltValue="oTOl65mjh8HUGTHxhS2GFQ==" spinCount="100000" sheet="1" objects="1" scenarios="1"/>
  <mergeCells count="22">
    <mergeCell ref="A1:AO1"/>
    <mergeCell ref="AF2:AG3"/>
    <mergeCell ref="P2:Q3"/>
    <mergeCell ref="B2:C3"/>
    <mergeCell ref="D2:E3"/>
    <mergeCell ref="F2:G3"/>
    <mergeCell ref="H2:I3"/>
    <mergeCell ref="J2:K3"/>
    <mergeCell ref="L2:M3"/>
    <mergeCell ref="N2:O3"/>
    <mergeCell ref="A2:A3"/>
    <mergeCell ref="AB2:AC3"/>
    <mergeCell ref="AD2:AE3"/>
    <mergeCell ref="R2:S3"/>
    <mergeCell ref="T2:U3"/>
    <mergeCell ref="V2:W3"/>
    <mergeCell ref="X2:Y3"/>
    <mergeCell ref="Z2:AA3"/>
    <mergeCell ref="AN2:AO3"/>
    <mergeCell ref="AH2:AI3"/>
    <mergeCell ref="AJ2:AK3"/>
    <mergeCell ref="AL2:AM3"/>
  </mergeCells>
  <hyperlinks>
    <hyperlink ref="A2" location="'Index'!A1" display="Index"/>
  </hyperlinks>
  <pageMargins left="0.75" right="0.75" top="0.75" bottom="0.5" header="0.5" footer="0.7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CW4"/>
  <sheetViews>
    <sheetView workbookViewId="0">
      <selection sqref="A1:CW1 A1:CW1"/>
    </sheetView>
  </sheetViews>
  <sheetFormatPr defaultColWidth="0" defaultRowHeight="14.4" zeroHeight="1"/>
  <cols>
    <col min="1" max="1" width="30.6640625" customWidth="1"/>
    <col min="2" max="2" width="15.6640625" style="29" customWidth="1"/>
    <col min="3" max="101" width="15.6640625" style="29" hidden="1" customWidth="1"/>
    <col min="102" max="102" width="0" style="29" hidden="1" customWidth="1"/>
    <col min="103" max="16384" width="0" style="29" hidden="1"/>
  </cols>
  <sheetData>
    <row r="1" spans="1:101" s="92" customFormat="1" ht="80.099999999999994" customHeight="1">
      <c r="A1" s="185" t="s">
        <v>15286</v>
      </c>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86"/>
      <c r="AD1" s="186"/>
      <c r="AE1" s="186"/>
      <c r="AF1" s="186"/>
      <c r="AG1" s="186"/>
      <c r="AH1" s="186"/>
      <c r="AI1" s="186"/>
      <c r="AJ1" s="186"/>
      <c r="AK1" s="186"/>
      <c r="AL1" s="186"/>
      <c r="AM1" s="186"/>
      <c r="AN1" s="186"/>
      <c r="AO1" s="186"/>
      <c r="AP1" s="186"/>
      <c r="AQ1" s="186"/>
      <c r="AR1" s="186"/>
      <c r="AS1" s="186"/>
      <c r="AT1" s="186"/>
      <c r="AU1" s="186"/>
      <c r="AV1" s="186"/>
      <c r="AW1" s="186"/>
      <c r="AX1" s="186"/>
      <c r="AY1" s="186"/>
      <c r="AZ1" s="186"/>
      <c r="BA1" s="186"/>
      <c r="BB1" s="186"/>
      <c r="BC1" s="186"/>
      <c r="BD1" s="186"/>
      <c r="BE1" s="186"/>
      <c r="BF1" s="186"/>
      <c r="BG1" s="186"/>
      <c r="BH1" s="186"/>
      <c r="BI1" s="186"/>
      <c r="BJ1" s="186"/>
      <c r="BK1" s="186"/>
      <c r="BL1" s="186"/>
      <c r="BM1" s="186"/>
      <c r="BN1" s="186"/>
      <c r="BO1" s="186"/>
      <c r="BP1" s="186"/>
      <c r="BQ1" s="186"/>
      <c r="BR1" s="186"/>
      <c r="BS1" s="186"/>
      <c r="BT1" s="186"/>
      <c r="BU1" s="186"/>
      <c r="BV1" s="186"/>
      <c r="BW1" s="186"/>
      <c r="BX1" s="186"/>
      <c r="BY1" s="186"/>
      <c r="BZ1" s="186"/>
      <c r="CA1" s="186"/>
      <c r="CB1" s="186"/>
      <c r="CC1" s="186"/>
      <c r="CD1" s="186"/>
      <c r="CE1" s="186"/>
      <c r="CF1" s="186"/>
      <c r="CG1" s="186"/>
      <c r="CH1" s="186"/>
      <c r="CI1" s="186"/>
      <c r="CJ1" s="186"/>
      <c r="CK1" s="186"/>
      <c r="CL1" s="186"/>
      <c r="CM1" s="186"/>
      <c r="CN1" s="186"/>
      <c r="CO1" s="186"/>
      <c r="CP1" s="186"/>
      <c r="CQ1" s="186"/>
      <c r="CR1" s="186"/>
      <c r="CS1" s="186"/>
      <c r="CT1" s="186"/>
      <c r="CU1" s="186"/>
      <c r="CV1" s="186"/>
      <c r="CW1" s="187"/>
    </row>
    <row r="2" spans="1:101" s="93" customFormat="1" ht="39.9" customHeight="1">
      <c r="A2" s="183" t="s">
        <v>2</v>
      </c>
      <c r="B2" s="188"/>
      <c r="C2" s="189"/>
      <c r="D2" s="189"/>
      <c r="E2" s="189"/>
      <c r="F2" s="189"/>
      <c r="G2" s="189"/>
      <c r="H2" s="189"/>
      <c r="I2" s="189"/>
      <c r="J2" s="189"/>
      <c r="K2" s="189"/>
      <c r="L2" s="189"/>
      <c r="M2" s="189"/>
      <c r="N2" s="189"/>
      <c r="O2" s="189"/>
      <c r="P2" s="189"/>
      <c r="Q2" s="189"/>
      <c r="R2" s="189"/>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9"/>
      <c r="AY2" s="189"/>
      <c r="AZ2" s="189"/>
      <c r="BA2" s="189"/>
      <c r="BB2" s="189"/>
      <c r="BC2" s="189"/>
      <c r="BD2" s="189"/>
      <c r="BE2" s="189"/>
      <c r="BF2" s="189"/>
      <c r="BG2" s="189"/>
      <c r="BH2" s="189"/>
      <c r="BI2" s="189"/>
      <c r="BJ2" s="189"/>
      <c r="BK2" s="189"/>
      <c r="BL2" s="189"/>
      <c r="BM2" s="189"/>
      <c r="BN2" s="189"/>
      <c r="BO2" s="189"/>
      <c r="BP2" s="189"/>
      <c r="BQ2" s="189"/>
      <c r="BR2" s="189"/>
      <c r="BS2" s="189"/>
      <c r="BT2" s="189"/>
      <c r="BU2" s="189"/>
      <c r="BV2" s="189"/>
      <c r="BW2" s="189"/>
      <c r="BX2" s="189"/>
      <c r="BY2" s="189"/>
      <c r="BZ2" s="189"/>
      <c r="CA2" s="189"/>
      <c r="CB2" s="189"/>
      <c r="CC2" s="189"/>
      <c r="CD2" s="189"/>
      <c r="CE2" s="189"/>
      <c r="CF2" s="189"/>
      <c r="CG2" s="189"/>
      <c r="CH2" s="189"/>
      <c r="CI2" s="189"/>
      <c r="CJ2" s="189"/>
      <c r="CK2" s="189"/>
      <c r="CL2" s="189"/>
      <c r="CM2" s="189"/>
      <c r="CN2" s="189"/>
      <c r="CO2" s="189"/>
      <c r="CP2" s="189"/>
      <c r="CQ2" s="189"/>
      <c r="CR2" s="189"/>
      <c r="CS2" s="189"/>
      <c r="CT2" s="189"/>
      <c r="CU2" s="189"/>
      <c r="CV2" s="189"/>
      <c r="CW2" s="190"/>
    </row>
    <row r="3" spans="1:101" s="94" customFormat="1" ht="39.9" customHeight="1">
      <c r="A3" s="184"/>
      <c r="B3" s="191"/>
      <c r="C3" s="192"/>
      <c r="D3" s="192"/>
      <c r="E3" s="192"/>
      <c r="F3" s="192"/>
      <c r="G3" s="192"/>
      <c r="H3" s="192"/>
      <c r="I3" s="192"/>
      <c r="J3" s="192"/>
      <c r="K3" s="192"/>
      <c r="L3" s="192"/>
      <c r="M3" s="192"/>
      <c r="N3" s="192"/>
      <c r="O3" s="192"/>
      <c r="P3" s="192"/>
      <c r="Q3" s="192"/>
      <c r="R3" s="192"/>
      <c r="S3" s="192"/>
      <c r="T3" s="192"/>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2"/>
      <c r="AZ3" s="192"/>
      <c r="BA3" s="192"/>
      <c r="BB3" s="192"/>
      <c r="BC3" s="192"/>
      <c r="BD3" s="192"/>
      <c r="BE3" s="192"/>
      <c r="BF3" s="192"/>
      <c r="BG3" s="192"/>
      <c r="BH3" s="192"/>
      <c r="BI3" s="192"/>
      <c r="BJ3" s="192"/>
      <c r="BK3" s="192"/>
      <c r="BL3" s="192"/>
      <c r="BM3" s="192"/>
      <c r="BN3" s="192"/>
      <c r="BO3" s="192"/>
      <c r="BP3" s="192"/>
      <c r="BQ3" s="192"/>
      <c r="BR3" s="192"/>
      <c r="BS3" s="192"/>
      <c r="BT3" s="192"/>
      <c r="BU3" s="192"/>
      <c r="BV3" s="192"/>
      <c r="BW3" s="192"/>
      <c r="BX3" s="192"/>
      <c r="BY3" s="192"/>
      <c r="BZ3" s="192"/>
      <c r="CA3" s="192"/>
      <c r="CB3" s="192"/>
      <c r="CC3" s="192"/>
      <c r="CD3" s="192"/>
      <c r="CE3" s="192"/>
      <c r="CF3" s="192"/>
      <c r="CG3" s="192"/>
      <c r="CH3" s="192"/>
      <c r="CI3" s="192"/>
      <c r="CJ3" s="192"/>
      <c r="CK3" s="192"/>
      <c r="CL3" s="192"/>
      <c r="CM3" s="192"/>
      <c r="CN3" s="192"/>
      <c r="CO3" s="192"/>
      <c r="CP3" s="192"/>
      <c r="CQ3" s="192"/>
      <c r="CR3" s="192"/>
      <c r="CS3" s="192"/>
      <c r="CT3" s="192"/>
      <c r="CU3" s="192"/>
      <c r="CV3" s="192"/>
      <c r="CW3" s="193"/>
    </row>
    <row r="4" spans="1:101" s="95" customFormat="1" ht="60" hidden="1" customHeight="1">
      <c r="A4" s="96" t="s">
        <v>561</v>
      </c>
      <c r="B4" s="96" t="s">
        <v>569</v>
      </c>
      <c r="C4" s="96" t="s">
        <v>812</v>
      </c>
      <c r="D4" s="96" t="s">
        <v>182</v>
      </c>
      <c r="E4" s="96" t="s">
        <v>179</v>
      </c>
      <c r="F4" s="96" t="s">
        <v>715</v>
      </c>
      <c r="G4" s="96" t="s">
        <v>186</v>
      </c>
      <c r="H4" s="96" t="s">
        <v>574</v>
      </c>
      <c r="I4" s="96" t="s">
        <v>722</v>
      </c>
      <c r="J4" s="96" t="s">
        <v>725</v>
      </c>
      <c r="K4" s="96" t="s">
        <v>728</v>
      </c>
      <c r="L4" s="96" t="s">
        <v>731</v>
      </c>
      <c r="M4" s="96" t="s">
        <v>209</v>
      </c>
      <c r="N4" s="96" t="s">
        <v>206</v>
      </c>
      <c r="O4" s="96" t="s">
        <v>738</v>
      </c>
      <c r="P4" s="96" t="s">
        <v>741</v>
      </c>
      <c r="Q4" s="96" t="s">
        <v>744</v>
      </c>
      <c r="R4" s="96" t="s">
        <v>747</v>
      </c>
      <c r="S4" s="96" t="s">
        <v>750</v>
      </c>
      <c r="T4" s="96" t="s">
        <v>753</v>
      </c>
      <c r="U4" s="96" t="s">
        <v>754</v>
      </c>
      <c r="V4" s="96" t="s">
        <v>755</v>
      </c>
      <c r="W4" s="96" t="s">
        <v>756</v>
      </c>
      <c r="X4" s="96" t="s">
        <v>757</v>
      </c>
      <c r="Y4" s="96" t="s">
        <v>758</v>
      </c>
      <c r="Z4" s="96" t="s">
        <v>647</v>
      </c>
      <c r="AA4" s="96" t="s">
        <v>644</v>
      </c>
      <c r="AB4" s="96" t="s">
        <v>634</v>
      </c>
      <c r="AC4" s="96" t="s">
        <v>759</v>
      </c>
      <c r="AD4" s="96" t="s">
        <v>650</v>
      </c>
      <c r="AE4" s="96" t="s">
        <v>467</v>
      </c>
      <c r="AF4" s="96" t="s">
        <v>760</v>
      </c>
      <c r="AG4" s="96" t="s">
        <v>761</v>
      </c>
      <c r="AH4" s="96" t="s">
        <v>282</v>
      </c>
      <c r="AI4" s="96" t="s">
        <v>279</v>
      </c>
      <c r="AJ4" s="96" t="s">
        <v>766</v>
      </c>
      <c r="AK4" s="96" t="s">
        <v>767</v>
      </c>
      <c r="AL4" s="96" t="s">
        <v>768</v>
      </c>
      <c r="AM4" s="96" t="s">
        <v>769</v>
      </c>
      <c r="AN4" s="96" t="s">
        <v>655</v>
      </c>
      <c r="AO4" s="96" t="s">
        <v>770</v>
      </c>
      <c r="AP4" s="96" t="s">
        <v>771</v>
      </c>
      <c r="AQ4" s="96" t="s">
        <v>772</v>
      </c>
      <c r="AR4" s="96" t="s">
        <v>773</v>
      </c>
      <c r="AS4" s="96" t="s">
        <v>774</v>
      </c>
      <c r="AT4" s="96" t="s">
        <v>472</v>
      </c>
      <c r="AU4" s="96" t="s">
        <v>775</v>
      </c>
      <c r="AV4" s="96" t="s">
        <v>776</v>
      </c>
      <c r="AW4" s="96" t="s">
        <v>777</v>
      </c>
      <c r="AX4" s="96" t="s">
        <v>778</v>
      </c>
      <c r="AY4" s="96" t="s">
        <v>779</v>
      </c>
      <c r="AZ4" s="96" t="s">
        <v>15287</v>
      </c>
      <c r="BA4" s="96" t="s">
        <v>15288</v>
      </c>
      <c r="BB4" s="96" t="s">
        <v>15289</v>
      </c>
      <c r="BC4" s="96" t="s">
        <v>315</v>
      </c>
      <c r="BD4" s="96" t="s">
        <v>311</v>
      </c>
      <c r="BE4" s="96" t="s">
        <v>15290</v>
      </c>
      <c r="BF4" s="96" t="s">
        <v>15291</v>
      </c>
      <c r="BG4" s="96" t="s">
        <v>325</v>
      </c>
      <c r="BH4" s="96" t="s">
        <v>322</v>
      </c>
      <c r="BI4" s="96" t="s">
        <v>15292</v>
      </c>
      <c r="BJ4" s="96" t="s">
        <v>15293</v>
      </c>
      <c r="BK4" s="96" t="s">
        <v>15294</v>
      </c>
      <c r="BL4" s="96" t="s">
        <v>15295</v>
      </c>
      <c r="BM4" s="96" t="s">
        <v>15296</v>
      </c>
      <c r="BN4" s="96" t="s">
        <v>15297</v>
      </c>
      <c r="BO4" s="96" t="s">
        <v>15298</v>
      </c>
      <c r="BP4" s="96" t="s">
        <v>15299</v>
      </c>
      <c r="BQ4" s="96" t="s">
        <v>15300</v>
      </c>
      <c r="BR4" s="96" t="s">
        <v>15301</v>
      </c>
      <c r="BS4" s="96" t="s">
        <v>15302</v>
      </c>
      <c r="BT4" s="96" t="s">
        <v>15303</v>
      </c>
      <c r="BU4" s="96" t="s">
        <v>15304</v>
      </c>
      <c r="BV4" s="96" t="s">
        <v>15305</v>
      </c>
      <c r="BW4" s="96" t="s">
        <v>15306</v>
      </c>
      <c r="BX4" s="96" t="s">
        <v>15307</v>
      </c>
      <c r="BY4" s="96" t="s">
        <v>15308</v>
      </c>
      <c r="BZ4" s="96" t="s">
        <v>15309</v>
      </c>
      <c r="CA4" s="96" t="s">
        <v>15310</v>
      </c>
      <c r="CB4" s="96" t="s">
        <v>15311</v>
      </c>
      <c r="CC4" s="96" t="s">
        <v>15312</v>
      </c>
      <c r="CD4" s="96" t="s">
        <v>15313</v>
      </c>
      <c r="CE4" s="96" t="s">
        <v>15314</v>
      </c>
      <c r="CF4" s="96" t="s">
        <v>15315</v>
      </c>
      <c r="CG4" s="96" t="s">
        <v>15316</v>
      </c>
      <c r="CH4" s="96" t="s">
        <v>15317</v>
      </c>
      <c r="CI4" s="96" t="s">
        <v>15318</v>
      </c>
      <c r="CJ4" s="96" t="s">
        <v>15319</v>
      </c>
      <c r="CK4" s="96" t="s">
        <v>15320</v>
      </c>
      <c r="CL4" s="96" t="s">
        <v>15321</v>
      </c>
      <c r="CM4" s="96" t="s">
        <v>15322</v>
      </c>
      <c r="CN4" s="96" t="s">
        <v>15323</v>
      </c>
      <c r="CO4" s="96" t="s">
        <v>15324</v>
      </c>
      <c r="CP4" s="96" t="s">
        <v>15325</v>
      </c>
      <c r="CQ4" s="96" t="s">
        <v>15326</v>
      </c>
      <c r="CR4" s="96" t="s">
        <v>15327</v>
      </c>
      <c r="CS4" s="96" t="s">
        <v>15328</v>
      </c>
      <c r="CT4" s="96" t="s">
        <v>15329</v>
      </c>
      <c r="CU4" s="96" t="s">
        <v>15330</v>
      </c>
      <c r="CV4" s="96" t="s">
        <v>15331</v>
      </c>
      <c r="CW4" s="96" t="s">
        <v>15332</v>
      </c>
    </row>
  </sheetData>
  <sheetProtection algorithmName="SHA-512" hashValue="aHaqIa0FLE6yqUcGzNPui7tEW+5SWjzvmu7Z4fPNl+ohZ6ybD6YSUdqb6/dl9fnQRBFt41/d+L3hi64U/enJ2Q==" saltValue="uwAdfnjFHWWYv2heZ1mEew==" spinCount="100000" sheet="1" objects="1" scenarios="1"/>
  <mergeCells count="3">
    <mergeCell ref="A1:CW1"/>
    <mergeCell ref="B2:CW3"/>
    <mergeCell ref="A2:A3"/>
  </mergeCells>
  <hyperlinks>
    <hyperlink ref="A2" location="'Index'!A1" display="Index"/>
  </hyperlinks>
  <pageMargins left="0.75" right="0.75" top="0.75" bottom="0.5" header="0.5" footer="0.7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
  <sheetViews>
    <sheetView workbookViewId="0"/>
  </sheetViews>
  <sheetFormatPr defaultColWidth="9.109375" defaultRowHeight="14.4"/>
  <cols>
    <col min="1" max="2" width="9.109375" customWidth="1"/>
  </cols>
  <sheetData/>
  <sheetProtection algorithmName="SHA-512" hashValue="8kl1jnu4lqV7WOGgzbmpZnwZhP5E1VzEM/lPOG00YVFkfA7WdqHAwPw6rsB0rlloGiwhb2cltJtT4sNOB4DiLQ==" saltValue="o1VaARIlObBPij+rJ8rxmg==" spinCount="100000" sheet="1" objects="1" scenarios="1"/>
  <pageMargins left="0.75" right="0.75" top="0.75" bottom="0.5" header="0.5" footer="0.75"/>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BB235"/>
  <sheetViews>
    <sheetView workbookViewId="0">
      <pane xSplit="3" ySplit="2" topLeftCell="D3" activePane="bottomRight" state="frozenSplit"/>
      <selection activeCell="K23" sqref="K23"/>
      <selection pane="topRight"/>
      <selection pane="bottomLeft"/>
      <selection pane="bottomRight" activeCell="K23" sqref="K23"/>
    </sheetView>
  </sheetViews>
  <sheetFormatPr defaultColWidth="0" defaultRowHeight="14.4" zeroHeight="1"/>
  <cols>
    <col min="1" max="1" width="21.44140625" style="13" customWidth="1"/>
    <col min="2" max="2" width="37.6640625" style="13" bestFit="1" customWidth="1"/>
    <col min="3" max="10" width="50.6640625" style="13" customWidth="1"/>
    <col min="11" max="11" width="50.6640625" customWidth="1"/>
    <col min="12" max="53" width="50.6640625" style="13" customWidth="1"/>
    <col min="54" max="54" width="9.109375" style="111" customWidth="1"/>
    <col min="55" max="55" width="9.109375" style="13" hidden="1" customWidth="1"/>
    <col min="56" max="16384" width="9.109375" style="13" hidden="1"/>
  </cols>
  <sheetData>
    <row r="1" spans="1:54" customFormat="1" ht="15" customHeight="1">
      <c r="A1" s="113" t="s">
        <v>965</v>
      </c>
      <c r="B1" s="18"/>
      <c r="C1" s="113" t="s">
        <v>966</v>
      </c>
      <c r="D1" s="114" t="s">
        <v>967</v>
      </c>
      <c r="E1" s="114" t="s">
        <v>968</v>
      </c>
      <c r="F1" s="114" t="s">
        <v>969</v>
      </c>
      <c r="G1" s="114" t="s">
        <v>970</v>
      </c>
      <c r="H1" s="115" t="s">
        <v>971</v>
      </c>
      <c r="I1" s="115" t="s">
        <v>972</v>
      </c>
      <c r="J1" s="115" t="s">
        <v>973</v>
      </c>
      <c r="K1" s="115" t="s">
        <v>974</v>
      </c>
      <c r="L1" s="115" t="s">
        <v>975</v>
      </c>
      <c r="M1" s="115" t="s">
        <v>976</v>
      </c>
      <c r="N1" s="115" t="s">
        <v>977</v>
      </c>
      <c r="O1" s="115" t="s">
        <v>978</v>
      </c>
      <c r="P1" s="115" t="s">
        <v>979</v>
      </c>
      <c r="Q1" s="115" t="s">
        <v>980</v>
      </c>
      <c r="R1" s="115" t="s">
        <v>981</v>
      </c>
      <c r="S1" s="115" t="s">
        <v>982</v>
      </c>
      <c r="T1" s="115" t="s">
        <v>983</v>
      </c>
      <c r="U1" s="115" t="s">
        <v>984</v>
      </c>
      <c r="V1" s="115" t="s">
        <v>985</v>
      </c>
      <c r="W1" s="115" t="s">
        <v>986</v>
      </c>
      <c r="X1" s="115"/>
      <c r="Y1" s="115" t="s">
        <v>987</v>
      </c>
      <c r="Z1" s="115" t="s">
        <v>988</v>
      </c>
      <c r="AA1" s="115" t="s">
        <v>989</v>
      </c>
      <c r="AB1" s="115" t="s">
        <v>990</v>
      </c>
      <c r="AC1" s="115" t="s">
        <v>991</v>
      </c>
      <c r="AD1" s="115" t="s">
        <v>992</v>
      </c>
      <c r="AE1" s="115" t="s">
        <v>993</v>
      </c>
      <c r="AF1" s="115" t="s">
        <v>994</v>
      </c>
      <c r="AG1" s="115" t="s">
        <v>995</v>
      </c>
      <c r="AH1" s="115" t="s">
        <v>996</v>
      </c>
      <c r="AI1" s="115" t="s">
        <v>997</v>
      </c>
      <c r="AJ1" s="115" t="s">
        <v>998</v>
      </c>
      <c r="AK1" s="115" t="s">
        <v>999</v>
      </c>
      <c r="AL1" s="115" t="s">
        <v>1000</v>
      </c>
      <c r="AM1" s="115" t="s">
        <v>1001</v>
      </c>
      <c r="AN1" s="115" t="s">
        <v>1002</v>
      </c>
      <c r="AO1" s="115" t="s">
        <v>1003</v>
      </c>
      <c r="AP1" s="115" t="s">
        <v>1004</v>
      </c>
      <c r="AQ1" s="115" t="s">
        <v>1005</v>
      </c>
      <c r="AR1" s="115" t="s">
        <v>1006</v>
      </c>
      <c r="AS1" s="115" t="s">
        <v>1007</v>
      </c>
      <c r="AT1" s="115" t="s">
        <v>1008</v>
      </c>
      <c r="AU1" s="115" t="s">
        <v>1009</v>
      </c>
      <c r="AV1" s="115" t="s">
        <v>1010</v>
      </c>
      <c r="AW1" s="115" t="s">
        <v>1011</v>
      </c>
      <c r="AX1" s="115" t="s">
        <v>1012</v>
      </c>
      <c r="AY1" s="115" t="s">
        <v>1013</v>
      </c>
      <c r="AZ1" s="115" t="s">
        <v>1014</v>
      </c>
      <c r="BA1" s="115" t="s">
        <v>1015</v>
      </c>
      <c r="BB1" s="18"/>
    </row>
    <row r="2" spans="1:54" customFormat="1" ht="12.75" customHeight="1">
      <c r="A2" s="113" t="s">
        <v>1016</v>
      </c>
      <c r="B2" s="116"/>
      <c r="C2" s="116" t="s">
        <v>1017</v>
      </c>
      <c r="D2" s="116" t="s">
        <v>1018</v>
      </c>
      <c r="E2" s="116" t="s">
        <v>1019</v>
      </c>
      <c r="F2" s="116" t="s">
        <v>1020</v>
      </c>
      <c r="G2" s="116" t="s">
        <v>1021</v>
      </c>
      <c r="H2" s="116" t="s">
        <v>1022</v>
      </c>
      <c r="I2" s="116" t="s">
        <v>1023</v>
      </c>
      <c r="J2" s="116" t="s">
        <v>1024</v>
      </c>
      <c r="K2" s="116" t="s">
        <v>1025</v>
      </c>
      <c r="L2" s="116" t="s">
        <v>1026</v>
      </c>
      <c r="M2" s="116" t="s">
        <v>1027</v>
      </c>
      <c r="N2" s="116" t="s">
        <v>1028</v>
      </c>
      <c r="O2" s="116" t="s">
        <v>1029</v>
      </c>
      <c r="P2" s="116" t="s">
        <v>1030</v>
      </c>
      <c r="Q2" s="116" t="s">
        <v>1031</v>
      </c>
      <c r="R2" s="116" t="s">
        <v>1032</v>
      </c>
      <c r="S2" s="116" t="s">
        <v>1033</v>
      </c>
      <c r="T2" s="116" t="s">
        <v>1034</v>
      </c>
      <c r="U2" s="116" t="s">
        <v>1035</v>
      </c>
      <c r="V2" s="116" t="s">
        <v>1036</v>
      </c>
      <c r="W2" s="116" t="s">
        <v>1037</v>
      </c>
      <c r="X2" s="116" t="s">
        <v>1038</v>
      </c>
      <c r="Y2" s="116" t="s">
        <v>1039</v>
      </c>
      <c r="Z2" s="116" t="s">
        <v>1040</v>
      </c>
      <c r="AA2" s="116" t="s">
        <v>1041</v>
      </c>
      <c r="AB2" s="116" t="s">
        <v>1042</v>
      </c>
      <c r="AC2" s="116" t="s">
        <v>1043</v>
      </c>
      <c r="AD2" s="116" t="s">
        <v>1044</v>
      </c>
      <c r="AE2" s="116" t="s">
        <v>1045</v>
      </c>
      <c r="AF2" s="116" t="s">
        <v>1046</v>
      </c>
      <c r="AG2" s="116" t="s">
        <v>1047</v>
      </c>
      <c r="AH2" s="116" t="s">
        <v>102</v>
      </c>
      <c r="AI2" s="116" t="s">
        <v>1048</v>
      </c>
      <c r="AJ2" s="116" t="s">
        <v>1049</v>
      </c>
      <c r="AK2" s="116" t="s">
        <v>1050</v>
      </c>
      <c r="AL2" s="116" t="s">
        <v>1051</v>
      </c>
      <c r="AM2" s="116" t="s">
        <v>1052</v>
      </c>
      <c r="AN2" s="116" t="s">
        <v>1053</v>
      </c>
      <c r="AO2" s="116" t="s">
        <v>1054</v>
      </c>
      <c r="AP2" s="116" t="s">
        <v>1055</v>
      </c>
      <c r="AQ2" s="116" t="s">
        <v>1056</v>
      </c>
      <c r="AR2" s="116" t="s">
        <v>1057</v>
      </c>
      <c r="AS2" s="116" t="s">
        <v>1058</v>
      </c>
      <c r="AT2" s="116" t="s">
        <v>1059</v>
      </c>
      <c r="AU2" s="116" t="s">
        <v>1060</v>
      </c>
      <c r="AV2" s="116" t="s">
        <v>1061</v>
      </c>
      <c r="AW2" s="116" t="s">
        <v>1062</v>
      </c>
      <c r="AX2" s="116" t="s">
        <v>1063</v>
      </c>
      <c r="AY2" s="116" t="s">
        <v>1064</v>
      </c>
      <c r="AZ2" s="116" t="s">
        <v>1065</v>
      </c>
      <c r="BA2" s="116" t="s">
        <v>1066</v>
      </c>
      <c r="BB2" s="113"/>
    </row>
    <row r="3" spans="1:54" s="112" customFormat="1" ht="12.75" customHeight="1">
      <c r="A3" s="117"/>
      <c r="B3" s="117"/>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c r="AQ3" s="117"/>
      <c r="AR3" s="117"/>
      <c r="AS3" s="117"/>
      <c r="AT3" s="117"/>
      <c r="AU3" s="117"/>
      <c r="AV3" s="117"/>
      <c r="AW3" s="117"/>
      <c r="AX3" s="117"/>
      <c r="AY3" s="117"/>
      <c r="AZ3" s="117"/>
      <c r="BA3" s="117"/>
      <c r="BB3" s="113"/>
    </row>
    <row r="4" spans="1:54" customFormat="1" ht="12.75" customHeight="1">
      <c r="A4" s="116"/>
      <c r="B4" s="223" t="s">
        <v>870</v>
      </c>
      <c r="C4" s="116" t="s">
        <v>14675</v>
      </c>
      <c r="D4" s="116"/>
      <c r="E4" s="116" t="s">
        <v>15333</v>
      </c>
      <c r="F4" s="116"/>
      <c r="G4" s="116"/>
      <c r="H4" s="116"/>
      <c r="I4" s="116" t="s">
        <v>15334</v>
      </c>
      <c r="J4" s="116" t="s">
        <v>15335</v>
      </c>
      <c r="K4" s="116" t="s">
        <v>15336</v>
      </c>
      <c r="L4" s="116" t="s">
        <v>15337</v>
      </c>
      <c r="M4" s="116" t="s">
        <v>15338</v>
      </c>
      <c r="N4" s="116" t="s">
        <v>15339</v>
      </c>
      <c r="O4" s="116" t="s">
        <v>15340</v>
      </c>
      <c r="P4" s="116" t="s">
        <v>1076</v>
      </c>
      <c r="Q4" s="116"/>
      <c r="R4" s="116"/>
      <c r="S4" s="116" t="s">
        <v>15341</v>
      </c>
      <c r="T4" s="116" t="s">
        <v>15342</v>
      </c>
      <c r="U4" s="116" t="s">
        <v>15343</v>
      </c>
      <c r="V4" s="116"/>
      <c r="W4" s="116" t="s">
        <v>15344</v>
      </c>
      <c r="X4" s="116" t="s">
        <v>15344</v>
      </c>
      <c r="Y4" s="116" t="s">
        <v>15345</v>
      </c>
      <c r="Z4" s="116"/>
      <c r="AA4" s="116"/>
      <c r="AB4" s="116"/>
      <c r="AC4" s="116" t="s">
        <v>15346</v>
      </c>
      <c r="AD4" s="116" t="s">
        <v>15347</v>
      </c>
      <c r="AE4" s="116" t="s">
        <v>15348</v>
      </c>
      <c r="AF4" s="116" t="s">
        <v>15349</v>
      </c>
      <c r="AG4" s="116" t="s">
        <v>15350</v>
      </c>
      <c r="AH4" s="116"/>
      <c r="AI4" s="116"/>
      <c r="AJ4" s="116"/>
      <c r="AK4" s="116" t="s">
        <v>15351</v>
      </c>
      <c r="AL4" s="116" t="s">
        <v>15337</v>
      </c>
      <c r="AM4" s="116"/>
      <c r="AN4" s="116" t="s">
        <v>15352</v>
      </c>
      <c r="AO4" s="116" t="s">
        <v>15353</v>
      </c>
      <c r="AP4" s="116" t="s">
        <v>15354</v>
      </c>
      <c r="AQ4" s="116"/>
      <c r="AR4" s="116"/>
      <c r="AS4" s="116" t="s">
        <v>15355</v>
      </c>
      <c r="AT4" s="116" t="s">
        <v>15356</v>
      </c>
      <c r="AU4" s="116" t="s">
        <v>15357</v>
      </c>
      <c r="AV4" s="116"/>
      <c r="AW4" s="116" t="s">
        <v>15358</v>
      </c>
      <c r="AX4" s="116"/>
      <c r="AY4" s="116"/>
      <c r="AZ4" s="116" t="s">
        <v>15359</v>
      </c>
      <c r="BA4" s="116" t="s">
        <v>15360</v>
      </c>
      <c r="BB4" s="113"/>
    </row>
    <row r="5" spans="1:54" customFormat="1" ht="12.75" customHeight="1">
      <c r="A5" s="116"/>
      <c r="B5" s="224"/>
      <c r="C5" s="120" t="s">
        <v>15361</v>
      </c>
      <c r="D5" s="116"/>
      <c r="E5" s="116" t="s">
        <v>15362</v>
      </c>
      <c r="F5" s="116"/>
      <c r="G5" s="116"/>
      <c r="H5" s="116"/>
      <c r="I5" s="116" t="s">
        <v>15363</v>
      </c>
      <c r="J5" s="116" t="s">
        <v>15364</v>
      </c>
      <c r="K5" s="116" t="s">
        <v>15365</v>
      </c>
      <c r="L5" s="116" t="s">
        <v>15366</v>
      </c>
      <c r="M5" s="116" t="s">
        <v>15367</v>
      </c>
      <c r="N5" s="116" t="s">
        <v>15368</v>
      </c>
      <c r="O5" s="116" t="s">
        <v>15369</v>
      </c>
      <c r="P5" s="116" t="s">
        <v>15370</v>
      </c>
      <c r="Q5" s="116"/>
      <c r="R5" s="116"/>
      <c r="S5" s="116" t="s">
        <v>15371</v>
      </c>
      <c r="T5" s="116" t="s">
        <v>15372</v>
      </c>
      <c r="U5" s="116" t="s">
        <v>15373</v>
      </c>
      <c r="V5" s="116"/>
      <c r="W5" s="116" t="s">
        <v>15374</v>
      </c>
      <c r="X5" s="116" t="s">
        <v>15375</v>
      </c>
      <c r="Y5" s="116" t="s">
        <v>15376</v>
      </c>
      <c r="Z5" s="116"/>
      <c r="AA5" s="116"/>
      <c r="AB5" s="116"/>
      <c r="AC5" s="116" t="s">
        <v>15377</v>
      </c>
      <c r="AD5" s="116" t="s">
        <v>15378</v>
      </c>
      <c r="AE5" s="116" t="s">
        <v>15379</v>
      </c>
      <c r="AF5" s="116" t="s">
        <v>15380</v>
      </c>
      <c r="AG5" s="116" t="s">
        <v>15381</v>
      </c>
      <c r="AH5" s="116"/>
      <c r="AI5" s="116"/>
      <c r="AJ5" s="116"/>
      <c r="AK5" s="116" t="s">
        <v>15382</v>
      </c>
      <c r="AL5" s="116" t="s">
        <v>15366</v>
      </c>
      <c r="AM5" s="116"/>
      <c r="AN5" s="116" t="s">
        <v>15383</v>
      </c>
      <c r="AO5" s="116" t="s">
        <v>15384</v>
      </c>
      <c r="AP5" s="116" t="s">
        <v>15385</v>
      </c>
      <c r="AQ5" s="116"/>
      <c r="AR5" s="116"/>
      <c r="AS5" s="116" t="s">
        <v>15386</v>
      </c>
      <c r="AT5" s="116" t="s">
        <v>15387</v>
      </c>
      <c r="AU5" s="116" t="s">
        <v>15388</v>
      </c>
      <c r="AV5" s="116"/>
      <c r="AW5" s="116" t="s">
        <v>15389</v>
      </c>
      <c r="AX5" s="116"/>
      <c r="AY5" s="116"/>
      <c r="AZ5" s="116" t="s">
        <v>15390</v>
      </c>
      <c r="BA5" s="116" t="s">
        <v>15391</v>
      </c>
      <c r="BB5" s="113"/>
    </row>
    <row r="6" spans="1:54" customFormat="1" ht="38.25" customHeight="1">
      <c r="A6" s="18"/>
      <c r="B6" s="224"/>
      <c r="C6" s="120" t="s">
        <v>15392</v>
      </c>
      <c r="D6" s="18"/>
      <c r="E6" s="116" t="s">
        <v>15393</v>
      </c>
      <c r="F6" s="18"/>
      <c r="G6" s="18"/>
      <c r="H6" s="18"/>
      <c r="I6" s="116" t="s">
        <v>15394</v>
      </c>
      <c r="J6" s="116" t="s">
        <v>15395</v>
      </c>
      <c r="K6" s="116" t="s">
        <v>15396</v>
      </c>
      <c r="L6" s="116" t="s">
        <v>15397</v>
      </c>
      <c r="M6" s="116" t="s">
        <v>15398</v>
      </c>
      <c r="N6" s="116" t="s">
        <v>15399</v>
      </c>
      <c r="O6" s="116" t="s">
        <v>15400</v>
      </c>
      <c r="P6" s="116" t="s">
        <v>15401</v>
      </c>
      <c r="Q6" s="18"/>
      <c r="R6" s="18"/>
      <c r="S6" s="116" t="s">
        <v>15402</v>
      </c>
      <c r="T6" s="121" t="s">
        <v>15403</v>
      </c>
      <c r="U6" s="116" t="s">
        <v>15404</v>
      </c>
      <c r="V6" s="18"/>
      <c r="W6" s="116" t="s">
        <v>15405</v>
      </c>
      <c r="X6" s="116" t="s">
        <v>15406</v>
      </c>
      <c r="Y6" s="116" t="s">
        <v>15407</v>
      </c>
      <c r="Z6" s="18"/>
      <c r="AA6" s="18"/>
      <c r="AB6" s="18"/>
      <c r="AC6" s="116" t="s">
        <v>15408</v>
      </c>
      <c r="AD6" s="116" t="s">
        <v>15409</v>
      </c>
      <c r="AE6" s="116" t="s">
        <v>15410</v>
      </c>
      <c r="AF6" s="116" t="s">
        <v>15411</v>
      </c>
      <c r="AG6" s="116" t="s">
        <v>15412</v>
      </c>
      <c r="AH6" s="18"/>
      <c r="AI6" s="18"/>
      <c r="AJ6" s="18"/>
      <c r="AK6" s="116" t="s">
        <v>15413</v>
      </c>
      <c r="AL6" s="116" t="s">
        <v>15414</v>
      </c>
      <c r="AM6" s="18"/>
      <c r="AN6" s="116" t="s">
        <v>15415</v>
      </c>
      <c r="AO6" s="116" t="s">
        <v>15416</v>
      </c>
      <c r="AP6" s="116" t="s">
        <v>15417</v>
      </c>
      <c r="AQ6" s="18"/>
      <c r="AR6" s="18"/>
      <c r="AS6" s="116" t="s">
        <v>15418</v>
      </c>
      <c r="AT6" s="116" t="s">
        <v>15419</v>
      </c>
      <c r="AU6" s="116" t="s">
        <v>15420</v>
      </c>
      <c r="AV6" s="18"/>
      <c r="AW6" s="116" t="s">
        <v>15421</v>
      </c>
      <c r="AX6" s="18"/>
      <c r="AY6" s="18"/>
      <c r="AZ6" s="116" t="s">
        <v>15422</v>
      </c>
      <c r="BA6" s="116" t="s">
        <v>15423</v>
      </c>
      <c r="BB6" s="18"/>
    </row>
    <row r="7" spans="1:54" customFormat="1" ht="12.75" customHeight="1">
      <c r="A7" s="116"/>
      <c r="B7" s="224"/>
      <c r="C7" s="120" t="s">
        <v>15424</v>
      </c>
      <c r="D7" s="116"/>
      <c r="E7" s="116" t="s">
        <v>15425</v>
      </c>
      <c r="F7" s="116"/>
      <c r="G7" s="116"/>
      <c r="H7" s="116"/>
      <c r="I7" s="116" t="s">
        <v>15426</v>
      </c>
      <c r="J7" s="116" t="s">
        <v>15427</v>
      </c>
      <c r="K7" s="116" t="s">
        <v>15428</v>
      </c>
      <c r="L7" s="116" t="s">
        <v>15429</v>
      </c>
      <c r="M7" s="116" t="s">
        <v>15430</v>
      </c>
      <c r="N7" s="116" t="s">
        <v>15431</v>
      </c>
      <c r="O7" s="116" t="s">
        <v>15432</v>
      </c>
      <c r="P7" s="116" t="s">
        <v>15433</v>
      </c>
      <c r="Q7" s="116"/>
      <c r="R7" s="116"/>
      <c r="S7" s="116" t="s">
        <v>15434</v>
      </c>
      <c r="T7" s="116" t="s">
        <v>15435</v>
      </c>
      <c r="U7" s="116" t="s">
        <v>15436</v>
      </c>
      <c r="V7" s="116"/>
      <c r="W7" s="116" t="s">
        <v>15437</v>
      </c>
      <c r="X7" s="116" t="s">
        <v>15438</v>
      </c>
      <c r="Y7" s="116" t="s">
        <v>15439</v>
      </c>
      <c r="Z7" s="116"/>
      <c r="AA7" s="116"/>
      <c r="AB7" s="116"/>
      <c r="AC7" s="116" t="s">
        <v>15440</v>
      </c>
      <c r="AD7" s="116" t="s">
        <v>15441</v>
      </c>
      <c r="AE7" s="116" t="s">
        <v>15442</v>
      </c>
      <c r="AF7" s="116" t="s">
        <v>15443</v>
      </c>
      <c r="AG7" s="116" t="s">
        <v>15444</v>
      </c>
      <c r="AH7" s="116"/>
      <c r="AI7" s="116"/>
      <c r="AJ7" s="116"/>
      <c r="AK7" s="116" t="s">
        <v>15445</v>
      </c>
      <c r="AL7" s="116" t="s">
        <v>15446</v>
      </c>
      <c r="AM7" s="116"/>
      <c r="AN7" s="116" t="s">
        <v>15447</v>
      </c>
      <c r="AO7" s="116" t="s">
        <v>15448</v>
      </c>
      <c r="AP7" s="116" t="s">
        <v>15449</v>
      </c>
      <c r="AQ7" s="116"/>
      <c r="AR7" s="116"/>
      <c r="AS7" s="116" t="s">
        <v>15450</v>
      </c>
      <c r="AT7" s="116" t="s">
        <v>15451</v>
      </c>
      <c r="AU7" s="116" t="s">
        <v>15452</v>
      </c>
      <c r="AV7" s="116"/>
      <c r="AW7" s="116" t="s">
        <v>15453</v>
      </c>
      <c r="AX7" s="116"/>
      <c r="AY7" s="116"/>
      <c r="AZ7" s="116" t="s">
        <v>15454</v>
      </c>
      <c r="BA7" s="116" t="s">
        <v>15455</v>
      </c>
      <c r="BB7" s="113"/>
    </row>
    <row r="8" spans="1:54" customFormat="1" ht="12.75" customHeight="1">
      <c r="A8" s="116"/>
      <c r="B8" s="224"/>
      <c r="C8" s="120" t="s">
        <v>15456</v>
      </c>
      <c r="D8" s="116"/>
      <c r="E8" s="116" t="s">
        <v>15457</v>
      </c>
      <c r="F8" s="116"/>
      <c r="G8" s="116"/>
      <c r="H8" s="116"/>
      <c r="I8" s="116" t="s">
        <v>15458</v>
      </c>
      <c r="J8" s="116" t="s">
        <v>15459</v>
      </c>
      <c r="K8" s="116" t="s">
        <v>15460</v>
      </c>
      <c r="L8" s="116" t="s">
        <v>15461</v>
      </c>
      <c r="M8" s="116" t="s">
        <v>15462</v>
      </c>
      <c r="N8" s="116" t="s">
        <v>15463</v>
      </c>
      <c r="O8" s="116" t="s">
        <v>15464</v>
      </c>
      <c r="P8" s="116" t="s">
        <v>15465</v>
      </c>
      <c r="Q8" s="116"/>
      <c r="R8" s="116"/>
      <c r="S8" s="116" t="s">
        <v>15466</v>
      </c>
      <c r="T8" s="116" t="s">
        <v>15467</v>
      </c>
      <c r="U8" s="116" t="s">
        <v>15468</v>
      </c>
      <c r="V8" s="116"/>
      <c r="W8" s="116" t="s">
        <v>15469</v>
      </c>
      <c r="X8" s="116" t="s">
        <v>15470</v>
      </c>
      <c r="Y8" s="116" t="s">
        <v>15471</v>
      </c>
      <c r="Z8" s="116"/>
      <c r="AA8" s="116"/>
      <c r="AB8" s="116"/>
      <c r="AC8" s="116" t="s">
        <v>15472</v>
      </c>
      <c r="AD8" s="116" t="s">
        <v>15473</v>
      </c>
      <c r="AE8" s="116" t="s">
        <v>15474</v>
      </c>
      <c r="AF8" s="116" t="s">
        <v>15475</v>
      </c>
      <c r="AG8" s="116" t="s">
        <v>15476</v>
      </c>
      <c r="AH8" s="116"/>
      <c r="AI8" s="116"/>
      <c r="AJ8" s="116"/>
      <c r="AK8" s="116" t="s">
        <v>15477</v>
      </c>
      <c r="AL8" s="116" t="s">
        <v>15478</v>
      </c>
      <c r="AM8" s="116"/>
      <c r="AN8" s="116" t="s">
        <v>15479</v>
      </c>
      <c r="AO8" s="116" t="s">
        <v>15480</v>
      </c>
      <c r="AP8" s="116" t="s">
        <v>15481</v>
      </c>
      <c r="AQ8" s="116"/>
      <c r="AR8" s="116"/>
      <c r="AS8" s="116" t="s">
        <v>15482</v>
      </c>
      <c r="AT8" s="116" t="s">
        <v>15483</v>
      </c>
      <c r="AU8" s="116" t="s">
        <v>15484</v>
      </c>
      <c r="AV8" s="116"/>
      <c r="AW8" s="116" t="s">
        <v>15485</v>
      </c>
      <c r="AX8" s="116"/>
      <c r="AY8" s="116"/>
      <c r="AZ8" s="116" t="s">
        <v>15486</v>
      </c>
      <c r="BA8" s="116" t="s">
        <v>15487</v>
      </c>
      <c r="BB8" s="113"/>
    </row>
    <row r="9" spans="1:54" customFormat="1" ht="12.75" customHeight="1">
      <c r="A9" s="116"/>
      <c r="B9" s="224"/>
      <c r="C9" s="120" t="s">
        <v>14725</v>
      </c>
      <c r="D9" s="116"/>
      <c r="E9" s="116" t="s">
        <v>15488</v>
      </c>
      <c r="F9" s="116"/>
      <c r="G9" s="116"/>
      <c r="H9" s="116"/>
      <c r="I9" s="116" t="s">
        <v>2778</v>
      </c>
      <c r="J9" s="116" t="s">
        <v>15489</v>
      </c>
      <c r="K9" s="116" t="s">
        <v>15490</v>
      </c>
      <c r="L9" s="116" t="s">
        <v>2781</v>
      </c>
      <c r="M9" s="116" t="s">
        <v>1261</v>
      </c>
      <c r="N9" s="116" t="s">
        <v>2783</v>
      </c>
      <c r="O9" s="116" t="s">
        <v>15491</v>
      </c>
      <c r="P9" s="116" t="s">
        <v>15492</v>
      </c>
      <c r="Q9" s="116"/>
      <c r="R9" s="116"/>
      <c r="S9" s="116" t="s">
        <v>15493</v>
      </c>
      <c r="T9" s="116" t="s">
        <v>2787</v>
      </c>
      <c r="U9" s="116" t="s">
        <v>15494</v>
      </c>
      <c r="V9" s="116"/>
      <c r="W9" s="116" t="s">
        <v>2790</v>
      </c>
      <c r="X9" s="116" t="s">
        <v>15495</v>
      </c>
      <c r="Y9" s="116" t="s">
        <v>15496</v>
      </c>
      <c r="Z9" s="116"/>
      <c r="AA9" s="116"/>
      <c r="AB9" s="116"/>
      <c r="AC9" s="116" t="s">
        <v>15497</v>
      </c>
      <c r="AD9" s="116" t="s">
        <v>2793</v>
      </c>
      <c r="AE9" s="116" t="s">
        <v>15498</v>
      </c>
      <c r="AF9" s="116" t="s">
        <v>15499</v>
      </c>
      <c r="AG9" s="116" t="s">
        <v>15500</v>
      </c>
      <c r="AH9" s="116"/>
      <c r="AI9" s="116"/>
      <c r="AJ9" s="116"/>
      <c r="AK9" s="116" t="s">
        <v>15501</v>
      </c>
      <c r="AL9" s="116" t="s">
        <v>2781</v>
      </c>
      <c r="AM9" s="116"/>
      <c r="AN9" s="116" t="s">
        <v>2799</v>
      </c>
      <c r="AO9" s="116" t="s">
        <v>15502</v>
      </c>
      <c r="AP9" s="116" t="s">
        <v>15503</v>
      </c>
      <c r="AQ9" s="116"/>
      <c r="AR9" s="116"/>
      <c r="AS9" s="116" t="s">
        <v>15504</v>
      </c>
      <c r="AT9" s="116" t="s">
        <v>15505</v>
      </c>
      <c r="AU9" s="116" t="s">
        <v>15506</v>
      </c>
      <c r="AV9" s="116"/>
      <c r="AW9" s="116" t="s">
        <v>15507</v>
      </c>
      <c r="AX9" s="116"/>
      <c r="AY9" s="116"/>
      <c r="AZ9" s="116" t="s">
        <v>15508</v>
      </c>
      <c r="BA9" s="116" t="s">
        <v>15509</v>
      </c>
      <c r="BB9" s="113"/>
    </row>
    <row r="10" spans="1:54">
      <c r="A10" s="116"/>
      <c r="B10" s="224"/>
      <c r="C10" s="116"/>
      <c r="D10" s="116"/>
      <c r="E10" s="116"/>
      <c r="F10" s="116"/>
      <c r="G10" s="116"/>
      <c r="H10" s="116"/>
      <c r="I10" s="116"/>
      <c r="J10" s="116"/>
      <c r="K10" s="18"/>
      <c r="L10" s="116"/>
      <c r="M10" s="116"/>
      <c r="N10" s="116"/>
      <c r="O10" s="116"/>
      <c r="P10" s="116"/>
      <c r="Q10" s="116"/>
      <c r="R10" s="116"/>
      <c r="S10" s="116"/>
      <c r="T10" s="116"/>
      <c r="U10" s="116"/>
      <c r="V10" s="116"/>
      <c r="W10" s="116"/>
      <c r="X10" s="116"/>
      <c r="Y10" s="116"/>
      <c r="Z10" s="116"/>
      <c r="AA10" s="116"/>
      <c r="AB10" s="116"/>
      <c r="AC10" s="116"/>
      <c r="AD10" s="116"/>
      <c r="AE10" s="116"/>
      <c r="AF10" s="116"/>
      <c r="AG10" s="116"/>
      <c r="AH10" s="116"/>
      <c r="AI10" s="116"/>
      <c r="AJ10" s="116"/>
      <c r="AK10" s="116"/>
      <c r="AL10" s="116"/>
      <c r="AM10" s="116"/>
      <c r="AN10" s="116"/>
      <c r="AO10" s="116"/>
      <c r="AP10" s="116"/>
      <c r="AQ10" s="116"/>
      <c r="AR10" s="116"/>
      <c r="AS10" s="116"/>
      <c r="AT10" s="116"/>
      <c r="AU10" s="116"/>
      <c r="AV10" s="116"/>
      <c r="AW10" s="116"/>
      <c r="AX10" s="116"/>
      <c r="AY10" s="116"/>
      <c r="AZ10" s="116"/>
      <c r="BA10" s="116"/>
      <c r="BB10" s="113"/>
    </row>
    <row r="11" spans="1:54" customFormat="1" ht="12.75" customHeight="1">
      <c r="A11" s="113" t="s">
        <v>869</v>
      </c>
      <c r="B11" s="224"/>
      <c r="C11" s="119" t="str">
        <f>SUBSTITUTE(SUBSTITUTE(SUBSTITUTE(SUBSTITUTE(SUBSTITUTE(SUBSTITUTE(SUBSTITUTE(SUBSTITUTE(SUBSTITUTE(SUBSTITUTE(SUBSTITUTE(SUBSTITUTE(SUBSTITUTE(SUBSTITUTE(SUBSTITUTE(C$4,$A$54,C$54),$A$55,C$55),$A$56,C$56),$A$57,C$57),$A$58,C$58),$A$59,C$59),$A$60,C$60),$A$61,C$61),$A$62,C$62),$A$63,C$63),$A$64,C$64),$A$65,C$65),$A$66,C$66),$A$67,C$67),$A$68,C$68)</f>
        <v xml:space="preserve">Select the phrase which applies to you. </v>
      </c>
      <c r="D11" s="120" t="str">
        <f>Optimized!$D53</f>
        <v xml:space="preserve">Select the phrase which applies to you. </v>
      </c>
      <c r="E11" s="119" t="str">
        <f>SUBSTITUTE(SUBSTITUTE(SUBSTITUTE(SUBSTITUTE(SUBSTITUTE(SUBSTITUTE(SUBSTITUTE(SUBSTITUTE(SUBSTITUTE(SUBSTITUTE(SUBSTITUTE(SUBSTITUTE(SUBSTITUTE(SUBSTITUTE(SUBSTITUTE(E$4,$A$54,E$54),$A$55,E$55),$A$56,E$56),$A$57,E$57),$A$58,E$58),$A$59,E$59),$A$60,E$60),$A$61,E$61),$A$62,E$62),$A$63,E$63),$A$64,E$64),$A$65,E$65),$A$66,E$66),$A$67,E$67),$A$68,E$68)</f>
        <v>Seleccioná la frase que más se aplica a vos.</v>
      </c>
      <c r="F11" s="120" t="str">
        <f>Optimized!$D53</f>
        <v xml:space="preserve">Select the phrase which applies to you. </v>
      </c>
      <c r="G11" s="120" t="str">
        <f>Optimized!$F53</f>
        <v>Clique na frase que mais se aplica a você.</v>
      </c>
      <c r="H11" s="120" t="str">
        <f>Optimized!$D53</f>
        <v xml:space="preserve">Select the phrase which applies to you. </v>
      </c>
      <c r="I11" s="119" t="str">
        <f t="shared" ref="I11:P11" si="0">SUBSTITUTE(SUBSTITUTE(SUBSTITUTE(SUBSTITUTE(SUBSTITUTE(SUBSTITUTE(SUBSTITUTE(SUBSTITUTE(SUBSTITUTE(SUBSTITUTE(SUBSTITUTE(SUBSTITUTE(SUBSTITUTE(SUBSTITUTE(SUBSTITUTE(I$4,$A$54,I$54),$A$55,I$55),$A$56,I$56),$A$57,I$57),$A$58,I$58),$A$59,I$59),$A$60,I$60),$A$61,I$61),$A$62,I$62),$A$63,I$63),$A$64,I$64),$A$65,I$65),$A$66,I$66),$A$67,I$67),$A$68,I$68)</f>
        <v>Veuillez sélectionner l'énoncé qui vous convient.</v>
      </c>
      <c r="J11" s="119" t="str">
        <f t="shared" si="0"/>
        <v>¿Cuál de estas frases se aplica a ti?</v>
      </c>
      <c r="K11" s="119" t="str">
        <f t="shared" si="0"/>
        <v>请问下面哪句话最适合形容您的情况？</v>
      </c>
      <c r="L11" s="119" t="str">
        <f t="shared" si="0"/>
        <v>Seleccione la frase que más aplica a usted.</v>
      </c>
      <c r="M11" s="119" t="str">
        <f t="shared" si="0"/>
        <v xml:space="preserve">Která z následujících vět je pro Vás nejvýstižnější? </v>
      </c>
      <c r="N11" s="119" t="str">
        <f t="shared" si="0"/>
        <v>Vælg det udsagn, som passer til dig.</v>
      </c>
      <c r="O11" s="119" t="str">
        <f t="shared" si="0"/>
        <v xml:space="preserve">ايه من الجمل دي تنطبق عليك  </v>
      </c>
      <c r="P11" s="119" t="str">
        <f t="shared" si="0"/>
        <v>Seuraavat kysymykset koskevat [[brand_name]]-tuotemerkkiä.
Valitse lause, joka kuvaa mainoksen tuotemerkin käyttöäsi parhaiten.</v>
      </c>
      <c r="Q11" s="120" t="str">
        <f>Optimized!$K53</f>
        <v>Sélectionnez la phrase qui vous convient le mieux.</v>
      </c>
      <c r="R11" s="120" t="str">
        <f>Optimized!$G53</f>
        <v xml:space="preserve">Wählen Sie die Aussage aus, die am besten auf Sie zutrifft. </v>
      </c>
      <c r="S11" s="119" t="str">
        <f>SUBSTITUTE(SUBSTITUTE(SUBSTITUTE(SUBSTITUTE(SUBSTITUTE(SUBSTITUTE(SUBSTITUTE(SUBSTITUTE(SUBSTITUTE(SUBSTITUTE(SUBSTITUTE(SUBSTITUTE(SUBSTITUTE(SUBSTITUTE(SUBSTITUTE(S$4,$A$54,S$54),$A$55,S$55),$A$56,S$56),$A$57,S$57),$A$58,S$58),$A$59,S$59),$A$60,S$60),$A$61,S$61),$A$62,S$62),$A$63,S$63),$A$64,S$64),$A$65,S$65),$A$66,S$66),$A$67,S$67),$A$68,S$68)</f>
        <v>Ποια από τις παρακάτω φράσεις ταιριάζει σε εσάς;</v>
      </c>
      <c r="T11" s="119" t="str">
        <f>SUBSTITUTE(SUBSTITUTE(SUBSTITUTE(SUBSTITUTE(SUBSTITUTE(SUBSTITUTE(SUBSTITUTE(SUBSTITUTE(SUBSTITUTE(SUBSTITUTE(SUBSTITUTE(SUBSTITUTE(SUBSTITUTE(SUBSTITUTE(SUBSTITUTE(T$4,$A$54,T$54),$A$55,T$55),$A$56,T$56),$A$57,T$57),$A$58,T$58),$A$59,T$59),$A$60,T$60),$A$61,T$61),$A$62,T$62),$A$63,T$63),$A$64,T$64),$A$65,T$65),$A$66,T$66),$A$67,T$67),$A$68,T$68)</f>
        <v>下面邊一句最能夠形容您嘅情況呢？</v>
      </c>
      <c r="U11" s="119" t="str">
        <f>SUBSTITUTE(SUBSTITUTE(SUBSTITUTE(SUBSTITUTE(SUBSTITUTE(SUBSTITUTE(SUBSTITUTE(SUBSTITUTE(SUBSTITUTE(SUBSTITUTE(SUBSTITUTE(SUBSTITUTE(SUBSTITUTE(SUBSTITUTE(SUBSTITUTE(U$4,$A$54,U$54),$A$55,U$55),$A$56,U$56),$A$57,U$57),$A$58,U$58),$A$59,U$59),$A$60,U$60),$A$61,U$61),$A$62,U$62),$A$63,U$63),$A$64,U$64),$A$65,U$65),$A$66,U$66),$A$67,U$67),$A$68,U$68)</f>
        <v>A következő állítások közül melyik illik Önre leginkább?</v>
      </c>
      <c r="V11" s="120" t="str">
        <f>Optimized!$D53</f>
        <v xml:space="preserve">Select the phrase which applies to you. </v>
      </c>
      <c r="W11" s="119" t="str">
        <f>SUBSTITUTE(SUBSTITUTE(SUBSTITUTE(SUBSTITUTE(SUBSTITUTE(SUBSTITUTE(SUBSTITUTE(SUBSTITUTE(SUBSTITUTE(SUBSTITUTE(SUBSTITUTE(SUBSTITUTE(SUBSTITUTE(SUBSTITUTE(SUBSTITUTE(W$4,$A$54,W$54),$A$55,W$55),$A$56,W$56),$A$57,W$57),$A$58,W$58),$A$59,W$59),$A$60,W$60),$A$61,W$61),$A$62,W$62),$A$63,W$63),$A$64,W$64),$A$65,W$65),$A$66,W$66),$A$67,W$67),$A$68,W$68)</f>
        <v>वह वाक्य चुने जो आप पर लागू होता है?</v>
      </c>
      <c r="X11" s="119" t="str">
        <f>SUBSTITUTE(SUBSTITUTE(SUBSTITUTE(SUBSTITUTE(SUBSTITUTE(SUBSTITUTE(SUBSTITUTE(SUBSTITUTE(SUBSTITUTE(SUBSTITUTE(SUBSTITUTE(SUBSTITUTE(SUBSTITUTE(SUBSTITUTE(SUBSTITUTE(X$4,$A$54,X$54),$A$55,X$55),$A$56,X$56),$A$57,X$57),$A$58,X$58),$A$59,X$59),$A$60,X$60),$A$61,X$61),$A$62,X$62),$A$63,X$63),$A$64,X$64),$A$65,X$65),$A$66,X$66),$A$67,X$67),$A$68,X$68)</f>
        <v>वह वाक्य चुने जो आप पर लागू होता है?</v>
      </c>
      <c r="Y11" s="119" t="str">
        <f>SUBSTITUTE(SUBSTITUTE(SUBSTITUTE(SUBSTITUTE(SUBSTITUTE(SUBSTITUTE(SUBSTITUTE(SUBSTITUTE(SUBSTITUTE(SUBSTITUTE(SUBSTITUTE(SUBSTITUTE(SUBSTITUTE(SUBSTITUTE(SUBSTITUTE(Y$4,$A$54,Y$54),$A$55,Y$55),$A$56,Y$56),$A$57,Y$57),$A$58,Y$58),$A$59,Y$59),$A$60,Y$60),$A$61,Y$61),$A$62,Y$62),$A$63,Y$63),$A$64,Y$64),$A$65,Y$65),$A$66,Y$66),$A$67,Y$67),$A$68,Y$68)</f>
        <v>உங்களுக்கு பொருந்தும் வாக்கியத்தை தேர்வு செய்யவும்.</v>
      </c>
      <c r="Z11" s="120" t="str">
        <f>Optimized!$L53</f>
        <v>Pilih pernyataan yang menggambarkan keadaan Anda.</v>
      </c>
      <c r="AA11" s="120" t="str">
        <f>Optimized!$D53</f>
        <v xml:space="preserve">Select the phrase which applies to you. </v>
      </c>
      <c r="AB11" s="120" t="str">
        <f>Optimized!$H53</f>
        <v xml:space="preserve">Per favore, selezioni la frase che meglio Le si adatta. </v>
      </c>
      <c r="AC11" s="119" t="str">
        <f>SUBSTITUTE(SUBSTITUTE(SUBSTITUTE(SUBSTITUTE(SUBSTITUTE(SUBSTITUTE(SUBSTITUTE(SUBSTITUTE(SUBSTITUTE(SUBSTITUTE(SUBSTITUTE(SUBSTITUTE(SUBSTITUTE(SUBSTITUTE(SUBSTITUTE(AC$4,$A$54,AC$54),$A$55,AC$55),$A$56,AC$56),$A$57,AC$57),$A$58,AC$58),$A$59,AC$59),$A$60,AC$60),$A$61,AC$61),$A$62,AC$62),$A$63,AC$63),$A$64,AC$64),$A$65,AC$65),$A$66,AC$66),$A$67,AC$67),$A$68,AC$68)</f>
        <v xml:space="preserve">[[ brand_name ]] の[[ product_name ]] について、次のどの文章が最も良くあてはまりますか。 </v>
      </c>
      <c r="AD11" s="119" t="str">
        <f>SUBSTITUTE(SUBSTITUTE(SUBSTITUTE(SUBSTITUTE(SUBSTITUTE(SUBSTITUTE(SUBSTITUTE(SUBSTITUTE(SUBSTITUTE(SUBSTITUTE(SUBSTITUTE(SUBSTITUTE(SUBSTITUTE(SUBSTITUTE(SUBSTITUTE(AD$4,$A$54,AD$54),$A$55,AD$55),$A$56,AD$56),$A$57,AD$57),$A$58,AD$58),$A$59,AD$59),$A$60,AD$60),$A$61,AD$61),$A$62,AD$62),$A$63,AD$63),$A$64,AD$64),$A$65,AD$65),$A$66,AD$66),$A$67,AD$67),$A$68,AD$68)</f>
        <v>يرجى اختيار العبارة التي تنطبق عليك</v>
      </c>
      <c r="AE11" s="119" t="str">
        <f>SUBSTITUTE(SUBSTITUTE(SUBSTITUTE(SUBSTITUTE(SUBSTITUTE(SUBSTITUTE(SUBSTITUTE(SUBSTITUTE(SUBSTITUTE(SUBSTITUTE(SUBSTITUTE(SUBSTITUTE(SUBSTITUTE(SUBSTITUTE(SUBSTITUTE(AE$4,$A$54,AE$54),$A$55,AE$55),$A$56,AE$56),$A$57,AE$57),$A$58,AE$58),$A$59,AE$59),$A$60,AE$60),$A$61,AE$61),$A$62,AE$62),$A$63,AE$63),$A$64,AE$64),$A$65,AE$65),$A$66,AE$66),$A$67,AE$67),$A$68,AE$68)</f>
        <v>다음 중 귀하의 상황에 가장 알맞은 것은 어느 것입니까?</v>
      </c>
      <c r="AF11" s="119" t="str">
        <f>SUBSTITUTE(SUBSTITUTE(SUBSTITUTE(SUBSTITUTE(SUBSTITUTE(SUBSTITUTE(SUBSTITUTE(SUBSTITUTE(SUBSTITUTE(SUBSTITUTE(SUBSTITUTE(SUBSTITUTE(SUBSTITUTE(SUBSTITUTE(SUBSTITUTE(AF$4,$A$54,AF$54),$A$55,AF$55),$A$56,AF$56),$A$57,AF$57),$A$58,AF$58),$A$59,AF$59),$A$60,AF$60),$A$61,AF$61),$A$62,AF$62),$A$63,AF$63),$A$64,AF$64),$A$65,AF$65),$A$66,AF$66),$A$67,AF$67),$A$68,AF$68)</f>
        <v>选择适用于您的字词。</v>
      </c>
      <c r="AG11" s="119" t="str">
        <f>SUBSTITUTE(SUBSTITUTE(SUBSTITUTE(SUBSTITUTE(SUBSTITUTE(SUBSTITUTE(SUBSTITUTE(SUBSTITUTE(SUBSTITUTE(SUBSTITUTE(SUBSTITUTE(SUBSTITUTE(SUBSTITUTE(SUBSTITUTE(SUBSTITUTE(AG$4,$A$54,AG$54),$A$55,AG$55),$A$56,AG$56),$A$57,AG$57),$A$58,AG$58),$A$59,AG$59),$A$60,AG$60),$A$61,AG$61),$A$62,AG$62),$A$63,AG$63),$A$64,AG$64),$A$65,AG$65),$A$66,AG$66),$A$67,AG$67),$A$68,AG$68)</f>
        <v>Manakah di antara rangkaikata-rangkaikata berikut berkaitan dengan anda?</v>
      </c>
      <c r="AH11" s="120" t="str">
        <f>Optimized!$M53</f>
        <v>Selecciona la frase que aplica mejor para ti.</v>
      </c>
      <c r="AI11" s="120" t="str">
        <f>Optimized!$I53</f>
        <v>Welke zin is het meest op u van toepassing?</v>
      </c>
      <c r="AJ11" s="120" t="str">
        <f>Optimized!$D53</f>
        <v xml:space="preserve">Select the phrase which applies to you. </v>
      </c>
      <c r="AK11" s="119" t="str">
        <f>SUBSTITUTE(SUBSTITUTE(SUBSTITUTE(SUBSTITUTE(SUBSTITUTE(SUBSTITUTE(SUBSTITUTE(SUBSTITUTE(SUBSTITUTE(SUBSTITUTE(SUBSTITUTE(SUBSTITUTE(SUBSTITUTE(SUBSTITUTE(SUBSTITUTE(AK$4,$A$54,AK$54),$A$55,AK$55),$A$56,AK$56),$A$57,AK$57),$A$58,AK$58),$A$59,AK$59),$A$60,AK$60),$A$61,AK$61),$A$62,AK$62),$A$63,AK$63),$A$64,AK$64),$A$65,AK$65),$A$66,AK$66),$A$67,AK$67),$A$68,AK$68)</f>
        <v>Velg den påstanden som passer best for deg.</v>
      </c>
      <c r="AL11" s="119" t="str">
        <f>SUBSTITUTE(SUBSTITUTE(SUBSTITUTE(SUBSTITUTE(SUBSTITUTE(SUBSTITUTE(SUBSTITUTE(SUBSTITUTE(SUBSTITUTE(SUBSTITUTE(SUBSTITUTE(SUBSTITUTE(SUBSTITUTE(SUBSTITUTE(SUBSTITUTE(AL$4,$A$54,AL$54),$A$55,AL$55),$A$56,AL$56),$A$57,AL$57),$A$58,AL$58),$A$59,AL$59),$A$60,AL$60),$A$61,AL$61),$A$62,AL$62),$A$63,AL$63),$A$64,AL$64),$A$65,AL$65),$A$66,AL$66),$A$67,AL$67),$A$68,AL$68)</f>
        <v>Seleccione la frase que más aplica a usted.</v>
      </c>
      <c r="AM11" s="120" t="str">
        <f>Optimized!$N53</f>
        <v>Piliin ang statement na na-aangkop sayo</v>
      </c>
      <c r="AN11" s="119" t="str">
        <f>SUBSTITUTE(SUBSTITUTE(SUBSTITUTE(SUBSTITUTE(SUBSTITUTE(SUBSTITUTE(SUBSTITUTE(SUBSTITUTE(SUBSTITUTE(SUBSTITUTE(SUBSTITUTE(SUBSTITUTE(SUBSTITUTE(SUBSTITUTE(SUBSTITUTE(AN$4,$A$54,AN$54),$A$55,AN$55),$A$56,AN$56),$A$57,AN$57),$A$58,AN$58),$A$59,AN$59),$A$60,AN$60),$A$61,AN$61),$A$62,AN$62),$A$63,AN$63),$A$64,AN$64),$A$65,AN$65),$A$66,AN$66),$A$67,AN$67),$A$68,AN$68)</f>
        <v xml:space="preserve">Proszę zaznaczyć stwierdzenie, które najlepiej opisuje Pana(i) sytuację. </v>
      </c>
      <c r="AO11" s="119" t="str">
        <f>SUBSTITUTE(SUBSTITUTE(SUBSTITUTE(SUBSTITUTE(SUBSTITUTE(SUBSTITUTE(SUBSTITUTE(SUBSTITUTE(SUBSTITUTE(SUBSTITUTE(SUBSTITUTE(SUBSTITUTE(SUBSTITUTE(SUBSTITUTE(SUBSTITUTE(AO$4,$A$54,AO$54),$A$55,AO$55),$A$56,AO$56),$A$57,AO$57),$A$58,AO$58),$A$59,AO$59),$A$60,AO$60),$A$61,AO$61),$A$62,AO$62),$A$63,AO$63),$A$64,AO$64),$A$65,AO$65),$A$66,AO$66),$A$67,AO$67),$A$68,AO$68)</f>
        <v>Selecione a  frase que se aplica melhor a si.</v>
      </c>
      <c r="AP11" s="119" t="str">
        <f>SUBSTITUTE(SUBSTITUTE(SUBSTITUTE(SUBSTITUTE(SUBSTITUTE(SUBSTITUTE(SUBSTITUTE(SUBSTITUTE(SUBSTITUTE(SUBSTITUTE(SUBSTITUTE(SUBSTITUTE(SUBSTITUTE(SUBSTITUTE(SUBSTITUTE(AP$4,$A$54,AP$54),$A$55,AP$55),$A$56,AP$56),$A$57,AP$57),$A$58,AP$58),$A$59,AP$59),$A$60,AP$60),$A$61,AP$61),$A$62,AP$62),$A$63,AP$63),$A$64,AP$64),$A$65,AP$65),$A$66,AP$66),$A$67,AP$67),$A$68,AP$68)</f>
        <v>Care dintre aceste afirmatii vi se potriveste cel mai bine?</v>
      </c>
      <c r="AQ11" s="120" t="str">
        <f>Optimized!$D53</f>
        <v xml:space="preserve">Select the phrase which applies to you. </v>
      </c>
      <c r="AR11" s="120" t="str">
        <f>Optimized!$D53</f>
        <v xml:space="preserve">Select the phrase which applies to you. </v>
      </c>
      <c r="AS11" s="119" t="str">
        <f>SUBSTITUTE(SUBSTITUTE(SUBSTITUTE(SUBSTITUTE(SUBSTITUTE(SUBSTITUTE(SUBSTITUTE(SUBSTITUTE(SUBSTITUTE(SUBSTITUTE(SUBSTITUTE(SUBSTITUTE(SUBSTITUTE(SUBSTITUTE(SUBSTITUTE(AS$4,$A$54,AS$54),$A$55,AS$55),$A$56,AS$56),$A$57,AS$57),$A$58,AS$58),$A$59,AS$59),$A$60,AS$60),$A$61,AS$61),$A$62,AS$62),$A$63,AS$63),$A$64,AS$64),$A$65,AS$65),$A$66,AS$66),$A$67,AS$67),$A$68,AS$68)</f>
        <v xml:space="preserve">Selecciona la frase que se te aplique mejor. </v>
      </c>
      <c r="AT11" s="119" t="str">
        <f>SUBSTITUTE(SUBSTITUTE(SUBSTITUTE(SUBSTITUTE(SUBSTITUTE(SUBSTITUTE(SUBSTITUTE(SUBSTITUTE(SUBSTITUTE(SUBSTITUTE(SUBSTITUTE(SUBSTITUTE(SUBSTITUTE(SUBSTITUTE(SUBSTITUTE(AT$4,$A$54,AT$54),$A$55,AT$55),$A$56,AT$56),$A$57,AT$57),$A$58,AT$58),$A$59,AT$59),$A$60,AT$60),$A$61,AT$61),$A$62,AT$62),$A$63,AT$63),$A$64,AT$64),$A$65,AT$65),$A$66,AT$66),$A$67,AT$67),$A$68,AT$68)</f>
        <v>Välj det påstående som passar in på dig.</v>
      </c>
      <c r="AU11" s="119" t="str">
        <f>SUBSTITUTE(SUBSTITUTE(SUBSTITUTE(SUBSTITUTE(SUBSTITUTE(SUBSTITUTE(SUBSTITUTE(SUBSTITUTE(SUBSTITUTE(SUBSTITUTE(SUBSTITUTE(SUBSTITUTE(SUBSTITUTE(SUBSTITUTE(SUBSTITUTE(AU$4,$A$54,AU$54),$A$55,AU$55),$A$56,AU$56),$A$57,AU$57),$A$58,AU$58),$A$59,AU$59),$A$60,AU$60),$A$61,AU$61),$A$62,AU$62),$A$63,AU$63),$A$64,AU$64),$A$65,AU$65),$A$66,AU$66),$A$67,AU$67),$A$68,AU$68)</f>
        <v>下列哪一種情況最符合您的情形？</v>
      </c>
      <c r="AV11" s="120" t="str">
        <f>Optimized!$J53</f>
        <v>กรุณาเลือกข้อความที่คุณคิดว่าตรงกับตัวคุณ.</v>
      </c>
      <c r="AW11" s="119" t="str">
        <f>SUBSTITUTE(SUBSTITUTE(SUBSTITUTE(SUBSTITUTE(SUBSTITUTE(SUBSTITUTE(SUBSTITUTE(SUBSTITUTE(SUBSTITUTE(SUBSTITUTE(SUBSTITUTE(SUBSTITUTE(SUBSTITUTE(SUBSTITUTE(SUBSTITUTE(AW$4,$A$54,AW$54),$A$55,AW$55),$A$56,AW$56),$A$57,AW$57),$A$58,AW$58),$A$59,AW$59),$A$60,AW$60),$A$61,AW$61),$A$62,AW$62),$A$63,AW$63),$A$64,AW$64),$A$65,AW$65),$A$66,AW$66),$A$67,AW$67),$A$68,AW$68)</f>
        <v>Buradaki ifadelerden hangisi sizin [[ brand_name ]] kullanma/sahip olma durumunuzu en iyi ifade eder?</v>
      </c>
      <c r="AX11" s="119" t="str">
        <f>SUBSTITUTE(SUBSTITUTE(SUBSTITUTE(SUBSTITUTE(SUBSTITUTE(SUBSTITUTE(SUBSTITUTE(SUBSTITUTE(SUBSTITUTE(SUBSTITUTE(SUBSTITUTE(SUBSTITUTE(SUBSTITUTE(SUBSTITUTE(SUBSTITUTE(AX$4,$A$54,AX$54),$A$55,AX$55),$A$56,AX$56),$A$57,AX$57),$A$58,AX$58),$A$59,AX$59),$A$60,AX$60),$A$61,AX$61),$A$62,AX$62),$A$63,AX$63),$A$64,AX$64),$A$65,AX$65),$A$66,AX$66),$A$67,AX$67),$A$68,AX$68)</f>
        <v/>
      </c>
      <c r="AY11" s="120" t="str">
        <f>Optimized!$O53</f>
        <v xml:space="preserve">Select the phrase which applies to you. </v>
      </c>
      <c r="AZ11" s="119" t="str">
        <f>SUBSTITUTE(SUBSTITUTE(SUBSTITUTE(SUBSTITUTE(SUBSTITUTE(SUBSTITUTE(SUBSTITUTE(SUBSTITUTE(SUBSTITUTE(SUBSTITUTE(SUBSTITUTE(SUBSTITUTE(SUBSTITUTE(SUBSTITUTE(SUBSTITUTE(AZ$4,$A$54,AZ$54),$A$55,AZ$55),$A$56,AZ$56),$A$57,AZ$57),$A$58,AZ$58),$A$59,AZ$59),$A$60,AZ$60),$A$61,AZ$61),$A$62,AZ$62),$A$63,AZ$63),$A$64,AZ$64),$A$65,AZ$65),$A$66,AZ$66),$A$67,AZ$67),$A$68,AZ$68)</f>
        <v>Seleccione la frase que le aplica a usted.</v>
      </c>
      <c r="BA11" s="119" t="str">
        <f>SUBSTITUTE(SUBSTITUTE(SUBSTITUTE(SUBSTITUTE(SUBSTITUTE(SUBSTITUTE(SUBSTITUTE(SUBSTITUTE(SUBSTITUTE(SUBSTITUTE(SUBSTITUTE(SUBSTITUTE(SUBSTITUTE(SUBSTITUTE(SUBSTITUTE(BA$4,$A$54,BA$54),$A$55,BA$55),$A$56,BA$56),$A$57,BA$57),$A$58,BA$58),$A$59,BA$59),$A$60,BA$60),$A$61,BA$61),$A$62,BA$62),$A$63,BA$63),$A$64,BA$64),$A$65,BA$65),$A$66,BA$66),$A$67,BA$67),$A$68,BA$68)</f>
        <v>Câu nhận định nào sau đây thích hợp nhất với Anh/Chị?</v>
      </c>
      <c r="BB11" s="113"/>
    </row>
    <row r="12" spans="1:54" customFormat="1" ht="12.75" customHeight="1">
      <c r="A12" s="113" t="s">
        <v>871</v>
      </c>
      <c r="B12" s="224"/>
      <c r="C12" s="119" t="str">
        <f>SUBSTITUTE(SUBSTITUTE(SUBSTITUTE(SUBSTITUTE(SUBSTITUTE(SUBSTITUTE(SUBSTITUTE(SUBSTITUTE(SUBSTITUTE(SUBSTITUTE(SUBSTITUTE(SUBSTITUTE(SUBSTITUTE(SUBSTITUTE(SUBSTITUTE(C$5,$A$54,C$54),$A$55,C$55),$A$56,C$56),$A$57,C$57),$A$58,C$58),$A$59,C$59),$A$60,C$60),$A$61,C$61),$A$62,C$62),$A$63,C$63),$A$64,C$64),$A$65,C$65),$A$66,C$66),$A$67,C$67),$A$68,C$68)</f>
        <v>I currently use [[ brand_name ]]</v>
      </c>
      <c r="D12" s="120" t="str">
        <f>Optimized!$D54</f>
        <v>I currently use [[ brand_name ]]</v>
      </c>
      <c r="E12" s="119" t="str">
        <f>SUBSTITUTE(SUBSTITUTE(SUBSTITUTE(SUBSTITUTE(SUBSTITUTE(SUBSTITUTE(SUBSTITUTE(SUBSTITUTE(SUBSTITUTE(SUBSTITUTE(SUBSTITUTE(SUBSTITUTE(SUBSTITUTE(SUBSTITUTE(SUBSTITUTE(E$5,$A$54,E$54),$A$55,E$55),$A$56,E$56),$A$57,E$57),$A$58,E$58),$A$59,E$59),$A$60,E$60),$A$61,E$61),$A$62,E$62),$A$63,E$63),$A$64,E$64),$A$65,E$65),$A$66,E$66),$A$67,E$67),$A$68,E$68)</f>
        <v>Actualmente uso una/un [[ product_name ]] [[ brand_name ]]</v>
      </c>
      <c r="F12" s="120" t="str">
        <f>Optimized!$D54</f>
        <v>I currently use [[ brand_name ]]</v>
      </c>
      <c r="G12" s="120" t="str">
        <f>Optimized!$F54</f>
        <v xml:space="preserve">Eu atualmente uso [[ brand_name ]] </v>
      </c>
      <c r="H12" s="120" t="str">
        <f>Optimized!$D54</f>
        <v>I currently use [[ brand_name ]]</v>
      </c>
      <c r="I12" s="119" t="str">
        <f t="shared" ref="I12:P12" si="1">SUBSTITUTE(SUBSTITUTE(SUBSTITUTE(SUBSTITUTE(SUBSTITUTE(SUBSTITUTE(SUBSTITUTE(SUBSTITUTE(SUBSTITUTE(SUBSTITUTE(SUBSTITUTE(SUBSTITUTE(SUBSTITUTE(SUBSTITUTE(SUBSTITUTE(I$5,$A$54,I$54),$A$55,I$55),$A$56,I$56),$A$57,I$57),$A$58,I$58),$A$59,I$59),$A$60,I$60),$A$61,I$61),$A$62,I$62),$A$63,I$63),$A$64,I$64),$A$65,I$65),$A$66,I$66),$A$67,I$67),$A$68,I$68)</f>
        <v>J’utilise [[ brand_name ]] [product name ]], présentement</v>
      </c>
      <c r="J12" s="119" t="str">
        <f t="shared" si="1"/>
        <v xml:space="preserve">Actualmente uso un/una [[ product_name ]] [[ brand_name ]] </v>
      </c>
      <c r="K12" s="119" t="str">
        <f t="shared" si="1"/>
        <v>我现在正在使用 [[ brand_name ]] [[ product_name ]]</v>
      </c>
      <c r="L12" s="119" t="str">
        <f t="shared" si="1"/>
        <v>Actualmente uso [[ product_name ]] [[ brand_name ]]</v>
      </c>
      <c r="M12" s="119" t="str">
        <f t="shared" si="1"/>
        <v>V současnosti využívám služeb značky [[ brand_name_N ]]</v>
      </c>
      <c r="N12" s="119" t="str">
        <f t="shared" si="1"/>
        <v>Jeg bruger [[ brand_name ]] for tiden</v>
      </c>
      <c r="O12" s="119" t="str">
        <f t="shared" si="1"/>
        <v>انا  حاليا بستخدم [[ brand_name ]] [[ product_name ]]</v>
      </c>
      <c r="P12" s="119" t="str">
        <f t="shared" si="1"/>
        <v>Tällä hetkellä käytän mainoksen tuotemerkkiä</v>
      </c>
      <c r="Q12" s="120" t="str">
        <f>Optimized!$K54</f>
        <v>J’ utilise actuellement [[ brand_name ]]</v>
      </c>
      <c r="R12" s="120" t="str">
        <f>Optimized!$G54</f>
        <v xml:space="preserve">Ich nutze zurzeit [[brand name]] </v>
      </c>
      <c r="S12" s="119" t="str">
        <f>SUBSTITUTE(SUBSTITUTE(SUBSTITUTE(SUBSTITUTE(SUBSTITUTE(SUBSTITUTE(SUBSTITUTE(SUBSTITUTE(SUBSTITUTE(SUBSTITUTE(SUBSTITUTE(SUBSTITUTE(SUBSTITUTE(SUBSTITUTE(SUBSTITUTE(S$5,$A$54,S$54),$A$55,S$55),$A$56,S$56),$A$57,S$57),$A$58,S$58),$A$59,S$59),$A$60,S$60),$A$61,S$61),$A$62,S$62),$A$63,S$63),$A$64,S$64),$A$65,S$65),$A$66,S$66),$A$67,S$67),$A$68,S$68)</f>
        <v>χρησιμοποιώ [[ brand_name ]] [[product name ]] τώρα</v>
      </c>
      <c r="T12" s="119" t="str">
        <f>SUBSTITUTE(SUBSTITUTE(SUBSTITUTE(SUBSTITUTE(SUBSTITUTE(SUBSTITUTE(SUBSTITUTE(SUBSTITUTE(SUBSTITUTE(SUBSTITUTE(SUBSTITUTE(SUBSTITUTE(SUBSTITUTE(SUBSTITUTE(SUBSTITUTE(T$5,$A$54,T$54),$A$55,T$55),$A$56,T$56),$A$57,T$57),$A$58,T$58),$A$59,T$59),$A$60,T$60),$A$61,T$61),$A$62,T$62),$A$63,T$63),$A$64,T$64),$A$65,T$65),$A$66,T$66),$A$67,T$67),$A$68,T$68)</f>
        <v>我現時使用 [[ brand_name ]] [[ product_name ]]</v>
      </c>
      <c r="U12" s="119" t="str">
        <f>SUBSTITUTE(SUBSTITUTE(SUBSTITUTE(SUBSTITUTE(SUBSTITUTE(SUBSTITUTE(SUBSTITUTE(SUBSTITUTE(SUBSTITUTE(SUBSTITUTE(SUBSTITUTE(SUBSTITUTE(SUBSTITUTE(SUBSTITUTE(SUBSTITUTE(U$5,$A$54,U$54),$A$55,U$55),$A$56,U$56),$A$57,U$57),$A$58,U$58),$A$59,U$59),$A$60,U$60),$A$61,U$61),$A$62,U$62),$A$63,U$63),$A$64,U$64),$A$65,U$65),$A$66,U$66),$A$67,U$67),$A$68,U$68)</f>
        <v xml:space="preserve">Jelenleg használom a(z) [[ brand_name ]] [[product name ]]-t </v>
      </c>
      <c r="V12" s="120" t="str">
        <f>Optimized!$D54</f>
        <v>I currently use [[ brand_name ]]</v>
      </c>
      <c r="W12" s="119" t="str">
        <f>SUBSTITUTE(SUBSTITUTE(SUBSTITUTE(SUBSTITUTE(SUBSTITUTE(SUBSTITUTE(SUBSTITUTE(SUBSTITUTE(SUBSTITUTE(SUBSTITUTE(SUBSTITUTE(SUBSTITUTE(SUBSTITUTE(SUBSTITUTE(SUBSTITUTE(W$5,$A$54,W$54),$A$55,W$55),$A$56,W$56),$A$57,W$57),$A$58,W$58),$A$59,W$59),$A$60,W$60),$A$61,W$61),$A$62,W$62),$A$63,W$63),$A$64,W$64),$A$65,W$65),$A$66,W$66),$A$67,W$67),$A$68,W$68)</f>
        <v>फिलहाल आप [[ brand_name ]] [[ product_name ]] इस्तेमाल कर रहे है</v>
      </c>
      <c r="X12" s="119" t="str">
        <f>SUBSTITUTE(SUBSTITUTE(SUBSTITUTE(SUBSTITUTE(SUBSTITUTE(SUBSTITUTE(SUBSTITUTE(SUBSTITUTE(SUBSTITUTE(SUBSTITUTE(SUBSTITUTE(SUBSTITUTE(SUBSTITUTE(SUBSTITUTE(SUBSTITUTE(X$5,$A$54,X$54),$A$55,X$55),$A$56,X$56),$A$57,X$57),$A$58,X$58),$A$59,X$59),$A$60,X$60),$A$61,X$61),$A$62,X$62),$A$63,X$63),$A$64,X$64),$A$65,X$65),$A$66,X$66),$A$67,X$67),$A$68,X$68)</f>
        <v xml:space="preserve">आप आजकल [[ brand_name ]] [[ product_name ]] इस्तेमाल कर रहे है </v>
      </c>
      <c r="Y12" s="119" t="str">
        <f>SUBSTITUTE(SUBSTITUTE(SUBSTITUTE(SUBSTITUTE(SUBSTITUTE(SUBSTITUTE(SUBSTITUTE(SUBSTITUTE(SUBSTITUTE(SUBSTITUTE(SUBSTITUTE(SUBSTITUTE(SUBSTITUTE(SUBSTITUTE(SUBSTITUTE(Y$5,$A$54,Y$54),$A$55,Y$55),$A$56,Y$56),$A$57,Y$57),$A$58,Y$58),$A$59,Y$59),$A$60,Y$60),$A$61,Y$61),$A$62,Y$62),$A$63,Y$63),$A$64,Y$64),$A$65,Y$65),$A$66,Y$66),$A$67,Y$67),$A$68,Y$68)</f>
        <v>நான் தற்போது [[ brand_name ]] [[ product_name ]] பயன்படுத்துகிறேன்</v>
      </c>
      <c r="Z12" s="120" t="str">
        <f>Optimized!$L54</f>
        <v>Saat ini saya menggunakan [[ brand_name ]]</v>
      </c>
      <c r="AA12" s="120" t="str">
        <f>Optimized!$D54</f>
        <v>I currently use [[ brand_name ]]</v>
      </c>
      <c r="AB12" s="120" t="str">
        <f>Optimized!$H54</f>
        <v>Attualmente utilizzo [[ brand_name ]]</v>
      </c>
      <c r="AC12" s="119" t="str">
        <f>SUBSTITUTE(SUBSTITUTE(SUBSTITUTE(SUBSTITUTE(SUBSTITUTE(SUBSTITUTE(SUBSTITUTE(SUBSTITUTE(SUBSTITUTE(SUBSTITUTE(SUBSTITUTE(SUBSTITUTE(SUBSTITUTE(SUBSTITUTE(SUBSTITUTE(AC$5,$A$54,AC$54),$A$55,AC$55),$A$56,AC$56),$A$57,AC$57),$A$58,AC$58),$A$59,AC$59),$A$60,AC$60),$A$61,AC$61),$A$62,AC$62),$A$63,AC$63),$A$64,AC$64),$A$65,AC$65),$A$66,AC$66),$A$67,AC$67),$A$68,AC$68)</f>
        <v>現在[[ brand_name ]]の [[ product_name ]] を 利用している</v>
      </c>
      <c r="AD12" s="119" t="str">
        <f>SUBSTITUTE(SUBSTITUTE(SUBSTITUTE(SUBSTITUTE(SUBSTITUTE(SUBSTITUTE(SUBSTITUTE(SUBSTITUTE(SUBSTITUTE(SUBSTITUTE(SUBSTITUTE(SUBSTITUTE(SUBSTITUTE(SUBSTITUTE(SUBSTITUTE(AD$5,$A$54,AD$54),$A$55,AD$55),$A$56,AD$56),$A$57,AD$57),$A$58,AD$58),$A$59,AD$59),$A$60,AD$60),$A$61,AD$61),$A$62,AD$62),$A$63,AD$63),$A$64,AD$64),$A$65,AD$65),$A$66,AD$66),$A$67,AD$67),$A$68,AD$68)</f>
        <v>أنا أستخدم [[ product_name ]]  [[ brand_name ]] حالياً</v>
      </c>
      <c r="AE12" s="119" t="str">
        <f>SUBSTITUTE(SUBSTITUTE(SUBSTITUTE(SUBSTITUTE(SUBSTITUTE(SUBSTITUTE(SUBSTITUTE(SUBSTITUTE(SUBSTITUTE(SUBSTITUTE(SUBSTITUTE(SUBSTITUTE(SUBSTITUTE(SUBSTITUTE(SUBSTITUTE(AE$5,$A$54,AE$54),$A$55,AE$55),$A$56,AE$56),$A$57,AE$57),$A$58,AE$58),$A$59,AE$59),$A$60,AE$60),$A$61,AE$61),$A$62,AE$62),$A$63,AE$63),$A$64,AE$64),$A$65,AE$65),$A$66,AE$66),$A$67,AE$67),$A$68,AE$68)</f>
        <v>나는 현재 [[ brand_name ]] [[ product_name ]]을/를 사용하고 있다</v>
      </c>
      <c r="AF12" s="119" t="str">
        <f>SUBSTITUTE(SUBSTITUTE(SUBSTITUTE(SUBSTITUTE(SUBSTITUTE(SUBSTITUTE(SUBSTITUTE(SUBSTITUTE(SUBSTITUTE(SUBSTITUTE(SUBSTITUTE(SUBSTITUTE(SUBSTITUTE(SUBSTITUTE(SUBSTITUTE(AF$5,$A$54,AF$54),$A$55,AF$55),$A$56,AF$56),$A$57,AF$57),$A$58,AF$58),$A$59,AF$59),$A$60,AF$60),$A$61,AF$61),$A$62,AF$62),$A$63,AF$63),$A$64,AF$64),$A$65,AF$65),$A$66,AF$66),$A$67,AF$67),$A$68,AF$68)</f>
        <v>我 目 前 有 使 用 [[ brand_name ]] [[ product_name ]]</v>
      </c>
      <c r="AG12" s="119" t="str">
        <f>SUBSTITUTE(SUBSTITUTE(SUBSTITUTE(SUBSTITUTE(SUBSTITUTE(SUBSTITUTE(SUBSTITUTE(SUBSTITUTE(SUBSTITUTE(SUBSTITUTE(SUBSTITUTE(SUBSTITUTE(SUBSTITUTE(SUBSTITUTE(SUBSTITUTE(AG$5,$A$54,AG$54),$A$55,AG$55),$A$56,AG$56),$A$57,AG$57),$A$58,AG$58),$A$59,AG$59),$A$60,AG$60),$A$61,AG$61),$A$62,AG$62),$A$63,AG$63),$A$64,AG$64),$A$65,AG$65),$A$66,AG$66),$A$67,AG$67),$A$68,AG$68)</f>
        <v>Saya sekarang menggunakan  [[ brand_name ]] [[ product_name ]]</v>
      </c>
      <c r="AH12" s="120" t="str">
        <f>Optimized!$M54</f>
        <v>Actualmente uso [[ brand_name ]]</v>
      </c>
      <c r="AI12" s="120" t="str">
        <f>Optimized!$I54</f>
        <v>ik gebruik momenteel [[ brand_name ]]</v>
      </c>
      <c r="AJ12" s="120" t="str">
        <f>Optimized!$D54</f>
        <v>I currently use [[ brand_name ]]</v>
      </c>
      <c r="AK12" s="119" t="str">
        <f>SUBSTITUTE(SUBSTITUTE(SUBSTITUTE(SUBSTITUTE(SUBSTITUTE(SUBSTITUTE(SUBSTITUTE(SUBSTITUTE(SUBSTITUTE(SUBSTITUTE(SUBSTITUTE(SUBSTITUTE(SUBSTITUTE(SUBSTITUTE(SUBSTITUTE(AK$5,$A$54,AK$54),$A$55,AK$55),$A$56,AK$56),$A$57,AK$57),$A$58,AK$58),$A$59,AK$59),$A$60,AK$60),$A$61,AK$61),$A$62,AK$62),$A$63,AK$63),$A$64,AK$64),$A$65,AK$65),$A$66,AK$66),$A$67,AK$67),$A$68,AK$68)</f>
        <v>Jeg bruker for tiden [[ brand_name ]]</v>
      </c>
      <c r="AL12" s="119" t="str">
        <f>SUBSTITUTE(SUBSTITUTE(SUBSTITUTE(SUBSTITUTE(SUBSTITUTE(SUBSTITUTE(SUBSTITUTE(SUBSTITUTE(SUBSTITUTE(SUBSTITUTE(SUBSTITUTE(SUBSTITUTE(SUBSTITUTE(SUBSTITUTE(SUBSTITUTE(AL$5,$A$54,AL$54),$A$55,AL$55),$A$56,AL$56),$A$57,AL$57),$A$58,AL$58),$A$59,AL$59),$A$60,AL$60),$A$61,AL$61),$A$62,AL$62),$A$63,AL$63),$A$64,AL$64),$A$65,AL$65),$A$66,AL$66),$A$67,AL$67),$A$68,AL$68)</f>
        <v>Actualmente uso [[ product_name ]] [[ brand_name ]]</v>
      </c>
      <c r="AM12" s="120" t="str">
        <f>Optimized!$N54</f>
        <v>Kasalukuyan akong gumagamit ng [[ brand_name ]]</v>
      </c>
      <c r="AN12" s="119" t="str">
        <f>SUBSTITUTE(SUBSTITUTE(SUBSTITUTE(SUBSTITUTE(SUBSTITUTE(SUBSTITUTE(SUBSTITUTE(SUBSTITUTE(SUBSTITUTE(SUBSTITUTE(SUBSTITUTE(SUBSTITUTE(SUBSTITUTE(SUBSTITUTE(SUBSTITUTE(AN$5,$A$54,AN$54),$A$55,AN$55),$A$56,AN$56),$A$57,AN$57),$A$58,AN$58),$A$59,AN$59),$A$60,AN$60),$A$61,AN$61),$A$62,AN$62),$A$63,AN$63),$A$64,AN$64),$A$65,AN$65),$A$66,AN$66),$A$67,AN$67),$A$68,AN$68)</f>
        <v>Obecnie 0</v>
      </c>
      <c r="AO12" s="119" t="str">
        <f>SUBSTITUTE(SUBSTITUTE(SUBSTITUTE(SUBSTITUTE(SUBSTITUTE(SUBSTITUTE(SUBSTITUTE(SUBSTITUTE(SUBSTITUTE(SUBSTITUTE(SUBSTITUTE(SUBSTITUTE(SUBSTITUTE(SUBSTITUTE(SUBSTITUTE(AO$5,$A$54,AO$54),$A$55,AO$55),$A$56,AO$56),$A$57,AO$57),$A$58,AO$58),$A$59,AO$59),$A$60,AO$60),$A$61,AO$61),$A$62,AO$62),$A$63,AO$63),$A$64,AO$64),$A$65,AO$65),$A$66,AO$66),$A$67,AO$67),$A$68,AO$68)</f>
        <v>Actualmente uso [[ brand_name ]] [[ product_name ]]</v>
      </c>
      <c r="AP12" s="119" t="str">
        <f>SUBSTITUTE(SUBSTITUTE(SUBSTITUTE(SUBSTITUTE(SUBSTITUTE(SUBSTITUTE(SUBSTITUTE(SUBSTITUTE(SUBSTITUTE(SUBSTITUTE(SUBSTITUTE(SUBSTITUTE(SUBSTITUTE(SUBSTITUTE(SUBSTITUTE(AP$5,$A$54,AP$54),$A$55,AP$55),$A$56,AP$56),$A$57,AP$57),$A$58,AP$58),$A$59,AP$59),$A$60,AP$60),$A$61,AP$61),$A$62,AP$62),$A$63,AP$63),$A$64,AP$64),$A$65,AP$65),$A$66,AP$66),$A$67,AP$67),$A$68,AP$68)</f>
        <v>In prezent utilizez [[ product_name ]] [[ brand_name ]]</v>
      </c>
      <c r="AQ12" s="120" t="str">
        <f>Optimized!$D54</f>
        <v>I currently use [[ brand_name ]]</v>
      </c>
      <c r="AR12" s="120" t="str">
        <f>Optimized!$D54</f>
        <v>I currently use [[ brand_name ]]</v>
      </c>
      <c r="AS12" s="119" t="str">
        <f>SUBSTITUTE(SUBSTITUTE(SUBSTITUTE(SUBSTITUTE(SUBSTITUTE(SUBSTITUTE(SUBSTITUTE(SUBSTITUTE(SUBSTITUTE(SUBSTITUTE(SUBSTITUTE(SUBSTITUTE(SUBSTITUTE(SUBSTITUTE(SUBSTITUTE(AS$5,$A$54,AS$54),$A$55,AS$55),$A$56,AS$56),$A$57,AS$57),$A$58,AS$58),$A$59,AS$59),$A$60,AS$60),$A$61,AS$61),$A$62,AS$62),$A$63,AS$63),$A$64,AS$64),$A$65,AS$65),$A$66,AS$66),$A$67,AS$67),$A$68,AS$68)</f>
        <v>Actualmente utilizo un/a [[ product_name ]] [[ brand_name ]]</v>
      </c>
      <c r="AT12" s="119" t="str">
        <f>SUBSTITUTE(SUBSTITUTE(SUBSTITUTE(SUBSTITUTE(SUBSTITUTE(SUBSTITUTE(SUBSTITUTE(SUBSTITUTE(SUBSTITUTE(SUBSTITUTE(SUBSTITUTE(SUBSTITUTE(SUBSTITUTE(SUBSTITUTE(SUBSTITUTE(AT$5,$A$54,AT$54),$A$55,AT$55),$A$56,AT$56),$A$57,AT$57),$A$58,AT$58),$A$59,AT$59),$A$60,AT$60),$A$61,AT$61),$A$62,AT$62),$A$63,AT$63),$A$64,AT$64),$A$65,AT$65),$A$66,AT$66),$A$67,AT$67),$A$68,AT$68)</f>
        <v>För närvarande använder jag [[ brand_name ]]</v>
      </c>
      <c r="AU12" s="119" t="str">
        <f>SUBSTITUTE(SUBSTITUTE(SUBSTITUTE(SUBSTITUTE(SUBSTITUTE(SUBSTITUTE(SUBSTITUTE(SUBSTITUTE(SUBSTITUTE(SUBSTITUTE(SUBSTITUTE(SUBSTITUTE(SUBSTITUTE(SUBSTITUTE(SUBSTITUTE(AU$5,$A$54,AU$54),$A$55,AU$55),$A$56,AU$56),$A$57,AU$57),$A$58,AU$58),$A$59,AU$59),$A$60,AU$60),$A$61,AU$61),$A$62,AU$62),$A$63,AU$63),$A$64,AU$64),$A$65,AU$65),$A$66,AU$66),$A$67,AU$67),$A$68,AU$68)</f>
        <v>我目前正在使用 [[ brand_name ]] [[ product_name ]]</v>
      </c>
      <c r="AV12" s="120" t="str">
        <f>Optimized!$J54</f>
        <v>ปัจจุบันฉันใช้ [[ brand_name ]]</v>
      </c>
      <c r="AW12" s="119" t="str">
        <f>SUBSTITUTE(SUBSTITUTE(SUBSTITUTE(SUBSTITUTE(SUBSTITUTE(SUBSTITUTE(SUBSTITUTE(SUBSTITUTE(SUBSTITUTE(SUBSTITUTE(SUBSTITUTE(SUBSTITUTE(SUBSTITUTE(SUBSTITUTE(SUBSTITUTE(AW$5,$A$54,AW$54),$A$55,AW$55),$A$56,AW$56),$A$57,AW$57),$A$58,AW$58),$A$59,AW$59),$A$60,AW$60),$A$61,AW$61),$A$62,AW$62),$A$63,AW$63),$A$64,AW$64),$A$65,AW$65),$A$66,AW$66),$A$67,AW$67),$A$68,AW$68)</f>
        <v>Şu anda [[ brand_name ]] [[ product_name ]] kullanıyorum</v>
      </c>
      <c r="AX12" s="119" t="str">
        <f>SUBSTITUTE(SUBSTITUTE(SUBSTITUTE(SUBSTITUTE(SUBSTITUTE(SUBSTITUTE(SUBSTITUTE(SUBSTITUTE(SUBSTITUTE(SUBSTITUTE(SUBSTITUTE(SUBSTITUTE(SUBSTITUTE(SUBSTITUTE(SUBSTITUTE(AX$5,$A$54,AX$54),$A$55,AX$55),$A$56,AX$56),$A$57,AX$57),$A$58,AX$58),$A$59,AX$59),$A$60,AX$60),$A$61,AX$61),$A$62,AX$62),$A$63,AX$63),$A$64,AX$64),$A$65,AX$65),$A$66,AX$66),$A$67,AX$67),$A$68,AX$68)</f>
        <v/>
      </c>
      <c r="AY12" s="120" t="str">
        <f>Optimized!$O54</f>
        <v>I currently use [[ brand_name ]]</v>
      </c>
      <c r="AZ12" s="119" t="str">
        <f>SUBSTITUTE(SUBSTITUTE(SUBSTITUTE(SUBSTITUTE(SUBSTITUTE(SUBSTITUTE(SUBSTITUTE(SUBSTITUTE(SUBSTITUTE(SUBSTITUTE(SUBSTITUTE(SUBSTITUTE(SUBSTITUTE(SUBSTITUTE(SUBSTITUTE(AZ$5,$A$54,AZ$54),$A$55,AZ$55),$A$56,AZ$56),$A$57,AZ$57),$A$58,AZ$58),$A$59,AZ$59),$A$60,AZ$60),$A$61,AZ$61),$A$62,AZ$62),$A$63,AZ$63),$A$64,AZ$64),$A$65,AZ$65),$A$66,AZ$66),$A$67,AZ$67),$A$68,AZ$68)</f>
        <v>Actualmente uso un/a [[ product_name ]] de [[ brand_name ]]</v>
      </c>
      <c r="BA12" s="119" t="str">
        <f>SUBSTITUTE(SUBSTITUTE(SUBSTITUTE(SUBSTITUTE(SUBSTITUTE(SUBSTITUTE(SUBSTITUTE(SUBSTITUTE(SUBSTITUTE(SUBSTITUTE(SUBSTITUTE(SUBSTITUTE(SUBSTITUTE(SUBSTITUTE(SUBSTITUTE(BA$5,$A$54,BA$54),$A$55,BA$55),$A$56,BA$56),$A$57,BA$57),$A$58,BA$58),$A$59,BA$59),$A$60,BA$60),$A$61,BA$61),$A$62,BA$62),$A$63,BA$63),$A$64,BA$64),$A$65,BA$65),$A$66,BA$66),$A$67,BA$67),$A$68,BA$68)</f>
        <v>Tôi hiện đang dùng [[ product_name ]] [[ brand_name ]]</v>
      </c>
      <c r="BB12" s="113"/>
    </row>
    <row r="13" spans="1:54" customFormat="1" ht="12.75" customHeight="1">
      <c r="A13" s="113" t="s">
        <v>872</v>
      </c>
      <c r="B13" s="224"/>
      <c r="C13" s="119" t="str">
        <f>SUBSTITUTE(SUBSTITUTE(SUBSTITUTE(SUBSTITUTE(SUBSTITUTE(SUBSTITUTE(SUBSTITUTE(SUBSTITUTE(SUBSTITUTE(SUBSTITUTE(SUBSTITUTE(SUBSTITUTE(SUBSTITUTE(SUBSTITUTE(SUBSTITUTE(C$6,$A$54,C$54),$A$55,C$55),$A$56,C$56),$A$57,C$57),$A$58,C$58),$A$59,C$59),$A$60,C$60),$A$61,C$61),$A$62,C$62),$A$63,C$63),$A$64,C$64),$A$65,C$65),$A$66,C$66),$A$67,C$67),$A$68,C$68)</f>
        <v>I currently use [[ brand_name ]] and use another brand or product as well</v>
      </c>
      <c r="D13" s="120" t="str">
        <f>Optimized!$D55</f>
        <v>I currently use [[ brand_name ]] and use another brand or product as well</v>
      </c>
      <c r="E13" s="119" t="str">
        <f>SUBSTITUTE(SUBSTITUTE(SUBSTITUTE(SUBSTITUTE(SUBSTITUTE(SUBSTITUTE(SUBSTITUTE(SUBSTITUTE(SUBSTITUTE(SUBSTITUTE(SUBSTITUTE(SUBSTITUTE(SUBSTITUTE(SUBSTITUTE(SUBSTITUTE(E$6,$A$54,E$54),$A$55,E$55),$A$56,E$56),$A$57,E$57),$A$58,E$58),$A$59,E$59),$A$60,E$60),$A$61,E$61),$A$62,E$62),$A$63,E$63),$A$64,E$64),$A$65,E$65),$A$66,E$66),$A$67,E$67),$A$68,E$68)</f>
        <v>Actualmente uso una/un [[ product_name ]] [[ brand_name ]] además de otro(s) proveedor(es) del servicio</v>
      </c>
      <c r="F13" s="120" t="str">
        <f>Optimized!$D55</f>
        <v>I currently use [[ brand_name ]] and use another brand or product as well</v>
      </c>
      <c r="G13" s="120" t="str">
        <f>Optimized!$F55</f>
        <v>Eu atualmente uso [[ brand_name ]] e outra marca ou produto</v>
      </c>
      <c r="H13" s="120" t="str">
        <f>Optimized!$D55</f>
        <v>I currently use [[ brand_name ]] and use another brand or product as well</v>
      </c>
      <c r="I13" s="119" t="str">
        <f t="shared" ref="I13:P13" si="2">SUBSTITUTE(SUBSTITUTE(SUBSTITUTE(SUBSTITUTE(SUBSTITUTE(SUBSTITUTE(SUBSTITUTE(SUBSTITUTE(SUBSTITUTE(SUBSTITUTE(SUBSTITUTE(SUBSTITUTE(SUBSTITUTE(SUBSTITUTE(SUBSTITUTE(I$6,$A$54,I$54),$A$55,I$55),$A$56,I$56),$A$57,I$57),$A$58,I$58),$A$59,I$59),$A$60,I$60),$A$61,I$61),$A$62,I$62),$A$63,I$63),$A$64,I$64),$A$65,I$65),$A$66,I$66),$A$67,I$67),$A$68,I$68)</f>
        <v>J’utilise [[ brand_name ]] [[ product_name ]] présentement, et j’utilise aussi une autre marque ou un produit</v>
      </c>
      <c r="J13" s="119" t="str">
        <f t="shared" si="2"/>
        <v>Actualmente uso un/una [[ product_name ]] [[ brand_name ]] y uso otra marca o producto también</v>
      </c>
      <c r="K13" s="119" t="str">
        <f t="shared" si="2"/>
        <v>我现在正在同时使用 [[ brand_name ]] [[ product_name ]]以及另外一个品牌/产品</v>
      </c>
      <c r="L13" s="119" t="str">
        <f t="shared" si="2"/>
        <v>Actualmente uso [[ product_name ]] [[ brand_name ]] además de otras marcas de [[product name]]</v>
      </c>
      <c r="M13" s="119" t="str">
        <f t="shared" si="2"/>
        <v>V současnosti využívám služeb značky [[ brand_name_N ]] i jiných značek poskytujících tuto službu</v>
      </c>
      <c r="N13" s="119" t="str">
        <f t="shared" si="2"/>
        <v>Jeg bruger [[ brand_name ]] og et andet mærke eller produkt for tiden</v>
      </c>
      <c r="O13" s="119" t="str">
        <f t="shared" si="2"/>
        <v>انا  حاليا بستخدم [[ brand_name ]] [[ product_name ]] و بستخدم ماركة او منتج تاتي</v>
      </c>
      <c r="P13" s="119" t="str">
        <f t="shared" si="2"/>
        <v>Tällä hetkellä käytän mainoksen tuotemerkkiä ja lisäksi käytän yhtä tai useampaa muuta</v>
      </c>
      <c r="Q13" s="120" t="str">
        <f>Optimized!$K55</f>
        <v>J’ utilise actuellement [[ brand_name ]] ainsi qu’une autre marque ou un autre produit</v>
      </c>
      <c r="R13" s="120" t="str">
        <f>Optimized!$G55</f>
        <v>Ich nutze [[ brand_name ]] und eine andere Marke oder ein anderes Produkt</v>
      </c>
      <c r="S13" s="119" t="str">
        <f>SUBSTITUTE(SUBSTITUTE(SUBSTITUTE(SUBSTITUTE(SUBSTITUTE(SUBSTITUTE(SUBSTITUTE(SUBSTITUTE(SUBSTITUTE(SUBSTITUTE(SUBSTITUTE(SUBSTITUTE(SUBSTITUTE(SUBSTITUTE(SUBSTITUTE(S$6,$A$54,S$54),$A$55,S$55),$A$56,S$56),$A$57,S$57),$A$58,S$58),$A$59,S$59),$A$60,S$60),$A$61,S$61),$A$62,S$62),$A$63,S$63),$A$64,S$64),$A$65,S$65),$A$66,S$66),$A$67,S$67),$A$68,S$68)</f>
        <v xml:space="preserve">χρησιμοποιώ [[ brand_name ]] [[product name ]] τώρα καθώς και κάποια άλλη μάρκα ή προϊον </v>
      </c>
      <c r="T13" s="119" t="str">
        <f>SUBSTITUTE(SUBSTITUTE(SUBSTITUTE(SUBSTITUTE(SUBSTITUTE(SUBSTITUTE(SUBSTITUTE(SUBSTITUTE(SUBSTITUTE(SUBSTITUTE(SUBSTITUTE(SUBSTITUTE(SUBSTITUTE(SUBSTITUTE(SUBSTITUTE(T$6,$A$54,T$54),$A$55,T$55),$A$56,T$56),$A$57,T$57),$A$58,T$58),$A$59,T$59),$A$60,T$60),$A$61,T$61),$A$62,T$62),$A$63,T$63),$A$64,T$64),$A$65,T$65),$A$66,T$66),$A$67,T$67),$A$68,T$68)</f>
        <v>我現時使用 [[ brand_name ]] [[product_name ]] 
與及另一間/其他公司嘅服務</v>
      </c>
      <c r="U13" s="119" t="str">
        <f>SUBSTITUTE(SUBSTITUTE(SUBSTITUTE(SUBSTITUTE(SUBSTITUTE(SUBSTITUTE(SUBSTITUTE(SUBSTITUTE(SUBSTITUTE(SUBSTITUTE(SUBSTITUTE(SUBSTITUTE(SUBSTITUTE(SUBSTITUTE(SUBSTITUTE(U$6,$A$54,U$54),$A$55,U$55),$A$56,U$56),$A$57,U$57),$A$58,U$58),$A$59,U$59),$A$60,U$60),$A$61,U$61),$A$62,U$62),$A$63,U$63),$A$64,U$64),$A$65,U$65),$A$66,U$66),$A$67,U$67),$A$68,U$68)</f>
        <v>Jelenleg használom a(z) [[ brand_name ]] [[product name ]]-t és másik szolgáltatót is használok</v>
      </c>
      <c r="V13" s="120" t="str">
        <f>Optimized!$D55</f>
        <v>I currently use [[ brand_name ]] and use another brand or product as well</v>
      </c>
      <c r="W13" s="119" t="str">
        <f>SUBSTITUTE(SUBSTITUTE(SUBSTITUTE(SUBSTITUTE(SUBSTITUTE(SUBSTITUTE(SUBSTITUTE(SUBSTITUTE(SUBSTITUTE(SUBSTITUTE(SUBSTITUTE(SUBSTITUTE(SUBSTITUTE(SUBSTITUTE(SUBSTITUTE(W$6,$A$54,W$54),$A$55,W$55),$A$56,W$56),$A$57,W$57),$A$58,W$58),$A$59,W$59),$A$60,W$60),$A$61,W$61),$A$62,W$62),$A$63,W$63),$A$64,W$64),$A$65,W$65),$A$66,W$66),$A$67,W$67),$A$68,W$68)</f>
        <v>फिलहाल आप [[ brand_name ]] [[ product_name ]] इस्तेमाल कर रहे है व उसके साथ दूसरा ब्रांड या प्रोडक्ट  भी इस्तेमाल कर रहे  है</v>
      </c>
      <c r="X13" s="119" t="str">
        <f>SUBSTITUTE(SUBSTITUTE(SUBSTITUTE(SUBSTITUTE(SUBSTITUTE(SUBSTITUTE(SUBSTITUTE(SUBSTITUTE(SUBSTITUTE(SUBSTITUTE(SUBSTITUTE(SUBSTITUTE(SUBSTITUTE(SUBSTITUTE(SUBSTITUTE(X$6,$A$54,X$54),$A$55,X$55),$A$56,X$56),$A$57,X$57),$A$58,X$58),$A$59,X$59),$A$60,X$60),$A$61,X$61),$A$62,X$62),$A$63,X$63),$A$64,X$64),$A$65,X$65),$A$66,X$66),$A$67,X$67),$A$68,X$68)</f>
        <v>आप [[ brand_name ]] [[ product_name ]] आजकल इस्तेमाल कर रहे है और उसके साथ दूसरा ब्रांड या प्रोडक्ट भी इस्तेमाल कर रहे है</v>
      </c>
      <c r="Y13" s="119" t="str">
        <f>SUBSTITUTE(SUBSTITUTE(SUBSTITUTE(SUBSTITUTE(SUBSTITUTE(SUBSTITUTE(SUBSTITUTE(SUBSTITUTE(SUBSTITUTE(SUBSTITUTE(SUBSTITUTE(SUBSTITUTE(SUBSTITUTE(SUBSTITUTE(SUBSTITUTE(Y$6,$A$54,Y$54),$A$55,Y$55),$A$56,Y$56),$A$57,Y$57),$A$58,Y$58),$A$59,Y$59),$A$60,Y$60),$A$61,Y$61),$A$62,Y$62),$A$63,Y$63),$A$64,Y$64),$A$65,Y$65),$A$66,Y$66),$A$67,Y$67),$A$68,Y$68)</f>
        <v>நான் தற்போது [[ brand_name ]] [[ product_name ]] மற்றும் மற்றொரு பிராண்ட் அல்லது தயாரிப்பை பயன்படுத்துகிறேன்</v>
      </c>
      <c r="Z13" s="120" t="str">
        <f>Optimized!$L55</f>
        <v>Saat ini saya menggunakan [[ brand_name ]] dan juga merek atau produk lain</v>
      </c>
      <c r="AA13" s="120" t="str">
        <f>Optimized!$D55</f>
        <v>I currently use [[ brand_name ]] and use another brand or product as well</v>
      </c>
      <c r="AB13" s="120" t="str">
        <f>Optimized!$H55</f>
        <v>Attualmente utilizzo [[ brand_name ]] e anche altre marche/servizi</v>
      </c>
      <c r="AC13" s="119" t="str">
        <f>SUBSTITUTE(SUBSTITUTE(SUBSTITUTE(SUBSTITUTE(SUBSTITUTE(SUBSTITUTE(SUBSTITUTE(SUBSTITUTE(SUBSTITUTE(SUBSTITUTE(SUBSTITUTE(SUBSTITUTE(SUBSTITUTE(SUBSTITUTE(SUBSTITUTE(AC$6,$A$54,AC$54),$A$55,AC$55),$A$56,AC$56),$A$57,AC$57),$A$58,AC$58),$A$59,AC$59),$A$60,AC$60),$A$61,AC$61),$A$62,AC$62),$A$63,AC$63),$A$64,AC$64),$A$65,AC$65),$A$66,AC$66),$A$67,AC$67),$A$68,AC$68)</f>
        <v>現在[[ brand_name ]] の[[ product_name ]] を 利用している が、別のブランドや製品も利用している</v>
      </c>
      <c r="AD13" s="119" t="str">
        <f>SUBSTITUTE(SUBSTITUTE(SUBSTITUTE(SUBSTITUTE(SUBSTITUTE(SUBSTITUTE(SUBSTITUTE(SUBSTITUTE(SUBSTITUTE(SUBSTITUTE(SUBSTITUTE(SUBSTITUTE(SUBSTITUTE(SUBSTITUTE(SUBSTITUTE(AD$6,$A$54,AD$54),$A$55,AD$55),$A$56,AD$56),$A$57,AD$57),$A$58,AD$58),$A$59,AD$59),$A$60,AD$60),$A$61,AD$61),$A$62,AD$62),$A$63,AD$63),$A$64,AD$64),$A$65,AD$65),$A$66,AD$66),$A$67,AD$67),$A$68,AD$68)</f>
        <v>أنا أستخدم [[ product_name ]]  [[ brand_name ]] حالياً وأستخدم ماركة أو منتج آخر أيضاً</v>
      </c>
      <c r="AE13" s="119" t="str">
        <f>SUBSTITUTE(SUBSTITUTE(SUBSTITUTE(SUBSTITUTE(SUBSTITUTE(SUBSTITUTE(SUBSTITUTE(SUBSTITUTE(SUBSTITUTE(SUBSTITUTE(SUBSTITUTE(SUBSTITUTE(SUBSTITUTE(SUBSTITUTE(SUBSTITUTE(AE$6,$A$54,AE$54),$A$55,AE$55),$A$56,AE$56),$A$57,AE$57),$A$58,AE$58),$A$59,AE$59),$A$60,AE$60),$A$61,AE$61),$A$62,AE$62),$A$63,AE$63),$A$64,AE$64),$A$65,AE$65),$A$66,AE$66),$A$67,AE$67),$A$68,AE$68)</f>
        <v>나는 현재 [[ brand_name ]] [[ product_name ]]을/를 사용하고 있고, 다른 브랜드나 제품도 사용하고 있다</v>
      </c>
      <c r="AF13" s="119" t="str">
        <f>SUBSTITUTE(SUBSTITUTE(SUBSTITUTE(SUBSTITUTE(SUBSTITUTE(SUBSTITUTE(SUBSTITUTE(SUBSTITUTE(SUBSTITUTE(SUBSTITUTE(SUBSTITUTE(SUBSTITUTE(SUBSTITUTE(SUBSTITUTE(SUBSTITUTE(AF$6,$A$54,AF$54),$A$55,AF$55),$A$56,AF$56),$A$57,AF$57),$A$58,AF$58),$A$59,AF$59),$A$60,AF$60),$A$61,AF$61),$A$62,AF$62),$A$63,AF$63),$A$64,AF$64),$A$65,AF$65),$A$66,AF$66),$A$67,AF$67),$A$68,AF$68)</f>
        <v>我目前有 使 用 [[ brand_name ]] [[ product_name ]]，也有使用其他品牌或产品</v>
      </c>
      <c r="AG13" s="119" t="str">
        <f>SUBSTITUTE(SUBSTITUTE(SUBSTITUTE(SUBSTITUTE(SUBSTITUTE(SUBSTITUTE(SUBSTITUTE(SUBSTITUTE(SUBSTITUTE(SUBSTITUTE(SUBSTITUTE(SUBSTITUTE(SUBSTITUTE(SUBSTITUTE(SUBSTITUTE(AG$6,$A$54,AG$54),$A$55,AG$55),$A$56,AG$56),$A$57,AG$57),$A$58,AG$58),$A$59,AG$59),$A$60,AG$60),$A$61,AG$61),$A$62,AG$62),$A$63,AG$63),$A$64,AG$64),$A$65,AG$65),$A$66,AG$66),$A$67,AG$67),$A$68,AG$68)</f>
        <v xml:space="preserve">Saya sekarang menggunakan  [[ brand_name ]] [[ product_name ]] dan menggunakan jenama atau produk yang lain juga. </v>
      </c>
      <c r="AH13" s="120" t="str">
        <f>Optimized!$M55</f>
        <v>Actualmente uso [[ brand_name ]] y uso otra marca o producto también.</v>
      </c>
      <c r="AI13" s="120" t="str">
        <f>Optimized!$I55</f>
        <v xml:space="preserve">ik gebruik momenteel [[ brand_name ]] en ik gebruik ook een ander merk of product </v>
      </c>
      <c r="AJ13" s="120" t="str">
        <f>Optimized!$D55</f>
        <v>I currently use [[ brand_name ]] and use another brand or product as well</v>
      </c>
      <c r="AK13" s="119" t="str">
        <f>SUBSTITUTE(SUBSTITUTE(SUBSTITUTE(SUBSTITUTE(SUBSTITUTE(SUBSTITUTE(SUBSTITUTE(SUBSTITUTE(SUBSTITUTE(SUBSTITUTE(SUBSTITUTE(SUBSTITUTE(SUBSTITUTE(SUBSTITUTE(SUBSTITUTE(AK$6,$A$54,AK$54),$A$55,AK$55),$A$56,AK$56),$A$57,AK$57),$A$58,AK$58),$A$59,AK$59),$A$60,AK$60),$A$61,AK$61),$A$62,AK$62),$A$63,AK$63),$A$64,AK$64),$A$65,AK$65),$A$66,AK$66),$A$67,AK$67),$A$68,AK$68)</f>
        <v>Jeg bruker for tiden [[ brand_name ]] og bruker et annet merke eller produkt i tillegg</v>
      </c>
      <c r="AL13" s="119" t="str">
        <f>SUBSTITUTE(SUBSTITUTE(SUBSTITUTE(SUBSTITUTE(SUBSTITUTE(SUBSTITUTE(SUBSTITUTE(SUBSTITUTE(SUBSTITUTE(SUBSTITUTE(SUBSTITUTE(SUBSTITUTE(SUBSTITUTE(SUBSTITUTE(SUBSTITUTE(AL$6,$A$54,AL$54),$A$55,AL$55),$A$56,AL$56),$A$57,AL$57),$A$58,AL$58),$A$59,AL$59),$A$60,AL$60),$A$61,AL$61),$A$62,AL$62),$A$63,AL$63),$A$64,AL$64),$A$65,AL$65),$A$66,AL$66),$A$67,AL$67),$A$68,AL$68)</f>
        <v>Actualmente uso [[ product_name ]] [[ brand_name ]] además de otro/otros proveedor(es)/provedor(es) de [[ category_name ]]</v>
      </c>
      <c r="AM13" s="120" t="str">
        <f>Optimized!$N55</f>
        <v>Kasalukuyan akong gumagamit ng [[ brand_name ]] at gumagamit din ako ng ibang brand o produkto</v>
      </c>
      <c r="AN13" s="119" t="str">
        <f>SUBSTITUTE(SUBSTITUTE(SUBSTITUTE(SUBSTITUTE(SUBSTITUTE(SUBSTITUTE(SUBSTITUTE(SUBSTITUTE(SUBSTITUTE(SUBSTITUTE(SUBSTITUTE(SUBSTITUTE(SUBSTITUTE(SUBSTITUTE(SUBSTITUTE(AN$6,$A$54,AN$54),$A$55,AN$55),$A$56,AN$56),$A$57,AN$57),$A$58,AN$58),$A$59,AN$59),$A$60,AN$60),$A$61,AN$61),$A$62,AN$62),$A$63,AN$63),$A$64,AN$64),$A$65,AN$65),$A$66,AN$66),$A$67,AN$67),$A$68,AN$68)</f>
        <v xml:space="preserve">Obecnie 0 </v>
      </c>
      <c r="AO13" s="119" t="str">
        <f>SUBSTITUTE(SUBSTITUTE(SUBSTITUTE(SUBSTITUTE(SUBSTITUTE(SUBSTITUTE(SUBSTITUTE(SUBSTITUTE(SUBSTITUTE(SUBSTITUTE(SUBSTITUTE(SUBSTITUTE(SUBSTITUTE(SUBSTITUTE(SUBSTITUTE(AO$6,$A$54,AO$54),$A$55,AO$55),$A$56,AO$56),$A$57,AO$57),$A$58,AO$58),$A$59,AO$59),$A$60,AO$60),$A$61,AO$61),$A$62,AO$62),$A$63,AO$63),$A$64,AO$64),$A$65,AO$65),$A$66,AO$66),$A$67,AO$67),$A$68,AO$68)</f>
        <v>Actualmente uso [[ brand_name ]] [[ product_name ]] e também uso outra marca ou produto.</v>
      </c>
      <c r="AP13" s="119" t="str">
        <f>SUBSTITUTE(SUBSTITUTE(SUBSTITUTE(SUBSTITUTE(SUBSTITUTE(SUBSTITUTE(SUBSTITUTE(SUBSTITUTE(SUBSTITUTE(SUBSTITUTE(SUBSTITUTE(SUBSTITUTE(SUBSTITUTE(SUBSTITUTE(SUBSTITUTE(AP$6,$A$54,AP$54),$A$55,AP$55),$A$56,AP$56),$A$57,AP$57),$A$58,AP$58),$A$59,AP$59),$A$60,AP$60),$A$61,AP$61),$A$62,AP$62),$A$63,AP$63),$A$64,AP$64),$A$65,AP$65),$A$66,AP$66),$A$67,AP$67),$A$68,AP$68)</f>
        <v>In prezent utilizez [[ product_name ]] [[ brand_name ]] si o alta marca sau un alt produs</v>
      </c>
      <c r="AQ13" s="120" t="str">
        <f>Optimized!$D55</f>
        <v>I currently use [[ brand_name ]] and use another brand or product as well</v>
      </c>
      <c r="AR13" s="120" t="str">
        <f>Optimized!$D55</f>
        <v>I currently use [[ brand_name ]] and use another brand or product as well</v>
      </c>
      <c r="AS13" s="119" t="str">
        <f>SUBSTITUTE(SUBSTITUTE(SUBSTITUTE(SUBSTITUTE(SUBSTITUTE(SUBSTITUTE(SUBSTITUTE(SUBSTITUTE(SUBSTITUTE(SUBSTITUTE(SUBSTITUTE(SUBSTITUTE(SUBSTITUTE(SUBSTITUTE(SUBSTITUTE(AS$6,$A$54,AS$54),$A$55,AS$55),$A$56,AS$56),$A$57,AS$57),$A$58,AS$58),$A$59,AS$59),$A$60,AS$60),$A$61,AS$61),$A$62,AS$62),$A$63,AS$63),$A$64,AS$64),$A$65,AS$65),$A$66,AS$66),$A$67,AS$67),$A$68,AS$68)</f>
        <v>Actualmente utilizo un/a [[ product_name ]] [[ brand_name ]] y además utilizo otra marca o producto</v>
      </c>
      <c r="AT13" s="119" t="str">
        <f>SUBSTITUTE(SUBSTITUTE(SUBSTITUTE(SUBSTITUTE(SUBSTITUTE(SUBSTITUTE(SUBSTITUTE(SUBSTITUTE(SUBSTITUTE(SUBSTITUTE(SUBSTITUTE(SUBSTITUTE(SUBSTITUTE(SUBSTITUTE(SUBSTITUTE(AT$6,$A$54,AT$54),$A$55,AT$55),$A$56,AT$56),$A$57,AT$57),$A$58,AT$58),$A$59,AT$59),$A$60,AT$60),$A$61,AT$61),$A$62,AT$62),$A$63,AT$63),$A$64,AT$64),$A$65,AT$65),$A$66,AT$66),$A$67,AT$67),$A$68,AT$68)</f>
        <v>För närvarande använder jag [[ brand_name ]] och ett annat märke eller produkt också</v>
      </c>
      <c r="AU13" s="119" t="str">
        <f>SUBSTITUTE(SUBSTITUTE(SUBSTITUTE(SUBSTITUTE(SUBSTITUTE(SUBSTITUTE(SUBSTITUTE(SUBSTITUTE(SUBSTITUTE(SUBSTITUTE(SUBSTITUTE(SUBSTITUTE(SUBSTITUTE(SUBSTITUTE(SUBSTITUTE(AU$6,$A$54,AU$54),$A$55,AU$55),$A$56,AU$56),$A$57,AU$57),$A$58,AU$58),$A$59,AU$59),$A$60,AU$60),$A$61,AU$61),$A$62,AU$62),$A$63,AU$63),$A$64,AU$64),$A$65,AU$65),$A$66,AU$66),$A$67,AU$67),$A$68,AU$68)</f>
        <v>我目前除了正在使用 [[ brand_name ]] [[ product_name ]] 之外，還有使用另一個品牌或其他產品。</v>
      </c>
      <c r="AV13" s="120" t="str">
        <f>Optimized!$J55</f>
        <v>ปัจจุบันฉันใช้ [[ brand_name ]] และยี่ห้ออื่นด้วย</v>
      </c>
      <c r="AW13" s="119" t="str">
        <f>SUBSTITUTE(SUBSTITUTE(SUBSTITUTE(SUBSTITUTE(SUBSTITUTE(SUBSTITUTE(SUBSTITUTE(SUBSTITUTE(SUBSTITUTE(SUBSTITUTE(SUBSTITUTE(SUBSTITUTE(SUBSTITUTE(SUBSTITUTE(SUBSTITUTE(AW$6,$A$54,AW$54),$A$55,AW$55),$A$56,AW$56),$A$57,AW$57),$A$58,AW$58),$A$59,AW$59),$A$60,AW$60),$A$61,AW$61),$A$62,AW$62),$A$63,AW$63),$A$64,AW$64),$A$65,AW$65),$A$66,AW$66),$A$67,AW$67),$A$68,AW$68)</f>
        <v>Şu anda [[ brand_name ]] [[ product_name ]] kullanıyorum ve aynı zamanda başka bir marka veya ürün kullanıyorum</v>
      </c>
      <c r="AX13" s="119" t="str">
        <f>SUBSTITUTE(SUBSTITUTE(SUBSTITUTE(SUBSTITUTE(SUBSTITUTE(SUBSTITUTE(SUBSTITUTE(SUBSTITUTE(SUBSTITUTE(SUBSTITUTE(SUBSTITUTE(SUBSTITUTE(SUBSTITUTE(SUBSTITUTE(SUBSTITUTE(AX$6,$A$54,AX$54),$A$55,AX$55),$A$56,AX$56),$A$57,AX$57),$A$58,AX$58),$A$59,AX$59),$A$60,AX$60),$A$61,AX$61),$A$62,AX$62),$A$63,AX$63),$A$64,AX$64),$A$65,AX$65),$A$66,AX$66),$A$67,AX$67),$A$68,AX$68)</f>
        <v/>
      </c>
      <c r="AY13" s="120" t="str">
        <f>Optimized!$O55</f>
        <v>I currently use [[ brand_name ]] and use another brand or product as well</v>
      </c>
      <c r="AZ13" s="119" t="str">
        <f>SUBSTITUTE(SUBSTITUTE(SUBSTITUTE(SUBSTITUTE(SUBSTITUTE(SUBSTITUTE(SUBSTITUTE(SUBSTITUTE(SUBSTITUTE(SUBSTITUTE(SUBSTITUTE(SUBSTITUTE(SUBSTITUTE(SUBSTITUTE(SUBSTITUTE(AZ$6,$A$54,AZ$54),$A$55,AZ$55),$A$56,AZ$56),$A$57,AZ$57),$A$58,AZ$58),$A$59,AZ$59),$A$60,AZ$60),$A$61,AZ$61),$A$62,AZ$62),$A$63,AZ$63),$A$64,AZ$64),$A$65,AZ$65),$A$66,AZ$66),$A$67,AZ$67),$A$68,AZ$68)</f>
        <v>Actualmente uso un/a [[ product_name ]] de [[ brand_name ]] adicionalmente a otro marca o producto</v>
      </c>
      <c r="BA13" s="119" t="str">
        <f>SUBSTITUTE(SUBSTITUTE(SUBSTITUTE(SUBSTITUTE(SUBSTITUTE(SUBSTITUTE(SUBSTITUTE(SUBSTITUTE(SUBSTITUTE(SUBSTITUTE(SUBSTITUTE(SUBSTITUTE(SUBSTITUTE(SUBSTITUTE(SUBSTITUTE(BA$6,$A$54,BA$54),$A$55,BA$55),$A$56,BA$56),$A$57,BA$57),$A$58,BA$58),$A$59,BA$59),$A$60,BA$60),$A$61,BA$61),$A$62,BA$62),$A$63,BA$63),$A$64,BA$64),$A$65,BA$65),$A$66,BA$66),$A$67,BA$67),$A$68,BA$68)</f>
        <v xml:space="preserve">Tôi hiện đang dùng [[ product_name ]] [[ brand_name ]] và của một nhà cung cấp khác. </v>
      </c>
      <c r="BB13" s="113"/>
    </row>
    <row r="14" spans="1:54" customFormat="1" ht="12.75" customHeight="1">
      <c r="A14" s="113" t="s">
        <v>873</v>
      </c>
      <c r="B14" s="224"/>
      <c r="C14" s="119" t="str">
        <f>SUBSTITUTE(SUBSTITUTE(SUBSTITUTE(SUBSTITUTE(SUBSTITUTE(SUBSTITUTE(SUBSTITUTE(SUBSTITUTE(SUBSTITUTE(SUBSTITUTE(SUBSTITUTE(SUBSTITUTE(SUBSTITUTE(SUBSTITUTE(SUBSTITUTE(C$7,$A$54,C$54),$A$55,C$55),$A$56,C$56),$A$57,C$57),$A$58,C$58),$A$59,C$59),$A$60,C$60),$A$61,C$61),$A$62,C$62),$A$63,C$63),$A$64,C$64),$A$65,C$65),$A$66,C$66),$A$67,C$67),$A$68,C$68)</f>
        <v>I have used [[ brand_name ]] in the past but don’t use [[ brand_name ]] now</v>
      </c>
      <c r="D14" s="120" t="str">
        <f>Optimized!$D56</f>
        <v>I have used [[ brand_name ]] in the past but don’t use [[ brand_name ]] now</v>
      </c>
      <c r="E14" s="119" t="str">
        <f>SUBSTITUTE(SUBSTITUTE(SUBSTITUTE(SUBSTITUTE(SUBSTITUTE(SUBSTITUTE(SUBSTITUTE(SUBSTITUTE(SUBSTITUTE(SUBSTITUTE(SUBSTITUTE(SUBSTITUTE(SUBSTITUTE(SUBSTITUTE(SUBSTITUTE(E$7,$A$54,E$54),$A$55,E$55),$A$56,E$56),$A$57,E$57),$A$58,E$58),$A$59,E$59),$A$60,E$60),$A$61,E$61),$A$62,E$62),$A$63,E$63),$A$64,E$64),$A$65,E$65),$A$66,E$66),$A$67,E$67),$A$68,E$68)</f>
        <v xml:space="preserve">He usado una/un [[ product_name ]] [[ brand_name ]] anterioremente, pero ahora no uso [[ product_name ]] [[ brand_name ]]  </v>
      </c>
      <c r="F14" s="120" t="str">
        <f>Optimized!$D56</f>
        <v>I have used [[ brand_name ]] in the past but don’t use [[ brand_name ]] now</v>
      </c>
      <c r="G14" s="120" t="str">
        <f>Optimized!$F56</f>
        <v>Eu já usei [[ brand_name ]] no passado, mas não uso   [[ brand_name ]] hoje em dia</v>
      </c>
      <c r="H14" s="120" t="str">
        <f>Optimized!$D56</f>
        <v>I have used [[ brand_name ]] in the past but don’t use [[ brand_name ]] now</v>
      </c>
      <c r="I14" s="119" t="str">
        <f t="shared" ref="I14:P14" si="3">SUBSTITUTE(SUBSTITUTE(SUBSTITUTE(SUBSTITUTE(SUBSTITUTE(SUBSTITUTE(SUBSTITUTE(SUBSTITUTE(SUBSTITUTE(SUBSTITUTE(SUBSTITUTE(SUBSTITUTE(SUBSTITUTE(SUBSTITUTE(SUBSTITUTE(I$7,$A$54,I$54),$A$55,I$55),$A$56,I$56),$A$57,I$57),$A$58,I$58),$A$59,I$59),$A$60,I$60),$A$61,I$61),$A$62,I$62),$A$63,I$63),$A$64,I$64),$A$65,I$65),$A$66,I$66),$A$67,I$67),$A$68,I$68)</f>
        <v>J’ai déjà utilisé [[ brand_name ]] [[ product_name ]], mais je n'utilise pas de [[ brand_name ]] [[ product_name ]] présentement</v>
      </c>
      <c r="J14" s="119" t="str">
        <f t="shared" si="3"/>
        <v>He usado un/una [[ product_name ]] [[ brand_name ]] antes, pero no uso [[ product_name ]] [[ brand_name ]] actualmente</v>
      </c>
      <c r="K14" s="119" t="str">
        <f t="shared" si="3"/>
        <v>我曾经使用过 [[ brand_name ]] [[ product_name ]]，但是现在 不用了</v>
      </c>
      <c r="L14" s="119" t="str">
        <f t="shared" si="3"/>
        <v xml:space="preserve">He usado [[ product_name ]] [[ brand_name ]] anterioremente pero ahora no uso [[ product_name ]] [[ brand_name ]] </v>
      </c>
      <c r="M14" s="119" t="str">
        <f t="shared" si="3"/>
        <v>Využíval/a jsem služeb značky [[ brand_name_N ]] v minulosti, ale nyní již služeb značky [[ brand_name_N ]] nevyužívám</v>
      </c>
      <c r="N14" s="119" t="str">
        <f t="shared" si="3"/>
        <v>Jeg har brugt [[ brand_name ]] tidligere, men jeg bruger ikke [[ brand_name ]] nu</v>
      </c>
      <c r="O14" s="119" t="str">
        <f t="shared" si="3"/>
        <v>انا كنت بستخدم [[product_name]] [[brand_name]]  في الماضي بس مش بستخدم [[ brand_name ]] [[ product_name ]] دلوقتي</v>
      </c>
      <c r="P14" s="119" t="str">
        <f t="shared" si="3"/>
        <v>Olen käyttänyt mainoksen tuotemerkkiä ennen, mutta en käytä enää</v>
      </c>
      <c r="Q14" s="120" t="str">
        <f>Optimized!$K56</f>
        <v>J'ai utilisé [[ brand_name ]] dans le passé mais je n'utilise plus [[ product_name ]] [[ brand_name ]] maintenant</v>
      </c>
      <c r="R14" s="120" t="str">
        <f>Optimized!$G56</f>
        <v>Ich habe [[ brand_name ]] verwendet, verwende [[ brand_name ]] zurzeit aber nicht</v>
      </c>
      <c r="S14" s="119" t="str">
        <f>SUBSTITUTE(SUBSTITUTE(SUBSTITUTE(SUBSTITUTE(SUBSTITUTE(SUBSTITUTE(SUBSTITUTE(SUBSTITUTE(SUBSTITUTE(SUBSTITUTE(SUBSTITUTE(SUBSTITUTE(SUBSTITUTE(SUBSTITUTE(SUBSTITUTE(S$7,$A$54,S$54),$A$55,S$55),$A$56,S$56),$A$57,S$57),$A$58,S$58),$A$59,S$59),$A$60,S$60),$A$61,S$61),$A$62,S$62),$A$63,S$63),$A$64,S$64),$A$65,S$65),$A$66,S$66),$A$67,S$67),$A$68,S$68)</f>
        <v>Έχω χρησιμοποιήσει  [[ brand_name ]] [[ product_name ]] στο παρελθόν αλλά δεν χρησιμοποιώ [[ brand_name ]] [[ product_name ]] τώρα</v>
      </c>
      <c r="T14" s="119" t="str">
        <f>SUBSTITUTE(SUBSTITUTE(SUBSTITUTE(SUBSTITUTE(SUBSTITUTE(SUBSTITUTE(SUBSTITUTE(SUBSTITUTE(SUBSTITUTE(SUBSTITUTE(SUBSTITUTE(SUBSTITUTE(SUBSTITUTE(SUBSTITUTE(SUBSTITUTE(T$7,$A$54,T$54),$A$55,T$55),$A$56,T$56),$A$57,T$57),$A$58,T$58),$A$59,T$59),$A$60,T$60),$A$61,T$61),$A$62,T$62),$A$63,T$63),$A$64,T$64),$A$65,T$65),$A$66,T$66),$A$67,T$67),$A$68,T$68)</f>
        <v>我以前有使用 [[ brand_name ]] [[ product_name ]], 但現時已無使用 [[ brand_name ]] [[ product_name ]]</v>
      </c>
      <c r="U14" s="119" t="str">
        <f>SUBSTITUTE(SUBSTITUTE(SUBSTITUTE(SUBSTITUTE(SUBSTITUTE(SUBSTITUTE(SUBSTITUTE(SUBSTITUTE(SUBSTITUTE(SUBSTITUTE(SUBSTITUTE(SUBSTITUTE(SUBSTITUTE(SUBSTITUTE(SUBSTITUTE(U$7,$A$54,U$54),$A$55,U$55),$A$56,U$56),$A$57,U$57),$A$58,U$58),$A$59,U$59),$A$60,U$60),$A$61,U$61),$A$62,U$62),$A$63,U$63),$A$64,U$64),$A$65,U$65),$A$66,U$66),$A$67,U$67),$A$68,U$68)</f>
        <v>Régebben használtam a(z) [[ brand_name ]] [[ product_name ]]-t, de most már nem</v>
      </c>
      <c r="V14" s="120" t="str">
        <f>Optimized!$D56</f>
        <v>I have used [[ brand_name ]] in the past but don’t use [[ brand_name ]] now</v>
      </c>
      <c r="W14" s="119" t="str">
        <f>SUBSTITUTE(SUBSTITUTE(SUBSTITUTE(SUBSTITUTE(SUBSTITUTE(SUBSTITUTE(SUBSTITUTE(SUBSTITUTE(SUBSTITUTE(SUBSTITUTE(SUBSTITUTE(SUBSTITUTE(SUBSTITUTE(SUBSTITUTE(SUBSTITUTE(W$7,$A$54,W$54),$A$55,W$55),$A$56,W$56),$A$57,W$57),$A$58,W$58),$A$59,W$59),$A$60,W$60),$A$61,W$61),$A$62,W$62),$A$63,W$63),$A$64,W$64),$A$65,W$65),$A$66,W$66),$A$67,W$67),$A$68,W$68)</f>
        <v xml:space="preserve">आपने पहले No verb required [[ brand_name ]] [[ product_name ]] इस्तेमाल किया था  लेकिन अब [[ brand_name ]] [[ product_name ]] नहीं इस्तेमाल कर रहे है  </v>
      </c>
      <c r="X14" s="119" t="str">
        <f>SUBSTITUTE(SUBSTITUTE(SUBSTITUTE(SUBSTITUTE(SUBSTITUTE(SUBSTITUTE(SUBSTITUTE(SUBSTITUTE(SUBSTITUTE(SUBSTITUTE(SUBSTITUTE(SUBSTITUTE(SUBSTITUTE(SUBSTITUTE(SUBSTITUTE(X$7,$A$54,X$54),$A$55,X$55),$A$56,X$56),$A$57,X$57),$A$58,X$58),$A$59,X$59),$A$60,X$60),$A$61,X$61),$A$62,X$62),$A$63,X$63),$A$64,X$64),$A$65,X$65),$A$66,X$66),$A$67,X$67),$A$68,X$68)</f>
        <v xml:space="preserve">आपने [[ brand_name ]] [[ product_name ]] पहले इस्तेमाल किया था पर अब [[ brand_name ]] [[ product_name ]] नहीं इस्तेमाल कर रहे है  </v>
      </c>
      <c r="Y14" s="119" t="str">
        <f>SUBSTITUTE(SUBSTITUTE(SUBSTITUTE(SUBSTITUTE(SUBSTITUTE(SUBSTITUTE(SUBSTITUTE(SUBSTITUTE(SUBSTITUTE(SUBSTITUTE(SUBSTITUTE(SUBSTITUTE(SUBSTITUTE(SUBSTITUTE(SUBSTITUTE(Y$7,$A$54,Y$54),$A$55,Y$55),$A$56,Y$56),$A$57,Y$57),$A$58,Y$58),$A$59,Y$59),$A$60,Y$60),$A$61,Y$61),$A$62,Y$62),$A$63,Y$63),$A$64,Y$64),$A$65,Y$65),$A$66,Y$66),$A$67,Y$67),$A$68,Y$68)</f>
        <v>நான் முன்பு [[ brand_name ]] [[ product_name ]] பயன்படுத்தினேன் ஆனால் இப்போது  [[ brand_name ]] [[ product_name ]] பயன்படுத்தவில்லை</v>
      </c>
      <c r="Z14" s="120" t="str">
        <f>Optimized!$L56</f>
        <v>Saya pernah menggunakan [[ brand_name ]] sebelumnya tetapi tidak menggunakan [[ brand_name ]] lagi sekarang</v>
      </c>
      <c r="AA14" s="120" t="str">
        <f>Optimized!$D56</f>
        <v>I have used [[ brand_name ]] in the past but don’t use [[ brand_name ]] now</v>
      </c>
      <c r="AB14" s="120" t="str">
        <f>Optimized!$H56</f>
        <v>Ho utilizzato un/una [[ brand_name ]] in passato, ma ora non più</v>
      </c>
      <c r="AC14" s="119" t="str">
        <f>SUBSTITUTE(SUBSTITUTE(SUBSTITUTE(SUBSTITUTE(SUBSTITUTE(SUBSTITUTE(SUBSTITUTE(SUBSTITUTE(SUBSTITUTE(SUBSTITUTE(SUBSTITUTE(SUBSTITUTE(SUBSTITUTE(SUBSTITUTE(SUBSTITUTE(AC$7,$A$54,AC$54),$A$55,AC$55),$A$56,AC$56),$A$57,AC$57),$A$58,AC$58),$A$59,AC$59),$A$60,AC$60),$A$61,AC$61),$A$62,AC$62),$A$63,AC$63),$A$64,AC$64),$A$65,AC$65),$A$66,AC$66),$A$67,AC$67),$A$68,AC$68)</f>
        <v>以前[[ brand_name ]] の [[ product_name ]] を 利用していた が、現在は利用していない</v>
      </c>
      <c r="AD14" s="119" t="str">
        <f>SUBSTITUTE(SUBSTITUTE(SUBSTITUTE(SUBSTITUTE(SUBSTITUTE(SUBSTITUTE(SUBSTITUTE(SUBSTITUTE(SUBSTITUTE(SUBSTITUTE(SUBSTITUTE(SUBSTITUTE(SUBSTITUTE(SUBSTITUTE(SUBSTITUTE(AD$7,$A$54,AD$54),$A$55,AD$55),$A$56,AD$56),$A$57,AD$57),$A$58,AD$58),$A$59,AD$59),$A$60,AD$60),$A$61,AD$61),$A$62,AD$62),$A$63,AD$63),$A$64,AD$64),$A$65,AD$65),$A$66,AD$66),$A$67,AD$67),$A$68,AD$68)</f>
        <v>كنت أستخدم [[ product_name ]]  [[ brand_name ]] في الماضي، لكن لا أستخدم [[ product_name ]]  [[ brand_name ]] الآن</v>
      </c>
      <c r="AE14" s="119" t="str">
        <f>SUBSTITUTE(SUBSTITUTE(SUBSTITUTE(SUBSTITUTE(SUBSTITUTE(SUBSTITUTE(SUBSTITUTE(SUBSTITUTE(SUBSTITUTE(SUBSTITUTE(SUBSTITUTE(SUBSTITUTE(SUBSTITUTE(SUBSTITUTE(SUBSTITUTE(AE$7,$A$54,AE$54),$A$55,AE$55),$A$56,AE$56),$A$57,AE$57),$A$58,AE$58),$A$59,AE$59),$A$60,AE$60),$A$61,AE$61),$A$62,AE$62),$A$63,AE$63),$A$64,AE$64),$A$65,AE$65),$A$66,AE$66),$A$67,AE$67),$A$68,AE$68)</f>
        <v>나는 과거에 [[ brand_name ]] [[ product_name ]]을/를 사용했지만 지금은 [[ brand_name ]] [[ product_name ]]을/를 사용하고 있지 않다</v>
      </c>
      <c r="AF14" s="119" t="str">
        <f>SUBSTITUTE(SUBSTITUTE(SUBSTITUTE(SUBSTITUTE(SUBSTITUTE(SUBSTITUTE(SUBSTITUTE(SUBSTITUTE(SUBSTITUTE(SUBSTITUTE(SUBSTITUTE(SUBSTITUTE(SUBSTITUTE(SUBSTITUTE(SUBSTITUTE(AF$7,$A$54,AF$54),$A$55,AF$55),$A$56,AF$56),$A$57,AF$57),$A$58,AF$58),$A$59,AF$59),$A$60,AF$60),$A$61,AF$61),$A$62,AF$62),$A$63,AF$63),$A$64,AF$64),$A$65,AF$65),$A$66,AF$66),$A$67,AF$67),$A$68,AF$68)</f>
        <v>我曾经使 用  [[ brand_name ]] [[ product_name ]]，可是现在没有使 用 [[ brand-name ]] [[ product_name ]]</v>
      </c>
      <c r="AG14" s="119" t="str">
        <f>SUBSTITUTE(SUBSTITUTE(SUBSTITUTE(SUBSTITUTE(SUBSTITUTE(SUBSTITUTE(SUBSTITUTE(SUBSTITUTE(SUBSTITUTE(SUBSTITUTE(SUBSTITUTE(SUBSTITUTE(SUBSTITUTE(SUBSTITUTE(SUBSTITUTE(AG$7,$A$54,AG$54),$A$55,AG$55),$A$56,AG$56),$A$57,AG$57),$A$58,AG$58),$A$59,AG$59),$A$60,AG$60),$A$61,AG$61),$A$62,AG$62),$A$63,AG$63),$A$64,AG$64),$A$65,AG$65),$A$66,AG$66),$A$67,AG$67),$A$68,AG$68)</f>
        <v>Saya pernah menggunakan  [[ brand_name ]] [[ product_name ]], tetapi tidak menggunakan  [[ brand_name]] [[ product_name ]] sekarang</v>
      </c>
      <c r="AH14" s="120" t="str">
        <f>Optimized!$M56</f>
        <v>He usado [[ brand_name ]] anteriormente pero ahora no  uso [[ brand_name ]]</v>
      </c>
      <c r="AI14" s="120" t="str">
        <f>Optimized!$I56</f>
        <v>ik heb [[brand name]] in het verleden gebruikt, maar op dit moment gebruik ik het niet</v>
      </c>
      <c r="AJ14" s="120" t="str">
        <f>Optimized!$D56</f>
        <v>I have used [[ brand_name ]] in the past but don’t use [[ brand_name ]] now</v>
      </c>
      <c r="AK14" s="119" t="str">
        <f>SUBSTITUTE(SUBSTITUTE(SUBSTITUTE(SUBSTITUTE(SUBSTITUTE(SUBSTITUTE(SUBSTITUTE(SUBSTITUTE(SUBSTITUTE(SUBSTITUTE(SUBSTITUTE(SUBSTITUTE(SUBSTITUTE(SUBSTITUTE(SUBSTITUTE(AK$7,$A$54,AK$54),$A$55,AK$55),$A$56,AK$56),$A$57,AK$57),$A$58,AK$58),$A$59,AK$59),$A$60,AK$60),$A$61,AK$61),$A$62,AK$62),$A$63,AK$63),$A$64,AK$64),$A$65,AK$65),$A$66,AK$66),$A$67,AK$67),$A$68,AK$68)</f>
        <v>Jeg har brukt [[ brand_name ]] tidligere, men jeg bruker ikke [[ brand_name ]] nå</v>
      </c>
      <c r="AL14" s="119" t="str">
        <f>SUBSTITUTE(SUBSTITUTE(SUBSTITUTE(SUBSTITUTE(SUBSTITUTE(SUBSTITUTE(SUBSTITUTE(SUBSTITUTE(SUBSTITUTE(SUBSTITUTE(SUBSTITUTE(SUBSTITUTE(SUBSTITUTE(SUBSTITUTE(SUBSTITUTE(AL$7,$A$54,AL$54),$A$55,AL$55),$A$56,AL$56),$A$57,AL$57),$A$58,AL$58),$A$59,AL$59),$A$60,AL$60),$A$61,AL$61),$A$62,AL$62),$A$63,AL$63),$A$64,AL$64),$A$65,AL$65),$A$66,AL$66),$A$67,AL$67),$A$68,AL$68)</f>
        <v>He usado [[ product_name ]] [[ brand_name ]] anterioremente pero ahora no uso [[ product_name ]] [[ brand_name ]]</v>
      </c>
      <c r="AM14" s="120" t="str">
        <f>Optimized!$N56</f>
        <v>Gumamit ako ng [[ brand_name ]] dati pero hindi na ako gumagamit nito ngayon</v>
      </c>
      <c r="AN14" s="119" t="str">
        <f>SUBSTITUTE(SUBSTITUTE(SUBSTITUTE(SUBSTITUTE(SUBSTITUTE(SUBSTITUTE(SUBSTITUTE(SUBSTITUTE(SUBSTITUTE(SUBSTITUTE(SUBSTITUTE(SUBSTITUTE(SUBSTITUTE(SUBSTITUTE(SUBSTITUTE(AN$7,$A$54,AN$54),$A$55,AN$55),$A$56,AN$56),$A$57,AN$57),$A$58,AN$58),$A$59,AN$59),$A$60,AN$60),$A$61,AN$61),$A$62,AN$62),$A$63,AN$63),$A$64,AN$64),$A$65,AN$65),$A$66,AN$66),$A$67,AN$67),$A$68,AN$68)</f>
        <v>0 w przeszłości, ale obecnie nie korzystam z [[ product_name_G ]] [[ brand_name_N ]]</v>
      </c>
      <c r="AO14" s="119" t="str">
        <f>SUBSTITUTE(SUBSTITUTE(SUBSTITUTE(SUBSTITUTE(SUBSTITUTE(SUBSTITUTE(SUBSTITUTE(SUBSTITUTE(SUBSTITUTE(SUBSTITUTE(SUBSTITUTE(SUBSTITUTE(SUBSTITUTE(SUBSTITUTE(SUBSTITUTE(AO$7,$A$54,AO$54),$A$55,AO$55),$A$56,AO$56),$A$57,AO$57),$A$58,AO$58),$A$59,AO$59),$A$60,AO$60),$A$61,AO$61),$A$62,AO$62),$A$63,AO$63),$A$64,AO$64),$A$65,AO$65),$A$66,AO$66),$A$67,AO$67),$A$68,AO$68)</f>
        <v>Já usei [[ brand_name ]] [[ product_name ]] no passado mas não uso [[ brand_name ]] [[ product_name ]] actualmente</v>
      </c>
      <c r="AP14" s="119" t="str">
        <f>SUBSTITUTE(SUBSTITUTE(SUBSTITUTE(SUBSTITUTE(SUBSTITUTE(SUBSTITUTE(SUBSTITUTE(SUBSTITUTE(SUBSTITUTE(SUBSTITUTE(SUBSTITUTE(SUBSTITUTE(SUBSTITUTE(SUBSTITUTE(SUBSTITUTE(AP$7,$A$54,AP$54),$A$55,AP$55),$A$56,AP$56),$A$57,AP$57),$A$58,AP$58),$A$59,AP$59),$A$60,AP$60),$A$61,AP$61),$A$62,AP$62),$A$63,AP$63),$A$64,AP$64),$A$65,AP$65),$A$66,AP$66),$A$67,AP$67),$A$68,AP$68)</f>
        <v>Am utilizat [[ product_name ]] [[ brand_name ]] in trecut, dar acum nu mai utilizez [[ product_name ]] [[ brand_name ]]</v>
      </c>
      <c r="AQ14" s="120" t="str">
        <f>Optimized!$D56</f>
        <v>I have used [[ brand_name ]] in the past but don’t use [[ brand_name ]] now</v>
      </c>
      <c r="AR14" s="120" t="str">
        <f>Optimized!$D56</f>
        <v>I have used [[ brand_name ]] in the past but don’t use [[ brand_name ]] now</v>
      </c>
      <c r="AS14" s="119" t="str">
        <f>SUBSTITUTE(SUBSTITUTE(SUBSTITUTE(SUBSTITUTE(SUBSTITUTE(SUBSTITUTE(SUBSTITUTE(SUBSTITUTE(SUBSTITUTE(SUBSTITUTE(SUBSTITUTE(SUBSTITUTE(SUBSTITUTE(SUBSTITUTE(SUBSTITUTE(AS$7,$A$54,AS$54),$A$55,AS$55),$A$56,AS$56),$A$57,AS$57),$A$58,AS$58),$A$59,AS$59),$A$60,AS$60),$A$61,AS$61),$A$62,AS$62),$A$63,AS$63),$A$64,AS$64),$A$65,AS$65),$A$66,AS$66),$A$67,AS$67),$A$68,AS$68)</f>
        <v>He utilizado un/a [[ product_name ]] [[ brand_name ]] en el pasado, pero no utilizo un/a [[ product_name ]] [[ brand_name ]] ahora</v>
      </c>
      <c r="AT14" s="119" t="str">
        <f>SUBSTITUTE(SUBSTITUTE(SUBSTITUTE(SUBSTITUTE(SUBSTITUTE(SUBSTITUTE(SUBSTITUTE(SUBSTITUTE(SUBSTITUTE(SUBSTITUTE(SUBSTITUTE(SUBSTITUTE(SUBSTITUTE(SUBSTITUTE(SUBSTITUTE(AT$7,$A$54,AT$54),$A$55,AT$55),$A$56,AT$56),$A$57,AT$57),$A$58,AT$58),$A$59,AT$59),$A$60,AT$60),$A$61,AT$61),$A$62,AT$62),$A$63,AT$63),$A$64,AT$64),$A$65,AT$65),$A$66,AT$66),$A$67,AT$67),$A$68,AT$68)</f>
        <v>Jag har tidigare använt [[ brand_name ]], men jag använder inte [[ brand_name ]] idag</v>
      </c>
      <c r="AU14" s="119" t="str">
        <f>SUBSTITUTE(SUBSTITUTE(SUBSTITUTE(SUBSTITUTE(SUBSTITUTE(SUBSTITUTE(SUBSTITUTE(SUBSTITUTE(SUBSTITUTE(SUBSTITUTE(SUBSTITUTE(SUBSTITUTE(SUBSTITUTE(SUBSTITUTE(SUBSTITUTE(AU$7,$A$54,AU$54),$A$55,AU$55),$A$56,AU$56),$A$57,AU$57),$A$58,AU$58),$A$59,AU$59),$A$60,AU$60),$A$61,AU$61),$A$62,AU$62),$A$63,AU$63),$A$64,AU$64),$A$65,AU$65),$A$66,AU$66),$A$67,AU$67),$A$68,AU$68)</f>
        <v>我在過去曾經使用 [[ brand_name ]] [[ product_name ]]，但現在已經不再使用 [[ brand_name ]] [[ product_name ]]</v>
      </c>
      <c r="AV14" s="120" t="str">
        <f>Optimized!$J56</f>
        <v>ฉันเคยใช้ [[ brand_name ]] ในอดีตแต่ไม่ได้ใช้ [[ brand_name ]] ในปัจจุบัน</v>
      </c>
      <c r="AW14" s="119" t="str">
        <f>SUBSTITUTE(SUBSTITUTE(SUBSTITUTE(SUBSTITUTE(SUBSTITUTE(SUBSTITUTE(SUBSTITUTE(SUBSTITUTE(SUBSTITUTE(SUBSTITUTE(SUBSTITUTE(SUBSTITUTE(SUBSTITUTE(SUBSTITUTE(SUBSTITUTE(AW$7,$A$54,AW$54),$A$55,AW$55),$A$56,AW$56),$A$57,AW$57),$A$58,AW$58),$A$59,AW$59),$A$60,AW$60),$A$61,AW$61),$A$62,AW$62),$A$63,AW$63),$A$64,AW$64),$A$65,AW$65),$A$66,AW$66),$A$67,AW$67),$A$68,AW$68)</f>
        <v>Daha önce [[ brand_name ]] [[ product_name ]] kullanıyordum fakat artık [[ brand_name ]] [[ product_name ]] kullanmıyorum</v>
      </c>
      <c r="AX14" s="119" t="str">
        <f>SUBSTITUTE(SUBSTITUTE(SUBSTITUTE(SUBSTITUTE(SUBSTITUTE(SUBSTITUTE(SUBSTITUTE(SUBSTITUTE(SUBSTITUTE(SUBSTITUTE(SUBSTITUTE(SUBSTITUTE(SUBSTITUTE(SUBSTITUTE(SUBSTITUTE(AX$7,$A$54,AX$54),$A$55,AX$55),$A$56,AX$56),$A$57,AX$57),$A$58,AX$58),$A$59,AX$59),$A$60,AX$60),$A$61,AX$61),$A$62,AX$62),$A$63,AX$63),$A$64,AX$64),$A$65,AX$65),$A$66,AX$66),$A$67,AX$67),$A$68,AX$68)</f>
        <v/>
      </c>
      <c r="AY14" s="120" t="str">
        <f>Optimized!$O56</f>
        <v>I have used [[ brand_name ]] in the past but don’t use [[ brand_name ]] now</v>
      </c>
      <c r="AZ14" s="119" t="str">
        <f>SUBSTITUTE(SUBSTITUTE(SUBSTITUTE(SUBSTITUTE(SUBSTITUTE(SUBSTITUTE(SUBSTITUTE(SUBSTITUTE(SUBSTITUTE(SUBSTITUTE(SUBSTITUTE(SUBSTITUTE(SUBSTITUTE(SUBSTITUTE(SUBSTITUTE(AZ$7,$A$54,AZ$54),$A$55,AZ$55),$A$56,AZ$56),$A$57,AZ$57),$A$58,AZ$58),$A$59,AZ$59),$A$60,AZ$60),$A$61,AZ$61),$A$62,AZ$62),$A$63,AZ$63),$A$64,AZ$64),$A$65,AZ$65),$A$66,AZ$66),$A$67,AZ$67),$A$68,AZ$68)</f>
        <v>He usado un/a [[ product_name ]] de [[ brand_name ]] antes pero no uso ahora</v>
      </c>
      <c r="BA14" s="119" t="str">
        <f>SUBSTITUTE(SUBSTITUTE(SUBSTITUTE(SUBSTITUTE(SUBSTITUTE(SUBSTITUTE(SUBSTITUTE(SUBSTITUTE(SUBSTITUTE(SUBSTITUTE(SUBSTITUTE(SUBSTITUTE(SUBSTITUTE(SUBSTITUTE(SUBSTITUTE(BA$7,$A$54,BA$54),$A$55,BA$55),$A$56,BA$56),$A$57,BA$57),$A$58,BA$58),$A$59,BA$59),$A$60,BA$60),$A$61,BA$61),$A$62,BA$62),$A$63,BA$63),$A$64,BA$64),$A$65,BA$65),$A$66,BA$66),$A$67,BA$67),$A$68,BA$68)</f>
        <v>Tôi dùng [[ product_name ]] [[ brand_name ]] trong quá khứ, nhưng hiện nay không còn dùng [[ product_name ]] [[ brand_name ]] nữa</v>
      </c>
      <c r="BB14" s="113"/>
    </row>
    <row r="15" spans="1:54" customFormat="1" ht="12.75" customHeight="1">
      <c r="A15" s="113" t="s">
        <v>874</v>
      </c>
      <c r="B15" s="224"/>
      <c r="C15" s="119" t="str">
        <f>SUBSTITUTE(SUBSTITUTE(SUBSTITUTE(SUBSTITUTE(SUBSTITUTE(SUBSTITUTE(SUBSTITUTE(SUBSTITUTE(SUBSTITUTE(SUBSTITUTE(SUBSTITUTE(SUBSTITUTE(SUBSTITUTE(SUBSTITUTE(SUBSTITUTE(C$8,$A$54,C$54),$A$55,C$55),$A$56,C$56),$A$57,C$57),$A$58,C$58),$A$59,C$59),$A$60,C$60),$A$61,C$61),$A$62,C$62),$A$63,C$63),$A$64,C$64),$A$65,C$65),$A$66,C$66),$A$67,C$67),$A$68,C$68)</f>
        <v>I have heard of [[ brand_name ]] but never used it</v>
      </c>
      <c r="D15" s="120" t="str">
        <f>Optimized!$D57</f>
        <v>I have heard of [[ brand_name ]] but never used it</v>
      </c>
      <c r="E15" s="119" t="str">
        <f>SUBSTITUTE(SUBSTITUTE(SUBSTITUTE(SUBSTITUTE(SUBSTITUTE(SUBSTITUTE(SUBSTITUTE(SUBSTITUTE(SUBSTITUTE(SUBSTITUTE(SUBSTITUTE(SUBSTITUTE(SUBSTITUTE(SUBSTITUTE(SUBSTITUTE(E$8,$A$54,E$54),$A$55,E$55),$A$56,E$56),$A$57,E$57),$A$58,E$58),$A$59,E$59),$A$60,E$60),$A$61,E$61),$A$62,E$62),$A$63,E$63),$A$64,E$64),$A$65,E$65),$A$66,E$66),$A$67,E$67),$A$68,E$68)</f>
        <v>He oido sobre [[ product_name ]] [[ brand_name ]], pero nunca lo/la usé</v>
      </c>
      <c r="F15" s="120" t="str">
        <f>Optimized!$D57</f>
        <v>I have heard of [[ brand_name ]] but never used it</v>
      </c>
      <c r="G15" s="120" t="str">
        <f>Optimized!$F57</f>
        <v>Já ouvi falar de [[ brand_name ]] mas nunca usei</v>
      </c>
      <c r="H15" s="120" t="str">
        <f>Optimized!$D57</f>
        <v>I have heard of [[ brand_name ]] but never used it</v>
      </c>
      <c r="I15" s="119" t="str">
        <f t="shared" ref="I15:P15" si="4">SUBSTITUTE(SUBSTITUTE(SUBSTITUTE(SUBSTITUTE(SUBSTITUTE(SUBSTITUTE(SUBSTITUTE(SUBSTITUTE(SUBSTITUTE(SUBSTITUTE(SUBSTITUTE(SUBSTITUTE(SUBSTITUTE(SUBSTITUTE(SUBSTITUTE(I$8,$A$54,I$54),$A$55,I$55),$A$56,I$56),$A$57,I$57),$A$58,I$58),$A$59,I$59),$A$60,I$60),$A$61,I$61),$A$62,I$62),$A$63,I$63),$A$64,I$64),$A$65,I$65),$A$66,I$66),$A$67,I$67),$A$68,I$68)</f>
        <v>J’ai entendu parler de [[ brand_name ]] [[ product_name ]], mais n’en ai jamais utilisé</v>
      </c>
      <c r="J15" s="119" t="str">
        <f t="shared" si="4"/>
        <v>He escuchado de [[ product_name ]] [[ brand_name ]] pero nunca he usado</v>
      </c>
      <c r="K15" s="119" t="str">
        <f t="shared" si="4"/>
        <v>我听说过 [[ brand_name ]] [[ product_name ]]但是从未使用过</v>
      </c>
      <c r="L15" s="119" t="str">
        <f t="shared" si="4"/>
        <v>He oido o escuchado sobre [[ product_name ]] [[ brand_name ]] pero nunca lo/la he usado</v>
      </c>
      <c r="M15" s="119" t="str">
        <f t="shared" si="4"/>
        <v>Slyšel/a jsem o značce [[ brand_name_N ]], ale nikdy jsem jejích služeb nevyužil/a</v>
      </c>
      <c r="N15" s="119" t="str">
        <f t="shared" si="4"/>
        <v>Jeg har hørt om [[ brand_name ]], men aldrig brugt den/det/dem</v>
      </c>
      <c r="O15" s="119" t="str">
        <f t="shared" si="4"/>
        <v xml:space="preserve">انا سمعت عن [[ brand_name ]] [[ product_name ]] بس عمري م استخدمته </v>
      </c>
      <c r="P15" s="119" t="str">
        <f t="shared" si="4"/>
        <v>Olen kuullut mainoksen tuotemerkistä, mutta en ole koskaan käyttänyt sitä</v>
      </c>
      <c r="Q15" s="120" t="str">
        <f>Optimized!$K57</f>
        <v>J’ai entendu parler de/d’ [[ brand_name ]] mais je ne l'ai jamais utilisé</v>
      </c>
      <c r="R15" s="120" t="str">
        <f>Optimized!$G57</f>
        <v>Ich habe von [[ brand_name ]] gehört, es/ihn/sie aber noch nie verwendet</v>
      </c>
      <c r="S15" s="119" t="str">
        <f>SUBSTITUTE(SUBSTITUTE(SUBSTITUTE(SUBSTITUTE(SUBSTITUTE(SUBSTITUTE(SUBSTITUTE(SUBSTITUTE(SUBSTITUTE(SUBSTITUTE(SUBSTITUTE(SUBSTITUTE(SUBSTITUTE(SUBSTITUTE(SUBSTITUTE(S$8,$A$54,S$54),$A$55,S$55),$A$56,S$56),$A$57,S$57),$A$58,S$58),$A$59,S$59),$A$60,S$60),$A$61,S$61),$A$62,S$62),$A$63,S$63),$A$64,S$64),$A$65,S$65),$A$66,S$66),$A$67,S$67),$A$68,S$68)</f>
        <v>Έχω ακούσει για το [[ brand_name ]] [[ product_name ]] αλλά ποτέ δεν το έχω χρησιμοποιήσει</v>
      </c>
      <c r="T15" s="119" t="str">
        <f>SUBSTITUTE(SUBSTITUTE(SUBSTITUTE(SUBSTITUTE(SUBSTITUTE(SUBSTITUTE(SUBSTITUTE(SUBSTITUTE(SUBSTITUTE(SUBSTITUTE(SUBSTITUTE(SUBSTITUTE(SUBSTITUTE(SUBSTITUTE(SUBSTITUTE(T$8,$A$54,T$54),$A$55,T$55),$A$56,T$56),$A$57,T$57),$A$58,T$58),$A$59,T$59),$A$60,T$60),$A$61,T$61),$A$62,T$62),$A$63,T$63),$A$64,T$64),$A$65,T$65),$A$66,T$66),$A$67,T$67),$A$68,T$68)</f>
        <v>我聽過[[ brand_name ]] [[ product_name ]], 但從未使用過</v>
      </c>
      <c r="U15" s="119" t="str">
        <f>SUBSTITUTE(SUBSTITUTE(SUBSTITUTE(SUBSTITUTE(SUBSTITUTE(SUBSTITUTE(SUBSTITUTE(SUBSTITUTE(SUBSTITUTE(SUBSTITUTE(SUBSTITUTE(SUBSTITUTE(SUBSTITUTE(SUBSTITUTE(SUBSTITUTE(U$8,$A$54,U$54),$A$55,U$55),$A$56,U$56),$A$57,U$57),$A$58,U$58),$A$59,U$59),$A$60,U$60),$A$61,U$61),$A$62,U$62),$A$63,U$63),$A$64,U$64),$A$65,U$65),$A$66,U$66),$A$67,U$67),$A$68,U$68)</f>
        <v>Hallottam a(z) [[ brand_name ]] [[ product_name ]]-ról/ről, de  soha nem használtam</v>
      </c>
      <c r="V15" s="120" t="str">
        <f>Optimized!$D57</f>
        <v>I have heard of [[ brand_name ]] but never used it</v>
      </c>
      <c r="W15" s="119" t="str">
        <f>SUBSTITUTE(SUBSTITUTE(SUBSTITUTE(SUBSTITUTE(SUBSTITUTE(SUBSTITUTE(SUBSTITUTE(SUBSTITUTE(SUBSTITUTE(SUBSTITUTE(SUBSTITUTE(SUBSTITUTE(SUBSTITUTE(SUBSTITUTE(SUBSTITUTE(W$8,$A$54,W$54),$A$55,W$55),$A$56,W$56),$A$57,W$57),$A$58,W$58),$A$59,W$59),$A$60,W$60),$A$61,W$61),$A$62,W$62),$A$63,W$63),$A$64,W$64),$A$65,W$65),$A$66,W$66),$A$67,W$67),$A$68,W$68)</f>
        <v xml:space="preserve">आपने [[ brand_name ]] [[ product_name ]] के बारे में सुना है पर कभी [[ brand_name ]] [[ product_name ]] इस्तेमाल कर रहे </v>
      </c>
      <c r="X15" s="119" t="str">
        <f>SUBSTITUTE(SUBSTITUTE(SUBSTITUTE(SUBSTITUTE(SUBSTITUTE(SUBSTITUTE(SUBSTITUTE(SUBSTITUTE(SUBSTITUTE(SUBSTITUTE(SUBSTITUTE(SUBSTITUTE(SUBSTITUTE(SUBSTITUTE(SUBSTITUTE(X$8,$A$54,X$54),$A$55,X$55),$A$56,X$56),$A$57,X$57),$A$58,X$58),$A$59,X$59),$A$60,X$60),$A$61,X$61),$A$62,X$62),$A$63,X$63),$A$64,X$64),$A$65,X$65),$A$66,X$66),$A$67,X$67),$A$68,X$68)</f>
        <v>आपने [[ brand_name ]] [[ product_name ]] के बारे में सुना है पर कभी इस्तेमाल नहीं किया</v>
      </c>
      <c r="Y15" s="119" t="str">
        <f>SUBSTITUTE(SUBSTITUTE(SUBSTITUTE(SUBSTITUTE(SUBSTITUTE(SUBSTITUTE(SUBSTITUTE(SUBSTITUTE(SUBSTITUTE(SUBSTITUTE(SUBSTITUTE(SUBSTITUTE(SUBSTITUTE(SUBSTITUTE(SUBSTITUTE(Y$8,$A$54,Y$54),$A$55,Y$55),$A$56,Y$56),$A$57,Y$57),$A$58,Y$58),$A$59,Y$59),$A$60,Y$60),$A$61,Y$61),$A$62,Y$62),$A$63,Y$63),$A$64,Y$64),$A$65,Y$65),$A$66,Y$66),$A$67,Y$67),$A$68,Y$68)</f>
        <v>நான் [[ brand_name ]] [[ product_name ]] பற்றி கேள்விப்பட்டிருக்கிறேன் ஆனால் ஒருபோதும் பயன்படுத்தியதில்லை</v>
      </c>
      <c r="Z15" s="120" t="str">
        <f>Optimized!$L57</f>
        <v>Saya pernah mendengar [[ brand_name ]] tapi tidak pernah menggunakannya</v>
      </c>
      <c r="AA15" s="120" t="str">
        <f>Optimized!$D57</f>
        <v>I have heard of [[ brand_name ]] but never used it</v>
      </c>
      <c r="AB15" s="120" t="str">
        <f>Optimized!$H57</f>
        <v>Ho sentito nominare [[ brand_name ]] ma non l’ho mai usato</v>
      </c>
      <c r="AC15" s="119" t="str">
        <f>SUBSTITUTE(SUBSTITUTE(SUBSTITUTE(SUBSTITUTE(SUBSTITUTE(SUBSTITUTE(SUBSTITUTE(SUBSTITUTE(SUBSTITUTE(SUBSTITUTE(SUBSTITUTE(SUBSTITUTE(SUBSTITUTE(SUBSTITUTE(SUBSTITUTE(AC$8,$A$54,AC$54),$A$55,AC$55),$A$56,AC$56),$A$57,AC$57),$A$58,AC$58),$A$59,AC$59),$A$60,AC$60),$A$61,AC$61),$A$62,AC$62),$A$63,AC$63),$A$64,AC$64),$A$65,AC$65),$A$66,AC$66),$A$67,AC$67),$A$68,AC$68)</f>
        <v>[[ brand_name ]] の [[ product_name ]] は聞いたことがあるが利用し たことはない</v>
      </c>
      <c r="AD15" s="119" t="str">
        <f>SUBSTITUTE(SUBSTITUTE(SUBSTITUTE(SUBSTITUTE(SUBSTITUTE(SUBSTITUTE(SUBSTITUTE(SUBSTITUTE(SUBSTITUTE(SUBSTITUTE(SUBSTITUTE(SUBSTITUTE(SUBSTITUTE(SUBSTITUTE(SUBSTITUTE(AD$8,$A$54,AD$54),$A$55,AD$55),$A$56,AD$56),$A$57,AD$57),$A$58,AD$58),$A$59,AD$59),$A$60,AD$60),$A$61,AD$61),$A$62,AD$62),$A$63,AD$63),$A$64,AD$64),$A$65,AD$65),$A$66,AD$66),$A$67,AD$67),$A$68,AD$68)</f>
        <v>سمعت عن [[ product_name ]]  [[ brand_name ]] لكن لم أستخدمها أبداً</v>
      </c>
      <c r="AE15" s="119" t="str">
        <f>SUBSTITUTE(SUBSTITUTE(SUBSTITUTE(SUBSTITUTE(SUBSTITUTE(SUBSTITUTE(SUBSTITUTE(SUBSTITUTE(SUBSTITUTE(SUBSTITUTE(SUBSTITUTE(SUBSTITUTE(SUBSTITUTE(SUBSTITUTE(SUBSTITUTE(AE$8,$A$54,AE$54),$A$55,AE$55),$A$56,AE$56),$A$57,AE$57),$A$58,AE$58),$A$59,AE$59),$A$60,AE$60),$A$61,AE$61),$A$62,AE$62),$A$63,AE$63),$A$64,AE$64),$A$65,AE$65),$A$66,AE$66),$A$67,AE$67),$A$68,AE$68)</f>
        <v>나는 전에 [[ brand_name ]] [[ product_name ]]에 대해 들어본 적이 있으나 그것을 사용해본 적이 없다</v>
      </c>
      <c r="AF15" s="119" t="str">
        <f>SUBSTITUTE(SUBSTITUTE(SUBSTITUTE(SUBSTITUTE(SUBSTITUTE(SUBSTITUTE(SUBSTITUTE(SUBSTITUTE(SUBSTITUTE(SUBSTITUTE(SUBSTITUTE(SUBSTITUTE(SUBSTITUTE(SUBSTITUTE(SUBSTITUTE(AF$8,$A$54,AF$54),$A$55,AF$55),$A$56,AF$56),$A$57,AF$57),$A$58,AF$58),$A$59,AF$59),$A$60,AF$60),$A$61,AF$61),$A$62,AF$62),$A$63,AF$63),$A$64,AF$64),$A$65,AF$65),$A$66,AF$66),$A$67,AF$67),$A$68,AF$68)</f>
        <v>我有听过[[ brand_name ]] [[ product_name ]]但不曾使 用</v>
      </c>
      <c r="AG15" s="119" t="str">
        <f>SUBSTITUTE(SUBSTITUTE(SUBSTITUTE(SUBSTITUTE(SUBSTITUTE(SUBSTITUTE(SUBSTITUTE(SUBSTITUTE(SUBSTITUTE(SUBSTITUTE(SUBSTITUTE(SUBSTITUTE(SUBSTITUTE(SUBSTITUTE(SUBSTITUTE(AG$8,$A$54,AG$54),$A$55,AG$55),$A$56,AG$56),$A$57,AG$57),$A$58,AG$58),$A$59,AG$59),$A$60,AG$60),$A$61,AG$61),$A$62,AG$62),$A$63,AG$63),$A$64,AG$64),$A$65,AG$65),$A$66,AG$66),$A$67,AG$67),$A$68,AG$68)</f>
        <v>Saya pernah dengar [[ brand_name ]] [[ product_name ]], tetapi tidak pernah menggunakan  [[ brand_name ]] [[ product_name ]]</v>
      </c>
      <c r="AH15" s="120" t="str">
        <f>Optimized!$M57</f>
        <v>He oído o escuchado sobre [[ brand_name ]] pero nunca usé uno/ una.</v>
      </c>
      <c r="AI15" s="120" t="str">
        <f>Optimized!$I57</f>
        <v>ik heb van [[brand name]] gehoord, maar heb het nog nooit gebruikt</v>
      </c>
      <c r="AJ15" s="120" t="str">
        <f>Optimized!$D57</f>
        <v>I have heard of [[ brand_name ]] but never used it</v>
      </c>
      <c r="AK15" s="119" t="str">
        <f>SUBSTITUTE(SUBSTITUTE(SUBSTITUTE(SUBSTITUTE(SUBSTITUTE(SUBSTITUTE(SUBSTITUTE(SUBSTITUTE(SUBSTITUTE(SUBSTITUTE(SUBSTITUTE(SUBSTITUTE(SUBSTITUTE(SUBSTITUTE(SUBSTITUTE(AK$8,$A$54,AK$54),$A$55,AK$55),$A$56,AK$56),$A$57,AK$57),$A$58,AK$58),$A$59,AK$59),$A$60,AK$60),$A$61,AK$61),$A$62,AK$62),$A$63,AK$63),$A$64,AK$64),$A$65,AK$65),$A$66,AK$66),$A$67,AK$67),$A$68,AK$68)</f>
        <v>Jeg hørt om [[ brand_name ]], men aldri brukt en/ett</v>
      </c>
      <c r="AL15" s="119" t="str">
        <f>SUBSTITUTE(SUBSTITUTE(SUBSTITUTE(SUBSTITUTE(SUBSTITUTE(SUBSTITUTE(SUBSTITUTE(SUBSTITUTE(SUBSTITUTE(SUBSTITUTE(SUBSTITUTE(SUBSTITUTE(SUBSTITUTE(SUBSTITUTE(SUBSTITUTE(AL$8,$A$54,AL$54),$A$55,AL$55),$A$56,AL$56),$A$57,AL$57),$A$58,AL$58),$A$59,AL$59),$A$60,AL$60),$A$61,AL$61),$A$62,AL$62),$A$63,AL$63),$A$64,AL$64),$A$65,AL$65),$A$66,AL$66),$A$67,AL$67),$A$68,AL$68)</f>
        <v>He oido o escuchado sobre [[ product_name ]] [[ brand_name ]] pero nunca lo/la he usado</v>
      </c>
      <c r="AM15" s="120" t="str">
        <f>Optimized!$N57</f>
        <v>Narinig ko na ang [[ brand_name ]] pero hindi pa ako nakagamit nito</v>
      </c>
      <c r="AN15" s="119" t="str">
        <f>SUBSTITUTE(SUBSTITUTE(SUBSTITUTE(SUBSTITUTE(SUBSTITUTE(SUBSTITUTE(SUBSTITUTE(SUBSTITUTE(SUBSTITUTE(SUBSTITUTE(SUBSTITUTE(SUBSTITUTE(SUBSTITUTE(SUBSTITUTE(SUBSTITUTE(AN$8,$A$54,AN$54),$A$55,AN$55),$A$56,AN$56),$A$57,AN$57),$A$58,AN$58),$A$59,AN$59),$A$60,AN$60),$A$61,AN$61),$A$62,AN$62),$A$63,AN$63),$A$64,AN$64),$A$65,AN$65),$A$66,AN$66),$A$67,AN$67),$A$68,AN$68)</f>
        <v>Słyszałem(am) o [[ product_name_L ]] [[ brand_name_N ]], ale nigdy nie 0</v>
      </c>
      <c r="AO15" s="119" t="str">
        <f>SUBSTITUTE(SUBSTITUTE(SUBSTITUTE(SUBSTITUTE(SUBSTITUTE(SUBSTITUTE(SUBSTITUTE(SUBSTITUTE(SUBSTITUTE(SUBSTITUTE(SUBSTITUTE(SUBSTITUTE(SUBSTITUTE(SUBSTITUTE(SUBSTITUTE(AO$8,$A$54,AO$54),$A$55,AO$55),$A$56,AO$56),$A$57,AO$57),$A$58,AO$58),$A$59,AO$59),$A$60,AO$60),$A$61,AO$61),$A$62,AO$62),$A$63,AO$63),$A$64,AO$64),$A$65,AO$65),$A$66,AO$66),$A$67,AO$67),$A$68,AO$68)</f>
        <v>Já ouvi falar de [[ brand_name ]] [[ product_name ]] mas nunca o usei</v>
      </c>
      <c r="AP15" s="119" t="str">
        <f>SUBSTITUTE(SUBSTITUTE(SUBSTITUTE(SUBSTITUTE(SUBSTITUTE(SUBSTITUTE(SUBSTITUTE(SUBSTITUTE(SUBSTITUTE(SUBSTITUTE(SUBSTITUTE(SUBSTITUTE(SUBSTITUTE(SUBSTITUTE(SUBSTITUTE(AP$8,$A$54,AP$54),$A$55,AP$55),$A$56,AP$56),$A$57,AP$57),$A$58,AP$58),$A$59,AP$59),$A$60,AP$60),$A$61,AP$61),$A$62,AP$62),$A$63,AP$63),$A$64,AP$64),$A$65,AP$65),$A$66,AP$66),$A$67,AP$67),$A$68,AP$68)</f>
        <v>Am auzit de [[ product_name ]] [[ brand_name ]], dar nu am utilizat [[ brand_name ]]</v>
      </c>
      <c r="AQ15" s="120" t="str">
        <f>Optimized!$D57</f>
        <v>I have heard of [[ brand_name ]] but never used it</v>
      </c>
      <c r="AR15" s="120" t="str">
        <f>Optimized!$D57</f>
        <v>I have heard of [[ brand_name ]] but never used it</v>
      </c>
      <c r="AS15" s="119" t="str">
        <f>SUBSTITUTE(SUBSTITUTE(SUBSTITUTE(SUBSTITUTE(SUBSTITUTE(SUBSTITUTE(SUBSTITUTE(SUBSTITUTE(SUBSTITUTE(SUBSTITUTE(SUBSTITUTE(SUBSTITUTE(SUBSTITUTE(SUBSTITUTE(SUBSTITUTE(AS$8,$A$54,AS$54),$A$55,AS$55),$A$56,AS$56),$A$57,AS$57),$A$58,AS$58),$A$59,AS$59),$A$60,AS$60),$A$61,AS$61),$A$62,AS$62),$A$63,AS$63),$A$64,AS$64),$A$65,AS$65),$A$66,AS$66),$A$67,AS$67),$A$68,AS$68)</f>
        <v>Conozco los/las [[ product_name ]] [[ brand_name ]] pero nunca he utilizado ninguno/a</v>
      </c>
      <c r="AT15" s="119" t="str">
        <f>SUBSTITUTE(SUBSTITUTE(SUBSTITUTE(SUBSTITUTE(SUBSTITUTE(SUBSTITUTE(SUBSTITUTE(SUBSTITUTE(SUBSTITUTE(SUBSTITUTE(SUBSTITUTE(SUBSTITUTE(SUBSTITUTE(SUBSTITUTE(SUBSTITUTE(AT$8,$A$54,AT$54),$A$55,AT$55),$A$56,AT$56),$A$57,AT$57),$A$58,AT$58),$A$59,AT$59),$A$60,AT$60),$A$61,AT$61),$A$62,AT$62),$A$63,AT$63),$A$64,AT$64),$A$65,AT$65),$A$66,AT$66),$A$67,AT$67),$A$68,AT$68)</f>
        <v>Jag har hört talas om [[ brand_name ]] men aldrig använt den/det</v>
      </c>
      <c r="AU15" s="119" t="str">
        <f>SUBSTITUTE(SUBSTITUTE(SUBSTITUTE(SUBSTITUTE(SUBSTITUTE(SUBSTITUTE(SUBSTITUTE(SUBSTITUTE(SUBSTITUTE(SUBSTITUTE(SUBSTITUTE(SUBSTITUTE(SUBSTITUTE(SUBSTITUTE(SUBSTITUTE(AU$8,$A$54,AU$54),$A$55,AU$55),$A$56,AU$56),$A$57,AU$57),$A$58,AU$58),$A$59,AU$59),$A$60,AU$60),$A$61,AU$61),$A$62,AU$62),$A$63,AU$63),$A$64,AU$64),$A$65,AU$65),$A$66,AU$66),$A$67,AU$67),$A$68,AU$68)</f>
        <v>我曾經聽過[[ brand_name ]] [[ product_name ]]，但未曾使用過這項服務</v>
      </c>
      <c r="AV15" s="120" t="str">
        <f>Optimized!$J57</f>
        <v>ฉันเคยได้ยินชื่อ [[ brand_name ]] แต่ไม่เคยใช้ [[ brand_name ]]</v>
      </c>
      <c r="AW15" s="119" t="str">
        <f>SUBSTITUTE(SUBSTITUTE(SUBSTITUTE(SUBSTITUTE(SUBSTITUTE(SUBSTITUTE(SUBSTITUTE(SUBSTITUTE(SUBSTITUTE(SUBSTITUTE(SUBSTITUTE(SUBSTITUTE(SUBSTITUTE(SUBSTITUTE(SUBSTITUTE(AW$8,$A$54,AW$54),$A$55,AW$55),$A$56,AW$56),$A$57,AW$57),$A$58,AW$58),$A$59,AW$59),$A$60,AW$60),$A$61,AW$61),$A$62,AW$62),$A$63,AW$63),$A$64,AW$64),$A$65,AW$65),$A$66,AW$66),$A$67,AW$67),$A$68,AW$68)</f>
        <v>Duydum ama hiç kullanmadım</v>
      </c>
      <c r="AX15" s="119" t="str">
        <f>SUBSTITUTE(SUBSTITUTE(SUBSTITUTE(SUBSTITUTE(SUBSTITUTE(SUBSTITUTE(SUBSTITUTE(SUBSTITUTE(SUBSTITUTE(SUBSTITUTE(SUBSTITUTE(SUBSTITUTE(SUBSTITUTE(SUBSTITUTE(SUBSTITUTE(AX$8,$A$54,AX$54),$A$55,AX$55),$A$56,AX$56),$A$57,AX$57),$A$58,AX$58),$A$59,AX$59),$A$60,AX$60),$A$61,AX$61),$A$62,AX$62),$A$63,AX$63),$A$64,AX$64),$A$65,AX$65),$A$66,AX$66),$A$67,AX$67),$A$68,AX$68)</f>
        <v/>
      </c>
      <c r="AY15" s="120" t="str">
        <f>Optimized!$O57</f>
        <v>I have heard of [[ brand_name ]] but never used it</v>
      </c>
      <c r="AZ15" s="119" t="str">
        <f>SUBSTITUTE(SUBSTITUTE(SUBSTITUTE(SUBSTITUTE(SUBSTITUTE(SUBSTITUTE(SUBSTITUTE(SUBSTITUTE(SUBSTITUTE(SUBSTITUTE(SUBSTITUTE(SUBSTITUTE(SUBSTITUTE(SUBSTITUTE(SUBSTITUTE(AZ$8,$A$54,AZ$54),$A$55,AZ$55),$A$56,AZ$56),$A$57,AZ$57),$A$58,AZ$58),$A$59,AZ$59),$A$60,AZ$60),$A$61,AZ$61),$A$62,AZ$62),$A$63,AZ$63),$A$64,AZ$64),$A$65,AZ$65),$A$66,AZ$66),$A$67,AZ$67),$A$68,AZ$68)</f>
        <v>Nunca he escuchado de [[ product_name ]] de [[ brand_name ]] pero nunca he usado uno</v>
      </c>
      <c r="BA15" s="119" t="str">
        <f>SUBSTITUTE(SUBSTITUTE(SUBSTITUTE(SUBSTITUTE(SUBSTITUTE(SUBSTITUTE(SUBSTITUTE(SUBSTITUTE(SUBSTITUTE(SUBSTITUTE(SUBSTITUTE(SUBSTITUTE(SUBSTITUTE(SUBSTITUTE(SUBSTITUTE(BA$8,$A$54,BA$54),$A$55,BA$55),$A$56,BA$56),$A$57,BA$57),$A$58,BA$58),$A$59,BA$59),$A$60,BA$60),$A$61,BA$61),$A$62,BA$62),$A$63,BA$63),$A$64,BA$64),$A$65,BA$65),$A$66,BA$66),$A$67,BA$67),$A$68,BA$68)</f>
        <v>Tôi đã từng nghe nói đến [[ product_name ]] [[ brand_name ]] nhưng chưa bao giờ dùng nó</v>
      </c>
      <c r="BB15" s="113"/>
    </row>
    <row r="16" spans="1:54" customFormat="1" ht="12.75" customHeight="1">
      <c r="A16" s="113" t="s">
        <v>875</v>
      </c>
      <c r="B16" s="224"/>
      <c r="C16" s="119" t="str">
        <f>SUBSTITUTE(SUBSTITUTE(SUBSTITUTE(SUBSTITUTE(SUBSTITUTE(SUBSTITUTE(SUBSTITUTE(SUBSTITUTE(SUBSTITUTE(SUBSTITUTE(SUBSTITUTE(SUBSTITUTE(SUBSTITUTE(SUBSTITUTE(SUBSTITUTE(C$9,$A$54,C$54),$A$55,C$55),$A$56,C$56),$A$57,C$57),$A$58,C$58),$A$59,C$59),$A$60,C$60),$A$61,C$61),$A$62,C$62),$A$63,C$63),$A$64,C$64),$A$65,C$65),$A$66,C$66),$A$67,C$67),$A$68,C$68)</f>
        <v>I have never heard of [[ brand_name ]] before today</v>
      </c>
      <c r="D16" s="120" t="str">
        <f>Optimized!$D58</f>
        <v>I have never heard of [[ brand_name ]] before today</v>
      </c>
      <c r="E16" s="119" t="str">
        <f>SUBSTITUTE(SUBSTITUTE(SUBSTITUTE(SUBSTITUTE(SUBSTITUTE(SUBSTITUTE(SUBSTITUTE(SUBSTITUTE(SUBSTITUTE(SUBSTITUTE(SUBSTITUTE(SUBSTITUTE(SUBSTITUTE(SUBSTITUTE(SUBSTITUTE(E$9,$A$54,E$54),$A$55,E$55),$A$56,E$56),$A$57,E$57),$A$58,E$58),$A$59,E$59),$A$60,E$60),$A$61,E$61),$A$62,E$62),$A$63,E$63),$A$64,E$64),$A$65,E$65),$A$66,E$66),$A$67,E$67),$A$68,E$68)</f>
        <v>Nunca he oído sobre [[ product_name ]] [[ brand_name ]] hasta hoy</v>
      </c>
      <c r="F16" s="120" t="str">
        <f>Optimized!$D58</f>
        <v>I have never heard of [[ brand_name ]] before today</v>
      </c>
      <c r="G16" s="120" t="str">
        <f>Optimized!$F58</f>
        <v>Nunca ouvi falar de [[ brand_name ]] até agora</v>
      </c>
      <c r="H16" s="120" t="str">
        <f>Optimized!$D58</f>
        <v>I have never heard of [[ brand_name ]] before today</v>
      </c>
      <c r="I16" s="119" t="str">
        <f t="shared" ref="I16:P16" si="5">SUBSTITUTE(SUBSTITUTE(SUBSTITUTE(SUBSTITUTE(SUBSTITUTE(SUBSTITUTE(SUBSTITUTE(SUBSTITUTE(SUBSTITUTE(SUBSTITUTE(SUBSTITUTE(SUBSTITUTE(SUBSTITUTE(SUBSTITUTE(SUBSTITUTE(I$9,$A$54,I$54),$A$55,I$55),$A$56,I$56),$A$57,I$57),$A$58,I$58),$A$59,I$59),$A$60,I$60),$A$61,I$61),$A$62,I$62),$A$63,I$63),$A$64,I$64),$A$65,I$65),$A$66,I$66),$A$67,I$67),$A$68,I$68)</f>
        <v>Je n'avais jamais entendu parler de [[ brand_name ]] [[ product_name ]] avant aujourd’hui</v>
      </c>
      <c r="J16" s="119" t="str">
        <f t="shared" si="5"/>
        <v>Nunca he escuchado de [[ product_name ]] [[ brand_name ]] hasta hoy</v>
      </c>
      <c r="K16" s="119" t="str">
        <f t="shared" si="5"/>
        <v>我在今天之前从未听说过[[ brand_name ]] [[ product_name ]]</v>
      </c>
      <c r="L16" s="119" t="str">
        <f t="shared" si="5"/>
        <v>Nunca había escuchado sobre [[ product_name ]] [[ brand_name ]] hasta hoy</v>
      </c>
      <c r="M16" s="119" t="str">
        <f t="shared" si="5"/>
        <v>Nikdy dříve jsem o značce [[ brand_name_N ]] neslyšel/a</v>
      </c>
      <c r="N16" s="119" t="str">
        <f t="shared" si="5"/>
        <v>Jeg har aldrig hørt om [[ brand_name ]] før i dag</v>
      </c>
      <c r="O16" s="119" t="str">
        <f t="shared" si="5"/>
        <v>اناعمري ما سمعت عن [[ brand_name ]] [[ product_name ]] قبل النهاردة</v>
      </c>
      <c r="P16" s="119" t="str">
        <f t="shared" si="5"/>
        <v>En ole koskaan aikaisemmin kuullutkaan mainoksen tuotemerkistä ennen tätä</v>
      </c>
      <c r="Q16" s="120" t="str">
        <f>Optimized!$K58</f>
        <v>Je n’ai jamais entendu parler de/d’ [[ brand_name ]] avant aujourd’hui</v>
      </c>
      <c r="R16" s="120" t="str">
        <f>Optimized!$G58</f>
        <v>Habe bis heute noch nichts von [[ brand_name ]] gehört</v>
      </c>
      <c r="S16" s="119" t="str">
        <f>SUBSTITUTE(SUBSTITUTE(SUBSTITUTE(SUBSTITUTE(SUBSTITUTE(SUBSTITUTE(SUBSTITUTE(SUBSTITUTE(SUBSTITUTE(SUBSTITUTE(SUBSTITUTE(SUBSTITUTE(SUBSTITUTE(SUBSTITUTE(SUBSTITUTE(S$9,$A$54,S$54),$A$55,S$55),$A$56,S$56),$A$57,S$57),$A$58,S$58),$A$59,S$59),$A$60,S$60),$A$61,S$61),$A$62,S$62),$A$63,S$63),$A$64,S$64),$A$65,S$65),$A$66,S$66),$A$67,S$67),$A$68,S$68)</f>
        <v>Δεν έχω ακούσει για το [[ brand_name ]] [[ product_name ]] πριν από σήμερα</v>
      </c>
      <c r="T16" s="119" t="str">
        <f>SUBSTITUTE(SUBSTITUTE(SUBSTITUTE(SUBSTITUTE(SUBSTITUTE(SUBSTITUTE(SUBSTITUTE(SUBSTITUTE(SUBSTITUTE(SUBSTITUTE(SUBSTITUTE(SUBSTITUTE(SUBSTITUTE(SUBSTITUTE(SUBSTITUTE(T$9,$A$54,T$54),$A$55,T$55),$A$56,T$56),$A$57,T$57),$A$58,T$58),$A$59,T$59),$A$60,T$60),$A$61,T$61),$A$62,T$62),$A$63,T$63),$A$64,T$64),$A$65,T$65),$A$66,T$66),$A$67,T$67),$A$68,T$68)</f>
        <v>喺今日之前, 我從來冇聽過[[ brand_name ]] [[ product_name ]]</v>
      </c>
      <c r="U16" s="119" t="str">
        <f>SUBSTITUTE(SUBSTITUTE(SUBSTITUTE(SUBSTITUTE(SUBSTITUTE(SUBSTITUTE(SUBSTITUTE(SUBSTITUTE(SUBSTITUTE(SUBSTITUTE(SUBSTITUTE(SUBSTITUTE(SUBSTITUTE(SUBSTITUTE(SUBSTITUTE(U$9,$A$54,U$54),$A$55,U$55),$A$56,U$56),$A$57,U$57),$A$58,U$58),$A$59,U$59),$A$60,U$60),$A$61,U$61),$A$62,U$62),$A$63,U$63),$A$64,U$64),$A$65,U$65),$A$66,U$66),$A$67,U$67),$A$68,U$68)</f>
        <v>Soha nem hallottam még a(z) [[ brand_name ]] [[ product_name ]]-ról/-ről</v>
      </c>
      <c r="V16" s="120" t="str">
        <f>Optimized!$D58</f>
        <v>I have never heard of [[ brand_name ]] before today</v>
      </c>
      <c r="W16" s="119" t="str">
        <f>SUBSTITUTE(SUBSTITUTE(SUBSTITUTE(SUBSTITUTE(SUBSTITUTE(SUBSTITUTE(SUBSTITUTE(SUBSTITUTE(SUBSTITUTE(SUBSTITUTE(SUBSTITUTE(SUBSTITUTE(SUBSTITUTE(SUBSTITUTE(SUBSTITUTE(W$9,$A$54,W$54),$A$55,W$55),$A$56,W$56),$A$57,W$57),$A$58,W$58),$A$59,W$59),$A$60,W$60),$A$61,W$61),$A$62,W$62),$A$63,W$63),$A$64,W$64),$A$65,W$65),$A$66,W$66),$A$67,W$67),$A$68,W$68)</f>
        <v>आपने आज से पहले कभी भी [[ brand_name ]] [[ product_name ]] के बारे में नहीं सुना</v>
      </c>
      <c r="X16" s="119" t="str">
        <f>SUBSTITUTE(SUBSTITUTE(SUBSTITUTE(SUBSTITUTE(SUBSTITUTE(SUBSTITUTE(SUBSTITUTE(SUBSTITUTE(SUBSTITUTE(SUBSTITUTE(SUBSTITUTE(SUBSTITUTE(SUBSTITUTE(SUBSTITUTE(SUBSTITUTE(X$9,$A$54,X$54),$A$55,X$55),$A$56,X$56),$A$57,X$57),$A$58,X$58),$A$59,X$59),$A$60,X$60),$A$61,X$61),$A$62,X$62),$A$63,X$63),$A$64,X$64),$A$65,X$65),$A$66,X$66),$A$67,X$67),$A$68,X$68)</f>
        <v xml:space="preserve">आपने आज से पहले कभी भी [[ brand_name ]] [[ product_name ]] ब्रांड के बारे में नहीं सुना </v>
      </c>
      <c r="Y16" s="119" t="str">
        <f>SUBSTITUTE(SUBSTITUTE(SUBSTITUTE(SUBSTITUTE(SUBSTITUTE(SUBSTITUTE(SUBSTITUTE(SUBSTITUTE(SUBSTITUTE(SUBSTITUTE(SUBSTITUTE(SUBSTITUTE(SUBSTITUTE(SUBSTITUTE(SUBSTITUTE(Y$9,$A$54,Y$54),$A$55,Y$55),$A$56,Y$56),$A$57,Y$57),$A$58,Y$58),$A$59,Y$59),$A$60,Y$60),$A$61,Y$61),$A$62,Y$62),$A$63,Y$63),$A$64,Y$64),$A$65,Y$65),$A$66,Y$66),$A$67,Y$67),$A$68,Y$68)</f>
        <v>இதற்கு முன் [[ brand_name ]] [[ product_name ]] பற்றி கேள்விப்பட்டதில்லை</v>
      </c>
      <c r="Z16" s="120" t="str">
        <f>Optimized!$L58</f>
        <v>Saya tidak pernah mendengar [[ brand_name ]] sebelum hari ini</v>
      </c>
      <c r="AA16" s="120" t="str">
        <f>Optimized!$D58</f>
        <v>I have never heard of [[ brand_name ]] before today</v>
      </c>
      <c r="AB16" s="120" t="str">
        <f>Optimized!$H58</f>
        <v>Non ho mai sentito nominare [[ brand_name ]] prima d’oggi</v>
      </c>
      <c r="AC16" s="119" t="str">
        <f>SUBSTITUTE(SUBSTITUTE(SUBSTITUTE(SUBSTITUTE(SUBSTITUTE(SUBSTITUTE(SUBSTITUTE(SUBSTITUTE(SUBSTITUTE(SUBSTITUTE(SUBSTITUTE(SUBSTITUTE(SUBSTITUTE(SUBSTITUTE(SUBSTITUTE(AC$9,$A$54,AC$54),$A$55,AC$55),$A$56,AC$56),$A$57,AC$57),$A$58,AC$58),$A$59,AC$59),$A$60,AC$60),$A$61,AC$61),$A$62,AC$62),$A$63,AC$63),$A$64,AC$64),$A$65,AC$65),$A$66,AC$66),$A$67,AC$67),$A$68,AC$68)</f>
        <v>[[ brand_name ]] の [[ product_name ]] は、今までに聞いたこともない</v>
      </c>
      <c r="AD16" s="119" t="str">
        <f>SUBSTITUTE(SUBSTITUTE(SUBSTITUTE(SUBSTITUTE(SUBSTITUTE(SUBSTITUTE(SUBSTITUTE(SUBSTITUTE(SUBSTITUTE(SUBSTITUTE(SUBSTITUTE(SUBSTITUTE(SUBSTITUTE(SUBSTITUTE(SUBSTITUTE(AD$9,$A$54,AD$54),$A$55,AD$55),$A$56,AD$56),$A$57,AD$57),$A$58,AD$58),$A$59,AD$59),$A$60,AD$60),$A$61,AD$61),$A$62,AD$62),$A$63,AD$63),$A$64,AD$64),$A$65,AD$65),$A$66,AD$66),$A$67,AD$67),$A$68,AD$68)</f>
        <v>لم أسمع عن [[ product_name ]]  [[ brand_name ]] أبداً قبل اليوم</v>
      </c>
      <c r="AE16" s="119" t="str">
        <f>SUBSTITUTE(SUBSTITUTE(SUBSTITUTE(SUBSTITUTE(SUBSTITUTE(SUBSTITUTE(SUBSTITUTE(SUBSTITUTE(SUBSTITUTE(SUBSTITUTE(SUBSTITUTE(SUBSTITUTE(SUBSTITUTE(SUBSTITUTE(SUBSTITUTE(AE$9,$A$54,AE$54),$A$55,AE$55),$A$56,AE$56),$A$57,AE$57),$A$58,AE$58),$A$59,AE$59),$A$60,AE$60),$A$61,AE$61),$A$62,AE$62),$A$63,AE$63),$A$64,AE$64),$A$65,AE$65),$A$66,AE$66),$A$67,AE$67),$A$68,AE$68)</f>
        <v>나는 오늘 이전에 [[ brand_name ]] [[ product_name ]]에 대해 들어본 적이 없다</v>
      </c>
      <c r="AF16" s="119" t="str">
        <f>SUBSTITUTE(SUBSTITUTE(SUBSTITUTE(SUBSTITUTE(SUBSTITUTE(SUBSTITUTE(SUBSTITUTE(SUBSTITUTE(SUBSTITUTE(SUBSTITUTE(SUBSTITUTE(SUBSTITUTE(SUBSTITUTE(SUBSTITUTE(SUBSTITUTE(AF$9,$A$54,AF$54),$A$55,AF$55),$A$56,AF$56),$A$57,AF$57),$A$58,AF$58),$A$59,AF$59),$A$60,AF$60),$A$61,AF$61),$A$62,AF$62),$A$63,AF$63),$A$64,AF$64),$A$65,AF$65),$A$66,AF$66),$A$67,AF$67),$A$68,AF$68)</f>
        <v>今天之前，我没有听过[[ brand_name ]] [[ product_name ]]</v>
      </c>
      <c r="AG16" s="119" t="str">
        <f>SUBSTITUTE(SUBSTITUTE(SUBSTITUTE(SUBSTITUTE(SUBSTITUTE(SUBSTITUTE(SUBSTITUTE(SUBSTITUTE(SUBSTITUTE(SUBSTITUTE(SUBSTITUTE(SUBSTITUTE(SUBSTITUTE(SUBSTITUTE(SUBSTITUTE(AG$9,$A$54,AG$54),$A$55,AG$55),$A$56,AG$56),$A$57,AG$57),$A$58,AG$58),$A$59,AG$59),$A$60,AG$60),$A$61,AG$61),$A$62,AG$62),$A$63,AG$63),$A$64,AG$64),$A$65,AG$65),$A$66,AG$66),$A$67,AG$67),$A$68,AG$68)</f>
        <v>Saya tidak pernah dengar [[ brand_name ]] [[ product_name ]] sebelum hari ini.</v>
      </c>
      <c r="AH16" s="120" t="str">
        <f>Optimized!$M58</f>
        <v>Nunca había escuchado sobre [[ brand_name ]] hasta hoy</v>
      </c>
      <c r="AI16" s="120" t="str">
        <f>Optimized!$I58</f>
        <v>ik had voor vandaag nog nooit van [[brand name]] gehoord</v>
      </c>
      <c r="AJ16" s="120" t="str">
        <f>Optimized!$D58</f>
        <v>I have never heard of [[ brand_name ]] before today</v>
      </c>
      <c r="AK16" s="119" t="str">
        <f>SUBSTITUTE(SUBSTITUTE(SUBSTITUTE(SUBSTITUTE(SUBSTITUTE(SUBSTITUTE(SUBSTITUTE(SUBSTITUTE(SUBSTITUTE(SUBSTITUTE(SUBSTITUTE(SUBSTITUTE(SUBSTITUTE(SUBSTITUTE(SUBSTITUTE(AK$9,$A$54,AK$54),$A$55,AK$55),$A$56,AK$56),$A$57,AK$57),$A$58,AK$58),$A$59,AK$59),$A$60,AK$60),$A$61,AK$61),$A$62,AK$62),$A$63,AK$63),$A$64,AK$64),$A$65,AK$65),$A$66,AK$66),$A$67,AK$67),$A$68,AK$68)</f>
        <v>Jeg har aldri hørt om [[ brand_name ]] før</v>
      </c>
      <c r="AL16" s="119" t="str">
        <f>SUBSTITUTE(SUBSTITUTE(SUBSTITUTE(SUBSTITUTE(SUBSTITUTE(SUBSTITUTE(SUBSTITUTE(SUBSTITUTE(SUBSTITUTE(SUBSTITUTE(SUBSTITUTE(SUBSTITUTE(SUBSTITUTE(SUBSTITUTE(SUBSTITUTE(AL$9,$A$54,AL$54),$A$55,AL$55),$A$56,AL$56),$A$57,AL$57),$A$58,AL$58),$A$59,AL$59),$A$60,AL$60),$A$61,AL$61),$A$62,AL$62),$A$63,AL$63),$A$64,AL$64),$A$65,AL$65),$A$66,AL$66),$A$67,AL$67),$A$68,AL$68)</f>
        <v>Nunca había escuchado sobre [[ product_name ]] [[ brand_name ]] hasta hoy</v>
      </c>
      <c r="AM16" s="120" t="str">
        <f>Optimized!$N58</f>
        <v>Hindi ko pa narinig ang [[ brand_name ]] bago ngayon</v>
      </c>
      <c r="AN16" s="119" t="str">
        <f>SUBSTITUTE(SUBSTITUTE(SUBSTITUTE(SUBSTITUTE(SUBSTITUTE(SUBSTITUTE(SUBSTITUTE(SUBSTITUTE(SUBSTITUTE(SUBSTITUTE(SUBSTITUTE(SUBSTITUTE(SUBSTITUTE(SUBSTITUTE(SUBSTITUTE(AN$9,$A$54,AN$54),$A$55,AN$55),$A$56,AN$56),$A$57,AN$57),$A$58,AN$58),$A$59,AN$59),$A$60,AN$60),$A$61,AN$61),$A$62,AN$62),$A$63,AN$63),$A$64,AN$64),$A$65,AN$65),$A$66,AN$66),$A$67,AN$67),$A$68,AN$68)</f>
        <v>Nigdy wcześniej nie słyszałem(am) o [[ product_name_L ]] [[ brand_name_N ]]</v>
      </c>
      <c r="AO16" s="119" t="str">
        <f>SUBSTITUTE(SUBSTITUTE(SUBSTITUTE(SUBSTITUTE(SUBSTITUTE(SUBSTITUTE(SUBSTITUTE(SUBSTITUTE(SUBSTITUTE(SUBSTITUTE(SUBSTITUTE(SUBSTITUTE(SUBSTITUTE(SUBSTITUTE(SUBSTITUTE(AO$9,$A$54,AO$54),$A$55,AO$55),$A$56,AO$56),$A$57,AO$57),$A$58,AO$58),$A$59,AO$59),$A$60,AO$60),$A$61,AO$61),$A$62,AO$62),$A$63,AO$63),$A$64,AO$64),$A$65,AO$65),$A$66,AO$66),$A$67,AO$67),$A$68,AO$68)</f>
        <v>Nunca tinha ouvido falar de [[ brand_name ]] [[ product_name ]] até hoje</v>
      </c>
      <c r="AP16" s="119" t="str">
        <f>SUBSTITUTE(SUBSTITUTE(SUBSTITUTE(SUBSTITUTE(SUBSTITUTE(SUBSTITUTE(SUBSTITUTE(SUBSTITUTE(SUBSTITUTE(SUBSTITUTE(SUBSTITUTE(SUBSTITUTE(SUBSTITUTE(SUBSTITUTE(SUBSTITUTE(AP$9,$A$54,AP$54),$A$55,AP$55),$A$56,AP$56),$A$57,AP$57),$A$58,AP$58),$A$59,AP$59),$A$60,AP$60),$A$61,AP$61),$A$62,AP$62),$A$63,AP$63),$A$64,AP$64),$A$65,AP$65),$A$66,AP$66),$A$67,AP$67),$A$68,AP$68)</f>
        <v>Nu am auzit niciodata de [[ product_name ]] [[ brand_name ]] pana acum</v>
      </c>
      <c r="AQ16" s="120" t="str">
        <f>Optimized!$D58</f>
        <v>I have never heard of [[ brand_name ]] before today</v>
      </c>
      <c r="AR16" s="120" t="str">
        <f>Optimized!$D58</f>
        <v>I have never heard of [[ brand_name ]] before today</v>
      </c>
      <c r="AS16" s="119" t="str">
        <f>SUBSTITUTE(SUBSTITUTE(SUBSTITUTE(SUBSTITUTE(SUBSTITUTE(SUBSTITUTE(SUBSTITUTE(SUBSTITUTE(SUBSTITUTE(SUBSTITUTE(SUBSTITUTE(SUBSTITUTE(SUBSTITUTE(SUBSTITUTE(SUBSTITUTE(AS$9,$A$54,AS$54),$A$55,AS$55),$A$56,AS$56),$A$57,AS$57),$A$58,AS$58),$A$59,AS$59),$A$60,AS$60),$A$61,AS$61),$A$62,AS$62),$A$63,AS$63),$A$64,AS$64),$A$65,AS$65),$A$66,AS$66),$A$67,AS$67),$A$68,AS$68)</f>
        <v>No conocía los/las [[ product_name ]] [[ brand_name ]] hasta hoy</v>
      </c>
      <c r="AT16" s="119" t="str">
        <f>SUBSTITUTE(SUBSTITUTE(SUBSTITUTE(SUBSTITUTE(SUBSTITUTE(SUBSTITUTE(SUBSTITUTE(SUBSTITUTE(SUBSTITUTE(SUBSTITUTE(SUBSTITUTE(SUBSTITUTE(SUBSTITUTE(SUBSTITUTE(SUBSTITUTE(AT$9,$A$54,AT$54),$A$55,AT$55),$A$56,AT$56),$A$57,AT$57),$A$58,AT$58),$A$59,AT$59),$A$60,AT$60),$A$61,AT$61),$A$62,AT$62),$A$63,AT$63),$A$64,AT$64),$A$65,AT$65),$A$66,AT$66),$A$67,AT$67),$A$68,AT$68)</f>
        <v>Jag har aldrig hört talas om [[ brand_name ]] förrän idag</v>
      </c>
      <c r="AU16" s="119" t="str">
        <f>SUBSTITUTE(SUBSTITUTE(SUBSTITUTE(SUBSTITUTE(SUBSTITUTE(SUBSTITUTE(SUBSTITUTE(SUBSTITUTE(SUBSTITUTE(SUBSTITUTE(SUBSTITUTE(SUBSTITUTE(SUBSTITUTE(SUBSTITUTE(SUBSTITUTE(AU$9,$A$54,AU$54),$A$55,AU$55),$A$56,AU$56),$A$57,AU$57),$A$58,AU$58),$A$59,AU$59),$A$60,AU$60),$A$61,AU$61),$A$62,AU$62),$A$63,AU$63),$A$64,AU$64),$A$65,AU$65),$A$66,AU$66),$A$67,AU$67),$A$68,AU$68)</f>
        <v>我目前沒有使用 [[ brand_name ]] [[ product_name ]]</v>
      </c>
      <c r="AV16" s="120" t="str">
        <f>Optimized!$J58</f>
        <v>ฉันไม่เคยได้ยินชื่อ [[ brand_name ]] มาก่อนเลย</v>
      </c>
      <c r="AW16" s="119" t="str">
        <f>SUBSTITUTE(SUBSTITUTE(SUBSTITUTE(SUBSTITUTE(SUBSTITUTE(SUBSTITUTE(SUBSTITUTE(SUBSTITUTE(SUBSTITUTE(SUBSTITUTE(SUBSTITUTE(SUBSTITUTE(SUBSTITUTE(SUBSTITUTE(SUBSTITUTE(AW$9,$A$54,AW$54),$A$55,AW$55),$A$56,AW$56),$A$57,AW$57),$A$58,AW$58),$A$59,AW$59),$A$60,AW$60),$A$61,AW$61),$A$62,AW$62),$A$63,AW$63),$A$64,AW$64),$A$65,AW$65),$A$66,AW$66),$A$67,AW$67),$A$68,AW$68)</f>
        <v>Bugüne kadar hiç duymadım</v>
      </c>
      <c r="AX16" s="119" t="str">
        <f>SUBSTITUTE(SUBSTITUTE(SUBSTITUTE(SUBSTITUTE(SUBSTITUTE(SUBSTITUTE(SUBSTITUTE(SUBSTITUTE(SUBSTITUTE(SUBSTITUTE(SUBSTITUTE(SUBSTITUTE(SUBSTITUTE(SUBSTITUTE(SUBSTITUTE(AX$9,$A$54,AX$54),$A$55,AX$55),$A$56,AX$56),$A$57,AX$57),$A$58,AX$58),$A$59,AX$59),$A$60,AX$60),$A$61,AX$61),$A$62,AX$62),$A$63,AX$63),$A$64,AX$64),$A$65,AX$65),$A$66,AX$66),$A$67,AX$67),$A$68,AX$68)</f>
        <v/>
      </c>
      <c r="AY16" s="120" t="str">
        <f>Optimized!$O58</f>
        <v>I have never heard of [[ brand_name ]] before today</v>
      </c>
      <c r="AZ16" s="119" t="str">
        <f>SUBSTITUTE(SUBSTITUTE(SUBSTITUTE(SUBSTITUTE(SUBSTITUTE(SUBSTITUTE(SUBSTITUTE(SUBSTITUTE(SUBSTITUTE(SUBSTITUTE(SUBSTITUTE(SUBSTITUTE(SUBSTITUTE(SUBSTITUTE(SUBSTITUTE(AZ$9,$A$54,AZ$54),$A$55,AZ$55),$A$56,AZ$56),$A$57,AZ$57),$A$58,AZ$58),$A$59,AZ$59),$A$60,AZ$60),$A$61,AZ$61),$A$62,AZ$62),$A$63,AZ$63),$A$64,AZ$64),$A$65,AZ$65),$A$66,AZ$66),$A$67,AZ$67),$A$68,AZ$68)</f>
        <v>Nunca he escuchado de [[ product_name ]] de [[ brand_name ]] sino hasta hoy</v>
      </c>
      <c r="BA16" s="119" t="str">
        <f>SUBSTITUTE(SUBSTITUTE(SUBSTITUTE(SUBSTITUTE(SUBSTITUTE(SUBSTITUTE(SUBSTITUTE(SUBSTITUTE(SUBSTITUTE(SUBSTITUTE(SUBSTITUTE(SUBSTITUTE(SUBSTITUTE(SUBSTITUTE(SUBSTITUTE(BA$9,$A$54,BA$54),$A$55,BA$55),$A$56,BA$56),$A$57,BA$57),$A$58,BA$58),$A$59,BA$59),$A$60,BA$60),$A$61,BA$61),$A$62,BA$62),$A$63,BA$63),$A$64,BA$64),$A$65,BA$65),$A$66,BA$66),$A$67,BA$67),$A$68,BA$68)</f>
        <v>Tôi chưa bao giờ nghe nói đến [[ product_name ]] [[ brand_name ]] trước đây</v>
      </c>
      <c r="BB16" s="113"/>
    </row>
    <row r="17" spans="1:54" customFormat="1" ht="12.75" customHeight="1">
      <c r="A17" s="116"/>
      <c r="B17" s="225"/>
      <c r="C17" s="119" t="str">
        <f>SUBSTITUTE(SUBSTITUTE(SUBSTITUTE(SUBSTITUTE(SUBSTITUTE(SUBSTITUTE(SUBSTITUTE(SUBSTITUTE(SUBSTITUTE(SUBSTITUTE(SUBSTITUTE(SUBSTITUTE(SUBSTITUTE(SUBSTITUTE(SUBSTITUTE(C$10,$A$54,C$54),$A$55,C$55),$A$56,C$56),$A$57,C$57),$A$58,C$58),$A$59,C$59),$A$60,C$60),$A$61,C$61),$A$62,C$62),$A$63,C$63),$A$64,C$64),$A$65,C$65),$A$66,C$66),$A$67,C$67),$A$68,C$68)</f>
        <v/>
      </c>
      <c r="D17" s="120">
        <f>Optimized!$D59</f>
        <v>0</v>
      </c>
      <c r="E17" s="119" t="str">
        <f>SUBSTITUTE(SUBSTITUTE(SUBSTITUTE(SUBSTITUTE(SUBSTITUTE(SUBSTITUTE(SUBSTITUTE(SUBSTITUTE(SUBSTITUTE(SUBSTITUTE(SUBSTITUTE(SUBSTITUTE(SUBSTITUTE(SUBSTITUTE(SUBSTITUTE(E$10,$A$54,E$54),$A$55,E$55),$A$56,E$56),$A$57,E$57),$A$58,E$58),$A$59,E$59),$A$60,E$60),$A$61,E$61),$A$62,E$62),$A$63,E$63),$A$64,E$64),$A$65,E$65),$A$66,E$66),$A$67,E$67),$A$68,E$68)</f>
        <v/>
      </c>
      <c r="F17" s="120">
        <f>Optimized!$D59</f>
        <v>0</v>
      </c>
      <c r="G17" s="120">
        <f>Optimized!$F59</f>
        <v>0</v>
      </c>
      <c r="H17" s="120">
        <f>Optimized!$D59</f>
        <v>0</v>
      </c>
      <c r="I17" s="119" t="str">
        <f t="shared" ref="I17:P17" si="6">SUBSTITUTE(SUBSTITUTE(SUBSTITUTE(SUBSTITUTE(SUBSTITUTE(SUBSTITUTE(SUBSTITUTE(SUBSTITUTE(SUBSTITUTE(SUBSTITUTE(SUBSTITUTE(SUBSTITUTE(SUBSTITUTE(SUBSTITUTE(SUBSTITUTE(I$10,$A$54,I$54),$A$55,I$55),$A$56,I$56),$A$57,I$57),$A$58,I$58),$A$59,I$59),$A$60,I$60),$A$61,I$61),$A$62,I$62),$A$63,I$63),$A$64,I$64),$A$65,I$65),$A$66,I$66),$A$67,I$67),$A$68,I$68)</f>
        <v/>
      </c>
      <c r="J17" s="119" t="str">
        <f t="shared" si="6"/>
        <v/>
      </c>
      <c r="K17" s="119" t="str">
        <f t="shared" si="6"/>
        <v/>
      </c>
      <c r="L17" s="119" t="str">
        <f t="shared" si="6"/>
        <v/>
      </c>
      <c r="M17" s="119" t="str">
        <f t="shared" si="6"/>
        <v/>
      </c>
      <c r="N17" s="119" t="str">
        <f t="shared" si="6"/>
        <v/>
      </c>
      <c r="O17" s="119" t="str">
        <f t="shared" si="6"/>
        <v/>
      </c>
      <c r="P17" s="119" t="str">
        <f t="shared" si="6"/>
        <v/>
      </c>
      <c r="Q17" s="120">
        <f>Optimized!$K59</f>
        <v>0</v>
      </c>
      <c r="R17" s="120">
        <f>Optimized!$G59</f>
        <v>0</v>
      </c>
      <c r="S17" s="119" t="str">
        <f>SUBSTITUTE(SUBSTITUTE(SUBSTITUTE(SUBSTITUTE(SUBSTITUTE(SUBSTITUTE(SUBSTITUTE(SUBSTITUTE(SUBSTITUTE(SUBSTITUTE(SUBSTITUTE(SUBSTITUTE(SUBSTITUTE(SUBSTITUTE(SUBSTITUTE(S$10,$A$54,S$54),$A$55,S$55),$A$56,S$56),$A$57,S$57),$A$58,S$58),$A$59,S$59),$A$60,S$60),$A$61,S$61),$A$62,S$62),$A$63,S$63),$A$64,S$64),$A$65,S$65),$A$66,S$66),$A$67,S$67),$A$68,S$68)</f>
        <v/>
      </c>
      <c r="T17" s="119" t="str">
        <f>SUBSTITUTE(SUBSTITUTE(SUBSTITUTE(SUBSTITUTE(SUBSTITUTE(SUBSTITUTE(SUBSTITUTE(SUBSTITUTE(SUBSTITUTE(SUBSTITUTE(SUBSTITUTE(SUBSTITUTE(SUBSTITUTE(SUBSTITUTE(SUBSTITUTE(T$10,$A$54,T$54),$A$55,T$55),$A$56,T$56),$A$57,T$57),$A$58,T$58),$A$59,T$59),$A$60,T$60),$A$61,T$61),$A$62,T$62),$A$63,T$63),$A$64,T$64),$A$65,T$65),$A$66,T$66),$A$67,T$67),$A$68,T$68)</f>
        <v/>
      </c>
      <c r="U17" s="119" t="str">
        <f>SUBSTITUTE(SUBSTITUTE(SUBSTITUTE(SUBSTITUTE(SUBSTITUTE(SUBSTITUTE(SUBSTITUTE(SUBSTITUTE(SUBSTITUTE(SUBSTITUTE(SUBSTITUTE(SUBSTITUTE(SUBSTITUTE(SUBSTITUTE(SUBSTITUTE(U$10,$A$54,U$54),$A$55,U$55),$A$56,U$56),$A$57,U$57),$A$58,U$58),$A$59,U$59),$A$60,U$60),$A$61,U$61),$A$62,U$62),$A$63,U$63),$A$64,U$64),$A$65,U$65),$A$66,U$66),$A$67,U$67),$A$68,U$68)</f>
        <v/>
      </c>
      <c r="V17" s="120">
        <f>Optimized!$D59</f>
        <v>0</v>
      </c>
      <c r="W17" s="119" t="str">
        <f>SUBSTITUTE(SUBSTITUTE(SUBSTITUTE(SUBSTITUTE(SUBSTITUTE(SUBSTITUTE(SUBSTITUTE(SUBSTITUTE(SUBSTITUTE(SUBSTITUTE(SUBSTITUTE(SUBSTITUTE(SUBSTITUTE(SUBSTITUTE(SUBSTITUTE(W$10,$A$54,W$54),$A$55,W$55),$A$56,W$56),$A$57,W$57),$A$58,W$58),$A$59,W$59),$A$60,W$60),$A$61,W$61),$A$62,W$62),$A$63,W$63),$A$64,W$64),$A$65,W$65),$A$66,W$66),$A$67,W$67),$A$68,W$68)</f>
        <v/>
      </c>
      <c r="X17" s="119" t="str">
        <f>SUBSTITUTE(SUBSTITUTE(SUBSTITUTE(SUBSTITUTE(SUBSTITUTE(SUBSTITUTE(SUBSTITUTE(SUBSTITUTE(SUBSTITUTE(SUBSTITUTE(SUBSTITUTE(SUBSTITUTE(SUBSTITUTE(SUBSTITUTE(SUBSTITUTE(X$10,$A$54,X$54),$A$55,X$55),$A$56,X$56),$A$57,X$57),$A$58,X$58),$A$59,X$59),$A$60,X$60),$A$61,X$61),$A$62,X$62),$A$63,X$63),$A$64,X$64),$A$65,X$65),$A$66,X$66),$A$67,X$67),$A$68,X$68)</f>
        <v/>
      </c>
      <c r="Y17" s="119" t="str">
        <f>SUBSTITUTE(SUBSTITUTE(SUBSTITUTE(SUBSTITUTE(SUBSTITUTE(SUBSTITUTE(SUBSTITUTE(SUBSTITUTE(SUBSTITUTE(SUBSTITUTE(SUBSTITUTE(SUBSTITUTE(SUBSTITUTE(SUBSTITUTE(SUBSTITUTE(Y$10,$A$54,Y$54),$A$55,Y$55),$A$56,Y$56),$A$57,Y$57),$A$58,Y$58),$A$59,Y$59),$A$60,Y$60),$A$61,Y$61),$A$62,Y$62),$A$63,Y$63),$A$64,Y$64),$A$65,Y$65),$A$66,Y$66),$A$67,Y$67),$A$68,Y$68)</f>
        <v/>
      </c>
      <c r="Z17" s="120">
        <f>Optimized!$L59</f>
        <v>0</v>
      </c>
      <c r="AA17" s="120">
        <f>Optimized!$D59</f>
        <v>0</v>
      </c>
      <c r="AB17" s="120">
        <f>Optimized!$H59</f>
        <v>0</v>
      </c>
      <c r="AC17" s="119" t="str">
        <f>SUBSTITUTE(SUBSTITUTE(SUBSTITUTE(SUBSTITUTE(SUBSTITUTE(SUBSTITUTE(SUBSTITUTE(SUBSTITUTE(SUBSTITUTE(SUBSTITUTE(SUBSTITUTE(SUBSTITUTE(SUBSTITUTE(SUBSTITUTE(SUBSTITUTE(AC$10,$A$54,AC$54),$A$55,AC$55),$A$56,AC$56),$A$57,AC$57),$A$58,AC$58),$A$59,AC$59),$A$60,AC$60),$A$61,AC$61),$A$62,AC$62),$A$63,AC$63),$A$64,AC$64),$A$65,AC$65),$A$66,AC$66),$A$67,AC$67),$A$68,AC$68)</f>
        <v/>
      </c>
      <c r="AD17" s="119" t="str">
        <f>SUBSTITUTE(SUBSTITUTE(SUBSTITUTE(SUBSTITUTE(SUBSTITUTE(SUBSTITUTE(SUBSTITUTE(SUBSTITUTE(SUBSTITUTE(SUBSTITUTE(SUBSTITUTE(SUBSTITUTE(SUBSTITUTE(SUBSTITUTE(SUBSTITUTE(AD$10,$A$54,AD$54),$A$55,AD$55),$A$56,AD$56),$A$57,AD$57),$A$58,AD$58),$A$59,AD$59),$A$60,AD$60),$A$61,AD$61),$A$62,AD$62),$A$63,AD$63),$A$64,AD$64),$A$65,AD$65),$A$66,AD$66),$A$67,AD$67),$A$68,AD$68)</f>
        <v/>
      </c>
      <c r="AE17" s="119" t="str">
        <f>SUBSTITUTE(SUBSTITUTE(SUBSTITUTE(SUBSTITUTE(SUBSTITUTE(SUBSTITUTE(SUBSTITUTE(SUBSTITUTE(SUBSTITUTE(SUBSTITUTE(SUBSTITUTE(SUBSTITUTE(SUBSTITUTE(SUBSTITUTE(SUBSTITUTE(AE$10,$A$54,AE$54),$A$55,AE$55),$A$56,AE$56),$A$57,AE$57),$A$58,AE$58),$A$59,AE$59),$A$60,AE$60),$A$61,AE$61),$A$62,AE$62),$A$63,AE$63),$A$64,AE$64),$A$65,AE$65),$A$66,AE$66),$A$67,AE$67),$A$68,AE$68)</f>
        <v/>
      </c>
      <c r="AF17" s="119" t="str">
        <f>SUBSTITUTE(SUBSTITUTE(SUBSTITUTE(SUBSTITUTE(SUBSTITUTE(SUBSTITUTE(SUBSTITUTE(SUBSTITUTE(SUBSTITUTE(SUBSTITUTE(SUBSTITUTE(SUBSTITUTE(SUBSTITUTE(SUBSTITUTE(SUBSTITUTE(AF$10,$A$54,AF$54),$A$55,AF$55),$A$56,AF$56),$A$57,AF$57),$A$58,AF$58),$A$59,AF$59),$A$60,AF$60),$A$61,AF$61),$A$62,AF$62),$A$63,AF$63),$A$64,AF$64),$A$65,AF$65),$A$66,AF$66),$A$67,AF$67),$A$68,AF$68)</f>
        <v/>
      </c>
      <c r="AG17" s="119" t="str">
        <f>SUBSTITUTE(SUBSTITUTE(SUBSTITUTE(SUBSTITUTE(SUBSTITUTE(SUBSTITUTE(SUBSTITUTE(SUBSTITUTE(SUBSTITUTE(SUBSTITUTE(SUBSTITUTE(SUBSTITUTE(SUBSTITUTE(SUBSTITUTE(SUBSTITUTE(AG$10,$A$54,AG$54),$A$55,AG$55),$A$56,AG$56),$A$57,AG$57),$A$58,AG$58),$A$59,AG$59),$A$60,AG$60),$A$61,AG$61),$A$62,AG$62),$A$63,AG$63),$A$64,AG$64),$A$65,AG$65),$A$66,AG$66),$A$67,AG$67),$A$68,AG$68)</f>
        <v/>
      </c>
      <c r="AH17" s="120">
        <f>Optimized!$M59</f>
        <v>0</v>
      </c>
      <c r="AI17" s="120">
        <f>Optimized!$I59</f>
        <v>0</v>
      </c>
      <c r="AJ17" s="120">
        <f>Optimized!$D59</f>
        <v>0</v>
      </c>
      <c r="AK17" s="119" t="str">
        <f>SUBSTITUTE(SUBSTITUTE(SUBSTITUTE(SUBSTITUTE(SUBSTITUTE(SUBSTITUTE(SUBSTITUTE(SUBSTITUTE(SUBSTITUTE(SUBSTITUTE(SUBSTITUTE(SUBSTITUTE(SUBSTITUTE(SUBSTITUTE(SUBSTITUTE(AK$10,$A$54,AK$54),$A$55,AK$55),$A$56,AK$56),$A$57,AK$57),$A$58,AK$58),$A$59,AK$59),$A$60,AK$60),$A$61,AK$61),$A$62,AK$62),$A$63,AK$63),$A$64,AK$64),$A$65,AK$65),$A$66,AK$66),$A$67,AK$67),$A$68,AK$68)</f>
        <v/>
      </c>
      <c r="AL17" s="119" t="str">
        <f>SUBSTITUTE(SUBSTITUTE(SUBSTITUTE(SUBSTITUTE(SUBSTITUTE(SUBSTITUTE(SUBSTITUTE(SUBSTITUTE(SUBSTITUTE(SUBSTITUTE(SUBSTITUTE(SUBSTITUTE(SUBSTITUTE(SUBSTITUTE(SUBSTITUTE(AL$10,$A$54,AL$54),$A$55,AL$55),$A$56,AL$56),$A$57,AL$57),$A$58,AL$58),$A$59,AL$59),$A$60,AL$60),$A$61,AL$61),$A$62,AL$62),$A$63,AL$63),$A$64,AL$64),$A$65,AL$65),$A$66,AL$66),$A$67,AL$67),$A$68,AL$68)</f>
        <v/>
      </c>
      <c r="AM17" s="120">
        <f>Optimized!$N59</f>
        <v>0</v>
      </c>
      <c r="AN17" s="119" t="str">
        <f>SUBSTITUTE(SUBSTITUTE(SUBSTITUTE(SUBSTITUTE(SUBSTITUTE(SUBSTITUTE(SUBSTITUTE(SUBSTITUTE(SUBSTITUTE(SUBSTITUTE(SUBSTITUTE(SUBSTITUTE(SUBSTITUTE(SUBSTITUTE(SUBSTITUTE(AN$10,$A$54,AN$54),$A$55,AN$55),$A$56,AN$56),$A$57,AN$57),$A$58,AN$58),$A$59,AN$59),$A$60,AN$60),$A$61,AN$61),$A$62,AN$62),$A$63,AN$63),$A$64,AN$64),$A$65,AN$65),$A$66,AN$66),$A$67,AN$67),$A$68,AN$68)</f>
        <v/>
      </c>
      <c r="AO17" s="119" t="str">
        <f>SUBSTITUTE(SUBSTITUTE(SUBSTITUTE(SUBSTITUTE(SUBSTITUTE(SUBSTITUTE(SUBSTITUTE(SUBSTITUTE(SUBSTITUTE(SUBSTITUTE(SUBSTITUTE(SUBSTITUTE(SUBSTITUTE(SUBSTITUTE(SUBSTITUTE(AO$10,$A$54,AO$54),$A$55,AO$55),$A$56,AO$56),$A$57,AO$57),$A$58,AO$58),$A$59,AO$59),$A$60,AO$60),$A$61,AO$61),$A$62,AO$62),$A$63,AO$63),$A$64,AO$64),$A$65,AO$65),$A$66,AO$66),$A$67,AO$67),$A$68,AO$68)</f>
        <v/>
      </c>
      <c r="AP17" s="119" t="str">
        <f>SUBSTITUTE(SUBSTITUTE(SUBSTITUTE(SUBSTITUTE(SUBSTITUTE(SUBSTITUTE(SUBSTITUTE(SUBSTITUTE(SUBSTITUTE(SUBSTITUTE(SUBSTITUTE(SUBSTITUTE(SUBSTITUTE(SUBSTITUTE(SUBSTITUTE(AP$10,$A$54,AP$54),$A$55,AP$55),$A$56,AP$56),$A$57,AP$57),$A$58,AP$58),$A$59,AP$59),$A$60,AP$60),$A$61,AP$61),$A$62,AP$62),$A$63,AP$63),$A$64,AP$64),$A$65,AP$65),$A$66,AP$66),$A$67,AP$67),$A$68,AP$68)</f>
        <v/>
      </c>
      <c r="AQ17" s="120">
        <f>Optimized!$D59</f>
        <v>0</v>
      </c>
      <c r="AR17" s="120">
        <f>Optimized!$D59</f>
        <v>0</v>
      </c>
      <c r="AS17" s="119" t="str">
        <f>SUBSTITUTE(SUBSTITUTE(SUBSTITUTE(SUBSTITUTE(SUBSTITUTE(SUBSTITUTE(SUBSTITUTE(SUBSTITUTE(SUBSTITUTE(SUBSTITUTE(SUBSTITUTE(SUBSTITUTE(SUBSTITUTE(SUBSTITUTE(SUBSTITUTE(AS$10,$A$54,AS$54),$A$55,AS$55),$A$56,AS$56),$A$57,AS$57),$A$58,AS$58),$A$59,AS$59),$A$60,AS$60),$A$61,AS$61),$A$62,AS$62),$A$63,AS$63),$A$64,AS$64),$A$65,AS$65),$A$66,AS$66),$A$67,AS$67),$A$68,AS$68)</f>
        <v/>
      </c>
      <c r="AT17" s="119" t="str">
        <f>SUBSTITUTE(SUBSTITUTE(SUBSTITUTE(SUBSTITUTE(SUBSTITUTE(SUBSTITUTE(SUBSTITUTE(SUBSTITUTE(SUBSTITUTE(SUBSTITUTE(SUBSTITUTE(SUBSTITUTE(SUBSTITUTE(SUBSTITUTE(SUBSTITUTE(AT$10,$A$54,AT$54),$A$55,AT$55),$A$56,AT$56),$A$57,AT$57),$A$58,AT$58),$A$59,AT$59),$A$60,AT$60),$A$61,AT$61),$A$62,AT$62),$A$63,AT$63),$A$64,AT$64),$A$65,AT$65),$A$66,AT$66),$A$67,AT$67),$A$68,AT$68)</f>
        <v/>
      </c>
      <c r="AU17" s="119" t="str">
        <f>SUBSTITUTE(SUBSTITUTE(SUBSTITUTE(SUBSTITUTE(SUBSTITUTE(SUBSTITUTE(SUBSTITUTE(SUBSTITUTE(SUBSTITUTE(SUBSTITUTE(SUBSTITUTE(SUBSTITUTE(SUBSTITUTE(SUBSTITUTE(SUBSTITUTE(AU$10,$A$54,AU$54),$A$55,AU$55),$A$56,AU$56),$A$57,AU$57),$A$58,AU$58),$A$59,AU$59),$A$60,AU$60),$A$61,AU$61),$A$62,AU$62),$A$63,AU$63),$A$64,AU$64),$A$65,AU$65),$A$66,AU$66),$A$67,AU$67),$A$68,AU$68)</f>
        <v/>
      </c>
      <c r="AV17" s="120">
        <f>Optimized!$J59</f>
        <v>0</v>
      </c>
      <c r="AW17" s="119" t="str">
        <f>SUBSTITUTE(SUBSTITUTE(SUBSTITUTE(SUBSTITUTE(SUBSTITUTE(SUBSTITUTE(SUBSTITUTE(SUBSTITUTE(SUBSTITUTE(SUBSTITUTE(SUBSTITUTE(SUBSTITUTE(SUBSTITUTE(SUBSTITUTE(SUBSTITUTE(AW$10,$A$54,AW$54),$A$55,AW$55),$A$56,AW$56),$A$57,AW$57),$A$58,AW$58),$A$59,AW$59),$A$60,AW$60),$A$61,AW$61),$A$62,AW$62),$A$63,AW$63),$A$64,AW$64),$A$65,AW$65),$A$66,AW$66),$A$67,AW$67),$A$68,AW$68)</f>
        <v/>
      </c>
      <c r="AX17" s="119" t="str">
        <f>SUBSTITUTE(SUBSTITUTE(SUBSTITUTE(SUBSTITUTE(SUBSTITUTE(SUBSTITUTE(SUBSTITUTE(SUBSTITUTE(SUBSTITUTE(SUBSTITUTE(SUBSTITUTE(SUBSTITUTE(SUBSTITUTE(SUBSTITUTE(SUBSTITUTE(AX$10,$A$54,AX$54),$A$55,AX$55),$A$56,AX$56),$A$57,AX$57),$A$58,AX$58),$A$59,AX$59),$A$60,AX$60),$A$61,AX$61),$A$62,AX$62),$A$63,AX$63),$A$64,AX$64),$A$65,AX$65),$A$66,AX$66),$A$67,AX$67),$A$68,AX$68)</f>
        <v/>
      </c>
      <c r="AY17" s="120">
        <f>Optimized!$O59</f>
        <v>0</v>
      </c>
      <c r="AZ17" s="119" t="str">
        <f>SUBSTITUTE(SUBSTITUTE(SUBSTITUTE(SUBSTITUTE(SUBSTITUTE(SUBSTITUTE(SUBSTITUTE(SUBSTITUTE(SUBSTITUTE(SUBSTITUTE(SUBSTITUTE(SUBSTITUTE(SUBSTITUTE(SUBSTITUTE(SUBSTITUTE(AZ$10,$A$54,AZ$54),$A$55,AZ$55),$A$56,AZ$56),$A$57,AZ$57),$A$58,AZ$58),$A$59,AZ$59),$A$60,AZ$60),$A$61,AZ$61),$A$62,AZ$62),$A$63,AZ$63),$A$64,AZ$64),$A$65,AZ$65),$A$66,AZ$66),$A$67,AZ$67),$A$68,AZ$68)</f>
        <v/>
      </c>
      <c r="BA17" s="119" t="str">
        <f>SUBSTITUTE(SUBSTITUTE(SUBSTITUTE(SUBSTITUTE(SUBSTITUTE(SUBSTITUTE(SUBSTITUTE(SUBSTITUTE(SUBSTITUTE(SUBSTITUTE(SUBSTITUTE(SUBSTITUTE(SUBSTITUTE(SUBSTITUTE(SUBSTITUTE(BA$10,$A$54,BA$54),$A$55,BA$55),$A$56,BA$56),$A$57,BA$57),$A$58,BA$58),$A$59,BA$59),$A$60,BA$60),$A$61,BA$61),$A$62,BA$62),$A$63,BA$63),$A$64,BA$64),$A$65,BA$65),$A$66,BA$66),$A$67,BA$67),$A$68,BA$68)</f>
        <v/>
      </c>
      <c r="BB17" s="113"/>
    </row>
    <row r="18" spans="1:54" s="112" customFormat="1" ht="12.75" customHeight="1">
      <c r="A18" s="117"/>
      <c r="B18" s="117"/>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117"/>
      <c r="AC18" s="117"/>
      <c r="AD18" s="117"/>
      <c r="AE18" s="117"/>
      <c r="AF18" s="117"/>
      <c r="AG18" s="117"/>
      <c r="AH18" s="117"/>
      <c r="AI18" s="117"/>
      <c r="AJ18" s="117"/>
      <c r="AK18" s="117"/>
      <c r="AL18" s="117"/>
      <c r="AM18" s="117"/>
      <c r="AN18" s="117"/>
      <c r="AO18" s="117"/>
      <c r="AP18" s="117"/>
      <c r="AQ18" s="117"/>
      <c r="AR18" s="117"/>
      <c r="AS18" s="117"/>
      <c r="AT18" s="117"/>
      <c r="AU18" s="117"/>
      <c r="AV18" s="117"/>
      <c r="AW18" s="117"/>
      <c r="AX18" s="117"/>
      <c r="AY18" s="117"/>
      <c r="AZ18" s="117"/>
      <c r="BA18" s="117"/>
      <c r="BB18" s="113"/>
    </row>
    <row r="19" spans="1:54" customFormat="1" ht="51" customHeight="1">
      <c r="A19" s="18"/>
      <c r="B19" s="223" t="s">
        <v>877</v>
      </c>
      <c r="C19" s="116" t="s">
        <v>14779</v>
      </c>
      <c r="D19" s="18"/>
      <c r="E19" s="116" t="s">
        <v>15510</v>
      </c>
      <c r="F19" s="18"/>
      <c r="G19" s="18"/>
      <c r="H19" s="18"/>
      <c r="I19" s="116" t="s">
        <v>15511</v>
      </c>
      <c r="J19" s="116" t="s">
        <v>15510</v>
      </c>
      <c r="K19" s="116" t="s">
        <v>15512</v>
      </c>
      <c r="L19" s="116" t="s">
        <v>15513</v>
      </c>
      <c r="M19" s="116" t="s">
        <v>1292</v>
      </c>
      <c r="N19" s="116" t="s">
        <v>15514</v>
      </c>
      <c r="O19" s="116" t="s">
        <v>15515</v>
      </c>
      <c r="P19" s="116" t="s">
        <v>15516</v>
      </c>
      <c r="Q19" s="18"/>
      <c r="R19" s="18"/>
      <c r="S19" s="116" t="s">
        <v>15517</v>
      </c>
      <c r="T19" s="116" t="s">
        <v>15518</v>
      </c>
      <c r="U19" s="116" t="s">
        <v>15519</v>
      </c>
      <c r="V19" s="18"/>
      <c r="W19" s="116" t="s">
        <v>15520</v>
      </c>
      <c r="X19" s="116" t="s">
        <v>15521</v>
      </c>
      <c r="Y19" s="116" t="s">
        <v>15522</v>
      </c>
      <c r="Z19" s="18"/>
      <c r="AA19" s="18"/>
      <c r="AB19" s="18"/>
      <c r="AC19" s="121" t="s">
        <v>15523</v>
      </c>
      <c r="AD19" s="116" t="s">
        <v>15515</v>
      </c>
      <c r="AE19" s="116" t="s">
        <v>15524</v>
      </c>
      <c r="AF19" s="116" t="s">
        <v>15525</v>
      </c>
      <c r="AG19" s="116" t="s">
        <v>15526</v>
      </c>
      <c r="AH19" s="18"/>
      <c r="AI19" s="18"/>
      <c r="AJ19" s="18"/>
      <c r="AK19" s="116" t="s">
        <v>15527</v>
      </c>
      <c r="AL19" s="116" t="s">
        <v>15513</v>
      </c>
      <c r="AM19" s="18"/>
      <c r="AN19" s="116" t="s">
        <v>15528</v>
      </c>
      <c r="AO19" s="116" t="s">
        <v>15529</v>
      </c>
      <c r="AP19" s="116" t="s">
        <v>15530</v>
      </c>
      <c r="AQ19" s="18"/>
      <c r="AR19" s="18"/>
      <c r="AS19" s="116" t="s">
        <v>15531</v>
      </c>
      <c r="AT19" s="116" t="s">
        <v>15532</v>
      </c>
      <c r="AU19" s="116" t="s">
        <v>15533</v>
      </c>
      <c r="AV19" s="18"/>
      <c r="AW19" s="116" t="s">
        <v>15534</v>
      </c>
      <c r="AX19" s="18"/>
      <c r="AY19" s="18"/>
      <c r="AZ19" s="116" t="s">
        <v>15535</v>
      </c>
      <c r="BA19" s="116" t="s">
        <v>15536</v>
      </c>
      <c r="BB19" s="113"/>
    </row>
    <row r="20" spans="1:54" customFormat="1" ht="12.75" customHeight="1">
      <c r="A20" s="116"/>
      <c r="B20" s="224"/>
      <c r="C20" s="120" t="s">
        <v>14788</v>
      </c>
      <c r="D20" s="116"/>
      <c r="E20" s="116" t="s">
        <v>15537</v>
      </c>
      <c r="F20" s="116"/>
      <c r="G20" s="116"/>
      <c r="H20" s="116"/>
      <c r="I20" s="116" t="s">
        <v>15538</v>
      </c>
      <c r="J20" s="116" t="s">
        <v>15539</v>
      </c>
      <c r="K20" s="116" t="s">
        <v>15540</v>
      </c>
      <c r="L20" s="116" t="s">
        <v>15541</v>
      </c>
      <c r="M20" s="116" t="s">
        <v>15542</v>
      </c>
      <c r="N20" s="116" t="s">
        <v>15543</v>
      </c>
      <c r="O20" s="116" t="s">
        <v>15544</v>
      </c>
      <c r="P20" s="116" t="s">
        <v>15545</v>
      </c>
      <c r="Q20" s="116"/>
      <c r="R20" s="116"/>
      <c r="S20" s="116" t="s">
        <v>15546</v>
      </c>
      <c r="T20" s="116" t="s">
        <v>15547</v>
      </c>
      <c r="U20" s="116" t="s">
        <v>15548</v>
      </c>
      <c r="V20" s="116"/>
      <c r="W20" s="116" t="s">
        <v>15549</v>
      </c>
      <c r="X20" s="116" t="s">
        <v>15550</v>
      </c>
      <c r="Y20" s="116" t="s">
        <v>15551</v>
      </c>
      <c r="Z20" s="116"/>
      <c r="AA20" s="116"/>
      <c r="AB20" s="116"/>
      <c r="AC20" s="116" t="s">
        <v>15552</v>
      </c>
      <c r="AD20" s="116" t="s">
        <v>15553</v>
      </c>
      <c r="AE20" s="116" t="s">
        <v>15554</v>
      </c>
      <c r="AF20" s="116" t="s">
        <v>15555</v>
      </c>
      <c r="AG20" s="116" t="s">
        <v>15556</v>
      </c>
      <c r="AH20" s="116"/>
      <c r="AI20" s="116"/>
      <c r="AJ20" s="116"/>
      <c r="AK20" s="116" t="s">
        <v>15557</v>
      </c>
      <c r="AL20" s="116" t="s">
        <v>15558</v>
      </c>
      <c r="AM20" s="116"/>
      <c r="AN20" s="116" t="s">
        <v>15559</v>
      </c>
      <c r="AO20" s="116" t="s">
        <v>15560</v>
      </c>
      <c r="AP20" s="116" t="s">
        <v>15561</v>
      </c>
      <c r="AQ20" s="116"/>
      <c r="AR20" s="116"/>
      <c r="AS20" s="116" t="s">
        <v>15562</v>
      </c>
      <c r="AT20" s="116" t="s">
        <v>15563</v>
      </c>
      <c r="AU20" s="116" t="s">
        <v>15564</v>
      </c>
      <c r="AV20" s="116"/>
      <c r="AW20" s="116" t="s">
        <v>15565</v>
      </c>
      <c r="AX20" s="116"/>
      <c r="AY20" s="116"/>
      <c r="AZ20" s="116" t="s">
        <v>15566</v>
      </c>
      <c r="BA20" s="116" t="s">
        <v>15567</v>
      </c>
      <c r="BB20" s="113"/>
    </row>
    <row r="21" spans="1:54" customFormat="1" ht="12.75" customHeight="1">
      <c r="A21" s="116"/>
      <c r="B21" s="224"/>
      <c r="C21" s="120" t="s">
        <v>14798</v>
      </c>
      <c r="D21" s="116"/>
      <c r="E21" s="116" t="s">
        <v>15568</v>
      </c>
      <c r="F21" s="116"/>
      <c r="G21" s="116"/>
      <c r="H21" s="116"/>
      <c r="I21" s="116" t="s">
        <v>15569</v>
      </c>
      <c r="J21" s="116" t="s">
        <v>15570</v>
      </c>
      <c r="K21" s="116" t="s">
        <v>15571</v>
      </c>
      <c r="L21" s="116" t="s">
        <v>15572</v>
      </c>
      <c r="M21" s="116" t="s">
        <v>15573</v>
      </c>
      <c r="N21" s="116" t="s">
        <v>15574</v>
      </c>
      <c r="O21" s="116" t="s">
        <v>15575</v>
      </c>
      <c r="P21" s="116" t="s">
        <v>15576</v>
      </c>
      <c r="Q21" s="116"/>
      <c r="R21" s="116"/>
      <c r="S21" s="116" t="s">
        <v>15577</v>
      </c>
      <c r="T21" s="116" t="s">
        <v>15578</v>
      </c>
      <c r="U21" s="116" t="s">
        <v>15579</v>
      </c>
      <c r="V21" s="116"/>
      <c r="W21" s="116" t="s">
        <v>15580</v>
      </c>
      <c r="X21" s="116" t="s">
        <v>15581</v>
      </c>
      <c r="Y21" s="116" t="s">
        <v>15582</v>
      </c>
      <c r="Z21" s="116"/>
      <c r="AA21" s="116"/>
      <c r="AB21" s="116"/>
      <c r="AC21" s="116" t="s">
        <v>15583</v>
      </c>
      <c r="AD21" s="116" t="s">
        <v>15584</v>
      </c>
      <c r="AE21" s="116" t="s">
        <v>15585</v>
      </c>
      <c r="AF21" s="116" t="s">
        <v>15586</v>
      </c>
      <c r="AG21" s="116" t="s">
        <v>15587</v>
      </c>
      <c r="AH21" s="116"/>
      <c r="AI21" s="116"/>
      <c r="AJ21" s="116"/>
      <c r="AK21" s="116" t="s">
        <v>15588</v>
      </c>
      <c r="AL21" s="116" t="s">
        <v>15589</v>
      </c>
      <c r="AM21" s="116"/>
      <c r="AN21" s="116" t="s">
        <v>15590</v>
      </c>
      <c r="AO21" s="116" t="s">
        <v>15591</v>
      </c>
      <c r="AP21" s="116" t="s">
        <v>15592</v>
      </c>
      <c r="AQ21" s="116"/>
      <c r="AR21" s="116"/>
      <c r="AS21" s="116" t="s">
        <v>15593</v>
      </c>
      <c r="AT21" s="116" t="s">
        <v>15594</v>
      </c>
      <c r="AU21" s="116" t="s">
        <v>15595</v>
      </c>
      <c r="AV21" s="116"/>
      <c r="AW21" s="116" t="s">
        <v>15596</v>
      </c>
      <c r="AX21" s="116"/>
      <c r="AY21" s="116"/>
      <c r="AZ21" s="116" t="s">
        <v>15597</v>
      </c>
      <c r="BA21" s="116" t="s">
        <v>15598</v>
      </c>
      <c r="BB21" s="113"/>
    </row>
    <row r="22" spans="1:54" customFormat="1" ht="12.75" customHeight="1">
      <c r="A22" s="116"/>
      <c r="B22" s="224"/>
      <c r="C22" s="116" t="s">
        <v>1378</v>
      </c>
      <c r="D22" s="116"/>
      <c r="E22" s="116" t="s">
        <v>1379</v>
      </c>
      <c r="F22" s="116"/>
      <c r="G22" s="116"/>
      <c r="H22" s="116"/>
      <c r="I22" s="116" t="s">
        <v>1380</v>
      </c>
      <c r="J22" s="116" t="s">
        <v>1381</v>
      </c>
      <c r="K22" s="116" t="s">
        <v>15599</v>
      </c>
      <c r="L22" s="116" t="s">
        <v>1379</v>
      </c>
      <c r="M22" s="116" t="s">
        <v>1633</v>
      </c>
      <c r="N22" s="116" t="s">
        <v>1384</v>
      </c>
      <c r="O22" s="116" t="s">
        <v>1634</v>
      </c>
      <c r="P22" s="116" t="s">
        <v>1386</v>
      </c>
      <c r="Q22" s="116"/>
      <c r="R22" s="116"/>
      <c r="S22" s="116" t="s">
        <v>15600</v>
      </c>
      <c r="T22" s="116" t="s">
        <v>15601</v>
      </c>
      <c r="U22" s="116" t="s">
        <v>1389</v>
      </c>
      <c r="V22" s="116"/>
      <c r="W22" s="116" t="s">
        <v>1390</v>
      </c>
      <c r="X22" s="116" t="s">
        <v>1391</v>
      </c>
      <c r="Y22" s="116" t="s">
        <v>1392</v>
      </c>
      <c r="Z22" s="116"/>
      <c r="AA22" s="116"/>
      <c r="AB22" s="116"/>
      <c r="AC22" s="116" t="s">
        <v>15602</v>
      </c>
      <c r="AD22" s="116" t="s">
        <v>1394</v>
      </c>
      <c r="AE22" s="116" t="s">
        <v>15603</v>
      </c>
      <c r="AF22" s="116" t="s">
        <v>1396</v>
      </c>
      <c r="AG22" s="116" t="s">
        <v>1397</v>
      </c>
      <c r="AH22" s="116"/>
      <c r="AI22" s="116"/>
      <c r="AJ22" s="116"/>
      <c r="AK22" s="116" t="s">
        <v>1524</v>
      </c>
      <c r="AL22" s="116" t="s">
        <v>1379</v>
      </c>
      <c r="AM22" s="116"/>
      <c r="AN22" s="116" t="s">
        <v>1525</v>
      </c>
      <c r="AO22" s="116" t="s">
        <v>1526</v>
      </c>
      <c r="AP22" s="116" t="s">
        <v>1401</v>
      </c>
      <c r="AQ22" s="116"/>
      <c r="AR22" s="116"/>
      <c r="AS22" s="116" t="s">
        <v>1402</v>
      </c>
      <c r="AT22" s="116" t="s">
        <v>1403</v>
      </c>
      <c r="AU22" s="116" t="s">
        <v>15604</v>
      </c>
      <c r="AV22" s="116"/>
      <c r="AW22" s="116" t="s">
        <v>2915</v>
      </c>
      <c r="AX22" s="116"/>
      <c r="AY22" s="116"/>
      <c r="AZ22" s="116" t="s">
        <v>1379</v>
      </c>
      <c r="BA22" s="116" t="s">
        <v>15605</v>
      </c>
      <c r="BB22" s="113"/>
    </row>
    <row r="23" spans="1:54" customFormat="1">
      <c r="A23" s="18"/>
      <c r="B23" s="224"/>
      <c r="C23" s="120" t="s">
        <v>14810</v>
      </c>
      <c r="D23" s="18"/>
      <c r="E23" s="116" t="s">
        <v>15606</v>
      </c>
      <c r="F23" s="18"/>
      <c r="G23" s="18"/>
      <c r="H23" s="18"/>
      <c r="I23" s="116" t="s">
        <v>15607</v>
      </c>
      <c r="J23" s="116" t="s">
        <v>15606</v>
      </c>
      <c r="K23" s="116" t="s">
        <v>15608</v>
      </c>
      <c r="L23" s="116" t="s">
        <v>15609</v>
      </c>
      <c r="M23" s="116" t="s">
        <v>15610</v>
      </c>
      <c r="N23" s="116" t="s">
        <v>15611</v>
      </c>
      <c r="O23" s="116" t="s">
        <v>15612</v>
      </c>
      <c r="P23" s="116" t="s">
        <v>15613</v>
      </c>
      <c r="Q23" s="18"/>
      <c r="R23" s="18"/>
      <c r="S23" s="116" t="s">
        <v>15614</v>
      </c>
      <c r="T23" s="116" t="s">
        <v>15615</v>
      </c>
      <c r="U23" s="116" t="s">
        <v>15616</v>
      </c>
      <c r="V23" s="18"/>
      <c r="W23" s="116" t="s">
        <v>15617</v>
      </c>
      <c r="X23" s="116" t="s">
        <v>15618</v>
      </c>
      <c r="Y23" s="116" t="s">
        <v>15619</v>
      </c>
      <c r="Z23" s="18"/>
      <c r="AA23" s="18"/>
      <c r="AB23" s="18"/>
      <c r="AC23" s="116" t="s">
        <v>15620</v>
      </c>
      <c r="AD23" s="116" t="s">
        <v>15621</v>
      </c>
      <c r="AE23" s="116" t="s">
        <v>15622</v>
      </c>
      <c r="AF23" s="116" t="s">
        <v>15623</v>
      </c>
      <c r="AG23" s="116" t="s">
        <v>15624</v>
      </c>
      <c r="AH23" s="18"/>
      <c r="AI23" s="18"/>
      <c r="AJ23" s="18"/>
      <c r="AK23" s="116" t="s">
        <v>15625</v>
      </c>
      <c r="AL23" s="116" t="s">
        <v>15626</v>
      </c>
      <c r="AM23" s="18"/>
      <c r="AN23" s="116" t="s">
        <v>15627</v>
      </c>
      <c r="AO23" s="116" t="s">
        <v>15628</v>
      </c>
      <c r="AP23" s="116" t="s">
        <v>15629</v>
      </c>
      <c r="AQ23" s="18"/>
      <c r="AR23" s="18"/>
      <c r="AS23" s="116" t="s">
        <v>15606</v>
      </c>
      <c r="AT23" s="116" t="s">
        <v>15630</v>
      </c>
      <c r="AU23" s="116" t="s">
        <v>15631</v>
      </c>
      <c r="AV23" s="18"/>
      <c r="AW23" s="116" t="s">
        <v>15632</v>
      </c>
      <c r="AX23" s="18"/>
      <c r="AY23" s="18"/>
      <c r="AZ23" s="116" t="s">
        <v>15633</v>
      </c>
      <c r="BA23" s="116" t="s">
        <v>15634</v>
      </c>
      <c r="BB23" s="113"/>
    </row>
    <row r="24" spans="1:54" customFormat="1" ht="12.75" customHeight="1">
      <c r="A24" s="113" t="s">
        <v>876</v>
      </c>
      <c r="B24" s="224"/>
      <c r="C24" s="119" t="str">
        <f>SUBSTITUTE(SUBSTITUTE(SUBSTITUTE(SUBSTITUTE(SUBSTITUTE(SUBSTITUTE(SUBSTITUTE(SUBSTITUTE(SUBSTITUTE(SUBSTITUTE(SUBSTITUTE(SUBSTITUTE(SUBSTITUTE(SUBSTITUTE(SUBSTITUTE(C$19,$A$54,C$54),$A$55,C$55),$A$56,C$56),$A$57,C$57),$A$58,C$58),$A$59,C$59),$A$60,C$60),$A$61,C$61),$A$62,C$62),$A$63,C$63),$A$64,C$64),$A$65,C$65),$A$66,C$66),$A$67,C$67),$A$68,C$68)</f>
        <v>How will the ad affect your attitude towards [[ brand_name ]]?</v>
      </c>
      <c r="D24" s="120" t="str">
        <f>Optimized!$D63</f>
        <v>How will the ad affect your attitude towards [[ brand_name ]]?</v>
      </c>
      <c r="E24" s="119" t="str">
        <f>SUBSTITUTE(SUBSTITUTE(SUBSTITUTE(SUBSTITUTE(SUBSTITUTE(SUBSTITUTE(SUBSTITUTE(SUBSTITUTE(SUBSTITUTE(SUBSTITUTE(SUBSTITUTE(SUBSTITUTE(SUBSTITUTE(SUBSTITUTE(SUBSTITUTE(E$19,$A$54,E$54),$A$55,E$55),$A$56,E$56),$A$57,E$57),$A$58,E$58),$A$59,E$59),$A$60,E$60),$A$61,E$61),$A$62,E$62),$A$63,E$63),$A$64,E$64),$A$65,E$65),$A$66,E$66),$A$67,E$67),$A$68,E$68)</f>
        <v>¿Cómo afectará este comercial tu actitud hacia [[ brand_name ]]?</v>
      </c>
      <c r="F24" s="120" t="str">
        <f>Optimized!$D63</f>
        <v>How will the ad affect your attitude towards [[ brand_name ]]?</v>
      </c>
      <c r="G24" s="120" t="str">
        <f>Optimized!$F63</f>
        <v>Como você acha que esse anúncio vai afetar a sua atitude em relação à [[ brand_name ]]?</v>
      </c>
      <c r="H24" s="120" t="str">
        <f>Optimized!$D63</f>
        <v>How will the ad affect your attitude towards [[ brand_name ]]?</v>
      </c>
      <c r="I24" s="119" t="str">
        <f t="shared" ref="I24:P24" si="7">SUBSTITUTE(SUBSTITUTE(SUBSTITUTE(SUBSTITUTE(SUBSTITUTE(SUBSTITUTE(SUBSTITUTE(SUBSTITUTE(SUBSTITUTE(SUBSTITUTE(SUBSTITUTE(SUBSTITUTE(SUBSTITUTE(SUBSTITUTE(SUBSTITUTE(I$19,$A$54,I$54),$A$55,I$55),$A$56,I$56),$A$57,I$57),$A$58,I$58),$A$59,I$59),$A$60,I$60),$A$61,I$61),$A$62,I$62),$A$63,I$63),$A$64,I$64),$A$65,I$65),$A$66,I$66),$A$67,I$67),$A$68,I$68)</f>
        <v>Dans quelle mesure cette publicité affectera-t-elle votre attitude face à [[ brand_name ]]?</v>
      </c>
      <c r="J24" s="119" t="str">
        <f t="shared" si="7"/>
        <v>¿Cómo afectará este comercial tu actitud hacia [[ brand_name ]]?</v>
      </c>
      <c r="K24" s="119" t="str">
        <f t="shared" si="7"/>
        <v>现在请您回想一下刚才看到的那个[[ brand_name ]] 的广告，
请问您认为这个广告对您今后使用[[ brand_name ]] 的情况会产生怎样的影响呢？</v>
      </c>
      <c r="L24" s="119" t="str">
        <f t="shared" si="7"/>
        <v>¿Cómo cree que el anuncio influirá en su actitud hacia [[ brand_name ]]?</v>
      </c>
      <c r="M24" s="119" t="str">
        <f t="shared" si="7"/>
        <v>Jakým způsobem tato reklama ovlivní Váš postoj ke značce [[ brand_name_N ]]?</v>
      </c>
      <c r="N24" s="119" t="str">
        <f t="shared" si="7"/>
        <v xml:space="preserve">Hvordan vil reklamen påvirke din holdning til [[ brand_name ]]? </v>
      </c>
      <c r="O24" s="119" t="str">
        <f t="shared" si="7"/>
        <v>كيف سيؤثر الإعلان على موقفك تجاه [[ brand_name ]]؟</v>
      </c>
      <c r="P24" s="119" t="str">
        <f t="shared" si="7"/>
        <v>Kuinka tämä mainos tulee vaikuttamaan suhtautumiseesi mainoksen tuotemerkkiä kohtaan?</v>
      </c>
      <c r="Q24" s="120" t="str">
        <f>Optimized!$K63</f>
        <v>Dans quelle mesure cette publicité influencera-t-elle votre comportement à l’égard de/d’ [[ brand_name ]] ?</v>
      </c>
      <c r="R24" s="120" t="str">
        <f>Optimized!$G63</f>
        <v>Wie wird die Werbung Ihre Einstellung gegenüber [[ brand_name ]] beeinflussen?</v>
      </c>
      <c r="S24" s="119" t="str">
        <f>SUBSTITUTE(SUBSTITUTE(SUBSTITUTE(SUBSTITUTE(SUBSTITUTE(SUBSTITUTE(SUBSTITUTE(SUBSTITUTE(SUBSTITUTE(SUBSTITUTE(SUBSTITUTE(SUBSTITUTE(SUBSTITUTE(SUBSTITUTE(SUBSTITUTE(S$19,$A$54,S$54),$A$55,S$55),$A$56,S$56),$A$57,S$57),$A$58,S$58),$A$59,S$59),$A$60,S$60),$A$61,S$61),$A$62,S$62),$A$63,S$63),$A$64,S$64),$A$65,S$65),$A$66,S$66),$A$67,S$67),$A$68,S$68)</f>
        <v>Πώς πιστεύετε ότι η διαφήμιση θα επηρεάσει την στάση σας ως προς το [[ brand_name ]];</v>
      </c>
      <c r="T24" s="119" t="str">
        <f>SUBSTITUTE(SUBSTITUTE(SUBSTITUTE(SUBSTITUTE(SUBSTITUTE(SUBSTITUTE(SUBSTITUTE(SUBSTITUTE(SUBSTITUTE(SUBSTITUTE(SUBSTITUTE(SUBSTITUTE(SUBSTITUTE(SUBSTITUTE(SUBSTITUTE(T$19,$A$54,T$54),$A$55,T$55),$A$56,T$56),$A$57,T$57),$A$58,T$58),$A$59,T$59),$A$60,T$60),$A$61,T$61),$A$62,T$62),$A$63,T$63),$A$64,T$64),$A$65,T$65),$A$66,T$66),$A$67,T$67),$A$68,T$68)</f>
        <v>您認為呢個廣告將會點樣影響您對[[ brand_name]]嘅睇法以及使用情況呢?</v>
      </c>
      <c r="U24" s="119" t="str">
        <f>SUBSTITUTE(SUBSTITUTE(SUBSTITUTE(SUBSTITUTE(SUBSTITUTE(SUBSTITUTE(SUBSTITUTE(SUBSTITUTE(SUBSTITUTE(SUBSTITUTE(SUBSTITUTE(SUBSTITUTE(SUBSTITUTE(SUBSTITUTE(SUBSTITUTE(U$19,$A$54,U$54),$A$55,U$55),$A$56,U$56),$A$57,U$57),$A$58,U$58),$A$59,U$59),$A$60,U$60),$A$61,U$61),$A$62,U$62),$A$63,U$63),$A$64,U$64),$A$65,U$65),$A$66,U$66),$A$67,U$67),$A$68,U$68)</f>
        <v>Hogyan befolyásolja a reklám azt, hogy Ön hogyan viszonyul a(z) [[ brand_name ]]-hoz/hez?</v>
      </c>
      <c r="V24" s="120" t="str">
        <f>Optimized!$D63</f>
        <v>How will the ad affect your attitude towards [[ brand_name ]]?</v>
      </c>
      <c r="W24" s="119" t="str">
        <f>SUBSTITUTE(SUBSTITUTE(SUBSTITUTE(SUBSTITUTE(SUBSTITUTE(SUBSTITUTE(SUBSTITUTE(SUBSTITUTE(SUBSTITUTE(SUBSTITUTE(SUBSTITUTE(SUBSTITUTE(SUBSTITUTE(SUBSTITUTE(SUBSTITUTE(W$19,$A$54,W$54),$A$55,W$55),$A$56,W$56),$A$57,W$57),$A$58,W$58),$A$59,W$59),$A$60,W$60),$A$61,W$61),$A$62,W$62),$A$63,W$63),$A$64,W$64),$A$65,W$65),$A$66,W$66),$A$67,W$67),$A$68,W$68)</f>
        <v>विज्ञापन आपके [[brand name]] के प्रति नज़रिये को कैसे प्रभावित करेगा?</v>
      </c>
      <c r="X24" s="119" t="str">
        <f>SUBSTITUTE(SUBSTITUTE(SUBSTITUTE(SUBSTITUTE(SUBSTITUTE(SUBSTITUTE(SUBSTITUTE(SUBSTITUTE(SUBSTITUTE(SUBSTITUTE(SUBSTITUTE(SUBSTITUTE(SUBSTITUTE(SUBSTITUTE(SUBSTITUTE(X$19,$A$54,X$54),$A$55,X$55),$A$56,X$56),$A$57,X$57),$A$58,X$58),$A$59,X$59),$A$60,X$60),$A$61,X$61),$A$62,X$62),$A$63,X$63),$A$64,X$64),$A$65,X$65),$A$66,X$66),$A$67,X$67),$A$68,X$68)</f>
        <v>यह  विज्ञापन आपके [[ brand_name ]] की ओर देखने के नजरिये पर कैसा असर करेगा?</v>
      </c>
      <c r="Y24" s="119" t="str">
        <f>SUBSTITUTE(SUBSTITUTE(SUBSTITUTE(SUBSTITUTE(SUBSTITUTE(SUBSTITUTE(SUBSTITUTE(SUBSTITUTE(SUBSTITUTE(SUBSTITUTE(SUBSTITUTE(SUBSTITUTE(SUBSTITUTE(SUBSTITUTE(SUBSTITUTE(Y$19,$A$54,Y$54),$A$55,Y$55),$A$56,Y$56),$A$57,Y$57),$A$58,Y$58),$A$59,Y$59),$A$60,Y$60),$A$61,Y$61),$A$62,Y$62),$A$63,Y$63),$A$64,Y$64),$A$65,Y$65),$A$66,Y$66),$A$67,Y$67),$A$68,Y$68)</f>
        <v>[[ brand_name ]] தொடர்பான உங்கள் மனோபாவத்தில் விளம்பரம் எந்த மாதிரி தாக்கத்தை ஏற்படுத்தும் ?</v>
      </c>
      <c r="Z24" s="120" t="str">
        <f>Optimized!$L63</f>
        <v>Bagaimanakah iklan ini mempengaruhi sikap anda terhadap [[ brand_name ]]?</v>
      </c>
      <c r="AA24" s="120" t="str">
        <f>Optimized!$D63</f>
        <v>How will the ad affect your attitude towards [[ brand_name ]]?</v>
      </c>
      <c r="AB24" s="120" t="str">
        <f>Optimized!$H63</f>
        <v>In quale modo questa pubblicità modificherà il Suo comportamento nei confronti di [[ brand_name ]]?</v>
      </c>
      <c r="AC24" s="119" t="str">
        <f>SUBSTITUTE(SUBSTITUTE(SUBSTITUTE(SUBSTITUTE(SUBSTITUTE(SUBSTITUTE(SUBSTITUTE(SUBSTITUTE(SUBSTITUTE(SUBSTITUTE(SUBSTITUTE(SUBSTITUTE(SUBSTITUTE(SUBSTITUTE(SUBSTITUTE(AC$19,$A$54,AC$54),$A$55,AC$55),$A$56,AC$56),$A$57,AC$57),$A$58,AC$58),$A$59,AC$59),$A$60,AC$60),$A$61,AC$61),$A$62,AC$62),$A$63,AC$63),$A$64,AC$64),$A$65,AC$65),$A$66,AC$66),$A$67,AC$67),$A$68,AC$68)</f>
        <v>この[[ brand_name ]] のコマーシャルをご覧になって、どの程度[[ brand_name ]] を使いたいと思いますか。
このコマーシャルを見て…</v>
      </c>
      <c r="AD24" s="119" t="str">
        <f>SUBSTITUTE(SUBSTITUTE(SUBSTITUTE(SUBSTITUTE(SUBSTITUTE(SUBSTITUTE(SUBSTITUTE(SUBSTITUTE(SUBSTITUTE(SUBSTITUTE(SUBSTITUTE(SUBSTITUTE(SUBSTITUTE(SUBSTITUTE(SUBSTITUTE(AD$19,$A$54,AD$54),$A$55,AD$55),$A$56,AD$56),$A$57,AD$57),$A$58,AD$58),$A$59,AD$59),$A$60,AD$60),$A$61,AD$61),$A$62,AD$62),$A$63,AD$63),$A$64,AD$64),$A$65,AD$65),$A$66,AD$66),$A$67,AD$67),$A$68,AD$68)</f>
        <v>كيف سيؤثر الإعلان على موقفك تجاه [[ brand_name ]]؟</v>
      </c>
      <c r="AE24" s="119" t="str">
        <f>SUBSTITUTE(SUBSTITUTE(SUBSTITUTE(SUBSTITUTE(SUBSTITUTE(SUBSTITUTE(SUBSTITUTE(SUBSTITUTE(SUBSTITUTE(SUBSTITUTE(SUBSTITUTE(SUBSTITUTE(SUBSTITUTE(SUBSTITUTE(SUBSTITUTE(AE$19,$A$54,AE$54),$A$55,AE$55),$A$56,AE$56),$A$57,AE$57),$A$58,AE$58),$A$59,AE$59),$A$60,AE$60),$A$61,AE$61),$A$62,AE$62),$A$63,AE$63),$A$64,AE$64),$A$65,AE$65),$A$66,AE$66),$A$67,AE$67),$A$68,AE$68)</f>
        <v>방금 보신 [[ brand_name ]] 광고를 생각하면, 이 광고가 [[ brand_name ]]에 대한 귀하의 태도에 어떤 영향을 미칠 것 같습니까?</v>
      </c>
      <c r="AF24" s="119" t="str">
        <f>SUBSTITUTE(SUBSTITUTE(SUBSTITUTE(SUBSTITUTE(SUBSTITUTE(SUBSTITUTE(SUBSTITUTE(SUBSTITUTE(SUBSTITUTE(SUBSTITUTE(SUBSTITUTE(SUBSTITUTE(SUBSTITUTE(SUBSTITUTE(SUBSTITUTE(AF$19,$A$54,AF$54),$A$55,AF$55),$A$56,AF$56),$A$57,AF$57),$A$58,AF$58),$A$59,AF$59),$A$60,AF$60),$A$61,AF$61),$A$62,AF$62),$A$63,AF$63),$A$64,AF$64),$A$65,AF$65),$A$66,AF$66),$A$67,AF$67),$A$68,AF$68)</f>
        <v>这广告如何影响您对[[ brand_name ]]的态度？</v>
      </c>
      <c r="AG24" s="119" t="str">
        <f>SUBSTITUTE(SUBSTITUTE(SUBSTITUTE(SUBSTITUTE(SUBSTITUTE(SUBSTITUTE(SUBSTITUTE(SUBSTITUTE(SUBSTITUTE(SUBSTITUTE(SUBSTITUTE(SUBSTITUTE(SUBSTITUTE(SUBSTITUTE(SUBSTITUTE(AG$19,$A$54,AG$54),$A$55,AG$55),$A$56,AG$56),$A$57,AG$57),$A$58,AG$58),$A$59,AG$59),$A$60,AG$60),$A$61,AG$61),$A$62,AG$62),$A$63,AG$63),$A$64,AG$64),$A$65,AG$65),$A$66,AG$66),$A$67,AG$67),$A$68,AG$68)</f>
        <v xml:space="preserve">Bagaimanakah iklan ini akan mempengaruhi sikap anda terhadap [[ brand_name ]]? </v>
      </c>
      <c r="AH24" s="120" t="str">
        <f>Optimized!$M63</f>
        <v>¿Cómo influirá el anuncio en tu actitud hacia [[ brand_name ]]?</v>
      </c>
      <c r="AI24" s="120" t="str">
        <f>Optimized!$I63</f>
        <v>Hoe denkt u dat de reclame uw houding ten opzichte van [brand name] zal beïnvloeden?</v>
      </c>
      <c r="AJ24" s="120" t="str">
        <f>Optimized!$D63</f>
        <v>How will the ad affect your attitude towards [[ brand_name ]]?</v>
      </c>
      <c r="AK24" s="119" t="str">
        <f>SUBSTITUTE(SUBSTITUTE(SUBSTITUTE(SUBSTITUTE(SUBSTITUTE(SUBSTITUTE(SUBSTITUTE(SUBSTITUTE(SUBSTITUTE(SUBSTITUTE(SUBSTITUTE(SUBSTITUTE(SUBSTITUTE(SUBSTITUTE(SUBSTITUTE(AK$19,$A$54,AK$54),$A$55,AK$55),$A$56,AK$56),$A$57,AK$57),$A$58,AK$58),$A$59,AK$59),$A$60,AK$60),$A$61,AK$61),$A$62,AK$62),$A$63,AK$63),$A$64,AK$64),$A$65,AK$65),$A$66,AK$66),$A$67,AK$67),$A$68,AK$68)</f>
        <v>Hvordan vil reklamen påvirke din oppfatning av [[ brand_name ]]?</v>
      </c>
      <c r="AL24" s="119" t="str">
        <f>SUBSTITUTE(SUBSTITUTE(SUBSTITUTE(SUBSTITUTE(SUBSTITUTE(SUBSTITUTE(SUBSTITUTE(SUBSTITUTE(SUBSTITUTE(SUBSTITUTE(SUBSTITUTE(SUBSTITUTE(SUBSTITUTE(SUBSTITUTE(SUBSTITUTE(AL$19,$A$54,AL$54),$A$55,AL$55),$A$56,AL$56),$A$57,AL$57),$A$58,AL$58),$A$59,AL$59),$A$60,AL$60),$A$61,AL$61),$A$62,AL$62),$A$63,AL$63),$A$64,AL$64),$A$65,AL$65),$A$66,AL$66),$A$67,AL$67),$A$68,AL$68)</f>
        <v>¿Cómo cree que el anuncio influirá en su actitud hacia [[ brand_name ]]?</v>
      </c>
      <c r="AM24" s="120" t="str">
        <f>Optimized!$N63</f>
        <v>Paano nito maaapektuhan ang iyong disposisyon tungo sa [[ brand_name ]]?</v>
      </c>
      <c r="AN24" s="119" t="str">
        <f>SUBSTITUTE(SUBSTITUTE(SUBSTITUTE(SUBSTITUTE(SUBSTITUTE(SUBSTITUTE(SUBSTITUTE(SUBSTITUTE(SUBSTITUTE(SUBSTITUTE(SUBSTITUTE(SUBSTITUTE(SUBSTITUTE(SUBSTITUTE(SUBSTITUTE(AN$19,$A$54,AN$54),$A$55,AN$55),$A$56,AN$56),$A$57,AN$57),$A$58,AN$58),$A$59,AN$59),$A$60,AN$60),$A$61,AN$61),$A$62,AN$62),$A$63,AN$63),$A$64,AN$64),$A$65,AN$65),$A$66,AN$66),$A$67,AN$67),$A$68,AN$68)</f>
        <v>Jak ta reklama wpłynie na Pana(i) nastawienie odnośnie [[ brand name_G ]]?</v>
      </c>
      <c r="AO24" s="119" t="str">
        <f>SUBSTITUTE(SUBSTITUTE(SUBSTITUTE(SUBSTITUTE(SUBSTITUTE(SUBSTITUTE(SUBSTITUTE(SUBSTITUTE(SUBSTITUTE(SUBSTITUTE(SUBSTITUTE(SUBSTITUTE(SUBSTITUTE(SUBSTITUTE(SUBSTITUTE(AO$19,$A$54,AO$54),$A$55,AO$55),$A$56,AO$56),$A$57,AO$57),$A$58,AO$58),$A$59,AO$59),$A$60,AO$60),$A$61,AO$61),$A$62,AO$62),$A$63,AO$63),$A$64,AO$64),$A$65,AO$65),$A$66,AO$66),$A$67,AO$67),$A$68,AO$68)</f>
        <v>Como irá o anúncio afectar a sua atitude face a [[ brand_name ]]?</v>
      </c>
      <c r="AP24" s="119" t="str">
        <f>SUBSTITUTE(SUBSTITUTE(SUBSTITUTE(SUBSTITUTE(SUBSTITUTE(SUBSTITUTE(SUBSTITUTE(SUBSTITUTE(SUBSTITUTE(SUBSTITUTE(SUBSTITUTE(SUBSTITUTE(SUBSTITUTE(SUBSTITUTE(SUBSTITUTE(AP$19,$A$54,AP$54),$A$55,AP$55),$A$56,AP$56),$A$57,AP$57),$A$58,AP$58),$A$59,AP$59),$A$60,AP$60),$A$61,AP$61),$A$62,AP$62),$A$63,AP$63),$A$64,AP$64),$A$65,AP$65),$A$66,AP$66),$A$67,AP$67),$A$68,AP$68)</f>
        <v>Cum credeti ca va influenta reclama atitudinea dumneavoastra fata de [[ brand_name ]]?</v>
      </c>
      <c r="AQ24" s="120" t="str">
        <f>Optimized!$D63</f>
        <v>How will the ad affect your attitude towards [[ brand_name ]]?</v>
      </c>
      <c r="AR24" s="120" t="str">
        <f>Optimized!$D63</f>
        <v>How will the ad affect your attitude towards [[ brand_name ]]?</v>
      </c>
      <c r="AS24" s="119" t="str">
        <f>SUBSTITUTE(SUBSTITUTE(SUBSTITUTE(SUBSTITUTE(SUBSTITUTE(SUBSTITUTE(SUBSTITUTE(SUBSTITUTE(SUBSTITUTE(SUBSTITUTE(SUBSTITUTE(SUBSTITUTE(SUBSTITUTE(SUBSTITUTE(SUBSTITUTE(AS$19,$A$54,AS$54),$A$55,AS$55),$A$56,AS$56),$A$57,AS$57),$A$58,AS$58),$A$59,AS$59),$A$60,AS$60),$A$61,AS$61),$A$62,AS$62),$A$63,AS$63),$A$64,AS$64),$A$65,AS$65),$A$66,AS$66),$A$67,AS$67),$A$68,AS$68)</f>
        <v>¿Cómo crees que el anuncio influirá en tu actitud hacia [[ brand_name ]]?</v>
      </c>
      <c r="AT24" s="119" t="str">
        <f>SUBSTITUTE(SUBSTITUTE(SUBSTITUTE(SUBSTITUTE(SUBSTITUTE(SUBSTITUTE(SUBSTITUTE(SUBSTITUTE(SUBSTITUTE(SUBSTITUTE(SUBSTITUTE(SUBSTITUTE(SUBSTITUTE(SUBSTITUTE(SUBSTITUTE(AT$19,$A$54,AT$54),$A$55,AT$55),$A$56,AT$56),$A$57,AT$57),$A$58,AT$58),$A$59,AT$59),$A$60,AT$60),$A$61,AT$61),$A$62,AT$62),$A$63,AT$63),$A$64,AT$64),$A$65,AT$65),$A$66,AT$66),$A$67,AT$67),$A$68,AT$68)</f>
        <v>Hur kommer reklamen att påverka din inställning till [[ brand_name ]]?</v>
      </c>
      <c r="AU24" s="119" t="str">
        <f>SUBSTITUTE(SUBSTITUTE(SUBSTITUTE(SUBSTITUTE(SUBSTITUTE(SUBSTITUTE(SUBSTITUTE(SUBSTITUTE(SUBSTITUTE(SUBSTITUTE(SUBSTITUTE(SUBSTITUTE(SUBSTITUTE(SUBSTITUTE(SUBSTITUTE(AU$19,$A$54,AU$54),$A$55,AU$55),$A$56,AU$56),$A$57,AU$57),$A$58,AU$58),$A$59,AU$59),$A$60,AU$60),$A$61,AU$61),$A$62,AU$62),$A$63,AU$63),$A$64,AU$64),$A$65,AU$65),$A$66,AU$66),$A$67,AU$67),$A$68,AU$68)</f>
        <v>請問這個廣告將會如何影響您對於[[ brand_name ]] 的看法和使用情況?</v>
      </c>
      <c r="AV24" s="120" t="str">
        <f>Optimized!$J63</f>
        <v>คุณคิดว่าโฆษณานี้มีผลกับทัศนคติของคุณที่มีต่อยี่ห้อ [[ brand_name ]] อย่างไรคะ/ครับ?</v>
      </c>
      <c r="AW24" s="119" t="str">
        <f>SUBSTITUTE(SUBSTITUTE(SUBSTITUTE(SUBSTITUTE(SUBSTITUTE(SUBSTITUTE(SUBSTITUTE(SUBSTITUTE(SUBSTITUTE(SUBSTITUTE(SUBSTITUTE(SUBSTITUTE(SUBSTITUTE(SUBSTITUTE(SUBSTITUTE(AW$19,$A$54,AW$54),$A$55,AW$55),$A$56,AW$56),$A$57,AW$57),$A$58,AW$58),$A$59,AW$59),$A$60,AW$60),$A$61,AW$61),$A$62,AW$62),$A$63,AW$63),$A$64,AW$64),$A$65,AW$65),$A$66,AW$66),$A$67,AW$67),$A$68,AW$68)</f>
        <v>Reklam [[ brand_name ]] kullanımı konusundaki davranışınızı nasıl etkileyecektir?</v>
      </c>
      <c r="AX24" s="119" t="str">
        <f>SUBSTITUTE(SUBSTITUTE(SUBSTITUTE(SUBSTITUTE(SUBSTITUTE(SUBSTITUTE(SUBSTITUTE(SUBSTITUTE(SUBSTITUTE(SUBSTITUTE(SUBSTITUTE(SUBSTITUTE(SUBSTITUTE(SUBSTITUTE(SUBSTITUTE(AX$19,$A$54,AX$54),$A$55,AX$55),$A$56,AX$56),$A$57,AX$57),$A$58,AX$58),$A$59,AX$59),$A$60,AX$60),$A$61,AX$61),$A$62,AX$62),$A$63,AX$63),$A$64,AX$64),$A$65,AX$65),$A$66,AX$66),$A$67,AX$67),$A$68,AX$68)</f>
        <v/>
      </c>
      <c r="AY24" s="120" t="str">
        <f>Optimized!$O63</f>
        <v>How will the ad affect your attitude towards [[ brand_name ]]?</v>
      </c>
      <c r="AZ24" s="119" t="str">
        <f>SUBSTITUTE(SUBSTITUTE(SUBSTITUTE(SUBSTITUTE(SUBSTITUTE(SUBSTITUTE(SUBSTITUTE(SUBSTITUTE(SUBSTITUTE(SUBSTITUTE(SUBSTITUTE(SUBSTITUTE(SUBSTITUTE(SUBSTITUTE(SUBSTITUTE(AZ$19,$A$54,AZ$54),$A$55,AZ$55),$A$56,AZ$56),$A$57,AZ$57),$A$58,AZ$58),$A$59,AZ$59),$A$60,AZ$60),$A$61,AZ$61),$A$62,AZ$62),$A$63,AZ$63),$A$64,AZ$64),$A$65,AZ$65),$A$66,AZ$66),$A$67,AZ$67),$A$68,AZ$68)</f>
        <v>¿Cómo afectará el comercial su consideración de [[ brand_name ]]?</v>
      </c>
      <c r="BA24" s="119" t="str">
        <f>SUBSTITUTE(SUBSTITUTE(SUBSTITUTE(SUBSTITUTE(SUBSTITUTE(SUBSTITUTE(SUBSTITUTE(SUBSTITUTE(SUBSTITUTE(SUBSTITUTE(SUBSTITUTE(SUBSTITUTE(SUBSTITUTE(SUBSTITUTE(SUBSTITUTE(BA$19,$A$54,BA$54),$A$55,BA$55),$A$56,BA$56),$A$57,BA$57),$A$58,BA$58),$A$59,BA$59),$A$60,BA$60),$A$61,BA$61),$A$62,BA$62),$A$63,BA$63),$A$64,BA$64),$A$65,BA$65),$A$66,BA$66),$A$67,BA$67),$A$68,BA$68)</f>
        <v>Mẫu quảng cáo tác động lên cách Anh/Chị sử dụng dịch vụ của [[ brand_name ]] như thế nào?</v>
      </c>
      <c r="BB24" s="113"/>
    </row>
    <row r="25" spans="1:54" customFormat="1" ht="12.75" customHeight="1">
      <c r="A25" s="113" t="s">
        <v>878</v>
      </c>
      <c r="B25" s="224"/>
      <c r="C25" s="119" t="str">
        <f>SUBSTITUTE(SUBSTITUTE(SUBSTITUTE(SUBSTITUTE(SUBSTITUTE(SUBSTITUTE(SUBSTITUTE(SUBSTITUTE(SUBSTITUTE(SUBSTITUTE(SUBSTITUTE(SUBSTITUTE(SUBSTITUTE(SUBSTITUTE(SUBSTITUTE(C$20,$A$54,C$54),$A$55,C$55),$A$56,C$56),$A$57,C$57),$A$58,C$58),$A$59,C$59),$A$60,C$60),$A$61,C$61),$A$62,C$62),$A$63,C$63),$A$64,C$64),$A$65,C$65),$A$66,C$66),$A$67,C$67),$A$68,C$68)</f>
        <v>Strongly encourages me to stay with [[ brand_name ]]</v>
      </c>
      <c r="D25" s="120" t="str">
        <f>Optimized!$D64</f>
        <v>Strongly encourages me to stay with [[ brand_name ]]</v>
      </c>
      <c r="E25" s="119" t="str">
        <f>SUBSTITUTE(SUBSTITUTE(SUBSTITUTE(SUBSTITUTE(SUBSTITUTE(SUBSTITUTE(SUBSTITUTE(SUBSTITUTE(SUBSTITUTE(SUBSTITUTE(SUBSTITUTE(SUBSTITUTE(SUBSTITUTE(SUBSTITUTE(SUBSTITUTE(E$20,$A$54,E$54),$A$55,E$55),$A$56,E$56),$A$57,E$57),$A$58,E$58),$A$59,E$59),$A$60,E$60),$A$61,E$61),$A$62,E$62),$A$63,E$63),$A$64,E$64),$A$65,E$65),$A$66,E$66),$A$67,E$67),$A$68,E$68)</f>
        <v>Me alienta fuertemente a quedarme con [[ product_name ]] [[ brand_name ]]</v>
      </c>
      <c r="F25" s="120" t="str">
        <f>Optimized!$D64</f>
        <v>Strongly encourages me to stay with [[ brand_name ]]</v>
      </c>
      <c r="G25" s="120" t="str">
        <f>Optimized!$F64</f>
        <v>Me incentiva muito a continuar com [[ brand_name ]]</v>
      </c>
      <c r="H25" s="120" t="str">
        <f>Optimized!$D64</f>
        <v>Strongly encourages me to stay with [[ brand_name ]]</v>
      </c>
      <c r="I25" s="119" t="str">
        <f t="shared" ref="I25:P25" si="8">SUBSTITUTE(SUBSTITUTE(SUBSTITUTE(SUBSTITUTE(SUBSTITUTE(SUBSTITUTE(SUBSTITUTE(SUBSTITUTE(SUBSTITUTE(SUBSTITUTE(SUBSTITUTE(SUBSTITUTE(SUBSTITUTE(SUBSTITUTE(SUBSTITUTE(I$20,$A$54,I$54),$A$55,I$55),$A$56,I$56),$A$57,I$57),$A$58,I$58),$A$59,I$59),$A$60,I$60),$A$61,I$61),$A$62,I$62),$A$63,I$63),$A$64,I$64),$A$65,I$65),$A$66,I$66),$A$67,I$67),$A$68,I$68)</f>
        <v>M'incite fortement à rester fidèle à [[ brand_name ]] [[ product_name ]]</v>
      </c>
      <c r="J25" s="119" t="str">
        <f t="shared" si="8"/>
        <v>Me alienta fuertemente a continuar con [[ product_name ]] [[ brand_name ]]</v>
      </c>
      <c r="K25" s="119" t="str">
        <f t="shared" si="8"/>
        <v>这个广告强烈的吸引我继续使用 [[ brand_name ]] [[ product_name ]]</v>
      </c>
      <c r="L25" s="119" t="str">
        <f t="shared" si="8"/>
        <v>Me alienta fuertemente a seguir con [[ product_name ]] de [[ brand_name ]]</v>
      </c>
      <c r="M25" s="119" t="str">
        <f t="shared" si="8"/>
        <v>Velmi mě povzbudí k dalšímu využití služeb značky [[ brand_name_N ]]</v>
      </c>
      <c r="N25" s="119" t="str">
        <f t="shared" si="8"/>
        <v>Giver mig meget lyst til at forblive kunde hos [[ brand_name ]]</v>
      </c>
      <c r="O25" s="119" t="str">
        <f t="shared" si="8"/>
        <v>سيشجعني بشدة للبقاء مع [[ brand_name ]] [[ product_name ]]</v>
      </c>
      <c r="P25" s="119" t="str">
        <f t="shared" si="8"/>
        <v>Kannustaa vahvasti jatkamaan mainoksen tuotemerkin käyttöä</v>
      </c>
      <c r="Q25" s="120" t="str">
        <f>Optimized!$K64</f>
        <v>M’encourage fortement à rester avec [[ brand_name ]]</v>
      </c>
      <c r="R25" s="120" t="str">
        <f>Optimized!$G64</f>
        <v>Bestätigt mich sehr darin, weiterhin bei [[ brand_name ]] zu bleiben</v>
      </c>
      <c r="S25" s="119" t="str">
        <f>SUBSTITUTE(SUBSTITUTE(SUBSTITUTE(SUBSTITUTE(SUBSTITUTE(SUBSTITUTE(SUBSTITUTE(SUBSTITUTE(SUBSTITUTE(SUBSTITUTE(SUBSTITUTE(SUBSTITUTE(SUBSTITUTE(SUBSTITUTE(SUBSTITUTE(S$20,$A$54,S$54),$A$55,S$55),$A$56,S$56),$A$57,S$57),$A$58,S$58),$A$59,S$59),$A$60,S$60),$A$61,S$61),$A$62,S$62),$A$63,S$63),$A$64,S$64),$A$65,S$65),$A$66,S$66),$A$67,S$67),$A$68,S$68)</f>
        <v>Με ενθαρρύνει πολύ να παραμείνω με [[ brand_name ]] [[ product_name ]]</v>
      </c>
      <c r="T25" s="119" t="str">
        <f>SUBSTITUTE(SUBSTITUTE(SUBSTITUTE(SUBSTITUTE(SUBSTITUTE(SUBSTITUTE(SUBSTITUTE(SUBSTITUTE(SUBSTITUTE(SUBSTITUTE(SUBSTITUTE(SUBSTITUTE(SUBSTITUTE(SUBSTITUTE(SUBSTITUTE(T$20,$A$54,T$54),$A$55,T$55),$A$56,T$56),$A$57,T$57),$A$58,T$58),$A$59,T$59),$A$60,T$60),$A$61,T$61),$A$62,T$62),$A$63,T$63),$A$64,T$64),$A$65,T$65),$A$66,T$66),$A$67,T$67),$A$68,T$68)</f>
        <v>非常鼓勵我繼續使用 [[ brand_name ]] [[ product_name ]]</v>
      </c>
      <c r="U25" s="119" t="str">
        <f>SUBSTITUTE(SUBSTITUTE(SUBSTITUTE(SUBSTITUTE(SUBSTITUTE(SUBSTITUTE(SUBSTITUTE(SUBSTITUTE(SUBSTITUTE(SUBSTITUTE(SUBSTITUTE(SUBSTITUTE(SUBSTITUTE(SUBSTITUTE(SUBSTITUTE(U$20,$A$54,U$54),$A$55,U$55),$A$56,U$56),$A$57,U$57),$A$58,U$58),$A$59,U$59),$A$60,U$60),$A$61,U$61),$A$62,U$62),$A$63,U$63),$A$64,U$64),$A$65,U$65),$A$66,U$66),$A$67,U$67),$A$68,U$68)</f>
        <v>Nagymértékben ösztönöz arra, hogy továbbra is a(z) [[ brand_name ]] [[ product_name ]]-nál/nél maradjak</v>
      </c>
      <c r="V25" s="120" t="str">
        <f>Optimized!$D64</f>
        <v>Strongly encourages me to stay with [[ brand_name ]]</v>
      </c>
      <c r="W25" s="119" t="str">
        <f>SUBSTITUTE(SUBSTITUTE(SUBSTITUTE(SUBSTITUTE(SUBSTITUTE(SUBSTITUTE(SUBSTITUTE(SUBSTITUTE(SUBSTITUTE(SUBSTITUTE(SUBSTITUTE(SUBSTITUTE(SUBSTITUTE(SUBSTITUTE(SUBSTITUTE(W$20,$A$54,W$54),$A$55,W$55),$A$56,W$56),$A$57,W$57),$A$58,W$58),$A$59,W$59),$A$60,W$60),$A$61,W$61),$A$62,W$62),$A$63,W$63),$A$64,W$64),$A$65,W$65),$A$66,W$66),$A$67,W$67),$A$68,W$68)</f>
        <v xml:space="preserve">[[ brand_name ]] [[ product_name ]] के साथ बने रहने के लिए आपको बहुत प्रोत्‍साहित करता है / बढ़ावा देता है </v>
      </c>
      <c r="X25" s="119" t="str">
        <f>SUBSTITUTE(SUBSTITUTE(SUBSTITUTE(SUBSTITUTE(SUBSTITUTE(SUBSTITUTE(SUBSTITUTE(SUBSTITUTE(SUBSTITUTE(SUBSTITUTE(SUBSTITUTE(SUBSTITUTE(SUBSTITUTE(SUBSTITUTE(SUBSTITUTE(X$20,$A$54,X$54),$A$55,X$55),$A$56,X$56),$A$57,X$57),$A$58,X$58),$A$59,X$59),$A$60,X$60),$A$61,X$61),$A$62,X$62),$A$63,X$63),$A$64,X$64),$A$65,X$65),$A$66,X$66),$A$67,X$67),$A$68,X$68)</f>
        <v xml:space="preserve">आपको [[ brand_name ]] [[ product_name ]] के साथ रहने के लिए बहुत प्रोत्साहित करता है  </v>
      </c>
      <c r="Y25" s="119" t="str">
        <f>SUBSTITUTE(SUBSTITUTE(SUBSTITUTE(SUBSTITUTE(SUBSTITUTE(SUBSTITUTE(SUBSTITUTE(SUBSTITUTE(SUBSTITUTE(SUBSTITUTE(SUBSTITUTE(SUBSTITUTE(SUBSTITUTE(SUBSTITUTE(SUBSTITUTE(Y$20,$A$54,Y$54),$A$55,Y$55),$A$56,Y$56),$A$57,Y$57),$A$58,Y$58),$A$59,Y$59),$A$60,Y$60),$A$61,Y$61),$A$62,Y$62),$A$63,Y$63),$A$64,Y$64),$A$65,Y$65),$A$66,Y$66),$A$67,Y$67),$A$68,Y$68)</f>
        <v>[[ brand_name ]] [[ product_name ]] ல் தொடர்ந்திருக்க உறுதியாய் ஊக்குவிக்கிறது</v>
      </c>
      <c r="Z25" s="120" t="str">
        <f>Optimized!$L64</f>
        <v>Memberikan dorongan yang sangat kuat kepada saya untuk terus berlangganan [[ brand_name ]]</v>
      </c>
      <c r="AA25" s="120" t="str">
        <f>Optimized!$D64</f>
        <v>Strongly encourages me to stay with [[ brand_name ]]</v>
      </c>
      <c r="AB25" s="120" t="str">
        <f>Optimized!$H64</f>
        <v>Mi rende molto propenso/a a continuare ad utilizzare [[ brand_name ]]</v>
      </c>
      <c r="AC25" s="119" t="str">
        <f>SUBSTITUTE(SUBSTITUTE(SUBSTITUTE(SUBSTITUTE(SUBSTITUTE(SUBSTITUTE(SUBSTITUTE(SUBSTITUTE(SUBSTITUTE(SUBSTITUTE(SUBSTITUTE(SUBSTITUTE(SUBSTITUTE(SUBSTITUTE(SUBSTITUTE(AC$20,$A$54,AC$54),$A$55,AC$55),$A$56,AC$56),$A$57,AC$57),$A$58,AC$58),$A$59,AC$59),$A$60,AC$60),$A$61,AC$61),$A$62,AC$62),$A$63,AC$63),$A$64,AC$64),$A$65,AC$65),$A$66,AC$66),$A$67,AC$67),$A$68,AC$68)</f>
        <v>[[ brand_name ]] の[[ product_name ]]をこれからも0 続けたいと強く思った</v>
      </c>
      <c r="AD25" s="119" t="str">
        <f>SUBSTITUTE(SUBSTITUTE(SUBSTITUTE(SUBSTITUTE(SUBSTITUTE(SUBSTITUTE(SUBSTITUTE(SUBSTITUTE(SUBSTITUTE(SUBSTITUTE(SUBSTITUTE(SUBSTITUTE(SUBSTITUTE(SUBSTITUTE(SUBSTITUTE(AD$20,$A$54,AD$54),$A$55,AD$55),$A$56,AD$56),$A$57,AD$57),$A$58,AD$58),$A$59,AD$59),$A$60,AD$60),$A$61,AD$61),$A$62,AD$62),$A$63,AD$63),$A$64,AD$64),$A$65,AD$65),$A$66,AD$66),$A$67,AD$67),$A$68,AD$68)</f>
        <v>سيشجعني كثيراً على الاستمرار مع [[ product_name ]] [[ brand_name ]]</v>
      </c>
      <c r="AE25" s="119" t="str">
        <f>SUBSTITUTE(SUBSTITUTE(SUBSTITUTE(SUBSTITUTE(SUBSTITUTE(SUBSTITUTE(SUBSTITUTE(SUBSTITUTE(SUBSTITUTE(SUBSTITUTE(SUBSTITUTE(SUBSTITUTE(SUBSTITUTE(SUBSTITUTE(SUBSTITUTE(AE$20,$A$54,AE$54),$A$55,AE$55),$A$56,AE$56),$A$57,AE$57),$A$58,AE$58),$A$59,AE$59),$A$60,AE$60),$A$61,AE$61),$A$62,AE$62),$A$63,AE$63),$A$64,AE$64),$A$65,AE$65),$A$66,AE$66),$A$67,AE$67),$A$68,AE$68)</f>
        <v>이 광고는 [[ brand_name ]] [[ product_name ]]을/를 계속 보유하고 싶은 마음이 강하게 들게 한다</v>
      </c>
      <c r="AF25" s="119" t="str">
        <f>SUBSTITUTE(SUBSTITUTE(SUBSTITUTE(SUBSTITUTE(SUBSTITUTE(SUBSTITUTE(SUBSTITUTE(SUBSTITUTE(SUBSTITUTE(SUBSTITUTE(SUBSTITUTE(SUBSTITUTE(SUBSTITUTE(SUBSTITUTE(SUBSTITUTE(AF$20,$A$54,AF$54),$A$55,AF$55),$A$56,AF$56),$A$57,AF$57),$A$58,AF$58),$A$59,AF$59),$A$60,AF$60),$A$61,AF$61),$A$62,AF$62),$A$63,AF$63),$A$64,AF$64),$A$65,AF$65),$A$66,AF$66),$A$67,AF$67),$A$68,AF$68)</f>
        <v>非 常 地 鼓 励 我 继 续 去 使 用 [[ brand_name ]] [[ product_name ]]</v>
      </c>
      <c r="AG25" s="119" t="str">
        <f>SUBSTITUTE(SUBSTITUTE(SUBSTITUTE(SUBSTITUTE(SUBSTITUTE(SUBSTITUTE(SUBSTITUTE(SUBSTITUTE(SUBSTITUTE(SUBSTITUTE(SUBSTITUTE(SUBSTITUTE(SUBSTITUTE(SUBSTITUTE(SUBSTITUTE(AG$20,$A$54,AG$54),$A$55,AG$55),$A$56,AG$56),$A$57,AG$57),$A$58,AG$58),$A$59,AG$59),$A$60,AG$60),$A$61,AG$61),$A$62,AG$62),$A$63,AG$63),$A$64,AG$64),$A$65,AG$65),$A$66,AG$66),$A$67,AG$67),$A$68,AG$68)</f>
        <v>Sangat menggalakkan saya untuk terus menggunakan [[ brand_name ]] [[ product_name ]]</v>
      </c>
      <c r="AH25" s="120" t="str">
        <f>Optimized!$M64</f>
        <v>Me alienta fuertemente a seguir con [[ brand_name ]]</v>
      </c>
      <c r="AI25" s="120" t="str">
        <f>Optimized!$I64</f>
        <v>het moedigt me in grote mate aan om bij [[brand name]] te blijven</v>
      </c>
      <c r="AJ25" s="120" t="str">
        <f>Optimized!$D64</f>
        <v>Strongly encourages me to stay with [[ brand_name ]]</v>
      </c>
      <c r="AK25" s="119" t="str">
        <f>SUBSTITUTE(SUBSTITUTE(SUBSTITUTE(SUBSTITUTE(SUBSTITUTE(SUBSTITUTE(SUBSTITUTE(SUBSTITUTE(SUBSTITUTE(SUBSTITUTE(SUBSTITUTE(SUBSTITUTE(SUBSTITUTE(SUBSTITUTE(SUBSTITUTE(AK$20,$A$54,AK$54),$A$55,AK$55),$A$56,AK$56),$A$57,AK$57),$A$58,AK$58),$A$59,AK$59),$A$60,AK$60),$A$61,AK$61),$A$62,AK$62),$A$63,AK$63),$A$64,AK$64),$A$65,AK$65),$A$66,AK$66),$A$67,AK$67),$A$68,AK$68)</f>
        <v>Oppmuntrer meg i stor grad til å fortsette med [[ brand_name ]]</v>
      </c>
      <c r="AL25" s="119" t="str">
        <f>SUBSTITUTE(SUBSTITUTE(SUBSTITUTE(SUBSTITUTE(SUBSTITUTE(SUBSTITUTE(SUBSTITUTE(SUBSTITUTE(SUBSTITUTE(SUBSTITUTE(SUBSTITUTE(SUBSTITUTE(SUBSTITUTE(SUBSTITUTE(SUBSTITUTE(AL$20,$A$54,AL$54),$A$55,AL$55),$A$56,AL$56),$A$57,AL$57),$A$58,AL$58),$A$59,AL$59),$A$60,AL$60),$A$61,AL$61),$A$62,AL$62),$A$63,AL$63),$A$64,AL$64),$A$65,AL$65),$A$66,AL$66),$A$67,AL$67),$A$68,AL$68)</f>
        <v>Me alienta fuertemente a seguir con [[ product_name ]] [[ brand_name ]]</v>
      </c>
      <c r="AM25" s="120" t="str">
        <f>Optimized!$N64</f>
        <v>Talagang nanghihikayat sa akin na manatili sa [[ brand_name ]]</v>
      </c>
      <c r="AN25" s="119" t="str">
        <f>SUBSTITUTE(SUBSTITUTE(SUBSTITUTE(SUBSTITUTE(SUBSTITUTE(SUBSTITUTE(SUBSTITUTE(SUBSTITUTE(SUBSTITUTE(SUBSTITUTE(SUBSTITUTE(SUBSTITUTE(SUBSTITUTE(SUBSTITUTE(SUBSTITUTE(AN$20,$A$54,AN$54),$A$55,AN$55),$A$56,AN$56),$A$57,AN$57),$A$58,AN$58),$A$59,AN$59),$A$60,AN$60),$A$61,AN$61),$A$62,AN$62),$A$63,AN$63),$A$64,AN$64),$A$65,AN$65),$A$66,AN$66),$A$67,AN$67),$A$68,AN$68)</f>
        <v>Bardzo zachęca mnie do dalszego korzystania z [[ product_name_G ]] [[ brand_name_N ]]</v>
      </c>
      <c r="AO25" s="119" t="str">
        <f>SUBSTITUTE(SUBSTITUTE(SUBSTITUTE(SUBSTITUTE(SUBSTITUTE(SUBSTITUTE(SUBSTITUTE(SUBSTITUTE(SUBSTITUTE(SUBSTITUTE(SUBSTITUTE(SUBSTITUTE(SUBSTITUTE(SUBSTITUTE(SUBSTITUTE(AO$20,$A$54,AO$54),$A$55,AO$55),$A$56,AO$56),$A$57,AO$57),$A$58,AO$58),$A$59,AO$59),$A$60,AO$60),$A$61,AO$61),$A$62,AO$62),$A$63,AO$63),$A$64,AO$64),$A$65,AO$65),$A$66,AO$66),$A$67,AO$67),$A$68,AO$68)</f>
        <v>Motiva-me muito a manter o contrato com [[ brand_name ]] [[ product_name ]]</v>
      </c>
      <c r="AP25" s="119" t="str">
        <f>SUBSTITUTE(SUBSTITUTE(SUBSTITUTE(SUBSTITUTE(SUBSTITUTE(SUBSTITUTE(SUBSTITUTE(SUBSTITUTE(SUBSTITUTE(SUBSTITUTE(SUBSTITUTE(SUBSTITUTE(SUBSTITUTE(SUBSTITUTE(SUBSTITUTE(AP$20,$A$54,AP$54),$A$55,AP$55),$A$56,AP$56),$A$57,AP$57),$A$58,AP$58),$A$59,AP$59),$A$60,AP$60),$A$61,AP$61),$A$62,AP$62),$A$63,AP$63),$A$64,AP$64),$A$65,AP$65),$A$66,AP$66),$A$67,AP$67),$A$68,AP$68)</f>
        <v>Ma incurajeaza puternic sa continuu cu [[ product_name ]] [[ brand_name ]]</v>
      </c>
      <c r="AQ25" s="120" t="str">
        <f>Optimized!$D64</f>
        <v>Strongly encourages me to stay with [[ brand_name ]]</v>
      </c>
      <c r="AR25" s="120" t="str">
        <f>Optimized!$D64</f>
        <v>Strongly encourages me to stay with [[ brand_name ]]</v>
      </c>
      <c r="AS25" s="119" t="str">
        <f>SUBSTITUTE(SUBSTITUTE(SUBSTITUTE(SUBSTITUTE(SUBSTITUTE(SUBSTITUTE(SUBSTITUTE(SUBSTITUTE(SUBSTITUTE(SUBSTITUTE(SUBSTITUTE(SUBSTITUTE(SUBSTITUTE(SUBSTITUTE(SUBSTITUTE(AS$20,$A$54,AS$54),$A$55,AS$55),$A$56,AS$56),$A$57,AS$57),$A$58,AS$58),$A$59,AS$59),$A$60,AS$60),$A$61,AS$61),$A$62,AS$62),$A$63,AS$63),$A$64,AS$64),$A$65,AS$65),$A$66,AS$66),$A$67,AS$67),$A$68,AS$68)</f>
        <v>Me anima mucho a seguir con mi [[ product_name ]] [[ brand_name ]]</v>
      </c>
      <c r="AT25" s="119" t="str">
        <f>SUBSTITUTE(SUBSTITUTE(SUBSTITUTE(SUBSTITUTE(SUBSTITUTE(SUBSTITUTE(SUBSTITUTE(SUBSTITUTE(SUBSTITUTE(SUBSTITUTE(SUBSTITUTE(SUBSTITUTE(SUBSTITUTE(SUBSTITUTE(SUBSTITUTE(AT$20,$A$54,AT$54),$A$55,AT$55),$A$56,AT$56),$A$57,AT$57),$A$58,AT$58),$A$59,AT$59),$A$60,AT$60),$A$61,AT$61),$A$62,AT$62),$A$63,AT$63),$A$64,AT$64),$A$65,AT$65),$A$66,AT$66),$A$67,AT$67),$A$68,AT$68)</f>
        <v>Uppmuntrar mig verkligen att vara kvar som kund hos [[ brand_name ]]</v>
      </c>
      <c r="AU25" s="119" t="str">
        <f>SUBSTITUTE(SUBSTITUTE(SUBSTITUTE(SUBSTITUTE(SUBSTITUTE(SUBSTITUTE(SUBSTITUTE(SUBSTITUTE(SUBSTITUTE(SUBSTITUTE(SUBSTITUTE(SUBSTITUTE(SUBSTITUTE(SUBSTITUTE(SUBSTITUTE(AU$20,$A$54,AU$54),$A$55,AU$55),$A$56,AU$56),$A$57,AU$57),$A$58,AU$58),$A$59,AU$59),$A$60,AU$60),$A$61,AU$61),$A$62,AU$62),$A$63,AU$63),$A$64,AU$64),$A$65,AU$65),$A$66,AU$66),$A$67,AU$67),$A$68,AU$68)</f>
        <v>使我非常願意繼續使用[[ brand_name ]] [[ product_name ]]</v>
      </c>
      <c r="AV25" s="120" t="str">
        <f>Optimized!$J64</f>
        <v>มีผลกระตุ้นให้ฉันใช้ [[ brand_name ]] ต่อไปอย่างมาก</v>
      </c>
      <c r="AW25" s="119" t="str">
        <f>SUBSTITUTE(SUBSTITUTE(SUBSTITUTE(SUBSTITUTE(SUBSTITUTE(SUBSTITUTE(SUBSTITUTE(SUBSTITUTE(SUBSTITUTE(SUBSTITUTE(SUBSTITUTE(SUBSTITUTE(SUBSTITUTE(SUBSTITUTE(SUBSTITUTE(AW$20,$A$54,AW$54),$A$55,AW$55),$A$56,AW$56),$A$57,AW$57),$A$58,AW$58),$A$59,AW$59),$A$60,AW$60),$A$61,AW$61),$A$62,AW$62),$A$63,AW$63),$A$64,AW$64),$A$65,AW$65),$A$66,AW$66),$A$67,AW$67),$A$68,AW$68)</f>
        <v>[[ brand_name ]] [[ product_name ]] kullanmaya devam etmemi kesinlikle teşvik eder</v>
      </c>
      <c r="AX25" s="119" t="str">
        <f>SUBSTITUTE(SUBSTITUTE(SUBSTITUTE(SUBSTITUTE(SUBSTITUTE(SUBSTITUTE(SUBSTITUTE(SUBSTITUTE(SUBSTITUTE(SUBSTITUTE(SUBSTITUTE(SUBSTITUTE(SUBSTITUTE(SUBSTITUTE(SUBSTITUTE(AX$20,$A$54,AX$54),$A$55,AX$55),$A$56,AX$56),$A$57,AX$57),$A$58,AX$58),$A$59,AX$59),$A$60,AX$60),$A$61,AX$61),$A$62,AX$62),$A$63,AX$63),$A$64,AX$64),$A$65,AX$65),$A$66,AX$66),$A$67,AX$67),$A$68,AX$68)</f>
        <v/>
      </c>
      <c r="AY25" s="120" t="str">
        <f>Optimized!$O64</f>
        <v>Strongly encourages me to stay with [[ brand_name ]]</v>
      </c>
      <c r="AZ25" s="119" t="str">
        <f>SUBSTITUTE(SUBSTITUTE(SUBSTITUTE(SUBSTITUTE(SUBSTITUTE(SUBSTITUTE(SUBSTITUTE(SUBSTITUTE(SUBSTITUTE(SUBSTITUTE(SUBSTITUTE(SUBSTITUTE(SUBSTITUTE(SUBSTITUTE(SUBSTITUTE(AZ$20,$A$54,AZ$54),$A$55,AZ$55),$A$56,AZ$56),$A$57,AZ$57),$A$58,AZ$58),$A$59,AZ$59),$A$60,AZ$60),$A$61,AZ$61),$A$62,AZ$62),$A$63,AZ$63),$A$64,AZ$64),$A$65,AZ$65),$A$66,AZ$66),$A$67,AZ$67),$A$68,AZ$68)</f>
        <v>Me motiva fuertemente en continuar con [[ product_name ]] de [[ brand_name ]]</v>
      </c>
      <c r="BA25" s="119" t="str">
        <f>SUBSTITUTE(SUBSTITUTE(SUBSTITUTE(SUBSTITUTE(SUBSTITUTE(SUBSTITUTE(SUBSTITUTE(SUBSTITUTE(SUBSTITUTE(SUBSTITUTE(SUBSTITUTE(SUBSTITUTE(SUBSTITUTE(SUBSTITUTE(SUBSTITUTE(BA$20,$A$54,BA$54),$A$55,BA$55),$A$56,BA$56),$A$57,BA$57),$A$58,BA$58),$A$59,BA$59),$A$60,BA$60),$A$61,BA$61),$A$62,BA$62),$A$63,BA$63),$A$64,BA$64),$A$65,BA$65),$A$66,BA$66),$A$67,BA$67),$A$68,BA$68)</f>
        <v>Mạnh mẽ khuyến khích tôi tiếp tục sử dụng dịch vụ [[ product_name ]] của [[ brand_name ]]</v>
      </c>
      <c r="BB25" s="113"/>
    </row>
    <row r="26" spans="1:54" customFormat="1" ht="12.75" customHeight="1">
      <c r="A26" s="113" t="s">
        <v>879</v>
      </c>
      <c r="B26" s="224"/>
      <c r="C26" s="119" t="str">
        <f>SUBSTITUTE(SUBSTITUTE(SUBSTITUTE(SUBSTITUTE(SUBSTITUTE(SUBSTITUTE(SUBSTITUTE(SUBSTITUTE(SUBSTITUTE(SUBSTITUTE(SUBSTITUTE(SUBSTITUTE(SUBSTITUTE(SUBSTITUTE(SUBSTITUTE(C$21,$A$54,C$54),$A$55,C$55),$A$56,C$56),$A$57,C$57),$A$58,C$58),$A$59,C$59),$A$60,C$60),$A$61,C$61),$A$62,C$62),$A$63,C$63),$A$64,C$64),$A$65,C$65),$A$66,C$66),$A$67,C$67),$A$68,C$68)</f>
        <v>Encourages me to stay with [[ brand_name ]]</v>
      </c>
      <c r="D26" s="120" t="str">
        <f>Optimized!$D65</f>
        <v>Encourages me to stay with [[ brand_name ]]</v>
      </c>
      <c r="E26" s="119" t="str">
        <f>SUBSTITUTE(SUBSTITUTE(SUBSTITUTE(SUBSTITUTE(SUBSTITUTE(SUBSTITUTE(SUBSTITUTE(SUBSTITUTE(SUBSTITUTE(SUBSTITUTE(SUBSTITUTE(SUBSTITUTE(SUBSTITUTE(SUBSTITUTE(SUBSTITUTE(E$21,$A$54,E$54),$A$55,E$55),$A$56,E$56),$A$57,E$57),$A$58,E$58),$A$59,E$59),$A$60,E$60),$A$61,E$61),$A$62,E$62),$A$63,E$63),$A$64,E$64),$A$65,E$65),$A$66,E$66),$A$67,E$67),$A$68,E$68)</f>
        <v>Me anima a quedarme con [[ product_name ]] [[ brand_name ]]</v>
      </c>
      <c r="F26" s="120" t="str">
        <f>Optimized!$D65</f>
        <v>Encourages me to stay with [[ brand_name ]]</v>
      </c>
      <c r="G26" s="120" t="str">
        <f>Optimized!$F65</f>
        <v>Me incentiva a continuar com [[ brand_name ]]</v>
      </c>
      <c r="H26" s="120" t="str">
        <f>Optimized!$D65</f>
        <v>Encourages me to stay with [[ brand_name ]]</v>
      </c>
      <c r="I26" s="119" t="str">
        <f t="shared" ref="I26:P26" si="9">SUBSTITUTE(SUBSTITUTE(SUBSTITUTE(SUBSTITUTE(SUBSTITUTE(SUBSTITUTE(SUBSTITUTE(SUBSTITUTE(SUBSTITUTE(SUBSTITUTE(SUBSTITUTE(SUBSTITUTE(SUBSTITUTE(SUBSTITUTE(SUBSTITUTE(I$21,$A$54,I$54),$A$55,I$55),$A$56,I$56),$A$57,I$57),$A$58,I$58),$A$59,I$59),$A$60,I$60),$A$61,I$61),$A$62,I$62),$A$63,I$63),$A$64,I$64),$A$65,I$65),$A$66,I$66),$A$67,I$67),$A$68,I$68)</f>
        <v>M'incite à rester fidèle à [[ brand_name ]] [[ product_name ]]</v>
      </c>
      <c r="J26" s="119" t="str">
        <f t="shared" si="9"/>
        <v>Me alienta a continuar con [[ product_name ]] [[ brand_name ]]</v>
      </c>
      <c r="K26" s="119" t="str">
        <f t="shared" si="9"/>
        <v>这个广告吸引我继续使用 [[ brand_name ]] [[ product_name ]]</v>
      </c>
      <c r="L26" s="119" t="str">
        <f t="shared" si="9"/>
        <v>Me alienta a seguir con [[ product_name ]] de [[ brand_name ]]</v>
      </c>
      <c r="M26" s="119" t="str">
        <f t="shared" si="9"/>
        <v>Povzbudí mě k dalšímu využití služeb značky [[ brand_name_N ]]</v>
      </c>
      <c r="N26" s="119" t="str">
        <f t="shared" si="9"/>
        <v>Giver mig lyst til at forblive kunde hos [[ brand_name ]]</v>
      </c>
      <c r="O26" s="119" t="str">
        <f t="shared" si="9"/>
        <v>سيشجعني للبقاء مع [[ brand_name]] [[ product_name ]]</v>
      </c>
      <c r="P26" s="119" t="str">
        <f t="shared" si="9"/>
        <v>Kannustaa jatkamaan mainoksen tuotemerkin käyttöä</v>
      </c>
      <c r="Q26" s="120" t="str">
        <f>Optimized!$K65</f>
        <v>M’encourage à rester avec [[ brand_name ]]</v>
      </c>
      <c r="R26" s="120" t="str">
        <f>Optimized!$G65</f>
        <v>Bestätigt mich darin, weiterhin bei [[ brand_name ]] zu bleiben</v>
      </c>
      <c r="S26" s="119" t="str">
        <f>SUBSTITUTE(SUBSTITUTE(SUBSTITUTE(SUBSTITUTE(SUBSTITUTE(SUBSTITUTE(SUBSTITUTE(SUBSTITUTE(SUBSTITUTE(SUBSTITUTE(SUBSTITUTE(SUBSTITUTE(SUBSTITUTE(SUBSTITUTE(SUBSTITUTE(S$21,$A$54,S$54),$A$55,S$55),$A$56,S$56),$A$57,S$57),$A$58,S$58),$A$59,S$59),$A$60,S$60),$A$61,S$61),$A$62,S$62),$A$63,S$63),$A$64,S$64),$A$65,S$65),$A$66,S$66),$A$67,S$67),$A$68,S$68)</f>
        <v>Με ενθαρρύνει να παραμείνω με [[ brand_name ]] [[ product_name ]]</v>
      </c>
      <c r="T26" s="119" t="str">
        <f>SUBSTITUTE(SUBSTITUTE(SUBSTITUTE(SUBSTITUTE(SUBSTITUTE(SUBSTITUTE(SUBSTITUTE(SUBSTITUTE(SUBSTITUTE(SUBSTITUTE(SUBSTITUTE(SUBSTITUTE(SUBSTITUTE(SUBSTITUTE(SUBSTITUTE(T$21,$A$54,T$54),$A$55,T$55),$A$56,T$56),$A$57,T$57),$A$58,T$58),$A$59,T$59),$A$60,T$60),$A$61,T$61),$A$62,T$62),$A$63,T$63),$A$64,T$64),$A$65,T$65),$A$66,T$66),$A$67,T$67),$A$68,T$68)</f>
        <v>鼓勵我繼續使用 [[ brand_name ]] [[ product_name ]]</v>
      </c>
      <c r="U26" s="119" t="str">
        <f>SUBSTITUTE(SUBSTITUTE(SUBSTITUTE(SUBSTITUTE(SUBSTITUTE(SUBSTITUTE(SUBSTITUTE(SUBSTITUTE(SUBSTITUTE(SUBSTITUTE(SUBSTITUTE(SUBSTITUTE(SUBSTITUTE(SUBSTITUTE(SUBSTITUTE(U$21,$A$54,U$54),$A$55,U$55),$A$56,U$56),$A$57,U$57),$A$58,U$58),$A$59,U$59),$A$60,U$60),$A$61,U$61),$A$62,U$62),$A$63,U$63),$A$64,U$64),$A$65,U$65),$A$66,U$66),$A$67,U$67),$A$68,U$68)</f>
        <v>Ösztönöz arra, hogy továbbra is a(z) [[ brand_name ]] [[ product_name ]]-nál/nél maradjak</v>
      </c>
      <c r="V26" s="120" t="str">
        <f>Optimized!$D65</f>
        <v>Encourages me to stay with [[ brand_name ]]</v>
      </c>
      <c r="W26" s="119" t="str">
        <f>SUBSTITUTE(SUBSTITUTE(SUBSTITUTE(SUBSTITUTE(SUBSTITUTE(SUBSTITUTE(SUBSTITUTE(SUBSTITUTE(SUBSTITUTE(SUBSTITUTE(SUBSTITUTE(SUBSTITUTE(SUBSTITUTE(SUBSTITUTE(SUBSTITUTE(W$21,$A$54,W$54),$A$55,W$55),$A$56,W$56),$A$57,W$57),$A$58,W$58),$A$59,W$59),$A$60,W$60),$A$61,W$61),$A$62,W$62),$A$63,W$63),$A$64,W$64),$A$65,W$65),$A$66,W$66),$A$67,W$67),$A$68,W$68)</f>
        <v xml:space="preserve">[[ brand_name ]] [[ product_name ]] के साथ बने रहने के लिए आपको प्रोत्‍साहित करता है / बढ़ावा देता है </v>
      </c>
      <c r="X26" s="119" t="str">
        <f>SUBSTITUTE(SUBSTITUTE(SUBSTITUTE(SUBSTITUTE(SUBSTITUTE(SUBSTITUTE(SUBSTITUTE(SUBSTITUTE(SUBSTITUTE(SUBSTITUTE(SUBSTITUTE(SUBSTITUTE(SUBSTITUTE(SUBSTITUTE(SUBSTITUTE(X$21,$A$54,X$54),$A$55,X$55),$A$56,X$56),$A$57,X$57),$A$58,X$58),$A$59,X$59),$A$60,X$60),$A$61,X$61),$A$62,X$62),$A$63,X$63),$A$64,X$64),$A$65,X$65),$A$66,X$66),$A$67,X$67),$A$68,X$68)</f>
        <v xml:space="preserve">आपको [[ brand_name ]] [[ product_name ]] के साथ रहने के लिए  प्रोत्साहित करता है  </v>
      </c>
      <c r="Y26" s="119" t="str">
        <f>SUBSTITUTE(SUBSTITUTE(SUBSTITUTE(SUBSTITUTE(SUBSTITUTE(SUBSTITUTE(SUBSTITUTE(SUBSTITUTE(SUBSTITUTE(SUBSTITUTE(SUBSTITUTE(SUBSTITUTE(SUBSTITUTE(SUBSTITUTE(SUBSTITUTE(Y$21,$A$54,Y$54),$A$55,Y$55),$A$56,Y$56),$A$57,Y$57),$A$58,Y$58),$A$59,Y$59),$A$60,Y$60),$A$61,Y$61),$A$62,Y$62),$A$63,Y$63),$A$64,Y$64),$A$65,Y$65),$A$66,Y$66),$A$67,Y$67),$A$68,Y$68)</f>
        <v>[[ brand_name ]] [[ product_name ]] ல் தொடர்ந்திருக்க ஊக்குவிக்கிறது</v>
      </c>
      <c r="Z26" s="120" t="str">
        <f>Optimized!$L65</f>
        <v>Mendorong saya untuk terus berlangganan [[ brand_name ]]</v>
      </c>
      <c r="AA26" s="120" t="str">
        <f>Optimized!$D65</f>
        <v>Encourages me to stay with [[ brand_name ]]</v>
      </c>
      <c r="AB26" s="120" t="str">
        <f>Optimized!$H65</f>
        <v>Mi rende propenso/a a continuare ad utilizzare [[ brand_name ]]</v>
      </c>
      <c r="AC26" s="119" t="str">
        <f>SUBSTITUTE(SUBSTITUTE(SUBSTITUTE(SUBSTITUTE(SUBSTITUTE(SUBSTITUTE(SUBSTITUTE(SUBSTITUTE(SUBSTITUTE(SUBSTITUTE(SUBSTITUTE(SUBSTITUTE(SUBSTITUTE(SUBSTITUTE(SUBSTITUTE(AC$21,$A$54,AC$54),$A$55,AC$55),$A$56,AC$56),$A$57,AC$57),$A$58,AC$58),$A$59,AC$59),$A$60,AC$60),$A$61,AC$61),$A$62,AC$62),$A$63,AC$63),$A$64,AC$64),$A$65,AC$65),$A$66,AC$66),$A$67,AC$67),$A$68,AC$68)</f>
        <v>[[ brand_name ]]の [[ product_name ]]をこれからも0 続けたいと思った</v>
      </c>
      <c r="AD26" s="119" t="str">
        <f>SUBSTITUTE(SUBSTITUTE(SUBSTITUTE(SUBSTITUTE(SUBSTITUTE(SUBSTITUTE(SUBSTITUTE(SUBSTITUTE(SUBSTITUTE(SUBSTITUTE(SUBSTITUTE(SUBSTITUTE(SUBSTITUTE(SUBSTITUTE(SUBSTITUTE(AD$21,$A$54,AD$54),$A$55,AD$55),$A$56,AD$56),$A$57,AD$57),$A$58,AD$58),$A$59,AD$59),$A$60,AD$60),$A$61,AD$61),$A$62,AD$62),$A$63,AD$63),$A$64,AD$64),$A$65,AD$65),$A$66,AD$66),$A$67,AD$67),$A$68,AD$68)</f>
        <v>سيشجعني على الاستمرار مع [[ product_name ]] [[ brand_name ]]</v>
      </c>
      <c r="AE26" s="119" t="str">
        <f>SUBSTITUTE(SUBSTITUTE(SUBSTITUTE(SUBSTITUTE(SUBSTITUTE(SUBSTITUTE(SUBSTITUTE(SUBSTITUTE(SUBSTITUTE(SUBSTITUTE(SUBSTITUTE(SUBSTITUTE(SUBSTITUTE(SUBSTITUTE(SUBSTITUTE(AE$21,$A$54,AE$54),$A$55,AE$55),$A$56,AE$56),$A$57,AE$57),$A$58,AE$58),$A$59,AE$59),$A$60,AE$60),$A$61,AE$61),$A$62,AE$62),$A$63,AE$63),$A$64,AE$64),$A$65,AE$65),$A$66,AE$66),$A$67,AE$67),$A$68,AE$68)</f>
        <v>이 광고는 [[ brand_name ]] [[ product_name ]]을/를 계속 보유하고 싶게 한다</v>
      </c>
      <c r="AF26" s="119" t="str">
        <f>SUBSTITUTE(SUBSTITUTE(SUBSTITUTE(SUBSTITUTE(SUBSTITUTE(SUBSTITUTE(SUBSTITUTE(SUBSTITUTE(SUBSTITUTE(SUBSTITUTE(SUBSTITUTE(SUBSTITUTE(SUBSTITUTE(SUBSTITUTE(SUBSTITUTE(AF$21,$A$54,AF$54),$A$55,AF$55),$A$56,AF$56),$A$57,AF$57),$A$58,AF$58),$A$59,AF$59),$A$60,AF$60),$A$61,AF$61),$A$62,AF$62),$A$63,AF$63),$A$64,AF$64),$A$65,AF$65),$A$66,AF$66),$A$67,AF$67),$A$68,AF$68)</f>
        <v>鼓 励 我 继 续 去 使 用 [[ brand_name ]] [[ product_name ]]</v>
      </c>
      <c r="AG26" s="119" t="str">
        <f>SUBSTITUTE(SUBSTITUTE(SUBSTITUTE(SUBSTITUTE(SUBSTITUTE(SUBSTITUTE(SUBSTITUTE(SUBSTITUTE(SUBSTITUTE(SUBSTITUTE(SUBSTITUTE(SUBSTITUTE(SUBSTITUTE(SUBSTITUTE(SUBSTITUTE(AG$21,$A$54,AG$54),$A$55,AG$55),$A$56,AG$56),$A$57,AG$57),$A$58,AG$58),$A$59,AG$59),$A$60,AG$60),$A$61,AG$61),$A$62,AG$62),$A$63,AG$63),$A$64,AG$64),$A$65,AG$65),$A$66,AG$66),$A$67,AG$67),$A$68,AG$68)</f>
        <v>Menggalakkan saya untuk terus menggunakan [[ brand_name ]] [[ product_name ]]</v>
      </c>
      <c r="AH26" s="120" t="str">
        <f>Optimized!$M65</f>
        <v>Me alienta a seguir con [[ brand_name ]]</v>
      </c>
      <c r="AI26" s="120" t="str">
        <f>Optimized!$I65</f>
        <v>het moedigt me aan om bij [[brand name]] te blijven</v>
      </c>
      <c r="AJ26" s="120" t="str">
        <f>Optimized!$D65</f>
        <v>Encourages me to stay with [[ brand_name ]]</v>
      </c>
      <c r="AK26" s="119" t="str">
        <f>SUBSTITUTE(SUBSTITUTE(SUBSTITUTE(SUBSTITUTE(SUBSTITUTE(SUBSTITUTE(SUBSTITUTE(SUBSTITUTE(SUBSTITUTE(SUBSTITUTE(SUBSTITUTE(SUBSTITUTE(SUBSTITUTE(SUBSTITUTE(SUBSTITUTE(AK$21,$A$54,AK$54),$A$55,AK$55),$A$56,AK$56),$A$57,AK$57),$A$58,AK$58),$A$59,AK$59),$A$60,AK$60),$A$61,AK$61),$A$62,AK$62),$A$63,AK$63),$A$64,AK$64),$A$65,AK$65),$A$66,AK$66),$A$67,AK$67),$A$68,AK$68)</f>
        <v>Oppmuntrer meg til å fortsette med [[ brand_name ]]</v>
      </c>
      <c r="AL26" s="119" t="str">
        <f>SUBSTITUTE(SUBSTITUTE(SUBSTITUTE(SUBSTITUTE(SUBSTITUTE(SUBSTITUTE(SUBSTITUTE(SUBSTITUTE(SUBSTITUTE(SUBSTITUTE(SUBSTITUTE(SUBSTITUTE(SUBSTITUTE(SUBSTITUTE(SUBSTITUTE(AL$21,$A$54,AL$54),$A$55,AL$55),$A$56,AL$56),$A$57,AL$57),$A$58,AL$58),$A$59,AL$59),$A$60,AL$60),$A$61,AL$61),$A$62,AL$62),$A$63,AL$63),$A$64,AL$64),$A$65,AL$65),$A$66,AL$66),$A$67,AL$67),$A$68,AL$68)</f>
        <v>Me alienta a seguir con [[ product_name ]] [[ brand_name ]]</v>
      </c>
      <c r="AM26" s="120" t="str">
        <f>Optimized!$N65</f>
        <v>Nanghihikayat sa akin na manatili sa [[ brand_name ]]</v>
      </c>
      <c r="AN26" s="119" t="str">
        <f>SUBSTITUTE(SUBSTITUTE(SUBSTITUTE(SUBSTITUTE(SUBSTITUTE(SUBSTITUTE(SUBSTITUTE(SUBSTITUTE(SUBSTITUTE(SUBSTITUTE(SUBSTITUTE(SUBSTITUTE(SUBSTITUTE(SUBSTITUTE(SUBSTITUTE(AN$21,$A$54,AN$54),$A$55,AN$55),$A$56,AN$56),$A$57,AN$57),$A$58,AN$58),$A$59,AN$59),$A$60,AN$60),$A$61,AN$61),$A$62,AN$62),$A$63,AN$63),$A$64,AN$64),$A$65,AN$65),$A$66,AN$66),$A$67,AN$67),$A$68,AN$68)</f>
        <v>Zachęca mnie do dalszego korzystania z [[ product_name_G ]] [[ brand_name_N ]]</v>
      </c>
      <c r="AO26" s="119" t="str">
        <f>SUBSTITUTE(SUBSTITUTE(SUBSTITUTE(SUBSTITUTE(SUBSTITUTE(SUBSTITUTE(SUBSTITUTE(SUBSTITUTE(SUBSTITUTE(SUBSTITUTE(SUBSTITUTE(SUBSTITUTE(SUBSTITUTE(SUBSTITUTE(SUBSTITUTE(AO$21,$A$54,AO$54),$A$55,AO$55),$A$56,AO$56),$A$57,AO$57),$A$58,AO$58),$A$59,AO$59),$A$60,AO$60),$A$61,AO$61),$A$62,AO$62),$A$63,AO$63),$A$64,AO$64),$A$65,AO$65),$A$66,AO$66),$A$67,AO$67),$A$68,AO$68)</f>
        <v>Motiva-me a manter o contrato com [[ brand_name ]] [[ product_name ]]</v>
      </c>
      <c r="AP26" s="119" t="str">
        <f>SUBSTITUTE(SUBSTITUTE(SUBSTITUTE(SUBSTITUTE(SUBSTITUTE(SUBSTITUTE(SUBSTITUTE(SUBSTITUTE(SUBSTITUTE(SUBSTITUTE(SUBSTITUTE(SUBSTITUTE(SUBSTITUTE(SUBSTITUTE(SUBSTITUTE(AP$21,$A$54,AP$54),$A$55,AP$55),$A$56,AP$56),$A$57,AP$57),$A$58,AP$58),$A$59,AP$59),$A$60,AP$60),$A$61,AP$61),$A$62,AP$62),$A$63,AP$63),$A$64,AP$64),$A$65,AP$65),$A$66,AP$66),$A$67,AP$67),$A$68,AP$68)</f>
        <v>Ma incurajeaza sa continuu cu [[ product_name ]] [[ brand_name ]]</v>
      </c>
      <c r="AQ26" s="120" t="str">
        <f>Optimized!$D65</f>
        <v>Encourages me to stay with [[ brand_name ]]</v>
      </c>
      <c r="AR26" s="120" t="str">
        <f>Optimized!$D65</f>
        <v>Encourages me to stay with [[ brand_name ]]</v>
      </c>
      <c r="AS26" s="119" t="str">
        <f>SUBSTITUTE(SUBSTITUTE(SUBSTITUTE(SUBSTITUTE(SUBSTITUTE(SUBSTITUTE(SUBSTITUTE(SUBSTITUTE(SUBSTITUTE(SUBSTITUTE(SUBSTITUTE(SUBSTITUTE(SUBSTITUTE(SUBSTITUTE(SUBSTITUTE(AS$21,$A$54,AS$54),$A$55,AS$55),$A$56,AS$56),$A$57,AS$57),$A$58,AS$58),$A$59,AS$59),$A$60,AS$60),$A$61,AS$61),$A$62,AS$62),$A$63,AS$63),$A$64,AS$64),$A$65,AS$65),$A$66,AS$66),$A$67,AS$67),$A$68,AS$68)</f>
        <v>Me anima a seguir con mi [[ product_name ]] [[ brand_name ]]</v>
      </c>
      <c r="AT26" s="119" t="str">
        <f>SUBSTITUTE(SUBSTITUTE(SUBSTITUTE(SUBSTITUTE(SUBSTITUTE(SUBSTITUTE(SUBSTITUTE(SUBSTITUTE(SUBSTITUTE(SUBSTITUTE(SUBSTITUTE(SUBSTITUTE(SUBSTITUTE(SUBSTITUTE(SUBSTITUTE(AT$21,$A$54,AT$54),$A$55,AT$55),$A$56,AT$56),$A$57,AT$57),$A$58,AT$58),$A$59,AT$59),$A$60,AT$60),$A$61,AT$61),$A$62,AT$62),$A$63,AT$63),$A$64,AT$64),$A$65,AT$65),$A$66,AT$66),$A$67,AT$67),$A$68,AT$68)</f>
        <v>Uppmuntrar mig att vara kvar som kund hos [[ brand_name ]]</v>
      </c>
      <c r="AU26" s="119" t="str">
        <f>SUBSTITUTE(SUBSTITUTE(SUBSTITUTE(SUBSTITUTE(SUBSTITUTE(SUBSTITUTE(SUBSTITUTE(SUBSTITUTE(SUBSTITUTE(SUBSTITUTE(SUBSTITUTE(SUBSTITUTE(SUBSTITUTE(SUBSTITUTE(SUBSTITUTE(AU$21,$A$54,AU$54),$A$55,AU$55),$A$56,AU$56),$A$57,AU$57),$A$58,AU$58),$A$59,AU$59),$A$60,AU$60),$A$61,AU$61),$A$62,AU$62),$A$63,AU$63),$A$64,AU$64),$A$65,AU$65),$A$66,AU$66),$A$67,AU$67),$A$68,AU$68)</f>
        <v>使我願意繼續使用[[ brand_name ]] [[ product_name ]]</v>
      </c>
      <c r="AV26" s="120" t="str">
        <f>Optimized!$J65</f>
        <v>มีผลกระตุ้นให้ฉันใช้ [[ brand_name ]] ต่อไป</v>
      </c>
      <c r="AW26" s="119" t="str">
        <f>SUBSTITUTE(SUBSTITUTE(SUBSTITUTE(SUBSTITUTE(SUBSTITUTE(SUBSTITUTE(SUBSTITUTE(SUBSTITUTE(SUBSTITUTE(SUBSTITUTE(SUBSTITUTE(SUBSTITUTE(SUBSTITUTE(SUBSTITUTE(SUBSTITUTE(AW$21,$A$54,AW$54),$A$55,AW$55),$A$56,AW$56),$A$57,AW$57),$A$58,AW$58),$A$59,AW$59),$A$60,AW$60),$A$61,AW$61),$A$62,AW$62),$A$63,AW$63),$A$64,AW$64),$A$65,AW$65),$A$66,AW$66),$A$67,AW$67),$A$68,AW$68)</f>
        <v>[[ brand_name ]] [[ product_name ]] kullanmaya devam etmemi teşvik eder</v>
      </c>
      <c r="AX26" s="119" t="str">
        <f>SUBSTITUTE(SUBSTITUTE(SUBSTITUTE(SUBSTITUTE(SUBSTITUTE(SUBSTITUTE(SUBSTITUTE(SUBSTITUTE(SUBSTITUTE(SUBSTITUTE(SUBSTITUTE(SUBSTITUTE(SUBSTITUTE(SUBSTITUTE(SUBSTITUTE(AX$21,$A$54,AX$54),$A$55,AX$55),$A$56,AX$56),$A$57,AX$57),$A$58,AX$58),$A$59,AX$59),$A$60,AX$60),$A$61,AX$61),$A$62,AX$62),$A$63,AX$63),$A$64,AX$64),$A$65,AX$65),$A$66,AX$66),$A$67,AX$67),$A$68,AX$68)</f>
        <v/>
      </c>
      <c r="AY26" s="120" t="str">
        <f>Optimized!$O65</f>
        <v>Encourages me to stay with [[ brand_name ]]</v>
      </c>
      <c r="AZ26" s="119" t="str">
        <f>SUBSTITUTE(SUBSTITUTE(SUBSTITUTE(SUBSTITUTE(SUBSTITUTE(SUBSTITUTE(SUBSTITUTE(SUBSTITUTE(SUBSTITUTE(SUBSTITUTE(SUBSTITUTE(SUBSTITUTE(SUBSTITUTE(SUBSTITUTE(SUBSTITUTE(AZ$21,$A$54,AZ$54),$A$55,AZ$55),$A$56,AZ$56),$A$57,AZ$57),$A$58,AZ$58),$A$59,AZ$59),$A$60,AZ$60),$A$61,AZ$61),$A$62,AZ$62),$A$63,AZ$63),$A$64,AZ$64),$A$65,AZ$65),$A$66,AZ$66),$A$67,AZ$67),$A$68,AZ$68)</f>
        <v>Me motiva en continuar con [[ product_name ]] de [[ brand_name ]]</v>
      </c>
      <c r="BA26" s="119" t="str">
        <f>SUBSTITUTE(SUBSTITUTE(SUBSTITUTE(SUBSTITUTE(SUBSTITUTE(SUBSTITUTE(SUBSTITUTE(SUBSTITUTE(SUBSTITUTE(SUBSTITUTE(SUBSTITUTE(SUBSTITUTE(SUBSTITUTE(SUBSTITUTE(SUBSTITUTE(BA$21,$A$54,BA$54),$A$55,BA$55),$A$56,BA$56),$A$57,BA$57),$A$58,BA$58),$A$59,BA$59),$A$60,BA$60),$A$61,BA$61),$A$62,BA$62),$A$63,BA$63),$A$64,BA$64),$A$65,BA$65),$A$66,BA$66),$A$67,BA$67),$A$68,BA$68)</f>
        <v>Khuyến khích tôi tiếp tục sử dụng dịch vụ [[ product_name ]] của [[ brand_name ]]</v>
      </c>
      <c r="BB26" s="113"/>
    </row>
    <row r="27" spans="1:54" customFormat="1" ht="12.75" customHeight="1">
      <c r="A27" s="113" t="s">
        <v>880</v>
      </c>
      <c r="B27" s="224"/>
      <c r="C27" s="119" t="str">
        <f>SUBSTITUTE(SUBSTITUTE(SUBSTITUTE(SUBSTITUTE(SUBSTITUTE(SUBSTITUTE(SUBSTITUTE(SUBSTITUTE(SUBSTITUTE(SUBSTITUTE(SUBSTITUTE(SUBSTITUTE(SUBSTITUTE(SUBSTITUTE(SUBSTITUTE(C$22,$A$54,C$54),$A$55,C$55),$A$56,C$56),$A$57,C$57),$A$58,C$58),$A$59,C$59),$A$60,C$60),$A$61,C$61),$A$62,C$62),$A$63,C$63),$A$64,C$64),$A$65,C$65),$A$66,C$66),$A$67,C$67),$A$68,C$68)</f>
        <v>Makes no difference</v>
      </c>
      <c r="D27" s="120" t="str">
        <f>Optimized!$D66</f>
        <v>Makes no difference</v>
      </c>
      <c r="E27" s="119" t="str">
        <f>SUBSTITUTE(SUBSTITUTE(SUBSTITUTE(SUBSTITUTE(SUBSTITUTE(SUBSTITUTE(SUBSTITUTE(SUBSTITUTE(SUBSTITUTE(SUBSTITUTE(SUBSTITUTE(SUBSTITUTE(SUBSTITUTE(SUBSTITUTE(SUBSTITUTE(E$22,$A$54,E$54),$A$55,E$55),$A$56,E$56),$A$57,E$57),$A$58,E$58),$A$59,E$59),$A$60,E$60),$A$61,E$61),$A$62,E$62),$A$63,E$63),$A$64,E$64),$A$65,E$65),$A$66,E$66),$A$67,E$67),$A$68,E$68)</f>
        <v>No hace ninguna diferencia</v>
      </c>
      <c r="F27" s="120" t="str">
        <f>Optimized!$D66</f>
        <v>Makes no difference</v>
      </c>
      <c r="G27" s="120" t="str">
        <f>Optimized!$F66</f>
        <v>Não vai fazer diferença</v>
      </c>
      <c r="H27" s="120" t="str">
        <f>Optimized!$D66</f>
        <v>Makes no difference</v>
      </c>
      <c r="I27" s="119" t="str">
        <f t="shared" ref="I27:P27" si="10">SUBSTITUTE(SUBSTITUTE(SUBSTITUTE(SUBSTITUTE(SUBSTITUTE(SUBSTITUTE(SUBSTITUTE(SUBSTITUTE(SUBSTITUTE(SUBSTITUTE(SUBSTITUTE(SUBSTITUTE(SUBSTITUTE(SUBSTITUTE(SUBSTITUTE(I$22,$A$54,I$54),$A$55,I$55),$A$56,I$56),$A$57,I$57),$A$58,I$58),$A$59,I$59),$A$60,I$60),$A$61,I$61),$A$62,I$62),$A$63,I$63),$A$64,I$64),$A$65,I$65),$A$66,I$66),$A$67,I$67),$A$68,I$68)</f>
        <v>Ne fait aucune différence</v>
      </c>
      <c r="J27" s="119" t="str">
        <f t="shared" si="10"/>
        <v>No hace diferencia</v>
      </c>
      <c r="K27" s="119" t="str">
        <f t="shared" si="10"/>
        <v>这个广告对我使用 [[ brand_name ]] [[ product_name ]] 没什么影响</v>
      </c>
      <c r="L27" s="119" t="str">
        <f t="shared" si="10"/>
        <v>No hace ninguna diferencia</v>
      </c>
      <c r="M27" s="119" t="str">
        <f t="shared" si="10"/>
        <v>Neovlivní mě</v>
      </c>
      <c r="N27" s="119" t="str">
        <f t="shared" si="10"/>
        <v>Spiller ingen rolle</v>
      </c>
      <c r="O27" s="119" t="str">
        <f t="shared" si="10"/>
        <v>لم يحدث أي تغيير أو فرق</v>
      </c>
      <c r="P27" s="119" t="str">
        <f t="shared" si="10"/>
        <v>Ei vaikuta suuntaan eikä toiseen</v>
      </c>
      <c r="Q27" s="120" t="str">
        <f>Optimized!$K66</f>
        <v>Cela ne changera rien</v>
      </c>
      <c r="R27" s="120" t="str">
        <f>Optimized!$G66</f>
        <v>Hat keinen Einfluss darauf</v>
      </c>
      <c r="S27" s="119" t="str">
        <f>SUBSTITUTE(SUBSTITUTE(SUBSTITUTE(SUBSTITUTE(SUBSTITUTE(SUBSTITUTE(SUBSTITUTE(SUBSTITUTE(SUBSTITUTE(SUBSTITUTE(SUBSTITUTE(SUBSTITUTE(SUBSTITUTE(SUBSTITUTE(SUBSTITUTE(S$22,$A$54,S$54),$A$55,S$55),$A$56,S$56),$A$57,S$57),$A$58,S$58),$A$59,S$59),$A$60,S$60),$A$61,S$61),$A$62,S$62),$A$63,S$63),$A$64,S$64),$A$65,S$65),$A$66,S$66),$A$67,S$67),$A$68,S$68)</f>
        <v>Δεν κάνει καμία διαφορά</v>
      </c>
      <c r="T27" s="119" t="str">
        <f>SUBSTITUTE(SUBSTITUTE(SUBSTITUTE(SUBSTITUTE(SUBSTITUTE(SUBSTITUTE(SUBSTITUTE(SUBSTITUTE(SUBSTITUTE(SUBSTITUTE(SUBSTITUTE(SUBSTITUTE(SUBSTITUTE(SUBSTITUTE(SUBSTITUTE(T$22,$A$54,T$54),$A$55,T$55),$A$56,T$56),$A$57,T$57),$A$58,T$58),$A$59,T$59),$A$60,T$60),$A$61,T$61),$A$62,T$62),$A$63,T$63),$A$64,T$64),$A$65,T$65),$A$66,T$66),$A$67,T$67),$A$68,T$68)</f>
        <v>唔會影響我繼續使用 [[ brand_name ]] [[ product_name ]]</v>
      </c>
      <c r="U27" s="119" t="str">
        <f>SUBSTITUTE(SUBSTITUTE(SUBSTITUTE(SUBSTITUTE(SUBSTITUTE(SUBSTITUTE(SUBSTITUTE(SUBSTITUTE(SUBSTITUTE(SUBSTITUTE(SUBSTITUTE(SUBSTITUTE(SUBSTITUTE(SUBSTITUTE(SUBSTITUTE(U$22,$A$54,U$54),$A$55,U$55),$A$56,U$56),$A$57,U$57),$A$58,U$58),$A$59,U$59),$A$60,U$60),$A$61,U$61),$A$62,U$62),$A$63,U$63),$A$64,U$64),$A$65,U$65),$A$66,U$66),$A$67,U$67),$A$68,U$68)</f>
        <v>Nem befolyásol</v>
      </c>
      <c r="V27" s="120" t="str">
        <f>Optimized!$D66</f>
        <v>Makes no difference</v>
      </c>
      <c r="W27" s="119" t="str">
        <f>SUBSTITUTE(SUBSTITUTE(SUBSTITUTE(SUBSTITUTE(SUBSTITUTE(SUBSTITUTE(SUBSTITUTE(SUBSTITUTE(SUBSTITUTE(SUBSTITUTE(SUBSTITUTE(SUBSTITUTE(SUBSTITUTE(SUBSTITUTE(SUBSTITUTE(W$22,$A$54,W$54),$A$55,W$55),$A$56,W$56),$A$57,W$57),$A$58,W$58),$A$59,W$59),$A$60,W$60),$A$61,W$61),$A$62,W$62),$A$63,W$63),$A$64,W$64),$A$65,W$65),$A$66,W$66),$A$67,W$67),$A$68,W$68)</f>
        <v>आप पर कोई असर नहीं करता</v>
      </c>
      <c r="X27" s="119" t="str">
        <f>SUBSTITUTE(SUBSTITUTE(SUBSTITUTE(SUBSTITUTE(SUBSTITUTE(SUBSTITUTE(SUBSTITUTE(SUBSTITUTE(SUBSTITUTE(SUBSTITUTE(SUBSTITUTE(SUBSTITUTE(SUBSTITUTE(SUBSTITUTE(SUBSTITUTE(X$22,$A$54,X$54),$A$55,X$55),$A$56,X$56),$A$57,X$57),$A$58,X$58),$A$59,X$59),$A$60,X$60),$A$61,X$61),$A$62,X$62),$A$63,X$63),$A$64,X$64),$A$65,X$65),$A$66,X$66),$A$67,X$67),$A$68,X$68)</f>
        <v>आप पर कोई फर्क नही पड़ता</v>
      </c>
      <c r="Y27" s="119" t="str">
        <f>SUBSTITUTE(SUBSTITUTE(SUBSTITUTE(SUBSTITUTE(SUBSTITUTE(SUBSTITUTE(SUBSTITUTE(SUBSTITUTE(SUBSTITUTE(SUBSTITUTE(SUBSTITUTE(SUBSTITUTE(SUBSTITUTE(SUBSTITUTE(SUBSTITUTE(Y$22,$A$54,Y$54),$A$55,Y$55),$A$56,Y$56),$A$57,Y$57),$A$58,Y$58),$A$59,Y$59),$A$60,Y$60),$A$61,Y$61),$A$62,Y$62),$A$63,Y$63),$A$64,Y$64),$A$65,Y$65),$A$66,Y$66),$A$67,Y$67),$A$68,Y$68)</f>
        <v>எந்த மாற்றத்தையும் ஏற்படுத்தவில்லை</v>
      </c>
      <c r="Z27" s="120" t="str">
        <f>Optimized!$L66</f>
        <v>Tidak mempengaruhi saya</v>
      </c>
      <c r="AA27" s="120" t="str">
        <f>Optimized!$D66</f>
        <v>Makes no difference</v>
      </c>
      <c r="AB27" s="120" t="str">
        <f>Optimized!$H66</f>
        <v>Non cambia la mia decisione</v>
      </c>
      <c r="AC27" s="119" t="str">
        <f>SUBSTITUTE(SUBSTITUTE(SUBSTITUTE(SUBSTITUTE(SUBSTITUTE(SUBSTITUTE(SUBSTITUTE(SUBSTITUTE(SUBSTITUTE(SUBSTITUTE(SUBSTITUTE(SUBSTITUTE(SUBSTITUTE(SUBSTITUTE(SUBSTITUTE(AC$22,$A$54,AC$54),$A$55,AC$55),$A$56,AC$56),$A$57,AC$57),$A$58,AC$58),$A$59,AC$59),$A$60,AC$60),$A$61,AC$61),$A$62,AC$62),$A$63,AC$63),$A$64,AC$64),$A$65,AC$65),$A$66,AC$66),$A$67,AC$67),$A$68,AC$68)</f>
        <v>[[ brand_name ]]の [[ product_name ]] をこれからも0 続けるかどうかは、このコマーシャルに影響されない</v>
      </c>
      <c r="AD27" s="119" t="str">
        <f>SUBSTITUTE(SUBSTITUTE(SUBSTITUTE(SUBSTITUTE(SUBSTITUTE(SUBSTITUTE(SUBSTITUTE(SUBSTITUTE(SUBSTITUTE(SUBSTITUTE(SUBSTITUTE(SUBSTITUTE(SUBSTITUTE(SUBSTITUTE(SUBSTITUTE(AD$22,$A$54,AD$54),$A$55,AD$55),$A$56,AD$56),$A$57,AD$57),$A$58,AD$58),$A$59,AD$59),$A$60,AD$60),$A$61,AD$61),$A$62,AD$62),$A$63,AD$63),$A$64,AD$64),$A$65,AD$65),$A$66,AD$66),$A$67,AD$67),$A$68,AD$68)</f>
        <v>لا يشكّل أي فرق</v>
      </c>
      <c r="AE27" s="119" t="str">
        <f>SUBSTITUTE(SUBSTITUTE(SUBSTITUTE(SUBSTITUTE(SUBSTITUTE(SUBSTITUTE(SUBSTITUTE(SUBSTITUTE(SUBSTITUTE(SUBSTITUTE(SUBSTITUTE(SUBSTITUTE(SUBSTITUTE(SUBSTITUTE(SUBSTITUTE(AE$22,$A$54,AE$54),$A$55,AE$55),$A$56,AE$56),$A$57,AE$57),$A$58,AE$58),$A$59,AE$59),$A$60,AE$60),$A$61,AE$61),$A$62,AE$62),$A$63,AE$63),$A$64,AE$64),$A$65,AE$65),$A$66,AE$66),$A$67,AE$67),$A$68,AE$68)</f>
        <v>이 광고는 [[ brand_name ]] [[ product_name ]] 보유에 아무런 영향을 미치지 않는다</v>
      </c>
      <c r="AF27" s="119" t="str">
        <f>SUBSTITUTE(SUBSTITUTE(SUBSTITUTE(SUBSTITUTE(SUBSTITUTE(SUBSTITUTE(SUBSTITUTE(SUBSTITUTE(SUBSTITUTE(SUBSTITUTE(SUBSTITUTE(SUBSTITUTE(SUBSTITUTE(SUBSTITUTE(SUBSTITUTE(AF$22,$A$54,AF$54),$A$55,AF$55),$A$56,AF$56),$A$57,AF$57),$A$58,AF$58),$A$59,AF$59),$A$60,AF$60),$A$61,AF$61),$A$62,AF$62),$A$63,AF$63),$A$64,AF$64),$A$65,AF$65),$A$66,AF$66),$A$67,AF$67),$A$68,AF$68)</f>
        <v xml:space="preserve">对 我 没 有 影 响 </v>
      </c>
      <c r="AG27" s="119" t="str">
        <f>SUBSTITUTE(SUBSTITUTE(SUBSTITUTE(SUBSTITUTE(SUBSTITUTE(SUBSTITUTE(SUBSTITUTE(SUBSTITUTE(SUBSTITUTE(SUBSTITUTE(SUBSTITUTE(SUBSTITUTE(SUBSTITUTE(SUBSTITUTE(SUBSTITUTE(AG$22,$A$54,AG$54),$A$55,AG$55),$A$56,AG$56),$A$57,AG$57),$A$58,AG$58),$A$59,AG$59),$A$60,AG$60),$A$61,AG$61),$A$62,AG$62),$A$63,AG$63),$A$64,AG$64),$A$65,AG$65),$A$66,AG$66),$A$67,AG$67),$A$68,AG$68)</f>
        <v>Tidak membuat apa-apa perbezaan</v>
      </c>
      <c r="AH27" s="120" t="str">
        <f>Optimized!$M66</f>
        <v>No influye en cuanto a seguir con [[ brand_name ]]</v>
      </c>
      <c r="AI27" s="120" t="str">
        <f>Optimized!$I66</f>
        <v>het heeft geen invloed op mijn houding</v>
      </c>
      <c r="AJ27" s="120" t="str">
        <f>Optimized!$D66</f>
        <v>Makes no difference</v>
      </c>
      <c r="AK27" s="119" t="str">
        <f>SUBSTITUTE(SUBSTITUTE(SUBSTITUTE(SUBSTITUTE(SUBSTITUTE(SUBSTITUTE(SUBSTITUTE(SUBSTITUTE(SUBSTITUTE(SUBSTITUTE(SUBSTITUTE(SUBSTITUTE(SUBSTITUTE(SUBSTITUTE(SUBSTITUTE(AK$22,$A$54,AK$54),$A$55,AK$55),$A$56,AK$56),$A$57,AK$57),$A$58,AK$58),$A$59,AK$59),$A$60,AK$60),$A$61,AK$61),$A$62,AK$62),$A$63,AK$63),$A$64,AK$64),$A$65,AK$65),$A$66,AK$66),$A$67,AK$67),$A$68,AK$68)</f>
        <v>Utgjør ingen forskjell</v>
      </c>
      <c r="AL27" s="119" t="str">
        <f>SUBSTITUTE(SUBSTITUTE(SUBSTITUTE(SUBSTITUTE(SUBSTITUTE(SUBSTITUTE(SUBSTITUTE(SUBSTITUTE(SUBSTITUTE(SUBSTITUTE(SUBSTITUTE(SUBSTITUTE(SUBSTITUTE(SUBSTITUTE(SUBSTITUTE(AL$22,$A$54,AL$54),$A$55,AL$55),$A$56,AL$56),$A$57,AL$57),$A$58,AL$58),$A$59,AL$59),$A$60,AL$60),$A$61,AL$61),$A$62,AL$62),$A$63,AL$63),$A$64,AL$64),$A$65,AL$65),$A$66,AL$66),$A$67,AL$67),$A$68,AL$68)</f>
        <v>No hace ninguna diferencia</v>
      </c>
      <c r="AM27" s="120" t="str">
        <f>Optimized!$N66</f>
        <v>Walang magagawang pagkakaiba</v>
      </c>
      <c r="AN27" s="119" t="str">
        <f>SUBSTITUTE(SUBSTITUTE(SUBSTITUTE(SUBSTITUTE(SUBSTITUTE(SUBSTITUTE(SUBSTITUTE(SUBSTITUTE(SUBSTITUTE(SUBSTITUTE(SUBSTITUTE(SUBSTITUTE(SUBSTITUTE(SUBSTITUTE(SUBSTITUTE(AN$22,$A$54,AN$54),$A$55,AN$55),$A$56,AN$56),$A$57,AN$57),$A$58,AN$58),$A$59,AN$59),$A$60,AN$60),$A$61,AN$61),$A$62,AN$62),$A$63,AN$63),$A$64,AN$64),$A$65,AN$65),$A$66,AN$66),$A$67,AN$67),$A$68,AN$68)</f>
        <v>Nie ma na mnie wpływu</v>
      </c>
      <c r="AO27" s="119" t="str">
        <f>SUBSTITUTE(SUBSTITUTE(SUBSTITUTE(SUBSTITUTE(SUBSTITUTE(SUBSTITUTE(SUBSTITUTE(SUBSTITUTE(SUBSTITUTE(SUBSTITUTE(SUBSTITUTE(SUBSTITUTE(SUBSTITUTE(SUBSTITUTE(SUBSTITUTE(AO$22,$A$54,AO$54),$A$55,AO$55),$A$56,AO$56),$A$57,AO$57),$A$58,AO$58),$A$59,AO$59),$A$60,AO$60),$A$61,AO$61),$A$62,AO$62),$A$63,AO$63),$A$64,AO$64),$A$65,AO$65),$A$66,AO$66),$A$67,AO$67),$A$68,AO$68)</f>
        <v>Não influenciará a minha escolha</v>
      </c>
      <c r="AP27" s="119" t="str">
        <f>SUBSTITUTE(SUBSTITUTE(SUBSTITUTE(SUBSTITUTE(SUBSTITUTE(SUBSTITUTE(SUBSTITUTE(SUBSTITUTE(SUBSTITUTE(SUBSTITUTE(SUBSTITUTE(SUBSTITUTE(SUBSTITUTE(SUBSTITUTE(SUBSTITUTE(AP$22,$A$54,AP$54),$A$55,AP$55),$A$56,AP$56),$A$57,AP$57),$A$58,AP$58),$A$59,AP$59),$A$60,AP$60),$A$61,AP$61),$A$62,AP$62),$A$63,AP$63),$A$64,AP$64),$A$65,AP$65),$A$66,AP$66),$A$67,AP$67),$A$68,AP$68)</f>
        <v>Nu are nici o influenta asupra acestui lucru</v>
      </c>
      <c r="AQ27" s="120" t="str">
        <f>Optimized!$D66</f>
        <v>Makes no difference</v>
      </c>
      <c r="AR27" s="120" t="str">
        <f>Optimized!$D66</f>
        <v>Makes no difference</v>
      </c>
      <c r="AS27" s="119" t="str">
        <f>SUBSTITUTE(SUBSTITUTE(SUBSTITUTE(SUBSTITUTE(SUBSTITUTE(SUBSTITUTE(SUBSTITUTE(SUBSTITUTE(SUBSTITUTE(SUBSTITUTE(SUBSTITUTE(SUBSTITUTE(SUBSTITUTE(SUBSTITUTE(SUBSTITUTE(AS$22,$A$54,AS$54),$A$55,AS$55),$A$56,AS$56),$A$57,AS$57),$A$58,AS$58),$A$59,AS$59),$A$60,AS$60),$A$61,AS$61),$A$62,AS$62),$A$63,AS$63),$A$64,AS$64),$A$65,AS$65),$A$66,AS$66),$A$67,AS$67),$A$68,AS$68)</f>
        <v>No influye</v>
      </c>
      <c r="AT27" s="119" t="str">
        <f>SUBSTITUTE(SUBSTITUTE(SUBSTITUTE(SUBSTITUTE(SUBSTITUTE(SUBSTITUTE(SUBSTITUTE(SUBSTITUTE(SUBSTITUTE(SUBSTITUTE(SUBSTITUTE(SUBSTITUTE(SUBSTITUTE(SUBSTITUTE(SUBSTITUTE(AT$22,$A$54,AT$54),$A$55,AT$55),$A$56,AT$56),$A$57,AT$57),$A$58,AT$58),$A$59,AT$59),$A$60,AT$60),$A$61,AT$61),$A$62,AT$62),$A$63,AT$63),$A$64,AT$64),$A$65,AT$65),$A$66,AT$66),$A$67,AT$67),$A$68,AT$68)</f>
        <v>Gör ingen skillnad</v>
      </c>
      <c r="AU27" s="119" t="str">
        <f>SUBSTITUTE(SUBSTITUTE(SUBSTITUTE(SUBSTITUTE(SUBSTITUTE(SUBSTITUTE(SUBSTITUTE(SUBSTITUTE(SUBSTITUTE(SUBSTITUTE(SUBSTITUTE(SUBSTITUTE(SUBSTITUTE(SUBSTITUTE(SUBSTITUTE(AU$22,$A$54,AU$54),$A$55,AU$55),$A$56,AU$56),$A$57,AU$57),$A$58,AU$58),$A$59,AU$59),$A$60,AU$60),$A$61,AU$61),$A$62,AU$62),$A$63,AU$63),$A$64,AU$64),$A$65,AU$65),$A$66,AU$66),$A$67,AU$67),$A$68,AU$68)</f>
        <v>對我是否會繼續使用[[ brand_name ]] [[ product_name ]]，沒有影響</v>
      </c>
      <c r="AV27" s="120" t="str">
        <f>Optimized!$J66</f>
        <v>ไม่มีผลต่อการตัดสินใจ</v>
      </c>
      <c r="AW27" s="119" t="str">
        <f>SUBSTITUTE(SUBSTITUTE(SUBSTITUTE(SUBSTITUTE(SUBSTITUTE(SUBSTITUTE(SUBSTITUTE(SUBSTITUTE(SUBSTITUTE(SUBSTITUTE(SUBSTITUTE(SUBSTITUTE(SUBSTITUTE(SUBSTITUTE(SUBSTITUTE(AW$22,$A$54,AW$54),$A$55,AW$55),$A$56,AW$56),$A$57,AW$57),$A$58,AW$58),$A$59,AW$59),$A$60,AW$60),$A$61,AW$61),$A$62,AW$62),$A$63,AW$63),$A$64,AW$64),$A$65,AW$65),$A$66,AW$66),$A$67,AW$67),$A$68,AW$68)</f>
        <v>Düşüncelerimde değişiklik yaratmayacaktır</v>
      </c>
      <c r="AX27" s="119" t="str">
        <f>SUBSTITUTE(SUBSTITUTE(SUBSTITUTE(SUBSTITUTE(SUBSTITUTE(SUBSTITUTE(SUBSTITUTE(SUBSTITUTE(SUBSTITUTE(SUBSTITUTE(SUBSTITUTE(SUBSTITUTE(SUBSTITUTE(SUBSTITUTE(SUBSTITUTE(AX$22,$A$54,AX$54),$A$55,AX$55),$A$56,AX$56),$A$57,AX$57),$A$58,AX$58),$A$59,AX$59),$A$60,AX$60),$A$61,AX$61),$A$62,AX$62),$A$63,AX$63),$A$64,AX$64),$A$65,AX$65),$A$66,AX$66),$A$67,AX$67),$A$68,AX$68)</f>
        <v/>
      </c>
      <c r="AY27" s="120" t="str">
        <f>Optimized!$O66</f>
        <v>Makes no difference</v>
      </c>
      <c r="AZ27" s="119" t="str">
        <f>SUBSTITUTE(SUBSTITUTE(SUBSTITUTE(SUBSTITUTE(SUBSTITUTE(SUBSTITUTE(SUBSTITUTE(SUBSTITUTE(SUBSTITUTE(SUBSTITUTE(SUBSTITUTE(SUBSTITUTE(SUBSTITUTE(SUBSTITUTE(SUBSTITUTE(AZ$22,$A$54,AZ$54),$A$55,AZ$55),$A$56,AZ$56),$A$57,AZ$57),$A$58,AZ$58),$A$59,AZ$59),$A$60,AZ$60),$A$61,AZ$61),$A$62,AZ$62),$A$63,AZ$63),$A$64,AZ$64),$A$65,AZ$65),$A$66,AZ$66),$A$67,AZ$67),$A$68,AZ$68)</f>
        <v>No hace ninguna diferencia</v>
      </c>
      <c r="BA27" s="119" t="str">
        <f>SUBSTITUTE(SUBSTITUTE(SUBSTITUTE(SUBSTITUTE(SUBSTITUTE(SUBSTITUTE(SUBSTITUTE(SUBSTITUTE(SUBSTITUTE(SUBSTITUTE(SUBSTITUTE(SUBSTITUTE(SUBSTITUTE(SUBSTITUTE(SUBSTITUTE(BA$22,$A$54,BA$54),$A$55,BA$55),$A$56,BA$56),$A$57,BA$57),$A$58,BA$58),$A$59,BA$59),$A$60,BA$60),$A$61,BA$61),$A$62,BA$62),$A$63,BA$63),$A$64,BA$64),$A$65,BA$65),$A$66,BA$66),$A$67,BA$67),$A$68,BA$68)</f>
        <v>Không ảnh hưởng gì đến việc tôi có tiếp tục sử dụng dịch vụ [[ product_name ]] của [[ brand_name ]] hay không</v>
      </c>
      <c r="BB27" s="113"/>
    </row>
    <row r="28" spans="1:54" customFormat="1" ht="12.75" customHeight="1">
      <c r="A28" s="113" t="s">
        <v>881</v>
      </c>
      <c r="B28" s="225"/>
      <c r="C28" s="119" t="str">
        <f>SUBSTITUTE(SUBSTITUTE(SUBSTITUTE(SUBSTITUTE(SUBSTITUTE(SUBSTITUTE(SUBSTITUTE(SUBSTITUTE(SUBSTITUTE(SUBSTITUTE(SUBSTITUTE(SUBSTITUTE(SUBSTITUTE(SUBSTITUTE(SUBSTITUTE(C$23,$A$54,C$54),$A$55,C$55),$A$56,C$56),$A$57,C$57),$A$58,C$58),$A$59,C$59),$A$60,C$60),$A$61,C$61),$A$62,C$62),$A$63,C$63),$A$64,C$64),$A$65,C$65),$A$66,C$66),$A$67,C$67),$A$68,C$68)</f>
        <v>Makes me think about cancelling [[ brand_name ]]</v>
      </c>
      <c r="D28" s="120" t="str">
        <f>Optimized!$D67</f>
        <v>Makes me think about cancelling [[ brand_name ]]</v>
      </c>
      <c r="E28" s="119" t="str">
        <f>SUBSTITUTE(SUBSTITUTE(SUBSTITUTE(SUBSTITUTE(SUBSTITUTE(SUBSTITUTE(SUBSTITUTE(SUBSTITUTE(SUBSTITUTE(SUBSTITUTE(SUBSTITUTE(SUBSTITUTE(SUBSTITUTE(SUBSTITUTE(SUBSTITUTE(E$23,$A$54,E$54),$A$55,E$55),$A$56,E$56),$A$57,E$57),$A$58,E$58),$A$59,E$59),$A$60,E$60),$A$61,E$61),$A$62,E$62),$A$63,E$63),$A$64,E$64),$A$65,E$65),$A$66,E$66),$A$67,E$67),$A$68,E$68)</f>
        <v>Me hace pensar en cancelar mi [[ product_name ]] [[ brand_name ]]</v>
      </c>
      <c r="F28" s="120" t="str">
        <f>Optimized!$D67</f>
        <v>Makes me think about cancelling [[ brand_name ]]</v>
      </c>
      <c r="G28" s="120" t="str">
        <f>Optimized!$F67</f>
        <v xml:space="preserve">Me faz pensar em cancelar o/a [[ brand_name ]] </v>
      </c>
      <c r="H28" s="120" t="str">
        <f>Optimized!$D67</f>
        <v>Makes me think about cancelling [[ brand_name ]]</v>
      </c>
      <c r="I28" s="119" t="str">
        <f t="shared" ref="I28:P28" si="11">SUBSTITUTE(SUBSTITUTE(SUBSTITUTE(SUBSTITUTE(SUBSTITUTE(SUBSTITUTE(SUBSTITUTE(SUBSTITUTE(SUBSTITUTE(SUBSTITUTE(SUBSTITUTE(SUBSTITUTE(SUBSTITUTE(SUBSTITUTE(SUBSTITUTE(I$23,$A$54,I$54),$A$55,I$55),$A$56,I$56),$A$57,I$57),$A$58,I$58),$A$59,I$59),$A$60,I$60),$A$61,I$61),$A$62,I$62),$A$63,I$63),$A$64,I$64),$A$65,I$65),$A$66,I$66),$A$67,I$67),$A$68,I$68)</f>
        <v>Me donne l'idée d'annuler ma/mon/mes [[ brand_name ]] [[ product_name ]]</v>
      </c>
      <c r="J28" s="119" t="str">
        <f t="shared" si="11"/>
        <v>Me hace pensar en cancelar mi [[ product_name ]] [[ brand_name ]]</v>
      </c>
      <c r="K28" s="119" t="str">
        <f t="shared" si="11"/>
        <v>这个广告使我想停止使用我的[[ brand_name ]] [[ product_name ]]</v>
      </c>
      <c r="L28" s="119" t="str">
        <f t="shared" si="11"/>
        <v xml:space="preserve">Me hace pensar en cancelar mi contrato con [[ product_name ]] de [[ brand_name ]] </v>
      </c>
      <c r="M28" s="119" t="str">
        <f t="shared" si="11"/>
        <v>Přiměje mě k zamyšlení nad ukončením využívání služeb značky [[ brand_name_N ]]</v>
      </c>
      <c r="N28" s="119" t="str">
        <f t="shared" si="11"/>
        <v>Gør at jeg får lyst til at stoppe med at være kunde hos [[ brand_name ]]</v>
      </c>
      <c r="O28" s="119" t="str">
        <f t="shared" si="11"/>
        <v>سيجعلني أفكر في إلغاء [[ brand_name ]] [[ product_name ]]</v>
      </c>
      <c r="P28" s="119" t="str">
        <f t="shared" si="11"/>
        <v>Saa minut harkitsemaan mainoksen tuotemerkin peruuttamista/käytön lopettamista</v>
      </c>
      <c r="Q28" s="120" t="str">
        <f>Optimized!$K67</f>
        <v>Me fait réfléchir quant à l’annulation de [[ brand_name ]]</v>
      </c>
      <c r="R28" s="120" t="str">
        <f>Optimized!$G67</f>
        <v>Lässt mich darüber nachdenken, [[ brand_name ]] zu kündigen</v>
      </c>
      <c r="S28" s="119" t="str">
        <f>SUBSTITUTE(SUBSTITUTE(SUBSTITUTE(SUBSTITUTE(SUBSTITUTE(SUBSTITUTE(SUBSTITUTE(SUBSTITUTE(SUBSTITUTE(SUBSTITUTE(SUBSTITUTE(SUBSTITUTE(SUBSTITUTE(SUBSTITUTE(SUBSTITUTE(S$23,$A$54,S$54),$A$55,S$55),$A$56,S$56),$A$57,S$57),$A$58,S$58),$A$59,S$59),$A$60,S$60),$A$61,S$61),$A$62,S$62),$A$63,S$63),$A$64,S$64),$A$65,S$65),$A$66,S$66),$A$67,S$67),$A$68,S$68)</f>
        <v>Με κάνει να σκέφτομαι να ακυρώσω την [[ brand_name ]] [[ product_name ]] μου</v>
      </c>
      <c r="T28" s="119" t="str">
        <f>SUBSTITUTE(SUBSTITUTE(SUBSTITUTE(SUBSTITUTE(SUBSTITUTE(SUBSTITUTE(SUBSTITUTE(SUBSTITUTE(SUBSTITUTE(SUBSTITUTE(SUBSTITUTE(SUBSTITUTE(SUBSTITUTE(SUBSTITUTE(SUBSTITUTE(T$23,$A$54,T$54),$A$55,T$55),$A$56,T$56),$A$57,T$57),$A$58,T$58),$A$59,T$59),$A$60,T$60),$A$61,T$61),$A$62,T$62),$A$63,T$63),$A$64,T$64),$A$65,T$65),$A$66,T$66),$A$67,T$67),$A$68,T$68)</f>
        <v>令我考慮取消我嘅 [[ brand_name ]] [[ product_name ]]</v>
      </c>
      <c r="U28" s="119" t="str">
        <f>SUBSTITUTE(SUBSTITUTE(SUBSTITUTE(SUBSTITUTE(SUBSTITUTE(SUBSTITUTE(SUBSTITUTE(SUBSTITUTE(SUBSTITUTE(SUBSTITUTE(SUBSTITUTE(SUBSTITUTE(SUBSTITUTE(SUBSTITUTE(SUBSTITUTE(U$23,$A$54,U$54),$A$55,U$55),$A$56,U$56),$A$57,U$57),$A$58,U$58),$A$59,U$59),$A$60,U$60),$A$61,U$61),$A$62,U$62),$A$63,U$63),$A$64,U$64),$A$65,U$65),$A$66,U$66),$A$67,U$67),$A$68,U$68)</f>
        <v>A reklám láttán elgondolkozom azon, hogy felmondom a(z) [[ brand_name ]] [[ product_name ]]-mat/met.</v>
      </c>
      <c r="V28" s="120" t="str">
        <f>Optimized!$D67</f>
        <v>Makes me think about cancelling [[ brand_name ]]</v>
      </c>
      <c r="W28" s="119" t="str">
        <f>SUBSTITUTE(SUBSTITUTE(SUBSTITUTE(SUBSTITUTE(SUBSTITUTE(SUBSTITUTE(SUBSTITUTE(SUBSTITUTE(SUBSTITUTE(SUBSTITUTE(SUBSTITUTE(SUBSTITUTE(SUBSTITUTE(SUBSTITUTE(SUBSTITUTE(W$23,$A$54,W$54),$A$55,W$55),$A$56,W$56),$A$57,W$57),$A$58,W$58),$A$59,W$59),$A$60,W$60),$A$61,W$61),$A$62,W$62),$A$63,W$63),$A$64,W$64),$A$65,W$65),$A$66,W$66),$A$67,W$67),$A$68,W$68)</f>
        <v>[[ brand_name ]] [[ product_name ]] को रद्द / बंद  करने के बारे में आप सोचते हैं</v>
      </c>
      <c r="X28" s="119" t="str">
        <f>SUBSTITUTE(SUBSTITUTE(SUBSTITUTE(SUBSTITUTE(SUBSTITUTE(SUBSTITUTE(SUBSTITUTE(SUBSTITUTE(SUBSTITUTE(SUBSTITUTE(SUBSTITUTE(SUBSTITUTE(SUBSTITUTE(SUBSTITUTE(SUBSTITUTE(X$23,$A$54,X$54),$A$55,X$55),$A$56,X$56),$A$57,X$57),$A$58,X$58),$A$59,X$59),$A$60,X$60),$A$61,X$61),$A$62,X$62),$A$63,X$63),$A$64,X$64),$A$65,X$65),$A$66,X$66),$A$67,X$67),$A$68,X$68)</f>
        <v xml:space="preserve">आपको [[ brand_name ]] [[ product_name ]] को रद्द करने की सोच में डाल देता है </v>
      </c>
      <c r="Y28" s="119" t="str">
        <f>SUBSTITUTE(SUBSTITUTE(SUBSTITUTE(SUBSTITUTE(SUBSTITUTE(SUBSTITUTE(SUBSTITUTE(SUBSTITUTE(SUBSTITUTE(SUBSTITUTE(SUBSTITUTE(SUBSTITUTE(SUBSTITUTE(SUBSTITUTE(SUBSTITUTE(Y$23,$A$54,Y$54),$A$55,Y$55),$A$56,Y$56),$A$57,Y$57),$A$58,Y$58),$A$59,Y$59),$A$60,Y$60),$A$61,Y$61),$A$62,Y$62),$A$63,Y$63),$A$64,Y$64),$A$65,Y$65),$A$66,Y$66),$A$67,Y$67),$A$68,Y$68)</f>
        <v xml:space="preserve">[[ brand_name ]] [[ product_name ]] வேண்டாம் என்று நினைக்க செய்வது  </v>
      </c>
      <c r="Z28" s="120" t="str">
        <f>Optimized!$L67</f>
        <v>Membuat saya berpikir untuk berhenti berlangganan[[ brand name ]]</v>
      </c>
      <c r="AA28" s="120" t="str">
        <f>Optimized!$D67</f>
        <v>Makes me think about cancelling [[ brand_name ]]</v>
      </c>
      <c r="AB28" s="120" t="str">
        <f>Optimized!$H67</f>
        <v>Mi fa venir voglia di disdire [[ brand_name ]]</v>
      </c>
      <c r="AC28" s="119" t="str">
        <f>SUBSTITUTE(SUBSTITUTE(SUBSTITUTE(SUBSTITUTE(SUBSTITUTE(SUBSTITUTE(SUBSTITUTE(SUBSTITUTE(SUBSTITUTE(SUBSTITUTE(SUBSTITUTE(SUBSTITUTE(SUBSTITUTE(SUBSTITUTE(SUBSTITUTE(AC$23,$A$54,AC$54),$A$55,AC$55),$A$56,AC$56),$A$57,AC$57),$A$58,AC$58),$A$59,AC$59),$A$60,AC$60),$A$61,AC$61),$A$62,AC$62),$A$63,AC$63),$A$64,AC$64),$A$65,AC$65),$A$66,AC$66),$A$67,AC$67),$A$68,AC$68)</f>
        <v>[[ brand_name ]]の [[ product_name ]]を0 のをやめるかもしれないと思った</v>
      </c>
      <c r="AD28" s="119" t="str">
        <f>SUBSTITUTE(SUBSTITUTE(SUBSTITUTE(SUBSTITUTE(SUBSTITUTE(SUBSTITUTE(SUBSTITUTE(SUBSTITUTE(SUBSTITUTE(SUBSTITUTE(SUBSTITUTE(SUBSTITUTE(SUBSTITUTE(SUBSTITUTE(SUBSTITUTE(AD$23,$A$54,AD$54),$A$55,AD$55),$A$56,AD$56),$A$57,AD$57),$A$58,AD$58),$A$59,AD$59),$A$60,AD$60),$A$61,AD$61),$A$62,AD$62),$A$63,AD$63),$A$64,AD$64),$A$65,AD$65),$A$66,AD$66),$A$67,AD$67),$A$68,AD$68)</f>
        <v>سيجعلني أفكّر في إلغاء اشتراكي مع [[ product_name ]] [[ brand_name ]]</v>
      </c>
      <c r="AE28" s="119" t="str">
        <f>SUBSTITUTE(SUBSTITUTE(SUBSTITUTE(SUBSTITUTE(SUBSTITUTE(SUBSTITUTE(SUBSTITUTE(SUBSTITUTE(SUBSTITUTE(SUBSTITUTE(SUBSTITUTE(SUBSTITUTE(SUBSTITUTE(SUBSTITUTE(SUBSTITUTE(AE$23,$A$54,AE$54),$A$55,AE$55),$A$56,AE$56),$A$57,AE$57),$A$58,AE$58),$A$59,AE$59),$A$60,AE$60),$A$61,AE$61),$A$62,AE$62),$A$63,AE$63),$A$64,AE$64),$A$65,AE$65),$A$66,AE$66),$A$67,AE$67),$A$68,AE$68)</f>
        <v>이 광고를 보니 [[ brand_name ]] [[ product_name ]] 사용을 취소하고 싶게 한다</v>
      </c>
      <c r="AF28" s="119" t="str">
        <f>SUBSTITUTE(SUBSTITUTE(SUBSTITUTE(SUBSTITUTE(SUBSTITUTE(SUBSTITUTE(SUBSTITUTE(SUBSTITUTE(SUBSTITUTE(SUBSTITUTE(SUBSTITUTE(SUBSTITUTE(SUBSTITUTE(SUBSTITUTE(SUBSTITUTE(AF$23,$A$54,AF$54),$A$55,AF$55),$A$56,AF$56),$A$57,AF$57),$A$58,AF$58),$A$59,AF$59),$A$60,AF$60),$A$61,AF$61),$A$62,AF$62),$A$63,AF$63),$A$64,AF$64),$A$65,AF$65),$A$66,AF$66),$A$67,AF$67),$A$68,AF$68)</f>
        <v>让 我 感 到 要 取 消 我 的 [[ brand_name ]] [[ product_name ]]</v>
      </c>
      <c r="AG28" s="119" t="str">
        <f>SUBSTITUTE(SUBSTITUTE(SUBSTITUTE(SUBSTITUTE(SUBSTITUTE(SUBSTITUTE(SUBSTITUTE(SUBSTITUTE(SUBSTITUTE(SUBSTITUTE(SUBSTITUTE(SUBSTITUTE(SUBSTITUTE(SUBSTITUTE(SUBSTITUTE(AG$23,$A$54,AG$54),$A$55,AG$55),$A$56,AG$56),$A$57,AG$57),$A$58,AG$58),$A$59,AG$59),$A$60,AG$60),$A$61,AG$61),$A$62,AG$62),$A$63,AG$63),$A$64,AG$64),$A$65,AG$65),$A$66,AG$66),$A$67,AG$67),$A$68,AG$68)</f>
        <v>Membuat saya ingin membatalkan [[ brand_name ]] [[ product_name ]] saya</v>
      </c>
      <c r="AH28" s="120" t="str">
        <f>Optimized!$M67</f>
        <v>Me hace pensar en cancelar mi contrato con [[ brand_name ]]</v>
      </c>
      <c r="AI28" s="120" t="str">
        <f>Optimized!$I67</f>
        <v>de reclame doet me overwegen om mijn [[brand name]] op te zeggen</v>
      </c>
      <c r="AJ28" s="120" t="str">
        <f>Optimized!$D67</f>
        <v>Makes me think about cancelling [[ brand_name ]]</v>
      </c>
      <c r="AK28" s="119" t="str">
        <f>SUBSTITUTE(SUBSTITUTE(SUBSTITUTE(SUBSTITUTE(SUBSTITUTE(SUBSTITUTE(SUBSTITUTE(SUBSTITUTE(SUBSTITUTE(SUBSTITUTE(SUBSTITUTE(SUBSTITUTE(SUBSTITUTE(SUBSTITUTE(SUBSTITUTE(AK$23,$A$54,AK$54),$A$55,AK$55),$A$56,AK$56),$A$57,AK$57),$A$58,AK$58),$A$59,AK$59),$A$60,AK$60),$A$61,AK$61),$A$62,AK$62),$A$63,AK$63),$A$64,AK$64),$A$65,AK$65),$A$66,AK$66),$A$67,AK$67),$A$68,AK$68)</f>
        <v>Fører til at jeg vurderer å stoppe med [[ brand_name ]]</v>
      </c>
      <c r="AL28" s="119" t="str">
        <f>SUBSTITUTE(SUBSTITUTE(SUBSTITUTE(SUBSTITUTE(SUBSTITUTE(SUBSTITUTE(SUBSTITUTE(SUBSTITUTE(SUBSTITUTE(SUBSTITUTE(SUBSTITUTE(SUBSTITUTE(SUBSTITUTE(SUBSTITUTE(SUBSTITUTE(AL$23,$A$54,AL$54),$A$55,AL$55),$A$56,AL$56),$A$57,AL$57),$A$58,AL$58),$A$59,AL$59),$A$60,AL$60),$A$61,AL$61),$A$62,AL$62),$A$63,AL$63),$A$64,AL$64),$A$65,AL$65),$A$66,AL$66),$A$67,AL$67),$A$68,AL$68)</f>
        <v>Me hace pensar en cancelar mi contrato con [[ product_name ]] [[ brand_name ]]</v>
      </c>
      <c r="AM28" s="120" t="str">
        <f>Optimized!$N67</f>
        <v>Pinapag-isip ako na kanselahin ang [[ brand_name ]]</v>
      </c>
      <c r="AN28" s="119" t="str">
        <f>SUBSTITUTE(SUBSTITUTE(SUBSTITUTE(SUBSTITUTE(SUBSTITUTE(SUBSTITUTE(SUBSTITUTE(SUBSTITUTE(SUBSTITUTE(SUBSTITUTE(SUBSTITUTE(SUBSTITUTE(SUBSTITUTE(SUBSTITUTE(SUBSTITUTE(AN$23,$A$54,AN$54),$A$55,AN$55),$A$56,AN$56),$A$57,AN$57),$A$58,AN$58),$A$59,AN$59),$A$60,AN$60),$A$61,AN$61),$A$62,AN$62),$A$63,AN$63),$A$64,AN$64),$A$65,AN$65),$A$66,AN$66),$A$67,AN$67),$A$68,AN$68)</f>
        <v>Zachęca mnie do rezygnacji z [[ product_name_G ]] [[ brand_name_N ]]</v>
      </c>
      <c r="AO28" s="119" t="str">
        <f>SUBSTITUTE(SUBSTITUTE(SUBSTITUTE(SUBSTITUTE(SUBSTITUTE(SUBSTITUTE(SUBSTITUTE(SUBSTITUTE(SUBSTITUTE(SUBSTITUTE(SUBSTITUTE(SUBSTITUTE(SUBSTITUTE(SUBSTITUTE(SUBSTITUTE(AO$23,$A$54,AO$54),$A$55,AO$55),$A$56,AO$56),$A$57,AO$57),$A$58,AO$58),$A$59,AO$59),$A$60,AO$60),$A$61,AO$61),$A$62,AO$62),$A$63,AO$63),$A$64,AO$64),$A$65,AO$65),$A$66,AO$66),$A$67,AO$67),$A$68,AO$68)</f>
        <v>Faz-me pensar em cancelar o meu contrato com [[ brand_name ]] [[ product_name ]]</v>
      </c>
      <c r="AP28" s="119" t="str">
        <f>SUBSTITUTE(SUBSTITUTE(SUBSTITUTE(SUBSTITUTE(SUBSTITUTE(SUBSTITUTE(SUBSTITUTE(SUBSTITUTE(SUBSTITUTE(SUBSTITUTE(SUBSTITUTE(SUBSTITUTE(SUBSTITUTE(SUBSTITUTE(SUBSTITUTE(AP$23,$A$54,AP$54),$A$55,AP$55),$A$56,AP$56),$A$57,AP$57),$A$58,AP$58),$A$59,AP$59),$A$60,AP$60),$A$61,AP$61),$A$62,AP$62),$A$63,AP$63),$A$64,AP$64),$A$65,AP$65),$A$66,AP$66),$A$67,AP$67),$A$68,AP$68)</f>
        <v>Ma face sa ma gandesc sa renunt la [[ product_name ]] [[ brand_name ]] meu/ mea</v>
      </c>
      <c r="AQ28" s="120" t="str">
        <f>Optimized!$D67</f>
        <v>Makes me think about cancelling [[ brand_name ]]</v>
      </c>
      <c r="AR28" s="120" t="str">
        <f>Optimized!$D67</f>
        <v>Makes me think about cancelling [[ brand_name ]]</v>
      </c>
      <c r="AS28" s="119" t="str">
        <f>SUBSTITUTE(SUBSTITUTE(SUBSTITUTE(SUBSTITUTE(SUBSTITUTE(SUBSTITUTE(SUBSTITUTE(SUBSTITUTE(SUBSTITUTE(SUBSTITUTE(SUBSTITUTE(SUBSTITUTE(SUBSTITUTE(SUBSTITUTE(SUBSTITUTE(AS$23,$A$54,AS$54),$A$55,AS$55),$A$56,AS$56),$A$57,AS$57),$A$58,AS$58),$A$59,AS$59),$A$60,AS$60),$A$61,AS$61),$A$62,AS$62),$A$63,AS$63),$A$64,AS$64),$A$65,AS$65),$A$66,AS$66),$A$67,AS$67),$A$68,AS$68)</f>
        <v>Me hace pensar en cancelar mi [[ product_name ]] [[ brand_name ]]</v>
      </c>
      <c r="AT28" s="119" t="str">
        <f>SUBSTITUTE(SUBSTITUTE(SUBSTITUTE(SUBSTITUTE(SUBSTITUTE(SUBSTITUTE(SUBSTITUTE(SUBSTITUTE(SUBSTITUTE(SUBSTITUTE(SUBSTITUTE(SUBSTITUTE(SUBSTITUTE(SUBSTITUTE(SUBSTITUTE(AT$23,$A$54,AT$54),$A$55,AT$55),$A$56,AT$56),$A$57,AT$57),$A$58,AT$58),$A$59,AT$59),$A$60,AT$60),$A$61,AT$61),$A$62,AT$62),$A$63,AT$63),$A$64,AT$64),$A$65,AT$65),$A$66,AT$66),$A$67,AT$67),$A$68,AT$68)</f>
        <v>Får mig att fundera på att sluta vara kund hos [[ brand_name ]]</v>
      </c>
      <c r="AU28" s="119" t="str">
        <f>SUBSTITUTE(SUBSTITUTE(SUBSTITUTE(SUBSTITUTE(SUBSTITUTE(SUBSTITUTE(SUBSTITUTE(SUBSTITUTE(SUBSTITUTE(SUBSTITUTE(SUBSTITUTE(SUBSTITUTE(SUBSTITUTE(SUBSTITUTE(SUBSTITUTE(AU$23,$A$54,AU$54),$A$55,AU$55),$A$56,AU$56),$A$57,AU$57),$A$58,AU$58),$A$59,AU$59),$A$60,AU$60),$A$61,AU$61),$A$62,AU$62),$A$63,AU$63),$A$64,AU$64),$A$65,AU$65),$A$66,AU$66),$A$67,AU$67),$A$68,AU$68)</f>
        <v>使我想取消我的[[ brand_name ]] [[ product_name ]]</v>
      </c>
      <c r="AV28" s="120" t="str">
        <f>Optimized!$J67</f>
        <v>ทำให้ฉันคิดที่จะเลิกใช้ [[ brand_name ]]</v>
      </c>
      <c r="AW28" s="119" t="str">
        <f>SUBSTITUTE(SUBSTITUTE(SUBSTITUTE(SUBSTITUTE(SUBSTITUTE(SUBSTITUTE(SUBSTITUTE(SUBSTITUTE(SUBSTITUTE(SUBSTITUTE(SUBSTITUTE(SUBSTITUTE(SUBSTITUTE(SUBSTITUTE(SUBSTITUTE(AW$23,$A$54,AW$54),$A$55,AW$55),$A$56,AW$56),$A$57,AW$57),$A$58,AW$58),$A$59,AW$59),$A$60,AW$60),$A$61,AW$61),$A$62,AW$62),$A$63,AW$63),$A$64,AW$64),$A$65,AW$65),$A$66,AW$66),$A$67,AW$67),$A$68,AW$68)</f>
        <v>İptal etmeyi düşünmeme sebep oldu</v>
      </c>
      <c r="AX28" s="119" t="str">
        <f>SUBSTITUTE(SUBSTITUTE(SUBSTITUTE(SUBSTITUTE(SUBSTITUTE(SUBSTITUTE(SUBSTITUTE(SUBSTITUTE(SUBSTITUTE(SUBSTITUTE(SUBSTITUTE(SUBSTITUTE(SUBSTITUTE(SUBSTITUTE(SUBSTITUTE(AX$23,$A$54,AX$54),$A$55,AX$55),$A$56,AX$56),$A$57,AX$57),$A$58,AX$58),$A$59,AX$59),$A$60,AX$60),$A$61,AX$61),$A$62,AX$62),$A$63,AX$63),$A$64,AX$64),$A$65,AX$65),$A$66,AX$66),$A$67,AX$67),$A$68,AX$68)</f>
        <v/>
      </c>
      <c r="AY28" s="120" t="str">
        <f>Optimized!$O67</f>
        <v>Makes me think about canceling [[ brand_name ]]</v>
      </c>
      <c r="AZ28" s="119" t="str">
        <f>SUBSTITUTE(SUBSTITUTE(SUBSTITUTE(SUBSTITUTE(SUBSTITUTE(SUBSTITUTE(SUBSTITUTE(SUBSTITUTE(SUBSTITUTE(SUBSTITUTE(SUBSTITUTE(SUBSTITUTE(SUBSTITUTE(SUBSTITUTE(SUBSTITUTE(AZ$23,$A$54,AZ$54),$A$55,AZ$55),$A$56,AZ$56),$A$57,AZ$57),$A$58,AZ$58),$A$59,AZ$59),$A$60,AZ$60),$A$61,AZ$61),$A$62,AZ$62),$A$63,AZ$63),$A$64,AZ$64),$A$65,AZ$65),$A$66,AZ$66),$A$67,AZ$67),$A$68,AZ$68)</f>
        <v>Me hace pensar en cancelar mi [[ product_name ]] de [[ brand_name ]]</v>
      </c>
      <c r="BA28" s="119" t="str">
        <f>SUBSTITUTE(SUBSTITUTE(SUBSTITUTE(SUBSTITUTE(SUBSTITUTE(SUBSTITUTE(SUBSTITUTE(SUBSTITUTE(SUBSTITUTE(SUBSTITUTE(SUBSTITUTE(SUBSTITUTE(SUBSTITUTE(SUBSTITUTE(SUBSTITUTE(BA$23,$A$54,BA$54),$A$55,BA$55),$A$56,BA$56),$A$57,BA$57),$A$58,BA$58),$A$59,BA$59),$A$60,BA$60),$A$61,BA$61),$A$62,BA$62),$A$63,BA$63),$A$64,BA$64),$A$65,BA$65),$A$66,BA$66),$A$67,BA$67),$A$68,BA$68)</f>
        <v>Làm tôi nghĩ đến việc không sử dụng dịch vụ [[ product_name ]] của [[ brand_name ]] nữa</v>
      </c>
      <c r="BB28" s="113"/>
    </row>
    <row r="29" spans="1:54" s="112" customFormat="1" ht="12.75" customHeight="1">
      <c r="A29" s="117"/>
      <c r="B29" s="117"/>
      <c r="C29" s="117"/>
      <c r="D29" s="117"/>
      <c r="E29" s="117"/>
      <c r="F29" s="117"/>
      <c r="G29" s="117"/>
      <c r="H29" s="117"/>
      <c r="I29" s="117"/>
      <c r="J29" s="117"/>
      <c r="K29" s="117"/>
      <c r="L29" s="117"/>
      <c r="M29" s="117"/>
      <c r="N29" s="117"/>
      <c r="O29" s="117"/>
      <c r="P29" s="117"/>
      <c r="Q29" s="117"/>
      <c r="R29" s="117"/>
      <c r="S29" s="117"/>
      <c r="T29" s="117"/>
      <c r="U29" s="117"/>
      <c r="V29" s="117"/>
      <c r="W29" s="117"/>
      <c r="X29" s="117"/>
      <c r="Y29" s="117"/>
      <c r="Z29" s="117"/>
      <c r="AA29" s="117"/>
      <c r="AB29" s="117"/>
      <c r="AC29" s="117"/>
      <c r="AD29" s="117"/>
      <c r="AE29" s="117"/>
      <c r="AF29" s="117"/>
      <c r="AG29" s="117"/>
      <c r="AH29" s="117"/>
      <c r="AI29" s="117"/>
      <c r="AJ29" s="117"/>
      <c r="AK29" s="117"/>
      <c r="AL29" s="117"/>
      <c r="AM29" s="117"/>
      <c r="AN29" s="117"/>
      <c r="AO29" s="117"/>
      <c r="AP29" s="117"/>
      <c r="AQ29" s="117"/>
      <c r="AR29" s="117"/>
      <c r="AS29" s="117"/>
      <c r="AT29" s="117"/>
      <c r="AU29" s="117"/>
      <c r="AV29" s="117"/>
      <c r="AW29" s="117"/>
      <c r="AX29" s="117"/>
      <c r="AY29" s="117"/>
      <c r="AZ29" s="117"/>
      <c r="BA29" s="117"/>
      <c r="BB29" s="113"/>
    </row>
    <row r="30" spans="1:54" customFormat="1" ht="12.75" customHeight="1">
      <c r="A30" s="116"/>
      <c r="B30" s="223" t="s">
        <v>883</v>
      </c>
      <c r="C30" s="116" t="s">
        <v>14900</v>
      </c>
      <c r="D30" s="116"/>
      <c r="E30" s="116" t="s">
        <v>15635</v>
      </c>
      <c r="F30" s="116"/>
      <c r="G30" s="116"/>
      <c r="H30" s="116"/>
      <c r="I30" s="116" t="s">
        <v>15636</v>
      </c>
      <c r="J30" s="116" t="s">
        <v>15635</v>
      </c>
      <c r="K30" s="116" t="s">
        <v>15637</v>
      </c>
      <c r="L30" s="116" t="s">
        <v>15638</v>
      </c>
      <c r="M30" s="116" t="s">
        <v>15639</v>
      </c>
      <c r="N30" s="116" t="s">
        <v>15640</v>
      </c>
      <c r="O30" s="116" t="s">
        <v>15641</v>
      </c>
      <c r="P30" s="116" t="s">
        <v>15516</v>
      </c>
      <c r="Q30" s="116"/>
      <c r="R30" s="116"/>
      <c r="S30" s="116" t="s">
        <v>15642</v>
      </c>
      <c r="T30" s="116" t="s">
        <v>15643</v>
      </c>
      <c r="U30" s="116" t="s">
        <v>15519</v>
      </c>
      <c r="V30" s="116"/>
      <c r="W30" s="116" t="s">
        <v>15644</v>
      </c>
      <c r="X30" s="116" t="s">
        <v>15645</v>
      </c>
      <c r="Y30" s="116" t="s">
        <v>15646</v>
      </c>
      <c r="Z30" s="116"/>
      <c r="AA30" s="116"/>
      <c r="AB30" s="116"/>
      <c r="AC30" s="116" t="s">
        <v>15647</v>
      </c>
      <c r="AD30" s="116" t="s">
        <v>15648</v>
      </c>
      <c r="AE30" s="116" t="s">
        <v>15524</v>
      </c>
      <c r="AF30" s="116" t="s">
        <v>15649</v>
      </c>
      <c r="AG30" s="116" t="s">
        <v>15650</v>
      </c>
      <c r="AH30" s="116"/>
      <c r="AI30" s="116"/>
      <c r="AJ30" s="116"/>
      <c r="AK30" s="116" t="s">
        <v>15527</v>
      </c>
      <c r="AL30" s="116" t="s">
        <v>15651</v>
      </c>
      <c r="AM30" s="116"/>
      <c r="AN30" s="116" t="s">
        <v>15652</v>
      </c>
      <c r="AO30" s="116" t="s">
        <v>15653</v>
      </c>
      <c r="AP30" s="116" t="s">
        <v>15530</v>
      </c>
      <c r="AQ30" s="116"/>
      <c r="AR30" s="116"/>
      <c r="AS30" s="116" t="s">
        <v>15654</v>
      </c>
      <c r="AT30" s="116" t="s">
        <v>15655</v>
      </c>
      <c r="AU30" s="116" t="s">
        <v>15656</v>
      </c>
      <c r="AV30" s="116"/>
      <c r="AW30" s="116" t="s">
        <v>15657</v>
      </c>
      <c r="AX30" s="116"/>
      <c r="AY30" s="116"/>
      <c r="AZ30" s="116" t="s">
        <v>15535</v>
      </c>
      <c r="BA30" s="116" t="s">
        <v>15658</v>
      </c>
      <c r="BB30" s="113"/>
    </row>
    <row r="31" spans="1:54" customFormat="1" ht="12.75" customHeight="1">
      <c r="A31" s="116"/>
      <c r="B31" s="224"/>
      <c r="C31" s="120" t="s">
        <v>15659</v>
      </c>
      <c r="D31" s="116"/>
      <c r="E31" s="116" t="s">
        <v>15660</v>
      </c>
      <c r="F31" s="116"/>
      <c r="G31" s="116"/>
      <c r="H31" s="116"/>
      <c r="I31" s="116" t="s">
        <v>15661</v>
      </c>
      <c r="J31" s="116" t="s">
        <v>15662</v>
      </c>
      <c r="K31" s="116" t="s">
        <v>15663</v>
      </c>
      <c r="L31" s="116" t="s">
        <v>15664</v>
      </c>
      <c r="M31" s="116" t="s">
        <v>15665</v>
      </c>
      <c r="N31" s="116" t="s">
        <v>15666</v>
      </c>
      <c r="O31" s="116" t="s">
        <v>15667</v>
      </c>
      <c r="P31" s="116" t="s">
        <v>15668</v>
      </c>
      <c r="Q31" s="116"/>
      <c r="R31" s="116"/>
      <c r="S31" s="116" t="s">
        <v>15669</v>
      </c>
      <c r="T31" s="116" t="s">
        <v>15670</v>
      </c>
      <c r="U31" s="116" t="s">
        <v>15671</v>
      </c>
      <c r="V31" s="116"/>
      <c r="W31" s="116" t="s">
        <v>15672</v>
      </c>
      <c r="X31" s="116" t="s">
        <v>15673</v>
      </c>
      <c r="Y31" s="116" t="s">
        <v>15674</v>
      </c>
      <c r="Z31" s="116"/>
      <c r="AA31" s="116"/>
      <c r="AB31" s="116"/>
      <c r="AC31" s="116" t="s">
        <v>15675</v>
      </c>
      <c r="AD31" s="116" t="s">
        <v>15676</v>
      </c>
      <c r="AE31" s="116" t="s">
        <v>15677</v>
      </c>
      <c r="AF31" s="116" t="s">
        <v>15678</v>
      </c>
      <c r="AG31" s="116" t="s">
        <v>15679</v>
      </c>
      <c r="AH31" s="116"/>
      <c r="AI31" s="116"/>
      <c r="AJ31" s="116"/>
      <c r="AK31" s="116" t="s">
        <v>15680</v>
      </c>
      <c r="AL31" s="116" t="s">
        <v>15681</v>
      </c>
      <c r="AM31" s="116"/>
      <c r="AN31" s="116" t="s">
        <v>15682</v>
      </c>
      <c r="AO31" s="116" t="s">
        <v>15683</v>
      </c>
      <c r="AP31" s="116" t="s">
        <v>15684</v>
      </c>
      <c r="AQ31" s="116"/>
      <c r="AR31" s="116"/>
      <c r="AS31" s="116" t="s">
        <v>15685</v>
      </c>
      <c r="AT31" s="116" t="s">
        <v>15686</v>
      </c>
      <c r="AU31" s="116" t="s">
        <v>15687</v>
      </c>
      <c r="AV31" s="116"/>
      <c r="AW31" s="116" t="s">
        <v>15688</v>
      </c>
      <c r="AX31" s="116"/>
      <c r="AY31" s="116"/>
      <c r="AZ31" s="116" t="s">
        <v>15689</v>
      </c>
      <c r="BA31" s="116" t="s">
        <v>15690</v>
      </c>
      <c r="BB31" s="113"/>
    </row>
    <row r="32" spans="1:54" customFormat="1" ht="12.75" customHeight="1">
      <c r="A32" s="116"/>
      <c r="B32" s="224"/>
      <c r="C32" s="120" t="s">
        <v>15691</v>
      </c>
      <c r="D32" s="116"/>
      <c r="E32" s="116" t="s">
        <v>15692</v>
      </c>
      <c r="F32" s="116"/>
      <c r="G32" s="116"/>
      <c r="H32" s="116"/>
      <c r="I32" s="116" t="s">
        <v>15693</v>
      </c>
      <c r="J32" s="116" t="s">
        <v>15694</v>
      </c>
      <c r="K32" s="116" t="s">
        <v>15695</v>
      </c>
      <c r="L32" s="116" t="s">
        <v>15696</v>
      </c>
      <c r="M32" s="116" t="s">
        <v>15697</v>
      </c>
      <c r="N32" s="116" t="s">
        <v>15698</v>
      </c>
      <c r="O32" s="116" t="s">
        <v>15699</v>
      </c>
      <c r="P32" s="116" t="s">
        <v>15700</v>
      </c>
      <c r="Q32" s="116"/>
      <c r="R32" s="116"/>
      <c r="S32" s="116" t="s">
        <v>15701</v>
      </c>
      <c r="T32" s="116" t="s">
        <v>15702</v>
      </c>
      <c r="U32" s="116" t="s">
        <v>15703</v>
      </c>
      <c r="V32" s="116"/>
      <c r="W32" s="116" t="s">
        <v>15704</v>
      </c>
      <c r="X32" s="116" t="s">
        <v>15705</v>
      </c>
      <c r="Y32" s="116" t="s">
        <v>15706</v>
      </c>
      <c r="Z32" s="116"/>
      <c r="AA32" s="116"/>
      <c r="AB32" s="116"/>
      <c r="AC32" s="116" t="s">
        <v>15707</v>
      </c>
      <c r="AD32" s="116" t="s">
        <v>15708</v>
      </c>
      <c r="AE32" s="116" t="s">
        <v>15709</v>
      </c>
      <c r="AF32" s="116" t="s">
        <v>15710</v>
      </c>
      <c r="AG32" s="116" t="s">
        <v>15711</v>
      </c>
      <c r="AH32" s="116"/>
      <c r="AI32" s="116"/>
      <c r="AJ32" s="116"/>
      <c r="AK32" s="116" t="s">
        <v>15712</v>
      </c>
      <c r="AL32" s="116" t="s">
        <v>15713</v>
      </c>
      <c r="AM32" s="116"/>
      <c r="AN32" s="116" t="s">
        <v>15714</v>
      </c>
      <c r="AO32" s="116" t="s">
        <v>15715</v>
      </c>
      <c r="AP32" s="116" t="s">
        <v>15716</v>
      </c>
      <c r="AQ32" s="116"/>
      <c r="AR32" s="116"/>
      <c r="AS32" s="116" t="s">
        <v>15717</v>
      </c>
      <c r="AT32" s="116" t="s">
        <v>15718</v>
      </c>
      <c r="AU32" s="116" t="s">
        <v>15719</v>
      </c>
      <c r="AV32" s="116"/>
      <c r="AW32" s="116" t="s">
        <v>15720</v>
      </c>
      <c r="AX32" s="116"/>
      <c r="AY32" s="116"/>
      <c r="AZ32" s="116" t="s">
        <v>15721</v>
      </c>
      <c r="BA32" s="116" t="s">
        <v>15722</v>
      </c>
      <c r="BB32" s="113"/>
    </row>
    <row r="33" spans="1:54" customFormat="1" ht="12.75" customHeight="1">
      <c r="A33" s="116"/>
      <c r="B33" s="224"/>
      <c r="C33" s="116" t="s">
        <v>1378</v>
      </c>
      <c r="D33" s="116"/>
      <c r="E33" s="116" t="s">
        <v>1379</v>
      </c>
      <c r="F33" s="116"/>
      <c r="G33" s="116"/>
      <c r="H33" s="116"/>
      <c r="I33" s="116" t="s">
        <v>1380</v>
      </c>
      <c r="J33" s="116" t="s">
        <v>1381</v>
      </c>
      <c r="K33" s="116" t="s">
        <v>15723</v>
      </c>
      <c r="L33" s="116" t="s">
        <v>1379</v>
      </c>
      <c r="M33" s="116" t="s">
        <v>1633</v>
      </c>
      <c r="N33" s="116" t="s">
        <v>1384</v>
      </c>
      <c r="O33" s="116" t="s">
        <v>1385</v>
      </c>
      <c r="P33" s="116" t="s">
        <v>1386</v>
      </c>
      <c r="Q33" s="116"/>
      <c r="R33" s="116"/>
      <c r="S33" s="116" t="s">
        <v>15600</v>
      </c>
      <c r="T33" s="116" t="s">
        <v>15724</v>
      </c>
      <c r="U33" s="116" t="s">
        <v>1389</v>
      </c>
      <c r="V33" s="116"/>
      <c r="W33" s="116" t="s">
        <v>1390</v>
      </c>
      <c r="X33" s="116" t="s">
        <v>15725</v>
      </c>
      <c r="Y33" s="116" t="s">
        <v>1392</v>
      </c>
      <c r="Z33" s="116"/>
      <c r="AA33" s="116"/>
      <c r="AB33" s="116"/>
      <c r="AC33" s="116" t="s">
        <v>15726</v>
      </c>
      <c r="AD33" s="116" t="s">
        <v>1394</v>
      </c>
      <c r="AE33" s="116" t="s">
        <v>15727</v>
      </c>
      <c r="AF33" s="116" t="s">
        <v>1396</v>
      </c>
      <c r="AG33" s="116" t="s">
        <v>1397</v>
      </c>
      <c r="AH33" s="116"/>
      <c r="AI33" s="116"/>
      <c r="AJ33" s="116"/>
      <c r="AK33" s="116" t="s">
        <v>1524</v>
      </c>
      <c r="AL33" s="116" t="s">
        <v>1379</v>
      </c>
      <c r="AM33" s="116"/>
      <c r="AN33" s="116" t="s">
        <v>1525</v>
      </c>
      <c r="AO33" s="116" t="s">
        <v>1526</v>
      </c>
      <c r="AP33" s="116" t="s">
        <v>1401</v>
      </c>
      <c r="AQ33" s="116"/>
      <c r="AR33" s="116"/>
      <c r="AS33" s="116" t="s">
        <v>1402</v>
      </c>
      <c r="AT33" s="116" t="s">
        <v>1403</v>
      </c>
      <c r="AU33" s="116" t="s">
        <v>15728</v>
      </c>
      <c r="AV33" s="116"/>
      <c r="AW33" s="116" t="s">
        <v>2915</v>
      </c>
      <c r="AX33" s="116"/>
      <c r="AY33" s="116"/>
      <c r="AZ33" s="116" t="s">
        <v>1379</v>
      </c>
      <c r="BA33" s="116" t="s">
        <v>15729</v>
      </c>
      <c r="BB33" s="113"/>
    </row>
    <row r="34" spans="1:54" customFormat="1" ht="12.75" customHeight="1">
      <c r="A34" s="116"/>
      <c r="B34" s="224"/>
      <c r="C34" s="120" t="s">
        <v>15730</v>
      </c>
      <c r="D34" s="116"/>
      <c r="E34" s="116" t="s">
        <v>15731</v>
      </c>
      <c r="F34" s="116"/>
      <c r="G34" s="116"/>
      <c r="H34" s="116"/>
      <c r="I34" s="116" t="s">
        <v>15732</v>
      </c>
      <c r="J34" s="116" t="s">
        <v>15733</v>
      </c>
      <c r="K34" s="116" t="s">
        <v>15734</v>
      </c>
      <c r="L34" s="116" t="s">
        <v>15735</v>
      </c>
      <c r="M34" s="116" t="s">
        <v>15736</v>
      </c>
      <c r="N34" s="116" t="s">
        <v>15737</v>
      </c>
      <c r="O34" s="116" t="s">
        <v>15738</v>
      </c>
      <c r="P34" s="116" t="s">
        <v>15739</v>
      </c>
      <c r="Q34" s="116"/>
      <c r="R34" s="116"/>
      <c r="S34" s="116" t="s">
        <v>15740</v>
      </c>
      <c r="T34" s="116" t="s">
        <v>15741</v>
      </c>
      <c r="U34" s="116" t="s">
        <v>15742</v>
      </c>
      <c r="V34" s="116"/>
      <c r="W34" s="116" t="s">
        <v>15743</v>
      </c>
      <c r="X34" s="116" t="s">
        <v>15744</v>
      </c>
      <c r="Y34" s="116" t="s">
        <v>15745</v>
      </c>
      <c r="Z34" s="116"/>
      <c r="AA34" s="116"/>
      <c r="AB34" s="116"/>
      <c r="AC34" s="116" t="s">
        <v>15746</v>
      </c>
      <c r="AD34" s="116" t="s">
        <v>15747</v>
      </c>
      <c r="AE34" s="116" t="s">
        <v>15748</v>
      </c>
      <c r="AF34" s="116" t="s">
        <v>15749</v>
      </c>
      <c r="AG34" s="116" t="s">
        <v>15750</v>
      </c>
      <c r="AH34" s="116"/>
      <c r="AI34" s="116"/>
      <c r="AJ34" s="116"/>
      <c r="AK34" s="116" t="s">
        <v>15751</v>
      </c>
      <c r="AL34" s="116" t="s">
        <v>15733</v>
      </c>
      <c r="AM34" s="116"/>
      <c r="AN34" s="116" t="s">
        <v>15752</v>
      </c>
      <c r="AO34" s="116" t="s">
        <v>15753</v>
      </c>
      <c r="AP34" s="116" t="s">
        <v>15754</v>
      </c>
      <c r="AQ34" s="116"/>
      <c r="AR34" s="116"/>
      <c r="AS34" s="116" t="s">
        <v>15755</v>
      </c>
      <c r="AT34" s="116" t="s">
        <v>15756</v>
      </c>
      <c r="AU34" s="116" t="s">
        <v>15757</v>
      </c>
      <c r="AV34" s="116"/>
      <c r="AW34" s="116" t="s">
        <v>15758</v>
      </c>
      <c r="AX34" s="116"/>
      <c r="AY34" s="116"/>
      <c r="AZ34" s="116" t="s">
        <v>15759</v>
      </c>
      <c r="BA34" s="116" t="s">
        <v>15760</v>
      </c>
      <c r="BB34" s="113"/>
    </row>
    <row r="35" spans="1:54" customFormat="1" ht="12.75" customHeight="1">
      <c r="A35" s="113" t="s">
        <v>882</v>
      </c>
      <c r="B35" s="224"/>
      <c r="C35" s="119" t="str">
        <f>SUBSTITUTE(SUBSTITUTE(SUBSTITUTE(SUBSTITUTE(SUBSTITUTE(SUBSTITUTE(SUBSTITUTE(SUBSTITUTE(SUBSTITUTE(SUBSTITUTE(SUBSTITUTE(SUBSTITUTE(SUBSTITUTE(SUBSTITUTE(SUBSTITUTE(C$30,$A$54,C$54),$A$55,C$55),$A$56,C$56),$A$57,C$57),$A$58,C$58),$A$59,C$59),$A$60,C$60),$A$61,C$61),$A$62,C$62),$A$63,C$63),$A$64,C$64),$A$65,C$65),$A$66,C$66),$A$67,C$67),$A$68,C$68)</f>
        <v>How will the ad affect your consideration of [[ brand_name ]]?</v>
      </c>
      <c r="D35" s="120" t="str">
        <f>Optimized!$D77</f>
        <v>How will the ad affect your consideration of [[ brand_name ]]?</v>
      </c>
      <c r="E35" s="119" t="str">
        <f>SUBSTITUTE(SUBSTITUTE(SUBSTITUTE(SUBSTITUTE(SUBSTITUTE(SUBSTITUTE(SUBSTITUTE(SUBSTITUTE(SUBSTITUTE(SUBSTITUTE(SUBSTITUTE(SUBSTITUTE(SUBSTITUTE(SUBSTITUTE(SUBSTITUTE(E$30,$A$54,E$54),$A$55,E$55),$A$56,E$56),$A$57,E$57),$A$58,E$58),$A$59,E$59),$A$60,E$60),$A$61,E$61),$A$62,E$62),$A$63,E$63),$A$64,E$64),$A$65,E$65),$A$66,E$66),$A$67,E$67),$A$68,E$68)</f>
        <v>¿Cómo afectará este comercial tu consideración de [[ brand_name ]]?</v>
      </c>
      <c r="F35" s="120" t="str">
        <f>Optimized!$D77</f>
        <v>How will the ad affect your consideration of [[ brand_name ]]?</v>
      </c>
      <c r="G35" s="120" t="str">
        <f>Optimized!$F77</f>
        <v>Como você acha que esse anúncio vai afetar sua consideração de [[ brand_name ]]?</v>
      </c>
      <c r="H35" s="120" t="str">
        <f>Optimized!$D77</f>
        <v>How will the ad affect your consideration of [[ brand_name ]]?</v>
      </c>
      <c r="I35" s="119" t="str">
        <f t="shared" ref="I35:P35" si="12">SUBSTITUTE(SUBSTITUTE(SUBSTITUTE(SUBSTITUTE(SUBSTITUTE(SUBSTITUTE(SUBSTITUTE(SUBSTITUTE(SUBSTITUTE(SUBSTITUTE(SUBSTITUTE(SUBSTITUTE(SUBSTITUTE(SUBSTITUTE(SUBSTITUTE(I$30,$A$54,I$54),$A$55,I$55),$A$56,I$56),$A$57,I$57),$A$58,I$58),$A$59,I$59),$A$60,I$60),$A$61,I$61),$A$62,I$62),$A$63,I$63),$A$64,I$64),$A$65,I$65),$A$66,I$66),$A$67,I$67),$A$68,I$68)</f>
        <v>Dans quelle mesure cette publicité affectera-t-elle votre prise en considération de [[ brand_name ]]?</v>
      </c>
      <c r="J35" s="119" t="str">
        <f t="shared" si="12"/>
        <v>¿Cómo afectará este comercial tu consideración de [[ brand_name ]]?</v>
      </c>
      <c r="K35" s="119" t="str">
        <f t="shared" si="12"/>
        <v>现在请您回想一下刚才看到的那个[[ brand_name ]] 的广告，请问您认为这个广告对您今后使用[[ brand_name ]] 的情况会产生怎样的影响呢？</v>
      </c>
      <c r="L35" s="119" t="str">
        <f t="shared" si="12"/>
        <v>¿Cómo cree que el anuncio influirá en su consideración de [[ brand_name ]] ?</v>
      </c>
      <c r="M35" s="119" t="str">
        <f t="shared" si="12"/>
        <v>Jakým způsobem tato reklama ovlivní Vaše uvažování o značce [[ brand_name_N ]]?</v>
      </c>
      <c r="N35" s="119" t="str">
        <f t="shared" si="12"/>
        <v>Hvordan vil reklamen påvirke dine overvejelser i forhold til [[ brand_name ]]?</v>
      </c>
      <c r="O35" s="119" t="str">
        <f t="shared" si="12"/>
        <v>كيف سيؤثر الاعلان على أعتبارك ل [[ brand_name ]] ؟</v>
      </c>
      <c r="P35" s="119" t="str">
        <f t="shared" si="12"/>
        <v>Kuinka tämä mainos tulee vaikuttamaan suhtautumiseesi mainoksen tuotemerkkiä kohtaan?</v>
      </c>
      <c r="Q35" s="120" t="str">
        <f>Optimized!$K77</f>
        <v>Dans quelle mesure cette publicité influencera-t-elle votre comportement à l’égard de/d’ [[ brand_name ]] ?</v>
      </c>
      <c r="R35" s="120" t="str">
        <f>Optimized!$G77</f>
        <v>Inwiefern wird die Werbung beeinflussen, ob Sie [[ brand_name ]] in Erwägung ziehen?</v>
      </c>
      <c r="S35" s="119" t="str">
        <f>SUBSTITUTE(SUBSTITUTE(SUBSTITUTE(SUBSTITUTE(SUBSTITUTE(SUBSTITUTE(SUBSTITUTE(SUBSTITUTE(SUBSTITUTE(SUBSTITUTE(SUBSTITUTE(SUBSTITUTE(SUBSTITUTE(SUBSTITUTE(SUBSTITUTE(S$30,$A$54,S$54),$A$55,S$55),$A$56,S$56),$A$57,S$57),$A$58,S$58),$A$59,S$59),$A$60,S$60),$A$61,S$61),$A$62,S$62),$A$63,S$63),$A$64,S$64),$A$65,S$65),$A$66,S$66),$A$67,S$67),$A$68,S$68)</f>
        <v>Πώς πιστεύετε ότι η διαφήμιση θα σας επηρεάσει ως προς το να λάβετε υπόψη τη [[ brand_name ]];</v>
      </c>
      <c r="T35" s="119" t="str">
        <f>SUBSTITUTE(SUBSTITUTE(SUBSTITUTE(SUBSTITUTE(SUBSTITUTE(SUBSTITUTE(SUBSTITUTE(SUBSTITUTE(SUBSTITUTE(SUBSTITUTE(SUBSTITUTE(SUBSTITUTE(SUBSTITUTE(SUBSTITUTE(SUBSTITUTE(T$30,$A$54,T$54),$A$55,T$55),$A$56,T$56),$A$57,T$57),$A$58,T$58),$A$59,T$59),$A$60,T$60),$A$61,T$61),$A$62,T$62),$A$63,T$63),$A$64,T$64),$A$65,T$65),$A$66,T$66),$A$67,T$67),$A$68,T$68)</f>
        <v>您認為呢個廣告將會點樣影響您對[[ brand_name ]]嘅睇法以及使用情況呢?</v>
      </c>
      <c r="U35" s="119" t="str">
        <f>SUBSTITUTE(SUBSTITUTE(SUBSTITUTE(SUBSTITUTE(SUBSTITUTE(SUBSTITUTE(SUBSTITUTE(SUBSTITUTE(SUBSTITUTE(SUBSTITUTE(SUBSTITUTE(SUBSTITUTE(SUBSTITUTE(SUBSTITUTE(SUBSTITUTE(U$30,$A$54,U$54),$A$55,U$55),$A$56,U$56),$A$57,U$57),$A$58,U$58),$A$59,U$59),$A$60,U$60),$A$61,U$61),$A$62,U$62),$A$63,U$63),$A$64,U$64),$A$65,U$65),$A$66,U$66),$A$67,U$67),$A$68,U$68)</f>
        <v>Hogyan befolyásolja a reklám azt, hogy Ön hogyan viszonyul a(z) [[ brand_name ]]-hoz/hez?</v>
      </c>
      <c r="V35" s="120" t="str">
        <f>Optimized!$D77</f>
        <v>How will the ad affect your consideration of [[ brand_name ]]?</v>
      </c>
      <c r="W35" s="119" t="str">
        <f>SUBSTITUTE(SUBSTITUTE(SUBSTITUTE(SUBSTITUTE(SUBSTITUTE(SUBSTITUTE(SUBSTITUTE(SUBSTITUTE(SUBSTITUTE(SUBSTITUTE(SUBSTITUTE(SUBSTITUTE(SUBSTITUTE(SUBSTITUTE(SUBSTITUTE(W$30,$A$54,W$54),$A$55,W$55),$A$56,W$56),$A$57,W$57),$A$58,W$58),$A$59,W$59),$A$60,W$60),$A$61,W$61),$A$62,W$62),$A$63,W$63),$A$64,W$64),$A$65,W$65),$A$66,W$66),$A$67,W$67),$A$68,W$68)</f>
        <v>यह विज्ञापन आपके [[ brand _name ]] को विचार में लेने को कैसे प्रभावित करेगा?</v>
      </c>
      <c r="X35" s="119" t="str">
        <f>SUBSTITUTE(SUBSTITUTE(SUBSTITUTE(SUBSTITUTE(SUBSTITUTE(SUBSTITUTE(SUBSTITUTE(SUBSTITUTE(SUBSTITUTE(SUBSTITUTE(SUBSTITUTE(SUBSTITUTE(SUBSTITUTE(SUBSTITUTE(SUBSTITUTE(X$30,$A$54,X$54),$A$55,X$55),$A$56,X$56),$A$57,X$57),$A$58,X$58),$A$59,X$59),$A$60,X$60),$A$61,X$61),$A$62,X$62),$A$63,X$63),$A$64,X$64),$A$65,X$65),$A$66,X$66),$A$67,X$67),$A$68,X$68)</f>
        <v>यह  विज्ञापन आपके [[ brand_name ]] को ध्यान में लेने की संभावना पर कैसा असर करेगा?</v>
      </c>
      <c r="Y35" s="119" t="str">
        <f>SUBSTITUTE(SUBSTITUTE(SUBSTITUTE(SUBSTITUTE(SUBSTITUTE(SUBSTITUTE(SUBSTITUTE(SUBSTITUTE(SUBSTITUTE(SUBSTITUTE(SUBSTITUTE(SUBSTITUTE(SUBSTITUTE(SUBSTITUTE(SUBSTITUTE(Y$30,$A$54,Y$54),$A$55,Y$55),$A$56,Y$56),$A$57,Y$57),$A$58,Y$58),$A$59,Y$59),$A$60,Y$60),$A$61,Y$61),$A$62,Y$62),$A$63,Y$63),$A$64,Y$64),$A$65,Y$65),$A$66,Y$66),$A$67,Y$67),$A$68,Y$68)</f>
        <v xml:space="preserve">[[ brand_name ]] தொடர்பான உங்கள் கருத்தில் விளம்பரம் எந்த மாதிரி தாக்கத்தை ஏற்படுத்தும் ? </v>
      </c>
      <c r="Z35" s="120" t="str">
        <f>Optimized!$L77</f>
        <v>Bagaimanakah iklan ini mempengaruhi pertimbangan anda terhadap [[ brand_name ]]?</v>
      </c>
      <c r="AA35" s="120" t="str">
        <f>Optimized!$D77</f>
        <v>How will the ad affect your consideration of [[ brand_name ]]?</v>
      </c>
      <c r="AB35" s="120" t="str">
        <f>Optimized!$H77</f>
        <v>In quale modo questa pubblicità modificherà il Suo comportamento nei confronti di [[ brand_name ]]?</v>
      </c>
      <c r="AC35" s="119" t="str">
        <f>SUBSTITUTE(SUBSTITUTE(SUBSTITUTE(SUBSTITUTE(SUBSTITUTE(SUBSTITUTE(SUBSTITUTE(SUBSTITUTE(SUBSTITUTE(SUBSTITUTE(SUBSTITUTE(SUBSTITUTE(SUBSTITUTE(SUBSTITUTE(SUBSTITUTE(AC$30,$A$54,AC$54),$A$55,AC$55),$A$56,AC$56),$A$57,AC$57),$A$58,AC$58),$A$59,AC$59),$A$60,AC$60),$A$61,AC$61),$A$62,AC$62),$A$63,AC$63),$A$64,AC$64),$A$65,AC$65),$A$66,AC$66),$A$67,AC$67),$A$68,AC$68)</f>
        <v xml:space="preserve">この[[ brand_name ]]のコマーシャルをご覧になって、どの程度[[ brand_name ]] を検討してみたいと思いますか。
このコマーシャルを見て…
</v>
      </c>
      <c r="AD35" s="119" t="str">
        <f>SUBSTITUTE(SUBSTITUTE(SUBSTITUTE(SUBSTITUTE(SUBSTITUTE(SUBSTITUTE(SUBSTITUTE(SUBSTITUTE(SUBSTITUTE(SUBSTITUTE(SUBSTITUTE(SUBSTITUTE(SUBSTITUTE(SUBSTITUTE(SUBSTITUTE(AD$30,$A$54,AD$54),$A$55,AD$55),$A$56,AD$56),$A$57,AD$57),$A$58,AD$58),$A$59,AD$59),$A$60,AD$60),$A$61,AD$61),$A$62,AD$62),$A$63,AD$63),$A$64,AD$64),$A$65,AD$65),$A$66,AD$66),$A$67,AD$67),$A$68,AD$68)</f>
        <v>كيف سيؤثر الإعلان على تفكيرك في [[ brand_name ]]؟</v>
      </c>
      <c r="AE35" s="119" t="str">
        <f>SUBSTITUTE(SUBSTITUTE(SUBSTITUTE(SUBSTITUTE(SUBSTITUTE(SUBSTITUTE(SUBSTITUTE(SUBSTITUTE(SUBSTITUTE(SUBSTITUTE(SUBSTITUTE(SUBSTITUTE(SUBSTITUTE(SUBSTITUTE(SUBSTITUTE(AE$30,$A$54,AE$54),$A$55,AE$55),$A$56,AE$56),$A$57,AE$57),$A$58,AE$58),$A$59,AE$59),$A$60,AE$60),$A$61,AE$61),$A$62,AE$62),$A$63,AE$63),$A$64,AE$64),$A$65,AE$65),$A$66,AE$66),$A$67,AE$67),$A$68,AE$68)</f>
        <v>방금 보신 [[ brand_name ]] 광고를 생각하면, 이 광고가 [[ brand_name ]]에 대한 귀하의 태도에 어떤 영향을 미칠 것 같습니까?</v>
      </c>
      <c r="AF35" s="119" t="str">
        <f>SUBSTITUTE(SUBSTITUTE(SUBSTITUTE(SUBSTITUTE(SUBSTITUTE(SUBSTITUTE(SUBSTITUTE(SUBSTITUTE(SUBSTITUTE(SUBSTITUTE(SUBSTITUTE(SUBSTITUTE(SUBSTITUTE(SUBSTITUTE(SUBSTITUTE(AF$30,$A$54,AF$54),$A$55,AF$55),$A$56,AF$56),$A$57,AF$57),$A$58,AF$58),$A$59,AF$59),$A$60,AF$60),$A$61,AF$61),$A$62,AF$62),$A$63,AF$63),$A$64,AF$64),$A$65,AF$65),$A$66,AF$66),$A$67,AF$67),$A$68,AF$68)</f>
        <v>这广告如何影响您对[[ brand_name ]]的考虑？</v>
      </c>
      <c r="AG35" s="119" t="str">
        <f>SUBSTITUTE(SUBSTITUTE(SUBSTITUTE(SUBSTITUTE(SUBSTITUTE(SUBSTITUTE(SUBSTITUTE(SUBSTITUTE(SUBSTITUTE(SUBSTITUTE(SUBSTITUTE(SUBSTITUTE(SUBSTITUTE(SUBSTITUTE(SUBSTITUTE(AG$30,$A$54,AG$54),$A$55,AG$55),$A$56,AG$56),$A$57,AG$57),$A$58,AG$58),$A$59,AG$59),$A$60,AG$60),$A$61,AG$61),$A$62,AG$62),$A$63,AG$63),$A$64,AG$64),$A$65,AG$65),$A$66,AG$66),$A$67,AG$67),$A$68,AG$68)</f>
        <v>Bagaimanakah iklan ini akan mempengaruhi pertimbangan anda terhadap [[ brand_name ]]?</v>
      </c>
      <c r="AH35" s="120" t="str">
        <f>Optimized!$M77</f>
        <v>¿Cómo influirá el anuncio en tu consideración hacia [[ brand _name ]]?</v>
      </c>
      <c r="AI35" s="120" t="str">
        <f>Optimized!$I77</f>
        <v>Hoe denkt u dat de reclame uw overweging van [[ brand_name ]] zal beïnvloeden?</v>
      </c>
      <c r="AJ35" s="120" t="str">
        <f>Optimized!$D77</f>
        <v>How will the ad affect your consideration of [[ brand_name ]]?</v>
      </c>
      <c r="AK35" s="119" t="str">
        <f>SUBSTITUTE(SUBSTITUTE(SUBSTITUTE(SUBSTITUTE(SUBSTITUTE(SUBSTITUTE(SUBSTITUTE(SUBSTITUTE(SUBSTITUTE(SUBSTITUTE(SUBSTITUTE(SUBSTITUTE(SUBSTITUTE(SUBSTITUTE(SUBSTITUTE(AK$30,$A$54,AK$54),$A$55,AK$55),$A$56,AK$56),$A$57,AK$57),$A$58,AK$58),$A$59,AK$59),$A$60,AK$60),$A$61,AK$61),$A$62,AK$62),$A$63,AK$63),$A$64,AK$64),$A$65,AK$65),$A$66,AK$66),$A$67,AK$67),$A$68,AK$68)</f>
        <v>Hvordan vil reklamen påvirke din oppfatning av [[ brand_name ]]?</v>
      </c>
      <c r="AL35" s="119" t="str">
        <f>SUBSTITUTE(SUBSTITUTE(SUBSTITUTE(SUBSTITUTE(SUBSTITUTE(SUBSTITUTE(SUBSTITUTE(SUBSTITUTE(SUBSTITUTE(SUBSTITUTE(SUBSTITUTE(SUBSTITUTE(SUBSTITUTE(SUBSTITUTE(SUBSTITUTE(AL$30,$A$54,AL$54),$A$55,AL$55),$A$56,AL$56),$A$57,AL$57),$A$58,AL$58),$A$59,AL$59),$A$60,AL$60),$A$61,AL$61),$A$62,AL$62),$A$63,AL$63),$A$64,AL$64),$A$65,AL$65),$A$66,AL$66),$A$67,AL$67),$A$68,AL$68)</f>
        <v>¿Cómo cree que el anuncio influirá en su consideración de [[ brand_name ]]?</v>
      </c>
      <c r="AM35" s="120" t="str">
        <f>Optimized!$N77</f>
        <v>Paano nito maaapektuhan ang pagkonsidera mo para sa [[ brand_name ]]?</v>
      </c>
      <c r="AN35" s="119" t="str">
        <f>SUBSTITUTE(SUBSTITUTE(SUBSTITUTE(SUBSTITUTE(SUBSTITUTE(SUBSTITUTE(SUBSTITUTE(SUBSTITUTE(SUBSTITUTE(SUBSTITUTE(SUBSTITUTE(SUBSTITUTE(SUBSTITUTE(SUBSTITUTE(SUBSTITUTE(AN$30,$A$54,AN$54),$A$55,AN$55),$A$56,AN$56),$A$57,AN$57),$A$58,AN$58),$A$59,AN$59),$A$60,AN$60),$A$61,AN$61),$A$62,AN$62),$A$63,AN$63),$A$64,AN$64),$A$65,AN$65),$A$66,AN$66),$A$67,AN$67),$A$68,AN$68)</f>
        <v>Jak ta reklama wpłynie na rozważanie przez Pana(ią) [[ brand_name_G ]]?</v>
      </c>
      <c r="AO35" s="119" t="str">
        <f>SUBSTITUTE(SUBSTITUTE(SUBSTITUTE(SUBSTITUTE(SUBSTITUTE(SUBSTITUTE(SUBSTITUTE(SUBSTITUTE(SUBSTITUTE(SUBSTITUTE(SUBSTITUTE(SUBSTITUTE(SUBSTITUTE(SUBSTITUTE(SUBSTITUTE(AO$30,$A$54,AO$54),$A$55,AO$55),$A$56,AO$56),$A$57,AO$57),$A$58,AO$58),$A$59,AO$59),$A$60,AO$60),$A$61,AO$61),$A$62,AO$62),$A$63,AO$63),$A$64,AO$64),$A$65,AO$65),$A$66,AO$66),$A$67,AO$67),$A$68,AO$68)</f>
        <v>Como irá o anúncio influenciar a sua consideração acerca de [[ brand_name ]]?</v>
      </c>
      <c r="AP35" s="119" t="str">
        <f>SUBSTITUTE(SUBSTITUTE(SUBSTITUTE(SUBSTITUTE(SUBSTITUTE(SUBSTITUTE(SUBSTITUTE(SUBSTITUTE(SUBSTITUTE(SUBSTITUTE(SUBSTITUTE(SUBSTITUTE(SUBSTITUTE(SUBSTITUTE(SUBSTITUTE(AP$30,$A$54,AP$54),$A$55,AP$55),$A$56,AP$56),$A$57,AP$57),$A$58,AP$58),$A$59,AP$59),$A$60,AP$60),$A$61,AP$61),$A$62,AP$62),$A$63,AP$63),$A$64,AP$64),$A$65,AP$65),$A$66,AP$66),$A$67,AP$67),$A$68,AP$68)</f>
        <v>Cum credeti ca va influenta reclama atitudinea dumneavoastra fata de [[ brand_name ]]?</v>
      </c>
      <c r="AQ35" s="120" t="str">
        <f>Optimized!$D77</f>
        <v>How will the ad affect your consideration of [[ brand_name ]]?</v>
      </c>
      <c r="AR35" s="120" t="str">
        <f>Optimized!$D77</f>
        <v>How will the ad affect your consideration of [[ brand_name ]]?</v>
      </c>
      <c r="AS35" s="119" t="str">
        <f>SUBSTITUTE(SUBSTITUTE(SUBSTITUTE(SUBSTITUTE(SUBSTITUTE(SUBSTITUTE(SUBSTITUTE(SUBSTITUTE(SUBSTITUTE(SUBSTITUTE(SUBSTITUTE(SUBSTITUTE(SUBSTITUTE(SUBSTITUTE(SUBSTITUTE(AS$30,$A$54,AS$54),$A$55,AS$55),$A$56,AS$56),$A$57,AS$57),$A$58,AS$58),$A$59,AS$59),$A$60,AS$60),$A$61,AS$61),$A$62,AS$62),$A$63,AS$63),$A$64,AS$64),$A$65,AS$65),$A$66,AS$66),$A$67,AS$67),$A$68,AS$68)</f>
        <v>¿Cómo crees que el anuncio influirá en tu consideración de [[ brand_name ]]?</v>
      </c>
      <c r="AT35" s="119" t="str">
        <f>SUBSTITUTE(SUBSTITUTE(SUBSTITUTE(SUBSTITUTE(SUBSTITUTE(SUBSTITUTE(SUBSTITUTE(SUBSTITUTE(SUBSTITUTE(SUBSTITUTE(SUBSTITUTE(SUBSTITUTE(SUBSTITUTE(SUBSTITUTE(SUBSTITUTE(AT$30,$A$54,AT$54),$A$55,AT$55),$A$56,AT$56),$A$57,AT$57),$A$58,AT$58),$A$59,AT$59),$A$60,AT$60),$A$61,AT$61),$A$62,AT$62),$A$63,AT$63),$A$64,AT$64),$A$65,AT$65),$A$66,AT$66),$A$67,AT$67),$A$68,AT$68)</f>
        <v>Hur kommer reklamen att påverka din benägenhet att välja [[ brand_name ]]?</v>
      </c>
      <c r="AU35" s="119" t="str">
        <f>SUBSTITUTE(SUBSTITUTE(SUBSTITUTE(SUBSTITUTE(SUBSTITUTE(SUBSTITUTE(SUBSTITUTE(SUBSTITUTE(SUBSTITUTE(SUBSTITUTE(SUBSTITUTE(SUBSTITUTE(SUBSTITUTE(SUBSTITUTE(SUBSTITUTE(AU$30,$A$54,AU$54),$A$55,AU$55),$A$56,AU$56),$A$57,AU$57),$A$58,AU$58),$A$59,AU$59),$A$60,AU$60),$A$61,AU$61),$A$62,AU$62),$A$63,AU$63),$A$64,AU$64),$A$65,AU$65),$A$66,AU$66),$A$67,AU$67),$A$68,AU$68)</f>
        <v>請問這個廣告將會如何影響您考慮使用[[ brand_name ]] 的情況?</v>
      </c>
      <c r="AV35" s="120" t="str">
        <f>Optimized!$J77</f>
        <v>โฆษณานี้มีผลต่อการพิจารณายี่ห้อ [[ brand_name ]] ของคุณอย่างไรคะ/ครับ?</v>
      </c>
      <c r="AW35" s="119" t="str">
        <f>SUBSTITUTE(SUBSTITUTE(SUBSTITUTE(SUBSTITUTE(SUBSTITUTE(SUBSTITUTE(SUBSTITUTE(SUBSTITUTE(SUBSTITUTE(SUBSTITUTE(SUBSTITUTE(SUBSTITUTE(SUBSTITUTE(SUBSTITUTE(SUBSTITUTE(AW$30,$A$54,AW$54),$A$55,AW$55),$A$56,AW$56),$A$57,AW$57),$A$58,AW$58),$A$59,AW$59),$A$60,AW$60),$A$61,AW$61),$A$62,AW$62),$A$63,AW$63),$A$64,AW$64),$A$65,AW$65),$A$66,AW$66),$A$67,AW$67),$A$68,AW$68)</f>
        <v>Reklam [[ brand_name ]] tercihinizi nasıl etkileyecektir?</v>
      </c>
      <c r="AX35" s="119" t="str">
        <f>SUBSTITUTE(SUBSTITUTE(SUBSTITUTE(SUBSTITUTE(SUBSTITUTE(SUBSTITUTE(SUBSTITUTE(SUBSTITUTE(SUBSTITUTE(SUBSTITUTE(SUBSTITUTE(SUBSTITUTE(SUBSTITUTE(SUBSTITUTE(SUBSTITUTE(AX$30,$A$54,AX$54),$A$55,AX$55),$A$56,AX$56),$A$57,AX$57),$A$58,AX$58),$A$59,AX$59),$A$60,AX$60),$A$61,AX$61),$A$62,AX$62),$A$63,AX$63),$A$64,AX$64),$A$65,AX$65),$A$66,AX$66),$A$67,AX$67),$A$68,AX$68)</f>
        <v/>
      </c>
      <c r="AY35" s="120" t="str">
        <f>Optimized!$O77</f>
        <v>How will the ad affect your consideration of [[ brand_name ]]?</v>
      </c>
      <c r="AZ35" s="119" t="str">
        <f>SUBSTITUTE(SUBSTITUTE(SUBSTITUTE(SUBSTITUTE(SUBSTITUTE(SUBSTITUTE(SUBSTITUTE(SUBSTITUTE(SUBSTITUTE(SUBSTITUTE(SUBSTITUTE(SUBSTITUTE(SUBSTITUTE(SUBSTITUTE(SUBSTITUTE(AZ$30,$A$54,AZ$54),$A$55,AZ$55),$A$56,AZ$56),$A$57,AZ$57),$A$58,AZ$58),$A$59,AZ$59),$A$60,AZ$60),$A$61,AZ$61),$A$62,AZ$62),$A$63,AZ$63),$A$64,AZ$64),$A$65,AZ$65),$A$66,AZ$66),$A$67,AZ$67),$A$68,AZ$68)</f>
        <v>¿Cómo afectará el comercial su consideración de [[ brand_name ]]?</v>
      </c>
      <c r="BA35" s="119" t="str">
        <f>SUBSTITUTE(SUBSTITUTE(SUBSTITUTE(SUBSTITUTE(SUBSTITUTE(SUBSTITUTE(SUBSTITUTE(SUBSTITUTE(SUBSTITUTE(SUBSTITUTE(SUBSTITUTE(SUBSTITUTE(SUBSTITUTE(SUBSTITUTE(SUBSTITUTE(BA$30,$A$54,BA$54),$A$55,BA$55),$A$56,BA$56),$A$57,BA$57),$A$58,BA$58),$A$59,BA$59),$A$60,BA$60),$A$61,BA$61),$A$62,BA$62),$A$63,BA$63),$A$64,BA$64),$A$65,BA$65),$A$66,BA$66),$A$67,BA$67),$A$68,BA$68)</f>
        <v>Mẫu quảng cáo tác động lên cách Anh/Chị sử dụng dịch vụ của [[ brand_name ]] như thế nào</v>
      </c>
      <c r="BB35" s="113"/>
    </row>
    <row r="36" spans="1:54" customFormat="1" ht="12.75" customHeight="1">
      <c r="A36" s="113" t="s">
        <v>884</v>
      </c>
      <c r="B36" s="224"/>
      <c r="C36" s="119" t="str">
        <f>SUBSTITUTE(SUBSTITUTE(SUBSTITUTE(SUBSTITUTE(SUBSTITUTE(SUBSTITUTE(SUBSTITUTE(SUBSTITUTE(SUBSTITUTE(SUBSTITUTE(SUBSTITUTE(SUBSTITUTE(SUBSTITUTE(SUBSTITUTE(SUBSTITUTE(C$31,$A$54,C$54),$A$55,C$55),$A$56,C$56),$A$57,C$57),$A$58,C$58),$A$59,C$59),$A$60,C$60),$A$61,C$61),$A$62,C$62),$A$63,C$63),$A$64,C$64),$A$65,C$65),$A$66,C$66),$A$67,C$67),$A$68,C$68)</f>
        <v>Makes me much more likely to subscribe to [[ brand_name ]] in the near future</v>
      </c>
      <c r="D36" s="120" t="str">
        <f>Optimized!$D78</f>
        <v>Makes me much more likely to subscribe to [[ brand_name ]] in the near future</v>
      </c>
      <c r="E36" s="119" t="str">
        <f>SUBSTITUTE(SUBSTITUTE(SUBSTITUTE(SUBSTITUTE(SUBSTITUTE(SUBSTITUTE(SUBSTITUTE(SUBSTITUTE(SUBSTITUTE(SUBSTITUTE(SUBSTITUTE(SUBSTITUTE(SUBSTITUTE(SUBSTITUTE(SUBSTITUTE(E$31,$A$54,E$54),$A$55,E$55),$A$56,E$56),$A$57,E$57),$A$58,E$58),$A$59,E$59),$A$60,E$60),$A$61,E$61),$A$62,E$62),$A$63,E$63),$A$64,E$64),$A$65,E$65),$A$66,E$66),$A$67,E$67),$A$68,E$68)</f>
        <v>Hace mucho más probable que suscriba a [[ product_name ]] [[ brand_name ]] en el futuro cercano</v>
      </c>
      <c r="F36" s="120" t="str">
        <f>Optimized!$D78</f>
        <v>Makes me much more likely to subscribe to [[ brand_name ]] in the near future</v>
      </c>
      <c r="G36" s="120" t="str">
        <f>Optimized!$F78</f>
        <v>É muito provável que eu assine um/uma [[ brand_name ]] num futuro próximo</v>
      </c>
      <c r="H36" s="120" t="str">
        <f>Optimized!$D78</f>
        <v>Makes me much more likely to subscribe to [[ brand_name ]] in the near future</v>
      </c>
      <c r="I36" s="119" t="str">
        <f t="shared" ref="I36:P36" si="13">SUBSTITUTE(SUBSTITUTE(SUBSTITUTE(SUBSTITUTE(SUBSTITUTE(SUBSTITUTE(SUBSTITUTE(SUBSTITUTE(SUBSTITUTE(SUBSTITUTE(SUBSTITUTE(SUBSTITUTE(SUBSTITUTE(SUBSTITUTE(SUBSTITUTE(I$31,$A$54,I$54),$A$55,I$55),$A$56,I$56),$A$57,I$57),$A$58,I$58),$A$59,I$59),$A$60,I$60),$A$61,I$61),$A$62,I$62),$A$63,I$63),$A$64,I$64),$A$65,I$65),$A$66,I$66),$A$67,I$67),$A$68,I$68)</f>
        <v>Me rend beaucoup plus susceptible de m'abonner à un(e) [[ brand_name ]] [[ product_name ]], prochainement</v>
      </c>
      <c r="J36" s="119" t="str">
        <f t="shared" si="13"/>
        <v>Hace mucho más probable que me suscriba a [[ product_name ]] [[ brand_name ]] próximamente</v>
      </c>
      <c r="K36" s="119" t="str">
        <f t="shared" si="13"/>
        <v>这个广告让我非常有可能最近预订 [[ brand_name ]] [[ product_name ]]</v>
      </c>
      <c r="L36" s="119" t="str">
        <f t="shared" si="13"/>
        <v>Hace mucho más probable que me suscriba [[ product_name ]] de [[ brand_name ]] próximamente</v>
      </c>
      <c r="M36" s="119" t="str">
        <f t="shared" si="13"/>
        <v>Velmi mě povzbudila, abych využil/a služeb značky [[ brand_name_N ]] v blízké budoucnosti</v>
      </c>
      <c r="N36" s="119" t="str">
        <f t="shared" si="13"/>
        <v xml:space="preserve">Gør det meget mere sandsynligt, at jeg vil abonnere på [[ brand_name ]] i den nærmeste fremtid </v>
      </c>
      <c r="O36" s="119" t="str">
        <f t="shared" si="13"/>
        <v>هايخلي في احتمال كبير اني أفكر أشترك في [[ brand_name ]] [[ product_name ]] فى المستقبل القريب</v>
      </c>
      <c r="P36" s="119" t="str">
        <f t="shared" si="13"/>
        <v>Saa minut vahvasti harkitsemaan mainoksen tuotemerkin tilaamista lähitulevaisuudessa</v>
      </c>
      <c r="Q36" s="120" t="str">
        <f>Optimized!$K78</f>
        <v>Me donne vraiment envie de souscrire à [[ brand_name ]] dans un futur proche</v>
      </c>
      <c r="R36" s="120" t="str">
        <f>Optimized!$G78</f>
        <v>Ich bin wahrscheinlich viel mehr bereit, [[ brand_name ]] in nächster Zukunft zu abonnieren</v>
      </c>
      <c r="S36" s="119" t="str">
        <f>SUBSTITUTE(SUBSTITUTE(SUBSTITUTE(SUBSTITUTE(SUBSTITUTE(SUBSTITUTE(SUBSTITUTE(SUBSTITUTE(SUBSTITUTE(SUBSTITUTE(SUBSTITUTE(SUBSTITUTE(SUBSTITUTE(SUBSTITUTE(SUBSTITUTE(S$31,$A$54,S$54),$A$55,S$55),$A$56,S$56),$A$57,S$57),$A$58,S$58),$A$59,S$59),$A$60,S$60),$A$61,S$61),$A$62,S$62),$A$63,S$63),$A$64,S$64),$A$65,S$65),$A$66,S$66),$A$67,S$67),$A$68,S$68)</f>
        <v xml:space="preserve">Είναι πολύ πιο πιθανό το να γίνω συνδρομήτής [[ brand_name ]] [[ product_name ]] στο κοντινό μέλλον </v>
      </c>
      <c r="T36" s="119" t="str">
        <f>SUBSTITUTE(SUBSTITUTE(SUBSTITUTE(SUBSTITUTE(SUBSTITUTE(SUBSTITUTE(SUBSTITUTE(SUBSTITUTE(SUBSTITUTE(SUBSTITUTE(SUBSTITUTE(SUBSTITUTE(SUBSTITUTE(SUBSTITUTE(SUBSTITUTE(T$31,$A$54,T$54),$A$55,T$55),$A$56,T$56),$A$57,T$57),$A$58,T$58),$A$59,T$59),$A$60,T$60),$A$61,T$61),$A$62,T$62),$A$63,T$63),$A$64,T$64),$A$65,T$65),$A$66,T$66),$A$67,T$67),$A$68,T$68)</f>
        <v>令我喺最近好大可能會申請 [[ brand_name ]] [[ product_name ]]</v>
      </c>
      <c r="U36" s="119" t="str">
        <f>SUBSTITUTE(SUBSTITUTE(SUBSTITUTE(SUBSTITUTE(SUBSTITUTE(SUBSTITUTE(SUBSTITUTE(SUBSTITUTE(SUBSTITUTE(SUBSTITUTE(SUBSTITUTE(SUBSTITUTE(SUBSTITUTE(SUBSTITUTE(SUBSTITUTE(U$31,$A$54,U$54),$A$55,U$55),$A$56,U$56),$A$57,U$57),$A$58,U$58),$A$59,U$59),$A$60,U$60),$A$61,U$61),$A$62,U$62),$A$63,U$63),$A$64,U$64),$A$65,U$65),$A$66,U$66),$A$67,U$67),$A$68,U$68)</f>
        <v>Sokkal valószínűbb, hogy a reklám alapján a közeljövőben előfizetek a(z) [[ brand_name ]] [[ product_name ]]-ra/re</v>
      </c>
      <c r="V36" s="120" t="str">
        <f>Optimized!$D78</f>
        <v>Makes me much more likely to subscribe to [[ brand_name ]] in the near future</v>
      </c>
      <c r="W36" s="119" t="str">
        <f>SUBSTITUTE(SUBSTITUTE(SUBSTITUTE(SUBSTITUTE(SUBSTITUTE(SUBSTITUTE(SUBSTITUTE(SUBSTITUTE(SUBSTITUTE(SUBSTITUTE(SUBSTITUTE(SUBSTITUTE(SUBSTITUTE(SUBSTITUTE(SUBSTITUTE(W$31,$A$54,W$54),$A$55,W$55),$A$56,W$56),$A$57,W$57),$A$58,W$58),$A$59,W$59),$A$60,W$60),$A$61,W$61),$A$62,W$62),$A$63,W$63),$A$64,W$64),$A$65,W$65),$A$66,W$66),$A$67,W$67),$A$68,W$68)</f>
        <v>निकट भविष्य में आपके [[ brand_name ]] [[ product_name ]] लेने की संभावना को बहुत बढ़ाता है</v>
      </c>
      <c r="X36" s="119" t="str">
        <f>SUBSTITUTE(SUBSTITUTE(SUBSTITUTE(SUBSTITUTE(SUBSTITUTE(SUBSTITUTE(SUBSTITUTE(SUBSTITUTE(SUBSTITUTE(SUBSTITUTE(SUBSTITUTE(SUBSTITUTE(SUBSTITUTE(SUBSTITUTE(SUBSTITUTE(X$31,$A$54,X$54),$A$55,X$55),$A$56,X$56),$A$57,X$57),$A$58,X$58),$A$59,X$59),$A$60,X$60),$A$61,X$61),$A$62,X$62),$A$63,X$63),$A$64,X$64),$A$65,X$65),$A$66,X$66),$A$67,X$67),$A$68,X$68)</f>
        <v>आने वाले दिनों में, [[ brand_name ]] [[ product_name ]] लेने की आपकी संभावना को बहुत ज्यादा बढ़ाता है</v>
      </c>
      <c r="Y36" s="119" t="str">
        <f>SUBSTITUTE(SUBSTITUTE(SUBSTITUTE(SUBSTITUTE(SUBSTITUTE(SUBSTITUTE(SUBSTITUTE(SUBSTITUTE(SUBSTITUTE(SUBSTITUTE(SUBSTITUTE(SUBSTITUTE(SUBSTITUTE(SUBSTITUTE(SUBSTITUTE(Y$31,$A$54,Y$54),$A$55,Y$55),$A$56,Y$56),$A$57,Y$57),$A$58,Y$58),$A$59,Y$59),$A$60,Y$60),$A$61,Y$61),$A$62,Y$62),$A$63,Y$63),$A$64,Y$64),$A$65,Y$65),$A$66,Y$66),$A$67,Y$67),$A$68,Y$68)</f>
        <v>வருங்காலத்தில் [[ brand_name ]] [[ product_name ]] ஐ சப்ஸ்க்ரைப் செய்ய  மிக அதிக வாய்ப்பை ஏற்படுத்துகிறது</v>
      </c>
      <c r="Z36" s="120" t="str">
        <f>Optimized!$L78</f>
        <v>Membuat saya jauh lebih mungkin mempertimbangkan berlangganan [[ brand_name ]] dalam waktu dekat</v>
      </c>
      <c r="AA36" s="120" t="str">
        <f>Optimized!$D78</f>
        <v>Makes me much more likely to subscribe to [[ brand_name ]] in the near future</v>
      </c>
      <c r="AB36" s="120" t="str">
        <f>Optimized!$H78</f>
        <v>Mi rende molto più propenso/a a sottoscrivere un/una [[ brand_name ]] di nuovo in futuro</v>
      </c>
      <c r="AC36" s="119" t="str">
        <f>SUBSTITUTE(SUBSTITUTE(SUBSTITUTE(SUBSTITUTE(SUBSTITUTE(SUBSTITUTE(SUBSTITUTE(SUBSTITUTE(SUBSTITUTE(SUBSTITUTE(SUBSTITUTE(SUBSTITUTE(SUBSTITUTE(SUBSTITUTE(SUBSTITUTE(AC$31,$A$54,AC$54),$A$55,AC$55),$A$56,AC$56),$A$57,AC$57),$A$58,AC$58),$A$59,AC$59),$A$60,AC$60),$A$61,AC$61),$A$62,AC$62),$A$63,AC$63),$A$64,AC$64),$A$65,AC$65),$A$66,AC$66),$A$67,AC$67),$A$68,AC$68)</f>
        <v>近いうちに[[ brand_name ]] の[[ product_name ]] と契約してみたいと強く思った</v>
      </c>
      <c r="AD36" s="119" t="str">
        <f>SUBSTITUTE(SUBSTITUTE(SUBSTITUTE(SUBSTITUTE(SUBSTITUTE(SUBSTITUTE(SUBSTITUTE(SUBSTITUTE(SUBSTITUTE(SUBSTITUTE(SUBSTITUTE(SUBSTITUTE(SUBSTITUTE(SUBSTITUTE(SUBSTITUTE(AD$31,$A$54,AD$54),$A$55,AD$55),$A$56,AD$56),$A$57,AD$57),$A$58,AD$58),$A$59,AD$59),$A$60,AD$60),$A$61,AD$61),$A$62,AD$62),$A$63,AD$63),$A$64,AD$64),$A$65,AD$65),$A$66,AD$66),$A$67,AD$67),$A$68,AD$68)</f>
        <v xml:space="preserve">يزيد كثيراً من احتمالاتي للاشتراك في [[ product_name ]]   [[ brand_name ]] في المستقبل القريب </v>
      </c>
      <c r="AE36" s="119" t="str">
        <f>SUBSTITUTE(SUBSTITUTE(SUBSTITUTE(SUBSTITUTE(SUBSTITUTE(SUBSTITUTE(SUBSTITUTE(SUBSTITUTE(SUBSTITUTE(SUBSTITUTE(SUBSTITUTE(SUBSTITUTE(SUBSTITUTE(SUBSTITUTE(SUBSTITUTE(AE$31,$A$54,AE$54),$A$55,AE$55),$A$56,AE$56),$A$57,AE$57),$A$58,AE$58),$A$59,AE$59),$A$60,AE$60),$A$61,AE$61),$A$62,AE$62),$A$63,AE$63),$A$64,AE$64),$A$65,AE$65),$A$66,AE$66),$A$67,AE$67),$A$68,AE$68)</f>
        <v>가까운 시일 내에 [[ brand_name ]] [[ product_name ]]을/를 신청하고 싶은 마음이 강하게 들게 한다</v>
      </c>
      <c r="AF36" s="119" t="str">
        <f>SUBSTITUTE(SUBSTITUTE(SUBSTITUTE(SUBSTITUTE(SUBSTITUTE(SUBSTITUTE(SUBSTITUTE(SUBSTITUTE(SUBSTITUTE(SUBSTITUTE(SUBSTITUTE(SUBSTITUTE(SUBSTITUTE(SUBSTITUTE(SUBSTITUTE(AF$31,$A$54,AF$54),$A$55,AF$55),$A$56,AF$56),$A$57,AF$57),$A$58,AF$58),$A$59,AF$59),$A$60,AF$60),$A$61,AF$61),$A$62,AF$62),$A$63,AF$63),$A$64,AF$64),$A$65,AF$65),$A$66,AF$66),$A$67,AF$67),$A$68,AF$68)</f>
        <v>使 我 非 常 有 可 能 在 短 期 内  订阅 [[ brand_name ]] [[ product_name ]]</v>
      </c>
      <c r="AG36" s="119" t="str">
        <f>SUBSTITUTE(SUBSTITUTE(SUBSTITUTE(SUBSTITUTE(SUBSTITUTE(SUBSTITUTE(SUBSTITUTE(SUBSTITUTE(SUBSTITUTE(SUBSTITUTE(SUBSTITUTE(SUBSTITUTE(SUBSTITUTE(SUBSTITUTE(SUBSTITUTE(AG$31,$A$54,AG$54),$A$55,AG$55),$A$56,AG$56),$A$57,AG$57),$A$58,AG$58),$A$59,AG$59),$A$60,AG$60),$A$61,AG$61),$A$62,AG$62),$A$63,AG$63),$A$64,AG$64),$A$65,AG$65),$A$66,AG$66),$A$67,AG$67),$A$68,AG$68)</f>
        <v>Membuat saya jauh lebih berkemungkinan untuk melanggan [[ brand_name ]] [[ product_name ]] pada masa akan datang</v>
      </c>
      <c r="AH36" s="120" t="str">
        <f>Optimized!$M78</f>
        <v>Hace mucho más probable que me suscriba a [[ brand_name ]] en un futuro cercano</v>
      </c>
      <c r="AI36" s="120" t="str">
        <f>Optimized!$I78</f>
        <v>ik zal veel eerder weer een abonnement op [[ brand_name ]] nemen in de nabije toekomst</v>
      </c>
      <c r="AJ36" s="120" t="str">
        <f>Optimized!$D78</f>
        <v>Makes me much more likely to subscribe to [[ brand_name ]] in the near future</v>
      </c>
      <c r="AK36" s="119" t="str">
        <f>SUBSTITUTE(SUBSTITUTE(SUBSTITUTE(SUBSTITUTE(SUBSTITUTE(SUBSTITUTE(SUBSTITUTE(SUBSTITUTE(SUBSTITUTE(SUBSTITUTE(SUBSTITUTE(SUBSTITUTE(SUBSTITUTE(SUBSTITUTE(SUBSTITUTE(AK$31,$A$54,AK$54),$A$55,AK$55),$A$56,AK$56),$A$57,AK$57),$A$58,AK$58),$A$59,AK$59),$A$60,AK$60),$A$61,AK$61),$A$62,AK$62),$A$63,AK$63),$A$64,AK$64),$A$65,AK$65),$A$66,AK$66),$A$67,AK$67),$A$68,AK$68)</f>
        <v xml:space="preserve">Gjør det mye mer sannsynlig at jeg vil abonnere på [[ brand_name ]] i nærmeste fremtid </v>
      </c>
      <c r="AL36" s="119" t="str">
        <f>SUBSTITUTE(SUBSTITUTE(SUBSTITUTE(SUBSTITUTE(SUBSTITUTE(SUBSTITUTE(SUBSTITUTE(SUBSTITUTE(SUBSTITUTE(SUBSTITUTE(SUBSTITUTE(SUBSTITUTE(SUBSTITUTE(SUBSTITUTE(SUBSTITUTE(AL$31,$A$54,AL$54),$A$55,AL$55),$A$56,AL$56),$A$57,AL$57),$A$58,AL$58),$A$59,AL$59),$A$60,AL$60),$A$61,AL$61),$A$62,AL$62),$A$63,AL$63),$A$64,AL$64),$A$65,AL$65),$A$66,AL$66),$A$67,AL$67),$A$68,AL$68)</f>
        <v xml:space="preserve">Hace mucho más probable que me suscriba [[ product_name ]] [[ brand_name ]] próximamente </v>
      </c>
      <c r="AM36" s="120" t="str">
        <f>Optimized!$N78</f>
        <v>Talagang nanghihikayat sa akin na magsubscribe ng/sa [[ brand_name ]] sa malapit na hinaharap</v>
      </c>
      <c r="AN36" s="119" t="str">
        <f>SUBSTITUTE(SUBSTITUTE(SUBSTITUTE(SUBSTITUTE(SUBSTITUTE(SUBSTITUTE(SUBSTITUTE(SUBSTITUTE(SUBSTITUTE(SUBSTITUTE(SUBSTITUTE(SUBSTITUTE(SUBSTITUTE(SUBSTITUTE(SUBSTITUTE(AN$31,$A$54,AN$54),$A$55,AN$55),$A$56,AN$56),$A$57,AN$57),$A$58,AN$58),$A$59,AN$59),$A$60,AN$60),$A$61,AN$61),$A$62,AN$62),$A$63,AN$63),$A$64,AN$64),$A$65,AN$65),$A$66,AN$66),$A$67,AN$67),$A$68,AN$68)</f>
        <v>Bardzo zachęca mnie do wykupienia [[ product_name_G ]] [[ brand_name_N ]] w bliskiej przyszłości</v>
      </c>
      <c r="AO36" s="119" t="str">
        <f>SUBSTITUTE(SUBSTITUTE(SUBSTITUTE(SUBSTITUTE(SUBSTITUTE(SUBSTITUTE(SUBSTITUTE(SUBSTITUTE(SUBSTITUTE(SUBSTITUTE(SUBSTITUTE(SUBSTITUTE(SUBSTITUTE(SUBSTITUTE(SUBSTITUTE(AO$31,$A$54,AO$54),$A$55,AO$55),$A$56,AO$56),$A$57,AO$57),$A$58,AO$58),$A$59,AO$59),$A$60,AO$60),$A$61,AO$61),$A$62,AO$62),$A$63,AO$63),$A$64,AO$64),$A$65,AO$65),$A$66,AO$66),$A$67,AO$67),$A$68,AO$68)</f>
        <v>Faz-me estar muito mais disposto a subscrever [[ brand_name ]] [[ product_name ]] num futuro próximo</v>
      </c>
      <c r="AP36" s="119" t="str">
        <f>SUBSTITUTE(SUBSTITUTE(SUBSTITUTE(SUBSTITUTE(SUBSTITUTE(SUBSTITUTE(SUBSTITUTE(SUBSTITUTE(SUBSTITUTE(SUBSTITUTE(SUBSTITUTE(SUBSTITUTE(SUBSTITUTE(SUBSTITUTE(SUBSTITUTE(AP$31,$A$54,AP$54),$A$55,AP$55),$A$56,AP$56),$A$57,AP$57),$A$58,AP$58),$A$59,AP$59),$A$60,AP$60),$A$61,AP$61),$A$62,AP$62),$A$63,AP$63),$A$64,AP$64),$A$65,AP$65),$A$66,AP$66),$A$67,AP$67),$A$68,AP$68)</f>
        <v>Ma determina in mare masura sa ma abonez la [[ product_name ]] [[ brand_name ]] in viitorul apropiat</v>
      </c>
      <c r="AQ36" s="120" t="str">
        <f>Optimized!$D78</f>
        <v>Makes me much more likely to subscribe to [[ brand_name ]] in the near future</v>
      </c>
      <c r="AR36" s="120" t="str">
        <f>Optimized!$D78</f>
        <v>Makes me much more likely to subscribe to [[ brand_name ]] in the near future</v>
      </c>
      <c r="AS36" s="119" t="str">
        <f>SUBSTITUTE(SUBSTITUTE(SUBSTITUTE(SUBSTITUTE(SUBSTITUTE(SUBSTITUTE(SUBSTITUTE(SUBSTITUTE(SUBSTITUTE(SUBSTITUTE(SUBSTITUTE(SUBSTITUTE(SUBSTITUTE(SUBSTITUTE(SUBSTITUTE(AS$31,$A$54,AS$54),$A$55,AS$55),$A$56,AS$56),$A$57,AS$57),$A$58,AS$58),$A$59,AS$59),$A$60,AS$60),$A$61,AS$61),$A$62,AS$62),$A$63,AS$63),$A$64,AS$64),$A$65,AS$65),$A$66,AS$66),$A$67,AS$67),$A$68,AS$68)</f>
        <v>Me hace estar mucho más dispuesto a suscribir un/a [[ product_name ]] [[ brand_name ]] en un futuro próximo</v>
      </c>
      <c r="AT36" s="119" t="str">
        <f>SUBSTITUTE(SUBSTITUTE(SUBSTITUTE(SUBSTITUTE(SUBSTITUTE(SUBSTITUTE(SUBSTITUTE(SUBSTITUTE(SUBSTITUTE(SUBSTITUTE(SUBSTITUTE(SUBSTITUTE(SUBSTITUTE(SUBSTITUTE(SUBSTITUTE(AT$31,$A$54,AT$54),$A$55,AT$55),$A$56,AT$56),$A$57,AT$57),$A$58,AT$58),$A$59,AT$59),$A$60,AT$60),$A$61,AT$61),$A$62,AT$62),$A$63,AT$63),$A$64,AT$64),$A$65,AT$65),$A$66,AT$66),$A$67,AT$67),$A$68,AT$68)</f>
        <v>Gör mig mycket mer benägen att prenumerera på  [[ brand_name ]] i en nära framtid</v>
      </c>
      <c r="AU36" s="119" t="str">
        <f>SUBSTITUTE(SUBSTITUTE(SUBSTITUTE(SUBSTITUTE(SUBSTITUTE(SUBSTITUTE(SUBSTITUTE(SUBSTITUTE(SUBSTITUTE(SUBSTITUTE(SUBSTITUTE(SUBSTITUTE(SUBSTITUTE(SUBSTITUTE(SUBSTITUTE(AU$31,$A$54,AU$54),$A$55,AU$55),$A$56,AU$56),$A$57,AU$57),$A$58,AU$58),$A$59,AU$59),$A$60,AU$60),$A$61,AU$61),$A$62,AU$62),$A$63,AU$63),$A$64,AU$64),$A$65,AU$65),$A$66,AU$66),$A$67,AU$67),$A$68,AU$68)</f>
        <v>讓我最近，非常有可能考慮申請一個[[ brand_name ]] [[ product_name ]]</v>
      </c>
      <c r="AV36" s="120" t="str">
        <f>Optimized!$J78</f>
        <v>ทำให้ฉันกลับไปใช้บริการ [[ brand_name]] ในอนาคตอันใกล้นี้มากขึ้นมาก</v>
      </c>
      <c r="AW36" s="119" t="str">
        <f>SUBSTITUTE(SUBSTITUTE(SUBSTITUTE(SUBSTITUTE(SUBSTITUTE(SUBSTITUTE(SUBSTITUTE(SUBSTITUTE(SUBSTITUTE(SUBSTITUTE(SUBSTITUTE(SUBSTITUTE(SUBSTITUTE(SUBSTITUTE(SUBSTITUTE(AW$31,$A$54,AW$54),$A$55,AW$55),$A$56,AW$56),$A$57,AW$57),$A$58,AW$58),$A$59,AW$59),$A$60,AW$60),$A$61,AW$61),$A$62,AW$62),$A$63,AW$63),$A$64,AW$64),$A$65,AW$65),$A$66,AW$66),$A$67,AW$67),$A$68,AW$68)</f>
        <v>Reklam yakın bir gelecekte [[ brand_name ]] [[ product_name ]] abonesi olma  konusunda çok etkili olacaktır</v>
      </c>
      <c r="AX36" s="119" t="str">
        <f>SUBSTITUTE(SUBSTITUTE(SUBSTITUTE(SUBSTITUTE(SUBSTITUTE(SUBSTITUTE(SUBSTITUTE(SUBSTITUTE(SUBSTITUTE(SUBSTITUTE(SUBSTITUTE(SUBSTITUTE(SUBSTITUTE(SUBSTITUTE(SUBSTITUTE(AX$31,$A$54,AX$54),$A$55,AX$55),$A$56,AX$56),$A$57,AX$57),$A$58,AX$58),$A$59,AX$59),$A$60,AX$60),$A$61,AX$61),$A$62,AX$62),$A$63,AX$63),$A$64,AX$64),$A$65,AX$65),$A$66,AX$66),$A$67,AX$67),$A$68,AX$68)</f>
        <v/>
      </c>
      <c r="AY36" s="120" t="str">
        <f>Optimized!$O78</f>
        <v>Makes me much more likely to subscribe to [[ brand_name ]] again in the near future</v>
      </c>
      <c r="AZ36" s="119" t="str">
        <f>SUBSTITUTE(SUBSTITUTE(SUBSTITUTE(SUBSTITUTE(SUBSTITUTE(SUBSTITUTE(SUBSTITUTE(SUBSTITUTE(SUBSTITUTE(SUBSTITUTE(SUBSTITUTE(SUBSTITUTE(SUBSTITUTE(SUBSTITUTE(SUBSTITUTE(AZ$31,$A$54,AZ$54),$A$55,AZ$55),$A$56,AZ$56),$A$57,AZ$57),$A$58,AZ$58),$A$59,AZ$59),$A$60,AZ$60),$A$61,AZ$61),$A$62,AZ$62),$A$63,AZ$63),$A$64,AZ$64),$A$65,AZ$65),$A$66,AZ$66),$A$67,AZ$67),$A$68,AZ$68)</f>
        <v>Hace mucho más probable que me suscriba un/a [[ product_name ]] de [[ brand_name ]] próximamente</v>
      </c>
      <c r="BA36" s="119" t="str">
        <f>SUBSTITUTE(SUBSTITUTE(SUBSTITUTE(SUBSTITUTE(SUBSTITUTE(SUBSTITUTE(SUBSTITUTE(SUBSTITUTE(SUBSTITUTE(SUBSTITUTE(SUBSTITUTE(SUBSTITUTE(SUBSTITUTE(SUBSTITUTE(SUBSTITUTE(BA$31,$A$54,BA$54),$A$55,BA$55),$A$56,BA$56),$A$57,BA$57),$A$58,BA$58),$A$59,BA$59),$A$60,BA$60),$A$61,BA$61),$A$62,BA$62),$A$63,BA$63),$A$64,BA$64),$A$65,BA$65),$A$66,BA$66),$A$67,BA$67),$A$68,BA$68)</f>
        <v xml:space="preserve">Rất có khả năng tôi sẽ đăng ký dịch vụ [[ product_name ]] của [[ brand_name ]]trong thời gian sắp tới </v>
      </c>
      <c r="BB36" s="113"/>
    </row>
    <row r="37" spans="1:54" customFormat="1" ht="12.75" customHeight="1">
      <c r="A37" s="113" t="s">
        <v>885</v>
      </c>
      <c r="B37" s="224"/>
      <c r="C37" s="119" t="str">
        <f>SUBSTITUTE(SUBSTITUTE(SUBSTITUTE(SUBSTITUTE(SUBSTITUTE(SUBSTITUTE(SUBSTITUTE(SUBSTITUTE(SUBSTITUTE(SUBSTITUTE(SUBSTITUTE(SUBSTITUTE(SUBSTITUTE(SUBSTITUTE(SUBSTITUTE(C$32,$A$54,C$54),$A$55,C$55),$A$56,C$56),$A$57,C$57),$A$58,C$58),$A$59,C$59),$A$60,C$60),$A$61,C$61),$A$62,C$62),$A$63,C$63),$A$64,C$64),$A$65,C$65),$A$66,C$66),$A$67,C$67),$A$68,C$68)</f>
        <v>Makes me a little more likely to subscribe to [[ brand_name ]] in the near future</v>
      </c>
      <c r="D37" s="120" t="str">
        <f>Optimized!$D79</f>
        <v>Makes me a little more likely to subscribe to [[ brand_name ]] in the near future</v>
      </c>
      <c r="E37" s="119" t="str">
        <f>SUBSTITUTE(SUBSTITUTE(SUBSTITUTE(SUBSTITUTE(SUBSTITUTE(SUBSTITUTE(SUBSTITUTE(SUBSTITUTE(SUBSTITUTE(SUBSTITUTE(SUBSTITUTE(SUBSTITUTE(SUBSTITUTE(SUBSTITUTE(SUBSTITUTE(E$32,$A$54,E$54),$A$55,E$55),$A$56,E$56),$A$57,E$57),$A$58,E$58),$A$59,E$59),$A$60,E$60),$A$61,E$61),$A$62,E$62),$A$63,E$63),$A$64,E$64),$A$65,E$65),$A$66,E$66),$A$67,E$67),$A$68,E$68)</f>
        <v>Hace más probable que suscriba a [[ product_name ]] [[ brand_name ]] en el futuro cercano</v>
      </c>
      <c r="F37" s="120" t="str">
        <f>Optimized!$D79</f>
        <v>Makes me a little more likely to subscribe to [[ brand_name ]] in the near future</v>
      </c>
      <c r="G37" s="120" t="str">
        <f>Optimized!$F79</f>
        <v>É provável que eu assine um/uma [[ brand_name ]] num futuro próximo</v>
      </c>
      <c r="H37" s="120" t="str">
        <f>Optimized!$D79</f>
        <v>Makes me a little more likely to subscribe to [[ brand_name ]] in the near future</v>
      </c>
      <c r="I37" s="119" t="str">
        <f t="shared" ref="I37:P37" si="14">SUBSTITUTE(SUBSTITUTE(SUBSTITUTE(SUBSTITUTE(SUBSTITUTE(SUBSTITUTE(SUBSTITUTE(SUBSTITUTE(SUBSTITUTE(SUBSTITUTE(SUBSTITUTE(SUBSTITUTE(SUBSTITUTE(SUBSTITUTE(SUBSTITUTE(I$32,$A$54,I$54),$A$55,I$55),$A$56,I$56),$A$57,I$57),$A$58,I$58),$A$59,I$59),$A$60,I$60),$A$61,I$61),$A$62,I$62),$A$63,I$63),$A$64,I$64),$A$65,I$65),$A$66,I$66),$A$67,I$67),$A$68,I$68)</f>
        <v>Me rend un peu plus susceptible de m'abonner à un(e) [[ brand_name ]] [[ product_name ]], prochainement</v>
      </c>
      <c r="J37" s="119" t="str">
        <f t="shared" si="14"/>
        <v>Hace probable que me suscriba a [[ product_name ]] [[ brand_name ]] próximamente</v>
      </c>
      <c r="K37" s="119" t="str">
        <f t="shared" si="14"/>
        <v>这个广告让我有点可能最近预订 [[ brand_name ]] [[ product_name ]]</v>
      </c>
      <c r="L37" s="119" t="str">
        <f t="shared" si="14"/>
        <v>Hace un poco más probable que me suscriba a [[ product_name ]] de [[ brand_name ]] próximamente</v>
      </c>
      <c r="M37" s="119" t="str">
        <f t="shared" si="14"/>
        <v>Povzbudila mě, abych využil/a služeb značky [[ brand_name_N ]] v blízké budoucnosti</v>
      </c>
      <c r="N37" s="119" t="str">
        <f t="shared" si="14"/>
        <v>Gør det lidt mere sandsynligt, at jeg vil abonnere på [[ brand_name ]] i den nærmeste fremtid</v>
      </c>
      <c r="O37" s="119" t="str">
        <f t="shared" si="14"/>
        <v>هايخلي في احتمال  اني أفكر أشترك في [[ brand_name ]] [[ product_name ]] فى المستقبل القريب</v>
      </c>
      <c r="P37" s="119" t="str">
        <f t="shared" si="14"/>
        <v>Saa minut jossain määrin harkitsemaan mainoksen tuotemerkin tilaamista lähitulevaisuudessa</v>
      </c>
      <c r="Q37" s="120" t="str">
        <f>Optimized!$K79</f>
        <v>Me donne un peu plus envie de souscrire à [[ brand_name ]] dans un futur proche</v>
      </c>
      <c r="R37" s="120" t="str">
        <f>Optimized!$G79</f>
        <v>Ich bin wahrscheinlich etwas mehr bereit, [[brand name]] in nächster Zukunft zu abonnieren</v>
      </c>
      <c r="S37" s="119" t="str">
        <f>SUBSTITUTE(SUBSTITUTE(SUBSTITUTE(SUBSTITUTE(SUBSTITUTE(SUBSTITUTE(SUBSTITUTE(SUBSTITUTE(SUBSTITUTE(SUBSTITUTE(SUBSTITUTE(SUBSTITUTE(SUBSTITUTE(SUBSTITUTE(SUBSTITUTE(S$32,$A$54,S$54),$A$55,S$55),$A$56,S$56),$A$57,S$57),$A$58,S$58),$A$59,S$59),$A$60,S$60),$A$61,S$61),$A$62,S$62),$A$63,S$63),$A$64,S$64),$A$65,S$65),$A$66,S$66),$A$67,S$67),$A$68,S$68)</f>
        <v>Είναι λίγο πιο πιθανό το να γίνω συνδρομήτής [[ brand_name ]] [[ product_name ]] στο κοντινό μέλλον</v>
      </c>
      <c r="T37" s="119" t="str">
        <f>SUBSTITUTE(SUBSTITUTE(SUBSTITUTE(SUBSTITUTE(SUBSTITUTE(SUBSTITUTE(SUBSTITUTE(SUBSTITUTE(SUBSTITUTE(SUBSTITUTE(SUBSTITUTE(SUBSTITUTE(SUBSTITUTE(SUBSTITUTE(SUBSTITUTE(T$32,$A$54,T$54),$A$55,T$55),$A$56,T$56),$A$57,T$57),$A$58,T$58),$A$59,T$59),$A$60,T$60),$A$61,T$61),$A$62,T$62),$A$63,T$63),$A$64,T$64),$A$65,T$65),$A$66,T$66),$A$67,T$67),$A$68,T$68)</f>
        <v>令我喺最近可能會申請 [[ brand_name ]] [[ product_name ]]</v>
      </c>
      <c r="U37" s="119" t="str">
        <f>SUBSTITUTE(SUBSTITUTE(SUBSTITUTE(SUBSTITUTE(SUBSTITUTE(SUBSTITUTE(SUBSTITUTE(SUBSTITUTE(SUBSTITUTE(SUBSTITUTE(SUBSTITUTE(SUBSTITUTE(SUBSTITUTE(SUBSTITUTE(SUBSTITUTE(U$32,$A$54,U$54),$A$55,U$55),$A$56,U$56),$A$57,U$57),$A$58,U$58),$A$59,U$59),$A$60,U$60),$A$61,U$61),$A$62,U$62),$A$63,U$63),$A$64,U$64),$A$65,U$65),$A$66,U$66),$A$67,U$67),$A$68,U$68)</f>
        <v>Valószínűbb, hogy a reklám alapján a közeljövőben előfizetek a(z) [[ brand_name ]] [[ product_name ]]-ra/re</v>
      </c>
      <c r="V37" s="120" t="str">
        <f>Optimized!$D79</f>
        <v>Makes me a little more likely to subscribe to [[ brand_name ]] in the near future</v>
      </c>
      <c r="W37" s="119" t="str">
        <f>SUBSTITUTE(SUBSTITUTE(SUBSTITUTE(SUBSTITUTE(SUBSTITUTE(SUBSTITUTE(SUBSTITUTE(SUBSTITUTE(SUBSTITUTE(SUBSTITUTE(SUBSTITUTE(SUBSTITUTE(SUBSTITUTE(SUBSTITUTE(SUBSTITUTE(W$32,$A$54,W$54),$A$55,W$55),$A$56,W$56),$A$57,W$57),$A$58,W$58),$A$59,W$59),$A$60,W$60),$A$61,W$61),$A$62,W$62),$A$63,W$63),$A$64,W$64),$A$65,W$65),$A$66,W$66),$A$67,W$67),$A$68,W$68)</f>
        <v>निकट भविष्य में आपके [[ brand_name ]] [[ product_name ]] लेने की संभावना को कुछ हद तक बढ़ाता है</v>
      </c>
      <c r="X37" s="119" t="str">
        <f>SUBSTITUTE(SUBSTITUTE(SUBSTITUTE(SUBSTITUTE(SUBSTITUTE(SUBSTITUTE(SUBSTITUTE(SUBSTITUTE(SUBSTITUTE(SUBSTITUTE(SUBSTITUTE(SUBSTITUTE(SUBSTITUTE(SUBSTITUTE(SUBSTITUTE(X$32,$A$54,X$54),$A$55,X$55),$A$56,X$56),$A$57,X$57),$A$58,X$58),$A$59,X$59),$A$60,X$60),$A$61,X$61),$A$62,X$62),$A$63,X$63),$A$64,X$64),$A$65,X$65),$A$66,X$66),$A$67,X$67),$A$68,X$68)</f>
        <v>आने वाले दिनों में, [[ brand_name ]] [[ product_name ]] लेने की आपकी संभावना को थोड़ा ज्यादा बढ़ाता है</v>
      </c>
      <c r="Y37" s="119" t="str">
        <f>SUBSTITUTE(SUBSTITUTE(SUBSTITUTE(SUBSTITUTE(SUBSTITUTE(SUBSTITUTE(SUBSTITUTE(SUBSTITUTE(SUBSTITUTE(SUBSTITUTE(SUBSTITUTE(SUBSTITUTE(SUBSTITUTE(SUBSTITUTE(SUBSTITUTE(Y$32,$A$54,Y$54),$A$55,Y$55),$A$56,Y$56),$A$57,Y$57),$A$58,Y$58),$A$59,Y$59),$A$60,Y$60),$A$61,Y$61),$A$62,Y$62),$A$63,Y$63),$A$64,Y$64),$A$65,Y$65),$A$66,Y$66),$A$67,Y$67),$A$68,Y$68)</f>
        <v>வருங்காலத்தில் [[ brand_name ]] [[ product_name ]] ஐ சப்ஸ்க்ரைப் செய்ய  ஓரளவு வாய்ப்பை ஏற்படுத்துகிறது</v>
      </c>
      <c r="Z37" s="120" t="str">
        <f>Optimized!$L79</f>
        <v>Membuat saya agak lebih mungkin mempertimbangkan berlangganan [[ brand_name ]] dalam waktu dekat</v>
      </c>
      <c r="AA37" s="120" t="str">
        <f>Optimized!$D79</f>
        <v>Makes me a little more likely to subscribe to [[ brand_name ]] in the near future</v>
      </c>
      <c r="AB37" s="120" t="str">
        <f>Optimized!$H79</f>
        <v>Mi rende un po’ più propenso/a a sottoscrivere un/una [[ brand_name ]] di nuovo in futuro</v>
      </c>
      <c r="AC37" s="119" t="str">
        <f>SUBSTITUTE(SUBSTITUTE(SUBSTITUTE(SUBSTITUTE(SUBSTITUTE(SUBSTITUTE(SUBSTITUTE(SUBSTITUTE(SUBSTITUTE(SUBSTITUTE(SUBSTITUTE(SUBSTITUTE(SUBSTITUTE(SUBSTITUTE(SUBSTITUTE(AC$32,$A$54,AC$54),$A$55,AC$55),$A$56,AC$56),$A$57,AC$57),$A$58,AC$58),$A$59,AC$59),$A$60,AC$60),$A$61,AC$61),$A$62,AC$62),$A$63,AC$63),$A$64,AC$64),$A$65,AC$65),$A$66,AC$66),$A$67,AC$67),$A$68,AC$68)</f>
        <v>近いうちに[[ brand_name ]] の[[ product_name ]] と契約してみたいと思った</v>
      </c>
      <c r="AD37" s="119" t="str">
        <f>SUBSTITUTE(SUBSTITUTE(SUBSTITUTE(SUBSTITUTE(SUBSTITUTE(SUBSTITUTE(SUBSTITUTE(SUBSTITUTE(SUBSTITUTE(SUBSTITUTE(SUBSTITUTE(SUBSTITUTE(SUBSTITUTE(SUBSTITUTE(SUBSTITUTE(AD$32,$A$54,AD$54),$A$55,AD$55),$A$56,AD$56),$A$57,AD$57),$A$58,AD$58),$A$59,AD$59),$A$60,AD$60),$A$61,AD$61),$A$62,AD$62),$A$63,AD$63),$A$64,AD$64),$A$65,AD$65),$A$66,AD$66),$A$67,AD$67),$A$68,AD$68)</f>
        <v>يزيد قليلاً من احتمالاتي للاشتراك في [[ product_name ]]   [[ brand_name ]] في المستقبل القريب</v>
      </c>
      <c r="AE37" s="119" t="str">
        <f>SUBSTITUTE(SUBSTITUTE(SUBSTITUTE(SUBSTITUTE(SUBSTITUTE(SUBSTITUTE(SUBSTITUTE(SUBSTITUTE(SUBSTITUTE(SUBSTITUTE(SUBSTITUTE(SUBSTITUTE(SUBSTITUTE(SUBSTITUTE(SUBSTITUTE(AE$32,$A$54,AE$54),$A$55,AE$55),$A$56,AE$56),$A$57,AE$57),$A$58,AE$58),$A$59,AE$59),$A$60,AE$60),$A$61,AE$61),$A$62,AE$62),$A$63,AE$63),$A$64,AE$64),$A$65,AE$65),$A$66,AE$66),$A$67,AE$67),$A$68,AE$68)</f>
        <v>가까운 시일 내에 [[ brand_name ]] [[ product_name ]]을/를 신청하고 싶은 마음이 조금 더 들게 하는 편이다</v>
      </c>
      <c r="AF37" s="119" t="str">
        <f>SUBSTITUTE(SUBSTITUTE(SUBSTITUTE(SUBSTITUTE(SUBSTITUTE(SUBSTITUTE(SUBSTITUTE(SUBSTITUTE(SUBSTITUTE(SUBSTITUTE(SUBSTITUTE(SUBSTITUTE(SUBSTITUTE(SUBSTITUTE(SUBSTITUTE(AF$32,$A$54,AF$54),$A$55,AF$55),$A$56,AF$56),$A$57,AF$57),$A$58,AF$58),$A$59,AF$59),$A$60,AF$60),$A$61,AF$61),$A$62,AF$62),$A$63,AF$63),$A$64,AF$64),$A$65,AF$65),$A$66,AF$66),$A$67,AF$67),$A$68,AF$68)</f>
        <v>使 我 相 当 有 可 能 在 短 期 内  订阅 [[ brand_name ]] [[ product_name ]]</v>
      </c>
      <c r="AG37" s="119" t="str">
        <f>SUBSTITUTE(SUBSTITUTE(SUBSTITUTE(SUBSTITUTE(SUBSTITUTE(SUBSTITUTE(SUBSTITUTE(SUBSTITUTE(SUBSTITUTE(SUBSTITUTE(SUBSTITUTE(SUBSTITUTE(SUBSTITUTE(SUBSTITUTE(SUBSTITUTE(AG$32,$A$54,AG$54),$A$55,AG$55),$A$56,AG$56),$A$57,AG$57),$A$58,AG$58),$A$59,AG$59),$A$60,AG$60),$A$61,AG$61),$A$62,AG$62),$A$63,AG$63),$A$64,AG$64),$A$65,AG$65),$A$66,AG$66),$A$67,AG$67),$A$68,AG$68)</f>
        <v>Membuat saya agak lebih berkemungkinan untuk melanggan [[ brand_name ]] [[ product_name ]] pada masa akan datang</v>
      </c>
      <c r="AH37" s="120" t="str">
        <f>Optimized!$M79</f>
        <v>Hace más probable que me suscriba a [[ brand_name ]] en un futuro cercano</v>
      </c>
      <c r="AI37" s="120" t="str">
        <f>Optimized!$I79</f>
        <v>ik zal iets eerder weer een abonnement op [[ brand_name ]] nemen in de nabije toekomst</v>
      </c>
      <c r="AJ37" s="120" t="str">
        <f>Optimized!$D79</f>
        <v>Makes me a little more likely to subscribe to [[ brand_name ]] in the near future</v>
      </c>
      <c r="AK37" s="119" t="str">
        <f>SUBSTITUTE(SUBSTITUTE(SUBSTITUTE(SUBSTITUTE(SUBSTITUTE(SUBSTITUTE(SUBSTITUTE(SUBSTITUTE(SUBSTITUTE(SUBSTITUTE(SUBSTITUTE(SUBSTITUTE(SUBSTITUTE(SUBSTITUTE(SUBSTITUTE(AK$32,$A$54,AK$54),$A$55,AK$55),$A$56,AK$56),$A$57,AK$57),$A$58,AK$58),$A$59,AK$59),$A$60,AK$60),$A$61,AK$61),$A$62,AK$62),$A$63,AK$63),$A$64,AK$64),$A$65,AK$65),$A$66,AK$66),$A$67,AK$67),$A$68,AK$68)</f>
        <v>Gjør det litt mer sannsynlig at jeg vil abonnere på [[ brand_name ]] i nærmeste fremtid</v>
      </c>
      <c r="AL37" s="119" t="str">
        <f>SUBSTITUTE(SUBSTITUTE(SUBSTITUTE(SUBSTITUTE(SUBSTITUTE(SUBSTITUTE(SUBSTITUTE(SUBSTITUTE(SUBSTITUTE(SUBSTITUTE(SUBSTITUTE(SUBSTITUTE(SUBSTITUTE(SUBSTITUTE(SUBSTITUTE(AL$32,$A$54,AL$54),$A$55,AL$55),$A$56,AL$56),$A$57,AL$57),$A$58,AL$58),$A$59,AL$59),$A$60,AL$60),$A$61,AL$61),$A$62,AL$62),$A$63,AL$63),$A$64,AL$64),$A$65,AL$65),$A$66,AL$66),$A$67,AL$67),$A$68,AL$68)</f>
        <v>Hace un poco más probable que me suscriba [[ product_name ]] [[ brand_name ]] próximamente</v>
      </c>
      <c r="AM37" s="120" t="str">
        <f>Optimized!$N79</f>
        <v>Medyo nanghihikayat sa akin na magsubscribe ng/sa [[ brand_name ]] sa malapit na hinaharap</v>
      </c>
      <c r="AN37" s="119" t="str">
        <f>SUBSTITUTE(SUBSTITUTE(SUBSTITUTE(SUBSTITUTE(SUBSTITUTE(SUBSTITUTE(SUBSTITUTE(SUBSTITUTE(SUBSTITUTE(SUBSTITUTE(SUBSTITUTE(SUBSTITUTE(SUBSTITUTE(SUBSTITUTE(SUBSTITUTE(AN$32,$A$54,AN$54),$A$55,AN$55),$A$56,AN$56),$A$57,AN$57),$A$58,AN$58),$A$59,AN$59),$A$60,AN$60),$A$61,AN$61),$A$62,AN$62),$A$63,AN$63),$A$64,AN$64),$A$65,AN$65),$A$66,AN$66),$A$67,AN$67),$A$68,AN$68)</f>
        <v>Zachęca mnie do wykupienia [[ product_name_G ]] [[ brand_name_N ]] w bliskiej przyszłości</v>
      </c>
      <c r="AO37" s="119" t="str">
        <f>SUBSTITUTE(SUBSTITUTE(SUBSTITUTE(SUBSTITUTE(SUBSTITUTE(SUBSTITUTE(SUBSTITUTE(SUBSTITUTE(SUBSTITUTE(SUBSTITUTE(SUBSTITUTE(SUBSTITUTE(SUBSTITUTE(SUBSTITUTE(SUBSTITUTE(AO$32,$A$54,AO$54),$A$55,AO$55),$A$56,AO$56),$A$57,AO$57),$A$58,AO$58),$A$59,AO$59),$A$60,AO$60),$A$61,AO$61),$A$62,AO$62),$A$63,AO$63),$A$64,AO$64),$A$65,AO$65),$A$66,AO$66),$A$67,AO$67),$A$68,AO$68)</f>
        <v>Faz-me estar um pouco mais disposto a subscrever [[ brand_name ]] [[ product_name ]] num futuro próximo</v>
      </c>
      <c r="AP37" s="119" t="str">
        <f>SUBSTITUTE(SUBSTITUTE(SUBSTITUTE(SUBSTITUTE(SUBSTITUTE(SUBSTITUTE(SUBSTITUTE(SUBSTITUTE(SUBSTITUTE(SUBSTITUTE(SUBSTITUTE(SUBSTITUTE(SUBSTITUTE(SUBSTITUTE(SUBSTITUTE(AP$32,$A$54,AP$54),$A$55,AP$55),$A$56,AP$56),$A$57,AP$57),$A$58,AP$58),$A$59,AP$59),$A$60,AP$60),$A$61,AP$61),$A$62,AP$62),$A$63,AP$63),$A$64,AP$64),$A$65,AP$65),$A$66,AP$66),$A$67,AP$67),$A$68,AP$68)</f>
        <v xml:space="preserve">Ma determina intr-o oarecare masura sa ma abonez la [[ product_name ]] [[ brand_name ]] in viitorul apropiat </v>
      </c>
      <c r="AQ37" s="120" t="str">
        <f>Optimized!$D79</f>
        <v>Makes me a little more likely to subscribe to [[ brand_name ]] in the near future</v>
      </c>
      <c r="AR37" s="120" t="str">
        <f>Optimized!$D79</f>
        <v>Makes me a little more likely to subscribe to [[ brand_name ]] in the near future</v>
      </c>
      <c r="AS37" s="119" t="str">
        <f>SUBSTITUTE(SUBSTITUTE(SUBSTITUTE(SUBSTITUTE(SUBSTITUTE(SUBSTITUTE(SUBSTITUTE(SUBSTITUTE(SUBSTITUTE(SUBSTITUTE(SUBSTITUTE(SUBSTITUTE(SUBSTITUTE(SUBSTITUTE(SUBSTITUTE(AS$32,$A$54,AS$54),$A$55,AS$55),$A$56,AS$56),$A$57,AS$57),$A$58,AS$58),$A$59,AS$59),$A$60,AS$60),$A$61,AS$61),$A$62,AS$62),$A$63,AS$63),$A$64,AS$64),$A$65,AS$65),$A$66,AS$66),$A$67,AS$67),$A$68,AS$68)</f>
        <v>Me hace estar un poco más dispuesto a suscribir un/a [[ product_name ]] [[ brand_name ]] en un futuro próximo</v>
      </c>
      <c r="AT37" s="119" t="str">
        <f>SUBSTITUTE(SUBSTITUTE(SUBSTITUTE(SUBSTITUTE(SUBSTITUTE(SUBSTITUTE(SUBSTITUTE(SUBSTITUTE(SUBSTITUTE(SUBSTITUTE(SUBSTITUTE(SUBSTITUTE(SUBSTITUTE(SUBSTITUTE(SUBSTITUTE(AT$32,$A$54,AT$54),$A$55,AT$55),$A$56,AT$56),$A$57,AT$57),$A$58,AT$58),$A$59,AT$59),$A$60,AT$60),$A$61,AT$61),$A$62,AT$62),$A$63,AT$63),$A$64,AT$64),$A$65,AT$65),$A$66,AT$66),$A$67,AT$67),$A$68,AT$68)</f>
        <v>Gör mig något mer benägen att prenumerera på  [[ brand_name ]] i en nära framtid</v>
      </c>
      <c r="AU37" s="119" t="str">
        <f>SUBSTITUTE(SUBSTITUTE(SUBSTITUTE(SUBSTITUTE(SUBSTITUTE(SUBSTITUTE(SUBSTITUTE(SUBSTITUTE(SUBSTITUTE(SUBSTITUTE(SUBSTITUTE(SUBSTITUTE(SUBSTITUTE(SUBSTITUTE(SUBSTITUTE(AU$32,$A$54,AU$54),$A$55,AU$55),$A$56,AU$56),$A$57,AU$57),$A$58,AU$58),$A$59,AU$59),$A$60,AU$60),$A$61,AU$61),$A$62,AU$62),$A$63,AU$63),$A$64,AU$64),$A$65,AU$65),$A$66,AU$66),$A$67,AU$67),$A$68,AU$68)</f>
        <v>讓我最近，有可能考慮申請一個[[ brand_name ]] [[ product_name ]]</v>
      </c>
      <c r="AV37" s="120" t="str">
        <f>Optimized!$J79</f>
        <v>ทำให้ฉันกลับไปใช้บริการ [[ brand_name ]] ในอนาคตอันใกล้นี้มากขึ้นเล็กน้อย</v>
      </c>
      <c r="AW37" s="119" t="str">
        <f>SUBSTITUTE(SUBSTITUTE(SUBSTITUTE(SUBSTITUTE(SUBSTITUTE(SUBSTITUTE(SUBSTITUTE(SUBSTITUTE(SUBSTITUTE(SUBSTITUTE(SUBSTITUTE(SUBSTITUTE(SUBSTITUTE(SUBSTITUTE(SUBSTITUTE(AW$32,$A$54,AW$54),$A$55,AW$55),$A$56,AW$56),$A$57,AW$57),$A$58,AW$58),$A$59,AW$59),$A$60,AW$60),$A$61,AW$61),$A$62,AW$62),$A$63,AW$63),$A$64,AW$64),$A$65,AW$65),$A$66,AW$66),$A$67,AW$67),$A$68,AW$68)</f>
        <v>Reklam yakın bir gelecekte [[ brand_name ]] [[ product_name ]] abonesi olma konusunda biraz etkili olacaktır</v>
      </c>
      <c r="AX37" s="119" t="str">
        <f>SUBSTITUTE(SUBSTITUTE(SUBSTITUTE(SUBSTITUTE(SUBSTITUTE(SUBSTITUTE(SUBSTITUTE(SUBSTITUTE(SUBSTITUTE(SUBSTITUTE(SUBSTITUTE(SUBSTITUTE(SUBSTITUTE(SUBSTITUTE(SUBSTITUTE(AX$32,$A$54,AX$54),$A$55,AX$55),$A$56,AX$56),$A$57,AX$57),$A$58,AX$58),$A$59,AX$59),$A$60,AX$60),$A$61,AX$61),$A$62,AX$62),$A$63,AX$63),$A$64,AX$64),$A$65,AX$65),$A$66,AX$66),$A$67,AX$67),$A$68,AX$68)</f>
        <v/>
      </c>
      <c r="AY37" s="120" t="str">
        <f>Optimized!$O79</f>
        <v>Makes me a little more likely to subscribe to [[ brand_name ]] again in the near future</v>
      </c>
      <c r="AZ37" s="119" t="str">
        <f>SUBSTITUTE(SUBSTITUTE(SUBSTITUTE(SUBSTITUTE(SUBSTITUTE(SUBSTITUTE(SUBSTITUTE(SUBSTITUTE(SUBSTITUTE(SUBSTITUTE(SUBSTITUTE(SUBSTITUTE(SUBSTITUTE(SUBSTITUTE(SUBSTITUTE(AZ$32,$A$54,AZ$54),$A$55,AZ$55),$A$56,AZ$56),$A$57,AZ$57),$A$58,AZ$58),$A$59,AZ$59),$A$60,AZ$60),$A$61,AZ$61),$A$62,AZ$62),$A$63,AZ$63),$A$64,AZ$64),$A$65,AZ$65),$A$66,AZ$66),$A$67,AZ$67),$A$68,AZ$68)</f>
        <v>Hace un poco más probable que me suscriba un/a [[ product_name ]] de [[ brand_name ]] próximamente</v>
      </c>
      <c r="BA37" s="119" t="str">
        <f>SUBSTITUTE(SUBSTITUTE(SUBSTITUTE(SUBSTITUTE(SUBSTITUTE(SUBSTITUTE(SUBSTITUTE(SUBSTITUTE(SUBSTITUTE(SUBSTITUTE(SUBSTITUTE(SUBSTITUTE(SUBSTITUTE(SUBSTITUTE(SUBSTITUTE(BA$32,$A$54,BA$54),$A$55,BA$55),$A$56,BA$56),$A$57,BA$57),$A$58,BA$58),$A$59,BA$59),$A$60,BA$60),$A$61,BA$61),$A$62,BA$62),$A$63,BA$63),$A$64,BA$64),$A$65,BA$65),$A$66,BA$66),$A$67,BA$67),$A$68,BA$68)</f>
        <v>Hơi có khả năng rằng tôi sẽ đăng ký dịch vụ [[ product_name ]] của [[ brand_name ]] trong thời gian sắp tới</v>
      </c>
      <c r="BB37" s="113"/>
    </row>
    <row r="38" spans="1:54" customFormat="1" ht="12.75" customHeight="1">
      <c r="A38" s="113" t="s">
        <v>886</v>
      </c>
      <c r="B38" s="224"/>
      <c r="C38" s="119" t="str">
        <f>SUBSTITUTE(SUBSTITUTE(SUBSTITUTE(SUBSTITUTE(SUBSTITUTE(SUBSTITUTE(SUBSTITUTE(SUBSTITUTE(SUBSTITUTE(SUBSTITUTE(SUBSTITUTE(SUBSTITUTE(SUBSTITUTE(SUBSTITUTE(SUBSTITUTE(C$33,$A$54,C$54),$A$55,C$55),$A$56,C$56),$A$57,C$57),$A$58,C$58),$A$59,C$59),$A$60,C$60),$A$61,C$61),$A$62,C$62),$A$63,C$63),$A$64,C$64),$A$65,C$65),$A$66,C$66),$A$67,C$67),$A$68,C$68)</f>
        <v>Makes no difference</v>
      </c>
      <c r="D38" s="120" t="str">
        <f>Optimized!$D80</f>
        <v>Makes no difference</v>
      </c>
      <c r="E38" s="119" t="str">
        <f>SUBSTITUTE(SUBSTITUTE(SUBSTITUTE(SUBSTITUTE(SUBSTITUTE(SUBSTITUTE(SUBSTITUTE(SUBSTITUTE(SUBSTITUTE(SUBSTITUTE(SUBSTITUTE(SUBSTITUTE(SUBSTITUTE(SUBSTITUTE(SUBSTITUTE(E$33,$A$54,E$54),$A$55,E$55),$A$56,E$56),$A$57,E$57),$A$58,E$58),$A$59,E$59),$A$60,E$60),$A$61,E$61),$A$62,E$62),$A$63,E$63),$A$64,E$64),$A$65,E$65),$A$66,E$66),$A$67,E$67),$A$68,E$68)</f>
        <v>No hace ninguna diferencia</v>
      </c>
      <c r="F38" s="120" t="str">
        <f>Optimized!$D80</f>
        <v>Makes no difference</v>
      </c>
      <c r="G38" s="120" t="str">
        <f>Optimized!$F80</f>
        <v>Não vai fazer diferença</v>
      </c>
      <c r="H38" s="120" t="str">
        <f>Optimized!$D80</f>
        <v>Makes no difference</v>
      </c>
      <c r="I38" s="119" t="str">
        <f t="shared" ref="I38:P38" si="15">SUBSTITUTE(SUBSTITUTE(SUBSTITUTE(SUBSTITUTE(SUBSTITUTE(SUBSTITUTE(SUBSTITUTE(SUBSTITUTE(SUBSTITUTE(SUBSTITUTE(SUBSTITUTE(SUBSTITUTE(SUBSTITUTE(SUBSTITUTE(SUBSTITUTE(I$33,$A$54,I$54),$A$55,I$55),$A$56,I$56),$A$57,I$57),$A$58,I$58),$A$59,I$59),$A$60,I$60),$A$61,I$61),$A$62,I$62),$A$63,I$63),$A$64,I$64),$A$65,I$65),$A$66,I$66),$A$67,I$67),$A$68,I$68)</f>
        <v>Ne fait aucune différence</v>
      </c>
      <c r="J38" s="119" t="str">
        <f t="shared" si="15"/>
        <v>No hace diferencia</v>
      </c>
      <c r="K38" s="119" t="str">
        <f t="shared" si="15"/>
        <v>这个广告对我没有什么影响</v>
      </c>
      <c r="L38" s="119" t="str">
        <f t="shared" si="15"/>
        <v>No hace ninguna diferencia</v>
      </c>
      <c r="M38" s="119" t="str">
        <f t="shared" si="15"/>
        <v>Neovlivní mě</v>
      </c>
      <c r="N38" s="119" t="str">
        <f t="shared" si="15"/>
        <v>Spiller ingen rolle</v>
      </c>
      <c r="O38" s="119" t="str">
        <f t="shared" si="15"/>
        <v>لا يصنع أى اختلاف</v>
      </c>
      <c r="P38" s="119" t="str">
        <f t="shared" si="15"/>
        <v>Ei vaikuta suuntaan eikä toiseen</v>
      </c>
      <c r="Q38" s="120" t="str">
        <f>Optimized!$K80</f>
        <v>Cela ne changera rien</v>
      </c>
      <c r="R38" s="120" t="str">
        <f>Optimized!$G80</f>
        <v>Hat keinen Einfluss darauf</v>
      </c>
      <c r="S38" s="119" t="str">
        <f>SUBSTITUTE(SUBSTITUTE(SUBSTITUTE(SUBSTITUTE(SUBSTITUTE(SUBSTITUTE(SUBSTITUTE(SUBSTITUTE(SUBSTITUTE(SUBSTITUTE(SUBSTITUTE(SUBSTITUTE(SUBSTITUTE(SUBSTITUTE(SUBSTITUTE(S$33,$A$54,S$54),$A$55,S$55),$A$56,S$56),$A$57,S$57),$A$58,S$58),$A$59,S$59),$A$60,S$60),$A$61,S$61),$A$62,S$62),$A$63,S$63),$A$64,S$64),$A$65,S$65),$A$66,S$66),$A$67,S$67),$A$68,S$68)</f>
        <v>Δεν κάνει καμία διαφορά</v>
      </c>
      <c r="T38" s="119" t="str">
        <f>SUBSTITUTE(SUBSTITUTE(SUBSTITUTE(SUBSTITUTE(SUBSTITUTE(SUBSTITUTE(SUBSTITUTE(SUBSTITUTE(SUBSTITUTE(SUBSTITUTE(SUBSTITUTE(SUBSTITUTE(SUBSTITUTE(SUBSTITUTE(SUBSTITUTE(T$33,$A$54,T$54),$A$55,T$55),$A$56,T$56),$A$57,T$57),$A$58,T$58),$A$59,T$59),$A$60,T$60),$A$61,T$61),$A$62,T$62),$A$63,T$63),$A$64,T$64),$A$65,T$65),$A$66,T$66),$A$67,T$67),$A$68,T$68)</f>
        <v>唔會影響我最近會唔會申請 [[ brand_name ]] [[ product_name ]]</v>
      </c>
      <c r="U38" s="119" t="str">
        <f>SUBSTITUTE(SUBSTITUTE(SUBSTITUTE(SUBSTITUTE(SUBSTITUTE(SUBSTITUTE(SUBSTITUTE(SUBSTITUTE(SUBSTITUTE(SUBSTITUTE(SUBSTITUTE(SUBSTITUTE(SUBSTITUTE(SUBSTITUTE(SUBSTITUTE(U$33,$A$54,U$54),$A$55,U$55),$A$56,U$56),$A$57,U$57),$A$58,U$58),$A$59,U$59),$A$60,U$60),$A$61,U$61),$A$62,U$62),$A$63,U$63),$A$64,U$64),$A$65,U$65),$A$66,U$66),$A$67,U$67),$A$68,U$68)</f>
        <v>Nem befolyásol</v>
      </c>
      <c r="V38" s="120" t="str">
        <f>Optimized!$D80</f>
        <v>Makes no difference</v>
      </c>
      <c r="W38" s="119" t="str">
        <f>SUBSTITUTE(SUBSTITUTE(SUBSTITUTE(SUBSTITUTE(SUBSTITUTE(SUBSTITUTE(SUBSTITUTE(SUBSTITUTE(SUBSTITUTE(SUBSTITUTE(SUBSTITUTE(SUBSTITUTE(SUBSTITUTE(SUBSTITUTE(SUBSTITUTE(W$33,$A$54,W$54),$A$55,W$55),$A$56,W$56),$A$57,W$57),$A$58,W$58),$A$59,W$59),$A$60,W$60),$A$61,W$61),$A$62,W$62),$A$63,W$63),$A$64,W$64),$A$65,W$65),$A$66,W$66),$A$67,W$67),$A$68,W$68)</f>
        <v>आप पर कोई असर नहीं करता</v>
      </c>
      <c r="X38" s="119" t="str">
        <f>SUBSTITUTE(SUBSTITUTE(SUBSTITUTE(SUBSTITUTE(SUBSTITUTE(SUBSTITUTE(SUBSTITUTE(SUBSTITUTE(SUBSTITUTE(SUBSTITUTE(SUBSTITUTE(SUBSTITUTE(SUBSTITUTE(SUBSTITUTE(SUBSTITUTE(X$33,$A$54,X$54),$A$55,X$55),$A$56,X$56),$A$57,X$57),$A$58,X$58),$A$59,X$59),$A$60,X$60),$A$61,X$61),$A$62,X$62),$A$63,X$63),$A$64,X$64),$A$65,X$65),$A$66,X$66),$A$67,X$67),$A$68,X$68)</f>
        <v>मुझ पर कोई फर्क नही पड़ता</v>
      </c>
      <c r="Y38" s="119" t="str">
        <f>SUBSTITUTE(SUBSTITUTE(SUBSTITUTE(SUBSTITUTE(SUBSTITUTE(SUBSTITUTE(SUBSTITUTE(SUBSTITUTE(SUBSTITUTE(SUBSTITUTE(SUBSTITUTE(SUBSTITUTE(SUBSTITUTE(SUBSTITUTE(SUBSTITUTE(Y$33,$A$54,Y$54),$A$55,Y$55),$A$56,Y$56),$A$57,Y$57),$A$58,Y$58),$A$59,Y$59),$A$60,Y$60),$A$61,Y$61),$A$62,Y$62),$A$63,Y$63),$A$64,Y$64),$A$65,Y$65),$A$66,Y$66),$A$67,Y$67),$A$68,Y$68)</f>
        <v>எந்த மாற்றத்தையும் ஏற்படுத்தவில்லை</v>
      </c>
      <c r="Z38" s="120" t="str">
        <f>Optimized!$L80</f>
        <v xml:space="preserve">Tidak akan mempengaruhi pertimbangan saya </v>
      </c>
      <c r="AA38" s="120" t="str">
        <f>Optimized!$D80</f>
        <v>Makes no difference</v>
      </c>
      <c r="AB38" s="120" t="str">
        <f>Optimized!$H80</f>
        <v>Non cambia la mia decisione</v>
      </c>
      <c r="AC38" s="119" t="str">
        <f>SUBSTITUTE(SUBSTITUTE(SUBSTITUTE(SUBSTITUTE(SUBSTITUTE(SUBSTITUTE(SUBSTITUTE(SUBSTITUTE(SUBSTITUTE(SUBSTITUTE(SUBSTITUTE(SUBSTITUTE(SUBSTITUTE(SUBSTITUTE(SUBSTITUTE(AC$33,$A$54,AC$54),$A$55,AC$55),$A$56,AC$56),$A$57,AC$57),$A$58,AC$58),$A$59,AC$59),$A$60,AC$60),$A$61,AC$61),$A$62,AC$62),$A$63,AC$63),$A$64,AC$64),$A$65,AC$65),$A$66,AC$66),$A$67,AC$67),$A$68,AC$68)</f>
        <v>近いうちに[[ brand_name ]] の[[ product_name ]] と契約する かどうかは、このコマーシャルに影響されない</v>
      </c>
      <c r="AD38" s="119" t="str">
        <f>SUBSTITUTE(SUBSTITUTE(SUBSTITUTE(SUBSTITUTE(SUBSTITUTE(SUBSTITUTE(SUBSTITUTE(SUBSTITUTE(SUBSTITUTE(SUBSTITUTE(SUBSTITUTE(SUBSTITUTE(SUBSTITUTE(SUBSTITUTE(SUBSTITUTE(AD$33,$A$54,AD$54),$A$55,AD$55),$A$56,AD$56),$A$57,AD$57),$A$58,AD$58),$A$59,AD$59),$A$60,AD$60),$A$61,AD$61),$A$62,AD$62),$A$63,AD$63),$A$64,AD$64),$A$65,AD$65),$A$66,AD$66),$A$67,AD$67),$A$68,AD$68)</f>
        <v>لا يشكّل أي فرق</v>
      </c>
      <c r="AE38" s="119" t="str">
        <f>SUBSTITUTE(SUBSTITUTE(SUBSTITUTE(SUBSTITUTE(SUBSTITUTE(SUBSTITUTE(SUBSTITUTE(SUBSTITUTE(SUBSTITUTE(SUBSTITUTE(SUBSTITUTE(SUBSTITUTE(SUBSTITUTE(SUBSTITUTE(SUBSTITUTE(AE$33,$A$54,AE$54),$A$55,AE$55),$A$56,AE$56),$A$57,AE$57),$A$58,AE$58),$A$59,AE$59),$A$60,AE$60),$A$61,AE$61),$A$62,AE$62),$A$63,AE$63),$A$64,AE$64),$A$65,AE$65),$A$66,AE$66),$A$67,AE$67),$A$68,AE$68)</f>
        <v>가까운 시일 내에 [[ brand_name ]] [[ product_name ]]을/를 신청하고 싶은 마음에 어떠한 영향도 미치지 않는다</v>
      </c>
      <c r="AF38" s="119" t="str">
        <f>SUBSTITUTE(SUBSTITUTE(SUBSTITUTE(SUBSTITUTE(SUBSTITUTE(SUBSTITUTE(SUBSTITUTE(SUBSTITUTE(SUBSTITUTE(SUBSTITUTE(SUBSTITUTE(SUBSTITUTE(SUBSTITUTE(SUBSTITUTE(SUBSTITUTE(AF$33,$A$54,AF$54),$A$55,AF$55),$A$56,AF$56),$A$57,AF$57),$A$58,AF$58),$A$59,AF$59),$A$60,AF$60),$A$61,AF$61),$A$62,AF$62),$A$63,AF$63),$A$64,AF$64),$A$65,AF$65),$A$66,AF$66),$A$67,AF$67),$A$68,AF$68)</f>
        <v xml:space="preserve">对 我 没 有 影 响 </v>
      </c>
      <c r="AG38" s="119" t="str">
        <f>SUBSTITUTE(SUBSTITUTE(SUBSTITUTE(SUBSTITUTE(SUBSTITUTE(SUBSTITUTE(SUBSTITUTE(SUBSTITUTE(SUBSTITUTE(SUBSTITUTE(SUBSTITUTE(SUBSTITUTE(SUBSTITUTE(SUBSTITUTE(SUBSTITUTE(AG$33,$A$54,AG$54),$A$55,AG$55),$A$56,AG$56),$A$57,AG$57),$A$58,AG$58),$A$59,AG$59),$A$60,AG$60),$A$61,AG$61),$A$62,AG$62),$A$63,AG$63),$A$64,AG$64),$A$65,AG$65),$A$66,AG$66),$A$67,AG$67),$A$68,AG$68)</f>
        <v>Tidak membuat apa-apa perbezaan</v>
      </c>
      <c r="AH38" s="120" t="str">
        <f>Optimized!$M80</f>
        <v>No influye en cuanto a que me suscriba a [[ brand_name ]]</v>
      </c>
      <c r="AI38" s="120" t="str">
        <f>Optimized!$I80</f>
        <v>het heeft geen invloed op mijn keuze</v>
      </c>
      <c r="AJ38" s="120" t="str">
        <f>Optimized!$D80</f>
        <v>Makes no difference</v>
      </c>
      <c r="AK38" s="119" t="str">
        <f>SUBSTITUTE(SUBSTITUTE(SUBSTITUTE(SUBSTITUTE(SUBSTITUTE(SUBSTITUTE(SUBSTITUTE(SUBSTITUTE(SUBSTITUTE(SUBSTITUTE(SUBSTITUTE(SUBSTITUTE(SUBSTITUTE(SUBSTITUTE(SUBSTITUTE(AK$33,$A$54,AK$54),$A$55,AK$55),$A$56,AK$56),$A$57,AK$57),$A$58,AK$58),$A$59,AK$59),$A$60,AK$60),$A$61,AK$61),$A$62,AK$62),$A$63,AK$63),$A$64,AK$64),$A$65,AK$65),$A$66,AK$66),$A$67,AK$67),$A$68,AK$68)</f>
        <v>Utgjør ingen forskjell</v>
      </c>
      <c r="AL38" s="119" t="str">
        <f>SUBSTITUTE(SUBSTITUTE(SUBSTITUTE(SUBSTITUTE(SUBSTITUTE(SUBSTITUTE(SUBSTITUTE(SUBSTITUTE(SUBSTITUTE(SUBSTITUTE(SUBSTITUTE(SUBSTITUTE(SUBSTITUTE(SUBSTITUTE(SUBSTITUTE(AL$33,$A$54,AL$54),$A$55,AL$55),$A$56,AL$56),$A$57,AL$57),$A$58,AL$58),$A$59,AL$59),$A$60,AL$60),$A$61,AL$61),$A$62,AL$62),$A$63,AL$63),$A$64,AL$64),$A$65,AL$65),$A$66,AL$66),$A$67,AL$67),$A$68,AL$68)</f>
        <v>No hace ninguna diferencia</v>
      </c>
      <c r="AM38" s="120" t="str">
        <f>Optimized!$N80</f>
        <v>Walang magagawang pagkakaiba</v>
      </c>
      <c r="AN38" s="119" t="str">
        <f>SUBSTITUTE(SUBSTITUTE(SUBSTITUTE(SUBSTITUTE(SUBSTITUTE(SUBSTITUTE(SUBSTITUTE(SUBSTITUTE(SUBSTITUTE(SUBSTITUTE(SUBSTITUTE(SUBSTITUTE(SUBSTITUTE(SUBSTITUTE(SUBSTITUTE(AN$33,$A$54,AN$54),$A$55,AN$55),$A$56,AN$56),$A$57,AN$57),$A$58,AN$58),$A$59,AN$59),$A$60,AN$60),$A$61,AN$61),$A$62,AN$62),$A$63,AN$63),$A$64,AN$64),$A$65,AN$65),$A$66,AN$66),$A$67,AN$67),$A$68,AN$68)</f>
        <v>Nie ma na mnie wpływu</v>
      </c>
      <c r="AO38" s="119" t="str">
        <f>SUBSTITUTE(SUBSTITUTE(SUBSTITUTE(SUBSTITUTE(SUBSTITUTE(SUBSTITUTE(SUBSTITUTE(SUBSTITUTE(SUBSTITUTE(SUBSTITUTE(SUBSTITUTE(SUBSTITUTE(SUBSTITUTE(SUBSTITUTE(SUBSTITUTE(AO$33,$A$54,AO$54),$A$55,AO$55),$A$56,AO$56),$A$57,AO$57),$A$58,AO$58),$A$59,AO$59),$A$60,AO$60),$A$61,AO$61),$A$62,AO$62),$A$63,AO$63),$A$64,AO$64),$A$65,AO$65),$A$66,AO$66),$A$67,AO$67),$A$68,AO$68)</f>
        <v>Não influenciará a minha escolha</v>
      </c>
      <c r="AP38" s="119" t="str">
        <f>SUBSTITUTE(SUBSTITUTE(SUBSTITUTE(SUBSTITUTE(SUBSTITUTE(SUBSTITUTE(SUBSTITUTE(SUBSTITUTE(SUBSTITUTE(SUBSTITUTE(SUBSTITUTE(SUBSTITUTE(SUBSTITUTE(SUBSTITUTE(SUBSTITUTE(AP$33,$A$54,AP$54),$A$55,AP$55),$A$56,AP$56),$A$57,AP$57),$A$58,AP$58),$A$59,AP$59),$A$60,AP$60),$A$61,AP$61),$A$62,AP$62),$A$63,AP$63),$A$64,AP$64),$A$65,AP$65),$A$66,AP$66),$A$67,AP$67),$A$68,AP$68)</f>
        <v>Nu are nici o influenta asupra acestui lucru</v>
      </c>
      <c r="AQ38" s="120" t="str">
        <f>Optimized!$D80</f>
        <v>Makes no difference</v>
      </c>
      <c r="AR38" s="120" t="str">
        <f>Optimized!$D80</f>
        <v>Makes no difference</v>
      </c>
      <c r="AS38" s="119" t="str">
        <f>SUBSTITUTE(SUBSTITUTE(SUBSTITUTE(SUBSTITUTE(SUBSTITUTE(SUBSTITUTE(SUBSTITUTE(SUBSTITUTE(SUBSTITUTE(SUBSTITUTE(SUBSTITUTE(SUBSTITUTE(SUBSTITUTE(SUBSTITUTE(SUBSTITUTE(AS$33,$A$54,AS$54),$A$55,AS$55),$A$56,AS$56),$A$57,AS$57),$A$58,AS$58),$A$59,AS$59),$A$60,AS$60),$A$61,AS$61),$A$62,AS$62),$A$63,AS$63),$A$64,AS$64),$A$65,AS$65),$A$66,AS$66),$A$67,AS$67),$A$68,AS$68)</f>
        <v>No influye</v>
      </c>
      <c r="AT38" s="119" t="str">
        <f>SUBSTITUTE(SUBSTITUTE(SUBSTITUTE(SUBSTITUTE(SUBSTITUTE(SUBSTITUTE(SUBSTITUTE(SUBSTITUTE(SUBSTITUTE(SUBSTITUTE(SUBSTITUTE(SUBSTITUTE(SUBSTITUTE(SUBSTITUTE(SUBSTITUTE(AT$33,$A$54,AT$54),$A$55,AT$55),$A$56,AT$56),$A$57,AT$57),$A$58,AT$58),$A$59,AT$59),$A$60,AT$60),$A$61,AT$61),$A$62,AT$62),$A$63,AT$63),$A$64,AT$64),$A$65,AT$65),$A$66,AT$66),$A$67,AT$67),$A$68,AT$68)</f>
        <v>Gör ingen skillnad</v>
      </c>
      <c r="AU38" s="119" t="str">
        <f>SUBSTITUTE(SUBSTITUTE(SUBSTITUTE(SUBSTITUTE(SUBSTITUTE(SUBSTITUTE(SUBSTITUTE(SUBSTITUTE(SUBSTITUTE(SUBSTITUTE(SUBSTITUTE(SUBSTITUTE(SUBSTITUTE(SUBSTITUTE(SUBSTITUTE(AU$33,$A$54,AU$54),$A$55,AU$55),$A$56,AU$56),$A$57,AU$57),$A$58,AU$58),$A$59,AU$59),$A$60,AU$60),$A$61,AU$61),$A$62,AU$62),$A$63,AU$63),$A$64,AU$64),$A$65,AU$65),$A$66,AU$66),$A$67,AU$67),$A$68,AU$68)</f>
        <v>對我最近，是否會考慮申請 一個[[ brand_name ]] [[ product_name ]]，沒有影響</v>
      </c>
      <c r="AV38" s="120" t="str">
        <f>Optimized!$J80</f>
        <v>ไม่มีผลต่อการตัดสินใจ</v>
      </c>
      <c r="AW38" s="119" t="str">
        <f>SUBSTITUTE(SUBSTITUTE(SUBSTITUTE(SUBSTITUTE(SUBSTITUTE(SUBSTITUTE(SUBSTITUTE(SUBSTITUTE(SUBSTITUTE(SUBSTITUTE(SUBSTITUTE(SUBSTITUTE(SUBSTITUTE(SUBSTITUTE(SUBSTITUTE(AW$33,$A$54,AW$54),$A$55,AW$55),$A$56,AW$56),$A$57,AW$57),$A$58,AW$58),$A$59,AW$59),$A$60,AW$60),$A$61,AW$61),$A$62,AW$62),$A$63,AW$63),$A$64,AW$64),$A$65,AW$65),$A$66,AW$66),$A$67,AW$67),$A$68,AW$68)</f>
        <v>Düşüncelerimde değişiklik yaratmayacaktır</v>
      </c>
      <c r="AX38" s="119" t="str">
        <f>SUBSTITUTE(SUBSTITUTE(SUBSTITUTE(SUBSTITUTE(SUBSTITUTE(SUBSTITUTE(SUBSTITUTE(SUBSTITUTE(SUBSTITUTE(SUBSTITUTE(SUBSTITUTE(SUBSTITUTE(SUBSTITUTE(SUBSTITUTE(SUBSTITUTE(AX$33,$A$54,AX$54),$A$55,AX$55),$A$56,AX$56),$A$57,AX$57),$A$58,AX$58),$A$59,AX$59),$A$60,AX$60),$A$61,AX$61),$A$62,AX$62),$A$63,AX$63),$A$64,AX$64),$A$65,AX$65),$A$66,AX$66),$A$67,AX$67),$A$68,AX$68)</f>
        <v/>
      </c>
      <c r="AY38" s="120" t="str">
        <f>Optimized!$O80</f>
        <v>Makes no difference</v>
      </c>
      <c r="AZ38" s="119" t="str">
        <f>SUBSTITUTE(SUBSTITUTE(SUBSTITUTE(SUBSTITUTE(SUBSTITUTE(SUBSTITUTE(SUBSTITUTE(SUBSTITUTE(SUBSTITUTE(SUBSTITUTE(SUBSTITUTE(SUBSTITUTE(SUBSTITUTE(SUBSTITUTE(SUBSTITUTE(AZ$33,$A$54,AZ$54),$A$55,AZ$55),$A$56,AZ$56),$A$57,AZ$57),$A$58,AZ$58),$A$59,AZ$59),$A$60,AZ$60),$A$61,AZ$61),$A$62,AZ$62),$A$63,AZ$63),$A$64,AZ$64),$A$65,AZ$65),$A$66,AZ$66),$A$67,AZ$67),$A$68,AZ$68)</f>
        <v>No hace ninguna diferencia</v>
      </c>
      <c r="BA38" s="119" t="str">
        <f>SUBSTITUTE(SUBSTITUTE(SUBSTITUTE(SUBSTITUTE(SUBSTITUTE(SUBSTITUTE(SUBSTITUTE(SUBSTITUTE(SUBSTITUTE(SUBSTITUTE(SUBSTITUTE(SUBSTITUTE(SUBSTITUTE(SUBSTITUTE(SUBSTITUTE(BA$33,$A$54,BA$54),$A$55,BA$55),$A$56,BA$56),$A$57,BA$57),$A$58,BA$58),$A$59,BA$59),$A$60,BA$60),$A$61,BA$61),$A$62,BA$62),$A$63,BA$63),$A$64,BA$64),$A$65,BA$65),$A$66,BA$66),$A$67,BA$67),$A$68,BA$68)</f>
        <v>Không ảnh hưởng gì đến việc tôi có đăng ký dịch vụ [[ product_name ]] của [[ brand_name ]] trong thời gian tới hay không</v>
      </c>
      <c r="BB38" s="113"/>
    </row>
    <row r="39" spans="1:54" customFormat="1" ht="12.75" customHeight="1">
      <c r="A39" s="113" t="s">
        <v>887</v>
      </c>
      <c r="B39" s="225"/>
      <c r="C39" s="119" t="str">
        <f>SUBSTITUTE(SUBSTITUTE(SUBSTITUTE(SUBSTITUTE(SUBSTITUTE(SUBSTITUTE(SUBSTITUTE(SUBSTITUTE(SUBSTITUTE(SUBSTITUTE(SUBSTITUTE(SUBSTITUTE(SUBSTITUTE(SUBSTITUTE(SUBSTITUTE(C$34,$A$54,C$54),$A$55,C$55),$A$56,C$56),$A$57,C$57),$A$58,C$58),$A$59,C$59),$A$60,C$60),$A$61,C$61),$A$62,C$62),$A$63,C$63),$A$64,C$64),$A$65,C$65),$A$66,C$66),$A$67,C$67),$A$68,C$68)</f>
        <v>Makes me less likely to subscribe to [[ brand_name ]] in the near future</v>
      </c>
      <c r="D39" s="120" t="str">
        <f>Optimized!$D81</f>
        <v>Makes me less likely to subscribe to [[ brand_name ]] in the near future</v>
      </c>
      <c r="E39" s="119" t="str">
        <f>SUBSTITUTE(SUBSTITUTE(SUBSTITUTE(SUBSTITUTE(SUBSTITUTE(SUBSTITUTE(SUBSTITUTE(SUBSTITUTE(SUBSTITUTE(SUBSTITUTE(SUBSTITUTE(SUBSTITUTE(SUBSTITUTE(SUBSTITUTE(SUBSTITUTE(E$34,$A$54,E$54),$A$55,E$55),$A$56,E$56),$A$57,E$57),$A$58,E$58),$A$59,E$59),$A$60,E$60),$A$61,E$61),$A$62,E$62),$A$63,E$63),$A$64,E$64),$A$65,E$65),$A$66,E$66),$A$67,E$67),$A$68,E$68)</f>
        <v>Hace mucho menos probable que suscriba a [[ product_name ]] [[ brand_name ]] en el futuro cercano</v>
      </c>
      <c r="F39" s="120" t="str">
        <f>Optimized!$D81</f>
        <v>Makes me less likely to subscribe to [[ brand_name ]] in the near future</v>
      </c>
      <c r="G39" s="120" t="str">
        <f>Optimized!$F81</f>
        <v>Vai me deixar menos predisposto(a) a assinar um/uma [[ brand_name ]] num futuro próximo</v>
      </c>
      <c r="H39" s="120" t="str">
        <f>Optimized!$D81</f>
        <v>Makes me less likely to subscribe to [[ brand_name ]] in the near future</v>
      </c>
      <c r="I39" s="119" t="str">
        <f t="shared" ref="I39:P39" si="16">SUBSTITUTE(SUBSTITUTE(SUBSTITUTE(SUBSTITUTE(SUBSTITUTE(SUBSTITUTE(SUBSTITUTE(SUBSTITUTE(SUBSTITUTE(SUBSTITUTE(SUBSTITUTE(SUBSTITUTE(SUBSTITUTE(SUBSTITUTE(SUBSTITUTE(I$34,$A$54,I$54),$A$55,I$55),$A$56,I$56),$A$57,I$57),$A$58,I$58),$A$59,I$59),$A$60,I$60),$A$61,I$61),$A$62,I$62),$A$63,I$63),$A$64,I$64),$A$65,I$65),$A$66,I$66),$A$67,I$67),$A$68,I$68)</f>
        <v>Me rend moins susceptible de m'abonner à un(e) [[ brand_name ]] [[ product_name ]], prochainement</v>
      </c>
      <c r="J39" s="119" t="str">
        <f t="shared" si="16"/>
        <v>Hace mucho menos probable que me suscriba a [[ product_name ]] [[ brand_name ]] próximamente</v>
      </c>
      <c r="K39" s="119" t="str">
        <f t="shared" si="16"/>
        <v>这个广告让我不太可能最近预订 [[ brand_name ]] [[ product_name ]]</v>
      </c>
      <c r="L39" s="119" t="str">
        <f t="shared" si="16"/>
        <v>Hace mucho menos probable que me suscriba [[ product_name ]] de [[ brand_name ]] próximamente</v>
      </c>
      <c r="M39" s="119" t="str">
        <f t="shared" si="16"/>
        <v>Spíše mě odradila od využívání služeb značky [[ brand_name_N ]] v blízké budoucnosti</v>
      </c>
      <c r="N39" s="119" t="str">
        <f t="shared" si="16"/>
        <v>Gør det mindre sandsynligt, at jeg vil abonnere på [[ brand_name ]] i den nærmeste fremtid</v>
      </c>
      <c r="O39" s="119" t="str">
        <f t="shared" si="16"/>
        <v>هيقلل احتمالية  اني أفكر أشترك في [[ brand_name ]] [[ product_name ]] فى المستقبل القريب</v>
      </c>
      <c r="P39" s="119" t="str">
        <f t="shared" si="16"/>
        <v>Se vähentää kiinnostustani tilata mainoksen tuotemerkki lähitulevaisuudessa</v>
      </c>
      <c r="Q39" s="120" t="str">
        <f>Optimized!$K81</f>
        <v>Me donne moins envie de souscrire à [[ brand_name ]] dans un futur proche</v>
      </c>
      <c r="R39" s="120" t="str">
        <f>Optimized!$G81</f>
        <v>Würde mich eher davon abhalten, [[ brand_name ]] in nächster Zukunft zu abonnieren</v>
      </c>
      <c r="S39" s="119" t="str">
        <f>SUBSTITUTE(SUBSTITUTE(SUBSTITUTE(SUBSTITUTE(SUBSTITUTE(SUBSTITUTE(SUBSTITUTE(SUBSTITUTE(SUBSTITUTE(SUBSTITUTE(SUBSTITUTE(SUBSTITUTE(SUBSTITUTE(SUBSTITUTE(SUBSTITUTE(S$34,$A$54,S$54),$A$55,S$55),$A$56,S$56),$A$57,S$57),$A$58,S$58),$A$59,S$59),$A$60,S$60),$A$61,S$61),$A$62,S$62),$A$63,S$63),$A$64,S$64),$A$65,S$65),$A$66,S$66),$A$67,S$67),$A$68,S$68)</f>
        <v>Είναι λιγότερο πιθανό το να γίνω συνδρομήτής [[ brand_name ]] [[ product_name ]] στο κοντινό μέλλον</v>
      </c>
      <c r="T39" s="119" t="str">
        <f>SUBSTITUTE(SUBSTITUTE(SUBSTITUTE(SUBSTITUTE(SUBSTITUTE(SUBSTITUTE(SUBSTITUTE(SUBSTITUTE(SUBSTITUTE(SUBSTITUTE(SUBSTITUTE(SUBSTITUTE(SUBSTITUTE(SUBSTITUTE(SUBSTITUTE(T$34,$A$54,T$54),$A$55,T$55),$A$56,T$56),$A$57,T$57),$A$58,T$58),$A$59,T$59),$A$60,T$60),$A$61,T$61),$A$62,T$62),$A$63,T$63),$A$64,T$64),$A$65,T$65),$A$66,T$66),$A$67,T$67),$A$68,T$68)</f>
        <v>減少我喺最近申請 [[ brand_name ]] [[ product_name ]]嘅機會</v>
      </c>
      <c r="U39" s="119" t="str">
        <f>SUBSTITUTE(SUBSTITUTE(SUBSTITUTE(SUBSTITUTE(SUBSTITUTE(SUBSTITUTE(SUBSTITUTE(SUBSTITUTE(SUBSTITUTE(SUBSTITUTE(SUBSTITUTE(SUBSTITUTE(SUBSTITUTE(SUBSTITUTE(SUBSTITUTE(U$34,$A$54,U$54),$A$55,U$55),$A$56,U$56),$A$57,U$57),$A$58,U$58),$A$59,U$59),$A$60,U$60),$A$61,U$61),$A$62,U$62),$A$63,U$63),$A$64,U$64),$A$65,U$65),$A$66,U$66),$A$67,U$67),$A$68,U$68)</f>
        <v>Kevésbé valószínű, hogy a reklám alapján a közeljövőben előfizetek a(z) [[ brand_name ]] [[ product_name ]]-ra/re</v>
      </c>
      <c r="V39" s="120" t="str">
        <f>Optimized!$D81</f>
        <v>Makes me less likely to subscribe to [[ brand_name ]] in the near future</v>
      </c>
      <c r="W39" s="119" t="str">
        <f>SUBSTITUTE(SUBSTITUTE(SUBSTITUTE(SUBSTITUTE(SUBSTITUTE(SUBSTITUTE(SUBSTITUTE(SUBSTITUTE(SUBSTITUTE(SUBSTITUTE(SUBSTITUTE(SUBSTITUTE(SUBSTITUTE(SUBSTITUTE(SUBSTITUTE(W$34,$A$54,W$54),$A$55,W$55),$A$56,W$56),$A$57,W$57),$A$58,W$58),$A$59,W$59),$A$60,W$60),$A$61,W$61),$A$62,W$62),$A$63,W$63),$A$64,W$64),$A$65,W$65),$A$66,W$66),$A$67,W$67),$A$68,W$68)</f>
        <v>निकट भविष्य में आपके [[ brand_name ]] [[ product_name ]] लेने की संभावना को कम करता है</v>
      </c>
      <c r="X39" s="119" t="str">
        <f>SUBSTITUTE(SUBSTITUTE(SUBSTITUTE(SUBSTITUTE(SUBSTITUTE(SUBSTITUTE(SUBSTITUTE(SUBSTITUTE(SUBSTITUTE(SUBSTITUTE(SUBSTITUTE(SUBSTITUTE(SUBSTITUTE(SUBSTITUTE(SUBSTITUTE(X$34,$A$54,X$54),$A$55,X$55),$A$56,X$56),$A$57,X$57),$A$58,X$58),$A$59,X$59),$A$60,X$60),$A$61,X$61),$A$62,X$62),$A$63,X$63),$A$64,X$64),$A$65,X$65),$A$66,X$66),$A$67,X$67),$A$68,X$68)</f>
        <v>आने वाले दिनों में, [[ brand_name ]] [[ product_name ]] लेने की आपकी संभावना को कम करता है</v>
      </c>
      <c r="Y39" s="119" t="str">
        <f>SUBSTITUTE(SUBSTITUTE(SUBSTITUTE(SUBSTITUTE(SUBSTITUTE(SUBSTITUTE(SUBSTITUTE(SUBSTITUTE(SUBSTITUTE(SUBSTITUTE(SUBSTITUTE(SUBSTITUTE(SUBSTITUTE(SUBSTITUTE(SUBSTITUTE(Y$34,$A$54,Y$54),$A$55,Y$55),$A$56,Y$56),$A$57,Y$57),$A$58,Y$58),$A$59,Y$59),$A$60,Y$60),$A$61,Y$61),$A$62,Y$62),$A$63,Y$63),$A$64,Y$64),$A$65,Y$65),$A$66,Y$66),$A$67,Y$67),$A$68,Y$68)</f>
        <v>வருங்காலத்தில் [[ brand_name ]] [[ product_name ]] ஐ சப்ஸ்க்ரைப் செய்யும் வாய்ப்பை குறைக்கிறது</v>
      </c>
      <c r="Z39" s="120" t="str">
        <f>Optimized!$L81</f>
        <v>Membuat saya kurang ingin berlangganan [[ brand_name ]] dalam waktu dekat</v>
      </c>
      <c r="AA39" s="120" t="str">
        <f>Optimized!$D81</f>
        <v>Makes me less likely to subscribe to [[ brand_name ]] in the near future</v>
      </c>
      <c r="AB39" s="120" t="str">
        <f>Optimized!$H81</f>
        <v>Mi fa passare la voglia di sottoscrivere un/una [[ brand_name ]] di nuovo in futuro</v>
      </c>
      <c r="AC39" s="119" t="str">
        <f>SUBSTITUTE(SUBSTITUTE(SUBSTITUTE(SUBSTITUTE(SUBSTITUTE(SUBSTITUTE(SUBSTITUTE(SUBSTITUTE(SUBSTITUTE(SUBSTITUTE(SUBSTITUTE(SUBSTITUTE(SUBSTITUTE(SUBSTITUTE(SUBSTITUTE(AC$34,$A$54,AC$54),$A$55,AC$55),$A$56,AC$56),$A$57,AC$57),$A$58,AC$58),$A$59,AC$59),$A$60,AC$60),$A$61,AC$61),$A$62,AC$62),$A$63,AC$63),$A$64,AC$64),$A$65,AC$65),$A$66,AC$66),$A$67,AC$67),$A$68,AC$68)</f>
        <v>近いうちに[[ brand_name ]] の[[ product_name ]] と契約してみたいとは思わない</v>
      </c>
      <c r="AD39" s="119" t="str">
        <f>SUBSTITUTE(SUBSTITUTE(SUBSTITUTE(SUBSTITUTE(SUBSTITUTE(SUBSTITUTE(SUBSTITUTE(SUBSTITUTE(SUBSTITUTE(SUBSTITUTE(SUBSTITUTE(SUBSTITUTE(SUBSTITUTE(SUBSTITUTE(SUBSTITUTE(AD$34,$A$54,AD$54),$A$55,AD$55),$A$56,AD$56),$A$57,AD$57),$A$58,AD$58),$A$59,AD$59),$A$60,AD$60),$A$61,AD$61),$A$62,AD$62),$A$63,AD$63),$A$64,AD$64),$A$65,AD$65),$A$66,AD$66),$A$67,AD$67),$A$68,AD$68)</f>
        <v>يقلّل من احتمالاتي للاشتراك في [[ product_name ]]   [[ brand_name ]] في المستقبل القريب</v>
      </c>
      <c r="AE39" s="119" t="str">
        <f>SUBSTITUTE(SUBSTITUTE(SUBSTITUTE(SUBSTITUTE(SUBSTITUTE(SUBSTITUTE(SUBSTITUTE(SUBSTITUTE(SUBSTITUTE(SUBSTITUTE(SUBSTITUTE(SUBSTITUTE(SUBSTITUTE(SUBSTITUTE(SUBSTITUTE(AE$34,$A$54,AE$54),$A$55,AE$55),$A$56,AE$56),$A$57,AE$57),$A$58,AE$58),$A$59,AE$59),$A$60,AE$60),$A$61,AE$61),$A$62,AE$62),$A$63,AE$63),$A$64,AE$64),$A$65,AE$65),$A$66,AE$66),$A$67,AE$67),$A$68,AE$68)</f>
        <v>가까운 시일 내에 [[ brand_name ]] [[ product_name ]]을/를 신청하고 싶은 마음이 별로 들지 않게 한다</v>
      </c>
      <c r="AF39" s="119" t="str">
        <f>SUBSTITUTE(SUBSTITUTE(SUBSTITUTE(SUBSTITUTE(SUBSTITUTE(SUBSTITUTE(SUBSTITUTE(SUBSTITUTE(SUBSTITUTE(SUBSTITUTE(SUBSTITUTE(SUBSTITUTE(SUBSTITUTE(SUBSTITUTE(SUBSTITUTE(AF$34,$A$54,AF$54),$A$55,AF$55),$A$56,AF$56),$A$57,AF$57),$A$58,AF$58),$A$59,AF$59),$A$60,AF$60),$A$61,AF$61),$A$62,AF$62),$A$63,AF$63),$A$64,AF$64),$A$65,AF$65),$A$66,AF$66),$A$67,AF$67),$A$68,AF$68)</f>
        <v xml:space="preserve">使 我 更 少 有 可 能 在 短 期 内 去  订阅 [[ brand_name ]] [[ product_name ]] </v>
      </c>
      <c r="AG39" s="119" t="str">
        <f>SUBSTITUTE(SUBSTITUTE(SUBSTITUTE(SUBSTITUTE(SUBSTITUTE(SUBSTITUTE(SUBSTITUTE(SUBSTITUTE(SUBSTITUTE(SUBSTITUTE(SUBSTITUTE(SUBSTITUTE(SUBSTITUTE(SUBSTITUTE(SUBSTITUTE(AG$34,$A$54,AG$54),$A$55,AG$55),$A$56,AG$56),$A$57,AG$57),$A$58,AG$58),$A$59,AG$59),$A$60,AG$60),$A$61,AG$61),$A$62,AG$62),$A$63,AG$63),$A$64,AG$64),$A$65,AG$65),$A$66,AG$66),$A$67,AG$67),$A$68,AG$68)</f>
        <v>Membuatkan saya kurang berkemungkinan untuk melanggan [[ brand_name ]] [[ prouct_name ]] pada masa akan datang</v>
      </c>
      <c r="AH39" s="120" t="str">
        <f>Optimized!$M81</f>
        <v>Hace mucho menos probable que me suscriba a [[ brand_name ]] en un futuro cercano</v>
      </c>
      <c r="AI39" s="120" t="str">
        <f>Optimized!$I81</f>
        <v>ik zal minder snel weer een abonnement op [[ brand_name ]] nemen in de nabije toekomst</v>
      </c>
      <c r="AJ39" s="120" t="str">
        <f>Optimized!$D81</f>
        <v>Makes me less likely to subscribe to [[ brand_name ]] in the near future</v>
      </c>
      <c r="AK39" s="119" t="str">
        <f>SUBSTITUTE(SUBSTITUTE(SUBSTITUTE(SUBSTITUTE(SUBSTITUTE(SUBSTITUTE(SUBSTITUTE(SUBSTITUTE(SUBSTITUTE(SUBSTITUTE(SUBSTITUTE(SUBSTITUTE(SUBSTITUTE(SUBSTITUTE(SUBSTITUTE(AK$34,$A$54,AK$54),$A$55,AK$55),$A$56,AK$56),$A$57,AK$57),$A$58,AK$58),$A$59,AK$59),$A$60,AK$60),$A$61,AK$61),$A$62,AK$62),$A$63,AK$63),$A$64,AK$64),$A$65,AK$65),$A$66,AK$66),$A$67,AK$67),$A$68,AK$68)</f>
        <v>Gjør det mindre sannsynlig at jeg vil abonnere på [[ brand_name ]] i nærmeste fremtid</v>
      </c>
      <c r="AL39" s="119" t="str">
        <f>SUBSTITUTE(SUBSTITUTE(SUBSTITUTE(SUBSTITUTE(SUBSTITUTE(SUBSTITUTE(SUBSTITUTE(SUBSTITUTE(SUBSTITUTE(SUBSTITUTE(SUBSTITUTE(SUBSTITUTE(SUBSTITUTE(SUBSTITUTE(SUBSTITUTE(AL$34,$A$54,AL$54),$A$55,AL$55),$A$56,AL$56),$A$57,AL$57),$A$58,AL$58),$A$59,AL$59),$A$60,AL$60),$A$61,AL$61),$A$62,AL$62),$A$63,AL$63),$A$64,AL$64),$A$65,AL$65),$A$66,AL$66),$A$67,AL$67),$A$68,AL$68)</f>
        <v>Hace mucho menos probable que me suscriba [[ product_name ]] [[ brand_name ]] próximamente</v>
      </c>
      <c r="AM39" s="120" t="str">
        <f>Optimized!$N81</f>
        <v>Ginagawang medyo malamang na magsubscribe ng/sa [[ brand_name ]] sa malapit na hinaharap</v>
      </c>
      <c r="AN39" s="119" t="str">
        <f>SUBSTITUTE(SUBSTITUTE(SUBSTITUTE(SUBSTITUTE(SUBSTITUTE(SUBSTITUTE(SUBSTITUTE(SUBSTITUTE(SUBSTITUTE(SUBSTITUTE(SUBSTITUTE(SUBSTITUTE(SUBSTITUTE(SUBSTITUTE(SUBSTITUTE(AN$34,$A$54,AN$54),$A$55,AN$55),$A$56,AN$56),$A$57,AN$57),$A$58,AN$58),$A$59,AN$59),$A$60,AN$60),$A$61,AN$61),$A$62,AN$62),$A$63,AN$63),$A$64,AN$64),$A$65,AN$65),$A$66,AN$66),$A$67,AN$67),$A$68,AN$68)</f>
        <v>Zniechęca do wykupienia [[ product_name_G ]] [[ brand_name_N ]] w bliskiej przyszłości</v>
      </c>
      <c r="AO39" s="119" t="str">
        <f>SUBSTITUTE(SUBSTITUTE(SUBSTITUTE(SUBSTITUTE(SUBSTITUTE(SUBSTITUTE(SUBSTITUTE(SUBSTITUTE(SUBSTITUTE(SUBSTITUTE(SUBSTITUTE(SUBSTITUTE(SUBSTITUTE(SUBSTITUTE(SUBSTITUTE(AO$34,$A$54,AO$54),$A$55,AO$55),$A$56,AO$56),$A$57,AO$57),$A$58,AO$58),$A$59,AO$59),$A$60,AO$60),$A$61,AO$61),$A$62,AO$62),$A$63,AO$63),$A$64,AO$64),$A$65,AO$65),$A$66,AO$66),$A$67,AO$67),$A$68,AO$68)</f>
        <v>Faz com que seja menos provável que subscreva [[ brand_name ]] [[ product_name ]] num futuro próximo</v>
      </c>
      <c r="AP39" s="119" t="str">
        <f>SUBSTITUTE(SUBSTITUTE(SUBSTITUTE(SUBSTITUTE(SUBSTITUTE(SUBSTITUTE(SUBSTITUTE(SUBSTITUTE(SUBSTITUTE(SUBSTITUTE(SUBSTITUTE(SUBSTITUTE(SUBSTITUTE(SUBSTITUTE(SUBSTITUTE(AP$34,$A$54,AP$54),$A$55,AP$55),$A$56,AP$56),$A$57,AP$57),$A$58,AP$58),$A$59,AP$59),$A$60,AP$60),$A$61,AP$61),$A$62,AP$62),$A$63,AP$63),$A$64,AP$64),$A$65,AP$65),$A$66,AP$66),$A$67,AP$67),$A$68,AP$68)</f>
        <v xml:space="preserve">Este mai putin probabil sa ma abonez la [[ product_name ]] [[ brand_name ]] in viitorul apropiat </v>
      </c>
      <c r="AQ39" s="120" t="str">
        <f>Optimized!$D81</f>
        <v>Makes me less likely to subscribe to [[ brand_name ]] in the near future</v>
      </c>
      <c r="AR39" s="120" t="str">
        <f>Optimized!$D81</f>
        <v>Makes me less likely to subscribe to [[ brand_name ]] in the near future</v>
      </c>
      <c r="AS39" s="119" t="str">
        <f>SUBSTITUTE(SUBSTITUTE(SUBSTITUTE(SUBSTITUTE(SUBSTITUTE(SUBSTITUTE(SUBSTITUTE(SUBSTITUTE(SUBSTITUTE(SUBSTITUTE(SUBSTITUTE(SUBSTITUTE(SUBSTITUTE(SUBSTITUTE(SUBSTITUTE(AS$34,$A$54,AS$54),$A$55,AS$55),$A$56,AS$56),$A$57,AS$57),$A$58,AS$58),$A$59,AS$59),$A$60,AS$60),$A$61,AS$61),$A$62,AS$62),$A$63,AS$63),$A$64,AS$64),$A$65,AS$65),$A$66,AS$66),$A$67,AS$67),$A$68,AS$68)</f>
        <v>Me hace estar menos dispuesto a suscribir un/a [[ product_name ]] [[ brand_name ]] en un futuro próximo</v>
      </c>
      <c r="AT39" s="119" t="str">
        <f>SUBSTITUTE(SUBSTITUTE(SUBSTITUTE(SUBSTITUTE(SUBSTITUTE(SUBSTITUTE(SUBSTITUTE(SUBSTITUTE(SUBSTITUTE(SUBSTITUTE(SUBSTITUTE(SUBSTITUTE(SUBSTITUTE(SUBSTITUTE(SUBSTITUTE(AT$34,$A$54,AT$54),$A$55,AT$55),$A$56,AT$56),$A$57,AT$57),$A$58,AT$58),$A$59,AT$59),$A$60,AT$60),$A$61,AT$61),$A$62,AT$62),$A$63,AT$63),$A$64,AT$64),$A$65,AT$65),$A$66,AT$66),$A$67,AT$67),$A$68,AT$68)</f>
        <v>Gör mig mindre benägen att prenumerera på  [[ brand_name ]] i en nära framtid</v>
      </c>
      <c r="AU39" s="119" t="str">
        <f>SUBSTITUTE(SUBSTITUTE(SUBSTITUTE(SUBSTITUTE(SUBSTITUTE(SUBSTITUTE(SUBSTITUTE(SUBSTITUTE(SUBSTITUTE(SUBSTITUTE(SUBSTITUTE(SUBSTITUTE(SUBSTITUTE(SUBSTITUTE(SUBSTITUTE(AU$34,$A$54,AU$54),$A$55,AU$55),$A$56,AU$56),$A$57,AU$57),$A$58,AU$58),$A$59,AU$59),$A$60,AU$60),$A$61,AU$61),$A$62,AU$62),$A$63,AU$63),$A$64,AU$64),$A$65,AU$65),$A$66,AU$66),$A$67,AU$67),$A$68,AU$68)</f>
        <v>讓我最近，不可能考慮申請一個[[ brand_name ]] [[ product_name ]]</v>
      </c>
      <c r="AV39" s="120" t="str">
        <f>Optimized!$J81</f>
        <v>ทำให้ฉันกลับไปใช้บริการ [[ brand_name ]] ในอนาคตอันใกล้นี้น้อยลง</v>
      </c>
      <c r="AW39" s="119" t="str">
        <f>SUBSTITUTE(SUBSTITUTE(SUBSTITUTE(SUBSTITUTE(SUBSTITUTE(SUBSTITUTE(SUBSTITUTE(SUBSTITUTE(SUBSTITUTE(SUBSTITUTE(SUBSTITUTE(SUBSTITUTE(SUBSTITUTE(SUBSTITUTE(SUBSTITUTE(AW$34,$A$54,AW$54),$A$55,AW$55),$A$56,AW$56),$A$57,AW$57),$A$58,AW$58),$A$59,AW$59),$A$60,AW$60),$A$61,AW$61),$A$62,AW$62),$A$63,AW$63),$A$64,AW$64),$A$65,AW$65),$A$66,AW$66),$A$67,AW$67),$A$68,AW$68)</f>
        <v>Reklam yakın bir gelecekte [[ brand_name ]] [[ product_name ]] abonesi olma olasılığımı azaltır</v>
      </c>
      <c r="AX39" s="119" t="str">
        <f>SUBSTITUTE(SUBSTITUTE(SUBSTITUTE(SUBSTITUTE(SUBSTITUTE(SUBSTITUTE(SUBSTITUTE(SUBSTITUTE(SUBSTITUTE(SUBSTITUTE(SUBSTITUTE(SUBSTITUTE(SUBSTITUTE(SUBSTITUTE(SUBSTITUTE(AX$34,$A$54,AX$54),$A$55,AX$55),$A$56,AX$56),$A$57,AX$57),$A$58,AX$58),$A$59,AX$59),$A$60,AX$60),$A$61,AX$61),$A$62,AX$62),$A$63,AX$63),$A$64,AX$64),$A$65,AX$65),$A$66,AX$66),$A$67,AX$67),$A$68,AX$68)</f>
        <v/>
      </c>
      <c r="AY39" s="120" t="str">
        <f>Optimized!$O81</f>
        <v>Makes me less likely to subscribe to [[ brand_name ]] again in the near future</v>
      </c>
      <c r="AZ39" s="119" t="str">
        <f>SUBSTITUTE(SUBSTITUTE(SUBSTITUTE(SUBSTITUTE(SUBSTITUTE(SUBSTITUTE(SUBSTITUTE(SUBSTITUTE(SUBSTITUTE(SUBSTITUTE(SUBSTITUTE(SUBSTITUTE(SUBSTITUTE(SUBSTITUTE(SUBSTITUTE(AZ$34,$A$54,AZ$54),$A$55,AZ$55),$A$56,AZ$56),$A$57,AZ$57),$A$58,AZ$58),$A$59,AZ$59),$A$60,AZ$60),$A$61,AZ$61),$A$62,AZ$62),$A$63,AZ$63),$A$64,AZ$64),$A$65,AZ$65),$A$66,AZ$66),$A$67,AZ$67),$A$68,AZ$68)</f>
        <v>Hace menos probable que me suscriba un/a [[ product_name ]] de [[ brand_name ]] próximamente</v>
      </c>
      <c r="BA39" s="119" t="str">
        <f>SUBSTITUTE(SUBSTITUTE(SUBSTITUTE(SUBSTITUTE(SUBSTITUTE(SUBSTITUTE(SUBSTITUTE(SUBSTITUTE(SUBSTITUTE(SUBSTITUTE(SUBSTITUTE(SUBSTITUTE(SUBSTITUTE(SUBSTITUTE(SUBSTITUTE(BA$34,$A$54,BA$54),$A$55,BA$55),$A$56,BA$56),$A$57,BA$57),$A$58,BA$58),$A$59,BA$59),$A$60,BA$60),$A$61,BA$61),$A$62,BA$62),$A$63,BA$63),$A$64,BA$64),$A$65,BA$65),$A$66,BA$66),$A$67,BA$67),$A$68,BA$68)</f>
        <v>Ít có khả năng tôi sẽ đăng ký dịch vụ [[ product_name ]] của [[ brand_name ]] trong thời gian sắp tới</v>
      </c>
      <c r="BB39" s="113"/>
    </row>
    <row r="40" spans="1:54" s="112" customFormat="1" ht="12.75" customHeight="1">
      <c r="A40" s="117"/>
      <c r="B40" s="117"/>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c r="AI40" s="117"/>
      <c r="AJ40" s="117"/>
      <c r="AK40" s="117"/>
      <c r="AL40" s="117"/>
      <c r="AM40" s="117"/>
      <c r="AN40" s="117"/>
      <c r="AO40" s="117"/>
      <c r="AP40" s="117"/>
      <c r="AQ40" s="117"/>
      <c r="AR40" s="117"/>
      <c r="AS40" s="117"/>
      <c r="AT40" s="117"/>
      <c r="AU40" s="117"/>
      <c r="AV40" s="117"/>
      <c r="AW40" s="117"/>
      <c r="AX40" s="117"/>
      <c r="AY40" s="117"/>
      <c r="AZ40" s="117"/>
      <c r="BA40" s="117"/>
      <c r="BB40" s="113"/>
    </row>
    <row r="41" spans="1:54" customFormat="1" ht="12.75" customHeight="1">
      <c r="A41" s="116"/>
      <c r="B41" s="223" t="s">
        <v>889</v>
      </c>
      <c r="C41" s="116" t="s">
        <v>14900</v>
      </c>
      <c r="D41" s="116"/>
      <c r="E41" s="116" t="s">
        <v>15635</v>
      </c>
      <c r="F41" s="116"/>
      <c r="G41" s="116"/>
      <c r="H41" s="116"/>
      <c r="I41" s="116" t="s">
        <v>15636</v>
      </c>
      <c r="J41" s="116" t="s">
        <v>15635</v>
      </c>
      <c r="K41" s="116" t="s">
        <v>15637</v>
      </c>
      <c r="L41" s="116" t="s">
        <v>15761</v>
      </c>
      <c r="M41" s="116" t="s">
        <v>15639</v>
      </c>
      <c r="N41" s="116" t="s">
        <v>15640</v>
      </c>
      <c r="O41" s="116" t="s">
        <v>15762</v>
      </c>
      <c r="P41" s="116" t="s">
        <v>15516</v>
      </c>
      <c r="Q41" s="116"/>
      <c r="R41" s="116"/>
      <c r="S41" s="116" t="s">
        <v>15763</v>
      </c>
      <c r="T41" s="116" t="s">
        <v>15643</v>
      </c>
      <c r="U41" s="116" t="s">
        <v>15519</v>
      </c>
      <c r="V41" s="116"/>
      <c r="W41" s="116" t="s">
        <v>15764</v>
      </c>
      <c r="X41" s="116" t="s">
        <v>15645</v>
      </c>
      <c r="Y41" s="116" t="s">
        <v>15765</v>
      </c>
      <c r="Z41" s="116"/>
      <c r="AA41" s="116"/>
      <c r="AB41" s="116"/>
      <c r="AC41" s="116" t="s">
        <v>15766</v>
      </c>
      <c r="AD41" s="116" t="s">
        <v>15648</v>
      </c>
      <c r="AE41" s="116" t="s">
        <v>15524</v>
      </c>
      <c r="AF41" s="116" t="s">
        <v>15649</v>
      </c>
      <c r="AG41" s="116" t="s">
        <v>15650</v>
      </c>
      <c r="AH41" s="116"/>
      <c r="AI41" s="116"/>
      <c r="AJ41" s="116"/>
      <c r="AK41" s="116" t="s">
        <v>15527</v>
      </c>
      <c r="AL41" s="116" t="s">
        <v>15651</v>
      </c>
      <c r="AM41" s="116"/>
      <c r="AN41" s="116" t="s">
        <v>15652</v>
      </c>
      <c r="AO41" s="116" t="s">
        <v>15653</v>
      </c>
      <c r="AP41" s="116" t="s">
        <v>15530</v>
      </c>
      <c r="AQ41" s="116"/>
      <c r="AR41" s="116"/>
      <c r="AS41" s="116" t="s">
        <v>15654</v>
      </c>
      <c r="AT41" s="116" t="s">
        <v>15655</v>
      </c>
      <c r="AU41" s="116" t="s">
        <v>15656</v>
      </c>
      <c r="AV41" s="116"/>
      <c r="AW41" s="116" t="s">
        <v>15657</v>
      </c>
      <c r="AX41" s="116"/>
      <c r="AY41" s="116"/>
      <c r="AZ41" s="116" t="s">
        <v>15535</v>
      </c>
      <c r="BA41" s="116" t="s">
        <v>15767</v>
      </c>
      <c r="BB41" s="113"/>
    </row>
    <row r="42" spans="1:54" customFormat="1" ht="12.75" customHeight="1">
      <c r="A42" s="116"/>
      <c r="B42" s="224"/>
      <c r="C42" s="120" t="s">
        <v>15768</v>
      </c>
      <c r="D42" s="116"/>
      <c r="E42" s="116" t="s">
        <v>15769</v>
      </c>
      <c r="F42" s="116"/>
      <c r="G42" s="116"/>
      <c r="H42" s="116"/>
      <c r="I42" s="116" t="s">
        <v>15770</v>
      </c>
      <c r="J42" s="116" t="s">
        <v>15771</v>
      </c>
      <c r="K42" s="116" t="s">
        <v>15772</v>
      </c>
      <c r="L42" s="116" t="s">
        <v>15773</v>
      </c>
      <c r="M42" s="116" t="s">
        <v>15774</v>
      </c>
      <c r="N42" s="116" t="s">
        <v>15775</v>
      </c>
      <c r="O42" s="116" t="s">
        <v>15776</v>
      </c>
      <c r="P42" s="116" t="s">
        <v>15777</v>
      </c>
      <c r="Q42" s="116"/>
      <c r="R42" s="116"/>
      <c r="S42" s="116" t="s">
        <v>15778</v>
      </c>
      <c r="T42" s="116" t="s">
        <v>15779</v>
      </c>
      <c r="U42" s="116" t="s">
        <v>15780</v>
      </c>
      <c r="V42" s="116"/>
      <c r="W42" s="116" t="s">
        <v>15781</v>
      </c>
      <c r="X42" s="116" t="s">
        <v>15782</v>
      </c>
      <c r="Y42" s="116" t="s">
        <v>15783</v>
      </c>
      <c r="Z42" s="116"/>
      <c r="AA42" s="116"/>
      <c r="AB42" s="116"/>
      <c r="AC42" s="116" t="s">
        <v>15784</v>
      </c>
      <c r="AD42" s="116" t="s">
        <v>15785</v>
      </c>
      <c r="AE42" s="116" t="s">
        <v>15786</v>
      </c>
      <c r="AF42" s="116" t="s">
        <v>15787</v>
      </c>
      <c r="AG42" s="116" t="s">
        <v>15788</v>
      </c>
      <c r="AH42" s="116"/>
      <c r="AI42" s="116"/>
      <c r="AJ42" s="116"/>
      <c r="AK42" s="116" t="s">
        <v>15789</v>
      </c>
      <c r="AL42" s="116" t="s">
        <v>15790</v>
      </c>
      <c r="AM42" s="116"/>
      <c r="AN42" s="116" t="s">
        <v>15791</v>
      </c>
      <c r="AO42" s="116" t="s">
        <v>15792</v>
      </c>
      <c r="AP42" s="116" t="s">
        <v>15793</v>
      </c>
      <c r="AQ42" s="116"/>
      <c r="AR42" s="116"/>
      <c r="AS42" s="116" t="s">
        <v>15794</v>
      </c>
      <c r="AT42" s="116" t="s">
        <v>15795</v>
      </c>
      <c r="AU42" s="116" t="s">
        <v>15796</v>
      </c>
      <c r="AV42" s="116"/>
      <c r="AW42" s="116" t="s">
        <v>15797</v>
      </c>
      <c r="AX42" s="116"/>
      <c r="AY42" s="116"/>
      <c r="AZ42" s="116" t="s">
        <v>15798</v>
      </c>
      <c r="BA42" s="116" t="s">
        <v>15799</v>
      </c>
      <c r="BB42" s="113"/>
    </row>
    <row r="43" spans="1:54" customFormat="1" ht="12.75" customHeight="1">
      <c r="A43" s="116"/>
      <c r="B43" s="224"/>
      <c r="C43" s="120" t="s">
        <v>15800</v>
      </c>
      <c r="D43" s="116"/>
      <c r="E43" s="116" t="s">
        <v>15801</v>
      </c>
      <c r="F43" s="116"/>
      <c r="G43" s="116"/>
      <c r="H43" s="116"/>
      <c r="I43" s="116" t="s">
        <v>15802</v>
      </c>
      <c r="J43" s="116" t="s">
        <v>15803</v>
      </c>
      <c r="K43" s="116" t="s">
        <v>15804</v>
      </c>
      <c r="L43" s="116" t="s">
        <v>15805</v>
      </c>
      <c r="M43" s="116" t="s">
        <v>15806</v>
      </c>
      <c r="N43" s="116" t="s">
        <v>15807</v>
      </c>
      <c r="O43" s="116" t="s">
        <v>15808</v>
      </c>
      <c r="P43" s="116" t="s">
        <v>15809</v>
      </c>
      <c r="Q43" s="116"/>
      <c r="R43" s="116"/>
      <c r="S43" s="116" t="s">
        <v>15810</v>
      </c>
      <c r="T43" s="116" t="s">
        <v>15811</v>
      </c>
      <c r="U43" s="116" t="s">
        <v>15812</v>
      </c>
      <c r="V43" s="116"/>
      <c r="W43" s="116" t="s">
        <v>15813</v>
      </c>
      <c r="X43" s="116" t="s">
        <v>15814</v>
      </c>
      <c r="Y43" s="116" t="s">
        <v>15815</v>
      </c>
      <c r="Z43" s="116"/>
      <c r="AA43" s="116"/>
      <c r="AB43" s="116"/>
      <c r="AC43" s="116" t="s">
        <v>15816</v>
      </c>
      <c r="AD43" s="116" t="s">
        <v>15817</v>
      </c>
      <c r="AE43" s="116" t="s">
        <v>15818</v>
      </c>
      <c r="AF43" s="116" t="s">
        <v>15819</v>
      </c>
      <c r="AG43" s="116" t="s">
        <v>15820</v>
      </c>
      <c r="AH43" s="116"/>
      <c r="AI43" s="116"/>
      <c r="AJ43" s="116"/>
      <c r="AK43" s="116" t="s">
        <v>15821</v>
      </c>
      <c r="AL43" s="116" t="s">
        <v>15822</v>
      </c>
      <c r="AM43" s="116"/>
      <c r="AN43" s="116" t="s">
        <v>15823</v>
      </c>
      <c r="AO43" s="116" t="s">
        <v>15824</v>
      </c>
      <c r="AP43" s="116" t="s">
        <v>15825</v>
      </c>
      <c r="AQ43" s="116"/>
      <c r="AR43" s="116"/>
      <c r="AS43" s="116" t="s">
        <v>15826</v>
      </c>
      <c r="AT43" s="116" t="s">
        <v>15827</v>
      </c>
      <c r="AU43" s="116" t="s">
        <v>15828</v>
      </c>
      <c r="AV43" s="116"/>
      <c r="AW43" s="116" t="s">
        <v>15829</v>
      </c>
      <c r="AX43" s="116"/>
      <c r="AY43" s="116"/>
      <c r="AZ43" s="116" t="s">
        <v>15830</v>
      </c>
      <c r="BA43" s="116" t="s">
        <v>15831</v>
      </c>
      <c r="BB43" s="113"/>
    </row>
    <row r="44" spans="1:54" customFormat="1" ht="12.75" customHeight="1">
      <c r="A44" s="116"/>
      <c r="B44" s="224"/>
      <c r="C44" s="116" t="s">
        <v>1378</v>
      </c>
      <c r="D44" s="116"/>
      <c r="E44" s="116" t="s">
        <v>1379</v>
      </c>
      <c r="F44" s="116"/>
      <c r="G44" s="116"/>
      <c r="H44" s="116"/>
      <c r="I44" s="116" t="s">
        <v>1380</v>
      </c>
      <c r="J44" s="116" t="s">
        <v>1381</v>
      </c>
      <c r="K44" s="116" t="s">
        <v>15723</v>
      </c>
      <c r="L44" s="116" t="s">
        <v>1379</v>
      </c>
      <c r="M44" s="116" t="s">
        <v>1633</v>
      </c>
      <c r="N44" s="116" t="s">
        <v>1384</v>
      </c>
      <c r="O44" s="116" t="s">
        <v>1385</v>
      </c>
      <c r="P44" s="116" t="s">
        <v>1386</v>
      </c>
      <c r="Q44" s="116"/>
      <c r="R44" s="116"/>
      <c r="S44" s="116" t="s">
        <v>15600</v>
      </c>
      <c r="T44" s="116" t="s">
        <v>15832</v>
      </c>
      <c r="U44" s="116" t="s">
        <v>1389</v>
      </c>
      <c r="V44" s="116"/>
      <c r="W44" s="116" t="s">
        <v>1390</v>
      </c>
      <c r="X44" s="116" t="s">
        <v>1391</v>
      </c>
      <c r="Y44" s="116" t="s">
        <v>1392</v>
      </c>
      <c r="Z44" s="116"/>
      <c r="AA44" s="116"/>
      <c r="AB44" s="116"/>
      <c r="AC44" s="116" t="s">
        <v>15833</v>
      </c>
      <c r="AD44" s="116" t="s">
        <v>1394</v>
      </c>
      <c r="AE44" s="116" t="s">
        <v>15834</v>
      </c>
      <c r="AF44" s="116" t="s">
        <v>1396</v>
      </c>
      <c r="AG44" s="116" t="s">
        <v>1397</v>
      </c>
      <c r="AH44" s="116"/>
      <c r="AI44" s="116"/>
      <c r="AJ44" s="116"/>
      <c r="AK44" s="116" t="s">
        <v>1524</v>
      </c>
      <c r="AL44" s="116" t="s">
        <v>1379</v>
      </c>
      <c r="AM44" s="116"/>
      <c r="AN44" s="116" t="s">
        <v>1525</v>
      </c>
      <c r="AO44" s="116" t="s">
        <v>1526</v>
      </c>
      <c r="AP44" s="116" t="s">
        <v>1401</v>
      </c>
      <c r="AQ44" s="116"/>
      <c r="AR44" s="116"/>
      <c r="AS44" s="116" t="s">
        <v>1402</v>
      </c>
      <c r="AT44" s="116" t="s">
        <v>1403</v>
      </c>
      <c r="AU44" s="116" t="s">
        <v>15835</v>
      </c>
      <c r="AV44" s="116"/>
      <c r="AW44" s="116" t="s">
        <v>2915</v>
      </c>
      <c r="AX44" s="116"/>
      <c r="AY44" s="116"/>
      <c r="AZ44" s="116" t="s">
        <v>1379</v>
      </c>
      <c r="BA44" s="116" t="s">
        <v>15836</v>
      </c>
      <c r="BB44" s="113"/>
    </row>
    <row r="45" spans="1:54" customFormat="1" ht="12.75" customHeight="1">
      <c r="A45" s="116"/>
      <c r="B45" s="224"/>
      <c r="C45" s="120" t="s">
        <v>15837</v>
      </c>
      <c r="D45" s="116"/>
      <c r="E45" s="116" t="s">
        <v>15838</v>
      </c>
      <c r="F45" s="116"/>
      <c r="G45" s="116"/>
      <c r="H45" s="116"/>
      <c r="I45" s="116" t="s">
        <v>15839</v>
      </c>
      <c r="J45" s="116" t="s">
        <v>15840</v>
      </c>
      <c r="K45" s="116" t="s">
        <v>15841</v>
      </c>
      <c r="L45" s="116" t="s">
        <v>15842</v>
      </c>
      <c r="M45" s="116" t="s">
        <v>15843</v>
      </c>
      <c r="N45" s="116" t="s">
        <v>15844</v>
      </c>
      <c r="O45" s="116" t="s">
        <v>15845</v>
      </c>
      <c r="P45" s="116" t="s">
        <v>15846</v>
      </c>
      <c r="Q45" s="116"/>
      <c r="R45" s="116"/>
      <c r="S45" s="116" t="s">
        <v>15847</v>
      </c>
      <c r="T45" s="116" t="s">
        <v>15848</v>
      </c>
      <c r="U45" s="116" t="s">
        <v>15849</v>
      </c>
      <c r="V45" s="116"/>
      <c r="W45" s="116" t="s">
        <v>15850</v>
      </c>
      <c r="X45" s="116" t="s">
        <v>15851</v>
      </c>
      <c r="Y45" s="116" t="s">
        <v>15852</v>
      </c>
      <c r="Z45" s="116"/>
      <c r="AA45" s="116"/>
      <c r="AB45" s="116"/>
      <c r="AC45" s="116" t="s">
        <v>15853</v>
      </c>
      <c r="AD45" s="116" t="s">
        <v>15854</v>
      </c>
      <c r="AE45" s="116" t="s">
        <v>15855</v>
      </c>
      <c r="AF45" s="116" t="s">
        <v>15856</v>
      </c>
      <c r="AG45" s="116" t="s">
        <v>15857</v>
      </c>
      <c r="AH45" s="116"/>
      <c r="AI45" s="116"/>
      <c r="AJ45" s="116"/>
      <c r="AK45" s="116" t="s">
        <v>15858</v>
      </c>
      <c r="AL45" s="116" t="s">
        <v>15859</v>
      </c>
      <c r="AM45" s="116"/>
      <c r="AN45" s="116" t="s">
        <v>15860</v>
      </c>
      <c r="AO45" s="116" t="s">
        <v>15861</v>
      </c>
      <c r="AP45" s="116" t="s">
        <v>15862</v>
      </c>
      <c r="AQ45" s="116"/>
      <c r="AR45" s="116"/>
      <c r="AS45" s="116" t="s">
        <v>15863</v>
      </c>
      <c r="AT45" s="116" t="s">
        <v>15864</v>
      </c>
      <c r="AU45" s="116" t="s">
        <v>15865</v>
      </c>
      <c r="AV45" s="116"/>
      <c r="AW45" s="116" t="s">
        <v>15866</v>
      </c>
      <c r="AX45" s="116"/>
      <c r="AY45" s="116"/>
      <c r="AZ45" s="116" t="s">
        <v>15867</v>
      </c>
      <c r="BA45" s="116" t="s">
        <v>15868</v>
      </c>
      <c r="BB45" s="113"/>
    </row>
    <row r="46" spans="1:54" customFormat="1" ht="12.75" customHeight="1">
      <c r="A46" s="113" t="s">
        <v>888</v>
      </c>
      <c r="B46" s="224"/>
      <c r="C46" s="119" t="str">
        <f>SUBSTITUTE(SUBSTITUTE(SUBSTITUTE(SUBSTITUTE(SUBSTITUTE(SUBSTITUTE(SUBSTITUTE(SUBSTITUTE(SUBSTITUTE(SUBSTITUTE(SUBSTITUTE(SUBSTITUTE(SUBSTITUTE(SUBSTITUTE(SUBSTITUTE(C$41,$A$54,C$54),$A$55,C$55),$A$56,C$56),$A$57,C$57),$A$58,C$58),$A$59,C$59),$A$60,C$60),$A$61,C$61),$A$62,C$62),$A$63,C$63),$A$64,C$64),$A$65,C$65),$A$66,C$66),$A$67,C$67),$A$68,C$68)</f>
        <v>How will the ad affect your consideration of [[ brand_name ]]?</v>
      </c>
      <c r="D46" s="120" t="str">
        <f>Optimized!$D70</f>
        <v>How will the ad affect your consideration of [[ brand_name ]]?</v>
      </c>
      <c r="E46" s="119" t="str">
        <f>SUBSTITUTE(SUBSTITUTE(SUBSTITUTE(SUBSTITUTE(SUBSTITUTE(SUBSTITUTE(SUBSTITUTE(SUBSTITUTE(SUBSTITUTE(SUBSTITUTE(SUBSTITUTE(SUBSTITUTE(SUBSTITUTE(SUBSTITUTE(SUBSTITUTE(E$41,$A$54,E$54),$A$55,E$55),$A$56,E$56),$A$57,E$57),$A$58,E$58),$A$59,E$59),$A$60,E$60),$A$61,E$61),$A$62,E$62),$A$63,E$63),$A$64,E$64),$A$65,E$65),$A$66,E$66),$A$67,E$67),$A$68,E$68)</f>
        <v>¿Cómo afectará este comercial tu consideración de [[ brand_name ]]?</v>
      </c>
      <c r="F46" s="120" t="str">
        <f>Optimized!$D70</f>
        <v>How will the ad affect your consideration of [[ brand_name ]]?</v>
      </c>
      <c r="G46" s="120" t="str">
        <f>Optimized!$F70</f>
        <v>Como você acha que esse anúncio vai afetar sua consideração de [[ brand_name ]]?</v>
      </c>
      <c r="H46" s="120" t="str">
        <f>Optimized!$D70</f>
        <v>How will the ad affect your consideration of [[ brand_name ]]?</v>
      </c>
      <c r="I46" s="119" t="str">
        <f t="shared" ref="I46:P46" si="17">SUBSTITUTE(SUBSTITUTE(SUBSTITUTE(SUBSTITUTE(SUBSTITUTE(SUBSTITUTE(SUBSTITUTE(SUBSTITUTE(SUBSTITUTE(SUBSTITUTE(SUBSTITUTE(SUBSTITUTE(SUBSTITUTE(SUBSTITUTE(SUBSTITUTE(I$41,$A$54,I$54),$A$55,I$55),$A$56,I$56),$A$57,I$57),$A$58,I$58),$A$59,I$59),$A$60,I$60),$A$61,I$61),$A$62,I$62),$A$63,I$63),$A$64,I$64),$A$65,I$65),$A$66,I$66),$A$67,I$67),$A$68,I$68)</f>
        <v>Dans quelle mesure cette publicité affectera-t-elle votre prise en considération de [[ brand_name ]]?</v>
      </c>
      <c r="J46" s="119" t="str">
        <f t="shared" si="17"/>
        <v>¿Cómo afectará este comercial tu consideración de [[ brand_name ]]?</v>
      </c>
      <c r="K46" s="119" t="str">
        <f t="shared" si="17"/>
        <v>现在请您回想一下刚才看到的那个[[ brand_name ]] 的广告，请问您认为这个广告对您今后使用[[ brand_name ]] 的情况会产生怎样的影响呢？</v>
      </c>
      <c r="L46" s="119" t="str">
        <f t="shared" si="17"/>
        <v>¿Cómo cree que  el anuncio influirá en su consideración de [[ brand_name ]] ?</v>
      </c>
      <c r="M46" s="119" t="str">
        <f t="shared" si="17"/>
        <v>Jakým způsobem tato reklama ovlivní Vaše uvažování o značce [[ brand_name_N ]]?</v>
      </c>
      <c r="N46" s="119" t="str">
        <f t="shared" si="17"/>
        <v>Hvordan vil reklamen påvirke dine overvejelser i forhold til [[ brand_name ]]?</v>
      </c>
      <c r="O46" s="119" t="str">
        <f t="shared" si="17"/>
        <v>كيف سيؤثر الاعلان على أعتبارك ل  [[ brand_name ]] ؟</v>
      </c>
      <c r="P46" s="119" t="str">
        <f t="shared" si="17"/>
        <v>Kuinka tämä mainos tulee vaikuttamaan suhtautumiseesi mainoksen tuotemerkkiä kohtaan?</v>
      </c>
      <c r="Q46" s="120" t="str">
        <f>Optimized!$K70</f>
        <v>Dans quelle mesure cette publicité influencera-t-elle votre comportement à l’égard de/d’ [[ brand_name ]] ?</v>
      </c>
      <c r="R46" s="120" t="str">
        <f>Optimized!$G70</f>
        <v>Inwiefern wird die Werbung beeinflussen, ob Sie [[ brand_name ]] in Erwägung ziehen?</v>
      </c>
      <c r="S46" s="119" t="str">
        <f>SUBSTITUTE(SUBSTITUTE(SUBSTITUTE(SUBSTITUTE(SUBSTITUTE(SUBSTITUTE(SUBSTITUTE(SUBSTITUTE(SUBSTITUTE(SUBSTITUTE(SUBSTITUTE(SUBSTITUTE(SUBSTITUTE(SUBSTITUTE(SUBSTITUTE(S$41,$A$54,S$54),$A$55,S$55),$A$56,S$56),$A$57,S$57),$A$58,S$58),$A$59,S$59),$A$60,S$60),$A$61,S$61),$A$62,S$62),$A$63,S$63),$A$64,S$64),$A$65,S$65),$A$66,S$66),$A$67,S$67),$A$68,S$68)</f>
        <v>Σκεπτόμενος/η την διαφήμιση που μόλις είδατε για την [[ brand_name ]], πώς πιστεύετε ότι η διαφήμιση θα σας επηρεάσει ως προς το να λάβετε υπόψη τη [[ brand_name ]];</v>
      </c>
      <c r="T46" s="119" t="str">
        <f>SUBSTITUTE(SUBSTITUTE(SUBSTITUTE(SUBSTITUTE(SUBSTITUTE(SUBSTITUTE(SUBSTITUTE(SUBSTITUTE(SUBSTITUTE(SUBSTITUTE(SUBSTITUTE(SUBSTITUTE(SUBSTITUTE(SUBSTITUTE(SUBSTITUTE(T$41,$A$54,T$54),$A$55,T$55),$A$56,T$56),$A$57,T$57),$A$58,T$58),$A$59,T$59),$A$60,T$60),$A$61,T$61),$A$62,T$62),$A$63,T$63),$A$64,T$64),$A$65,T$65),$A$66,T$66),$A$67,T$67),$A$68,T$68)</f>
        <v>您認為呢個廣告將會點樣影響您對[[ brand_name ]]嘅睇法以及使用情況呢?</v>
      </c>
      <c r="U46" s="119" t="str">
        <f>SUBSTITUTE(SUBSTITUTE(SUBSTITUTE(SUBSTITUTE(SUBSTITUTE(SUBSTITUTE(SUBSTITUTE(SUBSTITUTE(SUBSTITUTE(SUBSTITUTE(SUBSTITUTE(SUBSTITUTE(SUBSTITUTE(SUBSTITUTE(SUBSTITUTE(U$41,$A$54,U$54),$A$55,U$55),$A$56,U$56),$A$57,U$57),$A$58,U$58),$A$59,U$59),$A$60,U$60),$A$61,U$61),$A$62,U$62),$A$63,U$63),$A$64,U$64),$A$65,U$65),$A$66,U$66),$A$67,U$67),$A$68,U$68)</f>
        <v>Hogyan befolyásolja a reklám azt, hogy Ön hogyan viszonyul a(z) [[ brand_name ]]-hoz/hez?</v>
      </c>
      <c r="V46" s="120" t="str">
        <f>Optimized!$D70</f>
        <v>How will the ad affect your consideration of [[ brand_name ]]?</v>
      </c>
      <c r="W46" s="119" t="str">
        <f>SUBSTITUTE(SUBSTITUTE(SUBSTITUTE(SUBSTITUTE(SUBSTITUTE(SUBSTITUTE(SUBSTITUTE(SUBSTITUTE(SUBSTITUTE(SUBSTITUTE(SUBSTITUTE(SUBSTITUTE(SUBSTITUTE(SUBSTITUTE(SUBSTITUTE(W$41,$A$54,W$54),$A$55,W$55),$A$56,W$56),$A$57,W$57),$A$58,W$58),$A$59,W$59),$A$60,W$60),$A$61,W$61),$A$62,W$62),$A$63,W$63),$A$64,W$64),$A$65,W$65),$A$66,W$66),$A$67,W$67),$A$68,W$68)</f>
        <v>यह विज्ञापन आपके [[ brand_name ]] को विचार में लेने को कैसे प्रभावित करेगा?</v>
      </c>
      <c r="X46" s="119" t="str">
        <f>SUBSTITUTE(SUBSTITUTE(SUBSTITUTE(SUBSTITUTE(SUBSTITUTE(SUBSTITUTE(SUBSTITUTE(SUBSTITUTE(SUBSTITUTE(SUBSTITUTE(SUBSTITUTE(SUBSTITUTE(SUBSTITUTE(SUBSTITUTE(SUBSTITUTE(X$41,$A$54,X$54),$A$55,X$55),$A$56,X$56),$A$57,X$57),$A$58,X$58),$A$59,X$59),$A$60,X$60),$A$61,X$61),$A$62,X$62),$A$63,X$63),$A$64,X$64),$A$65,X$65),$A$66,X$66),$A$67,X$67),$A$68,X$68)</f>
        <v>यह  विज्ञापन आपके [[ brand_name ]] को ध्यान में लेने की संभावना पर कैसा असर करेगा?</v>
      </c>
      <c r="Y46" s="119" t="str">
        <f>SUBSTITUTE(SUBSTITUTE(SUBSTITUTE(SUBSTITUTE(SUBSTITUTE(SUBSTITUTE(SUBSTITUTE(SUBSTITUTE(SUBSTITUTE(SUBSTITUTE(SUBSTITUTE(SUBSTITUTE(SUBSTITUTE(SUBSTITUTE(SUBSTITUTE(Y$41,$A$54,Y$54),$A$55,Y$55),$A$56,Y$56),$A$57,Y$57),$A$58,Y$58),$A$59,Y$59),$A$60,Y$60),$A$61,Y$61),$A$62,Y$62),$A$63,Y$63),$A$64,Y$64),$A$65,Y$65),$A$66,Y$66),$A$67,Y$67),$A$68,Y$68)</f>
        <v>[[ brand_name ]] தொடர்பான உங்கள் கருத்தில் விளம்பரம் எந்த மாதிரி தாக்கத்தை ஏற்படுத்தும் ?</v>
      </c>
      <c r="Z46" s="120" t="str">
        <f>Optimized!$L70</f>
        <v>Bagaimanakah iklan ini mempengaruhi pertimbangan anda terhadap [[ brand_name ]]?</v>
      </c>
      <c r="AA46" s="120" t="str">
        <f>Optimized!$D70</f>
        <v>How will the ad affect your consideration of [[ brand_name ]]?</v>
      </c>
      <c r="AB46" s="120" t="str">
        <f>Optimized!$H70</f>
        <v>In quale modo questa pubblicità modificherà il Suo comportamento nei confronti di [[ brand_name ]]?</v>
      </c>
      <c r="AC46" s="119" t="str">
        <f>SUBSTITUTE(SUBSTITUTE(SUBSTITUTE(SUBSTITUTE(SUBSTITUTE(SUBSTITUTE(SUBSTITUTE(SUBSTITUTE(SUBSTITUTE(SUBSTITUTE(SUBSTITUTE(SUBSTITUTE(SUBSTITUTE(SUBSTITUTE(SUBSTITUTE(AC$41,$A$54,AC$54),$A$55,AC$55),$A$56,AC$56),$A$57,AC$57),$A$58,AC$58),$A$59,AC$59),$A$60,AC$60),$A$61,AC$61),$A$62,AC$62),$A$63,AC$63),$A$64,AC$64),$A$65,AC$65),$A$66,AC$66),$A$67,AC$67),$A$68,AC$68)</f>
        <v>この[[ brand_name ]] のコマーシャルをご覧になって、どの程度[[ brand_name ]] を検討してみたいと思いますか。
このコマーシャルを見て…</v>
      </c>
      <c r="AD46" s="119" t="str">
        <f>SUBSTITUTE(SUBSTITUTE(SUBSTITUTE(SUBSTITUTE(SUBSTITUTE(SUBSTITUTE(SUBSTITUTE(SUBSTITUTE(SUBSTITUTE(SUBSTITUTE(SUBSTITUTE(SUBSTITUTE(SUBSTITUTE(SUBSTITUTE(SUBSTITUTE(AD$41,$A$54,AD$54),$A$55,AD$55),$A$56,AD$56),$A$57,AD$57),$A$58,AD$58),$A$59,AD$59),$A$60,AD$60),$A$61,AD$61),$A$62,AD$62),$A$63,AD$63),$A$64,AD$64),$A$65,AD$65),$A$66,AD$66),$A$67,AD$67),$A$68,AD$68)</f>
        <v>كيف سيؤثر الإعلان على تفكيرك في [[ brand_name ]]؟</v>
      </c>
      <c r="AE46" s="119" t="str">
        <f>SUBSTITUTE(SUBSTITUTE(SUBSTITUTE(SUBSTITUTE(SUBSTITUTE(SUBSTITUTE(SUBSTITUTE(SUBSTITUTE(SUBSTITUTE(SUBSTITUTE(SUBSTITUTE(SUBSTITUTE(SUBSTITUTE(SUBSTITUTE(SUBSTITUTE(AE$41,$A$54,AE$54),$A$55,AE$55),$A$56,AE$56),$A$57,AE$57),$A$58,AE$58),$A$59,AE$59),$A$60,AE$60),$A$61,AE$61),$A$62,AE$62),$A$63,AE$63),$A$64,AE$64),$A$65,AE$65),$A$66,AE$66),$A$67,AE$67),$A$68,AE$68)</f>
        <v>방금 보신 [[ brand_name ]] 광고를 생각하면, 이 광고가 [[ brand_name ]]에 대한 귀하의 태도에 어떤 영향을 미칠 것 같습니까?</v>
      </c>
      <c r="AF46" s="119" t="str">
        <f>SUBSTITUTE(SUBSTITUTE(SUBSTITUTE(SUBSTITUTE(SUBSTITUTE(SUBSTITUTE(SUBSTITUTE(SUBSTITUTE(SUBSTITUTE(SUBSTITUTE(SUBSTITUTE(SUBSTITUTE(SUBSTITUTE(SUBSTITUTE(SUBSTITUTE(AF$41,$A$54,AF$54),$A$55,AF$55),$A$56,AF$56),$A$57,AF$57),$A$58,AF$58),$A$59,AF$59),$A$60,AF$60),$A$61,AF$61),$A$62,AF$62),$A$63,AF$63),$A$64,AF$64),$A$65,AF$65),$A$66,AF$66),$A$67,AF$67),$A$68,AF$68)</f>
        <v>这广告如何影响您对[[ brand_name ]]的考虑？</v>
      </c>
      <c r="AG46" s="119" t="str">
        <f>SUBSTITUTE(SUBSTITUTE(SUBSTITUTE(SUBSTITUTE(SUBSTITUTE(SUBSTITUTE(SUBSTITUTE(SUBSTITUTE(SUBSTITUTE(SUBSTITUTE(SUBSTITUTE(SUBSTITUTE(SUBSTITUTE(SUBSTITUTE(SUBSTITUTE(AG$41,$A$54,AG$54),$A$55,AG$55),$A$56,AG$56),$A$57,AG$57),$A$58,AG$58),$A$59,AG$59),$A$60,AG$60),$A$61,AG$61),$A$62,AG$62),$A$63,AG$63),$A$64,AG$64),$A$65,AG$65),$A$66,AG$66),$A$67,AG$67),$A$68,AG$68)</f>
        <v>Bagaimanakah iklan ini akan mempengaruhi pertimbangan anda terhadap [[ brand_name ]]?</v>
      </c>
      <c r="AH46" s="120" t="str">
        <f>Optimized!$M70</f>
        <v>¿Cómo influirá el anuncio en tu consideración hacia [[ brand_name ]]?</v>
      </c>
      <c r="AI46" s="120" t="str">
        <f>Optimized!$I70</f>
        <v>Hoe denkt u dat de reclame uw overweging van [[ brand_name ]] zal beïnvloeden?</v>
      </c>
      <c r="AJ46" s="120" t="str">
        <f>Optimized!$D70</f>
        <v>How will the ad affect your consideration of [[ brand_name ]]?</v>
      </c>
      <c r="AK46" s="119" t="str">
        <f>SUBSTITUTE(SUBSTITUTE(SUBSTITUTE(SUBSTITUTE(SUBSTITUTE(SUBSTITUTE(SUBSTITUTE(SUBSTITUTE(SUBSTITUTE(SUBSTITUTE(SUBSTITUTE(SUBSTITUTE(SUBSTITUTE(SUBSTITUTE(SUBSTITUTE(AK$41,$A$54,AK$54),$A$55,AK$55),$A$56,AK$56),$A$57,AK$57),$A$58,AK$58),$A$59,AK$59),$A$60,AK$60),$A$61,AK$61),$A$62,AK$62),$A$63,AK$63),$A$64,AK$64),$A$65,AK$65),$A$66,AK$66),$A$67,AK$67),$A$68,AK$68)</f>
        <v>Hvordan vil reklamen påvirke din oppfatning av [[ brand_name ]]?</v>
      </c>
      <c r="AL46" s="119" t="str">
        <f>SUBSTITUTE(SUBSTITUTE(SUBSTITUTE(SUBSTITUTE(SUBSTITUTE(SUBSTITUTE(SUBSTITUTE(SUBSTITUTE(SUBSTITUTE(SUBSTITUTE(SUBSTITUTE(SUBSTITUTE(SUBSTITUTE(SUBSTITUTE(SUBSTITUTE(AL$41,$A$54,AL$54),$A$55,AL$55),$A$56,AL$56),$A$57,AL$57),$A$58,AL$58),$A$59,AL$59),$A$60,AL$60),$A$61,AL$61),$A$62,AL$62),$A$63,AL$63),$A$64,AL$64),$A$65,AL$65),$A$66,AL$66),$A$67,AL$67),$A$68,AL$68)</f>
        <v>¿Cómo cree que el anuncio influirá en su consideración de [[ brand_name ]]?</v>
      </c>
      <c r="AM46" s="120" t="str">
        <f>Optimized!$N70</f>
        <v>Paano nito maaapektuhan ang pagkonsidera mo para sa [[ brand_name ]]?</v>
      </c>
      <c r="AN46" s="119" t="str">
        <f>SUBSTITUTE(SUBSTITUTE(SUBSTITUTE(SUBSTITUTE(SUBSTITUTE(SUBSTITUTE(SUBSTITUTE(SUBSTITUTE(SUBSTITUTE(SUBSTITUTE(SUBSTITUTE(SUBSTITUTE(SUBSTITUTE(SUBSTITUTE(SUBSTITUTE(AN$41,$A$54,AN$54),$A$55,AN$55),$A$56,AN$56),$A$57,AN$57),$A$58,AN$58),$A$59,AN$59),$A$60,AN$60),$A$61,AN$61),$A$62,AN$62),$A$63,AN$63),$A$64,AN$64),$A$65,AN$65),$A$66,AN$66),$A$67,AN$67),$A$68,AN$68)</f>
        <v>Jak ta reklama wpłynie na rozważanie przez Pana(ią) [[ brand_name_G ]]?</v>
      </c>
      <c r="AO46" s="119" t="str">
        <f>SUBSTITUTE(SUBSTITUTE(SUBSTITUTE(SUBSTITUTE(SUBSTITUTE(SUBSTITUTE(SUBSTITUTE(SUBSTITUTE(SUBSTITUTE(SUBSTITUTE(SUBSTITUTE(SUBSTITUTE(SUBSTITUTE(SUBSTITUTE(SUBSTITUTE(AO$41,$A$54,AO$54),$A$55,AO$55),$A$56,AO$56),$A$57,AO$57),$A$58,AO$58),$A$59,AO$59),$A$60,AO$60),$A$61,AO$61),$A$62,AO$62),$A$63,AO$63),$A$64,AO$64),$A$65,AO$65),$A$66,AO$66),$A$67,AO$67),$A$68,AO$68)</f>
        <v>Como irá o anúncio influenciar a sua consideração acerca de [[ brand_name ]]?</v>
      </c>
      <c r="AP46" s="119" t="str">
        <f>SUBSTITUTE(SUBSTITUTE(SUBSTITUTE(SUBSTITUTE(SUBSTITUTE(SUBSTITUTE(SUBSTITUTE(SUBSTITUTE(SUBSTITUTE(SUBSTITUTE(SUBSTITUTE(SUBSTITUTE(SUBSTITUTE(SUBSTITUTE(SUBSTITUTE(AP$41,$A$54,AP$54),$A$55,AP$55),$A$56,AP$56),$A$57,AP$57),$A$58,AP$58),$A$59,AP$59),$A$60,AP$60),$A$61,AP$61),$A$62,AP$62),$A$63,AP$63),$A$64,AP$64),$A$65,AP$65),$A$66,AP$66),$A$67,AP$67),$A$68,AP$68)</f>
        <v>Cum credeti ca va influenta reclama atitudinea dumneavoastra fata de [[ brand_name ]]?</v>
      </c>
      <c r="AQ46" s="120" t="str">
        <f>Optimized!$D70</f>
        <v>How will the ad affect your consideration of [[ brand_name ]]?</v>
      </c>
      <c r="AR46" s="120" t="str">
        <f>Optimized!$D70</f>
        <v>How will the ad affect your consideration of [[ brand_name ]]?</v>
      </c>
      <c r="AS46" s="119" t="str">
        <f>SUBSTITUTE(SUBSTITUTE(SUBSTITUTE(SUBSTITUTE(SUBSTITUTE(SUBSTITUTE(SUBSTITUTE(SUBSTITUTE(SUBSTITUTE(SUBSTITUTE(SUBSTITUTE(SUBSTITUTE(SUBSTITUTE(SUBSTITUTE(SUBSTITUTE(AS$41,$A$54,AS$54),$A$55,AS$55),$A$56,AS$56),$A$57,AS$57),$A$58,AS$58),$A$59,AS$59),$A$60,AS$60),$A$61,AS$61),$A$62,AS$62),$A$63,AS$63),$A$64,AS$64),$A$65,AS$65),$A$66,AS$66),$A$67,AS$67),$A$68,AS$68)</f>
        <v>¿Cómo crees que el anuncio influirá en tu consideración de [[ brand_name ]]?</v>
      </c>
      <c r="AT46" s="119" t="str">
        <f>SUBSTITUTE(SUBSTITUTE(SUBSTITUTE(SUBSTITUTE(SUBSTITUTE(SUBSTITUTE(SUBSTITUTE(SUBSTITUTE(SUBSTITUTE(SUBSTITUTE(SUBSTITUTE(SUBSTITUTE(SUBSTITUTE(SUBSTITUTE(SUBSTITUTE(AT$41,$A$54,AT$54),$A$55,AT$55),$A$56,AT$56),$A$57,AT$57),$A$58,AT$58),$A$59,AT$59),$A$60,AT$60),$A$61,AT$61),$A$62,AT$62),$A$63,AT$63),$A$64,AT$64),$A$65,AT$65),$A$66,AT$66),$A$67,AT$67),$A$68,AT$68)</f>
        <v>Hur kommer reklamen att påverka din benägenhet att välja [[ brand_name ]]?</v>
      </c>
      <c r="AU46" s="119" t="str">
        <f>SUBSTITUTE(SUBSTITUTE(SUBSTITUTE(SUBSTITUTE(SUBSTITUTE(SUBSTITUTE(SUBSTITUTE(SUBSTITUTE(SUBSTITUTE(SUBSTITUTE(SUBSTITUTE(SUBSTITUTE(SUBSTITUTE(SUBSTITUTE(SUBSTITUTE(AU$41,$A$54,AU$54),$A$55,AU$55),$A$56,AU$56),$A$57,AU$57),$A$58,AU$58),$A$59,AU$59),$A$60,AU$60),$A$61,AU$61),$A$62,AU$62),$A$63,AU$63),$A$64,AU$64),$A$65,AU$65),$A$66,AU$66),$A$67,AU$67),$A$68,AU$68)</f>
        <v>請問這個廣告將會如何影響您考慮使用[[ brand_name ]] 的情況?</v>
      </c>
      <c r="AV46" s="120" t="str">
        <f>Optimized!$J70</f>
        <v>โฆษณานี้มีผลต่อการพิจารณายี่ห้อ [[ brand_name ]] ของคุณอย่างไรคะ/ครับ?</v>
      </c>
      <c r="AW46" s="119" t="str">
        <f>SUBSTITUTE(SUBSTITUTE(SUBSTITUTE(SUBSTITUTE(SUBSTITUTE(SUBSTITUTE(SUBSTITUTE(SUBSTITUTE(SUBSTITUTE(SUBSTITUTE(SUBSTITUTE(SUBSTITUTE(SUBSTITUTE(SUBSTITUTE(SUBSTITUTE(AW$41,$A$54,AW$54),$A$55,AW$55),$A$56,AW$56),$A$57,AW$57),$A$58,AW$58),$A$59,AW$59),$A$60,AW$60),$A$61,AW$61),$A$62,AW$62),$A$63,AW$63),$A$64,AW$64),$A$65,AW$65),$A$66,AW$66),$A$67,AW$67),$A$68,AW$68)</f>
        <v>Reklam [[ brand_name ]] tercihinizi nasıl etkileyecektir?</v>
      </c>
      <c r="AX46" s="119" t="str">
        <f>SUBSTITUTE(SUBSTITUTE(SUBSTITUTE(SUBSTITUTE(SUBSTITUTE(SUBSTITUTE(SUBSTITUTE(SUBSTITUTE(SUBSTITUTE(SUBSTITUTE(SUBSTITUTE(SUBSTITUTE(SUBSTITUTE(SUBSTITUTE(SUBSTITUTE(AX$41,$A$54,AX$54),$A$55,AX$55),$A$56,AX$56),$A$57,AX$57),$A$58,AX$58),$A$59,AX$59),$A$60,AX$60),$A$61,AX$61),$A$62,AX$62),$A$63,AX$63),$A$64,AX$64),$A$65,AX$65),$A$66,AX$66),$A$67,AX$67),$A$68,AX$68)</f>
        <v/>
      </c>
      <c r="AY46" s="120" t="str">
        <f>Optimized!$O70</f>
        <v>How will the ad affect your consideration of [[ brand_name ]]?</v>
      </c>
      <c r="AZ46" s="119" t="str">
        <f>SUBSTITUTE(SUBSTITUTE(SUBSTITUTE(SUBSTITUTE(SUBSTITUTE(SUBSTITUTE(SUBSTITUTE(SUBSTITUTE(SUBSTITUTE(SUBSTITUTE(SUBSTITUTE(SUBSTITUTE(SUBSTITUTE(SUBSTITUTE(SUBSTITUTE(AZ$41,$A$54,AZ$54),$A$55,AZ$55),$A$56,AZ$56),$A$57,AZ$57),$A$58,AZ$58),$A$59,AZ$59),$A$60,AZ$60),$A$61,AZ$61),$A$62,AZ$62),$A$63,AZ$63),$A$64,AZ$64),$A$65,AZ$65),$A$66,AZ$66),$A$67,AZ$67),$A$68,AZ$68)</f>
        <v>¿Cómo afectará el comercial su consideración de [[ brand_name ]]?</v>
      </c>
      <c r="BA46" s="119" t="str">
        <f>SUBSTITUTE(SUBSTITUTE(SUBSTITUTE(SUBSTITUTE(SUBSTITUTE(SUBSTITUTE(SUBSTITUTE(SUBSTITUTE(SUBSTITUTE(SUBSTITUTE(SUBSTITUTE(SUBSTITUTE(SUBSTITUTE(SUBSTITUTE(SUBSTITUTE(BA$41,$A$54,BA$54),$A$55,BA$55),$A$56,BA$56),$A$57,BA$57),$A$58,BA$58),$A$59,BA$59),$A$60,BA$60),$A$61,BA$61),$A$62,BA$62),$A$63,BA$63),$A$64,BA$64),$A$65,BA$65),$A$66,BA$66),$A$67,BA$67),$A$68,BA$68)</f>
        <v>Anh/Chị vui lòng cho biết mẫu quảng cáo tác động như thế nào đến việc Anh/Chị xem xét sử dụng dịch vụ của [[ brand_name ]]?</v>
      </c>
      <c r="BB46" s="113"/>
    </row>
    <row r="47" spans="1:54" customFormat="1" ht="12.75" customHeight="1">
      <c r="A47" s="113" t="s">
        <v>890</v>
      </c>
      <c r="B47" s="224"/>
      <c r="C47" s="119" t="str">
        <f>SUBSTITUTE(SUBSTITUTE(SUBSTITUTE(SUBSTITUTE(SUBSTITUTE(SUBSTITUTE(SUBSTITUTE(SUBSTITUTE(SUBSTITUTE(SUBSTITUTE(SUBSTITUTE(SUBSTITUTE(SUBSTITUTE(SUBSTITUTE(SUBSTITUTE(C$42,$A$54,C$54),$A$55,C$55),$A$56,C$56),$A$57,C$57),$A$58,C$58),$A$59,C$59),$A$60,C$60),$A$61,C$61),$A$62,C$62),$A$63,C$63),$A$64,C$64),$A$65,C$65),$A$66,C$66),$A$67,C$67),$A$68,C$68)</f>
        <v>Makes me much more likely to subscribe to [[ brand_name ]] again in the near future</v>
      </c>
      <c r="D47" s="120" t="str">
        <f>Optimized!$D71</f>
        <v>Makes me much more likely to subscribe to [[ brand_name ]] again in the near future</v>
      </c>
      <c r="E47" s="119" t="str">
        <f>SUBSTITUTE(SUBSTITUTE(SUBSTITUTE(SUBSTITUTE(SUBSTITUTE(SUBSTITUTE(SUBSTITUTE(SUBSTITUTE(SUBSTITUTE(SUBSTITUTE(SUBSTITUTE(SUBSTITUTE(SUBSTITUTE(SUBSTITUTE(SUBSTITUTE(E$42,$A$54,E$54),$A$55,E$55),$A$56,E$56),$A$57,E$57),$A$58,E$58),$A$59,E$59),$A$60,E$60),$A$61,E$61),$A$62,E$62),$A$63,E$63),$A$64,E$64),$A$65,E$65),$A$66,E$66),$A$67,E$67),$A$68,E$68)</f>
        <v>Hace mucho más probable que suscriba a [[ product_name ]] [[ brand_name ]] otra vez en el futuro cercano</v>
      </c>
      <c r="F47" s="120" t="str">
        <f>Optimized!$D71</f>
        <v>Makes me much more likely to subscribe to [[ brand_name ]] again in the near future</v>
      </c>
      <c r="G47" s="120" t="str">
        <f>Optimized!$F71</f>
        <v>É muito provável que eu assine um/uma [[ brand_name ]] de novo num futuro próximo</v>
      </c>
      <c r="H47" s="120" t="str">
        <f>Optimized!$D71</f>
        <v>Makes me much more likely to subscribe to [[ brand_name ]] again in the near future</v>
      </c>
      <c r="I47" s="119" t="str">
        <f t="shared" ref="I47:P47" si="18">SUBSTITUTE(SUBSTITUTE(SUBSTITUTE(SUBSTITUTE(SUBSTITUTE(SUBSTITUTE(SUBSTITUTE(SUBSTITUTE(SUBSTITUTE(SUBSTITUTE(SUBSTITUTE(SUBSTITUTE(SUBSTITUTE(SUBSTITUTE(SUBSTITUTE(I$42,$A$54,I$54),$A$55,I$55),$A$56,I$56),$A$57,I$57),$A$58,I$58),$A$59,I$59),$A$60,I$60),$A$61,I$61),$A$62,I$62),$A$63,I$63),$A$64,I$64),$A$65,I$65),$A$66,I$66),$A$67,I$67),$A$68,I$68)</f>
        <v>Me rend beaucoup plus susceptible de m'abonner à un(e) [[ brand_name ]] [[ product_name ]] de nouveau, prochainement</v>
      </c>
      <c r="J47" s="119" t="str">
        <f t="shared" si="18"/>
        <v>Hace mucho más probable que me suscriba a [[ product_name ]] [[ brand_name ]] otra vez próximamente</v>
      </c>
      <c r="K47" s="119" t="str">
        <f t="shared" si="18"/>
        <v>这个广告让我非常有可能最近再次预订 [[ brand_name ]] [[ product_name ]]</v>
      </c>
      <c r="L47" s="119" t="str">
        <f t="shared" si="18"/>
        <v>Hace mucho más probable que me suscriba otra vez [[ product_name ]] de [[ brand_name ]] próximamente</v>
      </c>
      <c r="M47" s="119" t="str">
        <f t="shared" si="18"/>
        <v>Velmi mě povzbudila, abych znovu využil/a služeb značky [[ brand_name_N ]] v blízké budoucnosti</v>
      </c>
      <c r="N47" s="119" t="str">
        <f t="shared" si="18"/>
        <v xml:space="preserve">Gør det meget mere sandsynligt, at jeg vil abonnere på [[ brand_name ]] igen i den nærmeste fremtid </v>
      </c>
      <c r="O47" s="119" t="str">
        <f t="shared" si="18"/>
        <v>هايخلي في احتمال كبير اني أفكر أشترك في [[ brand_name ]] [[ product_name ]]  تاني فى المستقبل القريب</v>
      </c>
      <c r="P47" s="119" t="str">
        <f t="shared" si="18"/>
        <v>Saa minut vahvasti harkitsemaan mainoksen tuotemerkin tilaamista uudestaan lähitulevaisuudessa</v>
      </c>
      <c r="Q47" s="120" t="str">
        <f>Optimized!$K71</f>
        <v>Me donne vraiment envie de souscrire à [[ brand_name ]] de nouveau dans un futur proche</v>
      </c>
      <c r="R47" s="120" t="str">
        <f>Optimized!$G71</f>
        <v>Ich bin wahrscheinlich viel mehr bereit, wieder [[ brand_name ]] in nächster Zukunft zu abonnieren</v>
      </c>
      <c r="S47" s="119" t="str">
        <f>SUBSTITUTE(SUBSTITUTE(SUBSTITUTE(SUBSTITUTE(SUBSTITUTE(SUBSTITUTE(SUBSTITUTE(SUBSTITUTE(SUBSTITUTE(SUBSTITUTE(SUBSTITUTE(SUBSTITUTE(SUBSTITUTE(SUBSTITUTE(SUBSTITUTE(S$42,$A$54,S$54),$A$55,S$55),$A$56,S$56),$A$57,S$57),$A$58,S$58),$A$59,S$59),$A$60,S$60),$A$61,S$61),$A$62,S$62),$A$63,S$63),$A$64,S$64),$A$65,S$65),$A$66,S$66),$A$67,S$67),$A$68,S$68)</f>
        <v xml:space="preserve">Είναι πολύ πιο πιθανό το να γίνω συνδρομήτής [[ brand_name ]] [[ product_name ]] ξανά στο κοντινό μέλλον </v>
      </c>
      <c r="T47" s="119" t="str">
        <f>SUBSTITUTE(SUBSTITUTE(SUBSTITUTE(SUBSTITUTE(SUBSTITUTE(SUBSTITUTE(SUBSTITUTE(SUBSTITUTE(SUBSTITUTE(SUBSTITUTE(SUBSTITUTE(SUBSTITUTE(SUBSTITUTE(SUBSTITUTE(SUBSTITUTE(T$42,$A$54,T$54),$A$55,T$55),$A$56,T$56),$A$57,T$57),$A$58,T$58),$A$59,T$59),$A$60,T$60),$A$61,T$61),$A$62,T$62),$A$63,T$63),$A$64,T$64),$A$65,T$65),$A$66,T$66),$A$67,T$67),$A$68,T$68)</f>
        <v>令我喺最近好大可能再會申請 [[ brand_name ]] [[ product_name ]]</v>
      </c>
      <c r="U47" s="119" t="str">
        <f>SUBSTITUTE(SUBSTITUTE(SUBSTITUTE(SUBSTITUTE(SUBSTITUTE(SUBSTITUTE(SUBSTITUTE(SUBSTITUTE(SUBSTITUTE(SUBSTITUTE(SUBSTITUTE(SUBSTITUTE(SUBSTITUTE(SUBSTITUTE(SUBSTITUTE(U$42,$A$54,U$54),$A$55,U$55),$A$56,U$56),$A$57,U$57),$A$58,U$58),$A$59,U$59),$A$60,U$60),$A$61,U$61),$A$62,U$62),$A$63,U$63),$A$64,U$64),$A$65,U$65),$A$66,U$66),$A$67,U$67),$A$68,U$68)</f>
        <v>Sokkal valószínűbb, hogy a reklám alapján a közeljövőben előfizetek a(z) [[ brand_name ]] [[ product_name ]]-ra/re</v>
      </c>
      <c r="V47" s="120" t="str">
        <f>Optimized!$D71</f>
        <v>Makes me much more likely to subscribe to [[ brand_name ]] again in the near future</v>
      </c>
      <c r="W47" s="119" t="str">
        <f>SUBSTITUTE(SUBSTITUTE(SUBSTITUTE(SUBSTITUTE(SUBSTITUTE(SUBSTITUTE(SUBSTITUTE(SUBSTITUTE(SUBSTITUTE(SUBSTITUTE(SUBSTITUTE(SUBSTITUTE(SUBSTITUTE(SUBSTITUTE(SUBSTITUTE(W$42,$A$54,W$54),$A$55,W$55),$A$56,W$56),$A$57,W$57),$A$58,W$58),$A$59,W$59),$A$60,W$60),$A$61,W$61),$A$62,W$62),$A$63,W$63),$A$64,W$64),$A$65,W$65),$A$66,W$66),$A$67,W$67),$A$68,W$68)</f>
        <v>निकट भविष्य में दोबारा आपके [[ brand_name ]] [[ product_name ]] लेने की संभावना को बहुत बढ़ाता है</v>
      </c>
      <c r="X47" s="119" t="str">
        <f>SUBSTITUTE(SUBSTITUTE(SUBSTITUTE(SUBSTITUTE(SUBSTITUTE(SUBSTITUTE(SUBSTITUTE(SUBSTITUTE(SUBSTITUTE(SUBSTITUTE(SUBSTITUTE(SUBSTITUTE(SUBSTITUTE(SUBSTITUTE(SUBSTITUTE(X$42,$A$54,X$54),$A$55,X$55),$A$56,X$56),$A$57,X$57),$A$58,X$58),$A$59,X$59),$A$60,X$60),$A$61,X$61),$A$62,X$62),$A$63,X$63),$A$64,X$64),$A$65,X$65),$A$66,X$66),$A$67,X$67),$A$68,X$68)</f>
        <v>आने वाले दिनों में , फिरसे [[ brand_name ]] [[ product_name] ] लेने की आपकी संभावना को बहुत ज्यादा बढ़ाता है</v>
      </c>
      <c r="Y47" s="119" t="str">
        <f>SUBSTITUTE(SUBSTITUTE(SUBSTITUTE(SUBSTITUTE(SUBSTITUTE(SUBSTITUTE(SUBSTITUTE(SUBSTITUTE(SUBSTITUTE(SUBSTITUTE(SUBSTITUTE(SUBSTITUTE(SUBSTITUTE(SUBSTITUTE(SUBSTITUTE(Y$42,$A$54,Y$54),$A$55,Y$55),$A$56,Y$56),$A$57,Y$57),$A$58,Y$58),$A$59,Y$59),$A$60,Y$60),$A$61,Y$61),$A$62,Y$62),$A$63,Y$63),$A$64,Y$64),$A$65,Y$65),$A$66,Y$66),$A$67,Y$67),$A$68,Y$68)</f>
        <v>வருங்காலத்தில் [[ brand_name ]] [[ product_name ]] ஐ மீண்டும் சப்ஸ்க்ரைப் செய்ய  மிக அதிக வாய்ப்பை ஏற்படுத்துகிறது</v>
      </c>
      <c r="Z47" s="120" t="str">
        <f>Optimized!$L71</f>
        <v>Membuat saya jauh lebih mungkin mempertimbangkan berlangganan [[ brand_name ]] dalam waktu dekat</v>
      </c>
      <c r="AA47" s="120" t="str">
        <f>Optimized!$D71</f>
        <v>Makes me much more likely to subscribe to [[ brand_name ]] again in the near future</v>
      </c>
      <c r="AB47" s="120" t="str">
        <f>Optimized!$H71</f>
        <v>Mi rende molto più propenso/a a sottoscrivere un/una [[ brand_name ]] in futuro</v>
      </c>
      <c r="AC47" s="119" t="str">
        <f>SUBSTITUTE(SUBSTITUTE(SUBSTITUTE(SUBSTITUTE(SUBSTITUTE(SUBSTITUTE(SUBSTITUTE(SUBSTITUTE(SUBSTITUTE(SUBSTITUTE(SUBSTITUTE(SUBSTITUTE(SUBSTITUTE(SUBSTITUTE(SUBSTITUTE(AC$42,$A$54,AC$54),$A$55,AC$55),$A$56,AC$56),$A$57,AC$57),$A$58,AC$58),$A$59,AC$59),$A$60,AC$60),$A$61,AC$61),$A$62,AC$62),$A$63,AC$63),$A$64,AC$64),$A$65,AC$65),$A$66,AC$66),$A$67,AC$67),$A$68,AC$68)</f>
        <v>近いうちにもう一度、[[ brand_name ]]の [[ product_name ]] と契約してみたいと強く思った</v>
      </c>
      <c r="AD47" s="119" t="str">
        <f>SUBSTITUTE(SUBSTITUTE(SUBSTITUTE(SUBSTITUTE(SUBSTITUTE(SUBSTITUTE(SUBSTITUTE(SUBSTITUTE(SUBSTITUTE(SUBSTITUTE(SUBSTITUTE(SUBSTITUTE(SUBSTITUTE(SUBSTITUTE(SUBSTITUTE(AD$42,$A$54,AD$54),$A$55,AD$55),$A$56,AD$56),$A$57,AD$57),$A$58,AD$58),$A$59,AD$59),$A$60,AD$60),$A$61,AD$61),$A$62,AD$62),$A$63,AD$63),$A$64,AD$64),$A$65,AD$65),$A$66,AD$66),$A$67,AD$67),$A$68,AD$68)</f>
        <v xml:space="preserve">يزيد كثيراً من احتمالاتي للاشتراك في [[ product_name ]]   [[ brand_name ]] مرة أخرى في المستقبل القريب </v>
      </c>
      <c r="AE47" s="119" t="str">
        <f>SUBSTITUTE(SUBSTITUTE(SUBSTITUTE(SUBSTITUTE(SUBSTITUTE(SUBSTITUTE(SUBSTITUTE(SUBSTITUTE(SUBSTITUTE(SUBSTITUTE(SUBSTITUTE(SUBSTITUTE(SUBSTITUTE(SUBSTITUTE(SUBSTITUTE(AE$42,$A$54,AE$54),$A$55,AE$55),$A$56,AE$56),$A$57,AE$57),$A$58,AE$58),$A$59,AE$59),$A$60,AE$60),$A$61,AE$61),$A$62,AE$62),$A$63,AE$63),$A$64,AE$64),$A$65,AE$65),$A$66,AE$66),$A$67,AE$67),$A$68,AE$68)</f>
        <v>가까운 시일 내에 [[ brand_name ]] [[ product_name ]]을/를 다시 신청하고  싶은 마음이 강하게 들게 한다</v>
      </c>
      <c r="AF47" s="119" t="str">
        <f>SUBSTITUTE(SUBSTITUTE(SUBSTITUTE(SUBSTITUTE(SUBSTITUTE(SUBSTITUTE(SUBSTITUTE(SUBSTITUTE(SUBSTITUTE(SUBSTITUTE(SUBSTITUTE(SUBSTITUTE(SUBSTITUTE(SUBSTITUTE(SUBSTITUTE(AF$42,$A$54,AF$54),$A$55,AF$55),$A$56,AF$56),$A$57,AF$57),$A$58,AF$58),$A$59,AF$59),$A$60,AF$60),$A$61,AF$61),$A$62,AF$62),$A$63,AF$63),$A$64,AF$64),$A$65,AF$65),$A$66,AF$66),$A$67,AF$67),$A$68,AF$68)</f>
        <v>使 我 非 常 有 可 能 在 短 期 内  订阅 [[ brand_name ]] [[ product_name ]]</v>
      </c>
      <c r="AG47" s="119" t="str">
        <f>SUBSTITUTE(SUBSTITUTE(SUBSTITUTE(SUBSTITUTE(SUBSTITUTE(SUBSTITUTE(SUBSTITUTE(SUBSTITUTE(SUBSTITUTE(SUBSTITUTE(SUBSTITUTE(SUBSTITUTE(SUBSTITUTE(SUBSTITUTE(SUBSTITUTE(AG$42,$A$54,AG$54),$A$55,AG$55),$A$56,AG$56),$A$57,AG$57),$A$58,AG$58),$A$59,AG$59),$A$60,AG$60),$A$61,AG$61),$A$62,AG$62),$A$63,AG$63),$A$64,AG$64),$A$65,AG$65),$A$66,AG$66),$A$67,AG$67),$A$68,AG$68)</f>
        <v>Membuat saya jauh lebih berkemungkinan untuk melanggan [[ brand_name ]] [[ product_name ]] pada masa akan datang</v>
      </c>
      <c r="AH47" s="120" t="str">
        <f>Optimized!$M71</f>
        <v xml:space="preserve">Hace mucho más probable que me suscriba a [[ brand_name ]] en un futuro cercano </v>
      </c>
      <c r="AI47" s="120" t="str">
        <f>Optimized!$I71</f>
        <v>ik zal veel eerder een abonnement op [[ brand_name ]] nemen in de nabije toekomst</v>
      </c>
      <c r="AJ47" s="120" t="str">
        <f>Optimized!$D71</f>
        <v>Makes me much more likely to subscribe to [[ brand_name ]] again in the near future</v>
      </c>
      <c r="AK47" s="119" t="str">
        <f>SUBSTITUTE(SUBSTITUTE(SUBSTITUTE(SUBSTITUTE(SUBSTITUTE(SUBSTITUTE(SUBSTITUTE(SUBSTITUTE(SUBSTITUTE(SUBSTITUTE(SUBSTITUTE(SUBSTITUTE(SUBSTITUTE(SUBSTITUTE(SUBSTITUTE(AK$42,$A$54,AK$54),$A$55,AK$55),$A$56,AK$56),$A$57,AK$57),$A$58,AK$58),$A$59,AK$59),$A$60,AK$60),$A$61,AK$61),$A$62,AK$62),$A$63,AK$63),$A$64,AK$64),$A$65,AK$65),$A$66,AK$66),$A$67,AK$67),$A$68,AK$68)</f>
        <v>Gjør det mye mer sannsynlig at jeg vil abonnere på [[ brand_name ]] igjen i nærmeste fremtid</v>
      </c>
      <c r="AL47" s="119" t="str">
        <f>SUBSTITUTE(SUBSTITUTE(SUBSTITUTE(SUBSTITUTE(SUBSTITUTE(SUBSTITUTE(SUBSTITUTE(SUBSTITUTE(SUBSTITUTE(SUBSTITUTE(SUBSTITUTE(SUBSTITUTE(SUBSTITUTE(SUBSTITUTE(SUBSTITUTE(AL$42,$A$54,AL$54),$A$55,AL$55),$A$56,AL$56),$A$57,AL$57),$A$58,AL$58),$A$59,AL$59),$A$60,AL$60),$A$61,AL$61),$A$62,AL$62),$A$63,AL$63),$A$64,AL$64),$A$65,AL$65),$A$66,AL$66),$A$67,AL$67),$A$68,AL$68)</f>
        <v>Hace mucho más probable que me suscriba otra vez [[ product_name ]] [[ brand_name ]] próximamente</v>
      </c>
      <c r="AM47" s="120" t="str">
        <f>Optimized!$N71</f>
        <v>Talagang nanghihikayat sa akin na magsubscribe ng/sa [[ brand_name ]] sa malapit na hinaharap</v>
      </c>
      <c r="AN47" s="119" t="str">
        <f>SUBSTITUTE(SUBSTITUTE(SUBSTITUTE(SUBSTITUTE(SUBSTITUTE(SUBSTITUTE(SUBSTITUTE(SUBSTITUTE(SUBSTITUTE(SUBSTITUTE(SUBSTITUTE(SUBSTITUTE(SUBSTITUTE(SUBSTITUTE(SUBSTITUTE(AN$42,$A$54,AN$54),$A$55,AN$55),$A$56,AN$56),$A$57,AN$57),$A$58,AN$58),$A$59,AN$59),$A$60,AN$60),$A$61,AN$61),$A$62,AN$62),$A$63,AN$63),$A$64,AN$64),$A$65,AN$65),$A$66,AN$66),$A$67,AN$67),$A$68,AN$68)</f>
        <v>Bardzo zachęca mnie do ponownego wykupienia [[ product_name_G ]] [[ brand_name_N ]] w bliskiej przyszłości</v>
      </c>
      <c r="AO47" s="119" t="str">
        <f>SUBSTITUTE(SUBSTITUTE(SUBSTITUTE(SUBSTITUTE(SUBSTITUTE(SUBSTITUTE(SUBSTITUTE(SUBSTITUTE(SUBSTITUTE(SUBSTITUTE(SUBSTITUTE(SUBSTITUTE(SUBSTITUTE(SUBSTITUTE(SUBSTITUTE(AO$42,$A$54,AO$54),$A$55,AO$55),$A$56,AO$56),$A$57,AO$57),$A$58,AO$58),$A$59,AO$59),$A$60,AO$60),$A$61,AO$61),$A$62,AO$62),$A$63,AO$63),$A$64,AO$64),$A$65,AO$65),$A$66,AO$66),$A$67,AO$67),$A$68,AO$68)</f>
        <v>Faz-me estar muito mais disposto a subscrever [[ brand_name ]] [[ product_name ]] novamente num futuro próximo</v>
      </c>
      <c r="AP47" s="119" t="str">
        <f>SUBSTITUTE(SUBSTITUTE(SUBSTITUTE(SUBSTITUTE(SUBSTITUTE(SUBSTITUTE(SUBSTITUTE(SUBSTITUTE(SUBSTITUTE(SUBSTITUTE(SUBSTITUTE(SUBSTITUTE(SUBSTITUTE(SUBSTITUTE(SUBSTITUTE(AP$42,$A$54,AP$54),$A$55,AP$55),$A$56,AP$56),$A$57,AP$57),$A$58,AP$58),$A$59,AP$59),$A$60,AP$60),$A$61,AP$61),$A$62,AP$62),$A$63,AP$63),$A$64,AP$64),$A$65,AP$65),$A$66,AP$66),$A$67,AP$67),$A$68,AP$68)</f>
        <v>Ma determina in mare masura sa ma abonez la [[ product_name ]] [[ brand_name ]] din nou in viitorul apropiat</v>
      </c>
      <c r="AQ47" s="120" t="str">
        <f>Optimized!$D71</f>
        <v>Makes me much more likely to subscribe to [[ brand_name ]] again in the near future</v>
      </c>
      <c r="AR47" s="120" t="str">
        <f>Optimized!$D71</f>
        <v>Makes me much more likely to subscribe to [[ brand_name ]] again in the near future</v>
      </c>
      <c r="AS47" s="119" t="str">
        <f>SUBSTITUTE(SUBSTITUTE(SUBSTITUTE(SUBSTITUTE(SUBSTITUTE(SUBSTITUTE(SUBSTITUTE(SUBSTITUTE(SUBSTITUTE(SUBSTITUTE(SUBSTITUTE(SUBSTITUTE(SUBSTITUTE(SUBSTITUTE(SUBSTITUTE(AS$42,$A$54,AS$54),$A$55,AS$55),$A$56,AS$56),$A$57,AS$57),$A$58,AS$58),$A$59,AS$59),$A$60,AS$60),$A$61,AS$61),$A$62,AS$62),$A$63,AS$63),$A$64,AS$64),$A$65,AS$65),$A$66,AS$66),$A$67,AS$67),$A$68,AS$68)</f>
        <v>Me hace estar mucho más dispuesto a suscribir un/a [[ product_name ]] [[ brand_name ]] de nuevo en un futuro próximo</v>
      </c>
      <c r="AT47" s="119" t="str">
        <f>SUBSTITUTE(SUBSTITUTE(SUBSTITUTE(SUBSTITUTE(SUBSTITUTE(SUBSTITUTE(SUBSTITUTE(SUBSTITUTE(SUBSTITUTE(SUBSTITUTE(SUBSTITUTE(SUBSTITUTE(SUBSTITUTE(SUBSTITUTE(SUBSTITUTE(AT$42,$A$54,AT$54),$A$55,AT$55),$A$56,AT$56),$A$57,AT$57),$A$58,AT$58),$A$59,AT$59),$A$60,AT$60),$A$61,AT$61),$A$62,AT$62),$A$63,AT$63),$A$64,AT$64),$A$65,AT$65),$A$66,AT$66),$A$67,AT$67),$A$68,AT$68)</f>
        <v>Gör mig mycket mer benägen att prenumerera på  [[ brand_name ]] igen i en nära framtid</v>
      </c>
      <c r="AU47" s="119" t="str">
        <f>SUBSTITUTE(SUBSTITUTE(SUBSTITUTE(SUBSTITUTE(SUBSTITUTE(SUBSTITUTE(SUBSTITUTE(SUBSTITUTE(SUBSTITUTE(SUBSTITUTE(SUBSTITUTE(SUBSTITUTE(SUBSTITUTE(SUBSTITUTE(SUBSTITUTE(AU$42,$A$54,AU$54),$A$55,AU$55),$A$56,AU$56),$A$57,AU$57),$A$58,AU$58),$A$59,AU$59),$A$60,AU$60),$A$61,AU$61),$A$62,AU$62),$A$63,AU$63),$A$64,AU$64),$A$65,AU$65),$A$66,AU$66),$A$67,AU$67),$A$68,AU$68)</f>
        <v>讓我最近，非常有可能考慮再次申請一個[[ brand_name ]] [[ product_name ]]</v>
      </c>
      <c r="AV47" s="120" t="str">
        <f>Optimized!$J71</f>
        <v>ทำให้ฉันน่าจะใช้บริการ [[ brand_name ]] มากขึ้นมากในอนาคตอันใกล้นี้</v>
      </c>
      <c r="AW47" s="119" t="str">
        <f>SUBSTITUTE(SUBSTITUTE(SUBSTITUTE(SUBSTITUTE(SUBSTITUTE(SUBSTITUTE(SUBSTITUTE(SUBSTITUTE(SUBSTITUTE(SUBSTITUTE(SUBSTITUTE(SUBSTITUTE(SUBSTITUTE(SUBSTITUTE(SUBSTITUTE(AW$42,$A$54,AW$54),$A$55,AW$55),$A$56,AW$56),$A$57,AW$57),$A$58,AW$58),$A$59,AW$59),$A$60,AW$60),$A$61,AW$61),$A$62,AW$62),$A$63,AW$63),$A$64,AW$64),$A$65,AW$65),$A$66,AW$66),$A$67,AW$67),$A$68,AW$68)</f>
        <v>Reklam yakın bir gelecekte tekrar [[ brand_name ]] [[ product_name ]] abonesi olma konusunda çok etkili olacaktır</v>
      </c>
      <c r="AX47" s="119" t="str">
        <f>SUBSTITUTE(SUBSTITUTE(SUBSTITUTE(SUBSTITUTE(SUBSTITUTE(SUBSTITUTE(SUBSTITUTE(SUBSTITUTE(SUBSTITUTE(SUBSTITUTE(SUBSTITUTE(SUBSTITUTE(SUBSTITUTE(SUBSTITUTE(SUBSTITUTE(AX$42,$A$54,AX$54),$A$55,AX$55),$A$56,AX$56),$A$57,AX$57),$A$58,AX$58),$A$59,AX$59),$A$60,AX$60),$A$61,AX$61),$A$62,AX$62),$A$63,AX$63),$A$64,AX$64),$A$65,AX$65),$A$66,AX$66),$A$67,AX$67),$A$68,AX$68)</f>
        <v/>
      </c>
      <c r="AY47" s="120" t="str">
        <f>Optimized!$O71</f>
        <v>Makes me much more likely to subscribe to [[ brand_name ]] in the near future</v>
      </c>
      <c r="AZ47" s="119" t="str">
        <f>SUBSTITUTE(SUBSTITUTE(SUBSTITUTE(SUBSTITUTE(SUBSTITUTE(SUBSTITUTE(SUBSTITUTE(SUBSTITUTE(SUBSTITUTE(SUBSTITUTE(SUBSTITUTE(SUBSTITUTE(SUBSTITUTE(SUBSTITUTE(SUBSTITUTE(AZ$42,$A$54,AZ$54),$A$55,AZ$55),$A$56,AZ$56),$A$57,AZ$57),$A$58,AZ$58),$A$59,AZ$59),$A$60,AZ$60),$A$61,AZ$61),$A$62,AZ$62),$A$63,AZ$63),$A$64,AZ$64),$A$65,AZ$65),$A$66,AZ$66),$A$67,AZ$67),$A$68,AZ$68)</f>
        <v>Hace mucho más probable que vuelva a suscribirme un/a [[ product_name ]] de [[ brand_name ]] próximamente</v>
      </c>
      <c r="BA47" s="119" t="str">
        <f>SUBSTITUTE(SUBSTITUTE(SUBSTITUTE(SUBSTITUTE(SUBSTITUTE(SUBSTITUTE(SUBSTITUTE(SUBSTITUTE(SUBSTITUTE(SUBSTITUTE(SUBSTITUTE(SUBSTITUTE(SUBSTITUTE(SUBSTITUTE(SUBSTITUTE(BA$42,$A$54,BA$54),$A$55,BA$55),$A$56,BA$56),$A$57,BA$57),$A$58,BA$58),$A$59,BA$59),$A$60,BA$60),$A$61,BA$61),$A$62,BA$62),$A$63,BA$63),$A$64,BA$64),$A$65,BA$65),$A$66,BA$66),$A$67,BA$67),$A$68,BA$68)</f>
        <v>Rất có khả năng tôi sẽ đăng ký lại dịch vụ [[ product_name ]] của [[ brand_name ]] trong thời gian tới</v>
      </c>
      <c r="BB47" s="113"/>
    </row>
    <row r="48" spans="1:54" customFormat="1" ht="12.75" customHeight="1">
      <c r="A48" s="113" t="s">
        <v>891</v>
      </c>
      <c r="B48" s="224"/>
      <c r="C48" s="119" t="str">
        <f>SUBSTITUTE(SUBSTITUTE(SUBSTITUTE(SUBSTITUTE(SUBSTITUTE(SUBSTITUTE(SUBSTITUTE(SUBSTITUTE(SUBSTITUTE(SUBSTITUTE(SUBSTITUTE(SUBSTITUTE(SUBSTITUTE(SUBSTITUTE(SUBSTITUTE(C$43,$A$54,C$54),$A$55,C$55),$A$56,C$56),$A$57,C$57),$A$58,C$58),$A$59,C$59),$A$60,C$60),$A$61,C$61),$A$62,C$62),$A$63,C$63),$A$64,C$64),$A$65,C$65),$A$66,C$66),$A$67,C$67),$A$68,C$68)</f>
        <v>Makes me a little more likely to subscribe to [[ brand_name ]] again in the near future</v>
      </c>
      <c r="D48" s="120" t="str">
        <f>Optimized!$D72</f>
        <v>Makes me a little more likely to subscribe to [[ brand_name ]] again in the near future</v>
      </c>
      <c r="E48" s="119" t="str">
        <f>SUBSTITUTE(SUBSTITUTE(SUBSTITUTE(SUBSTITUTE(SUBSTITUTE(SUBSTITUTE(SUBSTITUTE(SUBSTITUTE(SUBSTITUTE(SUBSTITUTE(SUBSTITUTE(SUBSTITUTE(SUBSTITUTE(SUBSTITUTE(SUBSTITUTE(E$43,$A$54,E$54),$A$55,E$55),$A$56,E$56),$A$57,E$57),$A$58,E$58),$A$59,E$59),$A$60,E$60),$A$61,E$61),$A$62,E$62),$A$63,E$63),$A$64,E$64),$A$65,E$65),$A$66,E$66),$A$67,E$67),$A$68,E$68)</f>
        <v>Hace más probable que suscriba a [[ product_name ]] [[ brand_name ]] otra vez en el futuro cercano</v>
      </c>
      <c r="F48" s="120" t="str">
        <f>Optimized!$D72</f>
        <v>Makes me a little more likely to subscribe to [[ brand_name ]] again in the near future</v>
      </c>
      <c r="G48" s="120" t="str">
        <f>Optimized!$F72</f>
        <v>É provável que eu assine um/uma [[ brand_name ]] de novo num futuro próximo</v>
      </c>
      <c r="H48" s="120" t="str">
        <f>Optimized!$D72</f>
        <v>Makes me a little more likely to subscribe to [[ brand_name ]] again in the near future</v>
      </c>
      <c r="I48" s="119" t="str">
        <f t="shared" ref="I48:P48" si="19">SUBSTITUTE(SUBSTITUTE(SUBSTITUTE(SUBSTITUTE(SUBSTITUTE(SUBSTITUTE(SUBSTITUTE(SUBSTITUTE(SUBSTITUTE(SUBSTITUTE(SUBSTITUTE(SUBSTITUTE(SUBSTITUTE(SUBSTITUTE(SUBSTITUTE(I$43,$A$54,I$54),$A$55,I$55),$A$56,I$56),$A$57,I$57),$A$58,I$58),$A$59,I$59),$A$60,I$60),$A$61,I$61),$A$62,I$62),$A$63,I$63),$A$64,I$64),$A$65,I$65),$A$66,I$66),$A$67,I$67),$A$68,I$68)</f>
        <v>Me rend un peu plus susceptible de m'abonner à un(e) [[ brand_name ]] [[ product_name ]] de nouveau, prochainement</v>
      </c>
      <c r="J48" s="119" t="str">
        <f t="shared" si="19"/>
        <v>Hace probable que me suscriba a [[ product_name ]] [[ brand_name ]] otra vez próximamente</v>
      </c>
      <c r="K48" s="119" t="str">
        <f t="shared" si="19"/>
        <v>这个广告让我有点可能最近再次预订 [[ brand_name ]] [[ product_name ]]</v>
      </c>
      <c r="L48" s="119" t="str">
        <f t="shared" si="19"/>
        <v>Hace más probable que me suscriba otra vez [[ product_name ]] de [[ brand_name ]] próximamente</v>
      </c>
      <c r="M48" s="119" t="str">
        <f t="shared" si="19"/>
        <v>Povzbudila mě, abych znovu využil/a služeb značky [[ brand_name_N ]] v blízké budoucnosti</v>
      </c>
      <c r="N48" s="119" t="str">
        <f t="shared" si="19"/>
        <v>Gør det lidt mere sandsynligt, at jeg vil abonnere på [[ brand_name ]] igen i den nærmeste fremtid</v>
      </c>
      <c r="O48" s="119" t="str">
        <f t="shared" si="19"/>
        <v>هايخلي في احتمال  اني أفكر أشترك في [[ brand_name ]] [[ product_name ]]  تاني فى المستقبل القريب</v>
      </c>
      <c r="P48" s="119" t="str">
        <f t="shared" si="19"/>
        <v>Saa minut jossain määrin harkitsemaan mainoksen tuotemerkin tilaamista uudestaan lähitulevaisuudessa</v>
      </c>
      <c r="Q48" s="120" t="str">
        <f>Optimized!$K72</f>
        <v>Me donne un peu plus envie de souscrire à [[ brand_name ]] de nouveau dans un futur proche</v>
      </c>
      <c r="R48" s="120" t="str">
        <f>Optimized!$G72</f>
        <v>Ich bin wahrscheinlich etwas mehr bereit, wieder [[ brand_name ]] in nächster Zukunft zu abonnieren</v>
      </c>
      <c r="S48" s="119" t="str">
        <f>SUBSTITUTE(SUBSTITUTE(SUBSTITUTE(SUBSTITUTE(SUBSTITUTE(SUBSTITUTE(SUBSTITUTE(SUBSTITUTE(SUBSTITUTE(SUBSTITUTE(SUBSTITUTE(SUBSTITUTE(SUBSTITUTE(SUBSTITUTE(SUBSTITUTE(S$43,$A$54,S$54),$A$55,S$55),$A$56,S$56),$A$57,S$57),$A$58,S$58),$A$59,S$59),$A$60,S$60),$A$61,S$61),$A$62,S$62),$A$63,S$63),$A$64,S$64),$A$65,S$65),$A$66,S$66),$A$67,S$67),$A$68,S$68)</f>
        <v>Είναι λίγο πιο πιθανό το να γίνω συνδρομήτής [[ brand_name ]] [[ product_name ]] ξανά στο κοντινό μέλλον</v>
      </c>
      <c r="T48" s="119" t="str">
        <f>SUBSTITUTE(SUBSTITUTE(SUBSTITUTE(SUBSTITUTE(SUBSTITUTE(SUBSTITUTE(SUBSTITUTE(SUBSTITUTE(SUBSTITUTE(SUBSTITUTE(SUBSTITUTE(SUBSTITUTE(SUBSTITUTE(SUBSTITUTE(SUBSTITUTE(T$43,$A$54,T$54),$A$55,T$55),$A$56,T$56),$A$57,T$57),$A$58,T$58),$A$59,T$59),$A$60,T$60),$A$61,T$61),$A$62,T$62),$A$63,T$63),$A$64,T$64),$A$65,T$65),$A$66,T$66),$A$67,T$67),$A$68,T$68)</f>
        <v>令我喺最近可能再會申請 [[ brand_name ]] [[ product_name ]]</v>
      </c>
      <c r="U48" s="119" t="str">
        <f>SUBSTITUTE(SUBSTITUTE(SUBSTITUTE(SUBSTITUTE(SUBSTITUTE(SUBSTITUTE(SUBSTITUTE(SUBSTITUTE(SUBSTITUTE(SUBSTITUTE(SUBSTITUTE(SUBSTITUTE(SUBSTITUTE(SUBSTITUTE(SUBSTITUTE(U$43,$A$54,U$54),$A$55,U$55),$A$56,U$56),$A$57,U$57),$A$58,U$58),$A$59,U$59),$A$60,U$60),$A$61,U$61),$A$62,U$62),$A$63,U$63),$A$64,U$64),$A$65,U$65),$A$66,U$66),$A$67,U$67),$A$68,U$68)</f>
        <v>Valószínűbb, hogy a reklám alapján a közeljövőben előfizetek a(z) [[ brand_name ]] [[ product_name ]]-ra/re</v>
      </c>
      <c r="V48" s="120" t="str">
        <f>Optimized!$D72</f>
        <v>Makes me a little more likely to subscribe to [[ brand_name ]] again in the near future</v>
      </c>
      <c r="W48" s="119" t="str">
        <f>SUBSTITUTE(SUBSTITUTE(SUBSTITUTE(SUBSTITUTE(SUBSTITUTE(SUBSTITUTE(SUBSTITUTE(SUBSTITUTE(SUBSTITUTE(SUBSTITUTE(SUBSTITUTE(SUBSTITUTE(SUBSTITUTE(SUBSTITUTE(SUBSTITUTE(W$43,$A$54,W$54),$A$55,W$55),$A$56,W$56),$A$57,W$57),$A$58,W$58),$A$59,W$59),$A$60,W$60),$A$61,W$61),$A$62,W$62),$A$63,W$63),$A$64,W$64),$A$65,W$65),$A$66,W$66),$A$67,W$67),$A$68,W$68)</f>
        <v>निकट भविष्य में दोबारा आपके [[ brand_name ]] [[ product_name ]] लेने की संभावना को कुछ हद तक बढ़ाता है</v>
      </c>
      <c r="X48" s="119" t="str">
        <f>SUBSTITUTE(SUBSTITUTE(SUBSTITUTE(SUBSTITUTE(SUBSTITUTE(SUBSTITUTE(SUBSTITUTE(SUBSTITUTE(SUBSTITUTE(SUBSTITUTE(SUBSTITUTE(SUBSTITUTE(SUBSTITUTE(SUBSTITUTE(SUBSTITUTE(X$43,$A$54,X$54),$A$55,X$55),$A$56,X$56),$A$57,X$57),$A$58,X$58),$A$59,X$59),$A$60,X$60),$A$61,X$61),$A$62,X$62),$A$63,X$63),$A$64,X$64),$A$65,X$65),$A$66,X$66),$A$67,X$67),$A$68,X$68)</f>
        <v>आने वाले दिनों में, फिरसे [[ brand_name ]] [[ product_name ]] लेने की आपकी संभावना को थोड़ा ज्यादा बढ़ाता है</v>
      </c>
      <c r="Y48" s="119" t="str">
        <f>SUBSTITUTE(SUBSTITUTE(SUBSTITUTE(SUBSTITUTE(SUBSTITUTE(SUBSTITUTE(SUBSTITUTE(SUBSTITUTE(SUBSTITUTE(SUBSTITUTE(SUBSTITUTE(SUBSTITUTE(SUBSTITUTE(SUBSTITUTE(SUBSTITUTE(Y$43,$A$54,Y$54),$A$55,Y$55),$A$56,Y$56),$A$57,Y$57),$A$58,Y$58),$A$59,Y$59),$A$60,Y$60),$A$61,Y$61),$A$62,Y$62),$A$63,Y$63),$A$64,Y$64),$A$65,Y$65),$A$66,Y$66),$A$67,Y$67),$A$68,Y$68)</f>
        <v>வருங்காலத்தில் [[ brand_name ]] [[ product_name ]] ஐ மீண்டும் சப்ஸ்க்ரைப் செய்ய  ஓரளவு வாய்ப்பை ஏற்படுத்துகிறது</v>
      </c>
      <c r="Z48" s="120" t="str">
        <f>Optimized!$L72</f>
        <v>Membuat saya agak lebih mungkin mempertimbangkan berlangganan [[ brand_name ]] dalam waktu dekat</v>
      </c>
      <c r="AA48" s="120" t="str">
        <f>Optimized!$D72</f>
        <v>Makes me a little more likely to subscribe to [[ brand_name ]] again in the near future</v>
      </c>
      <c r="AB48" s="120" t="str">
        <f>Optimized!$H72</f>
        <v xml:space="preserve">Mi rende un po’ più propenso/a a sottoscrivere un/una [[ brand_name ]] in futuro  </v>
      </c>
      <c r="AC48" s="119" t="str">
        <f>SUBSTITUTE(SUBSTITUTE(SUBSTITUTE(SUBSTITUTE(SUBSTITUTE(SUBSTITUTE(SUBSTITUTE(SUBSTITUTE(SUBSTITUTE(SUBSTITUTE(SUBSTITUTE(SUBSTITUTE(SUBSTITUTE(SUBSTITUTE(SUBSTITUTE(AC$43,$A$54,AC$54),$A$55,AC$55),$A$56,AC$56),$A$57,AC$57),$A$58,AC$58),$A$59,AC$59),$A$60,AC$60),$A$61,AC$61),$A$62,AC$62),$A$63,AC$63),$A$64,AC$64),$A$65,AC$65),$A$66,AC$66),$A$67,AC$67),$A$68,AC$68)</f>
        <v>近いうちにもう一度、[[ brand_name ]] の[[ product_name ]] と契約してみたいと思った</v>
      </c>
      <c r="AD48" s="119" t="str">
        <f>SUBSTITUTE(SUBSTITUTE(SUBSTITUTE(SUBSTITUTE(SUBSTITUTE(SUBSTITUTE(SUBSTITUTE(SUBSTITUTE(SUBSTITUTE(SUBSTITUTE(SUBSTITUTE(SUBSTITUTE(SUBSTITUTE(SUBSTITUTE(SUBSTITUTE(AD$43,$A$54,AD$54),$A$55,AD$55),$A$56,AD$56),$A$57,AD$57),$A$58,AD$58),$A$59,AD$59),$A$60,AD$60),$A$61,AD$61),$A$62,AD$62),$A$63,AD$63),$A$64,AD$64),$A$65,AD$65),$A$66,AD$66),$A$67,AD$67),$A$68,AD$68)</f>
        <v>يزيد قليلاً من احتمالاتي للاشتراك في [[ product_name ]]   [[ brand_name ]] مرة أخرى في المستقبل القريب</v>
      </c>
      <c r="AE48" s="119" t="str">
        <f>SUBSTITUTE(SUBSTITUTE(SUBSTITUTE(SUBSTITUTE(SUBSTITUTE(SUBSTITUTE(SUBSTITUTE(SUBSTITUTE(SUBSTITUTE(SUBSTITUTE(SUBSTITUTE(SUBSTITUTE(SUBSTITUTE(SUBSTITUTE(SUBSTITUTE(AE$43,$A$54,AE$54),$A$55,AE$55),$A$56,AE$56),$A$57,AE$57),$A$58,AE$58),$A$59,AE$59),$A$60,AE$60),$A$61,AE$61),$A$62,AE$62),$A$63,AE$63),$A$64,AE$64),$A$65,AE$65),$A$66,AE$66),$A$67,AE$67),$A$68,AE$68)</f>
        <v>가까운 시일 내에 [[ brand_name ]] [[ product_name ]]을/를 다시 신청하고 싶은 마음이 조금 더 들게 하는 편이다</v>
      </c>
      <c r="AF48" s="119" t="str">
        <f>SUBSTITUTE(SUBSTITUTE(SUBSTITUTE(SUBSTITUTE(SUBSTITUTE(SUBSTITUTE(SUBSTITUTE(SUBSTITUTE(SUBSTITUTE(SUBSTITUTE(SUBSTITUTE(SUBSTITUTE(SUBSTITUTE(SUBSTITUTE(SUBSTITUTE(AF$43,$A$54,AF$54),$A$55,AF$55),$A$56,AF$56),$A$57,AF$57),$A$58,AF$58),$A$59,AF$59),$A$60,AF$60),$A$61,AF$61),$A$62,AF$62),$A$63,AF$63),$A$64,AF$64),$A$65,AF$65),$A$66,AF$66),$A$67,AF$67),$A$68,AF$68)</f>
        <v>使 我 相 当 有 可 能 在 短 期 内  订阅 [[ brand_name ]] [[ product_name ]]</v>
      </c>
      <c r="AG48" s="119" t="str">
        <f>SUBSTITUTE(SUBSTITUTE(SUBSTITUTE(SUBSTITUTE(SUBSTITUTE(SUBSTITUTE(SUBSTITUTE(SUBSTITUTE(SUBSTITUTE(SUBSTITUTE(SUBSTITUTE(SUBSTITUTE(SUBSTITUTE(SUBSTITUTE(SUBSTITUTE(AG$43,$A$54,AG$54),$A$55,AG$55),$A$56,AG$56),$A$57,AG$57),$A$58,AG$58),$A$59,AG$59),$A$60,AG$60),$A$61,AG$61),$A$62,AG$62),$A$63,AG$63),$A$64,AG$64),$A$65,AG$65),$A$66,AG$66),$A$67,AG$67),$A$68,AG$68)</f>
        <v>Membuat saya agak lebih berkemungkinan untuk melanggan [[ brand_name ]] [[ product_name ]] pada masa akan datang</v>
      </c>
      <c r="AH48" s="120" t="str">
        <f>Optimized!$M72</f>
        <v>Hace más probable que me suscriba a [[ brand_name ]]  en un futuro cercano</v>
      </c>
      <c r="AI48" s="120" t="str">
        <f>Optimized!$I72</f>
        <v>ik zal iets eerder een abonnement op [[ brand_name ]] nemen in de nabije toekomst</v>
      </c>
      <c r="AJ48" s="120" t="str">
        <f>Optimized!$D72</f>
        <v>Makes me a little more likely to subscribe to [[ brand_name ]] again in the near future</v>
      </c>
      <c r="AK48" s="119" t="str">
        <f>SUBSTITUTE(SUBSTITUTE(SUBSTITUTE(SUBSTITUTE(SUBSTITUTE(SUBSTITUTE(SUBSTITUTE(SUBSTITUTE(SUBSTITUTE(SUBSTITUTE(SUBSTITUTE(SUBSTITUTE(SUBSTITUTE(SUBSTITUTE(SUBSTITUTE(AK$43,$A$54,AK$54),$A$55,AK$55),$A$56,AK$56),$A$57,AK$57),$A$58,AK$58),$A$59,AK$59),$A$60,AK$60),$A$61,AK$61),$A$62,AK$62),$A$63,AK$63),$A$64,AK$64),$A$65,AK$65),$A$66,AK$66),$A$67,AK$67),$A$68,AK$68)</f>
        <v>Gjør det litt mer sannsynlig at jeg vil abonnere på [[ brand_name ]] igjen i nærmeste fremtid</v>
      </c>
      <c r="AL48" s="119" t="str">
        <f>SUBSTITUTE(SUBSTITUTE(SUBSTITUTE(SUBSTITUTE(SUBSTITUTE(SUBSTITUTE(SUBSTITUTE(SUBSTITUTE(SUBSTITUTE(SUBSTITUTE(SUBSTITUTE(SUBSTITUTE(SUBSTITUTE(SUBSTITUTE(SUBSTITUTE(AL$43,$A$54,AL$54),$A$55,AL$55),$A$56,AL$56),$A$57,AL$57),$A$58,AL$58),$A$59,AL$59),$A$60,AL$60),$A$61,AL$61),$A$62,AL$62),$A$63,AL$63),$A$64,AL$64),$A$65,AL$65),$A$66,AL$66),$A$67,AL$67),$A$68,AL$68)</f>
        <v>Hace más probable que me suscriba otra vez [[ product_name ]] [[ brand_name ]] próximamente</v>
      </c>
      <c r="AM48" s="120" t="str">
        <f>Optimized!$N72</f>
        <v>Medyo nanghihikayat sa akin na magsubscribe ng/sa [[ brand_name ]] sa malapit na hinaharap</v>
      </c>
      <c r="AN48" s="119" t="str">
        <f>SUBSTITUTE(SUBSTITUTE(SUBSTITUTE(SUBSTITUTE(SUBSTITUTE(SUBSTITUTE(SUBSTITUTE(SUBSTITUTE(SUBSTITUTE(SUBSTITUTE(SUBSTITUTE(SUBSTITUTE(SUBSTITUTE(SUBSTITUTE(SUBSTITUTE(AN$43,$A$54,AN$54),$A$55,AN$55),$A$56,AN$56),$A$57,AN$57),$A$58,AN$58),$A$59,AN$59),$A$60,AN$60),$A$61,AN$61),$A$62,AN$62),$A$63,AN$63),$A$64,AN$64),$A$65,AN$65),$A$66,AN$66),$A$67,AN$67),$A$68,AN$68)</f>
        <v>Zachęca mnie do ponownego wykupienia [[ product_name_G ]] [[ brand_name_N ]] w bliskiej przyszłości</v>
      </c>
      <c r="AO48" s="119" t="str">
        <f>SUBSTITUTE(SUBSTITUTE(SUBSTITUTE(SUBSTITUTE(SUBSTITUTE(SUBSTITUTE(SUBSTITUTE(SUBSTITUTE(SUBSTITUTE(SUBSTITUTE(SUBSTITUTE(SUBSTITUTE(SUBSTITUTE(SUBSTITUTE(SUBSTITUTE(AO$43,$A$54,AO$54),$A$55,AO$55),$A$56,AO$56),$A$57,AO$57),$A$58,AO$58),$A$59,AO$59),$A$60,AO$60),$A$61,AO$61),$A$62,AO$62),$A$63,AO$63),$A$64,AO$64),$A$65,AO$65),$A$66,AO$66),$A$67,AO$67),$A$68,AO$68)</f>
        <v>Faz-me estar um pouco mais disposto a subscrever [[ brand_name ]] [[ product_name ]] novamente num futuro próximo</v>
      </c>
      <c r="AP48" s="119" t="str">
        <f>SUBSTITUTE(SUBSTITUTE(SUBSTITUTE(SUBSTITUTE(SUBSTITUTE(SUBSTITUTE(SUBSTITUTE(SUBSTITUTE(SUBSTITUTE(SUBSTITUTE(SUBSTITUTE(SUBSTITUTE(SUBSTITUTE(SUBSTITUTE(SUBSTITUTE(AP$43,$A$54,AP$54),$A$55,AP$55),$A$56,AP$56),$A$57,AP$57),$A$58,AP$58),$A$59,AP$59),$A$60,AP$60),$A$61,AP$61),$A$62,AP$62),$A$63,AP$63),$A$64,AP$64),$A$65,AP$65),$A$66,AP$66),$A$67,AP$67),$A$68,AP$68)</f>
        <v xml:space="preserve">Ma determina intr-o oarecare masura sa ma abonez la [[ product_name ]] [[ brand_name ]] din nou in viitorul apropiat </v>
      </c>
      <c r="AQ48" s="120" t="str">
        <f>Optimized!$D72</f>
        <v>Makes me a little more likely to subscribe to [[ brand_name ]] again in the near future</v>
      </c>
      <c r="AR48" s="120" t="str">
        <f>Optimized!$D72</f>
        <v>Makes me a little more likely to subscribe to [[ brand_name ]] again in the near future</v>
      </c>
      <c r="AS48" s="119" t="str">
        <f>SUBSTITUTE(SUBSTITUTE(SUBSTITUTE(SUBSTITUTE(SUBSTITUTE(SUBSTITUTE(SUBSTITUTE(SUBSTITUTE(SUBSTITUTE(SUBSTITUTE(SUBSTITUTE(SUBSTITUTE(SUBSTITUTE(SUBSTITUTE(SUBSTITUTE(AS$43,$A$54,AS$54),$A$55,AS$55),$A$56,AS$56),$A$57,AS$57),$A$58,AS$58),$A$59,AS$59),$A$60,AS$60),$A$61,AS$61),$A$62,AS$62),$A$63,AS$63),$A$64,AS$64),$A$65,AS$65),$A$66,AS$66),$A$67,AS$67),$A$68,AS$68)</f>
        <v>Me hace estar un poco más dispuesto a suscribir un/a [[ product_name ]] [[ brand_name ]] de nuevo en un futuro próximo</v>
      </c>
      <c r="AT48" s="119" t="str">
        <f>SUBSTITUTE(SUBSTITUTE(SUBSTITUTE(SUBSTITUTE(SUBSTITUTE(SUBSTITUTE(SUBSTITUTE(SUBSTITUTE(SUBSTITUTE(SUBSTITUTE(SUBSTITUTE(SUBSTITUTE(SUBSTITUTE(SUBSTITUTE(SUBSTITUTE(AT$43,$A$54,AT$54),$A$55,AT$55),$A$56,AT$56),$A$57,AT$57),$A$58,AT$58),$A$59,AT$59),$A$60,AT$60),$A$61,AT$61),$A$62,AT$62),$A$63,AT$63),$A$64,AT$64),$A$65,AT$65),$A$66,AT$66),$A$67,AT$67),$A$68,AT$68)</f>
        <v>Gör mig något mer benägen att prenumerera på  [[ brand_name ]] igen i en nära framtid</v>
      </c>
      <c r="AU48" s="119" t="str">
        <f>SUBSTITUTE(SUBSTITUTE(SUBSTITUTE(SUBSTITUTE(SUBSTITUTE(SUBSTITUTE(SUBSTITUTE(SUBSTITUTE(SUBSTITUTE(SUBSTITUTE(SUBSTITUTE(SUBSTITUTE(SUBSTITUTE(SUBSTITUTE(SUBSTITUTE(AU$43,$A$54,AU$54),$A$55,AU$55),$A$56,AU$56),$A$57,AU$57),$A$58,AU$58),$A$59,AU$59),$A$60,AU$60),$A$61,AU$61),$A$62,AU$62),$A$63,AU$63),$A$64,AU$64),$A$65,AU$65),$A$66,AU$66),$A$67,AU$67),$A$68,AU$68)</f>
        <v>讓我最近，有可能考慮再次申請 一個[[ brand_name ]] [[ product_name ]]</v>
      </c>
      <c r="AV48" s="120" t="str">
        <f>Optimized!$J72</f>
        <v>ทำให้ฉันน่าจะใช้บริการ [[ brand_name ]] มากขึ้นในอนาคตอันใกล้นี้</v>
      </c>
      <c r="AW48" s="119" t="str">
        <f>SUBSTITUTE(SUBSTITUTE(SUBSTITUTE(SUBSTITUTE(SUBSTITUTE(SUBSTITUTE(SUBSTITUTE(SUBSTITUTE(SUBSTITUTE(SUBSTITUTE(SUBSTITUTE(SUBSTITUTE(SUBSTITUTE(SUBSTITUTE(SUBSTITUTE(AW$43,$A$54,AW$54),$A$55,AW$55),$A$56,AW$56),$A$57,AW$57),$A$58,AW$58),$A$59,AW$59),$A$60,AW$60),$A$61,AW$61),$A$62,AW$62),$A$63,AW$63),$A$64,AW$64),$A$65,AW$65),$A$66,AW$66),$A$67,AW$67),$A$68,AW$68)</f>
        <v>Reklam yakın bir gelecekte tekrar [[ brand_name ]] [[ product_name ]] abonesi olma konusunda biraz etkili olacaktır</v>
      </c>
      <c r="AX48" s="119" t="str">
        <f>SUBSTITUTE(SUBSTITUTE(SUBSTITUTE(SUBSTITUTE(SUBSTITUTE(SUBSTITUTE(SUBSTITUTE(SUBSTITUTE(SUBSTITUTE(SUBSTITUTE(SUBSTITUTE(SUBSTITUTE(SUBSTITUTE(SUBSTITUTE(SUBSTITUTE(AX$43,$A$54,AX$54),$A$55,AX$55),$A$56,AX$56),$A$57,AX$57),$A$58,AX$58),$A$59,AX$59),$A$60,AX$60),$A$61,AX$61),$A$62,AX$62),$A$63,AX$63),$A$64,AX$64),$A$65,AX$65),$A$66,AX$66),$A$67,AX$67),$A$68,AX$68)</f>
        <v/>
      </c>
      <c r="AY48" s="120" t="str">
        <f>Optimized!$O72</f>
        <v>Makes me a little more likely to subscribe to [[ brand_name ]] in the near future</v>
      </c>
      <c r="AZ48" s="119" t="str">
        <f>SUBSTITUTE(SUBSTITUTE(SUBSTITUTE(SUBSTITUTE(SUBSTITUTE(SUBSTITUTE(SUBSTITUTE(SUBSTITUTE(SUBSTITUTE(SUBSTITUTE(SUBSTITUTE(SUBSTITUTE(SUBSTITUTE(SUBSTITUTE(SUBSTITUTE(AZ$43,$A$54,AZ$54),$A$55,AZ$55),$A$56,AZ$56),$A$57,AZ$57),$A$58,AZ$58),$A$59,AZ$59),$A$60,AZ$60),$A$61,AZ$61),$A$62,AZ$62),$A$63,AZ$63),$A$64,AZ$64),$A$65,AZ$65),$A$66,AZ$66),$A$67,AZ$67),$A$68,AZ$68)</f>
        <v>Hace un poco más probable que vuelva a suscribirme un/a [[ product_name ]] de [[ brand_name ]] próximamente</v>
      </c>
      <c r="BA48" s="119" t="str">
        <f>SUBSTITUTE(SUBSTITUTE(SUBSTITUTE(SUBSTITUTE(SUBSTITUTE(SUBSTITUTE(SUBSTITUTE(SUBSTITUTE(SUBSTITUTE(SUBSTITUTE(SUBSTITUTE(SUBSTITUTE(SUBSTITUTE(SUBSTITUTE(SUBSTITUTE(BA$43,$A$54,BA$54),$A$55,BA$55),$A$56,BA$56),$A$57,BA$57),$A$58,BA$58),$A$59,BA$59),$A$60,BA$60),$A$61,BA$61),$A$62,BA$62),$A$63,BA$63),$A$64,BA$64),$A$65,BA$65),$A$66,BA$66),$A$67,BA$67),$A$68,BA$68)</f>
        <v>Hơi có khả năng tôi sẽ đăng ký lại dịch vụ [[ product_name ]] của [[ brand_name ]] trong thời gian tới</v>
      </c>
      <c r="BB48" s="113"/>
    </row>
    <row r="49" spans="1:54" customFormat="1" ht="12.75" customHeight="1">
      <c r="A49" s="113" t="s">
        <v>892</v>
      </c>
      <c r="B49" s="224"/>
      <c r="C49" s="119" t="str">
        <f>SUBSTITUTE(SUBSTITUTE(SUBSTITUTE(SUBSTITUTE(SUBSTITUTE(SUBSTITUTE(SUBSTITUTE(SUBSTITUTE(SUBSTITUTE(SUBSTITUTE(SUBSTITUTE(SUBSTITUTE(SUBSTITUTE(SUBSTITUTE(SUBSTITUTE(C$44,$A$54,C$54),$A$55,C$55),$A$56,C$56),$A$57,C$57),$A$58,C$58),$A$59,C$59),$A$60,C$60),$A$61,C$61),$A$62,C$62),$A$63,C$63),$A$64,C$64),$A$65,C$65),$A$66,C$66),$A$67,C$67),$A$68,C$68)</f>
        <v>Makes no difference</v>
      </c>
      <c r="D49" s="120" t="str">
        <f>Optimized!$D73</f>
        <v>Makes no difference</v>
      </c>
      <c r="E49" s="119" t="str">
        <f>SUBSTITUTE(SUBSTITUTE(SUBSTITUTE(SUBSTITUTE(SUBSTITUTE(SUBSTITUTE(SUBSTITUTE(SUBSTITUTE(SUBSTITUTE(SUBSTITUTE(SUBSTITUTE(SUBSTITUTE(SUBSTITUTE(SUBSTITUTE(SUBSTITUTE(E$44,$A$54,E$54),$A$55,E$55),$A$56,E$56),$A$57,E$57),$A$58,E$58),$A$59,E$59),$A$60,E$60),$A$61,E$61),$A$62,E$62),$A$63,E$63),$A$64,E$64),$A$65,E$65),$A$66,E$66),$A$67,E$67),$A$68,E$68)</f>
        <v>No hace ninguna diferencia</v>
      </c>
      <c r="F49" s="120" t="str">
        <f>Optimized!$D73</f>
        <v>Makes no difference</v>
      </c>
      <c r="G49" s="120" t="str">
        <f>Optimized!$F73</f>
        <v>Não vai fazer diferença</v>
      </c>
      <c r="H49" s="120" t="str">
        <f>Optimized!$D73</f>
        <v>Makes no difference</v>
      </c>
      <c r="I49" s="119" t="str">
        <f t="shared" ref="I49:P49" si="20">SUBSTITUTE(SUBSTITUTE(SUBSTITUTE(SUBSTITUTE(SUBSTITUTE(SUBSTITUTE(SUBSTITUTE(SUBSTITUTE(SUBSTITUTE(SUBSTITUTE(SUBSTITUTE(SUBSTITUTE(SUBSTITUTE(SUBSTITUTE(SUBSTITUTE(I$44,$A$54,I$54),$A$55,I$55),$A$56,I$56),$A$57,I$57),$A$58,I$58),$A$59,I$59),$A$60,I$60),$A$61,I$61),$A$62,I$62),$A$63,I$63),$A$64,I$64),$A$65,I$65),$A$66,I$66),$A$67,I$67),$A$68,I$68)</f>
        <v>Ne fait aucune différence</v>
      </c>
      <c r="J49" s="119" t="str">
        <f t="shared" si="20"/>
        <v>No hace diferencia</v>
      </c>
      <c r="K49" s="119" t="str">
        <f t="shared" si="20"/>
        <v>这个广告对我没有什么影响</v>
      </c>
      <c r="L49" s="119" t="str">
        <f t="shared" si="20"/>
        <v>No hace ninguna diferencia</v>
      </c>
      <c r="M49" s="119" t="str">
        <f t="shared" si="20"/>
        <v>Neovlivní mě</v>
      </c>
      <c r="N49" s="119" t="str">
        <f t="shared" si="20"/>
        <v>Spiller ingen rolle</v>
      </c>
      <c r="O49" s="119" t="str">
        <f t="shared" si="20"/>
        <v>لا يصنع أى اختلاف</v>
      </c>
      <c r="P49" s="119" t="str">
        <f t="shared" si="20"/>
        <v>Ei vaikuta suuntaan eikä toiseen</v>
      </c>
      <c r="Q49" s="120" t="str">
        <f>Optimized!$K73</f>
        <v>Cela ne changera rien</v>
      </c>
      <c r="R49" s="120" t="str">
        <f>Optimized!$G73</f>
        <v>Hat keinen Einfluss darauf</v>
      </c>
      <c r="S49" s="119" t="str">
        <f>SUBSTITUTE(SUBSTITUTE(SUBSTITUTE(SUBSTITUTE(SUBSTITUTE(SUBSTITUTE(SUBSTITUTE(SUBSTITUTE(SUBSTITUTE(SUBSTITUTE(SUBSTITUTE(SUBSTITUTE(SUBSTITUTE(SUBSTITUTE(SUBSTITUTE(S$44,$A$54,S$54),$A$55,S$55),$A$56,S$56),$A$57,S$57),$A$58,S$58),$A$59,S$59),$A$60,S$60),$A$61,S$61),$A$62,S$62),$A$63,S$63),$A$64,S$64),$A$65,S$65),$A$66,S$66),$A$67,S$67),$A$68,S$68)</f>
        <v>Δεν κάνει καμία διαφορά</v>
      </c>
      <c r="T49" s="119" t="str">
        <f>SUBSTITUTE(SUBSTITUTE(SUBSTITUTE(SUBSTITUTE(SUBSTITUTE(SUBSTITUTE(SUBSTITUTE(SUBSTITUTE(SUBSTITUTE(SUBSTITUTE(SUBSTITUTE(SUBSTITUTE(SUBSTITUTE(SUBSTITUTE(SUBSTITUTE(T$44,$A$54,T$54),$A$55,T$55),$A$56,T$56),$A$57,T$57),$A$58,T$58),$A$59,T$59),$A$60,T$60),$A$61,T$61),$A$62,T$62),$A$63,T$63),$A$64,T$64),$A$65,T$65),$A$66,T$66),$A$67,T$67),$A$68,T$68)</f>
        <v>唔會影響我最近會唔會再申請 [[ brand_name ]] [[ product_name ]]</v>
      </c>
      <c r="U49" s="119" t="str">
        <f>SUBSTITUTE(SUBSTITUTE(SUBSTITUTE(SUBSTITUTE(SUBSTITUTE(SUBSTITUTE(SUBSTITUTE(SUBSTITUTE(SUBSTITUTE(SUBSTITUTE(SUBSTITUTE(SUBSTITUTE(SUBSTITUTE(SUBSTITUTE(SUBSTITUTE(U$44,$A$54,U$54),$A$55,U$55),$A$56,U$56),$A$57,U$57),$A$58,U$58),$A$59,U$59),$A$60,U$60),$A$61,U$61),$A$62,U$62),$A$63,U$63),$A$64,U$64),$A$65,U$65),$A$66,U$66),$A$67,U$67),$A$68,U$68)</f>
        <v>Nem befolyásol</v>
      </c>
      <c r="V49" s="120" t="str">
        <f>Optimized!$D73</f>
        <v>Makes no difference</v>
      </c>
      <c r="W49" s="119" t="str">
        <f>SUBSTITUTE(SUBSTITUTE(SUBSTITUTE(SUBSTITUTE(SUBSTITUTE(SUBSTITUTE(SUBSTITUTE(SUBSTITUTE(SUBSTITUTE(SUBSTITUTE(SUBSTITUTE(SUBSTITUTE(SUBSTITUTE(SUBSTITUTE(SUBSTITUTE(W$44,$A$54,W$54),$A$55,W$55),$A$56,W$56),$A$57,W$57),$A$58,W$58),$A$59,W$59),$A$60,W$60),$A$61,W$61),$A$62,W$62),$A$63,W$63),$A$64,W$64),$A$65,W$65),$A$66,W$66),$A$67,W$67),$A$68,W$68)</f>
        <v>आप पर कोई असर नहीं करता</v>
      </c>
      <c r="X49" s="119" t="str">
        <f>SUBSTITUTE(SUBSTITUTE(SUBSTITUTE(SUBSTITUTE(SUBSTITUTE(SUBSTITUTE(SUBSTITUTE(SUBSTITUTE(SUBSTITUTE(SUBSTITUTE(SUBSTITUTE(SUBSTITUTE(SUBSTITUTE(SUBSTITUTE(SUBSTITUTE(X$44,$A$54,X$54),$A$55,X$55),$A$56,X$56),$A$57,X$57),$A$58,X$58),$A$59,X$59),$A$60,X$60),$A$61,X$61),$A$62,X$62),$A$63,X$63),$A$64,X$64),$A$65,X$65),$A$66,X$66),$A$67,X$67),$A$68,X$68)</f>
        <v>आप पर कोई फर्क नही पड़ता</v>
      </c>
      <c r="Y49" s="119" t="str">
        <f>SUBSTITUTE(SUBSTITUTE(SUBSTITUTE(SUBSTITUTE(SUBSTITUTE(SUBSTITUTE(SUBSTITUTE(SUBSTITUTE(SUBSTITUTE(SUBSTITUTE(SUBSTITUTE(SUBSTITUTE(SUBSTITUTE(SUBSTITUTE(SUBSTITUTE(Y$44,$A$54,Y$54),$A$55,Y$55),$A$56,Y$56),$A$57,Y$57),$A$58,Y$58),$A$59,Y$59),$A$60,Y$60),$A$61,Y$61),$A$62,Y$62),$A$63,Y$63),$A$64,Y$64),$A$65,Y$65),$A$66,Y$66),$A$67,Y$67),$A$68,Y$68)</f>
        <v>எந்த மாற்றத்தையும் ஏற்படுத்தவில்லை</v>
      </c>
      <c r="Z49" s="120" t="str">
        <f>Optimized!$L73</f>
        <v xml:space="preserve">Tidak akan mempengaruhi pertimbangan saya </v>
      </c>
      <c r="AA49" s="120" t="str">
        <f>Optimized!$D73</f>
        <v>Makes no difference</v>
      </c>
      <c r="AB49" s="120" t="str">
        <f>Optimized!$H73</f>
        <v>Non cambia la mia decisione</v>
      </c>
      <c r="AC49" s="119" t="str">
        <f>SUBSTITUTE(SUBSTITUTE(SUBSTITUTE(SUBSTITUTE(SUBSTITUTE(SUBSTITUTE(SUBSTITUTE(SUBSTITUTE(SUBSTITUTE(SUBSTITUTE(SUBSTITUTE(SUBSTITUTE(SUBSTITUTE(SUBSTITUTE(SUBSTITUTE(AC$44,$A$54,AC$54),$A$55,AC$55),$A$56,AC$56),$A$57,AC$57),$A$58,AC$58),$A$59,AC$59),$A$60,AC$60),$A$61,AC$61),$A$62,AC$62),$A$63,AC$63),$A$64,AC$64),$A$65,AC$65),$A$66,AC$66),$A$67,AC$67),$A$68,AC$68)</f>
        <v>近いうちにもう一度、[[ brand_name ]] の[[ product_name ]] と契約する かどうかは、このコマーシャルに影響されない</v>
      </c>
      <c r="AD49" s="119" t="str">
        <f>SUBSTITUTE(SUBSTITUTE(SUBSTITUTE(SUBSTITUTE(SUBSTITUTE(SUBSTITUTE(SUBSTITUTE(SUBSTITUTE(SUBSTITUTE(SUBSTITUTE(SUBSTITUTE(SUBSTITUTE(SUBSTITUTE(SUBSTITUTE(SUBSTITUTE(AD$44,$A$54,AD$54),$A$55,AD$55),$A$56,AD$56),$A$57,AD$57),$A$58,AD$58),$A$59,AD$59),$A$60,AD$60),$A$61,AD$61),$A$62,AD$62),$A$63,AD$63),$A$64,AD$64),$A$65,AD$65),$A$66,AD$66),$A$67,AD$67),$A$68,AD$68)</f>
        <v>لا يشكّل أي فرق</v>
      </c>
      <c r="AE49" s="119" t="str">
        <f>SUBSTITUTE(SUBSTITUTE(SUBSTITUTE(SUBSTITUTE(SUBSTITUTE(SUBSTITUTE(SUBSTITUTE(SUBSTITUTE(SUBSTITUTE(SUBSTITUTE(SUBSTITUTE(SUBSTITUTE(SUBSTITUTE(SUBSTITUTE(SUBSTITUTE(AE$44,$A$54,AE$54),$A$55,AE$55),$A$56,AE$56),$A$57,AE$57),$A$58,AE$58),$A$59,AE$59),$A$60,AE$60),$A$61,AE$61),$A$62,AE$62),$A$63,AE$63),$A$64,AE$64),$A$65,AE$65),$A$66,AE$66),$A$67,AE$67),$A$68,AE$68)</f>
        <v>가까운 시일 내에 [[ brand_name ]] [[ product_name ]]을/를 다시 신청하고 싶은 마음에 어떠한 영향도 미치지 않는다</v>
      </c>
      <c r="AF49" s="119" t="str">
        <f>SUBSTITUTE(SUBSTITUTE(SUBSTITUTE(SUBSTITUTE(SUBSTITUTE(SUBSTITUTE(SUBSTITUTE(SUBSTITUTE(SUBSTITUTE(SUBSTITUTE(SUBSTITUTE(SUBSTITUTE(SUBSTITUTE(SUBSTITUTE(SUBSTITUTE(AF$44,$A$54,AF$54),$A$55,AF$55),$A$56,AF$56),$A$57,AF$57),$A$58,AF$58),$A$59,AF$59),$A$60,AF$60),$A$61,AF$61),$A$62,AF$62),$A$63,AF$63),$A$64,AF$64),$A$65,AF$65),$A$66,AF$66),$A$67,AF$67),$A$68,AF$68)</f>
        <v xml:space="preserve">对 我 没 有 影 响 </v>
      </c>
      <c r="AG49" s="119" t="str">
        <f>SUBSTITUTE(SUBSTITUTE(SUBSTITUTE(SUBSTITUTE(SUBSTITUTE(SUBSTITUTE(SUBSTITUTE(SUBSTITUTE(SUBSTITUTE(SUBSTITUTE(SUBSTITUTE(SUBSTITUTE(SUBSTITUTE(SUBSTITUTE(SUBSTITUTE(AG$44,$A$54,AG$54),$A$55,AG$55),$A$56,AG$56),$A$57,AG$57),$A$58,AG$58),$A$59,AG$59),$A$60,AG$60),$A$61,AG$61),$A$62,AG$62),$A$63,AG$63),$A$64,AG$64),$A$65,AG$65),$A$66,AG$66),$A$67,AG$67),$A$68,AG$68)</f>
        <v>Tidak membuat apa-apa perbezaan</v>
      </c>
      <c r="AH49" s="120" t="str">
        <f>Optimized!$M73</f>
        <v>No influye en cuanto a que me suscriba a [[ brand_name ]]</v>
      </c>
      <c r="AI49" s="120" t="str">
        <f>Optimized!$I73</f>
        <v>het heeft geen invloed op mijn keuze</v>
      </c>
      <c r="AJ49" s="120" t="str">
        <f>Optimized!$D73</f>
        <v>Makes no difference</v>
      </c>
      <c r="AK49" s="119" t="str">
        <f>SUBSTITUTE(SUBSTITUTE(SUBSTITUTE(SUBSTITUTE(SUBSTITUTE(SUBSTITUTE(SUBSTITUTE(SUBSTITUTE(SUBSTITUTE(SUBSTITUTE(SUBSTITUTE(SUBSTITUTE(SUBSTITUTE(SUBSTITUTE(SUBSTITUTE(AK$44,$A$54,AK$54),$A$55,AK$55),$A$56,AK$56),$A$57,AK$57),$A$58,AK$58),$A$59,AK$59),$A$60,AK$60),$A$61,AK$61),$A$62,AK$62),$A$63,AK$63),$A$64,AK$64),$A$65,AK$65),$A$66,AK$66),$A$67,AK$67),$A$68,AK$68)</f>
        <v>Utgjør ingen forskjell</v>
      </c>
      <c r="AL49" s="119" t="str">
        <f>SUBSTITUTE(SUBSTITUTE(SUBSTITUTE(SUBSTITUTE(SUBSTITUTE(SUBSTITUTE(SUBSTITUTE(SUBSTITUTE(SUBSTITUTE(SUBSTITUTE(SUBSTITUTE(SUBSTITUTE(SUBSTITUTE(SUBSTITUTE(SUBSTITUTE(AL$44,$A$54,AL$54),$A$55,AL$55),$A$56,AL$56),$A$57,AL$57),$A$58,AL$58),$A$59,AL$59),$A$60,AL$60),$A$61,AL$61),$A$62,AL$62),$A$63,AL$63),$A$64,AL$64),$A$65,AL$65),$A$66,AL$66),$A$67,AL$67),$A$68,AL$68)</f>
        <v>No hace ninguna diferencia</v>
      </c>
      <c r="AM49" s="120" t="str">
        <f>Optimized!$N73</f>
        <v>Walang magagawang pagkakaiba</v>
      </c>
      <c r="AN49" s="119" t="str">
        <f>SUBSTITUTE(SUBSTITUTE(SUBSTITUTE(SUBSTITUTE(SUBSTITUTE(SUBSTITUTE(SUBSTITUTE(SUBSTITUTE(SUBSTITUTE(SUBSTITUTE(SUBSTITUTE(SUBSTITUTE(SUBSTITUTE(SUBSTITUTE(SUBSTITUTE(AN$44,$A$54,AN$54),$A$55,AN$55),$A$56,AN$56),$A$57,AN$57),$A$58,AN$58),$A$59,AN$59),$A$60,AN$60),$A$61,AN$61),$A$62,AN$62),$A$63,AN$63),$A$64,AN$64),$A$65,AN$65),$A$66,AN$66),$A$67,AN$67),$A$68,AN$68)</f>
        <v>Nie ma na mnie wpływu</v>
      </c>
      <c r="AO49" s="119" t="str">
        <f>SUBSTITUTE(SUBSTITUTE(SUBSTITUTE(SUBSTITUTE(SUBSTITUTE(SUBSTITUTE(SUBSTITUTE(SUBSTITUTE(SUBSTITUTE(SUBSTITUTE(SUBSTITUTE(SUBSTITUTE(SUBSTITUTE(SUBSTITUTE(SUBSTITUTE(AO$44,$A$54,AO$54),$A$55,AO$55),$A$56,AO$56),$A$57,AO$57),$A$58,AO$58),$A$59,AO$59),$A$60,AO$60),$A$61,AO$61),$A$62,AO$62),$A$63,AO$63),$A$64,AO$64),$A$65,AO$65),$A$66,AO$66),$A$67,AO$67),$A$68,AO$68)</f>
        <v>Não influenciará a minha escolha</v>
      </c>
      <c r="AP49" s="119" t="str">
        <f>SUBSTITUTE(SUBSTITUTE(SUBSTITUTE(SUBSTITUTE(SUBSTITUTE(SUBSTITUTE(SUBSTITUTE(SUBSTITUTE(SUBSTITUTE(SUBSTITUTE(SUBSTITUTE(SUBSTITUTE(SUBSTITUTE(SUBSTITUTE(SUBSTITUTE(AP$44,$A$54,AP$54),$A$55,AP$55),$A$56,AP$56),$A$57,AP$57),$A$58,AP$58),$A$59,AP$59),$A$60,AP$60),$A$61,AP$61),$A$62,AP$62),$A$63,AP$63),$A$64,AP$64),$A$65,AP$65),$A$66,AP$66),$A$67,AP$67),$A$68,AP$68)</f>
        <v>Nu are nici o influenta asupra acestui lucru</v>
      </c>
      <c r="AQ49" s="120" t="str">
        <f>Optimized!$D73</f>
        <v>Makes no difference</v>
      </c>
      <c r="AR49" s="120" t="str">
        <f>Optimized!$D73</f>
        <v>Makes no difference</v>
      </c>
      <c r="AS49" s="119" t="str">
        <f>SUBSTITUTE(SUBSTITUTE(SUBSTITUTE(SUBSTITUTE(SUBSTITUTE(SUBSTITUTE(SUBSTITUTE(SUBSTITUTE(SUBSTITUTE(SUBSTITUTE(SUBSTITUTE(SUBSTITUTE(SUBSTITUTE(SUBSTITUTE(SUBSTITUTE(AS$44,$A$54,AS$54),$A$55,AS$55),$A$56,AS$56),$A$57,AS$57),$A$58,AS$58),$A$59,AS$59),$A$60,AS$60),$A$61,AS$61),$A$62,AS$62),$A$63,AS$63),$A$64,AS$64),$A$65,AS$65),$A$66,AS$66),$A$67,AS$67),$A$68,AS$68)</f>
        <v>No influye</v>
      </c>
      <c r="AT49" s="119" t="str">
        <f>SUBSTITUTE(SUBSTITUTE(SUBSTITUTE(SUBSTITUTE(SUBSTITUTE(SUBSTITUTE(SUBSTITUTE(SUBSTITUTE(SUBSTITUTE(SUBSTITUTE(SUBSTITUTE(SUBSTITUTE(SUBSTITUTE(SUBSTITUTE(SUBSTITUTE(AT$44,$A$54,AT$54),$A$55,AT$55),$A$56,AT$56),$A$57,AT$57),$A$58,AT$58),$A$59,AT$59),$A$60,AT$60),$A$61,AT$61),$A$62,AT$62),$A$63,AT$63),$A$64,AT$64),$A$65,AT$65),$A$66,AT$66),$A$67,AT$67),$A$68,AT$68)</f>
        <v>Gör ingen skillnad</v>
      </c>
      <c r="AU49" s="119" t="str">
        <f>SUBSTITUTE(SUBSTITUTE(SUBSTITUTE(SUBSTITUTE(SUBSTITUTE(SUBSTITUTE(SUBSTITUTE(SUBSTITUTE(SUBSTITUTE(SUBSTITUTE(SUBSTITUTE(SUBSTITUTE(SUBSTITUTE(SUBSTITUTE(SUBSTITUTE(AU$44,$A$54,AU$54),$A$55,AU$55),$A$56,AU$56),$A$57,AU$57),$A$58,AU$58),$A$59,AU$59),$A$60,AU$60),$A$61,AU$61),$A$62,AU$62),$A$63,AU$63),$A$64,AU$64),$A$65,AU$65),$A$66,AU$66),$A$67,AU$67),$A$68,AU$68)</f>
        <v>對我最近，是否會考慮再次申請 一個[[ brand_name ]] [[ product_name ]]，沒有影響</v>
      </c>
      <c r="AV49" s="120" t="str">
        <f>Optimized!$J73</f>
        <v>ไม่มีผลต่อการตัดสินใจ</v>
      </c>
      <c r="AW49" s="119" t="str">
        <f>SUBSTITUTE(SUBSTITUTE(SUBSTITUTE(SUBSTITUTE(SUBSTITUTE(SUBSTITUTE(SUBSTITUTE(SUBSTITUTE(SUBSTITUTE(SUBSTITUTE(SUBSTITUTE(SUBSTITUTE(SUBSTITUTE(SUBSTITUTE(SUBSTITUTE(AW$44,$A$54,AW$54),$A$55,AW$55),$A$56,AW$56),$A$57,AW$57),$A$58,AW$58),$A$59,AW$59),$A$60,AW$60),$A$61,AW$61),$A$62,AW$62),$A$63,AW$63),$A$64,AW$64),$A$65,AW$65),$A$66,AW$66),$A$67,AW$67),$A$68,AW$68)</f>
        <v>Düşüncelerimde değişiklik yaratmayacaktır</v>
      </c>
      <c r="AX49" s="119" t="str">
        <f>SUBSTITUTE(SUBSTITUTE(SUBSTITUTE(SUBSTITUTE(SUBSTITUTE(SUBSTITUTE(SUBSTITUTE(SUBSTITUTE(SUBSTITUTE(SUBSTITUTE(SUBSTITUTE(SUBSTITUTE(SUBSTITUTE(SUBSTITUTE(SUBSTITUTE(AX$44,$A$54,AX$54),$A$55,AX$55),$A$56,AX$56),$A$57,AX$57),$A$58,AX$58),$A$59,AX$59),$A$60,AX$60),$A$61,AX$61),$A$62,AX$62),$A$63,AX$63),$A$64,AX$64),$A$65,AX$65),$A$66,AX$66),$A$67,AX$67),$A$68,AX$68)</f>
        <v/>
      </c>
      <c r="AY49" s="120" t="str">
        <f>Optimized!$O73</f>
        <v>Makes no difference</v>
      </c>
      <c r="AZ49" s="119" t="str">
        <f>SUBSTITUTE(SUBSTITUTE(SUBSTITUTE(SUBSTITUTE(SUBSTITUTE(SUBSTITUTE(SUBSTITUTE(SUBSTITUTE(SUBSTITUTE(SUBSTITUTE(SUBSTITUTE(SUBSTITUTE(SUBSTITUTE(SUBSTITUTE(SUBSTITUTE(AZ$44,$A$54,AZ$54),$A$55,AZ$55),$A$56,AZ$56),$A$57,AZ$57),$A$58,AZ$58),$A$59,AZ$59),$A$60,AZ$60),$A$61,AZ$61),$A$62,AZ$62),$A$63,AZ$63),$A$64,AZ$64),$A$65,AZ$65),$A$66,AZ$66),$A$67,AZ$67),$A$68,AZ$68)</f>
        <v>No hace ninguna diferencia</v>
      </c>
      <c r="BA49" s="119" t="str">
        <f>SUBSTITUTE(SUBSTITUTE(SUBSTITUTE(SUBSTITUTE(SUBSTITUTE(SUBSTITUTE(SUBSTITUTE(SUBSTITUTE(SUBSTITUTE(SUBSTITUTE(SUBSTITUTE(SUBSTITUTE(SUBSTITUTE(SUBSTITUTE(SUBSTITUTE(BA$44,$A$54,BA$54),$A$55,BA$55),$A$56,BA$56),$A$57,BA$57),$A$58,BA$58),$A$59,BA$59),$A$60,BA$60),$A$61,BA$61),$A$62,BA$62),$A$63,BA$63),$A$64,BA$64),$A$65,BA$65),$A$66,BA$66),$A$67,BA$67),$A$68,BA$68)</f>
        <v>Không ảnh hưởng gì đến việc tôi sẽ đăng ký lại dịch vụ [[ prodcut_name ]] của [[ brand_name ]] trong thời gian tới</v>
      </c>
      <c r="BB49" s="113"/>
    </row>
    <row r="50" spans="1:54" customFormat="1" ht="12.75" customHeight="1">
      <c r="A50" s="113" t="s">
        <v>893</v>
      </c>
      <c r="B50" s="225"/>
      <c r="C50" s="119" t="str">
        <f>SUBSTITUTE(SUBSTITUTE(SUBSTITUTE(SUBSTITUTE(SUBSTITUTE(SUBSTITUTE(SUBSTITUTE(SUBSTITUTE(SUBSTITUTE(SUBSTITUTE(SUBSTITUTE(SUBSTITUTE(SUBSTITUTE(SUBSTITUTE(SUBSTITUTE(C$45,$A$54,C$54),$A$55,C$55),$A$56,C$56),$A$57,C$57),$A$58,C$58),$A$59,C$59),$A$60,C$60),$A$61,C$61),$A$62,C$62),$A$63,C$63),$A$64,C$64),$A$65,C$65),$A$66,C$66),$A$67,C$67),$A$68,C$68)</f>
        <v>Makes me less likely to subscribe to [[ brand_name ]] again in the near future</v>
      </c>
      <c r="D50" s="120" t="str">
        <f>Optimized!$D74</f>
        <v>Makes me less likely to subscribe to [[ brand_name ]] again in the near future</v>
      </c>
      <c r="E50" s="119" t="str">
        <f>SUBSTITUTE(SUBSTITUTE(SUBSTITUTE(SUBSTITUTE(SUBSTITUTE(SUBSTITUTE(SUBSTITUTE(SUBSTITUTE(SUBSTITUTE(SUBSTITUTE(SUBSTITUTE(SUBSTITUTE(SUBSTITUTE(SUBSTITUTE(SUBSTITUTE(E$45,$A$54,E$54),$A$55,E$55),$A$56,E$56),$A$57,E$57),$A$58,E$58),$A$59,E$59),$A$60,E$60),$A$61,E$61),$A$62,E$62),$A$63,E$63),$A$64,E$64),$A$65,E$65),$A$66,E$66),$A$67,E$67),$A$68,E$68)</f>
        <v>Hace mucho menos probable que suscriba a [[ product_name ]] [[ brand_name ]] otra vez en el futuro cercano</v>
      </c>
      <c r="F50" s="120" t="str">
        <f>Optimized!$D74</f>
        <v>Makes me less likely to subscribe to [[ brand_name ]] again in the near future</v>
      </c>
      <c r="G50" s="120" t="str">
        <f>Optimized!$F74</f>
        <v>Vai me deixar menos predisposto(a) a assinar um/uma [[ brand_name ]] de novo num futuro próximo</v>
      </c>
      <c r="H50" s="120" t="str">
        <f>Optimized!$D74</f>
        <v>Makes me less likely to subscribe to [[ brand_name ]] again in the near future</v>
      </c>
      <c r="I50" s="119" t="str">
        <f t="shared" ref="I50:P50" si="21">SUBSTITUTE(SUBSTITUTE(SUBSTITUTE(SUBSTITUTE(SUBSTITUTE(SUBSTITUTE(SUBSTITUTE(SUBSTITUTE(SUBSTITUTE(SUBSTITUTE(SUBSTITUTE(SUBSTITUTE(SUBSTITUTE(SUBSTITUTE(SUBSTITUTE(I$45,$A$54,I$54),$A$55,I$55),$A$56,I$56),$A$57,I$57),$A$58,I$58),$A$59,I$59),$A$60,I$60),$A$61,I$61),$A$62,I$62),$A$63,I$63),$A$64,I$64),$A$65,I$65),$A$66,I$66),$A$67,I$67),$A$68,I$68)</f>
        <v>Me rend moins susceptible de m'abonner à un(e) [[ brand_name ]] [[ product_name ]] de nouveau, prochainement</v>
      </c>
      <c r="J50" s="119" t="str">
        <f t="shared" si="21"/>
        <v>Hace mucho menos probable que me suscriba a [[ product_name ]] [[ brand_name ]] otra vez próximamente</v>
      </c>
      <c r="K50" s="119" t="str">
        <f t="shared" si="21"/>
        <v>这个广告让我不太可能最近再次预订 [[ brand_name ]] [[ product_name ]]</v>
      </c>
      <c r="L50" s="119" t="str">
        <f t="shared" si="21"/>
        <v>Hace mucho menos probable que me suscriba otra vez  [[ product_name ]] de [[ brand_name ]] próximamente</v>
      </c>
      <c r="M50" s="119" t="str">
        <f t="shared" si="21"/>
        <v>Spíše mě odradila od dalšího využití služeb značky [[ brand_name_N ]] v blízké budoucnosti</v>
      </c>
      <c r="N50" s="119" t="str">
        <f t="shared" si="21"/>
        <v>Gør det mindre sandsynligt, at jeg vil abonnere på [[ brand_name ]] igen i den nærmeste fremtid</v>
      </c>
      <c r="O50" s="119" t="str">
        <f t="shared" si="21"/>
        <v>هيقلل احتمالية  اني أفكر أشترك في [[ brand_name ]] [[ product_name ]]  تاني فى المستقبل القريب</v>
      </c>
      <c r="P50" s="119" t="str">
        <f t="shared" si="21"/>
        <v>Se vähentää kiinnostustani tilata mainoksen tuotemerkki uudestaan lähitulevaisuudessa</v>
      </c>
      <c r="Q50" s="120" t="str">
        <f>Optimized!$K74</f>
        <v>Me donne moins envie de souscrire à [[ brand_name ]] de nouveau dans un futur proche</v>
      </c>
      <c r="R50" s="120" t="str">
        <f>Optimized!$G74</f>
        <v>Würde mich eher davon abhalten, wieder [[ brand_name ]] in nächster Zukunft zu abonnieren</v>
      </c>
      <c r="S50" s="119" t="str">
        <f>SUBSTITUTE(SUBSTITUTE(SUBSTITUTE(SUBSTITUTE(SUBSTITUTE(SUBSTITUTE(SUBSTITUTE(SUBSTITUTE(SUBSTITUTE(SUBSTITUTE(SUBSTITUTE(SUBSTITUTE(SUBSTITUTE(SUBSTITUTE(SUBSTITUTE(S$45,$A$54,S$54),$A$55,S$55),$A$56,S$56),$A$57,S$57),$A$58,S$58),$A$59,S$59),$A$60,S$60),$A$61,S$61),$A$62,S$62),$A$63,S$63),$A$64,S$64),$A$65,S$65),$A$66,S$66),$A$67,S$67),$A$68,S$68)</f>
        <v>Είναι λιγότερο πιθανό το να γίνω συνδρομήτής [[ brand_name ]] [[ product_name ]] ξανά στο κοντινό μέλλον</v>
      </c>
      <c r="T50" s="119" t="str">
        <f>SUBSTITUTE(SUBSTITUTE(SUBSTITUTE(SUBSTITUTE(SUBSTITUTE(SUBSTITUTE(SUBSTITUTE(SUBSTITUTE(SUBSTITUTE(SUBSTITUTE(SUBSTITUTE(SUBSTITUTE(SUBSTITUTE(SUBSTITUTE(SUBSTITUTE(T$45,$A$54,T$54),$A$55,T$55),$A$56,T$56),$A$57,T$57),$A$58,T$58),$A$59,T$59),$A$60,T$60),$A$61,T$61),$A$62,T$62),$A$63,T$63),$A$64,T$64),$A$65,T$65),$A$66,T$66),$A$67,T$67),$A$68,T$68)</f>
        <v>減少我最近再申請 [[ brand_name ]] [[ product_name ]]嘅機會</v>
      </c>
      <c r="U50" s="119" t="str">
        <f>SUBSTITUTE(SUBSTITUTE(SUBSTITUTE(SUBSTITUTE(SUBSTITUTE(SUBSTITUTE(SUBSTITUTE(SUBSTITUTE(SUBSTITUTE(SUBSTITUTE(SUBSTITUTE(SUBSTITUTE(SUBSTITUTE(SUBSTITUTE(SUBSTITUTE(U$45,$A$54,U$54),$A$55,U$55),$A$56,U$56),$A$57,U$57),$A$58,U$58),$A$59,U$59),$A$60,U$60),$A$61,U$61),$A$62,U$62),$A$63,U$63),$A$64,U$64),$A$65,U$65),$A$66,U$66),$A$67,U$67),$A$68,U$68)</f>
        <v>Kevésbé valószínű, hogy a reklám alapján a közeljövőben előfizetek a(z) [[ brand_name ]] [[ product_name ]]-ra/re</v>
      </c>
      <c r="V50" s="120" t="str">
        <f>Optimized!$D74</f>
        <v>Makes me less likely to subscribe to [[ brand_name ]] again in the near future</v>
      </c>
      <c r="W50" s="119" t="str">
        <f>SUBSTITUTE(SUBSTITUTE(SUBSTITUTE(SUBSTITUTE(SUBSTITUTE(SUBSTITUTE(SUBSTITUTE(SUBSTITUTE(SUBSTITUTE(SUBSTITUTE(SUBSTITUTE(SUBSTITUTE(SUBSTITUTE(SUBSTITUTE(SUBSTITUTE(W$45,$A$54,W$54),$A$55,W$55),$A$56,W$56),$A$57,W$57),$A$58,W$58),$A$59,W$59),$A$60,W$60),$A$61,W$61),$A$62,W$62),$A$63,W$63),$A$64,W$64),$A$65,W$65),$A$66,W$66),$A$67,W$67),$A$68,W$68)</f>
        <v>निकट भविष्य में दोबारा आपके [[ brand_name ]] [[ product_name ]] लेने की संभावना को  कम करता है</v>
      </c>
      <c r="X50" s="119" t="str">
        <f>SUBSTITUTE(SUBSTITUTE(SUBSTITUTE(SUBSTITUTE(SUBSTITUTE(SUBSTITUTE(SUBSTITUTE(SUBSTITUTE(SUBSTITUTE(SUBSTITUTE(SUBSTITUTE(SUBSTITUTE(SUBSTITUTE(SUBSTITUTE(SUBSTITUTE(X$45,$A$54,X$54),$A$55,X$55),$A$56,X$56),$A$57,X$57),$A$58,X$58),$A$59,X$59),$A$60,X$60),$A$61,X$61),$A$62,X$62),$A$63,X$63),$A$64,X$64),$A$65,X$65),$A$66,X$66),$A$67,X$67),$A$68,X$68)</f>
        <v xml:space="preserve">आने वाले दिनों में, फिरसे [[ brand_name ]] [[ product_name ]] लेने की आपकी संभावना को कम करता है </v>
      </c>
      <c r="Y50" s="119" t="str">
        <f>SUBSTITUTE(SUBSTITUTE(SUBSTITUTE(SUBSTITUTE(SUBSTITUTE(SUBSTITUTE(SUBSTITUTE(SUBSTITUTE(SUBSTITUTE(SUBSTITUTE(SUBSTITUTE(SUBSTITUTE(SUBSTITUTE(SUBSTITUTE(SUBSTITUTE(Y$45,$A$54,Y$54),$A$55,Y$55),$A$56,Y$56),$A$57,Y$57),$A$58,Y$58),$A$59,Y$59),$A$60,Y$60),$A$61,Y$61),$A$62,Y$62),$A$63,Y$63),$A$64,Y$64),$A$65,Y$65),$A$66,Y$66),$A$67,Y$67),$A$68,Y$68)</f>
        <v>வருங்காலத்தில் [[ brand_name ]] [[ product_name ]] ஐ மீண்டும் சப்ஸ்க்ரைப் செய்யும் வாய்ப்பை குறைக்கிறது</v>
      </c>
      <c r="Z50" s="120" t="str">
        <f>Optimized!$L74</f>
        <v>Membuat saya kurang ingin berlangganan [[ brand_name ]] lagi</v>
      </c>
      <c r="AA50" s="120" t="str">
        <f>Optimized!$D74</f>
        <v>Makes me less likely to subscribe to [[ brand_name ]] again in the near future</v>
      </c>
      <c r="AB50" s="120" t="str">
        <f>Optimized!$H74</f>
        <v xml:space="preserve">Mi fa passare la voglia di sottoscrivere un/una [[ brand_name ]] in futuro </v>
      </c>
      <c r="AC50" s="119" t="str">
        <f>SUBSTITUTE(SUBSTITUTE(SUBSTITUTE(SUBSTITUTE(SUBSTITUTE(SUBSTITUTE(SUBSTITUTE(SUBSTITUTE(SUBSTITUTE(SUBSTITUTE(SUBSTITUTE(SUBSTITUTE(SUBSTITUTE(SUBSTITUTE(SUBSTITUTE(AC$45,$A$54,AC$54),$A$55,AC$55),$A$56,AC$56),$A$57,AC$57),$A$58,AC$58),$A$59,AC$59),$A$60,AC$60),$A$61,AC$61),$A$62,AC$62),$A$63,AC$63),$A$64,AC$64),$A$65,AC$65),$A$66,AC$66),$A$67,AC$67),$A$68,AC$68)</f>
        <v>近いうちにもう一度、[[ brand_name ]] の[[ product_name ]] と契約してみたい とは思わない</v>
      </c>
      <c r="AD50" s="119" t="str">
        <f>SUBSTITUTE(SUBSTITUTE(SUBSTITUTE(SUBSTITUTE(SUBSTITUTE(SUBSTITUTE(SUBSTITUTE(SUBSTITUTE(SUBSTITUTE(SUBSTITUTE(SUBSTITUTE(SUBSTITUTE(SUBSTITUTE(SUBSTITUTE(SUBSTITUTE(AD$45,$A$54,AD$54),$A$55,AD$55),$A$56,AD$56),$A$57,AD$57),$A$58,AD$58),$A$59,AD$59),$A$60,AD$60),$A$61,AD$61),$A$62,AD$62),$A$63,AD$63),$A$64,AD$64),$A$65,AD$65),$A$66,AD$66),$A$67,AD$67),$A$68,AD$68)</f>
        <v>يقلّل من احتمالاتي للاشتراك في [[ product_name ]]   [[ brand_name ]] مرة أخرى في المستقبل القريب</v>
      </c>
      <c r="AE50" s="119" t="str">
        <f>SUBSTITUTE(SUBSTITUTE(SUBSTITUTE(SUBSTITUTE(SUBSTITUTE(SUBSTITUTE(SUBSTITUTE(SUBSTITUTE(SUBSTITUTE(SUBSTITUTE(SUBSTITUTE(SUBSTITUTE(SUBSTITUTE(SUBSTITUTE(SUBSTITUTE(AE$45,$A$54,AE$54),$A$55,AE$55),$A$56,AE$56),$A$57,AE$57),$A$58,AE$58),$A$59,AE$59),$A$60,AE$60),$A$61,AE$61),$A$62,AE$62),$A$63,AE$63),$A$64,AE$64),$A$65,AE$65),$A$66,AE$66),$A$67,AE$67),$A$68,AE$68)</f>
        <v>가까운 시일 내에 [[ brand_name ]] [[ product_name ]]을/를 다시 신청하고 싶은 마음이 별로 들지 않게 한다</v>
      </c>
      <c r="AF50" s="119" t="str">
        <f>SUBSTITUTE(SUBSTITUTE(SUBSTITUTE(SUBSTITUTE(SUBSTITUTE(SUBSTITUTE(SUBSTITUTE(SUBSTITUTE(SUBSTITUTE(SUBSTITUTE(SUBSTITUTE(SUBSTITUTE(SUBSTITUTE(SUBSTITUTE(SUBSTITUTE(AF$45,$A$54,AF$54),$A$55,AF$55),$A$56,AF$56),$A$57,AF$57),$A$58,AF$58),$A$59,AF$59),$A$60,AF$60),$A$61,AF$61),$A$62,AF$62),$A$63,AF$63),$A$64,AF$64),$A$65,AF$65),$A$66,AF$66),$A$67,AF$67),$A$68,AF$68)</f>
        <v xml:space="preserve">使 我 更 少 有 可 能 在 短 期 内 去  订阅 [[ brand_name ]] [[ product_name ]] </v>
      </c>
      <c r="AG50" s="119" t="str">
        <f>SUBSTITUTE(SUBSTITUTE(SUBSTITUTE(SUBSTITUTE(SUBSTITUTE(SUBSTITUTE(SUBSTITUTE(SUBSTITUTE(SUBSTITUTE(SUBSTITUTE(SUBSTITUTE(SUBSTITUTE(SUBSTITUTE(SUBSTITUTE(SUBSTITUTE(AG$45,$A$54,AG$54),$A$55,AG$55),$A$56,AG$56),$A$57,AG$57),$A$58,AG$58),$A$59,AG$59),$A$60,AG$60),$A$61,AG$61),$A$62,AG$62),$A$63,AG$63),$A$64,AG$64),$A$65,AG$65),$A$66,AG$66),$A$67,AG$67),$A$68,AG$68)</f>
        <v>Membuatkan saya kurang berkemungkinan untuk melanggan [[ brand_name ]] [[ product_name ]] pada masa akan datang</v>
      </c>
      <c r="AH50" s="120" t="str">
        <f>Optimized!$M74</f>
        <v>Hace mucho menos probable que me suscriba a [[ brand_name ]] en un futuro cercano</v>
      </c>
      <c r="AI50" s="120" t="str">
        <f>Optimized!$I74</f>
        <v>ik zal minder snel een abonnement op [[ brand_name ]] nemen in de nabije toekomst</v>
      </c>
      <c r="AJ50" s="120" t="str">
        <f>Optimized!$D74</f>
        <v>Makes me less likely to subscribe to [[ brand_name ]] again in the near future</v>
      </c>
      <c r="AK50" s="119" t="str">
        <f>SUBSTITUTE(SUBSTITUTE(SUBSTITUTE(SUBSTITUTE(SUBSTITUTE(SUBSTITUTE(SUBSTITUTE(SUBSTITUTE(SUBSTITUTE(SUBSTITUTE(SUBSTITUTE(SUBSTITUTE(SUBSTITUTE(SUBSTITUTE(SUBSTITUTE(AK$45,$A$54,AK$54),$A$55,AK$55),$A$56,AK$56),$A$57,AK$57),$A$58,AK$58),$A$59,AK$59),$A$60,AK$60),$A$61,AK$61),$A$62,AK$62),$A$63,AK$63),$A$64,AK$64),$A$65,AK$65),$A$66,AK$66),$A$67,AK$67),$A$68,AK$68)</f>
        <v>Gjør det mindre sannsynlig at jeg vil abonnere på [[ brand_name ]] igjen i nærmeste fremtid</v>
      </c>
      <c r="AL50" s="119" t="str">
        <f>SUBSTITUTE(SUBSTITUTE(SUBSTITUTE(SUBSTITUTE(SUBSTITUTE(SUBSTITUTE(SUBSTITUTE(SUBSTITUTE(SUBSTITUTE(SUBSTITUTE(SUBSTITUTE(SUBSTITUTE(SUBSTITUTE(SUBSTITUTE(SUBSTITUTE(AL$45,$A$54,AL$54),$A$55,AL$55),$A$56,AL$56),$A$57,AL$57),$A$58,AL$58),$A$59,AL$59),$A$60,AL$60),$A$61,AL$61),$A$62,AL$62),$A$63,AL$63),$A$64,AL$64),$A$65,AL$65),$A$66,AL$66),$A$67,AL$67),$A$68,AL$68)</f>
        <v>Hace mucho menos probable que me suscriba otra vez [[ product_name ]] [[ brand_name ]] próximamente</v>
      </c>
      <c r="AM50" s="120" t="str">
        <f>Optimized!$N74</f>
        <v>Ginagawang medyo malamang na magsubscribe ng/sa [[ brand_name ]] sa malapit na hinaharap</v>
      </c>
      <c r="AN50" s="119" t="str">
        <f>SUBSTITUTE(SUBSTITUTE(SUBSTITUTE(SUBSTITUTE(SUBSTITUTE(SUBSTITUTE(SUBSTITUTE(SUBSTITUTE(SUBSTITUTE(SUBSTITUTE(SUBSTITUTE(SUBSTITUTE(SUBSTITUTE(SUBSTITUTE(SUBSTITUTE(AN$45,$A$54,AN$54),$A$55,AN$55),$A$56,AN$56),$A$57,AN$57),$A$58,AN$58),$A$59,AN$59),$A$60,AN$60),$A$61,AN$61),$A$62,AN$62),$A$63,AN$63),$A$64,AN$64),$A$65,AN$65),$A$66,AN$66),$A$67,AN$67),$A$68,AN$68)</f>
        <v>Zniechęca do ponownego wykupienia [[ product_name_G ]] [[ brand_name_N ]] w bliskiej przyszłości</v>
      </c>
      <c r="AO50" s="119" t="str">
        <f>SUBSTITUTE(SUBSTITUTE(SUBSTITUTE(SUBSTITUTE(SUBSTITUTE(SUBSTITUTE(SUBSTITUTE(SUBSTITUTE(SUBSTITUTE(SUBSTITUTE(SUBSTITUTE(SUBSTITUTE(SUBSTITUTE(SUBSTITUTE(SUBSTITUTE(AO$45,$A$54,AO$54),$A$55,AO$55),$A$56,AO$56),$A$57,AO$57),$A$58,AO$58),$A$59,AO$59),$A$60,AO$60),$A$61,AO$61),$A$62,AO$62),$A$63,AO$63),$A$64,AO$64),$A$65,AO$65),$A$66,AO$66),$A$67,AO$67),$A$68,AO$68)</f>
        <v>Faz com que seja menos provável que subscreva [[ brand_name ]] [[ product_name ]] noavamente num futuro próximo</v>
      </c>
      <c r="AP50" s="119" t="str">
        <f>SUBSTITUTE(SUBSTITUTE(SUBSTITUTE(SUBSTITUTE(SUBSTITUTE(SUBSTITUTE(SUBSTITUTE(SUBSTITUTE(SUBSTITUTE(SUBSTITUTE(SUBSTITUTE(SUBSTITUTE(SUBSTITUTE(SUBSTITUTE(SUBSTITUTE(AP$45,$A$54,AP$54),$A$55,AP$55),$A$56,AP$56),$A$57,AP$57),$A$58,AP$58),$A$59,AP$59),$A$60,AP$60),$A$61,AP$61),$A$62,AP$62),$A$63,AP$63),$A$64,AP$64),$A$65,AP$65),$A$66,AP$66),$A$67,AP$67),$A$68,AP$68)</f>
        <v xml:space="preserve">Este mai putin probabil sa ma abonez la [[ product_name ]] [[ brand_name ]] din nou in viitorul apropiat </v>
      </c>
      <c r="AQ50" s="120" t="str">
        <f>Optimized!$D74</f>
        <v>Makes me less likely to subscribe to [[ brand_name ]] again in the near future</v>
      </c>
      <c r="AR50" s="120" t="str">
        <f>Optimized!$D74</f>
        <v>Makes me less likely to subscribe to [[ brand_name ]] again in the near future</v>
      </c>
      <c r="AS50" s="119" t="str">
        <f>SUBSTITUTE(SUBSTITUTE(SUBSTITUTE(SUBSTITUTE(SUBSTITUTE(SUBSTITUTE(SUBSTITUTE(SUBSTITUTE(SUBSTITUTE(SUBSTITUTE(SUBSTITUTE(SUBSTITUTE(SUBSTITUTE(SUBSTITUTE(SUBSTITUTE(AS$45,$A$54,AS$54),$A$55,AS$55),$A$56,AS$56),$A$57,AS$57),$A$58,AS$58),$A$59,AS$59),$A$60,AS$60),$A$61,AS$61),$A$62,AS$62),$A$63,AS$63),$A$64,AS$64),$A$65,AS$65),$A$66,AS$66),$A$67,AS$67),$A$68,AS$68)</f>
        <v>Me hace estar menos dispuesto a suscribir un/a [[ product_name ]] [[ brand_name ]] de nuevo en un futuro próximo</v>
      </c>
      <c r="AT50" s="119" t="str">
        <f>SUBSTITUTE(SUBSTITUTE(SUBSTITUTE(SUBSTITUTE(SUBSTITUTE(SUBSTITUTE(SUBSTITUTE(SUBSTITUTE(SUBSTITUTE(SUBSTITUTE(SUBSTITUTE(SUBSTITUTE(SUBSTITUTE(SUBSTITUTE(SUBSTITUTE(AT$45,$A$54,AT$54),$A$55,AT$55),$A$56,AT$56),$A$57,AT$57),$A$58,AT$58),$A$59,AT$59),$A$60,AT$60),$A$61,AT$61),$A$62,AT$62),$A$63,AT$63),$A$64,AT$64),$A$65,AT$65),$A$66,AT$66),$A$67,AT$67),$A$68,AT$68)</f>
        <v>Gör mig mindre benägen att prenumerera på  [[ brand_name ]] igen i en nära framtid</v>
      </c>
      <c r="AU50" s="119" t="str">
        <f>SUBSTITUTE(SUBSTITUTE(SUBSTITUTE(SUBSTITUTE(SUBSTITUTE(SUBSTITUTE(SUBSTITUTE(SUBSTITUTE(SUBSTITUTE(SUBSTITUTE(SUBSTITUTE(SUBSTITUTE(SUBSTITUTE(SUBSTITUTE(SUBSTITUTE(AU$45,$A$54,AU$54),$A$55,AU$55),$A$56,AU$56),$A$57,AU$57),$A$58,AU$58),$A$59,AU$59),$A$60,AU$60),$A$61,AU$61),$A$62,AU$62),$A$63,AU$63),$A$64,AU$64),$A$65,AU$65),$A$66,AU$66),$A$67,AU$67),$A$68,AU$68)</f>
        <v>讓我最近，不會考慮再次申請 一個[[ brand_name ]] [[ product_name ]]</v>
      </c>
      <c r="AV50" s="120" t="str">
        <f>Optimized!$J74</f>
        <v>ทำให้ฉันน่าจะใช้บริการ [[ brand_name ]] น้อยลงในอนาคตอันใกล้นี้</v>
      </c>
      <c r="AW50" s="119" t="str">
        <f>SUBSTITUTE(SUBSTITUTE(SUBSTITUTE(SUBSTITUTE(SUBSTITUTE(SUBSTITUTE(SUBSTITUTE(SUBSTITUTE(SUBSTITUTE(SUBSTITUTE(SUBSTITUTE(SUBSTITUTE(SUBSTITUTE(SUBSTITUTE(SUBSTITUTE(AW$45,$A$54,AW$54),$A$55,AW$55),$A$56,AW$56),$A$57,AW$57),$A$58,AW$58),$A$59,AW$59),$A$60,AW$60),$A$61,AW$61),$A$62,AW$62),$A$63,AW$63),$A$64,AW$64),$A$65,AW$65),$A$66,AW$66),$A$67,AW$67),$A$68,AW$68)</f>
        <v>Reklam yakın bir gelecekte tekrar [[ brand_name ]] [[ product_name ]] abonesi olma olasılığımı azaltır</v>
      </c>
      <c r="AX50" s="119" t="str">
        <f>SUBSTITUTE(SUBSTITUTE(SUBSTITUTE(SUBSTITUTE(SUBSTITUTE(SUBSTITUTE(SUBSTITUTE(SUBSTITUTE(SUBSTITUTE(SUBSTITUTE(SUBSTITUTE(SUBSTITUTE(SUBSTITUTE(SUBSTITUTE(SUBSTITUTE(AX$45,$A$54,AX$54),$A$55,AX$55),$A$56,AX$56),$A$57,AX$57),$A$58,AX$58),$A$59,AX$59),$A$60,AX$60),$A$61,AX$61),$A$62,AX$62),$A$63,AX$63),$A$64,AX$64),$A$65,AX$65),$A$66,AX$66),$A$67,AX$67),$A$68,AX$68)</f>
        <v/>
      </c>
      <c r="AY50" s="120" t="str">
        <f>Optimized!$O74</f>
        <v>Makes me less likely to subscribe to [[ brand_name ]] in the near future</v>
      </c>
      <c r="AZ50" s="119" t="str">
        <f>SUBSTITUTE(SUBSTITUTE(SUBSTITUTE(SUBSTITUTE(SUBSTITUTE(SUBSTITUTE(SUBSTITUTE(SUBSTITUTE(SUBSTITUTE(SUBSTITUTE(SUBSTITUTE(SUBSTITUTE(SUBSTITUTE(SUBSTITUTE(SUBSTITUTE(AZ$45,$A$54,AZ$54),$A$55,AZ$55),$A$56,AZ$56),$A$57,AZ$57),$A$58,AZ$58),$A$59,AZ$59),$A$60,AZ$60),$A$61,AZ$61),$A$62,AZ$62),$A$63,AZ$63),$A$64,AZ$64),$A$65,AZ$65),$A$66,AZ$66),$A$67,AZ$67),$A$68,AZ$68)</f>
        <v>Hace menos probable que vuelva a suscribirme un/a [[ product_name ]] de [[ brand_name ]] próximamente</v>
      </c>
      <c r="BA50" s="119" t="str">
        <f>SUBSTITUTE(SUBSTITUTE(SUBSTITUTE(SUBSTITUTE(SUBSTITUTE(SUBSTITUTE(SUBSTITUTE(SUBSTITUTE(SUBSTITUTE(SUBSTITUTE(SUBSTITUTE(SUBSTITUTE(SUBSTITUTE(SUBSTITUTE(SUBSTITUTE(BA$45,$A$54,BA$54),$A$55,BA$55),$A$56,BA$56),$A$57,BA$57),$A$58,BA$58),$A$59,BA$59),$A$60,BA$60),$A$61,BA$61),$A$62,BA$62),$A$63,BA$63),$A$64,BA$64),$A$65,BA$65),$A$66,BA$66),$A$67,BA$67),$A$68,BA$68)</f>
        <v>Ít có khả năng tôi đăng ký lại dịch vụ [[ product_name ]] của [[ brand_name ]] trong thời gian tới</v>
      </c>
      <c r="BB50" s="113"/>
    </row>
    <row r="51" spans="1:54" s="112" customFormat="1" ht="12.75" customHeight="1">
      <c r="A51" s="117"/>
      <c r="B51" s="117"/>
      <c r="C51" s="117"/>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7"/>
      <c r="AB51" s="117"/>
      <c r="AC51" s="117"/>
      <c r="AD51" s="117"/>
      <c r="AE51" s="117"/>
      <c r="AF51" s="117"/>
      <c r="AG51" s="117"/>
      <c r="AH51" s="117"/>
      <c r="AI51" s="117"/>
      <c r="AJ51" s="117"/>
      <c r="AK51" s="117"/>
      <c r="AL51" s="117"/>
      <c r="AM51" s="117"/>
      <c r="AN51" s="117"/>
      <c r="AO51" s="117"/>
      <c r="AP51" s="117"/>
      <c r="AQ51" s="117"/>
      <c r="AR51" s="117"/>
      <c r="AS51" s="117"/>
      <c r="AT51" s="117"/>
      <c r="AU51" s="117"/>
      <c r="AV51" s="117"/>
      <c r="AW51" s="117"/>
      <c r="AX51" s="117"/>
      <c r="AY51" s="117"/>
      <c r="AZ51" s="117"/>
      <c r="BA51" s="117"/>
      <c r="BB51" s="113"/>
    </row>
    <row r="52" spans="1:54" s="111" customFormat="1" ht="12.75" customHeight="1">
      <c r="A52" s="116"/>
      <c r="B52" s="118" t="s">
        <v>614</v>
      </c>
      <c r="C52" s="116">
        <v>3</v>
      </c>
      <c r="D52" s="116">
        <v>4</v>
      </c>
      <c r="E52" s="116">
        <v>5</v>
      </c>
      <c r="F52" s="116">
        <v>6</v>
      </c>
      <c r="G52" s="116">
        <v>7</v>
      </c>
      <c r="H52" s="116">
        <v>8</v>
      </c>
      <c r="I52" s="116">
        <v>9</v>
      </c>
      <c r="J52" s="116">
        <v>10</v>
      </c>
      <c r="K52" s="116">
        <v>11</v>
      </c>
      <c r="L52" s="116">
        <v>12</v>
      </c>
      <c r="M52" s="116">
        <v>13</v>
      </c>
      <c r="N52" s="116">
        <v>14</v>
      </c>
      <c r="O52" s="116">
        <v>15</v>
      </c>
      <c r="P52" s="116">
        <v>16</v>
      </c>
      <c r="Q52" s="116">
        <v>17</v>
      </c>
      <c r="R52" s="116">
        <v>18</v>
      </c>
      <c r="S52" s="116">
        <v>19</v>
      </c>
      <c r="T52" s="116">
        <v>20</v>
      </c>
      <c r="U52" s="116">
        <v>21</v>
      </c>
      <c r="V52" s="116">
        <v>22</v>
      </c>
      <c r="W52" s="116">
        <v>23</v>
      </c>
      <c r="X52" s="116">
        <v>24</v>
      </c>
      <c r="Y52" s="116">
        <v>25</v>
      </c>
      <c r="Z52" s="116">
        <v>26</v>
      </c>
      <c r="AA52" s="116">
        <v>27</v>
      </c>
      <c r="AB52" s="116">
        <v>28</v>
      </c>
      <c r="AC52" s="116">
        <v>29</v>
      </c>
      <c r="AD52" s="116">
        <v>30</v>
      </c>
      <c r="AE52" s="116">
        <v>31</v>
      </c>
      <c r="AF52" s="116">
        <v>32</v>
      </c>
      <c r="AG52" s="116">
        <v>33</v>
      </c>
      <c r="AH52" s="116">
        <v>34</v>
      </c>
      <c r="AI52" s="116">
        <v>35</v>
      </c>
      <c r="AJ52" s="116">
        <v>36</v>
      </c>
      <c r="AK52" s="116">
        <v>37</v>
      </c>
      <c r="AL52" s="116">
        <v>38</v>
      </c>
      <c r="AM52" s="116">
        <v>39</v>
      </c>
      <c r="AN52" s="116">
        <v>40</v>
      </c>
      <c r="AO52" s="116">
        <v>41</v>
      </c>
      <c r="AP52" s="116">
        <v>42</v>
      </c>
      <c r="AQ52" s="116">
        <v>43</v>
      </c>
      <c r="AR52" s="116">
        <v>44</v>
      </c>
      <c r="AS52" s="116">
        <v>45</v>
      </c>
      <c r="AT52" s="116">
        <v>46</v>
      </c>
      <c r="AU52" s="116">
        <v>47</v>
      </c>
      <c r="AV52" s="116">
        <v>48</v>
      </c>
      <c r="AW52" s="116">
        <v>49</v>
      </c>
      <c r="AX52" s="116">
        <v>50</v>
      </c>
      <c r="AY52" s="116">
        <v>51</v>
      </c>
      <c r="AZ52" s="116">
        <v>52</v>
      </c>
      <c r="BA52" s="116">
        <v>53</v>
      </c>
      <c r="BB52" s="113"/>
    </row>
    <row r="53" spans="1:54" s="111" customFormat="1" ht="12.75" customHeight="1">
      <c r="A53" s="116"/>
      <c r="B53" s="152" t="s">
        <v>15869</v>
      </c>
      <c r="C53" s="116"/>
      <c r="D53" s="116"/>
      <c r="E53" s="116"/>
      <c r="F53" s="116"/>
      <c r="G53" s="116"/>
      <c r="H53" s="116"/>
      <c r="I53" s="116"/>
      <c r="J53" s="116"/>
      <c r="K53" s="116"/>
      <c r="L53" s="116"/>
      <c r="M53" s="116"/>
      <c r="N53" s="116"/>
      <c r="O53" s="116"/>
      <c r="P53" s="116"/>
      <c r="Q53" s="116"/>
      <c r="R53" s="116"/>
      <c r="S53" s="116"/>
      <c r="T53" s="116"/>
      <c r="U53" s="116"/>
      <c r="V53" s="116"/>
      <c r="W53" s="116"/>
      <c r="X53" s="116"/>
      <c r="Y53" s="116"/>
      <c r="Z53" s="116"/>
      <c r="AA53" s="116"/>
      <c r="AB53" s="116"/>
      <c r="AC53" s="116"/>
      <c r="AD53" s="116"/>
      <c r="AE53" s="116"/>
      <c r="AF53" s="116"/>
      <c r="AG53" s="116"/>
      <c r="AH53" s="116"/>
      <c r="AI53" s="116"/>
      <c r="AJ53" s="116"/>
      <c r="AK53" s="116"/>
      <c r="AL53" s="116"/>
      <c r="AM53" s="116"/>
      <c r="AN53" s="116"/>
      <c r="AO53" s="116"/>
      <c r="AP53" s="116"/>
      <c r="AQ53" s="116"/>
      <c r="AR53" s="116"/>
      <c r="AS53" s="116"/>
      <c r="AT53" s="116"/>
      <c r="AU53" s="116"/>
      <c r="AV53" s="116"/>
      <c r="AW53" s="116"/>
      <c r="AX53" s="116"/>
      <c r="AY53" s="116"/>
      <c r="AZ53" s="116"/>
      <c r="BA53" s="116"/>
      <c r="BB53" s="113"/>
    </row>
    <row r="54" spans="1:54" s="111" customFormat="1" ht="12.75" customHeight="1">
      <c r="A54" s="116" t="s">
        <v>15870</v>
      </c>
      <c r="B54" s="118" t="str">
        <f t="shared" ref="B54:B60" si="22">A54&amp;"_"&amp;$B$52</f>
        <v>[SERVICE_USAGE_VS1R]_USE</v>
      </c>
      <c r="C54" s="116" t="str">
        <f t="shared" ref="C54:L66" si="23">VLOOKUP($B54,$A$70:$BA$235,C$52,FALSE)</f>
        <v>use</v>
      </c>
      <c r="D54" s="116" t="str">
        <f t="shared" si="23"/>
        <v>use</v>
      </c>
      <c r="E54" s="116" t="str">
        <f t="shared" si="23"/>
        <v>uso</v>
      </c>
      <c r="F54" s="116">
        <f t="shared" si="23"/>
        <v>0</v>
      </c>
      <c r="G54" s="116" t="str">
        <f t="shared" si="23"/>
        <v>uso</v>
      </c>
      <c r="H54" s="116">
        <f t="shared" si="23"/>
        <v>0</v>
      </c>
      <c r="I54" s="116" t="str">
        <f t="shared" si="23"/>
        <v>J’utilise</v>
      </c>
      <c r="J54" s="116" t="str">
        <f t="shared" si="23"/>
        <v>uso</v>
      </c>
      <c r="K54" s="116" t="str">
        <f t="shared" si="23"/>
        <v>使用</v>
      </c>
      <c r="L54" s="116" t="str">
        <f t="shared" si="23"/>
        <v>uso</v>
      </c>
      <c r="M54" s="116">
        <f t="shared" ref="M54:V66" si="24">VLOOKUP($B54,$A$70:$BA$235,M$52,FALSE)</f>
        <v>0</v>
      </c>
      <c r="N54" s="116" t="str">
        <f t="shared" si="24"/>
        <v>bruger</v>
      </c>
      <c r="O54" s="116" t="str">
        <f t="shared" si="24"/>
        <v>بستخدم</v>
      </c>
      <c r="P54" s="116" t="str">
        <f t="shared" si="24"/>
        <v>käytän mainoksen tuotemerkkiä</v>
      </c>
      <c r="Q54" s="116" t="str">
        <f t="shared" si="24"/>
        <v>utilise</v>
      </c>
      <c r="R54" s="116" t="str">
        <f t="shared" si="24"/>
        <v>nutze</v>
      </c>
      <c r="S54" s="116" t="str">
        <f t="shared" si="24"/>
        <v>χρησιμοποιώ</v>
      </c>
      <c r="T54" s="116" t="str">
        <f t="shared" si="24"/>
        <v>使用</v>
      </c>
      <c r="U54" s="116" t="str">
        <f t="shared" si="24"/>
        <v>használom a(z) [[ brand_name ]] [[product name ]]-t</v>
      </c>
      <c r="V54" s="116">
        <f t="shared" si="24"/>
        <v>0</v>
      </c>
      <c r="W54" s="116" t="str">
        <f t="shared" ref="W54:AF66" si="25">VLOOKUP($B54,$A$70:$BA$235,W$52,FALSE)</f>
        <v>आप</v>
      </c>
      <c r="X54" s="116" t="str">
        <f t="shared" si="25"/>
        <v>आप</v>
      </c>
      <c r="Y54" s="116" t="str">
        <f t="shared" si="25"/>
        <v>பயன்படுத்துகிறேன்</v>
      </c>
      <c r="Z54" s="116" t="str">
        <f t="shared" si="25"/>
        <v>menggunakan</v>
      </c>
      <c r="AA54" s="116">
        <f t="shared" si="25"/>
        <v>0</v>
      </c>
      <c r="AB54" s="116" t="str">
        <f t="shared" si="25"/>
        <v>utilizzo</v>
      </c>
      <c r="AC54" s="116" t="str">
        <f t="shared" si="25"/>
        <v>利用している</v>
      </c>
      <c r="AD54" s="116" t="str">
        <f t="shared" si="25"/>
        <v>أستخدم</v>
      </c>
      <c r="AE54" s="116" t="str">
        <f t="shared" si="25"/>
        <v>사용하고</v>
      </c>
      <c r="AF54" s="116" t="str">
        <f t="shared" si="25"/>
        <v>使 用</v>
      </c>
      <c r="AG54" s="116" t="str">
        <f t="shared" ref="AG54:AP66" si="26">VLOOKUP($B54,$A$70:$BA$235,AG$52,FALSE)</f>
        <v xml:space="preserve">menggunakan </v>
      </c>
      <c r="AH54" s="116" t="str">
        <f t="shared" si="26"/>
        <v>uso</v>
      </c>
      <c r="AI54" s="116" t="str">
        <f t="shared" si="26"/>
        <v>gebruik</v>
      </c>
      <c r="AJ54" s="116">
        <f t="shared" si="26"/>
        <v>0</v>
      </c>
      <c r="AK54" s="116" t="str">
        <f t="shared" si="26"/>
        <v>bruker</v>
      </c>
      <c r="AL54" s="116" t="str">
        <f t="shared" si="26"/>
        <v>uso</v>
      </c>
      <c r="AM54" s="116" t="str">
        <f t="shared" si="26"/>
        <v>gumagamit</v>
      </c>
      <c r="AN54" s="116">
        <f t="shared" si="26"/>
        <v>0</v>
      </c>
      <c r="AO54" s="116" t="str">
        <f t="shared" si="26"/>
        <v>uso</v>
      </c>
      <c r="AP54" s="116" t="str">
        <f t="shared" si="26"/>
        <v>utilizez</v>
      </c>
      <c r="AQ54" s="116">
        <f t="shared" ref="AQ54:BA66" si="27">VLOOKUP($B54,$A$70:$BA$235,AQ$52,FALSE)</f>
        <v>0</v>
      </c>
      <c r="AR54" s="116">
        <f t="shared" si="27"/>
        <v>0</v>
      </c>
      <c r="AS54" s="116" t="str">
        <f t="shared" si="27"/>
        <v>utilizo</v>
      </c>
      <c r="AT54" s="116" t="str">
        <f t="shared" si="27"/>
        <v>använder</v>
      </c>
      <c r="AU54" s="116" t="str">
        <f t="shared" si="27"/>
        <v>使用</v>
      </c>
      <c r="AV54" s="116" t="str">
        <f t="shared" si="27"/>
        <v>ใช้</v>
      </c>
      <c r="AW54" s="116" t="str">
        <f t="shared" si="27"/>
        <v>kullanıyorum</v>
      </c>
      <c r="AX54" s="116">
        <f t="shared" si="27"/>
        <v>0</v>
      </c>
      <c r="AY54" s="116" t="str">
        <f t="shared" si="27"/>
        <v>use</v>
      </c>
      <c r="AZ54" s="116" t="str">
        <f t="shared" si="27"/>
        <v>uso</v>
      </c>
      <c r="BA54" s="116" t="str">
        <f t="shared" si="27"/>
        <v>dùng</v>
      </c>
      <c r="BB54" s="113"/>
    </row>
    <row r="55" spans="1:54" s="111" customFormat="1" ht="12.75" customHeight="1">
      <c r="A55" s="116" t="s">
        <v>15871</v>
      </c>
      <c r="B55" s="118" t="str">
        <f t="shared" si="22"/>
        <v>[SERVICE_USAGE_VS2R]_USE</v>
      </c>
      <c r="C55" s="116" t="str">
        <f t="shared" si="23"/>
        <v>used</v>
      </c>
      <c r="D55" s="116" t="str">
        <f t="shared" si="23"/>
        <v>used</v>
      </c>
      <c r="E55" s="116" t="str">
        <f t="shared" si="23"/>
        <v>usado</v>
      </c>
      <c r="F55" s="116">
        <f t="shared" si="23"/>
        <v>0</v>
      </c>
      <c r="G55" s="116" t="str">
        <f t="shared" si="23"/>
        <v>usei</v>
      </c>
      <c r="H55" s="116">
        <f t="shared" si="23"/>
        <v>0</v>
      </c>
      <c r="I55" s="116" t="str">
        <f t="shared" si="23"/>
        <v>utilisé</v>
      </c>
      <c r="J55" s="116" t="str">
        <f t="shared" si="23"/>
        <v>usado</v>
      </c>
      <c r="K55" s="116" t="str">
        <f t="shared" si="23"/>
        <v>使用过</v>
      </c>
      <c r="L55" s="116" t="str">
        <f t="shared" si="23"/>
        <v>usado</v>
      </c>
      <c r="M55" s="116">
        <f t="shared" si="24"/>
        <v>0</v>
      </c>
      <c r="N55" s="116" t="str">
        <f t="shared" si="24"/>
        <v>brugt</v>
      </c>
      <c r="O55" s="116" t="str">
        <f t="shared" si="24"/>
        <v>كنت بستخدم</v>
      </c>
      <c r="P55" s="116" t="str">
        <f t="shared" si="24"/>
        <v>Olen käyttänyt mainoksen tuotemerkkiä</v>
      </c>
      <c r="Q55" s="116" t="str">
        <f t="shared" si="24"/>
        <v>utilisé</v>
      </c>
      <c r="R55" s="116" t="str">
        <f t="shared" si="24"/>
        <v>verwendet</v>
      </c>
      <c r="S55" s="116" t="str">
        <f t="shared" si="24"/>
        <v xml:space="preserve">Έχω χρησιμοποιήσει </v>
      </c>
      <c r="T55" s="116">
        <f t="shared" si="24"/>
        <v>0</v>
      </c>
      <c r="U55" s="116" t="str">
        <f t="shared" si="24"/>
        <v>használtam a(z) [[ brand_name ]] [[ product_name ]]-t</v>
      </c>
      <c r="V55" s="116">
        <f t="shared" si="24"/>
        <v>0</v>
      </c>
      <c r="W55" s="116" t="str">
        <f t="shared" si="25"/>
        <v>इस्तेमाल कर रहे है</v>
      </c>
      <c r="X55" s="116" t="str">
        <f t="shared" si="25"/>
        <v>इस्तेमाल कर रहे है</v>
      </c>
      <c r="Y55" s="116" t="str">
        <f t="shared" si="25"/>
        <v>பயன்படுத்தினேன்</v>
      </c>
      <c r="Z55" s="116">
        <f t="shared" si="25"/>
        <v>0</v>
      </c>
      <c r="AA55" s="116">
        <f t="shared" si="25"/>
        <v>0</v>
      </c>
      <c r="AB55" s="116" t="str">
        <f t="shared" si="25"/>
        <v>utilizzato</v>
      </c>
      <c r="AC55" s="116" t="str">
        <f t="shared" si="25"/>
        <v>利用していた</v>
      </c>
      <c r="AD55" s="116" t="str">
        <f t="shared" si="25"/>
        <v>أستخدم</v>
      </c>
      <c r="AE55" s="116" t="str">
        <f t="shared" si="25"/>
        <v>사용했지만</v>
      </c>
      <c r="AF55" s="116" t="str">
        <f t="shared" si="25"/>
        <v xml:space="preserve">使 用 </v>
      </c>
      <c r="AG55" s="116">
        <f t="shared" si="26"/>
        <v>0</v>
      </c>
      <c r="AH55" s="116" t="str">
        <f t="shared" si="26"/>
        <v>usado</v>
      </c>
      <c r="AI55" s="116" t="str">
        <f t="shared" si="26"/>
        <v>gebruikt</v>
      </c>
      <c r="AJ55" s="116">
        <f t="shared" si="26"/>
        <v>0</v>
      </c>
      <c r="AK55" s="116" t="str">
        <f t="shared" si="26"/>
        <v>brukt</v>
      </c>
      <c r="AL55" s="116" t="str">
        <f t="shared" si="26"/>
        <v>usado</v>
      </c>
      <c r="AM55" s="116" t="str">
        <f t="shared" si="26"/>
        <v>Gumamit</v>
      </c>
      <c r="AN55" s="116">
        <f t="shared" si="26"/>
        <v>0</v>
      </c>
      <c r="AO55" s="116" t="str">
        <f t="shared" si="26"/>
        <v>usei</v>
      </c>
      <c r="AP55" s="116" t="str">
        <f t="shared" si="26"/>
        <v>utilizat</v>
      </c>
      <c r="AQ55" s="116">
        <f t="shared" si="27"/>
        <v>0</v>
      </c>
      <c r="AR55" s="116">
        <f t="shared" si="27"/>
        <v>0</v>
      </c>
      <c r="AS55" s="116" t="str">
        <f t="shared" si="27"/>
        <v>utilizado</v>
      </c>
      <c r="AT55" s="116" t="str">
        <f t="shared" si="27"/>
        <v>använt</v>
      </c>
      <c r="AU55" s="116">
        <f t="shared" si="27"/>
        <v>0</v>
      </c>
      <c r="AV55" s="116">
        <f t="shared" si="27"/>
        <v>0</v>
      </c>
      <c r="AW55" s="116" t="str">
        <f t="shared" si="27"/>
        <v>kullanıyordum</v>
      </c>
      <c r="AX55" s="116">
        <f t="shared" si="27"/>
        <v>0</v>
      </c>
      <c r="AY55" s="116" t="str">
        <f t="shared" si="27"/>
        <v>used</v>
      </c>
      <c r="AZ55" s="116" t="str">
        <f t="shared" si="27"/>
        <v>usado</v>
      </c>
      <c r="BA55" s="116">
        <f t="shared" si="27"/>
        <v>0</v>
      </c>
      <c r="BB55" s="113"/>
    </row>
    <row r="56" spans="1:54" s="111" customFormat="1" ht="12.75" customHeight="1">
      <c r="A56" s="116" t="s">
        <v>15872</v>
      </c>
      <c r="B56" s="118" t="str">
        <f t="shared" si="22"/>
        <v>[SERVICE_USAGE_VS3R]_USE</v>
      </c>
      <c r="C56" s="116" t="str">
        <f t="shared" si="23"/>
        <v>used it</v>
      </c>
      <c r="D56" s="116" t="str">
        <f t="shared" si="23"/>
        <v>used it</v>
      </c>
      <c r="E56" s="116" t="str">
        <f t="shared" si="23"/>
        <v>usé</v>
      </c>
      <c r="F56" s="116">
        <f t="shared" si="23"/>
        <v>0</v>
      </c>
      <c r="G56" s="116">
        <f t="shared" si="23"/>
        <v>0</v>
      </c>
      <c r="H56" s="116">
        <f t="shared" si="23"/>
        <v>0</v>
      </c>
      <c r="I56" s="116" t="str">
        <f t="shared" si="23"/>
        <v>n'utilise</v>
      </c>
      <c r="J56" s="116">
        <f t="shared" si="23"/>
        <v>0</v>
      </c>
      <c r="K56" s="116" t="str">
        <f t="shared" si="23"/>
        <v>不用</v>
      </c>
      <c r="L56" s="116">
        <f t="shared" si="23"/>
        <v>0</v>
      </c>
      <c r="M56" s="116">
        <f t="shared" si="24"/>
        <v>0</v>
      </c>
      <c r="N56" s="116" t="str">
        <f t="shared" si="24"/>
        <v>brugt den/det/dem</v>
      </c>
      <c r="O56" s="116" t="str">
        <f t="shared" si="24"/>
        <v>استخدمته</v>
      </c>
      <c r="P56" s="116" t="str">
        <f t="shared" si="24"/>
        <v>en ole koskaan käyttänyt</v>
      </c>
      <c r="Q56" s="116" t="str">
        <f t="shared" si="24"/>
        <v>n'utilise plus</v>
      </c>
      <c r="R56" s="116" t="str">
        <f t="shared" si="24"/>
        <v>verwende</v>
      </c>
      <c r="S56" s="116" t="str">
        <f t="shared" si="24"/>
        <v>έχω χρησιμοποιήσει</v>
      </c>
      <c r="T56" s="116">
        <f t="shared" si="24"/>
        <v>0</v>
      </c>
      <c r="U56" s="116" t="str">
        <f t="shared" si="24"/>
        <v>nem használtam</v>
      </c>
      <c r="V56" s="116">
        <f t="shared" si="24"/>
        <v>0</v>
      </c>
      <c r="W56" s="116" t="str">
        <f t="shared" si="25"/>
        <v>नहीं इस्तेमाल कर रहे है</v>
      </c>
      <c r="X56" s="116" t="str">
        <f t="shared" si="25"/>
        <v>आपने</v>
      </c>
      <c r="Y56" s="116" t="str">
        <f t="shared" si="25"/>
        <v>பயன்படுத்தவில்லை</v>
      </c>
      <c r="Z56" s="116" t="str">
        <f t="shared" si="25"/>
        <v>menggunakannya</v>
      </c>
      <c r="AA56" s="116">
        <f t="shared" si="25"/>
        <v>0</v>
      </c>
      <c r="AB56" s="116" t="str">
        <f t="shared" si="25"/>
        <v>usato</v>
      </c>
      <c r="AC56" s="116" t="str">
        <f t="shared" si="25"/>
        <v>利用していない</v>
      </c>
      <c r="AD56" s="116" t="str">
        <f t="shared" si="25"/>
        <v>أستخدمها</v>
      </c>
      <c r="AE56" s="116" t="str">
        <f t="shared" si="25"/>
        <v>사용해본</v>
      </c>
      <c r="AF56" s="116" t="str">
        <f t="shared" si="25"/>
        <v>曾使 用</v>
      </c>
      <c r="AG56" s="116">
        <f t="shared" si="26"/>
        <v>0</v>
      </c>
      <c r="AH56" s="116" t="str">
        <f t="shared" si="26"/>
        <v>usé</v>
      </c>
      <c r="AI56" s="116" t="str">
        <f t="shared" si="26"/>
        <v>het nog nooit gebruikt</v>
      </c>
      <c r="AJ56" s="116">
        <f t="shared" si="26"/>
        <v>0</v>
      </c>
      <c r="AK56" s="116" t="str">
        <f t="shared" si="26"/>
        <v>brukt en/ett</v>
      </c>
      <c r="AL56" s="116" t="str">
        <f t="shared" si="26"/>
        <v>usado</v>
      </c>
      <c r="AM56" s="116" t="str">
        <f t="shared" si="26"/>
        <v>nakagamit</v>
      </c>
      <c r="AN56" s="116">
        <f t="shared" si="26"/>
        <v>0</v>
      </c>
      <c r="AO56" s="116">
        <f t="shared" si="26"/>
        <v>0</v>
      </c>
      <c r="AP56" s="116">
        <f t="shared" si="26"/>
        <v>0</v>
      </c>
      <c r="AQ56" s="116">
        <f t="shared" si="27"/>
        <v>0</v>
      </c>
      <c r="AR56" s="116">
        <f t="shared" si="27"/>
        <v>0</v>
      </c>
      <c r="AS56" s="116">
        <f t="shared" si="27"/>
        <v>0</v>
      </c>
      <c r="AT56" s="116" t="str">
        <f t="shared" si="27"/>
        <v>använt den/det</v>
      </c>
      <c r="AU56" s="116">
        <f t="shared" si="27"/>
        <v>0</v>
      </c>
      <c r="AV56" s="116">
        <f t="shared" si="27"/>
        <v>0</v>
      </c>
      <c r="AW56" s="116" t="str">
        <f t="shared" si="27"/>
        <v>kullanmıyorum</v>
      </c>
      <c r="AX56" s="116">
        <f t="shared" si="27"/>
        <v>0</v>
      </c>
      <c r="AY56" s="116" t="str">
        <f t="shared" si="27"/>
        <v>used it</v>
      </c>
      <c r="AZ56" s="116" t="str">
        <f t="shared" si="27"/>
        <v>usado uno</v>
      </c>
      <c r="BA56" s="116">
        <f t="shared" si="27"/>
        <v>0</v>
      </c>
      <c r="BB56" s="113"/>
    </row>
    <row r="57" spans="1:54" s="111" customFormat="1" ht="12.75" customHeight="1">
      <c r="A57" s="116" t="s">
        <v>15873</v>
      </c>
      <c r="B57" s="118" t="str">
        <f t="shared" si="22"/>
        <v>[SERVICE_USAGE_VS4R]_USE</v>
      </c>
      <c r="C57" s="116" t="str">
        <f t="shared" si="23"/>
        <v>used</v>
      </c>
      <c r="D57" s="116">
        <f t="shared" si="23"/>
        <v>0</v>
      </c>
      <c r="E57" s="116">
        <f t="shared" si="23"/>
        <v>0</v>
      </c>
      <c r="F57" s="116">
        <f t="shared" si="23"/>
        <v>0</v>
      </c>
      <c r="G57" s="116">
        <f t="shared" si="23"/>
        <v>0</v>
      </c>
      <c r="H57" s="116">
        <f t="shared" si="23"/>
        <v>0</v>
      </c>
      <c r="I57" s="116" t="str">
        <f t="shared" si="23"/>
        <v>j’utilise</v>
      </c>
      <c r="J57" s="116">
        <f t="shared" si="23"/>
        <v>0</v>
      </c>
      <c r="K57" s="116">
        <f t="shared" si="23"/>
        <v>0</v>
      </c>
      <c r="L57" s="116">
        <f t="shared" si="23"/>
        <v>0</v>
      </c>
      <c r="M57" s="116">
        <f t="shared" si="24"/>
        <v>0</v>
      </c>
      <c r="N57" s="116">
        <f t="shared" si="24"/>
        <v>0</v>
      </c>
      <c r="O57" s="116">
        <f t="shared" si="24"/>
        <v>0</v>
      </c>
      <c r="P57" s="116" t="str">
        <f t="shared" si="24"/>
        <v>käytän yhtä tai useampaa muuta</v>
      </c>
      <c r="Q57" s="116">
        <f t="shared" si="24"/>
        <v>0</v>
      </c>
      <c r="R57" s="116">
        <f t="shared" si="24"/>
        <v>0</v>
      </c>
      <c r="S57" s="116">
        <f t="shared" si="24"/>
        <v>0</v>
      </c>
      <c r="T57" s="116">
        <f t="shared" si="24"/>
        <v>0</v>
      </c>
      <c r="U57" s="116">
        <f t="shared" si="24"/>
        <v>0</v>
      </c>
      <c r="V57" s="116">
        <f t="shared" si="24"/>
        <v>0</v>
      </c>
      <c r="W57" s="116" t="str">
        <f t="shared" si="25"/>
        <v xml:space="preserve">इस्तेमाल कर रहे </v>
      </c>
      <c r="X57" s="116" t="str">
        <f t="shared" si="25"/>
        <v>पहले इस्तेमाल किया</v>
      </c>
      <c r="Y57" s="116" t="str">
        <f t="shared" si="25"/>
        <v>பயன்படுத்தியதில்லை</v>
      </c>
      <c r="Z57" s="116">
        <f t="shared" si="25"/>
        <v>0</v>
      </c>
      <c r="AA57" s="116">
        <f t="shared" si="25"/>
        <v>0</v>
      </c>
      <c r="AB57" s="116">
        <f t="shared" si="25"/>
        <v>0</v>
      </c>
      <c r="AC57" s="116" t="str">
        <f t="shared" si="25"/>
        <v>利用し</v>
      </c>
      <c r="AD57" s="116">
        <f t="shared" si="25"/>
        <v>0</v>
      </c>
      <c r="AE57" s="116" t="str">
        <f t="shared" si="25"/>
        <v>사용</v>
      </c>
      <c r="AF57" s="116">
        <f t="shared" si="25"/>
        <v>0</v>
      </c>
      <c r="AG57" s="116">
        <f t="shared" si="26"/>
        <v>0</v>
      </c>
      <c r="AH57" s="116">
        <f t="shared" si="26"/>
        <v>0</v>
      </c>
      <c r="AI57" s="116">
        <f t="shared" si="26"/>
        <v>0</v>
      </c>
      <c r="AJ57" s="116">
        <f t="shared" si="26"/>
        <v>0</v>
      </c>
      <c r="AK57" s="116">
        <f t="shared" si="26"/>
        <v>0</v>
      </c>
      <c r="AL57" s="116">
        <f t="shared" si="26"/>
        <v>0</v>
      </c>
      <c r="AM57" s="116">
        <f t="shared" si="26"/>
        <v>0</v>
      </c>
      <c r="AN57" s="116">
        <f t="shared" si="26"/>
        <v>0</v>
      </c>
      <c r="AO57" s="116">
        <f t="shared" si="26"/>
        <v>0</v>
      </c>
      <c r="AP57" s="116">
        <f t="shared" si="26"/>
        <v>0</v>
      </c>
      <c r="AQ57" s="116">
        <f t="shared" si="27"/>
        <v>0</v>
      </c>
      <c r="AR57" s="116">
        <f t="shared" si="27"/>
        <v>0</v>
      </c>
      <c r="AS57" s="116">
        <f t="shared" si="27"/>
        <v>0</v>
      </c>
      <c r="AT57" s="116">
        <f t="shared" si="27"/>
        <v>0</v>
      </c>
      <c r="AU57" s="116">
        <f t="shared" si="27"/>
        <v>0</v>
      </c>
      <c r="AV57" s="116">
        <f t="shared" si="27"/>
        <v>0</v>
      </c>
      <c r="AW57" s="116" t="str">
        <f t="shared" si="27"/>
        <v>kullanmadım</v>
      </c>
      <c r="AX57" s="116">
        <f t="shared" si="27"/>
        <v>0</v>
      </c>
      <c r="AY57" s="116">
        <f t="shared" si="27"/>
        <v>0</v>
      </c>
      <c r="AZ57" s="116">
        <f t="shared" si="27"/>
        <v>0</v>
      </c>
      <c r="BA57" s="116">
        <f t="shared" si="27"/>
        <v>0</v>
      </c>
      <c r="BB57" s="113"/>
    </row>
    <row r="58" spans="1:54" s="111" customFormat="1" ht="12.75" customHeight="1">
      <c r="A58" s="116" t="s">
        <v>15874</v>
      </c>
      <c r="B58" s="118" t="str">
        <f t="shared" si="22"/>
        <v>[SERVICE_USAGE_VS5R]_USE</v>
      </c>
      <c r="C58" s="116" t="str">
        <f t="shared" si="23"/>
        <v>use</v>
      </c>
      <c r="D58" s="116">
        <f t="shared" si="23"/>
        <v>0</v>
      </c>
      <c r="E58" s="116">
        <f t="shared" si="23"/>
        <v>0</v>
      </c>
      <c r="F58" s="116">
        <f t="shared" si="23"/>
        <v>0</v>
      </c>
      <c r="G58" s="116">
        <f t="shared" si="23"/>
        <v>0</v>
      </c>
      <c r="H58" s="116">
        <f t="shared" si="23"/>
        <v>0</v>
      </c>
      <c r="I58" s="116">
        <f t="shared" si="23"/>
        <v>0</v>
      </c>
      <c r="J58" s="116">
        <f t="shared" si="23"/>
        <v>0</v>
      </c>
      <c r="K58" s="116">
        <f t="shared" si="23"/>
        <v>0</v>
      </c>
      <c r="L58" s="116">
        <f t="shared" si="23"/>
        <v>0</v>
      </c>
      <c r="M58" s="116">
        <f t="shared" si="24"/>
        <v>0</v>
      </c>
      <c r="N58" s="116">
        <f t="shared" si="24"/>
        <v>0</v>
      </c>
      <c r="O58" s="116">
        <f t="shared" si="24"/>
        <v>0</v>
      </c>
      <c r="P58" s="116" t="str">
        <f t="shared" si="24"/>
        <v>en käytä</v>
      </c>
      <c r="Q58" s="116">
        <f t="shared" si="24"/>
        <v>0</v>
      </c>
      <c r="R58" s="116">
        <f t="shared" si="24"/>
        <v>0</v>
      </c>
      <c r="S58" s="116">
        <f t="shared" si="24"/>
        <v>0</v>
      </c>
      <c r="T58" s="116">
        <f t="shared" si="24"/>
        <v>0</v>
      </c>
      <c r="U58" s="116">
        <f t="shared" si="24"/>
        <v>0</v>
      </c>
      <c r="V58" s="116">
        <f t="shared" si="24"/>
        <v>0</v>
      </c>
      <c r="W58" s="116" t="str">
        <f t="shared" si="25"/>
        <v>आपने</v>
      </c>
      <c r="X58" s="116" t="str">
        <f t="shared" si="25"/>
        <v xml:space="preserve">नहीं इस्तेमाल कर रहे है </v>
      </c>
      <c r="Y58" s="116">
        <f t="shared" si="25"/>
        <v>0</v>
      </c>
      <c r="Z58" s="116">
        <f t="shared" si="25"/>
        <v>0</v>
      </c>
      <c r="AA58" s="116">
        <f t="shared" si="25"/>
        <v>0</v>
      </c>
      <c r="AB58" s="116">
        <f t="shared" si="25"/>
        <v>0</v>
      </c>
      <c r="AC58" s="116">
        <f t="shared" si="25"/>
        <v>0</v>
      </c>
      <c r="AD58" s="116">
        <f t="shared" si="25"/>
        <v>0</v>
      </c>
      <c r="AE58" s="116">
        <f t="shared" si="25"/>
        <v>0</v>
      </c>
      <c r="AF58" s="116">
        <f t="shared" si="25"/>
        <v>0</v>
      </c>
      <c r="AG58" s="116">
        <f t="shared" si="26"/>
        <v>0</v>
      </c>
      <c r="AH58" s="116">
        <f t="shared" si="26"/>
        <v>0</v>
      </c>
      <c r="AI58" s="116">
        <f t="shared" si="26"/>
        <v>0</v>
      </c>
      <c r="AJ58" s="116">
        <f t="shared" si="26"/>
        <v>0</v>
      </c>
      <c r="AK58" s="116">
        <f t="shared" si="26"/>
        <v>0</v>
      </c>
      <c r="AL58" s="116">
        <f t="shared" si="26"/>
        <v>0</v>
      </c>
      <c r="AM58" s="116">
        <f t="shared" si="26"/>
        <v>0</v>
      </c>
      <c r="AN58" s="116" t="str">
        <f t="shared" si="26"/>
        <v>korzystam z [[ product_name_G ]] [[ brand_name_N ]]</v>
      </c>
      <c r="AO58" s="116">
        <f t="shared" si="26"/>
        <v>0</v>
      </c>
      <c r="AP58" s="116">
        <f t="shared" si="26"/>
        <v>0</v>
      </c>
      <c r="AQ58" s="116">
        <f t="shared" si="27"/>
        <v>0</v>
      </c>
      <c r="AR58" s="116">
        <f t="shared" si="27"/>
        <v>0</v>
      </c>
      <c r="AS58" s="116">
        <f t="shared" si="27"/>
        <v>0</v>
      </c>
      <c r="AT58" s="116">
        <f t="shared" si="27"/>
        <v>0</v>
      </c>
      <c r="AU58" s="116">
        <f t="shared" si="27"/>
        <v>0</v>
      </c>
      <c r="AV58" s="116">
        <f t="shared" si="27"/>
        <v>0</v>
      </c>
      <c r="AW58" s="116">
        <f t="shared" si="27"/>
        <v>0</v>
      </c>
      <c r="AX58" s="116">
        <f t="shared" si="27"/>
        <v>0</v>
      </c>
      <c r="AY58" s="116">
        <f t="shared" si="27"/>
        <v>0</v>
      </c>
      <c r="AZ58" s="116">
        <f t="shared" si="27"/>
        <v>0</v>
      </c>
      <c r="BA58" s="116">
        <f t="shared" si="27"/>
        <v>0</v>
      </c>
      <c r="BB58" s="113"/>
    </row>
    <row r="59" spans="1:54" s="111" customFormat="1" ht="12.75" customHeight="1">
      <c r="A59" s="116" t="s">
        <v>15875</v>
      </c>
      <c r="B59" s="118" t="str">
        <f t="shared" si="22"/>
        <v>[SERVICE_USAGE_VS6R]_USE</v>
      </c>
      <c r="C59" s="116" t="str">
        <f t="shared" si="23"/>
        <v>use</v>
      </c>
      <c r="D59" s="116">
        <f t="shared" si="23"/>
        <v>0</v>
      </c>
      <c r="E59" s="116">
        <f t="shared" si="23"/>
        <v>0</v>
      </c>
      <c r="F59" s="116">
        <f t="shared" si="23"/>
        <v>0</v>
      </c>
      <c r="G59" s="116">
        <f t="shared" si="23"/>
        <v>0</v>
      </c>
      <c r="H59" s="116">
        <f t="shared" si="23"/>
        <v>0</v>
      </c>
      <c r="I59" s="116">
        <f t="shared" si="23"/>
        <v>0</v>
      </c>
      <c r="J59" s="116">
        <f t="shared" si="23"/>
        <v>0</v>
      </c>
      <c r="K59" s="116">
        <f t="shared" si="23"/>
        <v>0</v>
      </c>
      <c r="L59" s="116">
        <f t="shared" si="23"/>
        <v>0</v>
      </c>
      <c r="M59" s="116">
        <f t="shared" si="24"/>
        <v>0</v>
      </c>
      <c r="N59" s="116">
        <f t="shared" si="24"/>
        <v>0</v>
      </c>
      <c r="O59" s="116">
        <f t="shared" si="24"/>
        <v>0</v>
      </c>
      <c r="P59" s="116">
        <f t="shared" si="24"/>
        <v>0</v>
      </c>
      <c r="Q59" s="116">
        <f t="shared" si="24"/>
        <v>0</v>
      </c>
      <c r="R59" s="116">
        <f t="shared" si="24"/>
        <v>0</v>
      </c>
      <c r="S59" s="116">
        <f t="shared" si="24"/>
        <v>0</v>
      </c>
      <c r="T59" s="116">
        <f t="shared" si="24"/>
        <v>0</v>
      </c>
      <c r="U59" s="116">
        <f t="shared" si="24"/>
        <v>0</v>
      </c>
      <c r="V59" s="116">
        <f t="shared" si="24"/>
        <v>0</v>
      </c>
      <c r="W59" s="116" t="str">
        <f t="shared" si="25"/>
        <v>No verb required</v>
      </c>
      <c r="X59" s="116" t="str">
        <f t="shared" si="25"/>
        <v>इस्तेमाल नहीं किया</v>
      </c>
      <c r="Y59" s="116">
        <f t="shared" si="25"/>
        <v>0</v>
      </c>
      <c r="Z59" s="116">
        <f t="shared" si="25"/>
        <v>0</v>
      </c>
      <c r="AA59" s="116">
        <f t="shared" si="25"/>
        <v>0</v>
      </c>
      <c r="AB59" s="116">
        <f t="shared" si="25"/>
        <v>0</v>
      </c>
      <c r="AC59" s="116">
        <f t="shared" si="25"/>
        <v>0</v>
      </c>
      <c r="AD59" s="116">
        <f t="shared" si="25"/>
        <v>0</v>
      </c>
      <c r="AE59" s="116">
        <f t="shared" si="25"/>
        <v>0</v>
      </c>
      <c r="AF59" s="116">
        <f t="shared" si="25"/>
        <v>0</v>
      </c>
      <c r="AG59" s="116">
        <f t="shared" si="26"/>
        <v>0</v>
      </c>
      <c r="AH59" s="116">
        <f t="shared" si="26"/>
        <v>0</v>
      </c>
      <c r="AI59" s="116">
        <f t="shared" si="26"/>
        <v>0</v>
      </c>
      <c r="AJ59" s="116">
        <f t="shared" si="26"/>
        <v>0</v>
      </c>
      <c r="AK59" s="116">
        <f t="shared" si="26"/>
        <v>0</v>
      </c>
      <c r="AL59" s="116">
        <f t="shared" si="26"/>
        <v>0</v>
      </c>
      <c r="AM59" s="116">
        <f t="shared" si="26"/>
        <v>0</v>
      </c>
      <c r="AN59" s="116">
        <f t="shared" si="26"/>
        <v>0</v>
      </c>
      <c r="AO59" s="116">
        <f t="shared" si="26"/>
        <v>0</v>
      </c>
      <c r="AP59" s="116">
        <f t="shared" si="26"/>
        <v>0</v>
      </c>
      <c r="AQ59" s="116">
        <f t="shared" si="27"/>
        <v>0</v>
      </c>
      <c r="AR59" s="116">
        <f t="shared" si="27"/>
        <v>0</v>
      </c>
      <c r="AS59" s="116">
        <f t="shared" si="27"/>
        <v>0</v>
      </c>
      <c r="AT59" s="116">
        <f t="shared" si="27"/>
        <v>0</v>
      </c>
      <c r="AU59" s="116">
        <f t="shared" si="27"/>
        <v>0</v>
      </c>
      <c r="AV59" s="116">
        <f t="shared" si="27"/>
        <v>0</v>
      </c>
      <c r="AW59" s="116">
        <f t="shared" si="27"/>
        <v>0</v>
      </c>
      <c r="AX59" s="116">
        <f t="shared" si="27"/>
        <v>0</v>
      </c>
      <c r="AY59" s="116">
        <f t="shared" si="27"/>
        <v>0</v>
      </c>
      <c r="AZ59" s="116">
        <f t="shared" si="27"/>
        <v>0</v>
      </c>
      <c r="BA59" s="116">
        <f t="shared" si="27"/>
        <v>0</v>
      </c>
      <c r="BB59" s="113"/>
    </row>
    <row r="60" spans="1:54" s="111" customFormat="1" ht="12.75" customHeight="1">
      <c r="A60" s="116" t="s">
        <v>15876</v>
      </c>
      <c r="B60" s="118" t="str">
        <f t="shared" si="22"/>
        <v>[SERVICE_USAGE_VS7R]_USE</v>
      </c>
      <c r="C60" s="116" t="str">
        <f t="shared" si="23"/>
        <v>use</v>
      </c>
      <c r="D60" s="116">
        <f t="shared" si="23"/>
        <v>0</v>
      </c>
      <c r="E60" s="116">
        <f t="shared" si="23"/>
        <v>0</v>
      </c>
      <c r="F60" s="116">
        <f t="shared" si="23"/>
        <v>0</v>
      </c>
      <c r="G60" s="116">
        <f t="shared" si="23"/>
        <v>0</v>
      </c>
      <c r="H60" s="116">
        <f t="shared" si="23"/>
        <v>0</v>
      </c>
      <c r="I60" s="116">
        <f t="shared" si="23"/>
        <v>0</v>
      </c>
      <c r="J60" s="116">
        <f t="shared" si="23"/>
        <v>0</v>
      </c>
      <c r="K60" s="116">
        <f t="shared" si="23"/>
        <v>0</v>
      </c>
      <c r="L60" s="116">
        <f t="shared" si="23"/>
        <v>0</v>
      </c>
      <c r="M60" s="116">
        <f t="shared" si="24"/>
        <v>0</v>
      </c>
      <c r="N60" s="116">
        <f t="shared" si="24"/>
        <v>0</v>
      </c>
      <c r="O60" s="116">
        <f t="shared" si="24"/>
        <v>0</v>
      </c>
      <c r="P60" s="116">
        <f t="shared" si="24"/>
        <v>0</v>
      </c>
      <c r="Q60" s="116">
        <f t="shared" si="24"/>
        <v>0</v>
      </c>
      <c r="R60" s="116">
        <f t="shared" si="24"/>
        <v>0</v>
      </c>
      <c r="S60" s="116">
        <f t="shared" si="24"/>
        <v>0</v>
      </c>
      <c r="T60" s="116">
        <f t="shared" si="24"/>
        <v>0</v>
      </c>
      <c r="U60" s="116">
        <f t="shared" si="24"/>
        <v>0</v>
      </c>
      <c r="V60" s="116">
        <f t="shared" si="24"/>
        <v>0</v>
      </c>
      <c r="W60" s="116" t="str">
        <f t="shared" si="25"/>
        <v>इस्तेमाल किया था</v>
      </c>
      <c r="X60" s="116" t="str">
        <f t="shared" si="25"/>
        <v>ब्रांड</v>
      </c>
      <c r="Y60" s="116">
        <f t="shared" si="25"/>
        <v>0</v>
      </c>
      <c r="Z60" s="116">
        <f t="shared" si="25"/>
        <v>0</v>
      </c>
      <c r="AA60" s="116">
        <f t="shared" si="25"/>
        <v>0</v>
      </c>
      <c r="AB60" s="116">
        <f t="shared" si="25"/>
        <v>0</v>
      </c>
      <c r="AC60" s="116">
        <f t="shared" si="25"/>
        <v>0</v>
      </c>
      <c r="AD60" s="116">
        <f t="shared" si="25"/>
        <v>0</v>
      </c>
      <c r="AE60" s="116">
        <f t="shared" si="25"/>
        <v>0</v>
      </c>
      <c r="AF60" s="116">
        <f t="shared" si="25"/>
        <v>0</v>
      </c>
      <c r="AG60" s="116">
        <f t="shared" si="26"/>
        <v>0</v>
      </c>
      <c r="AH60" s="116">
        <f t="shared" si="26"/>
        <v>0</v>
      </c>
      <c r="AI60" s="116">
        <f t="shared" si="26"/>
        <v>0</v>
      </c>
      <c r="AJ60" s="116">
        <f t="shared" si="26"/>
        <v>0</v>
      </c>
      <c r="AK60" s="116">
        <f t="shared" si="26"/>
        <v>0</v>
      </c>
      <c r="AL60" s="116">
        <f t="shared" si="26"/>
        <v>0</v>
      </c>
      <c r="AM60" s="116">
        <f t="shared" si="26"/>
        <v>0</v>
      </c>
      <c r="AN60" s="116">
        <f t="shared" si="26"/>
        <v>0</v>
      </c>
      <c r="AO60" s="116">
        <f t="shared" si="26"/>
        <v>0</v>
      </c>
      <c r="AP60" s="116">
        <f t="shared" si="26"/>
        <v>0</v>
      </c>
      <c r="AQ60" s="116">
        <f t="shared" si="27"/>
        <v>0</v>
      </c>
      <c r="AR60" s="116">
        <f t="shared" si="27"/>
        <v>0</v>
      </c>
      <c r="AS60" s="116">
        <f t="shared" si="27"/>
        <v>0</v>
      </c>
      <c r="AT60" s="116">
        <f t="shared" si="27"/>
        <v>0</v>
      </c>
      <c r="AU60" s="116">
        <f t="shared" si="27"/>
        <v>0</v>
      </c>
      <c r="AV60" s="116">
        <f t="shared" si="27"/>
        <v>0</v>
      </c>
      <c r="AW60" s="116">
        <f t="shared" si="27"/>
        <v>0</v>
      </c>
      <c r="AX60" s="116">
        <f t="shared" si="27"/>
        <v>0</v>
      </c>
      <c r="AY60" s="116">
        <f t="shared" si="27"/>
        <v>0</v>
      </c>
      <c r="AZ60" s="116">
        <f t="shared" si="27"/>
        <v>0</v>
      </c>
      <c r="BA60" s="116">
        <f t="shared" si="27"/>
        <v>0</v>
      </c>
      <c r="BB60" s="113"/>
    </row>
    <row r="61" spans="1:54" s="111" customFormat="1" ht="12.75" customHeight="1">
      <c r="A61" s="116" t="s">
        <v>15877</v>
      </c>
      <c r="B61" s="152" t="str">
        <f t="shared" ref="B61:B66" si="28">A61&amp;"_"&amp;$B$53</f>
        <v>[SERVICE_USER_VS1R]_SUBSCRIBETO</v>
      </c>
      <c r="C61" s="116" t="str">
        <f t="shared" si="23"/>
        <v>subscribe to</v>
      </c>
      <c r="D61" s="116">
        <f t="shared" si="23"/>
        <v>0</v>
      </c>
      <c r="E61" s="116">
        <f t="shared" si="23"/>
        <v>0</v>
      </c>
      <c r="F61" s="116">
        <f t="shared" si="23"/>
        <v>0</v>
      </c>
      <c r="G61" s="116">
        <f t="shared" si="23"/>
        <v>0</v>
      </c>
      <c r="H61" s="116">
        <f t="shared" si="23"/>
        <v>0</v>
      </c>
      <c r="I61" s="116">
        <f t="shared" si="23"/>
        <v>0</v>
      </c>
      <c r="J61" s="116">
        <f t="shared" si="23"/>
        <v>0</v>
      </c>
      <c r="K61" s="116">
        <f t="shared" si="23"/>
        <v>0</v>
      </c>
      <c r="L61" s="116">
        <f t="shared" si="23"/>
        <v>0</v>
      </c>
      <c r="M61" s="116">
        <f t="shared" si="24"/>
        <v>0</v>
      </c>
      <c r="N61" s="116">
        <f t="shared" si="24"/>
        <v>0</v>
      </c>
      <c r="O61" s="116">
        <f t="shared" si="24"/>
        <v>0</v>
      </c>
      <c r="P61" s="116">
        <f t="shared" si="24"/>
        <v>0</v>
      </c>
      <c r="Q61" s="116">
        <f t="shared" si="24"/>
        <v>0</v>
      </c>
      <c r="R61" s="116">
        <f t="shared" si="24"/>
        <v>0</v>
      </c>
      <c r="S61" s="116">
        <f t="shared" si="24"/>
        <v>0</v>
      </c>
      <c r="T61" s="116">
        <f t="shared" si="24"/>
        <v>0</v>
      </c>
      <c r="U61" s="116" t="str">
        <f t="shared" si="24"/>
        <v>nál/nél maradjak</v>
      </c>
      <c r="V61" s="116">
        <f t="shared" si="24"/>
        <v>0</v>
      </c>
      <c r="W61" s="116">
        <f t="shared" si="25"/>
        <v>0</v>
      </c>
      <c r="X61" s="116">
        <f t="shared" si="25"/>
        <v>0</v>
      </c>
      <c r="Y61" s="116">
        <f t="shared" si="25"/>
        <v>0</v>
      </c>
      <c r="Z61" s="116">
        <f t="shared" si="25"/>
        <v>0</v>
      </c>
      <c r="AA61" s="116">
        <f t="shared" si="25"/>
        <v>0</v>
      </c>
      <c r="AB61" s="116">
        <f t="shared" si="25"/>
        <v>0</v>
      </c>
      <c r="AC61" s="116">
        <f t="shared" si="25"/>
        <v>0</v>
      </c>
      <c r="AD61" s="116">
        <f t="shared" si="25"/>
        <v>0</v>
      </c>
      <c r="AE61" s="116" t="str">
        <f t="shared" si="25"/>
        <v>보유</v>
      </c>
      <c r="AF61" s="116">
        <f t="shared" si="25"/>
        <v>0</v>
      </c>
      <c r="AG61" s="116">
        <f t="shared" si="26"/>
        <v>0</v>
      </c>
      <c r="AH61" s="116">
        <f t="shared" si="26"/>
        <v>0</v>
      </c>
      <c r="AI61" s="116">
        <f t="shared" si="26"/>
        <v>0</v>
      </c>
      <c r="AJ61" s="116">
        <f t="shared" si="26"/>
        <v>0</v>
      </c>
      <c r="AK61" s="116">
        <f t="shared" si="26"/>
        <v>0</v>
      </c>
      <c r="AL61" s="116">
        <f t="shared" si="26"/>
        <v>0</v>
      </c>
      <c r="AM61" s="116">
        <f t="shared" si="26"/>
        <v>0</v>
      </c>
      <c r="AN61" s="116">
        <f t="shared" si="26"/>
        <v>0</v>
      </c>
      <c r="AO61" s="116">
        <f t="shared" si="26"/>
        <v>0</v>
      </c>
      <c r="AP61" s="116">
        <f t="shared" si="26"/>
        <v>0</v>
      </c>
      <c r="AQ61" s="116">
        <f t="shared" si="27"/>
        <v>0</v>
      </c>
      <c r="AR61" s="116">
        <f t="shared" si="27"/>
        <v>0</v>
      </c>
      <c r="AS61" s="116">
        <f t="shared" si="27"/>
        <v>0</v>
      </c>
      <c r="AT61" s="116">
        <f t="shared" si="27"/>
        <v>0</v>
      </c>
      <c r="AU61" s="116">
        <f t="shared" si="27"/>
        <v>0</v>
      </c>
      <c r="AV61" s="116">
        <f t="shared" si="27"/>
        <v>0</v>
      </c>
      <c r="AW61" s="116">
        <f t="shared" si="27"/>
        <v>0</v>
      </c>
      <c r="AX61" s="116">
        <f t="shared" si="27"/>
        <v>0</v>
      </c>
      <c r="AY61" s="116">
        <f t="shared" si="27"/>
        <v>0</v>
      </c>
      <c r="AZ61" s="116">
        <f t="shared" si="27"/>
        <v>0</v>
      </c>
      <c r="BA61" s="116">
        <f t="shared" si="27"/>
        <v>0</v>
      </c>
      <c r="BB61" s="113"/>
    </row>
    <row r="62" spans="1:54" s="111" customFormat="1" ht="12.75" customHeight="1">
      <c r="A62" s="116" t="s">
        <v>15878</v>
      </c>
      <c r="B62" s="152" t="str">
        <f t="shared" si="28"/>
        <v>[SERVICE_USER_VS2R]_SUBSCRIBETO</v>
      </c>
      <c r="C62" s="116" t="str">
        <f t="shared" si="23"/>
        <v>subscribe to</v>
      </c>
      <c r="D62" s="116">
        <f t="shared" si="23"/>
        <v>0</v>
      </c>
      <c r="E62" s="116">
        <f t="shared" si="23"/>
        <v>0</v>
      </c>
      <c r="F62" s="116">
        <f t="shared" si="23"/>
        <v>0</v>
      </c>
      <c r="G62" s="116">
        <f t="shared" si="23"/>
        <v>0</v>
      </c>
      <c r="H62" s="116">
        <f t="shared" si="23"/>
        <v>0</v>
      </c>
      <c r="I62" s="116">
        <f t="shared" si="23"/>
        <v>0</v>
      </c>
      <c r="J62" s="116">
        <f t="shared" si="23"/>
        <v>0</v>
      </c>
      <c r="K62" s="116">
        <f t="shared" si="23"/>
        <v>0</v>
      </c>
      <c r="L62" s="116">
        <f t="shared" si="23"/>
        <v>0</v>
      </c>
      <c r="M62" s="116">
        <f t="shared" si="24"/>
        <v>0</v>
      </c>
      <c r="N62" s="116">
        <f t="shared" si="24"/>
        <v>0</v>
      </c>
      <c r="O62" s="116">
        <f t="shared" si="24"/>
        <v>0</v>
      </c>
      <c r="P62" s="116">
        <f t="shared" si="24"/>
        <v>0</v>
      </c>
      <c r="Q62" s="116">
        <f t="shared" si="24"/>
        <v>0</v>
      </c>
      <c r="R62" s="116">
        <f t="shared" si="24"/>
        <v>0</v>
      </c>
      <c r="S62" s="116">
        <f t="shared" si="24"/>
        <v>0</v>
      </c>
      <c r="T62" s="116">
        <f t="shared" si="24"/>
        <v>0</v>
      </c>
      <c r="U62" s="116">
        <f t="shared" si="24"/>
        <v>0</v>
      </c>
      <c r="V62" s="116">
        <f t="shared" si="24"/>
        <v>0</v>
      </c>
      <c r="W62" s="116">
        <f t="shared" si="25"/>
        <v>0</v>
      </c>
      <c r="X62" s="116">
        <f t="shared" si="25"/>
        <v>0</v>
      </c>
      <c r="Y62" s="116">
        <f t="shared" si="25"/>
        <v>0</v>
      </c>
      <c r="Z62" s="116">
        <f t="shared" si="25"/>
        <v>0</v>
      </c>
      <c r="AA62" s="116">
        <f t="shared" si="25"/>
        <v>0</v>
      </c>
      <c r="AB62" s="116">
        <f t="shared" si="25"/>
        <v>0</v>
      </c>
      <c r="AC62" s="116">
        <f t="shared" si="25"/>
        <v>0</v>
      </c>
      <c r="AD62" s="116">
        <f t="shared" si="25"/>
        <v>0</v>
      </c>
      <c r="AE62" s="116">
        <f t="shared" si="25"/>
        <v>0</v>
      </c>
      <c r="AF62" s="116">
        <f t="shared" si="25"/>
        <v>0</v>
      </c>
      <c r="AG62" s="116">
        <f t="shared" si="26"/>
        <v>0</v>
      </c>
      <c r="AH62" s="116">
        <f t="shared" si="26"/>
        <v>0</v>
      </c>
      <c r="AI62" s="116">
        <f t="shared" si="26"/>
        <v>0</v>
      </c>
      <c r="AJ62" s="116">
        <f t="shared" si="26"/>
        <v>0</v>
      </c>
      <c r="AK62" s="116">
        <f t="shared" si="26"/>
        <v>0</v>
      </c>
      <c r="AL62" s="116">
        <f t="shared" si="26"/>
        <v>0</v>
      </c>
      <c r="AM62" s="116">
        <f t="shared" si="26"/>
        <v>0</v>
      </c>
      <c r="AN62" s="116">
        <f t="shared" si="26"/>
        <v>0</v>
      </c>
      <c r="AO62" s="116">
        <f t="shared" si="26"/>
        <v>0</v>
      </c>
      <c r="AP62" s="116">
        <f t="shared" si="26"/>
        <v>0</v>
      </c>
      <c r="AQ62" s="116">
        <f t="shared" si="27"/>
        <v>0</v>
      </c>
      <c r="AR62" s="116">
        <f t="shared" si="27"/>
        <v>0</v>
      </c>
      <c r="AS62" s="116">
        <f t="shared" si="27"/>
        <v>0</v>
      </c>
      <c r="AT62" s="116">
        <f t="shared" si="27"/>
        <v>0</v>
      </c>
      <c r="AU62" s="116">
        <f t="shared" si="27"/>
        <v>0</v>
      </c>
      <c r="AV62" s="116">
        <f t="shared" si="27"/>
        <v>0</v>
      </c>
      <c r="AW62" s="116">
        <f t="shared" si="27"/>
        <v>0</v>
      </c>
      <c r="AX62" s="116">
        <f t="shared" si="27"/>
        <v>0</v>
      </c>
      <c r="AY62" s="116">
        <f t="shared" si="27"/>
        <v>0</v>
      </c>
      <c r="AZ62" s="116">
        <f t="shared" si="27"/>
        <v>0</v>
      </c>
      <c r="BA62" s="116">
        <f t="shared" si="27"/>
        <v>0</v>
      </c>
      <c r="BB62" s="113"/>
    </row>
    <row r="63" spans="1:54" s="111" customFormat="1" ht="12.75" customHeight="1">
      <c r="A63" s="116" t="s">
        <v>15879</v>
      </c>
      <c r="B63" s="152" t="str">
        <f t="shared" si="28"/>
        <v>[SERVICE_NONTRIALLIST_VS1R]_SUBSCRIBETO</v>
      </c>
      <c r="C63" s="116" t="str">
        <f t="shared" si="23"/>
        <v>subscribe to</v>
      </c>
      <c r="D63" s="116" t="str">
        <f t="shared" si="23"/>
        <v>subscribe to</v>
      </c>
      <c r="E63" s="116" t="str">
        <f t="shared" si="23"/>
        <v>suscriba a</v>
      </c>
      <c r="F63" s="116">
        <f t="shared" si="23"/>
        <v>0</v>
      </c>
      <c r="G63" s="116" t="str">
        <f t="shared" si="23"/>
        <v>assine</v>
      </c>
      <c r="H63" s="116">
        <f t="shared" si="23"/>
        <v>0</v>
      </c>
      <c r="I63" s="116" t="str">
        <f t="shared" si="23"/>
        <v>de m'abonner à</v>
      </c>
      <c r="J63" s="116" t="str">
        <f t="shared" si="23"/>
        <v>me suscriba a</v>
      </c>
      <c r="K63" s="116" t="str">
        <f t="shared" si="23"/>
        <v>预订</v>
      </c>
      <c r="L63" s="116" t="str">
        <f t="shared" si="23"/>
        <v>me suscriba</v>
      </c>
      <c r="M63" s="116">
        <f t="shared" si="24"/>
        <v>0</v>
      </c>
      <c r="N63" s="116" t="str">
        <f t="shared" si="24"/>
        <v>abonnere på</v>
      </c>
      <c r="O63" s="116" t="str">
        <f t="shared" si="24"/>
        <v>أشترك في</v>
      </c>
      <c r="P63" s="116" t="str">
        <f t="shared" si="24"/>
        <v>mainoksen tuotemerkin tilaamista</v>
      </c>
      <c r="Q63" s="116" t="str">
        <f t="shared" si="24"/>
        <v>de souscrire</v>
      </c>
      <c r="R63" s="116" t="str">
        <f t="shared" si="24"/>
        <v>zu abonnieren</v>
      </c>
      <c r="S63" s="116" t="str">
        <f t="shared" si="24"/>
        <v>γίνω συνδρομήτής</v>
      </c>
      <c r="T63" s="116" t="str">
        <f t="shared" si="24"/>
        <v>申請</v>
      </c>
      <c r="U63" s="116" t="str">
        <f t="shared" si="24"/>
        <v>előfizetek a(z) [[ brand_name ]] [[ product_name ]]-ra/re</v>
      </c>
      <c r="V63" s="116">
        <f t="shared" si="24"/>
        <v>0</v>
      </c>
      <c r="W63" s="116" t="str">
        <f t="shared" si="25"/>
        <v>लेने</v>
      </c>
      <c r="X63" s="116" t="str">
        <f t="shared" si="25"/>
        <v>लेने</v>
      </c>
      <c r="Y63" s="116" t="str">
        <f t="shared" si="25"/>
        <v xml:space="preserve">சப்ஸ்க்ரைப் செய்ய </v>
      </c>
      <c r="Z63" s="116" t="str">
        <f t="shared" si="25"/>
        <v>berlangganan</v>
      </c>
      <c r="AA63" s="116">
        <f t="shared" si="25"/>
        <v>0</v>
      </c>
      <c r="AB63" s="116" t="str">
        <f t="shared" si="25"/>
        <v xml:space="preserve">sottoscrivere un/una </v>
      </c>
      <c r="AC63" s="116" t="str">
        <f t="shared" si="25"/>
        <v>と契約してみたい</v>
      </c>
      <c r="AD63" s="116" t="str">
        <f t="shared" si="25"/>
        <v>للاشتراك في</v>
      </c>
      <c r="AE63" s="116" t="str">
        <f t="shared" si="25"/>
        <v>신청하고</v>
      </c>
      <c r="AF63" s="116" t="str">
        <f t="shared" si="25"/>
        <v>订阅</v>
      </c>
      <c r="AG63" s="116" t="str">
        <f t="shared" si="26"/>
        <v>melanggan</v>
      </c>
      <c r="AH63" s="116" t="str">
        <f t="shared" si="26"/>
        <v>me suscriba a</v>
      </c>
      <c r="AI63" s="116" t="str">
        <f t="shared" si="26"/>
        <v>een abonnement op</v>
      </c>
      <c r="AJ63" s="116">
        <f t="shared" si="26"/>
        <v>0</v>
      </c>
      <c r="AK63" s="116" t="str">
        <f t="shared" si="26"/>
        <v>abonnere på</v>
      </c>
      <c r="AL63" s="116" t="str">
        <f t="shared" si="26"/>
        <v>me suscriba</v>
      </c>
      <c r="AM63" s="116" t="str">
        <f t="shared" si="26"/>
        <v>magsubscribe</v>
      </c>
      <c r="AN63" s="116" t="str">
        <f t="shared" si="26"/>
        <v>wykupienia [[ product_name_G ]] [[ brand_name_N ]]</v>
      </c>
      <c r="AO63" s="116" t="str">
        <f t="shared" si="26"/>
        <v>subscrever</v>
      </c>
      <c r="AP63" s="116" t="str">
        <f t="shared" si="26"/>
        <v>ma abonez la</v>
      </c>
      <c r="AQ63" s="116">
        <f t="shared" si="27"/>
        <v>0</v>
      </c>
      <c r="AR63" s="116">
        <f t="shared" si="27"/>
        <v>0</v>
      </c>
      <c r="AS63" s="116" t="str">
        <f t="shared" si="27"/>
        <v>suscribir</v>
      </c>
      <c r="AT63" s="116" t="str">
        <f t="shared" si="27"/>
        <v xml:space="preserve">prenumerera på </v>
      </c>
      <c r="AU63" s="116" t="str">
        <f t="shared" si="27"/>
        <v>申請</v>
      </c>
      <c r="AV63" s="116" t="str">
        <f t="shared" si="27"/>
        <v>ใช้บริการ</v>
      </c>
      <c r="AW63" s="116" t="str">
        <f t="shared" si="27"/>
        <v>abonesi olma</v>
      </c>
      <c r="AX63" s="116">
        <f t="shared" si="27"/>
        <v>0</v>
      </c>
      <c r="AY63" s="116" t="str">
        <f t="shared" si="27"/>
        <v>subscribe to</v>
      </c>
      <c r="AZ63" s="116" t="str">
        <f t="shared" si="27"/>
        <v>me suscriba</v>
      </c>
      <c r="BA63" s="116" t="str">
        <f t="shared" si="27"/>
        <v>đăng ký</v>
      </c>
      <c r="BB63" s="113"/>
    </row>
    <row r="64" spans="1:54" s="111" customFormat="1" ht="12.75" customHeight="1">
      <c r="A64" s="116" t="s">
        <v>15880</v>
      </c>
      <c r="B64" s="152" t="str">
        <f t="shared" si="28"/>
        <v>[SERVICE_NONTRIALLIST_VS2R]_SUBSCRIBETO</v>
      </c>
      <c r="C64" s="116" t="str">
        <f t="shared" si="23"/>
        <v>subscribe to</v>
      </c>
      <c r="D64" s="116">
        <f t="shared" si="23"/>
        <v>0</v>
      </c>
      <c r="E64" s="116">
        <f t="shared" si="23"/>
        <v>0</v>
      </c>
      <c r="F64" s="116">
        <f t="shared" si="23"/>
        <v>0</v>
      </c>
      <c r="G64" s="116" t="str">
        <f t="shared" si="23"/>
        <v>assinar</v>
      </c>
      <c r="H64" s="116">
        <f t="shared" si="23"/>
        <v>0</v>
      </c>
      <c r="I64" s="116">
        <f t="shared" si="23"/>
        <v>0</v>
      </c>
      <c r="J64" s="116">
        <f t="shared" si="23"/>
        <v>0</v>
      </c>
      <c r="K64" s="116">
        <f t="shared" si="23"/>
        <v>0</v>
      </c>
      <c r="L64" s="116">
        <f t="shared" si="23"/>
        <v>0</v>
      </c>
      <c r="M64" s="116">
        <f t="shared" si="24"/>
        <v>0</v>
      </c>
      <c r="N64" s="116">
        <f t="shared" si="24"/>
        <v>0</v>
      </c>
      <c r="O64" s="116">
        <f t="shared" si="24"/>
        <v>0</v>
      </c>
      <c r="P64" s="116" t="str">
        <f t="shared" si="24"/>
        <v>tilata mainoksen tuotemerkki</v>
      </c>
      <c r="Q64" s="116">
        <f t="shared" si="24"/>
        <v>0</v>
      </c>
      <c r="R64" s="116">
        <f t="shared" si="24"/>
        <v>0</v>
      </c>
      <c r="S64" s="116">
        <f t="shared" si="24"/>
        <v>0</v>
      </c>
      <c r="T64" s="116">
        <f t="shared" si="24"/>
        <v>0</v>
      </c>
      <c r="U64" s="116">
        <f t="shared" si="24"/>
        <v>0</v>
      </c>
      <c r="V64" s="116">
        <f t="shared" si="24"/>
        <v>0</v>
      </c>
      <c r="W64" s="116">
        <f t="shared" si="25"/>
        <v>0</v>
      </c>
      <c r="X64" s="116">
        <f t="shared" si="25"/>
        <v>0</v>
      </c>
      <c r="Y64" s="116" t="str">
        <f t="shared" si="25"/>
        <v>சப்ஸ்க்ரைப் செய்யும்</v>
      </c>
      <c r="Z64" s="116">
        <f t="shared" si="25"/>
        <v>0</v>
      </c>
      <c r="AA64" s="116">
        <f t="shared" si="25"/>
        <v>0</v>
      </c>
      <c r="AB64" s="116">
        <f t="shared" si="25"/>
        <v>0</v>
      </c>
      <c r="AC64" s="116" t="str">
        <f t="shared" si="25"/>
        <v>と契約する</v>
      </c>
      <c r="AD64" s="116">
        <f t="shared" si="25"/>
        <v>0</v>
      </c>
      <c r="AE64" s="116">
        <f t="shared" si="25"/>
        <v>0</v>
      </c>
      <c r="AF64" s="116">
        <f t="shared" si="25"/>
        <v>0</v>
      </c>
      <c r="AG64" s="116">
        <f t="shared" si="26"/>
        <v>0</v>
      </c>
      <c r="AH64" s="116">
        <f t="shared" si="26"/>
        <v>0</v>
      </c>
      <c r="AI64" s="116" t="str">
        <f t="shared" si="26"/>
        <v>nemen</v>
      </c>
      <c r="AJ64" s="116">
        <f t="shared" si="26"/>
        <v>0</v>
      </c>
      <c r="AK64" s="116">
        <f t="shared" si="26"/>
        <v>0</v>
      </c>
      <c r="AL64" s="116">
        <f t="shared" si="26"/>
        <v>0</v>
      </c>
      <c r="AM64" s="116">
        <f t="shared" si="26"/>
        <v>0</v>
      </c>
      <c r="AN64" s="116">
        <f t="shared" si="26"/>
        <v>0</v>
      </c>
      <c r="AO64" s="116" t="str">
        <f t="shared" si="26"/>
        <v>subscreva</v>
      </c>
      <c r="AP64" s="116">
        <f t="shared" si="26"/>
        <v>0</v>
      </c>
      <c r="AQ64" s="116">
        <f t="shared" si="27"/>
        <v>0</v>
      </c>
      <c r="AR64" s="116">
        <f t="shared" si="27"/>
        <v>0</v>
      </c>
      <c r="AS64" s="116">
        <f t="shared" si="27"/>
        <v>0</v>
      </c>
      <c r="AT64" s="116">
        <f t="shared" si="27"/>
        <v>0</v>
      </c>
      <c r="AU64" s="116">
        <f t="shared" si="27"/>
        <v>0</v>
      </c>
      <c r="AV64" s="116">
        <f t="shared" si="27"/>
        <v>0</v>
      </c>
      <c r="AW64" s="116">
        <f t="shared" si="27"/>
        <v>0</v>
      </c>
      <c r="AX64" s="116">
        <f t="shared" si="27"/>
        <v>0</v>
      </c>
      <c r="AY64" s="116">
        <f t="shared" si="27"/>
        <v>0</v>
      </c>
      <c r="AZ64" s="116">
        <f t="shared" si="27"/>
        <v>0</v>
      </c>
      <c r="BA64" s="116">
        <f t="shared" si="27"/>
        <v>0</v>
      </c>
      <c r="BB64" s="113"/>
    </row>
    <row r="65" spans="1:54" s="111" customFormat="1" ht="12.75" customHeight="1">
      <c r="A65" s="116" t="s">
        <v>15881</v>
      </c>
      <c r="B65" s="152" t="str">
        <f t="shared" si="28"/>
        <v>[SERVICE_TRIALLIST_VS1R]_SUBSCRIBETO</v>
      </c>
      <c r="C65" s="116" t="str">
        <f t="shared" si="23"/>
        <v>subscribe to</v>
      </c>
      <c r="D65" s="116" t="str">
        <f t="shared" si="23"/>
        <v>subscribe to</v>
      </c>
      <c r="E65" s="116" t="str">
        <f t="shared" si="23"/>
        <v>suscriba a</v>
      </c>
      <c r="F65" s="116">
        <f t="shared" si="23"/>
        <v>0</v>
      </c>
      <c r="G65" s="116" t="str">
        <f t="shared" si="23"/>
        <v>assine</v>
      </c>
      <c r="H65" s="116">
        <f t="shared" si="23"/>
        <v>0</v>
      </c>
      <c r="I65" s="116" t="str">
        <f t="shared" si="23"/>
        <v>de m'abonner à</v>
      </c>
      <c r="J65" s="116" t="str">
        <f t="shared" si="23"/>
        <v>me suscriba a</v>
      </c>
      <c r="K65" s="116" t="str">
        <f t="shared" si="23"/>
        <v>预订</v>
      </c>
      <c r="L65" s="116" t="str">
        <f t="shared" si="23"/>
        <v>me suscriba</v>
      </c>
      <c r="M65" s="116">
        <f t="shared" si="24"/>
        <v>0</v>
      </c>
      <c r="N65" s="116" t="str">
        <f t="shared" si="24"/>
        <v>abonnere på</v>
      </c>
      <c r="O65" s="116" t="str">
        <f t="shared" si="24"/>
        <v>أشترك في</v>
      </c>
      <c r="P65" s="116" t="str">
        <f t="shared" si="24"/>
        <v>mainoksen tuotemerkin tilaamista</v>
      </c>
      <c r="Q65" s="116" t="str">
        <f t="shared" si="24"/>
        <v>de souscrire</v>
      </c>
      <c r="R65" s="116" t="str">
        <f t="shared" si="24"/>
        <v>zu abonnieren</v>
      </c>
      <c r="S65" s="116" t="str">
        <f t="shared" si="24"/>
        <v>γίνω συνδρομήτής</v>
      </c>
      <c r="T65" s="116" t="str">
        <f t="shared" si="24"/>
        <v>申請</v>
      </c>
      <c r="U65" s="116" t="str">
        <f t="shared" si="24"/>
        <v>előfizetek a(z) [[ brand_name ]] [[ product_name ]]-ra/re</v>
      </c>
      <c r="V65" s="116">
        <f t="shared" si="24"/>
        <v>0</v>
      </c>
      <c r="W65" s="116" t="str">
        <f t="shared" si="25"/>
        <v>लेने</v>
      </c>
      <c r="X65" s="116" t="str">
        <f t="shared" si="25"/>
        <v>लेने</v>
      </c>
      <c r="Y65" s="116" t="str">
        <f t="shared" si="25"/>
        <v xml:space="preserve">சப்ஸ்க்ரைப் செய்ய </v>
      </c>
      <c r="Z65" s="116" t="str">
        <f t="shared" si="25"/>
        <v>berlangganan</v>
      </c>
      <c r="AA65" s="116">
        <f t="shared" si="25"/>
        <v>0</v>
      </c>
      <c r="AB65" s="116" t="str">
        <f t="shared" si="25"/>
        <v>sottoscrivere un/una</v>
      </c>
      <c r="AC65" s="116" t="str">
        <f t="shared" si="25"/>
        <v>と契約してみたい</v>
      </c>
      <c r="AD65" s="116" t="str">
        <f t="shared" si="25"/>
        <v>للاشتراك في</v>
      </c>
      <c r="AE65" s="116" t="str">
        <f t="shared" si="25"/>
        <v>신청하고</v>
      </c>
      <c r="AF65" s="116" t="str">
        <f t="shared" si="25"/>
        <v>订阅</v>
      </c>
      <c r="AG65" s="116" t="str">
        <f t="shared" si="26"/>
        <v>melanggan</v>
      </c>
      <c r="AH65" s="116" t="str">
        <f t="shared" si="26"/>
        <v>me suscriba a</v>
      </c>
      <c r="AI65" s="116" t="str">
        <f t="shared" si="26"/>
        <v>een abonnement op</v>
      </c>
      <c r="AJ65" s="116">
        <f t="shared" si="26"/>
        <v>0</v>
      </c>
      <c r="AK65" s="116" t="str">
        <f t="shared" si="26"/>
        <v>abonnere på</v>
      </c>
      <c r="AL65" s="116" t="str">
        <f t="shared" si="26"/>
        <v>me suscriba</v>
      </c>
      <c r="AM65" s="116" t="str">
        <f t="shared" si="26"/>
        <v>magsubscribe</v>
      </c>
      <c r="AN65" s="116" t="str">
        <f t="shared" si="26"/>
        <v>wykupienia [[ product_name_G ]] [[ brand_name_N ]]</v>
      </c>
      <c r="AO65" s="116" t="str">
        <f t="shared" si="26"/>
        <v>subscrever</v>
      </c>
      <c r="AP65" s="116" t="str">
        <f t="shared" si="26"/>
        <v>ma abonez la</v>
      </c>
      <c r="AQ65" s="116">
        <f t="shared" si="27"/>
        <v>0</v>
      </c>
      <c r="AR65" s="116">
        <f t="shared" si="27"/>
        <v>0</v>
      </c>
      <c r="AS65" s="116" t="str">
        <f t="shared" si="27"/>
        <v>suscribir</v>
      </c>
      <c r="AT65" s="116" t="str">
        <f t="shared" si="27"/>
        <v xml:space="preserve">prenumerera på </v>
      </c>
      <c r="AU65" s="116" t="str">
        <f t="shared" si="27"/>
        <v>申請</v>
      </c>
      <c r="AV65" s="116" t="str">
        <f t="shared" si="27"/>
        <v>ใช้บริการ</v>
      </c>
      <c r="AW65" s="116" t="str">
        <f t="shared" si="27"/>
        <v>abonesi olma</v>
      </c>
      <c r="AX65" s="116">
        <f t="shared" si="27"/>
        <v>0</v>
      </c>
      <c r="AY65" s="116" t="str">
        <f t="shared" si="27"/>
        <v>subscribe to</v>
      </c>
      <c r="AZ65" s="116" t="str">
        <f t="shared" si="27"/>
        <v>suscribirme</v>
      </c>
      <c r="BA65" s="116" t="str">
        <f t="shared" si="27"/>
        <v>đăng ký</v>
      </c>
      <c r="BB65" s="113"/>
    </row>
    <row r="66" spans="1:54" s="111" customFormat="1" ht="12.75" customHeight="1">
      <c r="A66" s="116" t="s">
        <v>15882</v>
      </c>
      <c r="B66" s="152" t="str">
        <f t="shared" si="28"/>
        <v>[SERVICE_TRIALLIST_VS2R]_SUBSCRIBETO</v>
      </c>
      <c r="C66" s="116" t="str">
        <f t="shared" si="23"/>
        <v>subscribe to</v>
      </c>
      <c r="D66" s="116">
        <f t="shared" si="23"/>
        <v>0</v>
      </c>
      <c r="E66" s="116">
        <f t="shared" si="23"/>
        <v>0</v>
      </c>
      <c r="F66" s="116">
        <f t="shared" si="23"/>
        <v>0</v>
      </c>
      <c r="G66" s="116" t="str">
        <f t="shared" si="23"/>
        <v>assinar</v>
      </c>
      <c r="H66" s="116">
        <f t="shared" si="23"/>
        <v>0</v>
      </c>
      <c r="I66" s="116">
        <f t="shared" si="23"/>
        <v>0</v>
      </c>
      <c r="J66" s="116">
        <f t="shared" si="23"/>
        <v>0</v>
      </c>
      <c r="K66" s="116">
        <f t="shared" si="23"/>
        <v>0</v>
      </c>
      <c r="L66" s="116">
        <f t="shared" si="23"/>
        <v>0</v>
      </c>
      <c r="M66" s="116">
        <f t="shared" si="24"/>
        <v>0</v>
      </c>
      <c r="N66" s="116">
        <f t="shared" si="24"/>
        <v>0</v>
      </c>
      <c r="O66" s="116">
        <f t="shared" si="24"/>
        <v>0</v>
      </c>
      <c r="P66" s="116" t="str">
        <f t="shared" si="24"/>
        <v>tilata mainoksen tuotemerkki</v>
      </c>
      <c r="Q66" s="116">
        <f t="shared" si="24"/>
        <v>0</v>
      </c>
      <c r="R66" s="116">
        <f t="shared" si="24"/>
        <v>0</v>
      </c>
      <c r="S66" s="116">
        <f t="shared" si="24"/>
        <v>0</v>
      </c>
      <c r="T66" s="116">
        <f t="shared" si="24"/>
        <v>0</v>
      </c>
      <c r="U66" s="116">
        <f t="shared" si="24"/>
        <v>0</v>
      </c>
      <c r="V66" s="116">
        <f t="shared" si="24"/>
        <v>0</v>
      </c>
      <c r="W66" s="116">
        <f t="shared" si="25"/>
        <v>0</v>
      </c>
      <c r="X66" s="116">
        <f t="shared" si="25"/>
        <v>0</v>
      </c>
      <c r="Y66" s="116" t="str">
        <f t="shared" si="25"/>
        <v>சப்ஸ்க்ரைப் செய்யும்</v>
      </c>
      <c r="Z66" s="116">
        <f t="shared" si="25"/>
        <v>0</v>
      </c>
      <c r="AA66" s="116">
        <f t="shared" si="25"/>
        <v>0</v>
      </c>
      <c r="AB66" s="116">
        <f t="shared" si="25"/>
        <v>0</v>
      </c>
      <c r="AC66" s="116" t="str">
        <f t="shared" si="25"/>
        <v>と契約する</v>
      </c>
      <c r="AD66" s="116">
        <f t="shared" si="25"/>
        <v>0</v>
      </c>
      <c r="AE66" s="116">
        <f t="shared" si="25"/>
        <v>0</v>
      </c>
      <c r="AF66" s="116">
        <f t="shared" si="25"/>
        <v>0</v>
      </c>
      <c r="AG66" s="116">
        <f t="shared" si="26"/>
        <v>0</v>
      </c>
      <c r="AH66" s="116">
        <f t="shared" si="26"/>
        <v>0</v>
      </c>
      <c r="AI66" s="116" t="str">
        <f t="shared" si="26"/>
        <v>nemen</v>
      </c>
      <c r="AJ66" s="116">
        <f t="shared" si="26"/>
        <v>0</v>
      </c>
      <c r="AK66" s="116">
        <f t="shared" si="26"/>
        <v>0</v>
      </c>
      <c r="AL66" s="116">
        <f t="shared" si="26"/>
        <v>0</v>
      </c>
      <c r="AM66" s="116">
        <f t="shared" si="26"/>
        <v>0</v>
      </c>
      <c r="AN66" s="116">
        <f t="shared" si="26"/>
        <v>0</v>
      </c>
      <c r="AO66" s="116" t="str">
        <f t="shared" si="26"/>
        <v>subscreva</v>
      </c>
      <c r="AP66" s="116">
        <f t="shared" si="26"/>
        <v>0</v>
      </c>
      <c r="AQ66" s="116">
        <f t="shared" si="27"/>
        <v>0</v>
      </c>
      <c r="AR66" s="116">
        <f t="shared" si="27"/>
        <v>0</v>
      </c>
      <c r="AS66" s="116">
        <f t="shared" si="27"/>
        <v>0</v>
      </c>
      <c r="AT66" s="116">
        <f t="shared" si="27"/>
        <v>0</v>
      </c>
      <c r="AU66" s="116">
        <f t="shared" si="27"/>
        <v>0</v>
      </c>
      <c r="AV66" s="116">
        <f t="shared" si="27"/>
        <v>0</v>
      </c>
      <c r="AW66" s="116">
        <f t="shared" si="27"/>
        <v>0</v>
      </c>
      <c r="AX66" s="116">
        <f t="shared" si="27"/>
        <v>0</v>
      </c>
      <c r="AY66" s="116">
        <f t="shared" si="27"/>
        <v>0</v>
      </c>
      <c r="AZ66" s="116">
        <f t="shared" si="27"/>
        <v>0</v>
      </c>
      <c r="BA66" s="116">
        <f t="shared" si="27"/>
        <v>0</v>
      </c>
      <c r="BB66" s="113"/>
    </row>
    <row r="67" spans="1:54" s="111" customFormat="1" ht="12.75" customHeight="1">
      <c r="A67" s="116"/>
      <c r="B67" s="116"/>
      <c r="C67" s="116"/>
      <c r="D67" s="116"/>
      <c r="E67" s="116"/>
      <c r="F67" s="116"/>
      <c r="G67" s="116"/>
      <c r="H67" s="116"/>
      <c r="I67" s="116"/>
      <c r="J67" s="116"/>
      <c r="K67" s="116"/>
      <c r="L67" s="116"/>
      <c r="M67" s="116"/>
      <c r="N67" s="116"/>
      <c r="O67" s="116"/>
      <c r="P67" s="116"/>
      <c r="Q67" s="116"/>
      <c r="R67" s="116"/>
      <c r="S67" s="116"/>
      <c r="T67" s="116"/>
      <c r="U67" s="116"/>
      <c r="V67" s="116"/>
      <c r="W67" s="116"/>
      <c r="X67" s="116"/>
      <c r="Y67" s="116"/>
      <c r="Z67" s="116"/>
      <c r="AA67" s="116"/>
      <c r="AB67" s="116"/>
      <c r="AC67" s="116"/>
      <c r="AD67" s="116"/>
      <c r="AE67" s="116"/>
      <c r="AF67" s="116"/>
      <c r="AG67" s="116"/>
      <c r="AH67" s="116"/>
      <c r="AI67" s="116"/>
      <c r="AJ67" s="116"/>
      <c r="AK67" s="116"/>
      <c r="AL67" s="116"/>
      <c r="AM67" s="116"/>
      <c r="AN67" s="116"/>
      <c r="AO67" s="116"/>
      <c r="AP67" s="116"/>
      <c r="AQ67" s="116"/>
      <c r="AR67" s="116"/>
      <c r="AS67" s="116"/>
      <c r="AT67" s="116"/>
      <c r="AU67" s="116"/>
      <c r="AV67" s="116"/>
      <c r="AW67" s="116"/>
      <c r="AX67" s="116"/>
      <c r="AY67" s="116"/>
      <c r="AZ67" s="116"/>
      <c r="BA67" s="116"/>
      <c r="BB67" s="113"/>
    </row>
    <row r="68" spans="1:54" s="111" customFormat="1" ht="12.75" customHeight="1">
      <c r="A68" s="116"/>
      <c r="B68" s="116"/>
      <c r="C68" s="116"/>
      <c r="D68" s="116"/>
      <c r="E68" s="116"/>
      <c r="F68" s="116"/>
      <c r="G68" s="116"/>
      <c r="H68" s="116"/>
      <c r="I68" s="116"/>
      <c r="J68" s="116"/>
      <c r="K68" s="116"/>
      <c r="L68" s="116"/>
      <c r="M68" s="116"/>
      <c r="N68" s="116"/>
      <c r="O68" s="116"/>
      <c r="P68" s="116"/>
      <c r="Q68" s="116"/>
      <c r="R68" s="116"/>
      <c r="S68" s="116"/>
      <c r="T68" s="116"/>
      <c r="U68" s="116"/>
      <c r="V68" s="116"/>
      <c r="W68" s="116"/>
      <c r="X68" s="116"/>
      <c r="Y68" s="116"/>
      <c r="Z68" s="116"/>
      <c r="AA68" s="116"/>
      <c r="AB68" s="116"/>
      <c r="AC68" s="116"/>
      <c r="AD68" s="116"/>
      <c r="AE68" s="116"/>
      <c r="AF68" s="116"/>
      <c r="AG68" s="116"/>
      <c r="AH68" s="116"/>
      <c r="AI68" s="116"/>
      <c r="AJ68" s="116"/>
      <c r="AK68" s="116"/>
      <c r="AL68" s="116"/>
      <c r="AM68" s="116"/>
      <c r="AN68" s="116"/>
      <c r="AO68" s="116"/>
      <c r="AP68" s="116"/>
      <c r="AQ68" s="116"/>
      <c r="AR68" s="116"/>
      <c r="AS68" s="116"/>
      <c r="AT68" s="116"/>
      <c r="AU68" s="116"/>
      <c r="AV68" s="116"/>
      <c r="AW68" s="116"/>
      <c r="AX68" s="116"/>
      <c r="AY68" s="116"/>
      <c r="AZ68" s="116"/>
      <c r="BA68" s="116"/>
      <c r="BB68" s="113"/>
    </row>
    <row r="69" spans="1:54" s="112" customFormat="1" ht="12.75" customHeight="1">
      <c r="A69" s="117"/>
      <c r="B69" s="117"/>
      <c r="C69" s="117"/>
      <c r="D69" s="117"/>
      <c r="E69" s="117"/>
      <c r="F69" s="117"/>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7"/>
      <c r="AE69" s="117"/>
      <c r="AF69" s="117"/>
      <c r="AG69" s="117"/>
      <c r="AH69" s="117"/>
      <c r="AI69" s="117"/>
      <c r="AJ69" s="117"/>
      <c r="AK69" s="117"/>
      <c r="AL69" s="117"/>
      <c r="AM69" s="117"/>
      <c r="AN69" s="117"/>
      <c r="AO69" s="117"/>
      <c r="AP69" s="117"/>
      <c r="AQ69" s="117"/>
      <c r="AR69" s="117"/>
      <c r="AS69" s="117"/>
      <c r="AT69" s="117"/>
      <c r="AU69" s="117"/>
      <c r="AV69" s="117"/>
      <c r="AW69" s="117"/>
      <c r="AX69" s="117"/>
      <c r="AY69" s="117"/>
      <c r="AZ69" s="117"/>
      <c r="BA69" s="117"/>
      <c r="BB69" s="113"/>
    </row>
    <row r="70" spans="1:54" s="111" customFormat="1" ht="12.75" customHeight="1">
      <c r="A70" s="116" t="s">
        <v>15883</v>
      </c>
      <c r="B70" s="118" t="s">
        <v>15883</v>
      </c>
      <c r="C70" s="116" t="s">
        <v>1689</v>
      </c>
      <c r="D70" s="116" t="s">
        <v>1689</v>
      </c>
      <c r="E70" s="116" t="s">
        <v>1697</v>
      </c>
      <c r="F70" s="116"/>
      <c r="G70" s="116" t="s">
        <v>1697</v>
      </c>
      <c r="H70" s="116"/>
      <c r="I70" s="116" t="s">
        <v>15884</v>
      </c>
      <c r="J70" s="116" t="s">
        <v>1697</v>
      </c>
      <c r="K70" s="116" t="s">
        <v>1785</v>
      </c>
      <c r="L70" s="116" t="s">
        <v>1697</v>
      </c>
      <c r="M70" s="116"/>
      <c r="N70" s="116" t="s">
        <v>2983</v>
      </c>
      <c r="O70" s="116" t="s">
        <v>1788</v>
      </c>
      <c r="P70" s="116" t="s">
        <v>15885</v>
      </c>
      <c r="Q70" s="116" t="s">
        <v>2985</v>
      </c>
      <c r="R70" s="116" t="s">
        <v>15886</v>
      </c>
      <c r="S70" s="116" t="s">
        <v>2123</v>
      </c>
      <c r="T70" s="116" t="s">
        <v>1785</v>
      </c>
      <c r="U70" s="116" t="s">
        <v>15887</v>
      </c>
      <c r="V70" s="116"/>
      <c r="W70" s="116" t="s">
        <v>2988</v>
      </c>
      <c r="X70" s="116" t="s">
        <v>2988</v>
      </c>
      <c r="Y70" s="116" t="s">
        <v>1956</v>
      </c>
      <c r="Z70" s="116" t="s">
        <v>1796</v>
      </c>
      <c r="AA70" s="116"/>
      <c r="AB70" s="116" t="s">
        <v>15888</v>
      </c>
      <c r="AC70" s="116" t="s">
        <v>15889</v>
      </c>
      <c r="AD70" s="116" t="s">
        <v>1799</v>
      </c>
      <c r="AE70" s="116" t="s">
        <v>2131</v>
      </c>
      <c r="AF70" s="116" t="s">
        <v>1801</v>
      </c>
      <c r="AG70" s="116" t="s">
        <v>1802</v>
      </c>
      <c r="AH70" s="116" t="s">
        <v>1697</v>
      </c>
      <c r="AI70" s="116" t="s">
        <v>1803</v>
      </c>
      <c r="AJ70" s="116"/>
      <c r="AK70" s="116" t="s">
        <v>2990</v>
      </c>
      <c r="AL70" s="116" t="s">
        <v>1697</v>
      </c>
      <c r="AM70" s="116" t="s">
        <v>2991</v>
      </c>
      <c r="AN70" s="116"/>
      <c r="AO70" s="116" t="s">
        <v>1697</v>
      </c>
      <c r="AP70" s="116" t="s">
        <v>2993</v>
      </c>
      <c r="AQ70" s="116"/>
      <c r="AR70" s="116"/>
      <c r="AS70" s="116" t="s">
        <v>1808</v>
      </c>
      <c r="AT70" s="116" t="s">
        <v>2994</v>
      </c>
      <c r="AU70" s="116" t="s">
        <v>1785</v>
      </c>
      <c r="AV70" s="116" t="s">
        <v>1701</v>
      </c>
      <c r="AW70" s="116" t="s">
        <v>2995</v>
      </c>
      <c r="AX70" s="116"/>
      <c r="AY70" s="116" t="s">
        <v>1689</v>
      </c>
      <c r="AZ70" s="116" t="s">
        <v>1697</v>
      </c>
      <c r="BA70" s="116" t="s">
        <v>1702</v>
      </c>
      <c r="BB70" s="113"/>
    </row>
    <row r="71" spans="1:54" s="111" customFormat="1" ht="12.75" customHeight="1">
      <c r="A71" s="116" t="s">
        <v>15890</v>
      </c>
      <c r="B71" s="118" t="s">
        <v>15890</v>
      </c>
      <c r="C71" s="116" t="s">
        <v>1704</v>
      </c>
      <c r="D71" s="116"/>
      <c r="E71" s="116"/>
      <c r="F71" s="116"/>
      <c r="G71" s="116"/>
      <c r="H71" s="116"/>
      <c r="I71" s="116"/>
      <c r="J71" s="116"/>
      <c r="K71" s="116"/>
      <c r="L71" s="116"/>
      <c r="M71" s="116"/>
      <c r="N71" s="116"/>
      <c r="O71" s="116"/>
      <c r="P71" s="116"/>
      <c r="Q71" s="116"/>
      <c r="R71" s="116"/>
      <c r="S71" s="116"/>
      <c r="T71" s="116"/>
      <c r="U71" s="116"/>
      <c r="V71" s="116"/>
      <c r="W71" s="116"/>
      <c r="X71" s="116"/>
      <c r="Y71" s="116"/>
      <c r="Z71" s="116"/>
      <c r="AA71" s="116"/>
      <c r="AB71" s="116"/>
      <c r="AC71" s="116"/>
      <c r="AD71" s="116"/>
      <c r="AE71" s="116"/>
      <c r="AF71" s="116"/>
      <c r="AG71" s="116"/>
      <c r="AH71" s="116"/>
      <c r="AI71" s="116"/>
      <c r="AJ71" s="116"/>
      <c r="AK71" s="116"/>
      <c r="AL71" s="116"/>
      <c r="AM71" s="116"/>
      <c r="AN71" s="116" t="s">
        <v>15891</v>
      </c>
      <c r="AO71" s="116"/>
      <c r="AP71" s="116"/>
      <c r="AQ71" s="116"/>
      <c r="AR71" s="116"/>
      <c r="AS71" s="116"/>
      <c r="AT71" s="116"/>
      <c r="AU71" s="116"/>
      <c r="AV71" s="116"/>
      <c r="AW71" s="116"/>
      <c r="AX71" s="116"/>
      <c r="AY71" s="116"/>
      <c r="AZ71" s="116"/>
      <c r="BA71" s="116"/>
      <c r="BB71" s="113"/>
    </row>
    <row r="72" spans="1:54" s="111" customFormat="1" ht="12.75" customHeight="1">
      <c r="A72" s="116" t="s">
        <v>15892</v>
      </c>
      <c r="B72" s="118" t="s">
        <v>15892</v>
      </c>
      <c r="C72" s="116" t="s">
        <v>2965</v>
      </c>
      <c r="D72" s="116" t="s">
        <v>2965</v>
      </c>
      <c r="E72" s="116" t="s">
        <v>2997</v>
      </c>
      <c r="F72" s="116"/>
      <c r="G72" s="116" t="s">
        <v>2998</v>
      </c>
      <c r="H72" s="116"/>
      <c r="I72" s="116" t="s">
        <v>2999</v>
      </c>
      <c r="J72" s="116" t="s">
        <v>2997</v>
      </c>
      <c r="K72" s="116" t="s">
        <v>3000</v>
      </c>
      <c r="L72" s="116" t="s">
        <v>2997</v>
      </c>
      <c r="M72" s="116"/>
      <c r="N72" s="116" t="s">
        <v>3002</v>
      </c>
      <c r="O72" s="116" t="s">
        <v>3003</v>
      </c>
      <c r="P72" s="116" t="s">
        <v>15893</v>
      </c>
      <c r="Q72" s="116" t="s">
        <v>3005</v>
      </c>
      <c r="R72" s="116" t="s">
        <v>3006</v>
      </c>
      <c r="S72" s="116" t="s">
        <v>3007</v>
      </c>
      <c r="T72" s="116" t="s">
        <v>3008</v>
      </c>
      <c r="U72" s="116" t="s">
        <v>15894</v>
      </c>
      <c r="V72" s="116"/>
      <c r="W72" s="116" t="s">
        <v>2967</v>
      </c>
      <c r="X72" s="116" t="s">
        <v>2967</v>
      </c>
      <c r="Y72" s="116" t="s">
        <v>2967</v>
      </c>
      <c r="Z72" s="116" t="s">
        <v>3010</v>
      </c>
      <c r="AA72" s="116"/>
      <c r="AB72" s="116" t="s">
        <v>3011</v>
      </c>
      <c r="AC72" s="116" t="s">
        <v>3012</v>
      </c>
      <c r="AD72" s="116" t="s">
        <v>3013</v>
      </c>
      <c r="AE72" s="116" t="s">
        <v>15895</v>
      </c>
      <c r="AF72" s="116" t="s">
        <v>3015</v>
      </c>
      <c r="AG72" s="116" t="s">
        <v>3016</v>
      </c>
      <c r="AH72" s="116" t="s">
        <v>2997</v>
      </c>
      <c r="AI72" s="116" t="s">
        <v>3017</v>
      </c>
      <c r="AJ72" s="116"/>
      <c r="AK72" s="116" t="s">
        <v>3002</v>
      </c>
      <c r="AL72" s="116" t="s">
        <v>2997</v>
      </c>
      <c r="AM72" s="116" t="s">
        <v>15896</v>
      </c>
      <c r="AN72" s="116" t="s">
        <v>15897</v>
      </c>
      <c r="AO72" s="116" t="s">
        <v>2998</v>
      </c>
      <c r="AP72" s="116" t="s">
        <v>3019</v>
      </c>
      <c r="AQ72" s="116"/>
      <c r="AR72" s="116"/>
      <c r="AS72" s="116" t="s">
        <v>2997</v>
      </c>
      <c r="AT72" s="116" t="s">
        <v>3002</v>
      </c>
      <c r="AU72" s="116" t="s">
        <v>3008</v>
      </c>
      <c r="AV72" s="116" t="s">
        <v>2970</v>
      </c>
      <c r="AW72" s="116" t="s">
        <v>3020</v>
      </c>
      <c r="AX72" s="116"/>
      <c r="AY72" s="116" t="s">
        <v>2965</v>
      </c>
      <c r="AZ72" s="116" t="s">
        <v>2997</v>
      </c>
      <c r="BA72" s="116" t="s">
        <v>15898</v>
      </c>
      <c r="BB72" s="113"/>
    </row>
    <row r="73" spans="1:54" s="111" customFormat="1" ht="12.75" customHeight="1">
      <c r="A73" s="116" t="s">
        <v>15899</v>
      </c>
      <c r="B73" s="118" t="s">
        <v>15899</v>
      </c>
      <c r="C73" s="116" t="s">
        <v>3217</v>
      </c>
      <c r="D73" s="116"/>
      <c r="E73" s="116"/>
      <c r="F73" s="116"/>
      <c r="G73" s="116"/>
      <c r="H73" s="116"/>
      <c r="I73" s="116"/>
      <c r="J73" s="116"/>
      <c r="K73" s="116"/>
      <c r="L73" s="116"/>
      <c r="M73" s="116"/>
      <c r="N73" s="116"/>
      <c r="O73" s="116"/>
      <c r="P73" s="116"/>
      <c r="Q73" s="116"/>
      <c r="R73" s="116"/>
      <c r="S73" s="116"/>
      <c r="T73" s="116"/>
      <c r="U73" s="116"/>
      <c r="V73" s="116"/>
      <c r="W73" s="116"/>
      <c r="X73" s="116"/>
      <c r="Y73" s="116"/>
      <c r="Z73" s="116"/>
      <c r="AA73" s="116"/>
      <c r="AB73" s="116"/>
      <c r="AC73" s="116"/>
      <c r="AD73" s="116"/>
      <c r="AE73" s="116"/>
      <c r="AF73" s="116"/>
      <c r="AG73" s="116"/>
      <c r="AH73" s="116"/>
      <c r="AI73" s="116"/>
      <c r="AJ73" s="116"/>
      <c r="AK73" s="116"/>
      <c r="AL73" s="116"/>
      <c r="AM73" s="116"/>
      <c r="AN73" s="116"/>
      <c r="AO73" s="116"/>
      <c r="AP73" s="116"/>
      <c r="AQ73" s="116"/>
      <c r="AR73" s="116"/>
      <c r="AS73" s="116" t="s">
        <v>15900</v>
      </c>
      <c r="AT73" s="116"/>
      <c r="AU73" s="116"/>
      <c r="AV73" s="116"/>
      <c r="AW73" s="116"/>
      <c r="AX73" s="116"/>
      <c r="AY73" s="116"/>
      <c r="AZ73" s="116"/>
      <c r="BA73" s="116"/>
      <c r="BB73" s="113"/>
    </row>
    <row r="74" spans="1:54" s="111" customFormat="1" ht="12.75" customHeight="1">
      <c r="A74" s="116" t="s">
        <v>15901</v>
      </c>
      <c r="B74" s="118" t="s">
        <v>15901</v>
      </c>
      <c r="C74" s="116" t="s">
        <v>2066</v>
      </c>
      <c r="D74" s="116" t="s">
        <v>2066</v>
      </c>
      <c r="E74" s="116" t="s">
        <v>637</v>
      </c>
      <c r="F74" s="116"/>
      <c r="G74" s="116" t="s">
        <v>3029</v>
      </c>
      <c r="H74" s="116"/>
      <c r="I74" s="116" t="s">
        <v>3030</v>
      </c>
      <c r="J74" s="116" t="s">
        <v>637</v>
      </c>
      <c r="K74" s="116" t="s">
        <v>3031</v>
      </c>
      <c r="L74" s="116" t="s">
        <v>637</v>
      </c>
      <c r="M74" s="116"/>
      <c r="N74" s="116" t="s">
        <v>3032</v>
      </c>
      <c r="O74" s="116" t="s">
        <v>3033</v>
      </c>
      <c r="P74" s="116" t="s">
        <v>15902</v>
      </c>
      <c r="Q74" s="116" t="s">
        <v>3030</v>
      </c>
      <c r="R74" s="116" t="s">
        <v>1952</v>
      </c>
      <c r="S74" s="116" t="s">
        <v>15903</v>
      </c>
      <c r="T74" s="116"/>
      <c r="U74" s="116" t="s">
        <v>15904</v>
      </c>
      <c r="V74" s="116"/>
      <c r="W74" s="116" t="s">
        <v>3037</v>
      </c>
      <c r="X74" s="116" t="s">
        <v>3037</v>
      </c>
      <c r="Y74" s="116" t="s">
        <v>3038</v>
      </c>
      <c r="Z74" s="116"/>
      <c r="AA74" s="116"/>
      <c r="AB74" s="116" t="s">
        <v>1957</v>
      </c>
      <c r="AC74" s="116" t="s">
        <v>15905</v>
      </c>
      <c r="AD74" s="116" t="s">
        <v>1799</v>
      </c>
      <c r="AE74" s="116" t="s">
        <v>15906</v>
      </c>
      <c r="AF74" s="116" t="s">
        <v>15907</v>
      </c>
      <c r="AG74" s="116"/>
      <c r="AH74" s="116" t="s">
        <v>637</v>
      </c>
      <c r="AI74" s="116" t="s">
        <v>3042</v>
      </c>
      <c r="AJ74" s="116"/>
      <c r="AK74" s="116" t="s">
        <v>3043</v>
      </c>
      <c r="AL74" s="116" t="s">
        <v>637</v>
      </c>
      <c r="AM74" s="116" t="s">
        <v>3044</v>
      </c>
      <c r="AN74" s="116"/>
      <c r="AO74" s="116" t="s">
        <v>3029</v>
      </c>
      <c r="AP74" s="116" t="s">
        <v>3047</v>
      </c>
      <c r="AQ74" s="116"/>
      <c r="AR74" s="116"/>
      <c r="AS74" s="116" t="s">
        <v>3048</v>
      </c>
      <c r="AT74" s="116" t="s">
        <v>3049</v>
      </c>
      <c r="AU74" s="116"/>
      <c r="AV74" s="116"/>
      <c r="AW74" s="116" t="s">
        <v>3051</v>
      </c>
      <c r="AX74" s="116"/>
      <c r="AY74" s="116" t="s">
        <v>2066</v>
      </c>
      <c r="AZ74" s="116" t="s">
        <v>637</v>
      </c>
      <c r="BA74" s="116"/>
      <c r="BB74" s="113"/>
    </row>
    <row r="75" spans="1:54" s="111" customFormat="1" ht="12.75" customHeight="1">
      <c r="A75" s="116" t="s">
        <v>15908</v>
      </c>
      <c r="B75" s="118" t="s">
        <v>15908</v>
      </c>
      <c r="C75" s="116" t="s">
        <v>1704</v>
      </c>
      <c r="D75" s="116"/>
      <c r="E75" s="116"/>
      <c r="F75" s="116"/>
      <c r="G75" s="116"/>
      <c r="H75" s="116"/>
      <c r="I75" s="116"/>
      <c r="J75" s="116"/>
      <c r="K75" s="116"/>
      <c r="L75" s="116"/>
      <c r="M75" s="116"/>
      <c r="N75" s="116"/>
      <c r="O75" s="116"/>
      <c r="P75" s="116"/>
      <c r="Q75" s="116"/>
      <c r="R75" s="116"/>
      <c r="S75" s="116"/>
      <c r="T75" s="116"/>
      <c r="U75" s="116"/>
      <c r="V75" s="116"/>
      <c r="W75" s="116"/>
      <c r="X75" s="116"/>
      <c r="Y75" s="116"/>
      <c r="Z75" s="116"/>
      <c r="AA75" s="116"/>
      <c r="AB75" s="116"/>
      <c r="AC75" s="116"/>
      <c r="AD75" s="116"/>
      <c r="AE75" s="116"/>
      <c r="AF75" s="116"/>
      <c r="AG75" s="116"/>
      <c r="AH75" s="116"/>
      <c r="AI75" s="116"/>
      <c r="AJ75" s="116"/>
      <c r="AK75" s="116"/>
      <c r="AL75" s="116"/>
      <c r="AM75" s="116"/>
      <c r="AN75" s="116" t="s">
        <v>15909</v>
      </c>
      <c r="AO75" s="116"/>
      <c r="AP75" s="116"/>
      <c r="AQ75" s="116"/>
      <c r="AR75" s="116"/>
      <c r="AS75" s="116"/>
      <c r="AT75" s="116"/>
      <c r="AU75" s="116"/>
      <c r="AV75" s="116"/>
      <c r="AW75" s="116"/>
      <c r="AX75" s="116"/>
      <c r="AY75" s="116"/>
      <c r="AZ75" s="116"/>
      <c r="BA75" s="116"/>
      <c r="BB75" s="113"/>
    </row>
    <row r="76" spans="1:54" s="111" customFormat="1" ht="12.75" customHeight="1">
      <c r="A76" s="116" t="s">
        <v>15910</v>
      </c>
      <c r="B76" s="118" t="s">
        <v>15910</v>
      </c>
      <c r="C76" s="116" t="s">
        <v>3053</v>
      </c>
      <c r="D76" s="116" t="s">
        <v>3053</v>
      </c>
      <c r="E76" s="116" t="s">
        <v>3054</v>
      </c>
      <c r="F76" s="116"/>
      <c r="G76" s="116" t="s">
        <v>3055</v>
      </c>
      <c r="H76" s="116"/>
      <c r="I76" s="116" t="s">
        <v>3056</v>
      </c>
      <c r="J76" s="116" t="s">
        <v>3054</v>
      </c>
      <c r="K76" s="116" t="s">
        <v>3058</v>
      </c>
      <c r="L76" s="116" t="s">
        <v>3054</v>
      </c>
      <c r="M76" s="116"/>
      <c r="N76" s="116" t="s">
        <v>3060</v>
      </c>
      <c r="O76" s="116" t="s">
        <v>3061</v>
      </c>
      <c r="P76" s="116" t="s">
        <v>15911</v>
      </c>
      <c r="Q76" s="116" t="s">
        <v>3063</v>
      </c>
      <c r="R76" s="116" t="s">
        <v>3064</v>
      </c>
      <c r="S76" s="116" t="s">
        <v>15912</v>
      </c>
      <c r="T76" s="116"/>
      <c r="U76" s="116" t="s">
        <v>15913</v>
      </c>
      <c r="V76" s="116"/>
      <c r="W76" s="116" t="s">
        <v>3067</v>
      </c>
      <c r="X76" s="116" t="s">
        <v>15914</v>
      </c>
      <c r="Y76" s="116" t="s">
        <v>2967</v>
      </c>
      <c r="Z76" s="116"/>
      <c r="AA76" s="116"/>
      <c r="AB76" s="116" t="s">
        <v>3069</v>
      </c>
      <c r="AC76" s="116" t="s">
        <v>3070</v>
      </c>
      <c r="AD76" s="116" t="s">
        <v>3013</v>
      </c>
      <c r="AE76" s="116" t="s">
        <v>15915</v>
      </c>
      <c r="AF76" s="116" t="s">
        <v>3015</v>
      </c>
      <c r="AG76" s="116"/>
      <c r="AH76" s="116" t="s">
        <v>3054</v>
      </c>
      <c r="AI76" s="116" t="s">
        <v>3073</v>
      </c>
      <c r="AJ76" s="116"/>
      <c r="AK76" s="116" t="s">
        <v>3074</v>
      </c>
      <c r="AL76" s="116" t="s">
        <v>3054</v>
      </c>
      <c r="AM76" s="116" t="s">
        <v>15916</v>
      </c>
      <c r="AN76" s="116" t="s">
        <v>15917</v>
      </c>
      <c r="AO76" s="116" t="s">
        <v>3055</v>
      </c>
      <c r="AP76" s="116" t="s">
        <v>3077</v>
      </c>
      <c r="AQ76" s="116"/>
      <c r="AR76" s="116"/>
      <c r="AS76" s="116" t="s">
        <v>3054</v>
      </c>
      <c r="AT76" s="116" t="s">
        <v>3060</v>
      </c>
      <c r="AU76" s="116"/>
      <c r="AV76" s="116"/>
      <c r="AW76" s="116" t="s">
        <v>3079</v>
      </c>
      <c r="AX76" s="116"/>
      <c r="AY76" s="116" t="s">
        <v>3053</v>
      </c>
      <c r="AZ76" s="116" t="s">
        <v>3054</v>
      </c>
      <c r="BA76" s="116"/>
      <c r="BB76" s="113"/>
    </row>
    <row r="77" spans="1:54" s="111" customFormat="1" ht="12.75" customHeight="1">
      <c r="A77" s="116" t="s">
        <v>15918</v>
      </c>
      <c r="B77" s="118" t="s">
        <v>15918</v>
      </c>
      <c r="C77" s="116" t="s">
        <v>15919</v>
      </c>
      <c r="D77" s="116"/>
      <c r="E77" s="116"/>
      <c r="F77" s="116"/>
      <c r="G77" s="116"/>
      <c r="H77" s="116"/>
      <c r="I77" s="116"/>
      <c r="J77" s="116"/>
      <c r="K77" s="116"/>
      <c r="L77" s="116"/>
      <c r="M77" s="116"/>
      <c r="N77" s="116"/>
      <c r="O77" s="116"/>
      <c r="P77" s="116"/>
      <c r="Q77" s="116"/>
      <c r="R77" s="116"/>
      <c r="S77" s="116"/>
      <c r="T77" s="116"/>
      <c r="U77" s="116"/>
      <c r="V77" s="116"/>
      <c r="W77" s="116"/>
      <c r="X77" s="116"/>
      <c r="Y77" s="116"/>
      <c r="Z77" s="116"/>
      <c r="AA77" s="116"/>
      <c r="AB77" s="116"/>
      <c r="AC77" s="116"/>
      <c r="AD77" s="116"/>
      <c r="AE77" s="116"/>
      <c r="AF77" s="116"/>
      <c r="AG77" s="116"/>
      <c r="AH77" s="116"/>
      <c r="AI77" s="116"/>
      <c r="AJ77" s="116"/>
      <c r="AK77" s="116"/>
      <c r="AL77" s="116"/>
      <c r="AM77" s="116"/>
      <c r="AN77" s="116"/>
      <c r="AO77" s="116"/>
      <c r="AP77" s="116"/>
      <c r="AQ77" s="116"/>
      <c r="AR77" s="116"/>
      <c r="AS77" s="116" t="s">
        <v>15920</v>
      </c>
      <c r="AT77" s="116"/>
      <c r="AU77" s="116"/>
      <c r="AV77" s="116"/>
      <c r="AW77" s="116"/>
      <c r="AX77" s="116"/>
      <c r="AY77" s="116"/>
      <c r="AZ77" s="116"/>
      <c r="BA77" s="116"/>
      <c r="BB77" s="113"/>
    </row>
    <row r="78" spans="1:54" s="111" customFormat="1" ht="12.75" customHeight="1">
      <c r="A78" s="116" t="s">
        <v>15921</v>
      </c>
      <c r="B78" s="118" t="s">
        <v>15921</v>
      </c>
      <c r="C78" s="116" t="s">
        <v>15922</v>
      </c>
      <c r="D78" s="116" t="s">
        <v>15922</v>
      </c>
      <c r="E78" s="116" t="s">
        <v>1948</v>
      </c>
      <c r="F78" s="116"/>
      <c r="G78" s="116"/>
      <c r="H78" s="116"/>
      <c r="I78" s="116" t="s">
        <v>3089</v>
      </c>
      <c r="J78" s="116"/>
      <c r="K78" s="116" t="s">
        <v>3090</v>
      </c>
      <c r="L78" s="116"/>
      <c r="M78" s="116"/>
      <c r="N78" s="116" t="s">
        <v>15923</v>
      </c>
      <c r="O78" s="116" t="s">
        <v>15924</v>
      </c>
      <c r="P78" s="116" t="s">
        <v>3091</v>
      </c>
      <c r="Q78" s="116" t="s">
        <v>15925</v>
      </c>
      <c r="R78" s="116" t="s">
        <v>2986</v>
      </c>
      <c r="S78" s="116" t="s">
        <v>3035</v>
      </c>
      <c r="T78" s="116"/>
      <c r="U78" s="116" t="s">
        <v>15926</v>
      </c>
      <c r="V78" s="116"/>
      <c r="W78" s="116" t="s">
        <v>3134</v>
      </c>
      <c r="X78" s="116" t="s">
        <v>3119</v>
      </c>
      <c r="Y78" s="116" t="s">
        <v>3095</v>
      </c>
      <c r="Z78" s="116" t="s">
        <v>15927</v>
      </c>
      <c r="AA78" s="116"/>
      <c r="AB78" s="116" t="s">
        <v>3039</v>
      </c>
      <c r="AC78" s="116" t="s">
        <v>15928</v>
      </c>
      <c r="AD78" s="116" t="s">
        <v>15929</v>
      </c>
      <c r="AE78" s="116" t="s">
        <v>15930</v>
      </c>
      <c r="AF78" s="116" t="s">
        <v>15931</v>
      </c>
      <c r="AG78" s="116"/>
      <c r="AH78" s="116" t="s">
        <v>1948</v>
      </c>
      <c r="AI78" s="116" t="s">
        <v>15932</v>
      </c>
      <c r="AJ78" s="116"/>
      <c r="AK78" s="116" t="s">
        <v>15933</v>
      </c>
      <c r="AL78" s="116" t="s">
        <v>637</v>
      </c>
      <c r="AM78" s="116" t="s">
        <v>15934</v>
      </c>
      <c r="AN78" s="116"/>
      <c r="AO78" s="116"/>
      <c r="AP78" s="116"/>
      <c r="AQ78" s="116"/>
      <c r="AR78" s="116"/>
      <c r="AS78" s="116"/>
      <c r="AT78" s="116" t="s">
        <v>15935</v>
      </c>
      <c r="AU78" s="116"/>
      <c r="AV78" s="116"/>
      <c r="AW78" s="116" t="s">
        <v>3099</v>
      </c>
      <c r="AX78" s="116"/>
      <c r="AY78" s="116" t="s">
        <v>15922</v>
      </c>
      <c r="AZ78" s="116" t="s">
        <v>15936</v>
      </c>
      <c r="BA78" s="116"/>
      <c r="BB78" s="113"/>
    </row>
    <row r="79" spans="1:54" s="111" customFormat="1" ht="12.75" customHeight="1">
      <c r="A79" s="116" t="s">
        <v>15937</v>
      </c>
      <c r="B79" s="118" t="s">
        <v>15937</v>
      </c>
      <c r="C79" s="116" t="s">
        <v>1704</v>
      </c>
      <c r="D79" s="116"/>
      <c r="E79" s="116"/>
      <c r="F79" s="116"/>
      <c r="G79" s="116"/>
      <c r="H79" s="116"/>
      <c r="I79" s="116"/>
      <c r="J79" s="116"/>
      <c r="K79" s="116"/>
      <c r="L79" s="116"/>
      <c r="M79" s="116"/>
      <c r="N79" s="116"/>
      <c r="O79" s="116"/>
      <c r="P79" s="116"/>
      <c r="Q79" s="116"/>
      <c r="R79" s="116"/>
      <c r="S79" s="116"/>
      <c r="T79" s="116"/>
      <c r="U79" s="116"/>
      <c r="V79" s="116"/>
      <c r="W79" s="116"/>
      <c r="X79" s="116"/>
      <c r="Y79" s="116"/>
      <c r="Z79" s="116"/>
      <c r="AA79" s="116"/>
      <c r="AB79" s="116"/>
      <c r="AC79" s="116"/>
      <c r="AD79" s="116"/>
      <c r="AE79" s="116"/>
      <c r="AF79" s="116"/>
      <c r="AG79" s="116"/>
      <c r="AH79" s="116"/>
      <c r="AI79" s="116"/>
      <c r="AJ79" s="116"/>
      <c r="AK79" s="116"/>
      <c r="AL79" s="116"/>
      <c r="AM79" s="116"/>
      <c r="AN79" s="116" t="s">
        <v>15938</v>
      </c>
      <c r="AO79" s="116"/>
      <c r="AP79" s="116"/>
      <c r="AQ79" s="116"/>
      <c r="AR79" s="116"/>
      <c r="AS79" s="116"/>
      <c r="AT79" s="116"/>
      <c r="AU79" s="116"/>
      <c r="AV79" s="116"/>
      <c r="AW79" s="116"/>
      <c r="AX79" s="116"/>
      <c r="AY79" s="116"/>
      <c r="AZ79" s="116"/>
      <c r="BA79" s="116"/>
      <c r="BB79" s="113"/>
    </row>
    <row r="80" spans="1:54" s="111" customFormat="1" ht="12.75" customHeight="1">
      <c r="A80" s="116" t="s">
        <v>15939</v>
      </c>
      <c r="B80" s="118" t="s">
        <v>15939</v>
      </c>
      <c r="C80" s="116" t="s">
        <v>15940</v>
      </c>
      <c r="D80" s="116" t="s">
        <v>15940</v>
      </c>
      <c r="E80" s="116" t="s">
        <v>3109</v>
      </c>
      <c r="F80" s="116"/>
      <c r="G80" s="116"/>
      <c r="H80" s="116"/>
      <c r="I80" s="116" t="s">
        <v>3102</v>
      </c>
      <c r="J80" s="116"/>
      <c r="K80" s="116" t="s">
        <v>15941</v>
      </c>
      <c r="L80" s="116"/>
      <c r="M80" s="116"/>
      <c r="N80" s="116" t="s">
        <v>15942</v>
      </c>
      <c r="O80" s="116" t="s">
        <v>15943</v>
      </c>
      <c r="P80" s="116" t="s">
        <v>3104</v>
      </c>
      <c r="Q80" s="116" t="s">
        <v>15944</v>
      </c>
      <c r="R80" s="116" t="s">
        <v>3006</v>
      </c>
      <c r="S80" s="116" t="s">
        <v>15912</v>
      </c>
      <c r="T80" s="116"/>
      <c r="U80" s="116" t="s">
        <v>15945</v>
      </c>
      <c r="V80" s="116"/>
      <c r="W80" s="116" t="s">
        <v>15946</v>
      </c>
      <c r="X80" s="116" t="s">
        <v>15947</v>
      </c>
      <c r="Y80" s="116" t="s">
        <v>2967</v>
      </c>
      <c r="Z80" s="116" t="s">
        <v>15948</v>
      </c>
      <c r="AA80" s="116"/>
      <c r="AB80" s="116" t="s">
        <v>3069</v>
      </c>
      <c r="AC80" s="116" t="s">
        <v>3107</v>
      </c>
      <c r="AD80" s="116" t="s">
        <v>15949</v>
      </c>
      <c r="AE80" s="116" t="s">
        <v>15950</v>
      </c>
      <c r="AF80" s="116" t="s">
        <v>15951</v>
      </c>
      <c r="AG80" s="116"/>
      <c r="AH80" s="116" t="s">
        <v>3109</v>
      </c>
      <c r="AI80" s="116" t="s">
        <v>15952</v>
      </c>
      <c r="AJ80" s="116"/>
      <c r="AK80" s="116" t="s">
        <v>15953</v>
      </c>
      <c r="AL80" s="116" t="s">
        <v>3054</v>
      </c>
      <c r="AM80" s="116" t="s">
        <v>15954</v>
      </c>
      <c r="AN80" s="116" t="s">
        <v>3075</v>
      </c>
      <c r="AO80" s="116"/>
      <c r="AP80" s="116"/>
      <c r="AQ80" s="116"/>
      <c r="AR80" s="116"/>
      <c r="AS80" s="116"/>
      <c r="AT80" s="116" t="s">
        <v>15955</v>
      </c>
      <c r="AU80" s="116"/>
      <c r="AV80" s="116"/>
      <c r="AW80" s="116" t="s">
        <v>3111</v>
      </c>
      <c r="AX80" s="116"/>
      <c r="AY80" s="116" t="s">
        <v>15940</v>
      </c>
      <c r="AZ80" s="116" t="s">
        <v>15956</v>
      </c>
      <c r="BA80" s="116"/>
      <c r="BB80" s="113"/>
    </row>
    <row r="81" spans="1:54" s="111" customFormat="1" ht="12.75" customHeight="1">
      <c r="A81" s="116" t="s">
        <v>15957</v>
      </c>
      <c r="B81" s="118" t="s">
        <v>15957</v>
      </c>
      <c r="C81" s="116" t="s">
        <v>15958</v>
      </c>
      <c r="D81" s="116"/>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116"/>
      <c r="AC81" s="116"/>
      <c r="AD81" s="116"/>
      <c r="AE81" s="116"/>
      <c r="AF81" s="116"/>
      <c r="AG81" s="116"/>
      <c r="AH81" s="116"/>
      <c r="AI81" s="116"/>
      <c r="AJ81" s="116"/>
      <c r="AK81" s="116"/>
      <c r="AL81" s="116"/>
      <c r="AM81" s="116"/>
      <c r="AN81" s="116"/>
      <c r="AO81" s="116"/>
      <c r="AP81" s="116"/>
      <c r="AQ81" s="116"/>
      <c r="AR81" s="116"/>
      <c r="AS81" s="116"/>
      <c r="AT81" s="116"/>
      <c r="AU81" s="116"/>
      <c r="AV81" s="116"/>
      <c r="AW81" s="116"/>
      <c r="AX81" s="116"/>
      <c r="AY81" s="116"/>
      <c r="AZ81" s="116"/>
      <c r="BA81" s="116"/>
      <c r="BB81" s="113"/>
    </row>
    <row r="82" spans="1:54" s="111" customFormat="1" ht="12.75" customHeight="1">
      <c r="A82" s="116" t="s">
        <v>15959</v>
      </c>
      <c r="B82" s="118" t="s">
        <v>15959</v>
      </c>
      <c r="C82" s="116" t="s">
        <v>2066</v>
      </c>
      <c r="D82" s="116"/>
      <c r="E82" s="116"/>
      <c r="F82" s="116"/>
      <c r="G82" s="116"/>
      <c r="H82" s="116"/>
      <c r="I82" s="116" t="s">
        <v>15960</v>
      </c>
      <c r="J82" s="116"/>
      <c r="K82" s="116"/>
      <c r="L82" s="116"/>
      <c r="M82" s="116"/>
      <c r="N82" s="116"/>
      <c r="O82" s="116"/>
      <c r="P82" s="116" t="s">
        <v>15961</v>
      </c>
      <c r="Q82" s="116"/>
      <c r="R82" s="116"/>
      <c r="S82" s="116"/>
      <c r="T82" s="116"/>
      <c r="U82" s="116"/>
      <c r="V82" s="116"/>
      <c r="W82" s="116" t="s">
        <v>15962</v>
      </c>
      <c r="X82" s="116" t="s">
        <v>15963</v>
      </c>
      <c r="Y82" s="116" t="s">
        <v>2067</v>
      </c>
      <c r="Z82" s="116"/>
      <c r="AA82" s="116"/>
      <c r="AB82" s="116"/>
      <c r="AC82" s="116" t="s">
        <v>15964</v>
      </c>
      <c r="AD82" s="116"/>
      <c r="AE82" s="116" t="s">
        <v>1696</v>
      </c>
      <c r="AF82" s="116"/>
      <c r="AG82" s="116"/>
      <c r="AH82" s="116"/>
      <c r="AI82" s="116"/>
      <c r="AJ82" s="116"/>
      <c r="AK82" s="116"/>
      <c r="AL82" s="116"/>
      <c r="AM82" s="116"/>
      <c r="AN82" s="116"/>
      <c r="AO82" s="116"/>
      <c r="AP82" s="116"/>
      <c r="AQ82" s="116"/>
      <c r="AR82" s="116"/>
      <c r="AS82" s="116"/>
      <c r="AT82" s="116"/>
      <c r="AU82" s="116"/>
      <c r="AV82" s="116"/>
      <c r="AW82" s="116" t="s">
        <v>3122</v>
      </c>
      <c r="AX82" s="116"/>
      <c r="AY82" s="116"/>
      <c r="AZ82" s="116"/>
      <c r="BA82" s="116"/>
      <c r="BB82" s="113"/>
    </row>
    <row r="83" spans="1:54" s="111" customFormat="1" ht="12.75" customHeight="1">
      <c r="A83" s="116" t="s">
        <v>15965</v>
      </c>
      <c r="B83" s="118" t="s">
        <v>15965</v>
      </c>
      <c r="C83" s="116" t="s">
        <v>1704</v>
      </c>
      <c r="D83" s="116"/>
      <c r="E83" s="116"/>
      <c r="F83" s="116"/>
      <c r="G83" s="116"/>
      <c r="H83" s="116"/>
      <c r="I83" s="116"/>
      <c r="J83" s="116"/>
      <c r="K83" s="116"/>
      <c r="L83" s="116"/>
      <c r="M83" s="116"/>
      <c r="N83" s="116"/>
      <c r="O83" s="116"/>
      <c r="P83" s="116"/>
      <c r="Q83" s="116"/>
      <c r="R83" s="116"/>
      <c r="S83" s="116"/>
      <c r="T83" s="116"/>
      <c r="U83" s="116"/>
      <c r="V83" s="116"/>
      <c r="W83" s="116"/>
      <c r="X83" s="116"/>
      <c r="Y83" s="116"/>
      <c r="Z83" s="116"/>
      <c r="AA83" s="116"/>
      <c r="AB83" s="116"/>
      <c r="AC83" s="116"/>
      <c r="AD83" s="116"/>
      <c r="AE83" s="116"/>
      <c r="AF83" s="116"/>
      <c r="AG83" s="116"/>
      <c r="AH83" s="116"/>
      <c r="AI83" s="116"/>
      <c r="AJ83" s="116"/>
      <c r="AK83" s="116"/>
      <c r="AL83" s="116"/>
      <c r="AM83" s="116"/>
      <c r="AN83" s="116" t="s">
        <v>15966</v>
      </c>
      <c r="AO83" s="116"/>
      <c r="AP83" s="116"/>
      <c r="AQ83" s="116"/>
      <c r="AR83" s="116"/>
      <c r="AS83" s="116"/>
      <c r="AT83" s="116"/>
      <c r="AU83" s="116"/>
      <c r="AV83" s="116"/>
      <c r="AW83" s="116"/>
      <c r="AX83" s="116"/>
      <c r="AY83" s="116"/>
      <c r="AZ83" s="116"/>
      <c r="BA83" s="116"/>
      <c r="BB83" s="113"/>
    </row>
    <row r="84" spans="1:54" s="111" customFormat="1" ht="12.75" customHeight="1">
      <c r="A84" s="116" t="s">
        <v>15967</v>
      </c>
      <c r="B84" s="118" t="s">
        <v>15967</v>
      </c>
      <c r="C84" s="116" t="s">
        <v>3053</v>
      </c>
      <c r="D84" s="116"/>
      <c r="E84" s="116"/>
      <c r="F84" s="116"/>
      <c r="G84" s="116"/>
      <c r="H84" s="116"/>
      <c r="I84" s="116" t="s">
        <v>15968</v>
      </c>
      <c r="J84" s="116"/>
      <c r="K84" s="116"/>
      <c r="L84" s="116"/>
      <c r="M84" s="116"/>
      <c r="N84" s="116"/>
      <c r="O84" s="116"/>
      <c r="P84" s="116" t="s">
        <v>15969</v>
      </c>
      <c r="Q84" s="116"/>
      <c r="R84" s="116"/>
      <c r="S84" s="116"/>
      <c r="T84" s="116"/>
      <c r="U84" s="116"/>
      <c r="V84" s="116"/>
      <c r="W84" s="116" t="s">
        <v>3068</v>
      </c>
      <c r="X84" s="116" t="s">
        <v>2967</v>
      </c>
      <c r="Y84" s="116" t="s">
        <v>2067</v>
      </c>
      <c r="Z84" s="116"/>
      <c r="AA84" s="116"/>
      <c r="AB84" s="116"/>
      <c r="AC84" s="116" t="s">
        <v>15970</v>
      </c>
      <c r="AD84" s="116"/>
      <c r="AE84" s="116" t="s">
        <v>15971</v>
      </c>
      <c r="AF84" s="116"/>
      <c r="AG84" s="116"/>
      <c r="AH84" s="116"/>
      <c r="AI84" s="116"/>
      <c r="AJ84" s="116"/>
      <c r="AK84" s="116"/>
      <c r="AL84" s="116"/>
      <c r="AM84" s="116"/>
      <c r="AN84" s="116" t="s">
        <v>15972</v>
      </c>
      <c r="AO84" s="116"/>
      <c r="AP84" s="116"/>
      <c r="AQ84" s="116"/>
      <c r="AR84" s="116"/>
      <c r="AS84" s="116"/>
      <c r="AT84" s="116"/>
      <c r="AU84" s="116"/>
      <c r="AV84" s="116"/>
      <c r="AW84" s="116" t="s">
        <v>15973</v>
      </c>
      <c r="AX84" s="116"/>
      <c r="AY84" s="116"/>
      <c r="AZ84" s="116"/>
      <c r="BA84" s="116"/>
      <c r="BB84" s="113"/>
    </row>
    <row r="85" spans="1:54" s="111" customFormat="1" ht="12.75" customHeight="1">
      <c r="A85" s="116" t="s">
        <v>15974</v>
      </c>
      <c r="B85" s="118" t="s">
        <v>15974</v>
      </c>
      <c r="C85" s="116" t="s">
        <v>3217</v>
      </c>
      <c r="D85" s="116"/>
      <c r="E85" s="116"/>
      <c r="F85" s="116"/>
      <c r="G85" s="116"/>
      <c r="H85" s="116"/>
      <c r="I85" s="116"/>
      <c r="J85" s="116"/>
      <c r="K85" s="116"/>
      <c r="L85" s="116"/>
      <c r="M85" s="116"/>
      <c r="N85" s="116"/>
      <c r="O85" s="116"/>
      <c r="P85" s="116"/>
      <c r="Q85" s="116"/>
      <c r="R85" s="116"/>
      <c r="S85" s="116"/>
      <c r="T85" s="116"/>
      <c r="U85" s="116"/>
      <c r="V85" s="116"/>
      <c r="W85" s="116"/>
      <c r="X85" s="116"/>
      <c r="Y85" s="116"/>
      <c r="Z85" s="116"/>
      <c r="AA85" s="116"/>
      <c r="AB85" s="116"/>
      <c r="AC85" s="116"/>
      <c r="AD85" s="116"/>
      <c r="AE85" s="116"/>
      <c r="AF85" s="116"/>
      <c r="AG85" s="116"/>
      <c r="AH85" s="116"/>
      <c r="AI85" s="116"/>
      <c r="AJ85" s="116"/>
      <c r="AK85" s="116"/>
      <c r="AL85" s="116"/>
      <c r="AM85" s="116"/>
      <c r="AN85" s="116"/>
      <c r="AO85" s="116"/>
      <c r="AP85" s="116"/>
      <c r="AQ85" s="116"/>
      <c r="AR85" s="116"/>
      <c r="AS85" s="116"/>
      <c r="AT85" s="116"/>
      <c r="AU85" s="116"/>
      <c r="AV85" s="116"/>
      <c r="AW85" s="116"/>
      <c r="AX85" s="116"/>
      <c r="AY85" s="116"/>
      <c r="AZ85" s="116"/>
      <c r="BA85" s="116"/>
      <c r="BB85" s="113"/>
    </row>
    <row r="86" spans="1:54" s="111" customFormat="1" ht="12.75" customHeight="1">
      <c r="A86" s="116" t="s">
        <v>15975</v>
      </c>
      <c r="B86" s="118" t="s">
        <v>15975</v>
      </c>
      <c r="C86" s="116" t="s">
        <v>1689</v>
      </c>
      <c r="D86" s="116"/>
      <c r="E86" s="116"/>
      <c r="F86" s="116"/>
      <c r="G86" s="116"/>
      <c r="H86" s="116"/>
      <c r="I86" s="116"/>
      <c r="J86" s="116"/>
      <c r="K86" s="116"/>
      <c r="L86" s="116"/>
      <c r="M86" s="116"/>
      <c r="N86" s="116"/>
      <c r="O86" s="116"/>
      <c r="P86" s="116" t="s">
        <v>3133</v>
      </c>
      <c r="Q86" s="116"/>
      <c r="R86" s="116"/>
      <c r="S86" s="116"/>
      <c r="T86" s="116"/>
      <c r="U86" s="116"/>
      <c r="V86" s="116"/>
      <c r="W86" s="116" t="s">
        <v>3119</v>
      </c>
      <c r="X86" s="116" t="s">
        <v>15976</v>
      </c>
      <c r="Y86" s="116"/>
      <c r="Z86" s="116"/>
      <c r="AA86" s="116"/>
      <c r="AB86" s="116"/>
      <c r="AC86" s="116"/>
      <c r="AD86" s="116"/>
      <c r="AE86" s="116"/>
      <c r="AF86" s="116"/>
      <c r="AG86" s="116"/>
      <c r="AH86" s="116"/>
      <c r="AI86" s="116"/>
      <c r="AJ86" s="116"/>
      <c r="AK86" s="116"/>
      <c r="AL86" s="116"/>
      <c r="AM86" s="116"/>
      <c r="AN86" s="116" t="s">
        <v>15891</v>
      </c>
      <c r="AO86" s="116"/>
      <c r="AP86" s="116"/>
      <c r="AQ86" s="116"/>
      <c r="AR86" s="116"/>
      <c r="AS86" s="116"/>
      <c r="AT86" s="116"/>
      <c r="AU86" s="116"/>
      <c r="AV86" s="116"/>
      <c r="AW86" s="116"/>
      <c r="AX86" s="116"/>
      <c r="AY86" s="116"/>
      <c r="AZ86" s="116"/>
      <c r="BA86" s="116"/>
      <c r="BB86" s="113"/>
    </row>
    <row r="87" spans="1:54" s="111" customFormat="1" ht="12.75" customHeight="1">
      <c r="A87" s="116" t="s">
        <v>15977</v>
      </c>
      <c r="B87" s="118" t="s">
        <v>15977</v>
      </c>
      <c r="C87" s="116" t="s">
        <v>1704</v>
      </c>
      <c r="D87" s="116"/>
      <c r="E87" s="116"/>
      <c r="F87" s="116"/>
      <c r="G87" s="116"/>
      <c r="H87" s="116"/>
      <c r="I87" s="116"/>
      <c r="J87" s="116"/>
      <c r="K87" s="116"/>
      <c r="L87" s="116"/>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116"/>
      <c r="AK87" s="116"/>
      <c r="AL87" s="116"/>
      <c r="AM87" s="116"/>
      <c r="AN87" s="116"/>
      <c r="AO87" s="116"/>
      <c r="AP87" s="116"/>
      <c r="AQ87" s="116"/>
      <c r="AR87" s="116"/>
      <c r="AS87" s="116"/>
      <c r="AT87" s="116"/>
      <c r="AU87" s="116"/>
      <c r="AV87" s="116"/>
      <c r="AW87" s="116"/>
      <c r="AX87" s="116"/>
      <c r="AY87" s="116"/>
      <c r="AZ87" s="116"/>
      <c r="BA87" s="116"/>
      <c r="BB87" s="113"/>
    </row>
    <row r="88" spans="1:54" s="111" customFormat="1" ht="12.75" customHeight="1">
      <c r="A88" s="116" t="s">
        <v>15978</v>
      </c>
      <c r="B88" s="118" t="s">
        <v>15978</v>
      </c>
      <c r="C88" s="116" t="s">
        <v>2965</v>
      </c>
      <c r="D88" s="116"/>
      <c r="E88" s="116"/>
      <c r="F88" s="116"/>
      <c r="G88" s="116"/>
      <c r="H88" s="116"/>
      <c r="I88" s="116"/>
      <c r="J88" s="116"/>
      <c r="K88" s="116"/>
      <c r="L88" s="116"/>
      <c r="M88" s="116"/>
      <c r="N88" s="116"/>
      <c r="O88" s="116"/>
      <c r="P88" s="116" t="s">
        <v>3137</v>
      </c>
      <c r="Q88" s="116"/>
      <c r="R88" s="116"/>
      <c r="S88" s="116"/>
      <c r="T88" s="116"/>
      <c r="U88" s="116"/>
      <c r="V88" s="116"/>
      <c r="W88" s="116" t="s">
        <v>2967</v>
      </c>
      <c r="X88" s="116" t="s">
        <v>15979</v>
      </c>
      <c r="Y88" s="116"/>
      <c r="Z88" s="116"/>
      <c r="AA88" s="116"/>
      <c r="AB88" s="116"/>
      <c r="AC88" s="116"/>
      <c r="AD88" s="116"/>
      <c r="AE88" s="116"/>
      <c r="AF88" s="116"/>
      <c r="AG88" s="116"/>
      <c r="AH88" s="116"/>
      <c r="AI88" s="116"/>
      <c r="AJ88" s="116"/>
      <c r="AK88" s="116"/>
      <c r="AL88" s="116"/>
      <c r="AM88" s="116"/>
      <c r="AN88" s="116" t="s">
        <v>15980</v>
      </c>
      <c r="AO88" s="116"/>
      <c r="AP88" s="116"/>
      <c r="AQ88" s="116"/>
      <c r="AR88" s="116"/>
      <c r="AS88" s="116"/>
      <c r="AT88" s="116"/>
      <c r="AU88" s="116"/>
      <c r="AV88" s="116"/>
      <c r="AW88" s="116"/>
      <c r="AX88" s="116"/>
      <c r="AY88" s="116"/>
      <c r="AZ88" s="116"/>
      <c r="BA88" s="116"/>
      <c r="BB88" s="113"/>
    </row>
    <row r="89" spans="1:54" s="111" customFormat="1" ht="12.75" customHeight="1">
      <c r="A89" s="116" t="s">
        <v>15981</v>
      </c>
      <c r="B89" s="118" t="s">
        <v>15981</v>
      </c>
      <c r="C89" s="116" t="s">
        <v>3217</v>
      </c>
      <c r="D89" s="116"/>
      <c r="E89" s="116"/>
      <c r="F89" s="116"/>
      <c r="G89" s="116"/>
      <c r="H89" s="116"/>
      <c r="I89" s="116"/>
      <c r="J89" s="116"/>
      <c r="K89" s="116"/>
      <c r="L89" s="116"/>
      <c r="M89" s="116"/>
      <c r="N89" s="116"/>
      <c r="O89" s="116"/>
      <c r="P89" s="116"/>
      <c r="Q89" s="116"/>
      <c r="R89" s="116"/>
      <c r="S89" s="116"/>
      <c r="T89" s="116"/>
      <c r="U89" s="116"/>
      <c r="V89" s="116"/>
      <c r="W89" s="116"/>
      <c r="X89" s="116"/>
      <c r="Y89" s="116"/>
      <c r="Z89" s="116"/>
      <c r="AA89" s="116"/>
      <c r="AB89" s="116"/>
      <c r="AC89" s="116"/>
      <c r="AD89" s="116"/>
      <c r="AE89" s="116"/>
      <c r="AF89" s="116"/>
      <c r="AG89" s="116"/>
      <c r="AH89" s="116"/>
      <c r="AI89" s="116"/>
      <c r="AJ89" s="116"/>
      <c r="AK89" s="116"/>
      <c r="AL89" s="116"/>
      <c r="AM89" s="116"/>
      <c r="AN89" s="116"/>
      <c r="AO89" s="116"/>
      <c r="AP89" s="116"/>
      <c r="AQ89" s="116"/>
      <c r="AR89" s="116"/>
      <c r="AS89" s="116"/>
      <c r="AT89" s="116"/>
      <c r="AU89" s="116"/>
      <c r="AV89" s="116"/>
      <c r="AW89" s="116"/>
      <c r="AX89" s="116"/>
      <c r="AY89" s="116"/>
      <c r="AZ89" s="116"/>
      <c r="BA89" s="116"/>
      <c r="BB89" s="113"/>
    </row>
    <row r="90" spans="1:54" s="111" customFormat="1" ht="12.75" customHeight="1">
      <c r="A90" s="116" t="s">
        <v>15982</v>
      </c>
      <c r="B90" s="118" t="s">
        <v>15982</v>
      </c>
      <c r="C90" s="116" t="s">
        <v>1689</v>
      </c>
      <c r="D90" s="116"/>
      <c r="E90" s="116"/>
      <c r="F90" s="116"/>
      <c r="G90" s="116"/>
      <c r="H90" s="116"/>
      <c r="I90" s="116"/>
      <c r="J90" s="116"/>
      <c r="K90" s="116"/>
      <c r="L90" s="116"/>
      <c r="M90" s="116"/>
      <c r="N90" s="116"/>
      <c r="O90" s="116"/>
      <c r="P90" s="116"/>
      <c r="Q90" s="116"/>
      <c r="R90" s="116"/>
      <c r="S90" s="116"/>
      <c r="T90" s="116"/>
      <c r="U90" s="116"/>
      <c r="V90" s="116"/>
      <c r="W90" s="116" t="s">
        <v>2967</v>
      </c>
      <c r="X90" s="116" t="s">
        <v>1954</v>
      </c>
      <c r="Y90" s="116"/>
      <c r="Z90" s="116"/>
      <c r="AA90" s="116"/>
      <c r="AB90" s="116"/>
      <c r="AC90" s="116"/>
      <c r="AD90" s="116"/>
      <c r="AE90" s="116"/>
      <c r="AF90" s="116"/>
      <c r="AG90" s="116"/>
      <c r="AH90" s="116"/>
      <c r="AI90" s="116"/>
      <c r="AJ90" s="116"/>
      <c r="AK90" s="116"/>
      <c r="AL90" s="116"/>
      <c r="AM90" s="116"/>
      <c r="AN90" s="116"/>
      <c r="AO90" s="116"/>
      <c r="AP90" s="116"/>
      <c r="AQ90" s="116"/>
      <c r="AR90" s="116"/>
      <c r="AS90" s="116"/>
      <c r="AT90" s="116"/>
      <c r="AU90" s="116"/>
      <c r="AV90" s="116"/>
      <c r="AW90" s="116"/>
      <c r="AX90" s="116"/>
      <c r="AY90" s="116"/>
      <c r="AZ90" s="116"/>
      <c r="BA90" s="116"/>
      <c r="BB90" s="113"/>
    </row>
    <row r="91" spans="1:54" s="111" customFormat="1" ht="12.75" customHeight="1">
      <c r="A91" s="116" t="s">
        <v>15983</v>
      </c>
      <c r="B91" s="118" t="s">
        <v>15983</v>
      </c>
      <c r="C91" s="116" t="s">
        <v>1704</v>
      </c>
      <c r="D91" s="116"/>
      <c r="E91" s="116"/>
      <c r="F91" s="116"/>
      <c r="G91" s="116"/>
      <c r="H91" s="116"/>
      <c r="I91" s="116"/>
      <c r="J91" s="116"/>
      <c r="K91" s="116"/>
      <c r="L91" s="116"/>
      <c r="M91" s="116"/>
      <c r="N91" s="116"/>
      <c r="O91" s="116"/>
      <c r="P91" s="116"/>
      <c r="Q91" s="116"/>
      <c r="R91" s="116"/>
      <c r="S91" s="116"/>
      <c r="T91" s="116"/>
      <c r="U91" s="116"/>
      <c r="V91" s="116"/>
      <c r="W91" s="116"/>
      <c r="X91" s="116"/>
      <c r="Y91" s="116"/>
      <c r="Z91" s="116"/>
      <c r="AA91" s="116"/>
      <c r="AB91" s="116"/>
      <c r="AC91" s="116"/>
      <c r="AD91" s="116"/>
      <c r="AE91" s="116"/>
      <c r="AF91" s="116"/>
      <c r="AG91" s="116"/>
      <c r="AH91" s="116"/>
      <c r="AI91" s="116"/>
      <c r="AJ91" s="116"/>
      <c r="AK91" s="116"/>
      <c r="AL91" s="116"/>
      <c r="AM91" s="116"/>
      <c r="AN91" s="116"/>
      <c r="AO91" s="116"/>
      <c r="AP91" s="116"/>
      <c r="AQ91" s="116"/>
      <c r="AR91" s="116"/>
      <c r="AS91" s="116"/>
      <c r="AT91" s="116"/>
      <c r="AU91" s="116"/>
      <c r="AV91" s="116"/>
      <c r="AW91" s="116"/>
      <c r="AX91" s="116"/>
      <c r="AY91" s="116"/>
      <c r="AZ91" s="116"/>
      <c r="BA91" s="116"/>
      <c r="BB91" s="113"/>
    </row>
    <row r="92" spans="1:54" s="111" customFormat="1" ht="12.75" customHeight="1">
      <c r="A92" s="116" t="s">
        <v>15984</v>
      </c>
      <c r="B92" s="118" t="s">
        <v>15984</v>
      </c>
      <c r="C92" s="116" t="s">
        <v>2965</v>
      </c>
      <c r="D92" s="116"/>
      <c r="E92" s="116"/>
      <c r="F92" s="116"/>
      <c r="G92" s="116"/>
      <c r="H92" s="116"/>
      <c r="I92" s="116"/>
      <c r="J92" s="116"/>
      <c r="K92" s="116"/>
      <c r="L92" s="116"/>
      <c r="M92" s="116"/>
      <c r="N92" s="116"/>
      <c r="O92" s="116"/>
      <c r="P92" s="116"/>
      <c r="Q92" s="116"/>
      <c r="R92" s="116"/>
      <c r="S92" s="116"/>
      <c r="T92" s="116"/>
      <c r="U92" s="116"/>
      <c r="V92" s="116"/>
      <c r="W92" s="116" t="s">
        <v>3068</v>
      </c>
      <c r="X92" s="116" t="s">
        <v>3144</v>
      </c>
      <c r="Y92" s="116"/>
      <c r="Z92" s="116"/>
      <c r="AA92" s="116"/>
      <c r="AB92" s="116"/>
      <c r="AC92" s="116"/>
      <c r="AD92" s="116"/>
      <c r="AE92" s="116"/>
      <c r="AF92" s="116"/>
      <c r="AG92" s="116"/>
      <c r="AH92" s="116"/>
      <c r="AI92" s="116"/>
      <c r="AJ92" s="116"/>
      <c r="AK92" s="116"/>
      <c r="AL92" s="116"/>
      <c r="AM92" s="116"/>
      <c r="AN92" s="116"/>
      <c r="AO92" s="116"/>
      <c r="AP92" s="116"/>
      <c r="AQ92" s="116"/>
      <c r="AR92" s="116"/>
      <c r="AS92" s="116"/>
      <c r="AT92" s="116"/>
      <c r="AU92" s="116"/>
      <c r="AV92" s="116"/>
      <c r="AW92" s="116"/>
      <c r="AX92" s="116"/>
      <c r="AY92" s="116"/>
      <c r="AZ92" s="116"/>
      <c r="BA92" s="116"/>
      <c r="BB92" s="113"/>
    </row>
    <row r="93" spans="1:54" s="111" customFormat="1" ht="12.75" customHeight="1">
      <c r="A93" s="116" t="s">
        <v>15985</v>
      </c>
      <c r="B93" s="118" t="s">
        <v>15985</v>
      </c>
      <c r="C93" s="116" t="s">
        <v>3217</v>
      </c>
      <c r="D93" s="116"/>
      <c r="E93" s="116"/>
      <c r="F93" s="116"/>
      <c r="G93" s="116"/>
      <c r="H93" s="116"/>
      <c r="I93" s="116"/>
      <c r="J93" s="116"/>
      <c r="K93" s="116"/>
      <c r="L93" s="116"/>
      <c r="M93" s="116"/>
      <c r="N93" s="116"/>
      <c r="O93" s="116"/>
      <c r="P93" s="116"/>
      <c r="Q93" s="116"/>
      <c r="R93" s="116"/>
      <c r="S93" s="116"/>
      <c r="T93" s="116"/>
      <c r="U93" s="116"/>
      <c r="V93" s="116"/>
      <c r="W93" s="116"/>
      <c r="X93" s="116"/>
      <c r="Y93" s="116"/>
      <c r="Z93" s="116"/>
      <c r="AA93" s="116"/>
      <c r="AB93" s="116"/>
      <c r="AC93" s="116"/>
      <c r="AD93" s="116"/>
      <c r="AE93" s="116"/>
      <c r="AF93" s="116"/>
      <c r="AG93" s="116"/>
      <c r="AH93" s="116"/>
      <c r="AI93" s="116"/>
      <c r="AJ93" s="116"/>
      <c r="AK93" s="116"/>
      <c r="AL93" s="116"/>
      <c r="AM93" s="116"/>
      <c r="AN93" s="116"/>
      <c r="AO93" s="116"/>
      <c r="AP93" s="116"/>
      <c r="AQ93" s="116"/>
      <c r="AR93" s="116"/>
      <c r="AS93" s="116"/>
      <c r="AT93" s="116"/>
      <c r="AU93" s="116"/>
      <c r="AV93" s="116"/>
      <c r="AW93" s="116"/>
      <c r="AX93" s="116"/>
      <c r="AY93" s="116"/>
      <c r="AZ93" s="116"/>
      <c r="BA93" s="116"/>
      <c r="BB93" s="113"/>
    </row>
    <row r="94" spans="1:54" s="111" customFormat="1" ht="12.75" customHeight="1">
      <c r="A94" s="116" t="s">
        <v>15986</v>
      </c>
      <c r="B94" s="118" t="s">
        <v>15986</v>
      </c>
      <c r="C94" s="116" t="s">
        <v>1689</v>
      </c>
      <c r="D94" s="116"/>
      <c r="E94" s="116"/>
      <c r="F94" s="116"/>
      <c r="G94" s="116"/>
      <c r="H94" s="116"/>
      <c r="I94" s="116"/>
      <c r="J94" s="116"/>
      <c r="K94" s="116"/>
      <c r="L94" s="116"/>
      <c r="M94" s="116"/>
      <c r="N94" s="116"/>
      <c r="O94" s="116"/>
      <c r="P94" s="116"/>
      <c r="Q94" s="116"/>
      <c r="R94" s="116"/>
      <c r="S94" s="116"/>
      <c r="T94" s="116"/>
      <c r="U94" s="116"/>
      <c r="V94" s="116"/>
      <c r="W94" s="116" t="s">
        <v>3093</v>
      </c>
      <c r="X94" s="116" t="s">
        <v>3135</v>
      </c>
      <c r="Y94" s="116"/>
      <c r="Z94" s="116"/>
      <c r="AA94" s="116"/>
      <c r="AB94" s="116"/>
      <c r="AC94" s="116"/>
      <c r="AD94" s="116"/>
      <c r="AE94" s="116"/>
      <c r="AF94" s="116"/>
      <c r="AG94" s="116"/>
      <c r="AH94" s="116"/>
      <c r="AI94" s="116"/>
      <c r="AJ94" s="116"/>
      <c r="AK94" s="116"/>
      <c r="AL94" s="116"/>
      <c r="AM94" s="116"/>
      <c r="AN94" s="116"/>
      <c r="AO94" s="116"/>
      <c r="AP94" s="116"/>
      <c r="AQ94" s="116"/>
      <c r="AR94" s="116"/>
      <c r="AS94" s="116"/>
      <c r="AT94" s="116"/>
      <c r="AU94" s="116"/>
      <c r="AV94" s="116"/>
      <c r="AW94" s="116"/>
      <c r="AX94" s="116"/>
      <c r="AY94" s="116"/>
      <c r="AZ94" s="116"/>
      <c r="BA94" s="116"/>
      <c r="BB94" s="113"/>
    </row>
    <row r="95" spans="1:54" s="111" customFormat="1" ht="12.75" customHeight="1">
      <c r="A95" s="116" t="s">
        <v>15987</v>
      </c>
      <c r="B95" s="118" t="s">
        <v>15987</v>
      </c>
      <c r="C95" s="116" t="s">
        <v>1704</v>
      </c>
      <c r="D95" s="116"/>
      <c r="E95" s="116"/>
      <c r="F95" s="116"/>
      <c r="G95" s="116"/>
      <c r="H95" s="116"/>
      <c r="I95" s="116"/>
      <c r="J95" s="116"/>
      <c r="K95" s="116"/>
      <c r="L95" s="116"/>
      <c r="M95" s="116"/>
      <c r="N95" s="116"/>
      <c r="O95" s="116"/>
      <c r="P95" s="116"/>
      <c r="Q95" s="116"/>
      <c r="R95" s="116"/>
      <c r="S95" s="116"/>
      <c r="T95" s="116"/>
      <c r="U95" s="116"/>
      <c r="V95" s="116"/>
      <c r="W95" s="116"/>
      <c r="X95" s="116"/>
      <c r="Y95" s="116"/>
      <c r="Z95" s="116"/>
      <c r="AA95" s="116"/>
      <c r="AB95" s="116"/>
      <c r="AC95" s="116"/>
      <c r="AD95" s="116"/>
      <c r="AE95" s="116"/>
      <c r="AF95" s="116"/>
      <c r="AG95" s="116"/>
      <c r="AH95" s="116"/>
      <c r="AI95" s="116"/>
      <c r="AJ95" s="116"/>
      <c r="AK95" s="116"/>
      <c r="AL95" s="116"/>
      <c r="AM95" s="116"/>
      <c r="AN95" s="116"/>
      <c r="AO95" s="116"/>
      <c r="AP95" s="116"/>
      <c r="AQ95" s="116"/>
      <c r="AR95" s="116"/>
      <c r="AS95" s="116"/>
      <c r="AT95" s="116"/>
      <c r="AU95" s="116"/>
      <c r="AV95" s="116"/>
      <c r="AW95" s="116"/>
      <c r="AX95" s="116"/>
      <c r="AY95" s="116"/>
      <c r="AZ95" s="116"/>
      <c r="BA95" s="116"/>
      <c r="BB95" s="113"/>
    </row>
    <row r="96" spans="1:54" s="111" customFormat="1" ht="12.75" customHeight="1">
      <c r="A96" s="116" t="s">
        <v>15988</v>
      </c>
      <c r="B96" s="118" t="s">
        <v>15988</v>
      </c>
      <c r="C96" s="116" t="s">
        <v>2965</v>
      </c>
      <c r="D96" s="116"/>
      <c r="E96" s="116"/>
      <c r="F96" s="116"/>
      <c r="G96" s="116"/>
      <c r="H96" s="116"/>
      <c r="I96" s="116"/>
      <c r="J96" s="116"/>
      <c r="K96" s="116"/>
      <c r="L96" s="116"/>
      <c r="M96" s="116"/>
      <c r="N96" s="116"/>
      <c r="O96" s="116"/>
      <c r="P96" s="116"/>
      <c r="Q96" s="116"/>
      <c r="R96" s="116"/>
      <c r="S96" s="116"/>
      <c r="T96" s="116"/>
      <c r="U96" s="116"/>
      <c r="V96" s="116"/>
      <c r="W96" s="116" t="s">
        <v>15989</v>
      </c>
      <c r="X96" s="116" t="s">
        <v>2967</v>
      </c>
      <c r="Y96" s="116"/>
      <c r="Z96" s="116"/>
      <c r="AA96" s="116"/>
      <c r="AB96" s="116"/>
      <c r="AC96" s="116"/>
      <c r="AD96" s="116"/>
      <c r="AE96" s="116"/>
      <c r="AF96" s="116"/>
      <c r="AG96" s="116"/>
      <c r="AH96" s="116"/>
      <c r="AI96" s="116"/>
      <c r="AJ96" s="116"/>
      <c r="AK96" s="116"/>
      <c r="AL96" s="116"/>
      <c r="AM96" s="116"/>
      <c r="AN96" s="116"/>
      <c r="AO96" s="116"/>
      <c r="AP96" s="116"/>
      <c r="AQ96" s="116"/>
      <c r="AR96" s="116"/>
      <c r="AS96" s="116"/>
      <c r="AT96" s="116"/>
      <c r="AU96" s="116"/>
      <c r="AV96" s="116"/>
      <c r="AW96" s="116"/>
      <c r="AX96" s="116"/>
      <c r="AY96" s="116"/>
      <c r="AZ96" s="116"/>
      <c r="BA96" s="116"/>
      <c r="BB96" s="113"/>
    </row>
    <row r="97" spans="1:54" s="111" customFormat="1" ht="12.75" customHeight="1">
      <c r="A97" s="116" t="s">
        <v>15990</v>
      </c>
      <c r="B97" s="118" t="s">
        <v>15990</v>
      </c>
      <c r="C97" s="116" t="s">
        <v>3217</v>
      </c>
      <c r="D97" s="116"/>
      <c r="E97" s="116"/>
      <c r="F97" s="116"/>
      <c r="G97" s="116"/>
      <c r="H97" s="116"/>
      <c r="I97" s="116"/>
      <c r="J97" s="116"/>
      <c r="K97" s="116"/>
      <c r="L97" s="116"/>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3"/>
    </row>
    <row r="98" spans="1:54" s="111" customFormat="1" ht="12.75" customHeight="1">
      <c r="A98" s="116" t="s">
        <v>15991</v>
      </c>
      <c r="B98" s="152" t="s">
        <v>15991</v>
      </c>
      <c r="C98" s="116" t="s">
        <v>15992</v>
      </c>
      <c r="D98" s="116"/>
      <c r="E98" s="116"/>
      <c r="F98" s="116"/>
      <c r="G98" s="116"/>
      <c r="H98" s="116"/>
      <c r="I98" s="116"/>
      <c r="J98" s="116"/>
      <c r="K98" s="116"/>
      <c r="L98" s="116"/>
      <c r="M98" s="116"/>
      <c r="N98" s="116"/>
      <c r="O98" s="116"/>
      <c r="P98" s="116"/>
      <c r="Q98" s="116"/>
      <c r="R98" s="116"/>
      <c r="S98" s="116"/>
      <c r="T98" s="116"/>
      <c r="U98" s="116" t="s">
        <v>15993</v>
      </c>
      <c r="V98" s="116"/>
      <c r="W98" s="116"/>
      <c r="X98" s="116"/>
      <c r="Y98" s="116"/>
      <c r="Z98" s="116"/>
      <c r="AA98" s="116"/>
      <c r="AB98" s="116"/>
      <c r="AC98" s="116"/>
      <c r="AD98" s="116"/>
      <c r="AE98" s="116" t="s">
        <v>15971</v>
      </c>
      <c r="AF98" s="116"/>
      <c r="AG98" s="116"/>
      <c r="AH98" s="116"/>
      <c r="AI98" s="116"/>
      <c r="AJ98" s="116"/>
      <c r="AK98" s="116"/>
      <c r="AL98" s="116"/>
      <c r="AM98" s="116"/>
      <c r="AN98" s="116"/>
      <c r="AO98" s="116"/>
      <c r="AP98" s="116"/>
      <c r="AQ98" s="116"/>
      <c r="AR98" s="116"/>
      <c r="AS98" s="116"/>
      <c r="AT98" s="116"/>
      <c r="AU98" s="116"/>
      <c r="AV98" s="116"/>
      <c r="AW98" s="116"/>
      <c r="AX98" s="116"/>
      <c r="AY98" s="116"/>
      <c r="AZ98" s="116"/>
      <c r="BA98" s="116"/>
      <c r="BB98" s="113"/>
    </row>
    <row r="99" spans="1:54" s="111" customFormat="1" ht="12.75" customHeight="1">
      <c r="A99" s="116" t="s">
        <v>15994</v>
      </c>
      <c r="B99" s="152" t="s">
        <v>15994</v>
      </c>
      <c r="C99" s="116" t="s">
        <v>3209</v>
      </c>
      <c r="D99" s="116"/>
      <c r="E99" s="116"/>
      <c r="F99" s="116"/>
      <c r="G99" s="116"/>
      <c r="H99" s="116"/>
      <c r="I99" s="116"/>
      <c r="J99" s="116"/>
      <c r="K99" s="116"/>
      <c r="L99" s="116"/>
      <c r="M99" s="116"/>
      <c r="N99" s="116"/>
      <c r="O99" s="116"/>
      <c r="P99" s="116"/>
      <c r="Q99" s="116"/>
      <c r="R99" s="116"/>
      <c r="S99" s="116"/>
      <c r="T99" s="116"/>
      <c r="U99" s="116" t="s">
        <v>15993</v>
      </c>
      <c r="V99" s="116"/>
      <c r="W99" s="116"/>
      <c r="X99" s="116"/>
      <c r="Y99" s="116"/>
      <c r="Z99" s="116"/>
      <c r="AA99" s="116"/>
      <c r="AB99" s="116"/>
      <c r="AC99" s="116"/>
      <c r="AD99" s="116"/>
      <c r="AE99" s="116" t="s">
        <v>15971</v>
      </c>
      <c r="AF99" s="116"/>
      <c r="AG99" s="116"/>
      <c r="AH99" s="116"/>
      <c r="AI99" s="116"/>
      <c r="AJ99" s="116"/>
      <c r="AK99" s="116"/>
      <c r="AL99" s="116"/>
      <c r="AM99" s="116"/>
      <c r="AN99" s="116"/>
      <c r="AO99" s="116"/>
      <c r="AP99" s="116"/>
      <c r="AQ99" s="116"/>
      <c r="AR99" s="116"/>
      <c r="AS99" s="116"/>
      <c r="AT99" s="116"/>
      <c r="AU99" s="116"/>
      <c r="AV99" s="116"/>
      <c r="AW99" s="116"/>
      <c r="AX99" s="116"/>
      <c r="AY99" s="116"/>
      <c r="AZ99" s="116"/>
      <c r="BA99" s="116"/>
      <c r="BB99" s="113"/>
    </row>
    <row r="100" spans="1:54" s="111" customFormat="1" ht="12.75" customHeight="1">
      <c r="A100" s="116" t="s">
        <v>15995</v>
      </c>
      <c r="B100" s="152" t="s">
        <v>15995</v>
      </c>
      <c r="C100" s="116" t="s">
        <v>15996</v>
      </c>
      <c r="D100" s="116"/>
      <c r="E100" s="116"/>
      <c r="F100" s="116"/>
      <c r="G100" s="116"/>
      <c r="H100" s="116"/>
      <c r="I100" s="116"/>
      <c r="J100" s="116"/>
      <c r="K100" s="116"/>
      <c r="L100" s="116"/>
      <c r="M100" s="116"/>
      <c r="N100" s="116"/>
      <c r="O100" s="116"/>
      <c r="P100" s="116"/>
      <c r="Q100" s="116"/>
      <c r="R100" s="116"/>
      <c r="S100" s="116"/>
      <c r="T100" s="116"/>
      <c r="U100" s="116" t="s">
        <v>15993</v>
      </c>
      <c r="V100" s="116"/>
      <c r="W100" s="116"/>
      <c r="X100" s="116"/>
      <c r="Y100" s="116"/>
      <c r="Z100" s="116"/>
      <c r="AA100" s="116"/>
      <c r="AB100" s="116"/>
      <c r="AC100" s="116"/>
      <c r="AD100" s="116"/>
      <c r="AE100" s="116" t="s">
        <v>15971</v>
      </c>
      <c r="AF100" s="116"/>
      <c r="AG100" s="116"/>
      <c r="AH100" s="116"/>
      <c r="AI100" s="116"/>
      <c r="AJ100" s="116"/>
      <c r="AK100" s="116"/>
      <c r="AL100" s="116"/>
      <c r="AM100" s="116"/>
      <c r="AN100" s="116"/>
      <c r="AO100" s="116"/>
      <c r="AP100" s="116"/>
      <c r="AQ100" s="116"/>
      <c r="AR100" s="116"/>
      <c r="AS100" s="116"/>
      <c r="AT100" s="116"/>
      <c r="AU100" s="116"/>
      <c r="AV100" s="116"/>
      <c r="AW100" s="116"/>
      <c r="AX100" s="116"/>
      <c r="AY100" s="116"/>
      <c r="AZ100" s="116"/>
      <c r="BA100" s="116"/>
      <c r="BB100" s="113"/>
    </row>
    <row r="101" spans="1:54" s="111" customFormat="1" ht="12.75" customHeight="1">
      <c r="A101" s="116" t="s">
        <v>15997</v>
      </c>
      <c r="B101" s="152" t="s">
        <v>15997</v>
      </c>
      <c r="C101" s="116" t="s">
        <v>2965</v>
      </c>
      <c r="D101" s="116"/>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c r="AA101" s="116"/>
      <c r="AB101" s="116"/>
      <c r="AC101" s="116" t="s">
        <v>15998</v>
      </c>
      <c r="AD101" s="116"/>
      <c r="AE101" s="116"/>
      <c r="AF101" s="116"/>
      <c r="AG101" s="116"/>
      <c r="AH101" s="116"/>
      <c r="AI101" s="116"/>
      <c r="AJ101" s="116"/>
      <c r="AK101" s="116"/>
      <c r="AL101" s="116"/>
      <c r="AM101" s="116"/>
      <c r="AN101" s="116"/>
      <c r="AO101" s="116"/>
      <c r="AP101" s="116"/>
      <c r="AQ101" s="116"/>
      <c r="AR101" s="116"/>
      <c r="AS101" s="116"/>
      <c r="AT101" s="116"/>
      <c r="AU101" s="116"/>
      <c r="AV101" s="116" t="s">
        <v>2970</v>
      </c>
      <c r="AW101" s="116"/>
      <c r="AX101" s="116"/>
      <c r="AY101" s="116"/>
      <c r="AZ101" s="116"/>
      <c r="BA101" s="116"/>
      <c r="BB101" s="113"/>
    </row>
    <row r="102" spans="1:54" s="111" customFormat="1" ht="12.75" customHeight="1">
      <c r="A102" s="116" t="s">
        <v>15999</v>
      </c>
      <c r="B102" s="152" t="s">
        <v>15999</v>
      </c>
      <c r="C102" s="116" t="s">
        <v>16000</v>
      </c>
      <c r="D102" s="116"/>
      <c r="E102" s="116"/>
      <c r="F102" s="116"/>
      <c r="G102" s="116"/>
      <c r="H102" s="116"/>
      <c r="I102" s="116"/>
      <c r="J102" s="116"/>
      <c r="K102" s="116"/>
      <c r="L102" s="116"/>
      <c r="M102" s="116"/>
      <c r="N102" s="116"/>
      <c r="O102" s="116"/>
      <c r="P102" s="116"/>
      <c r="Q102" s="116"/>
      <c r="R102" s="116"/>
      <c r="S102" s="116"/>
      <c r="T102" s="116"/>
      <c r="U102" s="116" t="s">
        <v>15993</v>
      </c>
      <c r="V102" s="116"/>
      <c r="W102" s="116"/>
      <c r="X102" s="116"/>
      <c r="Y102" s="116"/>
      <c r="Z102" s="116"/>
      <c r="AA102" s="116"/>
      <c r="AB102" s="116"/>
      <c r="AC102" s="116"/>
      <c r="AD102" s="116"/>
      <c r="AE102" s="116" t="s">
        <v>15971</v>
      </c>
      <c r="AF102" s="116"/>
      <c r="AG102" s="116"/>
      <c r="AH102" s="116"/>
      <c r="AI102" s="116"/>
      <c r="AJ102" s="116"/>
      <c r="AK102" s="116"/>
      <c r="AL102" s="116"/>
      <c r="AM102" s="116"/>
      <c r="AN102" s="116"/>
      <c r="AO102" s="116"/>
      <c r="AP102" s="116"/>
      <c r="AQ102" s="116"/>
      <c r="AR102" s="116"/>
      <c r="AS102" s="116"/>
      <c r="AT102" s="116"/>
      <c r="AU102" s="116"/>
      <c r="AV102" s="116"/>
      <c r="AW102" s="116"/>
      <c r="AX102" s="116"/>
      <c r="AY102" s="116"/>
      <c r="AZ102" s="116"/>
      <c r="BA102" s="116"/>
      <c r="BB102" s="113"/>
    </row>
    <row r="103" spans="1:54" s="111" customFormat="1" ht="12.75" customHeight="1">
      <c r="A103" s="116" t="s">
        <v>16001</v>
      </c>
      <c r="B103" s="152" t="s">
        <v>16001</v>
      </c>
      <c r="C103" s="116" t="s">
        <v>16002</v>
      </c>
      <c r="D103" s="116"/>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c r="AK103" s="116"/>
      <c r="AL103" s="116"/>
      <c r="AM103" s="116"/>
      <c r="AN103" s="116"/>
      <c r="AO103" s="116"/>
      <c r="AP103" s="116"/>
      <c r="AQ103" s="116"/>
      <c r="AR103" s="116"/>
      <c r="AS103" s="116"/>
      <c r="AT103" s="116"/>
      <c r="AU103" s="116"/>
      <c r="AV103" s="116"/>
      <c r="AW103" s="116"/>
      <c r="AX103" s="116"/>
      <c r="AY103" s="116"/>
      <c r="AZ103" s="116"/>
      <c r="BA103" s="116"/>
      <c r="BB103" s="113"/>
    </row>
    <row r="104" spans="1:54" s="111" customFormat="1" ht="12.75" customHeight="1">
      <c r="A104" s="116" t="s">
        <v>16003</v>
      </c>
      <c r="B104" s="152" t="s">
        <v>16003</v>
      </c>
      <c r="C104" s="116" t="s">
        <v>16004</v>
      </c>
      <c r="D104" s="116"/>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c r="AK104" s="116"/>
      <c r="AL104" s="116"/>
      <c r="AM104" s="116"/>
      <c r="AN104" s="116"/>
      <c r="AO104" s="116"/>
      <c r="AP104" s="116"/>
      <c r="AQ104" s="116"/>
      <c r="AR104" s="116"/>
      <c r="AS104" s="116"/>
      <c r="AT104" s="116"/>
      <c r="AU104" s="116"/>
      <c r="AV104" s="116"/>
      <c r="AW104" s="116"/>
      <c r="AX104" s="116"/>
      <c r="AY104" s="116"/>
      <c r="AZ104" s="116"/>
      <c r="BA104" s="116"/>
      <c r="BB104" s="113"/>
    </row>
    <row r="105" spans="1:54" s="111" customFormat="1" ht="12.75" customHeight="1">
      <c r="A105" s="116" t="s">
        <v>16005</v>
      </c>
      <c r="B105" s="152" t="s">
        <v>16005</v>
      </c>
      <c r="C105" s="116" t="s">
        <v>16006</v>
      </c>
      <c r="D105" s="116"/>
      <c r="E105" s="116"/>
      <c r="F105" s="116"/>
      <c r="G105" s="116"/>
      <c r="H105" s="116"/>
      <c r="I105" s="116"/>
      <c r="J105" s="116"/>
      <c r="K105" s="116"/>
      <c r="L105" s="116"/>
      <c r="M105" s="116"/>
      <c r="N105" s="116"/>
      <c r="O105" s="116"/>
      <c r="P105" s="116"/>
      <c r="Q105" s="116"/>
      <c r="R105" s="116"/>
      <c r="S105" s="116"/>
      <c r="T105" s="116"/>
      <c r="U105" s="116"/>
      <c r="V105" s="116"/>
      <c r="W105" s="116"/>
      <c r="X105" s="116"/>
      <c r="Y105" s="116"/>
      <c r="Z105" s="116"/>
      <c r="AA105" s="116"/>
      <c r="AB105" s="116"/>
      <c r="AC105" s="116"/>
      <c r="AD105" s="116"/>
      <c r="AE105" s="116"/>
      <c r="AF105" s="116"/>
      <c r="AG105" s="116"/>
      <c r="AH105" s="116"/>
      <c r="AI105" s="116"/>
      <c r="AJ105" s="116"/>
      <c r="AK105" s="116"/>
      <c r="AL105" s="116"/>
      <c r="AM105" s="116"/>
      <c r="AN105" s="116"/>
      <c r="AO105" s="116"/>
      <c r="AP105" s="116"/>
      <c r="AQ105" s="116"/>
      <c r="AR105" s="116"/>
      <c r="AS105" s="116"/>
      <c r="AT105" s="116"/>
      <c r="AU105" s="116"/>
      <c r="AV105" s="116"/>
      <c r="AW105" s="116"/>
      <c r="AX105" s="116"/>
      <c r="AY105" s="116"/>
      <c r="AZ105" s="116"/>
      <c r="BA105" s="116"/>
      <c r="BB105" s="113"/>
    </row>
    <row r="106" spans="1:54" s="111" customFormat="1" ht="12.75" customHeight="1">
      <c r="A106" s="116" t="s">
        <v>16007</v>
      </c>
      <c r="B106" s="152" t="s">
        <v>16007</v>
      </c>
      <c r="C106" s="116" t="s">
        <v>16008</v>
      </c>
      <c r="D106" s="116"/>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13"/>
    </row>
    <row r="107" spans="1:54" s="111" customFormat="1" ht="12.75" customHeight="1">
      <c r="A107" s="116" t="s">
        <v>16009</v>
      </c>
      <c r="B107" s="152" t="s">
        <v>16009</v>
      </c>
      <c r="C107" s="116" t="s">
        <v>16010</v>
      </c>
      <c r="D107" s="116"/>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3"/>
    </row>
    <row r="108" spans="1:54" s="111" customFormat="1" ht="12.75" customHeight="1">
      <c r="A108" s="116" t="s">
        <v>16011</v>
      </c>
      <c r="B108" s="152" t="s">
        <v>16011</v>
      </c>
      <c r="C108" s="116" t="s">
        <v>16012</v>
      </c>
      <c r="D108" s="116"/>
      <c r="E108" s="116"/>
      <c r="F108" s="116"/>
      <c r="G108" s="116"/>
      <c r="H108" s="116"/>
      <c r="I108" s="116"/>
      <c r="J108" s="116"/>
      <c r="K108" s="116"/>
      <c r="L108" s="116"/>
      <c r="M108" s="116"/>
      <c r="N108" s="116"/>
      <c r="O108" s="116"/>
      <c r="P108" s="116"/>
      <c r="Q108" s="116"/>
      <c r="R108" s="116"/>
      <c r="S108" s="116"/>
      <c r="T108" s="116"/>
      <c r="U108" s="116" t="s">
        <v>16013</v>
      </c>
      <c r="V108" s="116"/>
      <c r="W108" s="116"/>
      <c r="X108" s="116"/>
      <c r="Y108" s="116"/>
      <c r="Z108" s="116"/>
      <c r="AA108" s="116"/>
      <c r="AB108" s="116"/>
      <c r="AC108" s="116" t="s">
        <v>16014</v>
      </c>
      <c r="AD108" s="116"/>
      <c r="AE108" s="116" t="s">
        <v>1696</v>
      </c>
      <c r="AF108" s="116"/>
      <c r="AG108" s="116"/>
      <c r="AH108" s="116"/>
      <c r="AI108" s="116"/>
      <c r="AJ108" s="116"/>
      <c r="AK108" s="116"/>
      <c r="AL108" s="116"/>
      <c r="AM108" s="116"/>
      <c r="AN108" s="116"/>
      <c r="AO108" s="116"/>
      <c r="AP108" s="116"/>
      <c r="AQ108" s="116"/>
      <c r="AR108" s="116"/>
      <c r="AS108" s="116"/>
      <c r="AT108" s="116"/>
      <c r="AU108" s="116"/>
      <c r="AV108" s="116" t="s">
        <v>16015</v>
      </c>
      <c r="AW108" s="116"/>
      <c r="AX108" s="116"/>
      <c r="AY108" s="116"/>
      <c r="AZ108" s="116"/>
      <c r="BA108" s="116"/>
      <c r="BB108" s="113"/>
    </row>
    <row r="109" spans="1:54" s="111" customFormat="1" ht="12.75" customHeight="1">
      <c r="A109" s="116" t="s">
        <v>16016</v>
      </c>
      <c r="B109" s="152" t="s">
        <v>16016</v>
      </c>
      <c r="C109" s="116" t="s">
        <v>1704</v>
      </c>
      <c r="D109" s="116"/>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c r="AK109" s="116"/>
      <c r="AL109" s="116"/>
      <c r="AM109" s="116"/>
      <c r="AN109" s="116"/>
      <c r="AO109" s="116"/>
      <c r="AP109" s="116"/>
      <c r="AQ109" s="116"/>
      <c r="AR109" s="116"/>
      <c r="AS109" s="116"/>
      <c r="AT109" s="116"/>
      <c r="AU109" s="116"/>
      <c r="AV109" s="116"/>
      <c r="AW109" s="116"/>
      <c r="AX109" s="116"/>
      <c r="AY109" s="116"/>
      <c r="AZ109" s="116"/>
      <c r="BA109" s="116"/>
      <c r="BB109" s="113"/>
    </row>
    <row r="110" spans="1:54" s="111" customFormat="1" ht="12.75" customHeight="1">
      <c r="A110" s="116" t="s">
        <v>16017</v>
      </c>
      <c r="B110" s="152" t="s">
        <v>16017</v>
      </c>
      <c r="C110" s="116" t="s">
        <v>16018</v>
      </c>
      <c r="D110" s="116"/>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3"/>
    </row>
    <row r="111" spans="1:54" s="111" customFormat="1" ht="12.75" customHeight="1">
      <c r="A111" s="116" t="s">
        <v>16019</v>
      </c>
      <c r="B111" s="152" t="s">
        <v>16019</v>
      </c>
      <c r="C111" s="116" t="s">
        <v>3217</v>
      </c>
      <c r="D111" s="116"/>
      <c r="E111" s="116"/>
      <c r="F111" s="116"/>
      <c r="G111" s="116"/>
      <c r="H111" s="116"/>
      <c r="I111" s="116"/>
      <c r="J111" s="116"/>
      <c r="K111" s="116"/>
      <c r="L111" s="116"/>
      <c r="M111" s="116"/>
      <c r="N111" s="116"/>
      <c r="O111" s="116"/>
      <c r="P111" s="116"/>
      <c r="Q111" s="116"/>
      <c r="R111" s="116"/>
      <c r="S111" s="116"/>
      <c r="T111" s="116"/>
      <c r="U111" s="116"/>
      <c r="V111" s="116"/>
      <c r="W111" s="116"/>
      <c r="X111" s="116"/>
      <c r="Y111" s="116"/>
      <c r="Z111" s="116"/>
      <c r="AA111" s="116"/>
      <c r="AB111" s="116"/>
      <c r="AC111" s="116"/>
      <c r="AD111" s="116"/>
      <c r="AE111" s="116"/>
      <c r="AF111" s="116"/>
      <c r="AG111" s="116"/>
      <c r="AH111" s="116"/>
      <c r="AI111" s="116"/>
      <c r="AJ111" s="116"/>
      <c r="AK111" s="116"/>
      <c r="AL111" s="116"/>
      <c r="AM111" s="116"/>
      <c r="AN111" s="116"/>
      <c r="AO111" s="116"/>
      <c r="AP111" s="116"/>
      <c r="AQ111" s="116"/>
      <c r="AR111" s="116"/>
      <c r="AS111" s="116"/>
      <c r="AT111" s="116"/>
      <c r="AU111" s="116"/>
      <c r="AV111" s="116"/>
      <c r="AW111" s="116"/>
      <c r="AX111" s="116"/>
      <c r="AY111" s="116"/>
      <c r="AZ111" s="116"/>
      <c r="BA111" s="116"/>
      <c r="BB111" s="113"/>
    </row>
    <row r="112" spans="1:54" s="111" customFormat="1" ht="12.75" customHeight="1">
      <c r="A112" s="116" t="s">
        <v>16020</v>
      </c>
      <c r="B112" s="152" t="s">
        <v>16020</v>
      </c>
      <c r="C112" s="116" t="s">
        <v>15992</v>
      </c>
      <c r="D112" s="116"/>
      <c r="E112" s="116"/>
      <c r="F112" s="116"/>
      <c r="G112" s="116"/>
      <c r="H112" s="116"/>
      <c r="I112" s="116"/>
      <c r="J112" s="116"/>
      <c r="K112" s="116"/>
      <c r="L112" s="116"/>
      <c r="M112" s="116"/>
      <c r="N112" s="116"/>
      <c r="O112" s="116"/>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c r="AK112" s="116"/>
      <c r="AL112" s="116"/>
      <c r="AM112" s="116"/>
      <c r="AN112" s="116"/>
      <c r="AO112" s="116"/>
      <c r="AP112" s="116"/>
      <c r="AQ112" s="116"/>
      <c r="AR112" s="116"/>
      <c r="AS112" s="116"/>
      <c r="AT112" s="116"/>
      <c r="AU112" s="116"/>
      <c r="AV112" s="116"/>
      <c r="AW112" s="116"/>
      <c r="AX112" s="116"/>
      <c r="AY112" s="116"/>
      <c r="AZ112" s="116"/>
      <c r="BA112" s="116"/>
      <c r="BB112" s="113"/>
    </row>
    <row r="113" spans="1:54" s="111" customFormat="1" ht="12.75" customHeight="1">
      <c r="A113" s="116" t="s">
        <v>16021</v>
      </c>
      <c r="B113" s="152" t="s">
        <v>16021</v>
      </c>
      <c r="C113" s="116" t="s">
        <v>3209</v>
      </c>
      <c r="D113" s="116"/>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c r="AK113" s="116"/>
      <c r="AL113" s="116"/>
      <c r="AM113" s="116"/>
      <c r="AN113" s="116"/>
      <c r="AO113" s="116"/>
      <c r="AP113" s="116"/>
      <c r="AQ113" s="116"/>
      <c r="AR113" s="116"/>
      <c r="AS113" s="116"/>
      <c r="AT113" s="116"/>
      <c r="AU113" s="116"/>
      <c r="AV113" s="116"/>
      <c r="AW113" s="116"/>
      <c r="AX113" s="116"/>
      <c r="AY113" s="116"/>
      <c r="AZ113" s="116"/>
      <c r="BA113" s="116"/>
      <c r="BB113" s="113"/>
    </row>
    <row r="114" spans="1:54" s="111" customFormat="1" ht="12.75" customHeight="1">
      <c r="A114" s="116" t="s">
        <v>16022</v>
      </c>
      <c r="B114" s="152" t="s">
        <v>16022</v>
      </c>
      <c r="C114" s="116" t="s">
        <v>15996</v>
      </c>
      <c r="D114" s="116"/>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c r="AA114" s="116"/>
      <c r="AB114" s="116"/>
      <c r="AC114" s="116"/>
      <c r="AD114" s="116"/>
      <c r="AE114" s="116"/>
      <c r="AF114" s="116"/>
      <c r="AG114" s="116"/>
      <c r="AH114" s="116"/>
      <c r="AI114" s="116"/>
      <c r="AJ114" s="116"/>
      <c r="AK114" s="116"/>
      <c r="AL114" s="116"/>
      <c r="AM114" s="116"/>
      <c r="AN114" s="116"/>
      <c r="AO114" s="116"/>
      <c r="AP114" s="116"/>
      <c r="AQ114" s="116"/>
      <c r="AR114" s="116"/>
      <c r="AS114" s="116"/>
      <c r="AT114" s="116"/>
      <c r="AU114" s="116"/>
      <c r="AV114" s="116"/>
      <c r="AW114" s="116"/>
      <c r="AX114" s="116"/>
      <c r="AY114" s="116"/>
      <c r="AZ114" s="116"/>
      <c r="BA114" s="116"/>
      <c r="BB114" s="113"/>
    </row>
    <row r="115" spans="1:54" s="111" customFormat="1" ht="12.75" customHeight="1">
      <c r="A115" s="116" t="s">
        <v>16023</v>
      </c>
      <c r="B115" s="152" t="s">
        <v>16023</v>
      </c>
      <c r="C115" s="116" t="s">
        <v>2965</v>
      </c>
      <c r="D115" s="116"/>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c r="AA115" s="116"/>
      <c r="AB115" s="116"/>
      <c r="AC115" s="116" t="s">
        <v>16024</v>
      </c>
      <c r="AD115" s="116"/>
      <c r="AE115" s="116"/>
      <c r="AF115" s="116"/>
      <c r="AG115" s="116"/>
      <c r="AH115" s="116"/>
      <c r="AI115" s="116"/>
      <c r="AJ115" s="116"/>
      <c r="AK115" s="116"/>
      <c r="AL115" s="116"/>
      <c r="AM115" s="116"/>
      <c r="AN115" s="116"/>
      <c r="AO115" s="116"/>
      <c r="AP115" s="116"/>
      <c r="AQ115" s="116"/>
      <c r="AR115" s="116"/>
      <c r="AS115" s="116"/>
      <c r="AT115" s="116"/>
      <c r="AU115" s="116"/>
      <c r="AV115" s="116"/>
      <c r="AW115" s="116"/>
      <c r="AX115" s="116"/>
      <c r="AY115" s="116"/>
      <c r="AZ115" s="116"/>
      <c r="BA115" s="116"/>
      <c r="BB115" s="113"/>
    </row>
    <row r="116" spans="1:54" s="111" customFormat="1" ht="12.75" customHeight="1">
      <c r="A116" s="116" t="s">
        <v>16025</v>
      </c>
      <c r="B116" s="152" t="s">
        <v>16025</v>
      </c>
      <c r="C116" s="116" t="s">
        <v>16000</v>
      </c>
      <c r="D116" s="116"/>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c r="AA116" s="116"/>
      <c r="AB116" s="116"/>
      <c r="AC116" s="116"/>
      <c r="AD116" s="116"/>
      <c r="AE116" s="116"/>
      <c r="AF116" s="116"/>
      <c r="AG116" s="116"/>
      <c r="AH116" s="116"/>
      <c r="AI116" s="116"/>
      <c r="AJ116" s="116"/>
      <c r="AK116" s="116"/>
      <c r="AL116" s="116"/>
      <c r="AM116" s="116"/>
      <c r="AN116" s="116"/>
      <c r="AO116" s="116"/>
      <c r="AP116" s="116"/>
      <c r="AQ116" s="116"/>
      <c r="AR116" s="116"/>
      <c r="AS116" s="116"/>
      <c r="AT116" s="116"/>
      <c r="AU116" s="116"/>
      <c r="AV116" s="116"/>
      <c r="AW116" s="116"/>
      <c r="AX116" s="116"/>
      <c r="AY116" s="116"/>
      <c r="AZ116" s="116"/>
      <c r="BA116" s="116"/>
      <c r="BB116" s="113"/>
    </row>
    <row r="117" spans="1:54" s="111" customFormat="1" ht="12.75" customHeight="1">
      <c r="A117" s="116" t="s">
        <v>16026</v>
      </c>
      <c r="B117" s="152" t="s">
        <v>16026</v>
      </c>
      <c r="C117" s="116" t="s">
        <v>16002</v>
      </c>
      <c r="D117" s="116"/>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3"/>
    </row>
    <row r="118" spans="1:54" s="111" customFormat="1" ht="12.75" customHeight="1">
      <c r="A118" s="116" t="s">
        <v>16027</v>
      </c>
      <c r="B118" s="152" t="s">
        <v>16027</v>
      </c>
      <c r="C118" s="116" t="s">
        <v>16004</v>
      </c>
      <c r="D118" s="116"/>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3"/>
    </row>
    <row r="119" spans="1:54" s="111" customFormat="1" ht="12.75" customHeight="1">
      <c r="A119" s="116" t="s">
        <v>16028</v>
      </c>
      <c r="B119" s="152" t="s">
        <v>16028</v>
      </c>
      <c r="C119" s="116" t="s">
        <v>16006</v>
      </c>
      <c r="D119" s="116"/>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c r="AK119" s="116"/>
      <c r="AL119" s="116"/>
      <c r="AM119" s="116"/>
      <c r="AN119" s="116"/>
      <c r="AO119" s="116"/>
      <c r="AP119" s="116"/>
      <c r="AQ119" s="116"/>
      <c r="AR119" s="116"/>
      <c r="AS119" s="116"/>
      <c r="AT119" s="116"/>
      <c r="AU119" s="116"/>
      <c r="AV119" s="116"/>
      <c r="AW119" s="116"/>
      <c r="AX119" s="116"/>
      <c r="AY119" s="116"/>
      <c r="AZ119" s="116"/>
      <c r="BA119" s="116"/>
      <c r="BB119" s="113"/>
    </row>
    <row r="120" spans="1:54" s="111" customFormat="1" ht="12.75" customHeight="1">
      <c r="A120" s="116" t="s">
        <v>16029</v>
      </c>
      <c r="B120" s="152" t="s">
        <v>16029</v>
      </c>
      <c r="C120" s="116" t="s">
        <v>16008</v>
      </c>
      <c r="D120" s="116"/>
      <c r="E120" s="116"/>
      <c r="F120" s="116"/>
      <c r="G120" s="116"/>
      <c r="H120" s="116"/>
      <c r="I120" s="116"/>
      <c r="J120" s="116"/>
      <c r="K120" s="116"/>
      <c r="L120" s="116"/>
      <c r="M120" s="116"/>
      <c r="N120" s="116"/>
      <c r="O120" s="116"/>
      <c r="P120" s="116"/>
      <c r="Q120" s="116"/>
      <c r="R120" s="116"/>
      <c r="S120" s="116"/>
      <c r="T120" s="116"/>
      <c r="U120" s="116"/>
      <c r="V120" s="116"/>
      <c r="W120" s="116"/>
      <c r="X120" s="116"/>
      <c r="Y120" s="116"/>
      <c r="Z120" s="116"/>
      <c r="AA120" s="116"/>
      <c r="AB120" s="116"/>
      <c r="AC120" s="116"/>
      <c r="AD120" s="116"/>
      <c r="AE120" s="116"/>
      <c r="AF120" s="116"/>
      <c r="AG120" s="116"/>
      <c r="AH120" s="116"/>
      <c r="AI120" s="116"/>
      <c r="AJ120" s="116"/>
      <c r="AK120" s="116"/>
      <c r="AL120" s="116"/>
      <c r="AM120" s="116"/>
      <c r="AN120" s="116"/>
      <c r="AO120" s="116"/>
      <c r="AP120" s="116"/>
      <c r="AQ120" s="116"/>
      <c r="AR120" s="116"/>
      <c r="AS120" s="116"/>
      <c r="AT120" s="116"/>
      <c r="AU120" s="116"/>
      <c r="AV120" s="116"/>
      <c r="AW120" s="116"/>
      <c r="AX120" s="116"/>
      <c r="AY120" s="116"/>
      <c r="AZ120" s="116"/>
      <c r="BA120" s="116"/>
      <c r="BB120" s="113"/>
    </row>
    <row r="121" spans="1:54" s="111" customFormat="1" ht="12.75" customHeight="1">
      <c r="A121" s="116" t="s">
        <v>16030</v>
      </c>
      <c r="B121" s="152" t="s">
        <v>16030</v>
      </c>
      <c r="C121" s="116" t="s">
        <v>16010</v>
      </c>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116"/>
      <c r="AC121" s="116"/>
      <c r="AD121" s="116"/>
      <c r="AE121" s="116"/>
      <c r="AF121" s="116"/>
      <c r="AG121" s="116"/>
      <c r="AH121" s="116"/>
      <c r="AI121" s="116"/>
      <c r="AJ121" s="116"/>
      <c r="AK121" s="116"/>
      <c r="AL121" s="116"/>
      <c r="AM121" s="116"/>
      <c r="AN121" s="116"/>
      <c r="AO121" s="116"/>
      <c r="AP121" s="116"/>
      <c r="AQ121" s="116"/>
      <c r="AR121" s="116"/>
      <c r="AS121" s="116"/>
      <c r="AT121" s="116"/>
      <c r="AU121" s="116"/>
      <c r="AV121" s="116"/>
      <c r="AW121" s="116"/>
      <c r="AX121" s="116"/>
      <c r="AY121" s="116"/>
      <c r="AZ121" s="116"/>
      <c r="BA121" s="116"/>
      <c r="BB121" s="113"/>
    </row>
    <row r="122" spans="1:54" s="111" customFormat="1" ht="12.75" customHeight="1">
      <c r="A122" s="116" t="s">
        <v>16031</v>
      </c>
      <c r="B122" s="152" t="s">
        <v>16031</v>
      </c>
      <c r="C122" s="116" t="s">
        <v>16012</v>
      </c>
      <c r="D122" s="116"/>
      <c r="E122" s="116"/>
      <c r="F122" s="116"/>
      <c r="G122" s="116"/>
      <c r="H122" s="116"/>
      <c r="I122" s="116"/>
      <c r="J122" s="116"/>
      <c r="K122" s="116"/>
      <c r="L122" s="116"/>
      <c r="M122" s="116"/>
      <c r="N122" s="116"/>
      <c r="O122" s="116"/>
      <c r="P122" s="116"/>
      <c r="Q122" s="116"/>
      <c r="R122" s="116"/>
      <c r="S122" s="116"/>
      <c r="T122" s="116"/>
      <c r="U122" s="116"/>
      <c r="V122" s="116"/>
      <c r="W122" s="116"/>
      <c r="X122" s="116"/>
      <c r="Y122" s="116"/>
      <c r="Z122" s="116"/>
      <c r="AA122" s="116"/>
      <c r="AB122" s="116"/>
      <c r="AC122" s="116" t="s">
        <v>1798</v>
      </c>
      <c r="AD122" s="116"/>
      <c r="AE122" s="116"/>
      <c r="AF122" s="116"/>
      <c r="AG122" s="116"/>
      <c r="AH122" s="116"/>
      <c r="AI122" s="116"/>
      <c r="AJ122" s="116"/>
      <c r="AK122" s="116"/>
      <c r="AL122" s="116"/>
      <c r="AM122" s="116"/>
      <c r="AN122" s="116"/>
      <c r="AO122" s="116"/>
      <c r="AP122" s="116"/>
      <c r="AQ122" s="116"/>
      <c r="AR122" s="116"/>
      <c r="AS122" s="116"/>
      <c r="AT122" s="116"/>
      <c r="AU122" s="116"/>
      <c r="AV122" s="116"/>
      <c r="AW122" s="116"/>
      <c r="AX122" s="116"/>
      <c r="AY122" s="116"/>
      <c r="AZ122" s="116"/>
      <c r="BA122" s="116"/>
      <c r="BB122" s="113"/>
    </row>
    <row r="123" spans="1:54" s="111" customFormat="1" ht="12.75" customHeight="1">
      <c r="A123" s="116" t="s">
        <v>16032</v>
      </c>
      <c r="B123" s="152" t="s">
        <v>16032</v>
      </c>
      <c r="C123" s="116" t="s">
        <v>1704</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6"/>
      <c r="AB123" s="116"/>
      <c r="AC123" s="116"/>
      <c r="AD123" s="116"/>
      <c r="AE123" s="116"/>
      <c r="AF123" s="116"/>
      <c r="AG123" s="116"/>
      <c r="AH123" s="116"/>
      <c r="AI123" s="116"/>
      <c r="AJ123" s="116"/>
      <c r="AK123" s="116"/>
      <c r="AL123" s="116"/>
      <c r="AM123" s="116"/>
      <c r="AN123" s="116"/>
      <c r="AO123" s="116"/>
      <c r="AP123" s="116"/>
      <c r="AQ123" s="116"/>
      <c r="AR123" s="116"/>
      <c r="AS123" s="116"/>
      <c r="AT123" s="116"/>
      <c r="AU123" s="116"/>
      <c r="AV123" s="116"/>
      <c r="AW123" s="116"/>
      <c r="AX123" s="116"/>
      <c r="AY123" s="116"/>
      <c r="AZ123" s="116"/>
      <c r="BA123" s="116"/>
      <c r="BB123" s="113"/>
    </row>
    <row r="124" spans="1:54" s="111" customFormat="1" ht="12.75" customHeight="1">
      <c r="A124" s="116" t="s">
        <v>16033</v>
      </c>
      <c r="B124" s="152" t="s">
        <v>16033</v>
      </c>
      <c r="C124" s="116" t="s">
        <v>16018</v>
      </c>
      <c r="D124" s="116"/>
      <c r="E124" s="116"/>
      <c r="F124" s="116"/>
      <c r="G124" s="116"/>
      <c r="H124" s="116"/>
      <c r="I124" s="116"/>
      <c r="J124" s="116"/>
      <c r="K124" s="116"/>
      <c r="L124" s="116"/>
      <c r="M124" s="116"/>
      <c r="N124" s="116"/>
      <c r="O124" s="116"/>
      <c r="P124" s="116"/>
      <c r="Q124" s="116"/>
      <c r="R124" s="116"/>
      <c r="S124" s="116"/>
      <c r="T124" s="116"/>
      <c r="U124" s="116"/>
      <c r="V124" s="116"/>
      <c r="W124" s="116"/>
      <c r="X124" s="116"/>
      <c r="Y124" s="116"/>
      <c r="Z124" s="116"/>
      <c r="AA124" s="116"/>
      <c r="AB124" s="116"/>
      <c r="AC124" s="116"/>
      <c r="AD124" s="116"/>
      <c r="AE124" s="116"/>
      <c r="AF124" s="116"/>
      <c r="AG124" s="116"/>
      <c r="AH124" s="116"/>
      <c r="AI124" s="116"/>
      <c r="AJ124" s="116"/>
      <c r="AK124" s="116"/>
      <c r="AL124" s="116"/>
      <c r="AM124" s="116"/>
      <c r="AN124" s="116"/>
      <c r="AO124" s="116"/>
      <c r="AP124" s="116"/>
      <c r="AQ124" s="116"/>
      <c r="AR124" s="116"/>
      <c r="AS124" s="116"/>
      <c r="AT124" s="116"/>
      <c r="AU124" s="116"/>
      <c r="AV124" s="116"/>
      <c r="AW124" s="116"/>
      <c r="AX124" s="116"/>
      <c r="AY124" s="116"/>
      <c r="AZ124" s="116"/>
      <c r="BA124" s="116"/>
      <c r="BB124" s="113"/>
    </row>
    <row r="125" spans="1:54" s="111" customFormat="1" ht="12.75" customHeight="1">
      <c r="A125" s="116" t="s">
        <v>16034</v>
      </c>
      <c r="B125" s="152" t="s">
        <v>16034</v>
      </c>
      <c r="C125" s="116" t="s">
        <v>3217</v>
      </c>
      <c r="D125" s="116"/>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c r="AA125" s="116"/>
      <c r="AB125" s="116"/>
      <c r="AC125" s="116"/>
      <c r="AD125" s="116"/>
      <c r="AE125" s="116"/>
      <c r="AF125" s="116"/>
      <c r="AG125" s="116"/>
      <c r="AH125" s="116"/>
      <c r="AI125" s="116"/>
      <c r="AJ125" s="116"/>
      <c r="AK125" s="116"/>
      <c r="AL125" s="116"/>
      <c r="AM125" s="116"/>
      <c r="AN125" s="116"/>
      <c r="AO125" s="116"/>
      <c r="AP125" s="116"/>
      <c r="AQ125" s="116"/>
      <c r="AR125" s="116"/>
      <c r="AS125" s="116"/>
      <c r="AT125" s="116"/>
      <c r="AU125" s="116"/>
      <c r="AV125" s="116"/>
      <c r="AW125" s="116"/>
      <c r="AX125" s="116"/>
      <c r="AY125" s="116"/>
      <c r="AZ125" s="116"/>
      <c r="BA125" s="116"/>
      <c r="BB125" s="113"/>
    </row>
    <row r="126" spans="1:54" s="111" customFormat="1" ht="12.75" customHeight="1">
      <c r="A126" s="116" t="s">
        <v>16035</v>
      </c>
      <c r="B126" s="152" t="s">
        <v>16035</v>
      </c>
      <c r="C126" s="116" t="s">
        <v>15992</v>
      </c>
      <c r="D126" s="116" t="s">
        <v>15992</v>
      </c>
      <c r="E126" s="116" t="s">
        <v>16036</v>
      </c>
      <c r="F126" s="116"/>
      <c r="G126" s="116" t="s">
        <v>16037</v>
      </c>
      <c r="H126" s="116"/>
      <c r="I126" s="116" t="s">
        <v>16038</v>
      </c>
      <c r="J126" s="116" t="s">
        <v>16039</v>
      </c>
      <c r="K126" s="116" t="s">
        <v>16040</v>
      </c>
      <c r="L126" s="116" t="s">
        <v>16041</v>
      </c>
      <c r="M126" s="116"/>
      <c r="N126" s="116" t="s">
        <v>16042</v>
      </c>
      <c r="O126" s="116" t="s">
        <v>16043</v>
      </c>
      <c r="P126" s="116" t="s">
        <v>16044</v>
      </c>
      <c r="Q126" s="116" t="s">
        <v>16045</v>
      </c>
      <c r="R126" s="116" t="s">
        <v>16046</v>
      </c>
      <c r="S126" s="116" t="s">
        <v>16047</v>
      </c>
      <c r="T126" s="116" t="s">
        <v>16048</v>
      </c>
      <c r="U126" s="116" t="s">
        <v>16049</v>
      </c>
      <c r="V126" s="116"/>
      <c r="W126" s="116" t="s">
        <v>3176</v>
      </c>
      <c r="X126" s="116" t="s">
        <v>3176</v>
      </c>
      <c r="Y126" s="116" t="s">
        <v>16050</v>
      </c>
      <c r="Z126" s="116" t="s">
        <v>16051</v>
      </c>
      <c r="AA126" s="116"/>
      <c r="AB126" s="116" t="s">
        <v>16052</v>
      </c>
      <c r="AC126" s="116" t="s">
        <v>16053</v>
      </c>
      <c r="AD126" s="116" t="s">
        <v>16054</v>
      </c>
      <c r="AE126" s="116" t="s">
        <v>16055</v>
      </c>
      <c r="AF126" s="116" t="s">
        <v>16056</v>
      </c>
      <c r="AG126" s="116" t="s">
        <v>16057</v>
      </c>
      <c r="AH126" s="116" t="s">
        <v>16039</v>
      </c>
      <c r="AI126" s="116" t="s">
        <v>16058</v>
      </c>
      <c r="AJ126" s="116"/>
      <c r="AK126" s="116" t="s">
        <v>16042</v>
      </c>
      <c r="AL126" s="116" t="s">
        <v>16041</v>
      </c>
      <c r="AM126" s="116" t="s">
        <v>16059</v>
      </c>
      <c r="AN126" s="116" t="s">
        <v>16060</v>
      </c>
      <c r="AO126" s="116" t="s">
        <v>16061</v>
      </c>
      <c r="AP126" s="116" t="s">
        <v>16062</v>
      </c>
      <c r="AQ126" s="116"/>
      <c r="AR126" s="116"/>
      <c r="AS126" s="116" t="s">
        <v>16063</v>
      </c>
      <c r="AT126" s="116" t="s">
        <v>16064</v>
      </c>
      <c r="AU126" s="116" t="s">
        <v>16048</v>
      </c>
      <c r="AV126" s="116" t="s">
        <v>16065</v>
      </c>
      <c r="AW126" s="116" t="s">
        <v>16066</v>
      </c>
      <c r="AX126" s="116"/>
      <c r="AY126" s="116" t="s">
        <v>15992</v>
      </c>
      <c r="AZ126" s="116" t="s">
        <v>16041</v>
      </c>
      <c r="BA126" s="116" t="s">
        <v>16067</v>
      </c>
      <c r="BB126" s="113"/>
    </row>
    <row r="127" spans="1:54" s="111" customFormat="1" ht="12.75" customHeight="1">
      <c r="A127" s="116" t="s">
        <v>16068</v>
      </c>
      <c r="B127" s="152" t="s">
        <v>16068</v>
      </c>
      <c r="C127" s="116" t="s">
        <v>3209</v>
      </c>
      <c r="D127" s="116" t="s">
        <v>3209</v>
      </c>
      <c r="E127" s="116" t="s">
        <v>16069</v>
      </c>
      <c r="F127" s="116"/>
      <c r="G127" s="116" t="s">
        <v>16069</v>
      </c>
      <c r="H127" s="116"/>
      <c r="I127" s="116" t="s">
        <v>16070</v>
      </c>
      <c r="J127" s="116" t="s">
        <v>16071</v>
      </c>
      <c r="K127" s="116" t="s">
        <v>16072</v>
      </c>
      <c r="L127" s="116" t="s">
        <v>16069</v>
      </c>
      <c r="M127" s="116"/>
      <c r="N127" s="116" t="s">
        <v>16073</v>
      </c>
      <c r="O127" s="116" t="s">
        <v>16074</v>
      </c>
      <c r="P127" s="116" t="s">
        <v>16075</v>
      </c>
      <c r="Q127" s="116" t="s">
        <v>16076</v>
      </c>
      <c r="R127" s="116" t="s">
        <v>3210</v>
      </c>
      <c r="S127" s="116" t="s">
        <v>16077</v>
      </c>
      <c r="T127" s="116" t="s">
        <v>16078</v>
      </c>
      <c r="U127" s="116" t="s">
        <v>16079</v>
      </c>
      <c r="V127" s="116"/>
      <c r="W127" s="116" t="s">
        <v>3176</v>
      </c>
      <c r="X127" s="116" t="s">
        <v>3176</v>
      </c>
      <c r="Y127" s="116" t="s">
        <v>16080</v>
      </c>
      <c r="Z127" s="116" t="s">
        <v>16081</v>
      </c>
      <c r="AA127" s="116"/>
      <c r="AB127" s="116" t="s">
        <v>16082</v>
      </c>
      <c r="AC127" s="116" t="s">
        <v>16083</v>
      </c>
      <c r="AD127" s="116" t="s">
        <v>16084</v>
      </c>
      <c r="AE127" s="116" t="s">
        <v>16085</v>
      </c>
      <c r="AF127" s="116" t="s">
        <v>16086</v>
      </c>
      <c r="AG127" s="116" t="s">
        <v>16087</v>
      </c>
      <c r="AH127" s="116" t="s">
        <v>16088</v>
      </c>
      <c r="AI127" s="116" t="s">
        <v>16089</v>
      </c>
      <c r="AJ127" s="116"/>
      <c r="AK127" s="116" t="s">
        <v>16090</v>
      </c>
      <c r="AL127" s="116" t="s">
        <v>16069</v>
      </c>
      <c r="AM127" s="116" t="s">
        <v>16091</v>
      </c>
      <c r="AN127" s="116" t="s">
        <v>16092</v>
      </c>
      <c r="AO127" s="116" t="s">
        <v>16093</v>
      </c>
      <c r="AP127" s="116" t="s">
        <v>16094</v>
      </c>
      <c r="AQ127" s="116"/>
      <c r="AR127" s="116"/>
      <c r="AS127" s="116" t="s">
        <v>16095</v>
      </c>
      <c r="AT127" s="116" t="s">
        <v>16096</v>
      </c>
      <c r="AU127" s="116" t="s">
        <v>16078</v>
      </c>
      <c r="AV127" s="116" t="s">
        <v>1701</v>
      </c>
      <c r="AW127" s="116" t="s">
        <v>16097</v>
      </c>
      <c r="AX127" s="116"/>
      <c r="AY127" s="116" t="s">
        <v>3209</v>
      </c>
      <c r="AZ127" s="116" t="s">
        <v>16098</v>
      </c>
      <c r="BA127" s="116" t="s">
        <v>16099</v>
      </c>
      <c r="BB127" s="113"/>
    </row>
    <row r="128" spans="1:54" s="111" customFormat="1" ht="12.75" customHeight="1">
      <c r="A128" s="116" t="s">
        <v>16100</v>
      </c>
      <c r="B128" s="152" t="s">
        <v>16100</v>
      </c>
      <c r="C128" s="116" t="s">
        <v>15996</v>
      </c>
      <c r="D128" s="116" t="s">
        <v>15996</v>
      </c>
      <c r="E128" s="116" t="s">
        <v>16101</v>
      </c>
      <c r="F128" s="116"/>
      <c r="G128" s="116" t="s">
        <v>16102</v>
      </c>
      <c r="H128" s="116"/>
      <c r="I128" s="116" t="s">
        <v>16103</v>
      </c>
      <c r="J128" s="116" t="s">
        <v>16104</v>
      </c>
      <c r="K128" s="116" t="s">
        <v>16105</v>
      </c>
      <c r="L128" s="116" t="s">
        <v>16101</v>
      </c>
      <c r="M128" s="116"/>
      <c r="N128" s="116" t="s">
        <v>16106</v>
      </c>
      <c r="O128" s="116" t="s">
        <v>16107</v>
      </c>
      <c r="P128" s="116" t="s">
        <v>16108</v>
      </c>
      <c r="Q128" s="116" t="s">
        <v>16109</v>
      </c>
      <c r="R128" s="116" t="s">
        <v>16110</v>
      </c>
      <c r="S128" s="116" t="s">
        <v>16111</v>
      </c>
      <c r="T128" s="116" t="s">
        <v>16112</v>
      </c>
      <c r="U128" s="116" t="s">
        <v>16113</v>
      </c>
      <c r="V128" s="116"/>
      <c r="W128" s="116" t="s">
        <v>16114</v>
      </c>
      <c r="X128" s="116" t="s">
        <v>16114</v>
      </c>
      <c r="Y128" s="116" t="s">
        <v>16115</v>
      </c>
      <c r="Z128" s="116" t="s">
        <v>16116</v>
      </c>
      <c r="AA128" s="116"/>
      <c r="AB128" s="116" t="s">
        <v>16117</v>
      </c>
      <c r="AC128" s="116" t="s">
        <v>16118</v>
      </c>
      <c r="AD128" s="116" t="s">
        <v>16119</v>
      </c>
      <c r="AE128" s="116" t="s">
        <v>16120</v>
      </c>
      <c r="AF128" s="116" t="s">
        <v>16121</v>
      </c>
      <c r="AG128" s="116" t="s">
        <v>16116</v>
      </c>
      <c r="AH128" s="116" t="s">
        <v>16122</v>
      </c>
      <c r="AI128" s="116" t="s">
        <v>16089</v>
      </c>
      <c r="AJ128" s="116"/>
      <c r="AK128" s="116" t="s">
        <v>16123</v>
      </c>
      <c r="AL128" s="116" t="s">
        <v>16101</v>
      </c>
      <c r="AM128" s="116" t="s">
        <v>16124</v>
      </c>
      <c r="AN128" s="116" t="s">
        <v>16125</v>
      </c>
      <c r="AO128" s="116" t="s">
        <v>16126</v>
      </c>
      <c r="AP128" s="116" t="s">
        <v>16127</v>
      </c>
      <c r="AQ128" s="116"/>
      <c r="AR128" s="116"/>
      <c r="AS128" s="116" t="s">
        <v>16128</v>
      </c>
      <c r="AT128" s="116" t="s">
        <v>16129</v>
      </c>
      <c r="AU128" s="116" t="s">
        <v>16130</v>
      </c>
      <c r="AV128" s="116" t="s">
        <v>16131</v>
      </c>
      <c r="AW128" s="116" t="s">
        <v>16132</v>
      </c>
      <c r="AX128" s="116"/>
      <c r="AY128" s="116" t="s">
        <v>15996</v>
      </c>
      <c r="AZ128" s="116" t="s">
        <v>16101</v>
      </c>
      <c r="BA128" s="116" t="s">
        <v>16133</v>
      </c>
      <c r="BB128" s="113"/>
    </row>
    <row r="129" spans="1:54" s="111" customFormat="1" ht="12.75" customHeight="1">
      <c r="A129" s="116" t="s">
        <v>16134</v>
      </c>
      <c r="B129" s="152" t="s">
        <v>16134</v>
      </c>
      <c r="C129" s="116" t="s">
        <v>2965</v>
      </c>
      <c r="D129" s="116"/>
      <c r="E129" s="116"/>
      <c r="F129" s="116"/>
      <c r="G129" s="116" t="s">
        <v>16135</v>
      </c>
      <c r="H129" s="116"/>
      <c r="I129" s="116"/>
      <c r="J129" s="116"/>
      <c r="K129" s="116"/>
      <c r="L129" s="116"/>
      <c r="M129" s="116"/>
      <c r="N129" s="116"/>
      <c r="O129" s="116"/>
      <c r="P129" s="116"/>
      <c r="Q129" s="116"/>
      <c r="R129" s="116"/>
      <c r="S129" s="116"/>
      <c r="T129" s="116"/>
      <c r="U129" s="116"/>
      <c r="V129" s="116"/>
      <c r="W129" s="116"/>
      <c r="X129" s="116"/>
      <c r="Y129" s="116"/>
      <c r="Z129" s="116"/>
      <c r="AA129" s="116"/>
      <c r="AB129" s="116"/>
      <c r="AC129" s="116"/>
      <c r="AD129" s="116"/>
      <c r="AE129" s="116"/>
      <c r="AF129" s="116"/>
      <c r="AG129" s="116"/>
      <c r="AH129" s="116"/>
      <c r="AI129" s="116"/>
      <c r="AJ129" s="116"/>
      <c r="AK129" s="116"/>
      <c r="AL129" s="116"/>
      <c r="AM129" s="116"/>
      <c r="AN129" s="116"/>
      <c r="AO129" s="116"/>
      <c r="AP129" s="116"/>
      <c r="AQ129" s="116"/>
      <c r="AR129" s="116"/>
      <c r="AS129" s="116"/>
      <c r="AT129" s="116"/>
      <c r="AU129" s="116"/>
      <c r="AV129" s="116"/>
      <c r="AW129" s="116"/>
      <c r="AX129" s="116"/>
      <c r="AY129" s="116"/>
      <c r="AZ129" s="116"/>
      <c r="BA129" s="116"/>
      <c r="BB129" s="113"/>
    </row>
    <row r="130" spans="1:54" s="111" customFormat="1" ht="12.75" customHeight="1">
      <c r="A130" s="116" t="s">
        <v>16136</v>
      </c>
      <c r="B130" s="152" t="s">
        <v>16136</v>
      </c>
      <c r="C130" s="116" t="s">
        <v>16000</v>
      </c>
      <c r="D130" s="116" t="s">
        <v>16000</v>
      </c>
      <c r="E130" s="116" t="s">
        <v>16137</v>
      </c>
      <c r="F130" s="116"/>
      <c r="G130" s="116" t="s">
        <v>16137</v>
      </c>
      <c r="H130" s="116"/>
      <c r="I130" s="116" t="s">
        <v>16138</v>
      </c>
      <c r="J130" s="116" t="s">
        <v>16139</v>
      </c>
      <c r="K130" s="116"/>
      <c r="L130" s="116" t="s">
        <v>16137</v>
      </c>
      <c r="M130" s="116"/>
      <c r="N130" s="116" t="s">
        <v>2227</v>
      </c>
      <c r="O130" s="116" t="s">
        <v>1927</v>
      </c>
      <c r="P130" s="116" t="s">
        <v>2228</v>
      </c>
      <c r="Q130" s="116" t="s">
        <v>16140</v>
      </c>
      <c r="R130" s="116" t="s">
        <v>16141</v>
      </c>
      <c r="S130" s="116" t="s">
        <v>16142</v>
      </c>
      <c r="T130" s="116" t="s">
        <v>1921</v>
      </c>
      <c r="U130" s="116" t="s">
        <v>16143</v>
      </c>
      <c r="V130" s="116"/>
      <c r="W130" s="116" t="s">
        <v>2300</v>
      </c>
      <c r="X130" s="116" t="s">
        <v>2300</v>
      </c>
      <c r="Y130" s="116"/>
      <c r="Z130" s="116" t="s">
        <v>16144</v>
      </c>
      <c r="AA130" s="116"/>
      <c r="AB130" s="116" t="s">
        <v>16145</v>
      </c>
      <c r="AC130" s="116"/>
      <c r="AD130" s="116" t="s">
        <v>16146</v>
      </c>
      <c r="AE130" s="116" t="s">
        <v>16147</v>
      </c>
      <c r="AF130" s="116" t="s">
        <v>1929</v>
      </c>
      <c r="AG130" s="116" t="s">
        <v>1930</v>
      </c>
      <c r="AH130" s="116" t="s">
        <v>16148</v>
      </c>
      <c r="AI130" s="116" t="s">
        <v>16089</v>
      </c>
      <c r="AJ130" s="116"/>
      <c r="AK130" s="116" t="s">
        <v>2239</v>
      </c>
      <c r="AL130" s="116" t="s">
        <v>16137</v>
      </c>
      <c r="AM130" s="116" t="s">
        <v>3115</v>
      </c>
      <c r="AN130" s="116"/>
      <c r="AO130" s="116" t="s">
        <v>2242</v>
      </c>
      <c r="AP130" s="116" t="s">
        <v>2243</v>
      </c>
      <c r="AQ130" s="116"/>
      <c r="AR130" s="116"/>
      <c r="AS130" s="116" t="s">
        <v>2242</v>
      </c>
      <c r="AT130" s="116" t="s">
        <v>2244</v>
      </c>
      <c r="AU130" s="116" t="s">
        <v>1937</v>
      </c>
      <c r="AV130" s="116" t="s">
        <v>1757</v>
      </c>
      <c r="AW130" s="116" t="s">
        <v>16149</v>
      </c>
      <c r="AX130" s="116"/>
      <c r="AY130" s="116" t="s">
        <v>16000</v>
      </c>
      <c r="AZ130" s="116" t="s">
        <v>1910</v>
      </c>
      <c r="BA130" s="116"/>
      <c r="BB130" s="113"/>
    </row>
    <row r="131" spans="1:54" s="111" customFormat="1" ht="12.75" customHeight="1">
      <c r="A131" s="116" t="s">
        <v>16150</v>
      </c>
      <c r="B131" s="152" t="s">
        <v>16150</v>
      </c>
      <c r="C131" s="116" t="s">
        <v>16002</v>
      </c>
      <c r="D131" s="116"/>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c r="AA131" s="116"/>
      <c r="AB131" s="116"/>
      <c r="AC131" s="116" t="s">
        <v>16151</v>
      </c>
      <c r="AD131" s="116"/>
      <c r="AE131" s="116"/>
      <c r="AF131" s="116"/>
      <c r="AG131" s="116"/>
      <c r="AH131" s="116"/>
      <c r="AI131" s="116"/>
      <c r="AJ131" s="116"/>
      <c r="AK131" s="116"/>
      <c r="AL131" s="116"/>
      <c r="AM131" s="116"/>
      <c r="AN131" s="116"/>
      <c r="AO131" s="116"/>
      <c r="AP131" s="116"/>
      <c r="AQ131" s="116"/>
      <c r="AR131" s="116"/>
      <c r="AS131" s="116"/>
      <c r="AT131" s="116"/>
      <c r="AU131" s="116"/>
      <c r="AV131" s="116"/>
      <c r="AW131" s="116"/>
      <c r="AX131" s="116"/>
      <c r="AY131" s="116"/>
      <c r="AZ131" s="116"/>
      <c r="BA131" s="116"/>
      <c r="BB131" s="113"/>
    </row>
    <row r="132" spans="1:54" s="111" customFormat="1" ht="12.75" customHeight="1">
      <c r="A132" s="116" t="s">
        <v>16152</v>
      </c>
      <c r="B132" s="152" t="s">
        <v>16152</v>
      </c>
      <c r="C132" s="116" t="s">
        <v>16004</v>
      </c>
      <c r="D132" s="116"/>
      <c r="E132" s="116"/>
      <c r="F132" s="116"/>
      <c r="G132" s="116"/>
      <c r="H132" s="116"/>
      <c r="I132" s="116"/>
      <c r="J132" s="116"/>
      <c r="K132" s="116" t="s">
        <v>16153</v>
      </c>
      <c r="L132" s="116"/>
      <c r="M132" s="116"/>
      <c r="N132" s="116"/>
      <c r="O132" s="116"/>
      <c r="P132" s="116"/>
      <c r="Q132" s="116"/>
      <c r="R132" s="116"/>
      <c r="S132" s="116"/>
      <c r="T132" s="116"/>
      <c r="U132" s="116"/>
      <c r="V132" s="116"/>
      <c r="W132" s="116"/>
      <c r="X132" s="116"/>
      <c r="Y132" s="116"/>
      <c r="Z132" s="116"/>
      <c r="AA132" s="116"/>
      <c r="AB132" s="116"/>
      <c r="AC132" s="116" t="s">
        <v>16154</v>
      </c>
      <c r="AD132" s="116"/>
      <c r="AE132" s="116"/>
      <c r="AF132" s="116"/>
      <c r="AG132" s="116"/>
      <c r="AH132" s="116"/>
      <c r="AI132" s="116"/>
      <c r="AJ132" s="116"/>
      <c r="AK132" s="116"/>
      <c r="AL132" s="116"/>
      <c r="AM132" s="116"/>
      <c r="AN132" s="116"/>
      <c r="AO132" s="116"/>
      <c r="AP132" s="116"/>
      <c r="AQ132" s="116"/>
      <c r="AR132" s="116"/>
      <c r="AS132" s="116"/>
      <c r="AT132" s="116"/>
      <c r="AU132" s="116"/>
      <c r="AV132" s="116"/>
      <c r="AW132" s="116"/>
      <c r="AX132" s="116"/>
      <c r="AY132" s="116"/>
      <c r="AZ132" s="116"/>
      <c r="BA132" s="116"/>
      <c r="BB132" s="113"/>
    </row>
    <row r="133" spans="1:54" s="111" customFormat="1" ht="12.75" customHeight="1">
      <c r="A133" s="116" t="s">
        <v>16155</v>
      </c>
      <c r="B133" s="152" t="s">
        <v>16155</v>
      </c>
      <c r="C133" s="116" t="s">
        <v>16006</v>
      </c>
      <c r="D133" s="116"/>
      <c r="E133" s="116"/>
      <c r="F133" s="116"/>
      <c r="G133" s="116"/>
      <c r="H133" s="116"/>
      <c r="I133" s="116"/>
      <c r="J133" s="116"/>
      <c r="K133" s="116" t="s">
        <v>16156</v>
      </c>
      <c r="L133" s="116"/>
      <c r="M133" s="116"/>
      <c r="N133" s="116"/>
      <c r="O133" s="116"/>
      <c r="P133" s="116"/>
      <c r="Q133" s="116"/>
      <c r="R133" s="116"/>
      <c r="S133" s="116"/>
      <c r="T133" s="116"/>
      <c r="U133" s="116"/>
      <c r="V133" s="116"/>
      <c r="W133" s="116"/>
      <c r="X133" s="116"/>
      <c r="Y133" s="116"/>
      <c r="Z133" s="116"/>
      <c r="AA133" s="116"/>
      <c r="AB133" s="116"/>
      <c r="AC133" s="116" t="s">
        <v>16154</v>
      </c>
      <c r="AD133" s="116"/>
      <c r="AE133" s="116"/>
      <c r="AF133" s="116"/>
      <c r="AG133" s="116"/>
      <c r="AH133" s="116"/>
      <c r="AI133" s="116"/>
      <c r="AJ133" s="116"/>
      <c r="AK133" s="116"/>
      <c r="AL133" s="116"/>
      <c r="AM133" s="116"/>
      <c r="AN133" s="116"/>
      <c r="AO133" s="116"/>
      <c r="AP133" s="116"/>
      <c r="AQ133" s="116"/>
      <c r="AR133" s="116"/>
      <c r="AS133" s="116"/>
      <c r="AT133" s="116"/>
      <c r="AU133" s="116"/>
      <c r="AV133" s="116"/>
      <c r="AW133" s="116"/>
      <c r="AX133" s="116"/>
      <c r="AY133" s="116"/>
      <c r="AZ133" s="116"/>
      <c r="BA133" s="116"/>
      <c r="BB133" s="113"/>
    </row>
    <row r="134" spans="1:54" s="111" customFormat="1" ht="12.75" customHeight="1">
      <c r="A134" s="116" t="s">
        <v>16157</v>
      </c>
      <c r="B134" s="152" t="s">
        <v>16157</v>
      </c>
      <c r="C134" s="116" t="s">
        <v>16008</v>
      </c>
      <c r="D134" s="116"/>
      <c r="E134" s="116"/>
      <c r="F134" s="116"/>
      <c r="G134" s="116"/>
      <c r="H134" s="116"/>
      <c r="I134" s="116"/>
      <c r="J134" s="116"/>
      <c r="K134" s="116"/>
      <c r="L134" s="116"/>
      <c r="M134" s="116"/>
      <c r="N134" s="116"/>
      <c r="O134" s="116"/>
      <c r="P134" s="116"/>
      <c r="Q134" s="116"/>
      <c r="R134" s="116"/>
      <c r="S134" s="116"/>
      <c r="T134" s="116"/>
      <c r="U134" s="116"/>
      <c r="V134" s="116"/>
      <c r="W134" s="116"/>
      <c r="X134" s="116"/>
      <c r="Y134" s="116"/>
      <c r="Z134" s="116"/>
      <c r="AA134" s="116"/>
      <c r="AB134" s="116"/>
      <c r="AC134" s="116" t="s">
        <v>16158</v>
      </c>
      <c r="AD134" s="116"/>
      <c r="AE134" s="116"/>
      <c r="AF134" s="116"/>
      <c r="AG134" s="116"/>
      <c r="AH134" s="116"/>
      <c r="AI134" s="116"/>
      <c r="AJ134" s="116"/>
      <c r="AK134" s="116"/>
      <c r="AL134" s="116"/>
      <c r="AM134" s="116"/>
      <c r="AN134" s="116"/>
      <c r="AO134" s="116"/>
      <c r="AP134" s="116"/>
      <c r="AQ134" s="116"/>
      <c r="AR134" s="116"/>
      <c r="AS134" s="116"/>
      <c r="AT134" s="116"/>
      <c r="AU134" s="116"/>
      <c r="AV134" s="116"/>
      <c r="AW134" s="116"/>
      <c r="AX134" s="116"/>
      <c r="AY134" s="116"/>
      <c r="AZ134" s="116"/>
      <c r="BA134" s="116"/>
      <c r="BB134" s="113"/>
    </row>
    <row r="135" spans="1:54" s="111" customFormat="1" ht="12.75" customHeight="1">
      <c r="A135" s="116" t="s">
        <v>16159</v>
      </c>
      <c r="B135" s="152" t="s">
        <v>16159</v>
      </c>
      <c r="C135" s="116" t="s">
        <v>16010</v>
      </c>
      <c r="D135" s="116"/>
      <c r="E135" s="116"/>
      <c r="F135" s="116"/>
      <c r="G135" s="116"/>
      <c r="H135" s="116"/>
      <c r="I135" s="116"/>
      <c r="J135" s="116"/>
      <c r="K135" s="116"/>
      <c r="L135" s="116"/>
      <c r="M135" s="116"/>
      <c r="N135" s="116"/>
      <c r="O135" s="116"/>
      <c r="P135" s="116"/>
      <c r="Q135" s="116"/>
      <c r="R135" s="116"/>
      <c r="S135" s="116"/>
      <c r="T135" s="116"/>
      <c r="U135" s="116"/>
      <c r="V135" s="116"/>
      <c r="W135" s="116"/>
      <c r="X135" s="116"/>
      <c r="Y135" s="116"/>
      <c r="Z135" s="116"/>
      <c r="AA135" s="116"/>
      <c r="AB135" s="116"/>
      <c r="AC135" s="116" t="s">
        <v>16160</v>
      </c>
      <c r="AD135" s="116"/>
      <c r="AE135" s="116"/>
      <c r="AF135" s="116"/>
      <c r="AG135" s="116"/>
      <c r="AH135" s="116"/>
      <c r="AI135" s="116"/>
      <c r="AJ135" s="116"/>
      <c r="AK135" s="116"/>
      <c r="AL135" s="116"/>
      <c r="AM135" s="116"/>
      <c r="AN135" s="116"/>
      <c r="AO135" s="116"/>
      <c r="AP135" s="116"/>
      <c r="AQ135" s="116"/>
      <c r="AR135" s="116"/>
      <c r="AS135" s="116"/>
      <c r="AT135" s="116"/>
      <c r="AU135" s="116"/>
      <c r="AV135" s="116"/>
      <c r="AW135" s="116"/>
      <c r="AX135" s="116"/>
      <c r="AY135" s="116"/>
      <c r="AZ135" s="116"/>
      <c r="BA135" s="116"/>
      <c r="BB135" s="113"/>
    </row>
    <row r="136" spans="1:54" s="111" customFormat="1" ht="12.75" customHeight="1">
      <c r="A136" s="116" t="s">
        <v>16161</v>
      </c>
      <c r="B136" s="152" t="s">
        <v>16161</v>
      </c>
      <c r="C136" s="116" t="s">
        <v>16012</v>
      </c>
      <c r="D136" s="116" t="s">
        <v>16012</v>
      </c>
      <c r="E136" s="116" t="s">
        <v>16012</v>
      </c>
      <c r="F136" s="116"/>
      <c r="G136" s="116" t="s">
        <v>1689</v>
      </c>
      <c r="H136" s="116"/>
      <c r="I136" s="116" t="s">
        <v>16162</v>
      </c>
      <c r="J136" s="116" t="s">
        <v>16163</v>
      </c>
      <c r="K136" s="116" t="s">
        <v>1785</v>
      </c>
      <c r="L136" s="116" t="s">
        <v>16012</v>
      </c>
      <c r="M136" s="116"/>
      <c r="N136" s="116" t="s">
        <v>16164</v>
      </c>
      <c r="O136" s="116" t="s">
        <v>16165</v>
      </c>
      <c r="P136" s="116" t="s">
        <v>16166</v>
      </c>
      <c r="Q136" s="116" t="s">
        <v>16162</v>
      </c>
      <c r="R136" s="116" t="s">
        <v>16167</v>
      </c>
      <c r="S136" s="116" t="s">
        <v>16168</v>
      </c>
      <c r="T136" s="116" t="s">
        <v>1785</v>
      </c>
      <c r="U136" s="116" t="s">
        <v>16169</v>
      </c>
      <c r="V136" s="116"/>
      <c r="W136" s="116" t="s">
        <v>2976</v>
      </c>
      <c r="X136" s="116" t="s">
        <v>16170</v>
      </c>
      <c r="Y136" s="116" t="s">
        <v>16171</v>
      </c>
      <c r="Z136" s="116" t="s">
        <v>1796</v>
      </c>
      <c r="AA136" s="116"/>
      <c r="AB136" s="116" t="s">
        <v>16172</v>
      </c>
      <c r="AC136" s="116"/>
      <c r="AD136" s="116" t="s">
        <v>16173</v>
      </c>
      <c r="AE136" s="116" t="s">
        <v>2131</v>
      </c>
      <c r="AF136" s="116" t="s">
        <v>1801</v>
      </c>
      <c r="AG136" s="116" t="s">
        <v>1802</v>
      </c>
      <c r="AH136" s="116" t="s">
        <v>16174</v>
      </c>
      <c r="AI136" s="116" t="s">
        <v>16089</v>
      </c>
      <c r="AJ136" s="116"/>
      <c r="AK136" s="116" t="s">
        <v>2133</v>
      </c>
      <c r="AL136" s="116" t="s">
        <v>1689</v>
      </c>
      <c r="AM136" s="116" t="s">
        <v>3097</v>
      </c>
      <c r="AN136" s="116"/>
      <c r="AO136" s="116" t="s">
        <v>2136</v>
      </c>
      <c r="AP136" s="116" t="s">
        <v>2993</v>
      </c>
      <c r="AQ136" s="116"/>
      <c r="AR136" s="116"/>
      <c r="AS136" s="116" t="s">
        <v>16175</v>
      </c>
      <c r="AT136" s="116" t="s">
        <v>2139</v>
      </c>
      <c r="AU136" s="116" t="s">
        <v>1785</v>
      </c>
      <c r="AV136" s="116" t="s">
        <v>1701</v>
      </c>
      <c r="AW136" s="116" t="s">
        <v>16176</v>
      </c>
      <c r="AX136" s="116"/>
      <c r="AY136" s="116" t="s">
        <v>16012</v>
      </c>
      <c r="AZ136" s="116" t="s">
        <v>1697</v>
      </c>
      <c r="BA136" s="116" t="s">
        <v>15898</v>
      </c>
      <c r="BB136" s="113"/>
    </row>
    <row r="137" spans="1:54" s="111" customFormat="1" ht="12.75" customHeight="1">
      <c r="A137" s="116" t="s">
        <v>16177</v>
      </c>
      <c r="B137" s="152" t="s">
        <v>16177</v>
      </c>
      <c r="C137" s="116" t="s">
        <v>1704</v>
      </c>
      <c r="D137" s="116"/>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c r="AA137" s="116"/>
      <c r="AB137" s="116"/>
      <c r="AC137" s="116"/>
      <c r="AD137" s="116"/>
      <c r="AE137" s="116"/>
      <c r="AF137" s="116"/>
      <c r="AG137" s="116"/>
      <c r="AH137" s="116"/>
      <c r="AI137" s="116"/>
      <c r="AJ137" s="116"/>
      <c r="AK137" s="116"/>
      <c r="AL137" s="116"/>
      <c r="AM137" s="116"/>
      <c r="AN137" s="116" t="s">
        <v>16178</v>
      </c>
      <c r="AO137" s="116"/>
      <c r="AP137" s="116"/>
      <c r="AQ137" s="116"/>
      <c r="AR137" s="116"/>
      <c r="AS137" s="116"/>
      <c r="AT137" s="116"/>
      <c r="AU137" s="116"/>
      <c r="AV137" s="116"/>
      <c r="AW137" s="116"/>
      <c r="AX137" s="116"/>
      <c r="AY137" s="116"/>
      <c r="AZ137" s="116"/>
      <c r="BA137" s="116"/>
      <c r="BB137" s="113"/>
    </row>
    <row r="138" spans="1:54" s="111" customFormat="1" ht="12.75" customHeight="1">
      <c r="A138" s="116" t="s">
        <v>16179</v>
      </c>
      <c r="B138" s="152" t="s">
        <v>16179</v>
      </c>
      <c r="C138" s="116" t="s">
        <v>16018</v>
      </c>
      <c r="D138" s="116"/>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c r="AK138" s="116"/>
      <c r="AL138" s="116"/>
      <c r="AM138" s="116"/>
      <c r="AN138" s="116" t="s">
        <v>16180</v>
      </c>
      <c r="AO138" s="116"/>
      <c r="AP138" s="116"/>
      <c r="AQ138" s="116"/>
      <c r="AR138" s="116"/>
      <c r="AS138" s="116"/>
      <c r="AT138" s="116"/>
      <c r="AU138" s="116"/>
      <c r="AV138" s="116"/>
      <c r="AW138" s="116"/>
      <c r="AX138" s="116"/>
      <c r="AY138" s="116"/>
      <c r="AZ138" s="116"/>
      <c r="BA138" s="116"/>
      <c r="BB138" s="113"/>
    </row>
    <row r="139" spans="1:54" s="111" customFormat="1" ht="12.75" customHeight="1">
      <c r="A139" s="116" t="s">
        <v>16181</v>
      </c>
      <c r="B139" s="152" t="s">
        <v>16181</v>
      </c>
      <c r="C139" s="116" t="s">
        <v>3217</v>
      </c>
      <c r="D139" s="116"/>
      <c r="E139" s="116"/>
      <c r="F139" s="116"/>
      <c r="G139" s="116"/>
      <c r="H139" s="116"/>
      <c r="I139" s="116"/>
      <c r="J139" s="116"/>
      <c r="K139" s="116"/>
      <c r="L139" s="116"/>
      <c r="M139" s="116"/>
      <c r="N139" s="116"/>
      <c r="O139" s="116"/>
      <c r="P139" s="116"/>
      <c r="Q139" s="116"/>
      <c r="R139" s="116"/>
      <c r="S139" s="116"/>
      <c r="T139" s="116"/>
      <c r="U139" s="116"/>
      <c r="V139" s="116"/>
      <c r="W139" s="116"/>
      <c r="X139" s="116"/>
      <c r="Y139" s="116"/>
      <c r="Z139" s="116"/>
      <c r="AA139" s="116"/>
      <c r="AB139" s="116"/>
      <c r="AC139" s="116"/>
      <c r="AD139" s="116"/>
      <c r="AE139" s="116"/>
      <c r="AF139" s="116"/>
      <c r="AG139" s="116"/>
      <c r="AH139" s="116"/>
      <c r="AI139" s="116"/>
      <c r="AJ139" s="116"/>
      <c r="AK139" s="116"/>
      <c r="AL139" s="116"/>
      <c r="AM139" s="116"/>
      <c r="AN139" s="116"/>
      <c r="AO139" s="116"/>
      <c r="AP139" s="116"/>
      <c r="AQ139" s="116"/>
      <c r="AR139" s="116"/>
      <c r="AS139" s="116" t="s">
        <v>3218</v>
      </c>
      <c r="AT139" s="116"/>
      <c r="AU139" s="116"/>
      <c r="AV139" s="116"/>
      <c r="AW139" s="116"/>
      <c r="AX139" s="116"/>
      <c r="AY139" s="116"/>
      <c r="AZ139" s="116"/>
      <c r="BA139" s="116"/>
      <c r="BB139" s="113"/>
    </row>
    <row r="140" spans="1:54" s="111" customFormat="1" ht="12.75" customHeight="1">
      <c r="A140" s="116" t="s">
        <v>16182</v>
      </c>
      <c r="B140" s="152" t="s">
        <v>16182</v>
      </c>
      <c r="C140" s="116" t="s">
        <v>15992</v>
      </c>
      <c r="D140" s="116"/>
      <c r="E140" s="116"/>
      <c r="F140" s="116"/>
      <c r="G140" s="116" t="s">
        <v>16183</v>
      </c>
      <c r="H140" s="116"/>
      <c r="I140" s="116"/>
      <c r="J140" s="116"/>
      <c r="K140" s="116"/>
      <c r="L140" s="116"/>
      <c r="M140" s="116"/>
      <c r="N140" s="116"/>
      <c r="O140" s="116"/>
      <c r="P140" s="116" t="s">
        <v>16184</v>
      </c>
      <c r="Q140" s="116"/>
      <c r="R140" s="116"/>
      <c r="S140" s="116"/>
      <c r="T140" s="116"/>
      <c r="U140" s="116"/>
      <c r="V140" s="116"/>
      <c r="W140" s="116"/>
      <c r="X140" s="116"/>
      <c r="Y140" s="116" t="s">
        <v>16185</v>
      </c>
      <c r="Z140" s="116"/>
      <c r="AA140" s="116"/>
      <c r="AB140" s="116"/>
      <c r="AC140" s="116" t="s">
        <v>16186</v>
      </c>
      <c r="AD140" s="116"/>
      <c r="AE140" s="116"/>
      <c r="AF140" s="116"/>
      <c r="AG140" s="116"/>
      <c r="AH140" s="116"/>
      <c r="AI140" s="116" t="s">
        <v>16187</v>
      </c>
      <c r="AJ140" s="116"/>
      <c r="AK140" s="116"/>
      <c r="AL140" s="116"/>
      <c r="AM140" s="116"/>
      <c r="AN140" s="116"/>
      <c r="AO140" s="116" t="s">
        <v>16188</v>
      </c>
      <c r="AP140" s="116"/>
      <c r="AQ140" s="116"/>
      <c r="AR140" s="116"/>
      <c r="AS140" s="116"/>
      <c r="AT140" s="116"/>
      <c r="AU140" s="116"/>
      <c r="AV140" s="116"/>
      <c r="AW140" s="116"/>
      <c r="AX140" s="116"/>
      <c r="AY140" s="116"/>
      <c r="AZ140" s="116"/>
      <c r="BA140" s="116"/>
      <c r="BB140" s="113"/>
    </row>
    <row r="141" spans="1:54" s="111" customFormat="1" ht="12.75" customHeight="1">
      <c r="A141" s="116" t="s">
        <v>16189</v>
      </c>
      <c r="B141" s="152" t="s">
        <v>16189</v>
      </c>
      <c r="C141" s="116" t="s">
        <v>3209</v>
      </c>
      <c r="D141" s="116"/>
      <c r="E141" s="116"/>
      <c r="F141" s="116"/>
      <c r="G141" s="116" t="s">
        <v>3218</v>
      </c>
      <c r="H141" s="116"/>
      <c r="I141" s="116"/>
      <c r="J141" s="116"/>
      <c r="K141" s="116"/>
      <c r="L141" s="116"/>
      <c r="M141" s="116"/>
      <c r="N141" s="116"/>
      <c r="O141" s="116"/>
      <c r="P141" s="116" t="s">
        <v>16190</v>
      </c>
      <c r="Q141" s="116"/>
      <c r="R141" s="116"/>
      <c r="S141" s="116"/>
      <c r="T141" s="116"/>
      <c r="U141" s="116"/>
      <c r="V141" s="116"/>
      <c r="W141" s="116"/>
      <c r="X141" s="116"/>
      <c r="Y141" s="116" t="s">
        <v>16191</v>
      </c>
      <c r="Z141" s="116"/>
      <c r="AA141" s="116"/>
      <c r="AB141" s="116"/>
      <c r="AC141" s="116" t="s">
        <v>16192</v>
      </c>
      <c r="AD141" s="116"/>
      <c r="AE141" s="116"/>
      <c r="AF141" s="116"/>
      <c r="AG141" s="116"/>
      <c r="AH141" s="116"/>
      <c r="AI141" s="116" t="s">
        <v>16187</v>
      </c>
      <c r="AJ141" s="116"/>
      <c r="AK141" s="116"/>
      <c r="AL141" s="116"/>
      <c r="AM141" s="116"/>
      <c r="AN141" s="116"/>
      <c r="AO141" s="116" t="s">
        <v>16193</v>
      </c>
      <c r="AP141" s="116"/>
      <c r="AQ141" s="116"/>
      <c r="AR141" s="116"/>
      <c r="AS141" s="116"/>
      <c r="AT141" s="116"/>
      <c r="AU141" s="116"/>
      <c r="AV141" s="116"/>
      <c r="AW141" s="116"/>
      <c r="AX141" s="116"/>
      <c r="AY141" s="116"/>
      <c r="AZ141" s="116"/>
      <c r="BA141" s="116"/>
      <c r="BB141" s="113"/>
    </row>
    <row r="142" spans="1:54" s="111" customFormat="1" ht="12.75" customHeight="1">
      <c r="A142" s="116" t="s">
        <v>16194</v>
      </c>
      <c r="B142" s="152" t="s">
        <v>16194</v>
      </c>
      <c r="C142" s="116" t="s">
        <v>15996</v>
      </c>
      <c r="D142" s="116"/>
      <c r="E142" s="116"/>
      <c r="F142" s="116"/>
      <c r="G142" s="116" t="s">
        <v>16195</v>
      </c>
      <c r="H142" s="116"/>
      <c r="I142" s="116"/>
      <c r="J142" s="116"/>
      <c r="K142" s="116"/>
      <c r="L142" s="116"/>
      <c r="M142" s="116"/>
      <c r="N142" s="116"/>
      <c r="O142" s="116"/>
      <c r="P142" s="116" t="s">
        <v>16196</v>
      </c>
      <c r="Q142" s="116"/>
      <c r="R142" s="116"/>
      <c r="S142" s="116"/>
      <c r="T142" s="116"/>
      <c r="U142" s="116"/>
      <c r="V142" s="116"/>
      <c r="W142" s="116"/>
      <c r="X142" s="116"/>
      <c r="Y142" s="116" t="s">
        <v>16197</v>
      </c>
      <c r="Z142" s="116"/>
      <c r="AA142" s="116"/>
      <c r="AB142" s="116"/>
      <c r="AC142" s="116" t="s">
        <v>16198</v>
      </c>
      <c r="AD142" s="116"/>
      <c r="AE142" s="116"/>
      <c r="AF142" s="116"/>
      <c r="AG142" s="116"/>
      <c r="AH142" s="116"/>
      <c r="AI142" s="116" t="s">
        <v>16199</v>
      </c>
      <c r="AJ142" s="116"/>
      <c r="AK142" s="116"/>
      <c r="AL142" s="116"/>
      <c r="AM142" s="116"/>
      <c r="AN142" s="116"/>
      <c r="AO142" s="116" t="s">
        <v>16200</v>
      </c>
      <c r="AP142" s="116"/>
      <c r="AQ142" s="116"/>
      <c r="AR142" s="116"/>
      <c r="AS142" s="116"/>
      <c r="AT142" s="116"/>
      <c r="AU142" s="116"/>
      <c r="AV142" s="116"/>
      <c r="AW142" s="116"/>
      <c r="AX142" s="116"/>
      <c r="AY142" s="116"/>
      <c r="AZ142" s="116"/>
      <c r="BA142" s="116"/>
      <c r="BB142" s="113"/>
    </row>
    <row r="143" spans="1:54" s="111" customFormat="1" ht="12.75" customHeight="1">
      <c r="A143" s="116" t="s">
        <v>16201</v>
      </c>
      <c r="B143" s="152" t="s">
        <v>16201</v>
      </c>
      <c r="C143" s="116" t="s">
        <v>2965</v>
      </c>
      <c r="D143" s="116"/>
      <c r="E143" s="116"/>
      <c r="F143" s="116"/>
      <c r="G143" s="116" t="s">
        <v>16202</v>
      </c>
      <c r="H143" s="116"/>
      <c r="I143" s="116"/>
      <c r="J143" s="116"/>
      <c r="K143" s="116"/>
      <c r="L143" s="116"/>
      <c r="M143" s="116"/>
      <c r="N143" s="116"/>
      <c r="O143" s="116"/>
      <c r="P143" s="116"/>
      <c r="Q143" s="116"/>
      <c r="R143" s="116"/>
      <c r="S143" s="116"/>
      <c r="T143" s="116"/>
      <c r="U143" s="116"/>
      <c r="V143" s="116"/>
      <c r="W143" s="116"/>
      <c r="X143" s="116"/>
      <c r="Y143" s="116"/>
      <c r="Z143" s="116"/>
      <c r="AA143" s="116"/>
      <c r="AB143" s="116"/>
      <c r="AC143" s="116"/>
      <c r="AD143" s="116"/>
      <c r="AE143" s="116"/>
      <c r="AF143" s="116"/>
      <c r="AG143" s="116"/>
      <c r="AH143" s="116"/>
      <c r="AI143" s="116"/>
      <c r="AJ143" s="116"/>
      <c r="AK143" s="116"/>
      <c r="AL143" s="116"/>
      <c r="AM143" s="116"/>
      <c r="AN143" s="116"/>
      <c r="AO143" s="116"/>
      <c r="AP143" s="116"/>
      <c r="AQ143" s="116"/>
      <c r="AR143" s="116"/>
      <c r="AS143" s="116"/>
      <c r="AT143" s="116"/>
      <c r="AU143" s="116"/>
      <c r="AV143" s="116"/>
      <c r="AW143" s="116"/>
      <c r="AX143" s="116"/>
      <c r="AY143" s="116"/>
      <c r="AZ143" s="116"/>
      <c r="BA143" s="116"/>
      <c r="BB143" s="113"/>
    </row>
    <row r="144" spans="1:54" s="111" customFormat="1" ht="12.75" customHeight="1">
      <c r="A144" s="116" t="s">
        <v>16203</v>
      </c>
      <c r="B144" s="152" t="s">
        <v>16203</v>
      </c>
      <c r="C144" s="116" t="s">
        <v>1747</v>
      </c>
      <c r="D144" s="116"/>
      <c r="E144" s="116"/>
      <c r="F144" s="116"/>
      <c r="G144" s="116" t="s">
        <v>2242</v>
      </c>
      <c r="H144" s="116"/>
      <c r="I144" s="116"/>
      <c r="J144" s="116"/>
      <c r="K144" s="116"/>
      <c r="L144" s="116"/>
      <c r="M144" s="116"/>
      <c r="N144" s="116"/>
      <c r="O144" s="116"/>
      <c r="P144" s="116" t="s">
        <v>16204</v>
      </c>
      <c r="Q144" s="116"/>
      <c r="R144" s="116"/>
      <c r="S144" s="116"/>
      <c r="T144" s="116"/>
      <c r="U144" s="116"/>
      <c r="V144" s="116"/>
      <c r="W144" s="116"/>
      <c r="X144" s="116"/>
      <c r="Y144" s="116"/>
      <c r="Z144" s="116"/>
      <c r="AA144" s="116"/>
      <c r="AB144" s="116"/>
      <c r="AC144" s="116"/>
      <c r="AD144" s="116"/>
      <c r="AE144" s="116"/>
      <c r="AF144" s="116"/>
      <c r="AG144" s="116"/>
      <c r="AH144" s="116"/>
      <c r="AI144" s="116" t="s">
        <v>16205</v>
      </c>
      <c r="AJ144" s="116"/>
      <c r="AK144" s="116"/>
      <c r="AL144" s="116"/>
      <c r="AM144" s="116"/>
      <c r="AN144" s="116"/>
      <c r="AO144" s="116" t="s">
        <v>16137</v>
      </c>
      <c r="AP144" s="116"/>
      <c r="AQ144" s="116"/>
      <c r="AR144" s="116"/>
      <c r="AS144" s="116"/>
      <c r="AT144" s="116"/>
      <c r="AU144" s="116"/>
      <c r="AV144" s="116"/>
      <c r="AW144" s="116"/>
      <c r="AX144" s="116"/>
      <c r="AY144" s="116"/>
      <c r="AZ144" s="116"/>
      <c r="BA144" s="116"/>
      <c r="BB144" s="113"/>
    </row>
    <row r="145" spans="1:54" s="111" customFormat="1" ht="12.75" customHeight="1">
      <c r="A145" s="116" t="s">
        <v>16206</v>
      </c>
      <c r="B145" s="152" t="s">
        <v>16206</v>
      </c>
      <c r="C145" s="116" t="s">
        <v>16002</v>
      </c>
      <c r="D145" s="116"/>
      <c r="E145" s="116"/>
      <c r="F145" s="116"/>
      <c r="G145" s="116"/>
      <c r="H145" s="116"/>
      <c r="I145" s="116"/>
      <c r="J145" s="116"/>
      <c r="K145" s="116"/>
      <c r="L145" s="116"/>
      <c r="M145" s="116"/>
      <c r="N145" s="116"/>
      <c r="O145" s="116"/>
      <c r="P145" s="116"/>
      <c r="Q145" s="116"/>
      <c r="R145" s="116"/>
      <c r="S145" s="116"/>
      <c r="T145" s="116"/>
      <c r="U145" s="116"/>
      <c r="V145" s="116"/>
      <c r="W145" s="116"/>
      <c r="X145" s="116"/>
      <c r="Y145" s="116"/>
      <c r="Z145" s="116"/>
      <c r="AA145" s="116"/>
      <c r="AB145" s="116"/>
      <c r="AC145" s="116" t="s">
        <v>16207</v>
      </c>
      <c r="AD145" s="116"/>
      <c r="AE145" s="116"/>
      <c r="AF145" s="116"/>
      <c r="AG145" s="116"/>
      <c r="AH145" s="116"/>
      <c r="AI145" s="116"/>
      <c r="AJ145" s="116"/>
      <c r="AK145" s="116"/>
      <c r="AL145" s="116"/>
      <c r="AM145" s="116"/>
      <c r="AN145" s="116"/>
      <c r="AO145" s="116"/>
      <c r="AP145" s="116"/>
      <c r="AQ145" s="116"/>
      <c r="AR145" s="116"/>
      <c r="AS145" s="116"/>
      <c r="AT145" s="116"/>
      <c r="AU145" s="116"/>
      <c r="AV145" s="116"/>
      <c r="AW145" s="116"/>
      <c r="AX145" s="116"/>
      <c r="AY145" s="116"/>
      <c r="AZ145" s="116"/>
      <c r="BA145" s="116"/>
      <c r="BB145" s="113"/>
    </row>
    <row r="146" spans="1:54" s="111" customFormat="1" ht="12.75" customHeight="1">
      <c r="A146" s="116" t="s">
        <v>16208</v>
      </c>
      <c r="B146" s="152" t="s">
        <v>16208</v>
      </c>
      <c r="C146" s="116" t="s">
        <v>16209</v>
      </c>
      <c r="D146" s="116"/>
      <c r="E146" s="116"/>
      <c r="F146" s="116"/>
      <c r="G146" s="116"/>
      <c r="H146" s="116"/>
      <c r="I146" s="116"/>
      <c r="J146" s="116"/>
      <c r="K146" s="116"/>
      <c r="L146" s="116"/>
      <c r="M146" s="116"/>
      <c r="N146" s="116"/>
      <c r="O146" s="116"/>
      <c r="P146" s="116"/>
      <c r="Q146" s="116"/>
      <c r="R146" s="116"/>
      <c r="S146" s="116"/>
      <c r="T146" s="116"/>
      <c r="U146" s="116"/>
      <c r="V146" s="116"/>
      <c r="W146" s="116"/>
      <c r="X146" s="116"/>
      <c r="Y146" s="116"/>
      <c r="Z146" s="116"/>
      <c r="AA146" s="116"/>
      <c r="AB146" s="116"/>
      <c r="AC146" s="116" t="s">
        <v>16210</v>
      </c>
      <c r="AD146" s="116"/>
      <c r="AE146" s="116"/>
      <c r="AF146" s="116"/>
      <c r="AG146" s="116"/>
      <c r="AH146" s="116"/>
      <c r="AI146" s="116"/>
      <c r="AJ146" s="116"/>
      <c r="AK146" s="116"/>
      <c r="AL146" s="116"/>
      <c r="AM146" s="116"/>
      <c r="AN146" s="116"/>
      <c r="AO146" s="116"/>
      <c r="AP146" s="116"/>
      <c r="AQ146" s="116"/>
      <c r="AR146" s="116"/>
      <c r="AS146" s="116"/>
      <c r="AT146" s="116"/>
      <c r="AU146" s="116"/>
      <c r="AV146" s="116"/>
      <c r="AW146" s="116"/>
      <c r="AX146" s="116"/>
      <c r="AY146" s="116"/>
      <c r="AZ146" s="116"/>
      <c r="BA146" s="116"/>
      <c r="BB146" s="113"/>
    </row>
    <row r="147" spans="1:54" s="111" customFormat="1" ht="12.75" customHeight="1">
      <c r="A147" s="116" t="s">
        <v>16211</v>
      </c>
      <c r="B147" s="152" t="s">
        <v>16211</v>
      </c>
      <c r="C147" s="116" t="s">
        <v>16209</v>
      </c>
      <c r="D147" s="116"/>
      <c r="E147" s="116"/>
      <c r="F147" s="116"/>
      <c r="G147" s="116"/>
      <c r="H147" s="116"/>
      <c r="I147" s="116"/>
      <c r="J147" s="116"/>
      <c r="K147" s="116"/>
      <c r="L147" s="116"/>
      <c r="M147" s="116"/>
      <c r="N147" s="116"/>
      <c r="O147" s="116"/>
      <c r="P147" s="116"/>
      <c r="Q147" s="116"/>
      <c r="R147" s="116"/>
      <c r="S147" s="116"/>
      <c r="T147" s="116"/>
      <c r="U147" s="116"/>
      <c r="V147" s="116"/>
      <c r="W147" s="116"/>
      <c r="X147" s="116"/>
      <c r="Y147" s="116"/>
      <c r="Z147" s="116"/>
      <c r="AA147" s="116"/>
      <c r="AB147" s="116"/>
      <c r="AC147" s="116" t="s">
        <v>16210</v>
      </c>
      <c r="AD147" s="116"/>
      <c r="AE147" s="116"/>
      <c r="AF147" s="116"/>
      <c r="AG147" s="116"/>
      <c r="AH147" s="116"/>
      <c r="AI147" s="116"/>
      <c r="AJ147" s="116"/>
      <c r="AK147" s="116"/>
      <c r="AL147" s="116"/>
      <c r="AM147" s="116"/>
      <c r="AN147" s="116"/>
      <c r="AO147" s="116"/>
      <c r="AP147" s="116"/>
      <c r="AQ147" s="116"/>
      <c r="AR147" s="116"/>
      <c r="AS147" s="116"/>
      <c r="AT147" s="116"/>
      <c r="AU147" s="116"/>
      <c r="AV147" s="116"/>
      <c r="AW147" s="116"/>
      <c r="AX147" s="116"/>
      <c r="AY147" s="116"/>
      <c r="AZ147" s="116"/>
      <c r="BA147" s="116"/>
      <c r="BB147" s="113"/>
    </row>
    <row r="148" spans="1:54" s="111" customFormat="1" ht="12.75" customHeight="1">
      <c r="A148" s="116" t="s">
        <v>16212</v>
      </c>
      <c r="B148" s="152" t="s">
        <v>16212</v>
      </c>
      <c r="C148" s="116" t="s">
        <v>16008</v>
      </c>
      <c r="D148" s="116"/>
      <c r="E148" s="116"/>
      <c r="F148" s="116"/>
      <c r="G148" s="116"/>
      <c r="H148" s="116"/>
      <c r="I148" s="116"/>
      <c r="J148" s="116"/>
      <c r="K148" s="116"/>
      <c r="L148" s="116"/>
      <c r="M148" s="116"/>
      <c r="N148" s="116"/>
      <c r="O148" s="116"/>
      <c r="P148" s="116"/>
      <c r="Q148" s="116"/>
      <c r="R148" s="116"/>
      <c r="S148" s="116"/>
      <c r="T148" s="116"/>
      <c r="U148" s="116"/>
      <c r="V148" s="116"/>
      <c r="W148" s="116"/>
      <c r="X148" s="116"/>
      <c r="Y148" s="116"/>
      <c r="Z148" s="116"/>
      <c r="AA148" s="116"/>
      <c r="AB148" s="116"/>
      <c r="AC148" s="116" t="s">
        <v>16213</v>
      </c>
      <c r="AD148" s="116"/>
      <c r="AE148" s="116"/>
      <c r="AF148" s="116"/>
      <c r="AG148" s="116"/>
      <c r="AH148" s="116"/>
      <c r="AI148" s="116"/>
      <c r="AJ148" s="116"/>
      <c r="AK148" s="116"/>
      <c r="AL148" s="116"/>
      <c r="AM148" s="116"/>
      <c r="AN148" s="116"/>
      <c r="AO148" s="116"/>
      <c r="AP148" s="116"/>
      <c r="AQ148" s="116"/>
      <c r="AR148" s="116"/>
      <c r="AS148" s="116"/>
      <c r="AT148" s="116"/>
      <c r="AU148" s="116"/>
      <c r="AV148" s="116"/>
      <c r="AW148" s="116"/>
      <c r="AX148" s="116"/>
      <c r="AY148" s="116"/>
      <c r="AZ148" s="116"/>
      <c r="BA148" s="116"/>
      <c r="BB148" s="113"/>
    </row>
    <row r="149" spans="1:54" s="111" customFormat="1" ht="12.75" customHeight="1">
      <c r="A149" s="116" t="s">
        <v>16214</v>
      </c>
      <c r="B149" s="152" t="s">
        <v>16214</v>
      </c>
      <c r="C149" s="116" t="s">
        <v>16010</v>
      </c>
      <c r="D149" s="116"/>
      <c r="E149" s="116"/>
      <c r="F149" s="116"/>
      <c r="G149" s="116"/>
      <c r="H149" s="116"/>
      <c r="I149" s="116"/>
      <c r="J149" s="116"/>
      <c r="K149" s="116"/>
      <c r="L149" s="116"/>
      <c r="M149" s="116"/>
      <c r="N149" s="116"/>
      <c r="O149" s="116"/>
      <c r="P149" s="116"/>
      <c r="Q149" s="116"/>
      <c r="R149" s="116"/>
      <c r="S149" s="116"/>
      <c r="T149" s="116"/>
      <c r="U149" s="116"/>
      <c r="V149" s="116"/>
      <c r="W149" s="116"/>
      <c r="X149" s="116"/>
      <c r="Y149" s="116"/>
      <c r="Z149" s="116"/>
      <c r="AA149" s="116"/>
      <c r="AB149" s="116"/>
      <c r="AC149" s="116" t="s">
        <v>16215</v>
      </c>
      <c r="AD149" s="116"/>
      <c r="AE149" s="116"/>
      <c r="AF149" s="116"/>
      <c r="AG149" s="116"/>
      <c r="AH149" s="116"/>
      <c r="AI149" s="116"/>
      <c r="AJ149" s="116"/>
      <c r="AK149" s="116"/>
      <c r="AL149" s="116"/>
      <c r="AM149" s="116"/>
      <c r="AN149" s="116"/>
      <c r="AO149" s="116"/>
      <c r="AP149" s="116"/>
      <c r="AQ149" s="116"/>
      <c r="AR149" s="116"/>
      <c r="AS149" s="116"/>
      <c r="AT149" s="116"/>
      <c r="AU149" s="116"/>
      <c r="AV149" s="116"/>
      <c r="AW149" s="116"/>
      <c r="AX149" s="116"/>
      <c r="AY149" s="116"/>
      <c r="AZ149" s="116"/>
      <c r="BA149" s="116"/>
      <c r="BB149" s="113"/>
    </row>
    <row r="150" spans="1:54" s="111" customFormat="1" ht="12.75" customHeight="1">
      <c r="A150" s="116" t="s">
        <v>16216</v>
      </c>
      <c r="B150" s="152" t="s">
        <v>16216</v>
      </c>
      <c r="C150" s="116" t="s">
        <v>1689</v>
      </c>
      <c r="D150" s="116"/>
      <c r="E150" s="116"/>
      <c r="F150" s="116"/>
      <c r="G150" s="116" t="s">
        <v>2136</v>
      </c>
      <c r="H150" s="116"/>
      <c r="I150" s="116"/>
      <c r="J150" s="116"/>
      <c r="K150" s="116"/>
      <c r="L150" s="116"/>
      <c r="M150" s="116"/>
      <c r="N150" s="116"/>
      <c r="O150" s="116"/>
      <c r="P150" s="116" t="s">
        <v>16217</v>
      </c>
      <c r="Q150" s="116"/>
      <c r="R150" s="116"/>
      <c r="S150" s="116"/>
      <c r="T150" s="116"/>
      <c r="U150" s="116"/>
      <c r="V150" s="116"/>
      <c r="W150" s="116"/>
      <c r="X150" s="116"/>
      <c r="Y150" s="116" t="s">
        <v>16218</v>
      </c>
      <c r="Z150" s="116"/>
      <c r="AA150" s="116"/>
      <c r="AB150" s="116"/>
      <c r="AC150" s="116"/>
      <c r="AD150" s="116"/>
      <c r="AE150" s="116"/>
      <c r="AF150" s="116"/>
      <c r="AG150" s="116"/>
      <c r="AH150" s="116"/>
      <c r="AI150" s="116" t="s">
        <v>2132</v>
      </c>
      <c r="AJ150" s="116"/>
      <c r="AK150" s="116"/>
      <c r="AL150" s="116"/>
      <c r="AM150" s="116"/>
      <c r="AN150" s="116"/>
      <c r="AO150" s="116" t="s">
        <v>1689</v>
      </c>
      <c r="AP150" s="116"/>
      <c r="AQ150" s="116"/>
      <c r="AR150" s="116"/>
      <c r="AS150" s="116"/>
      <c r="AT150" s="116"/>
      <c r="AU150" s="116"/>
      <c r="AV150" s="116"/>
      <c r="AW150" s="116"/>
      <c r="AX150" s="116"/>
      <c r="AY150" s="116"/>
      <c r="AZ150" s="116"/>
      <c r="BA150" s="116"/>
      <c r="BB150" s="113"/>
    </row>
    <row r="151" spans="1:54" s="111" customFormat="1" ht="12.75" customHeight="1">
      <c r="A151" s="116" t="s">
        <v>16219</v>
      </c>
      <c r="B151" s="152" t="s">
        <v>16219</v>
      </c>
      <c r="C151" s="116" t="s">
        <v>1704</v>
      </c>
      <c r="D151" s="116"/>
      <c r="E151" s="116"/>
      <c r="F151" s="116"/>
      <c r="G151" s="116"/>
      <c r="H151" s="116"/>
      <c r="I151" s="116"/>
      <c r="J151" s="116"/>
      <c r="K151" s="116"/>
      <c r="L151" s="116"/>
      <c r="M151" s="116"/>
      <c r="N151" s="116"/>
      <c r="O151" s="116"/>
      <c r="P151" s="116"/>
      <c r="Q151" s="116"/>
      <c r="R151" s="116"/>
      <c r="S151" s="116"/>
      <c r="T151" s="116"/>
      <c r="U151" s="116"/>
      <c r="V151" s="116"/>
      <c r="W151" s="116"/>
      <c r="X151" s="116"/>
      <c r="Y151" s="116"/>
      <c r="Z151" s="116"/>
      <c r="AA151" s="116"/>
      <c r="AB151" s="116"/>
      <c r="AC151" s="116"/>
      <c r="AD151" s="116"/>
      <c r="AE151" s="116"/>
      <c r="AF151" s="116"/>
      <c r="AG151" s="116"/>
      <c r="AH151" s="116"/>
      <c r="AI151" s="116"/>
      <c r="AJ151" s="116"/>
      <c r="AK151" s="116"/>
      <c r="AL151" s="116"/>
      <c r="AM151" s="116"/>
      <c r="AN151" s="116"/>
      <c r="AO151" s="116"/>
      <c r="AP151" s="116"/>
      <c r="AQ151" s="116"/>
      <c r="AR151" s="116"/>
      <c r="AS151" s="116"/>
      <c r="AT151" s="116"/>
      <c r="AU151" s="116"/>
      <c r="AV151" s="116"/>
      <c r="AW151" s="116"/>
      <c r="AX151" s="116"/>
      <c r="AY151" s="116"/>
      <c r="AZ151" s="116"/>
      <c r="BA151" s="116"/>
      <c r="BB151" s="113"/>
    </row>
    <row r="152" spans="1:54" s="111" customFormat="1" ht="12.75" customHeight="1">
      <c r="A152" s="116" t="s">
        <v>16220</v>
      </c>
      <c r="B152" s="152" t="s">
        <v>16220</v>
      </c>
      <c r="C152" s="116" t="s">
        <v>16018</v>
      </c>
      <c r="D152" s="116"/>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c r="AA152" s="116"/>
      <c r="AB152" s="116"/>
      <c r="AC152" s="116"/>
      <c r="AD152" s="116"/>
      <c r="AE152" s="116"/>
      <c r="AF152" s="116"/>
      <c r="AG152" s="116"/>
      <c r="AH152" s="116"/>
      <c r="AI152" s="116"/>
      <c r="AJ152" s="116"/>
      <c r="AK152" s="116"/>
      <c r="AL152" s="116"/>
      <c r="AM152" s="116"/>
      <c r="AN152" s="116"/>
      <c r="AO152" s="116"/>
      <c r="AP152" s="116"/>
      <c r="AQ152" s="116"/>
      <c r="AR152" s="116"/>
      <c r="AS152" s="116"/>
      <c r="AT152" s="116"/>
      <c r="AU152" s="116"/>
      <c r="AV152" s="116"/>
      <c r="AW152" s="116"/>
      <c r="AX152" s="116"/>
      <c r="AY152" s="116"/>
      <c r="AZ152" s="116"/>
      <c r="BA152" s="116"/>
      <c r="BB152" s="113"/>
    </row>
    <row r="153" spans="1:54" s="111" customFormat="1" ht="12.75" customHeight="1">
      <c r="A153" s="116" t="s">
        <v>16221</v>
      </c>
      <c r="B153" s="152" t="s">
        <v>16221</v>
      </c>
      <c r="C153" s="116" t="s">
        <v>3217</v>
      </c>
      <c r="D153" s="116"/>
      <c r="E153" s="116"/>
      <c r="F153" s="116"/>
      <c r="G153" s="116"/>
      <c r="H153" s="116"/>
      <c r="I153" s="116"/>
      <c r="J153" s="116"/>
      <c r="K153" s="116"/>
      <c r="L153" s="116"/>
      <c r="M153" s="116"/>
      <c r="N153" s="116"/>
      <c r="O153" s="116"/>
      <c r="P153" s="116"/>
      <c r="Q153" s="116"/>
      <c r="R153" s="116"/>
      <c r="S153" s="116"/>
      <c r="T153" s="116"/>
      <c r="U153" s="116"/>
      <c r="V153" s="116"/>
      <c r="W153" s="116"/>
      <c r="X153" s="116"/>
      <c r="Y153" s="116"/>
      <c r="Z153" s="116"/>
      <c r="AA153" s="116"/>
      <c r="AB153" s="116"/>
      <c r="AC153" s="116"/>
      <c r="AD153" s="116"/>
      <c r="AE153" s="116"/>
      <c r="AF153" s="116"/>
      <c r="AG153" s="116"/>
      <c r="AH153" s="116"/>
      <c r="AI153" s="116"/>
      <c r="AJ153" s="116"/>
      <c r="AK153" s="116"/>
      <c r="AL153" s="116"/>
      <c r="AM153" s="116"/>
      <c r="AN153" s="116"/>
      <c r="AO153" s="116"/>
      <c r="AP153" s="116"/>
      <c r="AQ153" s="116"/>
      <c r="AR153" s="116"/>
      <c r="AS153" s="116"/>
      <c r="AT153" s="116"/>
      <c r="AU153" s="116"/>
      <c r="AV153" s="116"/>
      <c r="AW153" s="116"/>
      <c r="AX153" s="116"/>
      <c r="AY153" s="116"/>
      <c r="AZ153" s="116"/>
      <c r="BA153" s="116"/>
      <c r="BB153" s="113"/>
    </row>
    <row r="154" spans="1:54" s="111" customFormat="1" ht="12.75" customHeight="1">
      <c r="A154" s="116" t="s">
        <v>16222</v>
      </c>
      <c r="B154" s="152" t="s">
        <v>16222</v>
      </c>
      <c r="C154" s="116" t="s">
        <v>15992</v>
      </c>
      <c r="D154" s="116" t="s">
        <v>15992</v>
      </c>
      <c r="E154" s="116" t="s">
        <v>16036</v>
      </c>
      <c r="F154" s="116"/>
      <c r="G154" s="116" t="s">
        <v>16037</v>
      </c>
      <c r="H154" s="116"/>
      <c r="I154" s="116" t="s">
        <v>16038</v>
      </c>
      <c r="J154" s="116" t="s">
        <v>16039</v>
      </c>
      <c r="K154" s="116" t="s">
        <v>16040</v>
      </c>
      <c r="L154" s="116" t="s">
        <v>16041</v>
      </c>
      <c r="M154" s="116"/>
      <c r="N154" s="116" t="s">
        <v>16042</v>
      </c>
      <c r="O154" s="116" t="s">
        <v>16043</v>
      </c>
      <c r="P154" s="116" t="s">
        <v>16044</v>
      </c>
      <c r="Q154" s="116" t="s">
        <v>16045</v>
      </c>
      <c r="R154" s="116" t="s">
        <v>16046</v>
      </c>
      <c r="S154" s="116" t="s">
        <v>16047</v>
      </c>
      <c r="T154" s="116" t="s">
        <v>16048</v>
      </c>
      <c r="U154" s="116" t="s">
        <v>16049</v>
      </c>
      <c r="V154" s="116"/>
      <c r="W154" s="116" t="s">
        <v>3176</v>
      </c>
      <c r="X154" s="116" t="s">
        <v>3176</v>
      </c>
      <c r="Y154" s="116" t="s">
        <v>16050</v>
      </c>
      <c r="Z154" s="116" t="s">
        <v>16051</v>
      </c>
      <c r="AA154" s="116"/>
      <c r="AB154" s="116" t="s">
        <v>16223</v>
      </c>
      <c r="AC154" s="116" t="s">
        <v>16053</v>
      </c>
      <c r="AD154" s="116" t="s">
        <v>16054</v>
      </c>
      <c r="AE154" s="116" t="s">
        <v>16055</v>
      </c>
      <c r="AF154" s="116" t="s">
        <v>16056</v>
      </c>
      <c r="AG154" s="116" t="s">
        <v>16057</v>
      </c>
      <c r="AH154" s="116" t="s">
        <v>16039</v>
      </c>
      <c r="AI154" s="116" t="s">
        <v>16058</v>
      </c>
      <c r="AJ154" s="116"/>
      <c r="AK154" s="116" t="s">
        <v>16042</v>
      </c>
      <c r="AL154" s="116" t="s">
        <v>16041</v>
      </c>
      <c r="AM154" s="116" t="s">
        <v>16059</v>
      </c>
      <c r="AN154" s="116" t="s">
        <v>16060</v>
      </c>
      <c r="AO154" s="116" t="s">
        <v>16061</v>
      </c>
      <c r="AP154" s="116" t="s">
        <v>16062</v>
      </c>
      <c r="AQ154" s="116"/>
      <c r="AR154" s="116"/>
      <c r="AS154" s="116" t="s">
        <v>16063</v>
      </c>
      <c r="AT154" s="116" t="s">
        <v>16064</v>
      </c>
      <c r="AU154" s="116" t="s">
        <v>16048</v>
      </c>
      <c r="AV154" s="116" t="s">
        <v>16065</v>
      </c>
      <c r="AW154" s="116" t="s">
        <v>16066</v>
      </c>
      <c r="AX154" s="116"/>
      <c r="AY154" s="116" t="s">
        <v>15992</v>
      </c>
      <c r="AZ154" s="116" t="s">
        <v>16224</v>
      </c>
      <c r="BA154" s="116" t="s">
        <v>16067</v>
      </c>
      <c r="BB154" s="113"/>
    </row>
    <row r="155" spans="1:54" s="111" customFormat="1" ht="12.75" customHeight="1">
      <c r="A155" s="116" t="s">
        <v>16225</v>
      </c>
      <c r="B155" s="152" t="s">
        <v>16225</v>
      </c>
      <c r="C155" s="116" t="s">
        <v>3209</v>
      </c>
      <c r="D155" s="116" t="s">
        <v>3209</v>
      </c>
      <c r="E155" s="116" t="s">
        <v>16069</v>
      </c>
      <c r="F155" s="116"/>
      <c r="G155" s="116" t="s">
        <v>16069</v>
      </c>
      <c r="H155" s="116"/>
      <c r="I155" s="116" t="s">
        <v>16070</v>
      </c>
      <c r="J155" s="116" t="s">
        <v>16071</v>
      </c>
      <c r="K155" s="116" t="s">
        <v>16072</v>
      </c>
      <c r="L155" s="116" t="s">
        <v>16069</v>
      </c>
      <c r="M155" s="116"/>
      <c r="N155" s="116" t="s">
        <v>16073</v>
      </c>
      <c r="O155" s="116" t="s">
        <v>16074</v>
      </c>
      <c r="P155" s="116" t="s">
        <v>16075</v>
      </c>
      <c r="Q155" s="116" t="s">
        <v>16076</v>
      </c>
      <c r="R155" s="116" t="s">
        <v>3210</v>
      </c>
      <c r="S155" s="116" t="s">
        <v>16077</v>
      </c>
      <c r="T155" s="116" t="s">
        <v>16078</v>
      </c>
      <c r="U155" s="116" t="s">
        <v>16079</v>
      </c>
      <c r="V155" s="116"/>
      <c r="W155" s="116" t="s">
        <v>3176</v>
      </c>
      <c r="X155" s="116" t="s">
        <v>3176</v>
      </c>
      <c r="Y155" s="116" t="s">
        <v>16080</v>
      </c>
      <c r="Z155" s="116" t="s">
        <v>16081</v>
      </c>
      <c r="AA155" s="116"/>
      <c r="AB155" s="116" t="s">
        <v>16082</v>
      </c>
      <c r="AC155" s="116" t="s">
        <v>16083</v>
      </c>
      <c r="AD155" s="116" t="s">
        <v>16084</v>
      </c>
      <c r="AE155" s="116" t="s">
        <v>16085</v>
      </c>
      <c r="AF155" s="116" t="s">
        <v>16086</v>
      </c>
      <c r="AG155" s="116" t="s">
        <v>16087</v>
      </c>
      <c r="AH155" s="116" t="s">
        <v>16088</v>
      </c>
      <c r="AI155" s="116" t="s">
        <v>16089</v>
      </c>
      <c r="AJ155" s="116"/>
      <c r="AK155" s="116" t="s">
        <v>16090</v>
      </c>
      <c r="AL155" s="116" t="s">
        <v>16069</v>
      </c>
      <c r="AM155" s="116" t="s">
        <v>16091</v>
      </c>
      <c r="AN155" s="116" t="s">
        <v>16092</v>
      </c>
      <c r="AO155" s="116" t="s">
        <v>16093</v>
      </c>
      <c r="AP155" s="116" t="s">
        <v>16094</v>
      </c>
      <c r="AQ155" s="116"/>
      <c r="AR155" s="116"/>
      <c r="AS155" s="116" t="s">
        <v>16095</v>
      </c>
      <c r="AT155" s="116" t="s">
        <v>16096</v>
      </c>
      <c r="AU155" s="116" t="s">
        <v>16078</v>
      </c>
      <c r="AV155" s="116" t="s">
        <v>1701</v>
      </c>
      <c r="AW155" s="116" t="s">
        <v>16097</v>
      </c>
      <c r="AX155" s="116"/>
      <c r="AY155" s="116" t="s">
        <v>3209</v>
      </c>
      <c r="AZ155" s="116" t="s">
        <v>16226</v>
      </c>
      <c r="BA155" s="116" t="s">
        <v>16099</v>
      </c>
      <c r="BB155" s="113"/>
    </row>
    <row r="156" spans="1:54" s="111" customFormat="1" ht="12.75" customHeight="1">
      <c r="A156" s="116" t="s">
        <v>16227</v>
      </c>
      <c r="B156" s="152" t="s">
        <v>16227</v>
      </c>
      <c r="C156" s="116" t="s">
        <v>15996</v>
      </c>
      <c r="D156" s="116" t="s">
        <v>15996</v>
      </c>
      <c r="E156" s="116" t="s">
        <v>16101</v>
      </c>
      <c r="F156" s="116"/>
      <c r="G156" s="116" t="s">
        <v>16101</v>
      </c>
      <c r="H156" s="116"/>
      <c r="I156" s="116" t="s">
        <v>16103</v>
      </c>
      <c r="J156" s="116" t="s">
        <v>16104</v>
      </c>
      <c r="K156" s="116" t="s">
        <v>16105</v>
      </c>
      <c r="L156" s="116" t="s">
        <v>16101</v>
      </c>
      <c r="M156" s="116"/>
      <c r="N156" s="116" t="s">
        <v>16106</v>
      </c>
      <c r="O156" s="116" t="s">
        <v>16107</v>
      </c>
      <c r="P156" s="116" t="s">
        <v>16108</v>
      </c>
      <c r="Q156" s="116" t="s">
        <v>16109</v>
      </c>
      <c r="R156" s="116" t="s">
        <v>16110</v>
      </c>
      <c r="S156" s="116" t="s">
        <v>16228</v>
      </c>
      <c r="T156" s="116" t="s">
        <v>16112</v>
      </c>
      <c r="U156" s="116" t="s">
        <v>16113</v>
      </c>
      <c r="V156" s="116"/>
      <c r="W156" s="116"/>
      <c r="X156" s="116" t="s">
        <v>16114</v>
      </c>
      <c r="Y156" s="116" t="s">
        <v>16115</v>
      </c>
      <c r="Z156" s="116" t="s">
        <v>16116</v>
      </c>
      <c r="AA156" s="116"/>
      <c r="AB156" s="116" t="s">
        <v>16229</v>
      </c>
      <c r="AC156" s="116" t="s">
        <v>16118</v>
      </c>
      <c r="AD156" s="116" t="s">
        <v>16119</v>
      </c>
      <c r="AE156" s="116" t="s">
        <v>16120</v>
      </c>
      <c r="AF156" s="116" t="s">
        <v>16121</v>
      </c>
      <c r="AG156" s="116" t="s">
        <v>16116</v>
      </c>
      <c r="AH156" s="116" t="s">
        <v>16122</v>
      </c>
      <c r="AI156" s="116" t="s">
        <v>16089</v>
      </c>
      <c r="AJ156" s="116"/>
      <c r="AK156" s="116" t="s">
        <v>16123</v>
      </c>
      <c r="AL156" s="116" t="s">
        <v>16101</v>
      </c>
      <c r="AM156" s="116" t="s">
        <v>16124</v>
      </c>
      <c r="AN156" s="116" t="s">
        <v>16125</v>
      </c>
      <c r="AO156" s="116" t="s">
        <v>16126</v>
      </c>
      <c r="AP156" s="116" t="s">
        <v>16127</v>
      </c>
      <c r="AQ156" s="116"/>
      <c r="AR156" s="116"/>
      <c r="AS156" s="116" t="s">
        <v>16128</v>
      </c>
      <c r="AT156" s="116" t="s">
        <v>16129</v>
      </c>
      <c r="AU156" s="116" t="s">
        <v>16130</v>
      </c>
      <c r="AV156" s="116" t="s">
        <v>16131</v>
      </c>
      <c r="AW156" s="116" t="s">
        <v>16132</v>
      </c>
      <c r="AX156" s="116"/>
      <c r="AY156" s="116" t="s">
        <v>15996</v>
      </c>
      <c r="AZ156" s="116" t="s">
        <v>16128</v>
      </c>
      <c r="BA156" s="116" t="s">
        <v>16133</v>
      </c>
      <c r="BB156" s="113"/>
    </row>
    <row r="157" spans="1:54" s="111" customFormat="1" ht="12.75" customHeight="1">
      <c r="A157" s="116" t="s">
        <v>16230</v>
      </c>
      <c r="B157" s="152" t="s">
        <v>16230</v>
      </c>
      <c r="C157" s="116" t="s">
        <v>2965</v>
      </c>
      <c r="D157" s="116"/>
      <c r="E157" s="116"/>
      <c r="F157" s="116"/>
      <c r="G157" s="116" t="s">
        <v>16135</v>
      </c>
      <c r="H157" s="116"/>
      <c r="I157" s="116"/>
      <c r="J157" s="116"/>
      <c r="K157" s="116"/>
      <c r="L157" s="119"/>
      <c r="M157" s="116"/>
      <c r="N157" s="116"/>
      <c r="O157" s="116"/>
      <c r="P157" s="116"/>
      <c r="Q157" s="116"/>
      <c r="R157" s="116"/>
      <c r="S157" s="116"/>
      <c r="T157" s="116"/>
      <c r="U157" s="116"/>
      <c r="V157" s="116"/>
      <c r="W157" s="116"/>
      <c r="X157" s="116"/>
      <c r="Y157" s="116"/>
      <c r="Z157" s="116"/>
      <c r="AA157" s="116"/>
      <c r="AB157" s="116"/>
      <c r="AC157" s="116"/>
      <c r="AD157" s="116"/>
      <c r="AE157" s="116"/>
      <c r="AF157" s="116"/>
      <c r="AG157" s="116"/>
      <c r="AH157" s="116"/>
      <c r="AI157" s="116"/>
      <c r="AJ157" s="116"/>
      <c r="AK157" s="116"/>
      <c r="AL157" s="116"/>
      <c r="AM157" s="116"/>
      <c r="AN157" s="116"/>
      <c r="AO157" s="116"/>
      <c r="AP157" s="116"/>
      <c r="AQ157" s="116"/>
      <c r="AR157" s="116"/>
      <c r="AS157" s="116"/>
      <c r="AT157" s="116"/>
      <c r="AU157" s="116"/>
      <c r="AV157" s="116"/>
      <c r="AW157" s="116"/>
      <c r="AX157" s="116"/>
      <c r="AY157" s="116"/>
      <c r="AZ157" s="116"/>
      <c r="BA157" s="116"/>
      <c r="BB157" s="113"/>
    </row>
    <row r="158" spans="1:54" s="111" customFormat="1" ht="12.75" customHeight="1">
      <c r="A158" s="116" t="s">
        <v>16231</v>
      </c>
      <c r="B158" s="152" t="s">
        <v>16231</v>
      </c>
      <c r="C158" s="116" t="s">
        <v>16000</v>
      </c>
      <c r="D158" s="116" t="s">
        <v>16000</v>
      </c>
      <c r="E158" s="116" t="s">
        <v>16137</v>
      </c>
      <c r="F158" s="116"/>
      <c r="G158" s="116" t="s">
        <v>16137</v>
      </c>
      <c r="H158" s="116"/>
      <c r="I158" s="116" t="s">
        <v>16138</v>
      </c>
      <c r="J158" s="116" t="s">
        <v>16139</v>
      </c>
      <c r="K158" s="116"/>
      <c r="L158" s="119" t="s">
        <v>16137</v>
      </c>
      <c r="M158" s="116"/>
      <c r="N158" s="116" t="s">
        <v>2227</v>
      </c>
      <c r="O158" s="116" t="s">
        <v>16232</v>
      </c>
      <c r="P158" s="116" t="s">
        <v>2228</v>
      </c>
      <c r="Q158" s="116" t="s">
        <v>16140</v>
      </c>
      <c r="R158" s="116" t="s">
        <v>16141</v>
      </c>
      <c r="S158" s="116" t="s">
        <v>16142</v>
      </c>
      <c r="T158" s="116" t="s">
        <v>1921</v>
      </c>
      <c r="U158" s="116" t="s">
        <v>16143</v>
      </c>
      <c r="V158" s="116"/>
      <c r="W158" s="116" t="s">
        <v>2300</v>
      </c>
      <c r="X158" s="116" t="s">
        <v>2300</v>
      </c>
      <c r="Y158" s="116"/>
      <c r="Z158" s="116" t="s">
        <v>16144</v>
      </c>
      <c r="AA158" s="116"/>
      <c r="AB158" s="116" t="s">
        <v>16145</v>
      </c>
      <c r="AC158" s="116"/>
      <c r="AD158" s="116" t="s">
        <v>16146</v>
      </c>
      <c r="AE158" s="116" t="s">
        <v>2237</v>
      </c>
      <c r="AF158" s="116" t="s">
        <v>1929</v>
      </c>
      <c r="AG158" s="116" t="s">
        <v>1930</v>
      </c>
      <c r="AH158" s="116" t="s">
        <v>16148</v>
      </c>
      <c r="AI158" s="116" t="s">
        <v>16089</v>
      </c>
      <c r="AJ158" s="116"/>
      <c r="AK158" s="116" t="s">
        <v>2239</v>
      </c>
      <c r="AL158" s="116" t="s">
        <v>16137</v>
      </c>
      <c r="AM158" s="116" t="s">
        <v>3115</v>
      </c>
      <c r="AN158" s="116"/>
      <c r="AO158" s="116" t="s">
        <v>2242</v>
      </c>
      <c r="AP158" s="116" t="s">
        <v>2243</v>
      </c>
      <c r="AQ158" s="116"/>
      <c r="AR158" s="116"/>
      <c r="AS158" s="116" t="s">
        <v>2242</v>
      </c>
      <c r="AT158" s="116" t="s">
        <v>2244</v>
      </c>
      <c r="AU158" s="116" t="s">
        <v>1937</v>
      </c>
      <c r="AV158" s="116" t="s">
        <v>1757</v>
      </c>
      <c r="AW158" s="116" t="s">
        <v>16149</v>
      </c>
      <c r="AX158" s="116"/>
      <c r="AY158" s="116" t="s">
        <v>16000</v>
      </c>
      <c r="AZ158" s="116" t="s">
        <v>2242</v>
      </c>
      <c r="BA158" s="116"/>
      <c r="BB158" s="113"/>
    </row>
    <row r="159" spans="1:54" s="111" customFormat="1" ht="12.75" customHeight="1">
      <c r="A159" s="116" t="s">
        <v>16233</v>
      </c>
      <c r="B159" s="152" t="s">
        <v>16233</v>
      </c>
      <c r="C159" s="116" t="s">
        <v>16002</v>
      </c>
      <c r="D159" s="116"/>
      <c r="E159" s="116"/>
      <c r="F159" s="116"/>
      <c r="G159" s="116"/>
      <c r="H159" s="116"/>
      <c r="I159" s="116"/>
      <c r="J159" s="116"/>
      <c r="K159" s="116"/>
      <c r="L159" s="116"/>
      <c r="M159" s="116"/>
      <c r="N159" s="116"/>
      <c r="O159" s="116"/>
      <c r="P159" s="116"/>
      <c r="Q159" s="116"/>
      <c r="R159" s="116"/>
      <c r="S159" s="116"/>
      <c r="T159" s="116"/>
      <c r="U159" s="116"/>
      <c r="V159" s="116"/>
      <c r="W159" s="116"/>
      <c r="X159" s="116"/>
      <c r="Y159" s="116"/>
      <c r="Z159" s="116"/>
      <c r="AA159" s="116"/>
      <c r="AB159" s="116"/>
      <c r="AC159" s="116" t="s">
        <v>16151</v>
      </c>
      <c r="AD159" s="116"/>
      <c r="AE159" s="116"/>
      <c r="AF159" s="116"/>
      <c r="AG159" s="116"/>
      <c r="AH159" s="116"/>
      <c r="AI159" s="116"/>
      <c r="AJ159" s="116"/>
      <c r="AK159" s="116"/>
      <c r="AL159" s="116"/>
      <c r="AM159" s="116"/>
      <c r="AN159" s="116"/>
      <c r="AO159" s="116"/>
      <c r="AP159" s="116"/>
      <c r="AQ159" s="116"/>
      <c r="AR159" s="116"/>
      <c r="AS159" s="116"/>
      <c r="AT159" s="116"/>
      <c r="AU159" s="116"/>
      <c r="AV159" s="116"/>
      <c r="AW159" s="116"/>
      <c r="AX159" s="116"/>
      <c r="AY159" s="116"/>
      <c r="AZ159" s="116"/>
      <c r="BA159" s="116"/>
      <c r="BB159" s="113"/>
    </row>
    <row r="160" spans="1:54" s="111" customFormat="1" ht="12.75" customHeight="1">
      <c r="A160" s="116" t="s">
        <v>16234</v>
      </c>
      <c r="B160" s="152" t="s">
        <v>16234</v>
      </c>
      <c r="C160" s="116" t="s">
        <v>16004</v>
      </c>
      <c r="D160" s="116"/>
      <c r="E160" s="116"/>
      <c r="F160" s="116"/>
      <c r="G160" s="116"/>
      <c r="H160" s="116"/>
      <c r="I160" s="116"/>
      <c r="J160" s="116"/>
      <c r="K160" s="116" t="s">
        <v>16153</v>
      </c>
      <c r="L160" s="116"/>
      <c r="M160" s="116"/>
      <c r="N160" s="116"/>
      <c r="O160" s="116"/>
      <c r="P160" s="116"/>
      <c r="Q160" s="116"/>
      <c r="R160" s="116"/>
      <c r="S160" s="116"/>
      <c r="T160" s="116"/>
      <c r="U160" s="116"/>
      <c r="V160" s="116"/>
      <c r="W160" s="116"/>
      <c r="X160" s="116"/>
      <c r="Y160" s="116"/>
      <c r="Z160" s="116"/>
      <c r="AA160" s="116"/>
      <c r="AB160" s="116"/>
      <c r="AC160" s="116" t="s">
        <v>16154</v>
      </c>
      <c r="AD160" s="116"/>
      <c r="AE160" s="116"/>
      <c r="AF160" s="116"/>
      <c r="AG160" s="116"/>
      <c r="AH160" s="116"/>
      <c r="AI160" s="116"/>
      <c r="AJ160" s="116"/>
      <c r="AK160" s="116"/>
      <c r="AL160" s="116"/>
      <c r="AM160" s="116"/>
      <c r="AN160" s="116"/>
      <c r="AO160" s="116"/>
      <c r="AP160" s="116"/>
      <c r="AQ160" s="116"/>
      <c r="AR160" s="116"/>
      <c r="AS160" s="116"/>
      <c r="AT160" s="116"/>
      <c r="AU160" s="116"/>
      <c r="AV160" s="116"/>
      <c r="AW160" s="116"/>
      <c r="AX160" s="116"/>
      <c r="AY160" s="116"/>
      <c r="AZ160" s="116"/>
      <c r="BA160" s="116"/>
      <c r="BB160" s="113"/>
    </row>
    <row r="161" spans="1:54" s="111" customFormat="1" ht="12.75" customHeight="1">
      <c r="A161" s="116" t="s">
        <v>16235</v>
      </c>
      <c r="B161" s="152" t="s">
        <v>16235</v>
      </c>
      <c r="C161" s="116" t="s">
        <v>16006</v>
      </c>
      <c r="D161" s="116"/>
      <c r="E161" s="116"/>
      <c r="F161" s="116"/>
      <c r="G161" s="116"/>
      <c r="H161" s="116"/>
      <c r="I161" s="116"/>
      <c r="J161" s="116"/>
      <c r="K161" s="116" t="s">
        <v>16156</v>
      </c>
      <c r="L161" s="116"/>
      <c r="M161" s="116"/>
      <c r="N161" s="116"/>
      <c r="O161" s="116"/>
      <c r="P161" s="116"/>
      <c r="Q161" s="116"/>
      <c r="R161" s="116"/>
      <c r="S161" s="116"/>
      <c r="T161" s="116"/>
      <c r="U161" s="116"/>
      <c r="V161" s="116"/>
      <c r="W161" s="116"/>
      <c r="X161" s="116"/>
      <c r="Y161" s="116"/>
      <c r="Z161" s="116"/>
      <c r="AA161" s="116"/>
      <c r="AB161" s="116"/>
      <c r="AC161" s="116" t="s">
        <v>16154</v>
      </c>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3"/>
    </row>
    <row r="162" spans="1:54" s="111" customFormat="1" ht="12.75" customHeight="1">
      <c r="A162" s="116" t="s">
        <v>16236</v>
      </c>
      <c r="B162" s="152" t="s">
        <v>16236</v>
      </c>
      <c r="C162" s="116" t="s">
        <v>16008</v>
      </c>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t="s">
        <v>16158</v>
      </c>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3"/>
    </row>
    <row r="163" spans="1:54" s="111" customFormat="1" ht="12.75" customHeight="1">
      <c r="A163" s="116" t="s">
        <v>16237</v>
      </c>
      <c r="B163" s="152" t="s">
        <v>16237</v>
      </c>
      <c r="C163" s="116" t="s">
        <v>16238</v>
      </c>
      <c r="D163" s="116"/>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c r="AA163" s="116"/>
      <c r="AB163" s="116"/>
      <c r="AC163" s="116" t="s">
        <v>16160</v>
      </c>
      <c r="AD163" s="116"/>
      <c r="AE163" s="116"/>
      <c r="AF163" s="116"/>
      <c r="AG163" s="116"/>
      <c r="AH163" s="116"/>
      <c r="AI163" s="116"/>
      <c r="AJ163" s="116"/>
      <c r="AK163" s="116"/>
      <c r="AL163" s="116"/>
      <c r="AM163" s="116"/>
      <c r="AN163" s="116"/>
      <c r="AO163" s="116"/>
      <c r="AP163" s="116"/>
      <c r="AQ163" s="116"/>
      <c r="AR163" s="116"/>
      <c r="AS163" s="116"/>
      <c r="AT163" s="116"/>
      <c r="AU163" s="116"/>
      <c r="AV163" s="116"/>
      <c r="AW163" s="116"/>
      <c r="AX163" s="116"/>
      <c r="AY163" s="116"/>
      <c r="AZ163" s="116"/>
      <c r="BA163" s="116"/>
      <c r="BB163" s="113"/>
    </row>
    <row r="164" spans="1:54" s="111" customFormat="1" ht="12.75" customHeight="1">
      <c r="A164" s="116" t="s">
        <v>16239</v>
      </c>
      <c r="B164" s="152" t="s">
        <v>16239</v>
      </c>
      <c r="C164" s="116" t="s">
        <v>16012</v>
      </c>
      <c r="D164" s="116" t="s">
        <v>16012</v>
      </c>
      <c r="E164" s="116" t="s">
        <v>1689</v>
      </c>
      <c r="F164" s="116"/>
      <c r="G164" s="119" t="s">
        <v>1689</v>
      </c>
      <c r="H164" s="116"/>
      <c r="I164" s="116" t="s">
        <v>16162</v>
      </c>
      <c r="J164" s="116" t="s">
        <v>16163</v>
      </c>
      <c r="K164" s="116" t="s">
        <v>1785</v>
      </c>
      <c r="L164" s="116" t="s">
        <v>16012</v>
      </c>
      <c r="M164" s="116"/>
      <c r="N164" s="116" t="s">
        <v>16164</v>
      </c>
      <c r="O164" s="116" t="s">
        <v>16165</v>
      </c>
      <c r="P164" s="116" t="s">
        <v>16166</v>
      </c>
      <c r="Q164" s="116" t="s">
        <v>16162</v>
      </c>
      <c r="R164" s="116" t="s">
        <v>16167</v>
      </c>
      <c r="S164" s="116" t="s">
        <v>16168</v>
      </c>
      <c r="T164" s="116" t="s">
        <v>1785</v>
      </c>
      <c r="U164" s="116" t="s">
        <v>16169</v>
      </c>
      <c r="V164" s="116"/>
      <c r="W164" s="116" t="s">
        <v>2976</v>
      </c>
      <c r="X164" s="116" t="s">
        <v>16170</v>
      </c>
      <c r="Y164" s="116" t="s">
        <v>16171</v>
      </c>
      <c r="Z164" s="116" t="s">
        <v>1796</v>
      </c>
      <c r="AA164" s="116"/>
      <c r="AB164" s="116" t="s">
        <v>16172</v>
      </c>
      <c r="AC164" s="116"/>
      <c r="AD164" s="116" t="s">
        <v>16173</v>
      </c>
      <c r="AE164" s="116" t="s">
        <v>2131</v>
      </c>
      <c r="AF164" s="116" t="s">
        <v>1801</v>
      </c>
      <c r="AG164" s="116" t="s">
        <v>1802</v>
      </c>
      <c r="AH164" s="116" t="s">
        <v>16174</v>
      </c>
      <c r="AI164" s="116" t="s">
        <v>16089</v>
      </c>
      <c r="AJ164" s="116"/>
      <c r="AK164" s="116" t="s">
        <v>2133</v>
      </c>
      <c r="AL164" s="116" t="s">
        <v>1689</v>
      </c>
      <c r="AM164" s="116" t="s">
        <v>3097</v>
      </c>
      <c r="AN164" s="116"/>
      <c r="AO164" s="116" t="s">
        <v>1697</v>
      </c>
      <c r="AP164" s="116" t="s">
        <v>2993</v>
      </c>
      <c r="AQ164" s="116"/>
      <c r="AR164" s="116"/>
      <c r="AS164" s="116" t="s">
        <v>16175</v>
      </c>
      <c r="AT164" s="116" t="s">
        <v>2139</v>
      </c>
      <c r="AU164" s="116" t="s">
        <v>1785</v>
      </c>
      <c r="AV164" s="116" t="s">
        <v>1701</v>
      </c>
      <c r="AW164" s="116" t="s">
        <v>16176</v>
      </c>
      <c r="AX164" s="116"/>
      <c r="AY164" s="116" t="s">
        <v>16012</v>
      </c>
      <c r="AZ164" s="116" t="s">
        <v>2136</v>
      </c>
      <c r="BA164" s="116" t="s">
        <v>15898</v>
      </c>
      <c r="BB164" s="113"/>
    </row>
    <row r="165" spans="1:54" s="111" customFormat="1" ht="12.75" customHeight="1">
      <c r="A165" s="116" t="s">
        <v>16240</v>
      </c>
      <c r="B165" s="152" t="s">
        <v>16240</v>
      </c>
      <c r="C165" s="116" t="s">
        <v>1704</v>
      </c>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t="s">
        <v>16178</v>
      </c>
      <c r="AO165" s="116"/>
      <c r="AP165" s="116"/>
      <c r="AQ165" s="116"/>
      <c r="AR165" s="116"/>
      <c r="AS165" s="116"/>
      <c r="AT165" s="116"/>
      <c r="AU165" s="116"/>
      <c r="AV165" s="116"/>
      <c r="AW165" s="116"/>
      <c r="AX165" s="116"/>
      <c r="AY165" s="116"/>
      <c r="AZ165" s="116"/>
      <c r="BA165" s="116"/>
      <c r="BB165" s="113"/>
    </row>
    <row r="166" spans="1:54" s="111" customFormat="1" ht="12.75" customHeight="1">
      <c r="A166" s="116" t="s">
        <v>16241</v>
      </c>
      <c r="B166" s="152" t="s">
        <v>16241</v>
      </c>
      <c r="C166" s="116" t="s">
        <v>16018</v>
      </c>
      <c r="D166" s="116"/>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c r="AA166" s="116"/>
      <c r="AB166" s="116"/>
      <c r="AC166" s="116"/>
      <c r="AD166" s="116"/>
      <c r="AE166" s="116"/>
      <c r="AF166" s="116"/>
      <c r="AG166" s="116"/>
      <c r="AH166" s="116"/>
      <c r="AI166" s="116"/>
      <c r="AJ166" s="116"/>
      <c r="AK166" s="116"/>
      <c r="AL166" s="116"/>
      <c r="AM166" s="116"/>
      <c r="AN166" s="116" t="s">
        <v>16180</v>
      </c>
      <c r="AO166" s="116"/>
      <c r="AP166" s="116"/>
      <c r="AQ166" s="116"/>
      <c r="AR166" s="116"/>
      <c r="AS166" s="116"/>
      <c r="AT166" s="116"/>
      <c r="AU166" s="116"/>
      <c r="AV166" s="116"/>
      <c r="AW166" s="116"/>
      <c r="AX166" s="116"/>
      <c r="AY166" s="116"/>
      <c r="AZ166" s="116"/>
      <c r="BA166" s="116"/>
      <c r="BB166" s="113"/>
    </row>
    <row r="167" spans="1:54" s="111" customFormat="1" ht="12.75" customHeight="1">
      <c r="A167" s="116" t="s">
        <v>16242</v>
      </c>
      <c r="B167" s="152" t="s">
        <v>16242</v>
      </c>
      <c r="C167" s="116" t="s">
        <v>3217</v>
      </c>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t="s">
        <v>3218</v>
      </c>
      <c r="AT167" s="116"/>
      <c r="AU167" s="116"/>
      <c r="AV167" s="116"/>
      <c r="AW167" s="116"/>
      <c r="AX167" s="116"/>
      <c r="AY167" s="116"/>
      <c r="AZ167" s="116"/>
      <c r="BA167" s="116"/>
      <c r="BB167" s="113"/>
    </row>
    <row r="168" spans="1:54" s="111" customFormat="1" ht="12.75" customHeight="1">
      <c r="A168" s="116" t="s">
        <v>16243</v>
      </c>
      <c r="B168" s="152" t="s">
        <v>16243</v>
      </c>
      <c r="C168" s="116" t="s">
        <v>15992</v>
      </c>
      <c r="D168" s="116"/>
      <c r="E168" s="116"/>
      <c r="F168" s="116"/>
      <c r="G168" s="116" t="s">
        <v>16183</v>
      </c>
      <c r="H168" s="116"/>
      <c r="I168" s="116"/>
      <c r="J168" s="116"/>
      <c r="K168" s="116"/>
      <c r="L168" s="116"/>
      <c r="M168" s="116"/>
      <c r="N168" s="116"/>
      <c r="O168" s="116"/>
      <c r="P168" s="116" t="s">
        <v>16184</v>
      </c>
      <c r="Q168" s="116"/>
      <c r="R168" s="116"/>
      <c r="S168" s="116"/>
      <c r="T168" s="116"/>
      <c r="U168" s="116"/>
      <c r="V168" s="116"/>
      <c r="W168" s="116"/>
      <c r="X168" s="116"/>
      <c r="Y168" s="116" t="s">
        <v>16185</v>
      </c>
      <c r="Z168" s="116"/>
      <c r="AA168" s="116"/>
      <c r="AB168" s="116"/>
      <c r="AC168" s="116" t="s">
        <v>16186</v>
      </c>
      <c r="AD168" s="116"/>
      <c r="AE168" s="116"/>
      <c r="AF168" s="116"/>
      <c r="AG168" s="116"/>
      <c r="AH168" s="116"/>
      <c r="AI168" s="116" t="s">
        <v>16187</v>
      </c>
      <c r="AJ168" s="116"/>
      <c r="AK168" s="116"/>
      <c r="AL168" s="116"/>
      <c r="AM168" s="116"/>
      <c r="AN168" s="116"/>
      <c r="AO168" s="116" t="s">
        <v>16188</v>
      </c>
      <c r="AP168" s="116"/>
      <c r="AQ168" s="116"/>
      <c r="AR168" s="116"/>
      <c r="AS168" s="116"/>
      <c r="AT168" s="116"/>
      <c r="AU168" s="116"/>
      <c r="AV168" s="116"/>
      <c r="AW168" s="116"/>
      <c r="AX168" s="116"/>
      <c r="AY168" s="116"/>
      <c r="AZ168" s="116"/>
      <c r="BA168" s="116"/>
      <c r="BB168" s="113"/>
    </row>
    <row r="169" spans="1:54" s="111" customFormat="1" ht="12.75" customHeight="1">
      <c r="A169" s="116" t="s">
        <v>16244</v>
      </c>
      <c r="B169" s="152" t="s">
        <v>16244</v>
      </c>
      <c r="C169" s="116" t="s">
        <v>3209</v>
      </c>
      <c r="D169" s="116"/>
      <c r="E169" s="116"/>
      <c r="F169" s="116"/>
      <c r="G169" s="116" t="s">
        <v>3218</v>
      </c>
      <c r="H169" s="116"/>
      <c r="I169" s="116"/>
      <c r="J169" s="116"/>
      <c r="K169" s="116"/>
      <c r="L169" s="116"/>
      <c r="M169" s="116"/>
      <c r="N169" s="116"/>
      <c r="O169" s="116"/>
      <c r="P169" s="116" t="s">
        <v>16190</v>
      </c>
      <c r="Q169" s="116"/>
      <c r="R169" s="116"/>
      <c r="S169" s="116"/>
      <c r="T169" s="116"/>
      <c r="U169" s="116"/>
      <c r="V169" s="116"/>
      <c r="W169" s="116"/>
      <c r="X169" s="116"/>
      <c r="Y169" s="116" t="s">
        <v>16191</v>
      </c>
      <c r="Z169" s="116"/>
      <c r="AA169" s="116"/>
      <c r="AB169" s="116"/>
      <c r="AC169" s="116" t="s">
        <v>16192</v>
      </c>
      <c r="AD169" s="116"/>
      <c r="AE169" s="116"/>
      <c r="AF169" s="116"/>
      <c r="AG169" s="116"/>
      <c r="AH169" s="116"/>
      <c r="AI169" s="116" t="s">
        <v>16187</v>
      </c>
      <c r="AJ169" s="116"/>
      <c r="AK169" s="116"/>
      <c r="AL169" s="116"/>
      <c r="AM169" s="116"/>
      <c r="AN169" s="116"/>
      <c r="AO169" s="116" t="s">
        <v>16193</v>
      </c>
      <c r="AP169" s="116"/>
      <c r="AQ169" s="116"/>
      <c r="AR169" s="116"/>
      <c r="AS169" s="116"/>
      <c r="AT169" s="116"/>
      <c r="AU169" s="116"/>
      <c r="AV169" s="116"/>
      <c r="AW169" s="116"/>
      <c r="AX169" s="116"/>
      <c r="AY169" s="116"/>
      <c r="AZ169" s="116"/>
      <c r="BA169" s="116"/>
      <c r="BB169" s="113"/>
    </row>
    <row r="170" spans="1:54" s="111" customFormat="1" ht="12.75" customHeight="1">
      <c r="A170" s="116" t="s">
        <v>16245</v>
      </c>
      <c r="B170" s="152" t="s">
        <v>16245</v>
      </c>
      <c r="C170" s="116" t="s">
        <v>15996</v>
      </c>
      <c r="D170" s="116"/>
      <c r="E170" s="116"/>
      <c r="F170" s="116"/>
      <c r="G170" s="116" t="s">
        <v>16195</v>
      </c>
      <c r="H170" s="116"/>
      <c r="I170" s="116"/>
      <c r="J170" s="116"/>
      <c r="K170" s="116"/>
      <c r="L170" s="116"/>
      <c r="M170" s="116"/>
      <c r="N170" s="116"/>
      <c r="O170" s="116"/>
      <c r="P170" s="116" t="s">
        <v>16196</v>
      </c>
      <c r="Q170" s="116"/>
      <c r="R170" s="116"/>
      <c r="S170" s="116"/>
      <c r="T170" s="116"/>
      <c r="U170" s="116"/>
      <c r="V170" s="116"/>
      <c r="W170" s="116"/>
      <c r="X170" s="116"/>
      <c r="Y170" s="116" t="s">
        <v>16197</v>
      </c>
      <c r="Z170" s="116"/>
      <c r="AA170" s="116"/>
      <c r="AB170" s="116"/>
      <c r="AC170" s="116" t="s">
        <v>16198</v>
      </c>
      <c r="AD170" s="116"/>
      <c r="AE170" s="116"/>
      <c r="AF170" s="116"/>
      <c r="AG170" s="116"/>
      <c r="AH170" s="116"/>
      <c r="AI170" s="116" t="s">
        <v>16199</v>
      </c>
      <c r="AJ170" s="116"/>
      <c r="AK170" s="116"/>
      <c r="AL170" s="116"/>
      <c r="AM170" s="116"/>
      <c r="AN170" s="116"/>
      <c r="AO170" s="116" t="s">
        <v>16200</v>
      </c>
      <c r="AP170" s="116"/>
      <c r="AQ170" s="116"/>
      <c r="AR170" s="116"/>
      <c r="AS170" s="116"/>
      <c r="AT170" s="116"/>
      <c r="AU170" s="116"/>
      <c r="AV170" s="116"/>
      <c r="AW170" s="116"/>
      <c r="AX170" s="116"/>
      <c r="AY170" s="116"/>
      <c r="AZ170" s="116"/>
      <c r="BA170" s="116"/>
      <c r="BB170" s="113"/>
    </row>
    <row r="171" spans="1:54" s="111" customFormat="1" ht="12.75" customHeight="1">
      <c r="A171" s="116" t="s">
        <v>16246</v>
      </c>
      <c r="B171" s="152" t="s">
        <v>16246</v>
      </c>
      <c r="C171" s="116" t="s">
        <v>2965</v>
      </c>
      <c r="D171" s="116"/>
      <c r="E171" s="116"/>
      <c r="F171" s="116"/>
      <c r="G171" s="116" t="s">
        <v>16202</v>
      </c>
      <c r="H171" s="116"/>
      <c r="I171" s="116"/>
      <c r="J171" s="116"/>
      <c r="K171" s="116"/>
      <c r="L171" s="116"/>
      <c r="M171" s="116"/>
      <c r="N171" s="116"/>
      <c r="O171" s="116"/>
      <c r="P171" s="116"/>
      <c r="Q171" s="116"/>
      <c r="R171" s="116"/>
      <c r="S171" s="116"/>
      <c r="T171" s="116"/>
      <c r="U171" s="116"/>
      <c r="V171" s="116"/>
      <c r="W171" s="116"/>
      <c r="X171" s="116"/>
      <c r="Y171" s="116"/>
      <c r="Z171" s="116"/>
      <c r="AA171" s="116"/>
      <c r="AB171" s="116"/>
      <c r="AC171" s="116"/>
      <c r="AD171" s="116"/>
      <c r="AE171" s="116"/>
      <c r="AF171" s="116"/>
      <c r="AG171" s="116"/>
      <c r="AH171" s="116"/>
      <c r="AI171" s="116"/>
      <c r="AJ171" s="116"/>
      <c r="AK171" s="116"/>
      <c r="AL171" s="116"/>
      <c r="AM171" s="116"/>
      <c r="AN171" s="116"/>
      <c r="AO171" s="116"/>
      <c r="AP171" s="116"/>
      <c r="AQ171" s="116"/>
      <c r="AR171" s="116"/>
      <c r="AS171" s="116"/>
      <c r="AT171" s="116"/>
      <c r="AU171" s="116"/>
      <c r="AV171" s="116"/>
      <c r="AW171" s="116"/>
      <c r="AX171" s="116"/>
      <c r="AY171" s="116"/>
      <c r="AZ171" s="116"/>
      <c r="BA171" s="116"/>
      <c r="BB171" s="113"/>
    </row>
    <row r="172" spans="1:54" s="111" customFormat="1" ht="12.75" customHeight="1">
      <c r="A172" s="116" t="s">
        <v>16247</v>
      </c>
      <c r="B172" s="152" t="s">
        <v>16247</v>
      </c>
      <c r="C172" s="116" t="s">
        <v>1747</v>
      </c>
      <c r="D172" s="116"/>
      <c r="E172" s="116"/>
      <c r="F172" s="116"/>
      <c r="G172" s="116" t="s">
        <v>2242</v>
      </c>
      <c r="H172" s="116"/>
      <c r="I172" s="116"/>
      <c r="J172" s="116"/>
      <c r="K172" s="116"/>
      <c r="L172" s="116"/>
      <c r="M172" s="116"/>
      <c r="N172" s="116"/>
      <c r="O172" s="116"/>
      <c r="P172" s="116" t="s">
        <v>16204</v>
      </c>
      <c r="Q172" s="116"/>
      <c r="R172" s="116"/>
      <c r="S172" s="116"/>
      <c r="T172" s="116"/>
      <c r="U172" s="116"/>
      <c r="V172" s="116"/>
      <c r="W172" s="116"/>
      <c r="X172" s="116"/>
      <c r="Y172" s="116"/>
      <c r="Z172" s="116"/>
      <c r="AA172" s="116"/>
      <c r="AB172" s="116"/>
      <c r="AC172" s="116"/>
      <c r="AD172" s="116"/>
      <c r="AE172" s="116"/>
      <c r="AF172" s="116"/>
      <c r="AG172" s="116"/>
      <c r="AH172" s="116"/>
      <c r="AI172" s="116" t="s">
        <v>16205</v>
      </c>
      <c r="AJ172" s="116"/>
      <c r="AK172" s="116"/>
      <c r="AL172" s="116"/>
      <c r="AM172" s="116"/>
      <c r="AN172" s="116"/>
      <c r="AO172" s="116" t="s">
        <v>16137</v>
      </c>
      <c r="AP172" s="116"/>
      <c r="AQ172" s="116"/>
      <c r="AR172" s="116"/>
      <c r="AS172" s="116"/>
      <c r="AT172" s="116"/>
      <c r="AU172" s="116"/>
      <c r="AV172" s="116"/>
      <c r="AW172" s="116"/>
      <c r="AX172" s="116"/>
      <c r="AY172" s="116"/>
      <c r="AZ172" s="116"/>
      <c r="BA172" s="116"/>
      <c r="BB172" s="113"/>
    </row>
    <row r="173" spans="1:54" s="111" customFormat="1" ht="12.75" customHeight="1">
      <c r="A173" s="116" t="s">
        <v>16248</v>
      </c>
      <c r="B173" s="152" t="s">
        <v>16248</v>
      </c>
      <c r="C173" s="116" t="s">
        <v>16002</v>
      </c>
      <c r="D173" s="116"/>
      <c r="E173" s="116"/>
      <c r="F173" s="116"/>
      <c r="G173" s="116"/>
      <c r="H173" s="116"/>
      <c r="I173" s="116"/>
      <c r="J173" s="116"/>
      <c r="K173" s="116"/>
      <c r="L173" s="116"/>
      <c r="M173" s="116"/>
      <c r="N173" s="116"/>
      <c r="O173" s="116"/>
      <c r="P173" s="116"/>
      <c r="Q173" s="116"/>
      <c r="R173" s="116"/>
      <c r="S173" s="116"/>
      <c r="T173" s="116"/>
      <c r="U173" s="116"/>
      <c r="V173" s="116"/>
      <c r="W173" s="116"/>
      <c r="X173" s="116"/>
      <c r="Y173" s="116"/>
      <c r="Z173" s="116"/>
      <c r="AA173" s="116"/>
      <c r="AB173" s="116"/>
      <c r="AC173" s="116" t="s">
        <v>16207</v>
      </c>
      <c r="AD173" s="116"/>
      <c r="AE173" s="116"/>
      <c r="AF173" s="116"/>
      <c r="AG173" s="116"/>
      <c r="AH173" s="116"/>
      <c r="AI173" s="116"/>
      <c r="AJ173" s="116"/>
      <c r="AK173" s="116"/>
      <c r="AL173" s="116"/>
      <c r="AM173" s="116"/>
      <c r="AN173" s="116"/>
      <c r="AO173" s="116"/>
      <c r="AP173" s="116"/>
      <c r="AQ173" s="116"/>
      <c r="AR173" s="116"/>
      <c r="AS173" s="116"/>
      <c r="AT173" s="116"/>
      <c r="AU173" s="116"/>
      <c r="AV173" s="116"/>
      <c r="AW173" s="116"/>
      <c r="AX173" s="116"/>
      <c r="AY173" s="116"/>
      <c r="AZ173" s="116"/>
      <c r="BA173" s="116"/>
      <c r="BB173" s="113"/>
    </row>
    <row r="174" spans="1:54" s="111" customFormat="1" ht="12.75" customHeight="1">
      <c r="A174" s="116" t="s">
        <v>16249</v>
      </c>
      <c r="B174" s="152" t="s">
        <v>16249</v>
      </c>
      <c r="C174" s="116" t="s">
        <v>16209</v>
      </c>
      <c r="D174" s="116"/>
      <c r="E174" s="116"/>
      <c r="F174" s="116"/>
      <c r="G174" s="116"/>
      <c r="H174" s="116"/>
      <c r="I174" s="116"/>
      <c r="J174" s="116"/>
      <c r="K174" s="116"/>
      <c r="L174" s="116"/>
      <c r="M174" s="116"/>
      <c r="N174" s="116"/>
      <c r="O174" s="116"/>
      <c r="P174" s="116"/>
      <c r="Q174" s="116"/>
      <c r="R174" s="116"/>
      <c r="S174" s="116"/>
      <c r="T174" s="116"/>
      <c r="U174" s="116"/>
      <c r="V174" s="116"/>
      <c r="W174" s="116"/>
      <c r="X174" s="116"/>
      <c r="Y174" s="116"/>
      <c r="Z174" s="116"/>
      <c r="AA174" s="116"/>
      <c r="AB174" s="116"/>
      <c r="AC174" s="116" t="s">
        <v>16210</v>
      </c>
      <c r="AD174" s="116"/>
      <c r="AE174" s="116"/>
      <c r="AF174" s="116"/>
      <c r="AG174" s="116"/>
      <c r="AH174" s="116"/>
      <c r="AI174" s="116"/>
      <c r="AJ174" s="116"/>
      <c r="AK174" s="116"/>
      <c r="AL174" s="116"/>
      <c r="AM174" s="116"/>
      <c r="AN174" s="116"/>
      <c r="AO174" s="116"/>
      <c r="AP174" s="116"/>
      <c r="AQ174" s="116"/>
      <c r="AR174" s="116"/>
      <c r="AS174" s="116"/>
      <c r="AT174" s="116"/>
      <c r="AU174" s="116"/>
      <c r="AV174" s="116"/>
      <c r="AW174" s="116"/>
      <c r="AX174" s="116"/>
      <c r="AY174" s="116"/>
      <c r="AZ174" s="116"/>
      <c r="BA174" s="116"/>
      <c r="BB174" s="113"/>
    </row>
    <row r="175" spans="1:54" s="111" customFormat="1" ht="12.75" customHeight="1">
      <c r="A175" s="116" t="s">
        <v>16250</v>
      </c>
      <c r="B175" s="152" t="s">
        <v>16250</v>
      </c>
      <c r="C175" s="116" t="s">
        <v>16209</v>
      </c>
      <c r="D175" s="116"/>
      <c r="E175" s="116"/>
      <c r="F175" s="116"/>
      <c r="G175" s="116"/>
      <c r="H175" s="116"/>
      <c r="I175" s="116"/>
      <c r="J175" s="116"/>
      <c r="K175" s="116"/>
      <c r="L175" s="116"/>
      <c r="M175" s="116"/>
      <c r="N175" s="116"/>
      <c r="O175" s="116"/>
      <c r="P175" s="116"/>
      <c r="Q175" s="116"/>
      <c r="R175" s="116"/>
      <c r="S175" s="116"/>
      <c r="T175" s="116"/>
      <c r="U175" s="116"/>
      <c r="V175" s="116"/>
      <c r="W175" s="116"/>
      <c r="X175" s="116"/>
      <c r="Y175" s="116"/>
      <c r="Z175" s="116"/>
      <c r="AA175" s="116"/>
      <c r="AB175" s="116"/>
      <c r="AC175" s="116" t="s">
        <v>16210</v>
      </c>
      <c r="AD175" s="116"/>
      <c r="AE175" s="116"/>
      <c r="AF175" s="116"/>
      <c r="AG175" s="116"/>
      <c r="AH175" s="116"/>
      <c r="AI175" s="116"/>
      <c r="AJ175" s="116"/>
      <c r="AK175" s="116"/>
      <c r="AL175" s="116"/>
      <c r="AM175" s="116"/>
      <c r="AN175" s="116"/>
      <c r="AO175" s="116"/>
      <c r="AP175" s="116"/>
      <c r="AQ175" s="116"/>
      <c r="AR175" s="116"/>
      <c r="AS175" s="116"/>
      <c r="AT175" s="116"/>
      <c r="AU175" s="116"/>
      <c r="AV175" s="116"/>
      <c r="AW175" s="116"/>
      <c r="AX175" s="116"/>
      <c r="AY175" s="116"/>
      <c r="AZ175" s="116"/>
      <c r="BA175" s="116"/>
      <c r="BB175" s="113"/>
    </row>
    <row r="176" spans="1:54" s="111" customFormat="1" ht="12.75" customHeight="1">
      <c r="A176" s="116" t="s">
        <v>16251</v>
      </c>
      <c r="B176" s="152" t="s">
        <v>16251</v>
      </c>
      <c r="C176" s="116" t="s">
        <v>16008</v>
      </c>
      <c r="D176" s="116"/>
      <c r="E176" s="116"/>
      <c r="F176" s="116"/>
      <c r="G176" s="116"/>
      <c r="H176" s="116"/>
      <c r="I176" s="116"/>
      <c r="J176" s="116"/>
      <c r="K176" s="116"/>
      <c r="L176" s="116"/>
      <c r="M176" s="116"/>
      <c r="N176" s="116"/>
      <c r="O176" s="116"/>
      <c r="P176" s="116"/>
      <c r="Q176" s="116"/>
      <c r="R176" s="116"/>
      <c r="S176" s="116"/>
      <c r="T176" s="116"/>
      <c r="U176" s="116"/>
      <c r="V176" s="116"/>
      <c r="W176" s="116"/>
      <c r="X176" s="116"/>
      <c r="Y176" s="116"/>
      <c r="Z176" s="116"/>
      <c r="AA176" s="116"/>
      <c r="AB176" s="116"/>
      <c r="AC176" s="116" t="s">
        <v>16213</v>
      </c>
      <c r="AD176" s="116"/>
      <c r="AE176" s="116"/>
      <c r="AF176" s="116"/>
      <c r="AG176" s="116"/>
      <c r="AH176" s="116"/>
      <c r="AI176" s="116"/>
      <c r="AJ176" s="116"/>
      <c r="AK176" s="116"/>
      <c r="AL176" s="116"/>
      <c r="AM176" s="116"/>
      <c r="AN176" s="116"/>
      <c r="AO176" s="116"/>
      <c r="AP176" s="116"/>
      <c r="AQ176" s="116"/>
      <c r="AR176" s="116"/>
      <c r="AS176" s="116"/>
      <c r="AT176" s="116"/>
      <c r="AU176" s="116"/>
      <c r="AV176" s="116"/>
      <c r="AW176" s="116"/>
      <c r="AX176" s="116"/>
      <c r="AY176" s="116"/>
      <c r="AZ176" s="116"/>
      <c r="BA176" s="116"/>
      <c r="BB176" s="113"/>
    </row>
    <row r="177" spans="1:54" s="111" customFormat="1" ht="12.75" customHeight="1">
      <c r="A177" s="116" t="s">
        <v>16252</v>
      </c>
      <c r="B177" s="152" t="s">
        <v>16252</v>
      </c>
      <c r="C177" s="116" t="s">
        <v>16238</v>
      </c>
      <c r="D177" s="116"/>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c r="AA177" s="116"/>
      <c r="AB177" s="116"/>
      <c r="AC177" s="116" t="s">
        <v>16215</v>
      </c>
      <c r="AD177" s="116"/>
      <c r="AE177" s="116"/>
      <c r="AF177" s="116"/>
      <c r="AG177" s="116"/>
      <c r="AH177" s="116"/>
      <c r="AI177" s="116"/>
      <c r="AJ177" s="116"/>
      <c r="AK177" s="116"/>
      <c r="AL177" s="116"/>
      <c r="AM177" s="116"/>
      <c r="AN177" s="116"/>
      <c r="AO177" s="116"/>
      <c r="AP177" s="116"/>
      <c r="AQ177" s="116"/>
      <c r="AR177" s="116"/>
      <c r="AS177" s="116"/>
      <c r="AT177" s="116"/>
      <c r="AU177" s="116"/>
      <c r="AV177" s="116"/>
      <c r="AW177" s="116"/>
      <c r="AX177" s="116"/>
      <c r="AY177" s="116"/>
      <c r="AZ177" s="116"/>
      <c r="BA177" s="116"/>
      <c r="BB177" s="113"/>
    </row>
    <row r="178" spans="1:54" s="111" customFormat="1" ht="12.75" customHeight="1">
      <c r="A178" s="116" t="s">
        <v>16253</v>
      </c>
      <c r="B178" s="152" t="s">
        <v>16253</v>
      </c>
      <c r="C178" s="116" t="s">
        <v>16012</v>
      </c>
      <c r="D178" s="116"/>
      <c r="E178" s="116"/>
      <c r="F178" s="116"/>
      <c r="G178" s="119" t="s">
        <v>2136</v>
      </c>
      <c r="H178" s="116"/>
      <c r="I178" s="116"/>
      <c r="J178" s="116"/>
      <c r="K178" s="116"/>
      <c r="L178" s="116"/>
      <c r="M178" s="116"/>
      <c r="N178" s="116"/>
      <c r="O178" s="116"/>
      <c r="P178" s="116" t="s">
        <v>16217</v>
      </c>
      <c r="Q178" s="116"/>
      <c r="R178" s="116"/>
      <c r="S178" s="116"/>
      <c r="T178" s="116"/>
      <c r="U178" s="116"/>
      <c r="V178" s="116"/>
      <c r="W178" s="116"/>
      <c r="X178" s="116"/>
      <c r="Y178" s="116" t="s">
        <v>16218</v>
      </c>
      <c r="Z178" s="116"/>
      <c r="AA178" s="116"/>
      <c r="AB178" s="116"/>
      <c r="AC178" s="116"/>
      <c r="AD178" s="116"/>
      <c r="AE178" s="116"/>
      <c r="AF178" s="116"/>
      <c r="AG178" s="116"/>
      <c r="AH178" s="116"/>
      <c r="AI178" s="116" t="s">
        <v>2132</v>
      </c>
      <c r="AJ178" s="116"/>
      <c r="AK178" s="116"/>
      <c r="AL178" s="116"/>
      <c r="AM178" s="116"/>
      <c r="AN178" s="116"/>
      <c r="AO178" s="116" t="s">
        <v>1697</v>
      </c>
      <c r="AP178" s="116"/>
      <c r="AQ178" s="116"/>
      <c r="AR178" s="116"/>
      <c r="AS178" s="116"/>
      <c r="AT178" s="116"/>
      <c r="AU178" s="116"/>
      <c r="AV178" s="116"/>
      <c r="AW178" s="116"/>
      <c r="AX178" s="116"/>
      <c r="AY178" s="116"/>
      <c r="AZ178" s="116"/>
      <c r="BA178" s="116"/>
      <c r="BB178" s="113"/>
    </row>
    <row r="179" spans="1:54" s="111" customFormat="1" ht="12.75" customHeight="1">
      <c r="A179" s="116" t="s">
        <v>16254</v>
      </c>
      <c r="B179" s="152" t="s">
        <v>16254</v>
      </c>
      <c r="C179" s="116" t="s">
        <v>1704</v>
      </c>
      <c r="D179" s="116"/>
      <c r="E179" s="116"/>
      <c r="F179" s="116"/>
      <c r="G179" s="116"/>
      <c r="H179" s="116"/>
      <c r="I179" s="116"/>
      <c r="J179" s="116"/>
      <c r="K179" s="116"/>
      <c r="L179" s="116"/>
      <c r="M179" s="116"/>
      <c r="N179" s="116"/>
      <c r="O179" s="116"/>
      <c r="P179" s="116"/>
      <c r="Q179" s="116"/>
      <c r="R179" s="116"/>
      <c r="S179" s="116"/>
      <c r="T179" s="116"/>
      <c r="U179" s="116"/>
      <c r="V179" s="116"/>
      <c r="W179" s="116"/>
      <c r="X179" s="116"/>
      <c r="Y179" s="116"/>
      <c r="Z179" s="116"/>
      <c r="AA179" s="116"/>
      <c r="AB179" s="116"/>
      <c r="AC179" s="116"/>
      <c r="AD179" s="116"/>
      <c r="AE179" s="116"/>
      <c r="AF179" s="116"/>
      <c r="AG179" s="116"/>
      <c r="AH179" s="116"/>
      <c r="AI179" s="116"/>
      <c r="AJ179" s="116"/>
      <c r="AK179" s="116"/>
      <c r="AL179" s="116"/>
      <c r="AM179" s="116"/>
      <c r="AN179" s="116"/>
      <c r="AO179" s="116"/>
      <c r="AP179" s="116"/>
      <c r="AQ179" s="116"/>
      <c r="AR179" s="116"/>
      <c r="AS179" s="116"/>
      <c r="AT179" s="116"/>
      <c r="AU179" s="116"/>
      <c r="AV179" s="116"/>
      <c r="AW179" s="116"/>
      <c r="AX179" s="116"/>
      <c r="AY179" s="116"/>
      <c r="AZ179" s="116"/>
      <c r="BA179" s="116"/>
      <c r="BB179" s="113"/>
    </row>
    <row r="180" spans="1:54" s="111" customFormat="1" ht="12.75" customHeight="1">
      <c r="A180" s="116" t="s">
        <v>16255</v>
      </c>
      <c r="B180" s="152" t="s">
        <v>16255</v>
      </c>
      <c r="C180" s="116" t="s">
        <v>16018</v>
      </c>
      <c r="D180" s="116"/>
      <c r="E180" s="116"/>
      <c r="F180" s="116"/>
      <c r="G180" s="116"/>
      <c r="H180" s="116"/>
      <c r="I180" s="116"/>
      <c r="J180" s="116"/>
      <c r="K180" s="116"/>
      <c r="L180" s="116"/>
      <c r="M180" s="116"/>
      <c r="N180" s="116"/>
      <c r="O180" s="116"/>
      <c r="P180" s="116"/>
      <c r="Q180" s="116"/>
      <c r="R180" s="116"/>
      <c r="S180" s="116"/>
      <c r="T180" s="116"/>
      <c r="U180" s="116"/>
      <c r="V180" s="116"/>
      <c r="W180" s="116"/>
      <c r="X180" s="116"/>
      <c r="Y180" s="116"/>
      <c r="Z180" s="116"/>
      <c r="AA180" s="116"/>
      <c r="AB180" s="116"/>
      <c r="AC180" s="116"/>
      <c r="AD180" s="116"/>
      <c r="AE180" s="116"/>
      <c r="AF180" s="116"/>
      <c r="AG180" s="116"/>
      <c r="AH180" s="116"/>
      <c r="AI180" s="116"/>
      <c r="AJ180" s="116"/>
      <c r="AK180" s="116"/>
      <c r="AL180" s="116"/>
      <c r="AM180" s="116"/>
      <c r="AN180" s="116"/>
      <c r="AO180" s="116"/>
      <c r="AP180" s="116"/>
      <c r="AQ180" s="116"/>
      <c r="AR180" s="116"/>
      <c r="AS180" s="116"/>
      <c r="AT180" s="116"/>
      <c r="AU180" s="116"/>
      <c r="AV180" s="116"/>
      <c r="AW180" s="116"/>
      <c r="AX180" s="116"/>
      <c r="AY180" s="116"/>
      <c r="AZ180" s="116"/>
      <c r="BA180" s="116"/>
      <c r="BB180" s="113"/>
    </row>
    <row r="181" spans="1:54" s="111" customFormat="1" ht="12.75" customHeight="1">
      <c r="A181" s="116" t="s">
        <v>16256</v>
      </c>
      <c r="B181" s="152" t="s">
        <v>16256</v>
      </c>
      <c r="C181" s="116" t="s">
        <v>3217</v>
      </c>
      <c r="D181" s="116"/>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c r="AA181" s="116"/>
      <c r="AB181" s="116"/>
      <c r="AC181" s="116"/>
      <c r="AD181" s="116"/>
      <c r="AE181" s="116"/>
      <c r="AF181" s="116"/>
      <c r="AG181" s="116"/>
      <c r="AH181" s="116"/>
      <c r="AI181" s="116"/>
      <c r="AJ181" s="116"/>
      <c r="AK181" s="116"/>
      <c r="AL181" s="116"/>
      <c r="AM181" s="116"/>
      <c r="AN181" s="116"/>
      <c r="AO181" s="116"/>
      <c r="AP181" s="116"/>
      <c r="AQ181" s="116"/>
      <c r="AR181" s="116"/>
      <c r="AS181" s="116"/>
      <c r="AT181" s="116"/>
      <c r="AU181" s="116"/>
      <c r="AV181" s="116"/>
      <c r="AW181" s="116"/>
      <c r="AX181" s="116"/>
      <c r="AY181" s="116"/>
      <c r="AZ181" s="116"/>
      <c r="BA181" s="116"/>
      <c r="BB181" s="113"/>
    </row>
    <row r="182" spans="1:54" s="111" customFormat="1" ht="12.75" customHeight="1">
      <c r="A182" s="116"/>
      <c r="B182" s="116"/>
      <c r="C182" s="116"/>
      <c r="D182" s="116"/>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c r="AA182" s="116"/>
      <c r="AB182" s="116"/>
      <c r="AC182" s="116"/>
      <c r="AD182" s="116"/>
      <c r="AE182" s="116"/>
      <c r="AF182" s="116"/>
      <c r="AG182" s="116"/>
      <c r="AH182" s="116"/>
      <c r="AI182" s="116"/>
      <c r="AJ182" s="116"/>
      <c r="AK182" s="116"/>
      <c r="AL182" s="116"/>
      <c r="AM182" s="116"/>
      <c r="AN182" s="116"/>
      <c r="AO182" s="116"/>
      <c r="AP182" s="116"/>
      <c r="AQ182" s="116"/>
      <c r="AR182" s="116"/>
      <c r="AS182" s="116"/>
      <c r="AT182" s="116"/>
      <c r="AU182" s="116"/>
      <c r="AV182" s="116"/>
      <c r="AW182" s="116"/>
      <c r="AX182" s="116"/>
      <c r="AY182" s="116"/>
      <c r="AZ182" s="116"/>
      <c r="BA182" s="116"/>
      <c r="BB182" s="113"/>
    </row>
    <row r="183" spans="1:54" s="111" customFormat="1" ht="12.75" customHeight="1">
      <c r="A183" s="116"/>
      <c r="B183" s="116"/>
      <c r="C183" s="116"/>
      <c r="D183" s="116"/>
      <c r="E183" s="116"/>
      <c r="F183" s="116"/>
      <c r="G183" s="116"/>
      <c r="H183" s="116"/>
      <c r="I183" s="116"/>
      <c r="J183" s="116"/>
      <c r="K183" s="116"/>
      <c r="L183" s="116"/>
      <c r="M183" s="116"/>
      <c r="N183" s="116"/>
      <c r="O183" s="116"/>
      <c r="P183" s="116"/>
      <c r="Q183" s="116"/>
      <c r="R183" s="116"/>
      <c r="S183" s="116"/>
      <c r="T183" s="116"/>
      <c r="U183" s="116"/>
      <c r="V183" s="116"/>
      <c r="W183" s="116"/>
      <c r="X183" s="116"/>
      <c r="Y183" s="116"/>
      <c r="Z183" s="116"/>
      <c r="AA183" s="116"/>
      <c r="AB183" s="116"/>
      <c r="AC183" s="116"/>
      <c r="AD183" s="116"/>
      <c r="AE183" s="116"/>
      <c r="AF183" s="116"/>
      <c r="AG183" s="116"/>
      <c r="AH183" s="116"/>
      <c r="AI183" s="116"/>
      <c r="AJ183" s="116"/>
      <c r="AK183" s="116"/>
      <c r="AL183" s="116"/>
      <c r="AM183" s="116"/>
      <c r="AN183" s="116"/>
      <c r="AO183" s="116"/>
      <c r="AP183" s="116"/>
      <c r="AQ183" s="116"/>
      <c r="AR183" s="116"/>
      <c r="AS183" s="116"/>
      <c r="AT183" s="116"/>
      <c r="AU183" s="116"/>
      <c r="AV183" s="116"/>
      <c r="AW183" s="116"/>
      <c r="AX183" s="116"/>
      <c r="AY183" s="116"/>
      <c r="AZ183" s="116"/>
      <c r="BA183" s="116"/>
      <c r="BB183" s="113"/>
    </row>
    <row r="184" spans="1:54" s="111" customFormat="1" ht="12.75" customHeight="1">
      <c r="A184" s="116"/>
      <c r="B184" s="116"/>
      <c r="C184" s="116"/>
      <c r="D184" s="116"/>
      <c r="E184" s="116"/>
      <c r="F184" s="116"/>
      <c r="G184" s="116"/>
      <c r="H184" s="116"/>
      <c r="I184" s="116"/>
      <c r="J184" s="116"/>
      <c r="K184" s="116"/>
      <c r="L184" s="116"/>
      <c r="M184" s="116"/>
      <c r="N184" s="116"/>
      <c r="O184" s="116"/>
      <c r="P184" s="116"/>
      <c r="Q184" s="116"/>
      <c r="R184" s="116"/>
      <c r="S184" s="116"/>
      <c r="T184" s="116"/>
      <c r="U184" s="116"/>
      <c r="V184" s="116"/>
      <c r="W184" s="116"/>
      <c r="X184" s="116"/>
      <c r="Y184" s="116"/>
      <c r="Z184" s="116"/>
      <c r="AA184" s="116"/>
      <c r="AB184" s="116"/>
      <c r="AC184" s="116"/>
      <c r="AD184" s="116"/>
      <c r="AE184" s="116"/>
      <c r="AF184" s="116"/>
      <c r="AG184" s="116"/>
      <c r="AH184" s="116"/>
      <c r="AI184" s="116"/>
      <c r="AJ184" s="116"/>
      <c r="AK184" s="116"/>
      <c r="AL184" s="116"/>
      <c r="AM184" s="116"/>
      <c r="AN184" s="116"/>
      <c r="AO184" s="116"/>
      <c r="AP184" s="116"/>
      <c r="AQ184" s="116"/>
      <c r="AR184" s="116"/>
      <c r="AS184" s="116"/>
      <c r="AT184" s="116"/>
      <c r="AU184" s="116"/>
      <c r="AV184" s="116"/>
      <c r="AW184" s="116"/>
      <c r="AX184" s="116"/>
      <c r="AY184" s="116"/>
      <c r="AZ184" s="116"/>
      <c r="BA184" s="116"/>
      <c r="BB184" s="113"/>
    </row>
    <row r="185" spans="1:54" s="111" customFormat="1" ht="12.75" customHeight="1">
      <c r="A185" s="116"/>
      <c r="B185" s="116"/>
      <c r="C185" s="116"/>
      <c r="D185" s="116"/>
      <c r="E185" s="116"/>
      <c r="F185" s="116"/>
      <c r="G185" s="116"/>
      <c r="H185" s="116"/>
      <c r="I185" s="116"/>
      <c r="J185" s="116"/>
      <c r="K185" s="116"/>
      <c r="L185" s="116"/>
      <c r="M185" s="116"/>
      <c r="N185" s="116"/>
      <c r="O185" s="116"/>
      <c r="P185" s="116"/>
      <c r="Q185" s="116"/>
      <c r="R185" s="116"/>
      <c r="S185" s="116"/>
      <c r="T185" s="116"/>
      <c r="U185" s="116"/>
      <c r="V185" s="116"/>
      <c r="W185" s="116"/>
      <c r="X185" s="116"/>
      <c r="Y185" s="116"/>
      <c r="Z185" s="116"/>
      <c r="AA185" s="116"/>
      <c r="AB185" s="116"/>
      <c r="AC185" s="116"/>
      <c r="AD185" s="116"/>
      <c r="AE185" s="116"/>
      <c r="AF185" s="116"/>
      <c r="AG185" s="116"/>
      <c r="AH185" s="116"/>
      <c r="AI185" s="116"/>
      <c r="AJ185" s="116"/>
      <c r="AK185" s="116"/>
      <c r="AL185" s="116"/>
      <c r="AM185" s="116"/>
      <c r="AN185" s="116"/>
      <c r="AO185" s="116"/>
      <c r="AP185" s="116"/>
      <c r="AQ185" s="116"/>
      <c r="AR185" s="116"/>
      <c r="AS185" s="116"/>
      <c r="AT185" s="116"/>
      <c r="AU185" s="116"/>
      <c r="AV185" s="116"/>
      <c r="AW185" s="116"/>
      <c r="AX185" s="116"/>
      <c r="AY185" s="116"/>
      <c r="AZ185" s="116"/>
      <c r="BA185" s="116"/>
      <c r="BB185" s="113"/>
    </row>
    <row r="186" spans="1:54" s="111" customFormat="1" ht="12.75" customHeight="1">
      <c r="A186" s="116"/>
      <c r="B186" s="116"/>
      <c r="C186" s="116"/>
      <c r="D186" s="116"/>
      <c r="E186" s="116"/>
      <c r="F186" s="116"/>
      <c r="G186" s="116"/>
      <c r="H186" s="116"/>
      <c r="I186" s="116"/>
      <c r="J186" s="116"/>
      <c r="K186" s="116"/>
      <c r="L186" s="116"/>
      <c r="M186" s="116"/>
      <c r="N186" s="116"/>
      <c r="O186" s="116"/>
      <c r="P186" s="116"/>
      <c r="Q186" s="116"/>
      <c r="R186" s="116"/>
      <c r="S186" s="116"/>
      <c r="T186" s="116"/>
      <c r="U186" s="116"/>
      <c r="V186" s="116"/>
      <c r="W186" s="116"/>
      <c r="X186" s="116"/>
      <c r="Y186" s="116"/>
      <c r="Z186" s="116"/>
      <c r="AA186" s="116"/>
      <c r="AB186" s="116"/>
      <c r="AC186" s="116"/>
      <c r="AD186" s="116"/>
      <c r="AE186" s="116"/>
      <c r="AF186" s="116"/>
      <c r="AG186" s="116"/>
      <c r="AH186" s="116"/>
      <c r="AI186" s="116"/>
      <c r="AJ186" s="116"/>
      <c r="AK186" s="116"/>
      <c r="AL186" s="116"/>
      <c r="AM186" s="116"/>
      <c r="AN186" s="116"/>
      <c r="AO186" s="116"/>
      <c r="AP186" s="116"/>
      <c r="AQ186" s="116"/>
      <c r="AR186" s="116"/>
      <c r="AS186" s="116"/>
      <c r="AT186" s="116"/>
      <c r="AU186" s="116"/>
      <c r="AV186" s="116"/>
      <c r="AW186" s="116"/>
      <c r="AX186" s="116"/>
      <c r="AY186" s="116"/>
      <c r="AZ186" s="116"/>
      <c r="BA186" s="116"/>
      <c r="BB186" s="113"/>
    </row>
    <row r="187" spans="1:54" s="111" customFormat="1" ht="12.75" customHeight="1">
      <c r="A187" s="116"/>
      <c r="B187" s="116"/>
      <c r="C187" s="116"/>
      <c r="D187" s="116"/>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c r="AA187" s="116"/>
      <c r="AB187" s="116"/>
      <c r="AC187" s="116"/>
      <c r="AD187" s="116"/>
      <c r="AE187" s="116"/>
      <c r="AF187" s="116"/>
      <c r="AG187" s="116"/>
      <c r="AH187" s="116"/>
      <c r="AI187" s="116"/>
      <c r="AJ187" s="116"/>
      <c r="AK187" s="116"/>
      <c r="AL187" s="116"/>
      <c r="AM187" s="116"/>
      <c r="AN187" s="116"/>
      <c r="AO187" s="116"/>
      <c r="AP187" s="116"/>
      <c r="AQ187" s="116"/>
      <c r="AR187" s="116"/>
      <c r="AS187" s="116"/>
      <c r="AT187" s="116"/>
      <c r="AU187" s="116"/>
      <c r="AV187" s="116"/>
      <c r="AW187" s="116"/>
      <c r="AX187" s="116"/>
      <c r="AY187" s="116"/>
      <c r="AZ187" s="116"/>
      <c r="BA187" s="116"/>
      <c r="BB187" s="113"/>
    </row>
    <row r="188" spans="1:54" s="111" customFormat="1" ht="12.75" customHeight="1">
      <c r="A188" s="116"/>
      <c r="B188" s="116"/>
      <c r="C188" s="116"/>
      <c r="D188" s="116"/>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c r="AA188" s="116"/>
      <c r="AB188" s="116"/>
      <c r="AC188" s="116"/>
      <c r="AD188" s="116"/>
      <c r="AE188" s="116"/>
      <c r="AF188" s="116"/>
      <c r="AG188" s="116"/>
      <c r="AH188" s="116"/>
      <c r="AI188" s="116"/>
      <c r="AJ188" s="116"/>
      <c r="AK188" s="116"/>
      <c r="AL188" s="116"/>
      <c r="AM188" s="116"/>
      <c r="AN188" s="116"/>
      <c r="AO188" s="116"/>
      <c r="AP188" s="116"/>
      <c r="AQ188" s="116"/>
      <c r="AR188" s="116"/>
      <c r="AS188" s="116"/>
      <c r="AT188" s="116"/>
      <c r="AU188" s="116"/>
      <c r="AV188" s="116"/>
      <c r="AW188" s="116"/>
      <c r="AX188" s="116"/>
      <c r="AY188" s="116"/>
      <c r="AZ188" s="116"/>
      <c r="BA188" s="116"/>
      <c r="BB188" s="113"/>
    </row>
    <row r="189" spans="1:54" s="111" customFormat="1" ht="12.75" customHeight="1">
      <c r="A189" s="116"/>
      <c r="B189" s="116"/>
      <c r="C189" s="116"/>
      <c r="D189" s="116"/>
      <c r="E189" s="116"/>
      <c r="F189" s="116"/>
      <c r="G189" s="116"/>
      <c r="H189" s="116"/>
      <c r="I189" s="116"/>
      <c r="J189" s="116"/>
      <c r="K189" s="116"/>
      <c r="L189" s="116"/>
      <c r="M189" s="116"/>
      <c r="N189" s="116"/>
      <c r="O189" s="116"/>
      <c r="P189" s="116"/>
      <c r="Q189" s="116"/>
      <c r="R189" s="116"/>
      <c r="S189" s="116"/>
      <c r="T189" s="116"/>
      <c r="U189" s="116"/>
      <c r="V189" s="116"/>
      <c r="W189" s="116"/>
      <c r="X189" s="116"/>
      <c r="Y189" s="116"/>
      <c r="Z189" s="116"/>
      <c r="AA189" s="116"/>
      <c r="AB189" s="116"/>
      <c r="AC189" s="116"/>
      <c r="AD189" s="116"/>
      <c r="AE189" s="116"/>
      <c r="AF189" s="116"/>
      <c r="AG189" s="116"/>
      <c r="AH189" s="116"/>
      <c r="AI189" s="116"/>
      <c r="AJ189" s="116"/>
      <c r="AK189" s="116"/>
      <c r="AL189" s="116"/>
      <c r="AM189" s="116"/>
      <c r="AN189" s="116"/>
      <c r="AO189" s="116"/>
      <c r="AP189" s="116"/>
      <c r="AQ189" s="116"/>
      <c r="AR189" s="116"/>
      <c r="AS189" s="116"/>
      <c r="AT189" s="116"/>
      <c r="AU189" s="116"/>
      <c r="AV189" s="116"/>
      <c r="AW189" s="116"/>
      <c r="AX189" s="116"/>
      <c r="AY189" s="116"/>
      <c r="AZ189" s="116"/>
      <c r="BA189" s="116"/>
      <c r="BB189" s="113"/>
    </row>
    <row r="190" spans="1:54" s="111" customFormat="1" ht="12.75" customHeight="1">
      <c r="A190" s="116"/>
      <c r="B190" s="116"/>
      <c r="C190" s="116"/>
      <c r="D190" s="116"/>
      <c r="E190" s="116"/>
      <c r="F190" s="116"/>
      <c r="G190" s="116"/>
      <c r="H190" s="116"/>
      <c r="I190" s="116"/>
      <c r="J190" s="116"/>
      <c r="K190" s="116"/>
      <c r="L190" s="116"/>
      <c r="M190" s="116"/>
      <c r="N190" s="116"/>
      <c r="O190" s="116"/>
      <c r="P190" s="116"/>
      <c r="Q190" s="116"/>
      <c r="R190" s="116"/>
      <c r="S190" s="116"/>
      <c r="T190" s="116"/>
      <c r="U190" s="116"/>
      <c r="V190" s="116"/>
      <c r="W190" s="116"/>
      <c r="X190" s="116"/>
      <c r="Y190" s="116"/>
      <c r="Z190" s="116"/>
      <c r="AA190" s="116"/>
      <c r="AB190" s="116"/>
      <c r="AC190" s="116"/>
      <c r="AD190" s="116"/>
      <c r="AE190" s="116"/>
      <c r="AF190" s="116"/>
      <c r="AG190" s="116"/>
      <c r="AH190" s="116"/>
      <c r="AI190" s="116"/>
      <c r="AJ190" s="116"/>
      <c r="AK190" s="116"/>
      <c r="AL190" s="116"/>
      <c r="AM190" s="116"/>
      <c r="AN190" s="116"/>
      <c r="AO190" s="116"/>
      <c r="AP190" s="116"/>
      <c r="AQ190" s="116"/>
      <c r="AR190" s="116"/>
      <c r="AS190" s="116"/>
      <c r="AT190" s="116"/>
      <c r="AU190" s="116"/>
      <c r="AV190" s="116"/>
      <c r="AW190" s="116"/>
      <c r="AX190" s="116"/>
      <c r="AY190" s="116"/>
      <c r="AZ190" s="116"/>
      <c r="BA190" s="116"/>
      <c r="BB190" s="113"/>
    </row>
    <row r="191" spans="1:54" s="111" customFormat="1" ht="12.75" customHeight="1">
      <c r="A191" s="116"/>
      <c r="B191" s="116"/>
      <c r="C191" s="116"/>
      <c r="D191" s="116"/>
      <c r="E191" s="116"/>
      <c r="F191" s="116"/>
      <c r="G191" s="116"/>
      <c r="H191" s="116"/>
      <c r="I191" s="116"/>
      <c r="J191" s="116"/>
      <c r="K191" s="116"/>
      <c r="L191" s="116"/>
      <c r="M191" s="116"/>
      <c r="N191" s="116"/>
      <c r="O191" s="116"/>
      <c r="P191" s="116"/>
      <c r="Q191" s="116"/>
      <c r="R191" s="116"/>
      <c r="S191" s="116"/>
      <c r="T191" s="116"/>
      <c r="U191" s="116"/>
      <c r="V191" s="116"/>
      <c r="W191" s="116"/>
      <c r="X191" s="116"/>
      <c r="Y191" s="116"/>
      <c r="Z191" s="116"/>
      <c r="AA191" s="116"/>
      <c r="AB191" s="116"/>
      <c r="AC191" s="116"/>
      <c r="AD191" s="116"/>
      <c r="AE191" s="116"/>
      <c r="AF191" s="116"/>
      <c r="AG191" s="116"/>
      <c r="AH191" s="116"/>
      <c r="AI191" s="116"/>
      <c r="AJ191" s="116"/>
      <c r="AK191" s="116"/>
      <c r="AL191" s="116"/>
      <c r="AM191" s="116"/>
      <c r="AN191" s="116"/>
      <c r="AO191" s="116"/>
      <c r="AP191" s="116"/>
      <c r="AQ191" s="116"/>
      <c r="AR191" s="116"/>
      <c r="AS191" s="116"/>
      <c r="AT191" s="116"/>
      <c r="AU191" s="116"/>
      <c r="AV191" s="116"/>
      <c r="AW191" s="116"/>
      <c r="AX191" s="116"/>
      <c r="AY191" s="116"/>
      <c r="AZ191" s="116"/>
      <c r="BA191" s="116"/>
      <c r="BB191" s="113"/>
    </row>
    <row r="192" spans="1:54" s="111" customFormat="1" ht="12.75" customHeight="1">
      <c r="A192" s="116"/>
      <c r="B192" s="116"/>
      <c r="C192" s="116"/>
      <c r="D192" s="116"/>
      <c r="E192" s="116"/>
      <c r="F192" s="116"/>
      <c r="G192" s="116"/>
      <c r="H192" s="116"/>
      <c r="I192" s="116"/>
      <c r="J192" s="116"/>
      <c r="K192" s="116"/>
      <c r="L192" s="116"/>
      <c r="M192" s="116"/>
      <c r="N192" s="116"/>
      <c r="O192" s="116"/>
      <c r="P192" s="116"/>
      <c r="Q192" s="116"/>
      <c r="R192" s="116"/>
      <c r="S192" s="116"/>
      <c r="T192" s="116"/>
      <c r="U192" s="116"/>
      <c r="V192" s="116"/>
      <c r="W192" s="116"/>
      <c r="X192" s="116"/>
      <c r="Y192" s="116"/>
      <c r="Z192" s="116"/>
      <c r="AA192" s="116"/>
      <c r="AB192" s="116"/>
      <c r="AC192" s="116"/>
      <c r="AD192" s="116"/>
      <c r="AE192" s="116"/>
      <c r="AF192" s="116"/>
      <c r="AG192" s="116"/>
      <c r="AH192" s="116"/>
      <c r="AI192" s="116"/>
      <c r="AJ192" s="116"/>
      <c r="AK192" s="116"/>
      <c r="AL192" s="116"/>
      <c r="AM192" s="116"/>
      <c r="AN192" s="116"/>
      <c r="AO192" s="116"/>
      <c r="AP192" s="116"/>
      <c r="AQ192" s="116"/>
      <c r="AR192" s="116"/>
      <c r="AS192" s="116"/>
      <c r="AT192" s="116"/>
      <c r="AU192" s="116"/>
      <c r="AV192" s="116"/>
      <c r="AW192" s="116"/>
      <c r="AX192" s="116"/>
      <c r="AY192" s="116"/>
      <c r="AZ192" s="116"/>
      <c r="BA192" s="116"/>
      <c r="BB192" s="113"/>
    </row>
    <row r="193" spans="1:54" s="111" customFormat="1" ht="12.75" customHeight="1">
      <c r="A193" s="116"/>
      <c r="B193" s="116"/>
      <c r="C193" s="116"/>
      <c r="D193" s="116"/>
      <c r="E193" s="116"/>
      <c r="F193" s="116"/>
      <c r="G193" s="116"/>
      <c r="H193" s="116"/>
      <c r="I193" s="116"/>
      <c r="J193" s="116"/>
      <c r="K193" s="116"/>
      <c r="L193" s="116"/>
      <c r="M193" s="116"/>
      <c r="N193" s="116"/>
      <c r="O193" s="116"/>
      <c r="P193" s="116"/>
      <c r="Q193" s="116"/>
      <c r="R193" s="116"/>
      <c r="S193" s="116"/>
      <c r="T193" s="116"/>
      <c r="U193" s="116"/>
      <c r="V193" s="116"/>
      <c r="W193" s="116"/>
      <c r="X193" s="116"/>
      <c r="Y193" s="116"/>
      <c r="Z193" s="116"/>
      <c r="AA193" s="116"/>
      <c r="AB193" s="116"/>
      <c r="AC193" s="116"/>
      <c r="AD193" s="116"/>
      <c r="AE193" s="116"/>
      <c r="AF193" s="116"/>
      <c r="AG193" s="116"/>
      <c r="AH193" s="116"/>
      <c r="AI193" s="116"/>
      <c r="AJ193" s="116"/>
      <c r="AK193" s="116"/>
      <c r="AL193" s="116"/>
      <c r="AM193" s="116"/>
      <c r="AN193" s="116"/>
      <c r="AO193" s="116"/>
      <c r="AP193" s="116"/>
      <c r="AQ193" s="116"/>
      <c r="AR193" s="116"/>
      <c r="AS193" s="116"/>
      <c r="AT193" s="116"/>
      <c r="AU193" s="116"/>
      <c r="AV193" s="116"/>
      <c r="AW193" s="116"/>
      <c r="AX193" s="116"/>
      <c r="AY193" s="116"/>
      <c r="AZ193" s="116"/>
      <c r="BA193" s="116"/>
      <c r="BB193" s="113"/>
    </row>
    <row r="194" spans="1:54" s="111" customFormat="1" ht="12.75" customHeight="1">
      <c r="A194" s="116"/>
      <c r="B194" s="116"/>
      <c r="C194" s="116"/>
      <c r="D194" s="116"/>
      <c r="E194" s="116"/>
      <c r="F194" s="116"/>
      <c r="G194" s="116"/>
      <c r="H194" s="116"/>
      <c r="I194" s="116"/>
      <c r="J194" s="116"/>
      <c r="K194" s="116"/>
      <c r="L194" s="116"/>
      <c r="M194" s="116"/>
      <c r="N194" s="116"/>
      <c r="O194" s="116"/>
      <c r="P194" s="116"/>
      <c r="Q194" s="116"/>
      <c r="R194" s="116"/>
      <c r="S194" s="116"/>
      <c r="T194" s="116"/>
      <c r="U194" s="116"/>
      <c r="V194" s="116"/>
      <c r="W194" s="116"/>
      <c r="X194" s="116"/>
      <c r="Y194" s="116"/>
      <c r="Z194" s="116"/>
      <c r="AA194" s="116"/>
      <c r="AB194" s="116"/>
      <c r="AC194" s="116"/>
      <c r="AD194" s="116"/>
      <c r="AE194" s="116"/>
      <c r="AF194" s="116"/>
      <c r="AG194" s="116"/>
      <c r="AH194" s="116"/>
      <c r="AI194" s="116"/>
      <c r="AJ194" s="116"/>
      <c r="AK194" s="116"/>
      <c r="AL194" s="116"/>
      <c r="AM194" s="116"/>
      <c r="AN194" s="116"/>
      <c r="AO194" s="116"/>
      <c r="AP194" s="116"/>
      <c r="AQ194" s="116"/>
      <c r="AR194" s="116"/>
      <c r="AS194" s="116"/>
      <c r="AT194" s="116"/>
      <c r="AU194" s="116"/>
      <c r="AV194" s="116"/>
      <c r="AW194" s="116"/>
      <c r="AX194" s="116"/>
      <c r="AY194" s="116"/>
      <c r="AZ194" s="116"/>
      <c r="BA194" s="116"/>
      <c r="BB194" s="113"/>
    </row>
    <row r="195" spans="1:54" s="111" customFormat="1" ht="12.75" customHeight="1">
      <c r="A195" s="116"/>
      <c r="B195" s="116"/>
      <c r="C195" s="116"/>
      <c r="D195" s="116"/>
      <c r="E195" s="116"/>
      <c r="F195" s="116"/>
      <c r="G195" s="116"/>
      <c r="H195" s="116"/>
      <c r="I195" s="116"/>
      <c r="J195" s="116"/>
      <c r="K195" s="116"/>
      <c r="L195" s="116"/>
      <c r="M195" s="116"/>
      <c r="N195" s="116"/>
      <c r="O195" s="116"/>
      <c r="P195" s="116"/>
      <c r="Q195" s="116"/>
      <c r="R195" s="116"/>
      <c r="S195" s="116"/>
      <c r="T195" s="116"/>
      <c r="U195" s="116"/>
      <c r="V195" s="116"/>
      <c r="W195" s="116"/>
      <c r="X195" s="116"/>
      <c r="Y195" s="116"/>
      <c r="Z195" s="116"/>
      <c r="AA195" s="116"/>
      <c r="AB195" s="116"/>
      <c r="AC195" s="116"/>
      <c r="AD195" s="116"/>
      <c r="AE195" s="116"/>
      <c r="AF195" s="116"/>
      <c r="AG195" s="116"/>
      <c r="AH195" s="116"/>
      <c r="AI195" s="116"/>
      <c r="AJ195" s="116"/>
      <c r="AK195" s="116"/>
      <c r="AL195" s="116"/>
      <c r="AM195" s="116"/>
      <c r="AN195" s="116"/>
      <c r="AO195" s="116"/>
      <c r="AP195" s="116"/>
      <c r="AQ195" s="116"/>
      <c r="AR195" s="116"/>
      <c r="AS195" s="116"/>
      <c r="AT195" s="116"/>
      <c r="AU195" s="116"/>
      <c r="AV195" s="116"/>
      <c r="AW195" s="116"/>
      <c r="AX195" s="116"/>
      <c r="AY195" s="116"/>
      <c r="AZ195" s="116"/>
      <c r="BA195" s="116"/>
      <c r="BB195" s="113"/>
    </row>
    <row r="196" spans="1:54" s="111" customFormat="1" ht="12.75" customHeight="1">
      <c r="A196" s="116"/>
      <c r="B196" s="116"/>
      <c r="C196" s="116"/>
      <c r="D196" s="116"/>
      <c r="E196" s="116"/>
      <c r="F196" s="116"/>
      <c r="G196" s="116"/>
      <c r="H196" s="116"/>
      <c r="I196" s="116"/>
      <c r="J196" s="116"/>
      <c r="K196" s="116"/>
      <c r="L196" s="116"/>
      <c r="M196" s="116"/>
      <c r="N196" s="116"/>
      <c r="O196" s="116"/>
      <c r="P196" s="116"/>
      <c r="Q196" s="116"/>
      <c r="R196" s="116"/>
      <c r="S196" s="116"/>
      <c r="T196" s="116"/>
      <c r="U196" s="116"/>
      <c r="V196" s="116"/>
      <c r="W196" s="116"/>
      <c r="X196" s="116"/>
      <c r="Y196" s="116"/>
      <c r="Z196" s="116"/>
      <c r="AA196" s="116"/>
      <c r="AB196" s="116"/>
      <c r="AC196" s="116"/>
      <c r="AD196" s="116"/>
      <c r="AE196" s="116"/>
      <c r="AF196" s="116"/>
      <c r="AG196" s="116"/>
      <c r="AH196" s="116"/>
      <c r="AI196" s="116"/>
      <c r="AJ196" s="116"/>
      <c r="AK196" s="116"/>
      <c r="AL196" s="116"/>
      <c r="AM196" s="116"/>
      <c r="AN196" s="116"/>
      <c r="AO196" s="116"/>
      <c r="AP196" s="116"/>
      <c r="AQ196" s="116"/>
      <c r="AR196" s="116"/>
      <c r="AS196" s="116"/>
      <c r="AT196" s="116"/>
      <c r="AU196" s="116"/>
      <c r="AV196" s="116"/>
      <c r="AW196" s="116"/>
      <c r="AX196" s="116"/>
      <c r="AY196" s="116"/>
      <c r="AZ196" s="116"/>
      <c r="BA196" s="116"/>
      <c r="BB196" s="113"/>
    </row>
    <row r="197" spans="1:54" s="111" customFormat="1" ht="12.75" customHeight="1">
      <c r="A197" s="116"/>
      <c r="B197" s="116"/>
      <c r="C197" s="116"/>
      <c r="D197" s="116"/>
      <c r="E197" s="116"/>
      <c r="F197" s="116"/>
      <c r="G197" s="116"/>
      <c r="H197" s="116"/>
      <c r="I197" s="116"/>
      <c r="J197" s="116"/>
      <c r="K197" s="116"/>
      <c r="L197" s="116"/>
      <c r="M197" s="116"/>
      <c r="N197" s="116"/>
      <c r="O197" s="116"/>
      <c r="P197" s="116"/>
      <c r="Q197" s="116"/>
      <c r="R197" s="116"/>
      <c r="S197" s="116"/>
      <c r="T197" s="116"/>
      <c r="U197" s="116"/>
      <c r="V197" s="116"/>
      <c r="W197" s="116"/>
      <c r="X197" s="116"/>
      <c r="Y197" s="116"/>
      <c r="Z197" s="116"/>
      <c r="AA197" s="116"/>
      <c r="AB197" s="116"/>
      <c r="AC197" s="116"/>
      <c r="AD197" s="116"/>
      <c r="AE197" s="116"/>
      <c r="AF197" s="116"/>
      <c r="AG197" s="116"/>
      <c r="AH197" s="116"/>
      <c r="AI197" s="116"/>
      <c r="AJ197" s="116"/>
      <c r="AK197" s="116"/>
      <c r="AL197" s="116"/>
      <c r="AM197" s="116"/>
      <c r="AN197" s="116"/>
      <c r="AO197" s="116"/>
      <c r="AP197" s="116"/>
      <c r="AQ197" s="116"/>
      <c r="AR197" s="116"/>
      <c r="AS197" s="116"/>
      <c r="AT197" s="116"/>
      <c r="AU197" s="116"/>
      <c r="AV197" s="116"/>
      <c r="AW197" s="116"/>
      <c r="AX197" s="116"/>
      <c r="AY197" s="116"/>
      <c r="AZ197" s="116"/>
      <c r="BA197" s="116"/>
      <c r="BB197" s="113"/>
    </row>
    <row r="198" spans="1:54" s="111" customFormat="1" ht="12.75" customHeight="1">
      <c r="A198" s="116"/>
      <c r="B198" s="116"/>
      <c r="C198" s="116"/>
      <c r="D198" s="116"/>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c r="AA198" s="116"/>
      <c r="AB198" s="116"/>
      <c r="AC198" s="116"/>
      <c r="AD198" s="116"/>
      <c r="AE198" s="116"/>
      <c r="AF198" s="116"/>
      <c r="AG198" s="116"/>
      <c r="AH198" s="116"/>
      <c r="AI198" s="116"/>
      <c r="AJ198" s="116"/>
      <c r="AK198" s="116"/>
      <c r="AL198" s="116"/>
      <c r="AM198" s="116"/>
      <c r="AN198" s="116"/>
      <c r="AO198" s="116"/>
      <c r="AP198" s="116"/>
      <c r="AQ198" s="116"/>
      <c r="AR198" s="116"/>
      <c r="AS198" s="116"/>
      <c r="AT198" s="116"/>
      <c r="AU198" s="116"/>
      <c r="AV198" s="116"/>
      <c r="AW198" s="116"/>
      <c r="AX198" s="116"/>
      <c r="AY198" s="116"/>
      <c r="AZ198" s="116"/>
      <c r="BA198" s="116"/>
      <c r="BB198" s="113"/>
    </row>
    <row r="199" spans="1:54" s="111" customFormat="1" ht="12.75" customHeight="1">
      <c r="A199" s="116"/>
      <c r="B199" s="116"/>
      <c r="C199" s="116"/>
      <c r="D199" s="116"/>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c r="AA199" s="116"/>
      <c r="AB199" s="116"/>
      <c r="AC199" s="116"/>
      <c r="AD199" s="116"/>
      <c r="AE199" s="116"/>
      <c r="AF199" s="116"/>
      <c r="AG199" s="116"/>
      <c r="AH199" s="116"/>
      <c r="AI199" s="116"/>
      <c r="AJ199" s="116"/>
      <c r="AK199" s="116"/>
      <c r="AL199" s="116"/>
      <c r="AM199" s="116"/>
      <c r="AN199" s="116"/>
      <c r="AO199" s="116"/>
      <c r="AP199" s="116"/>
      <c r="AQ199" s="116"/>
      <c r="AR199" s="116"/>
      <c r="AS199" s="116"/>
      <c r="AT199" s="116"/>
      <c r="AU199" s="116"/>
      <c r="AV199" s="116"/>
      <c r="AW199" s="116"/>
      <c r="AX199" s="116"/>
      <c r="AY199" s="116"/>
      <c r="AZ199" s="116"/>
      <c r="BA199" s="116"/>
      <c r="BB199" s="113"/>
    </row>
    <row r="200" spans="1:54" s="111" customFormat="1" ht="12.75" customHeight="1">
      <c r="A200" s="116"/>
      <c r="B200" s="116"/>
      <c r="C200" s="116"/>
      <c r="D200" s="116"/>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c r="AA200" s="116"/>
      <c r="AB200" s="116"/>
      <c r="AC200" s="116"/>
      <c r="AD200" s="116"/>
      <c r="AE200" s="116"/>
      <c r="AF200" s="116"/>
      <c r="AG200" s="116"/>
      <c r="AH200" s="116"/>
      <c r="AI200" s="116"/>
      <c r="AJ200" s="116"/>
      <c r="AK200" s="116"/>
      <c r="AL200" s="116"/>
      <c r="AM200" s="116"/>
      <c r="AN200" s="116"/>
      <c r="AO200" s="116"/>
      <c r="AP200" s="116"/>
      <c r="AQ200" s="116"/>
      <c r="AR200" s="116"/>
      <c r="AS200" s="116"/>
      <c r="AT200" s="116"/>
      <c r="AU200" s="116"/>
      <c r="AV200" s="116"/>
      <c r="AW200" s="116"/>
      <c r="AX200" s="116"/>
      <c r="AY200" s="116"/>
      <c r="AZ200" s="116"/>
      <c r="BA200" s="116"/>
      <c r="BB200" s="113"/>
    </row>
    <row r="201" spans="1:54" s="111" customFormat="1" ht="12.75" customHeight="1">
      <c r="A201" s="116"/>
      <c r="B201" s="116"/>
      <c r="C201" s="116"/>
      <c r="D201" s="116"/>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c r="AA201" s="116"/>
      <c r="AB201" s="116"/>
      <c r="AC201" s="116"/>
      <c r="AD201" s="116"/>
      <c r="AE201" s="116"/>
      <c r="AF201" s="116"/>
      <c r="AG201" s="116"/>
      <c r="AH201" s="116"/>
      <c r="AI201" s="116"/>
      <c r="AJ201" s="116"/>
      <c r="AK201" s="116"/>
      <c r="AL201" s="116"/>
      <c r="AM201" s="116"/>
      <c r="AN201" s="116"/>
      <c r="AO201" s="116"/>
      <c r="AP201" s="116"/>
      <c r="AQ201" s="116"/>
      <c r="AR201" s="116"/>
      <c r="AS201" s="116"/>
      <c r="AT201" s="116"/>
      <c r="AU201" s="116"/>
      <c r="AV201" s="116"/>
      <c r="AW201" s="116"/>
      <c r="AX201" s="116"/>
      <c r="AY201" s="116"/>
      <c r="AZ201" s="116"/>
      <c r="BA201" s="116"/>
      <c r="BB201" s="113"/>
    </row>
    <row r="202" spans="1:54" s="111" customFormat="1" ht="12.75" customHeight="1">
      <c r="A202" s="116"/>
      <c r="B202" s="116"/>
      <c r="C202" s="116"/>
      <c r="D202" s="116"/>
      <c r="E202" s="116"/>
      <c r="F202" s="116"/>
      <c r="G202" s="116"/>
      <c r="H202" s="116"/>
      <c r="I202" s="116"/>
      <c r="J202" s="116"/>
      <c r="K202" s="116"/>
      <c r="L202" s="116"/>
      <c r="M202" s="116"/>
      <c r="N202" s="116"/>
      <c r="O202" s="116"/>
      <c r="P202" s="116"/>
      <c r="Q202" s="116"/>
      <c r="R202" s="116"/>
      <c r="S202" s="116"/>
      <c r="T202" s="116"/>
      <c r="U202" s="116"/>
      <c r="V202" s="116"/>
      <c r="W202" s="116"/>
      <c r="X202" s="116"/>
      <c r="Y202" s="116"/>
      <c r="Z202" s="116"/>
      <c r="AA202" s="116"/>
      <c r="AB202" s="116"/>
      <c r="AC202" s="116"/>
      <c r="AD202" s="116"/>
      <c r="AE202" s="116"/>
      <c r="AF202" s="116"/>
      <c r="AG202" s="116"/>
      <c r="AH202" s="116"/>
      <c r="AI202" s="116"/>
      <c r="AJ202" s="116"/>
      <c r="AK202" s="116"/>
      <c r="AL202" s="116"/>
      <c r="AM202" s="116"/>
      <c r="AN202" s="116"/>
      <c r="AO202" s="116"/>
      <c r="AP202" s="116"/>
      <c r="AQ202" s="116"/>
      <c r="AR202" s="116"/>
      <c r="AS202" s="116"/>
      <c r="AT202" s="116"/>
      <c r="AU202" s="116"/>
      <c r="AV202" s="116"/>
      <c r="AW202" s="116"/>
      <c r="AX202" s="116"/>
      <c r="AY202" s="116"/>
      <c r="AZ202" s="116"/>
      <c r="BA202" s="116"/>
      <c r="BB202" s="113"/>
    </row>
    <row r="203" spans="1:54" s="111" customFormat="1" ht="12.75" customHeight="1">
      <c r="A203" s="116"/>
      <c r="B203" s="116"/>
      <c r="C203" s="116"/>
      <c r="D203" s="116"/>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c r="AA203" s="116"/>
      <c r="AB203" s="116"/>
      <c r="AC203" s="116"/>
      <c r="AD203" s="116"/>
      <c r="AE203" s="116"/>
      <c r="AF203" s="116"/>
      <c r="AG203" s="116"/>
      <c r="AH203" s="116"/>
      <c r="AI203" s="116"/>
      <c r="AJ203" s="116"/>
      <c r="AK203" s="116"/>
      <c r="AL203" s="116"/>
      <c r="AM203" s="116"/>
      <c r="AN203" s="116"/>
      <c r="AO203" s="116"/>
      <c r="AP203" s="116"/>
      <c r="AQ203" s="116"/>
      <c r="AR203" s="116"/>
      <c r="AS203" s="116"/>
      <c r="AT203" s="116"/>
      <c r="AU203" s="116"/>
      <c r="AV203" s="116"/>
      <c r="AW203" s="116"/>
      <c r="AX203" s="116"/>
      <c r="AY203" s="116"/>
      <c r="AZ203" s="116"/>
      <c r="BA203" s="116"/>
      <c r="BB203" s="113"/>
    </row>
    <row r="204" spans="1:54" s="111" customFormat="1" ht="12.75" customHeight="1">
      <c r="A204" s="116"/>
      <c r="B204" s="116"/>
      <c r="C204" s="116"/>
      <c r="D204" s="116"/>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c r="AA204" s="116"/>
      <c r="AB204" s="116"/>
      <c r="AC204" s="116"/>
      <c r="AD204" s="116"/>
      <c r="AE204" s="116"/>
      <c r="AF204" s="116"/>
      <c r="AG204" s="116"/>
      <c r="AH204" s="116"/>
      <c r="AI204" s="116"/>
      <c r="AJ204" s="116"/>
      <c r="AK204" s="116"/>
      <c r="AL204" s="116"/>
      <c r="AM204" s="116"/>
      <c r="AN204" s="116"/>
      <c r="AO204" s="116"/>
      <c r="AP204" s="116"/>
      <c r="AQ204" s="116"/>
      <c r="AR204" s="116"/>
      <c r="AS204" s="116"/>
      <c r="AT204" s="116"/>
      <c r="AU204" s="116"/>
      <c r="AV204" s="116"/>
      <c r="AW204" s="116"/>
      <c r="AX204" s="116"/>
      <c r="AY204" s="116"/>
      <c r="AZ204" s="116"/>
      <c r="BA204" s="116"/>
      <c r="BB204" s="113"/>
    </row>
    <row r="205" spans="1:54" s="111" customFormat="1" ht="12.75" customHeight="1">
      <c r="A205" s="116"/>
      <c r="B205" s="116"/>
      <c r="C205" s="116"/>
      <c r="D205" s="116"/>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c r="AA205" s="116"/>
      <c r="AB205" s="116"/>
      <c r="AC205" s="116"/>
      <c r="AD205" s="116"/>
      <c r="AE205" s="116"/>
      <c r="AF205" s="116"/>
      <c r="AG205" s="116"/>
      <c r="AH205" s="116"/>
      <c r="AI205" s="116"/>
      <c r="AJ205" s="116"/>
      <c r="AK205" s="116"/>
      <c r="AL205" s="116"/>
      <c r="AM205" s="116"/>
      <c r="AN205" s="116"/>
      <c r="AO205" s="116"/>
      <c r="AP205" s="116"/>
      <c r="AQ205" s="116"/>
      <c r="AR205" s="116"/>
      <c r="AS205" s="116"/>
      <c r="AT205" s="116"/>
      <c r="AU205" s="116"/>
      <c r="AV205" s="116"/>
      <c r="AW205" s="116"/>
      <c r="AX205" s="116"/>
      <c r="AY205" s="116"/>
      <c r="AZ205" s="116"/>
      <c r="BA205" s="116"/>
      <c r="BB205" s="113"/>
    </row>
    <row r="206" spans="1:54" s="111" customFormat="1" ht="12.75" customHeight="1">
      <c r="A206" s="116"/>
      <c r="B206" s="116"/>
      <c r="C206" s="116"/>
      <c r="D206" s="116"/>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c r="AA206" s="116"/>
      <c r="AB206" s="116"/>
      <c r="AC206" s="116"/>
      <c r="AD206" s="116"/>
      <c r="AE206" s="116"/>
      <c r="AF206" s="116"/>
      <c r="AG206" s="116"/>
      <c r="AH206" s="116"/>
      <c r="AI206" s="116"/>
      <c r="AJ206" s="116"/>
      <c r="AK206" s="116"/>
      <c r="AL206" s="116"/>
      <c r="AM206" s="116"/>
      <c r="AN206" s="116"/>
      <c r="AO206" s="116"/>
      <c r="AP206" s="116"/>
      <c r="AQ206" s="116"/>
      <c r="AR206" s="116"/>
      <c r="AS206" s="116"/>
      <c r="AT206" s="116"/>
      <c r="AU206" s="116"/>
      <c r="AV206" s="116"/>
      <c r="AW206" s="116"/>
      <c r="AX206" s="116"/>
      <c r="AY206" s="116"/>
      <c r="AZ206" s="116"/>
      <c r="BA206" s="116"/>
      <c r="BB206" s="113"/>
    </row>
    <row r="207" spans="1:54" s="111" customFormat="1" ht="12.75" customHeight="1">
      <c r="A207" s="116"/>
      <c r="B207" s="116"/>
      <c r="C207" s="116"/>
      <c r="D207" s="116"/>
      <c r="E207" s="116"/>
      <c r="F207" s="116"/>
      <c r="G207" s="116"/>
      <c r="H207" s="116"/>
      <c r="I207" s="116"/>
      <c r="J207" s="116"/>
      <c r="K207" s="116"/>
      <c r="L207" s="116"/>
      <c r="M207" s="116"/>
      <c r="N207" s="116"/>
      <c r="O207" s="116"/>
      <c r="P207" s="116"/>
      <c r="Q207" s="116"/>
      <c r="R207" s="116"/>
      <c r="S207" s="116"/>
      <c r="T207" s="116"/>
      <c r="U207" s="116"/>
      <c r="V207" s="116"/>
      <c r="W207" s="116"/>
      <c r="X207" s="116"/>
      <c r="Y207" s="116"/>
      <c r="Z207" s="116"/>
      <c r="AA207" s="116"/>
      <c r="AB207" s="116"/>
      <c r="AC207" s="116"/>
      <c r="AD207" s="116"/>
      <c r="AE207" s="116"/>
      <c r="AF207" s="116"/>
      <c r="AG207" s="116"/>
      <c r="AH207" s="116"/>
      <c r="AI207" s="116"/>
      <c r="AJ207" s="116"/>
      <c r="AK207" s="116"/>
      <c r="AL207" s="116"/>
      <c r="AM207" s="116"/>
      <c r="AN207" s="116"/>
      <c r="AO207" s="116"/>
      <c r="AP207" s="116"/>
      <c r="AQ207" s="116"/>
      <c r="AR207" s="116"/>
      <c r="AS207" s="116"/>
      <c r="AT207" s="116"/>
      <c r="AU207" s="116"/>
      <c r="AV207" s="116"/>
      <c r="AW207" s="116"/>
      <c r="AX207" s="116"/>
      <c r="AY207" s="116"/>
      <c r="AZ207" s="116"/>
      <c r="BA207" s="116"/>
      <c r="BB207" s="113"/>
    </row>
    <row r="208" spans="1:54" s="111" customFormat="1" ht="12.75" customHeight="1">
      <c r="A208" s="116"/>
      <c r="B208" s="116"/>
      <c r="C208" s="116"/>
      <c r="D208" s="116"/>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c r="AA208" s="116"/>
      <c r="AB208" s="116"/>
      <c r="AC208" s="116"/>
      <c r="AD208" s="116"/>
      <c r="AE208" s="116"/>
      <c r="AF208" s="116"/>
      <c r="AG208" s="116"/>
      <c r="AH208" s="116"/>
      <c r="AI208" s="116"/>
      <c r="AJ208" s="116"/>
      <c r="AK208" s="116"/>
      <c r="AL208" s="116"/>
      <c r="AM208" s="116"/>
      <c r="AN208" s="116"/>
      <c r="AO208" s="116"/>
      <c r="AP208" s="116"/>
      <c r="AQ208" s="116"/>
      <c r="AR208" s="116"/>
      <c r="AS208" s="116"/>
      <c r="AT208" s="116"/>
      <c r="AU208" s="116"/>
      <c r="AV208" s="116"/>
      <c r="AW208" s="116"/>
      <c r="AX208" s="116"/>
      <c r="AY208" s="116"/>
      <c r="AZ208" s="116"/>
      <c r="BA208" s="116"/>
      <c r="BB208" s="113"/>
    </row>
    <row r="209" spans="1:54" s="111" customFormat="1" ht="12.75" customHeight="1">
      <c r="A209" s="116"/>
      <c r="B209" s="116"/>
      <c r="C209" s="116"/>
      <c r="D209" s="116"/>
      <c r="E209" s="116"/>
      <c r="F209" s="116"/>
      <c r="G209" s="116"/>
      <c r="H209" s="116"/>
      <c r="I209" s="116"/>
      <c r="J209" s="116"/>
      <c r="K209" s="116"/>
      <c r="L209" s="116"/>
      <c r="M209" s="116"/>
      <c r="N209" s="116"/>
      <c r="O209" s="116"/>
      <c r="P209" s="116"/>
      <c r="Q209" s="116"/>
      <c r="R209" s="116"/>
      <c r="S209" s="116"/>
      <c r="T209" s="116"/>
      <c r="U209" s="116"/>
      <c r="V209" s="116"/>
      <c r="W209" s="116"/>
      <c r="X209" s="116"/>
      <c r="Y209" s="116"/>
      <c r="Z209" s="116"/>
      <c r="AA209" s="116"/>
      <c r="AB209" s="116"/>
      <c r="AC209" s="116"/>
      <c r="AD209" s="116"/>
      <c r="AE209" s="116"/>
      <c r="AF209" s="116"/>
      <c r="AG209" s="116"/>
      <c r="AH209" s="116"/>
      <c r="AI209" s="116"/>
      <c r="AJ209" s="116"/>
      <c r="AK209" s="116"/>
      <c r="AL209" s="116"/>
      <c r="AM209" s="116"/>
      <c r="AN209" s="116"/>
      <c r="AO209" s="116"/>
      <c r="AP209" s="116"/>
      <c r="AQ209" s="116"/>
      <c r="AR209" s="116"/>
      <c r="AS209" s="116"/>
      <c r="AT209" s="116"/>
      <c r="AU209" s="116"/>
      <c r="AV209" s="116"/>
      <c r="AW209" s="116"/>
      <c r="AX209" s="116"/>
      <c r="AY209" s="116"/>
      <c r="AZ209" s="116"/>
      <c r="BA209" s="116"/>
      <c r="BB209" s="113"/>
    </row>
    <row r="210" spans="1:54" s="111" customFormat="1" ht="12.75" customHeight="1">
      <c r="A210" s="116"/>
      <c r="B210" s="116"/>
      <c r="C210" s="116"/>
      <c r="D210" s="116"/>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c r="AA210" s="116"/>
      <c r="AB210" s="116"/>
      <c r="AC210" s="116"/>
      <c r="AD210" s="116"/>
      <c r="AE210" s="116"/>
      <c r="AF210" s="116"/>
      <c r="AG210" s="116"/>
      <c r="AH210" s="116"/>
      <c r="AI210" s="116"/>
      <c r="AJ210" s="116"/>
      <c r="AK210" s="116"/>
      <c r="AL210" s="116"/>
      <c r="AM210" s="116"/>
      <c r="AN210" s="116"/>
      <c r="AO210" s="116"/>
      <c r="AP210" s="116"/>
      <c r="AQ210" s="116"/>
      <c r="AR210" s="116"/>
      <c r="AS210" s="116"/>
      <c r="AT210" s="116"/>
      <c r="AU210" s="116"/>
      <c r="AV210" s="116"/>
      <c r="AW210" s="116"/>
      <c r="AX210" s="116"/>
      <c r="AY210" s="116"/>
      <c r="AZ210" s="116"/>
      <c r="BA210" s="116"/>
      <c r="BB210" s="113"/>
    </row>
    <row r="211" spans="1:54" s="111" customFormat="1" ht="12.75" customHeight="1">
      <c r="A211" s="116"/>
      <c r="B211" s="116"/>
      <c r="C211" s="116"/>
      <c r="D211" s="116"/>
      <c r="E211" s="116"/>
      <c r="F211" s="116"/>
      <c r="G211" s="116"/>
      <c r="H211" s="116"/>
      <c r="I211" s="116"/>
      <c r="J211" s="116"/>
      <c r="K211" s="116"/>
      <c r="L211" s="116"/>
      <c r="M211" s="116"/>
      <c r="N211" s="116"/>
      <c r="O211" s="116"/>
      <c r="P211" s="116"/>
      <c r="Q211" s="116"/>
      <c r="R211" s="116"/>
      <c r="S211" s="116"/>
      <c r="T211" s="116"/>
      <c r="U211" s="116"/>
      <c r="V211" s="116"/>
      <c r="W211" s="116"/>
      <c r="X211" s="116"/>
      <c r="Y211" s="116"/>
      <c r="Z211" s="116"/>
      <c r="AA211" s="116"/>
      <c r="AB211" s="116"/>
      <c r="AC211" s="116"/>
      <c r="AD211" s="116"/>
      <c r="AE211" s="116"/>
      <c r="AF211" s="116"/>
      <c r="AG211" s="116"/>
      <c r="AH211" s="116"/>
      <c r="AI211" s="116"/>
      <c r="AJ211" s="116"/>
      <c r="AK211" s="116"/>
      <c r="AL211" s="116"/>
      <c r="AM211" s="116"/>
      <c r="AN211" s="116"/>
      <c r="AO211" s="116"/>
      <c r="AP211" s="116"/>
      <c r="AQ211" s="116"/>
      <c r="AR211" s="116"/>
      <c r="AS211" s="116"/>
      <c r="AT211" s="116"/>
      <c r="AU211" s="116"/>
      <c r="AV211" s="116"/>
      <c r="AW211" s="116"/>
      <c r="AX211" s="116"/>
      <c r="AY211" s="116"/>
      <c r="AZ211" s="116"/>
      <c r="BA211" s="116"/>
      <c r="BB211" s="113"/>
    </row>
    <row r="212" spans="1:54" s="111" customFormat="1" ht="12.75" customHeight="1">
      <c r="A212" s="116"/>
      <c r="B212" s="116"/>
      <c r="C212" s="116"/>
      <c r="D212" s="116"/>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c r="AA212" s="116"/>
      <c r="AB212" s="116"/>
      <c r="AC212" s="116"/>
      <c r="AD212" s="116"/>
      <c r="AE212" s="116"/>
      <c r="AF212" s="116"/>
      <c r="AG212" s="116"/>
      <c r="AH212" s="116"/>
      <c r="AI212" s="116"/>
      <c r="AJ212" s="116"/>
      <c r="AK212" s="116"/>
      <c r="AL212" s="116"/>
      <c r="AM212" s="116"/>
      <c r="AN212" s="116"/>
      <c r="AO212" s="116"/>
      <c r="AP212" s="116"/>
      <c r="AQ212" s="116"/>
      <c r="AR212" s="116"/>
      <c r="AS212" s="116"/>
      <c r="AT212" s="116"/>
      <c r="AU212" s="116"/>
      <c r="AV212" s="116"/>
      <c r="AW212" s="116"/>
      <c r="AX212" s="116"/>
      <c r="AY212" s="116"/>
      <c r="AZ212" s="116"/>
      <c r="BA212" s="116"/>
      <c r="BB212" s="113"/>
    </row>
    <row r="213" spans="1:54" s="111" customFormat="1" ht="12.75" customHeight="1">
      <c r="A213" s="116"/>
      <c r="B213" s="116"/>
      <c r="C213" s="116"/>
      <c r="D213" s="116"/>
      <c r="E213" s="116"/>
      <c r="F213" s="116"/>
      <c r="G213" s="116"/>
      <c r="H213" s="116"/>
      <c r="I213" s="116"/>
      <c r="J213" s="116"/>
      <c r="K213" s="116"/>
      <c r="L213" s="116"/>
      <c r="M213" s="116"/>
      <c r="N213" s="116"/>
      <c r="O213" s="116"/>
      <c r="P213" s="116"/>
      <c r="Q213" s="116"/>
      <c r="R213" s="116"/>
      <c r="S213" s="116"/>
      <c r="T213" s="116"/>
      <c r="U213" s="116"/>
      <c r="V213" s="116"/>
      <c r="W213" s="116"/>
      <c r="X213" s="116"/>
      <c r="Y213" s="116"/>
      <c r="Z213" s="116"/>
      <c r="AA213" s="116"/>
      <c r="AB213" s="116"/>
      <c r="AC213" s="116"/>
      <c r="AD213" s="116"/>
      <c r="AE213" s="116"/>
      <c r="AF213" s="116"/>
      <c r="AG213" s="116"/>
      <c r="AH213" s="116"/>
      <c r="AI213" s="116"/>
      <c r="AJ213" s="116"/>
      <c r="AK213" s="116"/>
      <c r="AL213" s="116"/>
      <c r="AM213" s="116"/>
      <c r="AN213" s="116"/>
      <c r="AO213" s="116"/>
      <c r="AP213" s="116"/>
      <c r="AQ213" s="116"/>
      <c r="AR213" s="116"/>
      <c r="AS213" s="116"/>
      <c r="AT213" s="116"/>
      <c r="AU213" s="116"/>
      <c r="AV213" s="116"/>
      <c r="AW213" s="116"/>
      <c r="AX213" s="116"/>
      <c r="AY213" s="116"/>
      <c r="AZ213" s="116"/>
      <c r="BA213" s="116"/>
      <c r="BB213" s="113"/>
    </row>
    <row r="214" spans="1:54" s="111" customFormat="1" ht="12.75" customHeight="1">
      <c r="A214" s="116"/>
      <c r="B214" s="116"/>
      <c r="C214" s="116"/>
      <c r="D214" s="116"/>
      <c r="E214" s="116"/>
      <c r="F214" s="116"/>
      <c r="G214" s="116"/>
      <c r="H214" s="116"/>
      <c r="I214" s="116"/>
      <c r="J214" s="116"/>
      <c r="K214" s="116"/>
      <c r="L214" s="116"/>
      <c r="M214" s="116"/>
      <c r="N214" s="116"/>
      <c r="O214" s="116"/>
      <c r="P214" s="116"/>
      <c r="Q214" s="116"/>
      <c r="R214" s="116"/>
      <c r="S214" s="116"/>
      <c r="T214" s="116"/>
      <c r="U214" s="116"/>
      <c r="V214" s="116"/>
      <c r="W214" s="116"/>
      <c r="X214" s="116"/>
      <c r="Y214" s="116"/>
      <c r="Z214" s="116"/>
      <c r="AA214" s="116"/>
      <c r="AB214" s="116"/>
      <c r="AC214" s="116"/>
      <c r="AD214" s="116"/>
      <c r="AE214" s="116"/>
      <c r="AF214" s="116"/>
      <c r="AG214" s="116"/>
      <c r="AH214" s="116"/>
      <c r="AI214" s="116"/>
      <c r="AJ214" s="116"/>
      <c r="AK214" s="116"/>
      <c r="AL214" s="116"/>
      <c r="AM214" s="116"/>
      <c r="AN214" s="116"/>
      <c r="AO214" s="116"/>
      <c r="AP214" s="116"/>
      <c r="AQ214" s="116"/>
      <c r="AR214" s="116"/>
      <c r="AS214" s="116"/>
      <c r="AT214" s="116"/>
      <c r="AU214" s="116"/>
      <c r="AV214" s="116"/>
      <c r="AW214" s="116"/>
      <c r="AX214" s="116"/>
      <c r="AY214" s="116"/>
      <c r="AZ214" s="116"/>
      <c r="BA214" s="116"/>
      <c r="BB214" s="113"/>
    </row>
    <row r="215" spans="1:54" s="111" customFormat="1" ht="12.75" customHeight="1">
      <c r="A215" s="116"/>
      <c r="B215" s="116"/>
      <c r="C215" s="116"/>
      <c r="D215" s="116"/>
      <c r="E215" s="116"/>
      <c r="F215" s="116"/>
      <c r="G215" s="116"/>
      <c r="H215" s="116"/>
      <c r="I215" s="116"/>
      <c r="J215" s="116"/>
      <c r="K215" s="116"/>
      <c r="L215" s="116"/>
      <c r="M215" s="116"/>
      <c r="N215" s="116"/>
      <c r="O215" s="116"/>
      <c r="P215" s="116"/>
      <c r="Q215" s="116"/>
      <c r="R215" s="116"/>
      <c r="S215" s="116"/>
      <c r="T215" s="116"/>
      <c r="U215" s="116"/>
      <c r="V215" s="116"/>
      <c r="W215" s="116"/>
      <c r="X215" s="116"/>
      <c r="Y215" s="116"/>
      <c r="Z215" s="116"/>
      <c r="AA215" s="116"/>
      <c r="AB215" s="116"/>
      <c r="AC215" s="116"/>
      <c r="AD215" s="116"/>
      <c r="AE215" s="116"/>
      <c r="AF215" s="116"/>
      <c r="AG215" s="116"/>
      <c r="AH215" s="116"/>
      <c r="AI215" s="116"/>
      <c r="AJ215" s="116"/>
      <c r="AK215" s="116"/>
      <c r="AL215" s="116"/>
      <c r="AM215" s="116"/>
      <c r="AN215" s="116"/>
      <c r="AO215" s="116"/>
      <c r="AP215" s="116"/>
      <c r="AQ215" s="116"/>
      <c r="AR215" s="116"/>
      <c r="AS215" s="116"/>
      <c r="AT215" s="116"/>
      <c r="AU215" s="116"/>
      <c r="AV215" s="116"/>
      <c r="AW215" s="116"/>
      <c r="AX215" s="116"/>
      <c r="AY215" s="116"/>
      <c r="AZ215" s="116"/>
      <c r="BA215" s="116"/>
      <c r="BB215" s="113"/>
    </row>
    <row r="216" spans="1:54" s="111" customFormat="1" ht="12.75" customHeight="1">
      <c r="A216" s="116"/>
      <c r="B216" s="116"/>
      <c r="C216" s="116"/>
      <c r="D216" s="116"/>
      <c r="E216" s="116"/>
      <c r="F216" s="116"/>
      <c r="G216" s="116"/>
      <c r="H216" s="116"/>
      <c r="I216" s="116"/>
      <c r="J216" s="116"/>
      <c r="K216" s="116"/>
      <c r="L216" s="116"/>
      <c r="M216" s="116"/>
      <c r="N216" s="116"/>
      <c r="O216" s="116"/>
      <c r="P216" s="116"/>
      <c r="Q216" s="116"/>
      <c r="R216" s="116"/>
      <c r="S216" s="116"/>
      <c r="T216" s="116"/>
      <c r="U216" s="116"/>
      <c r="V216" s="116"/>
      <c r="W216" s="116"/>
      <c r="X216" s="116"/>
      <c r="Y216" s="116"/>
      <c r="Z216" s="116"/>
      <c r="AA216" s="116"/>
      <c r="AB216" s="116"/>
      <c r="AC216" s="116"/>
      <c r="AD216" s="116"/>
      <c r="AE216" s="116"/>
      <c r="AF216" s="116"/>
      <c r="AG216" s="116"/>
      <c r="AH216" s="116"/>
      <c r="AI216" s="116"/>
      <c r="AJ216" s="116"/>
      <c r="AK216" s="116"/>
      <c r="AL216" s="116"/>
      <c r="AM216" s="116"/>
      <c r="AN216" s="116"/>
      <c r="AO216" s="116"/>
      <c r="AP216" s="116"/>
      <c r="AQ216" s="116"/>
      <c r="AR216" s="116"/>
      <c r="AS216" s="116"/>
      <c r="AT216" s="116"/>
      <c r="AU216" s="116"/>
      <c r="AV216" s="116"/>
      <c r="AW216" s="116"/>
      <c r="AX216" s="116"/>
      <c r="AY216" s="116"/>
      <c r="AZ216" s="116"/>
      <c r="BA216" s="116"/>
      <c r="BB216" s="113"/>
    </row>
    <row r="217" spans="1:54" s="111" customFormat="1" ht="12.75" customHeight="1">
      <c r="A217" s="116"/>
      <c r="B217" s="116"/>
      <c r="C217" s="116"/>
      <c r="D217" s="116"/>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c r="AA217" s="116"/>
      <c r="AB217" s="116"/>
      <c r="AC217" s="116"/>
      <c r="AD217" s="116"/>
      <c r="AE217" s="116"/>
      <c r="AF217" s="116"/>
      <c r="AG217" s="116"/>
      <c r="AH217" s="116"/>
      <c r="AI217" s="116"/>
      <c r="AJ217" s="116"/>
      <c r="AK217" s="116"/>
      <c r="AL217" s="116"/>
      <c r="AM217" s="116"/>
      <c r="AN217" s="116"/>
      <c r="AO217" s="116"/>
      <c r="AP217" s="116"/>
      <c r="AQ217" s="116"/>
      <c r="AR217" s="116"/>
      <c r="AS217" s="116"/>
      <c r="AT217" s="116"/>
      <c r="AU217" s="116"/>
      <c r="AV217" s="116"/>
      <c r="AW217" s="116"/>
      <c r="AX217" s="116"/>
      <c r="AY217" s="116"/>
      <c r="AZ217" s="116"/>
      <c r="BA217" s="116"/>
      <c r="BB217" s="113"/>
    </row>
    <row r="218" spans="1:54" s="111" customFormat="1" ht="12.75" customHeight="1">
      <c r="A218" s="116"/>
      <c r="B218" s="116"/>
      <c r="C218" s="116"/>
      <c r="D218" s="116"/>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c r="AA218" s="116"/>
      <c r="AB218" s="116"/>
      <c r="AC218" s="116"/>
      <c r="AD218" s="116"/>
      <c r="AE218" s="116"/>
      <c r="AF218" s="116"/>
      <c r="AG218" s="116"/>
      <c r="AH218" s="116"/>
      <c r="AI218" s="116"/>
      <c r="AJ218" s="116"/>
      <c r="AK218" s="116"/>
      <c r="AL218" s="116"/>
      <c r="AM218" s="116"/>
      <c r="AN218" s="116"/>
      <c r="AO218" s="116"/>
      <c r="AP218" s="116"/>
      <c r="AQ218" s="116"/>
      <c r="AR218" s="116"/>
      <c r="AS218" s="116"/>
      <c r="AT218" s="116"/>
      <c r="AU218" s="116"/>
      <c r="AV218" s="116"/>
      <c r="AW218" s="116"/>
      <c r="AX218" s="116"/>
      <c r="AY218" s="116"/>
      <c r="AZ218" s="116"/>
      <c r="BA218" s="116"/>
      <c r="BB218" s="113"/>
    </row>
    <row r="219" spans="1:54" s="111" customFormat="1" ht="12.75" customHeight="1">
      <c r="A219" s="116"/>
      <c r="B219" s="116"/>
      <c r="C219" s="116"/>
      <c r="D219" s="116"/>
      <c r="E219" s="116"/>
      <c r="F219" s="116"/>
      <c r="G219" s="116"/>
      <c r="H219" s="116"/>
      <c r="I219" s="116"/>
      <c r="J219" s="116"/>
      <c r="K219" s="116"/>
      <c r="L219" s="116"/>
      <c r="M219" s="116"/>
      <c r="N219" s="116"/>
      <c r="O219" s="116"/>
      <c r="P219" s="116"/>
      <c r="Q219" s="116"/>
      <c r="R219" s="116"/>
      <c r="S219" s="116"/>
      <c r="T219" s="116"/>
      <c r="U219" s="116"/>
      <c r="V219" s="116"/>
      <c r="W219" s="116"/>
      <c r="X219" s="116"/>
      <c r="Y219" s="116"/>
      <c r="Z219" s="116"/>
      <c r="AA219" s="116"/>
      <c r="AB219" s="116"/>
      <c r="AC219" s="116"/>
      <c r="AD219" s="116"/>
      <c r="AE219" s="116"/>
      <c r="AF219" s="116"/>
      <c r="AG219" s="116"/>
      <c r="AH219" s="116"/>
      <c r="AI219" s="116"/>
      <c r="AJ219" s="116"/>
      <c r="AK219" s="116"/>
      <c r="AL219" s="116"/>
      <c r="AM219" s="116"/>
      <c r="AN219" s="116"/>
      <c r="AO219" s="116"/>
      <c r="AP219" s="116"/>
      <c r="AQ219" s="116"/>
      <c r="AR219" s="116"/>
      <c r="AS219" s="116"/>
      <c r="AT219" s="116"/>
      <c r="AU219" s="116"/>
      <c r="AV219" s="116"/>
      <c r="AW219" s="116"/>
      <c r="AX219" s="116"/>
      <c r="AY219" s="116"/>
      <c r="AZ219" s="116"/>
      <c r="BA219" s="116"/>
      <c r="BB219" s="113"/>
    </row>
    <row r="220" spans="1:54" s="111" customFormat="1" ht="12.75" customHeight="1">
      <c r="A220" s="116"/>
      <c r="B220" s="116"/>
      <c r="C220" s="116"/>
      <c r="D220" s="116"/>
      <c r="E220" s="116"/>
      <c r="F220" s="116"/>
      <c r="G220" s="116"/>
      <c r="H220" s="116"/>
      <c r="I220" s="116"/>
      <c r="J220" s="116"/>
      <c r="K220" s="116"/>
      <c r="L220" s="116"/>
      <c r="M220" s="116"/>
      <c r="N220" s="116"/>
      <c r="O220" s="116"/>
      <c r="P220" s="116"/>
      <c r="Q220" s="116"/>
      <c r="R220" s="116"/>
      <c r="S220" s="116"/>
      <c r="T220" s="116"/>
      <c r="U220" s="116"/>
      <c r="V220" s="116"/>
      <c r="W220" s="116"/>
      <c r="X220" s="116"/>
      <c r="Y220" s="116"/>
      <c r="Z220" s="116"/>
      <c r="AA220" s="116"/>
      <c r="AB220" s="116"/>
      <c r="AC220" s="116"/>
      <c r="AD220" s="116"/>
      <c r="AE220" s="116"/>
      <c r="AF220" s="116"/>
      <c r="AG220" s="116"/>
      <c r="AH220" s="116"/>
      <c r="AI220" s="116"/>
      <c r="AJ220" s="116"/>
      <c r="AK220" s="116"/>
      <c r="AL220" s="116"/>
      <c r="AM220" s="116"/>
      <c r="AN220" s="116"/>
      <c r="AO220" s="116"/>
      <c r="AP220" s="116"/>
      <c r="AQ220" s="116"/>
      <c r="AR220" s="116"/>
      <c r="AS220" s="116"/>
      <c r="AT220" s="116"/>
      <c r="AU220" s="116"/>
      <c r="AV220" s="116"/>
      <c r="AW220" s="116"/>
      <c r="AX220" s="116"/>
      <c r="AY220" s="116"/>
      <c r="AZ220" s="116"/>
      <c r="BA220" s="116"/>
      <c r="BB220" s="113"/>
    </row>
    <row r="221" spans="1:54" s="111" customFormat="1" ht="12.75" customHeight="1">
      <c r="A221" s="116"/>
      <c r="B221" s="116"/>
      <c r="C221" s="116"/>
      <c r="D221" s="116"/>
      <c r="E221" s="116"/>
      <c r="F221" s="116"/>
      <c r="G221" s="116"/>
      <c r="H221" s="116"/>
      <c r="I221" s="116"/>
      <c r="J221" s="116"/>
      <c r="K221" s="116"/>
      <c r="L221" s="116"/>
      <c r="M221" s="116"/>
      <c r="N221" s="116"/>
      <c r="O221" s="116"/>
      <c r="P221" s="116"/>
      <c r="Q221" s="116"/>
      <c r="R221" s="116"/>
      <c r="S221" s="116"/>
      <c r="T221" s="116"/>
      <c r="U221" s="116"/>
      <c r="V221" s="116"/>
      <c r="W221" s="116"/>
      <c r="X221" s="116"/>
      <c r="Y221" s="116"/>
      <c r="Z221" s="116"/>
      <c r="AA221" s="116"/>
      <c r="AB221" s="116"/>
      <c r="AC221" s="116"/>
      <c r="AD221" s="116"/>
      <c r="AE221" s="116"/>
      <c r="AF221" s="116"/>
      <c r="AG221" s="116"/>
      <c r="AH221" s="116"/>
      <c r="AI221" s="116"/>
      <c r="AJ221" s="116"/>
      <c r="AK221" s="116"/>
      <c r="AL221" s="116"/>
      <c r="AM221" s="116"/>
      <c r="AN221" s="116"/>
      <c r="AO221" s="116"/>
      <c r="AP221" s="116"/>
      <c r="AQ221" s="116"/>
      <c r="AR221" s="116"/>
      <c r="AS221" s="116"/>
      <c r="AT221" s="116"/>
      <c r="AU221" s="116"/>
      <c r="AV221" s="116"/>
      <c r="AW221" s="116"/>
      <c r="AX221" s="116"/>
      <c r="AY221" s="116"/>
      <c r="AZ221" s="116"/>
      <c r="BA221" s="116"/>
      <c r="BB221" s="113"/>
    </row>
    <row r="222" spans="1:54" s="111" customFormat="1" ht="12.75" customHeight="1">
      <c r="A222" s="116"/>
      <c r="B222" s="116"/>
      <c r="C222" s="116"/>
      <c r="D222" s="116"/>
      <c r="E222" s="116"/>
      <c r="F222" s="116"/>
      <c r="G222" s="116"/>
      <c r="H222" s="116"/>
      <c r="I222" s="116"/>
      <c r="J222" s="116"/>
      <c r="K222" s="116"/>
      <c r="L222" s="116"/>
      <c r="M222" s="116"/>
      <c r="N222" s="116"/>
      <c r="O222" s="116"/>
      <c r="P222" s="116"/>
      <c r="Q222" s="116"/>
      <c r="R222" s="116"/>
      <c r="S222" s="116"/>
      <c r="T222" s="116"/>
      <c r="U222" s="116"/>
      <c r="V222" s="116"/>
      <c r="W222" s="116"/>
      <c r="X222" s="116"/>
      <c r="Y222" s="116"/>
      <c r="Z222" s="116"/>
      <c r="AA222" s="116"/>
      <c r="AB222" s="116"/>
      <c r="AC222" s="116"/>
      <c r="AD222" s="116"/>
      <c r="AE222" s="116"/>
      <c r="AF222" s="116"/>
      <c r="AG222" s="116"/>
      <c r="AH222" s="116"/>
      <c r="AI222" s="116"/>
      <c r="AJ222" s="116"/>
      <c r="AK222" s="116"/>
      <c r="AL222" s="116"/>
      <c r="AM222" s="116"/>
      <c r="AN222" s="116"/>
      <c r="AO222" s="116"/>
      <c r="AP222" s="116"/>
      <c r="AQ222" s="116"/>
      <c r="AR222" s="116"/>
      <c r="AS222" s="116"/>
      <c r="AT222" s="116"/>
      <c r="AU222" s="116"/>
      <c r="AV222" s="116"/>
      <c r="AW222" s="116"/>
      <c r="AX222" s="116"/>
      <c r="AY222" s="116"/>
      <c r="AZ222" s="116"/>
      <c r="BA222" s="116"/>
      <c r="BB222" s="113"/>
    </row>
    <row r="223" spans="1:54" s="111" customFormat="1" ht="12.75" customHeight="1">
      <c r="A223" s="116"/>
      <c r="B223" s="116"/>
      <c r="C223" s="116"/>
      <c r="D223" s="116"/>
      <c r="E223" s="116"/>
      <c r="F223" s="116"/>
      <c r="G223" s="116"/>
      <c r="H223" s="116"/>
      <c r="I223" s="116"/>
      <c r="J223" s="116"/>
      <c r="K223" s="116"/>
      <c r="L223" s="116"/>
      <c r="M223" s="116"/>
      <c r="N223" s="116"/>
      <c r="O223" s="116"/>
      <c r="P223" s="116"/>
      <c r="Q223" s="116"/>
      <c r="R223" s="116"/>
      <c r="S223" s="116"/>
      <c r="T223" s="116"/>
      <c r="U223" s="116"/>
      <c r="V223" s="116"/>
      <c r="W223" s="116"/>
      <c r="X223" s="116"/>
      <c r="Y223" s="116"/>
      <c r="Z223" s="116"/>
      <c r="AA223" s="116"/>
      <c r="AB223" s="116"/>
      <c r="AC223" s="116"/>
      <c r="AD223" s="116"/>
      <c r="AE223" s="116"/>
      <c r="AF223" s="116"/>
      <c r="AG223" s="116"/>
      <c r="AH223" s="116"/>
      <c r="AI223" s="116"/>
      <c r="AJ223" s="116"/>
      <c r="AK223" s="116"/>
      <c r="AL223" s="116"/>
      <c r="AM223" s="116"/>
      <c r="AN223" s="116"/>
      <c r="AO223" s="116"/>
      <c r="AP223" s="116"/>
      <c r="AQ223" s="116"/>
      <c r="AR223" s="116"/>
      <c r="AS223" s="116"/>
      <c r="AT223" s="116"/>
      <c r="AU223" s="116"/>
      <c r="AV223" s="116"/>
      <c r="AW223" s="116"/>
      <c r="AX223" s="116"/>
      <c r="AY223" s="116"/>
      <c r="AZ223" s="116"/>
      <c r="BA223" s="116"/>
      <c r="BB223" s="113"/>
    </row>
    <row r="224" spans="1:54" s="111" customFormat="1" ht="12.75" customHeight="1">
      <c r="A224" s="116"/>
      <c r="B224" s="116"/>
      <c r="C224" s="116"/>
      <c r="D224" s="116"/>
      <c r="E224" s="116"/>
      <c r="F224" s="116"/>
      <c r="G224" s="116"/>
      <c r="H224" s="116"/>
      <c r="I224" s="116"/>
      <c r="J224" s="116"/>
      <c r="K224" s="116"/>
      <c r="L224" s="116"/>
      <c r="M224" s="116"/>
      <c r="N224" s="116"/>
      <c r="O224" s="116"/>
      <c r="P224" s="116"/>
      <c r="Q224" s="116"/>
      <c r="R224" s="116"/>
      <c r="S224" s="116"/>
      <c r="T224" s="116"/>
      <c r="U224" s="116"/>
      <c r="V224" s="116"/>
      <c r="W224" s="116"/>
      <c r="X224" s="116"/>
      <c r="Y224" s="116"/>
      <c r="Z224" s="116"/>
      <c r="AA224" s="116"/>
      <c r="AB224" s="116"/>
      <c r="AC224" s="116"/>
      <c r="AD224" s="116"/>
      <c r="AE224" s="116"/>
      <c r="AF224" s="116"/>
      <c r="AG224" s="116"/>
      <c r="AH224" s="116"/>
      <c r="AI224" s="116"/>
      <c r="AJ224" s="116"/>
      <c r="AK224" s="116"/>
      <c r="AL224" s="116"/>
      <c r="AM224" s="116"/>
      <c r="AN224" s="116"/>
      <c r="AO224" s="116"/>
      <c r="AP224" s="116"/>
      <c r="AQ224" s="116"/>
      <c r="AR224" s="116"/>
      <c r="AS224" s="116"/>
      <c r="AT224" s="116"/>
      <c r="AU224" s="116"/>
      <c r="AV224" s="116"/>
      <c r="AW224" s="116"/>
      <c r="AX224" s="116"/>
      <c r="AY224" s="116"/>
      <c r="AZ224" s="116"/>
      <c r="BA224" s="116"/>
      <c r="BB224" s="113"/>
    </row>
    <row r="225" spans="1:54" s="111" customFormat="1" ht="12.75" customHeight="1">
      <c r="A225" s="116"/>
      <c r="B225" s="116"/>
      <c r="C225" s="116"/>
      <c r="D225" s="116"/>
      <c r="E225" s="116"/>
      <c r="F225" s="116"/>
      <c r="G225" s="116"/>
      <c r="H225" s="116"/>
      <c r="I225" s="116"/>
      <c r="J225" s="116"/>
      <c r="K225" s="116"/>
      <c r="L225" s="116"/>
      <c r="M225" s="116"/>
      <c r="N225" s="116"/>
      <c r="O225" s="116"/>
      <c r="P225" s="116"/>
      <c r="Q225" s="116"/>
      <c r="R225" s="116"/>
      <c r="S225" s="116"/>
      <c r="T225" s="116"/>
      <c r="U225" s="116"/>
      <c r="V225" s="116"/>
      <c r="W225" s="116"/>
      <c r="X225" s="116"/>
      <c r="Y225" s="116"/>
      <c r="Z225" s="116"/>
      <c r="AA225" s="116"/>
      <c r="AB225" s="116"/>
      <c r="AC225" s="116"/>
      <c r="AD225" s="116"/>
      <c r="AE225" s="116"/>
      <c r="AF225" s="116"/>
      <c r="AG225" s="116"/>
      <c r="AH225" s="116"/>
      <c r="AI225" s="116"/>
      <c r="AJ225" s="116"/>
      <c r="AK225" s="116"/>
      <c r="AL225" s="116"/>
      <c r="AM225" s="116"/>
      <c r="AN225" s="116"/>
      <c r="AO225" s="116"/>
      <c r="AP225" s="116"/>
      <c r="AQ225" s="116"/>
      <c r="AR225" s="116"/>
      <c r="AS225" s="116"/>
      <c r="AT225" s="116"/>
      <c r="AU225" s="116"/>
      <c r="AV225" s="116"/>
      <c r="AW225" s="116"/>
      <c r="AX225" s="116"/>
      <c r="AY225" s="116"/>
      <c r="AZ225" s="116"/>
      <c r="BA225" s="116"/>
      <c r="BB225" s="113"/>
    </row>
    <row r="226" spans="1:54" s="111" customFormat="1" ht="12.75" customHeight="1">
      <c r="A226" s="116"/>
      <c r="B226" s="116"/>
      <c r="C226" s="116"/>
      <c r="D226" s="116"/>
      <c r="E226" s="116"/>
      <c r="F226" s="116"/>
      <c r="G226" s="116"/>
      <c r="H226" s="116"/>
      <c r="I226" s="116"/>
      <c r="J226" s="116"/>
      <c r="K226" s="116"/>
      <c r="L226" s="116"/>
      <c r="M226" s="116"/>
      <c r="N226" s="116"/>
      <c r="O226" s="116"/>
      <c r="P226" s="116"/>
      <c r="Q226" s="116"/>
      <c r="R226" s="116"/>
      <c r="S226" s="116"/>
      <c r="T226" s="116"/>
      <c r="U226" s="116"/>
      <c r="V226" s="116"/>
      <c r="W226" s="116"/>
      <c r="X226" s="116"/>
      <c r="Y226" s="116"/>
      <c r="Z226" s="116"/>
      <c r="AA226" s="116"/>
      <c r="AB226" s="116"/>
      <c r="AC226" s="116"/>
      <c r="AD226" s="116"/>
      <c r="AE226" s="116"/>
      <c r="AF226" s="116"/>
      <c r="AG226" s="116"/>
      <c r="AH226" s="116"/>
      <c r="AI226" s="116"/>
      <c r="AJ226" s="116"/>
      <c r="AK226" s="116"/>
      <c r="AL226" s="116"/>
      <c r="AM226" s="116"/>
      <c r="AN226" s="116"/>
      <c r="AO226" s="116"/>
      <c r="AP226" s="116"/>
      <c r="AQ226" s="116"/>
      <c r="AR226" s="116"/>
      <c r="AS226" s="116"/>
      <c r="AT226" s="116"/>
      <c r="AU226" s="116"/>
      <c r="AV226" s="116"/>
      <c r="AW226" s="116"/>
      <c r="AX226" s="116"/>
      <c r="AY226" s="116"/>
      <c r="AZ226" s="116"/>
      <c r="BA226" s="116"/>
      <c r="BB226" s="113"/>
    </row>
    <row r="227" spans="1:54" s="111" customFormat="1" ht="12.75" customHeight="1">
      <c r="A227" s="116"/>
      <c r="B227" s="116"/>
      <c r="C227" s="116"/>
      <c r="D227" s="116"/>
      <c r="E227" s="116"/>
      <c r="F227" s="116"/>
      <c r="G227" s="116"/>
      <c r="H227" s="116"/>
      <c r="I227" s="116"/>
      <c r="J227" s="116"/>
      <c r="K227" s="116"/>
      <c r="L227" s="116"/>
      <c r="M227" s="116"/>
      <c r="N227" s="116"/>
      <c r="O227" s="116"/>
      <c r="P227" s="116"/>
      <c r="Q227" s="116"/>
      <c r="R227" s="116"/>
      <c r="S227" s="116"/>
      <c r="T227" s="116"/>
      <c r="U227" s="116"/>
      <c r="V227" s="116"/>
      <c r="W227" s="116"/>
      <c r="X227" s="116"/>
      <c r="Y227" s="116"/>
      <c r="Z227" s="116"/>
      <c r="AA227" s="116"/>
      <c r="AB227" s="116"/>
      <c r="AC227" s="116"/>
      <c r="AD227" s="116"/>
      <c r="AE227" s="116"/>
      <c r="AF227" s="116"/>
      <c r="AG227" s="116"/>
      <c r="AH227" s="116"/>
      <c r="AI227" s="116"/>
      <c r="AJ227" s="116"/>
      <c r="AK227" s="116"/>
      <c r="AL227" s="116"/>
      <c r="AM227" s="116"/>
      <c r="AN227" s="116"/>
      <c r="AO227" s="116"/>
      <c r="AP227" s="116"/>
      <c r="AQ227" s="116"/>
      <c r="AR227" s="116"/>
      <c r="AS227" s="116"/>
      <c r="AT227" s="116"/>
      <c r="AU227" s="116"/>
      <c r="AV227" s="116"/>
      <c r="AW227" s="116"/>
      <c r="AX227" s="116"/>
      <c r="AY227" s="116"/>
      <c r="AZ227" s="116"/>
      <c r="BA227" s="116"/>
      <c r="BB227" s="113"/>
    </row>
    <row r="228" spans="1:54" s="111" customFormat="1" ht="12.75" customHeight="1">
      <c r="A228" s="116"/>
      <c r="B228" s="116"/>
      <c r="C228" s="116"/>
      <c r="D228" s="116"/>
      <c r="E228" s="116"/>
      <c r="F228" s="116"/>
      <c r="G228" s="116"/>
      <c r="H228" s="116"/>
      <c r="I228" s="116"/>
      <c r="J228" s="116"/>
      <c r="K228" s="116"/>
      <c r="L228" s="116"/>
      <c r="M228" s="116"/>
      <c r="N228" s="116"/>
      <c r="O228" s="116"/>
      <c r="P228" s="116"/>
      <c r="Q228" s="116"/>
      <c r="R228" s="116"/>
      <c r="S228" s="116"/>
      <c r="T228" s="116"/>
      <c r="U228" s="116"/>
      <c r="V228" s="116"/>
      <c r="W228" s="116"/>
      <c r="X228" s="116"/>
      <c r="Y228" s="116"/>
      <c r="Z228" s="116"/>
      <c r="AA228" s="116"/>
      <c r="AB228" s="116"/>
      <c r="AC228" s="116"/>
      <c r="AD228" s="116"/>
      <c r="AE228" s="116"/>
      <c r="AF228" s="116"/>
      <c r="AG228" s="116"/>
      <c r="AH228" s="116"/>
      <c r="AI228" s="116"/>
      <c r="AJ228" s="116"/>
      <c r="AK228" s="116"/>
      <c r="AL228" s="116"/>
      <c r="AM228" s="116"/>
      <c r="AN228" s="116"/>
      <c r="AO228" s="116"/>
      <c r="AP228" s="116"/>
      <c r="AQ228" s="116"/>
      <c r="AR228" s="116"/>
      <c r="AS228" s="116"/>
      <c r="AT228" s="116"/>
      <c r="AU228" s="116"/>
      <c r="AV228" s="116"/>
      <c r="AW228" s="116"/>
      <c r="AX228" s="116"/>
      <c r="AY228" s="116"/>
      <c r="AZ228" s="116"/>
      <c r="BA228" s="116"/>
      <c r="BB228" s="113"/>
    </row>
    <row r="229" spans="1:54" s="111" customFormat="1" ht="12.75" customHeight="1">
      <c r="A229" s="116"/>
      <c r="B229" s="116"/>
      <c r="C229" s="116"/>
      <c r="D229" s="116"/>
      <c r="E229" s="116"/>
      <c r="F229" s="116"/>
      <c r="G229" s="116"/>
      <c r="H229" s="116"/>
      <c r="I229" s="116"/>
      <c r="J229" s="116"/>
      <c r="K229" s="116"/>
      <c r="L229" s="116"/>
      <c r="M229" s="116"/>
      <c r="N229" s="116"/>
      <c r="O229" s="116"/>
      <c r="P229" s="116"/>
      <c r="Q229" s="116"/>
      <c r="R229" s="116"/>
      <c r="S229" s="116"/>
      <c r="T229" s="116"/>
      <c r="U229" s="116"/>
      <c r="V229" s="116"/>
      <c r="W229" s="116"/>
      <c r="X229" s="116"/>
      <c r="Y229" s="116"/>
      <c r="Z229" s="116"/>
      <c r="AA229" s="116"/>
      <c r="AB229" s="116"/>
      <c r="AC229" s="116"/>
      <c r="AD229" s="116"/>
      <c r="AE229" s="116"/>
      <c r="AF229" s="116"/>
      <c r="AG229" s="116"/>
      <c r="AH229" s="116"/>
      <c r="AI229" s="116"/>
      <c r="AJ229" s="116"/>
      <c r="AK229" s="116"/>
      <c r="AL229" s="116"/>
      <c r="AM229" s="116"/>
      <c r="AN229" s="116"/>
      <c r="AO229" s="116"/>
      <c r="AP229" s="116"/>
      <c r="AQ229" s="116"/>
      <c r="AR229" s="116"/>
      <c r="AS229" s="116"/>
      <c r="AT229" s="116"/>
      <c r="AU229" s="116"/>
      <c r="AV229" s="116"/>
      <c r="AW229" s="116"/>
      <c r="AX229" s="116"/>
      <c r="AY229" s="116"/>
      <c r="AZ229" s="116"/>
      <c r="BA229" s="116"/>
      <c r="BB229" s="113"/>
    </row>
    <row r="230" spans="1:54" s="111" customFormat="1" ht="12.75" customHeight="1">
      <c r="A230" s="116"/>
      <c r="B230" s="116"/>
      <c r="C230" s="116"/>
      <c r="D230" s="116"/>
      <c r="E230" s="116"/>
      <c r="F230" s="116"/>
      <c r="G230" s="116"/>
      <c r="H230" s="116"/>
      <c r="I230" s="116"/>
      <c r="J230" s="116"/>
      <c r="K230" s="116"/>
      <c r="L230" s="116"/>
      <c r="M230" s="116"/>
      <c r="N230" s="116"/>
      <c r="O230" s="116"/>
      <c r="P230" s="116"/>
      <c r="Q230" s="116"/>
      <c r="R230" s="116"/>
      <c r="S230" s="116"/>
      <c r="T230" s="116"/>
      <c r="U230" s="116"/>
      <c r="V230" s="116"/>
      <c r="W230" s="116"/>
      <c r="X230" s="116"/>
      <c r="Y230" s="116"/>
      <c r="Z230" s="116"/>
      <c r="AA230" s="116"/>
      <c r="AB230" s="116"/>
      <c r="AC230" s="116"/>
      <c r="AD230" s="116"/>
      <c r="AE230" s="116"/>
      <c r="AF230" s="116"/>
      <c r="AG230" s="116"/>
      <c r="AH230" s="116"/>
      <c r="AI230" s="116"/>
      <c r="AJ230" s="116"/>
      <c r="AK230" s="116"/>
      <c r="AL230" s="116"/>
      <c r="AM230" s="116"/>
      <c r="AN230" s="116"/>
      <c r="AO230" s="116"/>
      <c r="AP230" s="116"/>
      <c r="AQ230" s="116"/>
      <c r="AR230" s="116"/>
      <c r="AS230" s="116"/>
      <c r="AT230" s="116"/>
      <c r="AU230" s="116"/>
      <c r="AV230" s="116"/>
      <c r="AW230" s="116"/>
      <c r="AX230" s="116"/>
      <c r="AY230" s="116"/>
      <c r="AZ230" s="116"/>
      <c r="BA230" s="116"/>
      <c r="BB230" s="113"/>
    </row>
    <row r="231" spans="1:54" s="111" customFormat="1" ht="12.75" customHeight="1">
      <c r="A231" s="116"/>
      <c r="B231" s="116"/>
      <c r="C231" s="116"/>
      <c r="D231" s="116"/>
      <c r="E231" s="116"/>
      <c r="F231" s="116"/>
      <c r="G231" s="116"/>
      <c r="H231" s="116"/>
      <c r="I231" s="116"/>
      <c r="J231" s="116"/>
      <c r="K231" s="116"/>
      <c r="L231" s="116"/>
      <c r="M231" s="116"/>
      <c r="N231" s="116"/>
      <c r="O231" s="116"/>
      <c r="P231" s="116"/>
      <c r="Q231" s="116"/>
      <c r="R231" s="116"/>
      <c r="S231" s="116"/>
      <c r="T231" s="116"/>
      <c r="U231" s="116"/>
      <c r="V231" s="116"/>
      <c r="W231" s="116"/>
      <c r="X231" s="116"/>
      <c r="Y231" s="116"/>
      <c r="Z231" s="116"/>
      <c r="AA231" s="116"/>
      <c r="AB231" s="116"/>
      <c r="AC231" s="116"/>
      <c r="AD231" s="116"/>
      <c r="AE231" s="116"/>
      <c r="AF231" s="116"/>
      <c r="AG231" s="116"/>
      <c r="AH231" s="116"/>
      <c r="AI231" s="116"/>
      <c r="AJ231" s="116"/>
      <c r="AK231" s="116"/>
      <c r="AL231" s="116"/>
      <c r="AM231" s="116"/>
      <c r="AN231" s="116"/>
      <c r="AO231" s="116"/>
      <c r="AP231" s="116"/>
      <c r="AQ231" s="116"/>
      <c r="AR231" s="116"/>
      <c r="AS231" s="116"/>
      <c r="AT231" s="116"/>
      <c r="AU231" s="116"/>
      <c r="AV231" s="116"/>
      <c r="AW231" s="116"/>
      <c r="AX231" s="116"/>
      <c r="AY231" s="116"/>
      <c r="AZ231" s="116"/>
      <c r="BA231" s="116"/>
      <c r="BB231" s="113"/>
    </row>
    <row r="232" spans="1:54" s="111" customFormat="1" ht="12.75" customHeight="1">
      <c r="A232" s="116"/>
      <c r="B232" s="116"/>
      <c r="C232" s="116"/>
      <c r="D232" s="116"/>
      <c r="E232" s="116"/>
      <c r="F232" s="116"/>
      <c r="G232" s="116"/>
      <c r="H232" s="116"/>
      <c r="I232" s="116"/>
      <c r="J232" s="116"/>
      <c r="K232" s="116"/>
      <c r="L232" s="116"/>
      <c r="M232" s="116"/>
      <c r="N232" s="116"/>
      <c r="O232" s="116"/>
      <c r="P232" s="116"/>
      <c r="Q232" s="116"/>
      <c r="R232" s="116"/>
      <c r="S232" s="116"/>
      <c r="T232" s="116"/>
      <c r="U232" s="116"/>
      <c r="V232" s="116"/>
      <c r="W232" s="116"/>
      <c r="X232" s="116"/>
      <c r="Y232" s="116"/>
      <c r="Z232" s="116"/>
      <c r="AA232" s="116"/>
      <c r="AB232" s="116"/>
      <c r="AC232" s="116"/>
      <c r="AD232" s="116"/>
      <c r="AE232" s="116"/>
      <c r="AF232" s="116"/>
      <c r="AG232" s="116"/>
      <c r="AH232" s="116"/>
      <c r="AI232" s="116"/>
      <c r="AJ232" s="116"/>
      <c r="AK232" s="116"/>
      <c r="AL232" s="116"/>
      <c r="AM232" s="116"/>
      <c r="AN232" s="116"/>
      <c r="AO232" s="116"/>
      <c r="AP232" s="116"/>
      <c r="AQ232" s="116"/>
      <c r="AR232" s="116"/>
      <c r="AS232" s="116"/>
      <c r="AT232" s="116"/>
      <c r="AU232" s="116"/>
      <c r="AV232" s="116"/>
      <c r="AW232" s="116"/>
      <c r="AX232" s="116"/>
      <c r="AY232" s="116"/>
      <c r="AZ232" s="116"/>
      <c r="BA232" s="116"/>
      <c r="BB232" s="113"/>
    </row>
    <row r="233" spans="1:54" s="111" customFormat="1" ht="12.75" customHeight="1">
      <c r="A233" s="116"/>
      <c r="B233" s="116"/>
      <c r="C233" s="116"/>
      <c r="D233" s="116"/>
      <c r="E233" s="116"/>
      <c r="F233" s="116"/>
      <c r="G233" s="116"/>
      <c r="H233" s="116"/>
      <c r="I233" s="116"/>
      <c r="J233" s="116"/>
      <c r="K233" s="116"/>
      <c r="L233" s="116"/>
      <c r="M233" s="116"/>
      <c r="N233" s="116"/>
      <c r="O233" s="116"/>
      <c r="P233" s="116"/>
      <c r="Q233" s="116"/>
      <c r="R233" s="116"/>
      <c r="S233" s="116"/>
      <c r="T233" s="116"/>
      <c r="U233" s="116"/>
      <c r="V233" s="116"/>
      <c r="W233" s="116"/>
      <c r="X233" s="116"/>
      <c r="Y233" s="116"/>
      <c r="Z233" s="116"/>
      <c r="AA233" s="116"/>
      <c r="AB233" s="116"/>
      <c r="AC233" s="116"/>
      <c r="AD233" s="116"/>
      <c r="AE233" s="116"/>
      <c r="AF233" s="116"/>
      <c r="AG233" s="116"/>
      <c r="AH233" s="116"/>
      <c r="AI233" s="116"/>
      <c r="AJ233" s="116"/>
      <c r="AK233" s="116"/>
      <c r="AL233" s="116"/>
      <c r="AM233" s="116"/>
      <c r="AN233" s="116"/>
      <c r="AO233" s="116"/>
      <c r="AP233" s="116"/>
      <c r="AQ233" s="116"/>
      <c r="AR233" s="116"/>
      <c r="AS233" s="116"/>
      <c r="AT233" s="116"/>
      <c r="AU233" s="116"/>
      <c r="AV233" s="116"/>
      <c r="AW233" s="116"/>
      <c r="AX233" s="116"/>
      <c r="AY233" s="116"/>
      <c r="AZ233" s="116"/>
      <c r="BA233" s="116"/>
      <c r="BB233" s="113"/>
    </row>
    <row r="234" spans="1:54" s="111" customFormat="1" ht="12.75" customHeight="1">
      <c r="A234" s="116"/>
      <c r="B234" s="116"/>
      <c r="C234" s="116"/>
      <c r="D234" s="116"/>
      <c r="E234" s="116"/>
      <c r="F234" s="116"/>
      <c r="G234" s="116"/>
      <c r="H234" s="116"/>
      <c r="I234" s="116"/>
      <c r="J234" s="116"/>
      <c r="K234" s="116"/>
      <c r="L234" s="116"/>
      <c r="M234" s="116"/>
      <c r="N234" s="116"/>
      <c r="O234" s="116"/>
      <c r="P234" s="116"/>
      <c r="Q234" s="116"/>
      <c r="R234" s="116"/>
      <c r="S234" s="116"/>
      <c r="T234" s="116"/>
      <c r="U234" s="116"/>
      <c r="V234" s="116"/>
      <c r="W234" s="116"/>
      <c r="X234" s="116"/>
      <c r="Y234" s="116"/>
      <c r="Z234" s="116"/>
      <c r="AA234" s="116"/>
      <c r="AB234" s="116"/>
      <c r="AC234" s="116"/>
      <c r="AD234" s="116"/>
      <c r="AE234" s="116"/>
      <c r="AF234" s="116"/>
      <c r="AG234" s="116"/>
      <c r="AH234" s="116"/>
      <c r="AI234" s="116"/>
      <c r="AJ234" s="116"/>
      <c r="AK234" s="116"/>
      <c r="AL234" s="116"/>
      <c r="AM234" s="116"/>
      <c r="AN234" s="116"/>
      <c r="AO234" s="116"/>
      <c r="AP234" s="116"/>
      <c r="AQ234" s="116"/>
      <c r="AR234" s="116"/>
      <c r="AS234" s="116"/>
      <c r="AT234" s="116"/>
      <c r="AU234" s="116"/>
      <c r="AV234" s="116"/>
      <c r="AW234" s="116"/>
      <c r="AX234" s="116"/>
      <c r="AY234" s="116"/>
      <c r="AZ234" s="116"/>
      <c r="BA234" s="116"/>
      <c r="BB234" s="113"/>
    </row>
    <row r="235" spans="1:54" s="111" customFormat="1" ht="12.75" customHeight="1">
      <c r="A235" s="116"/>
      <c r="B235" s="116"/>
      <c r="C235" s="116"/>
      <c r="D235" s="116"/>
      <c r="E235" s="116"/>
      <c r="F235" s="116"/>
      <c r="G235" s="116"/>
      <c r="H235" s="116"/>
      <c r="I235" s="116"/>
      <c r="J235" s="116"/>
      <c r="K235" s="116"/>
      <c r="L235" s="116"/>
      <c r="M235" s="116"/>
      <c r="N235" s="116"/>
      <c r="O235" s="116"/>
      <c r="P235" s="116"/>
      <c r="Q235" s="116"/>
      <c r="R235" s="116"/>
      <c r="S235" s="116"/>
      <c r="T235" s="116"/>
      <c r="U235" s="116"/>
      <c r="V235" s="116"/>
      <c r="W235" s="116"/>
      <c r="X235" s="116"/>
      <c r="Y235" s="116"/>
      <c r="Z235" s="116"/>
      <c r="AA235" s="116"/>
      <c r="AB235" s="116"/>
      <c r="AC235" s="116"/>
      <c r="AD235" s="116"/>
      <c r="AE235" s="116"/>
      <c r="AF235" s="116"/>
      <c r="AG235" s="116"/>
      <c r="AH235" s="116"/>
      <c r="AI235" s="116"/>
      <c r="AJ235" s="116"/>
      <c r="AK235" s="116"/>
      <c r="AL235" s="116"/>
      <c r="AM235" s="116"/>
      <c r="AN235" s="116"/>
      <c r="AO235" s="116"/>
      <c r="AP235" s="116"/>
      <c r="AQ235" s="116"/>
      <c r="AR235" s="116"/>
      <c r="AS235" s="116"/>
      <c r="AT235" s="116"/>
      <c r="AU235" s="116"/>
      <c r="AV235" s="116"/>
      <c r="AW235" s="116"/>
      <c r="AX235" s="116"/>
      <c r="AY235" s="116"/>
      <c r="AZ235" s="116"/>
      <c r="BA235" s="116"/>
      <c r="BB235" s="113"/>
    </row>
  </sheetData>
  <mergeCells count="4">
    <mergeCell ref="B4:B17"/>
    <mergeCell ref="B19:B28"/>
    <mergeCell ref="B30:B39"/>
    <mergeCell ref="B41:B50"/>
  </mergeCells>
  <dataValidations count="2">
    <dataValidation type="list" allowBlank="1" showInputMessage="1" showErrorMessage="1" sqref="B53">
      <formula1>SERVICE3</formula1>
    </dataValidation>
    <dataValidation type="list" allowBlank="1" showInputMessage="1" showErrorMessage="1" sqref="B52">
      <formula1>SERVICE1</formula1>
    </dataValidation>
  </dataValidations>
  <pageMargins left="0.7" right="0.7" top="0.75" bottom="0.75" header="0.3" footer="0.3"/>
  <pageSetup orientation="portrait"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N32"/>
  <sheetViews>
    <sheetView workbookViewId="0"/>
  </sheetViews>
  <sheetFormatPr defaultColWidth="0" defaultRowHeight="14.4" zeroHeight="1"/>
  <cols>
    <col min="1" max="1" width="25.109375" bestFit="1" customWidth="1"/>
    <col min="2" max="2" width="23.109375" bestFit="1" customWidth="1"/>
    <col min="3" max="3" width="9.109375" customWidth="1"/>
    <col min="4" max="4" width="10.88671875" bestFit="1" customWidth="1"/>
    <col min="5" max="5" width="22.5546875" bestFit="1" customWidth="1"/>
    <col min="6" max="6" width="10.44140625" bestFit="1" customWidth="1"/>
    <col min="7" max="7" width="17.6640625" bestFit="1" customWidth="1"/>
    <col min="8" max="8" width="24" bestFit="1" customWidth="1"/>
    <col min="9" max="9" width="23.44140625" bestFit="1" customWidth="1"/>
    <col min="10" max="10" width="20.6640625" bestFit="1" customWidth="1"/>
    <col min="11" max="11" width="9.109375" customWidth="1"/>
    <col min="12" max="12" width="25.109375" bestFit="1" customWidth="1"/>
    <col min="13" max="13" width="23.44140625" bestFit="1" customWidth="1"/>
    <col min="14" max="14" width="15.44140625" bestFit="1" customWidth="1"/>
    <col min="15" max="15" width="9.109375" hidden="1" customWidth="1"/>
    <col min="16" max="16384" width="9.109375" hidden="1"/>
  </cols>
  <sheetData>
    <row r="1" spans="1:14">
      <c r="A1" s="20" t="s">
        <v>16257</v>
      </c>
      <c r="B1" s="20" t="s">
        <v>16258</v>
      </c>
      <c r="C1" s="18"/>
      <c r="D1" s="20" t="s">
        <v>16259</v>
      </c>
      <c r="E1" s="20" t="s">
        <v>16257</v>
      </c>
      <c r="F1" s="20" t="s">
        <v>16260</v>
      </c>
      <c r="G1" s="20" t="s">
        <v>16261</v>
      </c>
      <c r="H1" s="20" t="s">
        <v>16257</v>
      </c>
      <c r="I1" s="20" t="s">
        <v>16262</v>
      </c>
      <c r="J1" s="20" t="s">
        <v>16263</v>
      </c>
      <c r="K1" s="18"/>
      <c r="L1" s="20" t="s">
        <v>16264</v>
      </c>
      <c r="M1" s="20" t="s">
        <v>16265</v>
      </c>
      <c r="N1" s="20" t="s">
        <v>16266</v>
      </c>
    </row>
    <row r="2" spans="1:14">
      <c r="A2" s="18" t="s">
        <v>12</v>
      </c>
      <c r="B2" s="34" t="s">
        <v>12</v>
      </c>
      <c r="C2" s="18"/>
      <c r="D2" s="18">
        <v>57</v>
      </c>
      <c r="E2" s="18" t="s">
        <v>12</v>
      </c>
      <c r="F2" s="18" t="s">
        <v>16267</v>
      </c>
      <c r="G2" s="18"/>
      <c r="H2" s="18" t="s">
        <v>28</v>
      </c>
      <c r="I2" s="18">
        <v>6</v>
      </c>
      <c r="J2" s="18">
        <v>0</v>
      </c>
      <c r="K2" s="18"/>
      <c r="L2" s="18" t="s">
        <v>20</v>
      </c>
      <c r="M2" s="18">
        <v>4</v>
      </c>
      <c r="N2" s="18">
        <v>4</v>
      </c>
    </row>
    <row r="3" spans="1:14">
      <c r="A3" s="18" t="s">
        <v>30</v>
      </c>
      <c r="B3" s="35" t="s">
        <v>30</v>
      </c>
      <c r="C3" s="18"/>
      <c r="D3" s="18">
        <v>200</v>
      </c>
      <c r="E3" s="18" t="s">
        <v>12</v>
      </c>
      <c r="F3" s="18" t="s">
        <v>16268</v>
      </c>
      <c r="G3" s="18"/>
      <c r="H3" s="18" t="s">
        <v>12</v>
      </c>
      <c r="I3" s="18">
        <v>17</v>
      </c>
      <c r="J3" s="18">
        <v>25</v>
      </c>
      <c r="K3" s="18"/>
      <c r="L3" s="18" t="s">
        <v>22</v>
      </c>
      <c r="M3" s="18">
        <v>4</v>
      </c>
      <c r="N3" s="18">
        <v>4</v>
      </c>
    </row>
    <row r="4" spans="1:14">
      <c r="A4" s="18" t="s">
        <v>38</v>
      </c>
      <c r="B4" s="35" t="s">
        <v>38</v>
      </c>
      <c r="C4" s="18"/>
      <c r="D4" s="18">
        <v>150</v>
      </c>
      <c r="E4" s="18" t="s">
        <v>12</v>
      </c>
      <c r="F4" s="18" t="s">
        <v>16269</v>
      </c>
      <c r="G4" s="18"/>
      <c r="H4" s="18" t="s">
        <v>65</v>
      </c>
      <c r="I4" s="18">
        <v>4</v>
      </c>
      <c r="J4" s="18">
        <v>0</v>
      </c>
      <c r="K4" s="18"/>
      <c r="L4" s="18" t="s">
        <v>26</v>
      </c>
      <c r="M4" s="18">
        <v>4</v>
      </c>
      <c r="N4" s="18">
        <v>4</v>
      </c>
    </row>
    <row r="5" spans="1:14">
      <c r="A5" s="18" t="s">
        <v>32</v>
      </c>
      <c r="B5" s="35" t="s">
        <v>16270</v>
      </c>
      <c r="C5" s="18"/>
      <c r="D5" s="18">
        <v>11</v>
      </c>
      <c r="E5" s="18" t="s">
        <v>12</v>
      </c>
      <c r="F5" s="18" t="s">
        <v>16271</v>
      </c>
      <c r="G5" s="18"/>
      <c r="H5" s="18" t="s">
        <v>56</v>
      </c>
      <c r="I5" s="18">
        <v>5</v>
      </c>
      <c r="J5" s="18">
        <v>0</v>
      </c>
      <c r="K5" s="18"/>
      <c r="L5" s="18" t="s">
        <v>24</v>
      </c>
      <c r="M5" s="18">
        <v>5</v>
      </c>
      <c r="N5" s="18">
        <v>5</v>
      </c>
    </row>
    <row r="6" spans="1:14">
      <c r="A6" s="18" t="s">
        <v>32</v>
      </c>
      <c r="B6" s="35" t="s">
        <v>16272</v>
      </c>
      <c r="C6" s="18"/>
      <c r="D6" s="18">
        <v>350</v>
      </c>
      <c r="E6" s="18" t="s">
        <v>12</v>
      </c>
      <c r="F6" s="18" t="s">
        <v>16273</v>
      </c>
      <c r="G6" s="18"/>
      <c r="H6" s="18" t="s">
        <v>30</v>
      </c>
      <c r="I6" s="18">
        <v>3</v>
      </c>
      <c r="J6" s="18">
        <v>0</v>
      </c>
      <c r="K6" s="18"/>
      <c r="L6" s="18"/>
      <c r="M6" s="18"/>
      <c r="N6" s="18"/>
    </row>
    <row r="7" spans="1:14">
      <c r="A7" s="18" t="s">
        <v>16</v>
      </c>
      <c r="B7" s="36" t="s">
        <v>16274</v>
      </c>
      <c r="C7" s="18"/>
      <c r="D7" s="18">
        <v>551</v>
      </c>
      <c r="E7" s="18" t="s">
        <v>12</v>
      </c>
      <c r="F7" s="18" t="s">
        <v>16275</v>
      </c>
      <c r="G7" s="18"/>
      <c r="H7" s="18" t="s">
        <v>38</v>
      </c>
      <c r="I7" s="18">
        <v>3</v>
      </c>
      <c r="J7" s="18">
        <v>11</v>
      </c>
      <c r="K7" s="18"/>
      <c r="L7" s="18"/>
      <c r="M7" s="18"/>
      <c r="N7" s="18"/>
    </row>
    <row r="8" spans="1:14">
      <c r="A8" s="18" t="s">
        <v>14</v>
      </c>
      <c r="B8" s="35" t="s">
        <v>16276</v>
      </c>
      <c r="C8" s="18"/>
      <c r="D8" s="18">
        <v>711</v>
      </c>
      <c r="E8" s="18" t="s">
        <v>12</v>
      </c>
      <c r="F8" s="18" t="s">
        <v>16277</v>
      </c>
      <c r="G8" s="18"/>
      <c r="H8" s="18" t="s">
        <v>32</v>
      </c>
      <c r="I8" s="18">
        <v>5</v>
      </c>
      <c r="J8" s="18">
        <v>13</v>
      </c>
      <c r="K8" s="18"/>
      <c r="L8" s="18"/>
      <c r="M8" s="18"/>
      <c r="N8" s="18"/>
    </row>
    <row r="9" spans="1:14">
      <c r="A9" s="18" t="s">
        <v>54</v>
      </c>
      <c r="B9" s="35" t="s">
        <v>436</v>
      </c>
      <c r="C9" s="18"/>
      <c r="D9" s="18">
        <v>712</v>
      </c>
      <c r="E9" s="18" t="s">
        <v>12</v>
      </c>
      <c r="F9" s="18" t="s">
        <v>16277</v>
      </c>
      <c r="G9" s="18"/>
      <c r="H9" s="18" t="s">
        <v>16</v>
      </c>
      <c r="I9" s="18">
        <v>6</v>
      </c>
      <c r="J9" s="18">
        <v>0</v>
      </c>
      <c r="K9" s="18"/>
      <c r="L9" s="18"/>
      <c r="M9" s="18"/>
      <c r="N9" s="18"/>
    </row>
    <row r="10" spans="1:14">
      <c r="A10" s="18" t="s">
        <v>71</v>
      </c>
      <c r="B10" s="35" t="s">
        <v>307</v>
      </c>
      <c r="C10" s="18"/>
      <c r="D10" s="18">
        <v>721</v>
      </c>
      <c r="E10" s="18" t="s">
        <v>12</v>
      </c>
      <c r="F10" s="18" t="s">
        <v>16277</v>
      </c>
      <c r="G10" s="18"/>
      <c r="H10" s="18" t="s">
        <v>14</v>
      </c>
      <c r="I10" s="18">
        <v>4</v>
      </c>
      <c r="J10" s="18">
        <v>0</v>
      </c>
      <c r="K10" s="18"/>
      <c r="L10" s="18"/>
      <c r="M10" s="18"/>
      <c r="N10" s="18"/>
    </row>
    <row r="11" spans="1:14">
      <c r="A11" s="18" t="s">
        <v>18</v>
      </c>
      <c r="B11" s="37" t="s">
        <v>16278</v>
      </c>
      <c r="C11" s="18"/>
      <c r="D11" s="18">
        <v>33</v>
      </c>
      <c r="E11" s="18" t="s">
        <v>12</v>
      </c>
      <c r="F11" s="18" t="s">
        <v>16279</v>
      </c>
      <c r="G11" s="18"/>
      <c r="H11" s="18" t="s">
        <v>54</v>
      </c>
      <c r="I11" s="18">
        <v>4</v>
      </c>
      <c r="J11" s="18">
        <v>0</v>
      </c>
      <c r="K11" s="18"/>
      <c r="L11" s="18"/>
      <c r="M11" s="18"/>
      <c r="N11" s="18"/>
    </row>
    <row r="12" spans="1:14">
      <c r="A12" s="18" t="s">
        <v>20</v>
      </c>
      <c r="B12" s="35" t="s">
        <v>16280</v>
      </c>
      <c r="C12" s="18"/>
      <c r="D12" s="18">
        <v>34</v>
      </c>
      <c r="E12" s="18" t="s">
        <v>12</v>
      </c>
      <c r="F12" s="18" t="s">
        <v>16279</v>
      </c>
      <c r="G12" s="18"/>
      <c r="H12" s="18" t="s">
        <v>71</v>
      </c>
      <c r="I12" s="18">
        <v>3</v>
      </c>
      <c r="J12" s="18">
        <v>11</v>
      </c>
      <c r="K12" s="18"/>
      <c r="L12" s="18"/>
      <c r="M12" s="18"/>
      <c r="N12" s="18"/>
    </row>
    <row r="13" spans="1:14">
      <c r="A13" s="18" t="s">
        <v>22</v>
      </c>
      <c r="B13" s="37" t="s">
        <v>16281</v>
      </c>
      <c r="C13" s="18"/>
      <c r="D13" s="18">
        <v>470</v>
      </c>
      <c r="E13" s="18" t="s">
        <v>18</v>
      </c>
      <c r="F13" s="18" t="s">
        <v>16267</v>
      </c>
      <c r="G13" s="18"/>
      <c r="H13" s="18" t="s">
        <v>50</v>
      </c>
      <c r="I13" s="18">
        <v>4</v>
      </c>
      <c r="J13" s="18">
        <v>0</v>
      </c>
      <c r="K13" s="18"/>
      <c r="L13" s="18"/>
      <c r="M13" s="18"/>
      <c r="N13" s="18"/>
    </row>
    <row r="14" spans="1:14">
      <c r="A14" s="18" t="s">
        <v>26</v>
      </c>
      <c r="B14" s="37" t="s">
        <v>16282</v>
      </c>
      <c r="C14" s="18"/>
      <c r="D14" s="18">
        <v>480</v>
      </c>
      <c r="E14" s="18" t="s">
        <v>18</v>
      </c>
      <c r="F14" s="18" t="s">
        <v>16268</v>
      </c>
      <c r="G14" s="18"/>
      <c r="H14" s="18" t="s">
        <v>58</v>
      </c>
      <c r="I14" s="18">
        <v>5</v>
      </c>
      <c r="J14" s="18">
        <v>0</v>
      </c>
      <c r="K14" s="18"/>
      <c r="L14" s="18"/>
      <c r="M14" s="18"/>
      <c r="N14" s="18"/>
    </row>
    <row r="15" spans="1:14">
      <c r="A15" s="18" t="s">
        <v>24</v>
      </c>
      <c r="B15" s="37" t="s">
        <v>16283</v>
      </c>
      <c r="C15" s="18"/>
      <c r="D15" s="18">
        <v>480</v>
      </c>
      <c r="E15" s="18" t="s">
        <v>18</v>
      </c>
      <c r="F15" s="18" t="s">
        <v>16284</v>
      </c>
      <c r="G15" s="18"/>
      <c r="H15" s="18" t="s">
        <v>36</v>
      </c>
      <c r="I15" s="18">
        <v>5</v>
      </c>
      <c r="J15" s="18">
        <v>0</v>
      </c>
      <c r="K15" s="18"/>
      <c r="L15" s="18"/>
      <c r="M15" s="18"/>
      <c r="N15" s="18"/>
    </row>
    <row r="16" spans="1:14">
      <c r="A16" s="18" t="s">
        <v>62</v>
      </c>
      <c r="B16" s="35" t="s">
        <v>415</v>
      </c>
      <c r="C16" s="18"/>
      <c r="D16" s="18">
        <v>490</v>
      </c>
      <c r="E16" s="18" t="s">
        <v>18</v>
      </c>
      <c r="F16" s="18" t="s">
        <v>16269</v>
      </c>
      <c r="G16" s="18"/>
      <c r="H16" s="18" t="s">
        <v>34</v>
      </c>
      <c r="I16" s="18">
        <v>5</v>
      </c>
      <c r="J16" s="18">
        <v>0</v>
      </c>
      <c r="K16" s="18"/>
      <c r="L16" s="18"/>
      <c r="M16" s="18"/>
      <c r="N16" s="18"/>
    </row>
    <row r="17" spans="1:14">
      <c r="A17" s="18" t="s">
        <v>60</v>
      </c>
      <c r="B17" s="35" t="s">
        <v>60</v>
      </c>
      <c r="C17" s="18"/>
      <c r="D17" s="18">
        <v>490</v>
      </c>
      <c r="E17" s="18" t="s">
        <v>18</v>
      </c>
      <c r="F17" s="18" t="s">
        <v>16271</v>
      </c>
      <c r="G17" s="18"/>
      <c r="H17" s="18" t="s">
        <v>18</v>
      </c>
      <c r="I17" s="18">
        <v>29</v>
      </c>
      <c r="J17" s="18">
        <v>37</v>
      </c>
      <c r="K17" s="18"/>
      <c r="L17" s="18"/>
      <c r="M17" s="18"/>
      <c r="N17" s="18"/>
    </row>
    <row r="18" spans="1:14">
      <c r="A18" s="18" t="s">
        <v>64</v>
      </c>
      <c r="B18" s="35" t="s">
        <v>415</v>
      </c>
      <c r="C18" s="18"/>
      <c r="D18" s="18">
        <v>417</v>
      </c>
      <c r="E18" s="18" t="s">
        <v>18</v>
      </c>
      <c r="F18" s="18" t="s">
        <v>16285</v>
      </c>
      <c r="G18" s="18"/>
      <c r="H18" s="18" t="s">
        <v>60</v>
      </c>
      <c r="I18" s="18">
        <v>5</v>
      </c>
      <c r="J18" s="18">
        <v>0</v>
      </c>
      <c r="K18" s="18"/>
      <c r="L18" s="18"/>
      <c r="M18" s="18"/>
      <c r="N18" s="18"/>
    </row>
    <row r="19" spans="1:14">
      <c r="A19" s="18" t="s">
        <v>42</v>
      </c>
      <c r="B19" s="35" t="s">
        <v>354</v>
      </c>
      <c r="C19" s="18"/>
      <c r="D19" s="18"/>
      <c r="E19" s="18"/>
      <c r="F19" s="18"/>
      <c r="G19" s="18"/>
      <c r="H19" s="18" t="s">
        <v>48</v>
      </c>
      <c r="I19" s="18">
        <v>23</v>
      </c>
      <c r="J19" s="18">
        <v>0</v>
      </c>
      <c r="K19" s="18"/>
      <c r="L19" s="18"/>
      <c r="M19" s="18"/>
      <c r="N19" s="18"/>
    </row>
    <row r="20" spans="1:14">
      <c r="A20" s="18" t="s">
        <v>50</v>
      </c>
      <c r="B20" s="37" t="s">
        <v>16286</v>
      </c>
      <c r="C20" s="18"/>
      <c r="D20" s="18"/>
      <c r="E20" s="18"/>
      <c r="F20" s="18"/>
      <c r="G20" s="18"/>
      <c r="H20" s="18" t="s">
        <v>44</v>
      </c>
      <c r="I20" s="18">
        <v>4</v>
      </c>
      <c r="J20" s="18">
        <v>0</v>
      </c>
      <c r="K20" s="18"/>
      <c r="L20" s="18"/>
      <c r="M20" s="18"/>
      <c r="N20" s="18"/>
    </row>
    <row r="21" spans="1:14">
      <c r="A21" s="18" t="s">
        <v>52</v>
      </c>
      <c r="B21" s="35" t="s">
        <v>16286</v>
      </c>
      <c r="C21" s="18"/>
      <c r="D21" s="18"/>
      <c r="E21" s="18"/>
      <c r="F21" s="18"/>
      <c r="G21" s="18"/>
      <c r="H21" s="18" t="s">
        <v>10</v>
      </c>
      <c r="I21" s="18">
        <v>9</v>
      </c>
      <c r="J21" s="18">
        <v>0</v>
      </c>
      <c r="K21" s="18"/>
      <c r="L21" s="18"/>
      <c r="M21" s="18"/>
      <c r="N21" s="18"/>
    </row>
    <row r="22" spans="1:14">
      <c r="A22" s="18" t="s">
        <v>44</v>
      </c>
      <c r="B22" s="36" t="s">
        <v>16287</v>
      </c>
      <c r="C22" s="18"/>
      <c r="D22" s="18"/>
      <c r="E22" s="18"/>
      <c r="F22" s="18"/>
      <c r="G22" s="18"/>
      <c r="H22" s="18"/>
      <c r="I22" s="18"/>
      <c r="J22" s="18"/>
      <c r="K22" s="18"/>
      <c r="L22" s="18"/>
      <c r="M22" s="18"/>
      <c r="N22" s="18"/>
    </row>
    <row r="23" spans="1:14">
      <c r="A23" s="18" t="s">
        <v>46</v>
      </c>
      <c r="B23" s="37" t="s">
        <v>16288</v>
      </c>
      <c r="C23" s="18"/>
      <c r="D23" s="18"/>
      <c r="E23" s="18"/>
      <c r="F23" s="18"/>
      <c r="G23" s="18"/>
      <c r="H23" s="18"/>
      <c r="I23" s="18"/>
      <c r="J23" s="18"/>
      <c r="K23" s="18"/>
      <c r="L23" s="18"/>
      <c r="M23" s="18"/>
      <c r="N23" s="18"/>
    </row>
    <row r="24" spans="1:14">
      <c r="A24" s="18" t="s">
        <v>48</v>
      </c>
      <c r="B24" s="34" t="s">
        <v>16289</v>
      </c>
      <c r="C24" s="18"/>
      <c r="D24" s="18"/>
      <c r="E24" s="18"/>
      <c r="F24" s="18"/>
      <c r="G24" s="18"/>
      <c r="H24" s="18"/>
      <c r="I24" s="18"/>
      <c r="J24" s="18"/>
      <c r="K24" s="18"/>
      <c r="L24" s="18"/>
      <c r="M24" s="18"/>
      <c r="N24" s="18"/>
    </row>
    <row r="25" spans="1:14">
      <c r="A25" s="34" t="s">
        <v>65</v>
      </c>
      <c r="B25" s="34" t="s">
        <v>65</v>
      </c>
      <c r="C25" s="18"/>
      <c r="D25" s="18"/>
      <c r="E25" s="18"/>
      <c r="F25" s="18"/>
      <c r="G25" s="18"/>
      <c r="H25" s="18"/>
      <c r="I25" s="18"/>
      <c r="J25" s="18"/>
      <c r="K25" s="18"/>
      <c r="L25" s="18"/>
      <c r="M25" s="18"/>
      <c r="N25" s="18"/>
    </row>
    <row r="26" spans="1:14">
      <c r="A26" s="34" t="s">
        <v>28</v>
      </c>
      <c r="B26" s="34" t="s">
        <v>28</v>
      </c>
      <c r="C26" s="18"/>
      <c r="D26" s="18"/>
      <c r="E26" s="18"/>
      <c r="F26" s="18"/>
      <c r="G26" s="18"/>
      <c r="H26" s="18"/>
      <c r="I26" s="18"/>
      <c r="J26" s="18"/>
      <c r="K26" s="18"/>
      <c r="L26" s="18"/>
      <c r="M26" s="18"/>
      <c r="N26" s="18"/>
    </row>
    <row r="27" spans="1:14">
      <c r="A27" s="34" t="s">
        <v>56</v>
      </c>
      <c r="B27" s="34" t="s">
        <v>56</v>
      </c>
      <c r="C27" s="18"/>
      <c r="D27" s="18"/>
      <c r="E27" s="18"/>
      <c r="F27" s="18"/>
      <c r="G27" s="18"/>
      <c r="H27" s="18"/>
      <c r="I27" s="18"/>
      <c r="J27" s="18"/>
      <c r="K27" s="18"/>
      <c r="L27" s="18"/>
      <c r="M27" s="18"/>
      <c r="N27" s="18"/>
    </row>
    <row r="28" spans="1:14">
      <c r="A28" s="34" t="s">
        <v>58</v>
      </c>
      <c r="B28" s="34" t="s">
        <v>58</v>
      </c>
      <c r="C28" s="18"/>
      <c r="D28" s="18"/>
      <c r="E28" s="18"/>
      <c r="F28" s="18"/>
      <c r="G28" s="18"/>
      <c r="H28" s="18"/>
      <c r="I28" s="18"/>
      <c r="J28" s="18"/>
      <c r="K28" s="18"/>
      <c r="L28" s="18"/>
      <c r="M28" s="18"/>
      <c r="N28" s="18"/>
    </row>
    <row r="29" spans="1:14">
      <c r="A29" s="18" t="s">
        <v>36</v>
      </c>
      <c r="B29" s="34" t="s">
        <v>16290</v>
      </c>
      <c r="C29" s="18"/>
      <c r="D29" s="18"/>
      <c r="E29" s="18"/>
      <c r="F29" s="18"/>
      <c r="G29" s="18"/>
      <c r="H29" s="18"/>
      <c r="I29" s="18"/>
      <c r="J29" s="18"/>
      <c r="K29" s="18"/>
      <c r="L29" s="18"/>
      <c r="M29" s="18"/>
      <c r="N29" s="18"/>
    </row>
    <row r="30" spans="1:14">
      <c r="A30" s="18" t="s">
        <v>34</v>
      </c>
      <c r="B30" s="34" t="s">
        <v>16291</v>
      </c>
      <c r="C30" s="18"/>
      <c r="D30" s="18"/>
      <c r="E30" s="18"/>
      <c r="F30" s="18"/>
      <c r="G30" s="18"/>
      <c r="H30" s="18"/>
      <c r="I30" s="18"/>
      <c r="J30" s="18"/>
      <c r="K30" s="18"/>
      <c r="L30" s="18"/>
      <c r="M30" s="18"/>
      <c r="N30" s="18"/>
    </row>
    <row r="31" spans="1:14">
      <c r="A31" s="18"/>
      <c r="B31" s="34"/>
      <c r="C31" s="18"/>
      <c r="D31" s="18"/>
      <c r="E31" s="18"/>
      <c r="F31" s="18"/>
      <c r="G31" s="18"/>
      <c r="H31" s="18"/>
      <c r="I31" s="18"/>
      <c r="J31" s="18"/>
      <c r="K31" s="18"/>
      <c r="L31" s="18"/>
      <c r="M31" s="18"/>
      <c r="N31" s="18"/>
    </row>
    <row r="32" spans="1:14">
      <c r="A32" s="18"/>
      <c r="B32" s="34"/>
      <c r="C32" s="18"/>
      <c r="D32" s="18"/>
      <c r="E32" s="18"/>
      <c r="F32" s="18"/>
      <c r="G32" s="18"/>
      <c r="H32" s="18"/>
      <c r="I32" s="18"/>
      <c r="J32" s="18"/>
      <c r="K32" s="18"/>
      <c r="L32" s="18"/>
      <c r="M32" s="18"/>
      <c r="N32" s="18"/>
    </row>
  </sheetData>
  <pageMargins left="0.7" right="0.7" top="0.75" bottom="0.75" header="0.3" footer="0.3"/>
  <pageSetup orientation="portrait" r:id="rId1"/>
  <tableParts count="3">
    <tablePart r:id="rId2"/>
    <tablePart r:id="rId3"/>
    <tablePart r:id="rId4"/>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HB168"/>
  <sheetViews>
    <sheetView workbookViewId="0"/>
  </sheetViews>
  <sheetFormatPr defaultColWidth="0" defaultRowHeight="14.4" zeroHeight="1"/>
  <cols>
    <col min="1" max="1" width="42.6640625" customWidth="1"/>
    <col min="2" max="2" width="27.6640625" customWidth="1"/>
    <col min="3" max="17" width="30.6640625" customWidth="1"/>
    <col min="18" max="18" width="21.33203125" customWidth="1"/>
    <col min="19" max="210" width="30.6640625" customWidth="1"/>
    <col min="211" max="211" width="9.109375" hidden="1" customWidth="1"/>
    <col min="212" max="16384" width="9.109375" hidden="1"/>
  </cols>
  <sheetData>
    <row r="1" spans="1:210">
      <c r="A1" s="18" t="s">
        <v>966</v>
      </c>
      <c r="B1" s="17" t="s">
        <v>967</v>
      </c>
      <c r="C1" s="18" t="s">
        <v>980</v>
      </c>
      <c r="D1" s="18" t="s">
        <v>981</v>
      </c>
      <c r="E1" s="18" t="s">
        <v>3273</v>
      </c>
      <c r="F1" s="18" t="s">
        <v>3274</v>
      </c>
      <c r="G1" s="18" t="s">
        <v>997</v>
      </c>
      <c r="H1" s="18" t="s">
        <v>970</v>
      </c>
      <c r="I1" s="18" t="s">
        <v>974</v>
      </c>
      <c r="J1" s="18" t="s">
        <v>996</v>
      </c>
      <c r="K1" s="18" t="s">
        <v>1001</v>
      </c>
      <c r="L1" s="18" t="s">
        <v>993</v>
      </c>
      <c r="M1" s="18" t="s">
        <v>1007</v>
      </c>
      <c r="N1" s="18" t="s">
        <v>992</v>
      </c>
      <c r="O1" s="18" t="s">
        <v>1013</v>
      </c>
      <c r="P1" s="18" t="s">
        <v>1008</v>
      </c>
      <c r="Q1" s="18" t="s">
        <v>973</v>
      </c>
      <c r="R1" s="153" t="s">
        <v>1002</v>
      </c>
      <c r="S1" s="18" t="s">
        <v>1014</v>
      </c>
      <c r="T1" s="18" t="s">
        <v>3276</v>
      </c>
      <c r="U1" s="18" t="s">
        <v>1010</v>
      </c>
      <c r="V1" s="18" t="s">
        <v>972</v>
      </c>
      <c r="W1" s="18" t="s">
        <v>968</v>
      </c>
      <c r="X1" s="18" t="s">
        <v>975</v>
      </c>
      <c r="Y1" s="18" t="s">
        <v>976</v>
      </c>
      <c r="Z1" s="18" t="s">
        <v>3277</v>
      </c>
      <c r="AA1" s="18" t="s">
        <v>3278</v>
      </c>
      <c r="AB1" s="18" t="s">
        <v>3279</v>
      </c>
      <c r="AC1" s="18" t="s">
        <v>3280</v>
      </c>
      <c r="AD1" s="114" t="s">
        <v>3309</v>
      </c>
      <c r="AE1" s="153" t="s">
        <v>3310</v>
      </c>
      <c r="AF1" s="153" t="s">
        <v>3307</v>
      </c>
      <c r="AG1" s="153" t="s">
        <v>3308</v>
      </c>
      <c r="AH1" s="18" t="s">
        <v>983</v>
      </c>
      <c r="AI1" s="18" t="s">
        <v>990</v>
      </c>
      <c r="AJ1" s="18" t="s">
        <v>991</v>
      </c>
      <c r="AK1" s="18" t="s">
        <v>988</v>
      </c>
      <c r="AL1" s="153" t="s">
        <v>999</v>
      </c>
      <c r="AM1" s="18" t="s">
        <v>1011</v>
      </c>
      <c r="AN1" s="18" t="s">
        <v>995</v>
      </c>
      <c r="AO1" s="18" t="s">
        <v>994</v>
      </c>
      <c r="AP1" s="18" t="s">
        <v>978</v>
      </c>
      <c r="AQ1" s="18"/>
      <c r="AR1" s="18"/>
      <c r="AS1" s="18"/>
      <c r="AT1" s="18" t="s">
        <v>3301</v>
      </c>
      <c r="AU1" s="18" t="s">
        <v>3275</v>
      </c>
      <c r="AV1" s="18" t="s">
        <v>3298</v>
      </c>
      <c r="AW1" s="18"/>
      <c r="AX1" s="18" t="s">
        <v>1015</v>
      </c>
      <c r="AY1" s="16" t="s">
        <v>1003</v>
      </c>
      <c r="AZ1" s="16" t="s">
        <v>982</v>
      </c>
      <c r="BA1" s="16" t="s">
        <v>984</v>
      </c>
      <c r="BB1" s="16" t="s">
        <v>3282</v>
      </c>
      <c r="BC1" s="16" t="s">
        <v>979</v>
      </c>
      <c r="BD1" s="16" t="s">
        <v>1004</v>
      </c>
      <c r="BE1" s="16" t="s">
        <v>3305</v>
      </c>
      <c r="BF1" s="16" t="s">
        <v>3306</v>
      </c>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c r="FL1" s="16"/>
      <c r="FM1" s="16"/>
      <c r="FN1" s="16"/>
      <c r="FO1" s="16"/>
      <c r="FP1" s="16"/>
      <c r="FQ1" s="16"/>
      <c r="FR1" s="16"/>
      <c r="FS1" s="16"/>
      <c r="FT1" s="16"/>
      <c r="FU1" s="16"/>
      <c r="FV1" s="16"/>
      <c r="FW1" s="16"/>
      <c r="FX1" s="16"/>
      <c r="FY1" s="16"/>
      <c r="FZ1" s="16"/>
      <c r="GA1" s="16"/>
      <c r="GB1" s="16"/>
      <c r="GC1" s="16"/>
      <c r="GD1" s="16"/>
      <c r="GE1" s="16"/>
      <c r="GF1" s="16"/>
      <c r="GG1" s="16"/>
      <c r="GH1" s="16"/>
      <c r="GI1" s="16"/>
      <c r="GJ1" s="16"/>
      <c r="GK1" s="16"/>
      <c r="GL1" s="16"/>
      <c r="GM1" s="16"/>
      <c r="GN1" s="16"/>
      <c r="GO1" s="16"/>
      <c r="GP1" s="16"/>
      <c r="GQ1" s="16"/>
      <c r="GR1" s="16"/>
      <c r="GS1" s="16"/>
      <c r="GT1" s="16"/>
      <c r="GU1" s="16"/>
      <c r="GV1" s="16"/>
      <c r="GW1" s="16"/>
      <c r="GX1" s="16"/>
      <c r="GY1" s="16"/>
      <c r="GZ1" s="16"/>
      <c r="HA1" s="16"/>
      <c r="HB1" s="16"/>
    </row>
    <row r="2" spans="1:210" ht="30" customHeight="1">
      <c r="A2" s="19" t="s">
        <v>128</v>
      </c>
      <c r="B2" s="19" t="s">
        <v>128</v>
      </c>
      <c r="C2" s="20" t="s">
        <v>16307</v>
      </c>
      <c r="D2" s="20" t="s">
        <v>3317</v>
      </c>
      <c r="E2" s="20" t="s">
        <v>16308</v>
      </c>
      <c r="F2" s="20" t="s">
        <v>3313</v>
      </c>
      <c r="G2" s="20" t="s">
        <v>3319</v>
      </c>
      <c r="H2" s="20" t="s">
        <v>16309</v>
      </c>
      <c r="I2" s="20" t="s">
        <v>16310</v>
      </c>
      <c r="J2" s="20" t="s">
        <v>16311</v>
      </c>
      <c r="K2" s="20" t="s">
        <v>3320</v>
      </c>
      <c r="L2" s="20" t="s">
        <v>3318</v>
      </c>
      <c r="M2" s="20" t="s">
        <v>16312</v>
      </c>
      <c r="N2" s="20" t="s">
        <v>16313</v>
      </c>
      <c r="O2" s="20" t="s">
        <v>16314</v>
      </c>
      <c r="P2" s="20" t="s">
        <v>3322</v>
      </c>
      <c r="Q2" s="20" t="s">
        <v>3343</v>
      </c>
      <c r="R2" s="154" t="s">
        <v>3381</v>
      </c>
      <c r="S2" s="21" t="s">
        <v>16315</v>
      </c>
      <c r="T2" s="21" t="s">
        <v>3332</v>
      </c>
      <c r="U2" s="21" t="s">
        <v>3333</v>
      </c>
      <c r="V2" s="21" t="s">
        <v>16316</v>
      </c>
      <c r="W2" s="21" t="s">
        <v>16317</v>
      </c>
      <c r="X2" s="21" t="s">
        <v>16318</v>
      </c>
      <c r="Y2" s="21" t="s">
        <v>3380</v>
      </c>
      <c r="Z2" s="22" t="s">
        <v>3339</v>
      </c>
      <c r="AA2" s="21" t="s">
        <v>3340</v>
      </c>
      <c r="AB2" s="21" t="s">
        <v>3341</v>
      </c>
      <c r="AC2" s="21" t="s">
        <v>16319</v>
      </c>
      <c r="AD2" s="154" t="s">
        <v>3384</v>
      </c>
      <c r="AE2" s="154" t="s">
        <v>3385</v>
      </c>
      <c r="AF2" s="154" t="s">
        <v>3382</v>
      </c>
      <c r="AG2" s="154" t="s">
        <v>3383</v>
      </c>
      <c r="AH2" s="21" t="s">
        <v>16320</v>
      </c>
      <c r="AI2" s="21" t="s">
        <v>3327</v>
      </c>
      <c r="AJ2" s="21" t="s">
        <v>3326</v>
      </c>
      <c r="AK2" s="21" t="s">
        <v>16321</v>
      </c>
      <c r="AL2" s="155" t="s">
        <v>16322</v>
      </c>
      <c r="AM2" s="21" t="s">
        <v>3329</v>
      </c>
      <c r="AN2" s="21" t="s">
        <v>3334</v>
      </c>
      <c r="AO2" s="21" t="s">
        <v>3335</v>
      </c>
      <c r="AP2" s="21" t="s">
        <v>3351</v>
      </c>
      <c r="AQ2" s="21" t="s">
        <v>16323</v>
      </c>
      <c r="AR2" s="21" t="s">
        <v>3352</v>
      </c>
      <c r="AS2" s="21" t="s">
        <v>3353</v>
      </c>
      <c r="AT2" s="28" t="s">
        <v>3374</v>
      </c>
      <c r="AU2" s="22" t="s">
        <v>16324</v>
      </c>
      <c r="AV2" s="28" t="s">
        <v>16325</v>
      </c>
      <c r="AW2" s="21" t="s">
        <v>16326</v>
      </c>
      <c r="AX2" s="28" t="s">
        <v>3354</v>
      </c>
      <c r="AY2" s="38" t="s">
        <v>3371</v>
      </c>
      <c r="AZ2" s="38" t="s">
        <v>3345</v>
      </c>
      <c r="BA2" s="38" t="s">
        <v>3372</v>
      </c>
      <c r="BB2" s="38" t="s">
        <v>3348</v>
      </c>
      <c r="BC2" s="38" t="s">
        <v>16327</v>
      </c>
      <c r="BD2" s="38" t="s">
        <v>3347</v>
      </c>
      <c r="BE2" s="38" t="s">
        <v>16328</v>
      </c>
      <c r="BF2" s="38" t="s">
        <v>16329</v>
      </c>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6"/>
      <c r="FT2" s="16"/>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6"/>
      <c r="GV2" s="16"/>
      <c r="GW2" s="16"/>
      <c r="GX2" s="16"/>
      <c r="GY2" s="16"/>
      <c r="GZ2" s="16"/>
      <c r="HA2" s="16"/>
      <c r="HB2" s="16"/>
    </row>
    <row r="3" spans="1:210">
      <c r="A3" s="25" t="s">
        <v>16294</v>
      </c>
      <c r="B3" s="25" t="s">
        <v>16294</v>
      </c>
      <c r="C3" s="23" t="s">
        <v>16330</v>
      </c>
      <c r="D3" s="16" t="s">
        <v>16331</v>
      </c>
      <c r="E3" s="16" t="s">
        <v>16332</v>
      </c>
      <c r="F3" s="16" t="s">
        <v>16333</v>
      </c>
      <c r="G3" s="23" t="s">
        <v>16334</v>
      </c>
      <c r="H3" s="16" t="s">
        <v>16335</v>
      </c>
      <c r="I3" s="24" t="s">
        <v>16336</v>
      </c>
      <c r="J3" s="16" t="s">
        <v>16296</v>
      </c>
      <c r="K3" s="16" t="s">
        <v>16337</v>
      </c>
      <c r="L3" s="16" t="s">
        <v>16338</v>
      </c>
      <c r="M3" s="16" t="s">
        <v>16339</v>
      </c>
      <c r="N3" s="16" t="s">
        <v>16340</v>
      </c>
      <c r="O3" s="23" t="s">
        <v>16294</v>
      </c>
      <c r="P3" s="26" t="s">
        <v>16341</v>
      </c>
      <c r="Q3" s="24" t="s">
        <v>16342</v>
      </c>
      <c r="R3" s="18" t="s">
        <v>16343</v>
      </c>
      <c r="S3" s="18" t="s">
        <v>16344</v>
      </c>
      <c r="T3" s="18" t="s">
        <v>16345</v>
      </c>
      <c r="U3" s="18" t="s">
        <v>16346</v>
      </c>
      <c r="V3" s="18" t="s">
        <v>16347</v>
      </c>
      <c r="W3" s="18" t="s">
        <v>16344</v>
      </c>
      <c r="X3" s="18" t="s">
        <v>16348</v>
      </c>
      <c r="Y3" s="18" t="s">
        <v>16295</v>
      </c>
      <c r="Z3" s="18" t="s">
        <v>16349</v>
      </c>
      <c r="AA3" s="18" t="s">
        <v>16350</v>
      </c>
      <c r="AB3" s="18" t="s">
        <v>16351</v>
      </c>
      <c r="AC3" s="18" t="s">
        <v>16352</v>
      </c>
      <c r="AD3" s="18" t="s">
        <v>16353</v>
      </c>
      <c r="AE3" s="18" t="s">
        <v>16354</v>
      </c>
      <c r="AF3" s="18" t="s">
        <v>16355</v>
      </c>
      <c r="AG3" s="18" t="s">
        <v>16356</v>
      </c>
      <c r="AH3" s="18" t="s">
        <v>16357</v>
      </c>
      <c r="AI3" s="18" t="s">
        <v>16358</v>
      </c>
      <c r="AJ3" s="18" t="s">
        <v>16359</v>
      </c>
      <c r="AK3" s="18" t="s">
        <v>16360</v>
      </c>
      <c r="AL3" s="18" t="s">
        <v>16361</v>
      </c>
      <c r="AM3" s="18" t="s">
        <v>16362</v>
      </c>
      <c r="AN3" s="18" t="s">
        <v>16363</v>
      </c>
      <c r="AO3" s="18" t="s">
        <v>16364</v>
      </c>
      <c r="AP3" s="18" t="s">
        <v>16365</v>
      </c>
      <c r="AQ3" s="18"/>
      <c r="AR3" s="18"/>
      <c r="AS3" s="18"/>
      <c r="AT3" s="18" t="s">
        <v>16366</v>
      </c>
      <c r="AU3" s="18" t="s">
        <v>16367</v>
      </c>
      <c r="AV3" s="18" t="s">
        <v>16368</v>
      </c>
      <c r="AW3" s="18"/>
      <c r="AX3" s="18" t="s">
        <v>16369</v>
      </c>
      <c r="AY3" s="18" t="s">
        <v>16370</v>
      </c>
      <c r="AZ3" s="18" t="s">
        <v>16371</v>
      </c>
      <c r="BA3" s="18" t="s">
        <v>16372</v>
      </c>
      <c r="BB3" s="18" t="s">
        <v>16373</v>
      </c>
      <c r="BC3" s="18" t="s">
        <v>16374</v>
      </c>
      <c r="BD3" s="18" t="s">
        <v>16375</v>
      </c>
      <c r="BE3" s="18" t="s">
        <v>16376</v>
      </c>
      <c r="BF3" s="18" t="s">
        <v>16377</v>
      </c>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row>
    <row r="4" spans="1:210" ht="30" customHeight="1">
      <c r="A4" s="25" t="s">
        <v>16378</v>
      </c>
      <c r="B4" s="25" t="s">
        <v>16378</v>
      </c>
      <c r="C4" s="23" t="s">
        <v>16379</v>
      </c>
      <c r="D4" s="16" t="s">
        <v>16380</v>
      </c>
      <c r="E4" s="16" t="s">
        <v>16381</v>
      </c>
      <c r="F4" s="16" t="s">
        <v>16382</v>
      </c>
      <c r="G4" s="23" t="s">
        <v>16383</v>
      </c>
      <c r="H4" s="16" t="s">
        <v>16384</v>
      </c>
      <c r="I4" s="24" t="s">
        <v>16385</v>
      </c>
      <c r="J4" s="16" t="s">
        <v>16386</v>
      </c>
      <c r="K4" s="16" t="s">
        <v>16387</v>
      </c>
      <c r="L4" s="16" t="s">
        <v>16388</v>
      </c>
      <c r="M4" s="16" t="s">
        <v>16389</v>
      </c>
      <c r="N4" s="16" t="s">
        <v>16390</v>
      </c>
      <c r="O4" s="23" t="s">
        <v>16378</v>
      </c>
      <c r="P4" s="26" t="s">
        <v>16391</v>
      </c>
      <c r="Q4" s="24" t="s">
        <v>16392</v>
      </c>
      <c r="R4" s="18" t="s">
        <v>16393</v>
      </c>
      <c r="S4" s="18" t="s">
        <v>16394</v>
      </c>
      <c r="T4" s="18" t="s">
        <v>16395</v>
      </c>
      <c r="U4" s="18" t="s">
        <v>16396</v>
      </c>
      <c r="V4" s="18" t="s">
        <v>16397</v>
      </c>
      <c r="W4" s="18" t="s">
        <v>16398</v>
      </c>
      <c r="X4" s="18" t="s">
        <v>16399</v>
      </c>
      <c r="Y4" s="18" t="s">
        <v>16400</v>
      </c>
      <c r="Z4" s="18" t="s">
        <v>16401</v>
      </c>
      <c r="AA4" s="18" t="s">
        <v>16402</v>
      </c>
      <c r="AB4" s="18" t="s">
        <v>16403</v>
      </c>
      <c r="AC4" s="18" t="s">
        <v>16404</v>
      </c>
      <c r="AD4" s="18" t="s">
        <v>16405</v>
      </c>
      <c r="AE4" s="18" t="s">
        <v>16406</v>
      </c>
      <c r="AF4" s="18" t="s">
        <v>16407</v>
      </c>
      <c r="AG4" s="18" t="s">
        <v>16408</v>
      </c>
      <c r="AH4" s="18" t="s">
        <v>16409</v>
      </c>
      <c r="AI4" s="18" t="s">
        <v>16410</v>
      </c>
      <c r="AJ4" s="18" t="s">
        <v>16411</v>
      </c>
      <c r="AK4" s="18" t="s">
        <v>16412</v>
      </c>
      <c r="AL4" s="18" t="s">
        <v>16413</v>
      </c>
      <c r="AM4" s="18" t="s">
        <v>16414</v>
      </c>
      <c r="AN4" s="18" t="s">
        <v>16415</v>
      </c>
      <c r="AO4" s="18" t="s">
        <v>16416</v>
      </c>
      <c r="AP4" s="18" t="s">
        <v>16417</v>
      </c>
      <c r="AQ4" s="18"/>
      <c r="AR4" s="18"/>
      <c r="AS4" s="18"/>
      <c r="AT4" s="18" t="s">
        <v>16418</v>
      </c>
      <c r="AU4" s="18" t="s">
        <v>16419</v>
      </c>
      <c r="AV4" s="18" t="s">
        <v>16420</v>
      </c>
      <c r="AW4" s="18"/>
      <c r="AX4" s="18" t="s">
        <v>16421</v>
      </c>
      <c r="AY4" s="18" t="s">
        <v>16422</v>
      </c>
      <c r="AZ4" s="18" t="s">
        <v>16423</v>
      </c>
      <c r="BA4" s="18" t="s">
        <v>16424</v>
      </c>
      <c r="BB4" s="18" t="s">
        <v>16425</v>
      </c>
      <c r="BC4" s="18" t="s">
        <v>16426</v>
      </c>
      <c r="BD4" s="18" t="s">
        <v>16427</v>
      </c>
      <c r="BE4" s="18" t="s">
        <v>16428</v>
      </c>
      <c r="BF4" s="18" t="s">
        <v>16429</v>
      </c>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row>
    <row r="5" spans="1:210" ht="45" customHeight="1">
      <c r="A5" s="25" t="s">
        <v>16297</v>
      </c>
      <c r="B5" s="25" t="s">
        <v>16297</v>
      </c>
      <c r="C5" s="23" t="s">
        <v>16430</v>
      </c>
      <c r="D5" s="16" t="s">
        <v>16431</v>
      </c>
      <c r="E5" s="16" t="s">
        <v>16432</v>
      </c>
      <c r="F5" s="16" t="s">
        <v>16433</v>
      </c>
      <c r="G5" s="23" t="s">
        <v>16434</v>
      </c>
      <c r="H5" s="16" t="s">
        <v>16435</v>
      </c>
      <c r="I5" s="24" t="s">
        <v>16436</v>
      </c>
      <c r="J5" s="16" t="s">
        <v>16298</v>
      </c>
      <c r="K5" s="16" t="s">
        <v>16437</v>
      </c>
      <c r="L5" s="16" t="s">
        <v>16438</v>
      </c>
      <c r="M5" s="16" t="s">
        <v>16298</v>
      </c>
      <c r="N5" s="16" t="s">
        <v>16439</v>
      </c>
      <c r="O5" s="23" t="s">
        <v>16297</v>
      </c>
      <c r="P5" s="26" t="s">
        <v>16440</v>
      </c>
      <c r="Q5" s="24" t="s">
        <v>16441</v>
      </c>
      <c r="R5" s="18" t="s">
        <v>16442</v>
      </c>
      <c r="S5" s="18" t="s">
        <v>16298</v>
      </c>
      <c r="T5" s="18" t="s">
        <v>16443</v>
      </c>
      <c r="U5" s="18" t="s">
        <v>16444</v>
      </c>
      <c r="V5" s="18" t="s">
        <v>16445</v>
      </c>
      <c r="W5" s="18" t="s">
        <v>16446</v>
      </c>
      <c r="X5" s="18" t="s">
        <v>16447</v>
      </c>
      <c r="Y5" s="18" t="s">
        <v>16448</v>
      </c>
      <c r="Z5" s="18" t="s">
        <v>16449</v>
      </c>
      <c r="AA5" s="18" t="s">
        <v>16450</v>
      </c>
      <c r="AB5" s="18" t="s">
        <v>16451</v>
      </c>
      <c r="AC5" s="18" t="s">
        <v>16452</v>
      </c>
      <c r="AD5" s="18" t="s">
        <v>16453</v>
      </c>
      <c r="AE5" s="18" t="s">
        <v>16454</v>
      </c>
      <c r="AF5" s="18" t="s">
        <v>16455</v>
      </c>
      <c r="AG5" s="18" t="s">
        <v>16456</v>
      </c>
      <c r="AH5" s="18" t="s">
        <v>16457</v>
      </c>
      <c r="AI5" s="18" t="s">
        <v>16458</v>
      </c>
      <c r="AJ5" s="18" t="s">
        <v>16459</v>
      </c>
      <c r="AK5" s="18" t="s">
        <v>16460</v>
      </c>
      <c r="AL5" s="18" t="s">
        <v>16461</v>
      </c>
      <c r="AM5" s="18" t="s">
        <v>16462</v>
      </c>
      <c r="AN5" s="18" t="s">
        <v>16463</v>
      </c>
      <c r="AO5" s="18" t="s">
        <v>16464</v>
      </c>
      <c r="AP5" s="18" t="s">
        <v>16465</v>
      </c>
      <c r="AQ5" s="18"/>
      <c r="AR5" s="18"/>
      <c r="AS5" s="18"/>
      <c r="AT5" s="18" t="s">
        <v>16466</v>
      </c>
      <c r="AU5" s="18" t="s">
        <v>16467</v>
      </c>
      <c r="AV5" s="18" t="s">
        <v>16468</v>
      </c>
      <c r="AW5" s="18"/>
      <c r="AX5" s="18" t="s">
        <v>16469</v>
      </c>
      <c r="AY5" s="18" t="s">
        <v>16470</v>
      </c>
      <c r="AZ5" s="18" t="s">
        <v>16471</v>
      </c>
      <c r="BA5" s="18" t="s">
        <v>16472</v>
      </c>
      <c r="BB5" s="18" t="s">
        <v>16473</v>
      </c>
      <c r="BC5" s="18" t="s">
        <v>16474</v>
      </c>
      <c r="BD5" s="18" t="s">
        <v>16475</v>
      </c>
      <c r="BE5" s="18" t="s">
        <v>16476</v>
      </c>
      <c r="BF5" s="18" t="s">
        <v>16477</v>
      </c>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row>
    <row r="6" spans="1:210" ht="30" customHeight="1">
      <c r="A6" s="25" t="s">
        <v>16478</v>
      </c>
      <c r="B6" s="25" t="s">
        <v>16478</v>
      </c>
      <c r="C6" s="23" t="s">
        <v>16479</v>
      </c>
      <c r="D6" s="16" t="s">
        <v>16480</v>
      </c>
      <c r="E6" s="16" t="s">
        <v>16481</v>
      </c>
      <c r="F6" s="16" t="s">
        <v>16482</v>
      </c>
      <c r="G6" s="23" t="s">
        <v>16483</v>
      </c>
      <c r="H6" s="16" t="s">
        <v>16484</v>
      </c>
      <c r="I6" s="24" t="s">
        <v>16485</v>
      </c>
      <c r="J6" s="16" t="s">
        <v>16486</v>
      </c>
      <c r="K6" s="16" t="s">
        <v>16487</v>
      </c>
      <c r="L6" s="16" t="s">
        <v>16488</v>
      </c>
      <c r="M6" s="16" t="s">
        <v>16489</v>
      </c>
      <c r="N6" s="16" t="s">
        <v>16490</v>
      </c>
      <c r="O6" s="23" t="s">
        <v>16478</v>
      </c>
      <c r="P6" s="26" t="s">
        <v>16491</v>
      </c>
      <c r="Q6" s="24" t="s">
        <v>16492</v>
      </c>
      <c r="R6" s="18" t="s">
        <v>16493</v>
      </c>
      <c r="S6" s="18" t="s">
        <v>16494</v>
      </c>
      <c r="T6" s="18" t="s">
        <v>16495</v>
      </c>
      <c r="U6" s="18" t="s">
        <v>16496</v>
      </c>
      <c r="V6" s="18" t="s">
        <v>16497</v>
      </c>
      <c r="W6" s="18" t="s">
        <v>16498</v>
      </c>
      <c r="X6" s="18" t="s">
        <v>16499</v>
      </c>
      <c r="Y6" s="18" t="s">
        <v>16500</v>
      </c>
      <c r="Z6" s="18" t="s">
        <v>16501</v>
      </c>
      <c r="AA6" s="18" t="s">
        <v>16502</v>
      </c>
      <c r="AB6" s="18" t="s">
        <v>16503</v>
      </c>
      <c r="AC6" s="18" t="s">
        <v>16504</v>
      </c>
      <c r="AD6" s="18" t="s">
        <v>16505</v>
      </c>
      <c r="AE6" s="18" t="s">
        <v>16506</v>
      </c>
      <c r="AF6" s="18" t="s">
        <v>16507</v>
      </c>
      <c r="AG6" s="18" t="s">
        <v>16508</v>
      </c>
      <c r="AH6" s="18" t="s">
        <v>16509</v>
      </c>
      <c r="AI6" s="18" t="s">
        <v>16510</v>
      </c>
      <c r="AJ6" s="18" t="s">
        <v>16511</v>
      </c>
      <c r="AK6" s="18" t="s">
        <v>16512</v>
      </c>
      <c r="AL6" s="18" t="s">
        <v>16513</v>
      </c>
      <c r="AM6" s="18" t="s">
        <v>16514</v>
      </c>
      <c r="AN6" s="18" t="s">
        <v>16515</v>
      </c>
      <c r="AO6" s="18" t="s">
        <v>16516</v>
      </c>
      <c r="AP6" s="18" t="s">
        <v>16490</v>
      </c>
      <c r="AQ6" s="18"/>
      <c r="AR6" s="18"/>
      <c r="AS6" s="18"/>
      <c r="AT6" s="18" t="s">
        <v>16517</v>
      </c>
      <c r="AU6" s="18" t="s">
        <v>16518</v>
      </c>
      <c r="AV6" s="18" t="s">
        <v>16481</v>
      </c>
      <c r="AW6" s="18"/>
      <c r="AX6" s="18" t="s">
        <v>16519</v>
      </c>
      <c r="AY6" s="18" t="s">
        <v>16520</v>
      </c>
      <c r="AZ6" s="18" t="s">
        <v>16521</v>
      </c>
      <c r="BA6" s="18" t="s">
        <v>16522</v>
      </c>
      <c r="BB6" s="18" t="s">
        <v>16523</v>
      </c>
      <c r="BC6" s="18" t="s">
        <v>16524</v>
      </c>
      <c r="BD6" s="18" t="s">
        <v>16525</v>
      </c>
      <c r="BE6" s="18" t="s">
        <v>16526</v>
      </c>
      <c r="BF6" s="18" t="s">
        <v>16527</v>
      </c>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18"/>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c r="DI6" s="18"/>
      <c r="DJ6" s="18"/>
      <c r="DK6" s="18"/>
      <c r="DL6" s="18"/>
      <c r="DM6" s="18"/>
      <c r="DN6" s="18"/>
      <c r="DO6" s="18"/>
      <c r="DP6" s="18"/>
      <c r="DQ6" s="18"/>
      <c r="DR6" s="18"/>
      <c r="DS6" s="18"/>
      <c r="DT6" s="18"/>
      <c r="DU6" s="18"/>
      <c r="DV6" s="18"/>
      <c r="DW6" s="18"/>
      <c r="DX6" s="18"/>
      <c r="DY6" s="18"/>
      <c r="DZ6" s="18"/>
      <c r="EA6" s="18"/>
      <c r="EB6" s="18"/>
      <c r="EC6" s="18"/>
      <c r="ED6" s="18"/>
      <c r="EE6" s="18"/>
      <c r="EF6" s="18"/>
      <c r="EG6" s="18"/>
      <c r="EH6" s="18"/>
      <c r="EI6" s="18"/>
      <c r="EJ6" s="18"/>
      <c r="EK6" s="18"/>
      <c r="EL6" s="18"/>
      <c r="EM6" s="18"/>
      <c r="EN6" s="18"/>
      <c r="EO6" s="18"/>
      <c r="EP6" s="18"/>
      <c r="EQ6" s="18"/>
      <c r="ER6" s="18"/>
      <c r="ES6" s="18"/>
      <c r="ET6" s="18"/>
      <c r="EU6" s="18"/>
      <c r="EV6" s="18"/>
      <c r="EW6" s="18"/>
      <c r="EX6" s="18"/>
      <c r="EY6" s="18"/>
      <c r="EZ6" s="18"/>
      <c r="FA6" s="18"/>
      <c r="FB6" s="18"/>
      <c r="FC6" s="18"/>
      <c r="FD6" s="18"/>
      <c r="FE6" s="18"/>
      <c r="FF6" s="18"/>
      <c r="FG6" s="18"/>
      <c r="FH6" s="18"/>
      <c r="FI6" s="18"/>
      <c r="FJ6" s="18"/>
      <c r="FK6" s="18"/>
      <c r="FL6" s="18"/>
      <c r="FM6" s="18"/>
      <c r="FN6" s="18"/>
      <c r="FO6" s="18"/>
      <c r="FP6" s="18"/>
      <c r="FQ6" s="18"/>
      <c r="FR6" s="18"/>
      <c r="FS6" s="18"/>
      <c r="FT6" s="18"/>
      <c r="FU6" s="18"/>
      <c r="FV6" s="18"/>
      <c r="FW6" s="18"/>
      <c r="FX6" s="18"/>
      <c r="FY6" s="18"/>
      <c r="FZ6" s="18"/>
      <c r="GA6" s="18"/>
      <c r="GB6" s="18"/>
      <c r="GC6" s="18"/>
      <c r="GD6" s="18"/>
      <c r="GE6" s="18"/>
      <c r="GF6" s="18"/>
      <c r="GG6" s="18"/>
      <c r="GH6" s="18"/>
      <c r="GI6" s="18"/>
      <c r="GJ6" s="18"/>
      <c r="GK6" s="18"/>
      <c r="GL6" s="18"/>
      <c r="GM6" s="18"/>
      <c r="GN6" s="18"/>
      <c r="GO6" s="18"/>
      <c r="GP6" s="18"/>
      <c r="GQ6" s="18"/>
      <c r="GR6" s="18"/>
      <c r="GS6" s="18"/>
      <c r="GT6" s="18"/>
      <c r="GU6" s="18"/>
      <c r="GV6" s="18"/>
      <c r="GW6" s="18"/>
      <c r="GX6" s="18"/>
      <c r="GY6" s="18"/>
      <c r="GZ6" s="18"/>
      <c r="HA6" s="18"/>
      <c r="HB6" s="18"/>
    </row>
    <row r="7" spans="1:210">
      <c r="A7" s="25" t="s">
        <v>16301</v>
      </c>
      <c r="B7" s="25" t="s">
        <v>16301</v>
      </c>
      <c r="C7" s="23" t="s">
        <v>16528</v>
      </c>
      <c r="D7" s="16" t="s">
        <v>16529</v>
      </c>
      <c r="E7" s="16" t="s">
        <v>16528</v>
      </c>
      <c r="F7" s="16" t="s">
        <v>16530</v>
      </c>
      <c r="G7" s="23" t="s">
        <v>16531</v>
      </c>
      <c r="H7" s="16" t="s">
        <v>16532</v>
      </c>
      <c r="I7" s="24" t="s">
        <v>16533</v>
      </c>
      <c r="J7" s="16" t="s">
        <v>16302</v>
      </c>
      <c r="K7" s="16" t="s">
        <v>16534</v>
      </c>
      <c r="L7" s="16" t="s">
        <v>16535</v>
      </c>
      <c r="M7" s="16" t="s">
        <v>16536</v>
      </c>
      <c r="N7" s="16" t="s">
        <v>16537</v>
      </c>
      <c r="O7" s="23" t="s">
        <v>16301</v>
      </c>
      <c r="P7" s="26" t="s">
        <v>16538</v>
      </c>
      <c r="Q7" s="24" t="s">
        <v>16539</v>
      </c>
      <c r="R7" s="18" t="s">
        <v>16540</v>
      </c>
      <c r="S7" s="18" t="s">
        <v>16541</v>
      </c>
      <c r="T7" s="18" t="s">
        <v>16542</v>
      </c>
      <c r="U7" s="18" t="s">
        <v>16543</v>
      </c>
      <c r="V7" s="18" t="s">
        <v>16544</v>
      </c>
      <c r="W7" s="18" t="s">
        <v>16545</v>
      </c>
      <c r="X7" s="18" t="s">
        <v>16546</v>
      </c>
      <c r="Y7" s="18" t="s">
        <v>16547</v>
      </c>
      <c r="Z7" s="18" t="s">
        <v>16548</v>
      </c>
      <c r="AA7" s="18" t="s">
        <v>16549</v>
      </c>
      <c r="AB7" s="18" t="s">
        <v>16550</v>
      </c>
      <c r="AC7" s="18" t="s">
        <v>16551</v>
      </c>
      <c r="AD7" s="18" t="s">
        <v>16552</v>
      </c>
      <c r="AE7" s="18" t="s">
        <v>16553</v>
      </c>
      <c r="AF7" s="18" t="s">
        <v>16554</v>
      </c>
      <c r="AG7" s="18" t="s">
        <v>16555</v>
      </c>
      <c r="AH7" s="18" t="s">
        <v>16556</v>
      </c>
      <c r="AI7" s="18" t="s">
        <v>16557</v>
      </c>
      <c r="AJ7" s="18" t="s">
        <v>16558</v>
      </c>
      <c r="AK7" s="18" t="s">
        <v>16559</v>
      </c>
      <c r="AL7" s="18" t="s">
        <v>16560</v>
      </c>
      <c r="AM7" s="18" t="s">
        <v>16561</v>
      </c>
      <c r="AN7" s="18" t="s">
        <v>16562</v>
      </c>
      <c r="AO7" s="18" t="s">
        <v>16563</v>
      </c>
      <c r="AP7" s="18" t="s">
        <v>16564</v>
      </c>
      <c r="AQ7" s="18"/>
      <c r="AR7" s="18"/>
      <c r="AS7" s="18"/>
      <c r="AT7" s="18" t="s">
        <v>16565</v>
      </c>
      <c r="AU7" s="18" t="s">
        <v>16566</v>
      </c>
      <c r="AV7" s="18" t="s">
        <v>16567</v>
      </c>
      <c r="AW7" s="18"/>
      <c r="AX7" s="18" t="s">
        <v>16568</v>
      </c>
      <c r="AY7" s="18" t="s">
        <v>16569</v>
      </c>
      <c r="AZ7" s="18" t="s">
        <v>16570</v>
      </c>
      <c r="BA7" s="18" t="s">
        <v>16571</v>
      </c>
      <c r="BB7" s="18" t="s">
        <v>16572</v>
      </c>
      <c r="BC7" s="18" t="s">
        <v>16573</v>
      </c>
      <c r="BD7" s="18" t="s">
        <v>16574</v>
      </c>
      <c r="BE7" s="18" t="s">
        <v>16575</v>
      </c>
      <c r="BF7" s="18" t="s">
        <v>16576</v>
      </c>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c r="DI7" s="18"/>
      <c r="DJ7" s="18"/>
      <c r="DK7" s="18"/>
      <c r="DL7" s="18"/>
      <c r="DM7" s="18"/>
      <c r="DN7" s="18"/>
      <c r="DO7" s="18"/>
      <c r="DP7" s="18"/>
      <c r="DQ7" s="18"/>
      <c r="DR7" s="18"/>
      <c r="DS7" s="18"/>
      <c r="DT7" s="18"/>
      <c r="DU7" s="18"/>
      <c r="DV7" s="18"/>
      <c r="DW7" s="18"/>
      <c r="DX7" s="18"/>
      <c r="DY7" s="18"/>
      <c r="DZ7" s="18"/>
      <c r="EA7" s="18"/>
      <c r="EB7" s="18"/>
      <c r="EC7" s="18"/>
      <c r="ED7" s="18"/>
      <c r="EE7" s="18"/>
      <c r="EF7" s="18"/>
      <c r="EG7" s="18"/>
      <c r="EH7" s="18"/>
      <c r="EI7" s="18"/>
      <c r="EJ7" s="18"/>
      <c r="EK7" s="18"/>
      <c r="EL7" s="18"/>
      <c r="EM7" s="18"/>
      <c r="EN7" s="18"/>
      <c r="EO7" s="18"/>
      <c r="EP7" s="18"/>
      <c r="EQ7" s="18"/>
      <c r="ER7" s="18"/>
      <c r="ES7" s="18"/>
      <c r="ET7" s="18"/>
      <c r="EU7" s="18"/>
      <c r="EV7" s="18"/>
      <c r="EW7" s="18"/>
      <c r="EX7" s="18"/>
      <c r="EY7" s="18"/>
      <c r="EZ7" s="18"/>
      <c r="FA7" s="18"/>
      <c r="FB7" s="18"/>
      <c r="FC7" s="18"/>
      <c r="FD7" s="18"/>
      <c r="FE7" s="18"/>
      <c r="FF7" s="18"/>
      <c r="FG7" s="18"/>
      <c r="FH7" s="18"/>
      <c r="FI7" s="18"/>
      <c r="FJ7" s="18"/>
      <c r="FK7" s="18"/>
      <c r="FL7" s="18"/>
      <c r="FM7" s="18"/>
      <c r="FN7" s="18"/>
      <c r="FO7" s="18"/>
      <c r="FP7" s="18"/>
      <c r="FQ7" s="18"/>
      <c r="FR7" s="18"/>
      <c r="FS7" s="18"/>
      <c r="FT7" s="18"/>
      <c r="FU7" s="18"/>
      <c r="FV7" s="18"/>
      <c r="FW7" s="18"/>
      <c r="FX7" s="18"/>
      <c r="FY7" s="18"/>
      <c r="FZ7" s="18"/>
      <c r="GA7" s="18"/>
      <c r="GB7" s="18"/>
      <c r="GC7" s="18"/>
      <c r="GD7" s="18"/>
      <c r="GE7" s="18"/>
      <c r="GF7" s="18"/>
      <c r="GG7" s="18"/>
      <c r="GH7" s="18"/>
      <c r="GI7" s="18"/>
      <c r="GJ7" s="18"/>
      <c r="GK7" s="18"/>
      <c r="GL7" s="18"/>
      <c r="GM7" s="18"/>
      <c r="GN7" s="18"/>
      <c r="GO7" s="18"/>
      <c r="GP7" s="18"/>
      <c r="GQ7" s="18"/>
      <c r="GR7" s="18"/>
      <c r="GS7" s="18"/>
      <c r="GT7" s="18"/>
      <c r="GU7" s="18"/>
      <c r="GV7" s="18"/>
      <c r="GW7" s="18"/>
      <c r="GX7" s="18"/>
      <c r="GY7" s="18"/>
      <c r="GZ7" s="18"/>
      <c r="HA7" s="18"/>
      <c r="HB7" s="18"/>
    </row>
    <row r="8" spans="1:210" ht="30" customHeight="1">
      <c r="A8" s="25" t="s">
        <v>16577</v>
      </c>
      <c r="B8" s="25" t="s">
        <v>16577</v>
      </c>
      <c r="C8" s="23" t="s">
        <v>16578</v>
      </c>
      <c r="D8" s="16" t="s">
        <v>16579</v>
      </c>
      <c r="E8" s="16" t="s">
        <v>16580</v>
      </c>
      <c r="F8" s="16" t="s">
        <v>16581</v>
      </c>
      <c r="G8" s="23" t="s">
        <v>16581</v>
      </c>
      <c r="H8" s="16" t="s">
        <v>16582</v>
      </c>
      <c r="I8" s="24" t="s">
        <v>16583</v>
      </c>
      <c r="J8" s="16" t="s">
        <v>16584</v>
      </c>
      <c r="K8" s="16" t="s">
        <v>16585</v>
      </c>
      <c r="L8" s="16" t="s">
        <v>16586</v>
      </c>
      <c r="M8" s="16" t="s">
        <v>16587</v>
      </c>
      <c r="N8" s="16" t="s">
        <v>16588</v>
      </c>
      <c r="O8" s="23" t="s">
        <v>16577</v>
      </c>
      <c r="P8" s="16" t="s">
        <v>16589</v>
      </c>
      <c r="Q8" s="24" t="s">
        <v>16587</v>
      </c>
      <c r="R8" s="18" t="s">
        <v>16590</v>
      </c>
      <c r="S8" s="18" t="s">
        <v>16587</v>
      </c>
      <c r="T8" s="18" t="s">
        <v>16591</v>
      </c>
      <c r="U8" s="18" t="s">
        <v>16592</v>
      </c>
      <c r="V8" s="18" t="s">
        <v>16593</v>
      </c>
      <c r="W8" s="18" t="s">
        <v>16594</v>
      </c>
      <c r="X8" s="18" t="s">
        <v>16595</v>
      </c>
      <c r="Y8" s="18" t="s">
        <v>16596</v>
      </c>
      <c r="Z8" s="18" t="s">
        <v>16597</v>
      </c>
      <c r="AA8" s="18" t="s">
        <v>16598</v>
      </c>
      <c r="AB8" s="18" t="s">
        <v>16599</v>
      </c>
      <c r="AC8" s="18" t="s">
        <v>16600</v>
      </c>
      <c r="AD8" s="18" t="s">
        <v>16601</v>
      </c>
      <c r="AE8" s="18" t="s">
        <v>16602</v>
      </c>
      <c r="AF8" s="18" t="s">
        <v>16603</v>
      </c>
      <c r="AG8" s="18" t="s">
        <v>16604</v>
      </c>
      <c r="AH8" s="18" t="s">
        <v>16605</v>
      </c>
      <c r="AI8" s="18" t="s">
        <v>16606</v>
      </c>
      <c r="AJ8" s="18" t="s">
        <v>16607</v>
      </c>
      <c r="AK8" s="18" t="s">
        <v>16608</v>
      </c>
      <c r="AL8" s="18" t="s">
        <v>16609</v>
      </c>
      <c r="AM8" s="18" t="s">
        <v>16610</v>
      </c>
      <c r="AN8" s="18" t="s">
        <v>16611</v>
      </c>
      <c r="AO8" s="18" t="s">
        <v>16612</v>
      </c>
      <c r="AP8" s="18" t="s">
        <v>16613</v>
      </c>
      <c r="AQ8" s="18"/>
      <c r="AR8" s="18"/>
      <c r="AS8" s="18"/>
      <c r="AT8" s="18" t="s">
        <v>16614</v>
      </c>
      <c r="AU8" s="18" t="s">
        <v>16615</v>
      </c>
      <c r="AV8" s="18" t="s">
        <v>16616</v>
      </c>
      <c r="AW8" s="18"/>
      <c r="AX8" s="18" t="s">
        <v>16617</v>
      </c>
      <c r="AY8" s="18" t="s">
        <v>16618</v>
      </c>
      <c r="AZ8" s="18" t="s">
        <v>16619</v>
      </c>
      <c r="BA8" s="18" t="s">
        <v>16620</v>
      </c>
      <c r="BB8" s="18" t="s">
        <v>16621</v>
      </c>
      <c r="BC8" s="18" t="s">
        <v>16622</v>
      </c>
      <c r="BD8" s="18" t="s">
        <v>16623</v>
      </c>
      <c r="BE8" s="18" t="s">
        <v>16624</v>
      </c>
      <c r="BF8" s="18" t="s">
        <v>16625</v>
      </c>
      <c r="BG8" s="18"/>
      <c r="BH8" s="18"/>
      <c r="BI8" s="18"/>
      <c r="BJ8" s="18"/>
      <c r="BK8" s="18"/>
      <c r="BL8" s="18"/>
      <c r="BM8" s="18"/>
      <c r="BN8" s="18"/>
      <c r="BO8" s="18"/>
      <c r="BP8" s="18"/>
      <c r="BQ8" s="18"/>
      <c r="BR8" s="18"/>
      <c r="BS8" s="18"/>
      <c r="BT8" s="18"/>
      <c r="BU8" s="18"/>
      <c r="BV8" s="18"/>
      <c r="BW8" s="18"/>
      <c r="BX8" s="18"/>
      <c r="BY8" s="18"/>
      <c r="BZ8" s="18"/>
      <c r="CA8" s="18"/>
      <c r="CB8" s="18"/>
      <c r="CC8" s="18"/>
      <c r="CD8" s="18"/>
      <c r="CE8" s="18"/>
      <c r="CF8" s="18"/>
      <c r="CG8" s="18"/>
      <c r="CH8" s="18"/>
      <c r="CI8" s="18"/>
      <c r="CJ8" s="18"/>
      <c r="CK8" s="18"/>
      <c r="CL8" s="18"/>
      <c r="CM8" s="18"/>
      <c r="CN8" s="18"/>
      <c r="CO8" s="18"/>
      <c r="CP8" s="18"/>
      <c r="CQ8" s="18"/>
      <c r="CR8" s="18"/>
      <c r="CS8" s="18"/>
      <c r="CT8" s="18"/>
      <c r="CU8" s="18"/>
      <c r="CV8" s="18"/>
      <c r="CW8" s="18"/>
      <c r="CX8" s="18"/>
      <c r="CY8" s="18"/>
      <c r="CZ8" s="18"/>
      <c r="DA8" s="18"/>
      <c r="DB8" s="18"/>
      <c r="DC8" s="18"/>
      <c r="DD8" s="18"/>
      <c r="DE8" s="18"/>
      <c r="DF8" s="18"/>
      <c r="DG8" s="18"/>
      <c r="DH8" s="18"/>
      <c r="DI8" s="18"/>
      <c r="DJ8" s="18"/>
      <c r="DK8" s="18"/>
      <c r="DL8" s="18"/>
      <c r="DM8" s="18"/>
      <c r="DN8" s="18"/>
      <c r="DO8" s="18"/>
      <c r="DP8" s="18"/>
      <c r="DQ8" s="18"/>
      <c r="DR8" s="18"/>
      <c r="DS8" s="18"/>
      <c r="DT8" s="18"/>
      <c r="DU8" s="18"/>
      <c r="DV8" s="18"/>
      <c r="DW8" s="18"/>
      <c r="DX8" s="18"/>
      <c r="DY8" s="18"/>
      <c r="DZ8" s="18"/>
      <c r="EA8" s="18"/>
      <c r="EB8" s="18"/>
      <c r="EC8" s="18"/>
      <c r="ED8" s="18"/>
      <c r="EE8" s="18"/>
      <c r="EF8" s="18"/>
      <c r="EG8" s="18"/>
      <c r="EH8" s="18"/>
      <c r="EI8" s="18"/>
      <c r="EJ8" s="18"/>
      <c r="EK8" s="18"/>
      <c r="EL8" s="18"/>
      <c r="EM8" s="18"/>
      <c r="EN8" s="18"/>
      <c r="EO8" s="18"/>
      <c r="EP8" s="18"/>
      <c r="EQ8" s="18"/>
      <c r="ER8" s="18"/>
      <c r="ES8" s="18"/>
      <c r="ET8" s="18"/>
      <c r="EU8" s="18"/>
      <c r="EV8" s="18"/>
      <c r="EW8" s="18"/>
      <c r="EX8" s="18"/>
      <c r="EY8" s="18"/>
      <c r="EZ8" s="18"/>
      <c r="FA8" s="18"/>
      <c r="FB8" s="18"/>
      <c r="FC8" s="18"/>
      <c r="FD8" s="18"/>
      <c r="FE8" s="18"/>
      <c r="FF8" s="18"/>
      <c r="FG8" s="18"/>
      <c r="FH8" s="18"/>
      <c r="FI8" s="18"/>
      <c r="FJ8" s="18"/>
      <c r="FK8" s="18"/>
      <c r="FL8" s="18"/>
      <c r="FM8" s="18"/>
      <c r="FN8" s="18"/>
      <c r="FO8" s="18"/>
      <c r="FP8" s="18"/>
      <c r="FQ8" s="18"/>
      <c r="FR8" s="18"/>
      <c r="FS8" s="18"/>
      <c r="FT8" s="18"/>
      <c r="FU8" s="18"/>
      <c r="FV8" s="18"/>
      <c r="FW8" s="18"/>
      <c r="FX8" s="18"/>
      <c r="FY8" s="18"/>
      <c r="FZ8" s="18"/>
      <c r="GA8" s="18"/>
      <c r="GB8" s="18"/>
      <c r="GC8" s="18"/>
      <c r="GD8" s="18"/>
      <c r="GE8" s="18"/>
      <c r="GF8" s="18"/>
      <c r="GG8" s="18"/>
      <c r="GH8" s="18"/>
      <c r="GI8" s="18"/>
      <c r="GJ8" s="18"/>
      <c r="GK8" s="18"/>
      <c r="GL8" s="18"/>
      <c r="GM8" s="18"/>
      <c r="GN8" s="18"/>
      <c r="GO8" s="18"/>
      <c r="GP8" s="18"/>
      <c r="GQ8" s="18"/>
      <c r="GR8" s="18"/>
      <c r="GS8" s="18"/>
      <c r="GT8" s="18"/>
      <c r="GU8" s="18"/>
      <c r="GV8" s="18"/>
      <c r="GW8" s="18"/>
      <c r="GX8" s="18"/>
      <c r="GY8" s="18"/>
      <c r="GZ8" s="18"/>
      <c r="HA8" s="18"/>
      <c r="HB8" s="18"/>
    </row>
    <row r="9" spans="1:210" ht="30" customHeight="1">
      <c r="A9" s="18" t="s">
        <v>16626</v>
      </c>
      <c r="B9" s="18" t="s">
        <v>16626</v>
      </c>
      <c r="C9" s="23" t="s">
        <v>16627</v>
      </c>
      <c r="D9" s="16" t="s">
        <v>16628</v>
      </c>
      <c r="E9" s="16" t="s">
        <v>16629</v>
      </c>
      <c r="F9" s="16" t="s">
        <v>16630</v>
      </c>
      <c r="G9" s="23" t="s">
        <v>16630</v>
      </c>
      <c r="H9" s="16" t="s">
        <v>16631</v>
      </c>
      <c r="I9" s="24" t="s">
        <v>16632</v>
      </c>
      <c r="J9" s="16" t="s">
        <v>16633</v>
      </c>
      <c r="K9" s="16" t="s">
        <v>16634</v>
      </c>
      <c r="L9" s="16" t="s">
        <v>16635</v>
      </c>
      <c r="M9" s="16" t="s">
        <v>16636</v>
      </c>
      <c r="N9" s="16" t="s">
        <v>16637</v>
      </c>
      <c r="O9" s="23" t="s">
        <v>16626</v>
      </c>
      <c r="P9" s="26" t="s">
        <v>16638</v>
      </c>
      <c r="Q9" s="24" t="s">
        <v>16639</v>
      </c>
      <c r="R9" s="18" t="s">
        <v>16640</v>
      </c>
      <c r="S9" s="18" t="s">
        <v>16641</v>
      </c>
      <c r="T9" s="18" t="s">
        <v>16642</v>
      </c>
      <c r="U9" s="18" t="s">
        <v>16643</v>
      </c>
      <c r="V9" s="18" t="s">
        <v>16644</v>
      </c>
      <c r="W9" s="18" t="s">
        <v>16645</v>
      </c>
      <c r="X9" s="18" t="s">
        <v>16646</v>
      </c>
      <c r="Y9" s="18" t="s">
        <v>16647</v>
      </c>
      <c r="Z9" s="18" t="s">
        <v>16648</v>
      </c>
      <c r="AA9" s="18" t="s">
        <v>16649</v>
      </c>
      <c r="AB9" s="18" t="s">
        <v>16650</v>
      </c>
      <c r="AC9" s="18" t="s">
        <v>16651</v>
      </c>
      <c r="AD9" s="18" t="s">
        <v>16652</v>
      </c>
      <c r="AE9" s="18" t="s">
        <v>16653</v>
      </c>
      <c r="AF9" s="18" t="s">
        <v>16654</v>
      </c>
      <c r="AG9" s="18" t="s">
        <v>16655</v>
      </c>
      <c r="AH9" s="18" t="s">
        <v>16656</v>
      </c>
      <c r="AI9" s="18" t="s">
        <v>16657</v>
      </c>
      <c r="AJ9" s="18" t="s">
        <v>16658</v>
      </c>
      <c r="AK9" s="18" t="s">
        <v>16659</v>
      </c>
      <c r="AL9" s="18" t="s">
        <v>16660</v>
      </c>
      <c r="AM9" s="18" t="s">
        <v>16661</v>
      </c>
      <c r="AN9" s="18" t="s">
        <v>16662</v>
      </c>
      <c r="AO9" s="18" t="s">
        <v>16663</v>
      </c>
      <c r="AP9" s="18" t="s">
        <v>16664</v>
      </c>
      <c r="AQ9" s="18"/>
      <c r="AR9" s="18"/>
      <c r="AS9" s="18"/>
      <c r="AT9" s="18" t="s">
        <v>16665</v>
      </c>
      <c r="AU9" s="18" t="s">
        <v>16666</v>
      </c>
      <c r="AV9" s="18" t="s">
        <v>16667</v>
      </c>
      <c r="AW9" s="18"/>
      <c r="AX9" s="18" t="s">
        <v>16668</v>
      </c>
      <c r="AY9" s="18" t="s">
        <v>16669</v>
      </c>
      <c r="AZ9" s="18" t="s">
        <v>16670</v>
      </c>
      <c r="BA9" s="18" t="s">
        <v>16671</v>
      </c>
      <c r="BB9" s="18" t="s">
        <v>16672</v>
      </c>
      <c r="BC9" s="18" t="s">
        <v>16673</v>
      </c>
      <c r="BD9" s="18" t="s">
        <v>16674</v>
      </c>
      <c r="BE9" s="18" t="s">
        <v>16675</v>
      </c>
      <c r="BF9" s="18" t="s">
        <v>16676</v>
      </c>
      <c r="BG9" s="18"/>
      <c r="BH9" s="18"/>
      <c r="BI9" s="18"/>
      <c r="BJ9" s="18"/>
      <c r="BK9" s="18"/>
      <c r="BL9" s="18"/>
      <c r="BM9" s="18"/>
      <c r="BN9" s="18"/>
      <c r="BO9" s="18"/>
      <c r="BP9" s="18"/>
      <c r="BQ9" s="18"/>
      <c r="BR9" s="18"/>
      <c r="BS9" s="18"/>
      <c r="BT9" s="18"/>
      <c r="BU9" s="18"/>
      <c r="BV9" s="18"/>
      <c r="BW9" s="18"/>
      <c r="BX9" s="18"/>
      <c r="BY9" s="18"/>
      <c r="BZ9" s="18"/>
      <c r="CA9" s="18"/>
      <c r="CB9" s="18"/>
      <c r="CC9" s="18"/>
      <c r="CD9" s="18"/>
      <c r="CE9" s="18"/>
      <c r="CF9" s="18"/>
      <c r="CG9" s="18"/>
      <c r="CH9" s="18"/>
      <c r="CI9" s="18"/>
      <c r="CJ9" s="18"/>
      <c r="CK9" s="18"/>
      <c r="CL9" s="18"/>
      <c r="CM9" s="18"/>
      <c r="CN9" s="18"/>
      <c r="CO9" s="18"/>
      <c r="CP9" s="18"/>
      <c r="CQ9" s="18"/>
      <c r="CR9" s="18"/>
      <c r="CS9" s="18"/>
      <c r="CT9" s="18"/>
      <c r="CU9" s="18"/>
      <c r="CV9" s="18"/>
      <c r="CW9" s="18"/>
      <c r="CX9" s="18"/>
      <c r="CY9" s="18"/>
      <c r="CZ9" s="18"/>
      <c r="DA9" s="18"/>
      <c r="DB9" s="18"/>
      <c r="DC9" s="18"/>
      <c r="DD9" s="18"/>
      <c r="DE9" s="18"/>
      <c r="DF9" s="18"/>
      <c r="DG9" s="18"/>
      <c r="DH9" s="18"/>
      <c r="DI9" s="18"/>
      <c r="DJ9" s="18"/>
      <c r="DK9" s="18"/>
      <c r="DL9" s="18"/>
      <c r="DM9" s="18"/>
      <c r="DN9" s="18"/>
      <c r="DO9" s="18"/>
      <c r="DP9" s="18"/>
      <c r="DQ9" s="18"/>
      <c r="DR9" s="18"/>
      <c r="DS9" s="18"/>
      <c r="DT9" s="18"/>
      <c r="DU9" s="18"/>
      <c r="DV9" s="18"/>
      <c r="DW9" s="18"/>
      <c r="DX9" s="18"/>
      <c r="DY9" s="18"/>
      <c r="DZ9" s="18"/>
      <c r="EA9" s="18"/>
      <c r="EB9" s="18"/>
      <c r="EC9" s="18"/>
      <c r="ED9" s="18"/>
      <c r="EE9" s="18"/>
      <c r="EF9" s="18"/>
      <c r="EG9" s="18"/>
      <c r="EH9" s="18"/>
      <c r="EI9" s="18"/>
      <c r="EJ9" s="18"/>
      <c r="EK9" s="18"/>
      <c r="EL9" s="18"/>
      <c r="EM9" s="18"/>
      <c r="EN9" s="18"/>
      <c r="EO9" s="18"/>
      <c r="EP9" s="18"/>
      <c r="EQ9" s="18"/>
      <c r="ER9" s="18"/>
      <c r="ES9" s="18"/>
      <c r="ET9" s="18"/>
      <c r="EU9" s="18"/>
      <c r="EV9" s="18"/>
      <c r="EW9" s="18"/>
      <c r="EX9" s="18"/>
      <c r="EY9" s="18"/>
      <c r="EZ9" s="18"/>
      <c r="FA9" s="18"/>
      <c r="FB9" s="18"/>
      <c r="FC9" s="18"/>
      <c r="FD9" s="18"/>
      <c r="FE9" s="18"/>
      <c r="FF9" s="18"/>
      <c r="FG9" s="18"/>
      <c r="FH9" s="18"/>
      <c r="FI9" s="18"/>
      <c r="FJ9" s="18"/>
      <c r="FK9" s="18"/>
      <c r="FL9" s="18"/>
      <c r="FM9" s="18"/>
      <c r="FN9" s="18"/>
      <c r="FO9" s="18"/>
      <c r="FP9" s="18"/>
      <c r="FQ9" s="18"/>
      <c r="FR9" s="18"/>
      <c r="FS9" s="18"/>
      <c r="FT9" s="18"/>
      <c r="FU9" s="18"/>
      <c r="FV9" s="18"/>
      <c r="FW9" s="18"/>
      <c r="FX9" s="18"/>
      <c r="FY9" s="18"/>
      <c r="FZ9" s="18"/>
      <c r="GA9" s="18"/>
      <c r="GB9" s="18"/>
      <c r="GC9" s="18"/>
      <c r="GD9" s="18"/>
      <c r="GE9" s="18"/>
      <c r="GF9" s="18"/>
      <c r="GG9" s="18"/>
      <c r="GH9" s="18"/>
      <c r="GI9" s="18"/>
      <c r="GJ9" s="18"/>
      <c r="GK9" s="18"/>
      <c r="GL9" s="18"/>
      <c r="GM9" s="18"/>
      <c r="GN9" s="18"/>
      <c r="GO9" s="18"/>
      <c r="GP9" s="18"/>
      <c r="GQ9" s="18"/>
      <c r="GR9" s="18"/>
      <c r="GS9" s="18"/>
      <c r="GT9" s="18"/>
      <c r="GU9" s="18"/>
      <c r="GV9" s="18"/>
      <c r="GW9" s="18"/>
      <c r="GX9" s="18"/>
      <c r="GY9" s="18"/>
      <c r="GZ9" s="18"/>
      <c r="HA9" s="18"/>
      <c r="HB9" s="18"/>
    </row>
    <row r="10" spans="1:210" ht="30" customHeight="1">
      <c r="A10" s="25" t="s">
        <v>16677</v>
      </c>
      <c r="B10" s="25" t="s">
        <v>16677</v>
      </c>
      <c r="C10" s="23" t="s">
        <v>16678</v>
      </c>
      <c r="D10" s="16" t="s">
        <v>16679</v>
      </c>
      <c r="E10" s="16" t="s">
        <v>16680</v>
      </c>
      <c r="F10" s="16" t="s">
        <v>16681</v>
      </c>
      <c r="G10" s="23" t="s">
        <v>16681</v>
      </c>
      <c r="H10" s="16" t="s">
        <v>16682</v>
      </c>
      <c r="I10" s="24" t="s">
        <v>16683</v>
      </c>
      <c r="J10" s="16" t="s">
        <v>16684</v>
      </c>
      <c r="K10" s="16" t="s">
        <v>16685</v>
      </c>
      <c r="L10" s="16" t="s">
        <v>16686</v>
      </c>
      <c r="M10" s="16" t="s">
        <v>16684</v>
      </c>
      <c r="N10" s="16" t="s">
        <v>16687</v>
      </c>
      <c r="O10" s="23" t="s">
        <v>16677</v>
      </c>
      <c r="P10" s="26" t="s">
        <v>16688</v>
      </c>
      <c r="Q10" s="24" t="s">
        <v>16689</v>
      </c>
      <c r="R10" s="18" t="s">
        <v>16690</v>
      </c>
      <c r="S10" s="18" t="s">
        <v>16691</v>
      </c>
      <c r="T10" s="18" t="s">
        <v>16692</v>
      </c>
      <c r="U10" s="18" t="s">
        <v>16693</v>
      </c>
      <c r="V10" s="18" t="s">
        <v>16694</v>
      </c>
      <c r="W10" s="18" t="s">
        <v>16695</v>
      </c>
      <c r="X10" s="18" t="s">
        <v>16691</v>
      </c>
      <c r="Y10" s="18" t="s">
        <v>16696</v>
      </c>
      <c r="Z10" s="18" t="s">
        <v>16697</v>
      </c>
      <c r="AA10" s="18" t="s">
        <v>16698</v>
      </c>
      <c r="AB10" s="18" t="s">
        <v>16699</v>
      </c>
      <c r="AC10" s="18" t="s">
        <v>16700</v>
      </c>
      <c r="AD10" s="18" t="s">
        <v>16701</v>
      </c>
      <c r="AE10" s="18" t="s">
        <v>16702</v>
      </c>
      <c r="AF10" s="18" t="s">
        <v>16703</v>
      </c>
      <c r="AG10" s="18" t="s">
        <v>16704</v>
      </c>
      <c r="AH10" s="18" t="s">
        <v>16705</v>
      </c>
      <c r="AI10" s="18" t="s">
        <v>16706</v>
      </c>
      <c r="AJ10" s="18" t="s">
        <v>16707</v>
      </c>
      <c r="AK10" s="18" t="s">
        <v>16708</v>
      </c>
      <c r="AL10" s="18" t="s">
        <v>16709</v>
      </c>
      <c r="AM10" s="18" t="s">
        <v>16710</v>
      </c>
      <c r="AN10" s="18" t="s">
        <v>16711</v>
      </c>
      <c r="AO10" s="18" t="s">
        <v>16712</v>
      </c>
      <c r="AP10" s="18" t="s">
        <v>16713</v>
      </c>
      <c r="AQ10" s="18"/>
      <c r="AR10" s="18"/>
      <c r="AS10" s="18"/>
      <c r="AT10" s="18" t="s">
        <v>16714</v>
      </c>
      <c r="AU10" s="18" t="s">
        <v>16715</v>
      </c>
      <c r="AV10" s="18" t="s">
        <v>16716</v>
      </c>
      <c r="AW10" s="18"/>
      <c r="AX10" s="18" t="s">
        <v>16717</v>
      </c>
      <c r="AY10" s="18" t="s">
        <v>16718</v>
      </c>
      <c r="AZ10" s="18" t="s">
        <v>16719</v>
      </c>
      <c r="BA10" s="18" t="s">
        <v>16720</v>
      </c>
      <c r="BB10" s="18" t="s">
        <v>16721</v>
      </c>
      <c r="BC10" s="18" t="s">
        <v>16722</v>
      </c>
      <c r="BD10" s="18" t="s">
        <v>16723</v>
      </c>
      <c r="BE10" s="18" t="s">
        <v>16724</v>
      </c>
      <c r="BF10" s="18" t="s">
        <v>16725</v>
      </c>
      <c r="BG10" s="18"/>
      <c r="BH10" s="18"/>
      <c r="BI10" s="18"/>
      <c r="BJ10" s="18"/>
      <c r="BK10" s="18"/>
      <c r="BL10" s="18"/>
      <c r="BM10" s="18"/>
      <c r="BN10" s="18"/>
      <c r="BO10" s="18"/>
      <c r="BP10" s="18"/>
      <c r="BQ10" s="18"/>
      <c r="BR10" s="18"/>
      <c r="BS10" s="18"/>
      <c r="BT10" s="18"/>
      <c r="BU10" s="18"/>
      <c r="BV10" s="18"/>
      <c r="BW10" s="18"/>
      <c r="BX10" s="18"/>
      <c r="BY10" s="18"/>
      <c r="BZ10" s="18"/>
      <c r="CA10" s="18"/>
      <c r="CB10" s="18"/>
      <c r="CC10" s="18"/>
      <c r="CD10" s="18"/>
      <c r="CE10" s="18"/>
      <c r="CF10" s="18"/>
      <c r="CG10" s="18"/>
      <c r="CH10" s="18"/>
      <c r="CI10" s="18"/>
      <c r="CJ10" s="18"/>
      <c r="CK10" s="18"/>
      <c r="CL10" s="18"/>
      <c r="CM10" s="18"/>
      <c r="CN10" s="18"/>
      <c r="CO10" s="18"/>
      <c r="CP10" s="18"/>
      <c r="CQ10" s="18"/>
      <c r="CR10" s="18"/>
      <c r="CS10" s="18"/>
      <c r="CT10" s="18"/>
      <c r="CU10" s="18"/>
      <c r="CV10" s="18"/>
      <c r="CW10" s="18"/>
      <c r="CX10" s="18"/>
      <c r="CY10" s="18"/>
      <c r="CZ10" s="18"/>
      <c r="DA10" s="18"/>
      <c r="DB10" s="18"/>
      <c r="DC10" s="18"/>
      <c r="DD10" s="18"/>
      <c r="DE10" s="18"/>
      <c r="DF10" s="18"/>
      <c r="DG10" s="18"/>
      <c r="DH10" s="18"/>
      <c r="DI10" s="18"/>
      <c r="DJ10" s="18"/>
      <c r="DK10" s="18"/>
      <c r="DL10" s="18"/>
      <c r="DM10" s="18"/>
      <c r="DN10" s="18"/>
      <c r="DO10" s="18"/>
      <c r="DP10" s="18"/>
      <c r="DQ10" s="18"/>
      <c r="DR10" s="18"/>
      <c r="DS10" s="18"/>
      <c r="DT10" s="18"/>
      <c r="DU10" s="18"/>
      <c r="DV10" s="18"/>
      <c r="DW10" s="18"/>
      <c r="DX10" s="18"/>
      <c r="DY10" s="18"/>
      <c r="DZ10" s="18"/>
      <c r="EA10" s="18"/>
      <c r="EB10" s="18"/>
      <c r="EC10" s="18"/>
      <c r="ED10" s="18"/>
      <c r="EE10" s="18"/>
      <c r="EF10" s="18"/>
      <c r="EG10" s="18"/>
      <c r="EH10" s="18"/>
      <c r="EI10" s="18"/>
      <c r="EJ10" s="18"/>
      <c r="EK10" s="18"/>
      <c r="EL10" s="18"/>
      <c r="EM10" s="18"/>
      <c r="EN10" s="18"/>
      <c r="EO10" s="18"/>
      <c r="EP10" s="18"/>
      <c r="EQ10" s="18"/>
      <c r="ER10" s="18"/>
      <c r="ES10" s="18"/>
      <c r="ET10" s="18"/>
      <c r="EU10" s="18"/>
      <c r="EV10" s="18"/>
      <c r="EW10" s="18"/>
      <c r="EX10" s="18"/>
      <c r="EY10" s="18"/>
      <c r="EZ10" s="18"/>
      <c r="FA10" s="18"/>
      <c r="FB10" s="18"/>
      <c r="FC10" s="18"/>
      <c r="FD10" s="18"/>
      <c r="FE10" s="18"/>
      <c r="FF10" s="18"/>
      <c r="FG10" s="18"/>
      <c r="FH10" s="18"/>
      <c r="FI10" s="18"/>
      <c r="FJ10" s="18"/>
      <c r="FK10" s="18"/>
      <c r="FL10" s="18"/>
      <c r="FM10" s="18"/>
      <c r="FN10" s="18"/>
      <c r="FO10" s="18"/>
      <c r="FP10" s="18"/>
      <c r="FQ10" s="18"/>
      <c r="FR10" s="18"/>
      <c r="FS10" s="18"/>
      <c r="FT10" s="18"/>
      <c r="FU10" s="18"/>
      <c r="FV10" s="18"/>
      <c r="FW10" s="18"/>
      <c r="FX10" s="18"/>
      <c r="FY10" s="18"/>
      <c r="FZ10" s="18"/>
      <c r="GA10" s="18"/>
      <c r="GB10" s="18"/>
      <c r="GC10" s="18"/>
      <c r="GD10" s="18"/>
      <c r="GE10" s="18"/>
      <c r="GF10" s="18"/>
      <c r="GG10" s="18"/>
      <c r="GH10" s="18"/>
      <c r="GI10" s="18"/>
      <c r="GJ10" s="18"/>
      <c r="GK10" s="18"/>
      <c r="GL10" s="18"/>
      <c r="GM10" s="18"/>
      <c r="GN10" s="18"/>
      <c r="GO10" s="18"/>
      <c r="GP10" s="18"/>
      <c r="GQ10" s="18"/>
      <c r="GR10" s="18"/>
      <c r="GS10" s="18"/>
      <c r="GT10" s="18"/>
      <c r="GU10" s="18"/>
      <c r="GV10" s="18"/>
      <c r="GW10" s="18"/>
      <c r="GX10" s="18"/>
      <c r="GY10" s="18"/>
      <c r="GZ10" s="18"/>
      <c r="HA10" s="18"/>
      <c r="HB10" s="18"/>
    </row>
    <row r="11" spans="1:210">
      <c r="A11" s="25" t="s">
        <v>16726</v>
      </c>
      <c r="B11" s="25" t="s">
        <v>16726</v>
      </c>
      <c r="C11" s="23" t="s">
        <v>16727</v>
      </c>
      <c r="D11" s="16" t="s">
        <v>16728</v>
      </c>
      <c r="E11" s="16" t="s">
        <v>16729</v>
      </c>
      <c r="F11" s="16" t="s">
        <v>16730</v>
      </c>
      <c r="G11" s="23" t="s">
        <v>16730</v>
      </c>
      <c r="H11" s="16" t="s">
        <v>16731</v>
      </c>
      <c r="I11" s="24" t="s">
        <v>16732</v>
      </c>
      <c r="J11" s="16" t="s">
        <v>16733</v>
      </c>
      <c r="K11" s="16" t="s">
        <v>16734</v>
      </c>
      <c r="L11" s="16" t="s">
        <v>16735</v>
      </c>
      <c r="M11" s="16" t="s">
        <v>16736</v>
      </c>
      <c r="N11" s="16" t="s">
        <v>16737</v>
      </c>
      <c r="O11" s="23" t="s">
        <v>16726</v>
      </c>
      <c r="P11" s="16" t="s">
        <v>16738</v>
      </c>
      <c r="Q11" s="24" t="s">
        <v>16733</v>
      </c>
      <c r="R11" s="18" t="s">
        <v>16739</v>
      </c>
      <c r="S11" s="18" t="s">
        <v>16736</v>
      </c>
      <c r="T11" s="18" t="s">
        <v>16740</v>
      </c>
      <c r="U11" s="18" t="s">
        <v>16741</v>
      </c>
      <c r="V11" s="18" t="s">
        <v>16742</v>
      </c>
      <c r="W11" s="18" t="s">
        <v>16743</v>
      </c>
      <c r="X11" s="18" t="s">
        <v>16733</v>
      </c>
      <c r="Y11" s="18" t="s">
        <v>16744</v>
      </c>
      <c r="Z11" s="18" t="s">
        <v>16745</v>
      </c>
      <c r="AA11" s="18" t="s">
        <v>16746</v>
      </c>
      <c r="AB11" s="18" t="s">
        <v>16747</v>
      </c>
      <c r="AC11" s="18" t="s">
        <v>16748</v>
      </c>
      <c r="AD11" s="18" t="s">
        <v>16749</v>
      </c>
      <c r="AE11" s="18" t="s">
        <v>16750</v>
      </c>
      <c r="AF11" s="18" t="s">
        <v>16751</v>
      </c>
      <c r="AG11" s="18" t="s">
        <v>16752</v>
      </c>
      <c r="AH11" s="18" t="s">
        <v>16753</v>
      </c>
      <c r="AI11" s="18" t="s">
        <v>16754</v>
      </c>
      <c r="AJ11" s="18" t="s">
        <v>16755</v>
      </c>
      <c r="AK11" s="18" t="s">
        <v>16756</v>
      </c>
      <c r="AL11" s="18" t="s">
        <v>16757</v>
      </c>
      <c r="AM11" s="18" t="s">
        <v>16758</v>
      </c>
      <c r="AN11" s="18" t="s">
        <v>16756</v>
      </c>
      <c r="AO11" s="18" t="s">
        <v>16759</v>
      </c>
      <c r="AP11" s="18" t="s">
        <v>16760</v>
      </c>
      <c r="AQ11" s="18"/>
      <c r="AR11" s="18"/>
      <c r="AS11" s="18"/>
      <c r="AT11" s="18" t="s">
        <v>16761</v>
      </c>
      <c r="AU11" s="18" t="s">
        <v>16762</v>
      </c>
      <c r="AV11" s="18" t="s">
        <v>16727</v>
      </c>
      <c r="AW11" s="18"/>
      <c r="AX11" s="18" t="s">
        <v>16763</v>
      </c>
      <c r="AY11" s="18" t="s">
        <v>16764</v>
      </c>
      <c r="AZ11" s="18" t="s">
        <v>16765</v>
      </c>
      <c r="BA11" s="18" t="s">
        <v>16766</v>
      </c>
      <c r="BB11" s="18" t="s">
        <v>16767</v>
      </c>
      <c r="BC11" s="18" t="s">
        <v>16768</v>
      </c>
      <c r="BD11" s="18" t="s">
        <v>16769</v>
      </c>
      <c r="BE11" s="18" t="s">
        <v>16770</v>
      </c>
      <c r="BF11" s="18" t="s">
        <v>16740</v>
      </c>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c r="GV11" s="18"/>
      <c r="GW11" s="18"/>
      <c r="GX11" s="18"/>
      <c r="GY11" s="18"/>
      <c r="GZ11" s="18"/>
      <c r="HA11" s="18"/>
      <c r="HB11" s="18"/>
    </row>
    <row r="12" spans="1:210">
      <c r="A12" s="25" t="s">
        <v>16303</v>
      </c>
      <c r="B12" s="25" t="s">
        <v>16303</v>
      </c>
      <c r="C12" s="23" t="s">
        <v>16771</v>
      </c>
      <c r="D12" s="16" t="s">
        <v>16772</v>
      </c>
      <c r="E12" s="16" t="s">
        <v>16773</v>
      </c>
      <c r="F12" s="16" t="s">
        <v>16774</v>
      </c>
      <c r="G12" s="23" t="s">
        <v>16774</v>
      </c>
      <c r="H12" s="16" t="s">
        <v>16775</v>
      </c>
      <c r="I12" s="24" t="s">
        <v>16776</v>
      </c>
      <c r="J12" s="16" t="s">
        <v>16304</v>
      </c>
      <c r="K12" s="16" t="s">
        <v>16777</v>
      </c>
      <c r="L12" s="16" t="s">
        <v>16778</v>
      </c>
      <c r="M12" s="16" t="s">
        <v>16304</v>
      </c>
      <c r="N12" s="16" t="s">
        <v>16779</v>
      </c>
      <c r="O12" s="23" t="s">
        <v>16303</v>
      </c>
      <c r="P12" s="26" t="s">
        <v>16780</v>
      </c>
      <c r="Q12" s="24" t="s">
        <v>16304</v>
      </c>
      <c r="R12" s="18" t="s">
        <v>16781</v>
      </c>
      <c r="S12" s="18" t="s">
        <v>16304</v>
      </c>
      <c r="T12" s="18" t="s">
        <v>16782</v>
      </c>
      <c r="U12" s="18" t="s">
        <v>16783</v>
      </c>
      <c r="V12" s="18" t="s">
        <v>16784</v>
      </c>
      <c r="W12" s="18" t="s">
        <v>16785</v>
      </c>
      <c r="X12" s="18" t="s">
        <v>16304</v>
      </c>
      <c r="Y12" s="18" t="s">
        <v>16786</v>
      </c>
      <c r="Z12" s="18" t="s">
        <v>16787</v>
      </c>
      <c r="AA12" s="18" t="s">
        <v>16788</v>
      </c>
      <c r="AB12" s="18" t="s">
        <v>16789</v>
      </c>
      <c r="AC12" s="18" t="s">
        <v>16790</v>
      </c>
      <c r="AD12" s="18" t="s">
        <v>16791</v>
      </c>
      <c r="AE12" s="18" t="s">
        <v>16792</v>
      </c>
      <c r="AF12" s="18" t="s">
        <v>16793</v>
      </c>
      <c r="AG12" s="18" t="s">
        <v>16794</v>
      </c>
      <c r="AH12" s="18" t="s">
        <v>16795</v>
      </c>
      <c r="AI12" s="18" t="s">
        <v>16796</v>
      </c>
      <c r="AJ12" s="18" t="s">
        <v>16797</v>
      </c>
      <c r="AK12" s="18" t="s">
        <v>16798</v>
      </c>
      <c r="AL12" s="18" t="s">
        <v>16799</v>
      </c>
      <c r="AM12" s="18" t="s">
        <v>16800</v>
      </c>
      <c r="AN12" s="18" t="s">
        <v>16801</v>
      </c>
      <c r="AO12" s="18" t="s">
        <v>16802</v>
      </c>
      <c r="AP12" s="18" t="s">
        <v>16803</v>
      </c>
      <c r="AQ12" s="18"/>
      <c r="AR12" s="18"/>
      <c r="AS12" s="18"/>
      <c r="AT12" s="18" t="s">
        <v>16804</v>
      </c>
      <c r="AU12" s="18" t="s">
        <v>16805</v>
      </c>
      <c r="AV12" s="18" t="s">
        <v>16784</v>
      </c>
      <c r="AW12" s="18"/>
      <c r="AX12" s="18" t="s">
        <v>16806</v>
      </c>
      <c r="AY12" s="18" t="s">
        <v>16807</v>
      </c>
      <c r="AZ12" s="18" t="s">
        <v>16808</v>
      </c>
      <c r="BA12" s="18" t="s">
        <v>16809</v>
      </c>
      <c r="BB12" s="18" t="s">
        <v>16810</v>
      </c>
      <c r="BC12" s="18" t="s">
        <v>16811</v>
      </c>
      <c r="BD12" s="18" t="s">
        <v>16812</v>
      </c>
      <c r="BE12" s="18" t="s">
        <v>16813</v>
      </c>
      <c r="BF12" s="18" t="s">
        <v>16782</v>
      </c>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18"/>
      <c r="FI12" s="18"/>
      <c r="FJ12" s="18"/>
      <c r="FK12" s="18"/>
      <c r="FL12" s="18"/>
      <c r="FM12" s="18"/>
      <c r="FN12" s="18"/>
      <c r="FO12" s="18"/>
      <c r="FP12" s="18"/>
      <c r="FQ12" s="18"/>
      <c r="FR12" s="18"/>
      <c r="FS12" s="18"/>
      <c r="FT12" s="18"/>
      <c r="FU12" s="18"/>
      <c r="FV12" s="18"/>
      <c r="FW12" s="18"/>
      <c r="FX12" s="18"/>
      <c r="FY12" s="18"/>
      <c r="FZ12" s="18"/>
      <c r="GA12" s="18"/>
      <c r="GB12" s="18"/>
      <c r="GC12" s="18"/>
      <c r="GD12" s="18"/>
      <c r="GE12" s="18"/>
      <c r="GF12" s="18"/>
      <c r="GG12" s="18"/>
      <c r="GH12" s="18"/>
      <c r="GI12" s="18"/>
      <c r="GJ12" s="18"/>
      <c r="GK12" s="18"/>
      <c r="GL12" s="18"/>
      <c r="GM12" s="18"/>
      <c r="GN12" s="18"/>
      <c r="GO12" s="18"/>
      <c r="GP12" s="18"/>
      <c r="GQ12" s="18"/>
      <c r="GR12" s="18"/>
      <c r="GS12" s="18"/>
      <c r="GT12" s="18"/>
      <c r="GU12" s="18"/>
      <c r="GV12" s="18"/>
      <c r="GW12" s="18"/>
      <c r="GX12" s="18"/>
      <c r="GY12" s="18"/>
      <c r="GZ12" s="18"/>
      <c r="HA12" s="18"/>
      <c r="HB12" s="18"/>
    </row>
    <row r="13" spans="1:210" ht="30" customHeight="1">
      <c r="A13" s="18" t="s">
        <v>16814</v>
      </c>
      <c r="B13" s="18" t="s">
        <v>16814</v>
      </c>
      <c r="C13" s="23" t="s">
        <v>16815</v>
      </c>
      <c r="D13" s="16" t="s">
        <v>16816</v>
      </c>
      <c r="E13" s="16" t="s">
        <v>16817</v>
      </c>
      <c r="F13" s="16" t="s">
        <v>16818</v>
      </c>
      <c r="G13" s="23" t="s">
        <v>16819</v>
      </c>
      <c r="H13" s="16" t="s">
        <v>16820</v>
      </c>
      <c r="I13" s="24" t="s">
        <v>16821</v>
      </c>
      <c r="J13" s="16" t="s">
        <v>16822</v>
      </c>
      <c r="K13" s="16" t="s">
        <v>16823</v>
      </c>
      <c r="L13" s="16" t="s">
        <v>16824</v>
      </c>
      <c r="M13" s="16" t="s">
        <v>16825</v>
      </c>
      <c r="N13" s="16" t="s">
        <v>16826</v>
      </c>
      <c r="O13" s="27" t="s">
        <v>16827</v>
      </c>
      <c r="P13" s="26" t="s">
        <v>16828</v>
      </c>
      <c r="Q13" s="24" t="s">
        <v>16829</v>
      </c>
      <c r="R13" s="18" t="s">
        <v>16830</v>
      </c>
      <c r="S13" s="18" t="s">
        <v>16822</v>
      </c>
      <c r="T13" s="18" t="s">
        <v>16831</v>
      </c>
      <c r="U13" s="18" t="s">
        <v>16832</v>
      </c>
      <c r="V13" s="18" t="s">
        <v>16833</v>
      </c>
      <c r="W13" s="18" t="s">
        <v>16834</v>
      </c>
      <c r="X13" s="18" t="s">
        <v>16835</v>
      </c>
      <c r="Y13" s="18" t="s">
        <v>16836</v>
      </c>
      <c r="Z13" s="18" t="s">
        <v>16837</v>
      </c>
      <c r="AA13" s="18" t="s">
        <v>16838</v>
      </c>
      <c r="AB13" s="18" t="s">
        <v>16839</v>
      </c>
      <c r="AC13" s="18" t="s">
        <v>16840</v>
      </c>
      <c r="AD13" s="18" t="s">
        <v>16841</v>
      </c>
      <c r="AE13" s="18" t="s">
        <v>16842</v>
      </c>
      <c r="AF13" s="18" t="s">
        <v>16843</v>
      </c>
      <c r="AG13" s="18" t="s">
        <v>16844</v>
      </c>
      <c r="AH13" s="18" t="s">
        <v>16845</v>
      </c>
      <c r="AI13" s="18" t="s">
        <v>16846</v>
      </c>
      <c r="AJ13" s="18" t="s">
        <v>16847</v>
      </c>
      <c r="AK13" s="18" t="s">
        <v>16848</v>
      </c>
      <c r="AL13" s="18" t="s">
        <v>16849</v>
      </c>
      <c r="AM13" s="18" t="s">
        <v>16850</v>
      </c>
      <c r="AN13" s="18" t="s">
        <v>16851</v>
      </c>
      <c r="AO13" s="18" t="s">
        <v>16852</v>
      </c>
      <c r="AP13" s="18" t="s">
        <v>16853</v>
      </c>
      <c r="AQ13" s="18"/>
      <c r="AR13" s="18"/>
      <c r="AS13" s="18"/>
      <c r="AT13" s="18" t="s">
        <v>16854</v>
      </c>
      <c r="AU13" s="18" t="s">
        <v>16855</v>
      </c>
      <c r="AV13" s="18" t="s">
        <v>16856</v>
      </c>
      <c r="AW13" s="18"/>
      <c r="AX13" s="18" t="s">
        <v>16857</v>
      </c>
      <c r="AY13" s="18" t="s">
        <v>16858</v>
      </c>
      <c r="AZ13" s="18" t="s">
        <v>16859</v>
      </c>
      <c r="BA13" s="18" t="s">
        <v>16860</v>
      </c>
      <c r="BB13" s="18" t="s">
        <v>16861</v>
      </c>
      <c r="BC13" s="18" t="s">
        <v>16862</v>
      </c>
      <c r="BD13" s="18" t="s">
        <v>16863</v>
      </c>
      <c r="BE13" s="18" t="s">
        <v>16864</v>
      </c>
      <c r="BF13" s="18" t="s">
        <v>16865</v>
      </c>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18"/>
      <c r="FR13" s="18"/>
      <c r="FS13" s="18"/>
      <c r="FT13" s="18"/>
      <c r="FU13" s="18"/>
      <c r="FV13" s="18"/>
      <c r="FW13" s="18"/>
      <c r="FX13" s="18"/>
      <c r="FY13" s="18"/>
      <c r="FZ13" s="18"/>
      <c r="GA13" s="18"/>
      <c r="GB13" s="18"/>
      <c r="GC13" s="18"/>
      <c r="GD13" s="18"/>
      <c r="GE13" s="18"/>
      <c r="GF13" s="18"/>
      <c r="GG13" s="18"/>
      <c r="GH13" s="18"/>
      <c r="GI13" s="18"/>
      <c r="GJ13" s="18"/>
      <c r="GK13" s="18"/>
      <c r="GL13" s="18"/>
      <c r="GM13" s="18"/>
      <c r="GN13" s="18"/>
      <c r="GO13" s="18"/>
      <c r="GP13" s="18"/>
      <c r="GQ13" s="18"/>
      <c r="GR13" s="18"/>
      <c r="GS13" s="18"/>
      <c r="GT13" s="18"/>
      <c r="GU13" s="18"/>
      <c r="GV13" s="18"/>
      <c r="GW13" s="18"/>
      <c r="GX13" s="18"/>
      <c r="GY13" s="18"/>
      <c r="GZ13" s="18"/>
      <c r="HA13" s="18"/>
      <c r="HB13" s="18"/>
    </row>
    <row r="14" spans="1:210" ht="30" customHeight="1">
      <c r="A14" s="25" t="s">
        <v>16866</v>
      </c>
      <c r="B14" s="25" t="s">
        <v>16866</v>
      </c>
      <c r="C14" s="23" t="s">
        <v>16867</v>
      </c>
      <c r="D14" s="16" t="s">
        <v>16868</v>
      </c>
      <c r="E14" s="16" t="s">
        <v>16867</v>
      </c>
      <c r="F14" s="16" t="s">
        <v>16869</v>
      </c>
      <c r="G14" s="23" t="s">
        <v>16870</v>
      </c>
      <c r="H14" s="16" t="s">
        <v>16871</v>
      </c>
      <c r="I14" s="24" t="s">
        <v>16872</v>
      </c>
      <c r="J14" s="16" t="s">
        <v>16873</v>
      </c>
      <c r="K14" s="16" t="s">
        <v>16874</v>
      </c>
      <c r="L14" s="16" t="s">
        <v>16875</v>
      </c>
      <c r="M14" s="16" t="s">
        <v>16876</v>
      </c>
      <c r="N14" s="16" t="s">
        <v>16877</v>
      </c>
      <c r="O14" s="23" t="s">
        <v>16866</v>
      </c>
      <c r="P14" s="16" t="s">
        <v>16878</v>
      </c>
      <c r="Q14" s="24" t="s">
        <v>16879</v>
      </c>
      <c r="R14" s="18" t="s">
        <v>16880</v>
      </c>
      <c r="S14" s="18" t="s">
        <v>16881</v>
      </c>
      <c r="T14" s="18" t="s">
        <v>16882</v>
      </c>
      <c r="U14" s="18" t="s">
        <v>16883</v>
      </c>
      <c r="V14" s="18" t="s">
        <v>16867</v>
      </c>
      <c r="W14" s="18" t="s">
        <v>16884</v>
      </c>
      <c r="X14" s="18" t="s">
        <v>16885</v>
      </c>
      <c r="Y14" s="18" t="s">
        <v>16886</v>
      </c>
      <c r="Z14" s="18" t="s">
        <v>16887</v>
      </c>
      <c r="AA14" s="18" t="s">
        <v>16888</v>
      </c>
      <c r="AB14" s="18" t="s">
        <v>16889</v>
      </c>
      <c r="AC14" s="18" t="s">
        <v>16890</v>
      </c>
      <c r="AD14" s="18" t="s">
        <v>16891</v>
      </c>
      <c r="AE14" s="18" t="s">
        <v>16892</v>
      </c>
      <c r="AF14" s="18" t="s">
        <v>16893</v>
      </c>
      <c r="AG14" s="18" t="s">
        <v>16894</v>
      </c>
      <c r="AH14" s="18" t="s">
        <v>16895</v>
      </c>
      <c r="AI14" s="18" t="s">
        <v>16896</v>
      </c>
      <c r="AJ14" s="18" t="s">
        <v>16897</v>
      </c>
      <c r="AK14" s="18" t="s">
        <v>16898</v>
      </c>
      <c r="AL14" s="18" t="s">
        <v>16899</v>
      </c>
      <c r="AM14" s="18" t="s">
        <v>16900</v>
      </c>
      <c r="AN14" s="18" t="s">
        <v>16901</v>
      </c>
      <c r="AO14" s="18" t="s">
        <v>16902</v>
      </c>
      <c r="AP14" s="18" t="s">
        <v>16877</v>
      </c>
      <c r="AQ14" s="18"/>
      <c r="AR14" s="18"/>
      <c r="AS14" s="18"/>
      <c r="AT14" s="18" t="s">
        <v>16903</v>
      </c>
      <c r="AU14" s="18" t="s">
        <v>16904</v>
      </c>
      <c r="AV14" s="18" t="s">
        <v>16867</v>
      </c>
      <c r="AW14" s="18"/>
      <c r="AX14" s="18" t="s">
        <v>16905</v>
      </c>
      <c r="AY14" s="18" t="s">
        <v>16906</v>
      </c>
      <c r="AZ14" s="18" t="s">
        <v>16907</v>
      </c>
      <c r="BA14" s="18" t="s">
        <v>16908</v>
      </c>
      <c r="BB14" s="18" t="s">
        <v>16909</v>
      </c>
      <c r="BC14" s="18" t="s">
        <v>16910</v>
      </c>
      <c r="BD14" s="18" t="s">
        <v>16911</v>
      </c>
      <c r="BE14" s="18" t="s">
        <v>16912</v>
      </c>
      <c r="BF14" s="18" t="s">
        <v>16913</v>
      </c>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c r="FM14" s="18"/>
      <c r="FN14" s="18"/>
      <c r="FO14" s="18"/>
      <c r="FP14" s="18"/>
      <c r="FQ14" s="18"/>
      <c r="FR14" s="18"/>
      <c r="FS14" s="18"/>
      <c r="FT14" s="18"/>
      <c r="FU14" s="18"/>
      <c r="FV14" s="18"/>
      <c r="FW14" s="18"/>
      <c r="FX14" s="18"/>
      <c r="FY14" s="18"/>
      <c r="FZ14" s="18"/>
      <c r="GA14" s="18"/>
      <c r="GB14" s="18"/>
      <c r="GC14" s="18"/>
      <c r="GD14" s="18"/>
      <c r="GE14" s="18"/>
      <c r="GF14" s="18"/>
      <c r="GG14" s="18"/>
      <c r="GH14" s="18"/>
      <c r="GI14" s="18"/>
      <c r="GJ14" s="18"/>
      <c r="GK14" s="18"/>
      <c r="GL14" s="18"/>
      <c r="GM14" s="18"/>
      <c r="GN14" s="18"/>
      <c r="GO14" s="18"/>
      <c r="GP14" s="18"/>
      <c r="GQ14" s="18"/>
      <c r="GR14" s="18"/>
      <c r="GS14" s="18"/>
      <c r="GT14" s="18"/>
      <c r="GU14" s="18"/>
      <c r="GV14" s="18"/>
      <c r="GW14" s="18"/>
      <c r="GX14" s="18"/>
      <c r="GY14" s="18"/>
      <c r="GZ14" s="18"/>
      <c r="HA14" s="18"/>
      <c r="HB14" s="18"/>
    </row>
    <row r="15" spans="1:210" ht="30" customHeight="1">
      <c r="A15" s="25" t="s">
        <v>16914</v>
      </c>
      <c r="B15" s="25" t="s">
        <v>16914</v>
      </c>
      <c r="C15" s="23" t="s">
        <v>16915</v>
      </c>
      <c r="D15" s="16" t="s">
        <v>16916</v>
      </c>
      <c r="E15" s="16" t="s">
        <v>16917</v>
      </c>
      <c r="F15" s="16" t="s">
        <v>16918</v>
      </c>
      <c r="G15" s="23" t="s">
        <v>16919</v>
      </c>
      <c r="H15" s="16" t="s">
        <v>16920</v>
      </c>
      <c r="I15" s="24" t="s">
        <v>16921</v>
      </c>
      <c r="J15" s="16" t="s">
        <v>16922</v>
      </c>
      <c r="K15" s="16" t="s">
        <v>16923</v>
      </c>
      <c r="L15" s="16" t="s">
        <v>16924</v>
      </c>
      <c r="M15" s="16" t="s">
        <v>16925</v>
      </c>
      <c r="N15" s="16" t="s">
        <v>16926</v>
      </c>
      <c r="O15" s="23" t="s">
        <v>16914</v>
      </c>
      <c r="P15" s="16" t="s">
        <v>16927</v>
      </c>
      <c r="Q15" s="24" t="s">
        <v>16922</v>
      </c>
      <c r="R15" s="18" t="s">
        <v>16928</v>
      </c>
      <c r="S15" s="18" t="s">
        <v>16922</v>
      </c>
      <c r="T15" s="18" t="s">
        <v>16929</v>
      </c>
      <c r="U15" s="18" t="s">
        <v>16930</v>
      </c>
      <c r="V15" s="18" t="s">
        <v>16931</v>
      </c>
      <c r="W15" s="18" t="s">
        <v>16932</v>
      </c>
      <c r="X15" s="18" t="s">
        <v>16933</v>
      </c>
      <c r="Y15" s="18" t="s">
        <v>16934</v>
      </c>
      <c r="Z15" s="18" t="s">
        <v>16935</v>
      </c>
      <c r="AA15" s="18" t="s">
        <v>16936</v>
      </c>
      <c r="AB15" s="18" t="s">
        <v>16937</v>
      </c>
      <c r="AC15" s="18" t="s">
        <v>16938</v>
      </c>
      <c r="AD15" s="18" t="s">
        <v>16939</v>
      </c>
      <c r="AE15" s="18" t="s">
        <v>16940</v>
      </c>
      <c r="AF15" s="18" t="s">
        <v>16941</v>
      </c>
      <c r="AG15" s="18" t="s">
        <v>16942</v>
      </c>
      <c r="AH15" s="18" t="s">
        <v>16943</v>
      </c>
      <c r="AI15" s="18" t="s">
        <v>16944</v>
      </c>
      <c r="AJ15" s="18" t="s">
        <v>16945</v>
      </c>
      <c r="AK15" s="18" t="s">
        <v>16946</v>
      </c>
      <c r="AL15" s="18" t="s">
        <v>16947</v>
      </c>
      <c r="AM15" s="18" t="s">
        <v>16948</v>
      </c>
      <c r="AN15" s="18" t="s">
        <v>16949</v>
      </c>
      <c r="AO15" s="18" t="s">
        <v>16950</v>
      </c>
      <c r="AP15" s="18" t="s">
        <v>16951</v>
      </c>
      <c r="AQ15" s="18"/>
      <c r="AR15" s="18"/>
      <c r="AS15" s="18"/>
      <c r="AT15" s="18" t="s">
        <v>16952</v>
      </c>
      <c r="AU15" s="18" t="s">
        <v>16953</v>
      </c>
      <c r="AV15" s="18" t="s">
        <v>16954</v>
      </c>
      <c r="AW15" s="18"/>
      <c r="AX15" s="18" t="s">
        <v>16955</v>
      </c>
      <c r="AY15" s="18" t="s">
        <v>16956</v>
      </c>
      <c r="AZ15" s="18" t="s">
        <v>16957</v>
      </c>
      <c r="BA15" s="18" t="s">
        <v>16958</v>
      </c>
      <c r="BB15" s="18" t="s">
        <v>16959</v>
      </c>
      <c r="BC15" s="18" t="s">
        <v>16960</v>
      </c>
      <c r="BD15" s="18" t="s">
        <v>16961</v>
      </c>
      <c r="BE15" s="18" t="s">
        <v>16962</v>
      </c>
      <c r="BF15" s="18" t="s">
        <v>16963</v>
      </c>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c r="FM15" s="18"/>
      <c r="FN15" s="18"/>
      <c r="FO15" s="18"/>
      <c r="FP15" s="18"/>
      <c r="FQ15" s="18"/>
      <c r="FR15" s="18"/>
      <c r="FS15" s="18"/>
      <c r="FT15" s="18"/>
      <c r="FU15" s="18"/>
      <c r="FV15" s="18"/>
      <c r="FW15" s="18"/>
      <c r="FX15" s="18"/>
      <c r="FY15" s="18"/>
      <c r="FZ15" s="18"/>
      <c r="GA15" s="18"/>
      <c r="GB15" s="18"/>
      <c r="GC15" s="18"/>
      <c r="GD15" s="18"/>
      <c r="GE15" s="18"/>
      <c r="GF15" s="18"/>
      <c r="GG15" s="18"/>
      <c r="GH15" s="18"/>
      <c r="GI15" s="18"/>
      <c r="GJ15" s="18"/>
      <c r="GK15" s="18"/>
      <c r="GL15" s="18"/>
      <c r="GM15" s="18"/>
      <c r="GN15" s="18"/>
      <c r="GO15" s="18"/>
      <c r="GP15" s="18"/>
      <c r="GQ15" s="18"/>
      <c r="GR15" s="18"/>
      <c r="GS15" s="18"/>
      <c r="GT15" s="18"/>
      <c r="GU15" s="18"/>
      <c r="GV15" s="18"/>
      <c r="GW15" s="18"/>
      <c r="GX15" s="18"/>
      <c r="GY15" s="18"/>
      <c r="GZ15" s="18"/>
      <c r="HA15" s="18"/>
      <c r="HB15" s="18"/>
    </row>
    <row r="16" spans="1:210">
      <c r="A16" s="25" t="s">
        <v>16964</v>
      </c>
      <c r="B16" s="25" t="s">
        <v>16964</v>
      </c>
      <c r="C16" s="23" t="s">
        <v>16965</v>
      </c>
      <c r="D16" s="16" t="s">
        <v>16966</v>
      </c>
      <c r="E16" s="16" t="s">
        <v>16967</v>
      </c>
      <c r="F16" s="16" t="s">
        <v>16968</v>
      </c>
      <c r="G16" s="23" t="s">
        <v>16969</v>
      </c>
      <c r="H16" s="16" t="s">
        <v>16970</v>
      </c>
      <c r="I16" s="24" t="s">
        <v>16971</v>
      </c>
      <c r="J16" s="16" t="s">
        <v>16972</v>
      </c>
      <c r="K16" s="16" t="s">
        <v>16973</v>
      </c>
      <c r="L16" s="16" t="s">
        <v>16974</v>
      </c>
      <c r="M16" s="16" t="s">
        <v>16975</v>
      </c>
      <c r="N16" s="16" t="s">
        <v>16976</v>
      </c>
      <c r="O16" s="23" t="s">
        <v>16964</v>
      </c>
      <c r="P16" s="26" t="s">
        <v>16977</v>
      </c>
      <c r="Q16" s="24" t="s">
        <v>16978</v>
      </c>
      <c r="R16" s="18" t="s">
        <v>16979</v>
      </c>
      <c r="S16" s="18" t="s">
        <v>16978</v>
      </c>
      <c r="T16" s="18" t="s">
        <v>16980</v>
      </c>
      <c r="U16" s="18" t="s">
        <v>16981</v>
      </c>
      <c r="V16" s="18" t="s">
        <v>16982</v>
      </c>
      <c r="W16" s="18" t="s">
        <v>16975</v>
      </c>
      <c r="X16" s="18" t="s">
        <v>16978</v>
      </c>
      <c r="Y16" s="18" t="s">
        <v>16983</v>
      </c>
      <c r="Z16" s="18" t="s">
        <v>16984</v>
      </c>
      <c r="AA16" s="18" t="s">
        <v>16985</v>
      </c>
      <c r="AB16" s="18" t="s">
        <v>16986</v>
      </c>
      <c r="AC16" s="18" t="s">
        <v>16987</v>
      </c>
      <c r="AD16" s="18" t="s">
        <v>16988</v>
      </c>
      <c r="AE16" s="18" t="s">
        <v>16989</v>
      </c>
      <c r="AF16" s="18" t="s">
        <v>16990</v>
      </c>
      <c r="AG16" s="18" t="s">
        <v>16991</v>
      </c>
      <c r="AH16" s="18" t="s">
        <v>16992</v>
      </c>
      <c r="AI16" s="18" t="s">
        <v>16993</v>
      </c>
      <c r="AJ16" s="18" t="s">
        <v>16994</v>
      </c>
      <c r="AK16" s="18" t="s">
        <v>16995</v>
      </c>
      <c r="AL16" s="18" t="s">
        <v>16996</v>
      </c>
      <c r="AM16" s="18" t="s">
        <v>16997</v>
      </c>
      <c r="AN16" s="18" t="s">
        <v>16998</v>
      </c>
      <c r="AO16" s="18" t="s">
        <v>16971</v>
      </c>
      <c r="AP16" s="18" t="s">
        <v>16999</v>
      </c>
      <c r="AQ16" s="18"/>
      <c r="AR16" s="18"/>
      <c r="AS16" s="18"/>
      <c r="AT16" s="18" t="s">
        <v>17000</v>
      </c>
      <c r="AU16" s="18" t="s">
        <v>17001</v>
      </c>
      <c r="AV16" s="18" t="s">
        <v>16982</v>
      </c>
      <c r="AW16" s="18"/>
      <c r="AX16" s="18" t="s">
        <v>17002</v>
      </c>
      <c r="AY16" s="18" t="s">
        <v>17003</v>
      </c>
      <c r="AZ16" s="18" t="s">
        <v>17004</v>
      </c>
      <c r="BA16" s="18" t="s">
        <v>17005</v>
      </c>
      <c r="BB16" s="18" t="s">
        <v>17006</v>
      </c>
      <c r="BC16" s="18" t="s">
        <v>17007</v>
      </c>
      <c r="BD16" s="18" t="s">
        <v>17008</v>
      </c>
      <c r="BE16" s="18" t="s">
        <v>17009</v>
      </c>
      <c r="BF16" s="18" t="s">
        <v>17010</v>
      </c>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c r="FM16" s="18"/>
      <c r="FN16" s="18"/>
      <c r="FO16" s="18"/>
      <c r="FP16" s="18"/>
      <c r="FQ16" s="18"/>
      <c r="FR16" s="18"/>
      <c r="FS16" s="18"/>
      <c r="FT16" s="18"/>
      <c r="FU16" s="18"/>
      <c r="FV16" s="18"/>
      <c r="FW16" s="18"/>
      <c r="FX16" s="18"/>
      <c r="FY16" s="18"/>
      <c r="FZ16" s="18"/>
      <c r="GA16" s="18"/>
      <c r="GB16" s="18"/>
      <c r="GC16" s="18"/>
      <c r="GD16" s="18"/>
      <c r="GE16" s="18"/>
      <c r="GF16" s="18"/>
      <c r="GG16" s="18"/>
      <c r="GH16" s="18"/>
      <c r="GI16" s="18"/>
      <c r="GJ16" s="18"/>
      <c r="GK16" s="18"/>
      <c r="GL16" s="18"/>
      <c r="GM16" s="18"/>
      <c r="GN16" s="18"/>
      <c r="GO16" s="18"/>
      <c r="GP16" s="18"/>
      <c r="GQ16" s="18"/>
      <c r="GR16" s="18"/>
      <c r="GS16" s="18"/>
      <c r="GT16" s="18"/>
      <c r="GU16" s="18"/>
      <c r="GV16" s="18"/>
      <c r="GW16" s="18"/>
      <c r="GX16" s="18"/>
      <c r="GY16" s="18"/>
      <c r="GZ16" s="18"/>
      <c r="HA16" s="18"/>
      <c r="HB16" s="18"/>
    </row>
    <row r="17" spans="1:210" ht="45" customHeight="1">
      <c r="A17" s="25" t="s">
        <v>17011</v>
      </c>
      <c r="B17" s="25" t="s">
        <v>17011</v>
      </c>
      <c r="C17" s="23" t="s">
        <v>17012</v>
      </c>
      <c r="D17" s="16" t="s">
        <v>17013</v>
      </c>
      <c r="E17" s="16" t="s">
        <v>17014</v>
      </c>
      <c r="F17" s="16" t="s">
        <v>17015</v>
      </c>
      <c r="G17" s="23" t="s">
        <v>17016</v>
      </c>
      <c r="H17" s="16" t="s">
        <v>17017</v>
      </c>
      <c r="I17" s="24" t="s">
        <v>17018</v>
      </c>
      <c r="J17" s="16" t="s">
        <v>17019</v>
      </c>
      <c r="K17" s="16" t="s">
        <v>17020</v>
      </c>
      <c r="L17" s="16" t="s">
        <v>17021</v>
      </c>
      <c r="M17" s="16" t="s">
        <v>17022</v>
      </c>
      <c r="N17" s="16" t="s">
        <v>17023</v>
      </c>
      <c r="O17" s="23" t="s">
        <v>17011</v>
      </c>
      <c r="P17" s="26" t="s">
        <v>17024</v>
      </c>
      <c r="Q17" s="24" t="s">
        <v>17025</v>
      </c>
      <c r="R17" s="18" t="s">
        <v>17026</v>
      </c>
      <c r="S17" s="18" t="s">
        <v>17027</v>
      </c>
      <c r="T17" s="18" t="s">
        <v>17028</v>
      </c>
      <c r="U17" s="18" t="s">
        <v>17029</v>
      </c>
      <c r="V17" s="18" t="s">
        <v>17030</v>
      </c>
      <c r="W17" s="18" t="s">
        <v>17031</v>
      </c>
      <c r="X17" s="18" t="s">
        <v>17032</v>
      </c>
      <c r="Y17" s="18" t="s">
        <v>17033</v>
      </c>
      <c r="Z17" s="18" t="s">
        <v>17034</v>
      </c>
      <c r="AA17" s="18" t="s">
        <v>17035</v>
      </c>
      <c r="AB17" s="18" t="s">
        <v>17036</v>
      </c>
      <c r="AC17" s="18" t="s">
        <v>17037</v>
      </c>
      <c r="AD17" s="18" t="s">
        <v>17038</v>
      </c>
      <c r="AE17" s="18" t="s">
        <v>16989</v>
      </c>
      <c r="AF17" s="18" t="s">
        <v>16990</v>
      </c>
      <c r="AG17" s="18" t="s">
        <v>16991</v>
      </c>
      <c r="AH17" s="18" t="s">
        <v>17039</v>
      </c>
      <c r="AI17" s="18" t="s">
        <v>17040</v>
      </c>
      <c r="AJ17" s="18" t="s">
        <v>17041</v>
      </c>
      <c r="AK17" s="18" t="s">
        <v>17042</v>
      </c>
      <c r="AL17" s="18" t="s">
        <v>17043</v>
      </c>
      <c r="AM17" s="18" t="s">
        <v>17044</v>
      </c>
      <c r="AN17" s="18" t="s">
        <v>17045</v>
      </c>
      <c r="AO17" s="18" t="s">
        <v>17046</v>
      </c>
      <c r="AP17" s="18" t="s">
        <v>17047</v>
      </c>
      <c r="AQ17" s="18"/>
      <c r="AR17" s="18"/>
      <c r="AS17" s="18"/>
      <c r="AT17" s="18" t="s">
        <v>17048</v>
      </c>
      <c r="AU17" s="18" t="s">
        <v>17049</v>
      </c>
      <c r="AV17" s="18" t="s">
        <v>17050</v>
      </c>
      <c r="AW17" s="18"/>
      <c r="AX17" s="18" t="s">
        <v>17051</v>
      </c>
      <c r="AY17" s="18" t="s">
        <v>17052</v>
      </c>
      <c r="AZ17" s="18" t="s">
        <v>17053</v>
      </c>
      <c r="BA17" s="18" t="s">
        <v>17054</v>
      </c>
      <c r="BB17" s="18" t="s">
        <v>17055</v>
      </c>
      <c r="BC17" s="18" t="s">
        <v>17056</v>
      </c>
      <c r="BD17" s="18" t="s">
        <v>17057</v>
      </c>
      <c r="BE17" s="18" t="s">
        <v>17058</v>
      </c>
      <c r="BF17" s="18" t="s">
        <v>17059</v>
      </c>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c r="FM17" s="18"/>
      <c r="FN17" s="18"/>
      <c r="FO17" s="18"/>
      <c r="FP17" s="18"/>
      <c r="FQ17" s="18"/>
      <c r="FR17" s="18"/>
      <c r="FS17" s="18"/>
      <c r="FT17" s="18"/>
      <c r="FU17" s="18"/>
      <c r="FV17" s="18"/>
      <c r="FW17" s="18"/>
      <c r="FX17" s="18"/>
      <c r="FY17" s="18"/>
      <c r="FZ17" s="18"/>
      <c r="GA17" s="18"/>
      <c r="GB17" s="18"/>
      <c r="GC17" s="18"/>
      <c r="GD17" s="18"/>
      <c r="GE17" s="18"/>
      <c r="GF17" s="18"/>
      <c r="GG17" s="18"/>
      <c r="GH17" s="18"/>
      <c r="GI17" s="18"/>
      <c r="GJ17" s="18"/>
      <c r="GK17" s="18"/>
      <c r="GL17" s="18"/>
      <c r="GM17" s="18"/>
      <c r="GN17" s="18"/>
      <c r="GO17" s="18"/>
      <c r="GP17" s="18"/>
      <c r="GQ17" s="18"/>
      <c r="GR17" s="18"/>
      <c r="GS17" s="18"/>
      <c r="GT17" s="18"/>
      <c r="GU17" s="18"/>
      <c r="GV17" s="18"/>
      <c r="GW17" s="18"/>
      <c r="GX17" s="18"/>
      <c r="GY17" s="18"/>
      <c r="GZ17" s="18"/>
      <c r="HA17" s="18"/>
      <c r="HB17" s="18"/>
    </row>
    <row r="18" spans="1:210">
      <c r="A18" s="25" t="s">
        <v>16305</v>
      </c>
      <c r="B18" s="25" t="s">
        <v>16305</v>
      </c>
      <c r="C18" s="23" t="s">
        <v>17060</v>
      </c>
      <c r="D18" s="16" t="s">
        <v>17061</v>
      </c>
      <c r="E18" s="16" t="s">
        <v>17062</v>
      </c>
      <c r="F18" s="16" t="s">
        <v>17063</v>
      </c>
      <c r="G18" s="23" t="s">
        <v>17063</v>
      </c>
      <c r="H18" s="16" t="s">
        <v>17064</v>
      </c>
      <c r="I18" s="24" t="s">
        <v>17065</v>
      </c>
      <c r="J18" s="16" t="s">
        <v>16306</v>
      </c>
      <c r="K18" s="16" t="s">
        <v>17066</v>
      </c>
      <c r="L18" s="16" t="s">
        <v>17067</v>
      </c>
      <c r="M18" s="16" t="s">
        <v>16306</v>
      </c>
      <c r="N18" s="16" t="s">
        <v>17068</v>
      </c>
      <c r="O18" s="23" t="s">
        <v>16305</v>
      </c>
      <c r="P18" s="16" t="s">
        <v>17069</v>
      </c>
      <c r="Q18" s="24" t="s">
        <v>16306</v>
      </c>
      <c r="R18" s="18" t="s">
        <v>17070</v>
      </c>
      <c r="S18" s="18" t="s">
        <v>16306</v>
      </c>
      <c r="T18" s="18" t="s">
        <v>17071</v>
      </c>
      <c r="U18" s="18" t="s">
        <v>17072</v>
      </c>
      <c r="V18" s="18" t="s">
        <v>17062</v>
      </c>
      <c r="W18" s="18" t="s">
        <v>16306</v>
      </c>
      <c r="X18" s="18" t="s">
        <v>16306</v>
      </c>
      <c r="Y18" s="18" t="s">
        <v>17073</v>
      </c>
      <c r="Z18" s="18" t="s">
        <v>17074</v>
      </c>
      <c r="AA18" s="18" t="s">
        <v>17075</v>
      </c>
      <c r="AB18" s="18" t="s">
        <v>17076</v>
      </c>
      <c r="AC18" s="18" t="s">
        <v>17077</v>
      </c>
      <c r="AD18" s="18" t="s">
        <v>17078</v>
      </c>
      <c r="AE18" s="18" t="s">
        <v>17079</v>
      </c>
      <c r="AF18" s="18" t="s">
        <v>17080</v>
      </c>
      <c r="AG18" s="18" t="s">
        <v>17081</v>
      </c>
      <c r="AH18" s="18" t="s">
        <v>17082</v>
      </c>
      <c r="AI18" s="18" t="s">
        <v>17083</v>
      </c>
      <c r="AJ18" s="18" t="s">
        <v>17084</v>
      </c>
      <c r="AK18" s="18" t="s">
        <v>17085</v>
      </c>
      <c r="AL18" s="18" t="s">
        <v>17086</v>
      </c>
      <c r="AM18" s="18" t="s">
        <v>17087</v>
      </c>
      <c r="AN18" s="18" t="s">
        <v>17088</v>
      </c>
      <c r="AO18" s="18" t="s">
        <v>17089</v>
      </c>
      <c r="AP18" s="18" t="s">
        <v>17090</v>
      </c>
      <c r="AQ18" s="18"/>
      <c r="AR18" s="18"/>
      <c r="AS18" s="18"/>
      <c r="AT18" s="18" t="s">
        <v>17091</v>
      </c>
      <c r="AU18" s="18" t="s">
        <v>17092</v>
      </c>
      <c r="AV18" s="18" t="s">
        <v>17093</v>
      </c>
      <c r="AW18" s="18"/>
      <c r="AX18" s="18" t="s">
        <v>17094</v>
      </c>
      <c r="AY18" s="18" t="s">
        <v>17095</v>
      </c>
      <c r="AZ18" s="18" t="s">
        <v>17096</v>
      </c>
      <c r="BA18" s="18" t="s">
        <v>17097</v>
      </c>
      <c r="BB18" s="18" t="s">
        <v>17098</v>
      </c>
      <c r="BC18" s="18" t="s">
        <v>17099</v>
      </c>
      <c r="BD18" s="18" t="s">
        <v>17100</v>
      </c>
      <c r="BE18" s="18" t="s">
        <v>17101</v>
      </c>
      <c r="BF18" s="18" t="s">
        <v>17102</v>
      </c>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c r="FM18" s="18"/>
      <c r="FN18" s="18"/>
      <c r="FO18" s="18"/>
      <c r="FP18" s="18"/>
      <c r="FQ18" s="18"/>
      <c r="FR18" s="18"/>
      <c r="FS18" s="18"/>
      <c r="FT18" s="18"/>
      <c r="FU18" s="18"/>
      <c r="FV18" s="18"/>
      <c r="FW18" s="18"/>
      <c r="FX18" s="18"/>
      <c r="FY18" s="18"/>
      <c r="FZ18" s="18"/>
      <c r="GA18" s="18"/>
      <c r="GB18" s="18"/>
      <c r="GC18" s="18"/>
      <c r="GD18" s="18"/>
      <c r="GE18" s="18"/>
      <c r="GF18" s="18"/>
      <c r="GG18" s="18"/>
      <c r="GH18" s="18"/>
      <c r="GI18" s="18"/>
      <c r="GJ18" s="18"/>
      <c r="GK18" s="18"/>
      <c r="GL18" s="18"/>
      <c r="GM18" s="18"/>
      <c r="GN18" s="18"/>
      <c r="GO18" s="18"/>
      <c r="GP18" s="18"/>
      <c r="GQ18" s="18"/>
      <c r="GR18" s="18"/>
      <c r="GS18" s="18"/>
      <c r="GT18" s="18"/>
      <c r="GU18" s="18"/>
      <c r="GV18" s="18"/>
      <c r="GW18" s="18"/>
      <c r="GX18" s="18"/>
      <c r="GY18" s="18"/>
      <c r="GZ18" s="18"/>
      <c r="HA18" s="18"/>
      <c r="HB18" s="18"/>
    </row>
    <row r="19" spans="1:210" ht="30" customHeight="1">
      <c r="A19" s="25" t="s">
        <v>17103</v>
      </c>
      <c r="B19" s="25" t="s">
        <v>17103</v>
      </c>
      <c r="C19" s="23" t="s">
        <v>17104</v>
      </c>
      <c r="D19" s="16" t="s">
        <v>17105</v>
      </c>
      <c r="E19" s="16" t="s">
        <v>17106</v>
      </c>
      <c r="F19" s="16" t="s">
        <v>17107</v>
      </c>
      <c r="G19" s="23" t="s">
        <v>17108</v>
      </c>
      <c r="H19" s="16" t="s">
        <v>17109</v>
      </c>
      <c r="I19" s="24" t="s">
        <v>17110</v>
      </c>
      <c r="J19" s="16" t="s">
        <v>17111</v>
      </c>
      <c r="K19" s="16" t="s">
        <v>17112</v>
      </c>
      <c r="L19" s="16" t="s">
        <v>17113</v>
      </c>
      <c r="M19" s="16" t="s">
        <v>17114</v>
      </c>
      <c r="N19" s="16" t="s">
        <v>17115</v>
      </c>
      <c r="O19" s="23" t="s">
        <v>17103</v>
      </c>
      <c r="P19" s="16" t="s">
        <v>17116</v>
      </c>
      <c r="Q19" s="24" t="s">
        <v>17117</v>
      </c>
      <c r="R19" s="18" t="s">
        <v>17118</v>
      </c>
      <c r="S19" s="18" t="s">
        <v>17119</v>
      </c>
      <c r="T19" s="18" t="s">
        <v>17120</v>
      </c>
      <c r="U19" s="18" t="s">
        <v>17121</v>
      </c>
      <c r="V19" s="18" t="s">
        <v>17122</v>
      </c>
      <c r="W19" s="18" t="s">
        <v>17123</v>
      </c>
      <c r="X19" s="18" t="s">
        <v>17124</v>
      </c>
      <c r="Y19" s="18" t="s">
        <v>17125</v>
      </c>
      <c r="Z19" s="18" t="s">
        <v>17126</v>
      </c>
      <c r="AA19" s="18" t="s">
        <v>17127</v>
      </c>
      <c r="AB19" s="18" t="s">
        <v>17128</v>
      </c>
      <c r="AC19" s="18" t="s">
        <v>17129</v>
      </c>
      <c r="AD19" s="18" t="s">
        <v>17130</v>
      </c>
      <c r="AE19" s="18" t="s">
        <v>17131</v>
      </c>
      <c r="AF19" s="18" t="s">
        <v>17132</v>
      </c>
      <c r="AG19" s="18" t="s">
        <v>17133</v>
      </c>
      <c r="AH19" s="18" t="s">
        <v>17134</v>
      </c>
      <c r="AI19" s="18" t="s">
        <v>17135</v>
      </c>
      <c r="AJ19" s="18" t="s">
        <v>17136</v>
      </c>
      <c r="AK19" s="18" t="s">
        <v>17137</v>
      </c>
      <c r="AL19" s="18" t="s">
        <v>17138</v>
      </c>
      <c r="AM19" s="18" t="s">
        <v>17139</v>
      </c>
      <c r="AN19" s="18" t="s">
        <v>17140</v>
      </c>
      <c r="AO19" s="18" t="s">
        <v>17141</v>
      </c>
      <c r="AP19" s="18" t="s">
        <v>17115</v>
      </c>
      <c r="AQ19" s="18"/>
      <c r="AR19" s="18"/>
      <c r="AS19" s="18"/>
      <c r="AT19" s="18" t="s">
        <v>17142</v>
      </c>
      <c r="AU19" s="18" t="s">
        <v>17143</v>
      </c>
      <c r="AV19" s="18" t="s">
        <v>17144</v>
      </c>
      <c r="AW19" s="18"/>
      <c r="AX19" s="18" t="s">
        <v>17145</v>
      </c>
      <c r="AY19" s="18" t="s">
        <v>17109</v>
      </c>
      <c r="AZ19" s="18" t="s">
        <v>17146</v>
      </c>
      <c r="BA19" s="18" t="s">
        <v>17147</v>
      </c>
      <c r="BB19" s="18" t="s">
        <v>17148</v>
      </c>
      <c r="BC19" s="18" t="s">
        <v>17149</v>
      </c>
      <c r="BD19" s="18" t="s">
        <v>17150</v>
      </c>
      <c r="BE19" s="18" t="s">
        <v>17151</v>
      </c>
      <c r="BF19" s="18" t="s">
        <v>17152</v>
      </c>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c r="FM19" s="18"/>
      <c r="FN19" s="18"/>
      <c r="FO19" s="18"/>
      <c r="FP19" s="18"/>
      <c r="FQ19" s="18"/>
      <c r="FR19" s="18"/>
      <c r="FS19" s="18"/>
      <c r="FT19" s="18"/>
      <c r="FU19" s="18"/>
      <c r="FV19" s="18"/>
      <c r="FW19" s="18"/>
      <c r="FX19" s="18"/>
      <c r="FY19" s="18"/>
      <c r="FZ19" s="18"/>
      <c r="GA19" s="18"/>
      <c r="GB19" s="18"/>
      <c r="GC19" s="18"/>
      <c r="GD19" s="18"/>
      <c r="GE19" s="18"/>
      <c r="GF19" s="18"/>
      <c r="GG19" s="18"/>
      <c r="GH19" s="18"/>
      <c r="GI19" s="18"/>
      <c r="GJ19" s="18"/>
      <c r="GK19" s="18"/>
      <c r="GL19" s="18"/>
      <c r="GM19" s="18"/>
      <c r="GN19" s="18"/>
      <c r="GO19" s="18"/>
      <c r="GP19" s="18"/>
      <c r="GQ19" s="18"/>
      <c r="GR19" s="18"/>
      <c r="GS19" s="18"/>
      <c r="GT19" s="18"/>
      <c r="GU19" s="18"/>
      <c r="GV19" s="18"/>
      <c r="GW19" s="18"/>
      <c r="GX19" s="18"/>
      <c r="GY19" s="18"/>
      <c r="GZ19" s="18"/>
      <c r="HA19" s="18"/>
      <c r="HB19" s="18"/>
    </row>
    <row r="20" spans="1:210">
      <c r="A20" s="25" t="s">
        <v>17153</v>
      </c>
      <c r="B20" s="25" t="s">
        <v>17153</v>
      </c>
      <c r="C20" s="23" t="s">
        <v>17154</v>
      </c>
      <c r="D20" s="16" t="s">
        <v>17155</v>
      </c>
      <c r="E20" s="16" t="s">
        <v>17156</v>
      </c>
      <c r="F20" s="16" t="s">
        <v>17157</v>
      </c>
      <c r="G20" s="23" t="s">
        <v>17158</v>
      </c>
      <c r="H20" s="16" t="s">
        <v>17159</v>
      </c>
      <c r="I20" s="24" t="s">
        <v>17160</v>
      </c>
      <c r="J20" s="16" t="s">
        <v>17161</v>
      </c>
      <c r="K20" s="16" t="s">
        <v>17162</v>
      </c>
      <c r="L20" s="16" t="s">
        <v>17163</v>
      </c>
      <c r="M20" s="16" t="s">
        <v>17164</v>
      </c>
      <c r="N20" s="16" t="s">
        <v>17165</v>
      </c>
      <c r="O20" s="23" t="s">
        <v>17153</v>
      </c>
      <c r="P20" s="16" t="s">
        <v>17116</v>
      </c>
      <c r="Q20" s="24" t="s">
        <v>17166</v>
      </c>
      <c r="R20" s="18" t="s">
        <v>17167</v>
      </c>
      <c r="S20" s="18" t="s">
        <v>17164</v>
      </c>
      <c r="T20" s="18" t="s">
        <v>17168</v>
      </c>
      <c r="U20" s="18" t="s">
        <v>17169</v>
      </c>
      <c r="V20" s="18" t="s">
        <v>17154</v>
      </c>
      <c r="W20" s="18" t="s">
        <v>17170</v>
      </c>
      <c r="X20" s="18" t="s">
        <v>17171</v>
      </c>
      <c r="Y20" s="18" t="s">
        <v>17172</v>
      </c>
      <c r="Z20" s="18" t="s">
        <v>17173</v>
      </c>
      <c r="AA20" s="18" t="s">
        <v>17174</v>
      </c>
      <c r="AB20" s="18" t="s">
        <v>17175</v>
      </c>
      <c r="AC20" s="18" t="s">
        <v>17176</v>
      </c>
      <c r="AD20" s="18" t="s">
        <v>17177</v>
      </c>
      <c r="AE20" s="18" t="s">
        <v>17178</v>
      </c>
      <c r="AF20" s="18" t="s">
        <v>17179</v>
      </c>
      <c r="AG20" s="18" t="s">
        <v>17180</v>
      </c>
      <c r="AH20" s="18" t="s">
        <v>17181</v>
      </c>
      <c r="AI20" s="18" t="s">
        <v>17182</v>
      </c>
      <c r="AJ20" s="18" t="s">
        <v>17183</v>
      </c>
      <c r="AK20" s="18" t="s">
        <v>17184</v>
      </c>
      <c r="AL20" s="18" t="s">
        <v>17185</v>
      </c>
      <c r="AM20" s="18" t="s">
        <v>17186</v>
      </c>
      <c r="AN20" s="18" t="s">
        <v>17187</v>
      </c>
      <c r="AO20" s="18" t="s">
        <v>17188</v>
      </c>
      <c r="AP20" s="18" t="s">
        <v>17189</v>
      </c>
      <c r="AQ20" s="18"/>
      <c r="AR20" s="18"/>
      <c r="AS20" s="18"/>
      <c r="AT20" s="18" t="s">
        <v>17190</v>
      </c>
      <c r="AU20" s="18" t="s">
        <v>17191</v>
      </c>
      <c r="AV20" s="18" t="s">
        <v>17192</v>
      </c>
      <c r="AW20" s="18"/>
      <c r="AX20" s="18" t="s">
        <v>17193</v>
      </c>
      <c r="AY20" s="18" t="s">
        <v>17159</v>
      </c>
      <c r="AZ20" s="18" t="s">
        <v>17194</v>
      </c>
      <c r="BA20" s="18" t="s">
        <v>17195</v>
      </c>
      <c r="BB20" s="18" t="s">
        <v>17196</v>
      </c>
      <c r="BC20" s="18" t="s">
        <v>17197</v>
      </c>
      <c r="BD20" s="18" t="s">
        <v>17198</v>
      </c>
      <c r="BE20" s="18" t="s">
        <v>17199</v>
      </c>
      <c r="BF20" s="18" t="s">
        <v>17199</v>
      </c>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c r="FM20" s="18"/>
      <c r="FN20" s="18"/>
      <c r="FO20" s="18"/>
      <c r="FP20" s="18"/>
      <c r="FQ20" s="18"/>
      <c r="FR20" s="18"/>
      <c r="FS20" s="18"/>
      <c r="FT20" s="18"/>
      <c r="FU20" s="18"/>
      <c r="FV20" s="18"/>
      <c r="FW20" s="18"/>
      <c r="FX20" s="18"/>
      <c r="FY20" s="18"/>
      <c r="FZ20" s="18"/>
      <c r="GA20" s="18"/>
      <c r="GB20" s="18"/>
      <c r="GC20" s="18"/>
      <c r="GD20" s="18"/>
      <c r="GE20" s="18"/>
      <c r="GF20" s="18"/>
      <c r="GG20" s="18"/>
      <c r="GH20" s="18"/>
      <c r="GI20" s="18"/>
      <c r="GJ20" s="18"/>
      <c r="GK20" s="18"/>
      <c r="GL20" s="18"/>
      <c r="GM20" s="18"/>
      <c r="GN20" s="18"/>
      <c r="GO20" s="18"/>
      <c r="GP20" s="18"/>
      <c r="GQ20" s="18"/>
      <c r="GR20" s="18"/>
      <c r="GS20" s="18"/>
      <c r="GT20" s="18"/>
      <c r="GU20" s="18"/>
      <c r="GV20" s="18"/>
      <c r="GW20" s="18"/>
      <c r="GX20" s="18"/>
      <c r="GY20" s="18"/>
      <c r="GZ20" s="18"/>
      <c r="HA20" s="18"/>
      <c r="HB20" s="18"/>
    </row>
    <row r="21" spans="1:210" ht="30" customHeight="1">
      <c r="A21" s="25" t="s">
        <v>17200</v>
      </c>
      <c r="B21" s="25" t="s">
        <v>17200</v>
      </c>
      <c r="C21" s="23" t="s">
        <v>17201</v>
      </c>
      <c r="D21" s="16" t="s">
        <v>17202</v>
      </c>
      <c r="E21" s="16" t="s">
        <v>17203</v>
      </c>
      <c r="F21" s="16" t="s">
        <v>17204</v>
      </c>
      <c r="G21" s="23" t="s">
        <v>17205</v>
      </c>
      <c r="H21" s="16" t="s">
        <v>17206</v>
      </c>
      <c r="I21" s="24" t="s">
        <v>17207</v>
      </c>
      <c r="J21" s="16" t="s">
        <v>17208</v>
      </c>
      <c r="K21" s="16" t="s">
        <v>17209</v>
      </c>
      <c r="L21" s="16" t="s">
        <v>17210</v>
      </c>
      <c r="M21" s="16" t="s">
        <v>17211</v>
      </c>
      <c r="N21" s="16" t="s">
        <v>17212</v>
      </c>
      <c r="O21" s="23" t="s">
        <v>17200</v>
      </c>
      <c r="P21" s="16" t="s">
        <v>17116</v>
      </c>
      <c r="Q21" s="24" t="s">
        <v>17213</v>
      </c>
      <c r="R21" s="18" t="s">
        <v>17214</v>
      </c>
      <c r="S21" s="18" t="s">
        <v>17215</v>
      </c>
      <c r="T21" s="18" t="s">
        <v>17216</v>
      </c>
      <c r="U21" s="18" t="s">
        <v>17217</v>
      </c>
      <c r="V21" s="18" t="s">
        <v>17218</v>
      </c>
      <c r="W21" s="18" t="s">
        <v>17219</v>
      </c>
      <c r="X21" s="18" t="s">
        <v>17220</v>
      </c>
      <c r="Y21" s="18" t="s">
        <v>17221</v>
      </c>
      <c r="Z21" s="18" t="s">
        <v>17222</v>
      </c>
      <c r="AA21" s="18" t="s">
        <v>17223</v>
      </c>
      <c r="AB21" s="18" t="s">
        <v>17224</v>
      </c>
      <c r="AC21" s="18" t="s">
        <v>17225</v>
      </c>
      <c r="AD21" s="18" t="s">
        <v>17226</v>
      </c>
      <c r="AE21" s="18" t="s">
        <v>17227</v>
      </c>
      <c r="AF21" s="18" t="s">
        <v>17227</v>
      </c>
      <c r="AG21" s="18" t="s">
        <v>17228</v>
      </c>
      <c r="AH21" s="18" t="s">
        <v>17229</v>
      </c>
      <c r="AI21" s="18" t="s">
        <v>17230</v>
      </c>
      <c r="AJ21" s="18" t="s">
        <v>17231</v>
      </c>
      <c r="AK21" s="18" t="s">
        <v>17232</v>
      </c>
      <c r="AL21" s="18" t="s">
        <v>17233</v>
      </c>
      <c r="AM21" s="18" t="s">
        <v>17234</v>
      </c>
      <c r="AN21" s="18" t="s">
        <v>17235</v>
      </c>
      <c r="AO21" s="18" t="s">
        <v>17236</v>
      </c>
      <c r="AP21" s="18" t="s">
        <v>17212</v>
      </c>
      <c r="AQ21" s="18"/>
      <c r="AR21" s="18"/>
      <c r="AS21" s="18"/>
      <c r="AT21" s="18" t="s">
        <v>17237</v>
      </c>
      <c r="AU21" s="18" t="s">
        <v>17238</v>
      </c>
      <c r="AV21" s="18" t="s">
        <v>17218</v>
      </c>
      <c r="AW21" s="18"/>
      <c r="AX21" s="18" t="s">
        <v>17239</v>
      </c>
      <c r="AY21" s="18" t="s">
        <v>17240</v>
      </c>
      <c r="AZ21" s="18" t="s">
        <v>17241</v>
      </c>
      <c r="BA21" s="18" t="s">
        <v>17242</v>
      </c>
      <c r="BB21" s="18" t="s">
        <v>17243</v>
      </c>
      <c r="BC21" s="18" t="s">
        <v>17244</v>
      </c>
      <c r="BD21" s="18" t="s">
        <v>17245</v>
      </c>
      <c r="BE21" s="18" t="s">
        <v>17246</v>
      </c>
      <c r="BF21" s="18" t="s">
        <v>17247</v>
      </c>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c r="FM21" s="18"/>
      <c r="FN21" s="18"/>
      <c r="FO21" s="18"/>
      <c r="FP21" s="18"/>
      <c r="FQ21" s="18"/>
      <c r="FR21" s="18"/>
      <c r="FS21" s="18"/>
      <c r="FT21" s="18"/>
      <c r="FU21" s="18"/>
      <c r="FV21" s="18"/>
      <c r="FW21" s="18"/>
      <c r="FX21" s="18"/>
      <c r="FY21" s="18"/>
      <c r="FZ21" s="18"/>
      <c r="GA21" s="18"/>
      <c r="GB21" s="18"/>
      <c r="GC21" s="18"/>
      <c r="GD21" s="18"/>
      <c r="GE21" s="18"/>
      <c r="GF21" s="18"/>
      <c r="GG21" s="18"/>
      <c r="GH21" s="18"/>
      <c r="GI21" s="18"/>
      <c r="GJ21" s="18"/>
      <c r="GK21" s="18"/>
      <c r="GL21" s="18"/>
      <c r="GM21" s="18"/>
      <c r="GN21" s="18"/>
      <c r="GO21" s="18"/>
      <c r="GP21" s="18"/>
      <c r="GQ21" s="18"/>
      <c r="GR21" s="18"/>
      <c r="GS21" s="18"/>
      <c r="GT21" s="18"/>
      <c r="GU21" s="18"/>
      <c r="GV21" s="18"/>
      <c r="GW21" s="18"/>
      <c r="GX21" s="18"/>
      <c r="GY21" s="18"/>
      <c r="GZ21" s="18"/>
      <c r="HA21" s="18"/>
      <c r="HB21" s="18"/>
    </row>
    <row r="22" spans="1:210" ht="45" customHeight="1">
      <c r="A22" s="25" t="s">
        <v>17248</v>
      </c>
      <c r="B22" s="25" t="s">
        <v>17248</v>
      </c>
      <c r="C22" s="23" t="s">
        <v>17249</v>
      </c>
      <c r="D22" s="16" t="s">
        <v>17250</v>
      </c>
      <c r="E22" s="16" t="s">
        <v>17251</v>
      </c>
      <c r="F22" s="16" t="s">
        <v>17252</v>
      </c>
      <c r="G22" s="23" t="s">
        <v>17252</v>
      </c>
      <c r="H22" s="16" t="s">
        <v>17253</v>
      </c>
      <c r="I22" s="24" t="s">
        <v>17254</v>
      </c>
      <c r="J22" s="16" t="s">
        <v>17255</v>
      </c>
      <c r="K22" s="16" t="s">
        <v>17256</v>
      </c>
      <c r="L22" s="16" t="s">
        <v>17257</v>
      </c>
      <c r="M22" s="16" t="s">
        <v>17258</v>
      </c>
      <c r="N22" s="16" t="s">
        <v>17259</v>
      </c>
      <c r="O22" s="27" t="s">
        <v>17248</v>
      </c>
      <c r="P22" s="26" t="s">
        <v>17260</v>
      </c>
      <c r="Q22" s="24" t="s">
        <v>17261</v>
      </c>
      <c r="R22" s="18" t="s">
        <v>17262</v>
      </c>
      <c r="S22" s="18" t="s">
        <v>17263</v>
      </c>
      <c r="T22" s="18" t="s">
        <v>17264</v>
      </c>
      <c r="U22" s="18" t="s">
        <v>17265</v>
      </c>
      <c r="V22" s="18" t="s">
        <v>17266</v>
      </c>
      <c r="W22" s="18" t="s">
        <v>17263</v>
      </c>
      <c r="X22" s="18" t="s">
        <v>17255</v>
      </c>
      <c r="Y22" s="18" t="s">
        <v>17267</v>
      </c>
      <c r="Z22" s="18" t="s">
        <v>17268</v>
      </c>
      <c r="AA22" s="18" t="s">
        <v>17269</v>
      </c>
      <c r="AB22" s="18" t="s">
        <v>17270</v>
      </c>
      <c r="AC22" s="18" t="s">
        <v>17271</v>
      </c>
      <c r="AD22" s="18" t="s">
        <v>17272</v>
      </c>
      <c r="AE22" s="18" t="s">
        <v>17273</v>
      </c>
      <c r="AF22" s="18" t="s">
        <v>17274</v>
      </c>
      <c r="AG22" s="18" t="s">
        <v>17275</v>
      </c>
      <c r="AH22" s="18" t="s">
        <v>17254</v>
      </c>
      <c r="AI22" s="18" t="s">
        <v>17276</v>
      </c>
      <c r="AJ22" s="18" t="s">
        <v>17277</v>
      </c>
      <c r="AK22" s="18" t="s">
        <v>17278</v>
      </c>
      <c r="AL22" s="18" t="s">
        <v>17279</v>
      </c>
      <c r="AM22" s="18" t="s">
        <v>17280</v>
      </c>
      <c r="AN22" s="18" t="s">
        <v>17281</v>
      </c>
      <c r="AO22" s="18" t="s">
        <v>17282</v>
      </c>
      <c r="AP22" s="18" t="s">
        <v>17283</v>
      </c>
      <c r="AQ22" s="18"/>
      <c r="AR22" s="18"/>
      <c r="AS22" s="18"/>
      <c r="AT22" s="18" t="s">
        <v>17284</v>
      </c>
      <c r="AU22" s="18" t="s">
        <v>17285</v>
      </c>
      <c r="AV22" s="18" t="s">
        <v>17286</v>
      </c>
      <c r="AW22" s="18"/>
      <c r="AX22" s="18" t="s">
        <v>17287</v>
      </c>
      <c r="AY22" s="18" t="s">
        <v>17288</v>
      </c>
      <c r="AZ22" s="18" t="s">
        <v>17289</v>
      </c>
      <c r="BA22" s="18" t="s">
        <v>17290</v>
      </c>
      <c r="BB22" s="18" t="s">
        <v>17291</v>
      </c>
      <c r="BC22" s="18" t="s">
        <v>17292</v>
      </c>
      <c r="BD22" s="18" t="s">
        <v>17286</v>
      </c>
      <c r="BE22" s="18" t="s">
        <v>17293</v>
      </c>
      <c r="BF22" s="18" t="s">
        <v>17264</v>
      </c>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c r="FM22" s="18"/>
      <c r="FN22" s="18"/>
      <c r="FO22" s="18"/>
      <c r="FP22" s="18"/>
      <c r="FQ22" s="18"/>
      <c r="FR22" s="18"/>
      <c r="FS22" s="18"/>
      <c r="FT22" s="18"/>
      <c r="FU22" s="18"/>
      <c r="FV22" s="18"/>
      <c r="FW22" s="18"/>
      <c r="FX22" s="18"/>
      <c r="FY22" s="18"/>
      <c r="FZ22" s="18"/>
      <c r="GA22" s="18"/>
      <c r="GB22" s="18"/>
      <c r="GC22" s="18"/>
      <c r="GD22" s="18"/>
      <c r="GE22" s="18"/>
      <c r="GF22" s="18"/>
      <c r="GG22" s="18"/>
      <c r="GH22" s="18"/>
      <c r="GI22" s="18"/>
      <c r="GJ22" s="18"/>
      <c r="GK22" s="18"/>
      <c r="GL22" s="18"/>
      <c r="GM22" s="18"/>
      <c r="GN22" s="18"/>
      <c r="GO22" s="18"/>
      <c r="GP22" s="18"/>
      <c r="GQ22" s="18"/>
      <c r="GR22" s="18"/>
      <c r="GS22" s="18"/>
      <c r="GT22" s="18"/>
      <c r="GU22" s="18"/>
      <c r="GV22" s="18"/>
      <c r="GW22" s="18"/>
      <c r="GX22" s="18"/>
      <c r="GY22" s="18"/>
      <c r="GZ22" s="18"/>
      <c r="HA22" s="18"/>
      <c r="HB22" s="18"/>
    </row>
    <row r="23" spans="1:210">
      <c r="A23" s="25" t="s">
        <v>17294</v>
      </c>
      <c r="B23" s="25" t="s">
        <v>17294</v>
      </c>
      <c r="C23" s="23" t="s">
        <v>17295</v>
      </c>
      <c r="D23" s="16" t="s">
        <v>17296</v>
      </c>
      <c r="E23" s="16" t="s">
        <v>17297</v>
      </c>
      <c r="F23" s="16" t="s">
        <v>17298</v>
      </c>
      <c r="G23" s="23" t="s">
        <v>17298</v>
      </c>
      <c r="H23" s="16" t="s">
        <v>17299</v>
      </c>
      <c r="I23" s="24" t="s">
        <v>17300</v>
      </c>
      <c r="J23" s="16" t="s">
        <v>17301</v>
      </c>
      <c r="K23" s="16" t="s">
        <v>17302</v>
      </c>
      <c r="L23" s="16" t="s">
        <v>17303</v>
      </c>
      <c r="M23" s="16" t="s">
        <v>17301</v>
      </c>
      <c r="N23" s="16" t="s">
        <v>17304</v>
      </c>
      <c r="O23" s="23" t="s">
        <v>17294</v>
      </c>
      <c r="P23" s="26" t="s">
        <v>17305</v>
      </c>
      <c r="Q23" s="24" t="s">
        <v>17301</v>
      </c>
      <c r="R23" s="18" t="s">
        <v>17306</v>
      </c>
      <c r="S23" s="18" t="s">
        <v>17301</v>
      </c>
      <c r="T23" s="18" t="s">
        <v>17307</v>
      </c>
      <c r="U23" s="18" t="s">
        <v>17308</v>
      </c>
      <c r="V23" s="18" t="s">
        <v>17295</v>
      </c>
      <c r="W23" s="18" t="s">
        <v>17309</v>
      </c>
      <c r="X23" s="18" t="s">
        <v>17310</v>
      </c>
      <c r="Y23" s="18" t="s">
        <v>17311</v>
      </c>
      <c r="Z23" s="18" t="s">
        <v>17312</v>
      </c>
      <c r="AA23" s="18" t="s">
        <v>17313</v>
      </c>
      <c r="AB23" s="18" t="s">
        <v>17314</v>
      </c>
      <c r="AC23" s="18" t="s">
        <v>17315</v>
      </c>
      <c r="AD23" s="18" t="s">
        <v>17316</v>
      </c>
      <c r="AE23" s="18" t="s">
        <v>17317</v>
      </c>
      <c r="AF23" s="18" t="s">
        <v>17318</v>
      </c>
      <c r="AG23" s="18" t="s">
        <v>17319</v>
      </c>
      <c r="AH23" s="18" t="s">
        <v>17320</v>
      </c>
      <c r="AI23" s="18" t="s">
        <v>17321</v>
      </c>
      <c r="AJ23" s="18" t="s">
        <v>17322</v>
      </c>
      <c r="AK23" s="18" t="s">
        <v>17323</v>
      </c>
      <c r="AL23" s="18" t="s">
        <v>17324</v>
      </c>
      <c r="AM23" s="18" t="s">
        <v>17325</v>
      </c>
      <c r="AN23" s="18" t="s">
        <v>17326</v>
      </c>
      <c r="AO23" s="18" t="s">
        <v>17327</v>
      </c>
      <c r="AP23" s="18" t="s">
        <v>17304</v>
      </c>
      <c r="AQ23" s="18"/>
      <c r="AR23" s="18"/>
      <c r="AS23" s="18"/>
      <c r="AT23" s="18" t="s">
        <v>17328</v>
      </c>
      <c r="AU23" s="18" t="s">
        <v>17329</v>
      </c>
      <c r="AV23" s="18" t="s">
        <v>17295</v>
      </c>
      <c r="AW23" s="18"/>
      <c r="AX23" s="18" t="s">
        <v>17330</v>
      </c>
      <c r="AY23" s="18" t="s">
        <v>17331</v>
      </c>
      <c r="AZ23" s="18" t="s">
        <v>17332</v>
      </c>
      <c r="BA23" s="18" t="s">
        <v>17333</v>
      </c>
      <c r="BB23" s="18" t="s">
        <v>17334</v>
      </c>
      <c r="BC23" s="18" t="s">
        <v>17335</v>
      </c>
      <c r="BD23" s="18" t="s">
        <v>17336</v>
      </c>
      <c r="BE23" s="18" t="s">
        <v>17337</v>
      </c>
      <c r="BF23" s="18" t="s">
        <v>17307</v>
      </c>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c r="FM23" s="18"/>
      <c r="FN23" s="18"/>
      <c r="FO23" s="18"/>
      <c r="FP23" s="18"/>
      <c r="FQ23" s="18"/>
      <c r="FR23" s="18"/>
      <c r="FS23" s="18"/>
      <c r="FT23" s="18"/>
      <c r="FU23" s="18"/>
      <c r="FV23" s="18"/>
      <c r="FW23" s="18"/>
      <c r="FX23" s="18"/>
      <c r="FY23" s="18"/>
      <c r="FZ23" s="18"/>
      <c r="GA23" s="18"/>
      <c r="GB23" s="18"/>
      <c r="GC23" s="18"/>
      <c r="GD23" s="18"/>
      <c r="GE23" s="18"/>
      <c r="GF23" s="18"/>
      <c r="GG23" s="18"/>
      <c r="GH23" s="18"/>
      <c r="GI23" s="18"/>
      <c r="GJ23" s="18"/>
      <c r="GK23" s="18"/>
      <c r="GL23" s="18"/>
      <c r="GM23" s="18"/>
      <c r="GN23" s="18"/>
      <c r="GO23" s="18"/>
      <c r="GP23" s="18"/>
      <c r="GQ23" s="18"/>
      <c r="GR23" s="18"/>
      <c r="GS23" s="18"/>
      <c r="GT23" s="18"/>
      <c r="GU23" s="18"/>
      <c r="GV23" s="18"/>
      <c r="GW23" s="18"/>
      <c r="GX23" s="18"/>
      <c r="GY23" s="18"/>
      <c r="GZ23" s="18"/>
      <c r="HA23" s="18"/>
      <c r="HB23" s="18"/>
    </row>
    <row r="24" spans="1:210" ht="45" customHeight="1">
      <c r="A24" s="25" t="s">
        <v>17338</v>
      </c>
      <c r="B24" s="25" t="s">
        <v>17338</v>
      </c>
      <c r="C24" s="23" t="s">
        <v>17339</v>
      </c>
      <c r="D24" s="16" t="s">
        <v>17340</v>
      </c>
      <c r="E24" s="16" t="s">
        <v>17341</v>
      </c>
      <c r="F24" s="16" t="s">
        <v>17342</v>
      </c>
      <c r="G24" s="23" t="s">
        <v>17343</v>
      </c>
      <c r="H24" s="16" t="s">
        <v>17344</v>
      </c>
      <c r="I24" s="24" t="s">
        <v>17345</v>
      </c>
      <c r="J24" s="16" t="s">
        <v>17346</v>
      </c>
      <c r="K24" s="16" t="s">
        <v>17347</v>
      </c>
      <c r="L24" s="16" t="s">
        <v>17348</v>
      </c>
      <c r="M24" s="16" t="s">
        <v>17346</v>
      </c>
      <c r="N24" s="16" t="s">
        <v>17349</v>
      </c>
      <c r="O24" s="23" t="s">
        <v>17338</v>
      </c>
      <c r="P24" s="16" t="s">
        <v>17350</v>
      </c>
      <c r="Q24" s="24" t="s">
        <v>17351</v>
      </c>
      <c r="R24" s="18" t="s">
        <v>17352</v>
      </c>
      <c r="S24" s="18" t="s">
        <v>17353</v>
      </c>
      <c r="T24" s="18" t="s">
        <v>17354</v>
      </c>
      <c r="U24" s="18" t="s">
        <v>17355</v>
      </c>
      <c r="V24" s="18" t="s">
        <v>17341</v>
      </c>
      <c r="W24" s="18" t="s">
        <v>17346</v>
      </c>
      <c r="X24" s="18" t="s">
        <v>17356</v>
      </c>
      <c r="Y24" s="18" t="s">
        <v>17357</v>
      </c>
      <c r="Z24" s="18" t="s">
        <v>17358</v>
      </c>
      <c r="AA24" s="18" t="s">
        <v>17359</v>
      </c>
      <c r="AB24" s="18" t="s">
        <v>17360</v>
      </c>
      <c r="AC24" s="18" t="s">
        <v>17361</v>
      </c>
      <c r="AD24" s="18" t="s">
        <v>17362</v>
      </c>
      <c r="AE24" s="18" t="s">
        <v>17363</v>
      </c>
      <c r="AF24" s="18" t="s">
        <v>17364</v>
      </c>
      <c r="AG24" s="18" t="s">
        <v>17365</v>
      </c>
      <c r="AH24" s="18" t="s">
        <v>17366</v>
      </c>
      <c r="AI24" s="18" t="s">
        <v>17367</v>
      </c>
      <c r="AJ24" s="18" t="s">
        <v>17368</v>
      </c>
      <c r="AK24" s="18" t="s">
        <v>17369</v>
      </c>
      <c r="AL24" s="18" t="s">
        <v>17370</v>
      </c>
      <c r="AM24" s="18" t="s">
        <v>17371</v>
      </c>
      <c r="AN24" s="18" t="s">
        <v>17372</v>
      </c>
      <c r="AO24" s="18" t="s">
        <v>17373</v>
      </c>
      <c r="AP24" s="18" t="s">
        <v>17374</v>
      </c>
      <c r="AQ24" s="18"/>
      <c r="AR24" s="18"/>
      <c r="AS24" s="18"/>
      <c r="AT24" s="18" t="s">
        <v>17375</v>
      </c>
      <c r="AU24" s="18" t="s">
        <v>17376</v>
      </c>
      <c r="AV24" s="18" t="s">
        <v>17377</v>
      </c>
      <c r="AW24" s="18"/>
      <c r="AX24" s="18" t="s">
        <v>17378</v>
      </c>
      <c r="AY24" s="18" t="s">
        <v>17379</v>
      </c>
      <c r="AZ24" s="18" t="s">
        <v>17380</v>
      </c>
      <c r="BA24" s="18" t="s">
        <v>17381</v>
      </c>
      <c r="BB24" s="18" t="s">
        <v>17382</v>
      </c>
      <c r="BC24" s="18" t="s">
        <v>17383</v>
      </c>
      <c r="BD24" s="18" t="s">
        <v>17384</v>
      </c>
      <c r="BE24" s="18" t="s">
        <v>17385</v>
      </c>
      <c r="BF24" s="18" t="s">
        <v>17386</v>
      </c>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c r="FM24" s="18"/>
      <c r="FN24" s="18"/>
      <c r="FO24" s="18"/>
      <c r="FP24" s="18"/>
      <c r="FQ24" s="18"/>
      <c r="FR24" s="18"/>
      <c r="FS24" s="18"/>
      <c r="FT24" s="18"/>
      <c r="FU24" s="18"/>
      <c r="FV24" s="18"/>
      <c r="FW24" s="18"/>
      <c r="FX24" s="18"/>
      <c r="FY24" s="18"/>
      <c r="FZ24" s="18"/>
      <c r="GA24" s="18"/>
      <c r="GB24" s="18"/>
      <c r="GC24" s="18"/>
      <c r="GD24" s="18"/>
      <c r="GE24" s="18"/>
      <c r="GF24" s="18"/>
      <c r="GG24" s="18"/>
      <c r="GH24" s="18"/>
      <c r="GI24" s="18"/>
      <c r="GJ24" s="18"/>
      <c r="GK24" s="18"/>
      <c r="GL24" s="18"/>
      <c r="GM24" s="18"/>
      <c r="GN24" s="18"/>
      <c r="GO24" s="18"/>
      <c r="GP24" s="18"/>
      <c r="GQ24" s="18"/>
      <c r="GR24" s="18"/>
      <c r="GS24" s="18"/>
      <c r="GT24" s="18"/>
      <c r="GU24" s="18"/>
      <c r="GV24" s="18"/>
      <c r="GW24" s="18"/>
      <c r="GX24" s="18"/>
      <c r="GY24" s="18"/>
      <c r="GZ24" s="18"/>
      <c r="HA24" s="18"/>
      <c r="HB24" s="18"/>
    </row>
    <row r="25" spans="1:210" ht="30" customHeight="1">
      <c r="A25" s="25" t="s">
        <v>17387</v>
      </c>
      <c r="B25" s="25" t="s">
        <v>17387</v>
      </c>
      <c r="C25" s="23" t="s">
        <v>17388</v>
      </c>
      <c r="D25" s="16" t="s">
        <v>17389</v>
      </c>
      <c r="E25" s="16" t="s">
        <v>17390</v>
      </c>
      <c r="F25" s="16" t="s">
        <v>17391</v>
      </c>
      <c r="G25" s="23" t="s">
        <v>17392</v>
      </c>
      <c r="H25" s="16" t="s">
        <v>17393</v>
      </c>
      <c r="I25" s="24" t="s">
        <v>17394</v>
      </c>
      <c r="J25" s="16" t="s">
        <v>17395</v>
      </c>
      <c r="K25" s="16" t="s">
        <v>17396</v>
      </c>
      <c r="L25" s="16" t="s">
        <v>17397</v>
      </c>
      <c r="M25" s="16" t="s">
        <v>17395</v>
      </c>
      <c r="N25" s="16" t="s">
        <v>17398</v>
      </c>
      <c r="O25" s="23" t="s">
        <v>17387</v>
      </c>
      <c r="P25" s="16" t="s">
        <v>17399</v>
      </c>
      <c r="Q25" s="24" t="s">
        <v>17395</v>
      </c>
      <c r="R25" s="18" t="s">
        <v>17400</v>
      </c>
      <c r="S25" s="18" t="s">
        <v>17395</v>
      </c>
      <c r="T25" s="18" t="s">
        <v>17401</v>
      </c>
      <c r="U25" s="18" t="s">
        <v>17402</v>
      </c>
      <c r="V25" s="18" t="s">
        <v>17403</v>
      </c>
      <c r="W25" s="18" t="s">
        <v>17395</v>
      </c>
      <c r="X25" s="18" t="s">
        <v>17395</v>
      </c>
      <c r="Y25" s="18" t="s">
        <v>17404</v>
      </c>
      <c r="Z25" s="18" t="s">
        <v>17405</v>
      </c>
      <c r="AA25" s="18" t="s">
        <v>17406</v>
      </c>
      <c r="AB25" s="18" t="s">
        <v>17407</v>
      </c>
      <c r="AC25" s="18" t="s">
        <v>17408</v>
      </c>
      <c r="AD25" s="18" t="s">
        <v>17409</v>
      </c>
      <c r="AE25" s="18" t="s">
        <v>17410</v>
      </c>
      <c r="AF25" s="18" t="s">
        <v>17411</v>
      </c>
      <c r="AG25" s="18" t="s">
        <v>17412</v>
      </c>
      <c r="AH25" s="18" t="s">
        <v>17413</v>
      </c>
      <c r="AI25" s="18" t="s">
        <v>17414</v>
      </c>
      <c r="AJ25" s="18" t="s">
        <v>17415</v>
      </c>
      <c r="AK25" s="18" t="s">
        <v>17416</v>
      </c>
      <c r="AL25" s="18" t="s">
        <v>17417</v>
      </c>
      <c r="AM25" s="18" t="s">
        <v>17418</v>
      </c>
      <c r="AN25" s="18" t="s">
        <v>17419</v>
      </c>
      <c r="AO25" s="18" t="s">
        <v>17420</v>
      </c>
      <c r="AP25" s="18" t="s">
        <v>17398</v>
      </c>
      <c r="AQ25" s="18"/>
      <c r="AR25" s="18"/>
      <c r="AS25" s="18"/>
      <c r="AT25" s="18" t="s">
        <v>17421</v>
      </c>
      <c r="AU25" s="18" t="s">
        <v>17422</v>
      </c>
      <c r="AV25" s="18" t="s">
        <v>17403</v>
      </c>
      <c r="AW25" s="18"/>
      <c r="AX25" s="18" t="s">
        <v>17423</v>
      </c>
      <c r="AY25" s="18" t="s">
        <v>17424</v>
      </c>
      <c r="AZ25" s="18" t="s">
        <v>17425</v>
      </c>
      <c r="BA25" s="18" t="s">
        <v>17426</v>
      </c>
      <c r="BB25" s="18" t="s">
        <v>17427</v>
      </c>
      <c r="BC25" s="18" t="s">
        <v>17428</v>
      </c>
      <c r="BD25" s="18" t="s">
        <v>17429</v>
      </c>
      <c r="BE25" s="18" t="s">
        <v>17430</v>
      </c>
      <c r="BF25" s="18" t="s">
        <v>17401</v>
      </c>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c r="FM25" s="18"/>
      <c r="FN25" s="18"/>
      <c r="FO25" s="18"/>
      <c r="FP25" s="18"/>
      <c r="FQ25" s="18"/>
      <c r="FR25" s="18"/>
      <c r="FS25" s="18"/>
      <c r="FT25" s="18"/>
      <c r="FU25" s="18"/>
      <c r="FV25" s="18"/>
      <c r="FW25" s="18"/>
      <c r="FX25" s="18"/>
      <c r="FY25" s="18"/>
      <c r="FZ25" s="18"/>
      <c r="GA25" s="18"/>
      <c r="GB25" s="18"/>
      <c r="GC25" s="18"/>
      <c r="GD25" s="18"/>
      <c r="GE25" s="18"/>
      <c r="GF25" s="18"/>
      <c r="GG25" s="18"/>
      <c r="GH25" s="18"/>
      <c r="GI25" s="18"/>
      <c r="GJ25" s="18"/>
      <c r="GK25" s="18"/>
      <c r="GL25" s="18"/>
      <c r="GM25" s="18"/>
      <c r="GN25" s="18"/>
      <c r="GO25" s="18"/>
      <c r="GP25" s="18"/>
      <c r="GQ25" s="18"/>
      <c r="GR25" s="18"/>
      <c r="GS25" s="18"/>
      <c r="GT25" s="18"/>
      <c r="GU25" s="18"/>
      <c r="GV25" s="18"/>
      <c r="GW25" s="18"/>
      <c r="GX25" s="18"/>
      <c r="GY25" s="18"/>
      <c r="GZ25" s="18"/>
      <c r="HA25" s="18"/>
      <c r="HB25" s="18"/>
    </row>
    <row r="26" spans="1:210" ht="30" customHeight="1">
      <c r="A26" s="25" t="s">
        <v>17431</v>
      </c>
      <c r="B26" s="25" t="s">
        <v>17431</v>
      </c>
      <c r="C26" s="23" t="s">
        <v>17432</v>
      </c>
      <c r="D26" s="16" t="s">
        <v>17433</v>
      </c>
      <c r="E26" s="16" t="s">
        <v>17434</v>
      </c>
      <c r="F26" s="16" t="s">
        <v>17435</v>
      </c>
      <c r="G26" s="23" t="s">
        <v>17436</v>
      </c>
      <c r="H26" s="16" t="s">
        <v>17437</v>
      </c>
      <c r="I26" s="24" t="s">
        <v>17438</v>
      </c>
      <c r="J26" s="16" t="s">
        <v>17439</v>
      </c>
      <c r="K26" s="16" t="s">
        <v>17440</v>
      </c>
      <c r="L26" s="16" t="s">
        <v>17441</v>
      </c>
      <c r="M26" s="16" t="s">
        <v>17442</v>
      </c>
      <c r="N26" s="16" t="s">
        <v>17443</v>
      </c>
      <c r="O26" s="23" t="s">
        <v>17431</v>
      </c>
      <c r="P26" s="16" t="s">
        <v>17444</v>
      </c>
      <c r="Q26" s="24" t="s">
        <v>17445</v>
      </c>
      <c r="R26" s="18" t="s">
        <v>17446</v>
      </c>
      <c r="S26" s="18" t="s">
        <v>17447</v>
      </c>
      <c r="T26" s="18" t="s">
        <v>17448</v>
      </c>
      <c r="U26" s="18" t="s">
        <v>17449</v>
      </c>
      <c r="V26" s="18" t="s">
        <v>17450</v>
      </c>
      <c r="W26" s="18" t="s">
        <v>17451</v>
      </c>
      <c r="X26" s="18" t="s">
        <v>17452</v>
      </c>
      <c r="Y26" s="18" t="s">
        <v>17453</v>
      </c>
      <c r="Z26" s="18" t="s">
        <v>17454</v>
      </c>
      <c r="AA26" s="18" t="s">
        <v>17455</v>
      </c>
      <c r="AB26" s="18" t="s">
        <v>17456</v>
      </c>
      <c r="AC26" s="18" t="s">
        <v>17457</v>
      </c>
      <c r="AD26" s="18" t="s">
        <v>17458</v>
      </c>
      <c r="AE26" s="18" t="s">
        <v>17459</v>
      </c>
      <c r="AF26" s="18" t="s">
        <v>17460</v>
      </c>
      <c r="AG26" s="18" t="s">
        <v>17461</v>
      </c>
      <c r="AH26" s="18" t="s">
        <v>17462</v>
      </c>
      <c r="AI26" s="18" t="s">
        <v>17463</v>
      </c>
      <c r="AJ26" s="18" t="s">
        <v>17464</v>
      </c>
      <c r="AK26" s="18" t="s">
        <v>17465</v>
      </c>
      <c r="AL26" s="18" t="s">
        <v>17466</v>
      </c>
      <c r="AM26" s="18" t="s">
        <v>17467</v>
      </c>
      <c r="AN26" s="18" t="s">
        <v>17468</v>
      </c>
      <c r="AO26" s="18" t="s">
        <v>17469</v>
      </c>
      <c r="AP26" s="18" t="s">
        <v>17470</v>
      </c>
      <c r="AQ26" s="18"/>
      <c r="AR26" s="18"/>
      <c r="AS26" s="18"/>
      <c r="AT26" s="18" t="s">
        <v>17471</v>
      </c>
      <c r="AU26" s="18" t="s">
        <v>17472</v>
      </c>
      <c r="AV26" s="18" t="s">
        <v>17473</v>
      </c>
      <c r="AW26" s="18"/>
      <c r="AX26" s="18" t="s">
        <v>17474</v>
      </c>
      <c r="AY26" s="18" t="s">
        <v>17437</v>
      </c>
      <c r="AZ26" s="18" t="s">
        <v>17475</v>
      </c>
      <c r="BA26" s="18" t="s">
        <v>17476</v>
      </c>
      <c r="BB26" s="18" t="s">
        <v>17477</v>
      </c>
      <c r="BC26" s="18" t="s">
        <v>17478</v>
      </c>
      <c r="BD26" s="18" t="s">
        <v>17479</v>
      </c>
      <c r="BE26" s="18" t="s">
        <v>17480</v>
      </c>
      <c r="BF26" s="18" t="s">
        <v>17481</v>
      </c>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c r="FM26" s="18"/>
      <c r="FN26" s="18"/>
      <c r="FO26" s="18"/>
      <c r="FP26" s="18"/>
      <c r="FQ26" s="18"/>
      <c r="FR26" s="18"/>
      <c r="FS26" s="18"/>
      <c r="FT26" s="18"/>
      <c r="FU26" s="18"/>
      <c r="FV26" s="18"/>
      <c r="FW26" s="18"/>
      <c r="FX26" s="18"/>
      <c r="FY26" s="18"/>
      <c r="FZ26" s="18"/>
      <c r="GA26" s="18"/>
      <c r="GB26" s="18"/>
      <c r="GC26" s="18"/>
      <c r="GD26" s="18"/>
      <c r="GE26" s="18"/>
      <c r="GF26" s="18"/>
      <c r="GG26" s="18"/>
      <c r="GH26" s="18"/>
      <c r="GI26" s="18"/>
      <c r="GJ26" s="18"/>
      <c r="GK26" s="18"/>
      <c r="GL26" s="18"/>
      <c r="GM26" s="18"/>
      <c r="GN26" s="18"/>
      <c r="GO26" s="18"/>
      <c r="GP26" s="18"/>
      <c r="GQ26" s="18"/>
      <c r="GR26" s="18"/>
      <c r="GS26" s="18"/>
      <c r="GT26" s="18"/>
      <c r="GU26" s="18"/>
      <c r="GV26" s="18"/>
      <c r="GW26" s="18"/>
      <c r="GX26" s="18"/>
      <c r="GY26" s="18"/>
      <c r="GZ26" s="18"/>
      <c r="HA26" s="18"/>
      <c r="HB26" s="18"/>
    </row>
    <row r="27" spans="1:210" ht="45" customHeight="1">
      <c r="A27" s="18" t="s">
        <v>16299</v>
      </c>
      <c r="B27" s="18" t="s">
        <v>16299</v>
      </c>
      <c r="C27" s="23" t="s">
        <v>17482</v>
      </c>
      <c r="D27" s="16" t="s">
        <v>17483</v>
      </c>
      <c r="E27" s="16" t="s">
        <v>17484</v>
      </c>
      <c r="F27" s="16" t="s">
        <v>17485</v>
      </c>
      <c r="G27" s="23" t="s">
        <v>17486</v>
      </c>
      <c r="H27" s="16" t="s">
        <v>17487</v>
      </c>
      <c r="I27" s="24" t="s">
        <v>17488</v>
      </c>
      <c r="J27" s="16" t="s">
        <v>16300</v>
      </c>
      <c r="K27" s="16" t="s">
        <v>17489</v>
      </c>
      <c r="L27" s="16" t="s">
        <v>17490</v>
      </c>
      <c r="M27" s="16" t="s">
        <v>17491</v>
      </c>
      <c r="N27" s="16" t="s">
        <v>17492</v>
      </c>
      <c r="O27" s="27" t="s">
        <v>17493</v>
      </c>
      <c r="P27" s="26" t="s">
        <v>17494</v>
      </c>
      <c r="Q27" s="24" t="s">
        <v>17495</v>
      </c>
      <c r="R27" s="18" t="s">
        <v>17496</v>
      </c>
      <c r="S27" s="18" t="s">
        <v>17497</v>
      </c>
      <c r="T27" s="18" t="s">
        <v>17498</v>
      </c>
      <c r="U27" s="18" t="s">
        <v>17499</v>
      </c>
      <c r="V27" s="18" t="s">
        <v>17500</v>
      </c>
      <c r="W27" s="18" t="s">
        <v>17501</v>
      </c>
      <c r="X27" s="18" t="s">
        <v>17502</v>
      </c>
      <c r="Y27" s="18" t="s">
        <v>17503</v>
      </c>
      <c r="Z27" s="18" t="s">
        <v>17504</v>
      </c>
      <c r="AA27" s="18" t="s">
        <v>17505</v>
      </c>
      <c r="AB27" s="18" t="s">
        <v>17506</v>
      </c>
      <c r="AC27" s="18" t="s">
        <v>17507</v>
      </c>
      <c r="AD27" s="18" t="s">
        <v>17508</v>
      </c>
      <c r="AE27" s="18" t="s">
        <v>17509</v>
      </c>
      <c r="AF27" s="18" t="s">
        <v>17510</v>
      </c>
      <c r="AG27" s="18" t="s">
        <v>17511</v>
      </c>
      <c r="AH27" s="18" t="s">
        <v>17512</v>
      </c>
      <c r="AI27" s="18" t="s">
        <v>17513</v>
      </c>
      <c r="AJ27" s="18" t="s">
        <v>17514</v>
      </c>
      <c r="AK27" s="18" t="s">
        <v>17515</v>
      </c>
      <c r="AL27" s="18" t="s">
        <v>17516</v>
      </c>
      <c r="AM27" s="18" t="s">
        <v>17517</v>
      </c>
      <c r="AN27" s="18" t="s">
        <v>17518</v>
      </c>
      <c r="AO27" s="18" t="s">
        <v>17519</v>
      </c>
      <c r="AP27" s="18" t="s">
        <v>17520</v>
      </c>
      <c r="AQ27" s="18"/>
      <c r="AR27" s="18"/>
      <c r="AS27" s="18"/>
      <c r="AT27" s="18" t="s">
        <v>17521</v>
      </c>
      <c r="AU27" s="18" t="s">
        <v>17522</v>
      </c>
      <c r="AV27" s="18" t="s">
        <v>17523</v>
      </c>
      <c r="AW27" s="18"/>
      <c r="AX27" s="18" t="s">
        <v>17524</v>
      </c>
      <c r="AY27" s="18" t="s">
        <v>17525</v>
      </c>
      <c r="AZ27" s="18" t="s">
        <v>17526</v>
      </c>
      <c r="BA27" s="18" t="s">
        <v>17527</v>
      </c>
      <c r="BB27" s="18" t="s">
        <v>17528</v>
      </c>
      <c r="BC27" s="18" t="s">
        <v>17529</v>
      </c>
      <c r="BD27" s="18" t="s">
        <v>17530</v>
      </c>
      <c r="BE27" s="18" t="s">
        <v>17531</v>
      </c>
      <c r="BF27" s="18" t="s">
        <v>17532</v>
      </c>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c r="FM27" s="18"/>
      <c r="FN27" s="18"/>
      <c r="FO27" s="18"/>
      <c r="FP27" s="18"/>
      <c r="FQ27" s="18"/>
      <c r="FR27" s="18"/>
      <c r="FS27" s="18"/>
      <c r="FT27" s="18"/>
      <c r="FU27" s="18"/>
      <c r="FV27" s="18"/>
      <c r="FW27" s="18"/>
      <c r="FX27" s="18"/>
      <c r="FY27" s="18"/>
      <c r="FZ27" s="18"/>
      <c r="GA27" s="18"/>
      <c r="GB27" s="18"/>
      <c r="GC27" s="18"/>
      <c r="GD27" s="18"/>
      <c r="GE27" s="18"/>
      <c r="GF27" s="18"/>
      <c r="GG27" s="18"/>
      <c r="GH27" s="18"/>
      <c r="GI27" s="18"/>
      <c r="GJ27" s="18"/>
      <c r="GK27" s="18"/>
      <c r="GL27" s="18"/>
      <c r="GM27" s="18"/>
      <c r="GN27" s="18"/>
      <c r="GO27" s="18"/>
      <c r="GP27" s="18"/>
      <c r="GQ27" s="18"/>
      <c r="GR27" s="18"/>
      <c r="GS27" s="18"/>
      <c r="GT27" s="18"/>
      <c r="GU27" s="18"/>
      <c r="GV27" s="18"/>
      <c r="GW27" s="18"/>
      <c r="GX27" s="18"/>
      <c r="GY27" s="18"/>
      <c r="GZ27" s="18"/>
      <c r="HA27" s="18"/>
      <c r="HB27" s="18"/>
    </row>
    <row r="28" spans="1:210">
      <c r="A28" s="25" t="s">
        <v>16292</v>
      </c>
      <c r="B28" s="25" t="s">
        <v>16292</v>
      </c>
      <c r="C28" s="23" t="s">
        <v>17533</v>
      </c>
      <c r="D28" s="16" t="s">
        <v>17534</v>
      </c>
      <c r="E28" s="16" t="s">
        <v>17533</v>
      </c>
      <c r="F28" s="16" t="s">
        <v>17535</v>
      </c>
      <c r="G28" s="23" t="s">
        <v>17535</v>
      </c>
      <c r="H28" s="16" t="s">
        <v>17536</v>
      </c>
      <c r="I28" s="24" t="s">
        <v>17537</v>
      </c>
      <c r="J28" s="16" t="s">
        <v>16293</v>
      </c>
      <c r="K28" s="16" t="s">
        <v>17538</v>
      </c>
      <c r="L28" s="16" t="s">
        <v>17539</v>
      </c>
      <c r="M28" s="16" t="s">
        <v>17540</v>
      </c>
      <c r="N28" s="16" t="s">
        <v>17541</v>
      </c>
      <c r="O28" s="23" t="s">
        <v>16292</v>
      </c>
      <c r="P28" s="26" t="s">
        <v>17542</v>
      </c>
      <c r="Q28" s="24" t="s">
        <v>17543</v>
      </c>
      <c r="R28" s="18" t="s">
        <v>17544</v>
      </c>
      <c r="S28" s="18" t="s">
        <v>17545</v>
      </c>
      <c r="T28" s="18" t="s">
        <v>17546</v>
      </c>
      <c r="U28" s="18" t="s">
        <v>17547</v>
      </c>
      <c r="V28" s="18" t="s">
        <v>17533</v>
      </c>
      <c r="W28" s="18" t="s">
        <v>17545</v>
      </c>
      <c r="X28" s="18" t="s">
        <v>17548</v>
      </c>
      <c r="Y28" s="18" t="s">
        <v>17549</v>
      </c>
      <c r="Z28" s="18" t="s">
        <v>17550</v>
      </c>
      <c r="AA28" s="18" t="s">
        <v>17551</v>
      </c>
      <c r="AB28" s="18" t="s">
        <v>17551</v>
      </c>
      <c r="AC28" s="18" t="s">
        <v>17552</v>
      </c>
      <c r="AD28" s="18" t="s">
        <v>17553</v>
      </c>
      <c r="AE28" s="18" t="s">
        <v>17554</v>
      </c>
      <c r="AF28" s="18" t="s">
        <v>17554</v>
      </c>
      <c r="AG28" s="18" t="s">
        <v>17555</v>
      </c>
      <c r="AH28" s="18" t="s">
        <v>17537</v>
      </c>
      <c r="AI28" s="18" t="s">
        <v>17556</v>
      </c>
      <c r="AJ28" s="18" t="s">
        <v>17557</v>
      </c>
      <c r="AK28" s="18" t="s">
        <v>17558</v>
      </c>
      <c r="AL28" s="18" t="s">
        <v>17559</v>
      </c>
      <c r="AM28" s="18" t="s">
        <v>17560</v>
      </c>
      <c r="AN28" s="18" t="s">
        <v>17561</v>
      </c>
      <c r="AO28" s="18" t="s">
        <v>17562</v>
      </c>
      <c r="AP28" s="18" t="s">
        <v>17563</v>
      </c>
      <c r="AQ28" s="18"/>
      <c r="AR28" s="18"/>
      <c r="AS28" s="18"/>
      <c r="AT28" s="18" t="s">
        <v>17564</v>
      </c>
      <c r="AU28" s="18" t="s">
        <v>17565</v>
      </c>
      <c r="AV28" s="18" t="s">
        <v>17533</v>
      </c>
      <c r="AW28" s="18"/>
      <c r="AX28" s="18" t="s">
        <v>17566</v>
      </c>
      <c r="AY28" s="18" t="s">
        <v>17567</v>
      </c>
      <c r="AZ28" s="18" t="s">
        <v>17568</v>
      </c>
      <c r="BA28" s="18" t="s">
        <v>17569</v>
      </c>
      <c r="BB28" s="18" t="s">
        <v>17570</v>
      </c>
      <c r="BC28" s="18" t="s">
        <v>17571</v>
      </c>
      <c r="BD28" s="18" t="s">
        <v>17572</v>
      </c>
      <c r="BE28" s="18" t="s">
        <v>17573</v>
      </c>
      <c r="BF28" s="18" t="s">
        <v>17546</v>
      </c>
      <c r="BG28" s="18"/>
      <c r="BH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c r="DR28" s="18"/>
      <c r="DS28" s="18"/>
      <c r="DT28" s="18"/>
      <c r="DU28" s="18"/>
      <c r="DV28" s="18"/>
      <c r="DW28" s="18"/>
      <c r="DX28" s="18"/>
      <c r="DY28" s="18"/>
      <c r="DZ28" s="18"/>
      <c r="EA28" s="18"/>
      <c r="EB28" s="18"/>
      <c r="EC28" s="18"/>
      <c r="ED28" s="18"/>
      <c r="EE28" s="18"/>
      <c r="EF28" s="18"/>
      <c r="EG28" s="18"/>
      <c r="EH28" s="18"/>
      <c r="EI28" s="18"/>
      <c r="EJ28" s="18"/>
      <c r="EK28" s="18"/>
      <c r="EL28" s="18"/>
      <c r="EM28" s="18"/>
      <c r="EN28" s="18"/>
      <c r="EO28" s="18"/>
      <c r="EP28" s="18"/>
      <c r="EQ28" s="18"/>
      <c r="ER28" s="18"/>
      <c r="ES28" s="18"/>
      <c r="ET28" s="18"/>
      <c r="EU28" s="18"/>
      <c r="EV28" s="18"/>
      <c r="EW28" s="18"/>
      <c r="EX28" s="18"/>
      <c r="EY28" s="18"/>
      <c r="EZ28" s="18"/>
      <c r="FA28" s="18"/>
      <c r="FB28" s="18"/>
      <c r="FC28" s="18"/>
      <c r="FD28" s="18"/>
      <c r="FE28" s="18"/>
      <c r="FF28" s="18"/>
      <c r="FG28" s="18"/>
      <c r="FH28" s="18"/>
      <c r="FI28" s="18"/>
      <c r="FJ28" s="18"/>
      <c r="FK28" s="18"/>
      <c r="FL28" s="18"/>
      <c r="FM28" s="18"/>
      <c r="FN28" s="18"/>
      <c r="FO28" s="18"/>
      <c r="FP28" s="18"/>
      <c r="FQ28" s="18"/>
      <c r="FR28" s="18"/>
      <c r="FS28" s="18"/>
      <c r="FT28" s="18"/>
      <c r="FU28" s="18"/>
      <c r="FV28" s="18"/>
      <c r="FW28" s="18"/>
      <c r="FX28" s="18"/>
      <c r="FY28" s="18"/>
      <c r="FZ28" s="18"/>
      <c r="GA28" s="18"/>
      <c r="GB28" s="18"/>
      <c r="GC28" s="18"/>
      <c r="GD28" s="18"/>
      <c r="GE28" s="18"/>
      <c r="GF28" s="18"/>
      <c r="GG28" s="18"/>
      <c r="GH28" s="18"/>
      <c r="GI28" s="18"/>
      <c r="GJ28" s="18"/>
      <c r="GK28" s="18"/>
      <c r="GL28" s="18"/>
      <c r="GM28" s="18"/>
      <c r="GN28" s="18"/>
      <c r="GO28" s="18"/>
      <c r="GP28" s="18"/>
      <c r="GQ28" s="18"/>
      <c r="GR28" s="18"/>
      <c r="GS28" s="18"/>
      <c r="GT28" s="18"/>
      <c r="GU28" s="18"/>
      <c r="GV28" s="18"/>
      <c r="GW28" s="18"/>
      <c r="GX28" s="18"/>
      <c r="GY28" s="18"/>
      <c r="GZ28" s="18"/>
      <c r="HA28" s="18"/>
      <c r="HB28" s="18"/>
    </row>
    <row r="29" spans="1:210">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c r="DR29" s="18"/>
      <c r="DS29" s="18"/>
      <c r="DT29" s="18"/>
      <c r="DU29" s="18"/>
      <c r="DV29" s="18"/>
      <c r="DW29" s="18"/>
      <c r="DX29" s="18"/>
      <c r="DY29" s="18"/>
      <c r="DZ29" s="18"/>
      <c r="EA29" s="18"/>
      <c r="EB29" s="18"/>
      <c r="EC29" s="18"/>
      <c r="ED29" s="18"/>
      <c r="EE29" s="18"/>
      <c r="EF29" s="18"/>
      <c r="EG29" s="18"/>
      <c r="EH29" s="18"/>
      <c r="EI29" s="18"/>
      <c r="EJ29" s="18"/>
      <c r="EK29" s="18"/>
      <c r="EL29" s="18"/>
      <c r="EM29" s="18"/>
      <c r="EN29" s="18"/>
      <c r="EO29" s="18"/>
      <c r="EP29" s="18"/>
      <c r="EQ29" s="18"/>
      <c r="ER29" s="18"/>
      <c r="ES29" s="18"/>
      <c r="ET29" s="18"/>
      <c r="EU29" s="18"/>
      <c r="EV29" s="18"/>
      <c r="EW29" s="18"/>
      <c r="EX29" s="18"/>
      <c r="EY29" s="18"/>
      <c r="EZ29" s="18"/>
      <c r="FA29" s="18"/>
      <c r="FB29" s="18"/>
      <c r="FC29" s="18"/>
      <c r="FD29" s="18"/>
      <c r="FE29" s="18"/>
      <c r="FF29" s="18"/>
      <c r="FG29" s="18"/>
      <c r="FH29" s="18"/>
      <c r="FI29" s="18"/>
      <c r="FJ29" s="18"/>
      <c r="FK29" s="18"/>
      <c r="FL29" s="18"/>
      <c r="FM29" s="18"/>
      <c r="FN29" s="18"/>
      <c r="FO29" s="18"/>
      <c r="FP29" s="18"/>
      <c r="FQ29" s="18"/>
      <c r="FR29" s="18"/>
      <c r="FS29" s="18"/>
      <c r="FT29" s="18"/>
      <c r="FU29" s="18"/>
      <c r="FV29" s="18"/>
      <c r="FW29" s="18"/>
      <c r="FX29" s="18"/>
      <c r="FY29" s="18"/>
      <c r="FZ29" s="18"/>
      <c r="GA29" s="18"/>
      <c r="GB29" s="18"/>
      <c r="GC29" s="18"/>
      <c r="GD29" s="18"/>
      <c r="GE29" s="18"/>
      <c r="GF29" s="18"/>
      <c r="GG29" s="18"/>
      <c r="GH29" s="18"/>
      <c r="GI29" s="18"/>
      <c r="GJ29" s="18"/>
      <c r="GK29" s="18"/>
      <c r="GL29" s="18"/>
      <c r="GM29" s="18"/>
      <c r="GN29" s="18"/>
      <c r="GO29" s="18"/>
      <c r="GP29" s="18"/>
      <c r="GQ29" s="18"/>
      <c r="GR29" s="18"/>
      <c r="GS29" s="18"/>
      <c r="GT29" s="18"/>
      <c r="GU29" s="18"/>
      <c r="GV29" s="18"/>
      <c r="GW29" s="18"/>
      <c r="GX29" s="18"/>
      <c r="GY29" s="18"/>
      <c r="GZ29" s="18"/>
      <c r="HA29" s="18"/>
      <c r="HB29" s="18"/>
    </row>
    <row r="30" spans="1:210">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8"/>
      <c r="DT30" s="18"/>
      <c r="DU30" s="18"/>
      <c r="DV30" s="18"/>
      <c r="DW30" s="18"/>
      <c r="DX30" s="18"/>
      <c r="DY30" s="18"/>
      <c r="DZ30" s="18"/>
      <c r="EA30" s="18"/>
      <c r="EB30" s="18"/>
      <c r="EC30" s="18"/>
      <c r="ED30" s="18"/>
      <c r="EE30" s="18"/>
      <c r="EF30" s="18"/>
      <c r="EG30" s="18"/>
      <c r="EH30" s="18"/>
      <c r="EI30" s="18"/>
      <c r="EJ30" s="18"/>
      <c r="EK30" s="18"/>
      <c r="EL30" s="18"/>
      <c r="EM30" s="18"/>
      <c r="EN30" s="18"/>
      <c r="EO30" s="18"/>
      <c r="EP30" s="18"/>
      <c r="EQ30" s="18"/>
      <c r="ER30" s="18"/>
      <c r="ES30" s="18"/>
      <c r="ET30" s="18"/>
      <c r="EU30" s="18"/>
      <c r="EV30" s="18"/>
      <c r="EW30" s="18"/>
      <c r="EX30" s="18"/>
      <c r="EY30" s="18"/>
      <c r="EZ30" s="18"/>
      <c r="FA30" s="18"/>
      <c r="FB30" s="18"/>
      <c r="FC30" s="18"/>
      <c r="FD30" s="18"/>
      <c r="FE30" s="18"/>
      <c r="FF30" s="18"/>
      <c r="FG30" s="18"/>
      <c r="FH30" s="18"/>
      <c r="FI30" s="18"/>
      <c r="FJ30" s="18"/>
      <c r="FK30" s="18"/>
      <c r="FL30" s="18"/>
      <c r="FM30" s="18"/>
      <c r="FN30" s="18"/>
      <c r="FO30" s="18"/>
      <c r="FP30" s="18"/>
      <c r="FQ30" s="18"/>
      <c r="FR30" s="18"/>
      <c r="FS30" s="18"/>
      <c r="FT30" s="18"/>
      <c r="FU30" s="18"/>
      <c r="FV30" s="18"/>
      <c r="FW30" s="18"/>
      <c r="FX30" s="18"/>
      <c r="FY30" s="18"/>
      <c r="FZ30" s="18"/>
      <c r="GA30" s="18"/>
      <c r="GB30" s="18"/>
      <c r="GC30" s="18"/>
      <c r="GD30" s="18"/>
      <c r="GE30" s="18"/>
      <c r="GF30" s="18"/>
      <c r="GG30" s="18"/>
      <c r="GH30" s="18"/>
      <c r="GI30" s="18"/>
      <c r="GJ30" s="18"/>
      <c r="GK30" s="18"/>
      <c r="GL30" s="18"/>
      <c r="GM30" s="18"/>
      <c r="GN30" s="18"/>
      <c r="GO30" s="18"/>
      <c r="GP30" s="18"/>
      <c r="GQ30" s="18"/>
      <c r="GR30" s="18"/>
      <c r="GS30" s="18"/>
      <c r="GT30" s="18"/>
      <c r="GU30" s="18"/>
      <c r="GV30" s="18"/>
      <c r="GW30" s="18"/>
      <c r="GX30" s="18"/>
      <c r="GY30" s="18"/>
      <c r="GZ30" s="18"/>
      <c r="HA30" s="18"/>
      <c r="HB30" s="18"/>
    </row>
    <row r="31" spans="1:210">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39"/>
      <c r="AA31" s="18"/>
      <c r="AB31" s="18"/>
      <c r="AC31" s="18"/>
      <c r="AD31" s="18"/>
      <c r="AE31" s="18"/>
      <c r="AF31" s="18"/>
      <c r="AG31" s="18"/>
      <c r="AH31" s="18"/>
      <c r="AI31" s="18"/>
      <c r="AJ31" s="18"/>
      <c r="AK31" s="18"/>
      <c r="AL31" s="18"/>
      <c r="AM31" s="18"/>
      <c r="AN31" s="18"/>
      <c r="AO31" s="18"/>
      <c r="AP31" s="18"/>
      <c r="AQ31" s="18"/>
      <c r="AR31" s="18"/>
      <c r="AS31" s="18"/>
      <c r="AT31" s="18"/>
      <c r="AU31" s="39"/>
      <c r="AV31" s="18"/>
      <c r="AW31" s="18"/>
      <c r="AX31" s="18"/>
      <c r="AY31" s="18"/>
      <c r="AZ31" s="18"/>
      <c r="BA31" s="18"/>
      <c r="BB31" s="18"/>
      <c r="BC31" s="18"/>
      <c r="BD31" s="18"/>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18"/>
      <c r="DS31" s="18"/>
      <c r="DT31" s="18"/>
      <c r="DU31" s="18"/>
      <c r="DV31" s="18"/>
      <c r="DW31" s="18"/>
      <c r="DX31" s="18"/>
      <c r="DY31" s="18"/>
      <c r="DZ31" s="18"/>
      <c r="EA31" s="18"/>
      <c r="EB31" s="18"/>
      <c r="EC31" s="18"/>
      <c r="ED31" s="18"/>
      <c r="EE31" s="18"/>
      <c r="EF31" s="18"/>
      <c r="EG31" s="18"/>
      <c r="EH31" s="18"/>
      <c r="EI31" s="18"/>
      <c r="EJ31" s="18"/>
      <c r="EK31" s="18"/>
      <c r="EL31" s="18"/>
      <c r="EM31" s="18"/>
      <c r="EN31" s="18"/>
      <c r="EO31" s="18"/>
      <c r="EP31" s="18"/>
      <c r="EQ31" s="18"/>
      <c r="ER31" s="18"/>
      <c r="ES31" s="18"/>
      <c r="ET31" s="18"/>
      <c r="EU31" s="18"/>
      <c r="EV31" s="18"/>
      <c r="EW31" s="18"/>
      <c r="EX31" s="18"/>
      <c r="EY31" s="18"/>
      <c r="EZ31" s="18"/>
      <c r="FA31" s="18"/>
      <c r="FB31" s="18"/>
      <c r="FC31" s="18"/>
      <c r="FD31" s="18"/>
      <c r="FE31" s="18"/>
      <c r="FF31" s="18"/>
      <c r="FG31" s="18"/>
      <c r="FH31" s="18"/>
      <c r="FI31" s="18"/>
      <c r="FJ31" s="18"/>
      <c r="FK31" s="18"/>
      <c r="FL31" s="18"/>
      <c r="FM31" s="18"/>
      <c r="FN31" s="18"/>
      <c r="FO31" s="18"/>
      <c r="FP31" s="18"/>
      <c r="FQ31" s="18"/>
      <c r="FR31" s="18"/>
      <c r="FS31" s="18"/>
      <c r="FT31" s="18"/>
      <c r="FU31" s="18"/>
      <c r="FV31" s="18"/>
      <c r="FW31" s="18"/>
      <c r="FX31" s="18"/>
      <c r="FY31" s="18"/>
      <c r="FZ31" s="18"/>
      <c r="GA31" s="18"/>
      <c r="GB31" s="18"/>
      <c r="GC31" s="18"/>
      <c r="GD31" s="18"/>
      <c r="GE31" s="18"/>
      <c r="GF31" s="18"/>
      <c r="GG31" s="18"/>
      <c r="GH31" s="18"/>
      <c r="GI31" s="18"/>
      <c r="GJ31" s="18"/>
      <c r="GK31" s="18"/>
      <c r="GL31" s="18"/>
      <c r="GM31" s="18"/>
      <c r="GN31" s="18"/>
      <c r="GO31" s="18"/>
      <c r="GP31" s="18"/>
      <c r="GQ31" s="18"/>
      <c r="GR31" s="18"/>
      <c r="GS31" s="18"/>
      <c r="GT31" s="18"/>
      <c r="GU31" s="18"/>
      <c r="GV31" s="18"/>
      <c r="GW31" s="18"/>
      <c r="GX31" s="18"/>
      <c r="GY31" s="18"/>
      <c r="GZ31" s="18"/>
      <c r="HA31" s="18"/>
      <c r="HB31" s="18"/>
    </row>
    <row r="32" spans="1:210">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39"/>
      <c r="AA32" s="18"/>
      <c r="AB32" s="18"/>
      <c r="AC32" s="18"/>
      <c r="AD32" s="18"/>
      <c r="AE32" s="18"/>
      <c r="AF32" s="18"/>
      <c r="AG32" s="18"/>
      <c r="AH32" s="18"/>
      <c r="AI32" s="18"/>
      <c r="AJ32" s="18"/>
      <c r="AK32" s="18"/>
      <c r="AL32" s="18"/>
      <c r="AM32" s="18"/>
      <c r="AN32" s="18"/>
      <c r="AO32" s="18"/>
      <c r="AP32" s="18"/>
      <c r="AQ32" s="18"/>
      <c r="AR32" s="18"/>
      <c r="AS32" s="18"/>
      <c r="AT32" s="18"/>
      <c r="AU32" s="39"/>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18"/>
      <c r="DS32" s="18"/>
      <c r="DT32" s="18"/>
      <c r="DU32" s="18"/>
      <c r="DV32" s="18"/>
      <c r="DW32" s="18"/>
      <c r="DX32" s="18"/>
      <c r="DY32" s="18"/>
      <c r="DZ32" s="18"/>
      <c r="EA32" s="18"/>
      <c r="EB32" s="18"/>
      <c r="EC32" s="18"/>
      <c r="ED32" s="18"/>
      <c r="EE32" s="18"/>
      <c r="EF32" s="18"/>
      <c r="EG32" s="18"/>
      <c r="EH32" s="18"/>
      <c r="EI32" s="18"/>
      <c r="EJ32" s="18"/>
      <c r="EK32" s="18"/>
      <c r="EL32" s="18"/>
      <c r="EM32" s="18"/>
      <c r="EN32" s="18"/>
      <c r="EO32" s="18"/>
      <c r="EP32" s="18"/>
      <c r="EQ32" s="18"/>
      <c r="ER32" s="18"/>
      <c r="ES32" s="18"/>
      <c r="ET32" s="18"/>
      <c r="EU32" s="18"/>
      <c r="EV32" s="18"/>
      <c r="EW32" s="18"/>
      <c r="EX32" s="18"/>
      <c r="EY32" s="18"/>
      <c r="EZ32" s="18"/>
      <c r="FA32" s="18"/>
      <c r="FB32" s="18"/>
      <c r="FC32" s="18"/>
      <c r="FD32" s="18"/>
      <c r="FE32" s="18"/>
      <c r="FF32" s="18"/>
      <c r="FG32" s="18"/>
      <c r="FH32" s="18"/>
      <c r="FI32" s="18"/>
      <c r="FJ32" s="18"/>
      <c r="FK32" s="18"/>
      <c r="FL32" s="18"/>
      <c r="FM32" s="18"/>
      <c r="FN32" s="18"/>
      <c r="FO32" s="18"/>
      <c r="FP32" s="18"/>
      <c r="FQ32" s="18"/>
      <c r="FR32" s="18"/>
      <c r="FS32" s="18"/>
      <c r="FT32" s="18"/>
      <c r="FU32" s="18"/>
      <c r="FV32" s="18"/>
      <c r="FW32" s="18"/>
      <c r="FX32" s="18"/>
      <c r="FY32" s="18"/>
      <c r="FZ32" s="18"/>
      <c r="GA32" s="18"/>
      <c r="GB32" s="18"/>
      <c r="GC32" s="18"/>
      <c r="GD32" s="18"/>
      <c r="GE32" s="18"/>
      <c r="GF32" s="18"/>
      <c r="GG32" s="18"/>
      <c r="GH32" s="18"/>
      <c r="GI32" s="18"/>
      <c r="GJ32" s="18"/>
      <c r="GK32" s="18"/>
      <c r="GL32" s="18"/>
      <c r="GM32" s="18"/>
      <c r="GN32" s="18"/>
      <c r="GO32" s="18"/>
      <c r="GP32" s="18"/>
      <c r="GQ32" s="18"/>
      <c r="GR32" s="18"/>
      <c r="GS32" s="18"/>
      <c r="GT32" s="18"/>
      <c r="GU32" s="18"/>
      <c r="GV32" s="18"/>
      <c r="GW32" s="18"/>
      <c r="GX32" s="18"/>
      <c r="GY32" s="18"/>
      <c r="GZ32" s="18"/>
      <c r="HA32" s="18"/>
      <c r="HB32" s="18"/>
    </row>
    <row r="33" spans="1:210">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39"/>
      <c r="AA33" s="18"/>
      <c r="AB33" s="18"/>
      <c r="AC33" s="18"/>
      <c r="AD33" s="18"/>
      <c r="AE33" s="18"/>
      <c r="AF33" s="18"/>
      <c r="AG33" s="18"/>
      <c r="AH33" s="18"/>
      <c r="AI33" s="18"/>
      <c r="AJ33" s="18"/>
      <c r="AK33" s="18"/>
      <c r="AL33" s="18"/>
      <c r="AM33" s="18"/>
      <c r="AN33" s="18"/>
      <c r="AO33" s="18"/>
      <c r="AP33" s="18"/>
      <c r="AQ33" s="18"/>
      <c r="AR33" s="18"/>
      <c r="AS33" s="18"/>
      <c r="AT33" s="18"/>
      <c r="AU33" s="39"/>
      <c r="AV33" s="18"/>
      <c r="AW33" s="18"/>
      <c r="AX33" s="18"/>
      <c r="AY33" s="18"/>
      <c r="AZ33" s="18"/>
      <c r="BA33" s="18"/>
      <c r="BB33" s="18"/>
      <c r="BC33" s="18"/>
      <c r="BD33" s="18"/>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8"/>
      <c r="CJ33" s="18"/>
      <c r="CK33" s="18"/>
      <c r="CL33" s="18"/>
      <c r="CM33" s="18"/>
      <c r="CN33" s="18"/>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c r="DR33" s="18"/>
      <c r="DS33" s="18"/>
      <c r="DT33" s="18"/>
      <c r="DU33" s="18"/>
      <c r="DV33" s="18"/>
      <c r="DW33" s="18"/>
      <c r="DX33" s="18"/>
      <c r="DY33" s="18"/>
      <c r="DZ33" s="18"/>
      <c r="EA33" s="18"/>
      <c r="EB33" s="18"/>
      <c r="EC33" s="18"/>
      <c r="ED33" s="18"/>
      <c r="EE33" s="18"/>
      <c r="EF33" s="18"/>
      <c r="EG33" s="18"/>
      <c r="EH33" s="18"/>
      <c r="EI33" s="18"/>
      <c r="EJ33" s="18"/>
      <c r="EK33" s="18"/>
      <c r="EL33" s="18"/>
      <c r="EM33" s="18"/>
      <c r="EN33" s="18"/>
      <c r="EO33" s="18"/>
      <c r="EP33" s="18"/>
      <c r="EQ33" s="18"/>
      <c r="ER33" s="18"/>
      <c r="ES33" s="18"/>
      <c r="ET33" s="18"/>
      <c r="EU33" s="18"/>
      <c r="EV33" s="18"/>
      <c r="EW33" s="18"/>
      <c r="EX33" s="18"/>
      <c r="EY33" s="18"/>
      <c r="EZ33" s="18"/>
      <c r="FA33" s="18"/>
      <c r="FB33" s="18"/>
      <c r="FC33" s="18"/>
      <c r="FD33" s="18"/>
      <c r="FE33" s="18"/>
      <c r="FF33" s="18"/>
      <c r="FG33" s="18"/>
      <c r="FH33" s="18"/>
      <c r="FI33" s="18"/>
      <c r="FJ33" s="18"/>
      <c r="FK33" s="18"/>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8"/>
      <c r="GN33" s="18"/>
      <c r="GO33" s="18"/>
      <c r="GP33" s="18"/>
      <c r="GQ33" s="18"/>
      <c r="GR33" s="18"/>
      <c r="GS33" s="18"/>
      <c r="GT33" s="18"/>
      <c r="GU33" s="18"/>
      <c r="GV33" s="18"/>
      <c r="GW33" s="18"/>
      <c r="GX33" s="18"/>
      <c r="GY33" s="18"/>
      <c r="GZ33" s="18"/>
      <c r="HA33" s="18"/>
      <c r="HB33" s="18"/>
    </row>
    <row r="34" spans="1:210">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39"/>
      <c r="AA34" s="18"/>
      <c r="AB34" s="18"/>
      <c r="AC34" s="18"/>
      <c r="AD34" s="18"/>
      <c r="AE34" s="18"/>
      <c r="AF34" s="18"/>
      <c r="AG34" s="18"/>
      <c r="AH34" s="18"/>
      <c r="AI34" s="18"/>
      <c r="AJ34" s="18"/>
      <c r="AK34" s="18"/>
      <c r="AL34" s="18"/>
      <c r="AM34" s="18"/>
      <c r="AN34" s="18"/>
      <c r="AO34" s="18"/>
      <c r="AP34" s="18"/>
      <c r="AQ34" s="18"/>
      <c r="AR34" s="18"/>
      <c r="AS34" s="18"/>
      <c r="AT34" s="18"/>
      <c r="AU34" s="39"/>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c r="GV34" s="18"/>
      <c r="GW34" s="18"/>
      <c r="GX34" s="18"/>
      <c r="GY34" s="18"/>
      <c r="GZ34" s="18"/>
      <c r="HA34" s="18"/>
      <c r="HB34" s="18"/>
    </row>
    <row r="35" spans="1:210">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39"/>
      <c r="AA35" s="18"/>
      <c r="AB35" s="18"/>
      <c r="AC35" s="18"/>
      <c r="AD35" s="18"/>
      <c r="AE35" s="18"/>
      <c r="AF35" s="18"/>
      <c r="AG35" s="18"/>
      <c r="AH35" s="18"/>
      <c r="AI35" s="18"/>
      <c r="AJ35" s="18"/>
      <c r="AK35" s="18"/>
      <c r="AL35" s="18"/>
      <c r="AM35" s="18"/>
      <c r="AN35" s="18"/>
      <c r="AO35" s="18"/>
      <c r="AP35" s="18"/>
      <c r="AQ35" s="18"/>
      <c r="AR35" s="18"/>
      <c r="AS35" s="18"/>
      <c r="AT35" s="18"/>
      <c r="AU35" s="39"/>
      <c r="AV35" s="18"/>
      <c r="AW35" s="18"/>
      <c r="AX35" s="18"/>
      <c r="AY35" s="18"/>
      <c r="AZ35" s="18"/>
      <c r="BA35" s="18"/>
      <c r="BB35" s="18"/>
      <c r="BC35" s="18"/>
      <c r="BD35" s="18"/>
      <c r="BE35" s="18"/>
      <c r="BF35" s="18"/>
      <c r="BG35" s="18"/>
      <c r="BH35" s="18"/>
      <c r="BI35" s="18"/>
      <c r="BJ35" s="18"/>
      <c r="BK35" s="18"/>
      <c r="BL35" s="18"/>
      <c r="BM35" s="18"/>
      <c r="BN35" s="18"/>
      <c r="BO35" s="18"/>
      <c r="BP35" s="18"/>
      <c r="BQ35" s="18"/>
      <c r="BR35" s="18"/>
      <c r="BS35" s="18"/>
      <c r="BT35" s="18"/>
      <c r="BU35" s="18"/>
      <c r="BV35" s="18"/>
      <c r="BW35" s="18"/>
      <c r="BX35" s="18"/>
      <c r="BY35" s="18"/>
      <c r="BZ35" s="18"/>
      <c r="CA35" s="18"/>
      <c r="CB35" s="18"/>
      <c r="CC35" s="18"/>
      <c r="CD35" s="18"/>
      <c r="CE35" s="18"/>
      <c r="CF35" s="18"/>
      <c r="CG35" s="18"/>
      <c r="CH35" s="18"/>
      <c r="CI35" s="18"/>
      <c r="CJ35" s="18"/>
      <c r="CK35" s="18"/>
      <c r="CL35" s="18"/>
      <c r="CM35" s="18"/>
      <c r="CN35" s="18"/>
      <c r="CO35" s="18"/>
      <c r="CP35" s="18"/>
      <c r="CQ35" s="18"/>
      <c r="CR35" s="18"/>
      <c r="CS35" s="18"/>
      <c r="CT35" s="18"/>
      <c r="CU35" s="18"/>
      <c r="CV35" s="18"/>
      <c r="CW35" s="18"/>
      <c r="CX35" s="18"/>
      <c r="CY35" s="18"/>
      <c r="CZ35" s="18"/>
      <c r="DA35" s="18"/>
      <c r="DB35" s="18"/>
      <c r="DC35" s="18"/>
      <c r="DD35" s="18"/>
      <c r="DE35" s="18"/>
      <c r="DF35" s="18"/>
      <c r="DG35" s="18"/>
      <c r="DH35" s="18"/>
      <c r="DI35" s="18"/>
      <c r="DJ35" s="18"/>
      <c r="DK35" s="18"/>
      <c r="DL35" s="18"/>
      <c r="DM35" s="18"/>
      <c r="DN35" s="18"/>
      <c r="DO35" s="18"/>
      <c r="DP35" s="18"/>
      <c r="DQ35" s="18"/>
      <c r="DR35" s="18"/>
      <c r="DS35" s="18"/>
      <c r="DT35" s="18"/>
      <c r="DU35" s="18"/>
      <c r="DV35" s="18"/>
      <c r="DW35" s="18"/>
      <c r="DX35" s="18"/>
      <c r="DY35" s="18"/>
      <c r="DZ35" s="18"/>
      <c r="EA35" s="18"/>
      <c r="EB35" s="18"/>
      <c r="EC35" s="18"/>
      <c r="ED35" s="18"/>
      <c r="EE35" s="18"/>
      <c r="EF35" s="18"/>
      <c r="EG35" s="18"/>
      <c r="EH35" s="18"/>
      <c r="EI35" s="18"/>
      <c r="EJ35" s="18"/>
      <c r="EK35" s="18"/>
      <c r="EL35" s="18"/>
      <c r="EM35" s="18"/>
      <c r="EN35" s="18"/>
      <c r="EO35" s="18"/>
      <c r="EP35" s="18"/>
      <c r="EQ35" s="18"/>
      <c r="ER35" s="18"/>
      <c r="ES35" s="18"/>
      <c r="ET35" s="18"/>
      <c r="EU35" s="18"/>
      <c r="EV35" s="18"/>
      <c r="EW35" s="18"/>
      <c r="EX35" s="18"/>
      <c r="EY35" s="18"/>
      <c r="EZ35" s="18"/>
      <c r="FA35" s="18"/>
      <c r="FB35" s="18"/>
      <c r="FC35" s="18"/>
      <c r="FD35" s="18"/>
      <c r="FE35" s="18"/>
      <c r="FF35" s="18"/>
      <c r="FG35" s="18"/>
      <c r="FH35" s="18"/>
      <c r="FI35" s="18"/>
      <c r="FJ35" s="18"/>
      <c r="FK35" s="18"/>
      <c r="FL35" s="18"/>
      <c r="FM35" s="18"/>
      <c r="FN35" s="18"/>
      <c r="FO35" s="18"/>
      <c r="FP35" s="18"/>
      <c r="FQ35" s="18"/>
      <c r="FR35" s="18"/>
      <c r="FS35" s="18"/>
      <c r="FT35" s="18"/>
      <c r="FU35" s="18"/>
      <c r="FV35" s="18"/>
      <c r="FW35" s="18"/>
      <c r="FX35" s="18"/>
      <c r="FY35" s="18"/>
      <c r="FZ35" s="18"/>
      <c r="GA35" s="18"/>
      <c r="GB35" s="18"/>
      <c r="GC35" s="18"/>
      <c r="GD35" s="18"/>
      <c r="GE35" s="18"/>
      <c r="GF35" s="18"/>
      <c r="GG35" s="18"/>
      <c r="GH35" s="18"/>
      <c r="GI35" s="18"/>
      <c r="GJ35" s="18"/>
      <c r="GK35" s="18"/>
      <c r="GL35" s="18"/>
      <c r="GM35" s="18"/>
      <c r="GN35" s="18"/>
      <c r="GO35" s="18"/>
      <c r="GP35" s="18"/>
      <c r="GQ35" s="18"/>
      <c r="GR35" s="18"/>
      <c r="GS35" s="18"/>
      <c r="GT35" s="18"/>
      <c r="GU35" s="18"/>
      <c r="GV35" s="18"/>
      <c r="GW35" s="18"/>
      <c r="GX35" s="18"/>
      <c r="GY35" s="18"/>
      <c r="GZ35" s="18"/>
      <c r="HA35" s="18"/>
      <c r="HB35" s="18"/>
    </row>
    <row r="36" spans="1:210">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39"/>
      <c r="AA36" s="18"/>
      <c r="AB36" s="18"/>
      <c r="AC36" s="18"/>
      <c r="AD36" s="18"/>
      <c r="AE36" s="18"/>
      <c r="AF36" s="18"/>
      <c r="AG36" s="18"/>
      <c r="AH36" s="18"/>
      <c r="AI36" s="18"/>
      <c r="AJ36" s="18"/>
      <c r="AK36" s="18"/>
      <c r="AL36" s="18"/>
      <c r="AM36" s="18"/>
      <c r="AN36" s="18"/>
      <c r="AO36" s="18"/>
      <c r="AP36" s="18"/>
      <c r="AQ36" s="18"/>
      <c r="AR36" s="18"/>
      <c r="AS36" s="18"/>
      <c r="AT36" s="18"/>
      <c r="AU36" s="39"/>
      <c r="AV36" s="18"/>
      <c r="AW36" s="18"/>
      <c r="AX36" s="18"/>
      <c r="AY36" s="18"/>
      <c r="AZ36" s="18"/>
      <c r="BA36" s="18"/>
      <c r="BB36" s="18"/>
      <c r="BC36" s="18"/>
      <c r="BD36" s="18"/>
      <c r="BE36" s="18"/>
      <c r="BF36" s="18"/>
      <c r="BG36" s="18"/>
      <c r="BH36" s="18"/>
      <c r="BI36" s="18"/>
      <c r="BJ36" s="18"/>
      <c r="BK36" s="18"/>
      <c r="BL36" s="18"/>
      <c r="BM36" s="18"/>
      <c r="BN36" s="18"/>
      <c r="BO36" s="18"/>
      <c r="BP36" s="18"/>
      <c r="BQ36" s="18"/>
      <c r="BR36" s="18"/>
      <c r="BS36" s="18"/>
      <c r="BT36" s="18"/>
      <c r="BU36" s="18"/>
      <c r="BV36" s="18"/>
      <c r="BW36" s="18"/>
      <c r="BX36" s="18"/>
      <c r="BY36" s="18"/>
      <c r="BZ36" s="18"/>
      <c r="CA36" s="18"/>
      <c r="CB36" s="18"/>
      <c r="CC36" s="18"/>
      <c r="CD36" s="18"/>
      <c r="CE36" s="18"/>
      <c r="CF36" s="18"/>
      <c r="CG36" s="18"/>
      <c r="CH36" s="18"/>
      <c r="CI36" s="18"/>
      <c r="CJ36" s="18"/>
      <c r="CK36" s="18"/>
      <c r="CL36" s="18"/>
      <c r="CM36" s="18"/>
      <c r="CN36" s="18"/>
      <c r="CO36" s="18"/>
      <c r="CP36" s="18"/>
      <c r="CQ36" s="18"/>
      <c r="CR36" s="18"/>
      <c r="CS36" s="18"/>
      <c r="CT36" s="18"/>
      <c r="CU36" s="18"/>
      <c r="CV36" s="18"/>
      <c r="CW36" s="18"/>
      <c r="CX36" s="18"/>
      <c r="CY36" s="18"/>
      <c r="CZ36" s="18"/>
      <c r="DA36" s="18"/>
      <c r="DB36" s="18"/>
      <c r="DC36" s="18"/>
      <c r="DD36" s="18"/>
      <c r="DE36" s="18"/>
      <c r="DF36" s="18"/>
      <c r="DG36" s="18"/>
      <c r="DH36" s="18"/>
      <c r="DI36" s="18"/>
      <c r="DJ36" s="18"/>
      <c r="DK36" s="18"/>
      <c r="DL36" s="18"/>
      <c r="DM36" s="18"/>
      <c r="DN36" s="18"/>
      <c r="DO36" s="18"/>
      <c r="DP36" s="18"/>
      <c r="DQ36" s="18"/>
      <c r="DR36" s="18"/>
      <c r="DS36" s="18"/>
      <c r="DT36" s="18"/>
      <c r="DU36" s="18"/>
      <c r="DV36" s="18"/>
      <c r="DW36" s="18"/>
      <c r="DX36" s="18"/>
      <c r="DY36" s="18"/>
      <c r="DZ36" s="18"/>
      <c r="EA36" s="18"/>
      <c r="EB36" s="18"/>
      <c r="EC36" s="18"/>
      <c r="ED36" s="18"/>
      <c r="EE36" s="18"/>
      <c r="EF36" s="18"/>
      <c r="EG36" s="18"/>
      <c r="EH36" s="18"/>
      <c r="EI36" s="18"/>
      <c r="EJ36" s="18"/>
      <c r="EK36" s="18"/>
      <c r="EL36" s="18"/>
      <c r="EM36" s="18"/>
      <c r="EN36" s="18"/>
      <c r="EO36" s="18"/>
      <c r="EP36" s="18"/>
      <c r="EQ36" s="18"/>
      <c r="ER36" s="18"/>
      <c r="ES36" s="18"/>
      <c r="ET36" s="18"/>
      <c r="EU36" s="18"/>
      <c r="EV36" s="18"/>
      <c r="EW36" s="18"/>
      <c r="EX36" s="18"/>
      <c r="EY36" s="18"/>
      <c r="EZ36" s="18"/>
      <c r="FA36" s="18"/>
      <c r="FB36" s="18"/>
      <c r="FC36" s="18"/>
      <c r="FD36" s="18"/>
      <c r="FE36" s="18"/>
      <c r="FF36" s="18"/>
      <c r="FG36" s="18"/>
      <c r="FH36" s="18"/>
      <c r="FI36" s="18"/>
      <c r="FJ36" s="18"/>
      <c r="FK36" s="18"/>
      <c r="FL36" s="18"/>
      <c r="FM36" s="18"/>
      <c r="FN36" s="18"/>
      <c r="FO36" s="18"/>
      <c r="FP36" s="18"/>
      <c r="FQ36" s="18"/>
      <c r="FR36" s="18"/>
      <c r="FS36" s="18"/>
      <c r="FT36" s="18"/>
      <c r="FU36" s="18"/>
      <c r="FV36" s="18"/>
      <c r="FW36" s="18"/>
      <c r="FX36" s="18"/>
      <c r="FY36" s="18"/>
      <c r="FZ36" s="18"/>
      <c r="GA36" s="18"/>
      <c r="GB36" s="18"/>
      <c r="GC36" s="18"/>
      <c r="GD36" s="18"/>
      <c r="GE36" s="18"/>
      <c r="GF36" s="18"/>
      <c r="GG36" s="18"/>
      <c r="GH36" s="18"/>
      <c r="GI36" s="18"/>
      <c r="GJ36" s="18"/>
      <c r="GK36" s="18"/>
      <c r="GL36" s="18"/>
      <c r="GM36" s="18"/>
      <c r="GN36" s="18"/>
      <c r="GO36" s="18"/>
      <c r="GP36" s="18"/>
      <c r="GQ36" s="18"/>
      <c r="GR36" s="18"/>
      <c r="GS36" s="18"/>
      <c r="GT36" s="18"/>
      <c r="GU36" s="18"/>
      <c r="GV36" s="18"/>
      <c r="GW36" s="18"/>
      <c r="GX36" s="18"/>
      <c r="GY36" s="18"/>
      <c r="GZ36" s="18"/>
      <c r="HA36" s="18"/>
      <c r="HB36" s="18"/>
    </row>
    <row r="37" spans="1:210">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39"/>
      <c r="AA37" s="18"/>
      <c r="AB37" s="18"/>
      <c r="AC37" s="18"/>
      <c r="AD37" s="18"/>
      <c r="AE37" s="18"/>
      <c r="AF37" s="18"/>
      <c r="AG37" s="18"/>
      <c r="AH37" s="18"/>
      <c r="AI37" s="18"/>
      <c r="AJ37" s="18"/>
      <c r="AK37" s="18"/>
      <c r="AL37" s="18"/>
      <c r="AM37" s="18"/>
      <c r="AN37" s="18"/>
      <c r="AO37" s="18"/>
      <c r="AP37" s="18"/>
      <c r="AQ37" s="18"/>
      <c r="AR37" s="18"/>
      <c r="AS37" s="18"/>
      <c r="AT37" s="18"/>
      <c r="AU37" s="39"/>
      <c r="AV37" s="18"/>
      <c r="AW37" s="18"/>
      <c r="AX37" s="18"/>
      <c r="AY37" s="18"/>
      <c r="AZ37" s="18"/>
      <c r="BA37" s="18"/>
      <c r="BB37" s="18"/>
      <c r="BC37" s="18"/>
      <c r="BD37" s="18"/>
      <c r="BE37" s="18"/>
      <c r="BF37" s="18"/>
      <c r="BG37" s="18"/>
      <c r="BH37" s="18"/>
      <c r="BI37" s="18"/>
      <c r="BJ37" s="18"/>
      <c r="BK37" s="18"/>
      <c r="BL37" s="18"/>
      <c r="BM37" s="18"/>
      <c r="BN37" s="18"/>
      <c r="BO37" s="18"/>
      <c r="BP37" s="18"/>
      <c r="BQ37" s="18"/>
      <c r="BR37" s="18"/>
      <c r="BS37" s="18"/>
      <c r="BT37" s="18"/>
      <c r="BU37" s="18"/>
      <c r="BV37" s="18"/>
      <c r="BW37" s="18"/>
      <c r="BX37" s="18"/>
      <c r="BY37" s="18"/>
      <c r="BZ37" s="18"/>
      <c r="CA37" s="18"/>
      <c r="CB37" s="18"/>
      <c r="CC37" s="18"/>
      <c r="CD37" s="18"/>
      <c r="CE37" s="18"/>
      <c r="CF37" s="18"/>
      <c r="CG37" s="18"/>
      <c r="CH37" s="18"/>
      <c r="CI37" s="18"/>
      <c r="CJ37" s="18"/>
      <c r="CK37" s="18"/>
      <c r="CL37" s="18"/>
      <c r="CM37" s="18"/>
      <c r="CN37" s="18"/>
      <c r="CO37" s="18"/>
      <c r="CP37" s="18"/>
      <c r="CQ37" s="18"/>
      <c r="CR37" s="18"/>
      <c r="CS37" s="18"/>
      <c r="CT37" s="18"/>
      <c r="CU37" s="18"/>
      <c r="CV37" s="18"/>
      <c r="CW37" s="18"/>
      <c r="CX37" s="18"/>
      <c r="CY37" s="18"/>
      <c r="CZ37" s="18"/>
      <c r="DA37" s="18"/>
      <c r="DB37" s="18"/>
      <c r="DC37" s="18"/>
      <c r="DD37" s="18"/>
      <c r="DE37" s="18"/>
      <c r="DF37" s="18"/>
      <c r="DG37" s="18"/>
      <c r="DH37" s="18"/>
      <c r="DI37" s="18"/>
      <c r="DJ37" s="18"/>
      <c r="DK37" s="18"/>
      <c r="DL37" s="18"/>
      <c r="DM37" s="18"/>
      <c r="DN37" s="18"/>
      <c r="DO37" s="18"/>
      <c r="DP37" s="18"/>
      <c r="DQ37" s="18"/>
      <c r="DR37" s="18"/>
      <c r="DS37" s="18"/>
      <c r="DT37" s="18"/>
      <c r="DU37" s="18"/>
      <c r="DV37" s="18"/>
      <c r="DW37" s="18"/>
      <c r="DX37" s="18"/>
      <c r="DY37" s="18"/>
      <c r="DZ37" s="18"/>
      <c r="EA37" s="18"/>
      <c r="EB37" s="18"/>
      <c r="EC37" s="18"/>
      <c r="ED37" s="18"/>
      <c r="EE37" s="18"/>
      <c r="EF37" s="18"/>
      <c r="EG37" s="18"/>
      <c r="EH37" s="18"/>
      <c r="EI37" s="18"/>
      <c r="EJ37" s="18"/>
      <c r="EK37" s="18"/>
      <c r="EL37" s="18"/>
      <c r="EM37" s="18"/>
      <c r="EN37" s="18"/>
      <c r="EO37" s="18"/>
      <c r="EP37" s="18"/>
      <c r="EQ37" s="18"/>
      <c r="ER37" s="18"/>
      <c r="ES37" s="18"/>
      <c r="ET37" s="18"/>
      <c r="EU37" s="18"/>
      <c r="EV37" s="18"/>
      <c r="EW37" s="18"/>
      <c r="EX37" s="18"/>
      <c r="EY37" s="18"/>
      <c r="EZ37" s="18"/>
      <c r="FA37" s="18"/>
      <c r="FB37" s="18"/>
      <c r="FC37" s="18"/>
      <c r="FD37" s="18"/>
      <c r="FE37" s="18"/>
      <c r="FF37" s="18"/>
      <c r="FG37" s="18"/>
      <c r="FH37" s="18"/>
      <c r="FI37" s="18"/>
      <c r="FJ37" s="18"/>
      <c r="FK37" s="18"/>
      <c r="FL37" s="18"/>
      <c r="FM37" s="18"/>
      <c r="FN37" s="18"/>
      <c r="FO37" s="18"/>
      <c r="FP37" s="18"/>
      <c r="FQ37" s="18"/>
      <c r="FR37" s="18"/>
      <c r="FS37" s="18"/>
      <c r="FT37" s="18"/>
      <c r="FU37" s="18"/>
      <c r="FV37" s="18"/>
      <c r="FW37" s="18"/>
      <c r="FX37" s="18"/>
      <c r="FY37" s="18"/>
      <c r="FZ37" s="18"/>
      <c r="GA37" s="18"/>
      <c r="GB37" s="18"/>
      <c r="GC37" s="18"/>
      <c r="GD37" s="18"/>
      <c r="GE37" s="18"/>
      <c r="GF37" s="18"/>
      <c r="GG37" s="18"/>
      <c r="GH37" s="18"/>
      <c r="GI37" s="18"/>
      <c r="GJ37" s="18"/>
      <c r="GK37" s="18"/>
      <c r="GL37" s="18"/>
      <c r="GM37" s="18"/>
      <c r="GN37" s="18"/>
      <c r="GO37" s="18"/>
      <c r="GP37" s="18"/>
      <c r="GQ37" s="18"/>
      <c r="GR37" s="18"/>
      <c r="GS37" s="18"/>
      <c r="GT37" s="18"/>
      <c r="GU37" s="18"/>
      <c r="GV37" s="18"/>
      <c r="GW37" s="18"/>
      <c r="GX37" s="18"/>
      <c r="GY37" s="18"/>
      <c r="GZ37" s="18"/>
      <c r="HA37" s="18"/>
      <c r="HB37" s="18"/>
    </row>
    <row r="38" spans="1:210">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39"/>
      <c r="AA38" s="18"/>
      <c r="AB38" s="18"/>
      <c r="AC38" s="18"/>
      <c r="AD38" s="18"/>
      <c r="AE38" s="18"/>
      <c r="AF38" s="18"/>
      <c r="AG38" s="18"/>
      <c r="AH38" s="18"/>
      <c r="AI38" s="18"/>
      <c r="AJ38" s="18"/>
      <c r="AK38" s="18"/>
      <c r="AL38" s="18"/>
      <c r="AM38" s="18"/>
      <c r="AN38" s="18"/>
      <c r="AO38" s="18"/>
      <c r="AP38" s="18"/>
      <c r="AQ38" s="18"/>
      <c r="AR38" s="18"/>
      <c r="AS38" s="18"/>
      <c r="AT38" s="18"/>
      <c r="AU38" s="39"/>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c r="CC38" s="18"/>
      <c r="CD38" s="18"/>
      <c r="CE38" s="18"/>
      <c r="CF38" s="18"/>
      <c r="CG38" s="18"/>
      <c r="CH38" s="18"/>
      <c r="CI38" s="18"/>
      <c r="CJ38" s="18"/>
      <c r="CK38" s="18"/>
      <c r="CL38" s="18"/>
      <c r="CM38" s="18"/>
      <c r="CN38" s="18"/>
      <c r="CO38" s="18"/>
      <c r="CP38" s="18"/>
      <c r="CQ38" s="18"/>
      <c r="CR38" s="18"/>
      <c r="CS38" s="18"/>
      <c r="CT38" s="18"/>
      <c r="CU38" s="18"/>
      <c r="CV38" s="18"/>
      <c r="CW38" s="18"/>
      <c r="CX38" s="18"/>
      <c r="CY38" s="18"/>
      <c r="CZ38" s="18"/>
      <c r="DA38" s="18"/>
      <c r="DB38" s="18"/>
      <c r="DC38" s="18"/>
      <c r="DD38" s="18"/>
      <c r="DE38" s="18"/>
      <c r="DF38" s="18"/>
      <c r="DG38" s="18"/>
      <c r="DH38" s="18"/>
      <c r="DI38" s="18"/>
      <c r="DJ38" s="18"/>
      <c r="DK38" s="18"/>
      <c r="DL38" s="18"/>
      <c r="DM38" s="18"/>
      <c r="DN38" s="18"/>
      <c r="DO38" s="18"/>
      <c r="DP38" s="18"/>
      <c r="DQ38" s="18"/>
      <c r="DR38" s="18"/>
      <c r="DS38" s="18"/>
      <c r="DT38" s="18"/>
      <c r="DU38" s="18"/>
      <c r="DV38" s="18"/>
      <c r="DW38" s="18"/>
      <c r="DX38" s="18"/>
      <c r="DY38" s="18"/>
      <c r="DZ38" s="18"/>
      <c r="EA38" s="18"/>
      <c r="EB38" s="18"/>
      <c r="EC38" s="18"/>
      <c r="ED38" s="18"/>
      <c r="EE38" s="18"/>
      <c r="EF38" s="18"/>
      <c r="EG38" s="18"/>
      <c r="EH38" s="18"/>
      <c r="EI38" s="18"/>
      <c r="EJ38" s="18"/>
      <c r="EK38" s="18"/>
      <c r="EL38" s="18"/>
      <c r="EM38" s="18"/>
      <c r="EN38" s="18"/>
      <c r="EO38" s="18"/>
      <c r="EP38" s="18"/>
      <c r="EQ38" s="18"/>
      <c r="ER38" s="18"/>
      <c r="ES38" s="18"/>
      <c r="ET38" s="18"/>
      <c r="EU38" s="18"/>
      <c r="EV38" s="18"/>
      <c r="EW38" s="18"/>
      <c r="EX38" s="18"/>
      <c r="EY38" s="18"/>
      <c r="EZ38" s="18"/>
      <c r="FA38" s="18"/>
      <c r="FB38" s="18"/>
      <c r="FC38" s="18"/>
      <c r="FD38" s="18"/>
      <c r="FE38" s="18"/>
      <c r="FF38" s="18"/>
      <c r="FG38" s="18"/>
      <c r="FH38" s="18"/>
      <c r="FI38" s="18"/>
      <c r="FJ38" s="18"/>
      <c r="FK38" s="18"/>
      <c r="FL38" s="18"/>
      <c r="FM38" s="18"/>
      <c r="FN38" s="18"/>
      <c r="FO38" s="18"/>
      <c r="FP38" s="18"/>
      <c r="FQ38" s="18"/>
      <c r="FR38" s="18"/>
      <c r="FS38" s="18"/>
      <c r="FT38" s="18"/>
      <c r="FU38" s="18"/>
      <c r="FV38" s="18"/>
      <c r="FW38" s="18"/>
      <c r="FX38" s="18"/>
      <c r="FY38" s="18"/>
      <c r="FZ38" s="18"/>
      <c r="GA38" s="18"/>
      <c r="GB38" s="18"/>
      <c r="GC38" s="18"/>
      <c r="GD38" s="18"/>
      <c r="GE38" s="18"/>
      <c r="GF38" s="18"/>
      <c r="GG38" s="18"/>
      <c r="GH38" s="18"/>
      <c r="GI38" s="18"/>
      <c r="GJ38" s="18"/>
      <c r="GK38" s="18"/>
      <c r="GL38" s="18"/>
      <c r="GM38" s="18"/>
      <c r="GN38" s="18"/>
      <c r="GO38" s="18"/>
      <c r="GP38" s="18"/>
      <c r="GQ38" s="18"/>
      <c r="GR38" s="18"/>
      <c r="GS38" s="18"/>
      <c r="GT38" s="18"/>
      <c r="GU38" s="18"/>
      <c r="GV38" s="18"/>
      <c r="GW38" s="18"/>
      <c r="GX38" s="18"/>
      <c r="GY38" s="18"/>
      <c r="GZ38" s="18"/>
      <c r="HA38" s="18"/>
      <c r="HB38" s="18"/>
    </row>
    <row r="39" spans="1:210">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39"/>
      <c r="AA39" s="18"/>
      <c r="AB39" s="18"/>
      <c r="AC39" s="18"/>
      <c r="AD39" s="18"/>
      <c r="AE39" s="18"/>
      <c r="AF39" s="18"/>
      <c r="AG39" s="18"/>
      <c r="AH39" s="18"/>
      <c r="AI39" s="18"/>
      <c r="AJ39" s="18"/>
      <c r="AK39" s="18"/>
      <c r="AL39" s="18"/>
      <c r="AM39" s="18"/>
      <c r="AN39" s="18"/>
      <c r="AO39" s="18"/>
      <c r="AP39" s="18"/>
      <c r="AQ39" s="18"/>
      <c r="AR39" s="18"/>
      <c r="AS39" s="18"/>
      <c r="AT39" s="18"/>
      <c r="AU39" s="39"/>
      <c r="AV39" s="18"/>
      <c r="AW39" s="18"/>
      <c r="AX39" s="18"/>
      <c r="AY39" s="18"/>
      <c r="AZ39" s="18"/>
      <c r="BA39" s="18"/>
      <c r="BB39" s="18"/>
      <c r="BC39" s="18"/>
      <c r="BD39" s="18"/>
      <c r="BE39" s="18"/>
      <c r="BF39" s="18"/>
      <c r="BG39" s="18"/>
      <c r="BH39" s="18"/>
      <c r="BI39" s="18"/>
      <c r="BJ39" s="18"/>
      <c r="BK39" s="18"/>
      <c r="BL39" s="18"/>
      <c r="BM39" s="18"/>
      <c r="BN39" s="18"/>
      <c r="BO39" s="18"/>
      <c r="BP39" s="18"/>
      <c r="BQ39" s="18"/>
      <c r="BR39" s="18"/>
      <c r="BS39" s="18"/>
      <c r="BT39" s="18"/>
      <c r="BU39" s="18"/>
      <c r="BV39" s="18"/>
      <c r="BW39" s="18"/>
      <c r="BX39" s="18"/>
      <c r="BY39" s="18"/>
      <c r="BZ39" s="18"/>
      <c r="CA39" s="18"/>
      <c r="CB39" s="18"/>
      <c r="CC39" s="18"/>
      <c r="CD39" s="18"/>
      <c r="CE39" s="18"/>
      <c r="CF39" s="18"/>
      <c r="CG39" s="18"/>
      <c r="CH39" s="18"/>
      <c r="CI39" s="18"/>
      <c r="CJ39" s="18"/>
      <c r="CK39" s="18"/>
      <c r="CL39" s="18"/>
      <c r="CM39" s="18"/>
      <c r="CN39" s="18"/>
      <c r="CO39" s="18"/>
      <c r="CP39" s="18"/>
      <c r="CQ39" s="18"/>
      <c r="CR39" s="18"/>
      <c r="CS39" s="18"/>
      <c r="CT39" s="18"/>
      <c r="CU39" s="18"/>
      <c r="CV39" s="18"/>
      <c r="CW39" s="18"/>
      <c r="CX39" s="18"/>
      <c r="CY39" s="18"/>
      <c r="CZ39" s="18"/>
      <c r="DA39" s="18"/>
      <c r="DB39" s="18"/>
      <c r="DC39" s="18"/>
      <c r="DD39" s="18"/>
      <c r="DE39" s="18"/>
      <c r="DF39" s="18"/>
      <c r="DG39" s="18"/>
      <c r="DH39" s="18"/>
      <c r="DI39" s="18"/>
      <c r="DJ39" s="18"/>
      <c r="DK39" s="18"/>
      <c r="DL39" s="18"/>
      <c r="DM39" s="18"/>
      <c r="DN39" s="18"/>
      <c r="DO39" s="18"/>
      <c r="DP39" s="18"/>
      <c r="DQ39" s="18"/>
      <c r="DR39" s="18"/>
      <c r="DS39" s="18"/>
      <c r="DT39" s="18"/>
      <c r="DU39" s="18"/>
      <c r="DV39" s="18"/>
      <c r="DW39" s="18"/>
      <c r="DX39" s="18"/>
      <c r="DY39" s="18"/>
      <c r="DZ39" s="18"/>
      <c r="EA39" s="18"/>
      <c r="EB39" s="18"/>
      <c r="EC39" s="18"/>
      <c r="ED39" s="18"/>
      <c r="EE39" s="18"/>
      <c r="EF39" s="18"/>
      <c r="EG39" s="18"/>
      <c r="EH39" s="18"/>
      <c r="EI39" s="18"/>
      <c r="EJ39" s="18"/>
      <c r="EK39" s="18"/>
      <c r="EL39" s="18"/>
      <c r="EM39" s="18"/>
      <c r="EN39" s="18"/>
      <c r="EO39" s="18"/>
      <c r="EP39" s="18"/>
      <c r="EQ39" s="18"/>
      <c r="ER39" s="18"/>
      <c r="ES39" s="18"/>
      <c r="ET39" s="18"/>
      <c r="EU39" s="18"/>
      <c r="EV39" s="18"/>
      <c r="EW39" s="18"/>
      <c r="EX39" s="18"/>
      <c r="EY39" s="18"/>
      <c r="EZ39" s="18"/>
      <c r="FA39" s="18"/>
      <c r="FB39" s="18"/>
      <c r="FC39" s="18"/>
      <c r="FD39" s="18"/>
      <c r="FE39" s="18"/>
      <c r="FF39" s="18"/>
      <c r="FG39" s="18"/>
      <c r="FH39" s="18"/>
      <c r="FI39" s="18"/>
      <c r="FJ39" s="18"/>
      <c r="FK39" s="18"/>
      <c r="FL39" s="18"/>
      <c r="FM39" s="18"/>
      <c r="FN39" s="18"/>
      <c r="FO39" s="18"/>
      <c r="FP39" s="18"/>
      <c r="FQ39" s="18"/>
      <c r="FR39" s="18"/>
      <c r="FS39" s="18"/>
      <c r="FT39" s="18"/>
      <c r="FU39" s="18"/>
      <c r="FV39" s="18"/>
      <c r="FW39" s="18"/>
      <c r="FX39" s="18"/>
      <c r="FY39" s="18"/>
      <c r="FZ39" s="18"/>
      <c r="GA39" s="18"/>
      <c r="GB39" s="18"/>
      <c r="GC39" s="18"/>
      <c r="GD39" s="18"/>
      <c r="GE39" s="18"/>
      <c r="GF39" s="18"/>
      <c r="GG39" s="18"/>
      <c r="GH39" s="18"/>
      <c r="GI39" s="18"/>
      <c r="GJ39" s="18"/>
      <c r="GK39" s="18"/>
      <c r="GL39" s="18"/>
      <c r="GM39" s="18"/>
      <c r="GN39" s="18"/>
      <c r="GO39" s="18"/>
      <c r="GP39" s="18"/>
      <c r="GQ39" s="18"/>
      <c r="GR39" s="18"/>
      <c r="GS39" s="18"/>
      <c r="GT39" s="18"/>
      <c r="GU39" s="18"/>
      <c r="GV39" s="18"/>
      <c r="GW39" s="18"/>
      <c r="GX39" s="18"/>
      <c r="GY39" s="18"/>
      <c r="GZ39" s="18"/>
      <c r="HA39" s="18"/>
      <c r="HB39" s="18"/>
    </row>
    <row r="40" spans="1:210">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39"/>
      <c r="AA40" s="18"/>
      <c r="AB40" s="18"/>
      <c r="AC40" s="18"/>
      <c r="AD40" s="18"/>
      <c r="AE40" s="18"/>
      <c r="AF40" s="18"/>
      <c r="AG40" s="18"/>
      <c r="AH40" s="18"/>
      <c r="AI40" s="18"/>
      <c r="AJ40" s="18"/>
      <c r="AK40" s="18"/>
      <c r="AL40" s="18"/>
      <c r="AM40" s="18"/>
      <c r="AN40" s="18"/>
      <c r="AO40" s="18"/>
      <c r="AP40" s="18"/>
      <c r="AQ40" s="18"/>
      <c r="AR40" s="18"/>
      <c r="AS40" s="18"/>
      <c r="AT40" s="18"/>
      <c r="AU40" s="39"/>
      <c r="AV40" s="18"/>
      <c r="AW40" s="18"/>
      <c r="AX40" s="18"/>
      <c r="AY40" s="18"/>
      <c r="AZ40" s="18"/>
      <c r="BA40" s="18"/>
      <c r="BB40" s="18"/>
      <c r="BC40" s="18"/>
      <c r="BD40" s="18"/>
      <c r="BE40" s="18"/>
      <c r="BF40" s="18"/>
      <c r="BG40" s="18"/>
      <c r="BH40" s="18"/>
      <c r="BI40" s="18"/>
      <c r="BJ40" s="18"/>
      <c r="BK40" s="18"/>
      <c r="BL40" s="18"/>
      <c r="BM40" s="18"/>
      <c r="BN40" s="18"/>
      <c r="BO40" s="18"/>
      <c r="BP40" s="18"/>
      <c r="BQ40" s="18"/>
      <c r="BR40" s="18"/>
      <c r="BS40" s="18"/>
      <c r="BT40" s="18"/>
      <c r="BU40" s="18"/>
      <c r="BV40" s="18"/>
      <c r="BW40" s="18"/>
      <c r="BX40" s="18"/>
      <c r="BY40" s="18"/>
      <c r="BZ40" s="18"/>
      <c r="CA40" s="18"/>
      <c r="CB40" s="18"/>
      <c r="CC40" s="18"/>
      <c r="CD40" s="18"/>
      <c r="CE40" s="18"/>
      <c r="CF40" s="18"/>
      <c r="CG40" s="18"/>
      <c r="CH40" s="18"/>
      <c r="CI40" s="18"/>
      <c r="CJ40" s="18"/>
      <c r="CK40" s="18"/>
      <c r="CL40" s="18"/>
      <c r="CM40" s="18"/>
      <c r="CN40" s="18"/>
      <c r="CO40" s="18"/>
      <c r="CP40" s="18"/>
      <c r="CQ40" s="18"/>
      <c r="CR40" s="18"/>
      <c r="CS40" s="18"/>
      <c r="CT40" s="18"/>
      <c r="CU40" s="18"/>
      <c r="CV40" s="18"/>
      <c r="CW40" s="18"/>
      <c r="CX40" s="18"/>
      <c r="CY40" s="18"/>
      <c r="CZ40" s="18"/>
      <c r="DA40" s="18"/>
      <c r="DB40" s="18"/>
      <c r="DC40" s="18"/>
      <c r="DD40" s="18"/>
      <c r="DE40" s="18"/>
      <c r="DF40" s="18"/>
      <c r="DG40" s="18"/>
      <c r="DH40" s="18"/>
      <c r="DI40" s="18"/>
      <c r="DJ40" s="18"/>
      <c r="DK40" s="18"/>
      <c r="DL40" s="18"/>
      <c r="DM40" s="18"/>
      <c r="DN40" s="18"/>
      <c r="DO40" s="18"/>
      <c r="DP40" s="18"/>
      <c r="DQ40" s="18"/>
      <c r="DR40" s="18"/>
      <c r="DS40" s="18"/>
      <c r="DT40" s="18"/>
      <c r="DU40" s="18"/>
      <c r="DV40" s="18"/>
      <c r="DW40" s="18"/>
      <c r="DX40" s="18"/>
      <c r="DY40" s="18"/>
      <c r="DZ40" s="18"/>
      <c r="EA40" s="18"/>
      <c r="EB40" s="18"/>
      <c r="EC40" s="18"/>
      <c r="ED40" s="18"/>
      <c r="EE40" s="18"/>
      <c r="EF40" s="18"/>
      <c r="EG40" s="18"/>
      <c r="EH40" s="18"/>
      <c r="EI40" s="18"/>
      <c r="EJ40" s="18"/>
      <c r="EK40" s="18"/>
      <c r="EL40" s="18"/>
      <c r="EM40" s="18"/>
      <c r="EN40" s="18"/>
      <c r="EO40" s="18"/>
      <c r="EP40" s="18"/>
      <c r="EQ40" s="18"/>
      <c r="ER40" s="18"/>
      <c r="ES40" s="18"/>
      <c r="ET40" s="18"/>
      <c r="EU40" s="18"/>
      <c r="EV40" s="18"/>
      <c r="EW40" s="18"/>
      <c r="EX40" s="18"/>
      <c r="EY40" s="18"/>
      <c r="EZ40" s="18"/>
      <c r="FA40" s="18"/>
      <c r="FB40" s="18"/>
      <c r="FC40" s="18"/>
      <c r="FD40" s="18"/>
      <c r="FE40" s="18"/>
      <c r="FF40" s="18"/>
      <c r="FG40" s="18"/>
      <c r="FH40" s="18"/>
      <c r="FI40" s="18"/>
      <c r="FJ40" s="18"/>
      <c r="FK40" s="18"/>
      <c r="FL40" s="18"/>
      <c r="FM40" s="18"/>
      <c r="FN40" s="18"/>
      <c r="FO40" s="18"/>
      <c r="FP40" s="18"/>
      <c r="FQ40" s="18"/>
      <c r="FR40" s="18"/>
      <c r="FS40" s="18"/>
      <c r="FT40" s="18"/>
      <c r="FU40" s="18"/>
      <c r="FV40" s="18"/>
      <c r="FW40" s="18"/>
      <c r="FX40" s="18"/>
      <c r="FY40" s="18"/>
      <c r="FZ40" s="18"/>
      <c r="GA40" s="18"/>
      <c r="GB40" s="18"/>
      <c r="GC40" s="18"/>
      <c r="GD40" s="18"/>
      <c r="GE40" s="18"/>
      <c r="GF40" s="18"/>
      <c r="GG40" s="18"/>
      <c r="GH40" s="18"/>
      <c r="GI40" s="18"/>
      <c r="GJ40" s="18"/>
      <c r="GK40" s="18"/>
      <c r="GL40" s="18"/>
      <c r="GM40" s="18"/>
      <c r="GN40" s="18"/>
      <c r="GO40" s="18"/>
      <c r="GP40" s="18"/>
      <c r="GQ40" s="18"/>
      <c r="GR40" s="18"/>
      <c r="GS40" s="18"/>
      <c r="GT40" s="18"/>
      <c r="GU40" s="18"/>
      <c r="GV40" s="18"/>
      <c r="GW40" s="18"/>
      <c r="GX40" s="18"/>
      <c r="GY40" s="18"/>
      <c r="GZ40" s="18"/>
      <c r="HA40" s="18"/>
      <c r="HB40" s="18"/>
    </row>
    <row r="41" spans="1:210">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39"/>
      <c r="AA41" s="18"/>
      <c r="AB41" s="18"/>
      <c r="AC41" s="18"/>
      <c r="AD41" s="18"/>
      <c r="AE41" s="18"/>
      <c r="AF41" s="18"/>
      <c r="AG41" s="18"/>
      <c r="AH41" s="18"/>
      <c r="AI41" s="18"/>
      <c r="AJ41" s="18"/>
      <c r="AK41" s="18"/>
      <c r="AL41" s="18"/>
      <c r="AM41" s="18"/>
      <c r="AN41" s="18"/>
      <c r="AO41" s="18"/>
      <c r="AP41" s="18"/>
      <c r="AQ41" s="18"/>
      <c r="AR41" s="18"/>
      <c r="AS41" s="18"/>
      <c r="AT41" s="18"/>
      <c r="AU41" s="39"/>
      <c r="AV41" s="18"/>
      <c r="AW41" s="18"/>
      <c r="AX41" s="18"/>
      <c r="AY41" s="18"/>
      <c r="AZ41" s="18"/>
      <c r="BA41" s="18"/>
      <c r="BB41" s="18"/>
      <c r="BC41" s="18"/>
      <c r="BD41" s="18"/>
      <c r="BE41" s="18"/>
      <c r="BF41" s="18"/>
      <c r="BG41" s="18"/>
      <c r="BH41" s="18"/>
      <c r="BI41" s="18"/>
      <c r="BJ41" s="18"/>
      <c r="BK41" s="18"/>
      <c r="BL41" s="18"/>
      <c r="BM41" s="18"/>
      <c r="BN41" s="18"/>
      <c r="BO41" s="18"/>
      <c r="BP41" s="18"/>
      <c r="BQ41" s="18"/>
      <c r="BR41" s="18"/>
      <c r="BS41" s="18"/>
      <c r="BT41" s="18"/>
      <c r="BU41" s="18"/>
      <c r="BV41" s="18"/>
      <c r="BW41" s="18"/>
      <c r="BX41" s="18"/>
      <c r="BY41" s="18"/>
      <c r="BZ41" s="18"/>
      <c r="CA41" s="18"/>
      <c r="CB41" s="18"/>
      <c r="CC41" s="18"/>
      <c r="CD41" s="18"/>
      <c r="CE41" s="18"/>
      <c r="CF41" s="18"/>
      <c r="CG41" s="18"/>
      <c r="CH41" s="18"/>
      <c r="CI41" s="18"/>
      <c r="CJ41" s="18"/>
      <c r="CK41" s="18"/>
      <c r="CL41" s="18"/>
      <c r="CM41" s="18"/>
      <c r="CN41" s="18"/>
      <c r="CO41" s="18"/>
      <c r="CP41" s="18"/>
      <c r="CQ41" s="18"/>
      <c r="CR41" s="18"/>
      <c r="CS41" s="18"/>
      <c r="CT41" s="18"/>
      <c r="CU41" s="18"/>
      <c r="CV41" s="18"/>
      <c r="CW41" s="18"/>
      <c r="CX41" s="18"/>
      <c r="CY41" s="18"/>
      <c r="CZ41" s="18"/>
      <c r="DA41" s="18"/>
      <c r="DB41" s="18"/>
      <c r="DC41" s="18"/>
      <c r="DD41" s="18"/>
      <c r="DE41" s="18"/>
      <c r="DF41" s="18"/>
      <c r="DG41" s="18"/>
      <c r="DH41" s="18"/>
      <c r="DI41" s="18"/>
      <c r="DJ41" s="18"/>
      <c r="DK41" s="18"/>
      <c r="DL41" s="18"/>
      <c r="DM41" s="18"/>
      <c r="DN41" s="18"/>
      <c r="DO41" s="18"/>
      <c r="DP41" s="18"/>
      <c r="DQ41" s="18"/>
      <c r="DR41" s="18"/>
      <c r="DS41" s="18"/>
      <c r="DT41" s="18"/>
      <c r="DU41" s="18"/>
      <c r="DV41" s="18"/>
      <c r="DW41" s="18"/>
      <c r="DX41" s="18"/>
      <c r="DY41" s="18"/>
      <c r="DZ41" s="18"/>
      <c r="EA41" s="18"/>
      <c r="EB41" s="18"/>
      <c r="EC41" s="18"/>
      <c r="ED41" s="18"/>
      <c r="EE41" s="18"/>
      <c r="EF41" s="18"/>
      <c r="EG41" s="18"/>
      <c r="EH41" s="18"/>
      <c r="EI41" s="18"/>
      <c r="EJ41" s="18"/>
      <c r="EK41" s="18"/>
      <c r="EL41" s="18"/>
      <c r="EM41" s="18"/>
      <c r="EN41" s="18"/>
      <c r="EO41" s="18"/>
      <c r="EP41" s="18"/>
      <c r="EQ41" s="18"/>
      <c r="ER41" s="18"/>
      <c r="ES41" s="18"/>
      <c r="ET41" s="18"/>
      <c r="EU41" s="18"/>
      <c r="EV41" s="18"/>
      <c r="EW41" s="18"/>
      <c r="EX41" s="18"/>
      <c r="EY41" s="18"/>
      <c r="EZ41" s="18"/>
      <c r="FA41" s="18"/>
      <c r="FB41" s="18"/>
      <c r="FC41" s="18"/>
      <c r="FD41" s="18"/>
      <c r="FE41" s="18"/>
      <c r="FF41" s="18"/>
      <c r="FG41" s="18"/>
      <c r="FH41" s="18"/>
      <c r="FI41" s="18"/>
      <c r="FJ41" s="18"/>
      <c r="FK41" s="18"/>
      <c r="FL41" s="18"/>
      <c r="FM41" s="18"/>
      <c r="FN41" s="18"/>
      <c r="FO41" s="18"/>
      <c r="FP41" s="18"/>
      <c r="FQ41" s="18"/>
      <c r="FR41" s="18"/>
      <c r="FS41" s="18"/>
      <c r="FT41" s="18"/>
      <c r="FU41" s="18"/>
      <c r="FV41" s="18"/>
      <c r="FW41" s="18"/>
      <c r="FX41" s="18"/>
      <c r="FY41" s="18"/>
      <c r="FZ41" s="18"/>
      <c r="GA41" s="18"/>
      <c r="GB41" s="18"/>
      <c r="GC41" s="18"/>
      <c r="GD41" s="18"/>
      <c r="GE41" s="18"/>
      <c r="GF41" s="18"/>
      <c r="GG41" s="18"/>
      <c r="GH41" s="18"/>
      <c r="GI41" s="18"/>
      <c r="GJ41" s="18"/>
      <c r="GK41" s="18"/>
      <c r="GL41" s="18"/>
      <c r="GM41" s="18"/>
      <c r="GN41" s="18"/>
      <c r="GO41" s="18"/>
      <c r="GP41" s="18"/>
      <c r="GQ41" s="18"/>
      <c r="GR41" s="18"/>
      <c r="GS41" s="18"/>
      <c r="GT41" s="18"/>
      <c r="GU41" s="18"/>
      <c r="GV41" s="18"/>
      <c r="GW41" s="18"/>
      <c r="GX41" s="18"/>
      <c r="GY41" s="18"/>
      <c r="GZ41" s="18"/>
      <c r="HA41" s="18"/>
      <c r="HB41" s="18"/>
    </row>
    <row r="42" spans="1:210">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39"/>
      <c r="AA42" s="18"/>
      <c r="AB42" s="18"/>
      <c r="AC42" s="18"/>
      <c r="AD42" s="18"/>
      <c r="AE42" s="18"/>
      <c r="AF42" s="18"/>
      <c r="AG42" s="18"/>
      <c r="AH42" s="18"/>
      <c r="AI42" s="18"/>
      <c r="AJ42" s="18"/>
      <c r="AK42" s="18"/>
      <c r="AL42" s="18"/>
      <c r="AM42" s="18"/>
      <c r="AN42" s="18"/>
      <c r="AO42" s="18"/>
      <c r="AP42" s="18"/>
      <c r="AQ42" s="18"/>
      <c r="AR42" s="18"/>
      <c r="AS42" s="18"/>
      <c r="AT42" s="18"/>
      <c r="AU42" s="39"/>
      <c r="AV42" s="18"/>
      <c r="AW42" s="18"/>
      <c r="AX42" s="18"/>
      <c r="AY42" s="18"/>
      <c r="AZ42" s="18"/>
      <c r="BA42" s="18"/>
      <c r="BB42" s="18"/>
      <c r="BC42" s="18"/>
      <c r="BD42" s="18"/>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8"/>
      <c r="CJ42" s="18"/>
      <c r="CK42" s="18"/>
      <c r="CL42" s="18"/>
      <c r="CM42" s="18"/>
      <c r="CN42" s="18"/>
      <c r="CO42" s="18"/>
      <c r="CP42" s="18"/>
      <c r="CQ42" s="18"/>
      <c r="CR42" s="18"/>
      <c r="CS42" s="18"/>
      <c r="CT42" s="18"/>
      <c r="CU42" s="18"/>
      <c r="CV42" s="18"/>
      <c r="CW42" s="18"/>
      <c r="CX42" s="18"/>
      <c r="CY42" s="18"/>
      <c r="CZ42" s="18"/>
      <c r="DA42" s="18"/>
      <c r="DB42" s="18"/>
      <c r="DC42" s="18"/>
      <c r="DD42" s="18"/>
      <c r="DE42" s="18"/>
      <c r="DF42" s="18"/>
      <c r="DG42" s="18"/>
      <c r="DH42" s="18"/>
      <c r="DI42" s="18"/>
      <c r="DJ42" s="18"/>
      <c r="DK42" s="18"/>
      <c r="DL42" s="18"/>
      <c r="DM42" s="18"/>
      <c r="DN42" s="18"/>
      <c r="DO42" s="18"/>
      <c r="DP42" s="18"/>
      <c r="DQ42" s="18"/>
      <c r="DR42" s="18"/>
      <c r="DS42" s="18"/>
      <c r="DT42" s="18"/>
      <c r="DU42" s="18"/>
      <c r="DV42" s="18"/>
      <c r="DW42" s="18"/>
      <c r="DX42" s="18"/>
      <c r="DY42" s="18"/>
      <c r="DZ42" s="18"/>
      <c r="EA42" s="18"/>
      <c r="EB42" s="18"/>
      <c r="EC42" s="18"/>
      <c r="ED42" s="18"/>
      <c r="EE42" s="18"/>
      <c r="EF42" s="18"/>
      <c r="EG42" s="18"/>
      <c r="EH42" s="18"/>
      <c r="EI42" s="18"/>
      <c r="EJ42" s="18"/>
      <c r="EK42" s="18"/>
      <c r="EL42" s="18"/>
      <c r="EM42" s="18"/>
      <c r="EN42" s="18"/>
      <c r="EO42" s="18"/>
      <c r="EP42" s="18"/>
      <c r="EQ42" s="18"/>
      <c r="ER42" s="18"/>
      <c r="ES42" s="18"/>
      <c r="ET42" s="18"/>
      <c r="EU42" s="18"/>
      <c r="EV42" s="18"/>
      <c r="EW42" s="18"/>
      <c r="EX42" s="18"/>
      <c r="EY42" s="18"/>
      <c r="EZ42" s="18"/>
      <c r="FA42" s="18"/>
      <c r="FB42" s="18"/>
      <c r="FC42" s="18"/>
      <c r="FD42" s="18"/>
      <c r="FE42" s="18"/>
      <c r="FF42" s="18"/>
      <c r="FG42" s="18"/>
      <c r="FH42" s="18"/>
      <c r="FI42" s="18"/>
      <c r="FJ42" s="18"/>
      <c r="FK42" s="18"/>
      <c r="FL42" s="18"/>
      <c r="FM42" s="18"/>
      <c r="FN42" s="18"/>
      <c r="FO42" s="18"/>
      <c r="FP42" s="18"/>
      <c r="FQ42" s="18"/>
      <c r="FR42" s="18"/>
      <c r="FS42" s="18"/>
      <c r="FT42" s="18"/>
      <c r="FU42" s="18"/>
      <c r="FV42" s="18"/>
      <c r="FW42" s="18"/>
      <c r="FX42" s="18"/>
      <c r="FY42" s="18"/>
      <c r="FZ42" s="18"/>
      <c r="GA42" s="18"/>
      <c r="GB42" s="18"/>
      <c r="GC42" s="18"/>
      <c r="GD42" s="18"/>
      <c r="GE42" s="18"/>
      <c r="GF42" s="18"/>
      <c r="GG42" s="18"/>
      <c r="GH42" s="18"/>
      <c r="GI42" s="18"/>
      <c r="GJ42" s="18"/>
      <c r="GK42" s="18"/>
      <c r="GL42" s="18"/>
      <c r="GM42" s="18"/>
      <c r="GN42" s="18"/>
      <c r="GO42" s="18"/>
      <c r="GP42" s="18"/>
      <c r="GQ42" s="18"/>
      <c r="GR42" s="18"/>
      <c r="GS42" s="18"/>
      <c r="GT42" s="18"/>
      <c r="GU42" s="18"/>
      <c r="GV42" s="18"/>
      <c r="GW42" s="18"/>
      <c r="GX42" s="18"/>
      <c r="GY42" s="18"/>
      <c r="GZ42" s="18"/>
      <c r="HA42" s="18"/>
      <c r="HB42" s="18"/>
    </row>
    <row r="43" spans="1:210">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39"/>
      <c r="AA43" s="18"/>
      <c r="AB43" s="18"/>
      <c r="AC43" s="18"/>
      <c r="AD43" s="18"/>
      <c r="AE43" s="18"/>
      <c r="AF43" s="18"/>
      <c r="AG43" s="18"/>
      <c r="AH43" s="18"/>
      <c r="AI43" s="18"/>
      <c r="AJ43" s="18"/>
      <c r="AK43" s="18"/>
      <c r="AL43" s="18"/>
      <c r="AM43" s="18"/>
      <c r="AN43" s="18"/>
      <c r="AO43" s="18"/>
      <c r="AP43" s="18"/>
      <c r="AQ43" s="18"/>
      <c r="AR43" s="18"/>
      <c r="AS43" s="18"/>
      <c r="AT43" s="18"/>
      <c r="AU43" s="39"/>
      <c r="AV43" s="18"/>
      <c r="AW43" s="18"/>
      <c r="AX43" s="18"/>
      <c r="AY43" s="18"/>
      <c r="AZ43" s="18"/>
      <c r="BA43" s="18"/>
      <c r="BB43" s="18"/>
      <c r="BC43" s="18"/>
      <c r="BD43" s="18"/>
      <c r="BE43" s="18"/>
      <c r="BF43" s="18"/>
      <c r="BG43" s="18"/>
      <c r="BH43" s="18"/>
      <c r="BI43" s="18"/>
      <c r="BJ43" s="18"/>
      <c r="BK43" s="18"/>
      <c r="BL43" s="18"/>
      <c r="BM43" s="18"/>
      <c r="BN43" s="18"/>
      <c r="BO43" s="18"/>
      <c r="BP43" s="18"/>
      <c r="BQ43" s="18"/>
      <c r="BR43" s="18"/>
      <c r="BS43" s="18"/>
      <c r="BT43" s="18"/>
      <c r="BU43" s="18"/>
      <c r="BV43" s="18"/>
      <c r="BW43" s="18"/>
      <c r="BX43" s="18"/>
      <c r="BY43" s="18"/>
      <c r="BZ43" s="18"/>
      <c r="CA43" s="18"/>
      <c r="CB43" s="18"/>
      <c r="CC43" s="18"/>
      <c r="CD43" s="18"/>
      <c r="CE43" s="18"/>
      <c r="CF43" s="18"/>
      <c r="CG43" s="18"/>
      <c r="CH43" s="18"/>
      <c r="CI43" s="18"/>
      <c r="CJ43" s="18"/>
      <c r="CK43" s="18"/>
      <c r="CL43" s="18"/>
      <c r="CM43" s="18"/>
      <c r="CN43" s="18"/>
      <c r="CO43" s="18"/>
      <c r="CP43" s="18"/>
      <c r="CQ43" s="18"/>
      <c r="CR43" s="18"/>
      <c r="CS43" s="18"/>
      <c r="CT43" s="18"/>
      <c r="CU43" s="18"/>
      <c r="CV43" s="18"/>
      <c r="CW43" s="18"/>
      <c r="CX43" s="18"/>
      <c r="CY43" s="18"/>
      <c r="CZ43" s="18"/>
      <c r="DA43" s="18"/>
      <c r="DB43" s="18"/>
      <c r="DC43" s="18"/>
      <c r="DD43" s="18"/>
      <c r="DE43" s="18"/>
      <c r="DF43" s="18"/>
      <c r="DG43" s="18"/>
      <c r="DH43" s="18"/>
      <c r="DI43" s="18"/>
      <c r="DJ43" s="18"/>
      <c r="DK43" s="18"/>
      <c r="DL43" s="18"/>
      <c r="DM43" s="18"/>
      <c r="DN43" s="18"/>
      <c r="DO43" s="18"/>
      <c r="DP43" s="18"/>
      <c r="DQ43" s="18"/>
      <c r="DR43" s="18"/>
      <c r="DS43" s="18"/>
      <c r="DT43" s="18"/>
      <c r="DU43" s="18"/>
      <c r="DV43" s="18"/>
      <c r="DW43" s="18"/>
      <c r="DX43" s="18"/>
      <c r="DY43" s="18"/>
      <c r="DZ43" s="18"/>
      <c r="EA43" s="18"/>
      <c r="EB43" s="18"/>
      <c r="EC43" s="18"/>
      <c r="ED43" s="18"/>
      <c r="EE43" s="18"/>
      <c r="EF43" s="18"/>
      <c r="EG43" s="18"/>
      <c r="EH43" s="18"/>
      <c r="EI43" s="18"/>
      <c r="EJ43" s="18"/>
      <c r="EK43" s="18"/>
      <c r="EL43" s="18"/>
      <c r="EM43" s="18"/>
      <c r="EN43" s="18"/>
      <c r="EO43" s="18"/>
      <c r="EP43" s="18"/>
      <c r="EQ43" s="18"/>
      <c r="ER43" s="18"/>
      <c r="ES43" s="18"/>
      <c r="ET43" s="18"/>
      <c r="EU43" s="18"/>
      <c r="EV43" s="18"/>
      <c r="EW43" s="18"/>
      <c r="EX43" s="18"/>
      <c r="EY43" s="18"/>
      <c r="EZ43" s="18"/>
      <c r="FA43" s="18"/>
      <c r="FB43" s="18"/>
      <c r="FC43" s="18"/>
      <c r="FD43" s="18"/>
      <c r="FE43" s="18"/>
      <c r="FF43" s="18"/>
      <c r="FG43" s="18"/>
      <c r="FH43" s="18"/>
      <c r="FI43" s="18"/>
      <c r="FJ43" s="18"/>
      <c r="FK43" s="18"/>
      <c r="FL43" s="18"/>
      <c r="FM43" s="18"/>
      <c r="FN43" s="18"/>
      <c r="FO43" s="18"/>
      <c r="FP43" s="18"/>
      <c r="FQ43" s="18"/>
      <c r="FR43" s="18"/>
      <c r="FS43" s="18"/>
      <c r="FT43" s="18"/>
      <c r="FU43" s="18"/>
      <c r="FV43" s="18"/>
      <c r="FW43" s="18"/>
      <c r="FX43" s="18"/>
      <c r="FY43" s="18"/>
      <c r="FZ43" s="18"/>
      <c r="GA43" s="18"/>
      <c r="GB43" s="18"/>
      <c r="GC43" s="18"/>
      <c r="GD43" s="18"/>
      <c r="GE43" s="18"/>
      <c r="GF43" s="18"/>
      <c r="GG43" s="18"/>
      <c r="GH43" s="18"/>
      <c r="GI43" s="18"/>
      <c r="GJ43" s="18"/>
      <c r="GK43" s="18"/>
      <c r="GL43" s="18"/>
      <c r="GM43" s="18"/>
      <c r="GN43" s="18"/>
      <c r="GO43" s="18"/>
      <c r="GP43" s="18"/>
      <c r="GQ43" s="18"/>
      <c r="GR43" s="18"/>
      <c r="GS43" s="18"/>
      <c r="GT43" s="18"/>
      <c r="GU43" s="18"/>
      <c r="GV43" s="18"/>
      <c r="GW43" s="18"/>
      <c r="GX43" s="18"/>
      <c r="GY43" s="18"/>
      <c r="GZ43" s="18"/>
      <c r="HA43" s="18"/>
      <c r="HB43" s="18"/>
    </row>
    <row r="44" spans="1:210">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39"/>
      <c r="AA44" s="18"/>
      <c r="AB44" s="18"/>
      <c r="AC44" s="18"/>
      <c r="AD44" s="18"/>
      <c r="AE44" s="18"/>
      <c r="AF44" s="18"/>
      <c r="AG44" s="18"/>
      <c r="AH44" s="18"/>
      <c r="AI44" s="18"/>
      <c r="AJ44" s="18"/>
      <c r="AK44" s="18"/>
      <c r="AL44" s="18"/>
      <c r="AM44" s="18"/>
      <c r="AN44" s="18"/>
      <c r="AO44" s="18"/>
      <c r="AP44" s="18"/>
      <c r="AQ44" s="18"/>
      <c r="AR44" s="18"/>
      <c r="AS44" s="18"/>
      <c r="AT44" s="18"/>
      <c r="AU44" s="39"/>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W44" s="18"/>
      <c r="BX44" s="18"/>
      <c r="BY44" s="18"/>
      <c r="BZ44" s="18"/>
      <c r="CA44" s="18"/>
      <c r="CB44" s="18"/>
      <c r="CC44" s="18"/>
      <c r="CD44" s="18"/>
      <c r="CE44" s="18"/>
      <c r="CF44" s="18"/>
      <c r="CG44" s="18"/>
      <c r="CH44" s="18"/>
      <c r="CI44" s="18"/>
      <c r="CJ44" s="18"/>
      <c r="CK44" s="18"/>
      <c r="CL44" s="18"/>
      <c r="CM44" s="18"/>
      <c r="CN44" s="18"/>
      <c r="CO44" s="18"/>
      <c r="CP44" s="18"/>
      <c r="CQ44" s="18"/>
      <c r="CR44" s="18"/>
      <c r="CS44" s="18"/>
      <c r="CT44" s="18"/>
      <c r="CU44" s="18"/>
      <c r="CV44" s="18"/>
      <c r="CW44" s="18"/>
      <c r="CX44" s="18"/>
      <c r="CY44" s="18"/>
      <c r="CZ44" s="18"/>
      <c r="DA44" s="18"/>
      <c r="DB44" s="18"/>
      <c r="DC44" s="18"/>
      <c r="DD44" s="18"/>
      <c r="DE44" s="18"/>
      <c r="DF44" s="18"/>
      <c r="DG44" s="18"/>
      <c r="DH44" s="18"/>
      <c r="DI44" s="18"/>
      <c r="DJ44" s="18"/>
      <c r="DK44" s="18"/>
      <c r="DL44" s="18"/>
      <c r="DM44" s="18"/>
      <c r="DN44" s="18"/>
      <c r="DO44" s="18"/>
      <c r="DP44" s="18"/>
      <c r="DQ44" s="18"/>
      <c r="DR44" s="18"/>
      <c r="DS44" s="18"/>
      <c r="DT44" s="18"/>
      <c r="DU44" s="18"/>
      <c r="DV44" s="18"/>
      <c r="DW44" s="18"/>
      <c r="DX44" s="18"/>
      <c r="DY44" s="18"/>
      <c r="DZ44" s="18"/>
      <c r="EA44" s="18"/>
      <c r="EB44" s="18"/>
      <c r="EC44" s="18"/>
      <c r="ED44" s="18"/>
      <c r="EE44" s="18"/>
      <c r="EF44" s="18"/>
      <c r="EG44" s="18"/>
      <c r="EH44" s="18"/>
      <c r="EI44" s="18"/>
      <c r="EJ44" s="18"/>
      <c r="EK44" s="18"/>
      <c r="EL44" s="18"/>
      <c r="EM44" s="18"/>
      <c r="EN44" s="18"/>
      <c r="EO44" s="18"/>
      <c r="EP44" s="18"/>
      <c r="EQ44" s="18"/>
      <c r="ER44" s="18"/>
      <c r="ES44" s="18"/>
      <c r="ET44" s="18"/>
      <c r="EU44" s="18"/>
      <c r="EV44" s="18"/>
      <c r="EW44" s="18"/>
      <c r="EX44" s="18"/>
      <c r="EY44" s="18"/>
      <c r="EZ44" s="18"/>
      <c r="FA44" s="18"/>
      <c r="FB44" s="18"/>
      <c r="FC44" s="18"/>
      <c r="FD44" s="18"/>
      <c r="FE44" s="18"/>
      <c r="FF44" s="18"/>
      <c r="FG44" s="18"/>
      <c r="FH44" s="18"/>
      <c r="FI44" s="18"/>
      <c r="FJ44" s="18"/>
      <c r="FK44" s="18"/>
      <c r="FL44" s="18"/>
      <c r="FM44" s="18"/>
      <c r="FN44" s="18"/>
      <c r="FO44" s="18"/>
      <c r="FP44" s="18"/>
      <c r="FQ44" s="18"/>
      <c r="FR44" s="18"/>
      <c r="FS44" s="18"/>
      <c r="FT44" s="18"/>
      <c r="FU44" s="18"/>
      <c r="FV44" s="18"/>
      <c r="FW44" s="18"/>
      <c r="FX44" s="18"/>
      <c r="FY44" s="18"/>
      <c r="FZ44" s="18"/>
      <c r="GA44" s="18"/>
      <c r="GB44" s="18"/>
      <c r="GC44" s="18"/>
      <c r="GD44" s="18"/>
      <c r="GE44" s="18"/>
      <c r="GF44" s="18"/>
      <c r="GG44" s="18"/>
      <c r="GH44" s="18"/>
      <c r="GI44" s="18"/>
      <c r="GJ44" s="18"/>
      <c r="GK44" s="18"/>
      <c r="GL44" s="18"/>
      <c r="GM44" s="18"/>
      <c r="GN44" s="18"/>
      <c r="GO44" s="18"/>
      <c r="GP44" s="18"/>
      <c r="GQ44" s="18"/>
      <c r="GR44" s="18"/>
      <c r="GS44" s="18"/>
      <c r="GT44" s="18"/>
      <c r="GU44" s="18"/>
      <c r="GV44" s="18"/>
      <c r="GW44" s="18"/>
      <c r="GX44" s="18"/>
      <c r="GY44" s="18"/>
      <c r="GZ44" s="18"/>
      <c r="HA44" s="18"/>
      <c r="HB44" s="18"/>
    </row>
    <row r="45" spans="1:210">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39"/>
      <c r="AA45" s="18"/>
      <c r="AB45" s="18"/>
      <c r="AC45" s="18"/>
      <c r="AD45" s="18"/>
      <c r="AE45" s="18"/>
      <c r="AF45" s="18"/>
      <c r="AG45" s="18"/>
      <c r="AH45" s="18"/>
      <c r="AI45" s="18"/>
      <c r="AJ45" s="18"/>
      <c r="AK45" s="18"/>
      <c r="AL45" s="18"/>
      <c r="AM45" s="18"/>
      <c r="AN45" s="18"/>
      <c r="AO45" s="18"/>
      <c r="AP45" s="18"/>
      <c r="AQ45" s="18"/>
      <c r="AR45" s="18"/>
      <c r="AS45" s="18"/>
      <c r="AT45" s="18"/>
      <c r="AU45" s="39"/>
      <c r="AV45" s="18"/>
      <c r="AW45" s="18"/>
      <c r="AX45" s="18"/>
      <c r="AY45" s="18"/>
      <c r="AZ45" s="18"/>
      <c r="BA45" s="18"/>
      <c r="BB45" s="18"/>
      <c r="BC45" s="18"/>
      <c r="BD45" s="18"/>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8"/>
      <c r="CJ45" s="18"/>
      <c r="CK45" s="18"/>
      <c r="CL45" s="18"/>
      <c r="CM45" s="18"/>
      <c r="CN45" s="18"/>
      <c r="CO45" s="18"/>
      <c r="CP45" s="18"/>
      <c r="CQ45" s="18"/>
      <c r="CR45" s="18"/>
      <c r="CS45" s="18"/>
      <c r="CT45" s="18"/>
      <c r="CU45" s="18"/>
      <c r="CV45" s="18"/>
      <c r="CW45" s="18"/>
      <c r="CX45" s="18"/>
      <c r="CY45" s="18"/>
      <c r="CZ45" s="18"/>
      <c r="DA45" s="18"/>
      <c r="DB45" s="18"/>
      <c r="DC45" s="18"/>
      <c r="DD45" s="18"/>
      <c r="DE45" s="18"/>
      <c r="DF45" s="18"/>
      <c r="DG45" s="18"/>
      <c r="DH45" s="18"/>
      <c r="DI45" s="18"/>
      <c r="DJ45" s="18"/>
      <c r="DK45" s="18"/>
      <c r="DL45" s="18"/>
      <c r="DM45" s="18"/>
      <c r="DN45" s="18"/>
      <c r="DO45" s="18"/>
      <c r="DP45" s="18"/>
      <c r="DQ45" s="18"/>
      <c r="DR45" s="18"/>
      <c r="DS45" s="18"/>
      <c r="DT45" s="18"/>
      <c r="DU45" s="18"/>
      <c r="DV45" s="18"/>
      <c r="DW45" s="18"/>
      <c r="DX45" s="18"/>
      <c r="DY45" s="18"/>
      <c r="DZ45" s="18"/>
      <c r="EA45" s="18"/>
      <c r="EB45" s="18"/>
      <c r="EC45" s="18"/>
      <c r="ED45" s="18"/>
      <c r="EE45" s="18"/>
      <c r="EF45" s="18"/>
      <c r="EG45" s="18"/>
      <c r="EH45" s="18"/>
      <c r="EI45" s="18"/>
      <c r="EJ45" s="18"/>
      <c r="EK45" s="18"/>
      <c r="EL45" s="18"/>
      <c r="EM45" s="18"/>
      <c r="EN45" s="18"/>
      <c r="EO45" s="18"/>
      <c r="EP45" s="18"/>
      <c r="EQ45" s="18"/>
      <c r="ER45" s="18"/>
      <c r="ES45" s="18"/>
      <c r="ET45" s="18"/>
      <c r="EU45" s="18"/>
      <c r="EV45" s="18"/>
      <c r="EW45" s="18"/>
      <c r="EX45" s="18"/>
      <c r="EY45" s="18"/>
      <c r="EZ45" s="18"/>
      <c r="FA45" s="18"/>
      <c r="FB45" s="18"/>
      <c r="FC45" s="18"/>
      <c r="FD45" s="18"/>
      <c r="FE45" s="18"/>
      <c r="FF45" s="18"/>
      <c r="FG45" s="18"/>
      <c r="FH45" s="18"/>
      <c r="FI45" s="18"/>
      <c r="FJ45" s="18"/>
      <c r="FK45" s="18"/>
      <c r="FL45" s="18"/>
      <c r="FM45" s="18"/>
      <c r="FN45" s="18"/>
      <c r="FO45" s="18"/>
      <c r="FP45" s="18"/>
      <c r="FQ45" s="18"/>
      <c r="FR45" s="18"/>
      <c r="FS45" s="18"/>
      <c r="FT45" s="18"/>
      <c r="FU45" s="18"/>
      <c r="FV45" s="18"/>
      <c r="FW45" s="18"/>
      <c r="FX45" s="18"/>
      <c r="FY45" s="18"/>
      <c r="FZ45" s="18"/>
      <c r="GA45" s="18"/>
      <c r="GB45" s="18"/>
      <c r="GC45" s="18"/>
      <c r="GD45" s="18"/>
      <c r="GE45" s="18"/>
      <c r="GF45" s="18"/>
      <c r="GG45" s="18"/>
      <c r="GH45" s="18"/>
      <c r="GI45" s="18"/>
      <c r="GJ45" s="18"/>
      <c r="GK45" s="18"/>
      <c r="GL45" s="18"/>
      <c r="GM45" s="18"/>
      <c r="GN45" s="18"/>
      <c r="GO45" s="18"/>
      <c r="GP45" s="18"/>
      <c r="GQ45" s="18"/>
      <c r="GR45" s="18"/>
      <c r="GS45" s="18"/>
      <c r="GT45" s="18"/>
      <c r="GU45" s="18"/>
      <c r="GV45" s="18"/>
      <c r="GW45" s="18"/>
      <c r="GX45" s="18"/>
      <c r="GY45" s="18"/>
      <c r="GZ45" s="18"/>
      <c r="HA45" s="18"/>
      <c r="HB45" s="18"/>
    </row>
    <row r="46" spans="1:210">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39"/>
      <c r="AA46" s="18"/>
      <c r="AB46" s="18"/>
      <c r="AC46" s="18"/>
      <c r="AD46" s="18"/>
      <c r="AE46" s="18"/>
      <c r="AF46" s="18"/>
      <c r="AG46" s="18"/>
      <c r="AH46" s="18"/>
      <c r="AI46" s="18"/>
      <c r="AJ46" s="18"/>
      <c r="AK46" s="18"/>
      <c r="AL46" s="18"/>
      <c r="AM46" s="18"/>
      <c r="AN46" s="18"/>
      <c r="AO46" s="18"/>
      <c r="AP46" s="18"/>
      <c r="AQ46" s="18"/>
      <c r="AR46" s="18"/>
      <c r="AS46" s="18"/>
      <c r="AT46" s="18"/>
      <c r="AU46" s="39"/>
      <c r="AV46" s="18"/>
      <c r="AW46" s="18"/>
      <c r="AX46" s="18"/>
      <c r="AY46" s="18"/>
      <c r="AZ46" s="18"/>
      <c r="BA46" s="18"/>
      <c r="BB46" s="18"/>
      <c r="BC46" s="18"/>
      <c r="BD46" s="18"/>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8"/>
      <c r="CJ46" s="18"/>
      <c r="CK46" s="18"/>
      <c r="CL46" s="18"/>
      <c r="CM46" s="18"/>
      <c r="CN46" s="18"/>
      <c r="CO46" s="18"/>
      <c r="CP46" s="18"/>
      <c r="CQ46" s="18"/>
      <c r="CR46" s="18"/>
      <c r="CS46" s="18"/>
      <c r="CT46" s="18"/>
      <c r="CU46" s="18"/>
      <c r="CV46" s="18"/>
      <c r="CW46" s="18"/>
      <c r="CX46" s="18"/>
      <c r="CY46" s="18"/>
      <c r="CZ46" s="18"/>
      <c r="DA46" s="18"/>
      <c r="DB46" s="18"/>
      <c r="DC46" s="18"/>
      <c r="DD46" s="18"/>
      <c r="DE46" s="18"/>
      <c r="DF46" s="18"/>
      <c r="DG46" s="18"/>
      <c r="DH46" s="18"/>
      <c r="DI46" s="18"/>
      <c r="DJ46" s="18"/>
      <c r="DK46" s="18"/>
      <c r="DL46" s="18"/>
      <c r="DM46" s="18"/>
      <c r="DN46" s="18"/>
      <c r="DO46" s="18"/>
      <c r="DP46" s="18"/>
      <c r="DQ46" s="18"/>
      <c r="DR46" s="18"/>
      <c r="DS46" s="18"/>
      <c r="DT46" s="18"/>
      <c r="DU46" s="18"/>
      <c r="DV46" s="18"/>
      <c r="DW46" s="18"/>
      <c r="DX46" s="18"/>
      <c r="DY46" s="18"/>
      <c r="DZ46" s="18"/>
      <c r="EA46" s="18"/>
      <c r="EB46" s="18"/>
      <c r="EC46" s="18"/>
      <c r="ED46" s="18"/>
      <c r="EE46" s="18"/>
      <c r="EF46" s="18"/>
      <c r="EG46" s="18"/>
      <c r="EH46" s="18"/>
      <c r="EI46" s="18"/>
      <c r="EJ46" s="18"/>
      <c r="EK46" s="18"/>
      <c r="EL46" s="18"/>
      <c r="EM46" s="18"/>
      <c r="EN46" s="18"/>
      <c r="EO46" s="18"/>
      <c r="EP46" s="18"/>
      <c r="EQ46" s="18"/>
      <c r="ER46" s="18"/>
      <c r="ES46" s="18"/>
      <c r="ET46" s="18"/>
      <c r="EU46" s="18"/>
      <c r="EV46" s="18"/>
      <c r="EW46" s="18"/>
      <c r="EX46" s="18"/>
      <c r="EY46" s="18"/>
      <c r="EZ46" s="18"/>
      <c r="FA46" s="18"/>
      <c r="FB46" s="18"/>
      <c r="FC46" s="18"/>
      <c r="FD46" s="18"/>
      <c r="FE46" s="18"/>
      <c r="FF46" s="18"/>
      <c r="FG46" s="18"/>
      <c r="FH46" s="18"/>
      <c r="FI46" s="18"/>
      <c r="FJ46" s="18"/>
      <c r="FK46" s="18"/>
      <c r="FL46" s="18"/>
      <c r="FM46" s="18"/>
      <c r="FN46" s="18"/>
      <c r="FO46" s="18"/>
      <c r="FP46" s="18"/>
      <c r="FQ46" s="18"/>
      <c r="FR46" s="18"/>
      <c r="FS46" s="18"/>
      <c r="FT46" s="18"/>
      <c r="FU46" s="18"/>
      <c r="FV46" s="18"/>
      <c r="FW46" s="18"/>
      <c r="FX46" s="18"/>
      <c r="FY46" s="18"/>
      <c r="FZ46" s="18"/>
      <c r="GA46" s="18"/>
      <c r="GB46" s="18"/>
      <c r="GC46" s="18"/>
      <c r="GD46" s="18"/>
      <c r="GE46" s="18"/>
      <c r="GF46" s="18"/>
      <c r="GG46" s="18"/>
      <c r="GH46" s="18"/>
      <c r="GI46" s="18"/>
      <c r="GJ46" s="18"/>
      <c r="GK46" s="18"/>
      <c r="GL46" s="18"/>
      <c r="GM46" s="18"/>
      <c r="GN46" s="18"/>
      <c r="GO46" s="18"/>
      <c r="GP46" s="18"/>
      <c r="GQ46" s="18"/>
      <c r="GR46" s="18"/>
      <c r="GS46" s="18"/>
      <c r="GT46" s="18"/>
      <c r="GU46" s="18"/>
      <c r="GV46" s="18"/>
      <c r="GW46" s="18"/>
      <c r="GX46" s="18"/>
      <c r="GY46" s="18"/>
      <c r="GZ46" s="18"/>
      <c r="HA46" s="18"/>
      <c r="HB46" s="18"/>
    </row>
    <row r="47" spans="1:210">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39"/>
      <c r="AA47" s="18"/>
      <c r="AB47" s="18"/>
      <c r="AC47" s="18"/>
      <c r="AD47" s="18"/>
      <c r="AE47" s="18"/>
      <c r="AF47" s="18"/>
      <c r="AG47" s="18"/>
      <c r="AH47" s="18"/>
      <c r="AI47" s="18"/>
      <c r="AJ47" s="18"/>
      <c r="AK47" s="18"/>
      <c r="AL47" s="18"/>
      <c r="AM47" s="18"/>
      <c r="AN47" s="18"/>
      <c r="AO47" s="18"/>
      <c r="AP47" s="18"/>
      <c r="AQ47" s="18"/>
      <c r="AR47" s="18"/>
      <c r="AS47" s="18"/>
      <c r="AT47" s="18"/>
      <c r="AU47" s="39"/>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c r="EX47" s="18"/>
      <c r="EY47" s="18"/>
      <c r="EZ47" s="18"/>
      <c r="FA47" s="18"/>
      <c r="FB47" s="18"/>
      <c r="FC47" s="18"/>
      <c r="FD47" s="18"/>
      <c r="FE47" s="18"/>
      <c r="FF47" s="18"/>
      <c r="FG47" s="18"/>
      <c r="FH47" s="18"/>
      <c r="FI47" s="18"/>
      <c r="FJ47" s="18"/>
      <c r="FK47" s="18"/>
      <c r="FL47" s="18"/>
      <c r="FM47" s="18"/>
      <c r="FN47" s="18"/>
      <c r="FO47" s="18"/>
      <c r="FP47" s="18"/>
      <c r="FQ47" s="18"/>
      <c r="FR47" s="18"/>
      <c r="FS47" s="18"/>
      <c r="FT47" s="18"/>
      <c r="FU47" s="18"/>
      <c r="FV47" s="18"/>
      <c r="FW47" s="18"/>
      <c r="FX47" s="18"/>
      <c r="FY47" s="18"/>
      <c r="FZ47" s="18"/>
      <c r="GA47" s="18"/>
      <c r="GB47" s="18"/>
      <c r="GC47" s="18"/>
      <c r="GD47" s="18"/>
      <c r="GE47" s="18"/>
      <c r="GF47" s="18"/>
      <c r="GG47" s="18"/>
      <c r="GH47" s="18"/>
      <c r="GI47" s="18"/>
      <c r="GJ47" s="18"/>
      <c r="GK47" s="18"/>
      <c r="GL47" s="18"/>
      <c r="GM47" s="18"/>
      <c r="GN47" s="18"/>
      <c r="GO47" s="18"/>
      <c r="GP47" s="18"/>
      <c r="GQ47" s="18"/>
      <c r="GR47" s="18"/>
      <c r="GS47" s="18"/>
      <c r="GT47" s="18"/>
      <c r="GU47" s="18"/>
      <c r="GV47" s="18"/>
      <c r="GW47" s="18"/>
      <c r="GX47" s="18"/>
      <c r="GY47" s="18"/>
      <c r="GZ47" s="18"/>
      <c r="HA47" s="18"/>
      <c r="HB47" s="18"/>
    </row>
    <row r="48" spans="1:210">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39"/>
      <c r="AA48" s="18"/>
      <c r="AB48" s="18"/>
      <c r="AC48" s="18"/>
      <c r="AD48" s="18"/>
      <c r="AE48" s="18"/>
      <c r="AF48" s="18"/>
      <c r="AG48" s="18"/>
      <c r="AH48" s="18"/>
      <c r="AI48" s="18"/>
      <c r="AJ48" s="18"/>
      <c r="AK48" s="18"/>
      <c r="AL48" s="18"/>
      <c r="AM48" s="18"/>
      <c r="AN48" s="18"/>
      <c r="AO48" s="18"/>
      <c r="AP48" s="18"/>
      <c r="AQ48" s="18"/>
      <c r="AR48" s="18"/>
      <c r="AS48" s="18"/>
      <c r="AT48" s="18"/>
      <c r="AU48" s="39"/>
      <c r="AV48" s="18"/>
      <c r="AW48" s="18"/>
      <c r="AX48" s="18"/>
      <c r="AY48" s="18"/>
      <c r="AZ48" s="18"/>
      <c r="BA48" s="18"/>
      <c r="BB48" s="18"/>
      <c r="BC48" s="18"/>
      <c r="BD48" s="18"/>
      <c r="BE48" s="18"/>
      <c r="BF48" s="18"/>
      <c r="BG48" s="18"/>
      <c r="BH48" s="18"/>
      <c r="BI48" s="18"/>
      <c r="BJ48" s="18"/>
      <c r="BK48" s="18"/>
      <c r="BL48" s="18"/>
      <c r="BM48" s="18"/>
      <c r="BN48" s="18"/>
      <c r="BO48" s="18"/>
      <c r="BP48" s="18"/>
      <c r="BQ48" s="18"/>
      <c r="BR48" s="18"/>
      <c r="BS48" s="18"/>
      <c r="BT48" s="18"/>
      <c r="BU48" s="18"/>
      <c r="BV48" s="18"/>
      <c r="BW48" s="18"/>
      <c r="BX48" s="18"/>
      <c r="BY48" s="18"/>
      <c r="BZ48" s="18"/>
      <c r="CA48" s="18"/>
      <c r="CB48" s="18"/>
      <c r="CC48" s="18"/>
      <c r="CD48" s="18"/>
      <c r="CE48" s="18"/>
      <c r="CF48" s="18"/>
      <c r="CG48" s="18"/>
      <c r="CH48" s="18"/>
      <c r="CI48" s="18"/>
      <c r="CJ48" s="18"/>
      <c r="CK48" s="18"/>
      <c r="CL48" s="18"/>
      <c r="CM48" s="18"/>
      <c r="CN48" s="18"/>
      <c r="CO48" s="18"/>
      <c r="CP48" s="18"/>
      <c r="CQ48" s="18"/>
      <c r="CR48" s="18"/>
      <c r="CS48" s="18"/>
      <c r="CT48" s="18"/>
      <c r="CU48" s="18"/>
      <c r="CV48" s="18"/>
      <c r="CW48" s="18"/>
      <c r="CX48" s="18"/>
      <c r="CY48" s="18"/>
      <c r="CZ48" s="18"/>
      <c r="DA48" s="18"/>
      <c r="DB48" s="18"/>
      <c r="DC48" s="18"/>
      <c r="DD48" s="18"/>
      <c r="DE48" s="18"/>
      <c r="DF48" s="18"/>
      <c r="DG48" s="18"/>
      <c r="DH48" s="18"/>
      <c r="DI48" s="18"/>
      <c r="DJ48" s="18"/>
      <c r="DK48" s="18"/>
      <c r="DL48" s="18"/>
      <c r="DM48" s="18"/>
      <c r="DN48" s="18"/>
      <c r="DO48" s="18"/>
      <c r="DP48" s="18"/>
      <c r="DQ48" s="18"/>
      <c r="DR48" s="18"/>
      <c r="DS48" s="18"/>
      <c r="DT48" s="18"/>
      <c r="DU48" s="18"/>
      <c r="DV48" s="18"/>
      <c r="DW48" s="18"/>
      <c r="DX48" s="18"/>
      <c r="DY48" s="18"/>
      <c r="DZ48" s="18"/>
      <c r="EA48" s="18"/>
      <c r="EB48" s="18"/>
      <c r="EC48" s="18"/>
      <c r="ED48" s="18"/>
      <c r="EE48" s="18"/>
      <c r="EF48" s="18"/>
      <c r="EG48" s="18"/>
      <c r="EH48" s="18"/>
      <c r="EI48" s="18"/>
      <c r="EJ48" s="18"/>
      <c r="EK48" s="18"/>
      <c r="EL48" s="18"/>
      <c r="EM48" s="18"/>
      <c r="EN48" s="18"/>
      <c r="EO48" s="18"/>
      <c r="EP48" s="18"/>
      <c r="EQ48" s="18"/>
      <c r="ER48" s="18"/>
      <c r="ES48" s="18"/>
      <c r="ET48" s="18"/>
      <c r="EU48" s="18"/>
      <c r="EV48" s="18"/>
      <c r="EW48" s="18"/>
      <c r="EX48" s="18"/>
      <c r="EY48" s="18"/>
      <c r="EZ48" s="18"/>
      <c r="FA48" s="18"/>
      <c r="FB48" s="18"/>
      <c r="FC48" s="18"/>
      <c r="FD48" s="18"/>
      <c r="FE48" s="18"/>
      <c r="FF48" s="18"/>
      <c r="FG48" s="18"/>
      <c r="FH48" s="18"/>
      <c r="FI48" s="18"/>
      <c r="FJ48" s="18"/>
      <c r="FK48" s="18"/>
      <c r="FL48" s="18"/>
      <c r="FM48" s="18"/>
      <c r="FN48" s="18"/>
      <c r="FO48" s="18"/>
      <c r="FP48" s="18"/>
      <c r="FQ48" s="18"/>
      <c r="FR48" s="18"/>
      <c r="FS48" s="18"/>
      <c r="FT48" s="18"/>
      <c r="FU48" s="18"/>
      <c r="FV48" s="18"/>
      <c r="FW48" s="18"/>
      <c r="FX48" s="18"/>
      <c r="FY48" s="18"/>
      <c r="FZ48" s="18"/>
      <c r="GA48" s="18"/>
      <c r="GB48" s="18"/>
      <c r="GC48" s="18"/>
      <c r="GD48" s="18"/>
      <c r="GE48" s="18"/>
      <c r="GF48" s="18"/>
      <c r="GG48" s="18"/>
      <c r="GH48" s="18"/>
      <c r="GI48" s="18"/>
      <c r="GJ48" s="18"/>
      <c r="GK48" s="18"/>
      <c r="GL48" s="18"/>
      <c r="GM48" s="18"/>
      <c r="GN48" s="18"/>
      <c r="GO48" s="18"/>
      <c r="GP48" s="18"/>
      <c r="GQ48" s="18"/>
      <c r="GR48" s="18"/>
      <c r="GS48" s="18"/>
      <c r="GT48" s="18"/>
      <c r="GU48" s="18"/>
      <c r="GV48" s="18"/>
      <c r="GW48" s="18"/>
      <c r="GX48" s="18"/>
      <c r="GY48" s="18"/>
      <c r="GZ48" s="18"/>
      <c r="HA48" s="18"/>
      <c r="HB48" s="18"/>
    </row>
    <row r="49" spans="1:210">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39"/>
      <c r="AA49" s="18"/>
      <c r="AB49" s="18"/>
      <c r="AC49" s="18"/>
      <c r="AD49" s="18"/>
      <c r="AE49" s="18"/>
      <c r="AF49" s="18"/>
      <c r="AG49" s="18"/>
      <c r="AH49" s="18"/>
      <c r="AI49" s="18"/>
      <c r="AJ49" s="18"/>
      <c r="AK49" s="18"/>
      <c r="AL49" s="18"/>
      <c r="AM49" s="18"/>
      <c r="AN49" s="18"/>
      <c r="AO49" s="18"/>
      <c r="AP49" s="18"/>
      <c r="AQ49" s="18"/>
      <c r="AR49" s="18"/>
      <c r="AS49" s="18"/>
      <c r="AT49" s="18"/>
      <c r="AU49" s="39"/>
      <c r="AV49" s="18"/>
      <c r="AW49" s="18"/>
      <c r="AX49" s="18"/>
      <c r="AY49" s="18"/>
      <c r="AZ49" s="18"/>
      <c r="BA49" s="18"/>
      <c r="BB49" s="18"/>
      <c r="BC49" s="18"/>
      <c r="BD49" s="18"/>
      <c r="BE49" s="18"/>
      <c r="BF49" s="18"/>
      <c r="BG49" s="18"/>
      <c r="BH49" s="18"/>
      <c r="BI49" s="18"/>
      <c r="BJ49" s="18"/>
      <c r="BK49" s="18"/>
      <c r="BL49" s="18"/>
      <c r="BM49" s="18"/>
      <c r="BN49" s="18"/>
      <c r="BO49" s="18"/>
      <c r="BP49" s="18"/>
      <c r="BQ49" s="18"/>
      <c r="BR49" s="18"/>
      <c r="BS49" s="18"/>
      <c r="BT49" s="18"/>
      <c r="BU49" s="18"/>
      <c r="BV49" s="18"/>
      <c r="BW49" s="18"/>
      <c r="BX49" s="18"/>
      <c r="BY49" s="18"/>
      <c r="BZ49" s="18"/>
      <c r="CA49" s="18"/>
      <c r="CB49" s="18"/>
      <c r="CC49" s="18"/>
      <c r="CD49" s="18"/>
      <c r="CE49" s="18"/>
      <c r="CF49" s="18"/>
      <c r="CG49" s="18"/>
      <c r="CH49" s="18"/>
      <c r="CI49" s="18"/>
      <c r="CJ49" s="18"/>
      <c r="CK49" s="18"/>
      <c r="CL49" s="18"/>
      <c r="CM49" s="18"/>
      <c r="CN49" s="18"/>
      <c r="CO49" s="18"/>
      <c r="CP49" s="18"/>
      <c r="CQ49" s="18"/>
      <c r="CR49" s="18"/>
      <c r="CS49" s="18"/>
      <c r="CT49" s="18"/>
      <c r="CU49" s="18"/>
      <c r="CV49" s="18"/>
      <c r="CW49" s="18"/>
      <c r="CX49" s="18"/>
      <c r="CY49" s="18"/>
      <c r="CZ49" s="18"/>
      <c r="DA49" s="18"/>
      <c r="DB49" s="18"/>
      <c r="DC49" s="18"/>
      <c r="DD49" s="18"/>
      <c r="DE49" s="18"/>
      <c r="DF49" s="18"/>
      <c r="DG49" s="18"/>
      <c r="DH49" s="18"/>
      <c r="DI49" s="18"/>
      <c r="DJ49" s="18"/>
      <c r="DK49" s="18"/>
      <c r="DL49" s="18"/>
      <c r="DM49" s="18"/>
      <c r="DN49" s="18"/>
      <c r="DO49" s="18"/>
      <c r="DP49" s="18"/>
      <c r="DQ49" s="18"/>
      <c r="DR49" s="18"/>
      <c r="DS49" s="18"/>
      <c r="DT49" s="18"/>
      <c r="DU49" s="18"/>
      <c r="DV49" s="18"/>
      <c r="DW49" s="18"/>
      <c r="DX49" s="18"/>
      <c r="DY49" s="18"/>
      <c r="DZ49" s="18"/>
      <c r="EA49" s="18"/>
      <c r="EB49" s="18"/>
      <c r="EC49" s="18"/>
      <c r="ED49" s="18"/>
      <c r="EE49" s="18"/>
      <c r="EF49" s="18"/>
      <c r="EG49" s="18"/>
      <c r="EH49" s="18"/>
      <c r="EI49" s="18"/>
      <c r="EJ49" s="18"/>
      <c r="EK49" s="18"/>
      <c r="EL49" s="18"/>
      <c r="EM49" s="18"/>
      <c r="EN49" s="18"/>
      <c r="EO49" s="18"/>
      <c r="EP49" s="18"/>
      <c r="EQ49" s="18"/>
      <c r="ER49" s="18"/>
      <c r="ES49" s="18"/>
      <c r="ET49" s="18"/>
      <c r="EU49" s="18"/>
      <c r="EV49" s="18"/>
      <c r="EW49" s="18"/>
      <c r="EX49" s="18"/>
      <c r="EY49" s="18"/>
      <c r="EZ49" s="18"/>
      <c r="FA49" s="18"/>
      <c r="FB49" s="18"/>
      <c r="FC49" s="18"/>
      <c r="FD49" s="18"/>
      <c r="FE49" s="18"/>
      <c r="FF49" s="18"/>
      <c r="FG49" s="18"/>
      <c r="FH49" s="18"/>
      <c r="FI49" s="18"/>
      <c r="FJ49" s="18"/>
      <c r="FK49" s="18"/>
      <c r="FL49" s="18"/>
      <c r="FM49" s="18"/>
      <c r="FN49" s="18"/>
      <c r="FO49" s="18"/>
      <c r="FP49" s="18"/>
      <c r="FQ49" s="18"/>
      <c r="FR49" s="18"/>
      <c r="FS49" s="18"/>
      <c r="FT49" s="18"/>
      <c r="FU49" s="18"/>
      <c r="FV49" s="18"/>
      <c r="FW49" s="18"/>
      <c r="FX49" s="18"/>
      <c r="FY49" s="18"/>
      <c r="FZ49" s="18"/>
      <c r="GA49" s="18"/>
      <c r="GB49" s="18"/>
      <c r="GC49" s="18"/>
      <c r="GD49" s="18"/>
      <c r="GE49" s="18"/>
      <c r="GF49" s="18"/>
      <c r="GG49" s="18"/>
      <c r="GH49" s="18"/>
      <c r="GI49" s="18"/>
      <c r="GJ49" s="18"/>
      <c r="GK49" s="18"/>
      <c r="GL49" s="18"/>
      <c r="GM49" s="18"/>
      <c r="GN49" s="18"/>
      <c r="GO49" s="18"/>
      <c r="GP49" s="18"/>
      <c r="GQ49" s="18"/>
      <c r="GR49" s="18"/>
      <c r="GS49" s="18"/>
      <c r="GT49" s="18"/>
      <c r="GU49" s="18"/>
      <c r="GV49" s="18"/>
      <c r="GW49" s="18"/>
      <c r="GX49" s="18"/>
      <c r="GY49" s="18"/>
      <c r="GZ49" s="18"/>
      <c r="HA49" s="18"/>
      <c r="HB49" s="18"/>
    </row>
    <row r="50" spans="1:210">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39"/>
      <c r="AA50" s="18"/>
      <c r="AB50" s="18"/>
      <c r="AC50" s="18"/>
      <c r="AD50" s="18"/>
      <c r="AE50" s="18"/>
      <c r="AF50" s="18"/>
      <c r="AG50" s="18"/>
      <c r="AH50" s="18"/>
      <c r="AI50" s="18"/>
      <c r="AJ50" s="18"/>
      <c r="AK50" s="18"/>
      <c r="AL50" s="18"/>
      <c r="AM50" s="18"/>
      <c r="AN50" s="18"/>
      <c r="AO50" s="18"/>
      <c r="AP50" s="18"/>
      <c r="AQ50" s="18"/>
      <c r="AR50" s="18"/>
      <c r="AS50" s="18"/>
      <c r="AT50" s="18"/>
      <c r="AU50" s="39"/>
      <c r="AV50" s="18"/>
      <c r="AW50" s="18"/>
      <c r="AX50" s="18"/>
      <c r="AY50" s="18"/>
      <c r="AZ50" s="18"/>
      <c r="BA50" s="18"/>
      <c r="BB50" s="18"/>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c r="GV50" s="18"/>
      <c r="GW50" s="18"/>
      <c r="GX50" s="18"/>
      <c r="GY50" s="18"/>
      <c r="GZ50" s="18"/>
      <c r="HA50" s="18"/>
      <c r="HB50" s="18"/>
    </row>
    <row r="51" spans="1:210">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39"/>
      <c r="AA51" s="18"/>
      <c r="AB51" s="18"/>
      <c r="AC51" s="18"/>
      <c r="AD51" s="18"/>
      <c r="AE51" s="18"/>
      <c r="AF51" s="18"/>
      <c r="AG51" s="18"/>
      <c r="AH51" s="18"/>
      <c r="AI51" s="18"/>
      <c r="AJ51" s="18"/>
      <c r="AK51" s="18"/>
      <c r="AL51" s="18"/>
      <c r="AM51" s="18"/>
      <c r="AN51" s="18"/>
      <c r="AO51" s="18"/>
      <c r="AP51" s="18"/>
      <c r="AQ51" s="18"/>
      <c r="AR51" s="18"/>
      <c r="AS51" s="18"/>
      <c r="AT51" s="18"/>
      <c r="AU51" s="39"/>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c r="CC51" s="18"/>
      <c r="CD51" s="18"/>
      <c r="CE51" s="18"/>
      <c r="CF51" s="18"/>
      <c r="CG51" s="18"/>
      <c r="CH51" s="18"/>
      <c r="CI51" s="18"/>
      <c r="CJ51" s="18"/>
      <c r="CK51" s="18"/>
      <c r="CL51" s="18"/>
      <c r="CM51" s="18"/>
      <c r="CN51" s="18"/>
      <c r="CO51" s="18"/>
      <c r="CP51" s="18"/>
      <c r="CQ51" s="18"/>
      <c r="CR51" s="18"/>
      <c r="CS51" s="18"/>
      <c r="CT51" s="18"/>
      <c r="CU51" s="18"/>
      <c r="CV51" s="18"/>
      <c r="CW51" s="18"/>
      <c r="CX51" s="18"/>
      <c r="CY51" s="18"/>
      <c r="CZ51" s="18"/>
      <c r="DA51" s="18"/>
      <c r="DB51" s="18"/>
      <c r="DC51" s="18"/>
      <c r="DD51" s="18"/>
      <c r="DE51" s="18"/>
      <c r="DF51" s="18"/>
      <c r="DG51" s="18"/>
      <c r="DH51" s="18"/>
      <c r="DI51" s="18"/>
      <c r="DJ51" s="18"/>
      <c r="DK51" s="18"/>
      <c r="DL51" s="18"/>
      <c r="DM51" s="18"/>
      <c r="DN51" s="18"/>
      <c r="DO51" s="18"/>
      <c r="DP51" s="18"/>
      <c r="DQ51" s="18"/>
      <c r="DR51" s="18"/>
      <c r="DS51" s="18"/>
      <c r="DT51" s="18"/>
      <c r="DU51" s="18"/>
      <c r="DV51" s="18"/>
      <c r="DW51" s="18"/>
      <c r="DX51" s="18"/>
      <c r="DY51" s="18"/>
      <c r="DZ51" s="18"/>
      <c r="EA51" s="18"/>
      <c r="EB51" s="18"/>
      <c r="EC51" s="18"/>
      <c r="ED51" s="18"/>
      <c r="EE51" s="18"/>
      <c r="EF51" s="18"/>
      <c r="EG51" s="18"/>
      <c r="EH51" s="18"/>
      <c r="EI51" s="18"/>
      <c r="EJ51" s="18"/>
      <c r="EK51" s="18"/>
      <c r="EL51" s="18"/>
      <c r="EM51" s="18"/>
      <c r="EN51" s="18"/>
      <c r="EO51" s="18"/>
      <c r="EP51" s="18"/>
      <c r="EQ51" s="18"/>
      <c r="ER51" s="18"/>
      <c r="ES51" s="18"/>
      <c r="ET51" s="18"/>
      <c r="EU51" s="18"/>
      <c r="EV51" s="18"/>
      <c r="EW51" s="18"/>
      <c r="EX51" s="18"/>
      <c r="EY51" s="18"/>
      <c r="EZ51" s="18"/>
      <c r="FA51" s="18"/>
      <c r="FB51" s="18"/>
      <c r="FC51" s="18"/>
      <c r="FD51" s="18"/>
      <c r="FE51" s="18"/>
      <c r="FF51" s="18"/>
      <c r="FG51" s="18"/>
      <c r="FH51" s="18"/>
      <c r="FI51" s="18"/>
      <c r="FJ51" s="18"/>
      <c r="FK51" s="18"/>
      <c r="FL51" s="18"/>
      <c r="FM51" s="18"/>
      <c r="FN51" s="18"/>
      <c r="FO51" s="18"/>
      <c r="FP51" s="18"/>
      <c r="FQ51" s="18"/>
      <c r="FR51" s="18"/>
      <c r="FS51" s="18"/>
      <c r="FT51" s="18"/>
      <c r="FU51" s="18"/>
      <c r="FV51" s="18"/>
      <c r="FW51" s="18"/>
      <c r="FX51" s="18"/>
      <c r="FY51" s="18"/>
      <c r="FZ51" s="18"/>
      <c r="GA51" s="18"/>
      <c r="GB51" s="18"/>
      <c r="GC51" s="18"/>
      <c r="GD51" s="18"/>
      <c r="GE51" s="18"/>
      <c r="GF51" s="18"/>
      <c r="GG51" s="18"/>
      <c r="GH51" s="18"/>
      <c r="GI51" s="18"/>
      <c r="GJ51" s="18"/>
      <c r="GK51" s="18"/>
      <c r="GL51" s="18"/>
      <c r="GM51" s="18"/>
      <c r="GN51" s="18"/>
      <c r="GO51" s="18"/>
      <c r="GP51" s="18"/>
      <c r="GQ51" s="18"/>
      <c r="GR51" s="18"/>
      <c r="GS51" s="18"/>
      <c r="GT51" s="18"/>
      <c r="GU51" s="18"/>
      <c r="GV51" s="18"/>
      <c r="GW51" s="18"/>
      <c r="GX51" s="18"/>
      <c r="GY51" s="18"/>
      <c r="GZ51" s="18"/>
      <c r="HA51" s="18"/>
      <c r="HB51" s="18"/>
    </row>
    <row r="52" spans="1:210">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39"/>
      <c r="AA52" s="18"/>
      <c r="AB52" s="18"/>
      <c r="AC52" s="18"/>
      <c r="AD52" s="18"/>
      <c r="AE52" s="18"/>
      <c r="AF52" s="18"/>
      <c r="AG52" s="18"/>
      <c r="AH52" s="18"/>
      <c r="AI52" s="18"/>
      <c r="AJ52" s="18"/>
      <c r="AK52" s="18"/>
      <c r="AL52" s="18"/>
      <c r="AM52" s="18"/>
      <c r="AN52" s="18"/>
      <c r="AO52" s="18"/>
      <c r="AP52" s="18"/>
      <c r="AQ52" s="18"/>
      <c r="AR52" s="18"/>
      <c r="AS52" s="18"/>
      <c r="AT52" s="18"/>
      <c r="AU52" s="39"/>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18"/>
      <c r="BT52" s="18"/>
      <c r="BU52" s="18"/>
      <c r="BV52" s="18"/>
      <c r="BW52" s="18"/>
      <c r="BX52" s="18"/>
      <c r="BY52" s="18"/>
      <c r="BZ52" s="18"/>
      <c r="CA52" s="18"/>
      <c r="CB52" s="18"/>
      <c r="CC52" s="18"/>
      <c r="CD52" s="18"/>
      <c r="CE52" s="18"/>
      <c r="CF52" s="18"/>
      <c r="CG52" s="18"/>
      <c r="CH52" s="18"/>
      <c r="CI52" s="18"/>
      <c r="CJ52" s="18"/>
      <c r="CK52" s="18"/>
      <c r="CL52" s="18"/>
      <c r="CM52" s="18"/>
      <c r="CN52" s="18"/>
      <c r="CO52" s="18"/>
      <c r="CP52" s="18"/>
      <c r="CQ52" s="18"/>
      <c r="CR52" s="18"/>
      <c r="CS52" s="18"/>
      <c r="CT52" s="18"/>
      <c r="CU52" s="18"/>
      <c r="CV52" s="18"/>
      <c r="CW52" s="18"/>
      <c r="CX52" s="18"/>
      <c r="CY52" s="18"/>
      <c r="CZ52" s="18"/>
      <c r="DA52" s="18"/>
      <c r="DB52" s="18"/>
      <c r="DC52" s="18"/>
      <c r="DD52" s="18"/>
      <c r="DE52" s="18"/>
      <c r="DF52" s="18"/>
      <c r="DG52" s="18"/>
      <c r="DH52" s="18"/>
      <c r="DI52" s="18"/>
      <c r="DJ52" s="18"/>
      <c r="DK52" s="18"/>
      <c r="DL52" s="18"/>
      <c r="DM52" s="18"/>
      <c r="DN52" s="18"/>
      <c r="DO52" s="18"/>
      <c r="DP52" s="18"/>
      <c r="DQ52" s="18"/>
      <c r="DR52" s="18"/>
      <c r="DS52" s="18"/>
      <c r="DT52" s="18"/>
      <c r="DU52" s="18"/>
      <c r="DV52" s="18"/>
      <c r="DW52" s="18"/>
      <c r="DX52" s="18"/>
      <c r="DY52" s="18"/>
      <c r="DZ52" s="18"/>
      <c r="EA52" s="18"/>
      <c r="EB52" s="18"/>
      <c r="EC52" s="18"/>
      <c r="ED52" s="18"/>
      <c r="EE52" s="18"/>
      <c r="EF52" s="18"/>
      <c r="EG52" s="18"/>
      <c r="EH52" s="18"/>
      <c r="EI52" s="18"/>
      <c r="EJ52" s="18"/>
      <c r="EK52" s="18"/>
      <c r="EL52" s="18"/>
      <c r="EM52" s="18"/>
      <c r="EN52" s="18"/>
      <c r="EO52" s="18"/>
      <c r="EP52" s="18"/>
      <c r="EQ52" s="18"/>
      <c r="ER52" s="18"/>
      <c r="ES52" s="18"/>
      <c r="ET52" s="18"/>
      <c r="EU52" s="18"/>
      <c r="EV52" s="18"/>
      <c r="EW52" s="18"/>
      <c r="EX52" s="18"/>
      <c r="EY52" s="18"/>
      <c r="EZ52" s="18"/>
      <c r="FA52" s="18"/>
      <c r="FB52" s="18"/>
      <c r="FC52" s="18"/>
      <c r="FD52" s="18"/>
      <c r="FE52" s="18"/>
      <c r="FF52" s="18"/>
      <c r="FG52" s="18"/>
      <c r="FH52" s="18"/>
      <c r="FI52" s="18"/>
      <c r="FJ52" s="18"/>
      <c r="FK52" s="18"/>
      <c r="FL52" s="18"/>
      <c r="FM52" s="18"/>
      <c r="FN52" s="18"/>
      <c r="FO52" s="18"/>
      <c r="FP52" s="18"/>
      <c r="FQ52" s="18"/>
      <c r="FR52" s="18"/>
      <c r="FS52" s="18"/>
      <c r="FT52" s="18"/>
      <c r="FU52" s="18"/>
      <c r="FV52" s="18"/>
      <c r="FW52" s="18"/>
      <c r="FX52" s="18"/>
      <c r="FY52" s="18"/>
      <c r="FZ52" s="18"/>
      <c r="GA52" s="18"/>
      <c r="GB52" s="18"/>
      <c r="GC52" s="18"/>
      <c r="GD52" s="18"/>
      <c r="GE52" s="18"/>
      <c r="GF52" s="18"/>
      <c r="GG52" s="18"/>
      <c r="GH52" s="18"/>
      <c r="GI52" s="18"/>
      <c r="GJ52" s="18"/>
      <c r="GK52" s="18"/>
      <c r="GL52" s="18"/>
      <c r="GM52" s="18"/>
      <c r="GN52" s="18"/>
      <c r="GO52" s="18"/>
      <c r="GP52" s="18"/>
      <c r="GQ52" s="18"/>
      <c r="GR52" s="18"/>
      <c r="GS52" s="18"/>
      <c r="GT52" s="18"/>
      <c r="GU52" s="18"/>
      <c r="GV52" s="18"/>
      <c r="GW52" s="18"/>
      <c r="GX52" s="18"/>
      <c r="GY52" s="18"/>
      <c r="GZ52" s="18"/>
      <c r="HA52" s="18"/>
      <c r="HB52" s="18"/>
    </row>
    <row r="53" spans="1:210">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39"/>
      <c r="AA53" s="18"/>
      <c r="AB53" s="18"/>
      <c r="AC53" s="18"/>
      <c r="AD53" s="18"/>
      <c r="AE53" s="18"/>
      <c r="AF53" s="18"/>
      <c r="AG53" s="18"/>
      <c r="AH53" s="18"/>
      <c r="AI53" s="18"/>
      <c r="AJ53" s="18"/>
      <c r="AK53" s="18"/>
      <c r="AL53" s="18"/>
      <c r="AM53" s="18"/>
      <c r="AN53" s="18"/>
      <c r="AO53" s="18"/>
      <c r="AP53" s="18"/>
      <c r="AQ53" s="18"/>
      <c r="AR53" s="18"/>
      <c r="AS53" s="18"/>
      <c r="AT53" s="18"/>
      <c r="AU53" s="39"/>
      <c r="AV53" s="18"/>
      <c r="AW53" s="18"/>
      <c r="AX53" s="18"/>
      <c r="AY53" s="18"/>
      <c r="AZ53" s="18"/>
      <c r="BA53" s="18"/>
      <c r="BB53" s="18"/>
      <c r="BC53" s="18"/>
      <c r="BD53" s="18"/>
      <c r="BE53" s="18"/>
      <c r="BF53" s="18"/>
      <c r="BG53" s="18"/>
      <c r="BH53" s="18"/>
      <c r="BI53" s="18"/>
      <c r="BJ53" s="18"/>
      <c r="BK53" s="18"/>
      <c r="BL53" s="18"/>
      <c r="BM53" s="18"/>
      <c r="BN53" s="18"/>
      <c r="BO53" s="18"/>
      <c r="BP53" s="18"/>
      <c r="BQ53" s="18"/>
      <c r="BR53" s="18"/>
      <c r="BS53" s="18"/>
      <c r="BT53" s="18"/>
      <c r="BU53" s="18"/>
      <c r="BV53" s="18"/>
      <c r="BW53" s="18"/>
      <c r="BX53" s="18"/>
      <c r="BY53" s="18"/>
      <c r="BZ53" s="18"/>
      <c r="CA53" s="18"/>
      <c r="CB53" s="18"/>
      <c r="CC53" s="18"/>
      <c r="CD53" s="18"/>
      <c r="CE53" s="18"/>
      <c r="CF53" s="18"/>
      <c r="CG53" s="18"/>
      <c r="CH53" s="18"/>
      <c r="CI53" s="18"/>
      <c r="CJ53" s="18"/>
      <c r="CK53" s="18"/>
      <c r="CL53" s="18"/>
      <c r="CM53" s="18"/>
      <c r="CN53" s="18"/>
      <c r="CO53" s="18"/>
      <c r="CP53" s="18"/>
      <c r="CQ53" s="18"/>
      <c r="CR53" s="18"/>
      <c r="CS53" s="18"/>
      <c r="CT53" s="18"/>
      <c r="CU53" s="18"/>
      <c r="CV53" s="18"/>
      <c r="CW53" s="18"/>
      <c r="CX53" s="18"/>
      <c r="CY53" s="18"/>
      <c r="CZ53" s="18"/>
      <c r="DA53" s="18"/>
      <c r="DB53" s="18"/>
      <c r="DC53" s="18"/>
      <c r="DD53" s="18"/>
      <c r="DE53" s="18"/>
      <c r="DF53" s="18"/>
      <c r="DG53" s="18"/>
      <c r="DH53" s="18"/>
      <c r="DI53" s="18"/>
      <c r="DJ53" s="18"/>
      <c r="DK53" s="18"/>
      <c r="DL53" s="18"/>
      <c r="DM53" s="18"/>
      <c r="DN53" s="18"/>
      <c r="DO53" s="18"/>
      <c r="DP53" s="18"/>
      <c r="DQ53" s="18"/>
      <c r="DR53" s="18"/>
      <c r="DS53" s="18"/>
      <c r="DT53" s="18"/>
      <c r="DU53" s="18"/>
      <c r="DV53" s="18"/>
      <c r="DW53" s="18"/>
      <c r="DX53" s="18"/>
      <c r="DY53" s="18"/>
      <c r="DZ53" s="18"/>
      <c r="EA53" s="18"/>
      <c r="EB53" s="18"/>
      <c r="EC53" s="18"/>
      <c r="ED53" s="18"/>
      <c r="EE53" s="18"/>
      <c r="EF53" s="18"/>
      <c r="EG53" s="18"/>
      <c r="EH53" s="18"/>
      <c r="EI53" s="18"/>
      <c r="EJ53" s="18"/>
      <c r="EK53" s="18"/>
      <c r="EL53" s="18"/>
      <c r="EM53" s="18"/>
      <c r="EN53" s="18"/>
      <c r="EO53" s="18"/>
      <c r="EP53" s="18"/>
      <c r="EQ53" s="18"/>
      <c r="ER53" s="18"/>
      <c r="ES53" s="18"/>
      <c r="ET53" s="18"/>
      <c r="EU53" s="18"/>
      <c r="EV53" s="18"/>
      <c r="EW53" s="18"/>
      <c r="EX53" s="18"/>
      <c r="EY53" s="18"/>
      <c r="EZ53" s="18"/>
      <c r="FA53" s="18"/>
      <c r="FB53" s="18"/>
      <c r="FC53" s="18"/>
      <c r="FD53" s="18"/>
      <c r="FE53" s="18"/>
      <c r="FF53" s="18"/>
      <c r="FG53" s="18"/>
      <c r="FH53" s="18"/>
      <c r="FI53" s="18"/>
      <c r="FJ53" s="18"/>
      <c r="FK53" s="18"/>
      <c r="FL53" s="18"/>
      <c r="FM53" s="18"/>
      <c r="FN53" s="18"/>
      <c r="FO53" s="18"/>
      <c r="FP53" s="18"/>
      <c r="FQ53" s="18"/>
      <c r="FR53" s="18"/>
      <c r="FS53" s="18"/>
      <c r="FT53" s="18"/>
      <c r="FU53" s="18"/>
      <c r="FV53" s="18"/>
      <c r="FW53" s="18"/>
      <c r="FX53" s="18"/>
      <c r="FY53" s="18"/>
      <c r="FZ53" s="18"/>
      <c r="GA53" s="18"/>
      <c r="GB53" s="18"/>
      <c r="GC53" s="18"/>
      <c r="GD53" s="18"/>
      <c r="GE53" s="18"/>
      <c r="GF53" s="18"/>
      <c r="GG53" s="18"/>
      <c r="GH53" s="18"/>
      <c r="GI53" s="18"/>
      <c r="GJ53" s="18"/>
      <c r="GK53" s="18"/>
      <c r="GL53" s="18"/>
      <c r="GM53" s="18"/>
      <c r="GN53" s="18"/>
      <c r="GO53" s="18"/>
      <c r="GP53" s="18"/>
      <c r="GQ53" s="18"/>
      <c r="GR53" s="18"/>
      <c r="GS53" s="18"/>
      <c r="GT53" s="18"/>
      <c r="GU53" s="18"/>
      <c r="GV53" s="18"/>
      <c r="GW53" s="18"/>
      <c r="GX53" s="18"/>
      <c r="GY53" s="18"/>
      <c r="GZ53" s="18"/>
      <c r="HA53" s="18"/>
      <c r="HB53" s="18"/>
    </row>
    <row r="54" spans="1:210">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39"/>
      <c r="AA54" s="18"/>
      <c r="AB54" s="18"/>
      <c r="AC54" s="18"/>
      <c r="AD54" s="18"/>
      <c r="AE54" s="18"/>
      <c r="AF54" s="18"/>
      <c r="AG54" s="18"/>
      <c r="AH54" s="18"/>
      <c r="AI54" s="18"/>
      <c r="AJ54" s="18"/>
      <c r="AK54" s="18"/>
      <c r="AL54" s="18"/>
      <c r="AM54" s="18"/>
      <c r="AN54" s="18"/>
      <c r="AO54" s="18"/>
      <c r="AP54" s="18"/>
      <c r="AQ54" s="18"/>
      <c r="AR54" s="18"/>
      <c r="AS54" s="18"/>
      <c r="AT54" s="18"/>
      <c r="AU54" s="39"/>
      <c r="AV54" s="18"/>
      <c r="AW54" s="18"/>
      <c r="AX54" s="18"/>
      <c r="AY54" s="18"/>
      <c r="AZ54" s="18"/>
      <c r="BA54" s="18"/>
      <c r="BB54" s="18"/>
      <c r="BC54" s="18"/>
      <c r="BD54" s="18"/>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c r="CC54" s="18"/>
      <c r="CD54" s="18"/>
      <c r="CE54" s="18"/>
      <c r="CF54" s="18"/>
      <c r="CG54" s="18"/>
      <c r="CH54" s="18"/>
      <c r="CI54" s="18"/>
      <c r="CJ54" s="18"/>
      <c r="CK54" s="18"/>
      <c r="CL54" s="18"/>
      <c r="CM54" s="18"/>
      <c r="CN54" s="18"/>
      <c r="CO54" s="18"/>
      <c r="CP54" s="18"/>
      <c r="CQ54" s="18"/>
      <c r="CR54" s="18"/>
      <c r="CS54" s="18"/>
      <c r="CT54" s="18"/>
      <c r="CU54" s="18"/>
      <c r="CV54" s="18"/>
      <c r="CW54" s="18"/>
      <c r="CX54" s="18"/>
      <c r="CY54" s="18"/>
      <c r="CZ54" s="18"/>
      <c r="DA54" s="18"/>
      <c r="DB54" s="18"/>
      <c r="DC54" s="18"/>
      <c r="DD54" s="18"/>
      <c r="DE54" s="18"/>
      <c r="DF54" s="18"/>
      <c r="DG54" s="18"/>
      <c r="DH54" s="18"/>
      <c r="DI54" s="18"/>
      <c r="DJ54" s="18"/>
      <c r="DK54" s="18"/>
      <c r="DL54" s="18"/>
      <c r="DM54" s="18"/>
      <c r="DN54" s="18"/>
      <c r="DO54" s="18"/>
      <c r="DP54" s="18"/>
      <c r="DQ54" s="18"/>
      <c r="DR54" s="18"/>
      <c r="DS54" s="18"/>
      <c r="DT54" s="18"/>
      <c r="DU54" s="18"/>
      <c r="DV54" s="18"/>
      <c r="DW54" s="18"/>
      <c r="DX54" s="18"/>
      <c r="DY54" s="18"/>
      <c r="DZ54" s="18"/>
      <c r="EA54" s="18"/>
      <c r="EB54" s="18"/>
      <c r="EC54" s="18"/>
      <c r="ED54" s="18"/>
      <c r="EE54" s="18"/>
      <c r="EF54" s="18"/>
      <c r="EG54" s="18"/>
      <c r="EH54" s="18"/>
      <c r="EI54" s="18"/>
      <c r="EJ54" s="18"/>
      <c r="EK54" s="18"/>
      <c r="EL54" s="18"/>
      <c r="EM54" s="18"/>
      <c r="EN54" s="18"/>
      <c r="EO54" s="18"/>
      <c r="EP54" s="18"/>
      <c r="EQ54" s="18"/>
      <c r="ER54" s="18"/>
      <c r="ES54" s="18"/>
      <c r="ET54" s="18"/>
      <c r="EU54" s="18"/>
      <c r="EV54" s="18"/>
      <c r="EW54" s="18"/>
      <c r="EX54" s="18"/>
      <c r="EY54" s="18"/>
      <c r="EZ54" s="18"/>
      <c r="FA54" s="18"/>
      <c r="FB54" s="18"/>
      <c r="FC54" s="18"/>
      <c r="FD54" s="18"/>
      <c r="FE54" s="18"/>
      <c r="FF54" s="18"/>
      <c r="FG54" s="18"/>
      <c r="FH54" s="18"/>
      <c r="FI54" s="18"/>
      <c r="FJ54" s="18"/>
      <c r="FK54" s="18"/>
      <c r="FL54" s="18"/>
      <c r="FM54" s="18"/>
      <c r="FN54" s="18"/>
      <c r="FO54" s="18"/>
      <c r="FP54" s="18"/>
      <c r="FQ54" s="18"/>
      <c r="FR54" s="18"/>
      <c r="FS54" s="18"/>
      <c r="FT54" s="18"/>
      <c r="FU54" s="18"/>
      <c r="FV54" s="18"/>
      <c r="FW54" s="18"/>
      <c r="FX54" s="18"/>
      <c r="FY54" s="18"/>
      <c r="FZ54" s="18"/>
      <c r="GA54" s="18"/>
      <c r="GB54" s="18"/>
      <c r="GC54" s="18"/>
      <c r="GD54" s="18"/>
      <c r="GE54" s="18"/>
      <c r="GF54" s="18"/>
      <c r="GG54" s="18"/>
      <c r="GH54" s="18"/>
      <c r="GI54" s="18"/>
      <c r="GJ54" s="18"/>
      <c r="GK54" s="18"/>
      <c r="GL54" s="18"/>
      <c r="GM54" s="18"/>
      <c r="GN54" s="18"/>
      <c r="GO54" s="18"/>
      <c r="GP54" s="18"/>
      <c r="GQ54" s="18"/>
      <c r="GR54" s="18"/>
      <c r="GS54" s="18"/>
      <c r="GT54" s="18"/>
      <c r="GU54" s="18"/>
      <c r="GV54" s="18"/>
      <c r="GW54" s="18"/>
      <c r="GX54" s="18"/>
      <c r="GY54" s="18"/>
      <c r="GZ54" s="18"/>
      <c r="HA54" s="18"/>
      <c r="HB54" s="18"/>
    </row>
    <row r="55" spans="1:210">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39"/>
      <c r="AA55" s="18"/>
      <c r="AB55" s="18"/>
      <c r="AC55" s="18"/>
      <c r="AD55" s="18"/>
      <c r="AE55" s="18"/>
      <c r="AF55" s="18"/>
      <c r="AG55" s="18"/>
      <c r="AH55" s="18"/>
      <c r="AI55" s="18"/>
      <c r="AJ55" s="18"/>
      <c r="AK55" s="18"/>
      <c r="AL55" s="18"/>
      <c r="AM55" s="18"/>
      <c r="AN55" s="18"/>
      <c r="AO55" s="18"/>
      <c r="AP55" s="18"/>
      <c r="AQ55" s="18"/>
      <c r="AR55" s="18"/>
      <c r="AS55" s="18"/>
      <c r="AT55" s="18"/>
      <c r="AU55" s="39"/>
      <c r="AV55" s="18"/>
      <c r="AW55" s="18"/>
      <c r="AX55" s="18"/>
      <c r="AY55" s="18"/>
      <c r="AZ55" s="18"/>
      <c r="BA55" s="18"/>
      <c r="BB55" s="18"/>
      <c r="BC55" s="18"/>
      <c r="BD55" s="18"/>
      <c r="BE55" s="18"/>
      <c r="BF55" s="18"/>
      <c r="BG55" s="18"/>
      <c r="BH55" s="18"/>
      <c r="BI55" s="18"/>
      <c r="BJ55" s="18"/>
      <c r="BK55" s="18"/>
      <c r="BL55" s="18"/>
      <c r="BM55" s="18"/>
      <c r="BN55" s="18"/>
      <c r="BO55" s="18"/>
      <c r="BP55" s="18"/>
      <c r="BQ55" s="18"/>
      <c r="BR55" s="18"/>
      <c r="BS55" s="18"/>
      <c r="BT55" s="18"/>
      <c r="BU55" s="18"/>
      <c r="BV55" s="18"/>
      <c r="BW55" s="18"/>
      <c r="BX55" s="18"/>
      <c r="BY55" s="18"/>
      <c r="BZ55" s="18"/>
      <c r="CA55" s="18"/>
      <c r="CB55" s="18"/>
      <c r="CC55" s="18"/>
      <c r="CD55" s="18"/>
      <c r="CE55" s="18"/>
      <c r="CF55" s="18"/>
      <c r="CG55" s="18"/>
      <c r="CH55" s="18"/>
      <c r="CI55" s="18"/>
      <c r="CJ55" s="18"/>
      <c r="CK55" s="18"/>
      <c r="CL55" s="18"/>
      <c r="CM55" s="18"/>
      <c r="CN55" s="18"/>
      <c r="CO55" s="18"/>
      <c r="CP55" s="18"/>
      <c r="CQ55" s="18"/>
      <c r="CR55" s="18"/>
      <c r="CS55" s="18"/>
      <c r="CT55" s="18"/>
      <c r="CU55" s="18"/>
      <c r="CV55" s="18"/>
      <c r="CW55" s="18"/>
      <c r="CX55" s="18"/>
      <c r="CY55" s="18"/>
      <c r="CZ55" s="18"/>
      <c r="DA55" s="18"/>
      <c r="DB55" s="18"/>
      <c r="DC55" s="18"/>
      <c r="DD55" s="18"/>
      <c r="DE55" s="18"/>
      <c r="DF55" s="18"/>
      <c r="DG55" s="18"/>
      <c r="DH55" s="18"/>
      <c r="DI55" s="18"/>
      <c r="DJ55" s="18"/>
      <c r="DK55" s="18"/>
      <c r="DL55" s="18"/>
      <c r="DM55" s="18"/>
      <c r="DN55" s="18"/>
      <c r="DO55" s="18"/>
      <c r="DP55" s="18"/>
      <c r="DQ55" s="18"/>
      <c r="DR55" s="18"/>
      <c r="DS55" s="18"/>
      <c r="DT55" s="18"/>
      <c r="DU55" s="18"/>
      <c r="DV55" s="18"/>
      <c r="DW55" s="18"/>
      <c r="DX55" s="18"/>
      <c r="DY55" s="18"/>
      <c r="DZ55" s="18"/>
      <c r="EA55" s="18"/>
      <c r="EB55" s="18"/>
      <c r="EC55" s="18"/>
      <c r="ED55" s="18"/>
      <c r="EE55" s="18"/>
      <c r="EF55" s="18"/>
      <c r="EG55" s="18"/>
      <c r="EH55" s="18"/>
      <c r="EI55" s="18"/>
      <c r="EJ55" s="18"/>
      <c r="EK55" s="18"/>
      <c r="EL55" s="18"/>
      <c r="EM55" s="18"/>
      <c r="EN55" s="18"/>
      <c r="EO55" s="18"/>
      <c r="EP55" s="18"/>
      <c r="EQ55" s="18"/>
      <c r="ER55" s="18"/>
      <c r="ES55" s="18"/>
      <c r="ET55" s="18"/>
      <c r="EU55" s="18"/>
      <c r="EV55" s="18"/>
      <c r="EW55" s="18"/>
      <c r="EX55" s="18"/>
      <c r="EY55" s="18"/>
      <c r="EZ55" s="18"/>
      <c r="FA55" s="18"/>
      <c r="FB55" s="18"/>
      <c r="FC55" s="18"/>
      <c r="FD55" s="18"/>
      <c r="FE55" s="18"/>
      <c r="FF55" s="18"/>
      <c r="FG55" s="18"/>
      <c r="FH55" s="18"/>
      <c r="FI55" s="18"/>
      <c r="FJ55" s="18"/>
      <c r="FK55" s="18"/>
      <c r="FL55" s="18"/>
      <c r="FM55" s="18"/>
      <c r="FN55" s="18"/>
      <c r="FO55" s="18"/>
      <c r="FP55" s="18"/>
      <c r="FQ55" s="18"/>
      <c r="FR55" s="18"/>
      <c r="FS55" s="18"/>
      <c r="FT55" s="18"/>
      <c r="FU55" s="18"/>
      <c r="FV55" s="18"/>
      <c r="FW55" s="18"/>
      <c r="FX55" s="18"/>
      <c r="FY55" s="18"/>
      <c r="FZ55" s="18"/>
      <c r="GA55" s="18"/>
      <c r="GB55" s="18"/>
      <c r="GC55" s="18"/>
      <c r="GD55" s="18"/>
      <c r="GE55" s="18"/>
      <c r="GF55" s="18"/>
      <c r="GG55" s="18"/>
      <c r="GH55" s="18"/>
      <c r="GI55" s="18"/>
      <c r="GJ55" s="18"/>
      <c r="GK55" s="18"/>
      <c r="GL55" s="18"/>
      <c r="GM55" s="18"/>
      <c r="GN55" s="18"/>
      <c r="GO55" s="18"/>
      <c r="GP55" s="18"/>
      <c r="GQ55" s="18"/>
      <c r="GR55" s="18"/>
      <c r="GS55" s="18"/>
      <c r="GT55" s="18"/>
      <c r="GU55" s="18"/>
      <c r="GV55" s="18"/>
      <c r="GW55" s="18"/>
      <c r="GX55" s="18"/>
      <c r="GY55" s="18"/>
      <c r="GZ55" s="18"/>
      <c r="HA55" s="18"/>
      <c r="HB55" s="18"/>
    </row>
    <row r="56" spans="1:210">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39"/>
      <c r="AA56" s="18"/>
      <c r="AB56" s="18"/>
      <c r="AC56" s="18"/>
      <c r="AD56" s="18"/>
      <c r="AE56" s="18"/>
      <c r="AF56" s="18"/>
      <c r="AG56" s="18"/>
      <c r="AH56" s="18"/>
      <c r="AI56" s="18"/>
      <c r="AJ56" s="18"/>
      <c r="AK56" s="18"/>
      <c r="AL56" s="18"/>
      <c r="AM56" s="18"/>
      <c r="AN56" s="18"/>
      <c r="AO56" s="18"/>
      <c r="AP56" s="18"/>
      <c r="AQ56" s="18"/>
      <c r="AR56" s="18"/>
      <c r="AS56" s="18"/>
      <c r="AT56" s="18"/>
      <c r="AU56" s="39"/>
      <c r="AV56" s="18"/>
      <c r="AW56" s="18"/>
      <c r="AX56" s="18"/>
      <c r="AY56" s="18"/>
      <c r="AZ56" s="18"/>
      <c r="BA56" s="18"/>
      <c r="BB56" s="18"/>
      <c r="BC56" s="18"/>
      <c r="BD56" s="18"/>
      <c r="BE56" s="18"/>
      <c r="BF56" s="18"/>
      <c r="BG56" s="18"/>
      <c r="BH56" s="18"/>
      <c r="BI56" s="18"/>
      <c r="BJ56" s="18"/>
      <c r="BK56" s="18"/>
      <c r="BL56" s="18"/>
      <c r="BM56" s="18"/>
      <c r="BN56" s="18"/>
      <c r="BO56" s="18"/>
      <c r="BP56" s="18"/>
      <c r="BQ56" s="18"/>
      <c r="BR56" s="18"/>
      <c r="BS56" s="18"/>
      <c r="BT56" s="18"/>
      <c r="BU56" s="18"/>
      <c r="BV56" s="18"/>
      <c r="BW56" s="18"/>
      <c r="BX56" s="18"/>
      <c r="BY56" s="18"/>
      <c r="BZ56" s="18"/>
      <c r="CA56" s="18"/>
      <c r="CB56" s="18"/>
      <c r="CC56" s="18"/>
      <c r="CD56" s="18"/>
      <c r="CE56" s="18"/>
      <c r="CF56" s="18"/>
      <c r="CG56" s="18"/>
      <c r="CH56" s="18"/>
      <c r="CI56" s="18"/>
      <c r="CJ56" s="18"/>
      <c r="CK56" s="18"/>
      <c r="CL56" s="18"/>
      <c r="CM56" s="18"/>
      <c r="CN56" s="18"/>
      <c r="CO56" s="18"/>
      <c r="CP56" s="18"/>
      <c r="CQ56" s="18"/>
      <c r="CR56" s="18"/>
      <c r="CS56" s="18"/>
      <c r="CT56" s="18"/>
      <c r="CU56" s="18"/>
      <c r="CV56" s="18"/>
      <c r="CW56" s="18"/>
      <c r="CX56" s="18"/>
      <c r="CY56" s="18"/>
      <c r="CZ56" s="18"/>
      <c r="DA56" s="18"/>
      <c r="DB56" s="18"/>
      <c r="DC56" s="18"/>
      <c r="DD56" s="18"/>
      <c r="DE56" s="18"/>
      <c r="DF56" s="18"/>
      <c r="DG56" s="18"/>
      <c r="DH56" s="18"/>
      <c r="DI56" s="18"/>
      <c r="DJ56" s="18"/>
      <c r="DK56" s="18"/>
      <c r="DL56" s="18"/>
      <c r="DM56" s="18"/>
      <c r="DN56" s="18"/>
      <c r="DO56" s="18"/>
      <c r="DP56" s="18"/>
      <c r="DQ56" s="18"/>
      <c r="DR56" s="18"/>
      <c r="DS56" s="18"/>
      <c r="DT56" s="18"/>
      <c r="DU56" s="18"/>
      <c r="DV56" s="18"/>
      <c r="DW56" s="18"/>
      <c r="DX56" s="18"/>
      <c r="DY56" s="18"/>
      <c r="DZ56" s="18"/>
      <c r="EA56" s="18"/>
      <c r="EB56" s="18"/>
      <c r="EC56" s="18"/>
      <c r="ED56" s="18"/>
      <c r="EE56" s="18"/>
      <c r="EF56" s="18"/>
      <c r="EG56" s="18"/>
      <c r="EH56" s="18"/>
      <c r="EI56" s="18"/>
      <c r="EJ56" s="18"/>
      <c r="EK56" s="18"/>
      <c r="EL56" s="18"/>
      <c r="EM56" s="18"/>
      <c r="EN56" s="18"/>
      <c r="EO56" s="18"/>
      <c r="EP56" s="18"/>
      <c r="EQ56" s="18"/>
      <c r="ER56" s="18"/>
      <c r="ES56" s="18"/>
      <c r="ET56" s="18"/>
      <c r="EU56" s="18"/>
      <c r="EV56" s="18"/>
      <c r="EW56" s="18"/>
      <c r="EX56" s="18"/>
      <c r="EY56" s="18"/>
      <c r="EZ56" s="18"/>
      <c r="FA56" s="18"/>
      <c r="FB56" s="18"/>
      <c r="FC56" s="18"/>
      <c r="FD56" s="18"/>
      <c r="FE56" s="18"/>
      <c r="FF56" s="18"/>
      <c r="FG56" s="18"/>
      <c r="FH56" s="18"/>
      <c r="FI56" s="18"/>
      <c r="FJ56" s="18"/>
      <c r="FK56" s="18"/>
      <c r="FL56" s="18"/>
      <c r="FM56" s="18"/>
      <c r="FN56" s="18"/>
      <c r="FO56" s="18"/>
      <c r="FP56" s="18"/>
      <c r="FQ56" s="18"/>
      <c r="FR56" s="18"/>
      <c r="FS56" s="18"/>
      <c r="FT56" s="18"/>
      <c r="FU56" s="18"/>
      <c r="FV56" s="18"/>
      <c r="FW56" s="18"/>
      <c r="FX56" s="18"/>
      <c r="FY56" s="18"/>
      <c r="FZ56" s="18"/>
      <c r="GA56" s="18"/>
      <c r="GB56" s="18"/>
      <c r="GC56" s="18"/>
      <c r="GD56" s="18"/>
      <c r="GE56" s="18"/>
      <c r="GF56" s="18"/>
      <c r="GG56" s="18"/>
      <c r="GH56" s="18"/>
      <c r="GI56" s="18"/>
      <c r="GJ56" s="18"/>
      <c r="GK56" s="18"/>
      <c r="GL56" s="18"/>
      <c r="GM56" s="18"/>
      <c r="GN56" s="18"/>
      <c r="GO56" s="18"/>
      <c r="GP56" s="18"/>
      <c r="GQ56" s="18"/>
      <c r="GR56" s="18"/>
      <c r="GS56" s="18"/>
      <c r="GT56" s="18"/>
      <c r="GU56" s="18"/>
      <c r="GV56" s="18"/>
      <c r="GW56" s="18"/>
      <c r="GX56" s="18"/>
      <c r="GY56" s="18"/>
      <c r="GZ56" s="18"/>
      <c r="HA56" s="18"/>
      <c r="HB56" s="18"/>
    </row>
    <row r="57" spans="1:210">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39"/>
      <c r="AA57" s="18"/>
      <c r="AB57" s="18"/>
      <c r="AC57" s="18"/>
      <c r="AD57" s="18"/>
      <c r="AE57" s="18"/>
      <c r="AF57" s="18"/>
      <c r="AG57" s="18"/>
      <c r="AH57" s="18"/>
      <c r="AI57" s="18"/>
      <c r="AJ57" s="18"/>
      <c r="AK57" s="18"/>
      <c r="AL57" s="18"/>
      <c r="AM57" s="18"/>
      <c r="AN57" s="18"/>
      <c r="AO57" s="18"/>
      <c r="AP57" s="18"/>
      <c r="AQ57" s="18"/>
      <c r="AR57" s="18"/>
      <c r="AS57" s="18"/>
      <c r="AT57" s="18"/>
      <c r="AU57" s="39"/>
      <c r="AV57" s="18"/>
      <c r="AW57" s="18"/>
      <c r="AX57" s="18"/>
      <c r="AY57" s="18"/>
      <c r="AZ57" s="18"/>
      <c r="BA57" s="18"/>
      <c r="BB57" s="18"/>
      <c r="BC57" s="18"/>
      <c r="BD57" s="18"/>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c r="CC57" s="18"/>
      <c r="CD57" s="18"/>
      <c r="CE57" s="18"/>
      <c r="CF57" s="18"/>
      <c r="CG57" s="18"/>
      <c r="CH57" s="18"/>
      <c r="CI57" s="18"/>
      <c r="CJ57" s="18"/>
      <c r="CK57" s="18"/>
      <c r="CL57" s="18"/>
      <c r="CM57" s="18"/>
      <c r="CN57" s="18"/>
      <c r="CO57" s="18"/>
      <c r="CP57" s="18"/>
      <c r="CQ57" s="18"/>
      <c r="CR57" s="18"/>
      <c r="CS57" s="18"/>
      <c r="CT57" s="18"/>
      <c r="CU57" s="18"/>
      <c r="CV57" s="18"/>
      <c r="CW57" s="18"/>
      <c r="CX57" s="18"/>
      <c r="CY57" s="18"/>
      <c r="CZ57" s="18"/>
      <c r="DA57" s="18"/>
      <c r="DB57" s="18"/>
      <c r="DC57" s="18"/>
      <c r="DD57" s="18"/>
      <c r="DE57" s="18"/>
      <c r="DF57" s="18"/>
      <c r="DG57" s="18"/>
      <c r="DH57" s="18"/>
      <c r="DI57" s="18"/>
      <c r="DJ57" s="18"/>
      <c r="DK57" s="18"/>
      <c r="DL57" s="18"/>
      <c r="DM57" s="18"/>
      <c r="DN57" s="18"/>
      <c r="DO57" s="18"/>
      <c r="DP57" s="18"/>
      <c r="DQ57" s="18"/>
      <c r="DR57" s="18"/>
      <c r="DS57" s="18"/>
      <c r="DT57" s="18"/>
      <c r="DU57" s="18"/>
      <c r="DV57" s="18"/>
      <c r="DW57" s="18"/>
      <c r="DX57" s="18"/>
      <c r="DY57" s="18"/>
      <c r="DZ57" s="18"/>
      <c r="EA57" s="18"/>
      <c r="EB57" s="18"/>
      <c r="EC57" s="18"/>
      <c r="ED57" s="18"/>
      <c r="EE57" s="18"/>
      <c r="EF57" s="18"/>
      <c r="EG57" s="18"/>
      <c r="EH57" s="18"/>
      <c r="EI57" s="18"/>
      <c r="EJ57" s="18"/>
      <c r="EK57" s="18"/>
      <c r="EL57" s="18"/>
      <c r="EM57" s="18"/>
      <c r="EN57" s="18"/>
      <c r="EO57" s="18"/>
      <c r="EP57" s="18"/>
      <c r="EQ57" s="18"/>
      <c r="ER57" s="18"/>
      <c r="ES57" s="18"/>
      <c r="ET57" s="18"/>
      <c r="EU57" s="18"/>
      <c r="EV57" s="18"/>
      <c r="EW57" s="18"/>
      <c r="EX57" s="18"/>
      <c r="EY57" s="18"/>
      <c r="EZ57" s="18"/>
      <c r="FA57" s="18"/>
      <c r="FB57" s="18"/>
      <c r="FC57" s="18"/>
      <c r="FD57" s="18"/>
      <c r="FE57" s="18"/>
      <c r="FF57" s="18"/>
      <c r="FG57" s="18"/>
      <c r="FH57" s="18"/>
      <c r="FI57" s="18"/>
      <c r="FJ57" s="18"/>
      <c r="FK57" s="18"/>
      <c r="FL57" s="18"/>
      <c r="FM57" s="18"/>
      <c r="FN57" s="18"/>
      <c r="FO57" s="18"/>
      <c r="FP57" s="18"/>
      <c r="FQ57" s="18"/>
      <c r="FR57" s="18"/>
      <c r="FS57" s="18"/>
      <c r="FT57" s="18"/>
      <c r="FU57" s="18"/>
      <c r="FV57" s="18"/>
      <c r="FW57" s="18"/>
      <c r="FX57" s="18"/>
      <c r="FY57" s="18"/>
      <c r="FZ57" s="18"/>
      <c r="GA57" s="18"/>
      <c r="GB57" s="18"/>
      <c r="GC57" s="18"/>
      <c r="GD57" s="18"/>
      <c r="GE57" s="18"/>
      <c r="GF57" s="18"/>
      <c r="GG57" s="18"/>
      <c r="GH57" s="18"/>
      <c r="GI57" s="18"/>
      <c r="GJ57" s="18"/>
      <c r="GK57" s="18"/>
      <c r="GL57" s="18"/>
      <c r="GM57" s="18"/>
      <c r="GN57" s="18"/>
      <c r="GO57" s="18"/>
      <c r="GP57" s="18"/>
      <c r="GQ57" s="18"/>
      <c r="GR57" s="18"/>
      <c r="GS57" s="18"/>
      <c r="GT57" s="18"/>
      <c r="GU57" s="18"/>
      <c r="GV57" s="18"/>
      <c r="GW57" s="18"/>
      <c r="GX57" s="18"/>
      <c r="GY57" s="18"/>
      <c r="GZ57" s="18"/>
      <c r="HA57" s="18"/>
      <c r="HB57" s="18"/>
    </row>
    <row r="58" spans="1:210">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39"/>
      <c r="AA58" s="18"/>
      <c r="AB58" s="18"/>
      <c r="AC58" s="18"/>
      <c r="AD58" s="18"/>
      <c r="AE58" s="18"/>
      <c r="AF58" s="18"/>
      <c r="AG58" s="18"/>
      <c r="AH58" s="18"/>
      <c r="AI58" s="18"/>
      <c r="AJ58" s="18"/>
      <c r="AK58" s="18"/>
      <c r="AL58" s="18"/>
      <c r="AM58" s="18"/>
      <c r="AN58" s="18"/>
      <c r="AO58" s="18"/>
      <c r="AP58" s="18"/>
      <c r="AQ58" s="18"/>
      <c r="AR58" s="18"/>
      <c r="AS58" s="18"/>
      <c r="AT58" s="18"/>
      <c r="AU58" s="39"/>
      <c r="AV58" s="18"/>
      <c r="AW58" s="18"/>
      <c r="AX58" s="18"/>
      <c r="AY58" s="18"/>
      <c r="AZ58" s="18"/>
      <c r="BA58" s="18"/>
      <c r="BB58" s="18"/>
      <c r="BC58" s="18"/>
      <c r="BD58" s="18"/>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c r="CC58" s="18"/>
      <c r="CD58" s="18"/>
      <c r="CE58" s="18"/>
      <c r="CF58" s="18"/>
      <c r="CG58" s="18"/>
      <c r="CH58" s="18"/>
      <c r="CI58" s="18"/>
      <c r="CJ58" s="18"/>
      <c r="CK58" s="18"/>
      <c r="CL58" s="18"/>
      <c r="CM58" s="18"/>
      <c r="CN58" s="18"/>
      <c r="CO58" s="18"/>
      <c r="CP58" s="18"/>
      <c r="CQ58" s="18"/>
      <c r="CR58" s="18"/>
      <c r="CS58" s="18"/>
      <c r="CT58" s="18"/>
      <c r="CU58" s="18"/>
      <c r="CV58" s="18"/>
      <c r="CW58" s="18"/>
      <c r="CX58" s="18"/>
      <c r="CY58" s="18"/>
      <c r="CZ58" s="18"/>
      <c r="DA58" s="18"/>
      <c r="DB58" s="18"/>
      <c r="DC58" s="18"/>
      <c r="DD58" s="18"/>
      <c r="DE58" s="18"/>
      <c r="DF58" s="18"/>
      <c r="DG58" s="18"/>
      <c r="DH58" s="18"/>
      <c r="DI58" s="18"/>
      <c r="DJ58" s="18"/>
      <c r="DK58" s="18"/>
      <c r="DL58" s="18"/>
      <c r="DM58" s="18"/>
      <c r="DN58" s="18"/>
      <c r="DO58" s="18"/>
      <c r="DP58" s="18"/>
      <c r="DQ58" s="18"/>
      <c r="DR58" s="18"/>
      <c r="DS58" s="18"/>
      <c r="DT58" s="18"/>
      <c r="DU58" s="18"/>
      <c r="DV58" s="18"/>
      <c r="DW58" s="18"/>
      <c r="DX58" s="18"/>
      <c r="DY58" s="18"/>
      <c r="DZ58" s="18"/>
      <c r="EA58" s="18"/>
      <c r="EB58" s="18"/>
      <c r="EC58" s="18"/>
      <c r="ED58" s="18"/>
      <c r="EE58" s="18"/>
      <c r="EF58" s="18"/>
      <c r="EG58" s="18"/>
      <c r="EH58" s="18"/>
      <c r="EI58" s="18"/>
      <c r="EJ58" s="18"/>
      <c r="EK58" s="18"/>
      <c r="EL58" s="18"/>
      <c r="EM58" s="18"/>
      <c r="EN58" s="18"/>
      <c r="EO58" s="18"/>
      <c r="EP58" s="18"/>
      <c r="EQ58" s="18"/>
      <c r="ER58" s="18"/>
      <c r="ES58" s="18"/>
      <c r="ET58" s="18"/>
      <c r="EU58" s="18"/>
      <c r="EV58" s="18"/>
      <c r="EW58" s="18"/>
      <c r="EX58" s="18"/>
      <c r="EY58" s="18"/>
      <c r="EZ58" s="18"/>
      <c r="FA58" s="18"/>
      <c r="FB58" s="18"/>
      <c r="FC58" s="18"/>
      <c r="FD58" s="18"/>
      <c r="FE58" s="18"/>
      <c r="FF58" s="18"/>
      <c r="FG58" s="18"/>
      <c r="FH58" s="18"/>
      <c r="FI58" s="18"/>
      <c r="FJ58" s="18"/>
      <c r="FK58" s="18"/>
      <c r="FL58" s="18"/>
      <c r="FM58" s="18"/>
      <c r="FN58" s="18"/>
      <c r="FO58" s="18"/>
      <c r="FP58" s="18"/>
      <c r="FQ58" s="18"/>
      <c r="FR58" s="18"/>
      <c r="FS58" s="18"/>
      <c r="FT58" s="18"/>
      <c r="FU58" s="18"/>
      <c r="FV58" s="18"/>
      <c r="FW58" s="18"/>
      <c r="FX58" s="18"/>
      <c r="FY58" s="18"/>
      <c r="FZ58" s="18"/>
      <c r="GA58" s="18"/>
      <c r="GB58" s="18"/>
      <c r="GC58" s="18"/>
      <c r="GD58" s="18"/>
      <c r="GE58" s="18"/>
      <c r="GF58" s="18"/>
      <c r="GG58" s="18"/>
      <c r="GH58" s="18"/>
      <c r="GI58" s="18"/>
      <c r="GJ58" s="18"/>
      <c r="GK58" s="18"/>
      <c r="GL58" s="18"/>
      <c r="GM58" s="18"/>
      <c r="GN58" s="18"/>
      <c r="GO58" s="18"/>
      <c r="GP58" s="18"/>
      <c r="GQ58" s="18"/>
      <c r="GR58" s="18"/>
      <c r="GS58" s="18"/>
      <c r="GT58" s="18"/>
      <c r="GU58" s="18"/>
      <c r="GV58" s="18"/>
      <c r="GW58" s="18"/>
      <c r="GX58" s="18"/>
      <c r="GY58" s="18"/>
      <c r="GZ58" s="18"/>
      <c r="HA58" s="18"/>
      <c r="HB58" s="18"/>
    </row>
    <row r="59" spans="1:210">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39"/>
      <c r="AA59" s="18"/>
      <c r="AB59" s="18"/>
      <c r="AC59" s="18"/>
      <c r="AD59" s="18"/>
      <c r="AE59" s="18"/>
      <c r="AF59" s="18"/>
      <c r="AG59" s="18"/>
      <c r="AH59" s="18"/>
      <c r="AI59" s="18"/>
      <c r="AJ59" s="18"/>
      <c r="AK59" s="18"/>
      <c r="AL59" s="18"/>
      <c r="AM59" s="18"/>
      <c r="AN59" s="18"/>
      <c r="AO59" s="18"/>
      <c r="AP59" s="18"/>
      <c r="AQ59" s="18"/>
      <c r="AR59" s="18"/>
      <c r="AS59" s="18"/>
      <c r="AT59" s="18"/>
      <c r="AU59" s="39"/>
      <c r="AV59" s="18"/>
      <c r="AW59" s="18"/>
      <c r="AX59" s="18"/>
      <c r="AY59" s="18"/>
      <c r="AZ59" s="18"/>
      <c r="BA59" s="18"/>
      <c r="BB59" s="18"/>
      <c r="BC59" s="18"/>
      <c r="BD59" s="18"/>
      <c r="BE59" s="18"/>
      <c r="BF59" s="18"/>
      <c r="BG59" s="18"/>
      <c r="BH59" s="18"/>
      <c r="BI59" s="18"/>
      <c r="BJ59" s="18"/>
      <c r="BK59" s="18"/>
      <c r="BL59" s="18"/>
      <c r="BM59" s="18"/>
      <c r="BN59" s="18"/>
      <c r="BO59" s="18"/>
      <c r="BP59" s="18"/>
      <c r="BQ59" s="18"/>
      <c r="BR59" s="18"/>
      <c r="BS59" s="18"/>
      <c r="BT59" s="18"/>
      <c r="BU59" s="18"/>
      <c r="BV59" s="18"/>
      <c r="BW59" s="18"/>
      <c r="BX59" s="18"/>
      <c r="BY59" s="18"/>
      <c r="BZ59" s="18"/>
      <c r="CA59" s="18"/>
      <c r="CB59" s="18"/>
      <c r="CC59" s="18"/>
      <c r="CD59" s="18"/>
      <c r="CE59" s="18"/>
      <c r="CF59" s="18"/>
      <c r="CG59" s="18"/>
      <c r="CH59" s="18"/>
      <c r="CI59" s="18"/>
      <c r="CJ59" s="18"/>
      <c r="CK59" s="18"/>
      <c r="CL59" s="18"/>
      <c r="CM59" s="18"/>
      <c r="CN59" s="18"/>
      <c r="CO59" s="18"/>
      <c r="CP59" s="18"/>
      <c r="CQ59" s="18"/>
      <c r="CR59" s="18"/>
      <c r="CS59" s="18"/>
      <c r="CT59" s="18"/>
      <c r="CU59" s="18"/>
      <c r="CV59" s="18"/>
      <c r="CW59" s="18"/>
      <c r="CX59" s="18"/>
      <c r="CY59" s="18"/>
      <c r="CZ59" s="18"/>
      <c r="DA59" s="18"/>
      <c r="DB59" s="18"/>
      <c r="DC59" s="18"/>
      <c r="DD59" s="18"/>
      <c r="DE59" s="18"/>
      <c r="DF59" s="18"/>
      <c r="DG59" s="18"/>
      <c r="DH59" s="18"/>
      <c r="DI59" s="18"/>
      <c r="DJ59" s="18"/>
      <c r="DK59" s="18"/>
      <c r="DL59" s="18"/>
      <c r="DM59" s="18"/>
      <c r="DN59" s="18"/>
      <c r="DO59" s="18"/>
      <c r="DP59" s="18"/>
      <c r="DQ59" s="18"/>
      <c r="DR59" s="18"/>
      <c r="DS59" s="18"/>
      <c r="DT59" s="18"/>
      <c r="DU59" s="18"/>
      <c r="DV59" s="18"/>
      <c r="DW59" s="18"/>
      <c r="DX59" s="18"/>
      <c r="DY59" s="18"/>
      <c r="DZ59" s="18"/>
      <c r="EA59" s="18"/>
      <c r="EB59" s="18"/>
      <c r="EC59" s="18"/>
      <c r="ED59" s="18"/>
      <c r="EE59" s="18"/>
      <c r="EF59" s="18"/>
      <c r="EG59" s="18"/>
      <c r="EH59" s="18"/>
      <c r="EI59" s="18"/>
      <c r="EJ59" s="18"/>
      <c r="EK59" s="18"/>
      <c r="EL59" s="18"/>
      <c r="EM59" s="18"/>
      <c r="EN59" s="18"/>
      <c r="EO59" s="18"/>
      <c r="EP59" s="18"/>
      <c r="EQ59" s="18"/>
      <c r="ER59" s="18"/>
      <c r="ES59" s="18"/>
      <c r="ET59" s="18"/>
      <c r="EU59" s="18"/>
      <c r="EV59" s="18"/>
      <c r="EW59" s="18"/>
      <c r="EX59" s="18"/>
      <c r="EY59" s="18"/>
      <c r="EZ59" s="18"/>
      <c r="FA59" s="18"/>
      <c r="FB59" s="18"/>
      <c r="FC59" s="18"/>
      <c r="FD59" s="18"/>
      <c r="FE59" s="18"/>
      <c r="FF59" s="18"/>
      <c r="FG59" s="18"/>
      <c r="FH59" s="18"/>
      <c r="FI59" s="18"/>
      <c r="FJ59" s="18"/>
      <c r="FK59" s="18"/>
      <c r="FL59" s="18"/>
      <c r="FM59" s="18"/>
      <c r="FN59" s="18"/>
      <c r="FO59" s="18"/>
      <c r="FP59" s="18"/>
      <c r="FQ59" s="18"/>
      <c r="FR59" s="18"/>
      <c r="FS59" s="18"/>
      <c r="FT59" s="18"/>
      <c r="FU59" s="18"/>
      <c r="FV59" s="18"/>
      <c r="FW59" s="18"/>
      <c r="FX59" s="18"/>
      <c r="FY59" s="18"/>
      <c r="FZ59" s="18"/>
      <c r="GA59" s="18"/>
      <c r="GB59" s="18"/>
      <c r="GC59" s="18"/>
      <c r="GD59" s="18"/>
      <c r="GE59" s="18"/>
      <c r="GF59" s="18"/>
      <c r="GG59" s="18"/>
      <c r="GH59" s="18"/>
      <c r="GI59" s="18"/>
      <c r="GJ59" s="18"/>
      <c r="GK59" s="18"/>
      <c r="GL59" s="18"/>
      <c r="GM59" s="18"/>
      <c r="GN59" s="18"/>
      <c r="GO59" s="18"/>
      <c r="GP59" s="18"/>
      <c r="GQ59" s="18"/>
      <c r="GR59" s="18"/>
      <c r="GS59" s="18"/>
      <c r="GT59" s="18"/>
      <c r="GU59" s="18"/>
      <c r="GV59" s="18"/>
      <c r="GW59" s="18"/>
      <c r="GX59" s="18"/>
      <c r="GY59" s="18"/>
      <c r="GZ59" s="18"/>
      <c r="HA59" s="18"/>
      <c r="HB59" s="18"/>
    </row>
    <row r="60" spans="1:210">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39"/>
      <c r="AA60" s="18"/>
      <c r="AB60" s="18"/>
      <c r="AC60" s="18"/>
      <c r="AD60" s="18"/>
      <c r="AE60" s="18"/>
      <c r="AF60" s="18"/>
      <c r="AG60" s="18"/>
      <c r="AH60" s="18"/>
      <c r="AI60" s="18"/>
      <c r="AJ60" s="18"/>
      <c r="AK60" s="18"/>
      <c r="AL60" s="18"/>
      <c r="AM60" s="18"/>
      <c r="AN60" s="18"/>
      <c r="AO60" s="18"/>
      <c r="AP60" s="18"/>
      <c r="AQ60" s="18"/>
      <c r="AR60" s="18"/>
      <c r="AS60" s="18"/>
      <c r="AT60" s="18"/>
      <c r="AU60" s="39"/>
      <c r="AV60" s="18"/>
      <c r="AW60" s="18"/>
      <c r="AX60" s="18"/>
      <c r="AY60" s="18"/>
      <c r="AZ60" s="18"/>
      <c r="BA60" s="18"/>
      <c r="BB60" s="18"/>
      <c r="BC60" s="18"/>
      <c r="BD60" s="18"/>
      <c r="BE60" s="18"/>
      <c r="BF60" s="18"/>
      <c r="BG60" s="18"/>
      <c r="BH60" s="18"/>
      <c r="BI60" s="18"/>
      <c r="BJ60" s="18"/>
      <c r="BK60" s="18"/>
      <c r="BL60" s="18"/>
      <c r="BM60" s="18"/>
      <c r="BN60" s="18"/>
      <c r="BO60" s="18"/>
      <c r="BP60" s="18"/>
      <c r="BQ60" s="18"/>
      <c r="BR60" s="18"/>
      <c r="BS60" s="18"/>
      <c r="BT60" s="18"/>
      <c r="BU60" s="18"/>
      <c r="BV60" s="18"/>
      <c r="BW60" s="18"/>
      <c r="BX60" s="18"/>
      <c r="BY60" s="18"/>
      <c r="BZ60" s="18"/>
      <c r="CA60" s="18"/>
      <c r="CB60" s="18"/>
      <c r="CC60" s="18"/>
      <c r="CD60" s="18"/>
      <c r="CE60" s="18"/>
      <c r="CF60" s="18"/>
      <c r="CG60" s="18"/>
      <c r="CH60" s="18"/>
      <c r="CI60" s="18"/>
      <c r="CJ60" s="18"/>
      <c r="CK60" s="18"/>
      <c r="CL60" s="18"/>
      <c r="CM60" s="18"/>
      <c r="CN60" s="18"/>
      <c r="CO60" s="18"/>
      <c r="CP60" s="18"/>
      <c r="CQ60" s="18"/>
      <c r="CR60" s="18"/>
      <c r="CS60" s="18"/>
      <c r="CT60" s="18"/>
      <c r="CU60" s="18"/>
      <c r="CV60" s="18"/>
      <c r="CW60" s="18"/>
      <c r="CX60" s="18"/>
      <c r="CY60" s="18"/>
      <c r="CZ60" s="18"/>
      <c r="DA60" s="18"/>
      <c r="DB60" s="18"/>
      <c r="DC60" s="18"/>
      <c r="DD60" s="18"/>
      <c r="DE60" s="18"/>
      <c r="DF60" s="18"/>
      <c r="DG60" s="18"/>
      <c r="DH60" s="18"/>
      <c r="DI60" s="18"/>
      <c r="DJ60" s="18"/>
      <c r="DK60" s="18"/>
      <c r="DL60" s="18"/>
      <c r="DM60" s="18"/>
      <c r="DN60" s="18"/>
      <c r="DO60" s="18"/>
      <c r="DP60" s="18"/>
      <c r="DQ60" s="18"/>
      <c r="DR60" s="18"/>
      <c r="DS60" s="18"/>
      <c r="DT60" s="18"/>
      <c r="DU60" s="18"/>
      <c r="DV60" s="18"/>
      <c r="DW60" s="18"/>
      <c r="DX60" s="18"/>
      <c r="DY60" s="18"/>
      <c r="DZ60" s="18"/>
      <c r="EA60" s="18"/>
      <c r="EB60" s="18"/>
      <c r="EC60" s="18"/>
      <c r="ED60" s="18"/>
      <c r="EE60" s="18"/>
      <c r="EF60" s="18"/>
      <c r="EG60" s="18"/>
      <c r="EH60" s="18"/>
      <c r="EI60" s="18"/>
      <c r="EJ60" s="18"/>
      <c r="EK60" s="18"/>
      <c r="EL60" s="18"/>
      <c r="EM60" s="18"/>
      <c r="EN60" s="18"/>
      <c r="EO60" s="18"/>
      <c r="EP60" s="18"/>
      <c r="EQ60" s="18"/>
      <c r="ER60" s="18"/>
      <c r="ES60" s="18"/>
      <c r="ET60" s="18"/>
      <c r="EU60" s="18"/>
      <c r="EV60" s="18"/>
      <c r="EW60" s="18"/>
      <c r="EX60" s="18"/>
      <c r="EY60" s="18"/>
      <c r="EZ60" s="18"/>
      <c r="FA60" s="18"/>
      <c r="FB60" s="18"/>
      <c r="FC60" s="18"/>
      <c r="FD60" s="18"/>
      <c r="FE60" s="18"/>
      <c r="FF60" s="18"/>
      <c r="FG60" s="18"/>
      <c r="FH60" s="18"/>
      <c r="FI60" s="18"/>
      <c r="FJ60" s="18"/>
      <c r="FK60" s="18"/>
      <c r="FL60" s="18"/>
      <c r="FM60" s="18"/>
      <c r="FN60" s="18"/>
      <c r="FO60" s="18"/>
      <c r="FP60" s="18"/>
      <c r="FQ60" s="18"/>
      <c r="FR60" s="18"/>
      <c r="FS60" s="18"/>
      <c r="FT60" s="18"/>
      <c r="FU60" s="18"/>
      <c r="FV60" s="18"/>
      <c r="FW60" s="18"/>
      <c r="FX60" s="18"/>
      <c r="FY60" s="18"/>
      <c r="FZ60" s="18"/>
      <c r="GA60" s="18"/>
      <c r="GB60" s="18"/>
      <c r="GC60" s="18"/>
      <c r="GD60" s="18"/>
      <c r="GE60" s="18"/>
      <c r="GF60" s="18"/>
      <c r="GG60" s="18"/>
      <c r="GH60" s="18"/>
      <c r="GI60" s="18"/>
      <c r="GJ60" s="18"/>
      <c r="GK60" s="18"/>
      <c r="GL60" s="18"/>
      <c r="GM60" s="18"/>
      <c r="GN60" s="18"/>
      <c r="GO60" s="18"/>
      <c r="GP60" s="18"/>
      <c r="GQ60" s="18"/>
      <c r="GR60" s="18"/>
      <c r="GS60" s="18"/>
      <c r="GT60" s="18"/>
      <c r="GU60" s="18"/>
      <c r="GV60" s="18"/>
      <c r="GW60" s="18"/>
      <c r="GX60" s="18"/>
      <c r="GY60" s="18"/>
      <c r="GZ60" s="18"/>
      <c r="HA60" s="18"/>
      <c r="HB60" s="18"/>
    </row>
    <row r="61" spans="1:210">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39"/>
      <c r="AA61" s="18"/>
      <c r="AB61" s="18"/>
      <c r="AC61" s="18"/>
      <c r="AD61" s="18"/>
      <c r="AE61" s="18"/>
      <c r="AF61" s="18"/>
      <c r="AG61" s="18"/>
      <c r="AH61" s="18"/>
      <c r="AI61" s="18"/>
      <c r="AJ61" s="18"/>
      <c r="AK61" s="18"/>
      <c r="AL61" s="18"/>
      <c r="AM61" s="18"/>
      <c r="AN61" s="18"/>
      <c r="AO61" s="18"/>
      <c r="AP61" s="18"/>
      <c r="AQ61" s="18"/>
      <c r="AR61" s="18"/>
      <c r="AS61" s="18"/>
      <c r="AT61" s="18"/>
      <c r="AU61" s="39"/>
      <c r="AV61" s="18"/>
      <c r="AW61" s="18"/>
      <c r="AX61" s="18"/>
      <c r="AY61" s="18"/>
      <c r="AZ61" s="18"/>
      <c r="BA61" s="18"/>
      <c r="BB61" s="18"/>
      <c r="BC61" s="18"/>
      <c r="BD61" s="18"/>
      <c r="BE61" s="18"/>
      <c r="BF61" s="18"/>
      <c r="BG61" s="18"/>
      <c r="BH61" s="18"/>
      <c r="BI61" s="18"/>
      <c r="BJ61" s="18"/>
      <c r="BK61" s="18"/>
      <c r="BL61" s="18"/>
      <c r="BM61" s="18"/>
      <c r="BN61" s="18"/>
      <c r="BO61" s="18"/>
      <c r="BP61" s="18"/>
      <c r="BQ61" s="18"/>
      <c r="BR61" s="18"/>
      <c r="BS61" s="18"/>
      <c r="BT61" s="18"/>
      <c r="BU61" s="18"/>
      <c r="BV61" s="18"/>
      <c r="BW61" s="18"/>
      <c r="BX61" s="18"/>
      <c r="BY61" s="18"/>
      <c r="BZ61" s="18"/>
      <c r="CA61" s="18"/>
      <c r="CB61" s="18"/>
      <c r="CC61" s="18"/>
      <c r="CD61" s="18"/>
      <c r="CE61" s="18"/>
      <c r="CF61" s="18"/>
      <c r="CG61" s="18"/>
      <c r="CH61" s="18"/>
      <c r="CI61" s="18"/>
      <c r="CJ61" s="18"/>
      <c r="CK61" s="18"/>
      <c r="CL61" s="18"/>
      <c r="CM61" s="18"/>
      <c r="CN61" s="18"/>
      <c r="CO61" s="18"/>
      <c r="CP61" s="18"/>
      <c r="CQ61" s="18"/>
      <c r="CR61" s="18"/>
      <c r="CS61" s="18"/>
      <c r="CT61" s="18"/>
      <c r="CU61" s="18"/>
      <c r="CV61" s="18"/>
      <c r="CW61" s="18"/>
      <c r="CX61" s="18"/>
      <c r="CY61" s="18"/>
      <c r="CZ61" s="18"/>
      <c r="DA61" s="18"/>
      <c r="DB61" s="18"/>
      <c r="DC61" s="18"/>
      <c r="DD61" s="18"/>
      <c r="DE61" s="18"/>
      <c r="DF61" s="18"/>
      <c r="DG61" s="18"/>
      <c r="DH61" s="18"/>
      <c r="DI61" s="18"/>
      <c r="DJ61" s="18"/>
      <c r="DK61" s="18"/>
      <c r="DL61" s="18"/>
      <c r="DM61" s="18"/>
      <c r="DN61" s="18"/>
      <c r="DO61" s="18"/>
      <c r="DP61" s="18"/>
      <c r="DQ61" s="18"/>
      <c r="DR61" s="18"/>
      <c r="DS61" s="18"/>
      <c r="DT61" s="18"/>
      <c r="DU61" s="18"/>
      <c r="DV61" s="18"/>
      <c r="DW61" s="18"/>
      <c r="DX61" s="18"/>
      <c r="DY61" s="18"/>
      <c r="DZ61" s="18"/>
      <c r="EA61" s="18"/>
      <c r="EB61" s="18"/>
      <c r="EC61" s="18"/>
      <c r="ED61" s="18"/>
      <c r="EE61" s="18"/>
      <c r="EF61" s="18"/>
      <c r="EG61" s="18"/>
      <c r="EH61" s="18"/>
      <c r="EI61" s="18"/>
      <c r="EJ61" s="18"/>
      <c r="EK61" s="18"/>
      <c r="EL61" s="18"/>
      <c r="EM61" s="18"/>
      <c r="EN61" s="18"/>
      <c r="EO61" s="18"/>
      <c r="EP61" s="18"/>
      <c r="EQ61" s="18"/>
      <c r="ER61" s="18"/>
      <c r="ES61" s="18"/>
      <c r="ET61" s="18"/>
      <c r="EU61" s="18"/>
      <c r="EV61" s="18"/>
      <c r="EW61" s="18"/>
      <c r="EX61" s="18"/>
      <c r="EY61" s="18"/>
      <c r="EZ61" s="18"/>
      <c r="FA61" s="18"/>
      <c r="FB61" s="18"/>
      <c r="FC61" s="18"/>
      <c r="FD61" s="18"/>
      <c r="FE61" s="18"/>
      <c r="FF61" s="18"/>
      <c r="FG61" s="18"/>
      <c r="FH61" s="18"/>
      <c r="FI61" s="18"/>
      <c r="FJ61" s="18"/>
      <c r="FK61" s="18"/>
      <c r="FL61" s="18"/>
      <c r="FM61" s="18"/>
      <c r="FN61" s="18"/>
      <c r="FO61" s="18"/>
      <c r="FP61" s="18"/>
      <c r="FQ61" s="18"/>
      <c r="FR61" s="18"/>
      <c r="FS61" s="18"/>
      <c r="FT61" s="18"/>
      <c r="FU61" s="18"/>
      <c r="FV61" s="18"/>
      <c r="FW61" s="18"/>
      <c r="FX61" s="18"/>
      <c r="FY61" s="18"/>
      <c r="FZ61" s="18"/>
      <c r="GA61" s="18"/>
      <c r="GB61" s="18"/>
      <c r="GC61" s="18"/>
      <c r="GD61" s="18"/>
      <c r="GE61" s="18"/>
      <c r="GF61" s="18"/>
      <c r="GG61" s="18"/>
      <c r="GH61" s="18"/>
      <c r="GI61" s="18"/>
      <c r="GJ61" s="18"/>
      <c r="GK61" s="18"/>
      <c r="GL61" s="18"/>
      <c r="GM61" s="18"/>
      <c r="GN61" s="18"/>
      <c r="GO61" s="18"/>
      <c r="GP61" s="18"/>
      <c r="GQ61" s="18"/>
      <c r="GR61" s="18"/>
      <c r="GS61" s="18"/>
      <c r="GT61" s="18"/>
      <c r="GU61" s="18"/>
      <c r="GV61" s="18"/>
      <c r="GW61" s="18"/>
      <c r="GX61" s="18"/>
      <c r="GY61" s="18"/>
      <c r="GZ61" s="18"/>
      <c r="HA61" s="18"/>
      <c r="HB61" s="18"/>
    </row>
    <row r="62" spans="1:210">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39"/>
      <c r="AA62" s="18"/>
      <c r="AB62" s="18"/>
      <c r="AC62" s="18"/>
      <c r="AD62" s="18"/>
      <c r="AE62" s="18"/>
      <c r="AF62" s="18"/>
      <c r="AG62" s="18"/>
      <c r="AH62" s="18"/>
      <c r="AI62" s="18"/>
      <c r="AJ62" s="18"/>
      <c r="AK62" s="18"/>
      <c r="AL62" s="18"/>
      <c r="AM62" s="18"/>
      <c r="AN62" s="18"/>
      <c r="AO62" s="18"/>
      <c r="AP62" s="18"/>
      <c r="AQ62" s="18"/>
      <c r="AR62" s="18"/>
      <c r="AS62" s="18"/>
      <c r="AT62" s="18"/>
      <c r="AU62" s="39"/>
      <c r="AV62" s="18"/>
      <c r="AW62" s="18"/>
      <c r="AX62" s="18"/>
      <c r="AY62" s="18"/>
      <c r="AZ62" s="18"/>
      <c r="BA62" s="18"/>
      <c r="BB62" s="18"/>
      <c r="BC62" s="18"/>
      <c r="BD62" s="18"/>
      <c r="BE62" s="18"/>
      <c r="BF62" s="18"/>
      <c r="BG62" s="18"/>
      <c r="BH62" s="18"/>
      <c r="BI62" s="18"/>
      <c r="BJ62" s="18"/>
      <c r="BK62" s="18"/>
      <c r="BL62" s="18"/>
      <c r="BM62" s="18"/>
      <c r="BN62" s="18"/>
      <c r="BO62" s="18"/>
      <c r="BP62" s="18"/>
      <c r="BQ62" s="18"/>
      <c r="BR62" s="18"/>
      <c r="BS62" s="18"/>
      <c r="BT62" s="18"/>
      <c r="BU62" s="18"/>
      <c r="BV62" s="18"/>
      <c r="BW62" s="18"/>
      <c r="BX62" s="18"/>
      <c r="BY62" s="18"/>
      <c r="BZ62" s="18"/>
      <c r="CA62" s="18"/>
      <c r="CB62" s="18"/>
      <c r="CC62" s="18"/>
      <c r="CD62" s="18"/>
      <c r="CE62" s="18"/>
      <c r="CF62" s="18"/>
      <c r="CG62" s="18"/>
      <c r="CH62" s="18"/>
      <c r="CI62" s="18"/>
      <c r="CJ62" s="18"/>
      <c r="CK62" s="18"/>
      <c r="CL62" s="18"/>
      <c r="CM62" s="18"/>
      <c r="CN62" s="18"/>
      <c r="CO62" s="18"/>
      <c r="CP62" s="18"/>
      <c r="CQ62" s="18"/>
      <c r="CR62" s="18"/>
      <c r="CS62" s="18"/>
      <c r="CT62" s="18"/>
      <c r="CU62" s="18"/>
      <c r="CV62" s="18"/>
      <c r="CW62" s="18"/>
      <c r="CX62" s="18"/>
      <c r="CY62" s="18"/>
      <c r="CZ62" s="18"/>
      <c r="DA62" s="18"/>
      <c r="DB62" s="18"/>
      <c r="DC62" s="18"/>
      <c r="DD62" s="18"/>
      <c r="DE62" s="18"/>
      <c r="DF62" s="18"/>
      <c r="DG62" s="18"/>
      <c r="DH62" s="18"/>
      <c r="DI62" s="18"/>
      <c r="DJ62" s="18"/>
      <c r="DK62" s="18"/>
      <c r="DL62" s="18"/>
      <c r="DM62" s="18"/>
      <c r="DN62" s="18"/>
      <c r="DO62" s="18"/>
      <c r="DP62" s="18"/>
      <c r="DQ62" s="18"/>
      <c r="DR62" s="18"/>
      <c r="DS62" s="18"/>
      <c r="DT62" s="18"/>
      <c r="DU62" s="18"/>
      <c r="DV62" s="18"/>
      <c r="DW62" s="18"/>
      <c r="DX62" s="18"/>
      <c r="DY62" s="18"/>
      <c r="DZ62" s="18"/>
      <c r="EA62" s="18"/>
      <c r="EB62" s="18"/>
      <c r="EC62" s="18"/>
      <c r="ED62" s="18"/>
      <c r="EE62" s="18"/>
      <c r="EF62" s="18"/>
      <c r="EG62" s="18"/>
      <c r="EH62" s="18"/>
      <c r="EI62" s="18"/>
      <c r="EJ62" s="18"/>
      <c r="EK62" s="18"/>
      <c r="EL62" s="18"/>
      <c r="EM62" s="18"/>
      <c r="EN62" s="18"/>
      <c r="EO62" s="18"/>
      <c r="EP62" s="18"/>
      <c r="EQ62" s="18"/>
      <c r="ER62" s="18"/>
      <c r="ES62" s="18"/>
      <c r="ET62" s="18"/>
      <c r="EU62" s="18"/>
      <c r="EV62" s="18"/>
      <c r="EW62" s="18"/>
      <c r="EX62" s="18"/>
      <c r="EY62" s="18"/>
      <c r="EZ62" s="18"/>
      <c r="FA62" s="18"/>
      <c r="FB62" s="18"/>
      <c r="FC62" s="18"/>
      <c r="FD62" s="18"/>
      <c r="FE62" s="18"/>
      <c r="FF62" s="18"/>
      <c r="FG62" s="18"/>
      <c r="FH62" s="18"/>
      <c r="FI62" s="18"/>
      <c r="FJ62" s="18"/>
      <c r="FK62" s="18"/>
      <c r="FL62" s="18"/>
      <c r="FM62" s="18"/>
      <c r="FN62" s="18"/>
      <c r="FO62" s="18"/>
      <c r="FP62" s="18"/>
      <c r="FQ62" s="18"/>
      <c r="FR62" s="18"/>
      <c r="FS62" s="18"/>
      <c r="FT62" s="18"/>
      <c r="FU62" s="18"/>
      <c r="FV62" s="18"/>
      <c r="FW62" s="18"/>
      <c r="FX62" s="18"/>
      <c r="FY62" s="18"/>
      <c r="FZ62" s="18"/>
      <c r="GA62" s="18"/>
      <c r="GB62" s="18"/>
      <c r="GC62" s="18"/>
      <c r="GD62" s="18"/>
      <c r="GE62" s="18"/>
      <c r="GF62" s="18"/>
      <c r="GG62" s="18"/>
      <c r="GH62" s="18"/>
      <c r="GI62" s="18"/>
      <c r="GJ62" s="18"/>
      <c r="GK62" s="18"/>
      <c r="GL62" s="18"/>
      <c r="GM62" s="18"/>
      <c r="GN62" s="18"/>
      <c r="GO62" s="18"/>
      <c r="GP62" s="18"/>
      <c r="GQ62" s="18"/>
      <c r="GR62" s="18"/>
      <c r="GS62" s="18"/>
      <c r="GT62" s="18"/>
      <c r="GU62" s="18"/>
      <c r="GV62" s="18"/>
      <c r="GW62" s="18"/>
      <c r="GX62" s="18"/>
      <c r="GY62" s="18"/>
      <c r="GZ62" s="18"/>
      <c r="HA62" s="18"/>
      <c r="HB62" s="18"/>
    </row>
    <row r="63" spans="1:210">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39"/>
      <c r="AA63" s="18"/>
      <c r="AB63" s="18"/>
      <c r="AC63" s="18"/>
      <c r="AD63" s="18"/>
      <c r="AE63" s="18"/>
      <c r="AF63" s="18"/>
      <c r="AG63" s="18"/>
      <c r="AH63" s="18"/>
      <c r="AI63" s="18"/>
      <c r="AJ63" s="18"/>
      <c r="AK63" s="18"/>
      <c r="AL63" s="18"/>
      <c r="AM63" s="18"/>
      <c r="AN63" s="18"/>
      <c r="AO63" s="18"/>
      <c r="AP63" s="18"/>
      <c r="AQ63" s="18"/>
      <c r="AR63" s="18"/>
      <c r="AS63" s="18"/>
      <c r="AT63" s="18"/>
      <c r="AU63" s="39"/>
      <c r="AV63" s="18"/>
      <c r="AW63" s="18"/>
      <c r="AX63" s="18"/>
      <c r="AY63" s="18"/>
      <c r="AZ63" s="18"/>
      <c r="BA63" s="18"/>
      <c r="BB63" s="18"/>
      <c r="BC63" s="18"/>
      <c r="BD63" s="18"/>
      <c r="BE63" s="18"/>
      <c r="BF63" s="18"/>
      <c r="BG63" s="18"/>
      <c r="BH63" s="18"/>
      <c r="BI63" s="18"/>
      <c r="BJ63" s="18"/>
      <c r="BK63" s="18"/>
      <c r="BL63" s="18"/>
      <c r="BM63" s="18"/>
      <c r="BN63" s="18"/>
      <c r="BO63" s="18"/>
      <c r="BP63" s="18"/>
      <c r="BQ63" s="18"/>
      <c r="BR63" s="18"/>
      <c r="BS63" s="18"/>
      <c r="BT63" s="18"/>
      <c r="BU63" s="18"/>
      <c r="BV63" s="18"/>
      <c r="BW63" s="18"/>
      <c r="BX63" s="18"/>
      <c r="BY63" s="18"/>
      <c r="BZ63" s="18"/>
      <c r="CA63" s="18"/>
      <c r="CB63" s="18"/>
      <c r="CC63" s="18"/>
      <c r="CD63" s="18"/>
      <c r="CE63" s="18"/>
      <c r="CF63" s="18"/>
      <c r="CG63" s="18"/>
      <c r="CH63" s="18"/>
      <c r="CI63" s="18"/>
      <c r="CJ63" s="18"/>
      <c r="CK63" s="18"/>
      <c r="CL63" s="18"/>
      <c r="CM63" s="18"/>
      <c r="CN63" s="18"/>
      <c r="CO63" s="18"/>
      <c r="CP63" s="18"/>
      <c r="CQ63" s="18"/>
      <c r="CR63" s="18"/>
      <c r="CS63" s="18"/>
      <c r="CT63" s="18"/>
      <c r="CU63" s="18"/>
      <c r="CV63" s="18"/>
      <c r="CW63" s="18"/>
      <c r="CX63" s="18"/>
      <c r="CY63" s="18"/>
      <c r="CZ63" s="18"/>
      <c r="DA63" s="18"/>
      <c r="DB63" s="18"/>
      <c r="DC63" s="18"/>
      <c r="DD63" s="18"/>
      <c r="DE63" s="18"/>
      <c r="DF63" s="18"/>
      <c r="DG63" s="18"/>
      <c r="DH63" s="18"/>
      <c r="DI63" s="18"/>
      <c r="DJ63" s="18"/>
      <c r="DK63" s="18"/>
      <c r="DL63" s="18"/>
      <c r="DM63" s="18"/>
      <c r="DN63" s="18"/>
      <c r="DO63" s="18"/>
      <c r="DP63" s="18"/>
      <c r="DQ63" s="18"/>
      <c r="DR63" s="18"/>
      <c r="DS63" s="18"/>
      <c r="DT63" s="18"/>
      <c r="DU63" s="18"/>
      <c r="DV63" s="18"/>
      <c r="DW63" s="18"/>
      <c r="DX63" s="18"/>
      <c r="DY63" s="18"/>
      <c r="DZ63" s="18"/>
      <c r="EA63" s="18"/>
      <c r="EB63" s="18"/>
      <c r="EC63" s="18"/>
      <c r="ED63" s="18"/>
      <c r="EE63" s="18"/>
      <c r="EF63" s="18"/>
      <c r="EG63" s="18"/>
      <c r="EH63" s="18"/>
      <c r="EI63" s="18"/>
      <c r="EJ63" s="18"/>
      <c r="EK63" s="18"/>
      <c r="EL63" s="18"/>
      <c r="EM63" s="18"/>
      <c r="EN63" s="18"/>
      <c r="EO63" s="18"/>
      <c r="EP63" s="18"/>
      <c r="EQ63" s="18"/>
      <c r="ER63" s="18"/>
      <c r="ES63" s="18"/>
      <c r="ET63" s="18"/>
      <c r="EU63" s="18"/>
      <c r="EV63" s="18"/>
      <c r="EW63" s="18"/>
      <c r="EX63" s="18"/>
      <c r="EY63" s="18"/>
      <c r="EZ63" s="18"/>
      <c r="FA63" s="18"/>
      <c r="FB63" s="18"/>
      <c r="FC63" s="18"/>
      <c r="FD63" s="18"/>
      <c r="FE63" s="18"/>
      <c r="FF63" s="18"/>
      <c r="FG63" s="18"/>
      <c r="FH63" s="18"/>
      <c r="FI63" s="18"/>
      <c r="FJ63" s="18"/>
      <c r="FK63" s="18"/>
      <c r="FL63" s="18"/>
      <c r="FM63" s="18"/>
      <c r="FN63" s="18"/>
      <c r="FO63" s="18"/>
      <c r="FP63" s="18"/>
      <c r="FQ63" s="18"/>
      <c r="FR63" s="18"/>
      <c r="FS63" s="18"/>
      <c r="FT63" s="18"/>
      <c r="FU63" s="18"/>
      <c r="FV63" s="18"/>
      <c r="FW63" s="18"/>
      <c r="FX63" s="18"/>
      <c r="FY63" s="18"/>
      <c r="FZ63" s="18"/>
      <c r="GA63" s="18"/>
      <c r="GB63" s="18"/>
      <c r="GC63" s="18"/>
      <c r="GD63" s="18"/>
      <c r="GE63" s="18"/>
      <c r="GF63" s="18"/>
      <c r="GG63" s="18"/>
      <c r="GH63" s="18"/>
      <c r="GI63" s="18"/>
      <c r="GJ63" s="18"/>
      <c r="GK63" s="18"/>
      <c r="GL63" s="18"/>
      <c r="GM63" s="18"/>
      <c r="GN63" s="18"/>
      <c r="GO63" s="18"/>
      <c r="GP63" s="18"/>
      <c r="GQ63" s="18"/>
      <c r="GR63" s="18"/>
      <c r="GS63" s="18"/>
      <c r="GT63" s="18"/>
      <c r="GU63" s="18"/>
      <c r="GV63" s="18"/>
      <c r="GW63" s="18"/>
      <c r="GX63" s="18"/>
      <c r="GY63" s="18"/>
      <c r="GZ63" s="18"/>
      <c r="HA63" s="18"/>
      <c r="HB63" s="18"/>
    </row>
    <row r="64" spans="1:210">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39"/>
      <c r="AA64" s="18"/>
      <c r="AB64" s="18"/>
      <c r="AC64" s="18"/>
      <c r="AD64" s="18"/>
      <c r="AE64" s="18"/>
      <c r="AF64" s="18"/>
      <c r="AG64" s="18"/>
      <c r="AH64" s="18"/>
      <c r="AI64" s="18"/>
      <c r="AJ64" s="18"/>
      <c r="AK64" s="18"/>
      <c r="AL64" s="18"/>
      <c r="AM64" s="18"/>
      <c r="AN64" s="18"/>
      <c r="AO64" s="18"/>
      <c r="AP64" s="18"/>
      <c r="AQ64" s="18"/>
      <c r="AR64" s="18"/>
      <c r="AS64" s="18"/>
      <c r="AT64" s="18"/>
      <c r="AU64" s="39"/>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c r="CC64" s="18"/>
      <c r="CD64" s="18"/>
      <c r="CE64" s="18"/>
      <c r="CF64" s="18"/>
      <c r="CG64" s="18"/>
      <c r="CH64" s="18"/>
      <c r="CI64" s="18"/>
      <c r="CJ64" s="18"/>
      <c r="CK64" s="18"/>
      <c r="CL64" s="18"/>
      <c r="CM64" s="18"/>
      <c r="CN64" s="18"/>
      <c r="CO64" s="18"/>
      <c r="CP64" s="18"/>
      <c r="CQ64" s="18"/>
      <c r="CR64" s="18"/>
      <c r="CS64" s="18"/>
      <c r="CT64" s="18"/>
      <c r="CU64" s="18"/>
      <c r="CV64" s="18"/>
      <c r="CW64" s="18"/>
      <c r="CX64" s="18"/>
      <c r="CY64" s="18"/>
      <c r="CZ64" s="18"/>
      <c r="DA64" s="18"/>
      <c r="DB64" s="18"/>
      <c r="DC64" s="18"/>
      <c r="DD64" s="18"/>
      <c r="DE64" s="18"/>
      <c r="DF64" s="18"/>
      <c r="DG64" s="18"/>
      <c r="DH64" s="18"/>
      <c r="DI64" s="18"/>
      <c r="DJ64" s="18"/>
      <c r="DK64" s="18"/>
      <c r="DL64" s="18"/>
      <c r="DM64" s="18"/>
      <c r="DN64" s="18"/>
      <c r="DO64" s="18"/>
      <c r="DP64" s="18"/>
      <c r="DQ64" s="18"/>
      <c r="DR64" s="18"/>
      <c r="DS64" s="18"/>
      <c r="DT64" s="18"/>
      <c r="DU64" s="18"/>
      <c r="DV64" s="18"/>
      <c r="DW64" s="18"/>
      <c r="DX64" s="18"/>
      <c r="DY64" s="18"/>
      <c r="DZ64" s="18"/>
      <c r="EA64" s="18"/>
      <c r="EB64" s="18"/>
      <c r="EC64" s="18"/>
      <c r="ED64" s="18"/>
      <c r="EE64" s="18"/>
      <c r="EF64" s="18"/>
      <c r="EG64" s="18"/>
      <c r="EH64" s="18"/>
      <c r="EI64" s="18"/>
      <c r="EJ64" s="18"/>
      <c r="EK64" s="18"/>
      <c r="EL64" s="18"/>
      <c r="EM64" s="18"/>
      <c r="EN64" s="18"/>
      <c r="EO64" s="18"/>
      <c r="EP64" s="18"/>
      <c r="EQ64" s="18"/>
      <c r="ER64" s="18"/>
      <c r="ES64" s="18"/>
      <c r="ET64" s="18"/>
      <c r="EU64" s="18"/>
      <c r="EV64" s="18"/>
      <c r="EW64" s="18"/>
      <c r="EX64" s="18"/>
      <c r="EY64" s="18"/>
      <c r="EZ64" s="18"/>
      <c r="FA64" s="18"/>
      <c r="FB64" s="18"/>
      <c r="FC64" s="18"/>
      <c r="FD64" s="18"/>
      <c r="FE64" s="18"/>
      <c r="FF64" s="18"/>
      <c r="FG64" s="18"/>
      <c r="FH64" s="18"/>
      <c r="FI64" s="18"/>
      <c r="FJ64" s="18"/>
      <c r="FK64" s="18"/>
      <c r="FL64" s="18"/>
      <c r="FM64" s="18"/>
      <c r="FN64" s="18"/>
      <c r="FO64" s="18"/>
      <c r="FP64" s="18"/>
      <c r="FQ64" s="18"/>
      <c r="FR64" s="18"/>
      <c r="FS64" s="18"/>
      <c r="FT64" s="18"/>
      <c r="FU64" s="18"/>
      <c r="FV64" s="18"/>
      <c r="FW64" s="18"/>
      <c r="FX64" s="18"/>
      <c r="FY64" s="18"/>
      <c r="FZ64" s="18"/>
      <c r="GA64" s="18"/>
      <c r="GB64" s="18"/>
      <c r="GC64" s="18"/>
      <c r="GD64" s="18"/>
      <c r="GE64" s="18"/>
      <c r="GF64" s="18"/>
      <c r="GG64" s="18"/>
      <c r="GH64" s="18"/>
      <c r="GI64" s="18"/>
      <c r="GJ64" s="18"/>
      <c r="GK64" s="18"/>
      <c r="GL64" s="18"/>
      <c r="GM64" s="18"/>
      <c r="GN64" s="18"/>
      <c r="GO64" s="18"/>
      <c r="GP64" s="18"/>
      <c r="GQ64" s="18"/>
      <c r="GR64" s="18"/>
      <c r="GS64" s="18"/>
      <c r="GT64" s="18"/>
      <c r="GU64" s="18"/>
      <c r="GV64" s="18"/>
      <c r="GW64" s="18"/>
      <c r="GX64" s="18"/>
      <c r="GY64" s="18"/>
      <c r="GZ64" s="18"/>
      <c r="HA64" s="18"/>
      <c r="HB64" s="18"/>
    </row>
    <row r="65" spans="1:210">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39"/>
      <c r="AA65" s="18"/>
      <c r="AB65" s="18"/>
      <c r="AC65" s="18"/>
      <c r="AD65" s="18"/>
      <c r="AE65" s="18"/>
      <c r="AF65" s="18"/>
      <c r="AG65" s="18"/>
      <c r="AH65" s="18"/>
      <c r="AI65" s="18"/>
      <c r="AJ65" s="18"/>
      <c r="AK65" s="18"/>
      <c r="AL65" s="18"/>
      <c r="AM65" s="18"/>
      <c r="AN65" s="18"/>
      <c r="AO65" s="18"/>
      <c r="AP65" s="18"/>
      <c r="AQ65" s="18"/>
      <c r="AR65" s="18"/>
      <c r="AS65" s="18"/>
      <c r="AT65" s="18"/>
      <c r="AU65" s="39"/>
      <c r="AV65" s="18"/>
      <c r="AW65" s="18"/>
      <c r="AX65" s="18"/>
      <c r="AY65" s="18"/>
      <c r="AZ65" s="18"/>
      <c r="BA65" s="18"/>
      <c r="BB65" s="18"/>
      <c r="BC65" s="18"/>
      <c r="BD65" s="18"/>
      <c r="BE65" s="18"/>
      <c r="BF65" s="18"/>
      <c r="BG65" s="18"/>
      <c r="BH65" s="18"/>
      <c r="BI65" s="18"/>
      <c r="BJ65" s="18"/>
      <c r="BK65" s="18"/>
      <c r="BL65" s="18"/>
      <c r="BM65" s="18"/>
      <c r="BN65" s="18"/>
      <c r="BO65" s="18"/>
      <c r="BP65" s="18"/>
      <c r="BQ65" s="18"/>
      <c r="BR65" s="18"/>
      <c r="BS65" s="18"/>
      <c r="BT65" s="18"/>
      <c r="BU65" s="18"/>
      <c r="BV65" s="18"/>
      <c r="BW65" s="18"/>
      <c r="BX65" s="18"/>
      <c r="BY65" s="18"/>
      <c r="BZ65" s="18"/>
      <c r="CA65" s="18"/>
      <c r="CB65" s="18"/>
      <c r="CC65" s="18"/>
      <c r="CD65" s="18"/>
      <c r="CE65" s="18"/>
      <c r="CF65" s="18"/>
      <c r="CG65" s="18"/>
      <c r="CH65" s="18"/>
      <c r="CI65" s="18"/>
      <c r="CJ65" s="18"/>
      <c r="CK65" s="18"/>
      <c r="CL65" s="18"/>
      <c r="CM65" s="18"/>
      <c r="CN65" s="18"/>
      <c r="CO65" s="18"/>
      <c r="CP65" s="18"/>
      <c r="CQ65" s="18"/>
      <c r="CR65" s="18"/>
      <c r="CS65" s="18"/>
      <c r="CT65" s="18"/>
      <c r="CU65" s="18"/>
      <c r="CV65" s="18"/>
      <c r="CW65" s="18"/>
      <c r="CX65" s="18"/>
      <c r="CY65" s="18"/>
      <c r="CZ65" s="18"/>
      <c r="DA65" s="18"/>
      <c r="DB65" s="18"/>
      <c r="DC65" s="18"/>
      <c r="DD65" s="18"/>
      <c r="DE65" s="18"/>
      <c r="DF65" s="18"/>
      <c r="DG65" s="18"/>
      <c r="DH65" s="18"/>
      <c r="DI65" s="18"/>
      <c r="DJ65" s="18"/>
      <c r="DK65" s="18"/>
      <c r="DL65" s="18"/>
      <c r="DM65" s="18"/>
      <c r="DN65" s="18"/>
      <c r="DO65" s="18"/>
      <c r="DP65" s="18"/>
      <c r="DQ65" s="18"/>
      <c r="DR65" s="18"/>
      <c r="DS65" s="18"/>
      <c r="DT65" s="18"/>
      <c r="DU65" s="18"/>
      <c r="DV65" s="18"/>
      <c r="DW65" s="18"/>
      <c r="DX65" s="18"/>
      <c r="DY65" s="18"/>
      <c r="DZ65" s="18"/>
      <c r="EA65" s="18"/>
      <c r="EB65" s="18"/>
      <c r="EC65" s="18"/>
      <c r="ED65" s="18"/>
      <c r="EE65" s="18"/>
      <c r="EF65" s="18"/>
      <c r="EG65" s="18"/>
      <c r="EH65" s="18"/>
      <c r="EI65" s="18"/>
      <c r="EJ65" s="18"/>
      <c r="EK65" s="18"/>
      <c r="EL65" s="18"/>
      <c r="EM65" s="18"/>
      <c r="EN65" s="18"/>
      <c r="EO65" s="18"/>
      <c r="EP65" s="18"/>
      <c r="EQ65" s="18"/>
      <c r="ER65" s="18"/>
      <c r="ES65" s="18"/>
      <c r="ET65" s="18"/>
      <c r="EU65" s="18"/>
      <c r="EV65" s="18"/>
      <c r="EW65" s="18"/>
      <c r="EX65" s="18"/>
      <c r="EY65" s="18"/>
      <c r="EZ65" s="18"/>
      <c r="FA65" s="18"/>
      <c r="FB65" s="18"/>
      <c r="FC65" s="18"/>
      <c r="FD65" s="18"/>
      <c r="FE65" s="18"/>
      <c r="FF65" s="18"/>
      <c r="FG65" s="18"/>
      <c r="FH65" s="18"/>
      <c r="FI65" s="18"/>
      <c r="FJ65" s="18"/>
      <c r="FK65" s="18"/>
      <c r="FL65" s="18"/>
      <c r="FM65" s="18"/>
      <c r="FN65" s="18"/>
      <c r="FO65" s="18"/>
      <c r="FP65" s="18"/>
      <c r="FQ65" s="18"/>
      <c r="FR65" s="18"/>
      <c r="FS65" s="18"/>
      <c r="FT65" s="18"/>
      <c r="FU65" s="18"/>
      <c r="FV65" s="18"/>
      <c r="FW65" s="18"/>
      <c r="FX65" s="18"/>
      <c r="FY65" s="18"/>
      <c r="FZ65" s="18"/>
      <c r="GA65" s="18"/>
      <c r="GB65" s="18"/>
      <c r="GC65" s="18"/>
      <c r="GD65" s="18"/>
      <c r="GE65" s="18"/>
      <c r="GF65" s="18"/>
      <c r="GG65" s="18"/>
      <c r="GH65" s="18"/>
      <c r="GI65" s="18"/>
      <c r="GJ65" s="18"/>
      <c r="GK65" s="18"/>
      <c r="GL65" s="18"/>
      <c r="GM65" s="18"/>
      <c r="GN65" s="18"/>
      <c r="GO65" s="18"/>
      <c r="GP65" s="18"/>
      <c r="GQ65" s="18"/>
      <c r="GR65" s="18"/>
      <c r="GS65" s="18"/>
      <c r="GT65" s="18"/>
      <c r="GU65" s="18"/>
      <c r="GV65" s="18"/>
      <c r="GW65" s="18"/>
      <c r="GX65" s="18"/>
      <c r="GY65" s="18"/>
      <c r="GZ65" s="18"/>
      <c r="HA65" s="18"/>
      <c r="HB65" s="18"/>
    </row>
    <row r="66" spans="1:210">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39"/>
      <c r="AA66" s="18"/>
      <c r="AB66" s="18"/>
      <c r="AC66" s="18"/>
      <c r="AD66" s="18"/>
      <c r="AE66" s="18"/>
      <c r="AF66" s="18"/>
      <c r="AG66" s="18"/>
      <c r="AH66" s="18"/>
      <c r="AI66" s="18"/>
      <c r="AJ66" s="18"/>
      <c r="AK66" s="18"/>
      <c r="AL66" s="18"/>
      <c r="AM66" s="18"/>
      <c r="AN66" s="18"/>
      <c r="AO66" s="18"/>
      <c r="AP66" s="18"/>
      <c r="AQ66" s="18"/>
      <c r="AR66" s="18"/>
      <c r="AS66" s="18"/>
      <c r="AT66" s="18"/>
      <c r="AU66" s="39"/>
      <c r="AV66" s="18"/>
      <c r="AW66" s="18"/>
      <c r="AX66" s="18"/>
      <c r="AY66" s="18"/>
      <c r="AZ66" s="18"/>
      <c r="BA66" s="18"/>
      <c r="BB66" s="18"/>
      <c r="BC66" s="18"/>
      <c r="BD66" s="18"/>
      <c r="BE66" s="18"/>
      <c r="BF66" s="18"/>
      <c r="BG66" s="18"/>
      <c r="BH66" s="18"/>
      <c r="BI66" s="18"/>
      <c r="BJ66" s="18"/>
      <c r="BK66" s="18"/>
      <c r="BL66" s="18"/>
      <c r="BM66" s="18"/>
      <c r="BN66" s="18"/>
      <c r="BO66" s="18"/>
      <c r="BP66" s="18"/>
      <c r="BQ66" s="18"/>
      <c r="BR66" s="18"/>
      <c r="BS66" s="18"/>
      <c r="BT66" s="18"/>
      <c r="BU66" s="18"/>
      <c r="BV66" s="18"/>
      <c r="BW66" s="18"/>
      <c r="BX66" s="18"/>
      <c r="BY66" s="18"/>
      <c r="BZ66" s="18"/>
      <c r="CA66" s="18"/>
      <c r="CB66" s="18"/>
      <c r="CC66" s="18"/>
      <c r="CD66" s="18"/>
      <c r="CE66" s="18"/>
      <c r="CF66" s="18"/>
      <c r="CG66" s="18"/>
      <c r="CH66" s="18"/>
      <c r="CI66" s="18"/>
      <c r="CJ66" s="18"/>
      <c r="CK66" s="18"/>
      <c r="CL66" s="18"/>
      <c r="CM66" s="18"/>
      <c r="CN66" s="18"/>
      <c r="CO66" s="18"/>
      <c r="CP66" s="18"/>
      <c r="CQ66" s="18"/>
      <c r="CR66" s="18"/>
      <c r="CS66" s="18"/>
      <c r="CT66" s="18"/>
      <c r="CU66" s="18"/>
      <c r="CV66" s="18"/>
      <c r="CW66" s="18"/>
      <c r="CX66" s="18"/>
      <c r="CY66" s="18"/>
      <c r="CZ66" s="18"/>
      <c r="DA66" s="18"/>
      <c r="DB66" s="18"/>
      <c r="DC66" s="18"/>
      <c r="DD66" s="18"/>
      <c r="DE66" s="18"/>
      <c r="DF66" s="18"/>
      <c r="DG66" s="18"/>
      <c r="DH66" s="18"/>
      <c r="DI66" s="18"/>
      <c r="DJ66" s="18"/>
      <c r="DK66" s="18"/>
      <c r="DL66" s="18"/>
      <c r="DM66" s="18"/>
      <c r="DN66" s="18"/>
      <c r="DO66" s="18"/>
      <c r="DP66" s="18"/>
      <c r="DQ66" s="18"/>
      <c r="DR66" s="18"/>
      <c r="DS66" s="18"/>
      <c r="DT66" s="18"/>
      <c r="DU66" s="18"/>
      <c r="DV66" s="18"/>
      <c r="DW66" s="18"/>
      <c r="DX66" s="18"/>
      <c r="DY66" s="18"/>
      <c r="DZ66" s="18"/>
      <c r="EA66" s="18"/>
      <c r="EB66" s="18"/>
      <c r="EC66" s="18"/>
      <c r="ED66" s="18"/>
      <c r="EE66" s="18"/>
      <c r="EF66" s="18"/>
      <c r="EG66" s="18"/>
      <c r="EH66" s="18"/>
      <c r="EI66" s="18"/>
      <c r="EJ66" s="18"/>
      <c r="EK66" s="18"/>
      <c r="EL66" s="18"/>
      <c r="EM66" s="18"/>
      <c r="EN66" s="18"/>
      <c r="EO66" s="18"/>
      <c r="EP66" s="18"/>
      <c r="EQ66" s="18"/>
      <c r="ER66" s="18"/>
      <c r="ES66" s="18"/>
      <c r="ET66" s="18"/>
      <c r="EU66" s="18"/>
      <c r="EV66" s="18"/>
      <c r="EW66" s="18"/>
      <c r="EX66" s="18"/>
      <c r="EY66" s="18"/>
      <c r="EZ66" s="18"/>
      <c r="FA66" s="18"/>
      <c r="FB66" s="18"/>
      <c r="FC66" s="18"/>
      <c r="FD66" s="18"/>
      <c r="FE66" s="18"/>
      <c r="FF66" s="18"/>
      <c r="FG66" s="18"/>
      <c r="FH66" s="18"/>
      <c r="FI66" s="18"/>
      <c r="FJ66" s="18"/>
      <c r="FK66" s="18"/>
      <c r="FL66" s="18"/>
      <c r="FM66" s="18"/>
      <c r="FN66" s="18"/>
      <c r="FO66" s="18"/>
      <c r="FP66" s="18"/>
      <c r="FQ66" s="18"/>
      <c r="FR66" s="18"/>
      <c r="FS66" s="18"/>
      <c r="FT66" s="18"/>
      <c r="FU66" s="18"/>
      <c r="FV66" s="18"/>
      <c r="FW66" s="18"/>
      <c r="FX66" s="18"/>
      <c r="FY66" s="18"/>
      <c r="FZ66" s="18"/>
      <c r="GA66" s="18"/>
      <c r="GB66" s="18"/>
      <c r="GC66" s="18"/>
      <c r="GD66" s="18"/>
      <c r="GE66" s="18"/>
      <c r="GF66" s="18"/>
      <c r="GG66" s="18"/>
      <c r="GH66" s="18"/>
      <c r="GI66" s="18"/>
      <c r="GJ66" s="18"/>
      <c r="GK66" s="18"/>
      <c r="GL66" s="18"/>
      <c r="GM66" s="18"/>
      <c r="GN66" s="18"/>
      <c r="GO66" s="18"/>
      <c r="GP66" s="18"/>
      <c r="GQ66" s="18"/>
      <c r="GR66" s="18"/>
      <c r="GS66" s="18"/>
      <c r="GT66" s="18"/>
      <c r="GU66" s="18"/>
      <c r="GV66" s="18"/>
      <c r="GW66" s="18"/>
      <c r="GX66" s="18"/>
      <c r="GY66" s="18"/>
      <c r="GZ66" s="18"/>
      <c r="HA66" s="18"/>
      <c r="HB66" s="18"/>
    </row>
    <row r="67" spans="1:210">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39"/>
      <c r="AA67" s="18"/>
      <c r="AB67" s="18"/>
      <c r="AC67" s="18"/>
      <c r="AD67" s="18"/>
      <c r="AE67" s="18"/>
      <c r="AF67" s="18"/>
      <c r="AG67" s="18"/>
      <c r="AH67" s="18"/>
      <c r="AI67" s="18"/>
      <c r="AJ67" s="18"/>
      <c r="AK67" s="18"/>
      <c r="AL67" s="18"/>
      <c r="AM67" s="18"/>
      <c r="AN67" s="18"/>
      <c r="AO67" s="18"/>
      <c r="AP67" s="18"/>
      <c r="AQ67" s="18"/>
      <c r="AR67" s="18"/>
      <c r="AS67" s="18"/>
      <c r="AT67" s="18"/>
      <c r="AU67" s="39"/>
      <c r="AV67" s="18"/>
      <c r="AW67" s="18"/>
      <c r="AX67" s="18"/>
      <c r="AY67" s="18"/>
      <c r="AZ67" s="18"/>
      <c r="BA67" s="18"/>
      <c r="BB67" s="18"/>
      <c r="BC67" s="18"/>
      <c r="BD67" s="18"/>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c r="CC67" s="18"/>
      <c r="CD67" s="18"/>
      <c r="CE67" s="18"/>
      <c r="CF67" s="18"/>
      <c r="CG67" s="18"/>
      <c r="CH67" s="18"/>
      <c r="CI67" s="18"/>
      <c r="CJ67" s="18"/>
      <c r="CK67" s="18"/>
      <c r="CL67" s="18"/>
      <c r="CM67" s="18"/>
      <c r="CN67" s="18"/>
      <c r="CO67" s="18"/>
      <c r="CP67" s="18"/>
      <c r="CQ67" s="18"/>
      <c r="CR67" s="18"/>
      <c r="CS67" s="18"/>
      <c r="CT67" s="18"/>
      <c r="CU67" s="18"/>
      <c r="CV67" s="18"/>
      <c r="CW67" s="18"/>
      <c r="CX67" s="18"/>
      <c r="CY67" s="18"/>
      <c r="CZ67" s="18"/>
      <c r="DA67" s="18"/>
      <c r="DB67" s="18"/>
      <c r="DC67" s="18"/>
      <c r="DD67" s="18"/>
      <c r="DE67" s="18"/>
      <c r="DF67" s="18"/>
      <c r="DG67" s="18"/>
      <c r="DH67" s="18"/>
      <c r="DI67" s="18"/>
      <c r="DJ67" s="18"/>
      <c r="DK67" s="18"/>
      <c r="DL67" s="18"/>
      <c r="DM67" s="18"/>
      <c r="DN67" s="18"/>
      <c r="DO67" s="18"/>
      <c r="DP67" s="18"/>
      <c r="DQ67" s="18"/>
      <c r="DR67" s="18"/>
      <c r="DS67" s="18"/>
      <c r="DT67" s="18"/>
      <c r="DU67" s="18"/>
      <c r="DV67" s="18"/>
      <c r="DW67" s="18"/>
      <c r="DX67" s="18"/>
      <c r="DY67" s="18"/>
      <c r="DZ67" s="18"/>
      <c r="EA67" s="18"/>
      <c r="EB67" s="18"/>
      <c r="EC67" s="18"/>
      <c r="ED67" s="18"/>
      <c r="EE67" s="18"/>
      <c r="EF67" s="18"/>
      <c r="EG67" s="18"/>
      <c r="EH67" s="18"/>
      <c r="EI67" s="18"/>
      <c r="EJ67" s="18"/>
      <c r="EK67" s="18"/>
      <c r="EL67" s="18"/>
      <c r="EM67" s="18"/>
      <c r="EN67" s="18"/>
      <c r="EO67" s="18"/>
      <c r="EP67" s="18"/>
      <c r="EQ67" s="18"/>
      <c r="ER67" s="18"/>
      <c r="ES67" s="18"/>
      <c r="ET67" s="18"/>
      <c r="EU67" s="18"/>
      <c r="EV67" s="18"/>
      <c r="EW67" s="18"/>
      <c r="EX67" s="18"/>
      <c r="EY67" s="18"/>
      <c r="EZ67" s="18"/>
      <c r="FA67" s="18"/>
      <c r="FB67" s="18"/>
      <c r="FC67" s="18"/>
      <c r="FD67" s="18"/>
      <c r="FE67" s="18"/>
      <c r="FF67" s="18"/>
      <c r="FG67" s="18"/>
      <c r="FH67" s="18"/>
      <c r="FI67" s="18"/>
      <c r="FJ67" s="18"/>
      <c r="FK67" s="18"/>
      <c r="FL67" s="18"/>
      <c r="FM67" s="18"/>
      <c r="FN67" s="18"/>
      <c r="FO67" s="18"/>
      <c r="FP67" s="18"/>
      <c r="FQ67" s="18"/>
      <c r="FR67" s="18"/>
      <c r="FS67" s="18"/>
      <c r="FT67" s="18"/>
      <c r="FU67" s="18"/>
      <c r="FV67" s="18"/>
      <c r="FW67" s="18"/>
      <c r="FX67" s="18"/>
      <c r="FY67" s="18"/>
      <c r="FZ67" s="18"/>
      <c r="GA67" s="18"/>
      <c r="GB67" s="18"/>
      <c r="GC67" s="18"/>
      <c r="GD67" s="18"/>
      <c r="GE67" s="18"/>
      <c r="GF67" s="18"/>
      <c r="GG67" s="18"/>
      <c r="GH67" s="18"/>
      <c r="GI67" s="18"/>
      <c r="GJ67" s="18"/>
      <c r="GK67" s="18"/>
      <c r="GL67" s="18"/>
      <c r="GM67" s="18"/>
      <c r="GN67" s="18"/>
      <c r="GO67" s="18"/>
      <c r="GP67" s="18"/>
      <c r="GQ67" s="18"/>
      <c r="GR67" s="18"/>
      <c r="GS67" s="18"/>
      <c r="GT67" s="18"/>
      <c r="GU67" s="18"/>
      <c r="GV67" s="18"/>
      <c r="GW67" s="18"/>
      <c r="GX67" s="18"/>
      <c r="GY67" s="18"/>
      <c r="GZ67" s="18"/>
      <c r="HA67" s="18"/>
      <c r="HB67" s="18"/>
    </row>
    <row r="68" spans="1:210">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39"/>
      <c r="AA68" s="18"/>
      <c r="AB68" s="18"/>
      <c r="AC68" s="18"/>
      <c r="AD68" s="18"/>
      <c r="AE68" s="18"/>
      <c r="AF68" s="18"/>
      <c r="AG68" s="18"/>
      <c r="AH68" s="18"/>
      <c r="AI68" s="18"/>
      <c r="AJ68" s="18"/>
      <c r="AK68" s="18"/>
      <c r="AL68" s="18"/>
      <c r="AM68" s="18"/>
      <c r="AN68" s="18"/>
      <c r="AO68" s="18"/>
      <c r="AP68" s="18"/>
      <c r="AQ68" s="18"/>
      <c r="AR68" s="18"/>
      <c r="AS68" s="18"/>
      <c r="AT68" s="18"/>
      <c r="AU68" s="39"/>
      <c r="AV68" s="18"/>
      <c r="AW68" s="18"/>
      <c r="AX68" s="18"/>
      <c r="AY68" s="18"/>
      <c r="AZ68" s="18"/>
      <c r="BA68" s="18"/>
      <c r="BB68" s="18"/>
      <c r="BC68" s="18"/>
      <c r="BD68" s="18"/>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c r="CC68" s="18"/>
      <c r="CD68" s="18"/>
      <c r="CE68" s="18"/>
      <c r="CF68" s="18"/>
      <c r="CG68" s="18"/>
      <c r="CH68" s="18"/>
      <c r="CI68" s="18"/>
      <c r="CJ68" s="18"/>
      <c r="CK68" s="18"/>
      <c r="CL68" s="18"/>
      <c r="CM68" s="18"/>
      <c r="CN68" s="18"/>
      <c r="CO68" s="18"/>
      <c r="CP68" s="18"/>
      <c r="CQ68" s="18"/>
      <c r="CR68" s="18"/>
      <c r="CS68" s="18"/>
      <c r="CT68" s="18"/>
      <c r="CU68" s="18"/>
      <c r="CV68" s="18"/>
      <c r="CW68" s="18"/>
      <c r="CX68" s="18"/>
      <c r="CY68" s="18"/>
      <c r="CZ68" s="18"/>
      <c r="DA68" s="18"/>
      <c r="DB68" s="18"/>
      <c r="DC68" s="18"/>
      <c r="DD68" s="18"/>
      <c r="DE68" s="18"/>
      <c r="DF68" s="18"/>
      <c r="DG68" s="18"/>
      <c r="DH68" s="18"/>
      <c r="DI68" s="18"/>
      <c r="DJ68" s="18"/>
      <c r="DK68" s="18"/>
      <c r="DL68" s="18"/>
      <c r="DM68" s="18"/>
      <c r="DN68" s="18"/>
      <c r="DO68" s="18"/>
      <c r="DP68" s="18"/>
      <c r="DQ68" s="18"/>
      <c r="DR68" s="18"/>
      <c r="DS68" s="18"/>
      <c r="DT68" s="18"/>
      <c r="DU68" s="18"/>
      <c r="DV68" s="18"/>
      <c r="DW68" s="18"/>
      <c r="DX68" s="18"/>
      <c r="DY68" s="18"/>
      <c r="DZ68" s="18"/>
      <c r="EA68" s="18"/>
      <c r="EB68" s="18"/>
      <c r="EC68" s="18"/>
      <c r="ED68" s="18"/>
      <c r="EE68" s="18"/>
      <c r="EF68" s="18"/>
      <c r="EG68" s="18"/>
      <c r="EH68" s="18"/>
      <c r="EI68" s="18"/>
      <c r="EJ68" s="18"/>
      <c r="EK68" s="18"/>
      <c r="EL68" s="18"/>
      <c r="EM68" s="18"/>
      <c r="EN68" s="18"/>
      <c r="EO68" s="18"/>
      <c r="EP68" s="18"/>
      <c r="EQ68" s="18"/>
      <c r="ER68" s="18"/>
      <c r="ES68" s="18"/>
      <c r="ET68" s="18"/>
      <c r="EU68" s="18"/>
      <c r="EV68" s="18"/>
      <c r="EW68" s="18"/>
      <c r="EX68" s="18"/>
      <c r="EY68" s="18"/>
      <c r="EZ68" s="18"/>
      <c r="FA68" s="18"/>
      <c r="FB68" s="18"/>
      <c r="FC68" s="18"/>
      <c r="FD68" s="18"/>
      <c r="FE68" s="18"/>
      <c r="FF68" s="18"/>
      <c r="FG68" s="18"/>
      <c r="FH68" s="18"/>
      <c r="FI68" s="18"/>
      <c r="FJ68" s="18"/>
      <c r="FK68" s="18"/>
      <c r="FL68" s="18"/>
      <c r="FM68" s="18"/>
      <c r="FN68" s="18"/>
      <c r="FO68" s="18"/>
      <c r="FP68" s="18"/>
      <c r="FQ68" s="18"/>
      <c r="FR68" s="18"/>
      <c r="FS68" s="18"/>
      <c r="FT68" s="18"/>
      <c r="FU68" s="18"/>
      <c r="FV68" s="18"/>
      <c r="FW68" s="18"/>
      <c r="FX68" s="18"/>
      <c r="FY68" s="18"/>
      <c r="FZ68" s="18"/>
      <c r="GA68" s="18"/>
      <c r="GB68" s="18"/>
      <c r="GC68" s="18"/>
      <c r="GD68" s="18"/>
      <c r="GE68" s="18"/>
      <c r="GF68" s="18"/>
      <c r="GG68" s="18"/>
      <c r="GH68" s="18"/>
      <c r="GI68" s="18"/>
      <c r="GJ68" s="18"/>
      <c r="GK68" s="18"/>
      <c r="GL68" s="18"/>
      <c r="GM68" s="18"/>
      <c r="GN68" s="18"/>
      <c r="GO68" s="18"/>
      <c r="GP68" s="18"/>
      <c r="GQ68" s="18"/>
      <c r="GR68" s="18"/>
      <c r="GS68" s="18"/>
      <c r="GT68" s="18"/>
      <c r="GU68" s="18"/>
      <c r="GV68" s="18"/>
      <c r="GW68" s="18"/>
      <c r="GX68" s="18"/>
      <c r="GY68" s="18"/>
      <c r="GZ68" s="18"/>
      <c r="HA68" s="18"/>
      <c r="HB68" s="18"/>
    </row>
    <row r="69" spans="1:210">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39"/>
      <c r="AA69" s="18"/>
      <c r="AB69" s="18"/>
      <c r="AC69" s="18"/>
      <c r="AD69" s="18"/>
      <c r="AE69" s="18"/>
      <c r="AF69" s="18"/>
      <c r="AG69" s="18"/>
      <c r="AH69" s="18"/>
      <c r="AI69" s="18"/>
      <c r="AJ69" s="18"/>
      <c r="AK69" s="18"/>
      <c r="AL69" s="18"/>
      <c r="AM69" s="18"/>
      <c r="AN69" s="18"/>
      <c r="AO69" s="18"/>
      <c r="AP69" s="18"/>
      <c r="AQ69" s="18"/>
      <c r="AR69" s="18"/>
      <c r="AS69" s="18"/>
      <c r="AT69" s="18"/>
      <c r="AU69" s="39"/>
      <c r="AV69" s="18"/>
      <c r="AW69" s="18"/>
      <c r="AX69" s="18"/>
      <c r="AY69" s="18"/>
      <c r="AZ69" s="18"/>
      <c r="BA69" s="18"/>
      <c r="BB69" s="18"/>
      <c r="BC69" s="18"/>
      <c r="BD69" s="18"/>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c r="CC69" s="18"/>
      <c r="CD69" s="18"/>
      <c r="CE69" s="18"/>
      <c r="CF69" s="18"/>
      <c r="CG69" s="18"/>
      <c r="CH69" s="18"/>
      <c r="CI69" s="18"/>
      <c r="CJ69" s="18"/>
      <c r="CK69" s="18"/>
      <c r="CL69" s="18"/>
      <c r="CM69" s="18"/>
      <c r="CN69" s="18"/>
      <c r="CO69" s="18"/>
      <c r="CP69" s="18"/>
      <c r="CQ69" s="18"/>
      <c r="CR69" s="18"/>
      <c r="CS69" s="18"/>
      <c r="CT69" s="18"/>
      <c r="CU69" s="18"/>
      <c r="CV69" s="18"/>
      <c r="CW69" s="18"/>
      <c r="CX69" s="18"/>
      <c r="CY69" s="18"/>
      <c r="CZ69" s="18"/>
      <c r="DA69" s="18"/>
      <c r="DB69" s="18"/>
      <c r="DC69" s="18"/>
      <c r="DD69" s="18"/>
      <c r="DE69" s="18"/>
      <c r="DF69" s="18"/>
      <c r="DG69" s="18"/>
      <c r="DH69" s="18"/>
      <c r="DI69" s="18"/>
      <c r="DJ69" s="18"/>
      <c r="DK69" s="18"/>
      <c r="DL69" s="18"/>
      <c r="DM69" s="18"/>
      <c r="DN69" s="18"/>
      <c r="DO69" s="18"/>
      <c r="DP69" s="18"/>
      <c r="DQ69" s="18"/>
      <c r="DR69" s="18"/>
      <c r="DS69" s="18"/>
      <c r="DT69" s="18"/>
      <c r="DU69" s="18"/>
      <c r="DV69" s="18"/>
      <c r="DW69" s="18"/>
      <c r="DX69" s="18"/>
      <c r="DY69" s="18"/>
      <c r="DZ69" s="18"/>
      <c r="EA69" s="18"/>
      <c r="EB69" s="18"/>
      <c r="EC69" s="18"/>
      <c r="ED69" s="18"/>
      <c r="EE69" s="18"/>
      <c r="EF69" s="18"/>
      <c r="EG69" s="18"/>
      <c r="EH69" s="18"/>
      <c r="EI69" s="18"/>
      <c r="EJ69" s="18"/>
      <c r="EK69" s="18"/>
      <c r="EL69" s="18"/>
      <c r="EM69" s="18"/>
      <c r="EN69" s="18"/>
      <c r="EO69" s="18"/>
      <c r="EP69" s="18"/>
      <c r="EQ69" s="18"/>
      <c r="ER69" s="18"/>
      <c r="ES69" s="18"/>
      <c r="ET69" s="18"/>
      <c r="EU69" s="18"/>
      <c r="EV69" s="18"/>
      <c r="EW69" s="18"/>
      <c r="EX69" s="18"/>
      <c r="EY69" s="18"/>
      <c r="EZ69" s="18"/>
      <c r="FA69" s="18"/>
      <c r="FB69" s="18"/>
      <c r="FC69" s="18"/>
      <c r="FD69" s="18"/>
      <c r="FE69" s="18"/>
      <c r="FF69" s="18"/>
      <c r="FG69" s="18"/>
      <c r="FH69" s="18"/>
      <c r="FI69" s="18"/>
      <c r="FJ69" s="18"/>
      <c r="FK69" s="18"/>
      <c r="FL69" s="18"/>
      <c r="FM69" s="18"/>
      <c r="FN69" s="18"/>
      <c r="FO69" s="18"/>
      <c r="FP69" s="18"/>
      <c r="FQ69" s="18"/>
      <c r="FR69" s="18"/>
      <c r="FS69" s="18"/>
      <c r="FT69" s="18"/>
      <c r="FU69" s="18"/>
      <c r="FV69" s="18"/>
      <c r="FW69" s="18"/>
      <c r="FX69" s="18"/>
      <c r="FY69" s="18"/>
      <c r="FZ69" s="18"/>
      <c r="GA69" s="18"/>
      <c r="GB69" s="18"/>
      <c r="GC69" s="18"/>
      <c r="GD69" s="18"/>
      <c r="GE69" s="18"/>
      <c r="GF69" s="18"/>
      <c r="GG69" s="18"/>
      <c r="GH69" s="18"/>
      <c r="GI69" s="18"/>
      <c r="GJ69" s="18"/>
      <c r="GK69" s="18"/>
      <c r="GL69" s="18"/>
      <c r="GM69" s="18"/>
      <c r="GN69" s="18"/>
      <c r="GO69" s="18"/>
      <c r="GP69" s="18"/>
      <c r="GQ69" s="18"/>
      <c r="GR69" s="18"/>
      <c r="GS69" s="18"/>
      <c r="GT69" s="18"/>
      <c r="GU69" s="18"/>
      <c r="GV69" s="18"/>
      <c r="GW69" s="18"/>
      <c r="GX69" s="18"/>
      <c r="GY69" s="18"/>
      <c r="GZ69" s="18"/>
      <c r="HA69" s="18"/>
      <c r="HB69" s="18"/>
    </row>
    <row r="70" spans="1:210">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39"/>
      <c r="AA70" s="18"/>
      <c r="AB70" s="18"/>
      <c r="AC70" s="18"/>
      <c r="AD70" s="18"/>
      <c r="AE70" s="18"/>
      <c r="AF70" s="18"/>
      <c r="AG70" s="18"/>
      <c r="AH70" s="18"/>
      <c r="AI70" s="18"/>
      <c r="AJ70" s="18"/>
      <c r="AK70" s="18"/>
      <c r="AL70" s="18"/>
      <c r="AM70" s="18"/>
      <c r="AN70" s="18"/>
      <c r="AO70" s="18"/>
      <c r="AP70" s="18"/>
      <c r="AQ70" s="18"/>
      <c r="AR70" s="18"/>
      <c r="AS70" s="18"/>
      <c r="AT70" s="18"/>
      <c r="AU70" s="39"/>
      <c r="AV70" s="18"/>
      <c r="AW70" s="18"/>
      <c r="AX70" s="18"/>
      <c r="AY70" s="18"/>
      <c r="AZ70" s="18"/>
      <c r="BA70" s="18"/>
      <c r="BB70" s="18"/>
      <c r="BC70" s="18"/>
      <c r="BD70" s="18"/>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c r="CC70" s="18"/>
      <c r="CD70" s="18"/>
      <c r="CE70" s="18"/>
      <c r="CF70" s="18"/>
      <c r="CG70" s="18"/>
      <c r="CH70" s="18"/>
      <c r="CI70" s="18"/>
      <c r="CJ70" s="18"/>
      <c r="CK70" s="18"/>
      <c r="CL70" s="18"/>
      <c r="CM70" s="18"/>
      <c r="CN70" s="18"/>
      <c r="CO70" s="18"/>
      <c r="CP70" s="18"/>
      <c r="CQ70" s="18"/>
      <c r="CR70" s="18"/>
      <c r="CS70" s="18"/>
      <c r="CT70" s="18"/>
      <c r="CU70" s="18"/>
      <c r="CV70" s="18"/>
      <c r="CW70" s="18"/>
      <c r="CX70" s="18"/>
      <c r="CY70" s="18"/>
      <c r="CZ70" s="18"/>
      <c r="DA70" s="18"/>
      <c r="DB70" s="18"/>
      <c r="DC70" s="18"/>
      <c r="DD70" s="18"/>
      <c r="DE70" s="18"/>
      <c r="DF70" s="18"/>
      <c r="DG70" s="18"/>
      <c r="DH70" s="18"/>
      <c r="DI70" s="18"/>
      <c r="DJ70" s="18"/>
      <c r="DK70" s="18"/>
      <c r="DL70" s="18"/>
      <c r="DM70" s="18"/>
      <c r="DN70" s="18"/>
      <c r="DO70" s="18"/>
      <c r="DP70" s="18"/>
      <c r="DQ70" s="18"/>
      <c r="DR70" s="18"/>
      <c r="DS70" s="18"/>
      <c r="DT70" s="18"/>
      <c r="DU70" s="18"/>
      <c r="DV70" s="18"/>
      <c r="DW70" s="18"/>
      <c r="DX70" s="18"/>
      <c r="DY70" s="18"/>
      <c r="DZ70" s="18"/>
      <c r="EA70" s="18"/>
      <c r="EB70" s="18"/>
      <c r="EC70" s="18"/>
      <c r="ED70" s="18"/>
      <c r="EE70" s="18"/>
      <c r="EF70" s="18"/>
      <c r="EG70" s="18"/>
      <c r="EH70" s="18"/>
      <c r="EI70" s="18"/>
      <c r="EJ70" s="18"/>
      <c r="EK70" s="18"/>
      <c r="EL70" s="18"/>
      <c r="EM70" s="18"/>
      <c r="EN70" s="18"/>
      <c r="EO70" s="18"/>
      <c r="EP70" s="18"/>
      <c r="EQ70" s="18"/>
      <c r="ER70" s="18"/>
      <c r="ES70" s="18"/>
      <c r="ET70" s="18"/>
      <c r="EU70" s="18"/>
      <c r="EV70" s="18"/>
      <c r="EW70" s="18"/>
      <c r="EX70" s="18"/>
      <c r="EY70" s="18"/>
      <c r="EZ70" s="18"/>
      <c r="FA70" s="18"/>
      <c r="FB70" s="18"/>
      <c r="FC70" s="18"/>
      <c r="FD70" s="18"/>
      <c r="FE70" s="18"/>
      <c r="FF70" s="18"/>
      <c r="FG70" s="18"/>
      <c r="FH70" s="18"/>
      <c r="FI70" s="18"/>
      <c r="FJ70" s="18"/>
      <c r="FK70" s="18"/>
      <c r="FL70" s="18"/>
      <c r="FM70" s="18"/>
      <c r="FN70" s="18"/>
      <c r="FO70" s="18"/>
      <c r="FP70" s="18"/>
      <c r="FQ70" s="18"/>
      <c r="FR70" s="18"/>
      <c r="FS70" s="18"/>
      <c r="FT70" s="18"/>
      <c r="FU70" s="18"/>
      <c r="FV70" s="18"/>
      <c r="FW70" s="18"/>
      <c r="FX70" s="18"/>
      <c r="FY70" s="18"/>
      <c r="FZ70" s="18"/>
      <c r="GA70" s="18"/>
      <c r="GB70" s="18"/>
      <c r="GC70" s="18"/>
      <c r="GD70" s="18"/>
      <c r="GE70" s="18"/>
      <c r="GF70" s="18"/>
      <c r="GG70" s="18"/>
      <c r="GH70" s="18"/>
      <c r="GI70" s="18"/>
      <c r="GJ70" s="18"/>
      <c r="GK70" s="18"/>
      <c r="GL70" s="18"/>
      <c r="GM70" s="18"/>
      <c r="GN70" s="18"/>
      <c r="GO70" s="18"/>
      <c r="GP70" s="18"/>
      <c r="GQ70" s="18"/>
      <c r="GR70" s="18"/>
      <c r="GS70" s="18"/>
      <c r="GT70" s="18"/>
      <c r="GU70" s="18"/>
      <c r="GV70" s="18"/>
      <c r="GW70" s="18"/>
      <c r="GX70" s="18"/>
      <c r="GY70" s="18"/>
      <c r="GZ70" s="18"/>
      <c r="HA70" s="18"/>
      <c r="HB70" s="18"/>
    </row>
    <row r="71" spans="1:210">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39"/>
      <c r="AA71" s="18"/>
      <c r="AB71" s="18"/>
      <c r="AC71" s="18"/>
      <c r="AD71" s="18"/>
      <c r="AE71" s="18"/>
      <c r="AF71" s="18"/>
      <c r="AG71" s="18"/>
      <c r="AH71" s="18"/>
      <c r="AI71" s="18"/>
      <c r="AJ71" s="18"/>
      <c r="AK71" s="18"/>
      <c r="AL71" s="18"/>
      <c r="AM71" s="18"/>
      <c r="AN71" s="18"/>
      <c r="AO71" s="18"/>
      <c r="AP71" s="18"/>
      <c r="AQ71" s="18"/>
      <c r="AR71" s="18"/>
      <c r="AS71" s="18"/>
      <c r="AT71" s="18"/>
      <c r="AU71" s="39"/>
      <c r="AV71" s="18"/>
      <c r="AW71" s="18"/>
      <c r="AX71" s="18"/>
      <c r="AY71" s="18"/>
      <c r="AZ71" s="18"/>
      <c r="BA71" s="18"/>
      <c r="BB71" s="18"/>
      <c r="BC71" s="18"/>
      <c r="BD71" s="18"/>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c r="CC71" s="18"/>
      <c r="CD71" s="18"/>
      <c r="CE71" s="18"/>
      <c r="CF71" s="18"/>
      <c r="CG71" s="18"/>
      <c r="CH71" s="18"/>
      <c r="CI71" s="18"/>
      <c r="CJ71" s="18"/>
      <c r="CK71" s="18"/>
      <c r="CL71" s="18"/>
      <c r="CM71" s="18"/>
      <c r="CN71" s="18"/>
      <c r="CO71" s="18"/>
      <c r="CP71" s="18"/>
      <c r="CQ71" s="18"/>
      <c r="CR71" s="18"/>
      <c r="CS71" s="18"/>
      <c r="CT71" s="18"/>
      <c r="CU71" s="18"/>
      <c r="CV71" s="18"/>
      <c r="CW71" s="18"/>
      <c r="CX71" s="18"/>
      <c r="CY71" s="18"/>
      <c r="CZ71" s="18"/>
      <c r="DA71" s="18"/>
      <c r="DB71" s="18"/>
      <c r="DC71" s="18"/>
      <c r="DD71" s="18"/>
      <c r="DE71" s="18"/>
      <c r="DF71" s="18"/>
      <c r="DG71" s="18"/>
      <c r="DH71" s="18"/>
      <c r="DI71" s="18"/>
      <c r="DJ71" s="18"/>
      <c r="DK71" s="18"/>
      <c r="DL71" s="18"/>
      <c r="DM71" s="18"/>
      <c r="DN71" s="18"/>
      <c r="DO71" s="18"/>
      <c r="DP71" s="18"/>
      <c r="DQ71" s="18"/>
      <c r="DR71" s="18"/>
      <c r="DS71" s="18"/>
      <c r="DT71" s="18"/>
      <c r="DU71" s="18"/>
      <c r="DV71" s="18"/>
      <c r="DW71" s="18"/>
      <c r="DX71" s="18"/>
      <c r="DY71" s="18"/>
      <c r="DZ71" s="18"/>
      <c r="EA71" s="18"/>
      <c r="EB71" s="18"/>
      <c r="EC71" s="18"/>
      <c r="ED71" s="18"/>
      <c r="EE71" s="18"/>
      <c r="EF71" s="18"/>
      <c r="EG71" s="18"/>
      <c r="EH71" s="18"/>
      <c r="EI71" s="18"/>
      <c r="EJ71" s="18"/>
      <c r="EK71" s="18"/>
      <c r="EL71" s="18"/>
      <c r="EM71" s="18"/>
      <c r="EN71" s="18"/>
      <c r="EO71" s="18"/>
      <c r="EP71" s="18"/>
      <c r="EQ71" s="18"/>
      <c r="ER71" s="18"/>
      <c r="ES71" s="18"/>
      <c r="ET71" s="18"/>
      <c r="EU71" s="18"/>
      <c r="EV71" s="18"/>
      <c r="EW71" s="18"/>
      <c r="EX71" s="18"/>
      <c r="EY71" s="18"/>
      <c r="EZ71" s="18"/>
      <c r="FA71" s="18"/>
      <c r="FB71" s="18"/>
      <c r="FC71" s="18"/>
      <c r="FD71" s="18"/>
      <c r="FE71" s="18"/>
      <c r="FF71" s="18"/>
      <c r="FG71" s="18"/>
      <c r="FH71" s="18"/>
      <c r="FI71" s="18"/>
      <c r="FJ71" s="18"/>
      <c r="FK71" s="18"/>
      <c r="FL71" s="18"/>
      <c r="FM71" s="18"/>
      <c r="FN71" s="18"/>
      <c r="FO71" s="18"/>
      <c r="FP71" s="18"/>
      <c r="FQ71" s="18"/>
      <c r="FR71" s="18"/>
      <c r="FS71" s="18"/>
      <c r="FT71" s="18"/>
      <c r="FU71" s="18"/>
      <c r="FV71" s="18"/>
      <c r="FW71" s="18"/>
      <c r="FX71" s="18"/>
      <c r="FY71" s="18"/>
      <c r="FZ71" s="18"/>
      <c r="GA71" s="18"/>
      <c r="GB71" s="18"/>
      <c r="GC71" s="18"/>
      <c r="GD71" s="18"/>
      <c r="GE71" s="18"/>
      <c r="GF71" s="18"/>
      <c r="GG71" s="18"/>
      <c r="GH71" s="18"/>
      <c r="GI71" s="18"/>
      <c r="GJ71" s="18"/>
      <c r="GK71" s="18"/>
      <c r="GL71" s="18"/>
      <c r="GM71" s="18"/>
      <c r="GN71" s="18"/>
      <c r="GO71" s="18"/>
      <c r="GP71" s="18"/>
      <c r="GQ71" s="18"/>
      <c r="GR71" s="18"/>
      <c r="GS71" s="18"/>
      <c r="GT71" s="18"/>
      <c r="GU71" s="18"/>
      <c r="GV71" s="18"/>
      <c r="GW71" s="18"/>
      <c r="GX71" s="18"/>
      <c r="GY71" s="18"/>
      <c r="GZ71" s="18"/>
      <c r="HA71" s="18"/>
      <c r="HB71" s="18"/>
    </row>
    <row r="72" spans="1:210">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39"/>
      <c r="AA72" s="18"/>
      <c r="AB72" s="18"/>
      <c r="AC72" s="18"/>
      <c r="AD72" s="18"/>
      <c r="AE72" s="18"/>
      <c r="AF72" s="18"/>
      <c r="AG72" s="18"/>
      <c r="AH72" s="18"/>
      <c r="AI72" s="18"/>
      <c r="AJ72" s="18"/>
      <c r="AK72" s="18"/>
      <c r="AL72" s="18"/>
      <c r="AM72" s="18"/>
      <c r="AN72" s="18"/>
      <c r="AO72" s="18"/>
      <c r="AP72" s="18"/>
      <c r="AQ72" s="18"/>
      <c r="AR72" s="18"/>
      <c r="AS72" s="18"/>
      <c r="AT72" s="18"/>
      <c r="AU72" s="39"/>
      <c r="AV72" s="18"/>
      <c r="AW72" s="18"/>
      <c r="AX72" s="18"/>
      <c r="AY72" s="18"/>
      <c r="AZ72" s="18"/>
      <c r="BA72" s="18"/>
      <c r="BB72" s="18"/>
      <c r="BC72" s="18"/>
      <c r="BD72" s="18"/>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c r="CC72" s="18"/>
      <c r="CD72" s="18"/>
      <c r="CE72" s="18"/>
      <c r="CF72" s="18"/>
      <c r="CG72" s="18"/>
      <c r="CH72" s="18"/>
      <c r="CI72" s="18"/>
      <c r="CJ72" s="18"/>
      <c r="CK72" s="18"/>
      <c r="CL72" s="18"/>
      <c r="CM72" s="18"/>
      <c r="CN72" s="18"/>
      <c r="CO72" s="18"/>
      <c r="CP72" s="18"/>
      <c r="CQ72" s="18"/>
      <c r="CR72" s="18"/>
      <c r="CS72" s="18"/>
      <c r="CT72" s="18"/>
      <c r="CU72" s="18"/>
      <c r="CV72" s="18"/>
      <c r="CW72" s="18"/>
      <c r="CX72" s="18"/>
      <c r="CY72" s="18"/>
      <c r="CZ72" s="18"/>
      <c r="DA72" s="18"/>
      <c r="DB72" s="18"/>
      <c r="DC72" s="18"/>
      <c r="DD72" s="18"/>
      <c r="DE72" s="18"/>
      <c r="DF72" s="18"/>
      <c r="DG72" s="18"/>
      <c r="DH72" s="18"/>
      <c r="DI72" s="18"/>
      <c r="DJ72" s="18"/>
      <c r="DK72" s="18"/>
      <c r="DL72" s="18"/>
      <c r="DM72" s="18"/>
      <c r="DN72" s="18"/>
      <c r="DO72" s="18"/>
      <c r="DP72" s="18"/>
      <c r="DQ72" s="18"/>
      <c r="DR72" s="18"/>
      <c r="DS72" s="18"/>
      <c r="DT72" s="18"/>
      <c r="DU72" s="18"/>
      <c r="DV72" s="18"/>
      <c r="DW72" s="18"/>
      <c r="DX72" s="18"/>
      <c r="DY72" s="18"/>
      <c r="DZ72" s="18"/>
      <c r="EA72" s="18"/>
      <c r="EB72" s="18"/>
      <c r="EC72" s="18"/>
      <c r="ED72" s="18"/>
      <c r="EE72" s="18"/>
      <c r="EF72" s="18"/>
      <c r="EG72" s="18"/>
      <c r="EH72" s="18"/>
      <c r="EI72" s="18"/>
      <c r="EJ72" s="18"/>
      <c r="EK72" s="18"/>
      <c r="EL72" s="18"/>
      <c r="EM72" s="18"/>
      <c r="EN72" s="18"/>
      <c r="EO72" s="18"/>
      <c r="EP72" s="18"/>
      <c r="EQ72" s="18"/>
      <c r="ER72" s="18"/>
      <c r="ES72" s="18"/>
      <c r="ET72" s="18"/>
      <c r="EU72" s="18"/>
      <c r="EV72" s="18"/>
      <c r="EW72" s="18"/>
      <c r="EX72" s="18"/>
      <c r="EY72" s="18"/>
      <c r="EZ72" s="18"/>
      <c r="FA72" s="18"/>
      <c r="FB72" s="18"/>
      <c r="FC72" s="18"/>
      <c r="FD72" s="18"/>
      <c r="FE72" s="18"/>
      <c r="FF72" s="18"/>
      <c r="FG72" s="18"/>
      <c r="FH72" s="18"/>
      <c r="FI72" s="18"/>
      <c r="FJ72" s="18"/>
      <c r="FK72" s="18"/>
      <c r="FL72" s="18"/>
      <c r="FM72" s="18"/>
      <c r="FN72" s="18"/>
      <c r="FO72" s="18"/>
      <c r="FP72" s="18"/>
      <c r="FQ72" s="18"/>
      <c r="FR72" s="18"/>
      <c r="FS72" s="18"/>
      <c r="FT72" s="18"/>
      <c r="FU72" s="18"/>
      <c r="FV72" s="18"/>
      <c r="FW72" s="18"/>
      <c r="FX72" s="18"/>
      <c r="FY72" s="18"/>
      <c r="FZ72" s="18"/>
      <c r="GA72" s="18"/>
      <c r="GB72" s="18"/>
      <c r="GC72" s="18"/>
      <c r="GD72" s="18"/>
      <c r="GE72" s="18"/>
      <c r="GF72" s="18"/>
      <c r="GG72" s="18"/>
      <c r="GH72" s="18"/>
      <c r="GI72" s="18"/>
      <c r="GJ72" s="18"/>
      <c r="GK72" s="18"/>
      <c r="GL72" s="18"/>
      <c r="GM72" s="18"/>
      <c r="GN72" s="18"/>
      <c r="GO72" s="18"/>
      <c r="GP72" s="18"/>
      <c r="GQ72" s="18"/>
      <c r="GR72" s="18"/>
      <c r="GS72" s="18"/>
      <c r="GT72" s="18"/>
      <c r="GU72" s="18"/>
      <c r="GV72" s="18"/>
      <c r="GW72" s="18"/>
      <c r="GX72" s="18"/>
      <c r="GY72" s="18"/>
      <c r="GZ72" s="18"/>
      <c r="HA72" s="18"/>
      <c r="HB72" s="18"/>
    </row>
    <row r="73" spans="1:210">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39"/>
      <c r="AA73" s="18"/>
      <c r="AB73" s="18"/>
      <c r="AC73" s="18"/>
      <c r="AD73" s="18"/>
      <c r="AE73" s="18"/>
      <c r="AF73" s="18"/>
      <c r="AG73" s="18"/>
      <c r="AH73" s="18"/>
      <c r="AI73" s="18"/>
      <c r="AJ73" s="18"/>
      <c r="AK73" s="18"/>
      <c r="AL73" s="18"/>
      <c r="AM73" s="18"/>
      <c r="AN73" s="18"/>
      <c r="AO73" s="18"/>
      <c r="AP73" s="18"/>
      <c r="AQ73" s="18"/>
      <c r="AR73" s="18"/>
      <c r="AS73" s="18"/>
      <c r="AT73" s="18"/>
      <c r="AU73" s="39"/>
      <c r="AV73" s="18"/>
      <c r="AW73" s="18"/>
      <c r="AX73" s="18"/>
      <c r="AY73" s="18"/>
      <c r="AZ73" s="18"/>
      <c r="BA73" s="18"/>
      <c r="BB73" s="18"/>
      <c r="BC73" s="18"/>
      <c r="BD73" s="18"/>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c r="CC73" s="18"/>
      <c r="CD73" s="18"/>
      <c r="CE73" s="18"/>
      <c r="CF73" s="18"/>
      <c r="CG73" s="18"/>
      <c r="CH73" s="18"/>
      <c r="CI73" s="18"/>
      <c r="CJ73" s="18"/>
      <c r="CK73" s="18"/>
      <c r="CL73" s="18"/>
      <c r="CM73" s="18"/>
      <c r="CN73" s="18"/>
      <c r="CO73" s="18"/>
      <c r="CP73" s="18"/>
      <c r="CQ73" s="18"/>
      <c r="CR73" s="18"/>
      <c r="CS73" s="18"/>
      <c r="CT73" s="18"/>
      <c r="CU73" s="18"/>
      <c r="CV73" s="18"/>
      <c r="CW73" s="18"/>
      <c r="CX73" s="18"/>
      <c r="CY73" s="18"/>
      <c r="CZ73" s="18"/>
      <c r="DA73" s="18"/>
      <c r="DB73" s="18"/>
      <c r="DC73" s="18"/>
      <c r="DD73" s="18"/>
      <c r="DE73" s="18"/>
      <c r="DF73" s="18"/>
      <c r="DG73" s="18"/>
      <c r="DH73" s="18"/>
      <c r="DI73" s="18"/>
      <c r="DJ73" s="18"/>
      <c r="DK73" s="18"/>
      <c r="DL73" s="18"/>
      <c r="DM73" s="18"/>
      <c r="DN73" s="18"/>
      <c r="DO73" s="18"/>
      <c r="DP73" s="18"/>
      <c r="DQ73" s="18"/>
      <c r="DR73" s="18"/>
      <c r="DS73" s="18"/>
      <c r="DT73" s="18"/>
      <c r="DU73" s="18"/>
      <c r="DV73" s="18"/>
      <c r="DW73" s="18"/>
      <c r="DX73" s="18"/>
      <c r="DY73" s="18"/>
      <c r="DZ73" s="18"/>
      <c r="EA73" s="18"/>
      <c r="EB73" s="18"/>
      <c r="EC73" s="18"/>
      <c r="ED73" s="18"/>
      <c r="EE73" s="18"/>
      <c r="EF73" s="18"/>
      <c r="EG73" s="18"/>
      <c r="EH73" s="18"/>
      <c r="EI73" s="18"/>
      <c r="EJ73" s="18"/>
      <c r="EK73" s="18"/>
      <c r="EL73" s="18"/>
      <c r="EM73" s="18"/>
      <c r="EN73" s="18"/>
      <c r="EO73" s="18"/>
      <c r="EP73" s="18"/>
      <c r="EQ73" s="18"/>
      <c r="ER73" s="18"/>
      <c r="ES73" s="18"/>
      <c r="ET73" s="18"/>
      <c r="EU73" s="18"/>
      <c r="EV73" s="18"/>
      <c r="EW73" s="18"/>
      <c r="EX73" s="18"/>
      <c r="EY73" s="18"/>
      <c r="EZ73" s="18"/>
      <c r="FA73" s="18"/>
      <c r="FB73" s="18"/>
      <c r="FC73" s="18"/>
      <c r="FD73" s="18"/>
      <c r="FE73" s="18"/>
      <c r="FF73" s="18"/>
      <c r="FG73" s="18"/>
      <c r="FH73" s="18"/>
      <c r="FI73" s="18"/>
      <c r="FJ73" s="18"/>
      <c r="FK73" s="18"/>
      <c r="FL73" s="18"/>
      <c r="FM73" s="18"/>
      <c r="FN73" s="18"/>
      <c r="FO73" s="18"/>
      <c r="FP73" s="18"/>
      <c r="FQ73" s="18"/>
      <c r="FR73" s="18"/>
      <c r="FS73" s="18"/>
      <c r="FT73" s="18"/>
      <c r="FU73" s="18"/>
      <c r="FV73" s="18"/>
      <c r="FW73" s="18"/>
      <c r="FX73" s="18"/>
      <c r="FY73" s="18"/>
      <c r="FZ73" s="18"/>
      <c r="GA73" s="18"/>
      <c r="GB73" s="18"/>
      <c r="GC73" s="18"/>
      <c r="GD73" s="18"/>
      <c r="GE73" s="18"/>
      <c r="GF73" s="18"/>
      <c r="GG73" s="18"/>
      <c r="GH73" s="18"/>
      <c r="GI73" s="18"/>
      <c r="GJ73" s="18"/>
      <c r="GK73" s="18"/>
      <c r="GL73" s="18"/>
      <c r="GM73" s="18"/>
      <c r="GN73" s="18"/>
      <c r="GO73" s="18"/>
      <c r="GP73" s="18"/>
      <c r="GQ73" s="18"/>
      <c r="GR73" s="18"/>
      <c r="GS73" s="18"/>
      <c r="GT73" s="18"/>
      <c r="GU73" s="18"/>
      <c r="GV73" s="18"/>
      <c r="GW73" s="18"/>
      <c r="GX73" s="18"/>
      <c r="GY73" s="18"/>
      <c r="GZ73" s="18"/>
      <c r="HA73" s="18"/>
      <c r="HB73" s="18"/>
    </row>
    <row r="74" spans="1:210">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39"/>
      <c r="AA74" s="18"/>
      <c r="AB74" s="18"/>
      <c r="AC74" s="18"/>
      <c r="AD74" s="18"/>
      <c r="AE74" s="18"/>
      <c r="AF74" s="18"/>
      <c r="AG74" s="18"/>
      <c r="AH74" s="18"/>
      <c r="AI74" s="18"/>
      <c r="AJ74" s="18"/>
      <c r="AK74" s="18"/>
      <c r="AL74" s="18"/>
      <c r="AM74" s="18"/>
      <c r="AN74" s="18"/>
      <c r="AO74" s="18"/>
      <c r="AP74" s="18"/>
      <c r="AQ74" s="18"/>
      <c r="AR74" s="18"/>
      <c r="AS74" s="18"/>
      <c r="AT74" s="18"/>
      <c r="AU74" s="39"/>
      <c r="AV74" s="18"/>
      <c r="AW74" s="18"/>
      <c r="AX74" s="18"/>
      <c r="AY74" s="18"/>
      <c r="AZ74" s="18"/>
      <c r="BA74" s="18"/>
      <c r="BB74" s="18"/>
      <c r="BC74" s="18"/>
      <c r="BD74" s="18"/>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c r="CC74" s="18"/>
      <c r="CD74" s="18"/>
      <c r="CE74" s="18"/>
      <c r="CF74" s="18"/>
      <c r="CG74" s="18"/>
      <c r="CH74" s="18"/>
      <c r="CI74" s="18"/>
      <c r="CJ74" s="18"/>
      <c r="CK74" s="18"/>
      <c r="CL74" s="18"/>
      <c r="CM74" s="18"/>
      <c r="CN74" s="18"/>
      <c r="CO74" s="18"/>
      <c r="CP74" s="18"/>
      <c r="CQ74" s="18"/>
      <c r="CR74" s="18"/>
      <c r="CS74" s="18"/>
      <c r="CT74" s="18"/>
      <c r="CU74" s="18"/>
      <c r="CV74" s="18"/>
      <c r="CW74" s="18"/>
      <c r="CX74" s="18"/>
      <c r="CY74" s="18"/>
      <c r="CZ74" s="18"/>
      <c r="DA74" s="18"/>
      <c r="DB74" s="18"/>
      <c r="DC74" s="18"/>
      <c r="DD74" s="18"/>
      <c r="DE74" s="18"/>
      <c r="DF74" s="18"/>
      <c r="DG74" s="18"/>
      <c r="DH74" s="18"/>
      <c r="DI74" s="18"/>
      <c r="DJ74" s="18"/>
      <c r="DK74" s="18"/>
      <c r="DL74" s="18"/>
      <c r="DM74" s="18"/>
      <c r="DN74" s="18"/>
      <c r="DO74" s="18"/>
      <c r="DP74" s="18"/>
      <c r="DQ74" s="18"/>
      <c r="DR74" s="18"/>
      <c r="DS74" s="18"/>
      <c r="DT74" s="18"/>
      <c r="DU74" s="18"/>
      <c r="DV74" s="18"/>
      <c r="DW74" s="18"/>
      <c r="DX74" s="18"/>
      <c r="DY74" s="18"/>
      <c r="DZ74" s="18"/>
      <c r="EA74" s="18"/>
      <c r="EB74" s="18"/>
      <c r="EC74" s="18"/>
      <c r="ED74" s="18"/>
      <c r="EE74" s="18"/>
      <c r="EF74" s="18"/>
      <c r="EG74" s="18"/>
      <c r="EH74" s="18"/>
      <c r="EI74" s="18"/>
      <c r="EJ74" s="18"/>
      <c r="EK74" s="18"/>
      <c r="EL74" s="18"/>
      <c r="EM74" s="18"/>
      <c r="EN74" s="18"/>
      <c r="EO74" s="18"/>
      <c r="EP74" s="18"/>
      <c r="EQ74" s="18"/>
      <c r="ER74" s="18"/>
      <c r="ES74" s="18"/>
      <c r="ET74" s="18"/>
      <c r="EU74" s="18"/>
      <c r="EV74" s="18"/>
      <c r="EW74" s="18"/>
      <c r="EX74" s="18"/>
      <c r="EY74" s="18"/>
      <c r="EZ74" s="18"/>
      <c r="FA74" s="18"/>
      <c r="FB74" s="18"/>
      <c r="FC74" s="18"/>
      <c r="FD74" s="18"/>
      <c r="FE74" s="18"/>
      <c r="FF74" s="18"/>
      <c r="FG74" s="18"/>
      <c r="FH74" s="18"/>
      <c r="FI74" s="18"/>
      <c r="FJ74" s="18"/>
      <c r="FK74" s="18"/>
      <c r="FL74" s="18"/>
      <c r="FM74" s="18"/>
      <c r="FN74" s="18"/>
      <c r="FO74" s="18"/>
      <c r="FP74" s="18"/>
      <c r="FQ74" s="18"/>
      <c r="FR74" s="18"/>
      <c r="FS74" s="18"/>
      <c r="FT74" s="18"/>
      <c r="FU74" s="18"/>
      <c r="FV74" s="18"/>
      <c r="FW74" s="18"/>
      <c r="FX74" s="18"/>
      <c r="FY74" s="18"/>
      <c r="FZ74" s="18"/>
      <c r="GA74" s="18"/>
      <c r="GB74" s="18"/>
      <c r="GC74" s="18"/>
      <c r="GD74" s="18"/>
      <c r="GE74" s="18"/>
      <c r="GF74" s="18"/>
      <c r="GG74" s="18"/>
      <c r="GH74" s="18"/>
      <c r="GI74" s="18"/>
      <c r="GJ74" s="18"/>
      <c r="GK74" s="18"/>
      <c r="GL74" s="18"/>
      <c r="GM74" s="18"/>
      <c r="GN74" s="18"/>
      <c r="GO74" s="18"/>
      <c r="GP74" s="18"/>
      <c r="GQ74" s="18"/>
      <c r="GR74" s="18"/>
      <c r="GS74" s="18"/>
      <c r="GT74" s="18"/>
      <c r="GU74" s="18"/>
      <c r="GV74" s="18"/>
      <c r="GW74" s="18"/>
      <c r="GX74" s="18"/>
      <c r="GY74" s="18"/>
      <c r="GZ74" s="18"/>
      <c r="HA74" s="18"/>
      <c r="HB74" s="18"/>
    </row>
    <row r="75" spans="1:210">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39"/>
      <c r="AA75" s="18"/>
      <c r="AB75" s="18"/>
      <c r="AC75" s="18"/>
      <c r="AD75" s="18"/>
      <c r="AE75" s="18"/>
      <c r="AF75" s="18"/>
      <c r="AG75" s="18"/>
      <c r="AH75" s="18"/>
      <c r="AI75" s="18"/>
      <c r="AJ75" s="18"/>
      <c r="AK75" s="18"/>
      <c r="AL75" s="18"/>
      <c r="AM75" s="18"/>
      <c r="AN75" s="18"/>
      <c r="AO75" s="18"/>
      <c r="AP75" s="18"/>
      <c r="AQ75" s="18"/>
      <c r="AR75" s="18"/>
      <c r="AS75" s="18"/>
      <c r="AT75" s="18"/>
      <c r="AU75" s="39"/>
      <c r="AV75" s="18"/>
      <c r="AW75" s="18"/>
      <c r="AX75" s="18"/>
      <c r="AY75" s="18"/>
      <c r="AZ75" s="18"/>
      <c r="BA75" s="18"/>
      <c r="BB75" s="18"/>
      <c r="BC75" s="18"/>
      <c r="BD75" s="18"/>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c r="CC75" s="18"/>
      <c r="CD75" s="18"/>
      <c r="CE75" s="18"/>
      <c r="CF75" s="18"/>
      <c r="CG75" s="18"/>
      <c r="CH75" s="18"/>
      <c r="CI75" s="18"/>
      <c r="CJ75" s="18"/>
      <c r="CK75" s="18"/>
      <c r="CL75" s="18"/>
      <c r="CM75" s="18"/>
      <c r="CN75" s="18"/>
      <c r="CO75" s="18"/>
      <c r="CP75" s="18"/>
      <c r="CQ75" s="18"/>
      <c r="CR75" s="18"/>
      <c r="CS75" s="18"/>
      <c r="CT75" s="18"/>
      <c r="CU75" s="18"/>
      <c r="CV75" s="18"/>
      <c r="CW75" s="18"/>
      <c r="CX75" s="18"/>
      <c r="CY75" s="18"/>
      <c r="CZ75" s="18"/>
      <c r="DA75" s="18"/>
      <c r="DB75" s="18"/>
      <c r="DC75" s="18"/>
      <c r="DD75" s="18"/>
      <c r="DE75" s="18"/>
      <c r="DF75" s="18"/>
      <c r="DG75" s="18"/>
      <c r="DH75" s="18"/>
      <c r="DI75" s="18"/>
      <c r="DJ75" s="18"/>
      <c r="DK75" s="18"/>
      <c r="DL75" s="18"/>
      <c r="DM75" s="18"/>
      <c r="DN75" s="18"/>
      <c r="DO75" s="18"/>
      <c r="DP75" s="18"/>
      <c r="DQ75" s="18"/>
      <c r="DR75" s="18"/>
      <c r="DS75" s="18"/>
      <c r="DT75" s="18"/>
      <c r="DU75" s="18"/>
      <c r="DV75" s="18"/>
      <c r="DW75" s="18"/>
      <c r="DX75" s="18"/>
      <c r="DY75" s="18"/>
      <c r="DZ75" s="18"/>
      <c r="EA75" s="18"/>
      <c r="EB75" s="18"/>
      <c r="EC75" s="18"/>
      <c r="ED75" s="18"/>
      <c r="EE75" s="18"/>
      <c r="EF75" s="18"/>
      <c r="EG75" s="18"/>
      <c r="EH75" s="18"/>
      <c r="EI75" s="18"/>
      <c r="EJ75" s="18"/>
      <c r="EK75" s="18"/>
      <c r="EL75" s="18"/>
      <c r="EM75" s="18"/>
      <c r="EN75" s="18"/>
      <c r="EO75" s="18"/>
      <c r="EP75" s="18"/>
      <c r="EQ75" s="18"/>
      <c r="ER75" s="18"/>
      <c r="ES75" s="18"/>
      <c r="ET75" s="18"/>
      <c r="EU75" s="18"/>
      <c r="EV75" s="18"/>
      <c r="EW75" s="18"/>
      <c r="EX75" s="18"/>
      <c r="EY75" s="18"/>
      <c r="EZ75" s="18"/>
      <c r="FA75" s="18"/>
      <c r="FB75" s="18"/>
      <c r="FC75" s="18"/>
      <c r="FD75" s="18"/>
      <c r="FE75" s="18"/>
      <c r="FF75" s="18"/>
      <c r="FG75" s="18"/>
      <c r="FH75" s="18"/>
      <c r="FI75" s="18"/>
      <c r="FJ75" s="18"/>
      <c r="FK75" s="18"/>
      <c r="FL75" s="18"/>
      <c r="FM75" s="18"/>
      <c r="FN75" s="18"/>
      <c r="FO75" s="18"/>
      <c r="FP75" s="18"/>
      <c r="FQ75" s="18"/>
      <c r="FR75" s="18"/>
      <c r="FS75" s="18"/>
      <c r="FT75" s="18"/>
      <c r="FU75" s="18"/>
      <c r="FV75" s="18"/>
      <c r="FW75" s="18"/>
      <c r="FX75" s="18"/>
      <c r="FY75" s="18"/>
      <c r="FZ75" s="18"/>
      <c r="GA75" s="18"/>
      <c r="GB75" s="18"/>
      <c r="GC75" s="18"/>
      <c r="GD75" s="18"/>
      <c r="GE75" s="18"/>
      <c r="GF75" s="18"/>
      <c r="GG75" s="18"/>
      <c r="GH75" s="18"/>
      <c r="GI75" s="18"/>
      <c r="GJ75" s="18"/>
      <c r="GK75" s="18"/>
      <c r="GL75" s="18"/>
      <c r="GM75" s="18"/>
      <c r="GN75" s="18"/>
      <c r="GO75" s="18"/>
      <c r="GP75" s="18"/>
      <c r="GQ75" s="18"/>
      <c r="GR75" s="18"/>
      <c r="GS75" s="18"/>
      <c r="GT75" s="18"/>
      <c r="GU75" s="18"/>
      <c r="GV75" s="18"/>
      <c r="GW75" s="18"/>
      <c r="GX75" s="18"/>
      <c r="GY75" s="18"/>
      <c r="GZ75" s="18"/>
      <c r="HA75" s="18"/>
      <c r="HB75" s="18"/>
    </row>
    <row r="76" spans="1:210">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39"/>
      <c r="AA76" s="18"/>
      <c r="AB76" s="18"/>
      <c r="AC76" s="18"/>
      <c r="AD76" s="18"/>
      <c r="AE76" s="18"/>
      <c r="AF76" s="18"/>
      <c r="AG76" s="18"/>
      <c r="AH76" s="18"/>
      <c r="AI76" s="18"/>
      <c r="AJ76" s="18"/>
      <c r="AK76" s="18"/>
      <c r="AL76" s="18"/>
      <c r="AM76" s="18"/>
      <c r="AN76" s="18"/>
      <c r="AO76" s="18"/>
      <c r="AP76" s="18"/>
      <c r="AQ76" s="18"/>
      <c r="AR76" s="18"/>
      <c r="AS76" s="18"/>
      <c r="AT76" s="18"/>
      <c r="AU76" s="39"/>
      <c r="AV76" s="18"/>
      <c r="AW76" s="18"/>
      <c r="AX76" s="18"/>
      <c r="AY76" s="18"/>
      <c r="AZ76" s="18"/>
      <c r="BA76" s="18"/>
      <c r="BB76" s="18"/>
      <c r="BC76" s="18"/>
      <c r="BD76" s="18"/>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c r="CC76" s="18"/>
      <c r="CD76" s="18"/>
      <c r="CE76" s="18"/>
      <c r="CF76" s="18"/>
      <c r="CG76" s="18"/>
      <c r="CH76" s="18"/>
      <c r="CI76" s="18"/>
      <c r="CJ76" s="18"/>
      <c r="CK76" s="18"/>
      <c r="CL76" s="18"/>
      <c r="CM76" s="18"/>
      <c r="CN76" s="18"/>
      <c r="CO76" s="18"/>
      <c r="CP76" s="18"/>
      <c r="CQ76" s="18"/>
      <c r="CR76" s="18"/>
      <c r="CS76" s="18"/>
      <c r="CT76" s="18"/>
      <c r="CU76" s="18"/>
      <c r="CV76" s="18"/>
      <c r="CW76" s="18"/>
      <c r="CX76" s="18"/>
      <c r="CY76" s="18"/>
      <c r="CZ76" s="18"/>
      <c r="DA76" s="18"/>
      <c r="DB76" s="18"/>
      <c r="DC76" s="18"/>
      <c r="DD76" s="18"/>
      <c r="DE76" s="18"/>
      <c r="DF76" s="18"/>
      <c r="DG76" s="18"/>
      <c r="DH76" s="18"/>
      <c r="DI76" s="18"/>
      <c r="DJ76" s="18"/>
      <c r="DK76" s="18"/>
      <c r="DL76" s="18"/>
      <c r="DM76" s="18"/>
      <c r="DN76" s="18"/>
      <c r="DO76" s="18"/>
      <c r="DP76" s="18"/>
      <c r="DQ76" s="18"/>
      <c r="DR76" s="18"/>
      <c r="DS76" s="18"/>
      <c r="DT76" s="18"/>
      <c r="DU76" s="18"/>
      <c r="DV76" s="18"/>
      <c r="DW76" s="18"/>
      <c r="DX76" s="18"/>
      <c r="DY76" s="18"/>
      <c r="DZ76" s="18"/>
      <c r="EA76" s="18"/>
      <c r="EB76" s="18"/>
      <c r="EC76" s="18"/>
      <c r="ED76" s="18"/>
      <c r="EE76" s="18"/>
      <c r="EF76" s="18"/>
      <c r="EG76" s="18"/>
      <c r="EH76" s="18"/>
      <c r="EI76" s="18"/>
      <c r="EJ76" s="18"/>
      <c r="EK76" s="18"/>
      <c r="EL76" s="18"/>
      <c r="EM76" s="18"/>
      <c r="EN76" s="18"/>
      <c r="EO76" s="18"/>
      <c r="EP76" s="18"/>
      <c r="EQ76" s="18"/>
      <c r="ER76" s="18"/>
      <c r="ES76" s="18"/>
      <c r="ET76" s="18"/>
      <c r="EU76" s="18"/>
      <c r="EV76" s="18"/>
      <c r="EW76" s="18"/>
      <c r="EX76" s="18"/>
      <c r="EY76" s="18"/>
      <c r="EZ76" s="18"/>
      <c r="FA76" s="18"/>
      <c r="FB76" s="18"/>
      <c r="FC76" s="18"/>
      <c r="FD76" s="18"/>
      <c r="FE76" s="18"/>
      <c r="FF76" s="18"/>
      <c r="FG76" s="18"/>
      <c r="FH76" s="18"/>
      <c r="FI76" s="18"/>
      <c r="FJ76" s="18"/>
      <c r="FK76" s="18"/>
      <c r="FL76" s="18"/>
      <c r="FM76" s="18"/>
      <c r="FN76" s="18"/>
      <c r="FO76" s="18"/>
      <c r="FP76" s="18"/>
      <c r="FQ76" s="18"/>
      <c r="FR76" s="18"/>
      <c r="FS76" s="18"/>
      <c r="FT76" s="18"/>
      <c r="FU76" s="18"/>
      <c r="FV76" s="18"/>
      <c r="FW76" s="18"/>
      <c r="FX76" s="18"/>
      <c r="FY76" s="18"/>
      <c r="FZ76" s="18"/>
      <c r="GA76" s="18"/>
      <c r="GB76" s="18"/>
      <c r="GC76" s="18"/>
      <c r="GD76" s="18"/>
      <c r="GE76" s="18"/>
      <c r="GF76" s="18"/>
      <c r="GG76" s="18"/>
      <c r="GH76" s="18"/>
      <c r="GI76" s="18"/>
      <c r="GJ76" s="18"/>
      <c r="GK76" s="18"/>
      <c r="GL76" s="18"/>
      <c r="GM76" s="18"/>
      <c r="GN76" s="18"/>
      <c r="GO76" s="18"/>
      <c r="GP76" s="18"/>
      <c r="GQ76" s="18"/>
      <c r="GR76" s="18"/>
      <c r="GS76" s="18"/>
      <c r="GT76" s="18"/>
      <c r="GU76" s="18"/>
      <c r="GV76" s="18"/>
      <c r="GW76" s="18"/>
      <c r="GX76" s="18"/>
      <c r="GY76" s="18"/>
      <c r="GZ76" s="18"/>
      <c r="HA76" s="18"/>
      <c r="HB76" s="18"/>
    </row>
    <row r="77" spans="1:210">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39"/>
      <c r="AA77" s="18"/>
      <c r="AB77" s="18"/>
      <c r="AC77" s="18"/>
      <c r="AD77" s="18"/>
      <c r="AE77" s="18"/>
      <c r="AF77" s="18"/>
      <c r="AG77" s="18"/>
      <c r="AH77" s="18"/>
      <c r="AI77" s="18"/>
      <c r="AJ77" s="18"/>
      <c r="AK77" s="18"/>
      <c r="AL77" s="18"/>
      <c r="AM77" s="18"/>
      <c r="AN77" s="18"/>
      <c r="AO77" s="18"/>
      <c r="AP77" s="18"/>
      <c r="AQ77" s="18"/>
      <c r="AR77" s="18"/>
      <c r="AS77" s="18"/>
      <c r="AT77" s="18"/>
      <c r="AU77" s="39"/>
      <c r="AV77" s="18"/>
      <c r="AW77" s="18"/>
      <c r="AX77" s="18"/>
      <c r="AY77" s="18"/>
      <c r="AZ77" s="18"/>
      <c r="BA77" s="18"/>
      <c r="BB77" s="18"/>
      <c r="BC77" s="18"/>
      <c r="BD77" s="18"/>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c r="CC77" s="18"/>
      <c r="CD77" s="18"/>
      <c r="CE77" s="18"/>
      <c r="CF77" s="18"/>
      <c r="CG77" s="18"/>
      <c r="CH77" s="18"/>
      <c r="CI77" s="18"/>
      <c r="CJ77" s="18"/>
      <c r="CK77" s="18"/>
      <c r="CL77" s="18"/>
      <c r="CM77" s="18"/>
      <c r="CN77" s="18"/>
      <c r="CO77" s="18"/>
      <c r="CP77" s="18"/>
      <c r="CQ77" s="18"/>
      <c r="CR77" s="18"/>
      <c r="CS77" s="18"/>
      <c r="CT77" s="18"/>
      <c r="CU77" s="18"/>
      <c r="CV77" s="18"/>
      <c r="CW77" s="18"/>
      <c r="CX77" s="18"/>
      <c r="CY77" s="18"/>
      <c r="CZ77" s="18"/>
      <c r="DA77" s="18"/>
      <c r="DB77" s="18"/>
      <c r="DC77" s="18"/>
      <c r="DD77" s="18"/>
      <c r="DE77" s="18"/>
      <c r="DF77" s="18"/>
      <c r="DG77" s="18"/>
      <c r="DH77" s="18"/>
      <c r="DI77" s="18"/>
      <c r="DJ77" s="18"/>
      <c r="DK77" s="18"/>
      <c r="DL77" s="18"/>
      <c r="DM77" s="18"/>
      <c r="DN77" s="18"/>
      <c r="DO77" s="18"/>
      <c r="DP77" s="18"/>
      <c r="DQ77" s="18"/>
      <c r="DR77" s="18"/>
      <c r="DS77" s="18"/>
      <c r="DT77" s="18"/>
      <c r="DU77" s="18"/>
      <c r="DV77" s="18"/>
      <c r="DW77" s="18"/>
      <c r="DX77" s="18"/>
      <c r="DY77" s="18"/>
      <c r="DZ77" s="18"/>
      <c r="EA77" s="18"/>
      <c r="EB77" s="18"/>
      <c r="EC77" s="18"/>
      <c r="ED77" s="18"/>
      <c r="EE77" s="18"/>
      <c r="EF77" s="18"/>
      <c r="EG77" s="18"/>
      <c r="EH77" s="18"/>
      <c r="EI77" s="18"/>
      <c r="EJ77" s="18"/>
      <c r="EK77" s="18"/>
      <c r="EL77" s="18"/>
      <c r="EM77" s="18"/>
      <c r="EN77" s="18"/>
      <c r="EO77" s="18"/>
      <c r="EP77" s="18"/>
      <c r="EQ77" s="18"/>
      <c r="ER77" s="18"/>
      <c r="ES77" s="18"/>
      <c r="ET77" s="18"/>
      <c r="EU77" s="18"/>
      <c r="EV77" s="18"/>
      <c r="EW77" s="18"/>
      <c r="EX77" s="18"/>
      <c r="EY77" s="18"/>
      <c r="EZ77" s="18"/>
      <c r="FA77" s="18"/>
      <c r="FB77" s="18"/>
      <c r="FC77" s="18"/>
      <c r="FD77" s="18"/>
      <c r="FE77" s="18"/>
      <c r="FF77" s="18"/>
      <c r="FG77" s="18"/>
      <c r="FH77" s="18"/>
      <c r="FI77" s="18"/>
      <c r="FJ77" s="18"/>
      <c r="FK77" s="18"/>
      <c r="FL77" s="18"/>
      <c r="FM77" s="18"/>
      <c r="FN77" s="18"/>
      <c r="FO77" s="18"/>
      <c r="FP77" s="18"/>
      <c r="FQ77" s="18"/>
      <c r="FR77" s="18"/>
      <c r="FS77" s="18"/>
      <c r="FT77" s="18"/>
      <c r="FU77" s="18"/>
      <c r="FV77" s="18"/>
      <c r="FW77" s="18"/>
      <c r="FX77" s="18"/>
      <c r="FY77" s="18"/>
      <c r="FZ77" s="18"/>
      <c r="GA77" s="18"/>
      <c r="GB77" s="18"/>
      <c r="GC77" s="18"/>
      <c r="GD77" s="18"/>
      <c r="GE77" s="18"/>
      <c r="GF77" s="18"/>
      <c r="GG77" s="18"/>
      <c r="GH77" s="18"/>
      <c r="GI77" s="18"/>
      <c r="GJ77" s="18"/>
      <c r="GK77" s="18"/>
      <c r="GL77" s="18"/>
      <c r="GM77" s="18"/>
      <c r="GN77" s="18"/>
      <c r="GO77" s="18"/>
      <c r="GP77" s="18"/>
      <c r="GQ77" s="18"/>
      <c r="GR77" s="18"/>
      <c r="GS77" s="18"/>
      <c r="GT77" s="18"/>
      <c r="GU77" s="18"/>
      <c r="GV77" s="18"/>
      <c r="GW77" s="18"/>
      <c r="GX77" s="18"/>
      <c r="GY77" s="18"/>
      <c r="GZ77" s="18"/>
      <c r="HA77" s="18"/>
      <c r="HB77" s="18"/>
    </row>
    <row r="78" spans="1:210">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39"/>
      <c r="AA78" s="18"/>
      <c r="AB78" s="18"/>
      <c r="AC78" s="18"/>
      <c r="AD78" s="18"/>
      <c r="AE78" s="18"/>
      <c r="AF78" s="18"/>
      <c r="AG78" s="18"/>
      <c r="AH78" s="18"/>
      <c r="AI78" s="18"/>
      <c r="AJ78" s="18"/>
      <c r="AK78" s="18"/>
      <c r="AL78" s="18"/>
      <c r="AM78" s="18"/>
      <c r="AN78" s="18"/>
      <c r="AO78" s="18"/>
      <c r="AP78" s="18"/>
      <c r="AQ78" s="18"/>
      <c r="AR78" s="18"/>
      <c r="AS78" s="18"/>
      <c r="AT78" s="18"/>
      <c r="AU78" s="39"/>
      <c r="AV78" s="18"/>
      <c r="AW78" s="18"/>
      <c r="AX78" s="18"/>
      <c r="AY78" s="18"/>
      <c r="AZ78" s="18"/>
      <c r="BA78" s="18"/>
      <c r="BB78" s="18"/>
      <c r="BC78" s="18"/>
      <c r="BD78" s="18"/>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c r="CC78" s="18"/>
      <c r="CD78" s="18"/>
      <c r="CE78" s="18"/>
      <c r="CF78" s="18"/>
      <c r="CG78" s="18"/>
      <c r="CH78" s="18"/>
      <c r="CI78" s="18"/>
      <c r="CJ78" s="18"/>
      <c r="CK78" s="18"/>
      <c r="CL78" s="18"/>
      <c r="CM78" s="18"/>
      <c r="CN78" s="18"/>
      <c r="CO78" s="18"/>
      <c r="CP78" s="18"/>
      <c r="CQ78" s="18"/>
      <c r="CR78" s="18"/>
      <c r="CS78" s="18"/>
      <c r="CT78" s="18"/>
      <c r="CU78" s="18"/>
      <c r="CV78" s="18"/>
      <c r="CW78" s="18"/>
      <c r="CX78" s="18"/>
      <c r="CY78" s="18"/>
      <c r="CZ78" s="18"/>
      <c r="DA78" s="18"/>
      <c r="DB78" s="18"/>
      <c r="DC78" s="18"/>
      <c r="DD78" s="18"/>
      <c r="DE78" s="18"/>
      <c r="DF78" s="18"/>
      <c r="DG78" s="18"/>
      <c r="DH78" s="18"/>
      <c r="DI78" s="18"/>
      <c r="DJ78" s="18"/>
      <c r="DK78" s="18"/>
      <c r="DL78" s="18"/>
      <c r="DM78" s="18"/>
      <c r="DN78" s="18"/>
      <c r="DO78" s="18"/>
      <c r="DP78" s="18"/>
      <c r="DQ78" s="18"/>
      <c r="DR78" s="18"/>
      <c r="DS78" s="18"/>
      <c r="DT78" s="18"/>
      <c r="DU78" s="18"/>
      <c r="DV78" s="18"/>
      <c r="DW78" s="18"/>
      <c r="DX78" s="18"/>
      <c r="DY78" s="18"/>
      <c r="DZ78" s="18"/>
      <c r="EA78" s="18"/>
      <c r="EB78" s="18"/>
      <c r="EC78" s="18"/>
      <c r="ED78" s="18"/>
      <c r="EE78" s="18"/>
      <c r="EF78" s="18"/>
      <c r="EG78" s="18"/>
      <c r="EH78" s="18"/>
      <c r="EI78" s="18"/>
      <c r="EJ78" s="18"/>
      <c r="EK78" s="18"/>
      <c r="EL78" s="18"/>
      <c r="EM78" s="18"/>
      <c r="EN78" s="18"/>
      <c r="EO78" s="18"/>
      <c r="EP78" s="18"/>
      <c r="EQ78" s="18"/>
      <c r="ER78" s="18"/>
      <c r="ES78" s="18"/>
      <c r="ET78" s="18"/>
      <c r="EU78" s="18"/>
      <c r="EV78" s="18"/>
      <c r="EW78" s="18"/>
      <c r="EX78" s="18"/>
      <c r="EY78" s="18"/>
      <c r="EZ78" s="18"/>
      <c r="FA78" s="18"/>
      <c r="FB78" s="18"/>
      <c r="FC78" s="18"/>
      <c r="FD78" s="18"/>
      <c r="FE78" s="18"/>
      <c r="FF78" s="18"/>
      <c r="FG78" s="18"/>
      <c r="FH78" s="18"/>
      <c r="FI78" s="18"/>
      <c r="FJ78" s="18"/>
      <c r="FK78" s="18"/>
      <c r="FL78" s="18"/>
      <c r="FM78" s="18"/>
      <c r="FN78" s="18"/>
      <c r="FO78" s="18"/>
      <c r="FP78" s="18"/>
      <c r="FQ78" s="18"/>
      <c r="FR78" s="18"/>
      <c r="FS78" s="18"/>
      <c r="FT78" s="18"/>
      <c r="FU78" s="18"/>
      <c r="FV78" s="18"/>
      <c r="FW78" s="18"/>
      <c r="FX78" s="18"/>
      <c r="FY78" s="18"/>
      <c r="FZ78" s="18"/>
      <c r="GA78" s="18"/>
      <c r="GB78" s="18"/>
      <c r="GC78" s="18"/>
      <c r="GD78" s="18"/>
      <c r="GE78" s="18"/>
      <c r="GF78" s="18"/>
      <c r="GG78" s="18"/>
      <c r="GH78" s="18"/>
      <c r="GI78" s="18"/>
      <c r="GJ78" s="18"/>
      <c r="GK78" s="18"/>
      <c r="GL78" s="18"/>
      <c r="GM78" s="18"/>
      <c r="GN78" s="18"/>
      <c r="GO78" s="18"/>
      <c r="GP78" s="18"/>
      <c r="GQ78" s="18"/>
      <c r="GR78" s="18"/>
      <c r="GS78" s="18"/>
      <c r="GT78" s="18"/>
      <c r="GU78" s="18"/>
      <c r="GV78" s="18"/>
      <c r="GW78" s="18"/>
      <c r="GX78" s="18"/>
      <c r="GY78" s="18"/>
      <c r="GZ78" s="18"/>
      <c r="HA78" s="18"/>
      <c r="HB78" s="18"/>
    </row>
    <row r="79" spans="1:210">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39"/>
      <c r="AA79" s="18"/>
      <c r="AB79" s="18"/>
      <c r="AC79" s="18"/>
      <c r="AD79" s="18"/>
      <c r="AE79" s="18"/>
      <c r="AF79" s="18"/>
      <c r="AG79" s="18"/>
      <c r="AH79" s="18"/>
      <c r="AI79" s="18"/>
      <c r="AJ79" s="18"/>
      <c r="AK79" s="18"/>
      <c r="AL79" s="18"/>
      <c r="AM79" s="18"/>
      <c r="AN79" s="18"/>
      <c r="AO79" s="18"/>
      <c r="AP79" s="18"/>
      <c r="AQ79" s="18"/>
      <c r="AR79" s="18"/>
      <c r="AS79" s="18"/>
      <c r="AT79" s="18"/>
      <c r="AU79" s="39"/>
      <c r="AV79" s="18"/>
      <c r="AW79" s="18"/>
      <c r="AX79" s="18"/>
      <c r="AY79" s="18"/>
      <c r="AZ79" s="18"/>
      <c r="BA79" s="18"/>
      <c r="BB79" s="18"/>
      <c r="BC79" s="18"/>
      <c r="BD79" s="18"/>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c r="CC79" s="18"/>
      <c r="CD79" s="18"/>
      <c r="CE79" s="18"/>
      <c r="CF79" s="18"/>
      <c r="CG79" s="18"/>
      <c r="CH79" s="18"/>
      <c r="CI79" s="18"/>
      <c r="CJ79" s="18"/>
      <c r="CK79" s="18"/>
      <c r="CL79" s="18"/>
      <c r="CM79" s="18"/>
      <c r="CN79" s="18"/>
      <c r="CO79" s="18"/>
      <c r="CP79" s="18"/>
      <c r="CQ79" s="18"/>
      <c r="CR79" s="18"/>
      <c r="CS79" s="18"/>
      <c r="CT79" s="18"/>
      <c r="CU79" s="18"/>
      <c r="CV79" s="18"/>
      <c r="CW79" s="18"/>
      <c r="CX79" s="18"/>
      <c r="CY79" s="18"/>
      <c r="CZ79" s="18"/>
      <c r="DA79" s="18"/>
      <c r="DB79" s="18"/>
      <c r="DC79" s="18"/>
      <c r="DD79" s="18"/>
      <c r="DE79" s="18"/>
      <c r="DF79" s="18"/>
      <c r="DG79" s="18"/>
      <c r="DH79" s="18"/>
      <c r="DI79" s="18"/>
      <c r="DJ79" s="18"/>
      <c r="DK79" s="18"/>
      <c r="DL79" s="18"/>
      <c r="DM79" s="18"/>
      <c r="DN79" s="18"/>
      <c r="DO79" s="18"/>
      <c r="DP79" s="18"/>
      <c r="DQ79" s="18"/>
      <c r="DR79" s="18"/>
      <c r="DS79" s="18"/>
      <c r="DT79" s="18"/>
      <c r="DU79" s="18"/>
      <c r="DV79" s="18"/>
      <c r="DW79" s="18"/>
      <c r="DX79" s="18"/>
      <c r="DY79" s="18"/>
      <c r="DZ79" s="18"/>
      <c r="EA79" s="18"/>
      <c r="EB79" s="18"/>
      <c r="EC79" s="18"/>
      <c r="ED79" s="18"/>
      <c r="EE79" s="18"/>
      <c r="EF79" s="18"/>
      <c r="EG79" s="18"/>
      <c r="EH79" s="18"/>
      <c r="EI79" s="18"/>
      <c r="EJ79" s="18"/>
      <c r="EK79" s="18"/>
      <c r="EL79" s="18"/>
      <c r="EM79" s="18"/>
      <c r="EN79" s="18"/>
      <c r="EO79" s="18"/>
      <c r="EP79" s="18"/>
      <c r="EQ79" s="18"/>
      <c r="ER79" s="18"/>
      <c r="ES79" s="18"/>
      <c r="ET79" s="18"/>
      <c r="EU79" s="18"/>
      <c r="EV79" s="18"/>
      <c r="EW79" s="18"/>
      <c r="EX79" s="18"/>
      <c r="EY79" s="18"/>
      <c r="EZ79" s="18"/>
      <c r="FA79" s="18"/>
      <c r="FB79" s="18"/>
      <c r="FC79" s="18"/>
      <c r="FD79" s="18"/>
      <c r="FE79" s="18"/>
      <c r="FF79" s="18"/>
      <c r="FG79" s="18"/>
      <c r="FH79" s="18"/>
      <c r="FI79" s="18"/>
      <c r="FJ79" s="18"/>
      <c r="FK79" s="18"/>
      <c r="FL79" s="18"/>
      <c r="FM79" s="18"/>
      <c r="FN79" s="18"/>
      <c r="FO79" s="18"/>
      <c r="FP79" s="18"/>
      <c r="FQ79" s="18"/>
      <c r="FR79" s="18"/>
      <c r="FS79" s="18"/>
      <c r="FT79" s="18"/>
      <c r="FU79" s="18"/>
      <c r="FV79" s="18"/>
      <c r="FW79" s="18"/>
      <c r="FX79" s="18"/>
      <c r="FY79" s="18"/>
      <c r="FZ79" s="18"/>
      <c r="GA79" s="18"/>
      <c r="GB79" s="18"/>
      <c r="GC79" s="18"/>
      <c r="GD79" s="18"/>
      <c r="GE79" s="18"/>
      <c r="GF79" s="18"/>
      <c r="GG79" s="18"/>
      <c r="GH79" s="18"/>
      <c r="GI79" s="18"/>
      <c r="GJ79" s="18"/>
      <c r="GK79" s="18"/>
      <c r="GL79" s="18"/>
      <c r="GM79" s="18"/>
      <c r="GN79" s="18"/>
      <c r="GO79" s="18"/>
      <c r="GP79" s="18"/>
      <c r="GQ79" s="18"/>
      <c r="GR79" s="18"/>
      <c r="GS79" s="18"/>
      <c r="GT79" s="18"/>
      <c r="GU79" s="18"/>
      <c r="GV79" s="18"/>
      <c r="GW79" s="18"/>
      <c r="GX79" s="18"/>
      <c r="GY79" s="18"/>
      <c r="GZ79" s="18"/>
      <c r="HA79" s="18"/>
      <c r="HB79" s="18"/>
    </row>
    <row r="80" spans="1:210">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39"/>
      <c r="AA80" s="18"/>
      <c r="AB80" s="18"/>
      <c r="AC80" s="18"/>
      <c r="AD80" s="18"/>
      <c r="AE80" s="18"/>
      <c r="AF80" s="18"/>
      <c r="AG80" s="18"/>
      <c r="AH80" s="18"/>
      <c r="AI80" s="18"/>
      <c r="AJ80" s="18"/>
      <c r="AK80" s="18"/>
      <c r="AL80" s="18"/>
      <c r="AM80" s="18"/>
      <c r="AN80" s="18"/>
      <c r="AO80" s="18"/>
      <c r="AP80" s="18"/>
      <c r="AQ80" s="18"/>
      <c r="AR80" s="18"/>
      <c r="AS80" s="18"/>
      <c r="AT80" s="18"/>
      <c r="AU80" s="39"/>
      <c r="AV80" s="18"/>
      <c r="AW80" s="18"/>
      <c r="AX80" s="18"/>
      <c r="AY80" s="18"/>
      <c r="AZ80" s="18"/>
      <c r="BA80" s="18"/>
      <c r="BB80" s="18"/>
      <c r="BC80" s="18"/>
      <c r="BD80" s="18"/>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c r="CC80" s="18"/>
      <c r="CD80" s="18"/>
      <c r="CE80" s="18"/>
      <c r="CF80" s="18"/>
      <c r="CG80" s="18"/>
      <c r="CH80" s="18"/>
      <c r="CI80" s="18"/>
      <c r="CJ80" s="18"/>
      <c r="CK80" s="18"/>
      <c r="CL80" s="18"/>
      <c r="CM80" s="18"/>
      <c r="CN80" s="18"/>
      <c r="CO80" s="18"/>
      <c r="CP80" s="18"/>
      <c r="CQ80" s="18"/>
      <c r="CR80" s="18"/>
      <c r="CS80" s="18"/>
      <c r="CT80" s="18"/>
      <c r="CU80" s="18"/>
      <c r="CV80" s="18"/>
      <c r="CW80" s="18"/>
      <c r="CX80" s="18"/>
      <c r="CY80" s="18"/>
      <c r="CZ80" s="18"/>
      <c r="DA80" s="18"/>
      <c r="DB80" s="18"/>
      <c r="DC80" s="18"/>
      <c r="DD80" s="18"/>
      <c r="DE80" s="18"/>
      <c r="DF80" s="18"/>
      <c r="DG80" s="18"/>
      <c r="DH80" s="18"/>
      <c r="DI80" s="18"/>
      <c r="DJ80" s="18"/>
      <c r="DK80" s="18"/>
      <c r="DL80" s="18"/>
      <c r="DM80" s="18"/>
      <c r="DN80" s="18"/>
      <c r="DO80" s="18"/>
      <c r="DP80" s="18"/>
      <c r="DQ80" s="18"/>
      <c r="DR80" s="18"/>
      <c r="DS80" s="18"/>
      <c r="DT80" s="18"/>
      <c r="DU80" s="18"/>
      <c r="DV80" s="18"/>
      <c r="DW80" s="18"/>
      <c r="DX80" s="18"/>
      <c r="DY80" s="18"/>
      <c r="DZ80" s="18"/>
      <c r="EA80" s="18"/>
      <c r="EB80" s="18"/>
      <c r="EC80" s="18"/>
      <c r="ED80" s="18"/>
      <c r="EE80" s="18"/>
      <c r="EF80" s="18"/>
      <c r="EG80" s="18"/>
      <c r="EH80" s="18"/>
      <c r="EI80" s="18"/>
      <c r="EJ80" s="18"/>
      <c r="EK80" s="18"/>
      <c r="EL80" s="18"/>
      <c r="EM80" s="18"/>
      <c r="EN80" s="18"/>
      <c r="EO80" s="18"/>
      <c r="EP80" s="18"/>
      <c r="EQ80" s="18"/>
      <c r="ER80" s="18"/>
      <c r="ES80" s="18"/>
      <c r="ET80" s="18"/>
      <c r="EU80" s="18"/>
      <c r="EV80" s="18"/>
      <c r="EW80" s="18"/>
      <c r="EX80" s="18"/>
      <c r="EY80" s="18"/>
      <c r="EZ80" s="18"/>
      <c r="FA80" s="18"/>
      <c r="FB80" s="18"/>
      <c r="FC80" s="18"/>
      <c r="FD80" s="18"/>
      <c r="FE80" s="18"/>
      <c r="FF80" s="18"/>
      <c r="FG80" s="18"/>
      <c r="FH80" s="18"/>
      <c r="FI80" s="18"/>
      <c r="FJ80" s="18"/>
      <c r="FK80" s="18"/>
      <c r="FL80" s="18"/>
      <c r="FM80" s="18"/>
      <c r="FN80" s="18"/>
      <c r="FO80" s="18"/>
      <c r="FP80" s="18"/>
      <c r="FQ80" s="18"/>
      <c r="FR80" s="18"/>
      <c r="FS80" s="18"/>
      <c r="FT80" s="18"/>
      <c r="FU80" s="18"/>
      <c r="FV80" s="18"/>
      <c r="FW80" s="18"/>
      <c r="FX80" s="18"/>
      <c r="FY80" s="18"/>
      <c r="FZ80" s="18"/>
      <c r="GA80" s="18"/>
      <c r="GB80" s="18"/>
      <c r="GC80" s="18"/>
      <c r="GD80" s="18"/>
      <c r="GE80" s="18"/>
      <c r="GF80" s="18"/>
      <c r="GG80" s="18"/>
      <c r="GH80" s="18"/>
      <c r="GI80" s="18"/>
      <c r="GJ80" s="18"/>
      <c r="GK80" s="18"/>
      <c r="GL80" s="18"/>
      <c r="GM80" s="18"/>
      <c r="GN80" s="18"/>
      <c r="GO80" s="18"/>
      <c r="GP80" s="18"/>
      <c r="GQ80" s="18"/>
      <c r="GR80" s="18"/>
      <c r="GS80" s="18"/>
      <c r="GT80" s="18"/>
      <c r="GU80" s="18"/>
      <c r="GV80" s="18"/>
      <c r="GW80" s="18"/>
      <c r="GX80" s="18"/>
      <c r="GY80" s="18"/>
      <c r="GZ80" s="18"/>
      <c r="HA80" s="18"/>
      <c r="HB80" s="18"/>
    </row>
    <row r="81" spans="1:210">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39"/>
      <c r="AA81" s="18"/>
      <c r="AB81" s="18"/>
      <c r="AC81" s="18"/>
      <c r="AD81" s="18"/>
      <c r="AE81" s="18"/>
      <c r="AF81" s="18"/>
      <c r="AG81" s="18"/>
      <c r="AH81" s="18"/>
      <c r="AI81" s="18"/>
      <c r="AJ81" s="18"/>
      <c r="AK81" s="18"/>
      <c r="AL81" s="18"/>
      <c r="AM81" s="18"/>
      <c r="AN81" s="18"/>
      <c r="AO81" s="18"/>
      <c r="AP81" s="18"/>
      <c r="AQ81" s="18"/>
      <c r="AR81" s="18"/>
      <c r="AS81" s="18"/>
      <c r="AT81" s="18"/>
      <c r="AU81" s="39"/>
      <c r="AV81" s="18"/>
      <c r="AW81" s="18"/>
      <c r="AX81" s="18"/>
      <c r="AY81" s="18"/>
      <c r="AZ81" s="18"/>
      <c r="BA81" s="18"/>
      <c r="BB81" s="18"/>
      <c r="BC81" s="18"/>
      <c r="BD81" s="18"/>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c r="CC81" s="18"/>
      <c r="CD81" s="18"/>
      <c r="CE81" s="18"/>
      <c r="CF81" s="18"/>
      <c r="CG81" s="18"/>
      <c r="CH81" s="18"/>
      <c r="CI81" s="18"/>
      <c r="CJ81" s="18"/>
      <c r="CK81" s="18"/>
      <c r="CL81" s="18"/>
      <c r="CM81" s="18"/>
      <c r="CN81" s="18"/>
      <c r="CO81" s="18"/>
      <c r="CP81" s="18"/>
      <c r="CQ81" s="18"/>
      <c r="CR81" s="18"/>
      <c r="CS81" s="18"/>
      <c r="CT81" s="18"/>
      <c r="CU81" s="18"/>
      <c r="CV81" s="18"/>
      <c r="CW81" s="18"/>
      <c r="CX81" s="18"/>
      <c r="CY81" s="18"/>
      <c r="CZ81" s="18"/>
      <c r="DA81" s="18"/>
      <c r="DB81" s="18"/>
      <c r="DC81" s="18"/>
      <c r="DD81" s="18"/>
      <c r="DE81" s="18"/>
      <c r="DF81" s="18"/>
      <c r="DG81" s="18"/>
      <c r="DH81" s="18"/>
      <c r="DI81" s="18"/>
      <c r="DJ81" s="18"/>
      <c r="DK81" s="18"/>
      <c r="DL81" s="18"/>
      <c r="DM81" s="18"/>
      <c r="DN81" s="18"/>
      <c r="DO81" s="18"/>
      <c r="DP81" s="18"/>
      <c r="DQ81" s="18"/>
      <c r="DR81" s="18"/>
      <c r="DS81" s="18"/>
      <c r="DT81" s="18"/>
      <c r="DU81" s="18"/>
      <c r="DV81" s="18"/>
      <c r="DW81" s="18"/>
      <c r="DX81" s="18"/>
      <c r="DY81" s="18"/>
      <c r="DZ81" s="18"/>
      <c r="EA81" s="18"/>
      <c r="EB81" s="18"/>
      <c r="EC81" s="18"/>
      <c r="ED81" s="18"/>
      <c r="EE81" s="18"/>
      <c r="EF81" s="18"/>
      <c r="EG81" s="18"/>
      <c r="EH81" s="18"/>
      <c r="EI81" s="18"/>
      <c r="EJ81" s="18"/>
      <c r="EK81" s="18"/>
      <c r="EL81" s="18"/>
      <c r="EM81" s="18"/>
      <c r="EN81" s="18"/>
      <c r="EO81" s="18"/>
      <c r="EP81" s="18"/>
      <c r="EQ81" s="18"/>
      <c r="ER81" s="18"/>
      <c r="ES81" s="18"/>
      <c r="ET81" s="18"/>
      <c r="EU81" s="18"/>
      <c r="EV81" s="18"/>
      <c r="EW81" s="18"/>
      <c r="EX81" s="18"/>
      <c r="EY81" s="18"/>
      <c r="EZ81" s="18"/>
      <c r="FA81" s="18"/>
      <c r="FB81" s="18"/>
      <c r="FC81" s="18"/>
      <c r="FD81" s="18"/>
      <c r="FE81" s="18"/>
      <c r="FF81" s="18"/>
      <c r="FG81" s="18"/>
      <c r="FH81" s="18"/>
      <c r="FI81" s="18"/>
      <c r="FJ81" s="18"/>
      <c r="FK81" s="18"/>
      <c r="FL81" s="18"/>
      <c r="FM81" s="18"/>
      <c r="FN81" s="18"/>
      <c r="FO81" s="18"/>
      <c r="FP81" s="18"/>
      <c r="FQ81" s="18"/>
      <c r="FR81" s="18"/>
      <c r="FS81" s="18"/>
      <c r="FT81" s="18"/>
      <c r="FU81" s="18"/>
      <c r="FV81" s="18"/>
      <c r="FW81" s="18"/>
      <c r="FX81" s="18"/>
      <c r="FY81" s="18"/>
      <c r="FZ81" s="18"/>
      <c r="GA81" s="18"/>
      <c r="GB81" s="18"/>
      <c r="GC81" s="18"/>
      <c r="GD81" s="18"/>
      <c r="GE81" s="18"/>
      <c r="GF81" s="18"/>
      <c r="GG81" s="18"/>
      <c r="GH81" s="18"/>
      <c r="GI81" s="18"/>
      <c r="GJ81" s="18"/>
      <c r="GK81" s="18"/>
      <c r="GL81" s="18"/>
      <c r="GM81" s="18"/>
      <c r="GN81" s="18"/>
      <c r="GO81" s="18"/>
      <c r="GP81" s="18"/>
      <c r="GQ81" s="18"/>
      <c r="GR81" s="18"/>
      <c r="GS81" s="18"/>
      <c r="GT81" s="18"/>
      <c r="GU81" s="18"/>
      <c r="GV81" s="18"/>
      <c r="GW81" s="18"/>
      <c r="GX81" s="18"/>
      <c r="GY81" s="18"/>
      <c r="GZ81" s="18"/>
      <c r="HA81" s="18"/>
      <c r="HB81" s="18"/>
    </row>
    <row r="82" spans="1:210">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39"/>
      <c r="AA82" s="18"/>
      <c r="AB82" s="18"/>
      <c r="AC82" s="18"/>
      <c r="AD82" s="18"/>
      <c r="AE82" s="18"/>
      <c r="AF82" s="18"/>
      <c r="AG82" s="18"/>
      <c r="AH82" s="18"/>
      <c r="AI82" s="18"/>
      <c r="AJ82" s="18"/>
      <c r="AK82" s="18"/>
      <c r="AL82" s="18"/>
      <c r="AM82" s="18"/>
      <c r="AN82" s="18"/>
      <c r="AO82" s="18"/>
      <c r="AP82" s="18"/>
      <c r="AQ82" s="18"/>
      <c r="AR82" s="18"/>
      <c r="AS82" s="18"/>
      <c r="AT82" s="18"/>
      <c r="AU82" s="39"/>
      <c r="AV82" s="18"/>
      <c r="AW82" s="18"/>
      <c r="AX82" s="18"/>
      <c r="AY82" s="18"/>
      <c r="AZ82" s="18"/>
      <c r="BA82" s="18"/>
      <c r="BB82" s="18"/>
      <c r="BC82" s="18"/>
      <c r="BD82" s="18"/>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c r="CC82" s="18"/>
      <c r="CD82" s="18"/>
      <c r="CE82" s="18"/>
      <c r="CF82" s="18"/>
      <c r="CG82" s="18"/>
      <c r="CH82" s="18"/>
      <c r="CI82" s="18"/>
      <c r="CJ82" s="18"/>
      <c r="CK82" s="18"/>
      <c r="CL82" s="18"/>
      <c r="CM82" s="18"/>
      <c r="CN82" s="18"/>
      <c r="CO82" s="18"/>
      <c r="CP82" s="18"/>
      <c r="CQ82" s="18"/>
      <c r="CR82" s="18"/>
      <c r="CS82" s="18"/>
      <c r="CT82" s="18"/>
      <c r="CU82" s="18"/>
      <c r="CV82" s="18"/>
      <c r="CW82" s="18"/>
      <c r="CX82" s="18"/>
      <c r="CY82" s="18"/>
      <c r="CZ82" s="18"/>
      <c r="DA82" s="18"/>
      <c r="DB82" s="18"/>
      <c r="DC82" s="18"/>
      <c r="DD82" s="18"/>
      <c r="DE82" s="18"/>
      <c r="DF82" s="18"/>
      <c r="DG82" s="18"/>
      <c r="DH82" s="18"/>
      <c r="DI82" s="18"/>
      <c r="DJ82" s="18"/>
      <c r="DK82" s="18"/>
      <c r="DL82" s="18"/>
      <c r="DM82" s="18"/>
      <c r="DN82" s="18"/>
      <c r="DO82" s="18"/>
      <c r="DP82" s="18"/>
      <c r="DQ82" s="18"/>
      <c r="DR82" s="18"/>
      <c r="DS82" s="18"/>
      <c r="DT82" s="18"/>
      <c r="DU82" s="18"/>
      <c r="DV82" s="18"/>
      <c r="DW82" s="18"/>
      <c r="DX82" s="18"/>
      <c r="DY82" s="18"/>
      <c r="DZ82" s="18"/>
      <c r="EA82" s="18"/>
      <c r="EB82" s="18"/>
      <c r="EC82" s="18"/>
      <c r="ED82" s="18"/>
      <c r="EE82" s="18"/>
      <c r="EF82" s="18"/>
      <c r="EG82" s="18"/>
      <c r="EH82" s="18"/>
      <c r="EI82" s="18"/>
      <c r="EJ82" s="18"/>
      <c r="EK82" s="18"/>
      <c r="EL82" s="18"/>
      <c r="EM82" s="18"/>
      <c r="EN82" s="18"/>
      <c r="EO82" s="18"/>
      <c r="EP82" s="18"/>
      <c r="EQ82" s="18"/>
      <c r="ER82" s="18"/>
      <c r="ES82" s="18"/>
      <c r="ET82" s="18"/>
      <c r="EU82" s="18"/>
      <c r="EV82" s="18"/>
      <c r="EW82" s="18"/>
      <c r="EX82" s="18"/>
      <c r="EY82" s="18"/>
      <c r="EZ82" s="18"/>
      <c r="FA82" s="18"/>
      <c r="FB82" s="18"/>
      <c r="FC82" s="18"/>
      <c r="FD82" s="18"/>
      <c r="FE82" s="18"/>
      <c r="FF82" s="18"/>
      <c r="FG82" s="18"/>
      <c r="FH82" s="18"/>
      <c r="FI82" s="18"/>
      <c r="FJ82" s="18"/>
      <c r="FK82" s="18"/>
      <c r="FL82" s="18"/>
      <c r="FM82" s="18"/>
      <c r="FN82" s="18"/>
      <c r="FO82" s="18"/>
      <c r="FP82" s="18"/>
      <c r="FQ82" s="18"/>
      <c r="FR82" s="18"/>
      <c r="FS82" s="18"/>
      <c r="FT82" s="18"/>
      <c r="FU82" s="18"/>
      <c r="FV82" s="18"/>
      <c r="FW82" s="18"/>
      <c r="FX82" s="18"/>
      <c r="FY82" s="18"/>
      <c r="FZ82" s="18"/>
      <c r="GA82" s="18"/>
      <c r="GB82" s="18"/>
      <c r="GC82" s="18"/>
      <c r="GD82" s="18"/>
      <c r="GE82" s="18"/>
      <c r="GF82" s="18"/>
      <c r="GG82" s="18"/>
      <c r="GH82" s="18"/>
      <c r="GI82" s="18"/>
      <c r="GJ82" s="18"/>
      <c r="GK82" s="18"/>
      <c r="GL82" s="18"/>
      <c r="GM82" s="18"/>
      <c r="GN82" s="18"/>
      <c r="GO82" s="18"/>
      <c r="GP82" s="18"/>
      <c r="GQ82" s="18"/>
      <c r="GR82" s="18"/>
      <c r="GS82" s="18"/>
      <c r="GT82" s="18"/>
      <c r="GU82" s="18"/>
      <c r="GV82" s="18"/>
      <c r="GW82" s="18"/>
      <c r="GX82" s="18"/>
      <c r="GY82" s="18"/>
      <c r="GZ82" s="18"/>
      <c r="HA82" s="18"/>
      <c r="HB82" s="18"/>
    </row>
    <row r="83" spans="1:210">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39"/>
      <c r="AA83" s="18"/>
      <c r="AB83" s="18"/>
      <c r="AC83" s="18"/>
      <c r="AD83" s="18"/>
      <c r="AE83" s="18"/>
      <c r="AF83" s="18"/>
      <c r="AG83" s="18"/>
      <c r="AH83" s="18"/>
      <c r="AI83" s="18"/>
      <c r="AJ83" s="18"/>
      <c r="AK83" s="18"/>
      <c r="AL83" s="18"/>
      <c r="AM83" s="18"/>
      <c r="AN83" s="18"/>
      <c r="AO83" s="18"/>
      <c r="AP83" s="18"/>
      <c r="AQ83" s="18"/>
      <c r="AR83" s="18"/>
      <c r="AS83" s="18"/>
      <c r="AT83" s="18"/>
      <c r="AU83" s="39"/>
      <c r="AV83" s="18"/>
      <c r="AW83" s="18"/>
      <c r="AX83" s="18"/>
      <c r="AY83" s="18"/>
      <c r="AZ83" s="18"/>
      <c r="BA83" s="18"/>
      <c r="BB83" s="18"/>
      <c r="BC83" s="18"/>
      <c r="BD83" s="18"/>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c r="CC83" s="18"/>
      <c r="CD83" s="18"/>
      <c r="CE83" s="18"/>
      <c r="CF83" s="18"/>
      <c r="CG83" s="18"/>
      <c r="CH83" s="18"/>
      <c r="CI83" s="18"/>
      <c r="CJ83" s="18"/>
      <c r="CK83" s="18"/>
      <c r="CL83" s="18"/>
      <c r="CM83" s="18"/>
      <c r="CN83" s="18"/>
      <c r="CO83" s="18"/>
      <c r="CP83" s="18"/>
      <c r="CQ83" s="18"/>
      <c r="CR83" s="18"/>
      <c r="CS83" s="18"/>
      <c r="CT83" s="18"/>
      <c r="CU83" s="18"/>
      <c r="CV83" s="18"/>
      <c r="CW83" s="18"/>
      <c r="CX83" s="18"/>
      <c r="CY83" s="18"/>
      <c r="CZ83" s="18"/>
      <c r="DA83" s="18"/>
      <c r="DB83" s="18"/>
      <c r="DC83" s="18"/>
      <c r="DD83" s="18"/>
      <c r="DE83" s="18"/>
      <c r="DF83" s="18"/>
      <c r="DG83" s="18"/>
      <c r="DH83" s="18"/>
      <c r="DI83" s="18"/>
      <c r="DJ83" s="18"/>
      <c r="DK83" s="18"/>
      <c r="DL83" s="18"/>
      <c r="DM83" s="18"/>
      <c r="DN83" s="18"/>
      <c r="DO83" s="18"/>
      <c r="DP83" s="18"/>
      <c r="DQ83" s="18"/>
      <c r="DR83" s="18"/>
      <c r="DS83" s="18"/>
      <c r="DT83" s="18"/>
      <c r="DU83" s="18"/>
      <c r="DV83" s="18"/>
      <c r="DW83" s="18"/>
      <c r="DX83" s="18"/>
      <c r="DY83" s="18"/>
      <c r="DZ83" s="18"/>
      <c r="EA83" s="18"/>
      <c r="EB83" s="18"/>
      <c r="EC83" s="18"/>
      <c r="ED83" s="18"/>
      <c r="EE83" s="18"/>
      <c r="EF83" s="18"/>
      <c r="EG83" s="18"/>
      <c r="EH83" s="18"/>
      <c r="EI83" s="18"/>
      <c r="EJ83" s="18"/>
      <c r="EK83" s="18"/>
      <c r="EL83" s="18"/>
      <c r="EM83" s="18"/>
      <c r="EN83" s="18"/>
      <c r="EO83" s="18"/>
      <c r="EP83" s="18"/>
      <c r="EQ83" s="18"/>
      <c r="ER83" s="18"/>
      <c r="ES83" s="18"/>
      <c r="ET83" s="18"/>
      <c r="EU83" s="18"/>
      <c r="EV83" s="18"/>
      <c r="EW83" s="18"/>
      <c r="EX83" s="18"/>
      <c r="EY83" s="18"/>
      <c r="EZ83" s="18"/>
      <c r="FA83" s="18"/>
      <c r="FB83" s="18"/>
      <c r="FC83" s="18"/>
      <c r="FD83" s="18"/>
      <c r="FE83" s="18"/>
      <c r="FF83" s="18"/>
      <c r="FG83" s="18"/>
      <c r="FH83" s="18"/>
      <c r="FI83" s="18"/>
      <c r="FJ83" s="18"/>
      <c r="FK83" s="18"/>
      <c r="FL83" s="18"/>
      <c r="FM83" s="18"/>
      <c r="FN83" s="18"/>
      <c r="FO83" s="18"/>
      <c r="FP83" s="18"/>
      <c r="FQ83" s="18"/>
      <c r="FR83" s="18"/>
      <c r="FS83" s="18"/>
      <c r="FT83" s="18"/>
      <c r="FU83" s="18"/>
      <c r="FV83" s="18"/>
      <c r="FW83" s="18"/>
      <c r="FX83" s="18"/>
      <c r="FY83" s="18"/>
      <c r="FZ83" s="18"/>
      <c r="GA83" s="18"/>
      <c r="GB83" s="18"/>
      <c r="GC83" s="18"/>
      <c r="GD83" s="18"/>
      <c r="GE83" s="18"/>
      <c r="GF83" s="18"/>
      <c r="GG83" s="18"/>
      <c r="GH83" s="18"/>
      <c r="GI83" s="18"/>
      <c r="GJ83" s="18"/>
      <c r="GK83" s="18"/>
      <c r="GL83" s="18"/>
      <c r="GM83" s="18"/>
      <c r="GN83" s="18"/>
      <c r="GO83" s="18"/>
      <c r="GP83" s="18"/>
      <c r="GQ83" s="18"/>
      <c r="GR83" s="18"/>
      <c r="GS83" s="18"/>
      <c r="GT83" s="18"/>
      <c r="GU83" s="18"/>
      <c r="GV83" s="18"/>
      <c r="GW83" s="18"/>
      <c r="GX83" s="18"/>
      <c r="GY83" s="18"/>
      <c r="GZ83" s="18"/>
      <c r="HA83" s="18"/>
      <c r="HB83" s="18"/>
    </row>
    <row r="84" spans="1:210">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39"/>
      <c r="AA84" s="18"/>
      <c r="AB84" s="18"/>
      <c r="AC84" s="18"/>
      <c r="AD84" s="18"/>
      <c r="AE84" s="18"/>
      <c r="AF84" s="18"/>
      <c r="AG84" s="18"/>
      <c r="AH84" s="18"/>
      <c r="AI84" s="18"/>
      <c r="AJ84" s="18"/>
      <c r="AK84" s="18"/>
      <c r="AL84" s="18"/>
      <c r="AM84" s="18"/>
      <c r="AN84" s="18"/>
      <c r="AO84" s="18"/>
      <c r="AP84" s="18"/>
      <c r="AQ84" s="18"/>
      <c r="AR84" s="18"/>
      <c r="AS84" s="18"/>
      <c r="AT84" s="18"/>
      <c r="AU84" s="39"/>
      <c r="AV84" s="18"/>
      <c r="AW84" s="18"/>
      <c r="AX84" s="18"/>
      <c r="AY84" s="18"/>
      <c r="AZ84" s="18"/>
      <c r="BA84" s="18"/>
      <c r="BB84" s="18"/>
      <c r="BC84" s="18"/>
      <c r="BD84" s="18"/>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c r="CC84" s="18"/>
      <c r="CD84" s="18"/>
      <c r="CE84" s="18"/>
      <c r="CF84" s="18"/>
      <c r="CG84" s="18"/>
      <c r="CH84" s="18"/>
      <c r="CI84" s="18"/>
      <c r="CJ84" s="18"/>
      <c r="CK84" s="18"/>
      <c r="CL84" s="18"/>
      <c r="CM84" s="18"/>
      <c r="CN84" s="18"/>
      <c r="CO84" s="18"/>
      <c r="CP84" s="18"/>
      <c r="CQ84" s="18"/>
      <c r="CR84" s="18"/>
      <c r="CS84" s="18"/>
      <c r="CT84" s="18"/>
      <c r="CU84" s="18"/>
      <c r="CV84" s="18"/>
      <c r="CW84" s="18"/>
      <c r="CX84" s="18"/>
      <c r="CY84" s="18"/>
      <c r="CZ84" s="18"/>
      <c r="DA84" s="18"/>
      <c r="DB84" s="18"/>
      <c r="DC84" s="18"/>
      <c r="DD84" s="18"/>
      <c r="DE84" s="18"/>
      <c r="DF84" s="18"/>
      <c r="DG84" s="18"/>
      <c r="DH84" s="18"/>
      <c r="DI84" s="18"/>
      <c r="DJ84" s="18"/>
      <c r="DK84" s="18"/>
      <c r="DL84" s="18"/>
      <c r="DM84" s="18"/>
      <c r="DN84" s="18"/>
      <c r="DO84" s="18"/>
      <c r="DP84" s="18"/>
      <c r="DQ84" s="18"/>
      <c r="DR84" s="18"/>
      <c r="DS84" s="18"/>
      <c r="DT84" s="18"/>
      <c r="DU84" s="18"/>
      <c r="DV84" s="18"/>
      <c r="DW84" s="18"/>
      <c r="DX84" s="18"/>
      <c r="DY84" s="18"/>
      <c r="DZ84" s="18"/>
      <c r="EA84" s="18"/>
      <c r="EB84" s="18"/>
      <c r="EC84" s="18"/>
      <c r="ED84" s="18"/>
      <c r="EE84" s="18"/>
      <c r="EF84" s="18"/>
      <c r="EG84" s="18"/>
      <c r="EH84" s="18"/>
      <c r="EI84" s="18"/>
      <c r="EJ84" s="18"/>
      <c r="EK84" s="18"/>
      <c r="EL84" s="18"/>
      <c r="EM84" s="18"/>
      <c r="EN84" s="18"/>
      <c r="EO84" s="18"/>
      <c r="EP84" s="18"/>
      <c r="EQ84" s="18"/>
      <c r="ER84" s="18"/>
      <c r="ES84" s="18"/>
      <c r="ET84" s="18"/>
      <c r="EU84" s="18"/>
      <c r="EV84" s="18"/>
      <c r="EW84" s="18"/>
      <c r="EX84" s="18"/>
      <c r="EY84" s="18"/>
      <c r="EZ84" s="18"/>
      <c r="FA84" s="18"/>
      <c r="FB84" s="18"/>
      <c r="FC84" s="18"/>
      <c r="FD84" s="18"/>
      <c r="FE84" s="18"/>
      <c r="FF84" s="18"/>
      <c r="FG84" s="18"/>
      <c r="FH84" s="18"/>
      <c r="FI84" s="18"/>
      <c r="FJ84" s="18"/>
      <c r="FK84" s="18"/>
      <c r="FL84" s="18"/>
      <c r="FM84" s="18"/>
      <c r="FN84" s="18"/>
      <c r="FO84" s="18"/>
      <c r="FP84" s="18"/>
      <c r="FQ84" s="18"/>
      <c r="FR84" s="18"/>
      <c r="FS84" s="18"/>
      <c r="FT84" s="18"/>
      <c r="FU84" s="18"/>
      <c r="FV84" s="18"/>
      <c r="FW84" s="18"/>
      <c r="FX84" s="18"/>
      <c r="FY84" s="18"/>
      <c r="FZ84" s="18"/>
      <c r="GA84" s="18"/>
      <c r="GB84" s="18"/>
      <c r="GC84" s="18"/>
      <c r="GD84" s="18"/>
      <c r="GE84" s="18"/>
      <c r="GF84" s="18"/>
      <c r="GG84" s="18"/>
      <c r="GH84" s="18"/>
      <c r="GI84" s="18"/>
      <c r="GJ84" s="18"/>
      <c r="GK84" s="18"/>
      <c r="GL84" s="18"/>
      <c r="GM84" s="18"/>
      <c r="GN84" s="18"/>
      <c r="GO84" s="18"/>
      <c r="GP84" s="18"/>
      <c r="GQ84" s="18"/>
      <c r="GR84" s="18"/>
      <c r="GS84" s="18"/>
      <c r="GT84" s="18"/>
      <c r="GU84" s="18"/>
      <c r="GV84" s="18"/>
      <c r="GW84" s="18"/>
      <c r="GX84" s="18"/>
      <c r="GY84" s="18"/>
      <c r="GZ84" s="18"/>
      <c r="HA84" s="18"/>
      <c r="HB84" s="18"/>
    </row>
    <row r="85" spans="1:210">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39"/>
      <c r="AA85" s="18"/>
      <c r="AB85" s="18"/>
      <c r="AC85" s="18"/>
      <c r="AD85" s="18"/>
      <c r="AE85" s="18"/>
      <c r="AF85" s="18"/>
      <c r="AG85" s="18"/>
      <c r="AH85" s="18"/>
      <c r="AI85" s="18"/>
      <c r="AJ85" s="18"/>
      <c r="AK85" s="18"/>
      <c r="AL85" s="18"/>
      <c r="AM85" s="18"/>
      <c r="AN85" s="18"/>
      <c r="AO85" s="18"/>
      <c r="AP85" s="18"/>
      <c r="AQ85" s="18"/>
      <c r="AR85" s="18"/>
      <c r="AS85" s="18"/>
      <c r="AT85" s="18"/>
      <c r="AU85" s="39"/>
      <c r="AV85" s="18"/>
      <c r="AW85" s="18"/>
      <c r="AX85" s="18"/>
      <c r="AY85" s="18"/>
      <c r="AZ85" s="18"/>
      <c r="BA85" s="18"/>
      <c r="BB85" s="18"/>
      <c r="BC85" s="18"/>
      <c r="BD85" s="18"/>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c r="CC85" s="18"/>
      <c r="CD85" s="18"/>
      <c r="CE85" s="18"/>
      <c r="CF85" s="18"/>
      <c r="CG85" s="18"/>
      <c r="CH85" s="18"/>
      <c r="CI85" s="18"/>
      <c r="CJ85" s="18"/>
      <c r="CK85" s="18"/>
      <c r="CL85" s="18"/>
      <c r="CM85" s="18"/>
      <c r="CN85" s="18"/>
      <c r="CO85" s="18"/>
      <c r="CP85" s="18"/>
      <c r="CQ85" s="18"/>
      <c r="CR85" s="18"/>
      <c r="CS85" s="18"/>
      <c r="CT85" s="18"/>
      <c r="CU85" s="18"/>
      <c r="CV85" s="18"/>
      <c r="CW85" s="18"/>
      <c r="CX85" s="18"/>
      <c r="CY85" s="18"/>
      <c r="CZ85" s="18"/>
      <c r="DA85" s="18"/>
      <c r="DB85" s="18"/>
      <c r="DC85" s="18"/>
      <c r="DD85" s="18"/>
      <c r="DE85" s="18"/>
      <c r="DF85" s="18"/>
      <c r="DG85" s="18"/>
      <c r="DH85" s="18"/>
      <c r="DI85" s="18"/>
      <c r="DJ85" s="18"/>
      <c r="DK85" s="18"/>
      <c r="DL85" s="18"/>
      <c r="DM85" s="18"/>
      <c r="DN85" s="18"/>
      <c r="DO85" s="18"/>
      <c r="DP85" s="18"/>
      <c r="DQ85" s="18"/>
      <c r="DR85" s="18"/>
      <c r="DS85" s="18"/>
      <c r="DT85" s="18"/>
      <c r="DU85" s="18"/>
      <c r="DV85" s="18"/>
      <c r="DW85" s="18"/>
      <c r="DX85" s="18"/>
      <c r="DY85" s="18"/>
      <c r="DZ85" s="18"/>
      <c r="EA85" s="18"/>
      <c r="EB85" s="18"/>
      <c r="EC85" s="18"/>
      <c r="ED85" s="18"/>
      <c r="EE85" s="18"/>
      <c r="EF85" s="18"/>
      <c r="EG85" s="18"/>
      <c r="EH85" s="18"/>
      <c r="EI85" s="18"/>
      <c r="EJ85" s="18"/>
      <c r="EK85" s="18"/>
      <c r="EL85" s="18"/>
      <c r="EM85" s="18"/>
      <c r="EN85" s="18"/>
      <c r="EO85" s="18"/>
      <c r="EP85" s="18"/>
      <c r="EQ85" s="18"/>
      <c r="ER85" s="18"/>
      <c r="ES85" s="18"/>
      <c r="ET85" s="18"/>
      <c r="EU85" s="18"/>
      <c r="EV85" s="18"/>
      <c r="EW85" s="18"/>
      <c r="EX85" s="18"/>
      <c r="EY85" s="18"/>
      <c r="EZ85" s="18"/>
      <c r="FA85" s="18"/>
      <c r="FB85" s="18"/>
      <c r="FC85" s="18"/>
      <c r="FD85" s="18"/>
      <c r="FE85" s="18"/>
      <c r="FF85" s="18"/>
      <c r="FG85" s="18"/>
      <c r="FH85" s="18"/>
      <c r="FI85" s="18"/>
      <c r="FJ85" s="18"/>
      <c r="FK85" s="18"/>
      <c r="FL85" s="18"/>
      <c r="FM85" s="18"/>
      <c r="FN85" s="18"/>
      <c r="FO85" s="18"/>
      <c r="FP85" s="18"/>
      <c r="FQ85" s="18"/>
      <c r="FR85" s="18"/>
      <c r="FS85" s="18"/>
      <c r="FT85" s="18"/>
      <c r="FU85" s="18"/>
      <c r="FV85" s="18"/>
      <c r="FW85" s="18"/>
      <c r="FX85" s="18"/>
      <c r="FY85" s="18"/>
      <c r="FZ85" s="18"/>
      <c r="GA85" s="18"/>
      <c r="GB85" s="18"/>
      <c r="GC85" s="18"/>
      <c r="GD85" s="18"/>
      <c r="GE85" s="18"/>
      <c r="GF85" s="18"/>
      <c r="GG85" s="18"/>
      <c r="GH85" s="18"/>
      <c r="GI85" s="18"/>
      <c r="GJ85" s="18"/>
      <c r="GK85" s="18"/>
      <c r="GL85" s="18"/>
      <c r="GM85" s="18"/>
      <c r="GN85" s="18"/>
      <c r="GO85" s="18"/>
      <c r="GP85" s="18"/>
      <c r="GQ85" s="18"/>
      <c r="GR85" s="18"/>
      <c r="GS85" s="18"/>
      <c r="GT85" s="18"/>
      <c r="GU85" s="18"/>
      <c r="GV85" s="18"/>
      <c r="GW85" s="18"/>
      <c r="GX85" s="18"/>
      <c r="GY85" s="18"/>
      <c r="GZ85" s="18"/>
      <c r="HA85" s="18"/>
      <c r="HB85" s="18"/>
    </row>
    <row r="86" spans="1:210">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39"/>
      <c r="AA86" s="18"/>
      <c r="AB86" s="18"/>
      <c r="AC86" s="18"/>
      <c r="AD86" s="18"/>
      <c r="AE86" s="18"/>
      <c r="AF86" s="18"/>
      <c r="AG86" s="18"/>
      <c r="AH86" s="18"/>
      <c r="AI86" s="18"/>
      <c r="AJ86" s="18"/>
      <c r="AK86" s="18"/>
      <c r="AL86" s="18"/>
      <c r="AM86" s="18"/>
      <c r="AN86" s="18"/>
      <c r="AO86" s="18"/>
      <c r="AP86" s="18"/>
      <c r="AQ86" s="18"/>
      <c r="AR86" s="18"/>
      <c r="AS86" s="18"/>
      <c r="AT86" s="18"/>
      <c r="AU86" s="39"/>
      <c r="AV86" s="18"/>
      <c r="AW86" s="18"/>
      <c r="AX86" s="18"/>
      <c r="AY86" s="18"/>
      <c r="AZ86" s="18"/>
      <c r="BA86" s="18"/>
      <c r="BB86" s="18"/>
      <c r="BC86" s="18"/>
      <c r="BD86" s="18"/>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c r="CC86" s="18"/>
      <c r="CD86" s="18"/>
      <c r="CE86" s="18"/>
      <c r="CF86" s="18"/>
      <c r="CG86" s="18"/>
      <c r="CH86" s="18"/>
      <c r="CI86" s="18"/>
      <c r="CJ86" s="18"/>
      <c r="CK86" s="18"/>
      <c r="CL86" s="18"/>
      <c r="CM86" s="18"/>
      <c r="CN86" s="18"/>
      <c r="CO86" s="18"/>
      <c r="CP86" s="18"/>
      <c r="CQ86" s="18"/>
      <c r="CR86" s="18"/>
      <c r="CS86" s="18"/>
      <c r="CT86" s="18"/>
      <c r="CU86" s="18"/>
      <c r="CV86" s="18"/>
      <c r="CW86" s="18"/>
      <c r="CX86" s="18"/>
      <c r="CY86" s="18"/>
      <c r="CZ86" s="18"/>
      <c r="DA86" s="18"/>
      <c r="DB86" s="18"/>
      <c r="DC86" s="18"/>
      <c r="DD86" s="18"/>
      <c r="DE86" s="18"/>
      <c r="DF86" s="18"/>
      <c r="DG86" s="18"/>
      <c r="DH86" s="18"/>
      <c r="DI86" s="18"/>
      <c r="DJ86" s="18"/>
      <c r="DK86" s="18"/>
      <c r="DL86" s="18"/>
      <c r="DM86" s="18"/>
      <c r="DN86" s="18"/>
      <c r="DO86" s="18"/>
      <c r="DP86" s="18"/>
      <c r="DQ86" s="18"/>
      <c r="DR86" s="18"/>
      <c r="DS86" s="18"/>
      <c r="DT86" s="18"/>
      <c r="DU86" s="18"/>
      <c r="DV86" s="18"/>
      <c r="DW86" s="18"/>
      <c r="DX86" s="18"/>
      <c r="DY86" s="18"/>
      <c r="DZ86" s="18"/>
      <c r="EA86" s="18"/>
      <c r="EB86" s="18"/>
      <c r="EC86" s="18"/>
      <c r="ED86" s="18"/>
      <c r="EE86" s="18"/>
      <c r="EF86" s="18"/>
      <c r="EG86" s="18"/>
      <c r="EH86" s="18"/>
      <c r="EI86" s="18"/>
      <c r="EJ86" s="18"/>
      <c r="EK86" s="18"/>
      <c r="EL86" s="18"/>
      <c r="EM86" s="18"/>
      <c r="EN86" s="18"/>
      <c r="EO86" s="18"/>
      <c r="EP86" s="18"/>
      <c r="EQ86" s="18"/>
      <c r="ER86" s="18"/>
      <c r="ES86" s="18"/>
      <c r="ET86" s="18"/>
      <c r="EU86" s="18"/>
      <c r="EV86" s="18"/>
      <c r="EW86" s="18"/>
      <c r="EX86" s="18"/>
      <c r="EY86" s="18"/>
      <c r="EZ86" s="18"/>
      <c r="FA86" s="18"/>
      <c r="FB86" s="18"/>
      <c r="FC86" s="18"/>
      <c r="FD86" s="18"/>
      <c r="FE86" s="18"/>
      <c r="FF86" s="18"/>
      <c r="FG86" s="18"/>
      <c r="FH86" s="18"/>
      <c r="FI86" s="18"/>
      <c r="FJ86" s="18"/>
      <c r="FK86" s="18"/>
      <c r="FL86" s="18"/>
      <c r="FM86" s="18"/>
      <c r="FN86" s="18"/>
      <c r="FO86" s="18"/>
      <c r="FP86" s="18"/>
      <c r="FQ86" s="18"/>
      <c r="FR86" s="18"/>
      <c r="FS86" s="18"/>
      <c r="FT86" s="18"/>
      <c r="FU86" s="18"/>
      <c r="FV86" s="18"/>
      <c r="FW86" s="18"/>
      <c r="FX86" s="18"/>
      <c r="FY86" s="18"/>
      <c r="FZ86" s="18"/>
      <c r="GA86" s="18"/>
      <c r="GB86" s="18"/>
      <c r="GC86" s="18"/>
      <c r="GD86" s="18"/>
      <c r="GE86" s="18"/>
      <c r="GF86" s="18"/>
      <c r="GG86" s="18"/>
      <c r="GH86" s="18"/>
      <c r="GI86" s="18"/>
      <c r="GJ86" s="18"/>
      <c r="GK86" s="18"/>
      <c r="GL86" s="18"/>
      <c r="GM86" s="18"/>
      <c r="GN86" s="18"/>
      <c r="GO86" s="18"/>
      <c r="GP86" s="18"/>
      <c r="GQ86" s="18"/>
      <c r="GR86" s="18"/>
      <c r="GS86" s="18"/>
      <c r="GT86" s="18"/>
      <c r="GU86" s="18"/>
      <c r="GV86" s="18"/>
      <c r="GW86" s="18"/>
      <c r="GX86" s="18"/>
      <c r="GY86" s="18"/>
      <c r="GZ86" s="18"/>
      <c r="HA86" s="18"/>
      <c r="HB86" s="18"/>
    </row>
    <row r="87" spans="1:210">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39"/>
      <c r="AA87" s="18"/>
      <c r="AB87" s="18"/>
      <c r="AC87" s="18"/>
      <c r="AD87" s="18"/>
      <c r="AE87" s="18"/>
      <c r="AF87" s="18"/>
      <c r="AG87" s="18"/>
      <c r="AH87" s="18"/>
      <c r="AI87" s="18"/>
      <c r="AJ87" s="18"/>
      <c r="AK87" s="18"/>
      <c r="AL87" s="18"/>
      <c r="AM87" s="18"/>
      <c r="AN87" s="18"/>
      <c r="AO87" s="18"/>
      <c r="AP87" s="18"/>
      <c r="AQ87" s="18"/>
      <c r="AR87" s="18"/>
      <c r="AS87" s="18"/>
      <c r="AT87" s="18"/>
      <c r="AU87" s="39"/>
      <c r="AV87" s="18"/>
      <c r="AW87" s="18"/>
      <c r="AX87" s="18"/>
      <c r="AY87" s="18"/>
      <c r="AZ87" s="18"/>
      <c r="BA87" s="18"/>
      <c r="BB87" s="18"/>
      <c r="BC87" s="18"/>
      <c r="BD87" s="18"/>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c r="CC87" s="18"/>
      <c r="CD87" s="18"/>
      <c r="CE87" s="18"/>
      <c r="CF87" s="18"/>
      <c r="CG87" s="18"/>
      <c r="CH87" s="18"/>
      <c r="CI87" s="18"/>
      <c r="CJ87" s="18"/>
      <c r="CK87" s="18"/>
      <c r="CL87" s="18"/>
      <c r="CM87" s="18"/>
      <c r="CN87" s="18"/>
      <c r="CO87" s="18"/>
      <c r="CP87" s="18"/>
      <c r="CQ87" s="18"/>
      <c r="CR87" s="18"/>
      <c r="CS87" s="18"/>
      <c r="CT87" s="18"/>
      <c r="CU87" s="18"/>
      <c r="CV87" s="18"/>
      <c r="CW87" s="18"/>
      <c r="CX87" s="18"/>
      <c r="CY87" s="18"/>
      <c r="CZ87" s="18"/>
      <c r="DA87" s="18"/>
      <c r="DB87" s="18"/>
      <c r="DC87" s="18"/>
      <c r="DD87" s="18"/>
      <c r="DE87" s="18"/>
      <c r="DF87" s="18"/>
      <c r="DG87" s="18"/>
      <c r="DH87" s="18"/>
      <c r="DI87" s="18"/>
      <c r="DJ87" s="18"/>
      <c r="DK87" s="18"/>
      <c r="DL87" s="18"/>
      <c r="DM87" s="18"/>
      <c r="DN87" s="18"/>
      <c r="DO87" s="18"/>
      <c r="DP87" s="18"/>
      <c r="DQ87" s="18"/>
      <c r="DR87" s="18"/>
      <c r="DS87" s="18"/>
      <c r="DT87" s="18"/>
      <c r="DU87" s="18"/>
      <c r="DV87" s="18"/>
      <c r="DW87" s="18"/>
      <c r="DX87" s="18"/>
      <c r="DY87" s="18"/>
      <c r="DZ87" s="18"/>
      <c r="EA87" s="18"/>
      <c r="EB87" s="18"/>
      <c r="EC87" s="18"/>
      <c r="ED87" s="18"/>
      <c r="EE87" s="18"/>
      <c r="EF87" s="18"/>
      <c r="EG87" s="18"/>
      <c r="EH87" s="18"/>
      <c r="EI87" s="18"/>
      <c r="EJ87" s="18"/>
      <c r="EK87" s="18"/>
      <c r="EL87" s="18"/>
      <c r="EM87" s="18"/>
      <c r="EN87" s="18"/>
      <c r="EO87" s="18"/>
      <c r="EP87" s="18"/>
      <c r="EQ87" s="18"/>
      <c r="ER87" s="18"/>
      <c r="ES87" s="18"/>
      <c r="ET87" s="18"/>
      <c r="EU87" s="18"/>
      <c r="EV87" s="18"/>
      <c r="EW87" s="18"/>
      <c r="EX87" s="18"/>
      <c r="EY87" s="18"/>
      <c r="EZ87" s="18"/>
      <c r="FA87" s="18"/>
      <c r="FB87" s="18"/>
      <c r="FC87" s="18"/>
      <c r="FD87" s="18"/>
      <c r="FE87" s="18"/>
      <c r="FF87" s="18"/>
      <c r="FG87" s="18"/>
      <c r="FH87" s="18"/>
      <c r="FI87" s="18"/>
      <c r="FJ87" s="18"/>
      <c r="FK87" s="18"/>
      <c r="FL87" s="18"/>
      <c r="FM87" s="18"/>
      <c r="FN87" s="18"/>
      <c r="FO87" s="18"/>
      <c r="FP87" s="18"/>
      <c r="FQ87" s="18"/>
      <c r="FR87" s="18"/>
      <c r="FS87" s="18"/>
      <c r="FT87" s="18"/>
      <c r="FU87" s="18"/>
      <c r="FV87" s="18"/>
      <c r="FW87" s="18"/>
      <c r="FX87" s="18"/>
      <c r="FY87" s="18"/>
      <c r="FZ87" s="18"/>
      <c r="GA87" s="18"/>
      <c r="GB87" s="18"/>
      <c r="GC87" s="18"/>
      <c r="GD87" s="18"/>
      <c r="GE87" s="18"/>
      <c r="GF87" s="18"/>
      <c r="GG87" s="18"/>
      <c r="GH87" s="18"/>
      <c r="GI87" s="18"/>
      <c r="GJ87" s="18"/>
      <c r="GK87" s="18"/>
      <c r="GL87" s="18"/>
      <c r="GM87" s="18"/>
      <c r="GN87" s="18"/>
      <c r="GO87" s="18"/>
      <c r="GP87" s="18"/>
      <c r="GQ87" s="18"/>
      <c r="GR87" s="18"/>
      <c r="GS87" s="18"/>
      <c r="GT87" s="18"/>
      <c r="GU87" s="18"/>
      <c r="GV87" s="18"/>
      <c r="GW87" s="18"/>
      <c r="GX87" s="18"/>
      <c r="GY87" s="18"/>
      <c r="GZ87" s="18"/>
      <c r="HA87" s="18"/>
      <c r="HB87" s="18"/>
    </row>
    <row r="88" spans="1:210">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39"/>
      <c r="AA88" s="18"/>
      <c r="AB88" s="18"/>
      <c r="AC88" s="18"/>
      <c r="AD88" s="18"/>
      <c r="AE88" s="18"/>
      <c r="AF88" s="18"/>
      <c r="AG88" s="18"/>
      <c r="AH88" s="18"/>
      <c r="AI88" s="18"/>
      <c r="AJ88" s="18"/>
      <c r="AK88" s="18"/>
      <c r="AL88" s="18"/>
      <c r="AM88" s="18"/>
      <c r="AN88" s="18"/>
      <c r="AO88" s="18"/>
      <c r="AP88" s="18"/>
      <c r="AQ88" s="18"/>
      <c r="AR88" s="18"/>
      <c r="AS88" s="18"/>
      <c r="AT88" s="18"/>
      <c r="AU88" s="39"/>
      <c r="AV88" s="18"/>
      <c r="AW88" s="18"/>
      <c r="AX88" s="18"/>
      <c r="AY88" s="18"/>
      <c r="AZ88" s="18"/>
      <c r="BA88" s="18"/>
      <c r="BB88" s="18"/>
      <c r="BC88" s="18"/>
      <c r="BD88" s="18"/>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c r="CC88" s="18"/>
      <c r="CD88" s="18"/>
      <c r="CE88" s="18"/>
      <c r="CF88" s="18"/>
      <c r="CG88" s="18"/>
      <c r="CH88" s="18"/>
      <c r="CI88" s="18"/>
      <c r="CJ88" s="18"/>
      <c r="CK88" s="18"/>
      <c r="CL88" s="18"/>
      <c r="CM88" s="18"/>
      <c r="CN88" s="18"/>
      <c r="CO88" s="18"/>
      <c r="CP88" s="18"/>
      <c r="CQ88" s="18"/>
      <c r="CR88" s="18"/>
      <c r="CS88" s="18"/>
      <c r="CT88" s="18"/>
      <c r="CU88" s="18"/>
      <c r="CV88" s="18"/>
      <c r="CW88" s="18"/>
      <c r="CX88" s="18"/>
      <c r="CY88" s="18"/>
      <c r="CZ88" s="18"/>
      <c r="DA88" s="18"/>
      <c r="DB88" s="18"/>
      <c r="DC88" s="18"/>
      <c r="DD88" s="18"/>
      <c r="DE88" s="18"/>
      <c r="DF88" s="18"/>
      <c r="DG88" s="18"/>
      <c r="DH88" s="18"/>
      <c r="DI88" s="18"/>
      <c r="DJ88" s="18"/>
      <c r="DK88" s="18"/>
      <c r="DL88" s="18"/>
      <c r="DM88" s="18"/>
      <c r="DN88" s="18"/>
      <c r="DO88" s="18"/>
      <c r="DP88" s="18"/>
      <c r="DQ88" s="18"/>
      <c r="DR88" s="18"/>
      <c r="DS88" s="18"/>
      <c r="DT88" s="18"/>
      <c r="DU88" s="18"/>
      <c r="DV88" s="18"/>
      <c r="DW88" s="18"/>
      <c r="DX88" s="18"/>
      <c r="DY88" s="18"/>
      <c r="DZ88" s="18"/>
      <c r="EA88" s="18"/>
      <c r="EB88" s="18"/>
      <c r="EC88" s="18"/>
      <c r="ED88" s="18"/>
      <c r="EE88" s="18"/>
      <c r="EF88" s="18"/>
      <c r="EG88" s="18"/>
      <c r="EH88" s="18"/>
      <c r="EI88" s="18"/>
      <c r="EJ88" s="18"/>
      <c r="EK88" s="18"/>
      <c r="EL88" s="18"/>
      <c r="EM88" s="18"/>
      <c r="EN88" s="18"/>
      <c r="EO88" s="18"/>
      <c r="EP88" s="18"/>
      <c r="EQ88" s="18"/>
      <c r="ER88" s="18"/>
      <c r="ES88" s="18"/>
      <c r="ET88" s="18"/>
      <c r="EU88" s="18"/>
      <c r="EV88" s="18"/>
      <c r="EW88" s="18"/>
      <c r="EX88" s="18"/>
      <c r="EY88" s="18"/>
      <c r="EZ88" s="18"/>
      <c r="FA88" s="18"/>
      <c r="FB88" s="18"/>
      <c r="FC88" s="18"/>
      <c r="FD88" s="18"/>
      <c r="FE88" s="18"/>
      <c r="FF88" s="18"/>
      <c r="FG88" s="18"/>
      <c r="FH88" s="18"/>
      <c r="FI88" s="18"/>
      <c r="FJ88" s="18"/>
      <c r="FK88" s="18"/>
      <c r="FL88" s="18"/>
      <c r="FM88" s="18"/>
      <c r="FN88" s="18"/>
      <c r="FO88" s="18"/>
      <c r="FP88" s="18"/>
      <c r="FQ88" s="18"/>
      <c r="FR88" s="18"/>
      <c r="FS88" s="18"/>
      <c r="FT88" s="18"/>
      <c r="FU88" s="18"/>
      <c r="FV88" s="18"/>
      <c r="FW88" s="18"/>
      <c r="FX88" s="18"/>
      <c r="FY88" s="18"/>
      <c r="FZ88" s="18"/>
      <c r="GA88" s="18"/>
      <c r="GB88" s="18"/>
      <c r="GC88" s="18"/>
      <c r="GD88" s="18"/>
      <c r="GE88" s="18"/>
      <c r="GF88" s="18"/>
      <c r="GG88" s="18"/>
      <c r="GH88" s="18"/>
      <c r="GI88" s="18"/>
      <c r="GJ88" s="18"/>
      <c r="GK88" s="18"/>
      <c r="GL88" s="18"/>
      <c r="GM88" s="18"/>
      <c r="GN88" s="18"/>
      <c r="GO88" s="18"/>
      <c r="GP88" s="18"/>
      <c r="GQ88" s="18"/>
      <c r="GR88" s="18"/>
      <c r="GS88" s="18"/>
      <c r="GT88" s="18"/>
      <c r="GU88" s="18"/>
      <c r="GV88" s="18"/>
      <c r="GW88" s="18"/>
      <c r="GX88" s="18"/>
      <c r="GY88" s="18"/>
      <c r="GZ88" s="18"/>
      <c r="HA88" s="18"/>
      <c r="HB88" s="18"/>
    </row>
    <row r="89" spans="1:210">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39"/>
      <c r="AA89" s="18"/>
      <c r="AB89" s="18"/>
      <c r="AC89" s="18"/>
      <c r="AD89" s="18"/>
      <c r="AE89" s="18"/>
      <c r="AF89" s="18"/>
      <c r="AG89" s="18"/>
      <c r="AH89" s="18"/>
      <c r="AI89" s="18"/>
      <c r="AJ89" s="18"/>
      <c r="AK89" s="18"/>
      <c r="AL89" s="18"/>
      <c r="AM89" s="18"/>
      <c r="AN89" s="18"/>
      <c r="AO89" s="18"/>
      <c r="AP89" s="18"/>
      <c r="AQ89" s="18"/>
      <c r="AR89" s="18"/>
      <c r="AS89" s="18"/>
      <c r="AT89" s="18"/>
      <c r="AU89" s="39"/>
      <c r="AV89" s="18"/>
      <c r="AW89" s="18"/>
      <c r="AX89" s="18"/>
      <c r="AY89" s="18"/>
      <c r="AZ89" s="18"/>
      <c r="BA89" s="18"/>
      <c r="BB89" s="18"/>
      <c r="BC89" s="18"/>
      <c r="BD89" s="18"/>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c r="CC89" s="18"/>
      <c r="CD89" s="18"/>
      <c r="CE89" s="18"/>
      <c r="CF89" s="18"/>
      <c r="CG89" s="18"/>
      <c r="CH89" s="18"/>
      <c r="CI89" s="18"/>
      <c r="CJ89" s="18"/>
      <c r="CK89" s="18"/>
      <c r="CL89" s="18"/>
      <c r="CM89" s="18"/>
      <c r="CN89" s="18"/>
      <c r="CO89" s="18"/>
      <c r="CP89" s="18"/>
      <c r="CQ89" s="18"/>
      <c r="CR89" s="18"/>
      <c r="CS89" s="18"/>
      <c r="CT89" s="18"/>
      <c r="CU89" s="18"/>
      <c r="CV89" s="18"/>
      <c r="CW89" s="18"/>
      <c r="CX89" s="18"/>
      <c r="CY89" s="18"/>
      <c r="CZ89" s="18"/>
      <c r="DA89" s="18"/>
      <c r="DB89" s="18"/>
      <c r="DC89" s="18"/>
      <c r="DD89" s="18"/>
      <c r="DE89" s="18"/>
      <c r="DF89" s="18"/>
      <c r="DG89" s="18"/>
      <c r="DH89" s="18"/>
      <c r="DI89" s="18"/>
      <c r="DJ89" s="18"/>
      <c r="DK89" s="18"/>
      <c r="DL89" s="18"/>
      <c r="DM89" s="18"/>
      <c r="DN89" s="18"/>
      <c r="DO89" s="18"/>
      <c r="DP89" s="18"/>
      <c r="DQ89" s="18"/>
      <c r="DR89" s="18"/>
      <c r="DS89" s="18"/>
      <c r="DT89" s="18"/>
      <c r="DU89" s="18"/>
      <c r="DV89" s="18"/>
      <c r="DW89" s="18"/>
      <c r="DX89" s="18"/>
      <c r="DY89" s="18"/>
      <c r="DZ89" s="18"/>
      <c r="EA89" s="18"/>
      <c r="EB89" s="18"/>
      <c r="EC89" s="18"/>
      <c r="ED89" s="18"/>
      <c r="EE89" s="18"/>
      <c r="EF89" s="18"/>
      <c r="EG89" s="18"/>
      <c r="EH89" s="18"/>
      <c r="EI89" s="18"/>
      <c r="EJ89" s="18"/>
      <c r="EK89" s="18"/>
      <c r="EL89" s="18"/>
      <c r="EM89" s="18"/>
      <c r="EN89" s="18"/>
      <c r="EO89" s="18"/>
      <c r="EP89" s="18"/>
      <c r="EQ89" s="18"/>
      <c r="ER89" s="18"/>
      <c r="ES89" s="18"/>
      <c r="ET89" s="18"/>
      <c r="EU89" s="18"/>
      <c r="EV89" s="18"/>
      <c r="EW89" s="18"/>
      <c r="EX89" s="18"/>
      <c r="EY89" s="18"/>
      <c r="EZ89" s="18"/>
      <c r="FA89" s="18"/>
      <c r="FB89" s="18"/>
      <c r="FC89" s="18"/>
      <c r="FD89" s="18"/>
      <c r="FE89" s="18"/>
      <c r="FF89" s="18"/>
      <c r="FG89" s="18"/>
      <c r="FH89" s="18"/>
      <c r="FI89" s="18"/>
      <c r="FJ89" s="18"/>
      <c r="FK89" s="18"/>
      <c r="FL89" s="18"/>
      <c r="FM89" s="18"/>
      <c r="FN89" s="18"/>
      <c r="FO89" s="18"/>
      <c r="FP89" s="18"/>
      <c r="FQ89" s="18"/>
      <c r="FR89" s="18"/>
      <c r="FS89" s="18"/>
      <c r="FT89" s="18"/>
      <c r="FU89" s="18"/>
      <c r="FV89" s="18"/>
      <c r="FW89" s="18"/>
      <c r="FX89" s="18"/>
      <c r="FY89" s="18"/>
      <c r="FZ89" s="18"/>
      <c r="GA89" s="18"/>
      <c r="GB89" s="18"/>
      <c r="GC89" s="18"/>
      <c r="GD89" s="18"/>
      <c r="GE89" s="18"/>
      <c r="GF89" s="18"/>
      <c r="GG89" s="18"/>
      <c r="GH89" s="18"/>
      <c r="GI89" s="18"/>
      <c r="GJ89" s="18"/>
      <c r="GK89" s="18"/>
      <c r="GL89" s="18"/>
      <c r="GM89" s="18"/>
      <c r="GN89" s="18"/>
      <c r="GO89" s="18"/>
      <c r="GP89" s="18"/>
      <c r="GQ89" s="18"/>
      <c r="GR89" s="18"/>
      <c r="GS89" s="18"/>
      <c r="GT89" s="18"/>
      <c r="GU89" s="18"/>
      <c r="GV89" s="18"/>
      <c r="GW89" s="18"/>
      <c r="GX89" s="18"/>
      <c r="GY89" s="18"/>
      <c r="GZ89" s="18"/>
      <c r="HA89" s="18"/>
      <c r="HB89" s="18"/>
    </row>
    <row r="90" spans="1:210">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39"/>
      <c r="AA90" s="18"/>
      <c r="AB90" s="18"/>
      <c r="AC90" s="18"/>
      <c r="AD90" s="18"/>
      <c r="AE90" s="18"/>
      <c r="AF90" s="18"/>
      <c r="AG90" s="18"/>
      <c r="AH90" s="18"/>
      <c r="AI90" s="18"/>
      <c r="AJ90" s="18"/>
      <c r="AK90" s="18"/>
      <c r="AL90" s="18"/>
      <c r="AM90" s="18"/>
      <c r="AN90" s="18"/>
      <c r="AO90" s="18"/>
      <c r="AP90" s="18"/>
      <c r="AQ90" s="18"/>
      <c r="AR90" s="18"/>
      <c r="AS90" s="18"/>
      <c r="AT90" s="18"/>
      <c r="AU90" s="39"/>
      <c r="AV90" s="18"/>
      <c r="AW90" s="18"/>
      <c r="AX90" s="18"/>
      <c r="AY90" s="18"/>
      <c r="AZ90" s="18"/>
      <c r="BA90" s="18"/>
      <c r="BB90" s="18"/>
      <c r="BC90" s="18"/>
      <c r="BD90" s="18"/>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c r="CC90" s="18"/>
      <c r="CD90" s="18"/>
      <c r="CE90" s="18"/>
      <c r="CF90" s="18"/>
      <c r="CG90" s="18"/>
      <c r="CH90" s="18"/>
      <c r="CI90" s="18"/>
      <c r="CJ90" s="18"/>
      <c r="CK90" s="18"/>
      <c r="CL90" s="18"/>
      <c r="CM90" s="18"/>
      <c r="CN90" s="18"/>
      <c r="CO90" s="18"/>
      <c r="CP90" s="18"/>
      <c r="CQ90" s="18"/>
      <c r="CR90" s="18"/>
      <c r="CS90" s="18"/>
      <c r="CT90" s="18"/>
      <c r="CU90" s="18"/>
      <c r="CV90" s="18"/>
      <c r="CW90" s="18"/>
      <c r="CX90" s="18"/>
      <c r="CY90" s="18"/>
      <c r="CZ90" s="18"/>
      <c r="DA90" s="18"/>
      <c r="DB90" s="18"/>
      <c r="DC90" s="18"/>
      <c r="DD90" s="18"/>
      <c r="DE90" s="18"/>
      <c r="DF90" s="18"/>
      <c r="DG90" s="18"/>
      <c r="DH90" s="18"/>
      <c r="DI90" s="18"/>
      <c r="DJ90" s="18"/>
      <c r="DK90" s="18"/>
      <c r="DL90" s="18"/>
      <c r="DM90" s="18"/>
      <c r="DN90" s="18"/>
      <c r="DO90" s="18"/>
      <c r="DP90" s="18"/>
      <c r="DQ90" s="18"/>
      <c r="DR90" s="18"/>
      <c r="DS90" s="18"/>
      <c r="DT90" s="18"/>
      <c r="DU90" s="18"/>
      <c r="DV90" s="18"/>
      <c r="DW90" s="18"/>
      <c r="DX90" s="18"/>
      <c r="DY90" s="18"/>
      <c r="DZ90" s="18"/>
      <c r="EA90" s="18"/>
      <c r="EB90" s="18"/>
      <c r="EC90" s="18"/>
      <c r="ED90" s="18"/>
      <c r="EE90" s="18"/>
      <c r="EF90" s="18"/>
      <c r="EG90" s="18"/>
      <c r="EH90" s="18"/>
      <c r="EI90" s="18"/>
      <c r="EJ90" s="18"/>
      <c r="EK90" s="18"/>
      <c r="EL90" s="18"/>
      <c r="EM90" s="18"/>
      <c r="EN90" s="18"/>
      <c r="EO90" s="18"/>
      <c r="EP90" s="18"/>
      <c r="EQ90" s="18"/>
      <c r="ER90" s="18"/>
      <c r="ES90" s="18"/>
      <c r="ET90" s="18"/>
      <c r="EU90" s="18"/>
      <c r="EV90" s="18"/>
      <c r="EW90" s="18"/>
      <c r="EX90" s="18"/>
      <c r="EY90" s="18"/>
      <c r="EZ90" s="18"/>
      <c r="FA90" s="18"/>
      <c r="FB90" s="18"/>
      <c r="FC90" s="18"/>
      <c r="FD90" s="18"/>
      <c r="FE90" s="18"/>
      <c r="FF90" s="18"/>
      <c r="FG90" s="18"/>
      <c r="FH90" s="18"/>
      <c r="FI90" s="18"/>
      <c r="FJ90" s="18"/>
      <c r="FK90" s="18"/>
      <c r="FL90" s="18"/>
      <c r="FM90" s="18"/>
      <c r="FN90" s="18"/>
      <c r="FO90" s="18"/>
      <c r="FP90" s="18"/>
      <c r="FQ90" s="18"/>
      <c r="FR90" s="18"/>
      <c r="FS90" s="18"/>
      <c r="FT90" s="18"/>
      <c r="FU90" s="18"/>
      <c r="FV90" s="18"/>
      <c r="FW90" s="18"/>
      <c r="FX90" s="18"/>
      <c r="FY90" s="18"/>
      <c r="FZ90" s="18"/>
      <c r="GA90" s="18"/>
      <c r="GB90" s="18"/>
      <c r="GC90" s="18"/>
      <c r="GD90" s="18"/>
      <c r="GE90" s="18"/>
      <c r="GF90" s="18"/>
      <c r="GG90" s="18"/>
      <c r="GH90" s="18"/>
      <c r="GI90" s="18"/>
      <c r="GJ90" s="18"/>
      <c r="GK90" s="18"/>
      <c r="GL90" s="18"/>
      <c r="GM90" s="18"/>
      <c r="GN90" s="18"/>
      <c r="GO90" s="18"/>
      <c r="GP90" s="18"/>
      <c r="GQ90" s="18"/>
      <c r="GR90" s="18"/>
      <c r="GS90" s="18"/>
      <c r="GT90" s="18"/>
      <c r="GU90" s="18"/>
      <c r="GV90" s="18"/>
      <c r="GW90" s="18"/>
      <c r="GX90" s="18"/>
      <c r="GY90" s="18"/>
      <c r="GZ90" s="18"/>
      <c r="HA90" s="18"/>
      <c r="HB90" s="18"/>
    </row>
    <row r="91" spans="1:210">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39"/>
      <c r="AA91" s="18"/>
      <c r="AB91" s="18"/>
      <c r="AC91" s="18"/>
      <c r="AD91" s="18"/>
      <c r="AE91" s="18"/>
      <c r="AF91" s="18"/>
      <c r="AG91" s="18"/>
      <c r="AH91" s="18"/>
      <c r="AI91" s="18"/>
      <c r="AJ91" s="18"/>
      <c r="AK91" s="18"/>
      <c r="AL91" s="18"/>
      <c r="AM91" s="18"/>
      <c r="AN91" s="18"/>
      <c r="AO91" s="18"/>
      <c r="AP91" s="18"/>
      <c r="AQ91" s="18"/>
      <c r="AR91" s="18"/>
      <c r="AS91" s="18"/>
      <c r="AT91" s="18"/>
      <c r="AU91" s="39"/>
      <c r="AV91" s="18"/>
      <c r="AW91" s="18"/>
      <c r="AX91" s="18"/>
      <c r="AY91" s="18"/>
      <c r="AZ91" s="18"/>
      <c r="BA91" s="18"/>
      <c r="BB91" s="18"/>
      <c r="BC91" s="18"/>
      <c r="BD91" s="18"/>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c r="CC91" s="18"/>
      <c r="CD91" s="18"/>
      <c r="CE91" s="18"/>
      <c r="CF91" s="18"/>
      <c r="CG91" s="18"/>
      <c r="CH91" s="18"/>
      <c r="CI91" s="18"/>
      <c r="CJ91" s="18"/>
      <c r="CK91" s="18"/>
      <c r="CL91" s="18"/>
      <c r="CM91" s="18"/>
      <c r="CN91" s="18"/>
      <c r="CO91" s="18"/>
      <c r="CP91" s="18"/>
      <c r="CQ91" s="18"/>
      <c r="CR91" s="18"/>
      <c r="CS91" s="18"/>
      <c r="CT91" s="18"/>
      <c r="CU91" s="18"/>
      <c r="CV91" s="18"/>
      <c r="CW91" s="18"/>
      <c r="CX91" s="18"/>
      <c r="CY91" s="18"/>
      <c r="CZ91" s="18"/>
      <c r="DA91" s="18"/>
      <c r="DB91" s="18"/>
      <c r="DC91" s="18"/>
      <c r="DD91" s="18"/>
      <c r="DE91" s="18"/>
      <c r="DF91" s="18"/>
      <c r="DG91" s="18"/>
      <c r="DH91" s="18"/>
      <c r="DI91" s="18"/>
      <c r="DJ91" s="18"/>
      <c r="DK91" s="18"/>
      <c r="DL91" s="18"/>
      <c r="DM91" s="18"/>
      <c r="DN91" s="18"/>
      <c r="DO91" s="18"/>
      <c r="DP91" s="18"/>
      <c r="DQ91" s="18"/>
      <c r="DR91" s="18"/>
      <c r="DS91" s="18"/>
      <c r="DT91" s="18"/>
      <c r="DU91" s="18"/>
      <c r="DV91" s="18"/>
      <c r="DW91" s="18"/>
      <c r="DX91" s="18"/>
      <c r="DY91" s="18"/>
      <c r="DZ91" s="18"/>
      <c r="EA91" s="18"/>
      <c r="EB91" s="18"/>
      <c r="EC91" s="18"/>
      <c r="ED91" s="18"/>
      <c r="EE91" s="18"/>
      <c r="EF91" s="18"/>
      <c r="EG91" s="18"/>
      <c r="EH91" s="18"/>
      <c r="EI91" s="18"/>
      <c r="EJ91" s="18"/>
      <c r="EK91" s="18"/>
      <c r="EL91" s="18"/>
      <c r="EM91" s="18"/>
      <c r="EN91" s="18"/>
      <c r="EO91" s="18"/>
      <c r="EP91" s="18"/>
      <c r="EQ91" s="18"/>
      <c r="ER91" s="18"/>
      <c r="ES91" s="18"/>
      <c r="ET91" s="18"/>
      <c r="EU91" s="18"/>
      <c r="EV91" s="18"/>
      <c r="EW91" s="18"/>
      <c r="EX91" s="18"/>
      <c r="EY91" s="18"/>
      <c r="EZ91" s="18"/>
      <c r="FA91" s="18"/>
      <c r="FB91" s="18"/>
      <c r="FC91" s="18"/>
      <c r="FD91" s="18"/>
      <c r="FE91" s="18"/>
      <c r="FF91" s="18"/>
      <c r="FG91" s="18"/>
      <c r="FH91" s="18"/>
      <c r="FI91" s="18"/>
      <c r="FJ91" s="18"/>
      <c r="FK91" s="18"/>
      <c r="FL91" s="18"/>
      <c r="FM91" s="18"/>
      <c r="FN91" s="18"/>
      <c r="FO91" s="18"/>
      <c r="FP91" s="18"/>
      <c r="FQ91" s="18"/>
      <c r="FR91" s="18"/>
      <c r="FS91" s="18"/>
      <c r="FT91" s="18"/>
      <c r="FU91" s="18"/>
      <c r="FV91" s="18"/>
      <c r="FW91" s="18"/>
      <c r="FX91" s="18"/>
      <c r="FY91" s="18"/>
      <c r="FZ91" s="18"/>
      <c r="GA91" s="18"/>
      <c r="GB91" s="18"/>
      <c r="GC91" s="18"/>
      <c r="GD91" s="18"/>
      <c r="GE91" s="18"/>
      <c r="GF91" s="18"/>
      <c r="GG91" s="18"/>
      <c r="GH91" s="18"/>
      <c r="GI91" s="18"/>
      <c r="GJ91" s="18"/>
      <c r="GK91" s="18"/>
      <c r="GL91" s="18"/>
      <c r="GM91" s="18"/>
      <c r="GN91" s="18"/>
      <c r="GO91" s="18"/>
      <c r="GP91" s="18"/>
      <c r="GQ91" s="18"/>
      <c r="GR91" s="18"/>
      <c r="GS91" s="18"/>
      <c r="GT91" s="18"/>
      <c r="GU91" s="18"/>
      <c r="GV91" s="18"/>
      <c r="GW91" s="18"/>
      <c r="GX91" s="18"/>
      <c r="GY91" s="18"/>
      <c r="GZ91" s="18"/>
      <c r="HA91" s="18"/>
      <c r="HB91" s="18"/>
    </row>
    <row r="92" spans="1:210">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39"/>
      <c r="AA92" s="18"/>
      <c r="AB92" s="18"/>
      <c r="AC92" s="18"/>
      <c r="AD92" s="18"/>
      <c r="AE92" s="18"/>
      <c r="AF92" s="18"/>
      <c r="AG92" s="18"/>
      <c r="AH92" s="18"/>
      <c r="AI92" s="18"/>
      <c r="AJ92" s="18"/>
      <c r="AK92" s="18"/>
      <c r="AL92" s="18"/>
      <c r="AM92" s="18"/>
      <c r="AN92" s="18"/>
      <c r="AO92" s="18"/>
      <c r="AP92" s="18"/>
      <c r="AQ92" s="18"/>
      <c r="AR92" s="18"/>
      <c r="AS92" s="18"/>
      <c r="AT92" s="18"/>
      <c r="AU92" s="39"/>
      <c r="AV92" s="18"/>
      <c r="AW92" s="18"/>
      <c r="AX92" s="18"/>
      <c r="AY92" s="18"/>
      <c r="AZ92" s="18"/>
      <c r="BA92" s="18"/>
      <c r="BB92" s="18"/>
      <c r="BC92" s="18"/>
      <c r="BD92" s="18"/>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c r="CC92" s="18"/>
      <c r="CD92" s="18"/>
      <c r="CE92" s="18"/>
      <c r="CF92" s="18"/>
      <c r="CG92" s="18"/>
      <c r="CH92" s="18"/>
      <c r="CI92" s="18"/>
      <c r="CJ92" s="18"/>
      <c r="CK92" s="18"/>
      <c r="CL92" s="18"/>
      <c r="CM92" s="18"/>
      <c r="CN92" s="18"/>
      <c r="CO92" s="18"/>
      <c r="CP92" s="18"/>
      <c r="CQ92" s="18"/>
      <c r="CR92" s="18"/>
      <c r="CS92" s="18"/>
      <c r="CT92" s="18"/>
      <c r="CU92" s="18"/>
      <c r="CV92" s="18"/>
      <c r="CW92" s="18"/>
      <c r="CX92" s="18"/>
      <c r="CY92" s="18"/>
      <c r="CZ92" s="18"/>
      <c r="DA92" s="18"/>
      <c r="DB92" s="18"/>
      <c r="DC92" s="18"/>
      <c r="DD92" s="18"/>
      <c r="DE92" s="18"/>
      <c r="DF92" s="18"/>
      <c r="DG92" s="18"/>
      <c r="DH92" s="18"/>
      <c r="DI92" s="18"/>
      <c r="DJ92" s="18"/>
      <c r="DK92" s="18"/>
      <c r="DL92" s="18"/>
      <c r="DM92" s="18"/>
      <c r="DN92" s="18"/>
      <c r="DO92" s="18"/>
      <c r="DP92" s="18"/>
      <c r="DQ92" s="18"/>
      <c r="DR92" s="18"/>
      <c r="DS92" s="18"/>
      <c r="DT92" s="18"/>
      <c r="DU92" s="18"/>
      <c r="DV92" s="18"/>
      <c r="DW92" s="18"/>
      <c r="DX92" s="18"/>
      <c r="DY92" s="18"/>
      <c r="DZ92" s="18"/>
      <c r="EA92" s="18"/>
      <c r="EB92" s="18"/>
      <c r="EC92" s="18"/>
      <c r="ED92" s="18"/>
      <c r="EE92" s="18"/>
      <c r="EF92" s="18"/>
      <c r="EG92" s="18"/>
      <c r="EH92" s="18"/>
      <c r="EI92" s="18"/>
      <c r="EJ92" s="18"/>
      <c r="EK92" s="18"/>
      <c r="EL92" s="18"/>
      <c r="EM92" s="18"/>
      <c r="EN92" s="18"/>
      <c r="EO92" s="18"/>
      <c r="EP92" s="18"/>
      <c r="EQ92" s="18"/>
      <c r="ER92" s="18"/>
      <c r="ES92" s="18"/>
      <c r="ET92" s="18"/>
      <c r="EU92" s="18"/>
      <c r="EV92" s="18"/>
      <c r="EW92" s="18"/>
      <c r="EX92" s="18"/>
      <c r="EY92" s="18"/>
      <c r="EZ92" s="18"/>
      <c r="FA92" s="18"/>
      <c r="FB92" s="18"/>
      <c r="FC92" s="18"/>
      <c r="FD92" s="18"/>
      <c r="FE92" s="18"/>
      <c r="FF92" s="18"/>
      <c r="FG92" s="18"/>
      <c r="FH92" s="18"/>
      <c r="FI92" s="18"/>
      <c r="FJ92" s="18"/>
      <c r="FK92" s="18"/>
      <c r="FL92" s="18"/>
      <c r="FM92" s="18"/>
      <c r="FN92" s="18"/>
      <c r="FO92" s="18"/>
      <c r="FP92" s="18"/>
      <c r="FQ92" s="18"/>
      <c r="FR92" s="18"/>
      <c r="FS92" s="18"/>
      <c r="FT92" s="18"/>
      <c r="FU92" s="18"/>
      <c r="FV92" s="18"/>
      <c r="FW92" s="18"/>
      <c r="FX92" s="18"/>
      <c r="FY92" s="18"/>
      <c r="FZ92" s="18"/>
      <c r="GA92" s="18"/>
      <c r="GB92" s="18"/>
      <c r="GC92" s="18"/>
      <c r="GD92" s="18"/>
      <c r="GE92" s="18"/>
      <c r="GF92" s="18"/>
      <c r="GG92" s="18"/>
      <c r="GH92" s="18"/>
      <c r="GI92" s="18"/>
      <c r="GJ92" s="18"/>
      <c r="GK92" s="18"/>
      <c r="GL92" s="18"/>
      <c r="GM92" s="18"/>
      <c r="GN92" s="18"/>
      <c r="GO92" s="18"/>
      <c r="GP92" s="18"/>
      <c r="GQ92" s="18"/>
      <c r="GR92" s="18"/>
      <c r="GS92" s="18"/>
      <c r="GT92" s="18"/>
      <c r="GU92" s="18"/>
      <c r="GV92" s="18"/>
      <c r="GW92" s="18"/>
      <c r="GX92" s="18"/>
      <c r="GY92" s="18"/>
      <c r="GZ92" s="18"/>
      <c r="HA92" s="18"/>
      <c r="HB92" s="18"/>
    </row>
    <row r="93" spans="1:210">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39"/>
      <c r="AA93" s="18"/>
      <c r="AB93" s="18"/>
      <c r="AC93" s="18"/>
      <c r="AD93" s="18"/>
      <c r="AE93" s="18"/>
      <c r="AF93" s="18"/>
      <c r="AG93" s="18"/>
      <c r="AH93" s="18"/>
      <c r="AI93" s="18"/>
      <c r="AJ93" s="18"/>
      <c r="AK93" s="18"/>
      <c r="AL93" s="18"/>
      <c r="AM93" s="18"/>
      <c r="AN93" s="18"/>
      <c r="AO93" s="18"/>
      <c r="AP93" s="18"/>
      <c r="AQ93" s="18"/>
      <c r="AR93" s="18"/>
      <c r="AS93" s="18"/>
      <c r="AT93" s="18"/>
      <c r="AU93" s="39"/>
      <c r="AV93" s="18"/>
      <c r="AW93" s="18"/>
      <c r="AX93" s="18"/>
      <c r="AY93" s="18"/>
      <c r="AZ93" s="18"/>
      <c r="BA93" s="18"/>
      <c r="BB93" s="18"/>
      <c r="BC93" s="18"/>
      <c r="BD93" s="18"/>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c r="CC93" s="18"/>
      <c r="CD93" s="18"/>
      <c r="CE93" s="18"/>
      <c r="CF93" s="18"/>
      <c r="CG93" s="18"/>
      <c r="CH93" s="18"/>
      <c r="CI93" s="18"/>
      <c r="CJ93" s="18"/>
      <c r="CK93" s="18"/>
      <c r="CL93" s="18"/>
      <c r="CM93" s="18"/>
      <c r="CN93" s="18"/>
      <c r="CO93" s="18"/>
      <c r="CP93" s="18"/>
      <c r="CQ93" s="18"/>
      <c r="CR93" s="18"/>
      <c r="CS93" s="18"/>
      <c r="CT93" s="18"/>
      <c r="CU93" s="18"/>
      <c r="CV93" s="18"/>
      <c r="CW93" s="18"/>
      <c r="CX93" s="18"/>
      <c r="CY93" s="18"/>
      <c r="CZ93" s="18"/>
      <c r="DA93" s="18"/>
      <c r="DB93" s="18"/>
      <c r="DC93" s="18"/>
      <c r="DD93" s="18"/>
      <c r="DE93" s="18"/>
      <c r="DF93" s="18"/>
      <c r="DG93" s="18"/>
      <c r="DH93" s="18"/>
      <c r="DI93" s="18"/>
      <c r="DJ93" s="18"/>
      <c r="DK93" s="18"/>
      <c r="DL93" s="18"/>
      <c r="DM93" s="18"/>
      <c r="DN93" s="18"/>
      <c r="DO93" s="18"/>
      <c r="DP93" s="18"/>
      <c r="DQ93" s="18"/>
      <c r="DR93" s="18"/>
      <c r="DS93" s="18"/>
      <c r="DT93" s="18"/>
      <c r="DU93" s="18"/>
      <c r="DV93" s="18"/>
      <c r="DW93" s="18"/>
      <c r="DX93" s="18"/>
      <c r="DY93" s="18"/>
      <c r="DZ93" s="18"/>
      <c r="EA93" s="18"/>
      <c r="EB93" s="18"/>
      <c r="EC93" s="18"/>
      <c r="ED93" s="18"/>
      <c r="EE93" s="18"/>
      <c r="EF93" s="18"/>
      <c r="EG93" s="18"/>
      <c r="EH93" s="18"/>
      <c r="EI93" s="18"/>
      <c r="EJ93" s="18"/>
      <c r="EK93" s="18"/>
      <c r="EL93" s="18"/>
      <c r="EM93" s="18"/>
      <c r="EN93" s="18"/>
      <c r="EO93" s="18"/>
      <c r="EP93" s="18"/>
      <c r="EQ93" s="18"/>
      <c r="ER93" s="18"/>
      <c r="ES93" s="18"/>
      <c r="ET93" s="18"/>
      <c r="EU93" s="18"/>
      <c r="EV93" s="18"/>
      <c r="EW93" s="18"/>
      <c r="EX93" s="18"/>
      <c r="EY93" s="18"/>
      <c r="EZ93" s="18"/>
      <c r="FA93" s="18"/>
      <c r="FB93" s="18"/>
      <c r="FC93" s="18"/>
      <c r="FD93" s="18"/>
      <c r="FE93" s="18"/>
      <c r="FF93" s="18"/>
      <c r="FG93" s="18"/>
      <c r="FH93" s="18"/>
      <c r="FI93" s="18"/>
      <c r="FJ93" s="18"/>
      <c r="FK93" s="18"/>
      <c r="FL93" s="18"/>
      <c r="FM93" s="18"/>
      <c r="FN93" s="18"/>
      <c r="FO93" s="18"/>
      <c r="FP93" s="18"/>
      <c r="FQ93" s="18"/>
      <c r="FR93" s="18"/>
      <c r="FS93" s="18"/>
      <c r="FT93" s="18"/>
      <c r="FU93" s="18"/>
      <c r="FV93" s="18"/>
      <c r="FW93" s="18"/>
      <c r="FX93" s="18"/>
      <c r="FY93" s="18"/>
      <c r="FZ93" s="18"/>
      <c r="GA93" s="18"/>
      <c r="GB93" s="18"/>
      <c r="GC93" s="18"/>
      <c r="GD93" s="18"/>
      <c r="GE93" s="18"/>
      <c r="GF93" s="18"/>
      <c r="GG93" s="18"/>
      <c r="GH93" s="18"/>
      <c r="GI93" s="18"/>
      <c r="GJ93" s="18"/>
      <c r="GK93" s="18"/>
      <c r="GL93" s="18"/>
      <c r="GM93" s="18"/>
      <c r="GN93" s="18"/>
      <c r="GO93" s="18"/>
      <c r="GP93" s="18"/>
      <c r="GQ93" s="18"/>
      <c r="GR93" s="18"/>
      <c r="GS93" s="18"/>
      <c r="GT93" s="18"/>
      <c r="GU93" s="18"/>
      <c r="GV93" s="18"/>
      <c r="GW93" s="18"/>
      <c r="GX93" s="18"/>
      <c r="GY93" s="18"/>
      <c r="GZ93" s="18"/>
      <c r="HA93" s="18"/>
      <c r="HB93" s="18"/>
    </row>
    <row r="94" spans="1:210">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39"/>
      <c r="AA94" s="18"/>
      <c r="AB94" s="18"/>
      <c r="AC94" s="18"/>
      <c r="AD94" s="18"/>
      <c r="AE94" s="18"/>
      <c r="AF94" s="18"/>
      <c r="AG94" s="18"/>
      <c r="AH94" s="18"/>
      <c r="AI94" s="18"/>
      <c r="AJ94" s="18"/>
      <c r="AK94" s="18"/>
      <c r="AL94" s="18"/>
      <c r="AM94" s="18"/>
      <c r="AN94" s="18"/>
      <c r="AO94" s="18"/>
      <c r="AP94" s="18"/>
      <c r="AQ94" s="18"/>
      <c r="AR94" s="18"/>
      <c r="AS94" s="18"/>
      <c r="AT94" s="18"/>
      <c r="AU94" s="39"/>
      <c r="AV94" s="18"/>
      <c r="AW94" s="18"/>
      <c r="AX94" s="18"/>
      <c r="AY94" s="18"/>
      <c r="AZ94" s="18"/>
      <c r="BA94" s="18"/>
      <c r="BB94" s="18"/>
      <c r="BC94" s="18"/>
      <c r="BD94" s="18"/>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c r="CC94" s="18"/>
      <c r="CD94" s="18"/>
      <c r="CE94" s="18"/>
      <c r="CF94" s="18"/>
      <c r="CG94" s="18"/>
      <c r="CH94" s="18"/>
      <c r="CI94" s="18"/>
      <c r="CJ94" s="18"/>
      <c r="CK94" s="18"/>
      <c r="CL94" s="18"/>
      <c r="CM94" s="18"/>
      <c r="CN94" s="18"/>
      <c r="CO94" s="18"/>
      <c r="CP94" s="18"/>
      <c r="CQ94" s="18"/>
      <c r="CR94" s="18"/>
      <c r="CS94" s="18"/>
      <c r="CT94" s="18"/>
      <c r="CU94" s="18"/>
      <c r="CV94" s="18"/>
      <c r="CW94" s="18"/>
      <c r="CX94" s="18"/>
      <c r="CY94" s="18"/>
      <c r="CZ94" s="18"/>
      <c r="DA94" s="18"/>
      <c r="DB94" s="18"/>
      <c r="DC94" s="18"/>
      <c r="DD94" s="18"/>
      <c r="DE94" s="18"/>
      <c r="DF94" s="18"/>
      <c r="DG94" s="18"/>
      <c r="DH94" s="18"/>
      <c r="DI94" s="18"/>
      <c r="DJ94" s="18"/>
      <c r="DK94" s="18"/>
      <c r="DL94" s="18"/>
      <c r="DM94" s="18"/>
      <c r="DN94" s="18"/>
      <c r="DO94" s="18"/>
      <c r="DP94" s="18"/>
      <c r="DQ94" s="18"/>
      <c r="DR94" s="18"/>
      <c r="DS94" s="18"/>
      <c r="DT94" s="18"/>
      <c r="DU94" s="18"/>
      <c r="DV94" s="18"/>
      <c r="DW94" s="18"/>
      <c r="DX94" s="18"/>
      <c r="DY94" s="18"/>
      <c r="DZ94" s="18"/>
      <c r="EA94" s="18"/>
      <c r="EB94" s="18"/>
      <c r="EC94" s="18"/>
      <c r="ED94" s="18"/>
      <c r="EE94" s="18"/>
      <c r="EF94" s="18"/>
      <c r="EG94" s="18"/>
      <c r="EH94" s="18"/>
      <c r="EI94" s="18"/>
      <c r="EJ94" s="18"/>
      <c r="EK94" s="18"/>
      <c r="EL94" s="18"/>
      <c r="EM94" s="18"/>
      <c r="EN94" s="18"/>
      <c r="EO94" s="18"/>
      <c r="EP94" s="18"/>
      <c r="EQ94" s="18"/>
      <c r="ER94" s="18"/>
      <c r="ES94" s="18"/>
      <c r="ET94" s="18"/>
      <c r="EU94" s="18"/>
      <c r="EV94" s="18"/>
      <c r="EW94" s="18"/>
      <c r="EX94" s="18"/>
      <c r="EY94" s="18"/>
      <c r="EZ94" s="18"/>
      <c r="FA94" s="18"/>
      <c r="FB94" s="18"/>
      <c r="FC94" s="18"/>
      <c r="FD94" s="18"/>
      <c r="FE94" s="18"/>
      <c r="FF94" s="18"/>
      <c r="FG94" s="18"/>
      <c r="FH94" s="18"/>
      <c r="FI94" s="18"/>
      <c r="FJ94" s="18"/>
      <c r="FK94" s="18"/>
      <c r="FL94" s="18"/>
      <c r="FM94" s="18"/>
      <c r="FN94" s="18"/>
      <c r="FO94" s="18"/>
      <c r="FP94" s="18"/>
      <c r="FQ94" s="18"/>
      <c r="FR94" s="18"/>
      <c r="FS94" s="18"/>
      <c r="FT94" s="18"/>
      <c r="FU94" s="18"/>
      <c r="FV94" s="18"/>
      <c r="FW94" s="18"/>
      <c r="FX94" s="18"/>
      <c r="FY94" s="18"/>
      <c r="FZ94" s="18"/>
      <c r="GA94" s="18"/>
      <c r="GB94" s="18"/>
      <c r="GC94" s="18"/>
      <c r="GD94" s="18"/>
      <c r="GE94" s="18"/>
      <c r="GF94" s="18"/>
      <c r="GG94" s="18"/>
      <c r="GH94" s="18"/>
      <c r="GI94" s="18"/>
      <c r="GJ94" s="18"/>
      <c r="GK94" s="18"/>
      <c r="GL94" s="18"/>
      <c r="GM94" s="18"/>
      <c r="GN94" s="18"/>
      <c r="GO94" s="18"/>
      <c r="GP94" s="18"/>
      <c r="GQ94" s="18"/>
      <c r="GR94" s="18"/>
      <c r="GS94" s="18"/>
      <c r="GT94" s="18"/>
      <c r="GU94" s="18"/>
      <c r="GV94" s="18"/>
      <c r="GW94" s="18"/>
      <c r="GX94" s="18"/>
      <c r="GY94" s="18"/>
      <c r="GZ94" s="18"/>
      <c r="HA94" s="18"/>
      <c r="HB94" s="18"/>
    </row>
    <row r="95" spans="1:210">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39"/>
      <c r="AA95" s="18"/>
      <c r="AB95" s="18"/>
      <c r="AC95" s="18"/>
      <c r="AD95" s="18"/>
      <c r="AE95" s="18"/>
      <c r="AF95" s="18"/>
      <c r="AG95" s="18"/>
      <c r="AH95" s="18"/>
      <c r="AI95" s="18"/>
      <c r="AJ95" s="18"/>
      <c r="AK95" s="18"/>
      <c r="AL95" s="18"/>
      <c r="AM95" s="18"/>
      <c r="AN95" s="18"/>
      <c r="AO95" s="18"/>
      <c r="AP95" s="18"/>
      <c r="AQ95" s="18"/>
      <c r="AR95" s="18"/>
      <c r="AS95" s="18"/>
      <c r="AT95" s="18"/>
      <c r="AU95" s="39"/>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8"/>
      <c r="CJ95" s="18"/>
      <c r="CK95" s="18"/>
      <c r="CL95" s="18"/>
      <c r="CM95" s="18"/>
      <c r="CN95" s="18"/>
      <c r="CO95" s="18"/>
      <c r="CP95" s="18"/>
      <c r="CQ95" s="18"/>
      <c r="CR95" s="18"/>
      <c r="CS95" s="18"/>
      <c r="CT95" s="18"/>
      <c r="CU95" s="18"/>
      <c r="CV95" s="18"/>
      <c r="CW95" s="18"/>
      <c r="CX95" s="18"/>
      <c r="CY95" s="18"/>
      <c r="CZ95" s="18"/>
      <c r="DA95" s="18"/>
      <c r="DB95" s="18"/>
      <c r="DC95" s="18"/>
      <c r="DD95" s="18"/>
      <c r="DE95" s="18"/>
      <c r="DF95" s="18"/>
      <c r="DG95" s="18"/>
      <c r="DH95" s="18"/>
      <c r="DI95" s="18"/>
      <c r="DJ95" s="18"/>
      <c r="DK95" s="18"/>
      <c r="DL95" s="18"/>
      <c r="DM95" s="18"/>
      <c r="DN95" s="18"/>
      <c r="DO95" s="18"/>
      <c r="DP95" s="18"/>
      <c r="DQ95" s="18"/>
      <c r="DR95" s="18"/>
      <c r="DS95" s="18"/>
      <c r="DT95" s="18"/>
      <c r="DU95" s="18"/>
      <c r="DV95" s="18"/>
      <c r="DW95" s="18"/>
      <c r="DX95" s="18"/>
      <c r="DY95" s="18"/>
      <c r="DZ95" s="18"/>
      <c r="EA95" s="18"/>
      <c r="EB95" s="18"/>
      <c r="EC95" s="18"/>
      <c r="ED95" s="18"/>
      <c r="EE95" s="18"/>
      <c r="EF95" s="18"/>
      <c r="EG95" s="18"/>
      <c r="EH95" s="18"/>
      <c r="EI95" s="18"/>
      <c r="EJ95" s="18"/>
      <c r="EK95" s="18"/>
      <c r="EL95" s="18"/>
      <c r="EM95" s="18"/>
      <c r="EN95" s="18"/>
      <c r="EO95" s="18"/>
      <c r="EP95" s="18"/>
      <c r="EQ95" s="18"/>
      <c r="ER95" s="18"/>
      <c r="ES95" s="18"/>
      <c r="ET95" s="18"/>
      <c r="EU95" s="18"/>
      <c r="EV95" s="18"/>
      <c r="EW95" s="18"/>
      <c r="EX95" s="18"/>
      <c r="EY95" s="18"/>
      <c r="EZ95" s="18"/>
      <c r="FA95" s="18"/>
      <c r="FB95" s="18"/>
      <c r="FC95" s="18"/>
      <c r="FD95" s="18"/>
      <c r="FE95" s="18"/>
      <c r="FF95" s="18"/>
      <c r="FG95" s="18"/>
      <c r="FH95" s="18"/>
      <c r="FI95" s="18"/>
      <c r="FJ95" s="18"/>
      <c r="FK95" s="18"/>
      <c r="FL95" s="18"/>
      <c r="FM95" s="18"/>
      <c r="FN95" s="18"/>
      <c r="FO95" s="18"/>
      <c r="FP95" s="18"/>
      <c r="FQ95" s="18"/>
      <c r="FR95" s="18"/>
      <c r="FS95" s="18"/>
      <c r="FT95" s="18"/>
      <c r="FU95" s="18"/>
      <c r="FV95" s="18"/>
      <c r="FW95" s="18"/>
      <c r="FX95" s="18"/>
      <c r="FY95" s="18"/>
      <c r="FZ95" s="18"/>
      <c r="GA95" s="18"/>
      <c r="GB95" s="18"/>
      <c r="GC95" s="18"/>
      <c r="GD95" s="18"/>
      <c r="GE95" s="18"/>
      <c r="GF95" s="18"/>
      <c r="GG95" s="18"/>
      <c r="GH95" s="18"/>
      <c r="GI95" s="18"/>
      <c r="GJ95" s="18"/>
      <c r="GK95" s="18"/>
      <c r="GL95" s="18"/>
      <c r="GM95" s="18"/>
      <c r="GN95" s="18"/>
      <c r="GO95" s="18"/>
      <c r="GP95" s="18"/>
      <c r="GQ95" s="18"/>
      <c r="GR95" s="18"/>
      <c r="GS95" s="18"/>
      <c r="GT95" s="18"/>
      <c r="GU95" s="18"/>
      <c r="GV95" s="18"/>
      <c r="GW95" s="18"/>
      <c r="GX95" s="18"/>
      <c r="GY95" s="18"/>
      <c r="GZ95" s="18"/>
      <c r="HA95" s="18"/>
      <c r="HB95" s="18"/>
    </row>
    <row r="96" spans="1:210">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39"/>
      <c r="AA96" s="18"/>
      <c r="AB96" s="18"/>
      <c r="AC96" s="18"/>
      <c r="AD96" s="18"/>
      <c r="AE96" s="18"/>
      <c r="AF96" s="18"/>
      <c r="AG96" s="18"/>
      <c r="AH96" s="18"/>
      <c r="AI96" s="18"/>
      <c r="AJ96" s="18"/>
      <c r="AK96" s="18"/>
      <c r="AL96" s="18"/>
      <c r="AM96" s="18"/>
      <c r="AN96" s="18"/>
      <c r="AO96" s="18"/>
      <c r="AP96" s="18"/>
      <c r="AQ96" s="18"/>
      <c r="AR96" s="18"/>
      <c r="AS96" s="18"/>
      <c r="AT96" s="18"/>
      <c r="AU96" s="39"/>
      <c r="AV96" s="18"/>
      <c r="AW96" s="18"/>
      <c r="AX96" s="18"/>
      <c r="AY96" s="18"/>
      <c r="AZ96" s="18"/>
      <c r="BA96" s="18"/>
      <c r="BB96" s="18"/>
      <c r="BC96" s="18"/>
      <c r="BD96" s="18"/>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c r="CC96" s="18"/>
      <c r="CD96" s="18"/>
      <c r="CE96" s="18"/>
      <c r="CF96" s="18"/>
      <c r="CG96" s="18"/>
      <c r="CH96" s="18"/>
      <c r="CI96" s="18"/>
      <c r="CJ96" s="18"/>
      <c r="CK96" s="18"/>
      <c r="CL96" s="18"/>
      <c r="CM96" s="18"/>
      <c r="CN96" s="18"/>
      <c r="CO96" s="18"/>
      <c r="CP96" s="18"/>
      <c r="CQ96" s="18"/>
      <c r="CR96" s="18"/>
      <c r="CS96" s="18"/>
      <c r="CT96" s="18"/>
      <c r="CU96" s="18"/>
      <c r="CV96" s="18"/>
      <c r="CW96" s="18"/>
      <c r="CX96" s="18"/>
      <c r="CY96" s="18"/>
      <c r="CZ96" s="18"/>
      <c r="DA96" s="18"/>
      <c r="DB96" s="18"/>
      <c r="DC96" s="18"/>
      <c r="DD96" s="18"/>
      <c r="DE96" s="18"/>
      <c r="DF96" s="18"/>
      <c r="DG96" s="18"/>
      <c r="DH96" s="18"/>
      <c r="DI96" s="18"/>
      <c r="DJ96" s="18"/>
      <c r="DK96" s="18"/>
      <c r="DL96" s="18"/>
      <c r="DM96" s="18"/>
      <c r="DN96" s="18"/>
      <c r="DO96" s="18"/>
      <c r="DP96" s="18"/>
      <c r="DQ96" s="18"/>
      <c r="DR96" s="18"/>
      <c r="DS96" s="18"/>
      <c r="DT96" s="18"/>
      <c r="DU96" s="18"/>
      <c r="DV96" s="18"/>
      <c r="DW96" s="18"/>
      <c r="DX96" s="18"/>
      <c r="DY96" s="18"/>
      <c r="DZ96" s="18"/>
      <c r="EA96" s="18"/>
      <c r="EB96" s="18"/>
      <c r="EC96" s="18"/>
      <c r="ED96" s="18"/>
      <c r="EE96" s="18"/>
      <c r="EF96" s="18"/>
      <c r="EG96" s="18"/>
      <c r="EH96" s="18"/>
      <c r="EI96" s="18"/>
      <c r="EJ96" s="18"/>
      <c r="EK96" s="18"/>
      <c r="EL96" s="18"/>
      <c r="EM96" s="18"/>
      <c r="EN96" s="18"/>
      <c r="EO96" s="18"/>
      <c r="EP96" s="18"/>
      <c r="EQ96" s="18"/>
      <c r="ER96" s="18"/>
      <c r="ES96" s="18"/>
      <c r="ET96" s="18"/>
      <c r="EU96" s="18"/>
      <c r="EV96" s="18"/>
      <c r="EW96" s="18"/>
      <c r="EX96" s="18"/>
      <c r="EY96" s="18"/>
      <c r="EZ96" s="18"/>
      <c r="FA96" s="18"/>
      <c r="FB96" s="18"/>
      <c r="FC96" s="18"/>
      <c r="FD96" s="18"/>
      <c r="FE96" s="18"/>
      <c r="FF96" s="18"/>
      <c r="FG96" s="18"/>
      <c r="FH96" s="18"/>
      <c r="FI96" s="18"/>
      <c r="FJ96" s="18"/>
      <c r="FK96" s="18"/>
      <c r="FL96" s="18"/>
      <c r="FM96" s="18"/>
      <c r="FN96" s="18"/>
      <c r="FO96" s="18"/>
      <c r="FP96" s="18"/>
      <c r="FQ96" s="18"/>
      <c r="FR96" s="18"/>
      <c r="FS96" s="18"/>
      <c r="FT96" s="18"/>
      <c r="FU96" s="18"/>
      <c r="FV96" s="18"/>
      <c r="FW96" s="18"/>
      <c r="FX96" s="18"/>
      <c r="FY96" s="18"/>
      <c r="FZ96" s="18"/>
      <c r="GA96" s="18"/>
      <c r="GB96" s="18"/>
      <c r="GC96" s="18"/>
      <c r="GD96" s="18"/>
      <c r="GE96" s="18"/>
      <c r="GF96" s="18"/>
      <c r="GG96" s="18"/>
      <c r="GH96" s="18"/>
      <c r="GI96" s="18"/>
      <c r="GJ96" s="18"/>
      <c r="GK96" s="18"/>
      <c r="GL96" s="18"/>
      <c r="GM96" s="18"/>
      <c r="GN96" s="18"/>
      <c r="GO96" s="18"/>
      <c r="GP96" s="18"/>
      <c r="GQ96" s="18"/>
      <c r="GR96" s="18"/>
      <c r="GS96" s="18"/>
      <c r="GT96" s="18"/>
      <c r="GU96" s="18"/>
      <c r="GV96" s="18"/>
      <c r="GW96" s="18"/>
      <c r="GX96" s="18"/>
      <c r="GY96" s="18"/>
      <c r="GZ96" s="18"/>
      <c r="HA96" s="18"/>
      <c r="HB96" s="18"/>
    </row>
    <row r="97" spans="1:210">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39"/>
      <c r="AA97" s="18"/>
      <c r="AB97" s="18"/>
      <c r="AC97" s="18"/>
      <c r="AD97" s="18"/>
      <c r="AE97" s="18"/>
      <c r="AF97" s="18"/>
      <c r="AG97" s="18"/>
      <c r="AH97" s="18"/>
      <c r="AI97" s="18"/>
      <c r="AJ97" s="18"/>
      <c r="AK97" s="18"/>
      <c r="AL97" s="18"/>
      <c r="AM97" s="18"/>
      <c r="AN97" s="18"/>
      <c r="AO97" s="18"/>
      <c r="AP97" s="18"/>
      <c r="AQ97" s="18"/>
      <c r="AR97" s="18"/>
      <c r="AS97" s="18"/>
      <c r="AT97" s="18"/>
      <c r="AU97" s="39"/>
      <c r="AV97" s="18"/>
      <c r="AW97" s="18"/>
      <c r="AX97" s="18"/>
      <c r="AY97" s="18"/>
      <c r="AZ97" s="18"/>
      <c r="BA97" s="18"/>
      <c r="BB97" s="18"/>
      <c r="BC97" s="18"/>
      <c r="BD97" s="18"/>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c r="CC97" s="18"/>
      <c r="CD97" s="18"/>
      <c r="CE97" s="18"/>
      <c r="CF97" s="18"/>
      <c r="CG97" s="18"/>
      <c r="CH97" s="18"/>
      <c r="CI97" s="18"/>
      <c r="CJ97" s="18"/>
      <c r="CK97" s="18"/>
      <c r="CL97" s="18"/>
      <c r="CM97" s="18"/>
      <c r="CN97" s="18"/>
      <c r="CO97" s="18"/>
      <c r="CP97" s="18"/>
      <c r="CQ97" s="18"/>
      <c r="CR97" s="18"/>
      <c r="CS97" s="18"/>
      <c r="CT97" s="18"/>
      <c r="CU97" s="18"/>
      <c r="CV97" s="18"/>
      <c r="CW97" s="18"/>
      <c r="CX97" s="18"/>
      <c r="CY97" s="18"/>
      <c r="CZ97" s="18"/>
      <c r="DA97" s="18"/>
      <c r="DB97" s="18"/>
      <c r="DC97" s="18"/>
      <c r="DD97" s="18"/>
      <c r="DE97" s="18"/>
      <c r="DF97" s="18"/>
      <c r="DG97" s="18"/>
      <c r="DH97" s="18"/>
      <c r="DI97" s="18"/>
      <c r="DJ97" s="18"/>
      <c r="DK97" s="18"/>
      <c r="DL97" s="18"/>
      <c r="DM97" s="18"/>
      <c r="DN97" s="18"/>
      <c r="DO97" s="18"/>
      <c r="DP97" s="18"/>
      <c r="DQ97" s="18"/>
      <c r="DR97" s="18"/>
      <c r="DS97" s="18"/>
      <c r="DT97" s="18"/>
      <c r="DU97" s="18"/>
      <c r="DV97" s="18"/>
      <c r="DW97" s="18"/>
      <c r="DX97" s="18"/>
      <c r="DY97" s="18"/>
      <c r="DZ97" s="18"/>
      <c r="EA97" s="18"/>
      <c r="EB97" s="18"/>
      <c r="EC97" s="18"/>
      <c r="ED97" s="18"/>
      <c r="EE97" s="18"/>
      <c r="EF97" s="18"/>
      <c r="EG97" s="18"/>
      <c r="EH97" s="18"/>
      <c r="EI97" s="18"/>
      <c r="EJ97" s="18"/>
      <c r="EK97" s="18"/>
      <c r="EL97" s="18"/>
      <c r="EM97" s="18"/>
      <c r="EN97" s="18"/>
      <c r="EO97" s="18"/>
      <c r="EP97" s="18"/>
      <c r="EQ97" s="18"/>
      <c r="ER97" s="18"/>
      <c r="ES97" s="18"/>
      <c r="ET97" s="18"/>
      <c r="EU97" s="18"/>
      <c r="EV97" s="18"/>
      <c r="EW97" s="18"/>
      <c r="EX97" s="18"/>
      <c r="EY97" s="18"/>
      <c r="EZ97" s="18"/>
      <c r="FA97" s="18"/>
      <c r="FB97" s="18"/>
      <c r="FC97" s="18"/>
      <c r="FD97" s="18"/>
      <c r="FE97" s="18"/>
      <c r="FF97" s="18"/>
      <c r="FG97" s="18"/>
      <c r="FH97" s="18"/>
      <c r="FI97" s="18"/>
      <c r="FJ97" s="18"/>
      <c r="FK97" s="18"/>
      <c r="FL97" s="18"/>
      <c r="FM97" s="18"/>
      <c r="FN97" s="18"/>
      <c r="FO97" s="18"/>
      <c r="FP97" s="18"/>
      <c r="FQ97" s="18"/>
      <c r="FR97" s="18"/>
      <c r="FS97" s="18"/>
      <c r="FT97" s="18"/>
      <c r="FU97" s="18"/>
      <c r="FV97" s="18"/>
      <c r="FW97" s="18"/>
      <c r="FX97" s="18"/>
      <c r="FY97" s="18"/>
      <c r="FZ97" s="18"/>
      <c r="GA97" s="18"/>
      <c r="GB97" s="18"/>
      <c r="GC97" s="18"/>
      <c r="GD97" s="18"/>
      <c r="GE97" s="18"/>
      <c r="GF97" s="18"/>
      <c r="GG97" s="18"/>
      <c r="GH97" s="18"/>
      <c r="GI97" s="18"/>
      <c r="GJ97" s="18"/>
      <c r="GK97" s="18"/>
      <c r="GL97" s="18"/>
      <c r="GM97" s="18"/>
      <c r="GN97" s="18"/>
      <c r="GO97" s="18"/>
      <c r="GP97" s="18"/>
      <c r="GQ97" s="18"/>
      <c r="GR97" s="18"/>
      <c r="GS97" s="18"/>
      <c r="GT97" s="18"/>
      <c r="GU97" s="18"/>
      <c r="GV97" s="18"/>
      <c r="GW97" s="18"/>
      <c r="GX97" s="18"/>
      <c r="GY97" s="18"/>
      <c r="GZ97" s="18"/>
      <c r="HA97" s="18"/>
      <c r="HB97" s="18"/>
    </row>
    <row r="98" spans="1:210">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39"/>
      <c r="AA98" s="18"/>
      <c r="AB98" s="18"/>
      <c r="AC98" s="18"/>
      <c r="AD98" s="18"/>
      <c r="AE98" s="18"/>
      <c r="AF98" s="18"/>
      <c r="AG98" s="18"/>
      <c r="AH98" s="18"/>
      <c r="AI98" s="18"/>
      <c r="AJ98" s="18"/>
      <c r="AK98" s="18"/>
      <c r="AL98" s="18"/>
      <c r="AM98" s="18"/>
      <c r="AN98" s="18"/>
      <c r="AO98" s="18"/>
      <c r="AP98" s="18"/>
      <c r="AQ98" s="18"/>
      <c r="AR98" s="18"/>
      <c r="AS98" s="18"/>
      <c r="AT98" s="18"/>
      <c r="AU98" s="39"/>
      <c r="AV98" s="18"/>
      <c r="AW98" s="18"/>
      <c r="AX98" s="18"/>
      <c r="AY98" s="18"/>
      <c r="AZ98" s="18"/>
      <c r="BA98" s="18"/>
      <c r="BB98" s="18"/>
      <c r="BC98" s="18"/>
      <c r="BD98" s="18"/>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c r="CC98" s="18"/>
      <c r="CD98" s="18"/>
      <c r="CE98" s="18"/>
      <c r="CF98" s="18"/>
      <c r="CG98" s="18"/>
      <c r="CH98" s="18"/>
      <c r="CI98" s="18"/>
      <c r="CJ98" s="18"/>
      <c r="CK98" s="18"/>
      <c r="CL98" s="18"/>
      <c r="CM98" s="18"/>
      <c r="CN98" s="18"/>
      <c r="CO98" s="18"/>
      <c r="CP98" s="18"/>
      <c r="CQ98" s="18"/>
      <c r="CR98" s="18"/>
      <c r="CS98" s="18"/>
      <c r="CT98" s="18"/>
      <c r="CU98" s="18"/>
      <c r="CV98" s="18"/>
      <c r="CW98" s="18"/>
      <c r="CX98" s="18"/>
      <c r="CY98" s="18"/>
      <c r="CZ98" s="18"/>
      <c r="DA98" s="18"/>
      <c r="DB98" s="18"/>
      <c r="DC98" s="18"/>
      <c r="DD98" s="18"/>
      <c r="DE98" s="18"/>
      <c r="DF98" s="18"/>
      <c r="DG98" s="18"/>
      <c r="DH98" s="18"/>
      <c r="DI98" s="18"/>
      <c r="DJ98" s="18"/>
      <c r="DK98" s="18"/>
      <c r="DL98" s="18"/>
      <c r="DM98" s="18"/>
      <c r="DN98" s="18"/>
      <c r="DO98" s="18"/>
      <c r="DP98" s="18"/>
      <c r="DQ98" s="18"/>
      <c r="DR98" s="18"/>
      <c r="DS98" s="18"/>
      <c r="DT98" s="18"/>
      <c r="DU98" s="18"/>
      <c r="DV98" s="18"/>
      <c r="DW98" s="18"/>
      <c r="DX98" s="18"/>
      <c r="DY98" s="18"/>
      <c r="DZ98" s="18"/>
      <c r="EA98" s="18"/>
      <c r="EB98" s="18"/>
      <c r="EC98" s="18"/>
      <c r="ED98" s="18"/>
      <c r="EE98" s="18"/>
      <c r="EF98" s="18"/>
      <c r="EG98" s="18"/>
      <c r="EH98" s="18"/>
      <c r="EI98" s="18"/>
      <c r="EJ98" s="18"/>
      <c r="EK98" s="18"/>
      <c r="EL98" s="18"/>
      <c r="EM98" s="18"/>
      <c r="EN98" s="18"/>
      <c r="EO98" s="18"/>
      <c r="EP98" s="18"/>
      <c r="EQ98" s="18"/>
      <c r="ER98" s="18"/>
      <c r="ES98" s="18"/>
      <c r="ET98" s="18"/>
      <c r="EU98" s="18"/>
      <c r="EV98" s="18"/>
      <c r="EW98" s="18"/>
      <c r="EX98" s="18"/>
      <c r="EY98" s="18"/>
      <c r="EZ98" s="18"/>
      <c r="FA98" s="18"/>
      <c r="FB98" s="18"/>
      <c r="FC98" s="18"/>
      <c r="FD98" s="18"/>
      <c r="FE98" s="18"/>
      <c r="FF98" s="18"/>
      <c r="FG98" s="18"/>
      <c r="FH98" s="18"/>
      <c r="FI98" s="18"/>
      <c r="FJ98" s="18"/>
      <c r="FK98" s="18"/>
      <c r="FL98" s="18"/>
      <c r="FM98" s="18"/>
      <c r="FN98" s="18"/>
      <c r="FO98" s="18"/>
      <c r="FP98" s="18"/>
      <c r="FQ98" s="18"/>
      <c r="FR98" s="18"/>
      <c r="FS98" s="18"/>
      <c r="FT98" s="18"/>
      <c r="FU98" s="18"/>
      <c r="FV98" s="18"/>
      <c r="FW98" s="18"/>
      <c r="FX98" s="18"/>
      <c r="FY98" s="18"/>
      <c r="FZ98" s="18"/>
      <c r="GA98" s="18"/>
      <c r="GB98" s="18"/>
      <c r="GC98" s="18"/>
      <c r="GD98" s="18"/>
      <c r="GE98" s="18"/>
      <c r="GF98" s="18"/>
      <c r="GG98" s="18"/>
      <c r="GH98" s="18"/>
      <c r="GI98" s="18"/>
      <c r="GJ98" s="18"/>
      <c r="GK98" s="18"/>
      <c r="GL98" s="18"/>
      <c r="GM98" s="18"/>
      <c r="GN98" s="18"/>
      <c r="GO98" s="18"/>
      <c r="GP98" s="18"/>
      <c r="GQ98" s="18"/>
      <c r="GR98" s="18"/>
      <c r="GS98" s="18"/>
      <c r="GT98" s="18"/>
      <c r="GU98" s="18"/>
      <c r="GV98" s="18"/>
      <c r="GW98" s="18"/>
      <c r="GX98" s="18"/>
      <c r="GY98" s="18"/>
      <c r="GZ98" s="18"/>
      <c r="HA98" s="18"/>
      <c r="HB98" s="18"/>
    </row>
    <row r="99" spans="1:210">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39"/>
      <c r="AA99" s="18"/>
      <c r="AB99" s="18"/>
      <c r="AC99" s="18"/>
      <c r="AD99" s="18"/>
      <c r="AE99" s="18"/>
      <c r="AF99" s="18"/>
      <c r="AG99" s="18"/>
      <c r="AH99" s="18"/>
      <c r="AI99" s="18"/>
      <c r="AJ99" s="18"/>
      <c r="AK99" s="18"/>
      <c r="AL99" s="18"/>
      <c r="AM99" s="18"/>
      <c r="AN99" s="18"/>
      <c r="AO99" s="18"/>
      <c r="AP99" s="18"/>
      <c r="AQ99" s="18"/>
      <c r="AR99" s="18"/>
      <c r="AS99" s="18"/>
      <c r="AT99" s="18"/>
      <c r="AU99" s="39"/>
      <c r="AV99" s="18"/>
      <c r="AW99" s="18"/>
      <c r="AX99" s="18"/>
      <c r="AY99" s="18"/>
      <c r="AZ99" s="18"/>
      <c r="BA99" s="18"/>
      <c r="BB99" s="18"/>
      <c r="BC99" s="18"/>
      <c r="BD99" s="18"/>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c r="CC99" s="18"/>
      <c r="CD99" s="18"/>
      <c r="CE99" s="18"/>
      <c r="CF99" s="18"/>
      <c r="CG99" s="18"/>
      <c r="CH99" s="18"/>
      <c r="CI99" s="18"/>
      <c r="CJ99" s="18"/>
      <c r="CK99" s="18"/>
      <c r="CL99" s="18"/>
      <c r="CM99" s="18"/>
      <c r="CN99" s="18"/>
      <c r="CO99" s="18"/>
      <c r="CP99" s="18"/>
      <c r="CQ99" s="18"/>
      <c r="CR99" s="18"/>
      <c r="CS99" s="18"/>
      <c r="CT99" s="18"/>
      <c r="CU99" s="18"/>
      <c r="CV99" s="18"/>
      <c r="CW99" s="18"/>
      <c r="CX99" s="18"/>
      <c r="CY99" s="18"/>
      <c r="CZ99" s="18"/>
      <c r="DA99" s="18"/>
      <c r="DB99" s="18"/>
      <c r="DC99" s="18"/>
      <c r="DD99" s="18"/>
      <c r="DE99" s="18"/>
      <c r="DF99" s="18"/>
      <c r="DG99" s="18"/>
      <c r="DH99" s="18"/>
      <c r="DI99" s="18"/>
      <c r="DJ99" s="18"/>
      <c r="DK99" s="18"/>
      <c r="DL99" s="18"/>
      <c r="DM99" s="18"/>
      <c r="DN99" s="18"/>
      <c r="DO99" s="18"/>
      <c r="DP99" s="18"/>
      <c r="DQ99" s="18"/>
      <c r="DR99" s="18"/>
      <c r="DS99" s="18"/>
      <c r="DT99" s="18"/>
      <c r="DU99" s="18"/>
      <c r="DV99" s="18"/>
      <c r="DW99" s="18"/>
      <c r="DX99" s="18"/>
      <c r="DY99" s="18"/>
      <c r="DZ99" s="18"/>
      <c r="EA99" s="18"/>
      <c r="EB99" s="18"/>
      <c r="EC99" s="18"/>
      <c r="ED99" s="18"/>
      <c r="EE99" s="18"/>
      <c r="EF99" s="18"/>
      <c r="EG99" s="18"/>
      <c r="EH99" s="18"/>
      <c r="EI99" s="18"/>
      <c r="EJ99" s="18"/>
      <c r="EK99" s="18"/>
      <c r="EL99" s="18"/>
      <c r="EM99" s="18"/>
      <c r="EN99" s="18"/>
      <c r="EO99" s="18"/>
      <c r="EP99" s="18"/>
      <c r="EQ99" s="18"/>
      <c r="ER99" s="18"/>
      <c r="ES99" s="18"/>
      <c r="ET99" s="18"/>
      <c r="EU99" s="18"/>
      <c r="EV99" s="18"/>
      <c r="EW99" s="18"/>
      <c r="EX99" s="18"/>
      <c r="EY99" s="18"/>
      <c r="EZ99" s="18"/>
      <c r="FA99" s="18"/>
      <c r="FB99" s="18"/>
      <c r="FC99" s="18"/>
      <c r="FD99" s="18"/>
      <c r="FE99" s="18"/>
      <c r="FF99" s="18"/>
      <c r="FG99" s="18"/>
      <c r="FH99" s="18"/>
      <c r="FI99" s="18"/>
      <c r="FJ99" s="18"/>
      <c r="FK99" s="18"/>
      <c r="FL99" s="18"/>
      <c r="FM99" s="18"/>
      <c r="FN99" s="18"/>
      <c r="FO99" s="18"/>
      <c r="FP99" s="18"/>
      <c r="FQ99" s="18"/>
      <c r="FR99" s="18"/>
      <c r="FS99" s="18"/>
      <c r="FT99" s="18"/>
      <c r="FU99" s="18"/>
      <c r="FV99" s="18"/>
      <c r="FW99" s="18"/>
      <c r="FX99" s="18"/>
      <c r="FY99" s="18"/>
      <c r="FZ99" s="18"/>
      <c r="GA99" s="18"/>
      <c r="GB99" s="18"/>
      <c r="GC99" s="18"/>
      <c r="GD99" s="18"/>
      <c r="GE99" s="18"/>
      <c r="GF99" s="18"/>
      <c r="GG99" s="18"/>
      <c r="GH99" s="18"/>
      <c r="GI99" s="18"/>
      <c r="GJ99" s="18"/>
      <c r="GK99" s="18"/>
      <c r="GL99" s="18"/>
      <c r="GM99" s="18"/>
      <c r="GN99" s="18"/>
      <c r="GO99" s="18"/>
      <c r="GP99" s="18"/>
      <c r="GQ99" s="18"/>
      <c r="GR99" s="18"/>
      <c r="GS99" s="18"/>
      <c r="GT99" s="18"/>
      <c r="GU99" s="18"/>
      <c r="GV99" s="18"/>
      <c r="GW99" s="18"/>
      <c r="GX99" s="18"/>
      <c r="GY99" s="18"/>
      <c r="GZ99" s="18"/>
      <c r="HA99" s="18"/>
      <c r="HB99" s="18"/>
    </row>
    <row r="100" spans="1:210">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39"/>
      <c r="AA100" s="18"/>
      <c r="AB100" s="18"/>
      <c r="AC100" s="18"/>
      <c r="AD100" s="18"/>
      <c r="AE100" s="18"/>
      <c r="AF100" s="18"/>
      <c r="AG100" s="18"/>
      <c r="AH100" s="18"/>
      <c r="AI100" s="18"/>
      <c r="AJ100" s="18"/>
      <c r="AK100" s="18"/>
      <c r="AL100" s="18"/>
      <c r="AM100" s="18"/>
      <c r="AN100" s="18"/>
      <c r="AO100" s="18"/>
      <c r="AP100" s="18"/>
      <c r="AQ100" s="18"/>
      <c r="AR100" s="18"/>
      <c r="AS100" s="18"/>
      <c r="AT100" s="18"/>
      <c r="AU100" s="39"/>
      <c r="AV100" s="18"/>
      <c r="AW100" s="18"/>
      <c r="AX100" s="18"/>
      <c r="AY100" s="18"/>
      <c r="AZ100" s="18"/>
      <c r="BA100" s="18"/>
      <c r="BB100" s="18"/>
      <c r="BC100" s="18"/>
      <c r="BD100" s="18"/>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c r="CC100" s="18"/>
      <c r="CD100" s="18"/>
      <c r="CE100" s="18"/>
      <c r="CF100" s="18"/>
      <c r="CG100" s="18"/>
      <c r="CH100" s="18"/>
      <c r="CI100" s="18"/>
      <c r="CJ100" s="18"/>
      <c r="CK100" s="18"/>
      <c r="CL100" s="18"/>
      <c r="CM100" s="18"/>
      <c r="CN100" s="18"/>
      <c r="CO100" s="18"/>
      <c r="CP100" s="18"/>
      <c r="CQ100" s="18"/>
      <c r="CR100" s="18"/>
      <c r="CS100" s="18"/>
      <c r="CT100" s="18"/>
      <c r="CU100" s="18"/>
      <c r="CV100" s="18"/>
      <c r="CW100" s="18"/>
      <c r="CX100" s="18"/>
      <c r="CY100" s="18"/>
      <c r="CZ100" s="18"/>
      <c r="DA100" s="18"/>
      <c r="DB100" s="18"/>
      <c r="DC100" s="18"/>
      <c r="DD100" s="18"/>
      <c r="DE100" s="18"/>
      <c r="DF100" s="18"/>
      <c r="DG100" s="18"/>
      <c r="DH100" s="18"/>
      <c r="DI100" s="18"/>
      <c r="DJ100" s="18"/>
      <c r="DK100" s="18"/>
      <c r="DL100" s="18"/>
      <c r="DM100" s="18"/>
      <c r="DN100" s="18"/>
      <c r="DO100" s="18"/>
      <c r="DP100" s="18"/>
      <c r="DQ100" s="18"/>
      <c r="DR100" s="18"/>
      <c r="DS100" s="18"/>
      <c r="DT100" s="18"/>
      <c r="DU100" s="18"/>
      <c r="DV100" s="18"/>
      <c r="DW100" s="18"/>
      <c r="DX100" s="18"/>
      <c r="DY100" s="18"/>
      <c r="DZ100" s="18"/>
      <c r="EA100" s="18"/>
      <c r="EB100" s="18"/>
      <c r="EC100" s="18"/>
      <c r="ED100" s="18"/>
      <c r="EE100" s="18"/>
      <c r="EF100" s="18"/>
      <c r="EG100" s="18"/>
      <c r="EH100" s="18"/>
      <c r="EI100" s="18"/>
      <c r="EJ100" s="18"/>
      <c r="EK100" s="18"/>
      <c r="EL100" s="18"/>
      <c r="EM100" s="18"/>
      <c r="EN100" s="18"/>
      <c r="EO100" s="18"/>
      <c r="EP100" s="18"/>
      <c r="EQ100" s="18"/>
      <c r="ER100" s="18"/>
      <c r="ES100" s="18"/>
      <c r="ET100" s="18"/>
      <c r="EU100" s="18"/>
      <c r="EV100" s="18"/>
      <c r="EW100" s="18"/>
      <c r="EX100" s="18"/>
      <c r="EY100" s="18"/>
      <c r="EZ100" s="18"/>
      <c r="FA100" s="18"/>
      <c r="FB100" s="18"/>
      <c r="FC100" s="18"/>
      <c r="FD100" s="18"/>
      <c r="FE100" s="18"/>
      <c r="FF100" s="18"/>
      <c r="FG100" s="18"/>
      <c r="FH100" s="18"/>
      <c r="FI100" s="18"/>
      <c r="FJ100" s="18"/>
      <c r="FK100" s="18"/>
      <c r="FL100" s="18"/>
      <c r="FM100" s="18"/>
      <c r="FN100" s="18"/>
      <c r="FO100" s="18"/>
      <c r="FP100" s="18"/>
      <c r="FQ100" s="18"/>
      <c r="FR100" s="18"/>
      <c r="FS100" s="18"/>
      <c r="FT100" s="18"/>
      <c r="FU100" s="18"/>
      <c r="FV100" s="18"/>
      <c r="FW100" s="18"/>
      <c r="FX100" s="18"/>
      <c r="FY100" s="18"/>
      <c r="FZ100" s="18"/>
      <c r="GA100" s="18"/>
      <c r="GB100" s="18"/>
      <c r="GC100" s="18"/>
      <c r="GD100" s="18"/>
      <c r="GE100" s="18"/>
      <c r="GF100" s="18"/>
      <c r="GG100" s="18"/>
      <c r="GH100" s="18"/>
      <c r="GI100" s="18"/>
      <c r="GJ100" s="18"/>
      <c r="GK100" s="18"/>
      <c r="GL100" s="18"/>
      <c r="GM100" s="18"/>
      <c r="GN100" s="18"/>
      <c r="GO100" s="18"/>
      <c r="GP100" s="18"/>
      <c r="GQ100" s="18"/>
      <c r="GR100" s="18"/>
      <c r="GS100" s="18"/>
      <c r="GT100" s="18"/>
      <c r="GU100" s="18"/>
      <c r="GV100" s="18"/>
      <c r="GW100" s="18"/>
      <c r="GX100" s="18"/>
      <c r="GY100" s="18"/>
      <c r="GZ100" s="18"/>
      <c r="HA100" s="18"/>
      <c r="HB100" s="18"/>
    </row>
    <row r="101" spans="1:210">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39"/>
      <c r="AA101" s="18"/>
      <c r="AB101" s="18"/>
      <c r="AC101" s="18"/>
      <c r="AD101" s="18"/>
      <c r="AE101" s="18"/>
      <c r="AF101" s="18"/>
      <c r="AG101" s="18"/>
      <c r="AH101" s="18"/>
      <c r="AI101" s="18"/>
      <c r="AJ101" s="18"/>
      <c r="AK101" s="18"/>
      <c r="AL101" s="18"/>
      <c r="AM101" s="18"/>
      <c r="AN101" s="18"/>
      <c r="AO101" s="18"/>
      <c r="AP101" s="18"/>
      <c r="AQ101" s="18"/>
      <c r="AR101" s="18"/>
      <c r="AS101" s="18"/>
      <c r="AT101" s="18"/>
      <c r="AU101" s="39"/>
      <c r="AV101" s="18"/>
      <c r="AW101" s="18"/>
      <c r="AX101" s="18"/>
      <c r="AY101" s="18"/>
      <c r="AZ101" s="18"/>
      <c r="BA101" s="18"/>
      <c r="BB101" s="18"/>
      <c r="BC101" s="18"/>
      <c r="BD101" s="18"/>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c r="CC101" s="18"/>
      <c r="CD101" s="18"/>
      <c r="CE101" s="18"/>
      <c r="CF101" s="18"/>
      <c r="CG101" s="18"/>
      <c r="CH101" s="18"/>
      <c r="CI101" s="18"/>
      <c r="CJ101" s="18"/>
      <c r="CK101" s="18"/>
      <c r="CL101" s="18"/>
      <c r="CM101" s="18"/>
      <c r="CN101" s="18"/>
      <c r="CO101" s="18"/>
      <c r="CP101" s="18"/>
      <c r="CQ101" s="18"/>
      <c r="CR101" s="18"/>
      <c r="CS101" s="18"/>
      <c r="CT101" s="18"/>
      <c r="CU101" s="18"/>
      <c r="CV101" s="18"/>
      <c r="CW101" s="18"/>
      <c r="CX101" s="18"/>
      <c r="CY101" s="18"/>
      <c r="CZ101" s="18"/>
      <c r="DA101" s="18"/>
      <c r="DB101" s="18"/>
      <c r="DC101" s="18"/>
      <c r="DD101" s="18"/>
      <c r="DE101" s="18"/>
      <c r="DF101" s="18"/>
      <c r="DG101" s="18"/>
      <c r="DH101" s="18"/>
      <c r="DI101" s="18"/>
      <c r="DJ101" s="18"/>
      <c r="DK101" s="18"/>
      <c r="DL101" s="18"/>
      <c r="DM101" s="18"/>
      <c r="DN101" s="18"/>
      <c r="DO101" s="18"/>
      <c r="DP101" s="18"/>
      <c r="DQ101" s="18"/>
      <c r="DR101" s="18"/>
      <c r="DS101" s="18"/>
      <c r="DT101" s="18"/>
      <c r="DU101" s="18"/>
      <c r="DV101" s="18"/>
      <c r="DW101" s="18"/>
      <c r="DX101" s="18"/>
      <c r="DY101" s="18"/>
      <c r="DZ101" s="18"/>
      <c r="EA101" s="18"/>
      <c r="EB101" s="18"/>
      <c r="EC101" s="18"/>
      <c r="ED101" s="18"/>
      <c r="EE101" s="18"/>
      <c r="EF101" s="18"/>
      <c r="EG101" s="18"/>
      <c r="EH101" s="18"/>
      <c r="EI101" s="18"/>
      <c r="EJ101" s="18"/>
      <c r="EK101" s="18"/>
      <c r="EL101" s="18"/>
      <c r="EM101" s="18"/>
      <c r="EN101" s="18"/>
      <c r="EO101" s="18"/>
      <c r="EP101" s="18"/>
      <c r="EQ101" s="18"/>
      <c r="ER101" s="18"/>
      <c r="ES101" s="18"/>
      <c r="ET101" s="18"/>
      <c r="EU101" s="18"/>
      <c r="EV101" s="18"/>
      <c r="EW101" s="18"/>
      <c r="EX101" s="18"/>
      <c r="EY101" s="18"/>
      <c r="EZ101" s="18"/>
      <c r="FA101" s="18"/>
      <c r="FB101" s="18"/>
      <c r="FC101" s="18"/>
      <c r="FD101" s="18"/>
      <c r="FE101" s="18"/>
      <c r="FF101" s="18"/>
      <c r="FG101" s="18"/>
      <c r="FH101" s="18"/>
      <c r="FI101" s="18"/>
      <c r="FJ101" s="18"/>
      <c r="FK101" s="18"/>
      <c r="FL101" s="18"/>
      <c r="FM101" s="18"/>
      <c r="FN101" s="18"/>
      <c r="FO101" s="18"/>
      <c r="FP101" s="18"/>
      <c r="FQ101" s="18"/>
      <c r="FR101" s="18"/>
      <c r="FS101" s="18"/>
      <c r="FT101" s="18"/>
      <c r="FU101" s="18"/>
      <c r="FV101" s="18"/>
      <c r="FW101" s="18"/>
      <c r="FX101" s="18"/>
      <c r="FY101" s="18"/>
      <c r="FZ101" s="18"/>
      <c r="GA101" s="18"/>
      <c r="GB101" s="18"/>
      <c r="GC101" s="18"/>
      <c r="GD101" s="18"/>
      <c r="GE101" s="18"/>
      <c r="GF101" s="18"/>
      <c r="GG101" s="18"/>
      <c r="GH101" s="18"/>
      <c r="GI101" s="18"/>
      <c r="GJ101" s="18"/>
      <c r="GK101" s="18"/>
      <c r="GL101" s="18"/>
      <c r="GM101" s="18"/>
      <c r="GN101" s="18"/>
      <c r="GO101" s="18"/>
      <c r="GP101" s="18"/>
      <c r="GQ101" s="18"/>
      <c r="GR101" s="18"/>
      <c r="GS101" s="18"/>
      <c r="GT101" s="18"/>
      <c r="GU101" s="18"/>
      <c r="GV101" s="18"/>
      <c r="GW101" s="18"/>
      <c r="GX101" s="18"/>
      <c r="GY101" s="18"/>
      <c r="GZ101" s="18"/>
      <c r="HA101" s="18"/>
      <c r="HB101" s="18"/>
    </row>
    <row r="102" spans="1:210">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39"/>
      <c r="AA102" s="18"/>
      <c r="AB102" s="18"/>
      <c r="AC102" s="18"/>
      <c r="AD102" s="18"/>
      <c r="AE102" s="18"/>
      <c r="AF102" s="18"/>
      <c r="AG102" s="18"/>
      <c r="AH102" s="18"/>
      <c r="AI102" s="18"/>
      <c r="AJ102" s="18"/>
      <c r="AK102" s="18"/>
      <c r="AL102" s="18"/>
      <c r="AM102" s="18"/>
      <c r="AN102" s="18"/>
      <c r="AO102" s="18"/>
      <c r="AP102" s="18"/>
      <c r="AQ102" s="18"/>
      <c r="AR102" s="18"/>
      <c r="AS102" s="18"/>
      <c r="AT102" s="18"/>
      <c r="AU102" s="39"/>
      <c r="AV102" s="18"/>
      <c r="AW102" s="18"/>
      <c r="AX102" s="18"/>
      <c r="AY102" s="18"/>
      <c r="AZ102" s="18"/>
      <c r="BA102" s="18"/>
      <c r="BB102" s="18"/>
      <c r="BC102" s="18"/>
      <c r="BD102" s="18"/>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c r="CC102" s="18"/>
      <c r="CD102" s="18"/>
      <c r="CE102" s="18"/>
      <c r="CF102" s="18"/>
      <c r="CG102" s="18"/>
      <c r="CH102" s="18"/>
      <c r="CI102" s="18"/>
      <c r="CJ102" s="18"/>
      <c r="CK102" s="18"/>
      <c r="CL102" s="18"/>
      <c r="CM102" s="18"/>
      <c r="CN102" s="18"/>
      <c r="CO102" s="18"/>
      <c r="CP102" s="18"/>
      <c r="CQ102" s="18"/>
      <c r="CR102" s="18"/>
      <c r="CS102" s="18"/>
      <c r="CT102" s="18"/>
      <c r="CU102" s="18"/>
      <c r="CV102" s="18"/>
      <c r="CW102" s="18"/>
      <c r="CX102" s="18"/>
      <c r="CY102" s="18"/>
      <c r="CZ102" s="18"/>
      <c r="DA102" s="18"/>
      <c r="DB102" s="18"/>
      <c r="DC102" s="18"/>
      <c r="DD102" s="18"/>
      <c r="DE102" s="18"/>
      <c r="DF102" s="18"/>
      <c r="DG102" s="18"/>
      <c r="DH102" s="18"/>
      <c r="DI102" s="18"/>
      <c r="DJ102" s="18"/>
      <c r="DK102" s="18"/>
      <c r="DL102" s="18"/>
      <c r="DM102" s="18"/>
      <c r="DN102" s="18"/>
      <c r="DO102" s="18"/>
      <c r="DP102" s="18"/>
      <c r="DQ102" s="18"/>
      <c r="DR102" s="18"/>
      <c r="DS102" s="18"/>
      <c r="DT102" s="18"/>
      <c r="DU102" s="18"/>
      <c r="DV102" s="18"/>
      <c r="DW102" s="18"/>
      <c r="DX102" s="18"/>
      <c r="DY102" s="18"/>
      <c r="DZ102" s="18"/>
      <c r="EA102" s="18"/>
      <c r="EB102" s="18"/>
      <c r="EC102" s="18"/>
      <c r="ED102" s="18"/>
      <c r="EE102" s="18"/>
      <c r="EF102" s="18"/>
      <c r="EG102" s="18"/>
      <c r="EH102" s="18"/>
      <c r="EI102" s="18"/>
      <c r="EJ102" s="18"/>
      <c r="EK102" s="18"/>
      <c r="EL102" s="18"/>
      <c r="EM102" s="18"/>
      <c r="EN102" s="18"/>
      <c r="EO102" s="18"/>
      <c r="EP102" s="18"/>
      <c r="EQ102" s="18"/>
      <c r="ER102" s="18"/>
      <c r="ES102" s="18"/>
      <c r="ET102" s="18"/>
      <c r="EU102" s="18"/>
      <c r="EV102" s="18"/>
      <c r="EW102" s="18"/>
      <c r="EX102" s="18"/>
      <c r="EY102" s="18"/>
      <c r="EZ102" s="18"/>
      <c r="FA102" s="18"/>
      <c r="FB102" s="18"/>
      <c r="FC102" s="18"/>
      <c r="FD102" s="18"/>
      <c r="FE102" s="18"/>
      <c r="FF102" s="18"/>
      <c r="FG102" s="18"/>
      <c r="FH102" s="18"/>
      <c r="FI102" s="18"/>
      <c r="FJ102" s="18"/>
      <c r="FK102" s="18"/>
      <c r="FL102" s="18"/>
      <c r="FM102" s="18"/>
      <c r="FN102" s="18"/>
      <c r="FO102" s="18"/>
      <c r="FP102" s="18"/>
      <c r="FQ102" s="18"/>
      <c r="FR102" s="18"/>
      <c r="FS102" s="18"/>
      <c r="FT102" s="18"/>
      <c r="FU102" s="18"/>
      <c r="FV102" s="18"/>
      <c r="FW102" s="18"/>
      <c r="FX102" s="18"/>
      <c r="FY102" s="18"/>
      <c r="FZ102" s="18"/>
      <c r="GA102" s="18"/>
      <c r="GB102" s="18"/>
      <c r="GC102" s="18"/>
      <c r="GD102" s="18"/>
      <c r="GE102" s="18"/>
      <c r="GF102" s="18"/>
      <c r="GG102" s="18"/>
      <c r="GH102" s="18"/>
      <c r="GI102" s="18"/>
      <c r="GJ102" s="18"/>
      <c r="GK102" s="18"/>
      <c r="GL102" s="18"/>
      <c r="GM102" s="18"/>
      <c r="GN102" s="18"/>
      <c r="GO102" s="18"/>
      <c r="GP102" s="18"/>
      <c r="GQ102" s="18"/>
      <c r="GR102" s="18"/>
      <c r="GS102" s="18"/>
      <c r="GT102" s="18"/>
      <c r="GU102" s="18"/>
      <c r="GV102" s="18"/>
      <c r="GW102" s="18"/>
      <c r="GX102" s="18"/>
      <c r="GY102" s="18"/>
      <c r="GZ102" s="18"/>
      <c r="HA102" s="18"/>
      <c r="HB102" s="18"/>
    </row>
    <row r="103" spans="1:210">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39"/>
      <c r="AA103" s="18"/>
      <c r="AB103" s="18"/>
      <c r="AC103" s="18"/>
      <c r="AD103" s="18"/>
      <c r="AE103" s="18"/>
      <c r="AF103" s="18"/>
      <c r="AG103" s="18"/>
      <c r="AH103" s="18"/>
      <c r="AI103" s="18"/>
      <c r="AJ103" s="18"/>
      <c r="AK103" s="18"/>
      <c r="AL103" s="18"/>
      <c r="AM103" s="18"/>
      <c r="AN103" s="18"/>
      <c r="AO103" s="18"/>
      <c r="AP103" s="18"/>
      <c r="AQ103" s="18"/>
      <c r="AR103" s="18"/>
      <c r="AS103" s="18"/>
      <c r="AT103" s="18"/>
      <c r="AU103" s="39"/>
      <c r="AV103" s="18"/>
      <c r="AW103" s="18"/>
      <c r="AX103" s="18"/>
      <c r="AY103" s="18"/>
      <c r="AZ103" s="18"/>
      <c r="BA103" s="18"/>
      <c r="BB103" s="18"/>
      <c r="BC103" s="18"/>
      <c r="BD103" s="18"/>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c r="CC103" s="18"/>
      <c r="CD103" s="18"/>
      <c r="CE103" s="18"/>
      <c r="CF103" s="18"/>
      <c r="CG103" s="18"/>
      <c r="CH103" s="18"/>
      <c r="CI103" s="18"/>
      <c r="CJ103" s="18"/>
      <c r="CK103" s="18"/>
      <c r="CL103" s="18"/>
      <c r="CM103" s="18"/>
      <c r="CN103" s="18"/>
      <c r="CO103" s="18"/>
      <c r="CP103" s="18"/>
      <c r="CQ103" s="18"/>
      <c r="CR103" s="18"/>
      <c r="CS103" s="18"/>
      <c r="CT103" s="18"/>
      <c r="CU103" s="18"/>
      <c r="CV103" s="18"/>
      <c r="CW103" s="18"/>
      <c r="CX103" s="18"/>
      <c r="CY103" s="18"/>
      <c r="CZ103" s="18"/>
      <c r="DA103" s="18"/>
      <c r="DB103" s="18"/>
      <c r="DC103" s="18"/>
      <c r="DD103" s="18"/>
      <c r="DE103" s="18"/>
      <c r="DF103" s="18"/>
      <c r="DG103" s="18"/>
      <c r="DH103" s="18"/>
      <c r="DI103" s="18"/>
      <c r="DJ103" s="18"/>
      <c r="DK103" s="18"/>
      <c r="DL103" s="18"/>
      <c r="DM103" s="18"/>
      <c r="DN103" s="18"/>
      <c r="DO103" s="18"/>
      <c r="DP103" s="18"/>
      <c r="DQ103" s="18"/>
      <c r="DR103" s="18"/>
      <c r="DS103" s="18"/>
      <c r="DT103" s="18"/>
      <c r="DU103" s="18"/>
      <c r="DV103" s="18"/>
      <c r="DW103" s="18"/>
      <c r="DX103" s="18"/>
      <c r="DY103" s="18"/>
      <c r="DZ103" s="18"/>
      <c r="EA103" s="18"/>
      <c r="EB103" s="18"/>
      <c r="EC103" s="18"/>
      <c r="ED103" s="18"/>
      <c r="EE103" s="18"/>
      <c r="EF103" s="18"/>
      <c r="EG103" s="18"/>
      <c r="EH103" s="18"/>
      <c r="EI103" s="18"/>
      <c r="EJ103" s="18"/>
      <c r="EK103" s="18"/>
      <c r="EL103" s="18"/>
      <c r="EM103" s="18"/>
      <c r="EN103" s="18"/>
      <c r="EO103" s="18"/>
      <c r="EP103" s="18"/>
      <c r="EQ103" s="18"/>
      <c r="ER103" s="18"/>
      <c r="ES103" s="18"/>
      <c r="ET103" s="18"/>
      <c r="EU103" s="18"/>
      <c r="EV103" s="18"/>
      <c r="EW103" s="18"/>
      <c r="EX103" s="18"/>
      <c r="EY103" s="18"/>
      <c r="EZ103" s="18"/>
      <c r="FA103" s="18"/>
      <c r="FB103" s="18"/>
      <c r="FC103" s="18"/>
      <c r="FD103" s="18"/>
      <c r="FE103" s="18"/>
      <c r="FF103" s="18"/>
      <c r="FG103" s="18"/>
      <c r="FH103" s="18"/>
      <c r="FI103" s="18"/>
      <c r="FJ103" s="18"/>
      <c r="FK103" s="18"/>
      <c r="FL103" s="18"/>
      <c r="FM103" s="18"/>
      <c r="FN103" s="18"/>
      <c r="FO103" s="18"/>
      <c r="FP103" s="18"/>
      <c r="FQ103" s="18"/>
      <c r="FR103" s="18"/>
      <c r="FS103" s="18"/>
      <c r="FT103" s="18"/>
      <c r="FU103" s="18"/>
      <c r="FV103" s="18"/>
      <c r="FW103" s="18"/>
      <c r="FX103" s="18"/>
      <c r="FY103" s="18"/>
      <c r="FZ103" s="18"/>
      <c r="GA103" s="18"/>
      <c r="GB103" s="18"/>
      <c r="GC103" s="18"/>
      <c r="GD103" s="18"/>
      <c r="GE103" s="18"/>
      <c r="GF103" s="18"/>
      <c r="GG103" s="18"/>
      <c r="GH103" s="18"/>
      <c r="GI103" s="18"/>
      <c r="GJ103" s="18"/>
      <c r="GK103" s="18"/>
      <c r="GL103" s="18"/>
      <c r="GM103" s="18"/>
      <c r="GN103" s="18"/>
      <c r="GO103" s="18"/>
      <c r="GP103" s="18"/>
      <c r="GQ103" s="18"/>
      <c r="GR103" s="18"/>
      <c r="GS103" s="18"/>
      <c r="GT103" s="18"/>
      <c r="GU103" s="18"/>
      <c r="GV103" s="18"/>
      <c r="GW103" s="18"/>
      <c r="GX103" s="18"/>
      <c r="GY103" s="18"/>
      <c r="GZ103" s="18"/>
      <c r="HA103" s="18"/>
      <c r="HB103" s="18"/>
    </row>
    <row r="104" spans="1:210">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39"/>
      <c r="AA104" s="18"/>
      <c r="AB104" s="18"/>
      <c r="AC104" s="18"/>
      <c r="AD104" s="18"/>
      <c r="AE104" s="18"/>
      <c r="AF104" s="18"/>
      <c r="AG104" s="18"/>
      <c r="AH104" s="18"/>
      <c r="AI104" s="18"/>
      <c r="AJ104" s="18"/>
      <c r="AK104" s="18"/>
      <c r="AL104" s="18"/>
      <c r="AM104" s="18"/>
      <c r="AN104" s="18"/>
      <c r="AO104" s="18"/>
      <c r="AP104" s="18"/>
      <c r="AQ104" s="18"/>
      <c r="AR104" s="18"/>
      <c r="AS104" s="18"/>
      <c r="AT104" s="18"/>
      <c r="AU104" s="39"/>
      <c r="AV104" s="18"/>
      <c r="AW104" s="18"/>
      <c r="AX104" s="18"/>
      <c r="AY104" s="18"/>
      <c r="AZ104" s="18"/>
      <c r="BA104" s="18"/>
      <c r="BB104" s="18"/>
      <c r="BC104" s="18"/>
      <c r="BD104" s="18"/>
      <c r="BE104" s="18"/>
      <c r="BF104" s="18"/>
      <c r="BG104" s="18"/>
      <c r="BH104" s="18"/>
      <c r="BI104" s="18"/>
      <c r="BJ104" s="18"/>
      <c r="BK104" s="18"/>
      <c r="BL104" s="18"/>
      <c r="BM104" s="18"/>
      <c r="BN104" s="18"/>
      <c r="BO104" s="18"/>
      <c r="BP104" s="18"/>
      <c r="BQ104" s="18"/>
      <c r="BR104" s="18"/>
      <c r="BS104" s="18"/>
      <c r="BT104" s="18"/>
      <c r="BU104" s="18"/>
      <c r="BV104" s="18"/>
      <c r="BW104" s="18"/>
      <c r="BX104" s="18"/>
      <c r="BY104" s="18"/>
      <c r="BZ104" s="18"/>
      <c r="CA104" s="18"/>
      <c r="CB104" s="18"/>
      <c r="CC104" s="18"/>
      <c r="CD104" s="18"/>
      <c r="CE104" s="18"/>
      <c r="CF104" s="18"/>
      <c r="CG104" s="18"/>
      <c r="CH104" s="18"/>
      <c r="CI104" s="18"/>
      <c r="CJ104" s="18"/>
      <c r="CK104" s="18"/>
      <c r="CL104" s="18"/>
      <c r="CM104" s="18"/>
      <c r="CN104" s="18"/>
      <c r="CO104" s="18"/>
      <c r="CP104" s="18"/>
      <c r="CQ104" s="18"/>
      <c r="CR104" s="18"/>
      <c r="CS104" s="18"/>
      <c r="CT104" s="18"/>
      <c r="CU104" s="18"/>
      <c r="CV104" s="18"/>
      <c r="CW104" s="18"/>
      <c r="CX104" s="18"/>
      <c r="CY104" s="18"/>
      <c r="CZ104" s="18"/>
      <c r="DA104" s="18"/>
      <c r="DB104" s="18"/>
      <c r="DC104" s="18"/>
      <c r="DD104" s="18"/>
      <c r="DE104" s="18"/>
      <c r="DF104" s="18"/>
      <c r="DG104" s="18"/>
      <c r="DH104" s="18"/>
      <c r="DI104" s="18"/>
      <c r="DJ104" s="18"/>
      <c r="DK104" s="18"/>
      <c r="DL104" s="18"/>
      <c r="DM104" s="18"/>
      <c r="DN104" s="18"/>
      <c r="DO104" s="18"/>
      <c r="DP104" s="18"/>
      <c r="DQ104" s="18"/>
      <c r="DR104" s="18"/>
      <c r="DS104" s="18"/>
      <c r="DT104" s="18"/>
      <c r="DU104" s="18"/>
      <c r="DV104" s="18"/>
      <c r="DW104" s="18"/>
      <c r="DX104" s="18"/>
      <c r="DY104" s="18"/>
      <c r="DZ104" s="18"/>
      <c r="EA104" s="18"/>
      <c r="EB104" s="18"/>
      <c r="EC104" s="18"/>
      <c r="ED104" s="18"/>
      <c r="EE104" s="18"/>
      <c r="EF104" s="18"/>
      <c r="EG104" s="18"/>
      <c r="EH104" s="18"/>
      <c r="EI104" s="18"/>
      <c r="EJ104" s="18"/>
      <c r="EK104" s="18"/>
      <c r="EL104" s="18"/>
      <c r="EM104" s="18"/>
      <c r="EN104" s="18"/>
      <c r="EO104" s="18"/>
      <c r="EP104" s="18"/>
      <c r="EQ104" s="18"/>
      <c r="ER104" s="18"/>
      <c r="ES104" s="18"/>
      <c r="ET104" s="18"/>
      <c r="EU104" s="18"/>
      <c r="EV104" s="18"/>
      <c r="EW104" s="18"/>
      <c r="EX104" s="18"/>
      <c r="EY104" s="18"/>
      <c r="EZ104" s="18"/>
      <c r="FA104" s="18"/>
      <c r="FB104" s="18"/>
      <c r="FC104" s="18"/>
      <c r="FD104" s="18"/>
      <c r="FE104" s="18"/>
      <c r="FF104" s="18"/>
      <c r="FG104" s="18"/>
      <c r="FH104" s="18"/>
      <c r="FI104" s="18"/>
      <c r="FJ104" s="18"/>
      <c r="FK104" s="18"/>
      <c r="FL104" s="18"/>
      <c r="FM104" s="18"/>
      <c r="FN104" s="18"/>
      <c r="FO104" s="18"/>
      <c r="FP104" s="18"/>
      <c r="FQ104" s="18"/>
      <c r="FR104" s="18"/>
      <c r="FS104" s="18"/>
      <c r="FT104" s="18"/>
      <c r="FU104" s="18"/>
      <c r="FV104" s="18"/>
      <c r="FW104" s="18"/>
      <c r="FX104" s="18"/>
      <c r="FY104" s="18"/>
      <c r="FZ104" s="18"/>
      <c r="GA104" s="18"/>
      <c r="GB104" s="18"/>
      <c r="GC104" s="18"/>
      <c r="GD104" s="18"/>
      <c r="GE104" s="18"/>
      <c r="GF104" s="18"/>
      <c r="GG104" s="18"/>
      <c r="GH104" s="18"/>
      <c r="GI104" s="18"/>
      <c r="GJ104" s="18"/>
      <c r="GK104" s="18"/>
      <c r="GL104" s="18"/>
      <c r="GM104" s="18"/>
      <c r="GN104" s="18"/>
      <c r="GO104" s="18"/>
      <c r="GP104" s="18"/>
      <c r="GQ104" s="18"/>
      <c r="GR104" s="18"/>
      <c r="GS104" s="18"/>
      <c r="GT104" s="18"/>
      <c r="GU104" s="18"/>
      <c r="GV104" s="18"/>
      <c r="GW104" s="18"/>
      <c r="GX104" s="18"/>
      <c r="GY104" s="18"/>
      <c r="GZ104" s="18"/>
      <c r="HA104" s="18"/>
      <c r="HB104" s="18"/>
    </row>
    <row r="105" spans="1:210">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39"/>
      <c r="AA105" s="18"/>
      <c r="AB105" s="18"/>
      <c r="AC105" s="18"/>
      <c r="AD105" s="18"/>
      <c r="AE105" s="18"/>
      <c r="AF105" s="18"/>
      <c r="AG105" s="18"/>
      <c r="AH105" s="18"/>
      <c r="AI105" s="18"/>
      <c r="AJ105" s="18"/>
      <c r="AK105" s="18"/>
      <c r="AL105" s="18"/>
      <c r="AM105" s="18"/>
      <c r="AN105" s="18"/>
      <c r="AO105" s="18"/>
      <c r="AP105" s="18"/>
      <c r="AQ105" s="18"/>
      <c r="AR105" s="18"/>
      <c r="AS105" s="18"/>
      <c r="AT105" s="18"/>
      <c r="AU105" s="39"/>
      <c r="AV105" s="18"/>
      <c r="AW105" s="18"/>
      <c r="AX105" s="18"/>
      <c r="AY105" s="18"/>
      <c r="AZ105" s="18"/>
      <c r="BA105" s="18"/>
      <c r="BB105" s="18"/>
      <c r="BC105" s="18"/>
      <c r="BD105" s="18"/>
      <c r="BE105" s="18"/>
      <c r="BF105" s="18"/>
      <c r="BG105" s="18"/>
      <c r="BH105" s="18"/>
      <c r="BI105" s="18"/>
      <c r="BJ105" s="18"/>
      <c r="BK105" s="18"/>
      <c r="BL105" s="18"/>
      <c r="BM105" s="18"/>
      <c r="BN105" s="18"/>
      <c r="BO105" s="18"/>
      <c r="BP105" s="18"/>
      <c r="BQ105" s="18"/>
      <c r="BR105" s="18"/>
      <c r="BS105" s="18"/>
      <c r="BT105" s="18"/>
      <c r="BU105" s="18"/>
      <c r="BV105" s="18"/>
      <c r="BW105" s="18"/>
      <c r="BX105" s="18"/>
      <c r="BY105" s="18"/>
      <c r="BZ105" s="18"/>
      <c r="CA105" s="18"/>
      <c r="CB105" s="18"/>
      <c r="CC105" s="18"/>
      <c r="CD105" s="18"/>
      <c r="CE105" s="18"/>
      <c r="CF105" s="18"/>
      <c r="CG105" s="18"/>
      <c r="CH105" s="18"/>
      <c r="CI105" s="18"/>
      <c r="CJ105" s="18"/>
      <c r="CK105" s="18"/>
      <c r="CL105" s="18"/>
      <c r="CM105" s="18"/>
      <c r="CN105" s="18"/>
      <c r="CO105" s="18"/>
      <c r="CP105" s="18"/>
      <c r="CQ105" s="18"/>
      <c r="CR105" s="18"/>
      <c r="CS105" s="18"/>
      <c r="CT105" s="18"/>
      <c r="CU105" s="18"/>
      <c r="CV105" s="18"/>
      <c r="CW105" s="18"/>
      <c r="CX105" s="18"/>
      <c r="CY105" s="18"/>
      <c r="CZ105" s="18"/>
      <c r="DA105" s="18"/>
      <c r="DB105" s="18"/>
      <c r="DC105" s="18"/>
      <c r="DD105" s="18"/>
      <c r="DE105" s="18"/>
      <c r="DF105" s="18"/>
      <c r="DG105" s="18"/>
      <c r="DH105" s="18"/>
      <c r="DI105" s="18"/>
      <c r="DJ105" s="18"/>
      <c r="DK105" s="18"/>
      <c r="DL105" s="18"/>
      <c r="DM105" s="18"/>
      <c r="DN105" s="18"/>
      <c r="DO105" s="18"/>
      <c r="DP105" s="18"/>
      <c r="DQ105" s="18"/>
      <c r="DR105" s="18"/>
      <c r="DS105" s="18"/>
      <c r="DT105" s="18"/>
      <c r="DU105" s="18"/>
      <c r="DV105" s="18"/>
      <c r="DW105" s="18"/>
      <c r="DX105" s="18"/>
      <c r="DY105" s="18"/>
      <c r="DZ105" s="18"/>
      <c r="EA105" s="18"/>
      <c r="EB105" s="18"/>
      <c r="EC105" s="18"/>
      <c r="ED105" s="18"/>
      <c r="EE105" s="18"/>
      <c r="EF105" s="18"/>
      <c r="EG105" s="18"/>
      <c r="EH105" s="18"/>
      <c r="EI105" s="18"/>
      <c r="EJ105" s="18"/>
      <c r="EK105" s="18"/>
      <c r="EL105" s="18"/>
      <c r="EM105" s="18"/>
      <c r="EN105" s="18"/>
      <c r="EO105" s="18"/>
      <c r="EP105" s="18"/>
      <c r="EQ105" s="18"/>
      <c r="ER105" s="18"/>
      <c r="ES105" s="18"/>
      <c r="ET105" s="18"/>
      <c r="EU105" s="18"/>
      <c r="EV105" s="18"/>
      <c r="EW105" s="18"/>
      <c r="EX105" s="18"/>
      <c r="EY105" s="18"/>
      <c r="EZ105" s="18"/>
      <c r="FA105" s="18"/>
      <c r="FB105" s="18"/>
      <c r="FC105" s="18"/>
      <c r="FD105" s="18"/>
      <c r="FE105" s="18"/>
      <c r="FF105" s="18"/>
      <c r="FG105" s="18"/>
      <c r="FH105" s="18"/>
      <c r="FI105" s="18"/>
      <c r="FJ105" s="18"/>
      <c r="FK105" s="18"/>
      <c r="FL105" s="18"/>
      <c r="FM105" s="18"/>
      <c r="FN105" s="18"/>
      <c r="FO105" s="18"/>
      <c r="FP105" s="18"/>
      <c r="FQ105" s="18"/>
      <c r="FR105" s="18"/>
      <c r="FS105" s="18"/>
      <c r="FT105" s="18"/>
      <c r="FU105" s="18"/>
      <c r="FV105" s="18"/>
      <c r="FW105" s="18"/>
      <c r="FX105" s="18"/>
      <c r="FY105" s="18"/>
      <c r="FZ105" s="18"/>
      <c r="GA105" s="18"/>
      <c r="GB105" s="18"/>
      <c r="GC105" s="18"/>
      <c r="GD105" s="18"/>
      <c r="GE105" s="18"/>
      <c r="GF105" s="18"/>
      <c r="GG105" s="18"/>
      <c r="GH105" s="18"/>
      <c r="GI105" s="18"/>
      <c r="GJ105" s="18"/>
      <c r="GK105" s="18"/>
      <c r="GL105" s="18"/>
      <c r="GM105" s="18"/>
      <c r="GN105" s="18"/>
      <c r="GO105" s="18"/>
      <c r="GP105" s="18"/>
      <c r="GQ105" s="18"/>
      <c r="GR105" s="18"/>
      <c r="GS105" s="18"/>
      <c r="GT105" s="18"/>
      <c r="GU105" s="18"/>
      <c r="GV105" s="18"/>
      <c r="GW105" s="18"/>
      <c r="GX105" s="18"/>
      <c r="GY105" s="18"/>
      <c r="GZ105" s="18"/>
      <c r="HA105" s="18"/>
      <c r="HB105" s="18"/>
    </row>
    <row r="106" spans="1:210">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39"/>
      <c r="AA106" s="18"/>
      <c r="AB106" s="18"/>
      <c r="AC106" s="18"/>
      <c r="AD106" s="18"/>
      <c r="AE106" s="18"/>
      <c r="AF106" s="18"/>
      <c r="AG106" s="18"/>
      <c r="AH106" s="18"/>
      <c r="AI106" s="18"/>
      <c r="AJ106" s="18"/>
      <c r="AK106" s="18"/>
      <c r="AL106" s="18"/>
      <c r="AM106" s="18"/>
      <c r="AN106" s="18"/>
      <c r="AO106" s="18"/>
      <c r="AP106" s="18"/>
      <c r="AQ106" s="18"/>
      <c r="AR106" s="18"/>
      <c r="AS106" s="18"/>
      <c r="AT106" s="18"/>
      <c r="AU106" s="39"/>
      <c r="AV106" s="18"/>
      <c r="AW106" s="18"/>
      <c r="AX106" s="18"/>
      <c r="AY106" s="18"/>
      <c r="AZ106" s="18"/>
      <c r="BA106" s="18"/>
      <c r="BB106" s="18"/>
      <c r="BC106" s="18"/>
      <c r="BD106" s="18"/>
      <c r="BE106" s="18"/>
      <c r="BF106" s="18"/>
      <c r="BG106" s="18"/>
      <c r="BH106" s="18"/>
      <c r="BI106" s="18"/>
      <c r="BJ106" s="18"/>
      <c r="BK106" s="18"/>
      <c r="BL106" s="18"/>
      <c r="BM106" s="18"/>
      <c r="BN106" s="18"/>
      <c r="BO106" s="18"/>
      <c r="BP106" s="18"/>
      <c r="BQ106" s="18"/>
      <c r="BR106" s="18"/>
      <c r="BS106" s="18"/>
      <c r="BT106" s="18"/>
      <c r="BU106" s="18"/>
      <c r="BV106" s="18"/>
      <c r="BW106" s="18"/>
      <c r="BX106" s="18"/>
      <c r="BY106" s="18"/>
      <c r="BZ106" s="18"/>
      <c r="CA106" s="18"/>
      <c r="CB106" s="18"/>
      <c r="CC106" s="18"/>
      <c r="CD106" s="18"/>
      <c r="CE106" s="18"/>
      <c r="CF106" s="18"/>
      <c r="CG106" s="18"/>
      <c r="CH106" s="18"/>
      <c r="CI106" s="18"/>
      <c r="CJ106" s="18"/>
      <c r="CK106" s="18"/>
      <c r="CL106" s="18"/>
      <c r="CM106" s="18"/>
      <c r="CN106" s="18"/>
      <c r="CO106" s="18"/>
      <c r="CP106" s="18"/>
      <c r="CQ106" s="18"/>
      <c r="CR106" s="18"/>
      <c r="CS106" s="18"/>
      <c r="CT106" s="18"/>
      <c r="CU106" s="18"/>
      <c r="CV106" s="18"/>
      <c r="CW106" s="18"/>
      <c r="CX106" s="18"/>
      <c r="CY106" s="18"/>
      <c r="CZ106" s="18"/>
      <c r="DA106" s="18"/>
      <c r="DB106" s="18"/>
      <c r="DC106" s="18"/>
      <c r="DD106" s="18"/>
      <c r="DE106" s="18"/>
      <c r="DF106" s="18"/>
      <c r="DG106" s="18"/>
      <c r="DH106" s="18"/>
      <c r="DI106" s="18"/>
      <c r="DJ106" s="18"/>
      <c r="DK106" s="18"/>
      <c r="DL106" s="18"/>
      <c r="DM106" s="18"/>
      <c r="DN106" s="18"/>
      <c r="DO106" s="18"/>
      <c r="DP106" s="18"/>
      <c r="DQ106" s="18"/>
      <c r="DR106" s="18"/>
      <c r="DS106" s="18"/>
      <c r="DT106" s="18"/>
      <c r="DU106" s="18"/>
      <c r="DV106" s="18"/>
      <c r="DW106" s="18"/>
      <c r="DX106" s="18"/>
      <c r="DY106" s="18"/>
      <c r="DZ106" s="18"/>
      <c r="EA106" s="18"/>
      <c r="EB106" s="18"/>
      <c r="EC106" s="18"/>
      <c r="ED106" s="18"/>
      <c r="EE106" s="18"/>
      <c r="EF106" s="18"/>
      <c r="EG106" s="18"/>
      <c r="EH106" s="18"/>
      <c r="EI106" s="18"/>
      <c r="EJ106" s="18"/>
      <c r="EK106" s="18"/>
      <c r="EL106" s="18"/>
      <c r="EM106" s="18"/>
      <c r="EN106" s="18"/>
      <c r="EO106" s="18"/>
      <c r="EP106" s="18"/>
      <c r="EQ106" s="18"/>
      <c r="ER106" s="18"/>
      <c r="ES106" s="18"/>
      <c r="ET106" s="18"/>
      <c r="EU106" s="18"/>
      <c r="EV106" s="18"/>
      <c r="EW106" s="18"/>
      <c r="EX106" s="18"/>
      <c r="EY106" s="18"/>
      <c r="EZ106" s="18"/>
      <c r="FA106" s="18"/>
      <c r="FB106" s="18"/>
      <c r="FC106" s="18"/>
      <c r="FD106" s="18"/>
      <c r="FE106" s="18"/>
      <c r="FF106" s="18"/>
      <c r="FG106" s="18"/>
      <c r="FH106" s="18"/>
      <c r="FI106" s="18"/>
      <c r="FJ106" s="18"/>
      <c r="FK106" s="18"/>
      <c r="FL106" s="18"/>
      <c r="FM106" s="18"/>
      <c r="FN106" s="18"/>
      <c r="FO106" s="18"/>
      <c r="FP106" s="18"/>
      <c r="FQ106" s="18"/>
      <c r="FR106" s="18"/>
      <c r="FS106" s="18"/>
      <c r="FT106" s="18"/>
      <c r="FU106" s="18"/>
      <c r="FV106" s="18"/>
      <c r="FW106" s="18"/>
      <c r="FX106" s="18"/>
      <c r="FY106" s="18"/>
      <c r="FZ106" s="18"/>
      <c r="GA106" s="18"/>
      <c r="GB106" s="18"/>
      <c r="GC106" s="18"/>
      <c r="GD106" s="18"/>
      <c r="GE106" s="18"/>
      <c r="GF106" s="18"/>
      <c r="GG106" s="18"/>
      <c r="GH106" s="18"/>
      <c r="GI106" s="18"/>
      <c r="GJ106" s="18"/>
      <c r="GK106" s="18"/>
      <c r="GL106" s="18"/>
      <c r="GM106" s="18"/>
      <c r="GN106" s="18"/>
      <c r="GO106" s="18"/>
      <c r="GP106" s="18"/>
      <c r="GQ106" s="18"/>
      <c r="GR106" s="18"/>
      <c r="GS106" s="18"/>
      <c r="GT106" s="18"/>
      <c r="GU106" s="18"/>
      <c r="GV106" s="18"/>
      <c r="GW106" s="18"/>
      <c r="GX106" s="18"/>
      <c r="GY106" s="18"/>
      <c r="GZ106" s="18"/>
      <c r="HA106" s="18"/>
      <c r="HB106" s="18"/>
    </row>
    <row r="107" spans="1:210">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39"/>
      <c r="AA107" s="18"/>
      <c r="AB107" s="18"/>
      <c r="AC107" s="18"/>
      <c r="AD107" s="18"/>
      <c r="AE107" s="18"/>
      <c r="AF107" s="18"/>
      <c r="AG107" s="18"/>
      <c r="AH107" s="18"/>
      <c r="AI107" s="18"/>
      <c r="AJ107" s="18"/>
      <c r="AK107" s="18"/>
      <c r="AL107" s="18"/>
      <c r="AM107" s="18"/>
      <c r="AN107" s="18"/>
      <c r="AO107" s="18"/>
      <c r="AP107" s="18"/>
      <c r="AQ107" s="18"/>
      <c r="AR107" s="18"/>
      <c r="AS107" s="18"/>
      <c r="AT107" s="18"/>
      <c r="AU107" s="39"/>
      <c r="AV107" s="18"/>
      <c r="AW107" s="18"/>
      <c r="AX107" s="18"/>
      <c r="AY107" s="18"/>
      <c r="AZ107" s="18"/>
      <c r="BA107" s="18"/>
      <c r="BB107" s="18"/>
      <c r="BC107" s="18"/>
      <c r="BD107" s="18"/>
      <c r="BE107" s="18"/>
      <c r="BF107" s="18"/>
      <c r="BG107" s="18"/>
      <c r="BH107" s="18"/>
      <c r="BI107" s="18"/>
      <c r="BJ107" s="18"/>
      <c r="BK107" s="18"/>
      <c r="BL107" s="18"/>
      <c r="BM107" s="18"/>
      <c r="BN107" s="18"/>
      <c r="BO107" s="18"/>
      <c r="BP107" s="18"/>
      <c r="BQ107" s="18"/>
      <c r="BR107" s="18"/>
      <c r="BS107" s="18"/>
      <c r="BT107" s="18"/>
      <c r="BU107" s="18"/>
      <c r="BV107" s="18"/>
      <c r="BW107" s="18"/>
      <c r="BX107" s="18"/>
      <c r="BY107" s="18"/>
      <c r="BZ107" s="18"/>
      <c r="CA107" s="18"/>
      <c r="CB107" s="18"/>
      <c r="CC107" s="18"/>
      <c r="CD107" s="18"/>
      <c r="CE107" s="18"/>
      <c r="CF107" s="18"/>
      <c r="CG107" s="18"/>
      <c r="CH107" s="18"/>
      <c r="CI107" s="18"/>
      <c r="CJ107" s="18"/>
      <c r="CK107" s="18"/>
      <c r="CL107" s="18"/>
      <c r="CM107" s="18"/>
      <c r="CN107" s="18"/>
      <c r="CO107" s="18"/>
      <c r="CP107" s="18"/>
      <c r="CQ107" s="18"/>
      <c r="CR107" s="18"/>
      <c r="CS107" s="18"/>
      <c r="CT107" s="18"/>
      <c r="CU107" s="18"/>
      <c r="CV107" s="18"/>
      <c r="CW107" s="18"/>
      <c r="CX107" s="18"/>
      <c r="CY107" s="18"/>
      <c r="CZ107" s="18"/>
      <c r="DA107" s="18"/>
      <c r="DB107" s="18"/>
      <c r="DC107" s="18"/>
      <c r="DD107" s="18"/>
      <c r="DE107" s="18"/>
      <c r="DF107" s="18"/>
      <c r="DG107" s="18"/>
      <c r="DH107" s="18"/>
      <c r="DI107" s="18"/>
      <c r="DJ107" s="18"/>
      <c r="DK107" s="18"/>
      <c r="DL107" s="18"/>
      <c r="DM107" s="18"/>
      <c r="DN107" s="18"/>
      <c r="DO107" s="18"/>
      <c r="DP107" s="18"/>
      <c r="DQ107" s="18"/>
      <c r="DR107" s="18"/>
      <c r="DS107" s="18"/>
      <c r="DT107" s="18"/>
      <c r="DU107" s="18"/>
      <c r="DV107" s="18"/>
      <c r="DW107" s="18"/>
      <c r="DX107" s="18"/>
      <c r="DY107" s="18"/>
      <c r="DZ107" s="18"/>
      <c r="EA107" s="18"/>
      <c r="EB107" s="18"/>
      <c r="EC107" s="18"/>
      <c r="ED107" s="18"/>
      <c r="EE107" s="18"/>
      <c r="EF107" s="18"/>
      <c r="EG107" s="18"/>
      <c r="EH107" s="18"/>
      <c r="EI107" s="18"/>
      <c r="EJ107" s="18"/>
      <c r="EK107" s="18"/>
      <c r="EL107" s="18"/>
      <c r="EM107" s="18"/>
      <c r="EN107" s="18"/>
      <c r="EO107" s="18"/>
      <c r="EP107" s="18"/>
      <c r="EQ107" s="18"/>
      <c r="ER107" s="18"/>
      <c r="ES107" s="18"/>
      <c r="ET107" s="18"/>
      <c r="EU107" s="18"/>
      <c r="EV107" s="18"/>
      <c r="EW107" s="18"/>
      <c r="EX107" s="18"/>
      <c r="EY107" s="18"/>
      <c r="EZ107" s="18"/>
      <c r="FA107" s="18"/>
      <c r="FB107" s="18"/>
      <c r="FC107" s="18"/>
      <c r="FD107" s="18"/>
      <c r="FE107" s="18"/>
      <c r="FF107" s="18"/>
      <c r="FG107" s="18"/>
      <c r="FH107" s="18"/>
      <c r="FI107" s="18"/>
      <c r="FJ107" s="18"/>
      <c r="FK107" s="18"/>
      <c r="FL107" s="18"/>
      <c r="FM107" s="18"/>
      <c r="FN107" s="18"/>
      <c r="FO107" s="18"/>
      <c r="FP107" s="18"/>
      <c r="FQ107" s="18"/>
      <c r="FR107" s="18"/>
      <c r="FS107" s="18"/>
      <c r="FT107" s="18"/>
      <c r="FU107" s="18"/>
      <c r="FV107" s="18"/>
      <c r="FW107" s="18"/>
      <c r="FX107" s="18"/>
      <c r="FY107" s="18"/>
      <c r="FZ107" s="18"/>
      <c r="GA107" s="18"/>
      <c r="GB107" s="18"/>
      <c r="GC107" s="18"/>
      <c r="GD107" s="18"/>
      <c r="GE107" s="18"/>
      <c r="GF107" s="18"/>
      <c r="GG107" s="18"/>
      <c r="GH107" s="18"/>
      <c r="GI107" s="18"/>
      <c r="GJ107" s="18"/>
      <c r="GK107" s="18"/>
      <c r="GL107" s="18"/>
      <c r="GM107" s="18"/>
      <c r="GN107" s="18"/>
      <c r="GO107" s="18"/>
      <c r="GP107" s="18"/>
      <c r="GQ107" s="18"/>
      <c r="GR107" s="18"/>
      <c r="GS107" s="18"/>
      <c r="GT107" s="18"/>
      <c r="GU107" s="18"/>
      <c r="GV107" s="18"/>
      <c r="GW107" s="18"/>
      <c r="GX107" s="18"/>
      <c r="GY107" s="18"/>
      <c r="GZ107" s="18"/>
      <c r="HA107" s="18"/>
      <c r="HB107" s="18"/>
    </row>
    <row r="108" spans="1:210">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39"/>
      <c r="AA108" s="18"/>
      <c r="AB108" s="18"/>
      <c r="AC108" s="18"/>
      <c r="AD108" s="18"/>
      <c r="AE108" s="18"/>
      <c r="AF108" s="18"/>
      <c r="AG108" s="18"/>
      <c r="AH108" s="18"/>
      <c r="AI108" s="18"/>
      <c r="AJ108" s="18"/>
      <c r="AK108" s="18"/>
      <c r="AL108" s="18"/>
      <c r="AM108" s="18"/>
      <c r="AN108" s="18"/>
      <c r="AO108" s="18"/>
      <c r="AP108" s="18"/>
      <c r="AQ108" s="18"/>
      <c r="AR108" s="18"/>
      <c r="AS108" s="18"/>
      <c r="AT108" s="18"/>
      <c r="AU108" s="39"/>
      <c r="AV108" s="18"/>
      <c r="AW108" s="18"/>
      <c r="AX108" s="18"/>
      <c r="AY108" s="18"/>
      <c r="AZ108" s="18"/>
      <c r="BA108" s="18"/>
      <c r="BB108" s="18"/>
      <c r="BC108" s="18"/>
      <c r="BD108" s="18"/>
      <c r="BE108" s="18"/>
      <c r="BF108" s="18"/>
      <c r="BG108" s="18"/>
      <c r="BH108" s="18"/>
      <c r="BI108" s="18"/>
      <c r="BJ108" s="18"/>
      <c r="BK108" s="18"/>
      <c r="BL108" s="18"/>
      <c r="BM108" s="18"/>
      <c r="BN108" s="18"/>
      <c r="BO108" s="18"/>
      <c r="BP108" s="18"/>
      <c r="BQ108" s="18"/>
      <c r="BR108" s="18"/>
      <c r="BS108" s="18"/>
      <c r="BT108" s="18"/>
      <c r="BU108" s="18"/>
      <c r="BV108" s="18"/>
      <c r="BW108" s="18"/>
      <c r="BX108" s="18"/>
      <c r="BY108" s="18"/>
      <c r="BZ108" s="18"/>
      <c r="CA108" s="18"/>
      <c r="CB108" s="18"/>
      <c r="CC108" s="18"/>
      <c r="CD108" s="18"/>
      <c r="CE108" s="18"/>
      <c r="CF108" s="18"/>
      <c r="CG108" s="18"/>
      <c r="CH108" s="18"/>
      <c r="CI108" s="18"/>
      <c r="CJ108" s="18"/>
      <c r="CK108" s="18"/>
      <c r="CL108" s="18"/>
      <c r="CM108" s="18"/>
      <c r="CN108" s="18"/>
      <c r="CO108" s="18"/>
      <c r="CP108" s="18"/>
      <c r="CQ108" s="18"/>
      <c r="CR108" s="18"/>
      <c r="CS108" s="18"/>
      <c r="CT108" s="18"/>
      <c r="CU108" s="18"/>
      <c r="CV108" s="18"/>
      <c r="CW108" s="18"/>
      <c r="CX108" s="18"/>
      <c r="CY108" s="18"/>
      <c r="CZ108" s="18"/>
      <c r="DA108" s="18"/>
      <c r="DB108" s="18"/>
      <c r="DC108" s="18"/>
      <c r="DD108" s="18"/>
      <c r="DE108" s="18"/>
      <c r="DF108" s="18"/>
      <c r="DG108" s="18"/>
      <c r="DH108" s="18"/>
      <c r="DI108" s="18"/>
      <c r="DJ108" s="18"/>
      <c r="DK108" s="18"/>
      <c r="DL108" s="18"/>
      <c r="DM108" s="18"/>
      <c r="DN108" s="18"/>
      <c r="DO108" s="18"/>
      <c r="DP108" s="18"/>
      <c r="DQ108" s="18"/>
      <c r="DR108" s="18"/>
      <c r="DS108" s="18"/>
      <c r="DT108" s="18"/>
      <c r="DU108" s="18"/>
      <c r="DV108" s="18"/>
      <c r="DW108" s="18"/>
      <c r="DX108" s="18"/>
      <c r="DY108" s="18"/>
      <c r="DZ108" s="18"/>
      <c r="EA108" s="18"/>
      <c r="EB108" s="18"/>
      <c r="EC108" s="18"/>
      <c r="ED108" s="18"/>
      <c r="EE108" s="18"/>
      <c r="EF108" s="18"/>
      <c r="EG108" s="18"/>
      <c r="EH108" s="18"/>
      <c r="EI108" s="18"/>
      <c r="EJ108" s="18"/>
      <c r="EK108" s="18"/>
      <c r="EL108" s="18"/>
      <c r="EM108" s="18"/>
      <c r="EN108" s="18"/>
      <c r="EO108" s="18"/>
      <c r="EP108" s="18"/>
      <c r="EQ108" s="18"/>
      <c r="ER108" s="18"/>
      <c r="ES108" s="18"/>
      <c r="ET108" s="18"/>
      <c r="EU108" s="18"/>
      <c r="EV108" s="18"/>
      <c r="EW108" s="18"/>
      <c r="EX108" s="18"/>
      <c r="EY108" s="18"/>
      <c r="EZ108" s="18"/>
      <c r="FA108" s="18"/>
      <c r="FB108" s="18"/>
      <c r="FC108" s="18"/>
      <c r="FD108" s="18"/>
      <c r="FE108" s="18"/>
      <c r="FF108" s="18"/>
      <c r="FG108" s="18"/>
      <c r="FH108" s="18"/>
      <c r="FI108" s="18"/>
      <c r="FJ108" s="18"/>
      <c r="FK108" s="18"/>
      <c r="FL108" s="18"/>
      <c r="FM108" s="18"/>
      <c r="FN108" s="18"/>
      <c r="FO108" s="18"/>
      <c r="FP108" s="18"/>
      <c r="FQ108" s="18"/>
      <c r="FR108" s="18"/>
      <c r="FS108" s="18"/>
      <c r="FT108" s="18"/>
      <c r="FU108" s="18"/>
      <c r="FV108" s="18"/>
      <c r="FW108" s="18"/>
      <c r="FX108" s="18"/>
      <c r="FY108" s="18"/>
      <c r="FZ108" s="18"/>
      <c r="GA108" s="18"/>
      <c r="GB108" s="18"/>
      <c r="GC108" s="18"/>
      <c r="GD108" s="18"/>
      <c r="GE108" s="18"/>
      <c r="GF108" s="18"/>
      <c r="GG108" s="18"/>
      <c r="GH108" s="18"/>
      <c r="GI108" s="18"/>
      <c r="GJ108" s="18"/>
      <c r="GK108" s="18"/>
      <c r="GL108" s="18"/>
      <c r="GM108" s="18"/>
      <c r="GN108" s="18"/>
      <c r="GO108" s="18"/>
      <c r="GP108" s="18"/>
      <c r="GQ108" s="18"/>
      <c r="GR108" s="18"/>
      <c r="GS108" s="18"/>
      <c r="GT108" s="18"/>
      <c r="GU108" s="18"/>
      <c r="GV108" s="18"/>
      <c r="GW108" s="18"/>
      <c r="GX108" s="18"/>
      <c r="GY108" s="18"/>
      <c r="GZ108" s="18"/>
      <c r="HA108" s="18"/>
      <c r="HB108" s="18"/>
    </row>
    <row r="109" spans="1:210">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39"/>
      <c r="AA109" s="18"/>
      <c r="AB109" s="18"/>
      <c r="AC109" s="18"/>
      <c r="AD109" s="18"/>
      <c r="AE109" s="18"/>
      <c r="AF109" s="18"/>
      <c r="AG109" s="18"/>
      <c r="AH109" s="18"/>
      <c r="AI109" s="18"/>
      <c r="AJ109" s="18"/>
      <c r="AK109" s="18"/>
      <c r="AL109" s="18"/>
      <c r="AM109" s="18"/>
      <c r="AN109" s="18"/>
      <c r="AO109" s="18"/>
      <c r="AP109" s="18"/>
      <c r="AQ109" s="18"/>
      <c r="AR109" s="18"/>
      <c r="AS109" s="18"/>
      <c r="AT109" s="18"/>
      <c r="AU109" s="39"/>
      <c r="AV109" s="18"/>
      <c r="AW109" s="18"/>
      <c r="AX109" s="18"/>
      <c r="AY109" s="18"/>
      <c r="AZ109" s="18"/>
      <c r="BA109" s="18"/>
      <c r="BB109" s="18"/>
      <c r="BC109" s="18"/>
      <c r="BD109" s="18"/>
      <c r="BE109" s="18"/>
      <c r="BF109" s="18"/>
      <c r="BG109" s="18"/>
      <c r="BH109" s="18"/>
      <c r="BI109" s="18"/>
      <c r="BJ109" s="18"/>
      <c r="BK109" s="18"/>
      <c r="BL109" s="18"/>
      <c r="BM109" s="18"/>
      <c r="BN109" s="18"/>
      <c r="BO109" s="18"/>
      <c r="BP109" s="18"/>
      <c r="BQ109" s="18"/>
      <c r="BR109" s="18"/>
      <c r="BS109" s="18"/>
      <c r="BT109" s="18"/>
      <c r="BU109" s="18"/>
      <c r="BV109" s="18"/>
      <c r="BW109" s="18"/>
      <c r="BX109" s="18"/>
      <c r="BY109" s="18"/>
      <c r="BZ109" s="18"/>
      <c r="CA109" s="18"/>
      <c r="CB109" s="18"/>
      <c r="CC109" s="18"/>
      <c r="CD109" s="18"/>
      <c r="CE109" s="18"/>
      <c r="CF109" s="18"/>
      <c r="CG109" s="18"/>
      <c r="CH109" s="18"/>
      <c r="CI109" s="18"/>
      <c r="CJ109" s="18"/>
      <c r="CK109" s="18"/>
      <c r="CL109" s="18"/>
      <c r="CM109" s="18"/>
      <c r="CN109" s="18"/>
      <c r="CO109" s="18"/>
      <c r="CP109" s="18"/>
      <c r="CQ109" s="18"/>
      <c r="CR109" s="18"/>
      <c r="CS109" s="18"/>
      <c r="CT109" s="18"/>
      <c r="CU109" s="18"/>
      <c r="CV109" s="18"/>
      <c r="CW109" s="18"/>
      <c r="CX109" s="18"/>
      <c r="CY109" s="18"/>
      <c r="CZ109" s="18"/>
      <c r="DA109" s="18"/>
      <c r="DB109" s="18"/>
      <c r="DC109" s="18"/>
      <c r="DD109" s="18"/>
      <c r="DE109" s="18"/>
      <c r="DF109" s="18"/>
      <c r="DG109" s="18"/>
      <c r="DH109" s="18"/>
      <c r="DI109" s="18"/>
      <c r="DJ109" s="18"/>
      <c r="DK109" s="18"/>
      <c r="DL109" s="18"/>
      <c r="DM109" s="18"/>
      <c r="DN109" s="18"/>
      <c r="DO109" s="18"/>
      <c r="DP109" s="18"/>
      <c r="DQ109" s="18"/>
      <c r="DR109" s="18"/>
      <c r="DS109" s="18"/>
      <c r="DT109" s="18"/>
      <c r="DU109" s="18"/>
      <c r="DV109" s="18"/>
      <c r="DW109" s="18"/>
      <c r="DX109" s="18"/>
      <c r="DY109" s="18"/>
      <c r="DZ109" s="18"/>
      <c r="EA109" s="18"/>
      <c r="EB109" s="18"/>
      <c r="EC109" s="18"/>
      <c r="ED109" s="18"/>
      <c r="EE109" s="18"/>
      <c r="EF109" s="18"/>
      <c r="EG109" s="18"/>
      <c r="EH109" s="18"/>
      <c r="EI109" s="18"/>
      <c r="EJ109" s="18"/>
      <c r="EK109" s="18"/>
      <c r="EL109" s="18"/>
      <c r="EM109" s="18"/>
      <c r="EN109" s="18"/>
      <c r="EO109" s="18"/>
      <c r="EP109" s="18"/>
      <c r="EQ109" s="18"/>
      <c r="ER109" s="18"/>
      <c r="ES109" s="18"/>
      <c r="ET109" s="18"/>
      <c r="EU109" s="18"/>
      <c r="EV109" s="18"/>
      <c r="EW109" s="18"/>
      <c r="EX109" s="18"/>
      <c r="EY109" s="18"/>
      <c r="EZ109" s="18"/>
      <c r="FA109" s="18"/>
      <c r="FB109" s="18"/>
      <c r="FC109" s="18"/>
      <c r="FD109" s="18"/>
      <c r="FE109" s="18"/>
      <c r="FF109" s="18"/>
      <c r="FG109" s="18"/>
      <c r="FH109" s="18"/>
      <c r="FI109" s="18"/>
      <c r="FJ109" s="18"/>
      <c r="FK109" s="18"/>
      <c r="FL109" s="18"/>
      <c r="FM109" s="18"/>
      <c r="FN109" s="18"/>
      <c r="FO109" s="18"/>
      <c r="FP109" s="18"/>
      <c r="FQ109" s="18"/>
      <c r="FR109" s="18"/>
      <c r="FS109" s="18"/>
      <c r="FT109" s="18"/>
      <c r="FU109" s="18"/>
      <c r="FV109" s="18"/>
      <c r="FW109" s="18"/>
      <c r="FX109" s="18"/>
      <c r="FY109" s="18"/>
      <c r="FZ109" s="18"/>
      <c r="GA109" s="18"/>
      <c r="GB109" s="18"/>
      <c r="GC109" s="18"/>
      <c r="GD109" s="18"/>
      <c r="GE109" s="18"/>
      <c r="GF109" s="18"/>
      <c r="GG109" s="18"/>
      <c r="GH109" s="18"/>
      <c r="GI109" s="18"/>
      <c r="GJ109" s="18"/>
      <c r="GK109" s="18"/>
      <c r="GL109" s="18"/>
      <c r="GM109" s="18"/>
      <c r="GN109" s="18"/>
      <c r="GO109" s="18"/>
      <c r="GP109" s="18"/>
      <c r="GQ109" s="18"/>
      <c r="GR109" s="18"/>
      <c r="GS109" s="18"/>
      <c r="GT109" s="18"/>
      <c r="GU109" s="18"/>
      <c r="GV109" s="18"/>
      <c r="GW109" s="18"/>
      <c r="GX109" s="18"/>
      <c r="GY109" s="18"/>
      <c r="GZ109" s="18"/>
      <c r="HA109" s="18"/>
      <c r="HB109" s="18"/>
    </row>
    <row r="110" spans="1:210">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39"/>
      <c r="AA110" s="18"/>
      <c r="AB110" s="18"/>
      <c r="AC110" s="18"/>
      <c r="AD110" s="18"/>
      <c r="AE110" s="18"/>
      <c r="AF110" s="18"/>
      <c r="AG110" s="18"/>
      <c r="AH110" s="18"/>
      <c r="AI110" s="18"/>
      <c r="AJ110" s="18"/>
      <c r="AK110" s="18"/>
      <c r="AL110" s="18"/>
      <c r="AM110" s="18"/>
      <c r="AN110" s="18"/>
      <c r="AO110" s="18"/>
      <c r="AP110" s="18"/>
      <c r="AQ110" s="18"/>
      <c r="AR110" s="18"/>
      <c r="AS110" s="18"/>
      <c r="AT110" s="18"/>
      <c r="AU110" s="39"/>
      <c r="AV110" s="18"/>
      <c r="AW110" s="18"/>
      <c r="AX110" s="18"/>
      <c r="AY110" s="18"/>
      <c r="AZ110" s="18"/>
      <c r="BA110" s="18"/>
      <c r="BB110" s="18"/>
      <c r="BC110" s="18"/>
      <c r="BD110" s="18"/>
      <c r="BE110" s="18"/>
      <c r="BF110" s="18"/>
      <c r="BG110" s="18"/>
      <c r="BH110" s="18"/>
      <c r="BI110" s="18"/>
      <c r="BJ110" s="18"/>
      <c r="BK110" s="18"/>
      <c r="BL110" s="18"/>
      <c r="BM110" s="18"/>
      <c r="BN110" s="18"/>
      <c r="BO110" s="18"/>
      <c r="BP110" s="18"/>
      <c r="BQ110" s="18"/>
      <c r="BR110" s="18"/>
      <c r="BS110" s="18"/>
      <c r="BT110" s="18"/>
      <c r="BU110" s="18"/>
      <c r="BV110" s="18"/>
      <c r="BW110" s="18"/>
      <c r="BX110" s="18"/>
      <c r="BY110" s="18"/>
      <c r="BZ110" s="18"/>
      <c r="CA110" s="18"/>
      <c r="CB110" s="18"/>
      <c r="CC110" s="18"/>
      <c r="CD110" s="18"/>
      <c r="CE110" s="18"/>
      <c r="CF110" s="18"/>
      <c r="CG110" s="18"/>
      <c r="CH110" s="18"/>
      <c r="CI110" s="18"/>
      <c r="CJ110" s="18"/>
      <c r="CK110" s="18"/>
      <c r="CL110" s="18"/>
      <c r="CM110" s="18"/>
      <c r="CN110" s="18"/>
      <c r="CO110" s="18"/>
      <c r="CP110" s="18"/>
      <c r="CQ110" s="18"/>
      <c r="CR110" s="18"/>
      <c r="CS110" s="18"/>
      <c r="CT110" s="18"/>
      <c r="CU110" s="18"/>
      <c r="CV110" s="18"/>
      <c r="CW110" s="18"/>
      <c r="CX110" s="18"/>
      <c r="CY110" s="18"/>
      <c r="CZ110" s="18"/>
      <c r="DA110" s="18"/>
      <c r="DB110" s="18"/>
      <c r="DC110" s="18"/>
      <c r="DD110" s="18"/>
      <c r="DE110" s="18"/>
      <c r="DF110" s="18"/>
      <c r="DG110" s="18"/>
      <c r="DH110" s="18"/>
      <c r="DI110" s="18"/>
      <c r="DJ110" s="18"/>
      <c r="DK110" s="18"/>
      <c r="DL110" s="18"/>
      <c r="DM110" s="18"/>
      <c r="DN110" s="18"/>
      <c r="DO110" s="18"/>
      <c r="DP110" s="18"/>
      <c r="DQ110" s="18"/>
      <c r="DR110" s="18"/>
      <c r="DS110" s="18"/>
      <c r="DT110" s="18"/>
      <c r="DU110" s="18"/>
      <c r="DV110" s="18"/>
      <c r="DW110" s="18"/>
      <c r="DX110" s="18"/>
      <c r="DY110" s="18"/>
      <c r="DZ110" s="18"/>
      <c r="EA110" s="18"/>
      <c r="EB110" s="18"/>
      <c r="EC110" s="18"/>
      <c r="ED110" s="18"/>
      <c r="EE110" s="18"/>
      <c r="EF110" s="18"/>
      <c r="EG110" s="18"/>
      <c r="EH110" s="18"/>
      <c r="EI110" s="18"/>
      <c r="EJ110" s="18"/>
      <c r="EK110" s="18"/>
      <c r="EL110" s="18"/>
      <c r="EM110" s="18"/>
      <c r="EN110" s="18"/>
      <c r="EO110" s="18"/>
      <c r="EP110" s="18"/>
      <c r="EQ110" s="18"/>
      <c r="ER110" s="18"/>
      <c r="ES110" s="18"/>
      <c r="ET110" s="18"/>
      <c r="EU110" s="18"/>
      <c r="EV110" s="18"/>
      <c r="EW110" s="18"/>
      <c r="EX110" s="18"/>
      <c r="EY110" s="18"/>
      <c r="EZ110" s="18"/>
      <c r="FA110" s="18"/>
      <c r="FB110" s="18"/>
      <c r="FC110" s="18"/>
      <c r="FD110" s="18"/>
      <c r="FE110" s="18"/>
      <c r="FF110" s="18"/>
      <c r="FG110" s="18"/>
      <c r="FH110" s="18"/>
      <c r="FI110" s="18"/>
      <c r="FJ110" s="18"/>
      <c r="FK110" s="18"/>
      <c r="FL110" s="18"/>
      <c r="FM110" s="18"/>
      <c r="FN110" s="18"/>
      <c r="FO110" s="18"/>
      <c r="FP110" s="18"/>
      <c r="FQ110" s="18"/>
      <c r="FR110" s="18"/>
      <c r="FS110" s="18"/>
      <c r="FT110" s="18"/>
      <c r="FU110" s="18"/>
      <c r="FV110" s="18"/>
      <c r="FW110" s="18"/>
      <c r="FX110" s="18"/>
      <c r="FY110" s="18"/>
      <c r="FZ110" s="18"/>
      <c r="GA110" s="18"/>
      <c r="GB110" s="18"/>
      <c r="GC110" s="18"/>
      <c r="GD110" s="18"/>
      <c r="GE110" s="18"/>
      <c r="GF110" s="18"/>
      <c r="GG110" s="18"/>
      <c r="GH110" s="18"/>
      <c r="GI110" s="18"/>
      <c r="GJ110" s="18"/>
      <c r="GK110" s="18"/>
      <c r="GL110" s="18"/>
      <c r="GM110" s="18"/>
      <c r="GN110" s="18"/>
      <c r="GO110" s="18"/>
      <c r="GP110" s="18"/>
      <c r="GQ110" s="18"/>
      <c r="GR110" s="18"/>
      <c r="GS110" s="18"/>
      <c r="GT110" s="18"/>
      <c r="GU110" s="18"/>
      <c r="GV110" s="18"/>
      <c r="GW110" s="18"/>
      <c r="GX110" s="18"/>
      <c r="GY110" s="18"/>
      <c r="GZ110" s="18"/>
      <c r="HA110" s="18"/>
      <c r="HB110" s="18"/>
    </row>
    <row r="111" spans="1:210">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39"/>
      <c r="AA111" s="18"/>
      <c r="AB111" s="18"/>
      <c r="AC111" s="18"/>
      <c r="AD111" s="18"/>
      <c r="AE111" s="18"/>
      <c r="AF111" s="18"/>
      <c r="AG111" s="18"/>
      <c r="AH111" s="18"/>
      <c r="AI111" s="18"/>
      <c r="AJ111" s="18"/>
      <c r="AK111" s="18"/>
      <c r="AL111" s="18"/>
      <c r="AM111" s="18"/>
      <c r="AN111" s="18"/>
      <c r="AO111" s="18"/>
      <c r="AP111" s="18"/>
      <c r="AQ111" s="18"/>
      <c r="AR111" s="18"/>
      <c r="AS111" s="18"/>
      <c r="AT111" s="18"/>
      <c r="AU111" s="39"/>
      <c r="AV111" s="18"/>
      <c r="AW111" s="18"/>
      <c r="AX111" s="18"/>
      <c r="AY111" s="18"/>
      <c r="AZ111" s="18"/>
      <c r="BA111" s="18"/>
      <c r="BB111" s="18"/>
      <c r="BC111" s="18"/>
      <c r="BD111" s="18"/>
      <c r="BE111" s="18"/>
      <c r="BF111" s="18"/>
      <c r="BG111" s="18"/>
      <c r="BH111" s="18"/>
      <c r="BI111" s="18"/>
      <c r="BJ111" s="18"/>
      <c r="BK111" s="18"/>
      <c r="BL111" s="18"/>
      <c r="BM111" s="18"/>
      <c r="BN111" s="18"/>
      <c r="BO111" s="18"/>
      <c r="BP111" s="18"/>
      <c r="BQ111" s="18"/>
      <c r="BR111" s="18"/>
      <c r="BS111" s="18"/>
      <c r="BT111" s="18"/>
      <c r="BU111" s="18"/>
      <c r="BV111" s="18"/>
      <c r="BW111" s="18"/>
      <c r="BX111" s="18"/>
      <c r="BY111" s="18"/>
      <c r="BZ111" s="18"/>
      <c r="CA111" s="18"/>
      <c r="CB111" s="18"/>
      <c r="CC111" s="18"/>
      <c r="CD111" s="18"/>
      <c r="CE111" s="18"/>
      <c r="CF111" s="18"/>
      <c r="CG111" s="18"/>
      <c r="CH111" s="18"/>
      <c r="CI111" s="18"/>
      <c r="CJ111" s="18"/>
      <c r="CK111" s="18"/>
      <c r="CL111" s="18"/>
      <c r="CM111" s="18"/>
      <c r="CN111" s="18"/>
      <c r="CO111" s="18"/>
      <c r="CP111" s="18"/>
      <c r="CQ111" s="18"/>
      <c r="CR111" s="18"/>
      <c r="CS111" s="18"/>
      <c r="CT111" s="18"/>
      <c r="CU111" s="18"/>
      <c r="CV111" s="18"/>
      <c r="CW111" s="18"/>
      <c r="CX111" s="18"/>
      <c r="CY111" s="18"/>
      <c r="CZ111" s="18"/>
      <c r="DA111" s="18"/>
      <c r="DB111" s="18"/>
      <c r="DC111" s="18"/>
      <c r="DD111" s="18"/>
      <c r="DE111" s="18"/>
      <c r="DF111" s="18"/>
      <c r="DG111" s="18"/>
      <c r="DH111" s="18"/>
      <c r="DI111" s="18"/>
      <c r="DJ111" s="18"/>
      <c r="DK111" s="18"/>
      <c r="DL111" s="18"/>
      <c r="DM111" s="18"/>
      <c r="DN111" s="18"/>
      <c r="DO111" s="18"/>
      <c r="DP111" s="18"/>
      <c r="DQ111" s="18"/>
      <c r="DR111" s="18"/>
      <c r="DS111" s="18"/>
      <c r="DT111" s="18"/>
      <c r="DU111" s="18"/>
      <c r="DV111" s="18"/>
      <c r="DW111" s="18"/>
      <c r="DX111" s="18"/>
      <c r="DY111" s="18"/>
      <c r="DZ111" s="18"/>
      <c r="EA111" s="18"/>
      <c r="EB111" s="18"/>
      <c r="EC111" s="18"/>
      <c r="ED111" s="18"/>
      <c r="EE111" s="18"/>
      <c r="EF111" s="18"/>
      <c r="EG111" s="18"/>
      <c r="EH111" s="18"/>
      <c r="EI111" s="18"/>
      <c r="EJ111" s="18"/>
      <c r="EK111" s="18"/>
      <c r="EL111" s="18"/>
      <c r="EM111" s="18"/>
      <c r="EN111" s="18"/>
      <c r="EO111" s="18"/>
      <c r="EP111" s="18"/>
      <c r="EQ111" s="18"/>
      <c r="ER111" s="18"/>
      <c r="ES111" s="18"/>
      <c r="ET111" s="18"/>
      <c r="EU111" s="18"/>
      <c r="EV111" s="18"/>
      <c r="EW111" s="18"/>
      <c r="EX111" s="18"/>
      <c r="EY111" s="18"/>
      <c r="EZ111" s="18"/>
      <c r="FA111" s="18"/>
      <c r="FB111" s="18"/>
      <c r="FC111" s="18"/>
      <c r="FD111" s="18"/>
      <c r="FE111" s="18"/>
      <c r="FF111" s="18"/>
      <c r="FG111" s="18"/>
      <c r="FH111" s="18"/>
      <c r="FI111" s="18"/>
      <c r="FJ111" s="18"/>
      <c r="FK111" s="18"/>
      <c r="FL111" s="18"/>
      <c r="FM111" s="18"/>
      <c r="FN111" s="18"/>
      <c r="FO111" s="18"/>
      <c r="FP111" s="18"/>
      <c r="FQ111" s="18"/>
      <c r="FR111" s="18"/>
      <c r="FS111" s="18"/>
      <c r="FT111" s="18"/>
      <c r="FU111" s="18"/>
      <c r="FV111" s="18"/>
      <c r="FW111" s="18"/>
      <c r="FX111" s="18"/>
      <c r="FY111" s="18"/>
      <c r="FZ111" s="18"/>
      <c r="GA111" s="18"/>
      <c r="GB111" s="18"/>
      <c r="GC111" s="18"/>
      <c r="GD111" s="18"/>
      <c r="GE111" s="18"/>
      <c r="GF111" s="18"/>
      <c r="GG111" s="18"/>
      <c r="GH111" s="18"/>
      <c r="GI111" s="18"/>
      <c r="GJ111" s="18"/>
      <c r="GK111" s="18"/>
      <c r="GL111" s="18"/>
      <c r="GM111" s="18"/>
      <c r="GN111" s="18"/>
      <c r="GO111" s="18"/>
      <c r="GP111" s="18"/>
      <c r="GQ111" s="18"/>
      <c r="GR111" s="18"/>
      <c r="GS111" s="18"/>
      <c r="GT111" s="18"/>
      <c r="GU111" s="18"/>
      <c r="GV111" s="18"/>
      <c r="GW111" s="18"/>
      <c r="GX111" s="18"/>
      <c r="GY111" s="18"/>
      <c r="GZ111" s="18"/>
      <c r="HA111" s="18"/>
      <c r="HB111" s="18"/>
    </row>
    <row r="112" spans="1:210">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39"/>
      <c r="AA112" s="18"/>
      <c r="AB112" s="18"/>
      <c r="AC112" s="18"/>
      <c r="AD112" s="18"/>
      <c r="AE112" s="18"/>
      <c r="AF112" s="18"/>
      <c r="AG112" s="18"/>
      <c r="AH112" s="18"/>
      <c r="AI112" s="18"/>
      <c r="AJ112" s="18"/>
      <c r="AK112" s="18"/>
      <c r="AL112" s="18"/>
      <c r="AM112" s="18"/>
      <c r="AN112" s="18"/>
      <c r="AO112" s="18"/>
      <c r="AP112" s="18"/>
      <c r="AQ112" s="18"/>
      <c r="AR112" s="18"/>
      <c r="AS112" s="18"/>
      <c r="AT112" s="18"/>
      <c r="AU112" s="39"/>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c r="CC112" s="18"/>
      <c r="CD112" s="18"/>
      <c r="CE112" s="18"/>
      <c r="CF112" s="18"/>
      <c r="CG112" s="18"/>
      <c r="CH112" s="18"/>
      <c r="CI112" s="18"/>
      <c r="CJ112" s="18"/>
      <c r="CK112" s="18"/>
      <c r="CL112" s="18"/>
      <c r="CM112" s="18"/>
      <c r="CN112" s="18"/>
      <c r="CO112" s="18"/>
      <c r="CP112" s="18"/>
      <c r="CQ112" s="18"/>
      <c r="CR112" s="18"/>
      <c r="CS112" s="18"/>
      <c r="CT112" s="18"/>
      <c r="CU112" s="18"/>
      <c r="CV112" s="18"/>
      <c r="CW112" s="18"/>
      <c r="CX112" s="18"/>
      <c r="CY112" s="18"/>
      <c r="CZ112" s="18"/>
      <c r="DA112" s="18"/>
      <c r="DB112" s="18"/>
      <c r="DC112" s="18"/>
      <c r="DD112" s="18"/>
      <c r="DE112" s="18"/>
      <c r="DF112" s="18"/>
      <c r="DG112" s="18"/>
      <c r="DH112" s="18"/>
      <c r="DI112" s="18"/>
      <c r="DJ112" s="18"/>
      <c r="DK112" s="18"/>
      <c r="DL112" s="18"/>
      <c r="DM112" s="18"/>
      <c r="DN112" s="18"/>
      <c r="DO112" s="18"/>
      <c r="DP112" s="18"/>
      <c r="DQ112" s="18"/>
      <c r="DR112" s="18"/>
      <c r="DS112" s="18"/>
      <c r="DT112" s="18"/>
      <c r="DU112" s="18"/>
      <c r="DV112" s="18"/>
      <c r="DW112" s="18"/>
      <c r="DX112" s="18"/>
      <c r="DY112" s="18"/>
      <c r="DZ112" s="18"/>
      <c r="EA112" s="18"/>
      <c r="EB112" s="18"/>
      <c r="EC112" s="18"/>
      <c r="ED112" s="18"/>
      <c r="EE112" s="18"/>
      <c r="EF112" s="18"/>
      <c r="EG112" s="18"/>
      <c r="EH112" s="18"/>
      <c r="EI112" s="18"/>
      <c r="EJ112" s="18"/>
      <c r="EK112" s="18"/>
      <c r="EL112" s="18"/>
      <c r="EM112" s="18"/>
      <c r="EN112" s="18"/>
      <c r="EO112" s="18"/>
      <c r="EP112" s="18"/>
      <c r="EQ112" s="18"/>
      <c r="ER112" s="18"/>
      <c r="ES112" s="18"/>
      <c r="ET112" s="18"/>
      <c r="EU112" s="18"/>
      <c r="EV112" s="18"/>
      <c r="EW112" s="18"/>
      <c r="EX112" s="18"/>
      <c r="EY112" s="18"/>
      <c r="EZ112" s="18"/>
      <c r="FA112" s="18"/>
      <c r="FB112" s="18"/>
      <c r="FC112" s="18"/>
      <c r="FD112" s="18"/>
      <c r="FE112" s="18"/>
      <c r="FF112" s="18"/>
      <c r="FG112" s="18"/>
      <c r="FH112" s="18"/>
      <c r="FI112" s="18"/>
      <c r="FJ112" s="18"/>
      <c r="FK112" s="18"/>
      <c r="FL112" s="18"/>
      <c r="FM112" s="18"/>
      <c r="FN112" s="18"/>
      <c r="FO112" s="18"/>
      <c r="FP112" s="18"/>
      <c r="FQ112" s="18"/>
      <c r="FR112" s="18"/>
      <c r="FS112" s="18"/>
      <c r="FT112" s="18"/>
      <c r="FU112" s="18"/>
      <c r="FV112" s="18"/>
      <c r="FW112" s="18"/>
      <c r="FX112" s="18"/>
      <c r="FY112" s="18"/>
      <c r="FZ112" s="18"/>
      <c r="GA112" s="18"/>
      <c r="GB112" s="18"/>
      <c r="GC112" s="18"/>
      <c r="GD112" s="18"/>
      <c r="GE112" s="18"/>
      <c r="GF112" s="18"/>
      <c r="GG112" s="18"/>
      <c r="GH112" s="18"/>
      <c r="GI112" s="18"/>
      <c r="GJ112" s="18"/>
      <c r="GK112" s="18"/>
      <c r="GL112" s="18"/>
      <c r="GM112" s="18"/>
      <c r="GN112" s="18"/>
      <c r="GO112" s="18"/>
      <c r="GP112" s="18"/>
      <c r="GQ112" s="18"/>
      <c r="GR112" s="18"/>
      <c r="GS112" s="18"/>
      <c r="GT112" s="18"/>
      <c r="GU112" s="18"/>
      <c r="GV112" s="18"/>
      <c r="GW112" s="18"/>
      <c r="GX112" s="18"/>
      <c r="GY112" s="18"/>
      <c r="GZ112" s="18"/>
      <c r="HA112" s="18"/>
      <c r="HB112" s="18"/>
    </row>
    <row r="113" spans="1:210">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39"/>
      <c r="AA113" s="18"/>
      <c r="AB113" s="18"/>
      <c r="AC113" s="18"/>
      <c r="AD113" s="18"/>
      <c r="AE113" s="18"/>
      <c r="AF113" s="18"/>
      <c r="AG113" s="18"/>
      <c r="AH113" s="18"/>
      <c r="AI113" s="18"/>
      <c r="AJ113" s="18"/>
      <c r="AK113" s="18"/>
      <c r="AL113" s="18"/>
      <c r="AM113" s="18"/>
      <c r="AN113" s="18"/>
      <c r="AO113" s="18"/>
      <c r="AP113" s="18"/>
      <c r="AQ113" s="18"/>
      <c r="AR113" s="18"/>
      <c r="AS113" s="18"/>
      <c r="AT113" s="18"/>
      <c r="AU113" s="39"/>
      <c r="AV113" s="18"/>
      <c r="AW113" s="18"/>
      <c r="AX113" s="18"/>
      <c r="AY113" s="18"/>
      <c r="AZ113" s="18"/>
      <c r="BA113" s="18"/>
      <c r="BB113" s="18"/>
      <c r="BC113" s="18"/>
      <c r="BD113" s="18"/>
      <c r="BE113" s="18"/>
      <c r="BF113" s="18"/>
      <c r="BG113" s="18"/>
      <c r="BH113" s="18"/>
      <c r="BI113" s="18"/>
      <c r="BJ113" s="18"/>
      <c r="BK113" s="18"/>
      <c r="BL113" s="18"/>
      <c r="BM113" s="18"/>
      <c r="BN113" s="18"/>
      <c r="BO113" s="18"/>
      <c r="BP113" s="18"/>
      <c r="BQ113" s="18"/>
      <c r="BR113" s="18"/>
      <c r="BS113" s="18"/>
      <c r="BT113" s="18"/>
      <c r="BU113" s="18"/>
      <c r="BV113" s="18"/>
      <c r="BW113" s="18"/>
      <c r="BX113" s="18"/>
      <c r="BY113" s="18"/>
      <c r="BZ113" s="18"/>
      <c r="CA113" s="18"/>
      <c r="CB113" s="18"/>
      <c r="CC113" s="18"/>
      <c r="CD113" s="18"/>
      <c r="CE113" s="18"/>
      <c r="CF113" s="18"/>
      <c r="CG113" s="18"/>
      <c r="CH113" s="18"/>
      <c r="CI113" s="18"/>
      <c r="CJ113" s="18"/>
      <c r="CK113" s="18"/>
      <c r="CL113" s="18"/>
      <c r="CM113" s="18"/>
      <c r="CN113" s="18"/>
      <c r="CO113" s="18"/>
      <c r="CP113" s="18"/>
      <c r="CQ113" s="18"/>
      <c r="CR113" s="18"/>
      <c r="CS113" s="18"/>
      <c r="CT113" s="18"/>
      <c r="CU113" s="18"/>
      <c r="CV113" s="18"/>
      <c r="CW113" s="18"/>
      <c r="CX113" s="18"/>
      <c r="CY113" s="18"/>
      <c r="CZ113" s="18"/>
      <c r="DA113" s="18"/>
      <c r="DB113" s="18"/>
      <c r="DC113" s="18"/>
      <c r="DD113" s="18"/>
      <c r="DE113" s="18"/>
      <c r="DF113" s="18"/>
      <c r="DG113" s="18"/>
      <c r="DH113" s="18"/>
      <c r="DI113" s="18"/>
      <c r="DJ113" s="18"/>
      <c r="DK113" s="18"/>
      <c r="DL113" s="18"/>
      <c r="DM113" s="18"/>
      <c r="DN113" s="18"/>
      <c r="DO113" s="18"/>
      <c r="DP113" s="18"/>
      <c r="DQ113" s="18"/>
      <c r="DR113" s="18"/>
      <c r="DS113" s="18"/>
      <c r="DT113" s="18"/>
      <c r="DU113" s="18"/>
      <c r="DV113" s="18"/>
      <c r="DW113" s="18"/>
      <c r="DX113" s="18"/>
      <c r="DY113" s="18"/>
      <c r="DZ113" s="18"/>
      <c r="EA113" s="18"/>
      <c r="EB113" s="18"/>
      <c r="EC113" s="18"/>
      <c r="ED113" s="18"/>
      <c r="EE113" s="18"/>
      <c r="EF113" s="18"/>
      <c r="EG113" s="18"/>
      <c r="EH113" s="18"/>
      <c r="EI113" s="18"/>
      <c r="EJ113" s="18"/>
      <c r="EK113" s="18"/>
      <c r="EL113" s="18"/>
      <c r="EM113" s="18"/>
      <c r="EN113" s="18"/>
      <c r="EO113" s="18"/>
      <c r="EP113" s="18"/>
      <c r="EQ113" s="18"/>
      <c r="ER113" s="18"/>
      <c r="ES113" s="18"/>
      <c r="ET113" s="18"/>
      <c r="EU113" s="18"/>
      <c r="EV113" s="18"/>
      <c r="EW113" s="18"/>
      <c r="EX113" s="18"/>
      <c r="EY113" s="18"/>
      <c r="EZ113" s="18"/>
      <c r="FA113" s="18"/>
      <c r="FB113" s="18"/>
      <c r="FC113" s="18"/>
      <c r="FD113" s="18"/>
      <c r="FE113" s="18"/>
      <c r="FF113" s="18"/>
      <c r="FG113" s="18"/>
      <c r="FH113" s="18"/>
      <c r="FI113" s="18"/>
      <c r="FJ113" s="18"/>
      <c r="FK113" s="18"/>
      <c r="FL113" s="18"/>
      <c r="FM113" s="18"/>
      <c r="FN113" s="18"/>
      <c r="FO113" s="18"/>
      <c r="FP113" s="18"/>
      <c r="FQ113" s="18"/>
      <c r="FR113" s="18"/>
      <c r="FS113" s="18"/>
      <c r="FT113" s="18"/>
      <c r="FU113" s="18"/>
      <c r="FV113" s="18"/>
      <c r="FW113" s="18"/>
      <c r="FX113" s="18"/>
      <c r="FY113" s="18"/>
      <c r="FZ113" s="18"/>
      <c r="GA113" s="18"/>
      <c r="GB113" s="18"/>
      <c r="GC113" s="18"/>
      <c r="GD113" s="18"/>
      <c r="GE113" s="18"/>
      <c r="GF113" s="18"/>
      <c r="GG113" s="18"/>
      <c r="GH113" s="18"/>
      <c r="GI113" s="18"/>
      <c r="GJ113" s="18"/>
      <c r="GK113" s="18"/>
      <c r="GL113" s="18"/>
      <c r="GM113" s="18"/>
      <c r="GN113" s="18"/>
      <c r="GO113" s="18"/>
      <c r="GP113" s="18"/>
      <c r="GQ113" s="18"/>
      <c r="GR113" s="18"/>
      <c r="GS113" s="18"/>
      <c r="GT113" s="18"/>
      <c r="GU113" s="18"/>
      <c r="GV113" s="18"/>
      <c r="GW113" s="18"/>
      <c r="GX113" s="18"/>
      <c r="GY113" s="18"/>
      <c r="GZ113" s="18"/>
      <c r="HA113" s="18"/>
      <c r="HB113" s="18"/>
    </row>
    <row r="114" spans="1:210">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39"/>
      <c r="AA114" s="18"/>
      <c r="AB114" s="18"/>
      <c r="AC114" s="18"/>
      <c r="AD114" s="18"/>
      <c r="AE114" s="18"/>
      <c r="AF114" s="18"/>
      <c r="AG114" s="18"/>
      <c r="AH114" s="18"/>
      <c r="AI114" s="18"/>
      <c r="AJ114" s="18"/>
      <c r="AK114" s="18"/>
      <c r="AL114" s="18"/>
      <c r="AM114" s="18"/>
      <c r="AN114" s="18"/>
      <c r="AO114" s="18"/>
      <c r="AP114" s="18"/>
      <c r="AQ114" s="18"/>
      <c r="AR114" s="18"/>
      <c r="AS114" s="18"/>
      <c r="AT114" s="18"/>
      <c r="AU114" s="39"/>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c r="CC114" s="18"/>
      <c r="CD114" s="18"/>
      <c r="CE114" s="18"/>
      <c r="CF114" s="18"/>
      <c r="CG114" s="18"/>
      <c r="CH114" s="18"/>
      <c r="CI114" s="18"/>
      <c r="CJ114" s="18"/>
      <c r="CK114" s="18"/>
      <c r="CL114" s="18"/>
      <c r="CM114" s="18"/>
      <c r="CN114" s="18"/>
      <c r="CO114" s="18"/>
      <c r="CP114" s="18"/>
      <c r="CQ114" s="18"/>
      <c r="CR114" s="18"/>
      <c r="CS114" s="18"/>
      <c r="CT114" s="18"/>
      <c r="CU114" s="18"/>
      <c r="CV114" s="18"/>
      <c r="CW114" s="18"/>
      <c r="CX114" s="18"/>
      <c r="CY114" s="18"/>
      <c r="CZ114" s="18"/>
      <c r="DA114" s="18"/>
      <c r="DB114" s="18"/>
      <c r="DC114" s="18"/>
      <c r="DD114" s="18"/>
      <c r="DE114" s="18"/>
      <c r="DF114" s="18"/>
      <c r="DG114" s="18"/>
      <c r="DH114" s="18"/>
      <c r="DI114" s="18"/>
      <c r="DJ114" s="18"/>
      <c r="DK114" s="18"/>
      <c r="DL114" s="18"/>
      <c r="DM114" s="18"/>
      <c r="DN114" s="18"/>
      <c r="DO114" s="18"/>
      <c r="DP114" s="18"/>
      <c r="DQ114" s="18"/>
      <c r="DR114" s="18"/>
      <c r="DS114" s="18"/>
      <c r="DT114" s="18"/>
      <c r="DU114" s="18"/>
      <c r="DV114" s="18"/>
      <c r="DW114" s="18"/>
      <c r="DX114" s="18"/>
      <c r="DY114" s="18"/>
      <c r="DZ114" s="18"/>
      <c r="EA114" s="18"/>
      <c r="EB114" s="18"/>
      <c r="EC114" s="18"/>
      <c r="ED114" s="18"/>
      <c r="EE114" s="18"/>
      <c r="EF114" s="18"/>
      <c r="EG114" s="18"/>
      <c r="EH114" s="18"/>
      <c r="EI114" s="18"/>
      <c r="EJ114" s="18"/>
      <c r="EK114" s="18"/>
      <c r="EL114" s="18"/>
      <c r="EM114" s="18"/>
      <c r="EN114" s="18"/>
      <c r="EO114" s="18"/>
      <c r="EP114" s="18"/>
      <c r="EQ114" s="18"/>
      <c r="ER114" s="18"/>
      <c r="ES114" s="18"/>
      <c r="ET114" s="18"/>
      <c r="EU114" s="18"/>
      <c r="EV114" s="18"/>
      <c r="EW114" s="18"/>
      <c r="EX114" s="18"/>
      <c r="EY114" s="18"/>
      <c r="EZ114" s="18"/>
      <c r="FA114" s="18"/>
      <c r="FB114" s="18"/>
      <c r="FC114" s="18"/>
      <c r="FD114" s="18"/>
      <c r="FE114" s="18"/>
      <c r="FF114" s="18"/>
      <c r="FG114" s="18"/>
      <c r="FH114" s="18"/>
      <c r="FI114" s="18"/>
      <c r="FJ114" s="18"/>
      <c r="FK114" s="18"/>
      <c r="FL114" s="18"/>
      <c r="FM114" s="18"/>
      <c r="FN114" s="18"/>
      <c r="FO114" s="18"/>
      <c r="FP114" s="18"/>
      <c r="FQ114" s="18"/>
      <c r="FR114" s="18"/>
      <c r="FS114" s="18"/>
      <c r="FT114" s="18"/>
      <c r="FU114" s="18"/>
      <c r="FV114" s="18"/>
      <c r="FW114" s="18"/>
      <c r="FX114" s="18"/>
      <c r="FY114" s="18"/>
      <c r="FZ114" s="18"/>
      <c r="GA114" s="18"/>
      <c r="GB114" s="18"/>
      <c r="GC114" s="18"/>
      <c r="GD114" s="18"/>
      <c r="GE114" s="18"/>
      <c r="GF114" s="18"/>
      <c r="GG114" s="18"/>
      <c r="GH114" s="18"/>
      <c r="GI114" s="18"/>
      <c r="GJ114" s="18"/>
      <c r="GK114" s="18"/>
      <c r="GL114" s="18"/>
      <c r="GM114" s="18"/>
      <c r="GN114" s="18"/>
      <c r="GO114" s="18"/>
      <c r="GP114" s="18"/>
      <c r="GQ114" s="18"/>
      <c r="GR114" s="18"/>
      <c r="GS114" s="18"/>
      <c r="GT114" s="18"/>
      <c r="GU114" s="18"/>
      <c r="GV114" s="18"/>
      <c r="GW114" s="18"/>
      <c r="GX114" s="18"/>
      <c r="GY114" s="18"/>
      <c r="GZ114" s="18"/>
      <c r="HA114" s="18"/>
      <c r="HB114" s="18"/>
    </row>
    <row r="115" spans="1:210">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39"/>
      <c r="AA115" s="18"/>
      <c r="AB115" s="18"/>
      <c r="AC115" s="18"/>
      <c r="AD115" s="18"/>
      <c r="AE115" s="18"/>
      <c r="AF115" s="18"/>
      <c r="AG115" s="18"/>
      <c r="AH115" s="18"/>
      <c r="AI115" s="18"/>
      <c r="AJ115" s="18"/>
      <c r="AK115" s="18"/>
      <c r="AL115" s="18"/>
      <c r="AM115" s="18"/>
      <c r="AN115" s="18"/>
      <c r="AO115" s="18"/>
      <c r="AP115" s="18"/>
      <c r="AQ115" s="18"/>
      <c r="AR115" s="18"/>
      <c r="AS115" s="18"/>
      <c r="AT115" s="18"/>
      <c r="AU115" s="39"/>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c r="CC115" s="18"/>
      <c r="CD115" s="18"/>
      <c r="CE115" s="18"/>
      <c r="CF115" s="18"/>
      <c r="CG115" s="18"/>
      <c r="CH115" s="18"/>
      <c r="CI115" s="18"/>
      <c r="CJ115" s="18"/>
      <c r="CK115" s="18"/>
      <c r="CL115" s="18"/>
      <c r="CM115" s="18"/>
      <c r="CN115" s="18"/>
      <c r="CO115" s="18"/>
      <c r="CP115" s="18"/>
      <c r="CQ115" s="18"/>
      <c r="CR115" s="18"/>
      <c r="CS115" s="18"/>
      <c r="CT115" s="18"/>
      <c r="CU115" s="18"/>
      <c r="CV115" s="18"/>
      <c r="CW115" s="18"/>
      <c r="CX115" s="18"/>
      <c r="CY115" s="18"/>
      <c r="CZ115" s="18"/>
      <c r="DA115" s="18"/>
      <c r="DB115" s="18"/>
      <c r="DC115" s="18"/>
      <c r="DD115" s="18"/>
      <c r="DE115" s="18"/>
      <c r="DF115" s="18"/>
      <c r="DG115" s="18"/>
      <c r="DH115" s="18"/>
      <c r="DI115" s="18"/>
      <c r="DJ115" s="18"/>
      <c r="DK115" s="18"/>
      <c r="DL115" s="18"/>
      <c r="DM115" s="18"/>
      <c r="DN115" s="18"/>
      <c r="DO115" s="18"/>
      <c r="DP115" s="18"/>
      <c r="DQ115" s="18"/>
      <c r="DR115" s="18"/>
      <c r="DS115" s="18"/>
      <c r="DT115" s="18"/>
      <c r="DU115" s="18"/>
      <c r="DV115" s="18"/>
      <c r="DW115" s="18"/>
      <c r="DX115" s="18"/>
      <c r="DY115" s="18"/>
      <c r="DZ115" s="18"/>
      <c r="EA115" s="18"/>
      <c r="EB115" s="18"/>
      <c r="EC115" s="18"/>
      <c r="ED115" s="18"/>
      <c r="EE115" s="18"/>
      <c r="EF115" s="18"/>
      <c r="EG115" s="18"/>
      <c r="EH115" s="18"/>
      <c r="EI115" s="18"/>
      <c r="EJ115" s="18"/>
      <c r="EK115" s="18"/>
      <c r="EL115" s="18"/>
      <c r="EM115" s="18"/>
      <c r="EN115" s="18"/>
      <c r="EO115" s="18"/>
      <c r="EP115" s="18"/>
      <c r="EQ115" s="18"/>
      <c r="ER115" s="18"/>
      <c r="ES115" s="18"/>
      <c r="ET115" s="18"/>
      <c r="EU115" s="18"/>
      <c r="EV115" s="18"/>
      <c r="EW115" s="18"/>
      <c r="EX115" s="18"/>
      <c r="EY115" s="18"/>
      <c r="EZ115" s="18"/>
      <c r="FA115" s="18"/>
      <c r="FB115" s="18"/>
      <c r="FC115" s="18"/>
      <c r="FD115" s="18"/>
      <c r="FE115" s="18"/>
      <c r="FF115" s="18"/>
      <c r="FG115" s="18"/>
      <c r="FH115" s="18"/>
      <c r="FI115" s="18"/>
      <c r="FJ115" s="18"/>
      <c r="FK115" s="18"/>
      <c r="FL115" s="18"/>
      <c r="FM115" s="18"/>
      <c r="FN115" s="18"/>
      <c r="FO115" s="18"/>
      <c r="FP115" s="18"/>
      <c r="FQ115" s="18"/>
      <c r="FR115" s="18"/>
      <c r="FS115" s="18"/>
      <c r="FT115" s="18"/>
      <c r="FU115" s="18"/>
      <c r="FV115" s="18"/>
      <c r="FW115" s="18"/>
      <c r="FX115" s="18"/>
      <c r="FY115" s="18"/>
      <c r="FZ115" s="18"/>
      <c r="GA115" s="18"/>
      <c r="GB115" s="18"/>
      <c r="GC115" s="18"/>
      <c r="GD115" s="18"/>
      <c r="GE115" s="18"/>
      <c r="GF115" s="18"/>
      <c r="GG115" s="18"/>
      <c r="GH115" s="18"/>
      <c r="GI115" s="18"/>
      <c r="GJ115" s="18"/>
      <c r="GK115" s="18"/>
      <c r="GL115" s="18"/>
      <c r="GM115" s="18"/>
      <c r="GN115" s="18"/>
      <c r="GO115" s="18"/>
      <c r="GP115" s="18"/>
      <c r="GQ115" s="18"/>
      <c r="GR115" s="18"/>
      <c r="GS115" s="18"/>
      <c r="GT115" s="18"/>
      <c r="GU115" s="18"/>
      <c r="GV115" s="18"/>
      <c r="GW115" s="18"/>
      <c r="GX115" s="18"/>
      <c r="GY115" s="18"/>
      <c r="GZ115" s="18"/>
      <c r="HA115" s="18"/>
      <c r="HB115" s="18"/>
    </row>
    <row r="116" spans="1:210">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39"/>
      <c r="AA116" s="18"/>
      <c r="AB116" s="18"/>
      <c r="AC116" s="18"/>
      <c r="AD116" s="18"/>
      <c r="AE116" s="18"/>
      <c r="AF116" s="18"/>
      <c r="AG116" s="18"/>
      <c r="AH116" s="18"/>
      <c r="AI116" s="18"/>
      <c r="AJ116" s="18"/>
      <c r="AK116" s="18"/>
      <c r="AL116" s="18"/>
      <c r="AM116" s="18"/>
      <c r="AN116" s="18"/>
      <c r="AO116" s="18"/>
      <c r="AP116" s="18"/>
      <c r="AQ116" s="18"/>
      <c r="AR116" s="18"/>
      <c r="AS116" s="18"/>
      <c r="AT116" s="18"/>
      <c r="AU116" s="39"/>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c r="CC116" s="18"/>
      <c r="CD116" s="18"/>
      <c r="CE116" s="18"/>
      <c r="CF116" s="18"/>
      <c r="CG116" s="18"/>
      <c r="CH116" s="18"/>
      <c r="CI116" s="18"/>
      <c r="CJ116" s="18"/>
      <c r="CK116" s="18"/>
      <c r="CL116" s="18"/>
      <c r="CM116" s="18"/>
      <c r="CN116" s="18"/>
      <c r="CO116" s="18"/>
      <c r="CP116" s="18"/>
      <c r="CQ116" s="18"/>
      <c r="CR116" s="18"/>
      <c r="CS116" s="18"/>
      <c r="CT116" s="18"/>
      <c r="CU116" s="18"/>
      <c r="CV116" s="18"/>
      <c r="CW116" s="18"/>
      <c r="CX116" s="18"/>
      <c r="CY116" s="18"/>
      <c r="CZ116" s="18"/>
      <c r="DA116" s="18"/>
      <c r="DB116" s="18"/>
      <c r="DC116" s="18"/>
      <c r="DD116" s="18"/>
      <c r="DE116" s="18"/>
      <c r="DF116" s="18"/>
      <c r="DG116" s="18"/>
      <c r="DH116" s="18"/>
      <c r="DI116" s="18"/>
      <c r="DJ116" s="18"/>
      <c r="DK116" s="18"/>
      <c r="DL116" s="18"/>
      <c r="DM116" s="18"/>
      <c r="DN116" s="18"/>
      <c r="DO116" s="18"/>
      <c r="DP116" s="18"/>
      <c r="DQ116" s="18"/>
      <c r="DR116" s="18"/>
      <c r="DS116" s="18"/>
      <c r="DT116" s="18"/>
      <c r="DU116" s="18"/>
      <c r="DV116" s="18"/>
      <c r="DW116" s="18"/>
      <c r="DX116" s="18"/>
      <c r="DY116" s="18"/>
      <c r="DZ116" s="18"/>
      <c r="EA116" s="18"/>
      <c r="EB116" s="18"/>
      <c r="EC116" s="18"/>
      <c r="ED116" s="18"/>
      <c r="EE116" s="18"/>
      <c r="EF116" s="18"/>
      <c r="EG116" s="18"/>
      <c r="EH116" s="18"/>
      <c r="EI116" s="18"/>
      <c r="EJ116" s="18"/>
      <c r="EK116" s="18"/>
      <c r="EL116" s="18"/>
      <c r="EM116" s="18"/>
      <c r="EN116" s="18"/>
      <c r="EO116" s="18"/>
      <c r="EP116" s="18"/>
      <c r="EQ116" s="18"/>
      <c r="ER116" s="18"/>
      <c r="ES116" s="18"/>
      <c r="ET116" s="18"/>
      <c r="EU116" s="18"/>
      <c r="EV116" s="18"/>
      <c r="EW116" s="18"/>
      <c r="EX116" s="18"/>
      <c r="EY116" s="18"/>
      <c r="EZ116" s="18"/>
      <c r="FA116" s="18"/>
      <c r="FB116" s="18"/>
      <c r="FC116" s="18"/>
      <c r="FD116" s="18"/>
      <c r="FE116" s="18"/>
      <c r="FF116" s="18"/>
      <c r="FG116" s="18"/>
      <c r="FH116" s="18"/>
      <c r="FI116" s="18"/>
      <c r="FJ116" s="18"/>
      <c r="FK116" s="18"/>
      <c r="FL116" s="18"/>
      <c r="FM116" s="18"/>
      <c r="FN116" s="18"/>
      <c r="FO116" s="18"/>
      <c r="FP116" s="18"/>
      <c r="FQ116" s="18"/>
      <c r="FR116" s="18"/>
      <c r="FS116" s="18"/>
      <c r="FT116" s="18"/>
      <c r="FU116" s="18"/>
      <c r="FV116" s="18"/>
      <c r="FW116" s="18"/>
      <c r="FX116" s="18"/>
      <c r="FY116" s="18"/>
      <c r="FZ116" s="18"/>
      <c r="GA116" s="18"/>
      <c r="GB116" s="18"/>
      <c r="GC116" s="18"/>
      <c r="GD116" s="18"/>
      <c r="GE116" s="18"/>
      <c r="GF116" s="18"/>
      <c r="GG116" s="18"/>
      <c r="GH116" s="18"/>
      <c r="GI116" s="18"/>
      <c r="GJ116" s="18"/>
      <c r="GK116" s="18"/>
      <c r="GL116" s="18"/>
      <c r="GM116" s="18"/>
      <c r="GN116" s="18"/>
      <c r="GO116" s="18"/>
      <c r="GP116" s="18"/>
      <c r="GQ116" s="18"/>
      <c r="GR116" s="18"/>
      <c r="GS116" s="18"/>
      <c r="GT116" s="18"/>
      <c r="GU116" s="18"/>
      <c r="GV116" s="18"/>
      <c r="GW116" s="18"/>
      <c r="GX116" s="18"/>
      <c r="GY116" s="18"/>
      <c r="GZ116" s="18"/>
      <c r="HA116" s="18"/>
      <c r="HB116" s="18"/>
    </row>
    <row r="117" spans="1:210">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39"/>
      <c r="AA117" s="18"/>
      <c r="AB117" s="18"/>
      <c r="AC117" s="18"/>
      <c r="AD117" s="18"/>
      <c r="AE117" s="18"/>
      <c r="AF117" s="18"/>
      <c r="AG117" s="18"/>
      <c r="AH117" s="18"/>
      <c r="AI117" s="18"/>
      <c r="AJ117" s="18"/>
      <c r="AK117" s="18"/>
      <c r="AL117" s="18"/>
      <c r="AM117" s="18"/>
      <c r="AN117" s="18"/>
      <c r="AO117" s="18"/>
      <c r="AP117" s="18"/>
      <c r="AQ117" s="18"/>
      <c r="AR117" s="18"/>
      <c r="AS117" s="18"/>
      <c r="AT117" s="18"/>
      <c r="AU117" s="39"/>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c r="CC117" s="18"/>
      <c r="CD117" s="18"/>
      <c r="CE117" s="18"/>
      <c r="CF117" s="18"/>
      <c r="CG117" s="18"/>
      <c r="CH117" s="18"/>
      <c r="CI117" s="18"/>
      <c r="CJ117" s="18"/>
      <c r="CK117" s="18"/>
      <c r="CL117" s="18"/>
      <c r="CM117" s="18"/>
      <c r="CN117" s="18"/>
      <c r="CO117" s="18"/>
      <c r="CP117" s="18"/>
      <c r="CQ117" s="18"/>
      <c r="CR117" s="18"/>
      <c r="CS117" s="18"/>
      <c r="CT117" s="18"/>
      <c r="CU117" s="18"/>
      <c r="CV117" s="18"/>
      <c r="CW117" s="18"/>
      <c r="CX117" s="18"/>
      <c r="CY117" s="18"/>
      <c r="CZ117" s="18"/>
      <c r="DA117" s="18"/>
      <c r="DB117" s="18"/>
      <c r="DC117" s="18"/>
      <c r="DD117" s="18"/>
      <c r="DE117" s="18"/>
      <c r="DF117" s="18"/>
      <c r="DG117" s="18"/>
      <c r="DH117" s="18"/>
      <c r="DI117" s="18"/>
      <c r="DJ117" s="18"/>
      <c r="DK117" s="18"/>
      <c r="DL117" s="18"/>
      <c r="DM117" s="18"/>
      <c r="DN117" s="18"/>
      <c r="DO117" s="18"/>
      <c r="DP117" s="18"/>
      <c r="DQ117" s="18"/>
      <c r="DR117" s="18"/>
      <c r="DS117" s="18"/>
      <c r="DT117" s="18"/>
      <c r="DU117" s="18"/>
      <c r="DV117" s="18"/>
      <c r="DW117" s="18"/>
      <c r="DX117" s="18"/>
      <c r="DY117" s="18"/>
      <c r="DZ117" s="18"/>
      <c r="EA117" s="18"/>
      <c r="EB117" s="18"/>
      <c r="EC117" s="18"/>
      <c r="ED117" s="18"/>
      <c r="EE117" s="18"/>
      <c r="EF117" s="18"/>
      <c r="EG117" s="18"/>
      <c r="EH117" s="18"/>
      <c r="EI117" s="18"/>
      <c r="EJ117" s="18"/>
      <c r="EK117" s="18"/>
      <c r="EL117" s="18"/>
      <c r="EM117" s="18"/>
      <c r="EN117" s="18"/>
      <c r="EO117" s="18"/>
      <c r="EP117" s="18"/>
      <c r="EQ117" s="18"/>
      <c r="ER117" s="18"/>
      <c r="ES117" s="18"/>
      <c r="ET117" s="18"/>
      <c r="EU117" s="18"/>
      <c r="EV117" s="18"/>
      <c r="EW117" s="18"/>
      <c r="EX117" s="18"/>
      <c r="EY117" s="18"/>
      <c r="EZ117" s="18"/>
      <c r="FA117" s="18"/>
      <c r="FB117" s="18"/>
      <c r="FC117" s="18"/>
      <c r="FD117" s="18"/>
      <c r="FE117" s="18"/>
      <c r="FF117" s="18"/>
      <c r="FG117" s="18"/>
      <c r="FH117" s="18"/>
      <c r="FI117" s="18"/>
      <c r="FJ117" s="18"/>
      <c r="FK117" s="18"/>
      <c r="FL117" s="18"/>
      <c r="FM117" s="18"/>
      <c r="FN117" s="18"/>
      <c r="FO117" s="18"/>
      <c r="FP117" s="18"/>
      <c r="FQ117" s="18"/>
      <c r="FR117" s="18"/>
      <c r="FS117" s="18"/>
      <c r="FT117" s="18"/>
      <c r="FU117" s="18"/>
      <c r="FV117" s="18"/>
      <c r="FW117" s="18"/>
      <c r="FX117" s="18"/>
      <c r="FY117" s="18"/>
      <c r="FZ117" s="18"/>
      <c r="GA117" s="18"/>
      <c r="GB117" s="18"/>
      <c r="GC117" s="18"/>
      <c r="GD117" s="18"/>
      <c r="GE117" s="18"/>
      <c r="GF117" s="18"/>
      <c r="GG117" s="18"/>
      <c r="GH117" s="18"/>
      <c r="GI117" s="18"/>
      <c r="GJ117" s="18"/>
      <c r="GK117" s="18"/>
      <c r="GL117" s="18"/>
      <c r="GM117" s="18"/>
      <c r="GN117" s="18"/>
      <c r="GO117" s="18"/>
      <c r="GP117" s="18"/>
      <c r="GQ117" s="18"/>
      <c r="GR117" s="18"/>
      <c r="GS117" s="18"/>
      <c r="GT117" s="18"/>
      <c r="GU117" s="18"/>
      <c r="GV117" s="18"/>
      <c r="GW117" s="18"/>
      <c r="GX117" s="18"/>
      <c r="GY117" s="18"/>
      <c r="GZ117" s="18"/>
      <c r="HA117" s="18"/>
      <c r="HB117" s="18"/>
    </row>
    <row r="118" spans="1:210">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39"/>
      <c r="AA118" s="18"/>
      <c r="AB118" s="18"/>
      <c r="AC118" s="18"/>
      <c r="AD118" s="18"/>
      <c r="AE118" s="18"/>
      <c r="AF118" s="18"/>
      <c r="AG118" s="18"/>
      <c r="AH118" s="18"/>
      <c r="AI118" s="18"/>
      <c r="AJ118" s="18"/>
      <c r="AK118" s="18"/>
      <c r="AL118" s="18"/>
      <c r="AM118" s="18"/>
      <c r="AN118" s="18"/>
      <c r="AO118" s="18"/>
      <c r="AP118" s="18"/>
      <c r="AQ118" s="18"/>
      <c r="AR118" s="18"/>
      <c r="AS118" s="18"/>
      <c r="AT118" s="18"/>
      <c r="AU118" s="39"/>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c r="CC118" s="18"/>
      <c r="CD118" s="18"/>
      <c r="CE118" s="18"/>
      <c r="CF118" s="18"/>
      <c r="CG118" s="18"/>
      <c r="CH118" s="18"/>
      <c r="CI118" s="18"/>
      <c r="CJ118" s="18"/>
      <c r="CK118" s="18"/>
      <c r="CL118" s="18"/>
      <c r="CM118" s="18"/>
      <c r="CN118" s="18"/>
      <c r="CO118" s="18"/>
      <c r="CP118" s="18"/>
      <c r="CQ118" s="18"/>
      <c r="CR118" s="18"/>
      <c r="CS118" s="18"/>
      <c r="CT118" s="18"/>
      <c r="CU118" s="18"/>
      <c r="CV118" s="18"/>
      <c r="CW118" s="18"/>
      <c r="CX118" s="18"/>
      <c r="CY118" s="18"/>
      <c r="CZ118" s="18"/>
      <c r="DA118" s="18"/>
      <c r="DB118" s="18"/>
      <c r="DC118" s="18"/>
      <c r="DD118" s="18"/>
      <c r="DE118" s="18"/>
      <c r="DF118" s="18"/>
      <c r="DG118" s="18"/>
      <c r="DH118" s="18"/>
      <c r="DI118" s="18"/>
      <c r="DJ118" s="18"/>
      <c r="DK118" s="18"/>
      <c r="DL118" s="18"/>
      <c r="DM118" s="18"/>
      <c r="DN118" s="18"/>
      <c r="DO118" s="18"/>
      <c r="DP118" s="18"/>
      <c r="DQ118" s="18"/>
      <c r="DR118" s="18"/>
      <c r="DS118" s="18"/>
      <c r="DT118" s="18"/>
      <c r="DU118" s="18"/>
      <c r="DV118" s="18"/>
      <c r="DW118" s="18"/>
      <c r="DX118" s="18"/>
      <c r="DY118" s="18"/>
      <c r="DZ118" s="18"/>
      <c r="EA118" s="18"/>
      <c r="EB118" s="18"/>
      <c r="EC118" s="18"/>
      <c r="ED118" s="18"/>
      <c r="EE118" s="18"/>
      <c r="EF118" s="18"/>
      <c r="EG118" s="18"/>
      <c r="EH118" s="18"/>
      <c r="EI118" s="18"/>
      <c r="EJ118" s="18"/>
      <c r="EK118" s="18"/>
      <c r="EL118" s="18"/>
      <c r="EM118" s="18"/>
      <c r="EN118" s="18"/>
      <c r="EO118" s="18"/>
      <c r="EP118" s="18"/>
      <c r="EQ118" s="18"/>
      <c r="ER118" s="18"/>
      <c r="ES118" s="18"/>
      <c r="ET118" s="18"/>
      <c r="EU118" s="18"/>
      <c r="EV118" s="18"/>
      <c r="EW118" s="18"/>
      <c r="EX118" s="18"/>
      <c r="EY118" s="18"/>
      <c r="EZ118" s="18"/>
      <c r="FA118" s="18"/>
      <c r="FB118" s="18"/>
      <c r="FC118" s="18"/>
      <c r="FD118" s="18"/>
      <c r="FE118" s="18"/>
      <c r="FF118" s="18"/>
      <c r="FG118" s="18"/>
      <c r="FH118" s="18"/>
      <c r="FI118" s="18"/>
      <c r="FJ118" s="18"/>
      <c r="FK118" s="18"/>
      <c r="FL118" s="18"/>
      <c r="FM118" s="18"/>
      <c r="FN118" s="18"/>
      <c r="FO118" s="18"/>
      <c r="FP118" s="18"/>
      <c r="FQ118" s="18"/>
      <c r="FR118" s="18"/>
      <c r="FS118" s="18"/>
      <c r="FT118" s="18"/>
      <c r="FU118" s="18"/>
      <c r="FV118" s="18"/>
      <c r="FW118" s="18"/>
      <c r="FX118" s="18"/>
      <c r="FY118" s="18"/>
      <c r="FZ118" s="18"/>
      <c r="GA118" s="18"/>
      <c r="GB118" s="18"/>
      <c r="GC118" s="18"/>
      <c r="GD118" s="18"/>
      <c r="GE118" s="18"/>
      <c r="GF118" s="18"/>
      <c r="GG118" s="18"/>
      <c r="GH118" s="18"/>
      <c r="GI118" s="18"/>
      <c r="GJ118" s="18"/>
      <c r="GK118" s="18"/>
      <c r="GL118" s="18"/>
      <c r="GM118" s="18"/>
      <c r="GN118" s="18"/>
      <c r="GO118" s="18"/>
      <c r="GP118" s="18"/>
      <c r="GQ118" s="18"/>
      <c r="GR118" s="18"/>
      <c r="GS118" s="18"/>
      <c r="GT118" s="18"/>
      <c r="GU118" s="18"/>
      <c r="GV118" s="18"/>
      <c r="GW118" s="18"/>
      <c r="GX118" s="18"/>
      <c r="GY118" s="18"/>
      <c r="GZ118" s="18"/>
      <c r="HA118" s="18"/>
      <c r="HB118" s="18"/>
    </row>
    <row r="119" spans="1:210">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39"/>
      <c r="AA119" s="18"/>
      <c r="AB119" s="18"/>
      <c r="AC119" s="18"/>
      <c r="AD119" s="18"/>
      <c r="AE119" s="18"/>
      <c r="AF119" s="18"/>
      <c r="AG119" s="18"/>
      <c r="AH119" s="18"/>
      <c r="AI119" s="18"/>
      <c r="AJ119" s="18"/>
      <c r="AK119" s="18"/>
      <c r="AL119" s="18"/>
      <c r="AM119" s="18"/>
      <c r="AN119" s="18"/>
      <c r="AO119" s="18"/>
      <c r="AP119" s="18"/>
      <c r="AQ119" s="18"/>
      <c r="AR119" s="18"/>
      <c r="AS119" s="18"/>
      <c r="AT119" s="18"/>
      <c r="AU119" s="39"/>
      <c r="AV119" s="18"/>
      <c r="AW119" s="18"/>
      <c r="AX119" s="18"/>
      <c r="AY119" s="18"/>
      <c r="AZ119" s="18"/>
      <c r="BA119" s="18"/>
      <c r="BB119" s="18"/>
      <c r="BC119" s="18"/>
      <c r="BD119" s="18"/>
      <c r="BE119" s="18"/>
      <c r="BF119" s="18"/>
      <c r="BG119" s="18"/>
      <c r="BH119" s="18"/>
      <c r="BI119" s="18"/>
      <c r="BJ119" s="18"/>
      <c r="BK119" s="18"/>
      <c r="BL119" s="18"/>
      <c r="BM119" s="18"/>
      <c r="BN119" s="18"/>
      <c r="BO119" s="18"/>
      <c r="BP119" s="18"/>
      <c r="BQ119" s="18"/>
      <c r="BR119" s="18"/>
      <c r="BS119" s="18"/>
      <c r="BT119" s="18"/>
      <c r="BU119" s="18"/>
      <c r="BV119" s="18"/>
      <c r="BW119" s="18"/>
      <c r="BX119" s="18"/>
      <c r="BY119" s="18"/>
      <c r="BZ119" s="18"/>
      <c r="CA119" s="18"/>
      <c r="CB119" s="18"/>
      <c r="CC119" s="18"/>
      <c r="CD119" s="18"/>
      <c r="CE119" s="18"/>
      <c r="CF119" s="18"/>
      <c r="CG119" s="18"/>
      <c r="CH119" s="18"/>
      <c r="CI119" s="18"/>
      <c r="CJ119" s="18"/>
      <c r="CK119" s="18"/>
      <c r="CL119" s="18"/>
      <c r="CM119" s="18"/>
      <c r="CN119" s="18"/>
      <c r="CO119" s="18"/>
      <c r="CP119" s="18"/>
      <c r="CQ119" s="18"/>
      <c r="CR119" s="18"/>
      <c r="CS119" s="18"/>
      <c r="CT119" s="18"/>
      <c r="CU119" s="18"/>
      <c r="CV119" s="18"/>
      <c r="CW119" s="18"/>
      <c r="CX119" s="18"/>
      <c r="CY119" s="18"/>
      <c r="CZ119" s="18"/>
      <c r="DA119" s="18"/>
      <c r="DB119" s="18"/>
      <c r="DC119" s="18"/>
      <c r="DD119" s="18"/>
      <c r="DE119" s="18"/>
      <c r="DF119" s="18"/>
      <c r="DG119" s="18"/>
      <c r="DH119" s="18"/>
      <c r="DI119" s="18"/>
      <c r="DJ119" s="18"/>
      <c r="DK119" s="18"/>
      <c r="DL119" s="18"/>
      <c r="DM119" s="18"/>
      <c r="DN119" s="18"/>
      <c r="DO119" s="18"/>
      <c r="DP119" s="18"/>
      <c r="DQ119" s="18"/>
      <c r="DR119" s="18"/>
      <c r="DS119" s="18"/>
      <c r="DT119" s="18"/>
      <c r="DU119" s="18"/>
      <c r="DV119" s="18"/>
      <c r="DW119" s="18"/>
      <c r="DX119" s="18"/>
      <c r="DY119" s="18"/>
      <c r="DZ119" s="18"/>
      <c r="EA119" s="18"/>
      <c r="EB119" s="18"/>
      <c r="EC119" s="18"/>
      <c r="ED119" s="18"/>
      <c r="EE119" s="18"/>
      <c r="EF119" s="18"/>
      <c r="EG119" s="18"/>
      <c r="EH119" s="18"/>
      <c r="EI119" s="18"/>
      <c r="EJ119" s="18"/>
      <c r="EK119" s="18"/>
      <c r="EL119" s="18"/>
      <c r="EM119" s="18"/>
      <c r="EN119" s="18"/>
      <c r="EO119" s="18"/>
      <c r="EP119" s="18"/>
      <c r="EQ119" s="18"/>
      <c r="ER119" s="18"/>
      <c r="ES119" s="18"/>
      <c r="ET119" s="18"/>
      <c r="EU119" s="18"/>
      <c r="EV119" s="18"/>
      <c r="EW119" s="18"/>
      <c r="EX119" s="18"/>
      <c r="EY119" s="18"/>
      <c r="EZ119" s="18"/>
      <c r="FA119" s="18"/>
      <c r="FB119" s="18"/>
      <c r="FC119" s="18"/>
      <c r="FD119" s="18"/>
      <c r="FE119" s="18"/>
      <c r="FF119" s="18"/>
      <c r="FG119" s="18"/>
      <c r="FH119" s="18"/>
      <c r="FI119" s="18"/>
      <c r="FJ119" s="18"/>
      <c r="FK119" s="18"/>
      <c r="FL119" s="18"/>
      <c r="FM119" s="18"/>
      <c r="FN119" s="18"/>
      <c r="FO119" s="18"/>
      <c r="FP119" s="18"/>
      <c r="FQ119" s="18"/>
      <c r="FR119" s="18"/>
      <c r="FS119" s="18"/>
      <c r="FT119" s="18"/>
      <c r="FU119" s="18"/>
      <c r="FV119" s="18"/>
      <c r="FW119" s="18"/>
      <c r="FX119" s="18"/>
      <c r="FY119" s="18"/>
      <c r="FZ119" s="18"/>
      <c r="GA119" s="18"/>
      <c r="GB119" s="18"/>
      <c r="GC119" s="18"/>
      <c r="GD119" s="18"/>
      <c r="GE119" s="18"/>
      <c r="GF119" s="18"/>
      <c r="GG119" s="18"/>
      <c r="GH119" s="18"/>
      <c r="GI119" s="18"/>
      <c r="GJ119" s="18"/>
      <c r="GK119" s="18"/>
      <c r="GL119" s="18"/>
      <c r="GM119" s="18"/>
      <c r="GN119" s="18"/>
      <c r="GO119" s="18"/>
      <c r="GP119" s="18"/>
      <c r="GQ119" s="18"/>
      <c r="GR119" s="18"/>
      <c r="GS119" s="18"/>
      <c r="GT119" s="18"/>
      <c r="GU119" s="18"/>
      <c r="GV119" s="18"/>
      <c r="GW119" s="18"/>
      <c r="GX119" s="18"/>
      <c r="GY119" s="18"/>
      <c r="GZ119" s="18"/>
      <c r="HA119" s="18"/>
      <c r="HB119" s="18"/>
    </row>
    <row r="120" spans="1:210">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39"/>
      <c r="AA120" s="18"/>
      <c r="AB120" s="18"/>
      <c r="AC120" s="18"/>
      <c r="AD120" s="18"/>
      <c r="AE120" s="18"/>
      <c r="AF120" s="18"/>
      <c r="AG120" s="18"/>
      <c r="AH120" s="18"/>
      <c r="AI120" s="18"/>
      <c r="AJ120" s="18"/>
      <c r="AK120" s="18"/>
      <c r="AL120" s="18"/>
      <c r="AM120" s="18"/>
      <c r="AN120" s="18"/>
      <c r="AO120" s="18"/>
      <c r="AP120" s="18"/>
      <c r="AQ120" s="18"/>
      <c r="AR120" s="18"/>
      <c r="AS120" s="18"/>
      <c r="AT120" s="18"/>
      <c r="AU120" s="39"/>
      <c r="AV120" s="18"/>
      <c r="AW120" s="18"/>
      <c r="AX120" s="18"/>
      <c r="AY120" s="18"/>
      <c r="AZ120" s="18"/>
      <c r="BA120" s="18"/>
      <c r="BB120" s="18"/>
      <c r="BC120" s="18"/>
      <c r="BD120" s="18"/>
      <c r="BE120" s="18"/>
      <c r="BF120" s="18"/>
      <c r="BG120" s="18"/>
      <c r="BH120" s="18"/>
      <c r="BI120" s="18"/>
      <c r="BJ120" s="18"/>
      <c r="BK120" s="18"/>
      <c r="BL120" s="18"/>
      <c r="BM120" s="18"/>
      <c r="BN120" s="18"/>
      <c r="BO120" s="18"/>
      <c r="BP120" s="18"/>
      <c r="BQ120" s="18"/>
      <c r="BR120" s="18"/>
      <c r="BS120" s="18"/>
      <c r="BT120" s="18"/>
      <c r="BU120" s="18"/>
      <c r="BV120" s="18"/>
      <c r="BW120" s="18"/>
      <c r="BX120" s="18"/>
      <c r="BY120" s="18"/>
      <c r="BZ120" s="18"/>
      <c r="CA120" s="18"/>
      <c r="CB120" s="18"/>
      <c r="CC120" s="18"/>
      <c r="CD120" s="18"/>
      <c r="CE120" s="18"/>
      <c r="CF120" s="18"/>
      <c r="CG120" s="18"/>
      <c r="CH120" s="18"/>
      <c r="CI120" s="18"/>
      <c r="CJ120" s="18"/>
      <c r="CK120" s="18"/>
      <c r="CL120" s="18"/>
      <c r="CM120" s="18"/>
      <c r="CN120" s="18"/>
      <c r="CO120" s="18"/>
      <c r="CP120" s="18"/>
      <c r="CQ120" s="18"/>
      <c r="CR120" s="18"/>
      <c r="CS120" s="18"/>
      <c r="CT120" s="18"/>
      <c r="CU120" s="18"/>
      <c r="CV120" s="18"/>
      <c r="CW120" s="18"/>
      <c r="CX120" s="18"/>
      <c r="CY120" s="18"/>
      <c r="CZ120" s="18"/>
      <c r="DA120" s="18"/>
      <c r="DB120" s="18"/>
      <c r="DC120" s="18"/>
      <c r="DD120" s="18"/>
      <c r="DE120" s="18"/>
      <c r="DF120" s="18"/>
      <c r="DG120" s="18"/>
      <c r="DH120" s="18"/>
      <c r="DI120" s="18"/>
      <c r="DJ120" s="18"/>
      <c r="DK120" s="18"/>
      <c r="DL120" s="18"/>
      <c r="DM120" s="18"/>
      <c r="DN120" s="18"/>
      <c r="DO120" s="18"/>
      <c r="DP120" s="18"/>
      <c r="DQ120" s="18"/>
      <c r="DR120" s="18"/>
      <c r="DS120" s="18"/>
      <c r="DT120" s="18"/>
      <c r="DU120" s="18"/>
      <c r="DV120" s="18"/>
      <c r="DW120" s="18"/>
      <c r="DX120" s="18"/>
      <c r="DY120" s="18"/>
      <c r="DZ120" s="18"/>
      <c r="EA120" s="18"/>
      <c r="EB120" s="18"/>
      <c r="EC120" s="18"/>
      <c r="ED120" s="18"/>
      <c r="EE120" s="18"/>
      <c r="EF120" s="18"/>
      <c r="EG120" s="18"/>
      <c r="EH120" s="18"/>
      <c r="EI120" s="18"/>
      <c r="EJ120" s="18"/>
      <c r="EK120" s="18"/>
      <c r="EL120" s="18"/>
      <c r="EM120" s="18"/>
      <c r="EN120" s="18"/>
      <c r="EO120" s="18"/>
      <c r="EP120" s="18"/>
      <c r="EQ120" s="18"/>
      <c r="ER120" s="18"/>
      <c r="ES120" s="18"/>
      <c r="ET120" s="18"/>
      <c r="EU120" s="18"/>
      <c r="EV120" s="18"/>
      <c r="EW120" s="18"/>
      <c r="EX120" s="18"/>
      <c r="EY120" s="18"/>
      <c r="EZ120" s="18"/>
      <c r="FA120" s="18"/>
      <c r="FB120" s="18"/>
      <c r="FC120" s="18"/>
      <c r="FD120" s="18"/>
      <c r="FE120" s="18"/>
      <c r="FF120" s="18"/>
      <c r="FG120" s="18"/>
      <c r="FH120" s="18"/>
      <c r="FI120" s="18"/>
      <c r="FJ120" s="18"/>
      <c r="FK120" s="18"/>
      <c r="FL120" s="18"/>
      <c r="FM120" s="18"/>
      <c r="FN120" s="18"/>
      <c r="FO120" s="18"/>
      <c r="FP120" s="18"/>
      <c r="FQ120" s="18"/>
      <c r="FR120" s="18"/>
      <c r="FS120" s="18"/>
      <c r="FT120" s="18"/>
      <c r="FU120" s="18"/>
      <c r="FV120" s="18"/>
      <c r="FW120" s="18"/>
      <c r="FX120" s="18"/>
      <c r="FY120" s="18"/>
      <c r="FZ120" s="18"/>
      <c r="GA120" s="18"/>
      <c r="GB120" s="18"/>
      <c r="GC120" s="18"/>
      <c r="GD120" s="18"/>
      <c r="GE120" s="18"/>
      <c r="GF120" s="18"/>
      <c r="GG120" s="18"/>
      <c r="GH120" s="18"/>
      <c r="GI120" s="18"/>
      <c r="GJ120" s="18"/>
      <c r="GK120" s="18"/>
      <c r="GL120" s="18"/>
      <c r="GM120" s="18"/>
      <c r="GN120" s="18"/>
      <c r="GO120" s="18"/>
      <c r="GP120" s="18"/>
      <c r="GQ120" s="18"/>
      <c r="GR120" s="18"/>
      <c r="GS120" s="18"/>
      <c r="GT120" s="18"/>
      <c r="GU120" s="18"/>
      <c r="GV120" s="18"/>
      <c r="GW120" s="18"/>
      <c r="GX120" s="18"/>
      <c r="GY120" s="18"/>
      <c r="GZ120" s="18"/>
      <c r="HA120" s="18"/>
      <c r="HB120" s="18"/>
    </row>
    <row r="121" spans="1:210">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39"/>
      <c r="AA121" s="18"/>
      <c r="AB121" s="18"/>
      <c r="AC121" s="18"/>
      <c r="AD121" s="18"/>
      <c r="AE121" s="18"/>
      <c r="AF121" s="18"/>
      <c r="AG121" s="18"/>
      <c r="AH121" s="18"/>
      <c r="AI121" s="18"/>
      <c r="AJ121" s="18"/>
      <c r="AK121" s="18"/>
      <c r="AL121" s="18"/>
      <c r="AM121" s="18"/>
      <c r="AN121" s="18"/>
      <c r="AO121" s="18"/>
      <c r="AP121" s="18"/>
      <c r="AQ121" s="18"/>
      <c r="AR121" s="18"/>
      <c r="AS121" s="18"/>
      <c r="AT121" s="18"/>
      <c r="AU121" s="39"/>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c r="CC121" s="18"/>
      <c r="CD121" s="18"/>
      <c r="CE121" s="18"/>
      <c r="CF121" s="18"/>
      <c r="CG121" s="18"/>
      <c r="CH121" s="18"/>
      <c r="CI121" s="18"/>
      <c r="CJ121" s="18"/>
      <c r="CK121" s="18"/>
      <c r="CL121" s="18"/>
      <c r="CM121" s="18"/>
      <c r="CN121" s="18"/>
      <c r="CO121" s="18"/>
      <c r="CP121" s="18"/>
      <c r="CQ121" s="18"/>
      <c r="CR121" s="18"/>
      <c r="CS121" s="18"/>
      <c r="CT121" s="18"/>
      <c r="CU121" s="18"/>
      <c r="CV121" s="18"/>
      <c r="CW121" s="18"/>
      <c r="CX121" s="18"/>
      <c r="CY121" s="18"/>
      <c r="CZ121" s="18"/>
      <c r="DA121" s="18"/>
      <c r="DB121" s="18"/>
      <c r="DC121" s="18"/>
      <c r="DD121" s="18"/>
      <c r="DE121" s="18"/>
      <c r="DF121" s="18"/>
      <c r="DG121" s="18"/>
      <c r="DH121" s="18"/>
      <c r="DI121" s="18"/>
      <c r="DJ121" s="18"/>
      <c r="DK121" s="18"/>
      <c r="DL121" s="18"/>
      <c r="DM121" s="18"/>
      <c r="DN121" s="18"/>
      <c r="DO121" s="18"/>
      <c r="DP121" s="18"/>
      <c r="DQ121" s="18"/>
      <c r="DR121" s="18"/>
      <c r="DS121" s="18"/>
      <c r="DT121" s="18"/>
      <c r="DU121" s="18"/>
      <c r="DV121" s="18"/>
      <c r="DW121" s="18"/>
      <c r="DX121" s="18"/>
      <c r="DY121" s="18"/>
      <c r="DZ121" s="18"/>
      <c r="EA121" s="18"/>
      <c r="EB121" s="18"/>
      <c r="EC121" s="18"/>
      <c r="ED121" s="18"/>
      <c r="EE121" s="18"/>
      <c r="EF121" s="18"/>
      <c r="EG121" s="18"/>
      <c r="EH121" s="18"/>
      <c r="EI121" s="18"/>
      <c r="EJ121" s="18"/>
      <c r="EK121" s="18"/>
      <c r="EL121" s="18"/>
      <c r="EM121" s="18"/>
      <c r="EN121" s="18"/>
      <c r="EO121" s="18"/>
      <c r="EP121" s="18"/>
      <c r="EQ121" s="18"/>
      <c r="ER121" s="18"/>
      <c r="ES121" s="18"/>
      <c r="ET121" s="18"/>
      <c r="EU121" s="18"/>
      <c r="EV121" s="18"/>
      <c r="EW121" s="18"/>
      <c r="EX121" s="18"/>
      <c r="EY121" s="18"/>
      <c r="EZ121" s="18"/>
      <c r="FA121" s="18"/>
      <c r="FB121" s="18"/>
      <c r="FC121" s="18"/>
      <c r="FD121" s="18"/>
      <c r="FE121" s="18"/>
      <c r="FF121" s="18"/>
      <c r="FG121" s="18"/>
      <c r="FH121" s="18"/>
      <c r="FI121" s="18"/>
      <c r="FJ121" s="18"/>
      <c r="FK121" s="18"/>
      <c r="FL121" s="18"/>
      <c r="FM121" s="18"/>
      <c r="FN121" s="18"/>
      <c r="FO121" s="18"/>
      <c r="FP121" s="18"/>
      <c r="FQ121" s="18"/>
      <c r="FR121" s="18"/>
      <c r="FS121" s="18"/>
      <c r="FT121" s="18"/>
      <c r="FU121" s="18"/>
      <c r="FV121" s="18"/>
      <c r="FW121" s="18"/>
      <c r="FX121" s="18"/>
      <c r="FY121" s="18"/>
      <c r="FZ121" s="18"/>
      <c r="GA121" s="18"/>
      <c r="GB121" s="18"/>
      <c r="GC121" s="18"/>
      <c r="GD121" s="18"/>
      <c r="GE121" s="18"/>
      <c r="GF121" s="18"/>
      <c r="GG121" s="18"/>
      <c r="GH121" s="18"/>
      <c r="GI121" s="18"/>
      <c r="GJ121" s="18"/>
      <c r="GK121" s="18"/>
      <c r="GL121" s="18"/>
      <c r="GM121" s="18"/>
      <c r="GN121" s="18"/>
      <c r="GO121" s="18"/>
      <c r="GP121" s="18"/>
      <c r="GQ121" s="18"/>
      <c r="GR121" s="18"/>
      <c r="GS121" s="18"/>
      <c r="GT121" s="18"/>
      <c r="GU121" s="18"/>
      <c r="GV121" s="18"/>
      <c r="GW121" s="18"/>
      <c r="GX121" s="18"/>
      <c r="GY121" s="18"/>
      <c r="GZ121" s="18"/>
      <c r="HA121" s="18"/>
      <c r="HB121" s="18"/>
    </row>
    <row r="122" spans="1:210">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39"/>
      <c r="AA122" s="18"/>
      <c r="AB122" s="18"/>
      <c r="AC122" s="18"/>
      <c r="AD122" s="18"/>
      <c r="AE122" s="18"/>
      <c r="AF122" s="18"/>
      <c r="AG122" s="18"/>
      <c r="AH122" s="18"/>
      <c r="AI122" s="18"/>
      <c r="AJ122" s="18"/>
      <c r="AK122" s="18"/>
      <c r="AL122" s="18"/>
      <c r="AM122" s="18"/>
      <c r="AN122" s="18"/>
      <c r="AO122" s="18"/>
      <c r="AP122" s="18"/>
      <c r="AQ122" s="18"/>
      <c r="AR122" s="18"/>
      <c r="AS122" s="18"/>
      <c r="AT122" s="18"/>
      <c r="AU122" s="39"/>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c r="CC122" s="18"/>
      <c r="CD122" s="18"/>
      <c r="CE122" s="18"/>
      <c r="CF122" s="18"/>
      <c r="CG122" s="18"/>
      <c r="CH122" s="18"/>
      <c r="CI122" s="18"/>
      <c r="CJ122" s="18"/>
      <c r="CK122" s="18"/>
      <c r="CL122" s="18"/>
      <c r="CM122" s="18"/>
      <c r="CN122" s="18"/>
      <c r="CO122" s="18"/>
      <c r="CP122" s="18"/>
      <c r="CQ122" s="18"/>
      <c r="CR122" s="18"/>
      <c r="CS122" s="18"/>
      <c r="CT122" s="18"/>
      <c r="CU122" s="18"/>
      <c r="CV122" s="18"/>
      <c r="CW122" s="18"/>
      <c r="CX122" s="18"/>
      <c r="CY122" s="18"/>
      <c r="CZ122" s="18"/>
      <c r="DA122" s="18"/>
      <c r="DB122" s="18"/>
      <c r="DC122" s="18"/>
      <c r="DD122" s="18"/>
      <c r="DE122" s="18"/>
      <c r="DF122" s="18"/>
      <c r="DG122" s="18"/>
      <c r="DH122" s="18"/>
      <c r="DI122" s="18"/>
      <c r="DJ122" s="18"/>
      <c r="DK122" s="18"/>
      <c r="DL122" s="18"/>
      <c r="DM122" s="18"/>
      <c r="DN122" s="18"/>
      <c r="DO122" s="18"/>
      <c r="DP122" s="18"/>
      <c r="DQ122" s="18"/>
      <c r="DR122" s="18"/>
      <c r="DS122" s="18"/>
      <c r="DT122" s="18"/>
      <c r="DU122" s="18"/>
      <c r="DV122" s="18"/>
      <c r="DW122" s="18"/>
      <c r="DX122" s="18"/>
      <c r="DY122" s="18"/>
      <c r="DZ122" s="18"/>
      <c r="EA122" s="18"/>
      <c r="EB122" s="18"/>
      <c r="EC122" s="18"/>
      <c r="ED122" s="18"/>
      <c r="EE122" s="18"/>
      <c r="EF122" s="18"/>
      <c r="EG122" s="18"/>
      <c r="EH122" s="18"/>
      <c r="EI122" s="18"/>
      <c r="EJ122" s="18"/>
      <c r="EK122" s="18"/>
      <c r="EL122" s="18"/>
      <c r="EM122" s="18"/>
      <c r="EN122" s="18"/>
      <c r="EO122" s="18"/>
      <c r="EP122" s="18"/>
      <c r="EQ122" s="18"/>
      <c r="ER122" s="18"/>
      <c r="ES122" s="18"/>
      <c r="ET122" s="18"/>
      <c r="EU122" s="18"/>
      <c r="EV122" s="18"/>
      <c r="EW122" s="18"/>
      <c r="EX122" s="18"/>
      <c r="EY122" s="18"/>
      <c r="EZ122" s="18"/>
      <c r="FA122" s="18"/>
      <c r="FB122" s="18"/>
      <c r="FC122" s="18"/>
      <c r="FD122" s="18"/>
      <c r="FE122" s="18"/>
      <c r="FF122" s="18"/>
      <c r="FG122" s="18"/>
      <c r="FH122" s="18"/>
      <c r="FI122" s="18"/>
      <c r="FJ122" s="18"/>
      <c r="FK122" s="18"/>
      <c r="FL122" s="18"/>
      <c r="FM122" s="18"/>
      <c r="FN122" s="18"/>
      <c r="FO122" s="18"/>
      <c r="FP122" s="18"/>
      <c r="FQ122" s="18"/>
      <c r="FR122" s="18"/>
      <c r="FS122" s="18"/>
      <c r="FT122" s="18"/>
      <c r="FU122" s="18"/>
      <c r="FV122" s="18"/>
      <c r="FW122" s="18"/>
      <c r="FX122" s="18"/>
      <c r="FY122" s="18"/>
      <c r="FZ122" s="18"/>
      <c r="GA122" s="18"/>
      <c r="GB122" s="18"/>
      <c r="GC122" s="18"/>
      <c r="GD122" s="18"/>
      <c r="GE122" s="18"/>
      <c r="GF122" s="18"/>
      <c r="GG122" s="18"/>
      <c r="GH122" s="18"/>
      <c r="GI122" s="18"/>
      <c r="GJ122" s="18"/>
      <c r="GK122" s="18"/>
      <c r="GL122" s="18"/>
      <c r="GM122" s="18"/>
      <c r="GN122" s="18"/>
      <c r="GO122" s="18"/>
      <c r="GP122" s="18"/>
      <c r="GQ122" s="18"/>
      <c r="GR122" s="18"/>
      <c r="GS122" s="18"/>
      <c r="GT122" s="18"/>
      <c r="GU122" s="18"/>
      <c r="GV122" s="18"/>
      <c r="GW122" s="18"/>
      <c r="GX122" s="18"/>
      <c r="GY122" s="18"/>
      <c r="GZ122" s="18"/>
      <c r="HA122" s="18"/>
      <c r="HB122" s="18"/>
    </row>
    <row r="123" spans="1:210">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39"/>
      <c r="AA123" s="18"/>
      <c r="AB123" s="18"/>
      <c r="AC123" s="18"/>
      <c r="AD123" s="18"/>
      <c r="AE123" s="18"/>
      <c r="AF123" s="18"/>
      <c r="AG123" s="18"/>
      <c r="AH123" s="18"/>
      <c r="AI123" s="18"/>
      <c r="AJ123" s="18"/>
      <c r="AK123" s="18"/>
      <c r="AL123" s="18"/>
      <c r="AM123" s="18"/>
      <c r="AN123" s="18"/>
      <c r="AO123" s="18"/>
      <c r="AP123" s="18"/>
      <c r="AQ123" s="18"/>
      <c r="AR123" s="18"/>
      <c r="AS123" s="18"/>
      <c r="AT123" s="18"/>
      <c r="AU123" s="39"/>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c r="CC123" s="18"/>
      <c r="CD123" s="18"/>
      <c r="CE123" s="18"/>
      <c r="CF123" s="18"/>
      <c r="CG123" s="18"/>
      <c r="CH123" s="18"/>
      <c r="CI123" s="18"/>
      <c r="CJ123" s="18"/>
      <c r="CK123" s="18"/>
      <c r="CL123" s="18"/>
      <c r="CM123" s="18"/>
      <c r="CN123" s="18"/>
      <c r="CO123" s="18"/>
      <c r="CP123" s="18"/>
      <c r="CQ123" s="18"/>
      <c r="CR123" s="18"/>
      <c r="CS123" s="18"/>
      <c r="CT123" s="18"/>
      <c r="CU123" s="18"/>
      <c r="CV123" s="18"/>
      <c r="CW123" s="18"/>
      <c r="CX123" s="18"/>
      <c r="CY123" s="18"/>
      <c r="CZ123" s="18"/>
      <c r="DA123" s="18"/>
      <c r="DB123" s="18"/>
      <c r="DC123" s="18"/>
      <c r="DD123" s="18"/>
      <c r="DE123" s="18"/>
      <c r="DF123" s="18"/>
      <c r="DG123" s="18"/>
      <c r="DH123" s="18"/>
      <c r="DI123" s="18"/>
      <c r="DJ123" s="18"/>
      <c r="DK123" s="18"/>
      <c r="DL123" s="18"/>
      <c r="DM123" s="18"/>
      <c r="DN123" s="18"/>
      <c r="DO123" s="18"/>
      <c r="DP123" s="18"/>
      <c r="DQ123" s="18"/>
      <c r="DR123" s="18"/>
      <c r="DS123" s="18"/>
      <c r="DT123" s="18"/>
      <c r="DU123" s="18"/>
      <c r="DV123" s="18"/>
      <c r="DW123" s="18"/>
      <c r="DX123" s="18"/>
      <c r="DY123" s="18"/>
      <c r="DZ123" s="18"/>
      <c r="EA123" s="18"/>
      <c r="EB123" s="18"/>
      <c r="EC123" s="18"/>
      <c r="ED123" s="18"/>
      <c r="EE123" s="18"/>
      <c r="EF123" s="18"/>
      <c r="EG123" s="18"/>
      <c r="EH123" s="18"/>
      <c r="EI123" s="18"/>
      <c r="EJ123" s="18"/>
      <c r="EK123" s="18"/>
      <c r="EL123" s="18"/>
      <c r="EM123" s="18"/>
      <c r="EN123" s="18"/>
      <c r="EO123" s="18"/>
      <c r="EP123" s="18"/>
      <c r="EQ123" s="18"/>
      <c r="ER123" s="18"/>
      <c r="ES123" s="18"/>
      <c r="ET123" s="18"/>
      <c r="EU123" s="18"/>
      <c r="EV123" s="18"/>
      <c r="EW123" s="18"/>
      <c r="EX123" s="18"/>
      <c r="EY123" s="18"/>
      <c r="EZ123" s="18"/>
      <c r="FA123" s="18"/>
      <c r="FB123" s="18"/>
      <c r="FC123" s="18"/>
      <c r="FD123" s="18"/>
      <c r="FE123" s="18"/>
      <c r="FF123" s="18"/>
      <c r="FG123" s="18"/>
      <c r="FH123" s="18"/>
      <c r="FI123" s="18"/>
      <c r="FJ123" s="18"/>
      <c r="FK123" s="18"/>
      <c r="FL123" s="18"/>
      <c r="FM123" s="18"/>
      <c r="FN123" s="18"/>
      <c r="FO123" s="18"/>
      <c r="FP123" s="18"/>
      <c r="FQ123" s="18"/>
      <c r="FR123" s="18"/>
      <c r="FS123" s="18"/>
      <c r="FT123" s="18"/>
      <c r="FU123" s="18"/>
      <c r="FV123" s="18"/>
      <c r="FW123" s="18"/>
      <c r="FX123" s="18"/>
      <c r="FY123" s="18"/>
      <c r="FZ123" s="18"/>
      <c r="GA123" s="18"/>
      <c r="GB123" s="18"/>
      <c r="GC123" s="18"/>
      <c r="GD123" s="18"/>
      <c r="GE123" s="18"/>
      <c r="GF123" s="18"/>
      <c r="GG123" s="18"/>
      <c r="GH123" s="18"/>
      <c r="GI123" s="18"/>
      <c r="GJ123" s="18"/>
      <c r="GK123" s="18"/>
      <c r="GL123" s="18"/>
      <c r="GM123" s="18"/>
      <c r="GN123" s="18"/>
      <c r="GO123" s="18"/>
      <c r="GP123" s="18"/>
      <c r="GQ123" s="18"/>
      <c r="GR123" s="18"/>
      <c r="GS123" s="18"/>
      <c r="GT123" s="18"/>
      <c r="GU123" s="18"/>
      <c r="GV123" s="18"/>
      <c r="GW123" s="18"/>
      <c r="GX123" s="18"/>
      <c r="GY123" s="18"/>
      <c r="GZ123" s="18"/>
      <c r="HA123" s="18"/>
      <c r="HB123" s="18"/>
    </row>
    <row r="124" spans="1:210">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39"/>
      <c r="AA124" s="18"/>
      <c r="AB124" s="18"/>
      <c r="AC124" s="18"/>
      <c r="AD124" s="18"/>
      <c r="AE124" s="18"/>
      <c r="AF124" s="18"/>
      <c r="AG124" s="18"/>
      <c r="AH124" s="18"/>
      <c r="AI124" s="18"/>
      <c r="AJ124" s="18"/>
      <c r="AK124" s="18"/>
      <c r="AL124" s="18"/>
      <c r="AM124" s="18"/>
      <c r="AN124" s="18"/>
      <c r="AO124" s="18"/>
      <c r="AP124" s="18"/>
      <c r="AQ124" s="18"/>
      <c r="AR124" s="18"/>
      <c r="AS124" s="18"/>
      <c r="AT124" s="18"/>
      <c r="AU124" s="39"/>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c r="CC124" s="18"/>
      <c r="CD124" s="18"/>
      <c r="CE124" s="18"/>
      <c r="CF124" s="18"/>
      <c r="CG124" s="18"/>
      <c r="CH124" s="18"/>
      <c r="CI124" s="18"/>
      <c r="CJ124" s="18"/>
      <c r="CK124" s="18"/>
      <c r="CL124" s="18"/>
      <c r="CM124" s="18"/>
      <c r="CN124" s="18"/>
      <c r="CO124" s="18"/>
      <c r="CP124" s="18"/>
      <c r="CQ124" s="18"/>
      <c r="CR124" s="18"/>
      <c r="CS124" s="18"/>
      <c r="CT124" s="18"/>
      <c r="CU124" s="18"/>
      <c r="CV124" s="18"/>
      <c r="CW124" s="18"/>
      <c r="CX124" s="18"/>
      <c r="CY124" s="18"/>
      <c r="CZ124" s="18"/>
      <c r="DA124" s="18"/>
      <c r="DB124" s="18"/>
      <c r="DC124" s="18"/>
      <c r="DD124" s="18"/>
      <c r="DE124" s="18"/>
      <c r="DF124" s="18"/>
      <c r="DG124" s="18"/>
      <c r="DH124" s="18"/>
      <c r="DI124" s="18"/>
      <c r="DJ124" s="18"/>
      <c r="DK124" s="18"/>
      <c r="DL124" s="18"/>
      <c r="DM124" s="18"/>
      <c r="DN124" s="18"/>
      <c r="DO124" s="18"/>
      <c r="DP124" s="18"/>
      <c r="DQ124" s="18"/>
      <c r="DR124" s="18"/>
      <c r="DS124" s="18"/>
      <c r="DT124" s="18"/>
      <c r="DU124" s="18"/>
      <c r="DV124" s="18"/>
      <c r="DW124" s="18"/>
      <c r="DX124" s="18"/>
      <c r="DY124" s="18"/>
      <c r="DZ124" s="18"/>
      <c r="EA124" s="18"/>
      <c r="EB124" s="18"/>
      <c r="EC124" s="18"/>
      <c r="ED124" s="18"/>
      <c r="EE124" s="18"/>
      <c r="EF124" s="18"/>
      <c r="EG124" s="18"/>
      <c r="EH124" s="18"/>
      <c r="EI124" s="18"/>
      <c r="EJ124" s="18"/>
      <c r="EK124" s="18"/>
      <c r="EL124" s="18"/>
      <c r="EM124" s="18"/>
      <c r="EN124" s="18"/>
      <c r="EO124" s="18"/>
      <c r="EP124" s="18"/>
      <c r="EQ124" s="18"/>
      <c r="ER124" s="18"/>
      <c r="ES124" s="18"/>
      <c r="ET124" s="18"/>
      <c r="EU124" s="18"/>
      <c r="EV124" s="18"/>
      <c r="EW124" s="18"/>
      <c r="EX124" s="18"/>
      <c r="EY124" s="18"/>
      <c r="EZ124" s="18"/>
      <c r="FA124" s="18"/>
      <c r="FB124" s="18"/>
      <c r="FC124" s="18"/>
      <c r="FD124" s="18"/>
      <c r="FE124" s="18"/>
      <c r="FF124" s="18"/>
      <c r="FG124" s="18"/>
      <c r="FH124" s="18"/>
      <c r="FI124" s="18"/>
      <c r="FJ124" s="18"/>
      <c r="FK124" s="18"/>
      <c r="FL124" s="18"/>
      <c r="FM124" s="18"/>
      <c r="FN124" s="18"/>
      <c r="FO124" s="18"/>
      <c r="FP124" s="18"/>
      <c r="FQ124" s="18"/>
      <c r="FR124" s="18"/>
      <c r="FS124" s="18"/>
      <c r="FT124" s="18"/>
      <c r="FU124" s="18"/>
      <c r="FV124" s="18"/>
      <c r="FW124" s="18"/>
      <c r="FX124" s="18"/>
      <c r="FY124" s="18"/>
      <c r="FZ124" s="18"/>
      <c r="GA124" s="18"/>
      <c r="GB124" s="18"/>
      <c r="GC124" s="18"/>
      <c r="GD124" s="18"/>
      <c r="GE124" s="18"/>
      <c r="GF124" s="18"/>
      <c r="GG124" s="18"/>
      <c r="GH124" s="18"/>
      <c r="GI124" s="18"/>
      <c r="GJ124" s="18"/>
      <c r="GK124" s="18"/>
      <c r="GL124" s="18"/>
      <c r="GM124" s="18"/>
      <c r="GN124" s="18"/>
      <c r="GO124" s="18"/>
      <c r="GP124" s="18"/>
      <c r="GQ124" s="18"/>
      <c r="GR124" s="18"/>
      <c r="GS124" s="18"/>
      <c r="GT124" s="18"/>
      <c r="GU124" s="18"/>
      <c r="GV124" s="18"/>
      <c r="GW124" s="18"/>
      <c r="GX124" s="18"/>
      <c r="GY124" s="18"/>
      <c r="GZ124" s="18"/>
      <c r="HA124" s="18"/>
      <c r="HB124" s="18"/>
    </row>
    <row r="125" spans="1:210">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39"/>
      <c r="AA125" s="18"/>
      <c r="AB125" s="18"/>
      <c r="AC125" s="18"/>
      <c r="AD125" s="18"/>
      <c r="AE125" s="18"/>
      <c r="AF125" s="18"/>
      <c r="AG125" s="18"/>
      <c r="AH125" s="18"/>
      <c r="AI125" s="18"/>
      <c r="AJ125" s="18"/>
      <c r="AK125" s="18"/>
      <c r="AL125" s="18"/>
      <c r="AM125" s="18"/>
      <c r="AN125" s="18"/>
      <c r="AO125" s="18"/>
      <c r="AP125" s="18"/>
      <c r="AQ125" s="18"/>
      <c r="AR125" s="18"/>
      <c r="AS125" s="18"/>
      <c r="AT125" s="18"/>
      <c r="AU125" s="39"/>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c r="CC125" s="18"/>
      <c r="CD125" s="18"/>
      <c r="CE125" s="18"/>
      <c r="CF125" s="18"/>
      <c r="CG125" s="18"/>
      <c r="CH125" s="18"/>
      <c r="CI125" s="18"/>
      <c r="CJ125" s="18"/>
      <c r="CK125" s="18"/>
      <c r="CL125" s="18"/>
      <c r="CM125" s="18"/>
      <c r="CN125" s="18"/>
      <c r="CO125" s="18"/>
      <c r="CP125" s="18"/>
      <c r="CQ125" s="18"/>
      <c r="CR125" s="18"/>
      <c r="CS125" s="18"/>
      <c r="CT125" s="18"/>
      <c r="CU125" s="18"/>
      <c r="CV125" s="18"/>
      <c r="CW125" s="18"/>
      <c r="CX125" s="18"/>
      <c r="CY125" s="18"/>
      <c r="CZ125" s="18"/>
      <c r="DA125" s="18"/>
      <c r="DB125" s="18"/>
      <c r="DC125" s="18"/>
      <c r="DD125" s="18"/>
      <c r="DE125" s="18"/>
      <c r="DF125" s="18"/>
      <c r="DG125" s="18"/>
      <c r="DH125" s="18"/>
      <c r="DI125" s="18"/>
      <c r="DJ125" s="18"/>
      <c r="DK125" s="18"/>
      <c r="DL125" s="18"/>
      <c r="DM125" s="18"/>
      <c r="DN125" s="18"/>
      <c r="DO125" s="18"/>
      <c r="DP125" s="18"/>
      <c r="DQ125" s="18"/>
      <c r="DR125" s="18"/>
      <c r="DS125" s="18"/>
      <c r="DT125" s="18"/>
      <c r="DU125" s="18"/>
      <c r="DV125" s="18"/>
      <c r="DW125" s="18"/>
      <c r="DX125" s="18"/>
      <c r="DY125" s="18"/>
      <c r="DZ125" s="18"/>
      <c r="EA125" s="18"/>
      <c r="EB125" s="18"/>
      <c r="EC125" s="18"/>
      <c r="ED125" s="18"/>
      <c r="EE125" s="18"/>
      <c r="EF125" s="18"/>
      <c r="EG125" s="18"/>
      <c r="EH125" s="18"/>
      <c r="EI125" s="18"/>
      <c r="EJ125" s="18"/>
      <c r="EK125" s="18"/>
      <c r="EL125" s="18"/>
      <c r="EM125" s="18"/>
      <c r="EN125" s="18"/>
      <c r="EO125" s="18"/>
      <c r="EP125" s="18"/>
      <c r="EQ125" s="18"/>
      <c r="ER125" s="18"/>
      <c r="ES125" s="18"/>
      <c r="ET125" s="18"/>
      <c r="EU125" s="18"/>
      <c r="EV125" s="18"/>
      <c r="EW125" s="18"/>
      <c r="EX125" s="18"/>
      <c r="EY125" s="18"/>
      <c r="EZ125" s="18"/>
      <c r="FA125" s="18"/>
      <c r="FB125" s="18"/>
      <c r="FC125" s="18"/>
      <c r="FD125" s="18"/>
      <c r="FE125" s="18"/>
      <c r="FF125" s="18"/>
      <c r="FG125" s="18"/>
      <c r="FH125" s="18"/>
      <c r="FI125" s="18"/>
      <c r="FJ125" s="18"/>
      <c r="FK125" s="18"/>
      <c r="FL125" s="18"/>
      <c r="FM125" s="18"/>
      <c r="FN125" s="18"/>
      <c r="FO125" s="18"/>
      <c r="FP125" s="18"/>
      <c r="FQ125" s="18"/>
      <c r="FR125" s="18"/>
      <c r="FS125" s="18"/>
      <c r="FT125" s="18"/>
      <c r="FU125" s="18"/>
      <c r="FV125" s="18"/>
      <c r="FW125" s="18"/>
      <c r="FX125" s="18"/>
      <c r="FY125" s="18"/>
      <c r="FZ125" s="18"/>
      <c r="GA125" s="18"/>
      <c r="GB125" s="18"/>
      <c r="GC125" s="18"/>
      <c r="GD125" s="18"/>
      <c r="GE125" s="18"/>
      <c r="GF125" s="18"/>
      <c r="GG125" s="18"/>
      <c r="GH125" s="18"/>
      <c r="GI125" s="18"/>
      <c r="GJ125" s="18"/>
      <c r="GK125" s="18"/>
      <c r="GL125" s="18"/>
      <c r="GM125" s="18"/>
      <c r="GN125" s="18"/>
      <c r="GO125" s="18"/>
      <c r="GP125" s="18"/>
      <c r="GQ125" s="18"/>
      <c r="GR125" s="18"/>
      <c r="GS125" s="18"/>
      <c r="GT125" s="18"/>
      <c r="GU125" s="18"/>
      <c r="GV125" s="18"/>
      <c r="GW125" s="18"/>
      <c r="GX125" s="18"/>
      <c r="GY125" s="18"/>
      <c r="GZ125" s="18"/>
      <c r="HA125" s="18"/>
      <c r="HB125" s="18"/>
    </row>
    <row r="126" spans="1:210">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39"/>
      <c r="AA126" s="18"/>
      <c r="AB126" s="18"/>
      <c r="AC126" s="18"/>
      <c r="AD126" s="18"/>
      <c r="AE126" s="18"/>
      <c r="AF126" s="18"/>
      <c r="AG126" s="18"/>
      <c r="AH126" s="18"/>
      <c r="AI126" s="18"/>
      <c r="AJ126" s="18"/>
      <c r="AK126" s="18"/>
      <c r="AL126" s="18"/>
      <c r="AM126" s="18"/>
      <c r="AN126" s="18"/>
      <c r="AO126" s="18"/>
      <c r="AP126" s="18"/>
      <c r="AQ126" s="18"/>
      <c r="AR126" s="18"/>
      <c r="AS126" s="18"/>
      <c r="AT126" s="18"/>
      <c r="AU126" s="39"/>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c r="CC126" s="18"/>
      <c r="CD126" s="18"/>
      <c r="CE126" s="18"/>
      <c r="CF126" s="18"/>
      <c r="CG126" s="18"/>
      <c r="CH126" s="18"/>
      <c r="CI126" s="18"/>
      <c r="CJ126" s="18"/>
      <c r="CK126" s="18"/>
      <c r="CL126" s="18"/>
      <c r="CM126" s="18"/>
      <c r="CN126" s="18"/>
      <c r="CO126" s="18"/>
      <c r="CP126" s="18"/>
      <c r="CQ126" s="18"/>
      <c r="CR126" s="18"/>
      <c r="CS126" s="18"/>
      <c r="CT126" s="18"/>
      <c r="CU126" s="18"/>
      <c r="CV126" s="18"/>
      <c r="CW126" s="18"/>
      <c r="CX126" s="18"/>
      <c r="CY126" s="18"/>
      <c r="CZ126" s="18"/>
      <c r="DA126" s="18"/>
      <c r="DB126" s="18"/>
      <c r="DC126" s="18"/>
      <c r="DD126" s="18"/>
      <c r="DE126" s="18"/>
      <c r="DF126" s="18"/>
      <c r="DG126" s="18"/>
      <c r="DH126" s="18"/>
      <c r="DI126" s="18"/>
      <c r="DJ126" s="18"/>
      <c r="DK126" s="18"/>
      <c r="DL126" s="18"/>
      <c r="DM126" s="18"/>
      <c r="DN126" s="18"/>
      <c r="DO126" s="18"/>
      <c r="DP126" s="18"/>
      <c r="DQ126" s="18"/>
      <c r="DR126" s="18"/>
      <c r="DS126" s="18"/>
      <c r="DT126" s="18"/>
      <c r="DU126" s="18"/>
      <c r="DV126" s="18"/>
      <c r="DW126" s="18"/>
      <c r="DX126" s="18"/>
      <c r="DY126" s="18"/>
      <c r="DZ126" s="18"/>
      <c r="EA126" s="18"/>
      <c r="EB126" s="18"/>
      <c r="EC126" s="18"/>
      <c r="ED126" s="18"/>
      <c r="EE126" s="18"/>
      <c r="EF126" s="18"/>
      <c r="EG126" s="18"/>
      <c r="EH126" s="18"/>
      <c r="EI126" s="18"/>
      <c r="EJ126" s="18"/>
      <c r="EK126" s="18"/>
      <c r="EL126" s="18"/>
      <c r="EM126" s="18"/>
      <c r="EN126" s="18"/>
      <c r="EO126" s="18"/>
      <c r="EP126" s="18"/>
      <c r="EQ126" s="18"/>
      <c r="ER126" s="18"/>
      <c r="ES126" s="18"/>
      <c r="ET126" s="18"/>
      <c r="EU126" s="18"/>
      <c r="EV126" s="18"/>
      <c r="EW126" s="18"/>
      <c r="EX126" s="18"/>
      <c r="EY126" s="18"/>
      <c r="EZ126" s="18"/>
      <c r="FA126" s="18"/>
      <c r="FB126" s="18"/>
      <c r="FC126" s="18"/>
      <c r="FD126" s="18"/>
      <c r="FE126" s="18"/>
      <c r="FF126" s="18"/>
      <c r="FG126" s="18"/>
      <c r="FH126" s="18"/>
      <c r="FI126" s="18"/>
      <c r="FJ126" s="18"/>
      <c r="FK126" s="18"/>
      <c r="FL126" s="18"/>
      <c r="FM126" s="18"/>
      <c r="FN126" s="18"/>
      <c r="FO126" s="18"/>
      <c r="FP126" s="18"/>
      <c r="FQ126" s="18"/>
      <c r="FR126" s="18"/>
      <c r="FS126" s="18"/>
      <c r="FT126" s="18"/>
      <c r="FU126" s="18"/>
      <c r="FV126" s="18"/>
      <c r="FW126" s="18"/>
      <c r="FX126" s="18"/>
      <c r="FY126" s="18"/>
      <c r="FZ126" s="18"/>
      <c r="GA126" s="18"/>
      <c r="GB126" s="18"/>
      <c r="GC126" s="18"/>
      <c r="GD126" s="18"/>
      <c r="GE126" s="18"/>
      <c r="GF126" s="18"/>
      <c r="GG126" s="18"/>
      <c r="GH126" s="18"/>
      <c r="GI126" s="18"/>
      <c r="GJ126" s="18"/>
      <c r="GK126" s="18"/>
      <c r="GL126" s="18"/>
      <c r="GM126" s="18"/>
      <c r="GN126" s="18"/>
      <c r="GO126" s="18"/>
      <c r="GP126" s="18"/>
      <c r="GQ126" s="18"/>
      <c r="GR126" s="18"/>
      <c r="GS126" s="18"/>
      <c r="GT126" s="18"/>
      <c r="GU126" s="18"/>
      <c r="GV126" s="18"/>
      <c r="GW126" s="18"/>
      <c r="GX126" s="18"/>
      <c r="GY126" s="18"/>
      <c r="GZ126" s="18"/>
      <c r="HA126" s="18"/>
      <c r="HB126" s="18"/>
    </row>
    <row r="127" spans="1:210">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39"/>
      <c r="AA127" s="18"/>
      <c r="AB127" s="18"/>
      <c r="AC127" s="18"/>
      <c r="AD127" s="18"/>
      <c r="AE127" s="18"/>
      <c r="AF127" s="18"/>
      <c r="AG127" s="18"/>
      <c r="AH127" s="18"/>
      <c r="AI127" s="18"/>
      <c r="AJ127" s="18"/>
      <c r="AK127" s="18"/>
      <c r="AL127" s="18"/>
      <c r="AM127" s="18"/>
      <c r="AN127" s="18"/>
      <c r="AO127" s="18"/>
      <c r="AP127" s="18"/>
      <c r="AQ127" s="18"/>
      <c r="AR127" s="18"/>
      <c r="AS127" s="18"/>
      <c r="AT127" s="18"/>
      <c r="AU127" s="39"/>
      <c r="AV127" s="18"/>
      <c r="AW127" s="18"/>
      <c r="AX127" s="18"/>
      <c r="AY127" s="18"/>
      <c r="AZ127" s="18"/>
      <c r="BA127" s="18"/>
      <c r="BB127" s="18"/>
      <c r="BC127" s="18"/>
      <c r="BD127" s="18"/>
      <c r="BE127" s="18"/>
      <c r="BF127" s="18"/>
      <c r="BG127" s="18"/>
      <c r="BH127" s="18"/>
      <c r="BI127" s="18"/>
      <c r="BJ127" s="18"/>
      <c r="BK127" s="18"/>
      <c r="BL127" s="18"/>
      <c r="BM127" s="18"/>
      <c r="BN127" s="18"/>
      <c r="BO127" s="18"/>
      <c r="BP127" s="18"/>
      <c r="BQ127" s="18"/>
      <c r="BR127" s="18"/>
      <c r="BS127" s="18"/>
      <c r="BT127" s="18"/>
      <c r="BU127" s="18"/>
      <c r="BV127" s="18"/>
      <c r="BW127" s="18"/>
      <c r="BX127" s="18"/>
      <c r="BY127" s="18"/>
      <c r="BZ127" s="18"/>
      <c r="CA127" s="18"/>
      <c r="CB127" s="18"/>
      <c r="CC127" s="18"/>
      <c r="CD127" s="18"/>
      <c r="CE127" s="18"/>
      <c r="CF127" s="18"/>
      <c r="CG127" s="18"/>
      <c r="CH127" s="18"/>
      <c r="CI127" s="18"/>
      <c r="CJ127" s="18"/>
      <c r="CK127" s="18"/>
      <c r="CL127" s="18"/>
      <c r="CM127" s="18"/>
      <c r="CN127" s="18"/>
      <c r="CO127" s="18"/>
      <c r="CP127" s="18"/>
      <c r="CQ127" s="18"/>
      <c r="CR127" s="18"/>
      <c r="CS127" s="18"/>
      <c r="CT127" s="18"/>
      <c r="CU127" s="18"/>
      <c r="CV127" s="18"/>
      <c r="CW127" s="18"/>
      <c r="CX127" s="18"/>
      <c r="CY127" s="18"/>
      <c r="CZ127" s="18"/>
      <c r="DA127" s="18"/>
      <c r="DB127" s="18"/>
      <c r="DC127" s="18"/>
      <c r="DD127" s="18"/>
      <c r="DE127" s="18"/>
      <c r="DF127" s="18"/>
      <c r="DG127" s="18"/>
      <c r="DH127" s="18"/>
      <c r="DI127" s="18"/>
      <c r="DJ127" s="18"/>
      <c r="DK127" s="18"/>
      <c r="DL127" s="18"/>
      <c r="DM127" s="18"/>
      <c r="DN127" s="18"/>
      <c r="DO127" s="18"/>
      <c r="DP127" s="18"/>
      <c r="DQ127" s="18"/>
      <c r="DR127" s="18"/>
      <c r="DS127" s="18"/>
      <c r="DT127" s="18"/>
      <c r="DU127" s="18"/>
      <c r="DV127" s="18"/>
      <c r="DW127" s="18"/>
      <c r="DX127" s="18"/>
      <c r="DY127" s="18"/>
      <c r="DZ127" s="18"/>
      <c r="EA127" s="18"/>
      <c r="EB127" s="18"/>
      <c r="EC127" s="18"/>
      <c r="ED127" s="18"/>
      <c r="EE127" s="18"/>
      <c r="EF127" s="18"/>
      <c r="EG127" s="18"/>
      <c r="EH127" s="18"/>
      <c r="EI127" s="18"/>
      <c r="EJ127" s="18"/>
      <c r="EK127" s="18"/>
      <c r="EL127" s="18"/>
      <c r="EM127" s="18"/>
      <c r="EN127" s="18"/>
      <c r="EO127" s="18"/>
      <c r="EP127" s="18"/>
      <c r="EQ127" s="18"/>
      <c r="ER127" s="18"/>
      <c r="ES127" s="18"/>
      <c r="ET127" s="18"/>
      <c r="EU127" s="18"/>
      <c r="EV127" s="18"/>
      <c r="EW127" s="18"/>
      <c r="EX127" s="18"/>
      <c r="EY127" s="18"/>
      <c r="EZ127" s="18"/>
      <c r="FA127" s="18"/>
      <c r="FB127" s="18"/>
      <c r="FC127" s="18"/>
      <c r="FD127" s="18"/>
      <c r="FE127" s="18"/>
      <c r="FF127" s="18"/>
      <c r="FG127" s="18"/>
      <c r="FH127" s="18"/>
      <c r="FI127" s="18"/>
      <c r="FJ127" s="18"/>
      <c r="FK127" s="18"/>
      <c r="FL127" s="18"/>
      <c r="FM127" s="18"/>
      <c r="FN127" s="18"/>
      <c r="FO127" s="18"/>
      <c r="FP127" s="18"/>
      <c r="FQ127" s="18"/>
      <c r="FR127" s="18"/>
      <c r="FS127" s="18"/>
      <c r="FT127" s="18"/>
      <c r="FU127" s="18"/>
      <c r="FV127" s="18"/>
      <c r="FW127" s="18"/>
      <c r="FX127" s="18"/>
      <c r="FY127" s="18"/>
      <c r="FZ127" s="18"/>
      <c r="GA127" s="18"/>
      <c r="GB127" s="18"/>
      <c r="GC127" s="18"/>
      <c r="GD127" s="18"/>
      <c r="GE127" s="18"/>
      <c r="GF127" s="18"/>
      <c r="GG127" s="18"/>
      <c r="GH127" s="18"/>
      <c r="GI127" s="18"/>
      <c r="GJ127" s="18"/>
      <c r="GK127" s="18"/>
      <c r="GL127" s="18"/>
      <c r="GM127" s="18"/>
      <c r="GN127" s="18"/>
      <c r="GO127" s="18"/>
      <c r="GP127" s="18"/>
      <c r="GQ127" s="18"/>
      <c r="GR127" s="18"/>
      <c r="GS127" s="18"/>
      <c r="GT127" s="18"/>
      <c r="GU127" s="18"/>
      <c r="GV127" s="18"/>
      <c r="GW127" s="18"/>
      <c r="GX127" s="18"/>
      <c r="GY127" s="18"/>
      <c r="GZ127" s="18"/>
      <c r="HA127" s="18"/>
      <c r="HB127" s="18"/>
    </row>
    <row r="128" spans="1:210">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39"/>
      <c r="AA128" s="18"/>
      <c r="AB128" s="18"/>
      <c r="AC128" s="18"/>
      <c r="AD128" s="18"/>
      <c r="AE128" s="18"/>
      <c r="AF128" s="18"/>
      <c r="AG128" s="18"/>
      <c r="AH128" s="18"/>
      <c r="AI128" s="18"/>
      <c r="AJ128" s="18"/>
      <c r="AK128" s="18"/>
      <c r="AL128" s="18"/>
      <c r="AM128" s="18"/>
      <c r="AN128" s="18"/>
      <c r="AO128" s="18"/>
      <c r="AP128" s="18"/>
      <c r="AQ128" s="18"/>
      <c r="AR128" s="18"/>
      <c r="AS128" s="18"/>
      <c r="AT128" s="18"/>
      <c r="AU128" s="39"/>
      <c r="AV128" s="18"/>
      <c r="AW128" s="18"/>
      <c r="AX128" s="18"/>
      <c r="AY128" s="18"/>
      <c r="AZ128" s="18"/>
      <c r="BA128" s="18"/>
      <c r="BB128" s="18"/>
      <c r="BC128" s="18"/>
      <c r="BD128" s="18"/>
      <c r="BE128" s="18"/>
      <c r="BF128" s="18"/>
      <c r="BG128" s="18"/>
      <c r="BH128" s="18"/>
      <c r="BI128" s="18"/>
      <c r="BJ128" s="18"/>
      <c r="BK128" s="18"/>
      <c r="BL128" s="18"/>
      <c r="BM128" s="18"/>
      <c r="BN128" s="18"/>
      <c r="BO128" s="18"/>
      <c r="BP128" s="18"/>
      <c r="BQ128" s="18"/>
      <c r="BR128" s="18"/>
      <c r="BS128" s="18"/>
      <c r="BT128" s="18"/>
      <c r="BU128" s="18"/>
      <c r="BV128" s="18"/>
      <c r="BW128" s="18"/>
      <c r="BX128" s="18"/>
      <c r="BY128" s="18"/>
      <c r="BZ128" s="18"/>
      <c r="CA128" s="18"/>
      <c r="CB128" s="18"/>
      <c r="CC128" s="18"/>
      <c r="CD128" s="18"/>
      <c r="CE128" s="18"/>
      <c r="CF128" s="18"/>
      <c r="CG128" s="18"/>
      <c r="CH128" s="18"/>
      <c r="CI128" s="18"/>
      <c r="CJ128" s="18"/>
      <c r="CK128" s="18"/>
      <c r="CL128" s="18"/>
      <c r="CM128" s="18"/>
      <c r="CN128" s="18"/>
      <c r="CO128" s="18"/>
      <c r="CP128" s="18"/>
      <c r="CQ128" s="18"/>
      <c r="CR128" s="18"/>
      <c r="CS128" s="18"/>
      <c r="CT128" s="18"/>
      <c r="CU128" s="18"/>
      <c r="CV128" s="18"/>
      <c r="CW128" s="18"/>
      <c r="CX128" s="18"/>
      <c r="CY128" s="18"/>
      <c r="CZ128" s="18"/>
      <c r="DA128" s="18"/>
      <c r="DB128" s="18"/>
      <c r="DC128" s="18"/>
      <c r="DD128" s="18"/>
      <c r="DE128" s="18"/>
      <c r="DF128" s="18"/>
      <c r="DG128" s="18"/>
      <c r="DH128" s="18"/>
      <c r="DI128" s="18"/>
      <c r="DJ128" s="18"/>
      <c r="DK128" s="18"/>
      <c r="DL128" s="18"/>
      <c r="DM128" s="18"/>
      <c r="DN128" s="18"/>
      <c r="DO128" s="18"/>
      <c r="DP128" s="18"/>
      <c r="DQ128" s="18"/>
      <c r="DR128" s="18"/>
      <c r="DS128" s="18"/>
      <c r="DT128" s="18"/>
      <c r="DU128" s="18"/>
      <c r="DV128" s="18"/>
      <c r="DW128" s="18"/>
      <c r="DX128" s="18"/>
      <c r="DY128" s="18"/>
      <c r="DZ128" s="18"/>
      <c r="EA128" s="18"/>
      <c r="EB128" s="18"/>
      <c r="EC128" s="18"/>
      <c r="ED128" s="18"/>
      <c r="EE128" s="18"/>
      <c r="EF128" s="18"/>
      <c r="EG128" s="18"/>
      <c r="EH128" s="18"/>
      <c r="EI128" s="18"/>
      <c r="EJ128" s="18"/>
      <c r="EK128" s="18"/>
      <c r="EL128" s="18"/>
      <c r="EM128" s="18"/>
      <c r="EN128" s="18"/>
      <c r="EO128" s="18"/>
      <c r="EP128" s="18"/>
      <c r="EQ128" s="18"/>
      <c r="ER128" s="18"/>
      <c r="ES128" s="18"/>
      <c r="ET128" s="18"/>
      <c r="EU128" s="18"/>
      <c r="EV128" s="18"/>
      <c r="EW128" s="18"/>
      <c r="EX128" s="18"/>
      <c r="EY128" s="18"/>
      <c r="EZ128" s="18"/>
      <c r="FA128" s="18"/>
      <c r="FB128" s="18"/>
      <c r="FC128" s="18"/>
      <c r="FD128" s="18"/>
      <c r="FE128" s="18"/>
      <c r="FF128" s="18"/>
      <c r="FG128" s="18"/>
      <c r="FH128" s="18"/>
      <c r="FI128" s="18"/>
      <c r="FJ128" s="18"/>
      <c r="FK128" s="18"/>
      <c r="FL128" s="18"/>
      <c r="FM128" s="18"/>
      <c r="FN128" s="18"/>
      <c r="FO128" s="18"/>
      <c r="FP128" s="18"/>
      <c r="FQ128" s="18"/>
      <c r="FR128" s="18"/>
      <c r="FS128" s="18"/>
      <c r="FT128" s="18"/>
      <c r="FU128" s="18"/>
      <c r="FV128" s="18"/>
      <c r="FW128" s="18"/>
      <c r="FX128" s="18"/>
      <c r="FY128" s="18"/>
      <c r="FZ128" s="18"/>
      <c r="GA128" s="18"/>
      <c r="GB128" s="18"/>
      <c r="GC128" s="18"/>
      <c r="GD128" s="18"/>
      <c r="GE128" s="18"/>
      <c r="GF128" s="18"/>
      <c r="GG128" s="18"/>
      <c r="GH128" s="18"/>
      <c r="GI128" s="18"/>
      <c r="GJ128" s="18"/>
      <c r="GK128" s="18"/>
      <c r="GL128" s="18"/>
      <c r="GM128" s="18"/>
      <c r="GN128" s="18"/>
      <c r="GO128" s="18"/>
      <c r="GP128" s="18"/>
      <c r="GQ128" s="18"/>
      <c r="GR128" s="18"/>
      <c r="GS128" s="18"/>
      <c r="GT128" s="18"/>
      <c r="GU128" s="18"/>
      <c r="GV128" s="18"/>
      <c r="GW128" s="18"/>
      <c r="GX128" s="18"/>
      <c r="GY128" s="18"/>
      <c r="GZ128" s="18"/>
      <c r="HA128" s="18"/>
      <c r="HB128" s="18"/>
    </row>
    <row r="129" spans="1:210">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39"/>
      <c r="AA129" s="18"/>
      <c r="AB129" s="18"/>
      <c r="AC129" s="18"/>
      <c r="AD129" s="18"/>
      <c r="AE129" s="18"/>
      <c r="AF129" s="18"/>
      <c r="AG129" s="18"/>
      <c r="AH129" s="18"/>
      <c r="AI129" s="18"/>
      <c r="AJ129" s="18"/>
      <c r="AK129" s="18"/>
      <c r="AL129" s="18"/>
      <c r="AM129" s="18"/>
      <c r="AN129" s="18"/>
      <c r="AO129" s="18"/>
      <c r="AP129" s="18"/>
      <c r="AQ129" s="18"/>
      <c r="AR129" s="18"/>
      <c r="AS129" s="18"/>
      <c r="AT129" s="18"/>
      <c r="AU129" s="39"/>
      <c r="AV129" s="18"/>
      <c r="AW129" s="18"/>
      <c r="AX129" s="18"/>
      <c r="AY129" s="18"/>
      <c r="AZ129" s="18"/>
      <c r="BA129" s="18"/>
      <c r="BB129" s="18"/>
      <c r="BC129" s="18"/>
      <c r="BD129" s="18"/>
      <c r="BE129" s="18"/>
      <c r="BF129" s="18"/>
      <c r="BG129" s="18"/>
      <c r="BH129" s="18"/>
      <c r="BI129" s="18"/>
      <c r="BJ129" s="18"/>
      <c r="BK129" s="18"/>
      <c r="BL129" s="18"/>
      <c r="BM129" s="18"/>
      <c r="BN129" s="18"/>
      <c r="BO129" s="18"/>
      <c r="BP129" s="18"/>
      <c r="BQ129" s="18"/>
      <c r="BR129" s="18"/>
      <c r="BS129" s="18"/>
      <c r="BT129" s="18"/>
      <c r="BU129" s="18"/>
      <c r="BV129" s="18"/>
      <c r="BW129" s="18"/>
      <c r="BX129" s="18"/>
      <c r="BY129" s="18"/>
      <c r="BZ129" s="18"/>
      <c r="CA129" s="18"/>
      <c r="CB129" s="18"/>
      <c r="CC129" s="18"/>
      <c r="CD129" s="18"/>
      <c r="CE129" s="18"/>
      <c r="CF129" s="18"/>
      <c r="CG129" s="18"/>
      <c r="CH129" s="18"/>
      <c r="CI129" s="18"/>
      <c r="CJ129" s="18"/>
      <c r="CK129" s="18"/>
      <c r="CL129" s="18"/>
      <c r="CM129" s="18"/>
      <c r="CN129" s="18"/>
      <c r="CO129" s="18"/>
      <c r="CP129" s="18"/>
      <c r="CQ129" s="18"/>
      <c r="CR129" s="18"/>
      <c r="CS129" s="18"/>
      <c r="CT129" s="18"/>
      <c r="CU129" s="18"/>
      <c r="CV129" s="18"/>
      <c r="CW129" s="18"/>
      <c r="CX129" s="18"/>
      <c r="CY129" s="18"/>
      <c r="CZ129" s="18"/>
      <c r="DA129" s="18"/>
      <c r="DB129" s="18"/>
      <c r="DC129" s="18"/>
      <c r="DD129" s="18"/>
      <c r="DE129" s="18"/>
      <c r="DF129" s="18"/>
      <c r="DG129" s="18"/>
      <c r="DH129" s="18"/>
      <c r="DI129" s="18"/>
      <c r="DJ129" s="18"/>
      <c r="DK129" s="18"/>
      <c r="DL129" s="18"/>
      <c r="DM129" s="18"/>
      <c r="DN129" s="18"/>
      <c r="DO129" s="18"/>
      <c r="DP129" s="18"/>
      <c r="DQ129" s="18"/>
      <c r="DR129" s="18"/>
      <c r="DS129" s="18"/>
      <c r="DT129" s="18"/>
      <c r="DU129" s="18"/>
      <c r="DV129" s="18"/>
      <c r="DW129" s="18"/>
      <c r="DX129" s="18"/>
      <c r="DY129" s="18"/>
      <c r="DZ129" s="18"/>
      <c r="EA129" s="18"/>
      <c r="EB129" s="18"/>
      <c r="EC129" s="18"/>
      <c r="ED129" s="18"/>
      <c r="EE129" s="18"/>
      <c r="EF129" s="18"/>
      <c r="EG129" s="18"/>
      <c r="EH129" s="18"/>
      <c r="EI129" s="18"/>
      <c r="EJ129" s="18"/>
      <c r="EK129" s="18"/>
      <c r="EL129" s="18"/>
      <c r="EM129" s="18"/>
      <c r="EN129" s="18"/>
      <c r="EO129" s="18"/>
      <c r="EP129" s="18"/>
      <c r="EQ129" s="18"/>
      <c r="ER129" s="18"/>
      <c r="ES129" s="18"/>
      <c r="ET129" s="18"/>
      <c r="EU129" s="18"/>
      <c r="EV129" s="18"/>
      <c r="EW129" s="18"/>
      <c r="EX129" s="18"/>
      <c r="EY129" s="18"/>
      <c r="EZ129" s="18"/>
      <c r="FA129" s="18"/>
      <c r="FB129" s="18"/>
      <c r="FC129" s="18"/>
      <c r="FD129" s="18"/>
      <c r="FE129" s="18"/>
      <c r="FF129" s="18"/>
      <c r="FG129" s="18"/>
      <c r="FH129" s="18"/>
      <c r="FI129" s="18"/>
      <c r="FJ129" s="18"/>
      <c r="FK129" s="18"/>
      <c r="FL129" s="18"/>
      <c r="FM129" s="18"/>
      <c r="FN129" s="18"/>
      <c r="FO129" s="18"/>
      <c r="FP129" s="18"/>
      <c r="FQ129" s="18"/>
      <c r="FR129" s="18"/>
      <c r="FS129" s="18"/>
      <c r="FT129" s="18"/>
      <c r="FU129" s="18"/>
      <c r="FV129" s="18"/>
      <c r="FW129" s="18"/>
      <c r="FX129" s="18"/>
      <c r="FY129" s="18"/>
      <c r="FZ129" s="18"/>
      <c r="GA129" s="18"/>
      <c r="GB129" s="18"/>
      <c r="GC129" s="18"/>
      <c r="GD129" s="18"/>
      <c r="GE129" s="18"/>
      <c r="GF129" s="18"/>
      <c r="GG129" s="18"/>
      <c r="GH129" s="18"/>
      <c r="GI129" s="18"/>
      <c r="GJ129" s="18"/>
      <c r="GK129" s="18"/>
      <c r="GL129" s="18"/>
      <c r="GM129" s="18"/>
      <c r="GN129" s="18"/>
      <c r="GO129" s="18"/>
      <c r="GP129" s="18"/>
      <c r="GQ129" s="18"/>
      <c r="GR129" s="18"/>
      <c r="GS129" s="18"/>
      <c r="GT129" s="18"/>
      <c r="GU129" s="18"/>
      <c r="GV129" s="18"/>
      <c r="GW129" s="18"/>
      <c r="GX129" s="18"/>
      <c r="GY129" s="18"/>
      <c r="GZ129" s="18"/>
      <c r="HA129" s="18"/>
      <c r="HB129" s="18"/>
    </row>
    <row r="130" spans="1:210">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39"/>
      <c r="AA130" s="18"/>
      <c r="AB130" s="18"/>
      <c r="AC130" s="18"/>
      <c r="AD130" s="18"/>
      <c r="AE130" s="18"/>
      <c r="AF130" s="18"/>
      <c r="AG130" s="18"/>
      <c r="AH130" s="18"/>
      <c r="AI130" s="18"/>
      <c r="AJ130" s="18"/>
      <c r="AK130" s="18"/>
      <c r="AL130" s="18"/>
      <c r="AM130" s="18"/>
      <c r="AN130" s="18"/>
      <c r="AO130" s="18"/>
      <c r="AP130" s="18"/>
      <c r="AQ130" s="18"/>
      <c r="AR130" s="18"/>
      <c r="AS130" s="18"/>
      <c r="AT130" s="18"/>
      <c r="AU130" s="39"/>
      <c r="AV130" s="18"/>
      <c r="AW130" s="18"/>
      <c r="AX130" s="18"/>
      <c r="AY130" s="18"/>
      <c r="AZ130" s="18"/>
      <c r="BA130" s="18"/>
      <c r="BB130" s="18"/>
      <c r="BC130" s="18"/>
      <c r="BD130" s="18"/>
      <c r="BE130" s="18"/>
      <c r="BF130" s="18"/>
      <c r="BG130" s="18"/>
      <c r="BH130" s="18"/>
      <c r="BI130" s="18"/>
      <c r="BJ130" s="18"/>
      <c r="BK130" s="18"/>
      <c r="BL130" s="18"/>
      <c r="BM130" s="18"/>
      <c r="BN130" s="18"/>
      <c r="BO130" s="18"/>
      <c r="BP130" s="18"/>
      <c r="BQ130" s="18"/>
      <c r="BR130" s="18"/>
      <c r="BS130" s="18"/>
      <c r="BT130" s="18"/>
      <c r="BU130" s="18"/>
      <c r="BV130" s="18"/>
      <c r="BW130" s="18"/>
      <c r="BX130" s="18"/>
      <c r="BY130" s="18"/>
      <c r="BZ130" s="18"/>
      <c r="CA130" s="18"/>
      <c r="CB130" s="18"/>
      <c r="CC130" s="18"/>
      <c r="CD130" s="18"/>
      <c r="CE130" s="18"/>
      <c r="CF130" s="18"/>
      <c r="CG130" s="18"/>
      <c r="CH130" s="18"/>
      <c r="CI130" s="18"/>
      <c r="CJ130" s="18"/>
      <c r="CK130" s="18"/>
      <c r="CL130" s="18"/>
      <c r="CM130" s="18"/>
      <c r="CN130" s="18"/>
      <c r="CO130" s="18"/>
      <c r="CP130" s="18"/>
      <c r="CQ130" s="18"/>
      <c r="CR130" s="18"/>
      <c r="CS130" s="18"/>
      <c r="CT130" s="18"/>
      <c r="CU130" s="18"/>
      <c r="CV130" s="18"/>
      <c r="CW130" s="18"/>
      <c r="CX130" s="18"/>
      <c r="CY130" s="18"/>
      <c r="CZ130" s="18"/>
      <c r="DA130" s="18"/>
      <c r="DB130" s="18"/>
      <c r="DC130" s="18"/>
      <c r="DD130" s="18"/>
      <c r="DE130" s="18"/>
      <c r="DF130" s="18"/>
      <c r="DG130" s="18"/>
      <c r="DH130" s="18"/>
      <c r="DI130" s="18"/>
      <c r="DJ130" s="18"/>
      <c r="DK130" s="18"/>
      <c r="DL130" s="18"/>
      <c r="DM130" s="18"/>
      <c r="DN130" s="18"/>
      <c r="DO130" s="18"/>
      <c r="DP130" s="18"/>
      <c r="DQ130" s="18"/>
      <c r="DR130" s="18"/>
      <c r="DS130" s="18"/>
      <c r="DT130" s="18"/>
      <c r="DU130" s="18"/>
      <c r="DV130" s="18"/>
      <c r="DW130" s="18"/>
      <c r="DX130" s="18"/>
      <c r="DY130" s="18"/>
      <c r="DZ130" s="18"/>
      <c r="EA130" s="18"/>
      <c r="EB130" s="18"/>
      <c r="EC130" s="18"/>
      <c r="ED130" s="18"/>
      <c r="EE130" s="18"/>
      <c r="EF130" s="18"/>
      <c r="EG130" s="18"/>
      <c r="EH130" s="18"/>
      <c r="EI130" s="18"/>
      <c r="EJ130" s="18"/>
      <c r="EK130" s="18"/>
      <c r="EL130" s="18"/>
      <c r="EM130" s="18"/>
      <c r="EN130" s="18"/>
      <c r="EO130" s="18"/>
      <c r="EP130" s="18"/>
      <c r="EQ130" s="18"/>
      <c r="ER130" s="18"/>
      <c r="ES130" s="18"/>
      <c r="ET130" s="18"/>
      <c r="EU130" s="18"/>
      <c r="EV130" s="18"/>
      <c r="EW130" s="18"/>
      <c r="EX130" s="18"/>
      <c r="EY130" s="18"/>
      <c r="EZ130" s="18"/>
      <c r="FA130" s="18"/>
      <c r="FB130" s="18"/>
      <c r="FC130" s="18"/>
      <c r="FD130" s="18"/>
      <c r="FE130" s="18"/>
      <c r="FF130" s="18"/>
      <c r="FG130" s="18"/>
      <c r="FH130" s="18"/>
      <c r="FI130" s="18"/>
      <c r="FJ130" s="18"/>
      <c r="FK130" s="18"/>
      <c r="FL130" s="18"/>
      <c r="FM130" s="18"/>
      <c r="FN130" s="18"/>
      <c r="FO130" s="18"/>
      <c r="FP130" s="18"/>
      <c r="FQ130" s="18"/>
      <c r="FR130" s="18"/>
      <c r="FS130" s="18"/>
      <c r="FT130" s="18"/>
      <c r="FU130" s="18"/>
      <c r="FV130" s="18"/>
      <c r="FW130" s="18"/>
      <c r="FX130" s="18"/>
      <c r="FY130" s="18"/>
      <c r="FZ130" s="18"/>
      <c r="GA130" s="18"/>
      <c r="GB130" s="18"/>
      <c r="GC130" s="18"/>
      <c r="GD130" s="18"/>
      <c r="GE130" s="18"/>
      <c r="GF130" s="18"/>
      <c r="GG130" s="18"/>
      <c r="GH130" s="18"/>
      <c r="GI130" s="18"/>
      <c r="GJ130" s="18"/>
      <c r="GK130" s="18"/>
      <c r="GL130" s="18"/>
      <c r="GM130" s="18"/>
      <c r="GN130" s="18"/>
      <c r="GO130" s="18"/>
      <c r="GP130" s="18"/>
      <c r="GQ130" s="18"/>
      <c r="GR130" s="18"/>
      <c r="GS130" s="18"/>
      <c r="GT130" s="18"/>
      <c r="GU130" s="18"/>
      <c r="GV130" s="18"/>
      <c r="GW130" s="18"/>
      <c r="GX130" s="18"/>
      <c r="GY130" s="18"/>
      <c r="GZ130" s="18"/>
      <c r="HA130" s="18"/>
      <c r="HB130" s="18"/>
    </row>
    <row r="131" spans="1:210">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39"/>
      <c r="AA131" s="18"/>
      <c r="AB131" s="18"/>
      <c r="AC131" s="18"/>
      <c r="AD131" s="18"/>
      <c r="AE131" s="18"/>
      <c r="AF131" s="18"/>
      <c r="AG131" s="18"/>
      <c r="AH131" s="18"/>
      <c r="AI131" s="18"/>
      <c r="AJ131" s="18"/>
      <c r="AK131" s="18"/>
      <c r="AL131" s="18"/>
      <c r="AM131" s="18"/>
      <c r="AN131" s="18"/>
      <c r="AO131" s="18"/>
      <c r="AP131" s="18"/>
      <c r="AQ131" s="18"/>
      <c r="AR131" s="18"/>
      <c r="AS131" s="18"/>
      <c r="AT131" s="18"/>
      <c r="AU131" s="39"/>
      <c r="AV131" s="18"/>
      <c r="AW131" s="18"/>
      <c r="AX131" s="18"/>
      <c r="AY131" s="18"/>
      <c r="AZ131" s="18"/>
      <c r="BA131" s="18"/>
      <c r="BB131" s="18"/>
      <c r="BC131" s="18"/>
      <c r="BD131" s="18"/>
      <c r="BE131" s="18"/>
      <c r="BF131" s="18"/>
      <c r="BG131" s="18"/>
      <c r="BH131" s="18"/>
      <c r="BI131" s="18"/>
      <c r="BJ131" s="18"/>
      <c r="BK131" s="18"/>
      <c r="BL131" s="18"/>
      <c r="BM131" s="18"/>
      <c r="BN131" s="18"/>
      <c r="BO131" s="18"/>
      <c r="BP131" s="18"/>
      <c r="BQ131" s="18"/>
      <c r="BR131" s="18"/>
      <c r="BS131" s="18"/>
      <c r="BT131" s="18"/>
      <c r="BU131" s="18"/>
      <c r="BV131" s="18"/>
      <c r="BW131" s="18"/>
      <c r="BX131" s="18"/>
      <c r="BY131" s="18"/>
      <c r="BZ131" s="18"/>
      <c r="CA131" s="18"/>
      <c r="CB131" s="18"/>
      <c r="CC131" s="18"/>
      <c r="CD131" s="18"/>
      <c r="CE131" s="18"/>
      <c r="CF131" s="18"/>
      <c r="CG131" s="18"/>
      <c r="CH131" s="18"/>
      <c r="CI131" s="18"/>
      <c r="CJ131" s="18"/>
      <c r="CK131" s="18"/>
      <c r="CL131" s="18"/>
      <c r="CM131" s="18"/>
      <c r="CN131" s="18"/>
      <c r="CO131" s="18"/>
      <c r="CP131" s="18"/>
      <c r="CQ131" s="18"/>
      <c r="CR131" s="18"/>
      <c r="CS131" s="18"/>
      <c r="CT131" s="18"/>
      <c r="CU131" s="18"/>
      <c r="CV131" s="18"/>
      <c r="CW131" s="18"/>
      <c r="CX131" s="18"/>
      <c r="CY131" s="18"/>
      <c r="CZ131" s="18"/>
      <c r="DA131" s="18"/>
      <c r="DB131" s="18"/>
      <c r="DC131" s="18"/>
      <c r="DD131" s="18"/>
      <c r="DE131" s="18"/>
      <c r="DF131" s="18"/>
      <c r="DG131" s="18"/>
      <c r="DH131" s="18"/>
      <c r="DI131" s="18"/>
      <c r="DJ131" s="18"/>
      <c r="DK131" s="18"/>
      <c r="DL131" s="18"/>
      <c r="DM131" s="18"/>
      <c r="DN131" s="18"/>
      <c r="DO131" s="18"/>
      <c r="DP131" s="18"/>
      <c r="DQ131" s="18"/>
      <c r="DR131" s="18"/>
      <c r="DS131" s="18"/>
      <c r="DT131" s="18"/>
      <c r="DU131" s="18"/>
      <c r="DV131" s="18"/>
      <c r="DW131" s="18"/>
      <c r="DX131" s="18"/>
      <c r="DY131" s="18"/>
      <c r="DZ131" s="18"/>
      <c r="EA131" s="18"/>
      <c r="EB131" s="18"/>
      <c r="EC131" s="18"/>
      <c r="ED131" s="18"/>
      <c r="EE131" s="18"/>
      <c r="EF131" s="18"/>
      <c r="EG131" s="18"/>
      <c r="EH131" s="18"/>
      <c r="EI131" s="18"/>
      <c r="EJ131" s="18"/>
      <c r="EK131" s="18"/>
      <c r="EL131" s="18"/>
      <c r="EM131" s="18"/>
      <c r="EN131" s="18"/>
      <c r="EO131" s="18"/>
      <c r="EP131" s="18"/>
      <c r="EQ131" s="18"/>
      <c r="ER131" s="18"/>
      <c r="ES131" s="18"/>
      <c r="ET131" s="18"/>
      <c r="EU131" s="18"/>
      <c r="EV131" s="18"/>
      <c r="EW131" s="18"/>
      <c r="EX131" s="18"/>
      <c r="EY131" s="18"/>
      <c r="EZ131" s="18"/>
      <c r="FA131" s="18"/>
      <c r="FB131" s="18"/>
      <c r="FC131" s="18"/>
      <c r="FD131" s="18"/>
      <c r="FE131" s="18"/>
      <c r="FF131" s="18"/>
      <c r="FG131" s="18"/>
      <c r="FH131" s="18"/>
      <c r="FI131" s="18"/>
      <c r="FJ131" s="18"/>
      <c r="FK131" s="18"/>
      <c r="FL131" s="18"/>
      <c r="FM131" s="18"/>
      <c r="FN131" s="18"/>
      <c r="FO131" s="18"/>
      <c r="FP131" s="18"/>
      <c r="FQ131" s="18"/>
      <c r="FR131" s="18"/>
      <c r="FS131" s="18"/>
      <c r="FT131" s="18"/>
      <c r="FU131" s="18"/>
      <c r="FV131" s="18"/>
      <c r="FW131" s="18"/>
      <c r="FX131" s="18"/>
      <c r="FY131" s="18"/>
      <c r="FZ131" s="18"/>
      <c r="GA131" s="18"/>
      <c r="GB131" s="18"/>
      <c r="GC131" s="18"/>
      <c r="GD131" s="18"/>
      <c r="GE131" s="18"/>
      <c r="GF131" s="18"/>
      <c r="GG131" s="18"/>
      <c r="GH131" s="18"/>
      <c r="GI131" s="18"/>
      <c r="GJ131" s="18"/>
      <c r="GK131" s="18"/>
      <c r="GL131" s="18"/>
      <c r="GM131" s="18"/>
      <c r="GN131" s="18"/>
      <c r="GO131" s="18"/>
      <c r="GP131" s="18"/>
      <c r="GQ131" s="18"/>
      <c r="GR131" s="18"/>
      <c r="GS131" s="18"/>
      <c r="GT131" s="18"/>
      <c r="GU131" s="18"/>
      <c r="GV131" s="18"/>
      <c r="GW131" s="18"/>
      <c r="GX131" s="18"/>
      <c r="GY131" s="18"/>
      <c r="GZ131" s="18"/>
      <c r="HA131" s="18"/>
      <c r="HB131" s="18"/>
    </row>
    <row r="132" spans="1:210">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39"/>
      <c r="AA132" s="18"/>
      <c r="AB132" s="18"/>
      <c r="AC132" s="18"/>
      <c r="AD132" s="18"/>
      <c r="AE132" s="18"/>
      <c r="AF132" s="18"/>
      <c r="AG132" s="18"/>
      <c r="AH132" s="18"/>
      <c r="AI132" s="18"/>
      <c r="AJ132" s="18"/>
      <c r="AK132" s="18"/>
      <c r="AL132" s="18"/>
      <c r="AM132" s="18"/>
      <c r="AN132" s="18"/>
      <c r="AO132" s="18"/>
      <c r="AP132" s="18"/>
      <c r="AQ132" s="18"/>
      <c r="AR132" s="18"/>
      <c r="AS132" s="18"/>
      <c r="AT132" s="18"/>
      <c r="AU132" s="39"/>
      <c r="AV132" s="18"/>
      <c r="AW132" s="18"/>
      <c r="AX132" s="18"/>
      <c r="AY132" s="18"/>
      <c r="AZ132" s="18"/>
      <c r="BA132" s="18"/>
      <c r="BB132" s="18"/>
      <c r="BC132" s="18"/>
      <c r="BD132" s="18"/>
      <c r="BE132" s="18"/>
      <c r="BF132" s="18"/>
      <c r="BG132" s="18"/>
      <c r="BH132" s="18"/>
      <c r="BI132" s="18"/>
      <c r="BJ132" s="18"/>
      <c r="BK132" s="18"/>
      <c r="BL132" s="18"/>
      <c r="BM132" s="18"/>
      <c r="BN132" s="18"/>
      <c r="BO132" s="18"/>
      <c r="BP132" s="18"/>
      <c r="BQ132" s="18"/>
      <c r="BR132" s="18"/>
      <c r="BS132" s="18"/>
      <c r="BT132" s="18"/>
      <c r="BU132" s="18"/>
      <c r="BV132" s="18"/>
      <c r="BW132" s="18"/>
      <c r="BX132" s="18"/>
      <c r="BY132" s="18"/>
      <c r="BZ132" s="18"/>
      <c r="CA132" s="18"/>
      <c r="CB132" s="18"/>
      <c r="CC132" s="18"/>
      <c r="CD132" s="18"/>
      <c r="CE132" s="18"/>
      <c r="CF132" s="18"/>
      <c r="CG132" s="18"/>
      <c r="CH132" s="18"/>
      <c r="CI132" s="18"/>
      <c r="CJ132" s="18"/>
      <c r="CK132" s="18"/>
      <c r="CL132" s="18"/>
      <c r="CM132" s="18"/>
      <c r="CN132" s="18"/>
      <c r="CO132" s="18"/>
      <c r="CP132" s="18"/>
      <c r="CQ132" s="18"/>
      <c r="CR132" s="18"/>
      <c r="CS132" s="18"/>
      <c r="CT132" s="18"/>
      <c r="CU132" s="18"/>
      <c r="CV132" s="18"/>
      <c r="CW132" s="18"/>
      <c r="CX132" s="18"/>
      <c r="CY132" s="18"/>
      <c r="CZ132" s="18"/>
      <c r="DA132" s="18"/>
      <c r="DB132" s="18"/>
      <c r="DC132" s="18"/>
      <c r="DD132" s="18"/>
      <c r="DE132" s="18"/>
      <c r="DF132" s="18"/>
      <c r="DG132" s="18"/>
      <c r="DH132" s="18"/>
      <c r="DI132" s="18"/>
      <c r="DJ132" s="18"/>
      <c r="DK132" s="18"/>
      <c r="DL132" s="18"/>
      <c r="DM132" s="18"/>
      <c r="DN132" s="18"/>
      <c r="DO132" s="18"/>
      <c r="DP132" s="18"/>
      <c r="DQ132" s="18"/>
      <c r="DR132" s="18"/>
      <c r="DS132" s="18"/>
      <c r="DT132" s="18"/>
      <c r="DU132" s="18"/>
      <c r="DV132" s="18"/>
      <c r="DW132" s="18"/>
      <c r="DX132" s="18"/>
      <c r="DY132" s="18"/>
      <c r="DZ132" s="18"/>
      <c r="EA132" s="18"/>
      <c r="EB132" s="18"/>
      <c r="EC132" s="18"/>
      <c r="ED132" s="18"/>
      <c r="EE132" s="18"/>
      <c r="EF132" s="18"/>
      <c r="EG132" s="18"/>
      <c r="EH132" s="18"/>
      <c r="EI132" s="18"/>
      <c r="EJ132" s="18"/>
      <c r="EK132" s="18"/>
      <c r="EL132" s="18"/>
      <c r="EM132" s="18"/>
      <c r="EN132" s="18"/>
      <c r="EO132" s="18"/>
      <c r="EP132" s="18"/>
      <c r="EQ132" s="18"/>
      <c r="ER132" s="18"/>
      <c r="ES132" s="18"/>
      <c r="ET132" s="18"/>
      <c r="EU132" s="18"/>
      <c r="EV132" s="18"/>
      <c r="EW132" s="18"/>
      <c r="EX132" s="18"/>
      <c r="EY132" s="18"/>
      <c r="EZ132" s="18"/>
      <c r="FA132" s="18"/>
      <c r="FB132" s="18"/>
      <c r="FC132" s="18"/>
      <c r="FD132" s="18"/>
      <c r="FE132" s="18"/>
      <c r="FF132" s="18"/>
      <c r="FG132" s="18"/>
      <c r="FH132" s="18"/>
      <c r="FI132" s="18"/>
      <c r="FJ132" s="18"/>
      <c r="FK132" s="18"/>
      <c r="FL132" s="18"/>
      <c r="FM132" s="18"/>
      <c r="FN132" s="18"/>
      <c r="FO132" s="18"/>
      <c r="FP132" s="18"/>
      <c r="FQ132" s="18"/>
      <c r="FR132" s="18"/>
      <c r="FS132" s="18"/>
      <c r="FT132" s="18"/>
      <c r="FU132" s="18"/>
      <c r="FV132" s="18"/>
      <c r="FW132" s="18"/>
      <c r="FX132" s="18"/>
      <c r="FY132" s="18"/>
      <c r="FZ132" s="18"/>
      <c r="GA132" s="18"/>
      <c r="GB132" s="18"/>
      <c r="GC132" s="18"/>
      <c r="GD132" s="18"/>
      <c r="GE132" s="18"/>
      <c r="GF132" s="18"/>
      <c r="GG132" s="18"/>
      <c r="GH132" s="18"/>
      <c r="GI132" s="18"/>
      <c r="GJ132" s="18"/>
      <c r="GK132" s="18"/>
      <c r="GL132" s="18"/>
      <c r="GM132" s="18"/>
      <c r="GN132" s="18"/>
      <c r="GO132" s="18"/>
      <c r="GP132" s="18"/>
      <c r="GQ132" s="18"/>
      <c r="GR132" s="18"/>
      <c r="GS132" s="18"/>
      <c r="GT132" s="18"/>
      <c r="GU132" s="18"/>
      <c r="GV132" s="18"/>
      <c r="GW132" s="18"/>
      <c r="GX132" s="18"/>
      <c r="GY132" s="18"/>
      <c r="GZ132" s="18"/>
      <c r="HA132" s="18"/>
      <c r="HB132" s="18"/>
    </row>
    <row r="133" spans="1:210">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39"/>
      <c r="AA133" s="18"/>
      <c r="AB133" s="18"/>
      <c r="AC133" s="18"/>
      <c r="AD133" s="18"/>
      <c r="AE133" s="18"/>
      <c r="AF133" s="18"/>
      <c r="AG133" s="18"/>
      <c r="AH133" s="18"/>
      <c r="AI133" s="18"/>
      <c r="AJ133" s="18"/>
      <c r="AK133" s="18"/>
      <c r="AL133" s="18"/>
      <c r="AM133" s="18"/>
      <c r="AN133" s="18"/>
      <c r="AO133" s="18"/>
      <c r="AP133" s="18"/>
      <c r="AQ133" s="18"/>
      <c r="AR133" s="18"/>
      <c r="AS133" s="18"/>
      <c r="AT133" s="18"/>
      <c r="AU133" s="39"/>
      <c r="AV133" s="18"/>
      <c r="AW133" s="18"/>
      <c r="AX133" s="18"/>
      <c r="AY133" s="18"/>
      <c r="AZ133" s="18"/>
      <c r="BA133" s="18"/>
      <c r="BB133" s="18"/>
      <c r="BC133" s="18"/>
      <c r="BD133" s="18"/>
      <c r="BE133" s="18"/>
      <c r="BF133" s="18"/>
      <c r="BG133" s="18"/>
      <c r="BH133" s="18"/>
      <c r="BI133" s="18"/>
      <c r="BJ133" s="18"/>
      <c r="BK133" s="18"/>
      <c r="BL133" s="18"/>
      <c r="BM133" s="18"/>
      <c r="BN133" s="18"/>
      <c r="BO133" s="18"/>
      <c r="BP133" s="18"/>
      <c r="BQ133" s="18"/>
      <c r="BR133" s="18"/>
      <c r="BS133" s="18"/>
      <c r="BT133" s="18"/>
      <c r="BU133" s="18"/>
      <c r="BV133" s="18"/>
      <c r="BW133" s="18"/>
      <c r="BX133" s="18"/>
      <c r="BY133" s="18"/>
      <c r="BZ133" s="18"/>
      <c r="CA133" s="18"/>
      <c r="CB133" s="18"/>
      <c r="CC133" s="18"/>
      <c r="CD133" s="18"/>
      <c r="CE133" s="18"/>
      <c r="CF133" s="18"/>
      <c r="CG133" s="18"/>
      <c r="CH133" s="18"/>
      <c r="CI133" s="18"/>
      <c r="CJ133" s="18"/>
      <c r="CK133" s="18"/>
      <c r="CL133" s="18"/>
      <c r="CM133" s="18"/>
      <c r="CN133" s="18"/>
      <c r="CO133" s="18"/>
      <c r="CP133" s="18"/>
      <c r="CQ133" s="18"/>
      <c r="CR133" s="18"/>
      <c r="CS133" s="18"/>
      <c r="CT133" s="18"/>
      <c r="CU133" s="18"/>
      <c r="CV133" s="18"/>
      <c r="CW133" s="18"/>
      <c r="CX133" s="18"/>
      <c r="CY133" s="18"/>
      <c r="CZ133" s="18"/>
      <c r="DA133" s="18"/>
      <c r="DB133" s="18"/>
      <c r="DC133" s="18"/>
      <c r="DD133" s="18"/>
      <c r="DE133" s="18"/>
      <c r="DF133" s="18"/>
      <c r="DG133" s="18"/>
      <c r="DH133" s="18"/>
      <c r="DI133" s="18"/>
      <c r="DJ133" s="18"/>
      <c r="DK133" s="18"/>
      <c r="DL133" s="18"/>
      <c r="DM133" s="18"/>
      <c r="DN133" s="18"/>
      <c r="DO133" s="18"/>
      <c r="DP133" s="18"/>
      <c r="DQ133" s="18"/>
      <c r="DR133" s="18"/>
      <c r="DS133" s="18"/>
      <c r="DT133" s="18"/>
      <c r="DU133" s="18"/>
      <c r="DV133" s="18"/>
      <c r="DW133" s="18"/>
      <c r="DX133" s="18"/>
      <c r="DY133" s="18"/>
      <c r="DZ133" s="18"/>
      <c r="EA133" s="18"/>
      <c r="EB133" s="18"/>
      <c r="EC133" s="18"/>
      <c r="ED133" s="18"/>
      <c r="EE133" s="18"/>
      <c r="EF133" s="18"/>
      <c r="EG133" s="18"/>
      <c r="EH133" s="18"/>
      <c r="EI133" s="18"/>
      <c r="EJ133" s="18"/>
      <c r="EK133" s="18"/>
      <c r="EL133" s="18"/>
      <c r="EM133" s="18"/>
      <c r="EN133" s="18"/>
      <c r="EO133" s="18"/>
      <c r="EP133" s="18"/>
      <c r="EQ133" s="18"/>
      <c r="ER133" s="18"/>
      <c r="ES133" s="18"/>
      <c r="ET133" s="18"/>
      <c r="EU133" s="18"/>
      <c r="EV133" s="18"/>
      <c r="EW133" s="18"/>
      <c r="EX133" s="18"/>
      <c r="EY133" s="18"/>
      <c r="EZ133" s="18"/>
      <c r="FA133" s="18"/>
      <c r="FB133" s="18"/>
      <c r="FC133" s="18"/>
      <c r="FD133" s="18"/>
      <c r="FE133" s="18"/>
      <c r="FF133" s="18"/>
      <c r="FG133" s="18"/>
      <c r="FH133" s="18"/>
      <c r="FI133" s="18"/>
      <c r="FJ133" s="18"/>
      <c r="FK133" s="18"/>
      <c r="FL133" s="18"/>
      <c r="FM133" s="18"/>
      <c r="FN133" s="18"/>
      <c r="FO133" s="18"/>
      <c r="FP133" s="18"/>
      <c r="FQ133" s="18"/>
      <c r="FR133" s="18"/>
      <c r="FS133" s="18"/>
      <c r="FT133" s="18"/>
      <c r="FU133" s="18"/>
      <c r="FV133" s="18"/>
      <c r="FW133" s="18"/>
      <c r="FX133" s="18"/>
      <c r="FY133" s="18"/>
      <c r="FZ133" s="18"/>
      <c r="GA133" s="18"/>
      <c r="GB133" s="18"/>
      <c r="GC133" s="18"/>
      <c r="GD133" s="18"/>
      <c r="GE133" s="18"/>
      <c r="GF133" s="18"/>
      <c r="GG133" s="18"/>
      <c r="GH133" s="18"/>
      <c r="GI133" s="18"/>
      <c r="GJ133" s="18"/>
      <c r="GK133" s="18"/>
      <c r="GL133" s="18"/>
      <c r="GM133" s="18"/>
      <c r="GN133" s="18"/>
      <c r="GO133" s="18"/>
      <c r="GP133" s="18"/>
      <c r="GQ133" s="18"/>
      <c r="GR133" s="18"/>
      <c r="GS133" s="18"/>
      <c r="GT133" s="18"/>
      <c r="GU133" s="18"/>
      <c r="GV133" s="18"/>
      <c r="GW133" s="18"/>
      <c r="GX133" s="18"/>
      <c r="GY133" s="18"/>
      <c r="GZ133" s="18"/>
      <c r="HA133" s="18"/>
      <c r="HB133" s="18"/>
    </row>
    <row r="134" spans="1:210">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39"/>
      <c r="AA134" s="18"/>
      <c r="AB134" s="18"/>
      <c r="AC134" s="18"/>
      <c r="AD134" s="18"/>
      <c r="AE134" s="18"/>
      <c r="AF134" s="18"/>
      <c r="AG134" s="18"/>
      <c r="AH134" s="18"/>
      <c r="AI134" s="18"/>
      <c r="AJ134" s="18"/>
      <c r="AK134" s="18"/>
      <c r="AL134" s="18"/>
      <c r="AM134" s="18"/>
      <c r="AN134" s="18"/>
      <c r="AO134" s="18"/>
      <c r="AP134" s="18"/>
      <c r="AQ134" s="18"/>
      <c r="AR134" s="18"/>
      <c r="AS134" s="18"/>
      <c r="AT134" s="18"/>
      <c r="AU134" s="39"/>
      <c r="AV134" s="18"/>
      <c r="AW134" s="18"/>
      <c r="AX134" s="18"/>
      <c r="AY134" s="18"/>
      <c r="AZ134" s="18"/>
      <c r="BA134" s="18"/>
      <c r="BB134" s="18"/>
      <c r="BC134" s="18"/>
      <c r="BD134" s="18"/>
      <c r="BE134" s="18"/>
      <c r="BF134" s="18"/>
      <c r="BG134" s="18"/>
      <c r="BH134" s="18"/>
      <c r="BI134" s="18"/>
      <c r="BJ134" s="18"/>
      <c r="BK134" s="18"/>
      <c r="BL134" s="18"/>
      <c r="BM134" s="18"/>
      <c r="BN134" s="18"/>
      <c r="BO134" s="18"/>
      <c r="BP134" s="18"/>
      <c r="BQ134" s="18"/>
      <c r="BR134" s="18"/>
      <c r="BS134" s="18"/>
      <c r="BT134" s="18"/>
      <c r="BU134" s="18"/>
      <c r="BV134" s="18"/>
      <c r="BW134" s="18"/>
      <c r="BX134" s="18"/>
      <c r="BY134" s="18"/>
      <c r="BZ134" s="18"/>
      <c r="CA134" s="18"/>
      <c r="CB134" s="18"/>
      <c r="CC134" s="18"/>
      <c r="CD134" s="18"/>
      <c r="CE134" s="18"/>
      <c r="CF134" s="18"/>
      <c r="CG134" s="18"/>
      <c r="CH134" s="18"/>
      <c r="CI134" s="18"/>
      <c r="CJ134" s="18"/>
      <c r="CK134" s="18"/>
      <c r="CL134" s="18"/>
      <c r="CM134" s="18"/>
      <c r="CN134" s="18"/>
      <c r="CO134" s="18"/>
      <c r="CP134" s="18"/>
      <c r="CQ134" s="18"/>
      <c r="CR134" s="18"/>
      <c r="CS134" s="18"/>
      <c r="CT134" s="18"/>
      <c r="CU134" s="18"/>
      <c r="CV134" s="18"/>
      <c r="CW134" s="18"/>
      <c r="CX134" s="18"/>
      <c r="CY134" s="18"/>
      <c r="CZ134" s="18"/>
      <c r="DA134" s="18"/>
      <c r="DB134" s="18"/>
      <c r="DC134" s="18"/>
      <c r="DD134" s="18"/>
      <c r="DE134" s="18"/>
      <c r="DF134" s="18"/>
      <c r="DG134" s="18"/>
      <c r="DH134" s="18"/>
      <c r="DI134" s="18"/>
      <c r="DJ134" s="18"/>
      <c r="DK134" s="18"/>
      <c r="DL134" s="18"/>
      <c r="DM134" s="18"/>
      <c r="DN134" s="18"/>
      <c r="DO134" s="18"/>
      <c r="DP134" s="18"/>
      <c r="DQ134" s="18"/>
      <c r="DR134" s="18"/>
      <c r="DS134" s="18"/>
      <c r="DT134" s="18"/>
      <c r="DU134" s="18"/>
      <c r="DV134" s="18"/>
      <c r="DW134" s="18"/>
      <c r="DX134" s="18"/>
      <c r="DY134" s="18"/>
      <c r="DZ134" s="18"/>
      <c r="EA134" s="18"/>
      <c r="EB134" s="18"/>
      <c r="EC134" s="18"/>
      <c r="ED134" s="18"/>
      <c r="EE134" s="18"/>
      <c r="EF134" s="18"/>
      <c r="EG134" s="18"/>
      <c r="EH134" s="18"/>
      <c r="EI134" s="18"/>
      <c r="EJ134" s="18"/>
      <c r="EK134" s="18"/>
      <c r="EL134" s="18"/>
      <c r="EM134" s="18"/>
      <c r="EN134" s="18"/>
      <c r="EO134" s="18"/>
      <c r="EP134" s="18"/>
      <c r="EQ134" s="18"/>
      <c r="ER134" s="18"/>
      <c r="ES134" s="18"/>
      <c r="ET134" s="18"/>
      <c r="EU134" s="18"/>
      <c r="EV134" s="18"/>
      <c r="EW134" s="18"/>
      <c r="EX134" s="18"/>
      <c r="EY134" s="18"/>
      <c r="EZ134" s="18"/>
      <c r="FA134" s="18"/>
      <c r="FB134" s="18"/>
      <c r="FC134" s="18"/>
      <c r="FD134" s="18"/>
      <c r="FE134" s="18"/>
      <c r="FF134" s="18"/>
      <c r="FG134" s="18"/>
      <c r="FH134" s="18"/>
      <c r="FI134" s="18"/>
      <c r="FJ134" s="18"/>
      <c r="FK134" s="18"/>
      <c r="FL134" s="18"/>
      <c r="FM134" s="18"/>
      <c r="FN134" s="18"/>
      <c r="FO134" s="18"/>
      <c r="FP134" s="18"/>
      <c r="FQ134" s="18"/>
      <c r="FR134" s="18"/>
      <c r="FS134" s="18"/>
      <c r="FT134" s="18"/>
      <c r="FU134" s="18"/>
      <c r="FV134" s="18"/>
      <c r="FW134" s="18"/>
      <c r="FX134" s="18"/>
      <c r="FY134" s="18"/>
      <c r="FZ134" s="18"/>
      <c r="GA134" s="18"/>
      <c r="GB134" s="18"/>
      <c r="GC134" s="18"/>
      <c r="GD134" s="18"/>
      <c r="GE134" s="18"/>
      <c r="GF134" s="18"/>
      <c r="GG134" s="18"/>
      <c r="GH134" s="18"/>
      <c r="GI134" s="18"/>
      <c r="GJ134" s="18"/>
      <c r="GK134" s="18"/>
      <c r="GL134" s="18"/>
      <c r="GM134" s="18"/>
      <c r="GN134" s="18"/>
      <c r="GO134" s="18"/>
      <c r="GP134" s="18"/>
      <c r="GQ134" s="18"/>
      <c r="GR134" s="18"/>
      <c r="GS134" s="18"/>
      <c r="GT134" s="18"/>
      <c r="GU134" s="18"/>
      <c r="GV134" s="18"/>
      <c r="GW134" s="18"/>
      <c r="GX134" s="18"/>
      <c r="GY134" s="18"/>
      <c r="GZ134" s="18"/>
      <c r="HA134" s="18"/>
      <c r="HB134" s="18"/>
    </row>
    <row r="135" spans="1:210">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39"/>
      <c r="AA135" s="18"/>
      <c r="AB135" s="18"/>
      <c r="AC135" s="18"/>
      <c r="AD135" s="18"/>
      <c r="AE135" s="18"/>
      <c r="AF135" s="18"/>
      <c r="AG135" s="18"/>
      <c r="AH135" s="18"/>
      <c r="AI135" s="18"/>
      <c r="AJ135" s="18"/>
      <c r="AK135" s="18"/>
      <c r="AL135" s="18"/>
      <c r="AM135" s="18"/>
      <c r="AN135" s="18"/>
      <c r="AO135" s="18"/>
      <c r="AP135" s="18"/>
      <c r="AQ135" s="18"/>
      <c r="AR135" s="18"/>
      <c r="AS135" s="18"/>
      <c r="AT135" s="18"/>
      <c r="AU135" s="39"/>
      <c r="AV135" s="18"/>
      <c r="AW135" s="18"/>
      <c r="AX135" s="18"/>
      <c r="AY135" s="18"/>
      <c r="AZ135" s="18"/>
      <c r="BA135" s="18"/>
      <c r="BB135" s="18"/>
      <c r="BC135" s="18"/>
      <c r="BD135" s="18"/>
      <c r="BE135" s="18"/>
      <c r="BF135" s="18"/>
      <c r="BG135" s="18"/>
      <c r="BH135" s="18"/>
      <c r="BI135" s="18"/>
      <c r="BJ135" s="18"/>
      <c r="BK135" s="18"/>
      <c r="BL135" s="18"/>
      <c r="BM135" s="18"/>
      <c r="BN135" s="18"/>
      <c r="BO135" s="18"/>
      <c r="BP135" s="18"/>
      <c r="BQ135" s="18"/>
      <c r="BR135" s="18"/>
      <c r="BS135" s="18"/>
      <c r="BT135" s="18"/>
      <c r="BU135" s="18"/>
      <c r="BV135" s="18"/>
      <c r="BW135" s="18"/>
      <c r="BX135" s="18"/>
      <c r="BY135" s="18"/>
      <c r="BZ135" s="18"/>
      <c r="CA135" s="18"/>
      <c r="CB135" s="18"/>
      <c r="CC135" s="18"/>
      <c r="CD135" s="18"/>
      <c r="CE135" s="18"/>
      <c r="CF135" s="18"/>
      <c r="CG135" s="18"/>
      <c r="CH135" s="18"/>
      <c r="CI135" s="18"/>
      <c r="CJ135" s="18"/>
      <c r="CK135" s="18"/>
      <c r="CL135" s="18"/>
      <c r="CM135" s="18"/>
      <c r="CN135" s="18"/>
      <c r="CO135" s="18"/>
      <c r="CP135" s="18"/>
      <c r="CQ135" s="18"/>
      <c r="CR135" s="18"/>
      <c r="CS135" s="18"/>
      <c r="CT135" s="18"/>
      <c r="CU135" s="18"/>
      <c r="CV135" s="18"/>
      <c r="CW135" s="18"/>
      <c r="CX135" s="18"/>
      <c r="CY135" s="18"/>
      <c r="CZ135" s="18"/>
      <c r="DA135" s="18"/>
      <c r="DB135" s="18"/>
      <c r="DC135" s="18"/>
      <c r="DD135" s="18"/>
      <c r="DE135" s="18"/>
      <c r="DF135" s="18"/>
      <c r="DG135" s="18"/>
      <c r="DH135" s="18"/>
      <c r="DI135" s="18"/>
      <c r="DJ135" s="18"/>
      <c r="DK135" s="18"/>
      <c r="DL135" s="18"/>
      <c r="DM135" s="18"/>
      <c r="DN135" s="18"/>
      <c r="DO135" s="18"/>
      <c r="DP135" s="18"/>
      <c r="DQ135" s="18"/>
      <c r="DR135" s="18"/>
      <c r="DS135" s="18"/>
      <c r="DT135" s="18"/>
      <c r="DU135" s="18"/>
      <c r="DV135" s="18"/>
      <c r="DW135" s="18"/>
      <c r="DX135" s="18"/>
      <c r="DY135" s="18"/>
      <c r="DZ135" s="18"/>
      <c r="EA135" s="18"/>
      <c r="EB135" s="18"/>
      <c r="EC135" s="18"/>
      <c r="ED135" s="18"/>
      <c r="EE135" s="18"/>
      <c r="EF135" s="18"/>
      <c r="EG135" s="18"/>
      <c r="EH135" s="18"/>
      <c r="EI135" s="18"/>
      <c r="EJ135" s="18"/>
      <c r="EK135" s="18"/>
      <c r="EL135" s="18"/>
      <c r="EM135" s="18"/>
      <c r="EN135" s="18"/>
      <c r="EO135" s="18"/>
      <c r="EP135" s="18"/>
      <c r="EQ135" s="18"/>
      <c r="ER135" s="18"/>
      <c r="ES135" s="18"/>
      <c r="ET135" s="18"/>
      <c r="EU135" s="18"/>
      <c r="EV135" s="18"/>
      <c r="EW135" s="18"/>
      <c r="EX135" s="18"/>
      <c r="EY135" s="18"/>
      <c r="EZ135" s="18"/>
      <c r="FA135" s="18"/>
      <c r="FB135" s="18"/>
      <c r="FC135" s="18"/>
      <c r="FD135" s="18"/>
      <c r="FE135" s="18"/>
      <c r="FF135" s="18"/>
      <c r="FG135" s="18"/>
      <c r="FH135" s="18"/>
      <c r="FI135" s="18"/>
      <c r="FJ135" s="18"/>
      <c r="FK135" s="18"/>
      <c r="FL135" s="18"/>
      <c r="FM135" s="18"/>
      <c r="FN135" s="18"/>
      <c r="FO135" s="18"/>
      <c r="FP135" s="18"/>
      <c r="FQ135" s="18"/>
      <c r="FR135" s="18"/>
      <c r="FS135" s="18"/>
      <c r="FT135" s="18"/>
      <c r="FU135" s="18"/>
      <c r="FV135" s="18"/>
      <c r="FW135" s="18"/>
      <c r="FX135" s="18"/>
      <c r="FY135" s="18"/>
      <c r="FZ135" s="18"/>
      <c r="GA135" s="18"/>
      <c r="GB135" s="18"/>
      <c r="GC135" s="18"/>
      <c r="GD135" s="18"/>
      <c r="GE135" s="18"/>
      <c r="GF135" s="18"/>
      <c r="GG135" s="18"/>
      <c r="GH135" s="18"/>
      <c r="GI135" s="18"/>
      <c r="GJ135" s="18"/>
      <c r="GK135" s="18"/>
      <c r="GL135" s="18"/>
      <c r="GM135" s="18"/>
      <c r="GN135" s="18"/>
      <c r="GO135" s="18"/>
      <c r="GP135" s="18"/>
      <c r="GQ135" s="18"/>
      <c r="GR135" s="18"/>
      <c r="GS135" s="18"/>
      <c r="GT135" s="18"/>
      <c r="GU135" s="18"/>
      <c r="GV135" s="18"/>
      <c r="GW135" s="18"/>
      <c r="GX135" s="18"/>
      <c r="GY135" s="18"/>
      <c r="GZ135" s="18"/>
      <c r="HA135" s="18"/>
      <c r="HB135" s="18"/>
    </row>
    <row r="136" spans="1:210">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39"/>
      <c r="AA136" s="18"/>
      <c r="AB136" s="18"/>
      <c r="AC136" s="18"/>
      <c r="AD136" s="18"/>
      <c r="AE136" s="18"/>
      <c r="AF136" s="18"/>
      <c r="AG136" s="18"/>
      <c r="AH136" s="18"/>
      <c r="AI136" s="18"/>
      <c r="AJ136" s="18"/>
      <c r="AK136" s="18"/>
      <c r="AL136" s="18"/>
      <c r="AM136" s="18"/>
      <c r="AN136" s="18"/>
      <c r="AO136" s="18"/>
      <c r="AP136" s="18"/>
      <c r="AQ136" s="18"/>
      <c r="AR136" s="18"/>
      <c r="AS136" s="18"/>
      <c r="AT136" s="18"/>
      <c r="AU136" s="39"/>
      <c r="AV136" s="18"/>
      <c r="AW136" s="18"/>
      <c r="AX136" s="18"/>
      <c r="AY136" s="18"/>
      <c r="AZ136" s="18"/>
      <c r="BA136" s="18"/>
      <c r="BB136" s="18"/>
      <c r="BC136" s="18"/>
      <c r="BD136" s="18"/>
      <c r="BE136" s="18"/>
      <c r="BF136" s="18"/>
      <c r="BG136" s="18"/>
      <c r="BH136" s="18"/>
      <c r="BI136" s="18"/>
      <c r="BJ136" s="18"/>
      <c r="BK136" s="18"/>
      <c r="BL136" s="18"/>
      <c r="BM136" s="18"/>
      <c r="BN136" s="18"/>
      <c r="BO136" s="18"/>
      <c r="BP136" s="18"/>
      <c r="BQ136" s="18"/>
      <c r="BR136" s="18"/>
      <c r="BS136" s="18"/>
      <c r="BT136" s="18"/>
      <c r="BU136" s="18"/>
      <c r="BV136" s="18"/>
      <c r="BW136" s="18"/>
      <c r="BX136" s="18"/>
      <c r="BY136" s="18"/>
      <c r="BZ136" s="18"/>
      <c r="CA136" s="18"/>
      <c r="CB136" s="18"/>
      <c r="CC136" s="18"/>
      <c r="CD136" s="18"/>
      <c r="CE136" s="18"/>
      <c r="CF136" s="18"/>
      <c r="CG136" s="18"/>
      <c r="CH136" s="18"/>
      <c r="CI136" s="18"/>
      <c r="CJ136" s="18"/>
      <c r="CK136" s="18"/>
      <c r="CL136" s="18"/>
      <c r="CM136" s="18"/>
      <c r="CN136" s="18"/>
      <c r="CO136" s="18"/>
      <c r="CP136" s="18"/>
      <c r="CQ136" s="18"/>
      <c r="CR136" s="18"/>
      <c r="CS136" s="18"/>
      <c r="CT136" s="18"/>
      <c r="CU136" s="18"/>
      <c r="CV136" s="18"/>
      <c r="CW136" s="18"/>
      <c r="CX136" s="18"/>
      <c r="CY136" s="18"/>
      <c r="CZ136" s="18"/>
      <c r="DA136" s="18"/>
      <c r="DB136" s="18"/>
      <c r="DC136" s="18"/>
      <c r="DD136" s="18"/>
      <c r="DE136" s="18"/>
      <c r="DF136" s="18"/>
      <c r="DG136" s="18"/>
      <c r="DH136" s="18"/>
      <c r="DI136" s="18"/>
      <c r="DJ136" s="18"/>
      <c r="DK136" s="18"/>
      <c r="DL136" s="18"/>
      <c r="DM136" s="18"/>
      <c r="DN136" s="18"/>
      <c r="DO136" s="18"/>
      <c r="DP136" s="18"/>
      <c r="DQ136" s="18"/>
      <c r="DR136" s="18"/>
      <c r="DS136" s="18"/>
      <c r="DT136" s="18"/>
      <c r="DU136" s="18"/>
      <c r="DV136" s="18"/>
      <c r="DW136" s="18"/>
      <c r="DX136" s="18"/>
      <c r="DY136" s="18"/>
      <c r="DZ136" s="18"/>
      <c r="EA136" s="18"/>
      <c r="EB136" s="18"/>
      <c r="EC136" s="18"/>
      <c r="ED136" s="18"/>
      <c r="EE136" s="18"/>
      <c r="EF136" s="18"/>
      <c r="EG136" s="18"/>
      <c r="EH136" s="18"/>
      <c r="EI136" s="18"/>
      <c r="EJ136" s="18"/>
      <c r="EK136" s="18"/>
      <c r="EL136" s="18"/>
      <c r="EM136" s="18"/>
      <c r="EN136" s="18"/>
      <c r="EO136" s="18"/>
      <c r="EP136" s="18"/>
      <c r="EQ136" s="18"/>
      <c r="ER136" s="18"/>
      <c r="ES136" s="18"/>
      <c r="ET136" s="18"/>
      <c r="EU136" s="18"/>
      <c r="EV136" s="18"/>
      <c r="EW136" s="18"/>
      <c r="EX136" s="18"/>
      <c r="EY136" s="18"/>
      <c r="EZ136" s="18"/>
      <c r="FA136" s="18"/>
      <c r="FB136" s="18"/>
      <c r="FC136" s="18"/>
      <c r="FD136" s="18"/>
      <c r="FE136" s="18"/>
      <c r="FF136" s="18"/>
      <c r="FG136" s="18"/>
      <c r="FH136" s="18"/>
      <c r="FI136" s="18"/>
      <c r="FJ136" s="18"/>
      <c r="FK136" s="18"/>
      <c r="FL136" s="18"/>
      <c r="FM136" s="18"/>
      <c r="FN136" s="18"/>
      <c r="FO136" s="18"/>
      <c r="FP136" s="18"/>
      <c r="FQ136" s="18"/>
      <c r="FR136" s="18"/>
      <c r="FS136" s="18"/>
      <c r="FT136" s="18"/>
      <c r="FU136" s="18"/>
      <c r="FV136" s="18"/>
      <c r="FW136" s="18"/>
      <c r="FX136" s="18"/>
      <c r="FY136" s="18"/>
      <c r="FZ136" s="18"/>
      <c r="GA136" s="18"/>
      <c r="GB136" s="18"/>
      <c r="GC136" s="18"/>
      <c r="GD136" s="18"/>
      <c r="GE136" s="18"/>
      <c r="GF136" s="18"/>
      <c r="GG136" s="18"/>
      <c r="GH136" s="18"/>
      <c r="GI136" s="18"/>
      <c r="GJ136" s="18"/>
      <c r="GK136" s="18"/>
      <c r="GL136" s="18"/>
      <c r="GM136" s="18"/>
      <c r="GN136" s="18"/>
      <c r="GO136" s="18"/>
      <c r="GP136" s="18"/>
      <c r="GQ136" s="18"/>
      <c r="GR136" s="18"/>
      <c r="GS136" s="18"/>
      <c r="GT136" s="18"/>
      <c r="GU136" s="18"/>
      <c r="GV136" s="18"/>
      <c r="GW136" s="18"/>
      <c r="GX136" s="18"/>
      <c r="GY136" s="18"/>
      <c r="GZ136" s="18"/>
      <c r="HA136" s="18"/>
      <c r="HB136" s="18"/>
    </row>
    <row r="137" spans="1:210">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39"/>
      <c r="AA137" s="18"/>
      <c r="AB137" s="18"/>
      <c r="AC137" s="18"/>
      <c r="AD137" s="18"/>
      <c r="AE137" s="18"/>
      <c r="AF137" s="18"/>
      <c r="AG137" s="18"/>
      <c r="AH137" s="18"/>
      <c r="AI137" s="18"/>
      <c r="AJ137" s="18"/>
      <c r="AK137" s="18"/>
      <c r="AL137" s="18"/>
      <c r="AM137" s="18"/>
      <c r="AN137" s="18"/>
      <c r="AO137" s="18"/>
      <c r="AP137" s="18"/>
      <c r="AQ137" s="18"/>
      <c r="AR137" s="18"/>
      <c r="AS137" s="18"/>
      <c r="AT137" s="18"/>
      <c r="AU137" s="39"/>
      <c r="AV137" s="18"/>
      <c r="AW137" s="18"/>
      <c r="AX137" s="18"/>
      <c r="AY137" s="18"/>
      <c r="AZ137" s="18"/>
      <c r="BA137" s="18"/>
      <c r="BB137" s="18"/>
      <c r="BC137" s="18"/>
      <c r="BD137" s="18"/>
      <c r="BE137" s="18"/>
      <c r="BF137" s="18"/>
      <c r="BG137" s="18"/>
      <c r="BH137" s="18"/>
      <c r="BI137" s="18"/>
      <c r="BJ137" s="18"/>
      <c r="BK137" s="18"/>
      <c r="BL137" s="18"/>
      <c r="BM137" s="18"/>
      <c r="BN137" s="18"/>
      <c r="BO137" s="18"/>
      <c r="BP137" s="18"/>
      <c r="BQ137" s="18"/>
      <c r="BR137" s="18"/>
      <c r="BS137" s="18"/>
      <c r="BT137" s="18"/>
      <c r="BU137" s="18"/>
      <c r="BV137" s="18"/>
      <c r="BW137" s="18"/>
      <c r="BX137" s="18"/>
      <c r="BY137" s="18"/>
      <c r="BZ137" s="18"/>
      <c r="CA137" s="18"/>
      <c r="CB137" s="18"/>
      <c r="CC137" s="18"/>
      <c r="CD137" s="18"/>
      <c r="CE137" s="18"/>
      <c r="CF137" s="18"/>
      <c r="CG137" s="18"/>
      <c r="CH137" s="18"/>
      <c r="CI137" s="18"/>
      <c r="CJ137" s="18"/>
      <c r="CK137" s="18"/>
      <c r="CL137" s="18"/>
      <c r="CM137" s="18"/>
      <c r="CN137" s="18"/>
      <c r="CO137" s="18"/>
      <c r="CP137" s="18"/>
      <c r="CQ137" s="18"/>
      <c r="CR137" s="18"/>
      <c r="CS137" s="18"/>
      <c r="CT137" s="18"/>
      <c r="CU137" s="18"/>
      <c r="CV137" s="18"/>
      <c r="CW137" s="18"/>
      <c r="CX137" s="18"/>
      <c r="CY137" s="18"/>
      <c r="CZ137" s="18"/>
      <c r="DA137" s="18"/>
      <c r="DB137" s="18"/>
      <c r="DC137" s="18"/>
      <c r="DD137" s="18"/>
      <c r="DE137" s="18"/>
      <c r="DF137" s="18"/>
      <c r="DG137" s="18"/>
      <c r="DH137" s="18"/>
      <c r="DI137" s="18"/>
      <c r="DJ137" s="18"/>
      <c r="DK137" s="18"/>
      <c r="DL137" s="18"/>
      <c r="DM137" s="18"/>
      <c r="DN137" s="18"/>
      <c r="DO137" s="18"/>
      <c r="DP137" s="18"/>
      <c r="DQ137" s="18"/>
      <c r="DR137" s="18"/>
      <c r="DS137" s="18"/>
      <c r="DT137" s="18"/>
      <c r="DU137" s="18"/>
      <c r="DV137" s="18"/>
      <c r="DW137" s="18"/>
      <c r="DX137" s="18"/>
      <c r="DY137" s="18"/>
      <c r="DZ137" s="18"/>
      <c r="EA137" s="18"/>
      <c r="EB137" s="18"/>
      <c r="EC137" s="18"/>
      <c r="ED137" s="18"/>
      <c r="EE137" s="18"/>
      <c r="EF137" s="18"/>
      <c r="EG137" s="18"/>
      <c r="EH137" s="18"/>
      <c r="EI137" s="18"/>
      <c r="EJ137" s="18"/>
      <c r="EK137" s="18"/>
      <c r="EL137" s="18"/>
      <c r="EM137" s="18"/>
      <c r="EN137" s="18"/>
      <c r="EO137" s="18"/>
      <c r="EP137" s="18"/>
      <c r="EQ137" s="18"/>
      <c r="ER137" s="18"/>
      <c r="ES137" s="18"/>
      <c r="ET137" s="18"/>
      <c r="EU137" s="18"/>
      <c r="EV137" s="18"/>
      <c r="EW137" s="18"/>
      <c r="EX137" s="18"/>
      <c r="EY137" s="18"/>
      <c r="EZ137" s="18"/>
      <c r="FA137" s="18"/>
      <c r="FB137" s="18"/>
      <c r="FC137" s="18"/>
      <c r="FD137" s="18"/>
      <c r="FE137" s="18"/>
      <c r="FF137" s="18"/>
      <c r="FG137" s="18"/>
      <c r="FH137" s="18"/>
      <c r="FI137" s="18"/>
      <c r="FJ137" s="18"/>
      <c r="FK137" s="18"/>
      <c r="FL137" s="18"/>
      <c r="FM137" s="18"/>
      <c r="FN137" s="18"/>
      <c r="FO137" s="18"/>
      <c r="FP137" s="18"/>
      <c r="FQ137" s="18"/>
      <c r="FR137" s="18"/>
      <c r="FS137" s="18"/>
      <c r="FT137" s="18"/>
      <c r="FU137" s="18"/>
      <c r="FV137" s="18"/>
      <c r="FW137" s="18"/>
      <c r="FX137" s="18"/>
      <c r="FY137" s="18"/>
      <c r="FZ137" s="18"/>
      <c r="GA137" s="18"/>
      <c r="GB137" s="18"/>
      <c r="GC137" s="18"/>
      <c r="GD137" s="18"/>
      <c r="GE137" s="18"/>
      <c r="GF137" s="18"/>
      <c r="GG137" s="18"/>
      <c r="GH137" s="18"/>
      <c r="GI137" s="18"/>
      <c r="GJ137" s="18"/>
      <c r="GK137" s="18"/>
      <c r="GL137" s="18"/>
      <c r="GM137" s="18"/>
      <c r="GN137" s="18"/>
      <c r="GO137" s="18"/>
      <c r="GP137" s="18"/>
      <c r="GQ137" s="18"/>
      <c r="GR137" s="18"/>
      <c r="GS137" s="18"/>
      <c r="GT137" s="18"/>
      <c r="GU137" s="18"/>
      <c r="GV137" s="18"/>
      <c r="GW137" s="18"/>
      <c r="GX137" s="18"/>
      <c r="GY137" s="18"/>
      <c r="GZ137" s="18"/>
      <c r="HA137" s="18"/>
      <c r="HB137" s="18"/>
    </row>
    <row r="138" spans="1:210" ht="14.25" customHeight="1">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39"/>
      <c r="AA138" s="18"/>
      <c r="AB138" s="18"/>
      <c r="AC138" s="18"/>
      <c r="AD138" s="18"/>
      <c r="AE138" s="18"/>
      <c r="AF138" s="18"/>
      <c r="AG138" s="18"/>
      <c r="AH138" s="18"/>
      <c r="AI138" s="18"/>
      <c r="AJ138" s="18"/>
      <c r="AK138" s="18"/>
      <c r="AL138" s="18"/>
      <c r="AM138" s="18"/>
      <c r="AN138" s="18"/>
      <c r="AO138" s="18"/>
      <c r="AP138" s="18"/>
      <c r="AQ138" s="18"/>
      <c r="AR138" s="18"/>
      <c r="AS138" s="18"/>
      <c r="AT138" s="18"/>
      <c r="AU138" s="39"/>
      <c r="AV138" s="18"/>
      <c r="AW138" s="18"/>
      <c r="AX138" s="18"/>
      <c r="AY138" s="18"/>
      <c r="AZ138" s="18"/>
      <c r="BA138" s="18"/>
      <c r="BB138" s="18"/>
      <c r="BC138" s="18"/>
      <c r="BD138" s="18"/>
      <c r="BE138" s="18"/>
      <c r="BF138" s="18"/>
      <c r="BG138" s="18"/>
      <c r="BH138" s="18"/>
      <c r="BI138" s="18"/>
      <c r="BJ138" s="18"/>
      <c r="BK138" s="18"/>
      <c r="BL138" s="18"/>
      <c r="BM138" s="18"/>
      <c r="BN138" s="18"/>
      <c r="BO138" s="18"/>
      <c r="BP138" s="18"/>
      <c r="BQ138" s="18"/>
      <c r="BR138" s="18"/>
      <c r="BS138" s="18"/>
      <c r="BT138" s="18"/>
      <c r="BU138" s="18"/>
      <c r="BV138" s="18"/>
      <c r="BW138" s="18"/>
      <c r="BX138" s="18"/>
      <c r="BY138" s="18"/>
      <c r="BZ138" s="18"/>
      <c r="CA138" s="18"/>
      <c r="CB138" s="18"/>
      <c r="CC138" s="18"/>
      <c r="CD138" s="18"/>
      <c r="CE138" s="18"/>
      <c r="CF138" s="18"/>
      <c r="CG138" s="18"/>
      <c r="CH138" s="18"/>
      <c r="CI138" s="18"/>
      <c r="CJ138" s="18"/>
      <c r="CK138" s="18"/>
      <c r="CL138" s="18"/>
      <c r="CM138" s="18"/>
      <c r="CN138" s="18"/>
      <c r="CO138" s="18"/>
      <c r="CP138" s="18"/>
      <c r="CQ138" s="18"/>
      <c r="CR138" s="18"/>
      <c r="CS138" s="18"/>
      <c r="CT138" s="18"/>
      <c r="CU138" s="18"/>
      <c r="CV138" s="18"/>
      <c r="CW138" s="18"/>
      <c r="CX138" s="18"/>
      <c r="CY138" s="18"/>
      <c r="CZ138" s="18"/>
      <c r="DA138" s="18"/>
      <c r="DB138" s="18"/>
      <c r="DC138" s="18"/>
      <c r="DD138" s="18"/>
      <c r="DE138" s="18"/>
      <c r="DF138" s="18"/>
      <c r="DG138" s="18"/>
      <c r="DH138" s="18"/>
      <c r="DI138" s="18"/>
      <c r="DJ138" s="18"/>
      <c r="DK138" s="18"/>
      <c r="DL138" s="18"/>
      <c r="DM138" s="18"/>
      <c r="DN138" s="18"/>
      <c r="DO138" s="18"/>
      <c r="DP138" s="18"/>
      <c r="DQ138" s="18"/>
      <c r="DR138" s="18"/>
      <c r="DS138" s="18"/>
      <c r="DT138" s="18"/>
      <c r="DU138" s="18"/>
      <c r="DV138" s="18"/>
      <c r="DW138" s="18"/>
      <c r="DX138" s="18"/>
      <c r="DY138" s="18"/>
      <c r="DZ138" s="18"/>
      <c r="EA138" s="18"/>
      <c r="EB138" s="18"/>
      <c r="EC138" s="18"/>
      <c r="ED138" s="18"/>
      <c r="EE138" s="18"/>
      <c r="EF138" s="18"/>
      <c r="EG138" s="18"/>
      <c r="EH138" s="18"/>
      <c r="EI138" s="18"/>
      <c r="EJ138" s="18"/>
      <c r="EK138" s="18"/>
      <c r="EL138" s="18"/>
      <c r="EM138" s="18"/>
      <c r="EN138" s="18"/>
      <c r="EO138" s="18"/>
      <c r="EP138" s="18"/>
      <c r="EQ138" s="18"/>
      <c r="ER138" s="18"/>
      <c r="ES138" s="18"/>
      <c r="ET138" s="18"/>
      <c r="EU138" s="18"/>
      <c r="EV138" s="18"/>
      <c r="EW138" s="18"/>
      <c r="EX138" s="18"/>
      <c r="EY138" s="18"/>
      <c r="EZ138" s="18"/>
      <c r="FA138" s="18"/>
      <c r="FB138" s="18"/>
      <c r="FC138" s="18"/>
      <c r="FD138" s="18"/>
      <c r="FE138" s="18"/>
      <c r="FF138" s="18"/>
      <c r="FG138" s="18"/>
      <c r="FH138" s="18"/>
      <c r="FI138" s="18"/>
      <c r="FJ138" s="18"/>
      <c r="FK138" s="18"/>
      <c r="FL138" s="18"/>
      <c r="FM138" s="18"/>
      <c r="FN138" s="18"/>
      <c r="FO138" s="18"/>
      <c r="FP138" s="18"/>
      <c r="FQ138" s="18"/>
      <c r="FR138" s="18"/>
      <c r="FS138" s="18"/>
      <c r="FT138" s="18"/>
      <c r="FU138" s="18"/>
      <c r="FV138" s="18"/>
      <c r="FW138" s="18"/>
      <c r="FX138" s="18"/>
      <c r="FY138" s="18"/>
      <c r="FZ138" s="18"/>
      <c r="GA138" s="18"/>
      <c r="GB138" s="18"/>
      <c r="GC138" s="18"/>
      <c r="GD138" s="18"/>
      <c r="GE138" s="18"/>
      <c r="GF138" s="18"/>
      <c r="GG138" s="18"/>
      <c r="GH138" s="18"/>
      <c r="GI138" s="18"/>
      <c r="GJ138" s="18"/>
      <c r="GK138" s="18"/>
      <c r="GL138" s="18"/>
      <c r="GM138" s="18"/>
      <c r="GN138" s="18"/>
      <c r="GO138" s="18"/>
      <c r="GP138" s="18"/>
      <c r="GQ138" s="18"/>
      <c r="GR138" s="18"/>
      <c r="GS138" s="18"/>
      <c r="GT138" s="18"/>
      <c r="GU138" s="18"/>
      <c r="GV138" s="18"/>
      <c r="GW138" s="18"/>
      <c r="GX138" s="18"/>
      <c r="GY138" s="18"/>
      <c r="GZ138" s="18"/>
      <c r="HA138" s="18"/>
      <c r="HB138" s="18"/>
    </row>
    <row r="139" spans="1:210">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39"/>
      <c r="AA139" s="18"/>
      <c r="AB139" s="18"/>
      <c r="AC139" s="18"/>
      <c r="AD139" s="18"/>
      <c r="AE139" s="18"/>
      <c r="AF139" s="18"/>
      <c r="AG139" s="18"/>
      <c r="AH139" s="18"/>
      <c r="AI139" s="18"/>
      <c r="AJ139" s="18"/>
      <c r="AK139" s="18"/>
      <c r="AL139" s="18"/>
      <c r="AM139" s="18"/>
      <c r="AN139" s="18"/>
      <c r="AO139" s="18"/>
      <c r="AP139" s="18"/>
      <c r="AQ139" s="18"/>
      <c r="AR139" s="18"/>
      <c r="AS139" s="18"/>
      <c r="AT139" s="18"/>
      <c r="AU139" s="39"/>
      <c r="AV139" s="18"/>
      <c r="AW139" s="18"/>
      <c r="AX139" s="18"/>
      <c r="AY139" s="18"/>
      <c r="AZ139" s="18"/>
      <c r="BA139" s="18"/>
      <c r="BB139" s="18"/>
      <c r="BC139" s="18"/>
      <c r="BD139" s="18"/>
      <c r="BE139" s="18"/>
      <c r="BF139" s="18"/>
      <c r="BG139" s="18"/>
      <c r="BH139" s="18"/>
      <c r="BI139" s="18"/>
      <c r="BJ139" s="18"/>
      <c r="BK139" s="18"/>
      <c r="BL139" s="18"/>
      <c r="BM139" s="18"/>
      <c r="BN139" s="18"/>
      <c r="BO139" s="18"/>
      <c r="BP139" s="18"/>
      <c r="BQ139" s="18"/>
      <c r="BR139" s="18"/>
      <c r="BS139" s="18"/>
      <c r="BT139" s="18"/>
      <c r="BU139" s="18"/>
      <c r="BV139" s="18"/>
      <c r="BW139" s="18"/>
      <c r="BX139" s="18"/>
      <c r="BY139" s="18"/>
      <c r="BZ139" s="18"/>
      <c r="CA139" s="18"/>
      <c r="CB139" s="18"/>
      <c r="CC139" s="18"/>
      <c r="CD139" s="18"/>
      <c r="CE139" s="18"/>
      <c r="CF139" s="18"/>
      <c r="CG139" s="18"/>
      <c r="CH139" s="18"/>
      <c r="CI139" s="18"/>
      <c r="CJ139" s="18"/>
      <c r="CK139" s="18"/>
      <c r="CL139" s="18"/>
      <c r="CM139" s="18"/>
      <c r="CN139" s="18"/>
      <c r="CO139" s="18"/>
      <c r="CP139" s="18"/>
      <c r="CQ139" s="18"/>
      <c r="CR139" s="18"/>
      <c r="CS139" s="18"/>
      <c r="CT139" s="18"/>
      <c r="CU139" s="18"/>
      <c r="CV139" s="18"/>
      <c r="CW139" s="18"/>
      <c r="CX139" s="18"/>
      <c r="CY139" s="18"/>
      <c r="CZ139" s="18"/>
      <c r="DA139" s="18"/>
      <c r="DB139" s="18"/>
      <c r="DC139" s="18"/>
      <c r="DD139" s="18"/>
      <c r="DE139" s="18"/>
      <c r="DF139" s="18"/>
      <c r="DG139" s="18"/>
      <c r="DH139" s="18"/>
      <c r="DI139" s="18"/>
      <c r="DJ139" s="18"/>
      <c r="DK139" s="18"/>
      <c r="DL139" s="18"/>
      <c r="DM139" s="18"/>
      <c r="DN139" s="18"/>
      <c r="DO139" s="18"/>
      <c r="DP139" s="18"/>
      <c r="DQ139" s="18"/>
      <c r="DR139" s="18"/>
      <c r="DS139" s="18"/>
      <c r="DT139" s="18"/>
      <c r="DU139" s="18"/>
      <c r="DV139" s="18"/>
      <c r="DW139" s="18"/>
      <c r="DX139" s="18"/>
      <c r="DY139" s="18"/>
      <c r="DZ139" s="18"/>
      <c r="EA139" s="18"/>
      <c r="EB139" s="18"/>
      <c r="EC139" s="18"/>
      <c r="ED139" s="18"/>
      <c r="EE139" s="18"/>
      <c r="EF139" s="18"/>
      <c r="EG139" s="18"/>
      <c r="EH139" s="18"/>
      <c r="EI139" s="18"/>
      <c r="EJ139" s="18"/>
      <c r="EK139" s="18"/>
      <c r="EL139" s="18"/>
      <c r="EM139" s="18"/>
      <c r="EN139" s="18"/>
      <c r="EO139" s="18"/>
      <c r="EP139" s="18"/>
      <c r="EQ139" s="18"/>
      <c r="ER139" s="18"/>
      <c r="ES139" s="18"/>
      <c r="ET139" s="18"/>
      <c r="EU139" s="18"/>
      <c r="EV139" s="18"/>
      <c r="EW139" s="18"/>
      <c r="EX139" s="18"/>
      <c r="EY139" s="18"/>
      <c r="EZ139" s="18"/>
      <c r="FA139" s="18"/>
      <c r="FB139" s="18"/>
      <c r="FC139" s="18"/>
      <c r="FD139" s="18"/>
      <c r="FE139" s="18"/>
      <c r="FF139" s="18"/>
      <c r="FG139" s="18"/>
      <c r="FH139" s="18"/>
      <c r="FI139" s="18"/>
      <c r="FJ139" s="18"/>
      <c r="FK139" s="18"/>
      <c r="FL139" s="18"/>
      <c r="FM139" s="18"/>
      <c r="FN139" s="18"/>
      <c r="FO139" s="18"/>
      <c r="FP139" s="18"/>
      <c r="FQ139" s="18"/>
      <c r="FR139" s="18"/>
      <c r="FS139" s="18"/>
      <c r="FT139" s="18"/>
      <c r="FU139" s="18"/>
      <c r="FV139" s="18"/>
      <c r="FW139" s="18"/>
      <c r="FX139" s="18"/>
      <c r="FY139" s="18"/>
      <c r="FZ139" s="18"/>
      <c r="GA139" s="18"/>
      <c r="GB139" s="18"/>
      <c r="GC139" s="18"/>
      <c r="GD139" s="18"/>
      <c r="GE139" s="18"/>
      <c r="GF139" s="18"/>
      <c r="GG139" s="18"/>
      <c r="GH139" s="18"/>
      <c r="GI139" s="18"/>
      <c r="GJ139" s="18"/>
      <c r="GK139" s="18"/>
      <c r="GL139" s="18"/>
      <c r="GM139" s="18"/>
      <c r="GN139" s="18"/>
      <c r="GO139" s="18"/>
      <c r="GP139" s="18"/>
      <c r="GQ139" s="18"/>
      <c r="GR139" s="18"/>
      <c r="GS139" s="18"/>
      <c r="GT139" s="18"/>
      <c r="GU139" s="18"/>
      <c r="GV139" s="18"/>
      <c r="GW139" s="18"/>
      <c r="GX139" s="18"/>
      <c r="GY139" s="18"/>
      <c r="GZ139" s="18"/>
      <c r="HA139" s="18"/>
      <c r="HB139" s="18"/>
    </row>
    <row r="140" spans="1:210">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39"/>
      <c r="AA140" s="18"/>
      <c r="AB140" s="18"/>
      <c r="AC140" s="18"/>
      <c r="AD140" s="18"/>
      <c r="AE140" s="18"/>
      <c r="AF140" s="18"/>
      <c r="AG140" s="18"/>
      <c r="AH140" s="18"/>
      <c r="AI140" s="18"/>
      <c r="AJ140" s="18"/>
      <c r="AK140" s="18"/>
      <c r="AL140" s="18"/>
      <c r="AM140" s="18"/>
      <c r="AN140" s="18"/>
      <c r="AO140" s="18"/>
      <c r="AP140" s="18"/>
      <c r="AQ140" s="18"/>
      <c r="AR140" s="18"/>
      <c r="AS140" s="18"/>
      <c r="AT140" s="18"/>
      <c r="AU140" s="39"/>
      <c r="AV140" s="18"/>
      <c r="AW140" s="18"/>
      <c r="AX140" s="18"/>
      <c r="AY140" s="18"/>
      <c r="AZ140" s="18"/>
      <c r="BA140" s="18"/>
      <c r="BB140" s="18"/>
      <c r="BC140" s="18"/>
      <c r="BD140" s="18"/>
      <c r="BE140" s="18"/>
      <c r="BF140" s="18"/>
      <c r="BG140" s="18"/>
      <c r="BH140" s="18"/>
      <c r="BI140" s="18"/>
      <c r="BJ140" s="18"/>
      <c r="BK140" s="18"/>
      <c r="BL140" s="18"/>
      <c r="BM140" s="18"/>
      <c r="BN140" s="18"/>
      <c r="BO140" s="18"/>
      <c r="BP140" s="18"/>
      <c r="BQ140" s="18"/>
      <c r="BR140" s="18"/>
      <c r="BS140" s="18"/>
      <c r="BT140" s="18"/>
      <c r="BU140" s="18"/>
      <c r="BV140" s="18"/>
      <c r="BW140" s="18"/>
      <c r="BX140" s="18"/>
      <c r="BY140" s="18"/>
      <c r="BZ140" s="18"/>
      <c r="CA140" s="18"/>
      <c r="CB140" s="18"/>
      <c r="CC140" s="18"/>
      <c r="CD140" s="18"/>
      <c r="CE140" s="18"/>
      <c r="CF140" s="18"/>
      <c r="CG140" s="18"/>
      <c r="CH140" s="18"/>
      <c r="CI140" s="18"/>
      <c r="CJ140" s="18"/>
      <c r="CK140" s="18"/>
      <c r="CL140" s="18"/>
      <c r="CM140" s="18"/>
      <c r="CN140" s="18"/>
      <c r="CO140" s="18"/>
      <c r="CP140" s="18"/>
      <c r="CQ140" s="18"/>
      <c r="CR140" s="18"/>
      <c r="CS140" s="18"/>
      <c r="CT140" s="18"/>
      <c r="CU140" s="18"/>
      <c r="CV140" s="18"/>
      <c r="CW140" s="18"/>
      <c r="CX140" s="18"/>
      <c r="CY140" s="18"/>
      <c r="CZ140" s="18"/>
      <c r="DA140" s="18"/>
      <c r="DB140" s="18"/>
      <c r="DC140" s="18"/>
      <c r="DD140" s="18"/>
      <c r="DE140" s="18"/>
      <c r="DF140" s="18"/>
      <c r="DG140" s="18"/>
      <c r="DH140" s="18"/>
      <c r="DI140" s="18"/>
      <c r="DJ140" s="18"/>
      <c r="DK140" s="18"/>
      <c r="DL140" s="18"/>
      <c r="DM140" s="18"/>
      <c r="DN140" s="18"/>
      <c r="DO140" s="18"/>
      <c r="DP140" s="18"/>
      <c r="DQ140" s="18"/>
      <c r="DR140" s="18"/>
      <c r="DS140" s="18"/>
      <c r="DT140" s="18"/>
      <c r="DU140" s="18"/>
      <c r="DV140" s="18"/>
      <c r="DW140" s="18"/>
      <c r="DX140" s="18"/>
      <c r="DY140" s="18"/>
      <c r="DZ140" s="18"/>
      <c r="EA140" s="18"/>
      <c r="EB140" s="18"/>
      <c r="EC140" s="18"/>
      <c r="ED140" s="18"/>
      <c r="EE140" s="18"/>
      <c r="EF140" s="18"/>
      <c r="EG140" s="18"/>
      <c r="EH140" s="18"/>
      <c r="EI140" s="18"/>
      <c r="EJ140" s="18"/>
      <c r="EK140" s="18"/>
      <c r="EL140" s="18"/>
      <c r="EM140" s="18"/>
      <c r="EN140" s="18"/>
      <c r="EO140" s="18"/>
      <c r="EP140" s="18"/>
      <c r="EQ140" s="18"/>
      <c r="ER140" s="18"/>
      <c r="ES140" s="18"/>
      <c r="ET140" s="18"/>
      <c r="EU140" s="18"/>
      <c r="EV140" s="18"/>
      <c r="EW140" s="18"/>
      <c r="EX140" s="18"/>
      <c r="EY140" s="18"/>
      <c r="EZ140" s="18"/>
      <c r="FA140" s="18"/>
      <c r="FB140" s="18"/>
      <c r="FC140" s="18"/>
      <c r="FD140" s="18"/>
      <c r="FE140" s="18"/>
      <c r="FF140" s="18"/>
      <c r="FG140" s="18"/>
      <c r="FH140" s="18"/>
      <c r="FI140" s="18"/>
      <c r="FJ140" s="18"/>
      <c r="FK140" s="18"/>
      <c r="FL140" s="18"/>
      <c r="FM140" s="18"/>
      <c r="FN140" s="18"/>
      <c r="FO140" s="18"/>
      <c r="FP140" s="18"/>
      <c r="FQ140" s="18"/>
      <c r="FR140" s="18"/>
      <c r="FS140" s="18"/>
      <c r="FT140" s="18"/>
      <c r="FU140" s="18"/>
      <c r="FV140" s="18"/>
      <c r="FW140" s="18"/>
      <c r="FX140" s="18"/>
      <c r="FY140" s="18"/>
      <c r="FZ140" s="18"/>
      <c r="GA140" s="18"/>
      <c r="GB140" s="18"/>
      <c r="GC140" s="18"/>
      <c r="GD140" s="18"/>
      <c r="GE140" s="18"/>
      <c r="GF140" s="18"/>
      <c r="GG140" s="18"/>
      <c r="GH140" s="18"/>
      <c r="GI140" s="18"/>
      <c r="GJ140" s="18"/>
      <c r="GK140" s="18"/>
      <c r="GL140" s="18"/>
      <c r="GM140" s="18"/>
      <c r="GN140" s="18"/>
      <c r="GO140" s="18"/>
      <c r="GP140" s="18"/>
      <c r="GQ140" s="18"/>
      <c r="GR140" s="18"/>
      <c r="GS140" s="18"/>
      <c r="GT140" s="18"/>
      <c r="GU140" s="18"/>
      <c r="GV140" s="18"/>
      <c r="GW140" s="18"/>
      <c r="GX140" s="18"/>
      <c r="GY140" s="18"/>
      <c r="GZ140" s="18"/>
      <c r="HA140" s="18"/>
      <c r="HB140" s="18"/>
    </row>
    <row r="141" spans="1:210">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39"/>
      <c r="AA141" s="18"/>
      <c r="AB141" s="18"/>
      <c r="AC141" s="18"/>
      <c r="AD141" s="18"/>
      <c r="AE141" s="18"/>
      <c r="AF141" s="18"/>
      <c r="AG141" s="18"/>
      <c r="AH141" s="18"/>
      <c r="AI141" s="18"/>
      <c r="AJ141" s="18"/>
      <c r="AK141" s="18"/>
      <c r="AL141" s="18"/>
      <c r="AM141" s="18"/>
      <c r="AN141" s="18"/>
      <c r="AO141" s="18"/>
      <c r="AP141" s="18"/>
      <c r="AQ141" s="18"/>
      <c r="AR141" s="18"/>
      <c r="AS141" s="18"/>
      <c r="AT141" s="18"/>
      <c r="AU141" s="39"/>
      <c r="AV141" s="18"/>
      <c r="AW141" s="18"/>
      <c r="AX141" s="18"/>
      <c r="AY141" s="18"/>
      <c r="AZ141" s="18"/>
      <c r="BA141" s="18"/>
      <c r="BB141" s="18"/>
      <c r="BC141" s="18"/>
      <c r="BD141" s="18"/>
      <c r="BE141" s="18"/>
      <c r="BF141" s="18"/>
      <c r="BG141" s="18"/>
      <c r="BH141" s="18"/>
      <c r="BI141" s="18"/>
      <c r="BJ141" s="18"/>
      <c r="BK141" s="18"/>
      <c r="BL141" s="18"/>
      <c r="BM141" s="18"/>
      <c r="BN141" s="18"/>
      <c r="BO141" s="18"/>
      <c r="BP141" s="18"/>
      <c r="BQ141" s="18"/>
      <c r="BR141" s="18"/>
      <c r="BS141" s="18"/>
      <c r="BT141" s="18"/>
      <c r="BU141" s="18"/>
      <c r="BV141" s="18"/>
      <c r="BW141" s="18"/>
      <c r="BX141" s="18"/>
      <c r="BY141" s="18"/>
      <c r="BZ141" s="18"/>
      <c r="CA141" s="18"/>
      <c r="CB141" s="18"/>
      <c r="CC141" s="18"/>
      <c r="CD141" s="18"/>
      <c r="CE141" s="18"/>
      <c r="CF141" s="18"/>
      <c r="CG141" s="18"/>
      <c r="CH141" s="18"/>
      <c r="CI141" s="18"/>
      <c r="CJ141" s="18"/>
      <c r="CK141" s="18"/>
      <c r="CL141" s="18"/>
      <c r="CM141" s="18"/>
      <c r="CN141" s="18"/>
      <c r="CO141" s="18"/>
      <c r="CP141" s="18"/>
      <c r="CQ141" s="18"/>
      <c r="CR141" s="18"/>
      <c r="CS141" s="18"/>
      <c r="CT141" s="18"/>
      <c r="CU141" s="18"/>
      <c r="CV141" s="18"/>
      <c r="CW141" s="18"/>
      <c r="CX141" s="18"/>
      <c r="CY141" s="18"/>
      <c r="CZ141" s="18"/>
      <c r="DA141" s="18"/>
      <c r="DB141" s="18"/>
      <c r="DC141" s="18"/>
      <c r="DD141" s="18"/>
      <c r="DE141" s="18"/>
      <c r="DF141" s="18"/>
      <c r="DG141" s="18"/>
      <c r="DH141" s="18"/>
      <c r="DI141" s="18"/>
      <c r="DJ141" s="18"/>
      <c r="DK141" s="18"/>
      <c r="DL141" s="18"/>
      <c r="DM141" s="18"/>
      <c r="DN141" s="18"/>
      <c r="DO141" s="18"/>
      <c r="DP141" s="18"/>
      <c r="DQ141" s="18"/>
      <c r="DR141" s="18"/>
      <c r="DS141" s="18"/>
      <c r="DT141" s="18"/>
      <c r="DU141" s="18"/>
      <c r="DV141" s="18"/>
      <c r="DW141" s="18"/>
      <c r="DX141" s="18"/>
      <c r="DY141" s="18"/>
      <c r="DZ141" s="18"/>
      <c r="EA141" s="18"/>
      <c r="EB141" s="18"/>
      <c r="EC141" s="18"/>
      <c r="ED141" s="18"/>
      <c r="EE141" s="18"/>
      <c r="EF141" s="18"/>
      <c r="EG141" s="18"/>
      <c r="EH141" s="18"/>
      <c r="EI141" s="18"/>
      <c r="EJ141" s="18"/>
      <c r="EK141" s="18"/>
      <c r="EL141" s="18"/>
      <c r="EM141" s="18"/>
      <c r="EN141" s="18"/>
      <c r="EO141" s="18"/>
      <c r="EP141" s="18"/>
      <c r="EQ141" s="18"/>
      <c r="ER141" s="18"/>
      <c r="ES141" s="18"/>
      <c r="ET141" s="18"/>
      <c r="EU141" s="18"/>
      <c r="EV141" s="18"/>
      <c r="EW141" s="18"/>
      <c r="EX141" s="18"/>
      <c r="EY141" s="18"/>
      <c r="EZ141" s="18"/>
      <c r="FA141" s="18"/>
      <c r="FB141" s="18"/>
      <c r="FC141" s="18"/>
      <c r="FD141" s="18"/>
      <c r="FE141" s="18"/>
      <c r="FF141" s="18"/>
      <c r="FG141" s="18"/>
      <c r="FH141" s="18"/>
      <c r="FI141" s="18"/>
      <c r="FJ141" s="18"/>
      <c r="FK141" s="18"/>
      <c r="FL141" s="18"/>
      <c r="FM141" s="18"/>
      <c r="FN141" s="18"/>
      <c r="FO141" s="18"/>
      <c r="FP141" s="18"/>
      <c r="FQ141" s="18"/>
      <c r="FR141" s="18"/>
      <c r="FS141" s="18"/>
      <c r="FT141" s="18"/>
      <c r="FU141" s="18"/>
      <c r="FV141" s="18"/>
      <c r="FW141" s="18"/>
      <c r="FX141" s="18"/>
      <c r="FY141" s="18"/>
      <c r="FZ141" s="18"/>
      <c r="GA141" s="18"/>
      <c r="GB141" s="18"/>
      <c r="GC141" s="18"/>
      <c r="GD141" s="18"/>
      <c r="GE141" s="18"/>
      <c r="GF141" s="18"/>
      <c r="GG141" s="18"/>
      <c r="GH141" s="18"/>
      <c r="GI141" s="18"/>
      <c r="GJ141" s="18"/>
      <c r="GK141" s="18"/>
      <c r="GL141" s="18"/>
      <c r="GM141" s="18"/>
      <c r="GN141" s="18"/>
      <c r="GO141" s="18"/>
      <c r="GP141" s="18"/>
      <c r="GQ141" s="18"/>
      <c r="GR141" s="18"/>
      <c r="GS141" s="18"/>
      <c r="GT141" s="18"/>
      <c r="GU141" s="18"/>
      <c r="GV141" s="18"/>
      <c r="GW141" s="18"/>
      <c r="GX141" s="18"/>
      <c r="GY141" s="18"/>
      <c r="GZ141" s="18"/>
      <c r="HA141" s="18"/>
      <c r="HB141" s="18"/>
    </row>
    <row r="142" spans="1:210">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39"/>
      <c r="AA142" s="18"/>
      <c r="AB142" s="18"/>
      <c r="AC142" s="18"/>
      <c r="AD142" s="18"/>
      <c r="AE142" s="18"/>
      <c r="AF142" s="18"/>
      <c r="AG142" s="18"/>
      <c r="AH142" s="18"/>
      <c r="AI142" s="18"/>
      <c r="AJ142" s="18"/>
      <c r="AK142" s="18"/>
      <c r="AL142" s="18"/>
      <c r="AM142" s="18"/>
      <c r="AN142" s="18"/>
      <c r="AO142" s="18"/>
      <c r="AP142" s="18"/>
      <c r="AQ142" s="18"/>
      <c r="AR142" s="18"/>
      <c r="AS142" s="18"/>
      <c r="AT142" s="18"/>
      <c r="AU142" s="39"/>
      <c r="AV142" s="18"/>
      <c r="AW142" s="18"/>
      <c r="AX142" s="18"/>
      <c r="AY142" s="18"/>
      <c r="AZ142" s="18"/>
      <c r="BA142" s="18"/>
      <c r="BB142" s="18"/>
      <c r="BC142" s="18"/>
      <c r="BD142" s="18"/>
      <c r="BE142" s="18"/>
      <c r="BF142" s="18"/>
      <c r="BG142" s="18"/>
      <c r="BH142" s="18"/>
      <c r="BI142" s="18"/>
      <c r="BJ142" s="18"/>
      <c r="BK142" s="18"/>
      <c r="BL142" s="18"/>
      <c r="BM142" s="18"/>
      <c r="BN142" s="18"/>
      <c r="BO142" s="18"/>
      <c r="BP142" s="18"/>
      <c r="BQ142" s="18"/>
      <c r="BR142" s="18"/>
      <c r="BS142" s="18"/>
      <c r="BT142" s="18"/>
      <c r="BU142" s="18"/>
      <c r="BV142" s="18"/>
      <c r="BW142" s="18"/>
      <c r="BX142" s="18"/>
      <c r="BY142" s="18"/>
      <c r="BZ142" s="18"/>
      <c r="CA142" s="18"/>
      <c r="CB142" s="18"/>
      <c r="CC142" s="18"/>
      <c r="CD142" s="18"/>
      <c r="CE142" s="18"/>
      <c r="CF142" s="18"/>
      <c r="CG142" s="18"/>
      <c r="CH142" s="18"/>
      <c r="CI142" s="18"/>
      <c r="CJ142" s="18"/>
      <c r="CK142" s="18"/>
      <c r="CL142" s="18"/>
      <c r="CM142" s="18"/>
      <c r="CN142" s="18"/>
      <c r="CO142" s="18"/>
      <c r="CP142" s="18"/>
      <c r="CQ142" s="18"/>
      <c r="CR142" s="18"/>
      <c r="CS142" s="18"/>
      <c r="CT142" s="18"/>
      <c r="CU142" s="18"/>
      <c r="CV142" s="18"/>
      <c r="CW142" s="18"/>
      <c r="CX142" s="18"/>
      <c r="CY142" s="18"/>
      <c r="CZ142" s="18"/>
      <c r="DA142" s="18"/>
      <c r="DB142" s="18"/>
      <c r="DC142" s="18"/>
      <c r="DD142" s="18"/>
      <c r="DE142" s="18"/>
      <c r="DF142" s="18"/>
      <c r="DG142" s="18"/>
      <c r="DH142" s="18"/>
      <c r="DI142" s="18"/>
      <c r="DJ142" s="18"/>
      <c r="DK142" s="18"/>
      <c r="DL142" s="18"/>
      <c r="DM142" s="18"/>
      <c r="DN142" s="18"/>
      <c r="DO142" s="18"/>
      <c r="DP142" s="18"/>
      <c r="DQ142" s="18"/>
      <c r="DR142" s="18"/>
      <c r="DS142" s="18"/>
      <c r="DT142" s="18"/>
      <c r="DU142" s="18"/>
      <c r="DV142" s="18"/>
      <c r="DW142" s="18"/>
      <c r="DX142" s="18"/>
      <c r="DY142" s="18"/>
      <c r="DZ142" s="18"/>
      <c r="EA142" s="18"/>
      <c r="EB142" s="18"/>
      <c r="EC142" s="18"/>
      <c r="ED142" s="18"/>
      <c r="EE142" s="18"/>
      <c r="EF142" s="18"/>
      <c r="EG142" s="18"/>
      <c r="EH142" s="18"/>
      <c r="EI142" s="18"/>
      <c r="EJ142" s="18"/>
      <c r="EK142" s="18"/>
      <c r="EL142" s="18"/>
      <c r="EM142" s="18"/>
      <c r="EN142" s="18"/>
      <c r="EO142" s="18"/>
      <c r="EP142" s="18"/>
      <c r="EQ142" s="18"/>
      <c r="ER142" s="18"/>
      <c r="ES142" s="18"/>
      <c r="ET142" s="18"/>
      <c r="EU142" s="18"/>
      <c r="EV142" s="18"/>
      <c r="EW142" s="18"/>
      <c r="EX142" s="18"/>
      <c r="EY142" s="18"/>
      <c r="EZ142" s="18"/>
      <c r="FA142" s="18"/>
      <c r="FB142" s="18"/>
      <c r="FC142" s="18"/>
      <c r="FD142" s="18"/>
      <c r="FE142" s="18"/>
      <c r="FF142" s="18"/>
      <c r="FG142" s="18"/>
      <c r="FH142" s="18"/>
      <c r="FI142" s="18"/>
      <c r="FJ142" s="18"/>
      <c r="FK142" s="18"/>
      <c r="FL142" s="18"/>
      <c r="FM142" s="18"/>
      <c r="FN142" s="18"/>
      <c r="FO142" s="18"/>
      <c r="FP142" s="18"/>
      <c r="FQ142" s="18"/>
      <c r="FR142" s="18"/>
      <c r="FS142" s="18"/>
      <c r="FT142" s="18"/>
      <c r="FU142" s="18"/>
      <c r="FV142" s="18"/>
      <c r="FW142" s="18"/>
      <c r="FX142" s="18"/>
      <c r="FY142" s="18"/>
      <c r="FZ142" s="18"/>
      <c r="GA142" s="18"/>
      <c r="GB142" s="18"/>
      <c r="GC142" s="18"/>
      <c r="GD142" s="18"/>
      <c r="GE142" s="18"/>
      <c r="GF142" s="18"/>
      <c r="GG142" s="18"/>
      <c r="GH142" s="18"/>
      <c r="GI142" s="18"/>
      <c r="GJ142" s="18"/>
      <c r="GK142" s="18"/>
      <c r="GL142" s="18"/>
      <c r="GM142" s="18"/>
      <c r="GN142" s="18"/>
      <c r="GO142" s="18"/>
      <c r="GP142" s="18"/>
      <c r="GQ142" s="18"/>
      <c r="GR142" s="18"/>
      <c r="GS142" s="18"/>
      <c r="GT142" s="18"/>
      <c r="GU142" s="18"/>
      <c r="GV142" s="18"/>
      <c r="GW142" s="18"/>
      <c r="GX142" s="18"/>
      <c r="GY142" s="18"/>
      <c r="GZ142" s="18"/>
      <c r="HA142" s="18"/>
      <c r="HB142" s="18"/>
    </row>
    <row r="143" spans="1:210">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39"/>
      <c r="AA143" s="18"/>
      <c r="AB143" s="18"/>
      <c r="AC143" s="18"/>
      <c r="AD143" s="18"/>
      <c r="AE143" s="18"/>
      <c r="AF143" s="18"/>
      <c r="AG143" s="18"/>
      <c r="AH143" s="18"/>
      <c r="AI143" s="18"/>
      <c r="AJ143" s="18"/>
      <c r="AK143" s="18"/>
      <c r="AL143" s="18"/>
      <c r="AM143" s="18"/>
      <c r="AN143" s="18"/>
      <c r="AO143" s="18"/>
      <c r="AP143" s="18"/>
      <c r="AQ143" s="18"/>
      <c r="AR143" s="18"/>
      <c r="AS143" s="18"/>
      <c r="AT143" s="18"/>
      <c r="AU143" s="39"/>
      <c r="AV143" s="18"/>
      <c r="AW143" s="18"/>
      <c r="AX143" s="18"/>
      <c r="AY143" s="18"/>
      <c r="AZ143" s="18"/>
      <c r="BA143" s="18"/>
      <c r="BB143" s="18"/>
      <c r="BC143" s="18"/>
      <c r="BD143" s="18"/>
      <c r="BE143" s="18"/>
      <c r="BF143" s="18"/>
      <c r="BG143" s="18"/>
      <c r="BH143" s="18"/>
      <c r="BI143" s="18"/>
      <c r="BJ143" s="18"/>
      <c r="BK143" s="18"/>
      <c r="BL143" s="18"/>
      <c r="BM143" s="18"/>
      <c r="BN143" s="18"/>
      <c r="BO143" s="18"/>
      <c r="BP143" s="18"/>
      <c r="BQ143" s="18"/>
      <c r="BR143" s="18"/>
      <c r="BS143" s="18"/>
      <c r="BT143" s="18"/>
      <c r="BU143" s="18"/>
      <c r="BV143" s="18"/>
      <c r="BW143" s="18"/>
      <c r="BX143" s="18"/>
      <c r="BY143" s="18"/>
      <c r="BZ143" s="18"/>
      <c r="CA143" s="18"/>
      <c r="CB143" s="18"/>
      <c r="CC143" s="18"/>
      <c r="CD143" s="18"/>
      <c r="CE143" s="18"/>
      <c r="CF143" s="18"/>
      <c r="CG143" s="18"/>
      <c r="CH143" s="18"/>
      <c r="CI143" s="18"/>
      <c r="CJ143" s="18"/>
      <c r="CK143" s="18"/>
      <c r="CL143" s="18"/>
      <c r="CM143" s="18"/>
      <c r="CN143" s="18"/>
      <c r="CO143" s="18"/>
      <c r="CP143" s="18"/>
      <c r="CQ143" s="18"/>
      <c r="CR143" s="18"/>
      <c r="CS143" s="18"/>
      <c r="CT143" s="18"/>
      <c r="CU143" s="18"/>
      <c r="CV143" s="18"/>
      <c r="CW143" s="18"/>
      <c r="CX143" s="18"/>
      <c r="CY143" s="18"/>
      <c r="CZ143" s="18"/>
      <c r="DA143" s="18"/>
      <c r="DB143" s="18"/>
      <c r="DC143" s="18"/>
      <c r="DD143" s="18"/>
      <c r="DE143" s="18"/>
      <c r="DF143" s="18"/>
      <c r="DG143" s="18"/>
      <c r="DH143" s="18"/>
      <c r="DI143" s="18"/>
      <c r="DJ143" s="18"/>
      <c r="DK143" s="18"/>
      <c r="DL143" s="18"/>
      <c r="DM143" s="18"/>
      <c r="DN143" s="18"/>
      <c r="DO143" s="18"/>
      <c r="DP143" s="18"/>
      <c r="DQ143" s="18"/>
      <c r="DR143" s="18"/>
      <c r="DS143" s="18"/>
      <c r="DT143" s="18"/>
      <c r="DU143" s="18"/>
      <c r="DV143" s="18"/>
      <c r="DW143" s="18"/>
      <c r="DX143" s="18"/>
      <c r="DY143" s="18"/>
      <c r="DZ143" s="18"/>
      <c r="EA143" s="18"/>
      <c r="EB143" s="18"/>
      <c r="EC143" s="18"/>
      <c r="ED143" s="18"/>
      <c r="EE143" s="18"/>
      <c r="EF143" s="18"/>
      <c r="EG143" s="18"/>
      <c r="EH143" s="18"/>
      <c r="EI143" s="18"/>
      <c r="EJ143" s="18"/>
      <c r="EK143" s="18"/>
      <c r="EL143" s="18"/>
      <c r="EM143" s="18"/>
      <c r="EN143" s="18"/>
      <c r="EO143" s="18"/>
      <c r="EP143" s="18"/>
      <c r="EQ143" s="18"/>
      <c r="ER143" s="18"/>
      <c r="ES143" s="18"/>
      <c r="ET143" s="18"/>
      <c r="EU143" s="18"/>
      <c r="EV143" s="18"/>
      <c r="EW143" s="18"/>
      <c r="EX143" s="18"/>
      <c r="EY143" s="18"/>
      <c r="EZ143" s="18"/>
      <c r="FA143" s="18"/>
      <c r="FB143" s="18"/>
      <c r="FC143" s="18"/>
      <c r="FD143" s="18"/>
      <c r="FE143" s="18"/>
      <c r="FF143" s="18"/>
      <c r="FG143" s="18"/>
      <c r="FH143" s="18"/>
      <c r="FI143" s="18"/>
      <c r="FJ143" s="18"/>
      <c r="FK143" s="18"/>
      <c r="FL143" s="18"/>
      <c r="FM143" s="18"/>
      <c r="FN143" s="18"/>
      <c r="FO143" s="18"/>
      <c r="FP143" s="18"/>
      <c r="FQ143" s="18"/>
      <c r="FR143" s="18"/>
      <c r="FS143" s="18"/>
      <c r="FT143" s="18"/>
      <c r="FU143" s="18"/>
      <c r="FV143" s="18"/>
      <c r="FW143" s="18"/>
      <c r="FX143" s="18"/>
      <c r="FY143" s="18"/>
      <c r="FZ143" s="18"/>
      <c r="GA143" s="18"/>
      <c r="GB143" s="18"/>
      <c r="GC143" s="18"/>
      <c r="GD143" s="18"/>
      <c r="GE143" s="18"/>
      <c r="GF143" s="18"/>
      <c r="GG143" s="18"/>
      <c r="GH143" s="18"/>
      <c r="GI143" s="18"/>
      <c r="GJ143" s="18"/>
      <c r="GK143" s="18"/>
      <c r="GL143" s="18"/>
      <c r="GM143" s="18"/>
      <c r="GN143" s="18"/>
      <c r="GO143" s="18"/>
      <c r="GP143" s="18"/>
      <c r="GQ143" s="18"/>
      <c r="GR143" s="18"/>
      <c r="GS143" s="18"/>
      <c r="GT143" s="18"/>
      <c r="GU143" s="18"/>
      <c r="GV143" s="18"/>
      <c r="GW143" s="18"/>
      <c r="GX143" s="18"/>
      <c r="GY143" s="18"/>
      <c r="GZ143" s="18"/>
      <c r="HA143" s="18"/>
      <c r="HB143" s="18"/>
    </row>
    <row r="144" spans="1:210">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39"/>
      <c r="AA144" s="18"/>
      <c r="AB144" s="18"/>
      <c r="AC144" s="18"/>
      <c r="AD144" s="18"/>
      <c r="AE144" s="18"/>
      <c r="AF144" s="18"/>
      <c r="AG144" s="18"/>
      <c r="AH144" s="18"/>
      <c r="AI144" s="18"/>
      <c r="AJ144" s="18"/>
      <c r="AK144" s="18"/>
      <c r="AL144" s="18"/>
      <c r="AM144" s="18"/>
      <c r="AN144" s="18"/>
      <c r="AO144" s="18"/>
      <c r="AP144" s="18"/>
      <c r="AQ144" s="18"/>
      <c r="AR144" s="18"/>
      <c r="AS144" s="18"/>
      <c r="AT144" s="18"/>
      <c r="AU144" s="39"/>
      <c r="AV144" s="18"/>
      <c r="AW144" s="18"/>
      <c r="AX144" s="18"/>
      <c r="AY144" s="18"/>
      <c r="AZ144" s="18"/>
      <c r="BA144" s="18"/>
      <c r="BB144" s="18"/>
      <c r="BC144" s="18"/>
      <c r="BD144" s="18"/>
      <c r="BE144" s="18"/>
      <c r="BF144" s="18"/>
      <c r="BG144" s="18"/>
      <c r="BH144" s="18"/>
      <c r="BI144" s="18"/>
      <c r="BJ144" s="18"/>
      <c r="BK144" s="18"/>
      <c r="BL144" s="18"/>
      <c r="BM144" s="18"/>
      <c r="BN144" s="18"/>
      <c r="BO144" s="18"/>
      <c r="BP144" s="18"/>
      <c r="BQ144" s="18"/>
      <c r="BR144" s="18"/>
      <c r="BS144" s="18"/>
      <c r="BT144" s="18"/>
      <c r="BU144" s="18"/>
      <c r="BV144" s="18"/>
      <c r="BW144" s="18"/>
      <c r="BX144" s="18"/>
      <c r="BY144" s="18"/>
      <c r="BZ144" s="18"/>
      <c r="CA144" s="18"/>
      <c r="CB144" s="18"/>
      <c r="CC144" s="18"/>
      <c r="CD144" s="18"/>
      <c r="CE144" s="18"/>
      <c r="CF144" s="18"/>
      <c r="CG144" s="18"/>
      <c r="CH144" s="18"/>
      <c r="CI144" s="18"/>
      <c r="CJ144" s="18"/>
      <c r="CK144" s="18"/>
      <c r="CL144" s="18"/>
      <c r="CM144" s="18"/>
      <c r="CN144" s="18"/>
      <c r="CO144" s="18"/>
      <c r="CP144" s="18"/>
      <c r="CQ144" s="18"/>
      <c r="CR144" s="18"/>
      <c r="CS144" s="18"/>
      <c r="CT144" s="18"/>
      <c r="CU144" s="18"/>
      <c r="CV144" s="18"/>
      <c r="CW144" s="18"/>
      <c r="CX144" s="18"/>
      <c r="CY144" s="18"/>
      <c r="CZ144" s="18"/>
      <c r="DA144" s="18"/>
      <c r="DB144" s="18"/>
      <c r="DC144" s="18"/>
      <c r="DD144" s="18"/>
      <c r="DE144" s="18"/>
      <c r="DF144" s="18"/>
      <c r="DG144" s="18"/>
      <c r="DH144" s="18"/>
      <c r="DI144" s="18"/>
      <c r="DJ144" s="18"/>
      <c r="DK144" s="18"/>
      <c r="DL144" s="18"/>
      <c r="DM144" s="18"/>
      <c r="DN144" s="18"/>
      <c r="DO144" s="18"/>
      <c r="DP144" s="18"/>
      <c r="DQ144" s="18"/>
      <c r="DR144" s="18"/>
      <c r="DS144" s="18"/>
      <c r="DT144" s="18"/>
      <c r="DU144" s="18"/>
      <c r="DV144" s="18"/>
      <c r="DW144" s="18"/>
      <c r="DX144" s="18"/>
      <c r="DY144" s="18"/>
      <c r="DZ144" s="18"/>
      <c r="EA144" s="18"/>
      <c r="EB144" s="18"/>
      <c r="EC144" s="18"/>
      <c r="ED144" s="18"/>
      <c r="EE144" s="18"/>
      <c r="EF144" s="18"/>
      <c r="EG144" s="18"/>
      <c r="EH144" s="18"/>
      <c r="EI144" s="18"/>
      <c r="EJ144" s="18"/>
      <c r="EK144" s="18"/>
      <c r="EL144" s="18"/>
      <c r="EM144" s="18"/>
      <c r="EN144" s="18"/>
      <c r="EO144" s="18"/>
      <c r="EP144" s="18"/>
      <c r="EQ144" s="18"/>
      <c r="ER144" s="18"/>
      <c r="ES144" s="18"/>
      <c r="ET144" s="18"/>
      <c r="EU144" s="18"/>
      <c r="EV144" s="18"/>
      <c r="EW144" s="18"/>
      <c r="EX144" s="18"/>
      <c r="EY144" s="18"/>
      <c r="EZ144" s="18"/>
      <c r="FA144" s="18"/>
      <c r="FB144" s="18"/>
      <c r="FC144" s="18"/>
      <c r="FD144" s="18"/>
      <c r="FE144" s="18"/>
      <c r="FF144" s="18"/>
      <c r="FG144" s="18"/>
      <c r="FH144" s="18"/>
      <c r="FI144" s="18"/>
      <c r="FJ144" s="18"/>
      <c r="FK144" s="18"/>
      <c r="FL144" s="18"/>
      <c r="FM144" s="18"/>
      <c r="FN144" s="18"/>
      <c r="FO144" s="18"/>
      <c r="FP144" s="18"/>
      <c r="FQ144" s="18"/>
      <c r="FR144" s="18"/>
      <c r="FS144" s="18"/>
      <c r="FT144" s="18"/>
      <c r="FU144" s="18"/>
      <c r="FV144" s="18"/>
      <c r="FW144" s="18"/>
      <c r="FX144" s="18"/>
      <c r="FY144" s="18"/>
      <c r="FZ144" s="18"/>
      <c r="GA144" s="18"/>
      <c r="GB144" s="18"/>
      <c r="GC144" s="18"/>
      <c r="GD144" s="18"/>
      <c r="GE144" s="18"/>
      <c r="GF144" s="18"/>
      <c r="GG144" s="18"/>
      <c r="GH144" s="18"/>
      <c r="GI144" s="18"/>
      <c r="GJ144" s="18"/>
      <c r="GK144" s="18"/>
      <c r="GL144" s="18"/>
      <c r="GM144" s="18"/>
      <c r="GN144" s="18"/>
      <c r="GO144" s="18"/>
      <c r="GP144" s="18"/>
      <c r="GQ144" s="18"/>
      <c r="GR144" s="18"/>
      <c r="GS144" s="18"/>
      <c r="GT144" s="18"/>
      <c r="GU144" s="18"/>
      <c r="GV144" s="18"/>
      <c r="GW144" s="18"/>
      <c r="GX144" s="18"/>
      <c r="GY144" s="18"/>
      <c r="GZ144" s="18"/>
      <c r="HA144" s="18"/>
      <c r="HB144" s="18"/>
    </row>
    <row r="145" spans="1:210">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39"/>
      <c r="AA145" s="18"/>
      <c r="AB145" s="18"/>
      <c r="AC145" s="18"/>
      <c r="AD145" s="18"/>
      <c r="AE145" s="18"/>
      <c r="AF145" s="18"/>
      <c r="AG145" s="18"/>
      <c r="AH145" s="18"/>
      <c r="AI145" s="18"/>
      <c r="AJ145" s="18"/>
      <c r="AK145" s="18"/>
      <c r="AL145" s="18"/>
      <c r="AM145" s="18"/>
      <c r="AN145" s="18"/>
      <c r="AO145" s="18"/>
      <c r="AP145" s="18"/>
      <c r="AQ145" s="18"/>
      <c r="AR145" s="18"/>
      <c r="AS145" s="18"/>
      <c r="AT145" s="18"/>
      <c r="AU145" s="39"/>
      <c r="AV145" s="18"/>
      <c r="AW145" s="18"/>
      <c r="AX145" s="18"/>
      <c r="AY145" s="18"/>
      <c r="AZ145" s="18"/>
      <c r="BA145" s="18"/>
      <c r="BB145" s="18"/>
      <c r="BC145" s="18"/>
      <c r="BD145" s="18"/>
      <c r="BE145" s="18"/>
      <c r="BF145" s="18"/>
      <c r="BG145" s="18"/>
      <c r="BH145" s="18"/>
      <c r="BI145" s="18"/>
      <c r="BJ145" s="18"/>
      <c r="BK145" s="18"/>
      <c r="BL145" s="18"/>
      <c r="BM145" s="18"/>
      <c r="BN145" s="18"/>
      <c r="BO145" s="18"/>
      <c r="BP145" s="18"/>
      <c r="BQ145" s="18"/>
      <c r="BR145" s="18"/>
      <c r="BS145" s="18"/>
      <c r="BT145" s="18"/>
      <c r="BU145" s="18"/>
      <c r="BV145" s="18"/>
      <c r="BW145" s="18"/>
      <c r="BX145" s="18"/>
      <c r="BY145" s="18"/>
      <c r="BZ145" s="18"/>
      <c r="CA145" s="18"/>
      <c r="CB145" s="18"/>
      <c r="CC145" s="18"/>
      <c r="CD145" s="18"/>
      <c r="CE145" s="18"/>
      <c r="CF145" s="18"/>
      <c r="CG145" s="18"/>
      <c r="CH145" s="18"/>
      <c r="CI145" s="18"/>
      <c r="CJ145" s="18"/>
      <c r="CK145" s="18"/>
      <c r="CL145" s="18"/>
      <c r="CM145" s="18"/>
      <c r="CN145" s="18"/>
      <c r="CO145" s="18"/>
      <c r="CP145" s="18"/>
      <c r="CQ145" s="18"/>
      <c r="CR145" s="18"/>
      <c r="CS145" s="18"/>
      <c r="CT145" s="18"/>
      <c r="CU145" s="18"/>
      <c r="CV145" s="18"/>
      <c r="CW145" s="18"/>
      <c r="CX145" s="18"/>
      <c r="CY145" s="18"/>
      <c r="CZ145" s="18"/>
      <c r="DA145" s="18"/>
      <c r="DB145" s="18"/>
      <c r="DC145" s="18"/>
      <c r="DD145" s="18"/>
      <c r="DE145" s="18"/>
      <c r="DF145" s="18"/>
      <c r="DG145" s="18"/>
      <c r="DH145" s="18"/>
      <c r="DI145" s="18"/>
      <c r="DJ145" s="18"/>
      <c r="DK145" s="18"/>
      <c r="DL145" s="18"/>
      <c r="DM145" s="18"/>
      <c r="DN145" s="18"/>
      <c r="DO145" s="18"/>
      <c r="DP145" s="18"/>
      <c r="DQ145" s="18"/>
      <c r="DR145" s="18"/>
      <c r="DS145" s="18"/>
      <c r="DT145" s="18"/>
      <c r="DU145" s="18"/>
      <c r="DV145" s="18"/>
      <c r="DW145" s="18"/>
      <c r="DX145" s="18"/>
      <c r="DY145" s="18"/>
      <c r="DZ145" s="18"/>
      <c r="EA145" s="18"/>
      <c r="EB145" s="18"/>
      <c r="EC145" s="18"/>
      <c r="ED145" s="18"/>
      <c r="EE145" s="18"/>
      <c r="EF145" s="18"/>
      <c r="EG145" s="18"/>
      <c r="EH145" s="18"/>
      <c r="EI145" s="18"/>
      <c r="EJ145" s="18"/>
      <c r="EK145" s="18"/>
      <c r="EL145" s="18"/>
      <c r="EM145" s="18"/>
      <c r="EN145" s="18"/>
      <c r="EO145" s="18"/>
      <c r="EP145" s="18"/>
      <c r="EQ145" s="18"/>
      <c r="ER145" s="18"/>
      <c r="ES145" s="18"/>
      <c r="ET145" s="18"/>
      <c r="EU145" s="18"/>
      <c r="EV145" s="18"/>
      <c r="EW145" s="18"/>
      <c r="EX145" s="18"/>
      <c r="EY145" s="18"/>
      <c r="EZ145" s="18"/>
      <c r="FA145" s="18"/>
      <c r="FB145" s="18"/>
      <c r="FC145" s="18"/>
      <c r="FD145" s="18"/>
      <c r="FE145" s="18"/>
      <c r="FF145" s="18"/>
      <c r="FG145" s="18"/>
      <c r="FH145" s="18"/>
      <c r="FI145" s="18"/>
      <c r="FJ145" s="18"/>
      <c r="FK145" s="18"/>
      <c r="FL145" s="18"/>
      <c r="FM145" s="18"/>
      <c r="FN145" s="18"/>
      <c r="FO145" s="18"/>
      <c r="FP145" s="18"/>
      <c r="FQ145" s="18"/>
      <c r="FR145" s="18"/>
      <c r="FS145" s="18"/>
      <c r="FT145" s="18"/>
      <c r="FU145" s="18"/>
      <c r="FV145" s="18"/>
      <c r="FW145" s="18"/>
      <c r="FX145" s="18"/>
      <c r="FY145" s="18"/>
      <c r="FZ145" s="18"/>
      <c r="GA145" s="18"/>
      <c r="GB145" s="18"/>
      <c r="GC145" s="18"/>
      <c r="GD145" s="18"/>
      <c r="GE145" s="18"/>
      <c r="GF145" s="18"/>
      <c r="GG145" s="18"/>
      <c r="GH145" s="18"/>
      <c r="GI145" s="18"/>
      <c r="GJ145" s="18"/>
      <c r="GK145" s="18"/>
      <c r="GL145" s="18"/>
      <c r="GM145" s="18"/>
      <c r="GN145" s="18"/>
      <c r="GO145" s="18"/>
      <c r="GP145" s="18"/>
      <c r="GQ145" s="18"/>
      <c r="GR145" s="18"/>
      <c r="GS145" s="18"/>
      <c r="GT145" s="18"/>
      <c r="GU145" s="18"/>
      <c r="GV145" s="18"/>
      <c r="GW145" s="18"/>
      <c r="GX145" s="18"/>
      <c r="GY145" s="18"/>
      <c r="GZ145" s="18"/>
      <c r="HA145" s="18"/>
      <c r="HB145" s="18"/>
    </row>
    <row r="146" spans="1:210">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39"/>
      <c r="AA146" s="18"/>
      <c r="AB146" s="18"/>
      <c r="AC146" s="18"/>
      <c r="AD146" s="18"/>
      <c r="AE146" s="18"/>
      <c r="AF146" s="18"/>
      <c r="AG146" s="18"/>
      <c r="AH146" s="18"/>
      <c r="AI146" s="18"/>
      <c r="AJ146" s="18"/>
      <c r="AK146" s="18"/>
      <c r="AL146" s="18"/>
      <c r="AM146" s="18"/>
      <c r="AN146" s="18"/>
      <c r="AO146" s="18"/>
      <c r="AP146" s="18"/>
      <c r="AQ146" s="18"/>
      <c r="AR146" s="18"/>
      <c r="AS146" s="18"/>
      <c r="AT146" s="18"/>
      <c r="AU146" s="39"/>
      <c r="AV146" s="18"/>
      <c r="AW146" s="18"/>
      <c r="AX146" s="18"/>
      <c r="AY146" s="18"/>
      <c r="AZ146" s="18"/>
      <c r="BA146" s="18"/>
      <c r="BB146" s="18"/>
      <c r="BC146" s="18"/>
      <c r="BD146" s="18"/>
      <c r="BE146" s="18"/>
      <c r="BF146" s="18"/>
      <c r="BG146" s="18"/>
      <c r="BH146" s="18"/>
      <c r="BI146" s="18"/>
      <c r="BJ146" s="18"/>
      <c r="BK146" s="18"/>
      <c r="BL146" s="18"/>
      <c r="BM146" s="18"/>
      <c r="BN146" s="18"/>
      <c r="BO146" s="18"/>
      <c r="BP146" s="18"/>
      <c r="BQ146" s="18"/>
      <c r="BR146" s="18"/>
      <c r="BS146" s="18"/>
      <c r="BT146" s="18"/>
      <c r="BU146" s="18"/>
      <c r="BV146" s="18"/>
      <c r="BW146" s="18"/>
      <c r="BX146" s="18"/>
      <c r="BY146" s="18"/>
      <c r="BZ146" s="18"/>
      <c r="CA146" s="18"/>
      <c r="CB146" s="18"/>
      <c r="CC146" s="18"/>
      <c r="CD146" s="18"/>
      <c r="CE146" s="18"/>
      <c r="CF146" s="18"/>
      <c r="CG146" s="18"/>
      <c r="CH146" s="18"/>
      <c r="CI146" s="18"/>
      <c r="CJ146" s="18"/>
      <c r="CK146" s="18"/>
      <c r="CL146" s="18"/>
      <c r="CM146" s="18"/>
      <c r="CN146" s="18"/>
      <c r="CO146" s="18"/>
      <c r="CP146" s="18"/>
      <c r="CQ146" s="18"/>
      <c r="CR146" s="18"/>
      <c r="CS146" s="18"/>
      <c r="CT146" s="18"/>
      <c r="CU146" s="18"/>
      <c r="CV146" s="18"/>
      <c r="CW146" s="18"/>
      <c r="CX146" s="18"/>
      <c r="CY146" s="18"/>
      <c r="CZ146" s="18"/>
      <c r="DA146" s="18"/>
      <c r="DB146" s="18"/>
      <c r="DC146" s="18"/>
      <c r="DD146" s="18"/>
      <c r="DE146" s="18"/>
      <c r="DF146" s="18"/>
      <c r="DG146" s="18"/>
      <c r="DH146" s="18"/>
      <c r="DI146" s="18"/>
      <c r="DJ146" s="18"/>
      <c r="DK146" s="18"/>
      <c r="DL146" s="18"/>
      <c r="DM146" s="18"/>
      <c r="DN146" s="18"/>
      <c r="DO146" s="18"/>
      <c r="DP146" s="18"/>
      <c r="DQ146" s="18"/>
      <c r="DR146" s="18"/>
      <c r="DS146" s="18"/>
      <c r="DT146" s="18"/>
      <c r="DU146" s="18"/>
      <c r="DV146" s="18"/>
      <c r="DW146" s="18"/>
      <c r="DX146" s="18"/>
      <c r="DY146" s="18"/>
      <c r="DZ146" s="18"/>
      <c r="EA146" s="18"/>
      <c r="EB146" s="18"/>
      <c r="EC146" s="18"/>
      <c r="ED146" s="18"/>
      <c r="EE146" s="18"/>
      <c r="EF146" s="18"/>
      <c r="EG146" s="18"/>
      <c r="EH146" s="18"/>
      <c r="EI146" s="18"/>
      <c r="EJ146" s="18"/>
      <c r="EK146" s="18"/>
      <c r="EL146" s="18"/>
      <c r="EM146" s="18"/>
      <c r="EN146" s="18"/>
      <c r="EO146" s="18"/>
      <c r="EP146" s="18"/>
      <c r="EQ146" s="18"/>
      <c r="ER146" s="18"/>
      <c r="ES146" s="18"/>
      <c r="ET146" s="18"/>
      <c r="EU146" s="18"/>
      <c r="EV146" s="18"/>
      <c r="EW146" s="18"/>
      <c r="EX146" s="18"/>
      <c r="EY146" s="18"/>
      <c r="EZ146" s="18"/>
      <c r="FA146" s="18"/>
      <c r="FB146" s="18"/>
      <c r="FC146" s="18"/>
      <c r="FD146" s="18"/>
      <c r="FE146" s="18"/>
      <c r="FF146" s="18"/>
      <c r="FG146" s="18"/>
      <c r="FH146" s="18"/>
      <c r="FI146" s="18"/>
      <c r="FJ146" s="18"/>
      <c r="FK146" s="18"/>
      <c r="FL146" s="18"/>
      <c r="FM146" s="18"/>
      <c r="FN146" s="18"/>
      <c r="FO146" s="18"/>
      <c r="FP146" s="18"/>
      <c r="FQ146" s="18"/>
      <c r="FR146" s="18"/>
      <c r="FS146" s="18"/>
      <c r="FT146" s="18"/>
      <c r="FU146" s="18"/>
      <c r="FV146" s="18"/>
      <c r="FW146" s="18"/>
      <c r="FX146" s="18"/>
      <c r="FY146" s="18"/>
      <c r="FZ146" s="18"/>
      <c r="GA146" s="18"/>
      <c r="GB146" s="18"/>
      <c r="GC146" s="18"/>
      <c r="GD146" s="18"/>
      <c r="GE146" s="18"/>
      <c r="GF146" s="18"/>
      <c r="GG146" s="18"/>
      <c r="GH146" s="18"/>
      <c r="GI146" s="18"/>
      <c r="GJ146" s="18"/>
      <c r="GK146" s="18"/>
      <c r="GL146" s="18"/>
      <c r="GM146" s="18"/>
      <c r="GN146" s="18"/>
      <c r="GO146" s="18"/>
      <c r="GP146" s="18"/>
      <c r="GQ146" s="18"/>
      <c r="GR146" s="18"/>
      <c r="GS146" s="18"/>
      <c r="GT146" s="18"/>
      <c r="GU146" s="18"/>
      <c r="GV146" s="18"/>
      <c r="GW146" s="18"/>
      <c r="GX146" s="18"/>
      <c r="GY146" s="18"/>
      <c r="GZ146" s="18"/>
      <c r="HA146" s="18"/>
      <c r="HB146" s="18"/>
    </row>
    <row r="147" spans="1:210">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39"/>
      <c r="AA147" s="18"/>
      <c r="AB147" s="18"/>
      <c r="AC147" s="18"/>
      <c r="AD147" s="18"/>
      <c r="AE147" s="18"/>
      <c r="AF147" s="18"/>
      <c r="AG147" s="18"/>
      <c r="AH147" s="18"/>
      <c r="AI147" s="18"/>
      <c r="AJ147" s="18"/>
      <c r="AK147" s="18"/>
      <c r="AL147" s="18"/>
      <c r="AM147" s="18"/>
      <c r="AN147" s="18"/>
      <c r="AO147" s="18"/>
      <c r="AP147" s="18"/>
      <c r="AQ147" s="18"/>
      <c r="AR147" s="18"/>
      <c r="AS147" s="18"/>
      <c r="AT147" s="18"/>
      <c r="AU147" s="39"/>
      <c r="AV147" s="18"/>
      <c r="AW147" s="18"/>
      <c r="AX147" s="18"/>
      <c r="AY147" s="18"/>
      <c r="AZ147" s="18"/>
      <c r="BA147" s="18"/>
      <c r="BB147" s="18"/>
      <c r="BC147" s="18"/>
      <c r="BD147" s="18"/>
      <c r="BE147" s="18"/>
      <c r="BF147" s="18"/>
      <c r="BG147" s="18"/>
      <c r="BH147" s="18"/>
      <c r="BI147" s="18"/>
      <c r="BJ147" s="18"/>
      <c r="BK147" s="18"/>
      <c r="BL147" s="18"/>
      <c r="BM147" s="18"/>
      <c r="BN147" s="18"/>
      <c r="BO147" s="18"/>
      <c r="BP147" s="18"/>
      <c r="BQ147" s="18"/>
      <c r="BR147" s="18"/>
      <c r="BS147" s="18"/>
      <c r="BT147" s="18"/>
      <c r="BU147" s="18"/>
      <c r="BV147" s="18"/>
      <c r="BW147" s="18"/>
      <c r="BX147" s="18"/>
      <c r="BY147" s="18"/>
      <c r="BZ147" s="18"/>
      <c r="CA147" s="18"/>
      <c r="CB147" s="18"/>
      <c r="CC147" s="18"/>
      <c r="CD147" s="18"/>
      <c r="CE147" s="18"/>
      <c r="CF147" s="18"/>
      <c r="CG147" s="18"/>
      <c r="CH147" s="18"/>
      <c r="CI147" s="18"/>
      <c r="CJ147" s="18"/>
      <c r="CK147" s="18"/>
      <c r="CL147" s="18"/>
      <c r="CM147" s="18"/>
      <c r="CN147" s="18"/>
      <c r="CO147" s="18"/>
      <c r="CP147" s="18"/>
      <c r="CQ147" s="18"/>
      <c r="CR147" s="18"/>
      <c r="CS147" s="18"/>
      <c r="CT147" s="18"/>
      <c r="CU147" s="18"/>
      <c r="CV147" s="18"/>
      <c r="CW147" s="18"/>
      <c r="CX147" s="18"/>
      <c r="CY147" s="18"/>
      <c r="CZ147" s="18"/>
      <c r="DA147" s="18"/>
      <c r="DB147" s="18"/>
      <c r="DC147" s="18"/>
      <c r="DD147" s="18"/>
      <c r="DE147" s="18"/>
      <c r="DF147" s="18"/>
      <c r="DG147" s="18"/>
      <c r="DH147" s="18"/>
      <c r="DI147" s="18"/>
      <c r="DJ147" s="18"/>
      <c r="DK147" s="18"/>
      <c r="DL147" s="18"/>
      <c r="DM147" s="18"/>
      <c r="DN147" s="18"/>
      <c r="DO147" s="18"/>
      <c r="DP147" s="18"/>
      <c r="DQ147" s="18"/>
      <c r="DR147" s="18"/>
      <c r="DS147" s="18"/>
      <c r="DT147" s="18"/>
      <c r="DU147" s="18"/>
      <c r="DV147" s="18"/>
      <c r="DW147" s="18"/>
      <c r="DX147" s="18"/>
      <c r="DY147" s="18"/>
      <c r="DZ147" s="18"/>
      <c r="EA147" s="18"/>
      <c r="EB147" s="18"/>
      <c r="EC147" s="18"/>
      <c r="ED147" s="18"/>
      <c r="EE147" s="18"/>
      <c r="EF147" s="18"/>
      <c r="EG147" s="18"/>
      <c r="EH147" s="18"/>
      <c r="EI147" s="18"/>
      <c r="EJ147" s="18"/>
      <c r="EK147" s="18"/>
      <c r="EL147" s="18"/>
      <c r="EM147" s="18"/>
      <c r="EN147" s="18"/>
      <c r="EO147" s="18"/>
      <c r="EP147" s="18"/>
      <c r="EQ147" s="18"/>
      <c r="ER147" s="18"/>
      <c r="ES147" s="18"/>
      <c r="ET147" s="18"/>
      <c r="EU147" s="18"/>
      <c r="EV147" s="18"/>
      <c r="EW147" s="18"/>
      <c r="EX147" s="18"/>
      <c r="EY147" s="18"/>
      <c r="EZ147" s="18"/>
      <c r="FA147" s="18"/>
      <c r="FB147" s="18"/>
      <c r="FC147" s="18"/>
      <c r="FD147" s="18"/>
      <c r="FE147" s="18"/>
      <c r="FF147" s="18"/>
      <c r="FG147" s="18"/>
      <c r="FH147" s="18"/>
      <c r="FI147" s="18"/>
      <c r="FJ147" s="18"/>
      <c r="FK147" s="18"/>
      <c r="FL147" s="18"/>
      <c r="FM147" s="18"/>
      <c r="FN147" s="18"/>
      <c r="FO147" s="18"/>
      <c r="FP147" s="18"/>
      <c r="FQ147" s="18"/>
      <c r="FR147" s="18"/>
      <c r="FS147" s="18"/>
      <c r="FT147" s="18"/>
      <c r="FU147" s="18"/>
      <c r="FV147" s="18"/>
      <c r="FW147" s="18"/>
      <c r="FX147" s="18"/>
      <c r="FY147" s="18"/>
      <c r="FZ147" s="18"/>
      <c r="GA147" s="18"/>
      <c r="GB147" s="18"/>
      <c r="GC147" s="18"/>
      <c r="GD147" s="18"/>
      <c r="GE147" s="18"/>
      <c r="GF147" s="18"/>
      <c r="GG147" s="18"/>
      <c r="GH147" s="18"/>
      <c r="GI147" s="18"/>
      <c r="GJ147" s="18"/>
      <c r="GK147" s="18"/>
      <c r="GL147" s="18"/>
      <c r="GM147" s="18"/>
      <c r="GN147" s="18"/>
      <c r="GO147" s="18"/>
      <c r="GP147" s="18"/>
      <c r="GQ147" s="18"/>
      <c r="GR147" s="18"/>
      <c r="GS147" s="18"/>
      <c r="GT147" s="18"/>
      <c r="GU147" s="18"/>
      <c r="GV147" s="18"/>
      <c r="GW147" s="18"/>
      <c r="GX147" s="18"/>
      <c r="GY147" s="18"/>
      <c r="GZ147" s="18"/>
      <c r="HA147" s="18"/>
      <c r="HB147" s="18"/>
    </row>
    <row r="148" spans="1:210">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39"/>
      <c r="AA148" s="18"/>
      <c r="AB148" s="18"/>
      <c r="AC148" s="18"/>
      <c r="AD148" s="18"/>
      <c r="AE148" s="18"/>
      <c r="AF148" s="18"/>
      <c r="AG148" s="18"/>
      <c r="AH148" s="18"/>
      <c r="AI148" s="18"/>
      <c r="AJ148" s="18"/>
      <c r="AK148" s="18"/>
      <c r="AL148" s="18"/>
      <c r="AM148" s="18"/>
      <c r="AN148" s="18"/>
      <c r="AO148" s="18"/>
      <c r="AP148" s="18"/>
      <c r="AQ148" s="18"/>
      <c r="AR148" s="18"/>
      <c r="AS148" s="18"/>
      <c r="AT148" s="18"/>
      <c r="AU148" s="39"/>
      <c r="AV148" s="18"/>
      <c r="AW148" s="18"/>
      <c r="AX148" s="18"/>
      <c r="AY148" s="18"/>
      <c r="AZ148" s="18"/>
      <c r="BA148" s="18"/>
      <c r="BB148" s="18"/>
      <c r="BC148" s="18"/>
      <c r="BD148" s="18"/>
      <c r="BE148" s="18"/>
      <c r="BF148" s="18"/>
      <c r="BG148" s="18"/>
      <c r="BH148" s="18"/>
      <c r="BI148" s="18"/>
      <c r="BJ148" s="18"/>
      <c r="BK148" s="18"/>
      <c r="BL148" s="18"/>
      <c r="BM148" s="18"/>
      <c r="BN148" s="18"/>
      <c r="BO148" s="18"/>
      <c r="BP148" s="18"/>
      <c r="BQ148" s="18"/>
      <c r="BR148" s="18"/>
      <c r="BS148" s="18"/>
      <c r="BT148" s="18"/>
      <c r="BU148" s="18"/>
      <c r="BV148" s="18"/>
      <c r="BW148" s="18"/>
      <c r="BX148" s="18"/>
      <c r="BY148" s="18"/>
      <c r="BZ148" s="18"/>
      <c r="CA148" s="18"/>
      <c r="CB148" s="18"/>
      <c r="CC148" s="18"/>
      <c r="CD148" s="18"/>
      <c r="CE148" s="18"/>
      <c r="CF148" s="18"/>
      <c r="CG148" s="18"/>
      <c r="CH148" s="18"/>
      <c r="CI148" s="18"/>
      <c r="CJ148" s="18"/>
      <c r="CK148" s="18"/>
      <c r="CL148" s="18"/>
      <c r="CM148" s="18"/>
      <c r="CN148" s="18"/>
      <c r="CO148" s="18"/>
      <c r="CP148" s="18"/>
      <c r="CQ148" s="18"/>
      <c r="CR148" s="18"/>
      <c r="CS148" s="18"/>
      <c r="CT148" s="18"/>
      <c r="CU148" s="18"/>
      <c r="CV148" s="18"/>
      <c r="CW148" s="18"/>
      <c r="CX148" s="18"/>
      <c r="CY148" s="18"/>
      <c r="CZ148" s="18"/>
      <c r="DA148" s="18"/>
      <c r="DB148" s="18"/>
      <c r="DC148" s="18"/>
      <c r="DD148" s="18"/>
      <c r="DE148" s="18"/>
      <c r="DF148" s="18"/>
      <c r="DG148" s="18"/>
      <c r="DH148" s="18"/>
      <c r="DI148" s="18"/>
      <c r="DJ148" s="18"/>
      <c r="DK148" s="18"/>
      <c r="DL148" s="18"/>
      <c r="DM148" s="18"/>
      <c r="DN148" s="18"/>
      <c r="DO148" s="18"/>
      <c r="DP148" s="18"/>
      <c r="DQ148" s="18"/>
      <c r="DR148" s="18"/>
      <c r="DS148" s="18"/>
      <c r="DT148" s="18"/>
      <c r="DU148" s="18"/>
      <c r="DV148" s="18"/>
      <c r="DW148" s="18"/>
      <c r="DX148" s="18"/>
      <c r="DY148" s="18"/>
      <c r="DZ148" s="18"/>
      <c r="EA148" s="18"/>
      <c r="EB148" s="18"/>
      <c r="EC148" s="18"/>
      <c r="ED148" s="18"/>
      <c r="EE148" s="18"/>
      <c r="EF148" s="18"/>
      <c r="EG148" s="18"/>
      <c r="EH148" s="18"/>
      <c r="EI148" s="18"/>
      <c r="EJ148" s="18"/>
      <c r="EK148" s="18"/>
      <c r="EL148" s="18"/>
      <c r="EM148" s="18"/>
      <c r="EN148" s="18"/>
      <c r="EO148" s="18"/>
      <c r="EP148" s="18"/>
      <c r="EQ148" s="18"/>
      <c r="ER148" s="18"/>
      <c r="ES148" s="18"/>
      <c r="ET148" s="18"/>
      <c r="EU148" s="18"/>
      <c r="EV148" s="18"/>
      <c r="EW148" s="18"/>
      <c r="EX148" s="18"/>
      <c r="EY148" s="18"/>
      <c r="EZ148" s="18"/>
      <c r="FA148" s="18"/>
      <c r="FB148" s="18"/>
      <c r="FC148" s="18"/>
      <c r="FD148" s="18"/>
      <c r="FE148" s="18"/>
      <c r="FF148" s="18"/>
      <c r="FG148" s="18"/>
      <c r="FH148" s="18"/>
      <c r="FI148" s="18"/>
      <c r="FJ148" s="18"/>
      <c r="FK148" s="18"/>
      <c r="FL148" s="18"/>
      <c r="FM148" s="18"/>
      <c r="FN148" s="18"/>
      <c r="FO148" s="18"/>
      <c r="FP148" s="18"/>
      <c r="FQ148" s="18"/>
      <c r="FR148" s="18"/>
      <c r="FS148" s="18"/>
      <c r="FT148" s="18"/>
      <c r="FU148" s="18"/>
      <c r="FV148" s="18"/>
      <c r="FW148" s="18"/>
      <c r="FX148" s="18"/>
      <c r="FY148" s="18"/>
      <c r="FZ148" s="18"/>
      <c r="GA148" s="18"/>
      <c r="GB148" s="18"/>
      <c r="GC148" s="18"/>
      <c r="GD148" s="18"/>
      <c r="GE148" s="18"/>
      <c r="GF148" s="18"/>
      <c r="GG148" s="18"/>
      <c r="GH148" s="18"/>
      <c r="GI148" s="18"/>
      <c r="GJ148" s="18"/>
      <c r="GK148" s="18"/>
      <c r="GL148" s="18"/>
      <c r="GM148" s="18"/>
      <c r="GN148" s="18"/>
      <c r="GO148" s="18"/>
      <c r="GP148" s="18"/>
      <c r="GQ148" s="18"/>
      <c r="GR148" s="18"/>
      <c r="GS148" s="18"/>
      <c r="GT148" s="18"/>
      <c r="GU148" s="18"/>
      <c r="GV148" s="18"/>
      <c r="GW148" s="18"/>
      <c r="GX148" s="18"/>
      <c r="GY148" s="18"/>
      <c r="GZ148" s="18"/>
      <c r="HA148" s="18"/>
      <c r="HB148" s="18"/>
    </row>
    <row r="149" spans="1:210">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39"/>
      <c r="AA149" s="18"/>
      <c r="AB149" s="18"/>
      <c r="AC149" s="18"/>
      <c r="AD149" s="18"/>
      <c r="AE149" s="18"/>
      <c r="AF149" s="18"/>
      <c r="AG149" s="18"/>
      <c r="AH149" s="18"/>
      <c r="AI149" s="18"/>
      <c r="AJ149" s="18"/>
      <c r="AK149" s="18"/>
      <c r="AL149" s="18"/>
      <c r="AM149" s="18"/>
      <c r="AN149" s="18"/>
      <c r="AO149" s="18"/>
      <c r="AP149" s="18"/>
      <c r="AQ149" s="18"/>
      <c r="AR149" s="18"/>
      <c r="AS149" s="18"/>
      <c r="AT149" s="18"/>
      <c r="AU149" s="39"/>
      <c r="AV149" s="18"/>
      <c r="AW149" s="18"/>
      <c r="AX149" s="18"/>
      <c r="AY149" s="18"/>
      <c r="AZ149" s="18"/>
      <c r="BA149" s="18"/>
      <c r="BB149" s="18"/>
      <c r="BC149" s="18"/>
      <c r="BD149" s="18"/>
      <c r="BE149" s="18"/>
      <c r="BF149" s="18"/>
      <c r="BG149" s="18"/>
      <c r="BH149" s="18"/>
      <c r="BI149" s="18"/>
      <c r="BJ149" s="18"/>
      <c r="BK149" s="18"/>
      <c r="BL149" s="18"/>
      <c r="BM149" s="18"/>
      <c r="BN149" s="18"/>
      <c r="BO149" s="18"/>
      <c r="BP149" s="18"/>
      <c r="BQ149" s="18"/>
      <c r="BR149" s="18"/>
      <c r="BS149" s="18"/>
      <c r="BT149" s="18"/>
      <c r="BU149" s="18"/>
      <c r="BV149" s="18"/>
      <c r="BW149" s="18"/>
      <c r="BX149" s="18"/>
      <c r="BY149" s="18"/>
      <c r="BZ149" s="18"/>
      <c r="CA149" s="18"/>
      <c r="CB149" s="18"/>
      <c r="CC149" s="18"/>
      <c r="CD149" s="18"/>
      <c r="CE149" s="18"/>
      <c r="CF149" s="18"/>
      <c r="CG149" s="18"/>
      <c r="CH149" s="18"/>
      <c r="CI149" s="18"/>
      <c r="CJ149" s="18"/>
      <c r="CK149" s="18"/>
      <c r="CL149" s="18"/>
      <c r="CM149" s="18"/>
      <c r="CN149" s="18"/>
      <c r="CO149" s="18"/>
      <c r="CP149" s="18"/>
      <c r="CQ149" s="18"/>
      <c r="CR149" s="18"/>
      <c r="CS149" s="18"/>
      <c r="CT149" s="18"/>
      <c r="CU149" s="18"/>
      <c r="CV149" s="18"/>
      <c r="CW149" s="18"/>
      <c r="CX149" s="18"/>
      <c r="CY149" s="18"/>
      <c r="CZ149" s="18"/>
      <c r="DA149" s="18"/>
      <c r="DB149" s="18"/>
      <c r="DC149" s="18"/>
      <c r="DD149" s="18"/>
      <c r="DE149" s="18"/>
      <c r="DF149" s="18"/>
      <c r="DG149" s="18"/>
      <c r="DH149" s="18"/>
      <c r="DI149" s="18"/>
      <c r="DJ149" s="18"/>
      <c r="DK149" s="18"/>
      <c r="DL149" s="18"/>
      <c r="DM149" s="18"/>
      <c r="DN149" s="18"/>
      <c r="DO149" s="18"/>
      <c r="DP149" s="18"/>
      <c r="DQ149" s="18"/>
      <c r="DR149" s="18"/>
      <c r="DS149" s="18"/>
      <c r="DT149" s="18"/>
      <c r="DU149" s="18"/>
      <c r="DV149" s="18"/>
      <c r="DW149" s="18"/>
      <c r="DX149" s="18"/>
      <c r="DY149" s="18"/>
      <c r="DZ149" s="18"/>
      <c r="EA149" s="18"/>
      <c r="EB149" s="18"/>
      <c r="EC149" s="18"/>
      <c r="ED149" s="18"/>
      <c r="EE149" s="18"/>
      <c r="EF149" s="18"/>
      <c r="EG149" s="18"/>
      <c r="EH149" s="18"/>
      <c r="EI149" s="18"/>
      <c r="EJ149" s="18"/>
      <c r="EK149" s="18"/>
      <c r="EL149" s="18"/>
      <c r="EM149" s="18"/>
      <c r="EN149" s="18"/>
      <c r="EO149" s="18"/>
      <c r="EP149" s="18"/>
      <c r="EQ149" s="18"/>
      <c r="ER149" s="18"/>
      <c r="ES149" s="18"/>
      <c r="ET149" s="18"/>
      <c r="EU149" s="18"/>
      <c r="EV149" s="18"/>
      <c r="EW149" s="18"/>
      <c r="EX149" s="18"/>
      <c r="EY149" s="18"/>
      <c r="EZ149" s="18"/>
      <c r="FA149" s="18"/>
      <c r="FB149" s="18"/>
      <c r="FC149" s="18"/>
      <c r="FD149" s="18"/>
      <c r="FE149" s="18"/>
      <c r="FF149" s="18"/>
      <c r="FG149" s="18"/>
      <c r="FH149" s="18"/>
      <c r="FI149" s="18"/>
      <c r="FJ149" s="18"/>
      <c r="FK149" s="18"/>
      <c r="FL149" s="18"/>
      <c r="FM149" s="18"/>
      <c r="FN149" s="18"/>
      <c r="FO149" s="18"/>
      <c r="FP149" s="18"/>
      <c r="FQ149" s="18"/>
      <c r="FR149" s="18"/>
      <c r="FS149" s="18"/>
      <c r="FT149" s="18"/>
      <c r="FU149" s="18"/>
      <c r="FV149" s="18"/>
      <c r="FW149" s="18"/>
      <c r="FX149" s="18"/>
      <c r="FY149" s="18"/>
      <c r="FZ149" s="18"/>
      <c r="GA149" s="18"/>
      <c r="GB149" s="18"/>
      <c r="GC149" s="18"/>
      <c r="GD149" s="18"/>
      <c r="GE149" s="18"/>
      <c r="GF149" s="18"/>
      <c r="GG149" s="18"/>
      <c r="GH149" s="18"/>
      <c r="GI149" s="18"/>
      <c r="GJ149" s="18"/>
      <c r="GK149" s="18"/>
      <c r="GL149" s="18"/>
      <c r="GM149" s="18"/>
      <c r="GN149" s="18"/>
      <c r="GO149" s="18"/>
      <c r="GP149" s="18"/>
      <c r="GQ149" s="18"/>
      <c r="GR149" s="18"/>
      <c r="GS149" s="18"/>
      <c r="GT149" s="18"/>
      <c r="GU149" s="18"/>
      <c r="GV149" s="18"/>
      <c r="GW149" s="18"/>
      <c r="GX149" s="18"/>
      <c r="GY149" s="18"/>
      <c r="GZ149" s="18"/>
      <c r="HA149" s="18"/>
      <c r="HB149" s="18"/>
    </row>
    <row r="150" spans="1:210">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39"/>
      <c r="AA150" s="18"/>
      <c r="AB150" s="18"/>
      <c r="AC150" s="18"/>
      <c r="AD150" s="18"/>
      <c r="AE150" s="18"/>
      <c r="AF150" s="18"/>
      <c r="AG150" s="18"/>
      <c r="AH150" s="18"/>
      <c r="AI150" s="18"/>
      <c r="AJ150" s="18"/>
      <c r="AK150" s="18"/>
      <c r="AL150" s="18"/>
      <c r="AM150" s="18"/>
      <c r="AN150" s="18"/>
      <c r="AO150" s="18"/>
      <c r="AP150" s="18"/>
      <c r="AQ150" s="18"/>
      <c r="AR150" s="18"/>
      <c r="AS150" s="18"/>
      <c r="AT150" s="18"/>
      <c r="AU150" s="39"/>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18"/>
      <c r="BR150" s="18"/>
      <c r="BS150" s="18"/>
      <c r="BT150" s="18"/>
      <c r="BU150" s="18"/>
      <c r="BV150" s="18"/>
      <c r="BW150" s="18"/>
      <c r="BX150" s="18"/>
      <c r="BY150" s="18"/>
      <c r="BZ150" s="18"/>
      <c r="CA150" s="18"/>
      <c r="CB150" s="18"/>
      <c r="CC150" s="18"/>
      <c r="CD150" s="18"/>
      <c r="CE150" s="18"/>
      <c r="CF150" s="18"/>
      <c r="CG150" s="18"/>
      <c r="CH150" s="18"/>
      <c r="CI150" s="18"/>
      <c r="CJ150" s="18"/>
      <c r="CK150" s="18"/>
      <c r="CL150" s="18"/>
      <c r="CM150" s="18"/>
      <c r="CN150" s="18"/>
      <c r="CO150" s="18"/>
      <c r="CP150" s="18"/>
      <c r="CQ150" s="18"/>
      <c r="CR150" s="18"/>
      <c r="CS150" s="18"/>
      <c r="CT150" s="18"/>
      <c r="CU150" s="18"/>
      <c r="CV150" s="18"/>
      <c r="CW150" s="18"/>
      <c r="CX150" s="18"/>
      <c r="CY150" s="18"/>
      <c r="CZ150" s="18"/>
      <c r="DA150" s="18"/>
      <c r="DB150" s="18"/>
      <c r="DC150" s="18"/>
      <c r="DD150" s="18"/>
      <c r="DE150" s="18"/>
      <c r="DF150" s="18"/>
      <c r="DG150" s="18"/>
      <c r="DH150" s="18"/>
      <c r="DI150" s="18"/>
      <c r="DJ150" s="18"/>
      <c r="DK150" s="18"/>
      <c r="DL150" s="18"/>
      <c r="DM150" s="18"/>
      <c r="DN150" s="18"/>
      <c r="DO150" s="18"/>
      <c r="DP150" s="18"/>
      <c r="DQ150" s="18"/>
      <c r="DR150" s="18"/>
      <c r="DS150" s="18"/>
      <c r="DT150" s="18"/>
      <c r="DU150" s="18"/>
      <c r="DV150" s="18"/>
      <c r="DW150" s="18"/>
      <c r="DX150" s="18"/>
      <c r="DY150" s="18"/>
      <c r="DZ150" s="18"/>
      <c r="EA150" s="18"/>
      <c r="EB150" s="18"/>
      <c r="EC150" s="18"/>
      <c r="ED150" s="18"/>
      <c r="EE150" s="18"/>
      <c r="EF150" s="18"/>
      <c r="EG150" s="18"/>
      <c r="EH150" s="18"/>
      <c r="EI150" s="18"/>
      <c r="EJ150" s="18"/>
      <c r="EK150" s="18"/>
      <c r="EL150" s="18"/>
      <c r="EM150" s="18"/>
      <c r="EN150" s="18"/>
      <c r="EO150" s="18"/>
      <c r="EP150" s="18"/>
      <c r="EQ150" s="18"/>
      <c r="ER150" s="18"/>
      <c r="ES150" s="18"/>
      <c r="ET150" s="18"/>
      <c r="EU150" s="18"/>
      <c r="EV150" s="18"/>
      <c r="EW150" s="18"/>
      <c r="EX150" s="18"/>
      <c r="EY150" s="18"/>
      <c r="EZ150" s="18"/>
      <c r="FA150" s="18"/>
      <c r="FB150" s="18"/>
      <c r="FC150" s="18"/>
      <c r="FD150" s="18"/>
      <c r="FE150" s="18"/>
      <c r="FF150" s="18"/>
      <c r="FG150" s="18"/>
      <c r="FH150" s="18"/>
      <c r="FI150" s="18"/>
      <c r="FJ150" s="18"/>
      <c r="FK150" s="18"/>
      <c r="FL150" s="18"/>
      <c r="FM150" s="18"/>
      <c r="FN150" s="18"/>
      <c r="FO150" s="18"/>
      <c r="FP150" s="18"/>
      <c r="FQ150" s="18"/>
      <c r="FR150" s="18"/>
      <c r="FS150" s="18"/>
      <c r="FT150" s="18"/>
      <c r="FU150" s="18"/>
      <c r="FV150" s="18"/>
      <c r="FW150" s="18"/>
      <c r="FX150" s="18"/>
      <c r="FY150" s="18"/>
      <c r="FZ150" s="18"/>
      <c r="GA150" s="18"/>
      <c r="GB150" s="18"/>
      <c r="GC150" s="18"/>
      <c r="GD150" s="18"/>
      <c r="GE150" s="18"/>
      <c r="GF150" s="18"/>
      <c r="GG150" s="18"/>
      <c r="GH150" s="18"/>
      <c r="GI150" s="18"/>
      <c r="GJ150" s="18"/>
      <c r="GK150" s="18"/>
      <c r="GL150" s="18"/>
      <c r="GM150" s="18"/>
      <c r="GN150" s="18"/>
      <c r="GO150" s="18"/>
      <c r="GP150" s="18"/>
      <c r="GQ150" s="18"/>
      <c r="GR150" s="18"/>
      <c r="GS150" s="18"/>
      <c r="GT150" s="18"/>
      <c r="GU150" s="18"/>
      <c r="GV150" s="18"/>
      <c r="GW150" s="18"/>
      <c r="GX150" s="18"/>
      <c r="GY150" s="18"/>
      <c r="GZ150" s="18"/>
      <c r="HA150" s="18"/>
      <c r="HB150" s="18"/>
    </row>
    <row r="151" spans="1:210">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39"/>
      <c r="AA151" s="18"/>
      <c r="AB151" s="18"/>
      <c r="AC151" s="18"/>
      <c r="AD151" s="18"/>
      <c r="AE151" s="18"/>
      <c r="AF151" s="18"/>
      <c r="AG151" s="18"/>
      <c r="AH151" s="18"/>
      <c r="AI151" s="18"/>
      <c r="AJ151" s="18"/>
      <c r="AK151" s="18"/>
      <c r="AL151" s="18"/>
      <c r="AM151" s="18"/>
      <c r="AN151" s="18"/>
      <c r="AO151" s="18"/>
      <c r="AP151" s="18"/>
      <c r="AQ151" s="18"/>
      <c r="AR151" s="18"/>
      <c r="AS151" s="18"/>
      <c r="AT151" s="18"/>
      <c r="AU151" s="39"/>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18"/>
      <c r="BR151" s="18"/>
      <c r="BS151" s="18"/>
      <c r="BT151" s="18"/>
      <c r="BU151" s="18"/>
      <c r="BV151" s="18"/>
      <c r="BW151" s="18"/>
      <c r="BX151" s="18"/>
      <c r="BY151" s="18"/>
      <c r="BZ151" s="18"/>
      <c r="CA151" s="18"/>
      <c r="CB151" s="18"/>
      <c r="CC151" s="18"/>
      <c r="CD151" s="18"/>
      <c r="CE151" s="18"/>
      <c r="CF151" s="18"/>
      <c r="CG151" s="18"/>
      <c r="CH151" s="18"/>
      <c r="CI151" s="18"/>
      <c r="CJ151" s="18"/>
      <c r="CK151" s="18"/>
      <c r="CL151" s="18"/>
      <c r="CM151" s="18"/>
      <c r="CN151" s="18"/>
      <c r="CO151" s="18"/>
      <c r="CP151" s="18"/>
      <c r="CQ151" s="18"/>
      <c r="CR151" s="18"/>
      <c r="CS151" s="18"/>
      <c r="CT151" s="18"/>
      <c r="CU151" s="18"/>
      <c r="CV151" s="18"/>
      <c r="CW151" s="18"/>
      <c r="CX151" s="18"/>
      <c r="CY151" s="18"/>
      <c r="CZ151" s="18"/>
      <c r="DA151" s="18"/>
      <c r="DB151" s="18"/>
      <c r="DC151" s="18"/>
      <c r="DD151" s="18"/>
      <c r="DE151" s="18"/>
      <c r="DF151" s="18"/>
      <c r="DG151" s="18"/>
      <c r="DH151" s="18"/>
      <c r="DI151" s="18"/>
      <c r="DJ151" s="18"/>
      <c r="DK151" s="18"/>
      <c r="DL151" s="18"/>
      <c r="DM151" s="18"/>
      <c r="DN151" s="18"/>
      <c r="DO151" s="18"/>
      <c r="DP151" s="18"/>
      <c r="DQ151" s="18"/>
      <c r="DR151" s="18"/>
      <c r="DS151" s="18"/>
      <c r="DT151" s="18"/>
      <c r="DU151" s="18"/>
      <c r="DV151" s="18"/>
      <c r="DW151" s="18"/>
      <c r="DX151" s="18"/>
      <c r="DY151" s="18"/>
      <c r="DZ151" s="18"/>
      <c r="EA151" s="18"/>
      <c r="EB151" s="18"/>
      <c r="EC151" s="18"/>
      <c r="ED151" s="18"/>
      <c r="EE151" s="18"/>
      <c r="EF151" s="18"/>
      <c r="EG151" s="18"/>
      <c r="EH151" s="18"/>
      <c r="EI151" s="18"/>
      <c r="EJ151" s="18"/>
      <c r="EK151" s="18"/>
      <c r="EL151" s="18"/>
      <c r="EM151" s="18"/>
      <c r="EN151" s="18"/>
      <c r="EO151" s="18"/>
      <c r="EP151" s="18"/>
      <c r="EQ151" s="18"/>
      <c r="ER151" s="18"/>
      <c r="ES151" s="18"/>
      <c r="ET151" s="18"/>
      <c r="EU151" s="18"/>
      <c r="EV151" s="18"/>
      <c r="EW151" s="18"/>
      <c r="EX151" s="18"/>
      <c r="EY151" s="18"/>
      <c r="EZ151" s="18"/>
      <c r="FA151" s="18"/>
      <c r="FB151" s="18"/>
      <c r="FC151" s="18"/>
      <c r="FD151" s="18"/>
      <c r="FE151" s="18"/>
      <c r="FF151" s="18"/>
      <c r="FG151" s="18"/>
      <c r="FH151" s="18"/>
      <c r="FI151" s="18"/>
      <c r="FJ151" s="18"/>
      <c r="FK151" s="18"/>
      <c r="FL151" s="18"/>
      <c r="FM151" s="18"/>
      <c r="FN151" s="18"/>
      <c r="FO151" s="18"/>
      <c r="FP151" s="18"/>
      <c r="FQ151" s="18"/>
      <c r="FR151" s="18"/>
      <c r="FS151" s="18"/>
      <c r="FT151" s="18"/>
      <c r="FU151" s="18"/>
      <c r="FV151" s="18"/>
      <c r="FW151" s="18"/>
      <c r="FX151" s="18"/>
      <c r="FY151" s="18"/>
      <c r="FZ151" s="18"/>
      <c r="GA151" s="18"/>
      <c r="GB151" s="18"/>
      <c r="GC151" s="18"/>
      <c r="GD151" s="18"/>
      <c r="GE151" s="18"/>
      <c r="GF151" s="18"/>
      <c r="GG151" s="18"/>
      <c r="GH151" s="18"/>
      <c r="GI151" s="18"/>
      <c r="GJ151" s="18"/>
      <c r="GK151" s="18"/>
      <c r="GL151" s="18"/>
      <c r="GM151" s="18"/>
      <c r="GN151" s="18"/>
      <c r="GO151" s="18"/>
      <c r="GP151" s="18"/>
      <c r="GQ151" s="18"/>
      <c r="GR151" s="18"/>
      <c r="GS151" s="18"/>
      <c r="GT151" s="18"/>
      <c r="GU151" s="18"/>
      <c r="GV151" s="18"/>
      <c r="GW151" s="18"/>
      <c r="GX151" s="18"/>
      <c r="GY151" s="18"/>
      <c r="GZ151" s="18"/>
      <c r="HA151" s="18"/>
      <c r="HB151" s="18"/>
    </row>
    <row r="152" spans="1:210">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39"/>
      <c r="AA152" s="18"/>
      <c r="AB152" s="18"/>
      <c r="AC152" s="18"/>
      <c r="AD152" s="18"/>
      <c r="AE152" s="18"/>
      <c r="AF152" s="18"/>
      <c r="AG152" s="18"/>
      <c r="AH152" s="18"/>
      <c r="AI152" s="18"/>
      <c r="AJ152" s="18"/>
      <c r="AK152" s="18"/>
      <c r="AL152" s="18"/>
      <c r="AM152" s="18"/>
      <c r="AN152" s="18"/>
      <c r="AO152" s="18"/>
      <c r="AP152" s="18"/>
      <c r="AQ152" s="18"/>
      <c r="AR152" s="18"/>
      <c r="AS152" s="18"/>
      <c r="AT152" s="18"/>
      <c r="AU152" s="39"/>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18"/>
      <c r="BR152" s="18"/>
      <c r="BS152" s="18"/>
      <c r="BT152" s="18"/>
      <c r="BU152" s="18"/>
      <c r="BV152" s="18"/>
      <c r="BW152" s="18"/>
      <c r="BX152" s="18"/>
      <c r="BY152" s="18"/>
      <c r="BZ152" s="18"/>
      <c r="CA152" s="18"/>
      <c r="CB152" s="18"/>
      <c r="CC152" s="18"/>
      <c r="CD152" s="18"/>
      <c r="CE152" s="18"/>
      <c r="CF152" s="18"/>
      <c r="CG152" s="18"/>
      <c r="CH152" s="18"/>
      <c r="CI152" s="18"/>
      <c r="CJ152" s="18"/>
      <c r="CK152" s="18"/>
      <c r="CL152" s="18"/>
      <c r="CM152" s="18"/>
      <c r="CN152" s="18"/>
      <c r="CO152" s="18"/>
      <c r="CP152" s="18"/>
      <c r="CQ152" s="18"/>
      <c r="CR152" s="18"/>
      <c r="CS152" s="18"/>
      <c r="CT152" s="18"/>
      <c r="CU152" s="18"/>
      <c r="CV152" s="18"/>
      <c r="CW152" s="18"/>
      <c r="CX152" s="18"/>
      <c r="CY152" s="18"/>
      <c r="CZ152" s="18"/>
      <c r="DA152" s="18"/>
      <c r="DB152" s="18"/>
      <c r="DC152" s="18"/>
      <c r="DD152" s="18"/>
      <c r="DE152" s="18"/>
      <c r="DF152" s="18"/>
      <c r="DG152" s="18"/>
      <c r="DH152" s="18"/>
      <c r="DI152" s="18"/>
      <c r="DJ152" s="18"/>
      <c r="DK152" s="18"/>
      <c r="DL152" s="18"/>
      <c r="DM152" s="18"/>
      <c r="DN152" s="18"/>
      <c r="DO152" s="18"/>
      <c r="DP152" s="18"/>
      <c r="DQ152" s="18"/>
      <c r="DR152" s="18"/>
      <c r="DS152" s="18"/>
      <c r="DT152" s="18"/>
      <c r="DU152" s="18"/>
      <c r="DV152" s="18"/>
      <c r="DW152" s="18"/>
      <c r="DX152" s="18"/>
      <c r="DY152" s="18"/>
      <c r="DZ152" s="18"/>
      <c r="EA152" s="18"/>
      <c r="EB152" s="18"/>
      <c r="EC152" s="18"/>
      <c r="ED152" s="18"/>
      <c r="EE152" s="18"/>
      <c r="EF152" s="18"/>
      <c r="EG152" s="18"/>
      <c r="EH152" s="18"/>
      <c r="EI152" s="18"/>
      <c r="EJ152" s="18"/>
      <c r="EK152" s="18"/>
      <c r="EL152" s="18"/>
      <c r="EM152" s="18"/>
      <c r="EN152" s="18"/>
      <c r="EO152" s="18"/>
      <c r="EP152" s="18"/>
      <c r="EQ152" s="18"/>
      <c r="ER152" s="18"/>
      <c r="ES152" s="18"/>
      <c r="ET152" s="18"/>
      <c r="EU152" s="18"/>
      <c r="EV152" s="18"/>
      <c r="EW152" s="18"/>
      <c r="EX152" s="18"/>
      <c r="EY152" s="18"/>
      <c r="EZ152" s="18"/>
      <c r="FA152" s="18"/>
      <c r="FB152" s="18"/>
      <c r="FC152" s="18"/>
      <c r="FD152" s="18"/>
      <c r="FE152" s="18"/>
      <c r="FF152" s="18"/>
      <c r="FG152" s="18"/>
      <c r="FH152" s="18"/>
      <c r="FI152" s="18"/>
      <c r="FJ152" s="18"/>
      <c r="FK152" s="18"/>
      <c r="FL152" s="18"/>
      <c r="FM152" s="18"/>
      <c r="FN152" s="18"/>
      <c r="FO152" s="18"/>
      <c r="FP152" s="18"/>
      <c r="FQ152" s="18"/>
      <c r="FR152" s="18"/>
      <c r="FS152" s="18"/>
      <c r="FT152" s="18"/>
      <c r="FU152" s="18"/>
      <c r="FV152" s="18"/>
      <c r="FW152" s="18"/>
      <c r="FX152" s="18"/>
      <c r="FY152" s="18"/>
      <c r="FZ152" s="18"/>
      <c r="GA152" s="18"/>
      <c r="GB152" s="18"/>
      <c r="GC152" s="18"/>
      <c r="GD152" s="18"/>
      <c r="GE152" s="18"/>
      <c r="GF152" s="18"/>
      <c r="GG152" s="18"/>
      <c r="GH152" s="18"/>
      <c r="GI152" s="18"/>
      <c r="GJ152" s="18"/>
      <c r="GK152" s="18"/>
      <c r="GL152" s="18"/>
      <c r="GM152" s="18"/>
      <c r="GN152" s="18"/>
      <c r="GO152" s="18"/>
      <c r="GP152" s="18"/>
      <c r="GQ152" s="18"/>
      <c r="GR152" s="18"/>
      <c r="GS152" s="18"/>
      <c r="GT152" s="18"/>
      <c r="GU152" s="18"/>
      <c r="GV152" s="18"/>
      <c r="GW152" s="18"/>
      <c r="GX152" s="18"/>
      <c r="GY152" s="18"/>
      <c r="GZ152" s="18"/>
      <c r="HA152" s="18"/>
      <c r="HB152" s="18"/>
    </row>
    <row r="153" spans="1:210">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39"/>
      <c r="AA153" s="18"/>
      <c r="AB153" s="18"/>
      <c r="AC153" s="18"/>
      <c r="AD153" s="18"/>
      <c r="AE153" s="18"/>
      <c r="AF153" s="18"/>
      <c r="AG153" s="18"/>
      <c r="AH153" s="18"/>
      <c r="AI153" s="18"/>
      <c r="AJ153" s="18"/>
      <c r="AK153" s="18"/>
      <c r="AL153" s="18"/>
      <c r="AM153" s="18"/>
      <c r="AN153" s="18"/>
      <c r="AO153" s="18"/>
      <c r="AP153" s="18"/>
      <c r="AQ153" s="18"/>
      <c r="AR153" s="18"/>
      <c r="AS153" s="18"/>
      <c r="AT153" s="18"/>
      <c r="AU153" s="39"/>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18"/>
      <c r="BR153" s="18"/>
      <c r="BS153" s="18"/>
      <c r="BT153" s="18"/>
      <c r="BU153" s="18"/>
      <c r="BV153" s="18"/>
      <c r="BW153" s="18"/>
      <c r="BX153" s="18"/>
      <c r="BY153" s="18"/>
      <c r="BZ153" s="18"/>
      <c r="CA153" s="18"/>
      <c r="CB153" s="18"/>
      <c r="CC153" s="18"/>
      <c r="CD153" s="18"/>
      <c r="CE153" s="18"/>
      <c r="CF153" s="18"/>
      <c r="CG153" s="18"/>
      <c r="CH153" s="18"/>
      <c r="CI153" s="18"/>
      <c r="CJ153" s="18"/>
      <c r="CK153" s="18"/>
      <c r="CL153" s="18"/>
      <c r="CM153" s="18"/>
      <c r="CN153" s="18"/>
      <c r="CO153" s="18"/>
      <c r="CP153" s="18"/>
      <c r="CQ153" s="18"/>
      <c r="CR153" s="18"/>
      <c r="CS153" s="18"/>
      <c r="CT153" s="18"/>
      <c r="CU153" s="18"/>
      <c r="CV153" s="18"/>
      <c r="CW153" s="18"/>
      <c r="CX153" s="18"/>
      <c r="CY153" s="18"/>
      <c r="CZ153" s="18"/>
      <c r="DA153" s="18"/>
      <c r="DB153" s="18"/>
      <c r="DC153" s="18"/>
      <c r="DD153" s="18"/>
      <c r="DE153" s="18"/>
      <c r="DF153" s="18"/>
      <c r="DG153" s="18"/>
      <c r="DH153" s="18"/>
      <c r="DI153" s="18"/>
      <c r="DJ153" s="18"/>
      <c r="DK153" s="18"/>
      <c r="DL153" s="18"/>
      <c r="DM153" s="18"/>
      <c r="DN153" s="18"/>
      <c r="DO153" s="18"/>
      <c r="DP153" s="18"/>
      <c r="DQ153" s="18"/>
      <c r="DR153" s="18"/>
      <c r="DS153" s="18"/>
      <c r="DT153" s="18"/>
      <c r="DU153" s="18"/>
      <c r="DV153" s="18"/>
      <c r="DW153" s="18"/>
      <c r="DX153" s="18"/>
      <c r="DY153" s="18"/>
      <c r="DZ153" s="18"/>
      <c r="EA153" s="18"/>
      <c r="EB153" s="18"/>
      <c r="EC153" s="18"/>
      <c r="ED153" s="18"/>
      <c r="EE153" s="18"/>
      <c r="EF153" s="18"/>
      <c r="EG153" s="18"/>
      <c r="EH153" s="18"/>
      <c r="EI153" s="18"/>
      <c r="EJ153" s="18"/>
      <c r="EK153" s="18"/>
      <c r="EL153" s="18"/>
      <c r="EM153" s="18"/>
      <c r="EN153" s="18"/>
      <c r="EO153" s="18"/>
      <c r="EP153" s="18"/>
      <c r="EQ153" s="18"/>
      <c r="ER153" s="18"/>
      <c r="ES153" s="18"/>
      <c r="ET153" s="18"/>
      <c r="EU153" s="18"/>
      <c r="EV153" s="18"/>
      <c r="EW153" s="18"/>
      <c r="EX153" s="18"/>
      <c r="EY153" s="18"/>
      <c r="EZ153" s="18"/>
      <c r="FA153" s="18"/>
      <c r="FB153" s="18"/>
      <c r="FC153" s="18"/>
      <c r="FD153" s="18"/>
      <c r="FE153" s="18"/>
      <c r="FF153" s="18"/>
      <c r="FG153" s="18"/>
      <c r="FH153" s="18"/>
      <c r="FI153" s="18"/>
      <c r="FJ153" s="18"/>
      <c r="FK153" s="18"/>
      <c r="FL153" s="18"/>
      <c r="FM153" s="18"/>
      <c r="FN153" s="18"/>
      <c r="FO153" s="18"/>
      <c r="FP153" s="18"/>
      <c r="FQ153" s="18"/>
      <c r="FR153" s="18"/>
      <c r="FS153" s="18"/>
      <c r="FT153" s="18"/>
      <c r="FU153" s="18"/>
      <c r="FV153" s="18"/>
      <c r="FW153" s="18"/>
      <c r="FX153" s="18"/>
      <c r="FY153" s="18"/>
      <c r="FZ153" s="18"/>
      <c r="GA153" s="18"/>
      <c r="GB153" s="18"/>
      <c r="GC153" s="18"/>
      <c r="GD153" s="18"/>
      <c r="GE153" s="18"/>
      <c r="GF153" s="18"/>
      <c r="GG153" s="18"/>
      <c r="GH153" s="18"/>
      <c r="GI153" s="18"/>
      <c r="GJ153" s="18"/>
      <c r="GK153" s="18"/>
      <c r="GL153" s="18"/>
      <c r="GM153" s="18"/>
      <c r="GN153" s="18"/>
      <c r="GO153" s="18"/>
      <c r="GP153" s="18"/>
      <c r="GQ153" s="18"/>
      <c r="GR153" s="18"/>
      <c r="GS153" s="18"/>
      <c r="GT153" s="18"/>
      <c r="GU153" s="18"/>
      <c r="GV153" s="18"/>
      <c r="GW153" s="18"/>
      <c r="GX153" s="18"/>
      <c r="GY153" s="18"/>
      <c r="GZ153" s="18"/>
      <c r="HA153" s="18"/>
      <c r="HB153" s="18"/>
    </row>
    <row r="154" spans="1:210">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39"/>
      <c r="AA154" s="18"/>
      <c r="AB154" s="18"/>
      <c r="AC154" s="18"/>
      <c r="AD154" s="18"/>
      <c r="AE154" s="18"/>
      <c r="AF154" s="18"/>
      <c r="AG154" s="18"/>
      <c r="AH154" s="18"/>
      <c r="AI154" s="18"/>
      <c r="AJ154" s="18"/>
      <c r="AK154" s="18"/>
      <c r="AL154" s="18"/>
      <c r="AM154" s="18"/>
      <c r="AN154" s="18"/>
      <c r="AO154" s="18"/>
      <c r="AP154" s="18"/>
      <c r="AQ154" s="18"/>
      <c r="AR154" s="18"/>
      <c r="AS154" s="18"/>
      <c r="AT154" s="18"/>
      <c r="AU154" s="39"/>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18"/>
      <c r="BR154" s="18"/>
      <c r="BS154" s="18"/>
      <c r="BT154" s="18"/>
      <c r="BU154" s="18"/>
      <c r="BV154" s="18"/>
      <c r="BW154" s="18"/>
      <c r="BX154" s="18"/>
      <c r="BY154" s="18"/>
      <c r="BZ154" s="18"/>
      <c r="CA154" s="18"/>
      <c r="CB154" s="18"/>
      <c r="CC154" s="18"/>
      <c r="CD154" s="18"/>
      <c r="CE154" s="18"/>
      <c r="CF154" s="18"/>
      <c r="CG154" s="18"/>
      <c r="CH154" s="18"/>
      <c r="CI154" s="18"/>
      <c r="CJ154" s="18"/>
      <c r="CK154" s="18"/>
      <c r="CL154" s="18"/>
      <c r="CM154" s="18"/>
      <c r="CN154" s="18"/>
      <c r="CO154" s="18"/>
      <c r="CP154" s="18"/>
      <c r="CQ154" s="18"/>
      <c r="CR154" s="18"/>
      <c r="CS154" s="18"/>
      <c r="CT154" s="18"/>
      <c r="CU154" s="18"/>
      <c r="CV154" s="18"/>
      <c r="CW154" s="18"/>
      <c r="CX154" s="18"/>
      <c r="CY154" s="18"/>
      <c r="CZ154" s="18"/>
      <c r="DA154" s="18"/>
      <c r="DB154" s="18"/>
      <c r="DC154" s="18"/>
      <c r="DD154" s="18"/>
      <c r="DE154" s="18"/>
      <c r="DF154" s="18"/>
      <c r="DG154" s="18"/>
      <c r="DH154" s="18"/>
      <c r="DI154" s="18"/>
      <c r="DJ154" s="18"/>
      <c r="DK154" s="18"/>
      <c r="DL154" s="18"/>
      <c r="DM154" s="18"/>
      <c r="DN154" s="18"/>
      <c r="DO154" s="18"/>
      <c r="DP154" s="18"/>
      <c r="DQ154" s="18"/>
      <c r="DR154" s="18"/>
      <c r="DS154" s="18"/>
      <c r="DT154" s="18"/>
      <c r="DU154" s="18"/>
      <c r="DV154" s="18"/>
      <c r="DW154" s="18"/>
      <c r="DX154" s="18"/>
      <c r="DY154" s="18"/>
      <c r="DZ154" s="18"/>
      <c r="EA154" s="18"/>
      <c r="EB154" s="18"/>
      <c r="EC154" s="18"/>
      <c r="ED154" s="18"/>
      <c r="EE154" s="18"/>
      <c r="EF154" s="18"/>
      <c r="EG154" s="18"/>
      <c r="EH154" s="18"/>
      <c r="EI154" s="18"/>
      <c r="EJ154" s="18"/>
      <c r="EK154" s="18"/>
      <c r="EL154" s="18"/>
      <c r="EM154" s="18"/>
      <c r="EN154" s="18"/>
      <c r="EO154" s="18"/>
      <c r="EP154" s="18"/>
      <c r="EQ154" s="18"/>
      <c r="ER154" s="18"/>
      <c r="ES154" s="18"/>
      <c r="ET154" s="18"/>
      <c r="EU154" s="18"/>
      <c r="EV154" s="18"/>
      <c r="EW154" s="18"/>
      <c r="EX154" s="18"/>
      <c r="EY154" s="18"/>
      <c r="EZ154" s="18"/>
      <c r="FA154" s="18"/>
      <c r="FB154" s="18"/>
      <c r="FC154" s="18"/>
      <c r="FD154" s="18"/>
      <c r="FE154" s="18"/>
      <c r="FF154" s="18"/>
      <c r="FG154" s="18"/>
      <c r="FH154" s="18"/>
      <c r="FI154" s="18"/>
      <c r="FJ154" s="18"/>
      <c r="FK154" s="18"/>
      <c r="FL154" s="18"/>
      <c r="FM154" s="18"/>
      <c r="FN154" s="18"/>
      <c r="FO154" s="18"/>
      <c r="FP154" s="18"/>
      <c r="FQ154" s="18"/>
      <c r="FR154" s="18"/>
      <c r="FS154" s="18"/>
      <c r="FT154" s="18"/>
      <c r="FU154" s="18"/>
      <c r="FV154" s="18"/>
      <c r="FW154" s="18"/>
      <c r="FX154" s="18"/>
      <c r="FY154" s="18"/>
      <c r="FZ154" s="18"/>
      <c r="GA154" s="18"/>
      <c r="GB154" s="18"/>
      <c r="GC154" s="18"/>
      <c r="GD154" s="18"/>
      <c r="GE154" s="18"/>
      <c r="GF154" s="18"/>
      <c r="GG154" s="18"/>
      <c r="GH154" s="18"/>
      <c r="GI154" s="18"/>
      <c r="GJ154" s="18"/>
      <c r="GK154" s="18"/>
      <c r="GL154" s="18"/>
      <c r="GM154" s="18"/>
      <c r="GN154" s="18"/>
      <c r="GO154" s="18"/>
      <c r="GP154" s="18"/>
      <c r="GQ154" s="18"/>
      <c r="GR154" s="18"/>
      <c r="GS154" s="18"/>
      <c r="GT154" s="18"/>
      <c r="GU154" s="18"/>
      <c r="GV154" s="18"/>
      <c r="GW154" s="18"/>
      <c r="GX154" s="18"/>
      <c r="GY154" s="18"/>
      <c r="GZ154" s="18"/>
      <c r="HA154" s="18"/>
      <c r="HB154" s="18"/>
    </row>
    <row r="155" spans="1:210">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39"/>
      <c r="AA155" s="18"/>
      <c r="AB155" s="18"/>
      <c r="AC155" s="18"/>
      <c r="AD155" s="18"/>
      <c r="AE155" s="18"/>
      <c r="AF155" s="18"/>
      <c r="AG155" s="18"/>
      <c r="AH155" s="18"/>
      <c r="AI155" s="18"/>
      <c r="AJ155" s="18"/>
      <c r="AK155" s="18"/>
      <c r="AL155" s="18"/>
      <c r="AM155" s="18"/>
      <c r="AN155" s="18"/>
      <c r="AO155" s="18"/>
      <c r="AP155" s="18"/>
      <c r="AQ155" s="18"/>
      <c r="AR155" s="18"/>
      <c r="AS155" s="18"/>
      <c r="AT155" s="18"/>
      <c r="AU155" s="39"/>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18"/>
      <c r="BR155" s="18"/>
      <c r="BS155" s="18"/>
      <c r="BT155" s="18"/>
      <c r="BU155" s="18"/>
      <c r="BV155" s="18"/>
      <c r="BW155" s="18"/>
      <c r="BX155" s="18"/>
      <c r="BY155" s="18"/>
      <c r="BZ155" s="18"/>
      <c r="CA155" s="18"/>
      <c r="CB155" s="18"/>
      <c r="CC155" s="18"/>
      <c r="CD155" s="18"/>
      <c r="CE155" s="18"/>
      <c r="CF155" s="18"/>
      <c r="CG155" s="18"/>
      <c r="CH155" s="18"/>
      <c r="CI155" s="18"/>
      <c r="CJ155" s="18"/>
      <c r="CK155" s="18"/>
      <c r="CL155" s="18"/>
      <c r="CM155" s="18"/>
      <c r="CN155" s="18"/>
      <c r="CO155" s="18"/>
      <c r="CP155" s="18"/>
      <c r="CQ155" s="18"/>
      <c r="CR155" s="18"/>
      <c r="CS155" s="18"/>
      <c r="CT155" s="18"/>
      <c r="CU155" s="18"/>
      <c r="CV155" s="18"/>
      <c r="CW155" s="18"/>
      <c r="CX155" s="18"/>
      <c r="CY155" s="18"/>
      <c r="CZ155" s="18"/>
      <c r="DA155" s="18"/>
      <c r="DB155" s="18"/>
      <c r="DC155" s="18"/>
      <c r="DD155" s="18"/>
      <c r="DE155" s="18"/>
      <c r="DF155" s="18"/>
      <c r="DG155" s="18"/>
      <c r="DH155" s="18"/>
      <c r="DI155" s="18"/>
      <c r="DJ155" s="18"/>
      <c r="DK155" s="18"/>
      <c r="DL155" s="18"/>
      <c r="DM155" s="18"/>
      <c r="DN155" s="18"/>
      <c r="DO155" s="18"/>
      <c r="DP155" s="18"/>
      <c r="DQ155" s="18"/>
      <c r="DR155" s="18"/>
      <c r="DS155" s="18"/>
      <c r="DT155" s="18"/>
      <c r="DU155" s="18"/>
      <c r="DV155" s="18"/>
      <c r="DW155" s="18"/>
      <c r="DX155" s="18"/>
      <c r="DY155" s="18"/>
      <c r="DZ155" s="18"/>
      <c r="EA155" s="18"/>
      <c r="EB155" s="18"/>
      <c r="EC155" s="18"/>
      <c r="ED155" s="18"/>
      <c r="EE155" s="18"/>
      <c r="EF155" s="18"/>
      <c r="EG155" s="18"/>
      <c r="EH155" s="18"/>
      <c r="EI155" s="18"/>
      <c r="EJ155" s="18"/>
      <c r="EK155" s="18"/>
      <c r="EL155" s="18"/>
      <c r="EM155" s="18"/>
      <c r="EN155" s="18"/>
      <c r="EO155" s="18"/>
      <c r="EP155" s="18"/>
      <c r="EQ155" s="18"/>
      <c r="ER155" s="18"/>
      <c r="ES155" s="18"/>
      <c r="ET155" s="18"/>
      <c r="EU155" s="18"/>
      <c r="EV155" s="18"/>
      <c r="EW155" s="18"/>
      <c r="EX155" s="18"/>
      <c r="EY155" s="18"/>
      <c r="EZ155" s="18"/>
      <c r="FA155" s="18"/>
      <c r="FB155" s="18"/>
      <c r="FC155" s="18"/>
      <c r="FD155" s="18"/>
      <c r="FE155" s="18"/>
      <c r="FF155" s="18"/>
      <c r="FG155" s="18"/>
      <c r="FH155" s="18"/>
      <c r="FI155" s="18"/>
      <c r="FJ155" s="18"/>
      <c r="FK155" s="18"/>
      <c r="FL155" s="18"/>
      <c r="FM155" s="18"/>
      <c r="FN155" s="18"/>
      <c r="FO155" s="18"/>
      <c r="FP155" s="18"/>
      <c r="FQ155" s="18"/>
      <c r="FR155" s="18"/>
      <c r="FS155" s="18"/>
      <c r="FT155" s="18"/>
      <c r="FU155" s="18"/>
      <c r="FV155" s="18"/>
      <c r="FW155" s="18"/>
      <c r="FX155" s="18"/>
      <c r="FY155" s="18"/>
      <c r="FZ155" s="18"/>
      <c r="GA155" s="18"/>
      <c r="GB155" s="18"/>
      <c r="GC155" s="18"/>
      <c r="GD155" s="18"/>
      <c r="GE155" s="18"/>
      <c r="GF155" s="18"/>
      <c r="GG155" s="18"/>
      <c r="GH155" s="18"/>
      <c r="GI155" s="18"/>
      <c r="GJ155" s="18"/>
      <c r="GK155" s="18"/>
      <c r="GL155" s="18"/>
      <c r="GM155" s="18"/>
      <c r="GN155" s="18"/>
      <c r="GO155" s="18"/>
      <c r="GP155" s="18"/>
      <c r="GQ155" s="18"/>
      <c r="GR155" s="18"/>
      <c r="GS155" s="18"/>
      <c r="GT155" s="18"/>
      <c r="GU155" s="18"/>
      <c r="GV155" s="18"/>
      <c r="GW155" s="18"/>
      <c r="GX155" s="18"/>
      <c r="GY155" s="18"/>
      <c r="GZ155" s="18"/>
      <c r="HA155" s="18"/>
      <c r="HB155" s="18"/>
    </row>
    <row r="156" spans="1:210">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39"/>
      <c r="AA156" s="18"/>
      <c r="AB156" s="18"/>
      <c r="AC156" s="18"/>
      <c r="AD156" s="18"/>
      <c r="AE156" s="18"/>
      <c r="AF156" s="18"/>
      <c r="AG156" s="18"/>
      <c r="AH156" s="18"/>
      <c r="AI156" s="18"/>
      <c r="AJ156" s="18"/>
      <c r="AK156" s="18"/>
      <c r="AL156" s="18"/>
      <c r="AM156" s="18"/>
      <c r="AN156" s="18"/>
      <c r="AO156" s="18"/>
      <c r="AP156" s="18"/>
      <c r="AQ156" s="18"/>
      <c r="AR156" s="18"/>
      <c r="AS156" s="18"/>
      <c r="AT156" s="18"/>
      <c r="AU156" s="39"/>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18"/>
      <c r="BR156" s="18"/>
      <c r="BS156" s="18"/>
      <c r="BT156" s="18"/>
      <c r="BU156" s="18"/>
      <c r="BV156" s="18"/>
      <c r="BW156" s="18"/>
      <c r="BX156" s="18"/>
      <c r="BY156" s="18"/>
      <c r="BZ156" s="18"/>
      <c r="CA156" s="18"/>
      <c r="CB156" s="18"/>
      <c r="CC156" s="18"/>
      <c r="CD156" s="18"/>
      <c r="CE156" s="18"/>
      <c r="CF156" s="18"/>
      <c r="CG156" s="18"/>
      <c r="CH156" s="18"/>
      <c r="CI156" s="18"/>
      <c r="CJ156" s="18"/>
      <c r="CK156" s="18"/>
      <c r="CL156" s="18"/>
      <c r="CM156" s="18"/>
      <c r="CN156" s="18"/>
      <c r="CO156" s="18"/>
      <c r="CP156" s="18"/>
      <c r="CQ156" s="18"/>
      <c r="CR156" s="18"/>
      <c r="CS156" s="18"/>
      <c r="CT156" s="18"/>
      <c r="CU156" s="18"/>
      <c r="CV156" s="18"/>
      <c r="CW156" s="18"/>
      <c r="CX156" s="18"/>
      <c r="CY156" s="18"/>
      <c r="CZ156" s="18"/>
      <c r="DA156" s="18"/>
      <c r="DB156" s="18"/>
      <c r="DC156" s="18"/>
      <c r="DD156" s="18"/>
      <c r="DE156" s="18"/>
      <c r="DF156" s="18"/>
      <c r="DG156" s="18"/>
      <c r="DH156" s="18"/>
      <c r="DI156" s="18"/>
      <c r="DJ156" s="18"/>
      <c r="DK156" s="18"/>
      <c r="DL156" s="18"/>
      <c r="DM156" s="18"/>
      <c r="DN156" s="18"/>
      <c r="DO156" s="18"/>
      <c r="DP156" s="18"/>
      <c r="DQ156" s="18"/>
      <c r="DR156" s="18"/>
      <c r="DS156" s="18"/>
      <c r="DT156" s="18"/>
      <c r="DU156" s="18"/>
      <c r="DV156" s="18"/>
      <c r="DW156" s="18"/>
      <c r="DX156" s="18"/>
      <c r="DY156" s="18"/>
      <c r="DZ156" s="18"/>
      <c r="EA156" s="18"/>
      <c r="EB156" s="18"/>
      <c r="EC156" s="18"/>
      <c r="ED156" s="18"/>
      <c r="EE156" s="18"/>
      <c r="EF156" s="18"/>
      <c r="EG156" s="18"/>
      <c r="EH156" s="18"/>
      <c r="EI156" s="18"/>
      <c r="EJ156" s="18"/>
      <c r="EK156" s="18"/>
      <c r="EL156" s="18"/>
      <c r="EM156" s="18"/>
      <c r="EN156" s="18"/>
      <c r="EO156" s="18"/>
      <c r="EP156" s="18"/>
      <c r="EQ156" s="18"/>
      <c r="ER156" s="18"/>
      <c r="ES156" s="18"/>
      <c r="ET156" s="18"/>
      <c r="EU156" s="18"/>
      <c r="EV156" s="18"/>
      <c r="EW156" s="18"/>
      <c r="EX156" s="18"/>
      <c r="EY156" s="18"/>
      <c r="EZ156" s="18"/>
      <c r="FA156" s="18"/>
      <c r="FB156" s="18"/>
      <c r="FC156" s="18"/>
      <c r="FD156" s="18"/>
      <c r="FE156" s="18"/>
      <c r="FF156" s="18"/>
      <c r="FG156" s="18"/>
      <c r="FH156" s="18"/>
      <c r="FI156" s="18"/>
      <c r="FJ156" s="18"/>
      <c r="FK156" s="18"/>
      <c r="FL156" s="18"/>
      <c r="FM156" s="18"/>
      <c r="FN156" s="18"/>
      <c r="FO156" s="18"/>
      <c r="FP156" s="18"/>
      <c r="FQ156" s="18"/>
      <c r="FR156" s="18"/>
      <c r="FS156" s="18"/>
      <c r="FT156" s="18"/>
      <c r="FU156" s="18"/>
      <c r="FV156" s="18"/>
      <c r="FW156" s="18"/>
      <c r="FX156" s="18"/>
      <c r="FY156" s="18"/>
      <c r="FZ156" s="18"/>
      <c r="GA156" s="18"/>
      <c r="GB156" s="18"/>
      <c r="GC156" s="18"/>
      <c r="GD156" s="18"/>
      <c r="GE156" s="18"/>
      <c r="GF156" s="18"/>
      <c r="GG156" s="18"/>
      <c r="GH156" s="18"/>
      <c r="GI156" s="18"/>
      <c r="GJ156" s="18"/>
      <c r="GK156" s="18"/>
      <c r="GL156" s="18"/>
      <c r="GM156" s="18"/>
      <c r="GN156" s="18"/>
      <c r="GO156" s="18"/>
      <c r="GP156" s="18"/>
      <c r="GQ156" s="18"/>
      <c r="GR156" s="18"/>
      <c r="GS156" s="18"/>
      <c r="GT156" s="18"/>
      <c r="GU156" s="18"/>
      <c r="GV156" s="18"/>
      <c r="GW156" s="18"/>
      <c r="GX156" s="18"/>
      <c r="GY156" s="18"/>
      <c r="GZ156" s="18"/>
      <c r="HA156" s="18"/>
      <c r="HB156" s="18"/>
    </row>
    <row r="157" spans="1:210">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39"/>
      <c r="AA157" s="18"/>
      <c r="AB157" s="18"/>
      <c r="AC157" s="18"/>
      <c r="AD157" s="18"/>
      <c r="AE157" s="18"/>
      <c r="AF157" s="18"/>
      <c r="AG157" s="18"/>
      <c r="AH157" s="18"/>
      <c r="AI157" s="18"/>
      <c r="AJ157" s="18"/>
      <c r="AK157" s="18"/>
      <c r="AL157" s="18"/>
      <c r="AM157" s="18"/>
      <c r="AN157" s="18"/>
      <c r="AO157" s="18"/>
      <c r="AP157" s="18"/>
      <c r="AQ157" s="18"/>
      <c r="AR157" s="18"/>
      <c r="AS157" s="18"/>
      <c r="AT157" s="18"/>
      <c r="AU157" s="39"/>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18"/>
      <c r="BR157" s="18"/>
      <c r="BS157" s="18"/>
      <c r="BT157" s="18"/>
      <c r="BU157" s="18"/>
      <c r="BV157" s="18"/>
      <c r="BW157" s="18"/>
      <c r="BX157" s="18"/>
      <c r="BY157" s="18"/>
      <c r="BZ157" s="18"/>
      <c r="CA157" s="18"/>
      <c r="CB157" s="18"/>
      <c r="CC157" s="18"/>
      <c r="CD157" s="18"/>
      <c r="CE157" s="18"/>
      <c r="CF157" s="18"/>
      <c r="CG157" s="18"/>
      <c r="CH157" s="18"/>
      <c r="CI157" s="18"/>
      <c r="CJ157" s="18"/>
      <c r="CK157" s="18"/>
      <c r="CL157" s="18"/>
      <c r="CM157" s="18"/>
      <c r="CN157" s="18"/>
      <c r="CO157" s="18"/>
      <c r="CP157" s="18"/>
      <c r="CQ157" s="18"/>
      <c r="CR157" s="18"/>
      <c r="CS157" s="18"/>
      <c r="CT157" s="18"/>
      <c r="CU157" s="18"/>
      <c r="CV157" s="18"/>
      <c r="CW157" s="18"/>
      <c r="CX157" s="18"/>
      <c r="CY157" s="18"/>
      <c r="CZ157" s="18"/>
      <c r="DA157" s="18"/>
      <c r="DB157" s="18"/>
      <c r="DC157" s="18"/>
      <c r="DD157" s="18"/>
      <c r="DE157" s="18"/>
      <c r="DF157" s="18"/>
      <c r="DG157" s="18"/>
      <c r="DH157" s="18"/>
      <c r="DI157" s="18"/>
      <c r="DJ157" s="18"/>
      <c r="DK157" s="18"/>
      <c r="DL157" s="18"/>
      <c r="DM157" s="18"/>
      <c r="DN157" s="18"/>
      <c r="DO157" s="18"/>
      <c r="DP157" s="18"/>
      <c r="DQ157" s="18"/>
      <c r="DR157" s="18"/>
      <c r="DS157" s="18"/>
      <c r="DT157" s="18"/>
      <c r="DU157" s="18"/>
      <c r="DV157" s="18"/>
      <c r="DW157" s="18"/>
      <c r="DX157" s="18"/>
      <c r="DY157" s="18"/>
      <c r="DZ157" s="18"/>
      <c r="EA157" s="18"/>
      <c r="EB157" s="18"/>
      <c r="EC157" s="18"/>
      <c r="ED157" s="18"/>
      <c r="EE157" s="18"/>
      <c r="EF157" s="18"/>
      <c r="EG157" s="18"/>
      <c r="EH157" s="18"/>
      <c r="EI157" s="18"/>
      <c r="EJ157" s="18"/>
      <c r="EK157" s="18"/>
      <c r="EL157" s="18"/>
      <c r="EM157" s="18"/>
      <c r="EN157" s="18"/>
      <c r="EO157" s="18"/>
      <c r="EP157" s="18"/>
      <c r="EQ157" s="18"/>
      <c r="ER157" s="18"/>
      <c r="ES157" s="18"/>
      <c r="ET157" s="18"/>
      <c r="EU157" s="18"/>
      <c r="EV157" s="18"/>
      <c r="EW157" s="18"/>
      <c r="EX157" s="18"/>
      <c r="EY157" s="18"/>
      <c r="EZ157" s="18"/>
      <c r="FA157" s="18"/>
      <c r="FB157" s="18"/>
      <c r="FC157" s="18"/>
      <c r="FD157" s="18"/>
      <c r="FE157" s="18"/>
      <c r="FF157" s="18"/>
      <c r="FG157" s="18"/>
      <c r="FH157" s="18"/>
      <c r="FI157" s="18"/>
      <c r="FJ157" s="18"/>
      <c r="FK157" s="18"/>
      <c r="FL157" s="18"/>
      <c r="FM157" s="18"/>
      <c r="FN157" s="18"/>
      <c r="FO157" s="18"/>
      <c r="FP157" s="18"/>
      <c r="FQ157" s="18"/>
      <c r="FR157" s="18"/>
      <c r="FS157" s="18"/>
      <c r="FT157" s="18"/>
      <c r="FU157" s="18"/>
      <c r="FV157" s="18"/>
      <c r="FW157" s="18"/>
      <c r="FX157" s="18"/>
      <c r="FY157" s="18"/>
      <c r="FZ157" s="18"/>
      <c r="GA157" s="18"/>
      <c r="GB157" s="18"/>
      <c r="GC157" s="18"/>
      <c r="GD157" s="18"/>
      <c r="GE157" s="18"/>
      <c r="GF157" s="18"/>
      <c r="GG157" s="18"/>
      <c r="GH157" s="18"/>
      <c r="GI157" s="18"/>
      <c r="GJ157" s="18"/>
      <c r="GK157" s="18"/>
      <c r="GL157" s="18"/>
      <c r="GM157" s="18"/>
      <c r="GN157" s="18"/>
      <c r="GO157" s="18"/>
      <c r="GP157" s="18"/>
      <c r="GQ157" s="18"/>
      <c r="GR157" s="18"/>
      <c r="GS157" s="18"/>
      <c r="GT157" s="18"/>
      <c r="GU157" s="18"/>
      <c r="GV157" s="18"/>
      <c r="GW157" s="18"/>
      <c r="GX157" s="18"/>
      <c r="GY157" s="18"/>
      <c r="GZ157" s="18"/>
      <c r="HA157" s="18"/>
      <c r="HB157" s="18"/>
    </row>
    <row r="158" spans="1:210">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39"/>
      <c r="AA158" s="18"/>
      <c r="AB158" s="18"/>
      <c r="AC158" s="18"/>
      <c r="AD158" s="18"/>
      <c r="AE158" s="18"/>
      <c r="AF158" s="18"/>
      <c r="AG158" s="18"/>
      <c r="AH158" s="18"/>
      <c r="AI158" s="18"/>
      <c r="AJ158" s="18"/>
      <c r="AK158" s="18"/>
      <c r="AL158" s="18"/>
      <c r="AM158" s="18"/>
      <c r="AN158" s="18"/>
      <c r="AO158" s="18"/>
      <c r="AP158" s="18"/>
      <c r="AQ158" s="18"/>
      <c r="AR158" s="18"/>
      <c r="AS158" s="18"/>
      <c r="AT158" s="18"/>
      <c r="AU158" s="39"/>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18"/>
      <c r="BR158" s="18"/>
      <c r="BS158" s="18"/>
      <c r="BT158" s="18"/>
      <c r="BU158" s="18"/>
      <c r="BV158" s="18"/>
      <c r="BW158" s="18"/>
      <c r="BX158" s="18"/>
      <c r="BY158" s="18"/>
      <c r="BZ158" s="18"/>
      <c r="CA158" s="18"/>
      <c r="CB158" s="18"/>
      <c r="CC158" s="18"/>
      <c r="CD158" s="18"/>
      <c r="CE158" s="18"/>
      <c r="CF158" s="18"/>
      <c r="CG158" s="18"/>
      <c r="CH158" s="18"/>
      <c r="CI158" s="18"/>
      <c r="CJ158" s="18"/>
      <c r="CK158" s="18"/>
      <c r="CL158" s="18"/>
      <c r="CM158" s="18"/>
      <c r="CN158" s="18"/>
      <c r="CO158" s="18"/>
      <c r="CP158" s="18"/>
      <c r="CQ158" s="18"/>
      <c r="CR158" s="18"/>
      <c r="CS158" s="18"/>
      <c r="CT158" s="18"/>
      <c r="CU158" s="18"/>
      <c r="CV158" s="18"/>
      <c r="CW158" s="18"/>
      <c r="CX158" s="18"/>
      <c r="CY158" s="18"/>
      <c r="CZ158" s="18"/>
      <c r="DA158" s="18"/>
      <c r="DB158" s="18"/>
      <c r="DC158" s="18"/>
      <c r="DD158" s="18"/>
      <c r="DE158" s="18"/>
      <c r="DF158" s="18"/>
      <c r="DG158" s="18"/>
      <c r="DH158" s="18"/>
      <c r="DI158" s="18"/>
      <c r="DJ158" s="18"/>
      <c r="DK158" s="18"/>
      <c r="DL158" s="18"/>
      <c r="DM158" s="18"/>
      <c r="DN158" s="18"/>
      <c r="DO158" s="18"/>
      <c r="DP158" s="18"/>
      <c r="DQ158" s="18"/>
      <c r="DR158" s="18"/>
      <c r="DS158" s="18"/>
      <c r="DT158" s="18"/>
      <c r="DU158" s="18"/>
      <c r="DV158" s="18"/>
      <c r="DW158" s="18"/>
      <c r="DX158" s="18"/>
      <c r="DY158" s="18"/>
      <c r="DZ158" s="18"/>
      <c r="EA158" s="18"/>
      <c r="EB158" s="18"/>
      <c r="EC158" s="18"/>
      <c r="ED158" s="18"/>
      <c r="EE158" s="18"/>
      <c r="EF158" s="18"/>
      <c r="EG158" s="18"/>
      <c r="EH158" s="18"/>
      <c r="EI158" s="18"/>
      <c r="EJ158" s="18"/>
      <c r="EK158" s="18"/>
      <c r="EL158" s="18"/>
      <c r="EM158" s="18"/>
      <c r="EN158" s="18"/>
      <c r="EO158" s="18"/>
      <c r="EP158" s="18"/>
      <c r="EQ158" s="18"/>
      <c r="ER158" s="18"/>
      <c r="ES158" s="18"/>
      <c r="ET158" s="18"/>
      <c r="EU158" s="18"/>
      <c r="EV158" s="18"/>
      <c r="EW158" s="18"/>
      <c r="EX158" s="18"/>
      <c r="EY158" s="18"/>
      <c r="EZ158" s="18"/>
      <c r="FA158" s="18"/>
      <c r="FB158" s="18"/>
      <c r="FC158" s="18"/>
      <c r="FD158" s="18"/>
      <c r="FE158" s="18"/>
      <c r="FF158" s="18"/>
      <c r="FG158" s="18"/>
      <c r="FH158" s="18"/>
      <c r="FI158" s="18"/>
      <c r="FJ158" s="18"/>
      <c r="FK158" s="18"/>
      <c r="FL158" s="18"/>
      <c r="FM158" s="18"/>
      <c r="FN158" s="18"/>
      <c r="FO158" s="18"/>
      <c r="FP158" s="18"/>
      <c r="FQ158" s="18"/>
      <c r="FR158" s="18"/>
      <c r="FS158" s="18"/>
      <c r="FT158" s="18"/>
      <c r="FU158" s="18"/>
      <c r="FV158" s="18"/>
      <c r="FW158" s="18"/>
      <c r="FX158" s="18"/>
      <c r="FY158" s="18"/>
      <c r="FZ158" s="18"/>
      <c r="GA158" s="18"/>
      <c r="GB158" s="18"/>
      <c r="GC158" s="18"/>
      <c r="GD158" s="18"/>
      <c r="GE158" s="18"/>
      <c r="GF158" s="18"/>
      <c r="GG158" s="18"/>
      <c r="GH158" s="18"/>
      <c r="GI158" s="18"/>
      <c r="GJ158" s="18"/>
      <c r="GK158" s="18"/>
      <c r="GL158" s="18"/>
      <c r="GM158" s="18"/>
      <c r="GN158" s="18"/>
      <c r="GO158" s="18"/>
      <c r="GP158" s="18"/>
      <c r="GQ158" s="18"/>
      <c r="GR158" s="18"/>
      <c r="GS158" s="18"/>
      <c r="GT158" s="18"/>
      <c r="GU158" s="18"/>
      <c r="GV158" s="18"/>
      <c r="GW158" s="18"/>
      <c r="GX158" s="18"/>
      <c r="GY158" s="18"/>
      <c r="GZ158" s="18"/>
      <c r="HA158" s="18"/>
      <c r="HB158" s="18"/>
    </row>
    <row r="159" spans="1:210">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39"/>
      <c r="AA159" s="18"/>
      <c r="AB159" s="18"/>
      <c r="AC159" s="18"/>
      <c r="AD159" s="18"/>
      <c r="AE159" s="18"/>
      <c r="AF159" s="18"/>
      <c r="AG159" s="18"/>
      <c r="AH159" s="18"/>
      <c r="AI159" s="18"/>
      <c r="AJ159" s="18"/>
      <c r="AK159" s="18"/>
      <c r="AL159" s="18"/>
      <c r="AM159" s="18"/>
      <c r="AN159" s="18"/>
      <c r="AO159" s="18"/>
      <c r="AP159" s="18"/>
      <c r="AQ159" s="18"/>
      <c r="AR159" s="18"/>
      <c r="AS159" s="18"/>
      <c r="AT159" s="18"/>
      <c r="AU159" s="39"/>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18"/>
      <c r="BR159" s="18"/>
      <c r="BS159" s="18"/>
      <c r="BT159" s="18"/>
      <c r="BU159" s="18"/>
      <c r="BV159" s="18"/>
      <c r="BW159" s="18"/>
      <c r="BX159" s="18"/>
      <c r="BY159" s="18"/>
      <c r="BZ159" s="18"/>
      <c r="CA159" s="18"/>
      <c r="CB159" s="18"/>
      <c r="CC159" s="18"/>
      <c r="CD159" s="18"/>
      <c r="CE159" s="18"/>
      <c r="CF159" s="18"/>
      <c r="CG159" s="18"/>
      <c r="CH159" s="18"/>
      <c r="CI159" s="18"/>
      <c r="CJ159" s="18"/>
      <c r="CK159" s="18"/>
      <c r="CL159" s="18"/>
      <c r="CM159" s="18"/>
      <c r="CN159" s="18"/>
      <c r="CO159" s="18"/>
      <c r="CP159" s="18"/>
      <c r="CQ159" s="18"/>
      <c r="CR159" s="18"/>
      <c r="CS159" s="18"/>
      <c r="CT159" s="18"/>
      <c r="CU159" s="18"/>
      <c r="CV159" s="18"/>
      <c r="CW159" s="18"/>
      <c r="CX159" s="18"/>
      <c r="CY159" s="18"/>
      <c r="CZ159" s="18"/>
      <c r="DA159" s="18"/>
      <c r="DB159" s="18"/>
      <c r="DC159" s="18"/>
      <c r="DD159" s="18"/>
      <c r="DE159" s="18"/>
      <c r="DF159" s="18"/>
      <c r="DG159" s="18"/>
      <c r="DH159" s="18"/>
      <c r="DI159" s="18"/>
      <c r="DJ159" s="18"/>
      <c r="DK159" s="18"/>
      <c r="DL159" s="18"/>
      <c r="DM159" s="18"/>
      <c r="DN159" s="18"/>
      <c r="DO159" s="18"/>
      <c r="DP159" s="18"/>
      <c r="DQ159" s="18"/>
      <c r="DR159" s="18"/>
      <c r="DS159" s="18"/>
      <c r="DT159" s="18"/>
      <c r="DU159" s="18"/>
      <c r="DV159" s="18"/>
      <c r="DW159" s="18"/>
      <c r="DX159" s="18"/>
      <c r="DY159" s="18"/>
      <c r="DZ159" s="18"/>
      <c r="EA159" s="18"/>
      <c r="EB159" s="18"/>
      <c r="EC159" s="18"/>
      <c r="ED159" s="18"/>
      <c r="EE159" s="18"/>
      <c r="EF159" s="18"/>
      <c r="EG159" s="18"/>
      <c r="EH159" s="18"/>
      <c r="EI159" s="18"/>
      <c r="EJ159" s="18"/>
      <c r="EK159" s="18"/>
      <c r="EL159" s="18"/>
      <c r="EM159" s="18"/>
      <c r="EN159" s="18"/>
      <c r="EO159" s="18"/>
      <c r="EP159" s="18"/>
      <c r="EQ159" s="18"/>
      <c r="ER159" s="18"/>
      <c r="ES159" s="18"/>
      <c r="ET159" s="18"/>
      <c r="EU159" s="18"/>
      <c r="EV159" s="18"/>
      <c r="EW159" s="18"/>
      <c r="EX159" s="18"/>
      <c r="EY159" s="18"/>
      <c r="EZ159" s="18"/>
      <c r="FA159" s="18"/>
      <c r="FB159" s="18"/>
      <c r="FC159" s="18"/>
      <c r="FD159" s="18"/>
      <c r="FE159" s="18"/>
      <c r="FF159" s="18"/>
      <c r="FG159" s="18"/>
      <c r="FH159" s="18"/>
      <c r="FI159" s="18"/>
      <c r="FJ159" s="18"/>
      <c r="FK159" s="18"/>
      <c r="FL159" s="18"/>
      <c r="FM159" s="18"/>
      <c r="FN159" s="18"/>
      <c r="FO159" s="18"/>
      <c r="FP159" s="18"/>
      <c r="FQ159" s="18"/>
      <c r="FR159" s="18"/>
      <c r="FS159" s="18"/>
      <c r="FT159" s="18"/>
      <c r="FU159" s="18"/>
      <c r="FV159" s="18"/>
      <c r="FW159" s="18"/>
      <c r="FX159" s="18"/>
      <c r="FY159" s="18"/>
      <c r="FZ159" s="18"/>
      <c r="GA159" s="18"/>
      <c r="GB159" s="18"/>
      <c r="GC159" s="18"/>
      <c r="GD159" s="18"/>
      <c r="GE159" s="18"/>
      <c r="GF159" s="18"/>
      <c r="GG159" s="18"/>
      <c r="GH159" s="18"/>
      <c r="GI159" s="18"/>
      <c r="GJ159" s="18"/>
      <c r="GK159" s="18"/>
      <c r="GL159" s="18"/>
      <c r="GM159" s="18"/>
      <c r="GN159" s="18"/>
      <c r="GO159" s="18"/>
      <c r="GP159" s="18"/>
      <c r="GQ159" s="18"/>
      <c r="GR159" s="18"/>
      <c r="GS159" s="18"/>
      <c r="GT159" s="18"/>
      <c r="GU159" s="18"/>
      <c r="GV159" s="18"/>
      <c r="GW159" s="18"/>
      <c r="GX159" s="18"/>
      <c r="GY159" s="18"/>
      <c r="GZ159" s="18"/>
      <c r="HA159" s="18"/>
      <c r="HB159" s="18"/>
    </row>
    <row r="160" spans="1:210">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39"/>
      <c r="AA160" s="18"/>
      <c r="AB160" s="18"/>
      <c r="AC160" s="18"/>
      <c r="AD160" s="18"/>
      <c r="AE160" s="18"/>
      <c r="AF160" s="18"/>
      <c r="AG160" s="18"/>
      <c r="AH160" s="18"/>
      <c r="AI160" s="18"/>
      <c r="AJ160" s="18"/>
      <c r="AK160" s="18"/>
      <c r="AL160" s="18"/>
      <c r="AM160" s="18"/>
      <c r="AN160" s="18"/>
      <c r="AO160" s="18"/>
      <c r="AP160" s="18"/>
      <c r="AQ160" s="18"/>
      <c r="AR160" s="18"/>
      <c r="AS160" s="18"/>
      <c r="AT160" s="18"/>
      <c r="AU160" s="39"/>
      <c r="AV160" s="18"/>
      <c r="AW160" s="18"/>
      <c r="AX160" s="18"/>
      <c r="AY160" s="18"/>
      <c r="AZ160" s="18"/>
      <c r="BA160" s="18"/>
      <c r="BB160" s="18"/>
      <c r="BC160" s="18"/>
      <c r="BD160" s="18"/>
      <c r="BE160" s="18"/>
      <c r="BF160" s="18"/>
      <c r="BG160" s="18"/>
      <c r="BH160" s="18"/>
      <c r="BI160" s="18"/>
      <c r="BJ160" s="18"/>
      <c r="BK160" s="18"/>
      <c r="BL160" s="18"/>
      <c r="BM160" s="18"/>
      <c r="BN160" s="18"/>
      <c r="BO160" s="18"/>
      <c r="BP160" s="18"/>
      <c r="BQ160" s="18"/>
      <c r="BR160" s="18"/>
      <c r="BS160" s="18"/>
      <c r="BT160" s="18"/>
      <c r="BU160" s="18"/>
      <c r="BV160" s="18"/>
      <c r="BW160" s="18"/>
      <c r="BX160" s="18"/>
      <c r="BY160" s="18"/>
      <c r="BZ160" s="18"/>
      <c r="CA160" s="18"/>
      <c r="CB160" s="18"/>
      <c r="CC160" s="18"/>
      <c r="CD160" s="18"/>
      <c r="CE160" s="18"/>
      <c r="CF160" s="18"/>
      <c r="CG160" s="18"/>
      <c r="CH160" s="18"/>
      <c r="CI160" s="18"/>
      <c r="CJ160" s="18"/>
      <c r="CK160" s="18"/>
      <c r="CL160" s="18"/>
      <c r="CM160" s="18"/>
      <c r="CN160" s="18"/>
      <c r="CO160" s="18"/>
      <c r="CP160" s="18"/>
      <c r="CQ160" s="18"/>
      <c r="CR160" s="18"/>
      <c r="CS160" s="18"/>
      <c r="CT160" s="18"/>
      <c r="CU160" s="18"/>
      <c r="CV160" s="18"/>
      <c r="CW160" s="18"/>
      <c r="CX160" s="18"/>
      <c r="CY160" s="18"/>
      <c r="CZ160" s="18"/>
      <c r="DA160" s="18"/>
      <c r="DB160" s="18"/>
      <c r="DC160" s="18"/>
      <c r="DD160" s="18"/>
      <c r="DE160" s="18"/>
      <c r="DF160" s="18"/>
      <c r="DG160" s="18"/>
      <c r="DH160" s="18"/>
      <c r="DI160" s="18"/>
      <c r="DJ160" s="18"/>
      <c r="DK160" s="18"/>
      <c r="DL160" s="18"/>
      <c r="DM160" s="18"/>
      <c r="DN160" s="18"/>
      <c r="DO160" s="18"/>
      <c r="DP160" s="18"/>
      <c r="DQ160" s="18"/>
      <c r="DR160" s="18"/>
      <c r="DS160" s="18"/>
      <c r="DT160" s="18"/>
      <c r="DU160" s="18"/>
      <c r="DV160" s="18"/>
      <c r="DW160" s="18"/>
      <c r="DX160" s="18"/>
      <c r="DY160" s="18"/>
      <c r="DZ160" s="18"/>
      <c r="EA160" s="18"/>
      <c r="EB160" s="18"/>
      <c r="EC160" s="18"/>
      <c r="ED160" s="18"/>
      <c r="EE160" s="18"/>
      <c r="EF160" s="18"/>
      <c r="EG160" s="18"/>
      <c r="EH160" s="18"/>
      <c r="EI160" s="18"/>
      <c r="EJ160" s="18"/>
      <c r="EK160" s="18"/>
      <c r="EL160" s="18"/>
      <c r="EM160" s="18"/>
      <c r="EN160" s="18"/>
      <c r="EO160" s="18"/>
      <c r="EP160" s="18"/>
      <c r="EQ160" s="18"/>
      <c r="ER160" s="18"/>
      <c r="ES160" s="18"/>
      <c r="ET160" s="18"/>
      <c r="EU160" s="18"/>
      <c r="EV160" s="18"/>
      <c r="EW160" s="18"/>
      <c r="EX160" s="18"/>
      <c r="EY160" s="18"/>
      <c r="EZ160" s="18"/>
      <c r="FA160" s="18"/>
      <c r="FB160" s="18"/>
      <c r="FC160" s="18"/>
      <c r="FD160" s="18"/>
      <c r="FE160" s="18"/>
      <c r="FF160" s="18"/>
      <c r="FG160" s="18"/>
      <c r="FH160" s="18"/>
      <c r="FI160" s="18"/>
      <c r="FJ160" s="18"/>
      <c r="FK160" s="18"/>
      <c r="FL160" s="18"/>
      <c r="FM160" s="18"/>
      <c r="FN160" s="18"/>
      <c r="FO160" s="18"/>
      <c r="FP160" s="18"/>
      <c r="FQ160" s="18"/>
      <c r="FR160" s="18"/>
      <c r="FS160" s="18"/>
      <c r="FT160" s="18"/>
      <c r="FU160" s="18"/>
      <c r="FV160" s="18"/>
      <c r="FW160" s="18"/>
      <c r="FX160" s="18"/>
      <c r="FY160" s="18"/>
      <c r="FZ160" s="18"/>
      <c r="GA160" s="18"/>
      <c r="GB160" s="18"/>
      <c r="GC160" s="18"/>
      <c r="GD160" s="18"/>
      <c r="GE160" s="18"/>
      <c r="GF160" s="18"/>
      <c r="GG160" s="18"/>
      <c r="GH160" s="18"/>
      <c r="GI160" s="18"/>
      <c r="GJ160" s="18"/>
      <c r="GK160" s="18"/>
      <c r="GL160" s="18"/>
      <c r="GM160" s="18"/>
      <c r="GN160" s="18"/>
      <c r="GO160" s="18"/>
      <c r="GP160" s="18"/>
      <c r="GQ160" s="18"/>
      <c r="GR160" s="18"/>
      <c r="GS160" s="18"/>
      <c r="GT160" s="18"/>
      <c r="GU160" s="18"/>
      <c r="GV160" s="18"/>
      <c r="GW160" s="18"/>
      <c r="GX160" s="18"/>
      <c r="GY160" s="18"/>
      <c r="GZ160" s="18"/>
      <c r="HA160" s="18"/>
      <c r="HB160" s="18"/>
    </row>
    <row r="161" spans="1:210">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39"/>
      <c r="AA161" s="18"/>
      <c r="AB161" s="18"/>
      <c r="AC161" s="18"/>
      <c r="AD161" s="18"/>
      <c r="AE161" s="18"/>
      <c r="AF161" s="18"/>
      <c r="AG161" s="18"/>
      <c r="AH161" s="18"/>
      <c r="AI161" s="18"/>
      <c r="AJ161" s="18"/>
      <c r="AK161" s="18"/>
      <c r="AL161" s="18"/>
      <c r="AM161" s="18"/>
      <c r="AN161" s="18"/>
      <c r="AO161" s="18"/>
      <c r="AP161" s="18"/>
      <c r="AQ161" s="18"/>
      <c r="AR161" s="18"/>
      <c r="AS161" s="18"/>
      <c r="AT161" s="18"/>
      <c r="AU161" s="39"/>
      <c r="AV161" s="18"/>
      <c r="AW161" s="18"/>
      <c r="AX161" s="18"/>
      <c r="AY161" s="18"/>
      <c r="AZ161" s="18"/>
      <c r="BA161" s="18"/>
      <c r="BB161" s="18"/>
      <c r="BC161" s="18"/>
      <c r="BD161" s="18"/>
      <c r="BE161" s="18"/>
      <c r="BF161" s="18"/>
      <c r="BG161" s="18"/>
      <c r="BH161" s="18"/>
      <c r="BI161" s="18"/>
      <c r="BJ161" s="18"/>
      <c r="BK161" s="18"/>
      <c r="BL161" s="18"/>
      <c r="BM161" s="18"/>
      <c r="BN161" s="18"/>
      <c r="BO161" s="18"/>
      <c r="BP161" s="18"/>
      <c r="BQ161" s="18"/>
      <c r="BR161" s="18"/>
      <c r="BS161" s="18"/>
      <c r="BT161" s="18"/>
      <c r="BU161" s="18"/>
      <c r="BV161" s="18"/>
      <c r="BW161" s="18"/>
      <c r="BX161" s="18"/>
      <c r="BY161" s="18"/>
      <c r="BZ161" s="18"/>
      <c r="CA161" s="18"/>
      <c r="CB161" s="18"/>
      <c r="CC161" s="18"/>
      <c r="CD161" s="18"/>
      <c r="CE161" s="18"/>
      <c r="CF161" s="18"/>
      <c r="CG161" s="18"/>
      <c r="CH161" s="18"/>
      <c r="CI161" s="18"/>
      <c r="CJ161" s="18"/>
      <c r="CK161" s="18"/>
      <c r="CL161" s="18"/>
      <c r="CM161" s="18"/>
      <c r="CN161" s="18"/>
      <c r="CO161" s="18"/>
      <c r="CP161" s="18"/>
      <c r="CQ161" s="18"/>
      <c r="CR161" s="18"/>
      <c r="CS161" s="18"/>
      <c r="CT161" s="18"/>
      <c r="CU161" s="18"/>
      <c r="CV161" s="18"/>
      <c r="CW161" s="18"/>
      <c r="CX161" s="18"/>
      <c r="CY161" s="18"/>
      <c r="CZ161" s="18"/>
      <c r="DA161" s="18"/>
      <c r="DB161" s="18"/>
      <c r="DC161" s="18"/>
      <c r="DD161" s="18"/>
      <c r="DE161" s="18"/>
      <c r="DF161" s="18"/>
      <c r="DG161" s="18"/>
      <c r="DH161" s="18"/>
      <c r="DI161" s="18"/>
      <c r="DJ161" s="18"/>
      <c r="DK161" s="18"/>
      <c r="DL161" s="18"/>
      <c r="DM161" s="18"/>
      <c r="DN161" s="18"/>
      <c r="DO161" s="18"/>
      <c r="DP161" s="18"/>
      <c r="DQ161" s="18"/>
      <c r="DR161" s="18"/>
      <c r="DS161" s="18"/>
      <c r="DT161" s="18"/>
      <c r="DU161" s="18"/>
      <c r="DV161" s="18"/>
      <c r="DW161" s="18"/>
      <c r="DX161" s="18"/>
      <c r="DY161" s="18"/>
      <c r="DZ161" s="18"/>
      <c r="EA161" s="18"/>
      <c r="EB161" s="18"/>
      <c r="EC161" s="18"/>
      <c r="ED161" s="18"/>
      <c r="EE161" s="18"/>
      <c r="EF161" s="18"/>
      <c r="EG161" s="18"/>
      <c r="EH161" s="18"/>
      <c r="EI161" s="18"/>
      <c r="EJ161" s="18"/>
      <c r="EK161" s="18"/>
      <c r="EL161" s="18"/>
      <c r="EM161" s="18"/>
      <c r="EN161" s="18"/>
      <c r="EO161" s="18"/>
      <c r="EP161" s="18"/>
      <c r="EQ161" s="18"/>
      <c r="ER161" s="18"/>
      <c r="ES161" s="18"/>
      <c r="ET161" s="18"/>
      <c r="EU161" s="18"/>
      <c r="EV161" s="18"/>
      <c r="EW161" s="18"/>
      <c r="EX161" s="18"/>
      <c r="EY161" s="18"/>
      <c r="EZ161" s="18"/>
      <c r="FA161" s="18"/>
      <c r="FB161" s="18"/>
      <c r="FC161" s="18"/>
      <c r="FD161" s="18"/>
      <c r="FE161" s="18"/>
      <c r="FF161" s="18"/>
      <c r="FG161" s="18"/>
      <c r="FH161" s="18"/>
      <c r="FI161" s="18"/>
      <c r="FJ161" s="18"/>
      <c r="FK161" s="18"/>
      <c r="FL161" s="18"/>
      <c r="FM161" s="18"/>
      <c r="FN161" s="18"/>
      <c r="FO161" s="18"/>
      <c r="FP161" s="18"/>
      <c r="FQ161" s="18"/>
      <c r="FR161" s="18"/>
      <c r="FS161" s="18"/>
      <c r="FT161" s="18"/>
      <c r="FU161" s="18"/>
      <c r="FV161" s="18"/>
      <c r="FW161" s="18"/>
      <c r="FX161" s="18"/>
      <c r="FY161" s="18"/>
      <c r="FZ161" s="18"/>
      <c r="GA161" s="18"/>
      <c r="GB161" s="18"/>
      <c r="GC161" s="18"/>
      <c r="GD161" s="18"/>
      <c r="GE161" s="18"/>
      <c r="GF161" s="18"/>
      <c r="GG161" s="18"/>
      <c r="GH161" s="18"/>
      <c r="GI161" s="18"/>
      <c r="GJ161" s="18"/>
      <c r="GK161" s="18"/>
      <c r="GL161" s="18"/>
      <c r="GM161" s="18"/>
      <c r="GN161" s="18"/>
      <c r="GO161" s="18"/>
      <c r="GP161" s="18"/>
      <c r="GQ161" s="18"/>
      <c r="GR161" s="18"/>
      <c r="GS161" s="18"/>
      <c r="GT161" s="18"/>
      <c r="GU161" s="18"/>
      <c r="GV161" s="18"/>
      <c r="GW161" s="18"/>
      <c r="GX161" s="18"/>
      <c r="GY161" s="18"/>
      <c r="GZ161" s="18"/>
      <c r="HA161" s="18"/>
      <c r="HB161" s="18"/>
    </row>
    <row r="162" spans="1:210">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39"/>
      <c r="AA162" s="18"/>
      <c r="AB162" s="18"/>
      <c r="AC162" s="18"/>
      <c r="AD162" s="18"/>
      <c r="AE162" s="18"/>
      <c r="AF162" s="18"/>
      <c r="AG162" s="18"/>
      <c r="AH162" s="18"/>
      <c r="AI162" s="18"/>
      <c r="AJ162" s="18"/>
      <c r="AK162" s="18"/>
      <c r="AL162" s="18"/>
      <c r="AM162" s="18"/>
      <c r="AN162" s="18"/>
      <c r="AO162" s="18"/>
      <c r="AP162" s="18"/>
      <c r="AQ162" s="18"/>
      <c r="AR162" s="18"/>
      <c r="AS162" s="18"/>
      <c r="AT162" s="18"/>
      <c r="AU162" s="39"/>
      <c r="AV162" s="18"/>
      <c r="AW162" s="18"/>
      <c r="AX162" s="18"/>
      <c r="AY162" s="18"/>
      <c r="AZ162" s="18"/>
      <c r="BA162" s="18"/>
      <c r="BB162" s="18"/>
      <c r="BC162" s="18"/>
      <c r="BD162" s="18"/>
      <c r="BE162" s="18"/>
      <c r="BF162" s="18"/>
      <c r="BG162" s="18"/>
      <c r="BH162" s="18"/>
      <c r="BI162" s="18"/>
      <c r="BJ162" s="18"/>
      <c r="BK162" s="18"/>
      <c r="BL162" s="18"/>
      <c r="BM162" s="18"/>
      <c r="BN162" s="18"/>
      <c r="BO162" s="18"/>
      <c r="BP162" s="18"/>
      <c r="BQ162" s="18"/>
      <c r="BR162" s="18"/>
      <c r="BS162" s="18"/>
      <c r="BT162" s="18"/>
      <c r="BU162" s="18"/>
      <c r="BV162" s="18"/>
      <c r="BW162" s="18"/>
      <c r="BX162" s="18"/>
      <c r="BY162" s="18"/>
      <c r="BZ162" s="18"/>
      <c r="CA162" s="18"/>
      <c r="CB162" s="18"/>
      <c r="CC162" s="18"/>
      <c r="CD162" s="18"/>
      <c r="CE162" s="18"/>
      <c r="CF162" s="18"/>
      <c r="CG162" s="18"/>
      <c r="CH162" s="18"/>
      <c r="CI162" s="18"/>
      <c r="CJ162" s="18"/>
      <c r="CK162" s="18"/>
      <c r="CL162" s="18"/>
      <c r="CM162" s="18"/>
      <c r="CN162" s="18"/>
      <c r="CO162" s="18"/>
      <c r="CP162" s="18"/>
      <c r="CQ162" s="18"/>
      <c r="CR162" s="18"/>
      <c r="CS162" s="18"/>
      <c r="CT162" s="18"/>
      <c r="CU162" s="18"/>
      <c r="CV162" s="18"/>
      <c r="CW162" s="18"/>
      <c r="CX162" s="18"/>
      <c r="CY162" s="18"/>
      <c r="CZ162" s="18"/>
      <c r="DA162" s="18"/>
      <c r="DB162" s="18"/>
      <c r="DC162" s="18"/>
      <c r="DD162" s="18"/>
      <c r="DE162" s="18"/>
      <c r="DF162" s="18"/>
      <c r="DG162" s="18"/>
      <c r="DH162" s="18"/>
      <c r="DI162" s="18"/>
      <c r="DJ162" s="18"/>
      <c r="DK162" s="18"/>
      <c r="DL162" s="18"/>
      <c r="DM162" s="18"/>
      <c r="DN162" s="18"/>
      <c r="DO162" s="18"/>
      <c r="DP162" s="18"/>
      <c r="DQ162" s="18"/>
      <c r="DR162" s="18"/>
      <c r="DS162" s="18"/>
      <c r="DT162" s="18"/>
      <c r="DU162" s="18"/>
      <c r="DV162" s="18"/>
      <c r="DW162" s="18"/>
      <c r="DX162" s="18"/>
      <c r="DY162" s="18"/>
      <c r="DZ162" s="18"/>
      <c r="EA162" s="18"/>
      <c r="EB162" s="18"/>
      <c r="EC162" s="18"/>
      <c r="ED162" s="18"/>
      <c r="EE162" s="18"/>
      <c r="EF162" s="18"/>
      <c r="EG162" s="18"/>
      <c r="EH162" s="18"/>
      <c r="EI162" s="18"/>
      <c r="EJ162" s="18"/>
      <c r="EK162" s="18"/>
      <c r="EL162" s="18"/>
      <c r="EM162" s="18"/>
      <c r="EN162" s="18"/>
      <c r="EO162" s="18"/>
      <c r="EP162" s="18"/>
      <c r="EQ162" s="18"/>
      <c r="ER162" s="18"/>
      <c r="ES162" s="18"/>
      <c r="ET162" s="18"/>
      <c r="EU162" s="18"/>
      <c r="EV162" s="18"/>
      <c r="EW162" s="18"/>
      <c r="EX162" s="18"/>
      <c r="EY162" s="18"/>
      <c r="EZ162" s="18"/>
      <c r="FA162" s="18"/>
      <c r="FB162" s="18"/>
      <c r="FC162" s="18"/>
      <c r="FD162" s="18"/>
      <c r="FE162" s="18"/>
      <c r="FF162" s="18"/>
      <c r="FG162" s="18"/>
      <c r="FH162" s="18"/>
      <c r="FI162" s="18"/>
      <c r="FJ162" s="18"/>
      <c r="FK162" s="18"/>
      <c r="FL162" s="18"/>
      <c r="FM162" s="18"/>
      <c r="FN162" s="18"/>
      <c r="FO162" s="18"/>
      <c r="FP162" s="18"/>
      <c r="FQ162" s="18"/>
      <c r="FR162" s="18"/>
      <c r="FS162" s="18"/>
      <c r="FT162" s="18"/>
      <c r="FU162" s="18"/>
      <c r="FV162" s="18"/>
      <c r="FW162" s="18"/>
      <c r="FX162" s="18"/>
      <c r="FY162" s="18"/>
      <c r="FZ162" s="18"/>
      <c r="GA162" s="18"/>
      <c r="GB162" s="18"/>
      <c r="GC162" s="18"/>
      <c r="GD162" s="18"/>
      <c r="GE162" s="18"/>
      <c r="GF162" s="18"/>
      <c r="GG162" s="18"/>
      <c r="GH162" s="18"/>
      <c r="GI162" s="18"/>
      <c r="GJ162" s="18"/>
      <c r="GK162" s="18"/>
      <c r="GL162" s="18"/>
      <c r="GM162" s="18"/>
      <c r="GN162" s="18"/>
      <c r="GO162" s="18"/>
      <c r="GP162" s="18"/>
      <c r="GQ162" s="18"/>
      <c r="GR162" s="18"/>
      <c r="GS162" s="18"/>
      <c r="GT162" s="18"/>
      <c r="GU162" s="18"/>
      <c r="GV162" s="18"/>
      <c r="GW162" s="18"/>
      <c r="GX162" s="18"/>
      <c r="GY162" s="18"/>
      <c r="GZ162" s="18"/>
      <c r="HA162" s="18"/>
      <c r="HB162" s="18"/>
    </row>
    <row r="163" spans="1:210">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39"/>
      <c r="AA163" s="18"/>
      <c r="AB163" s="18"/>
      <c r="AC163" s="18"/>
      <c r="AD163" s="18"/>
      <c r="AE163" s="18"/>
      <c r="AF163" s="18"/>
      <c r="AG163" s="18"/>
      <c r="AH163" s="18"/>
      <c r="AI163" s="18"/>
      <c r="AJ163" s="18"/>
      <c r="AK163" s="18"/>
      <c r="AL163" s="18"/>
      <c r="AM163" s="18"/>
      <c r="AN163" s="18"/>
      <c r="AO163" s="18"/>
      <c r="AP163" s="18"/>
      <c r="AQ163" s="18"/>
      <c r="AR163" s="18"/>
      <c r="AS163" s="18"/>
      <c r="AT163" s="18"/>
      <c r="AU163" s="39"/>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c r="CM163" s="18"/>
      <c r="CN163" s="18"/>
      <c r="CO163" s="18"/>
      <c r="CP163" s="18"/>
      <c r="CQ163" s="18"/>
      <c r="CR163" s="18"/>
      <c r="CS163" s="18"/>
      <c r="CT163" s="18"/>
      <c r="CU163" s="18"/>
      <c r="CV163" s="18"/>
      <c r="CW163" s="18"/>
      <c r="CX163" s="18"/>
      <c r="CY163" s="18"/>
      <c r="CZ163" s="18"/>
      <c r="DA163" s="18"/>
      <c r="DB163" s="18"/>
      <c r="DC163" s="18"/>
      <c r="DD163" s="18"/>
      <c r="DE163" s="18"/>
      <c r="DF163" s="18"/>
      <c r="DG163" s="18"/>
      <c r="DH163" s="18"/>
      <c r="DI163" s="18"/>
      <c r="DJ163" s="18"/>
      <c r="DK163" s="18"/>
      <c r="DL163" s="18"/>
      <c r="DM163" s="18"/>
      <c r="DN163" s="18"/>
      <c r="DO163" s="18"/>
      <c r="DP163" s="18"/>
      <c r="DQ163" s="18"/>
      <c r="DR163" s="18"/>
      <c r="DS163" s="18"/>
      <c r="DT163" s="18"/>
      <c r="DU163" s="18"/>
      <c r="DV163" s="18"/>
      <c r="DW163" s="18"/>
      <c r="DX163" s="18"/>
      <c r="DY163" s="18"/>
      <c r="DZ163" s="18"/>
      <c r="EA163" s="18"/>
      <c r="EB163" s="18"/>
      <c r="EC163" s="18"/>
      <c r="ED163" s="18"/>
      <c r="EE163" s="18"/>
      <c r="EF163" s="18"/>
      <c r="EG163" s="18"/>
      <c r="EH163" s="18"/>
      <c r="EI163" s="18"/>
      <c r="EJ163" s="18"/>
      <c r="EK163" s="18"/>
      <c r="EL163" s="18"/>
      <c r="EM163" s="18"/>
      <c r="EN163" s="18"/>
      <c r="EO163" s="18"/>
      <c r="EP163" s="18"/>
      <c r="EQ163" s="18"/>
      <c r="ER163" s="18"/>
      <c r="ES163" s="18"/>
      <c r="ET163" s="18"/>
      <c r="EU163" s="18"/>
      <c r="EV163" s="18"/>
      <c r="EW163" s="18"/>
      <c r="EX163" s="18"/>
      <c r="EY163" s="18"/>
      <c r="EZ163" s="18"/>
      <c r="FA163" s="18"/>
      <c r="FB163" s="18"/>
      <c r="FC163" s="18"/>
      <c r="FD163" s="18"/>
      <c r="FE163" s="18"/>
      <c r="FF163" s="18"/>
      <c r="FG163" s="18"/>
      <c r="FH163" s="18"/>
      <c r="FI163" s="18"/>
      <c r="FJ163" s="18"/>
      <c r="FK163" s="18"/>
      <c r="FL163" s="18"/>
      <c r="FM163" s="18"/>
      <c r="FN163" s="18"/>
      <c r="FO163" s="18"/>
      <c r="FP163" s="18"/>
      <c r="FQ163" s="18"/>
      <c r="FR163" s="18"/>
      <c r="FS163" s="18"/>
      <c r="FT163" s="18"/>
      <c r="FU163" s="18"/>
      <c r="FV163" s="18"/>
      <c r="FW163" s="18"/>
      <c r="FX163" s="18"/>
      <c r="FY163" s="18"/>
      <c r="FZ163" s="18"/>
      <c r="GA163" s="18"/>
      <c r="GB163" s="18"/>
      <c r="GC163" s="18"/>
      <c r="GD163" s="18"/>
      <c r="GE163" s="18"/>
      <c r="GF163" s="18"/>
      <c r="GG163" s="18"/>
      <c r="GH163" s="18"/>
      <c r="GI163" s="18"/>
      <c r="GJ163" s="18"/>
      <c r="GK163" s="18"/>
      <c r="GL163" s="18"/>
      <c r="GM163" s="18"/>
      <c r="GN163" s="18"/>
      <c r="GO163" s="18"/>
      <c r="GP163" s="18"/>
      <c r="GQ163" s="18"/>
      <c r="GR163" s="18"/>
      <c r="GS163" s="18"/>
      <c r="GT163" s="18"/>
      <c r="GU163" s="18"/>
      <c r="GV163" s="18"/>
      <c r="GW163" s="18"/>
      <c r="GX163" s="18"/>
      <c r="GY163" s="18"/>
      <c r="GZ163" s="18"/>
      <c r="HA163" s="18"/>
      <c r="HB163" s="18"/>
    </row>
    <row r="164" spans="1:210">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39"/>
      <c r="AA164" s="18"/>
      <c r="AB164" s="18"/>
      <c r="AC164" s="18"/>
      <c r="AD164" s="18"/>
      <c r="AE164" s="18"/>
      <c r="AF164" s="18"/>
      <c r="AG164" s="18"/>
      <c r="AH164" s="18"/>
      <c r="AI164" s="18"/>
      <c r="AJ164" s="18"/>
      <c r="AK164" s="18"/>
      <c r="AL164" s="18"/>
      <c r="AM164" s="18"/>
      <c r="AN164" s="18"/>
      <c r="AO164" s="18"/>
      <c r="AP164" s="18"/>
      <c r="AQ164" s="18"/>
      <c r="AR164" s="18"/>
      <c r="AS164" s="18"/>
      <c r="AT164" s="18"/>
      <c r="AU164" s="39"/>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c r="CC164" s="18"/>
      <c r="CD164" s="18"/>
      <c r="CE164" s="18"/>
      <c r="CF164" s="18"/>
      <c r="CG164" s="18"/>
      <c r="CH164" s="18"/>
      <c r="CI164" s="18"/>
      <c r="CJ164" s="18"/>
      <c r="CK164" s="18"/>
      <c r="CL164" s="18"/>
      <c r="CM164" s="18"/>
      <c r="CN164" s="18"/>
      <c r="CO164" s="18"/>
      <c r="CP164" s="18"/>
      <c r="CQ164" s="18"/>
      <c r="CR164" s="18"/>
      <c r="CS164" s="18"/>
      <c r="CT164" s="18"/>
      <c r="CU164" s="18"/>
      <c r="CV164" s="18"/>
      <c r="CW164" s="18"/>
      <c r="CX164" s="18"/>
      <c r="CY164" s="18"/>
      <c r="CZ164" s="18"/>
      <c r="DA164" s="18"/>
      <c r="DB164" s="18"/>
      <c r="DC164" s="18"/>
      <c r="DD164" s="18"/>
      <c r="DE164" s="18"/>
      <c r="DF164" s="18"/>
      <c r="DG164" s="18"/>
      <c r="DH164" s="18"/>
      <c r="DI164" s="18"/>
      <c r="DJ164" s="18"/>
      <c r="DK164" s="18"/>
      <c r="DL164" s="18"/>
      <c r="DM164" s="18"/>
      <c r="DN164" s="18"/>
      <c r="DO164" s="18"/>
      <c r="DP164" s="18"/>
      <c r="DQ164" s="18"/>
      <c r="DR164" s="18"/>
      <c r="DS164" s="18"/>
      <c r="DT164" s="18"/>
      <c r="DU164" s="18"/>
      <c r="DV164" s="18"/>
      <c r="DW164" s="18"/>
      <c r="DX164" s="18"/>
      <c r="DY164" s="18"/>
      <c r="DZ164" s="18"/>
      <c r="EA164" s="18"/>
      <c r="EB164" s="18"/>
      <c r="EC164" s="18"/>
      <c r="ED164" s="18"/>
      <c r="EE164" s="18"/>
      <c r="EF164" s="18"/>
      <c r="EG164" s="18"/>
      <c r="EH164" s="18"/>
      <c r="EI164" s="18"/>
      <c r="EJ164" s="18"/>
      <c r="EK164" s="18"/>
      <c r="EL164" s="18"/>
      <c r="EM164" s="18"/>
      <c r="EN164" s="18"/>
      <c r="EO164" s="18"/>
      <c r="EP164" s="18"/>
      <c r="EQ164" s="18"/>
      <c r="ER164" s="18"/>
      <c r="ES164" s="18"/>
      <c r="ET164" s="18"/>
      <c r="EU164" s="18"/>
      <c r="EV164" s="18"/>
      <c r="EW164" s="18"/>
      <c r="EX164" s="18"/>
      <c r="EY164" s="18"/>
      <c r="EZ164" s="18"/>
      <c r="FA164" s="18"/>
      <c r="FB164" s="18"/>
      <c r="FC164" s="18"/>
      <c r="FD164" s="18"/>
      <c r="FE164" s="18"/>
      <c r="FF164" s="18"/>
      <c r="FG164" s="18"/>
      <c r="FH164" s="18"/>
      <c r="FI164" s="18"/>
      <c r="FJ164" s="18"/>
      <c r="FK164" s="18"/>
      <c r="FL164" s="18"/>
      <c r="FM164" s="18"/>
      <c r="FN164" s="18"/>
      <c r="FO164" s="18"/>
      <c r="FP164" s="18"/>
      <c r="FQ164" s="18"/>
      <c r="FR164" s="18"/>
      <c r="FS164" s="18"/>
      <c r="FT164" s="18"/>
      <c r="FU164" s="18"/>
      <c r="FV164" s="18"/>
      <c r="FW164" s="18"/>
      <c r="FX164" s="18"/>
      <c r="FY164" s="18"/>
      <c r="FZ164" s="18"/>
      <c r="GA164" s="18"/>
      <c r="GB164" s="18"/>
      <c r="GC164" s="18"/>
      <c r="GD164" s="18"/>
      <c r="GE164" s="18"/>
      <c r="GF164" s="18"/>
      <c r="GG164" s="18"/>
      <c r="GH164" s="18"/>
      <c r="GI164" s="18"/>
      <c r="GJ164" s="18"/>
      <c r="GK164" s="18"/>
      <c r="GL164" s="18"/>
      <c r="GM164" s="18"/>
      <c r="GN164" s="18"/>
      <c r="GO164" s="18"/>
      <c r="GP164" s="18"/>
      <c r="GQ164" s="18"/>
      <c r="GR164" s="18"/>
      <c r="GS164" s="18"/>
      <c r="GT164" s="18"/>
      <c r="GU164" s="18"/>
      <c r="GV164" s="18"/>
      <c r="GW164" s="18"/>
      <c r="GX164" s="18"/>
      <c r="GY164" s="18"/>
      <c r="GZ164" s="18"/>
      <c r="HA164" s="18"/>
      <c r="HB164" s="18"/>
    </row>
    <row r="165" spans="1:210">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39"/>
      <c r="AA165" s="18"/>
      <c r="AB165" s="18"/>
      <c r="AC165" s="18"/>
      <c r="AD165" s="18"/>
      <c r="AE165" s="18"/>
      <c r="AF165" s="18"/>
      <c r="AG165" s="18"/>
      <c r="AH165" s="18"/>
      <c r="AI165" s="18"/>
      <c r="AJ165" s="18"/>
      <c r="AK165" s="18"/>
      <c r="AL165" s="18"/>
      <c r="AM165" s="18"/>
      <c r="AN165" s="18"/>
      <c r="AO165" s="18"/>
      <c r="AP165" s="18"/>
      <c r="AQ165" s="18"/>
      <c r="AR165" s="18"/>
      <c r="AS165" s="18"/>
      <c r="AT165" s="18"/>
      <c r="AU165" s="39"/>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c r="CC165" s="18"/>
      <c r="CD165" s="18"/>
      <c r="CE165" s="18"/>
      <c r="CF165" s="18"/>
      <c r="CG165" s="18"/>
      <c r="CH165" s="18"/>
      <c r="CI165" s="18"/>
      <c r="CJ165" s="18"/>
      <c r="CK165" s="18"/>
      <c r="CL165" s="18"/>
      <c r="CM165" s="18"/>
      <c r="CN165" s="18"/>
      <c r="CO165" s="18"/>
      <c r="CP165" s="18"/>
      <c r="CQ165" s="18"/>
      <c r="CR165" s="18"/>
      <c r="CS165" s="18"/>
      <c r="CT165" s="18"/>
      <c r="CU165" s="18"/>
      <c r="CV165" s="18"/>
      <c r="CW165" s="18"/>
      <c r="CX165" s="18"/>
      <c r="CY165" s="18"/>
      <c r="CZ165" s="18"/>
      <c r="DA165" s="18"/>
      <c r="DB165" s="18"/>
      <c r="DC165" s="18"/>
      <c r="DD165" s="18"/>
      <c r="DE165" s="18"/>
      <c r="DF165" s="18"/>
      <c r="DG165" s="18"/>
      <c r="DH165" s="18"/>
      <c r="DI165" s="18"/>
      <c r="DJ165" s="18"/>
      <c r="DK165" s="18"/>
      <c r="DL165" s="18"/>
      <c r="DM165" s="18"/>
      <c r="DN165" s="18"/>
      <c r="DO165" s="18"/>
      <c r="DP165" s="18"/>
      <c r="DQ165" s="18"/>
      <c r="DR165" s="18"/>
      <c r="DS165" s="18"/>
      <c r="DT165" s="18"/>
      <c r="DU165" s="18"/>
      <c r="DV165" s="18"/>
      <c r="DW165" s="18"/>
      <c r="DX165" s="18"/>
      <c r="DY165" s="18"/>
      <c r="DZ165" s="18"/>
      <c r="EA165" s="18"/>
      <c r="EB165" s="18"/>
      <c r="EC165" s="18"/>
      <c r="ED165" s="18"/>
      <c r="EE165" s="18"/>
      <c r="EF165" s="18"/>
      <c r="EG165" s="18"/>
      <c r="EH165" s="18"/>
      <c r="EI165" s="18"/>
      <c r="EJ165" s="18"/>
      <c r="EK165" s="18"/>
      <c r="EL165" s="18"/>
      <c r="EM165" s="18"/>
      <c r="EN165" s="18"/>
      <c r="EO165" s="18"/>
      <c r="EP165" s="18"/>
      <c r="EQ165" s="18"/>
      <c r="ER165" s="18"/>
      <c r="ES165" s="18"/>
      <c r="ET165" s="18"/>
      <c r="EU165" s="18"/>
      <c r="EV165" s="18"/>
      <c r="EW165" s="18"/>
      <c r="EX165" s="18"/>
      <c r="EY165" s="18"/>
      <c r="EZ165" s="18"/>
      <c r="FA165" s="18"/>
      <c r="FB165" s="18"/>
      <c r="FC165" s="18"/>
      <c r="FD165" s="18"/>
      <c r="FE165" s="18"/>
      <c r="FF165" s="18"/>
      <c r="FG165" s="18"/>
      <c r="FH165" s="18"/>
      <c r="FI165" s="18"/>
      <c r="FJ165" s="18"/>
      <c r="FK165" s="18"/>
      <c r="FL165" s="18"/>
      <c r="FM165" s="18"/>
      <c r="FN165" s="18"/>
      <c r="FO165" s="18"/>
      <c r="FP165" s="18"/>
      <c r="FQ165" s="18"/>
      <c r="FR165" s="18"/>
      <c r="FS165" s="18"/>
      <c r="FT165" s="18"/>
      <c r="FU165" s="18"/>
      <c r="FV165" s="18"/>
      <c r="FW165" s="18"/>
      <c r="FX165" s="18"/>
      <c r="FY165" s="18"/>
      <c r="FZ165" s="18"/>
      <c r="GA165" s="18"/>
      <c r="GB165" s="18"/>
      <c r="GC165" s="18"/>
      <c r="GD165" s="18"/>
      <c r="GE165" s="18"/>
      <c r="GF165" s="18"/>
      <c r="GG165" s="18"/>
      <c r="GH165" s="18"/>
      <c r="GI165" s="18"/>
      <c r="GJ165" s="18"/>
      <c r="GK165" s="18"/>
      <c r="GL165" s="18"/>
      <c r="GM165" s="18"/>
      <c r="GN165" s="18"/>
      <c r="GO165" s="18"/>
      <c r="GP165" s="18"/>
      <c r="GQ165" s="18"/>
      <c r="GR165" s="18"/>
      <c r="GS165" s="18"/>
      <c r="GT165" s="18"/>
      <c r="GU165" s="18"/>
      <c r="GV165" s="18"/>
      <c r="GW165" s="18"/>
      <c r="GX165" s="18"/>
      <c r="GY165" s="18"/>
      <c r="GZ165" s="18"/>
      <c r="HA165" s="18"/>
      <c r="HB165" s="18"/>
    </row>
    <row r="166" spans="1:210">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39"/>
      <c r="AA166" s="18"/>
      <c r="AB166" s="18"/>
      <c r="AC166" s="18"/>
      <c r="AD166" s="18"/>
      <c r="AE166" s="18"/>
      <c r="AF166" s="18"/>
      <c r="AG166" s="18"/>
      <c r="AH166" s="18"/>
      <c r="AI166" s="18"/>
      <c r="AJ166" s="18"/>
      <c r="AK166" s="18"/>
      <c r="AL166" s="18"/>
      <c r="AM166" s="18"/>
      <c r="AN166" s="18"/>
      <c r="AO166" s="18"/>
      <c r="AP166" s="18"/>
      <c r="AQ166" s="18"/>
      <c r="AR166" s="18"/>
      <c r="AS166" s="18"/>
      <c r="AT166" s="18"/>
      <c r="AU166" s="39"/>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c r="CC166" s="18"/>
      <c r="CD166" s="18"/>
      <c r="CE166" s="18"/>
      <c r="CF166" s="18"/>
      <c r="CG166" s="18"/>
      <c r="CH166" s="18"/>
      <c r="CI166" s="18"/>
      <c r="CJ166" s="18"/>
      <c r="CK166" s="18"/>
      <c r="CL166" s="18"/>
      <c r="CM166" s="18"/>
      <c r="CN166" s="18"/>
      <c r="CO166" s="18"/>
      <c r="CP166" s="18"/>
      <c r="CQ166" s="18"/>
      <c r="CR166" s="18"/>
      <c r="CS166" s="18"/>
      <c r="CT166" s="18"/>
      <c r="CU166" s="18"/>
      <c r="CV166" s="18"/>
      <c r="CW166" s="18"/>
      <c r="CX166" s="18"/>
      <c r="CY166" s="18"/>
      <c r="CZ166" s="18"/>
      <c r="DA166" s="18"/>
      <c r="DB166" s="18"/>
      <c r="DC166" s="18"/>
      <c r="DD166" s="18"/>
      <c r="DE166" s="18"/>
      <c r="DF166" s="18"/>
      <c r="DG166" s="18"/>
      <c r="DH166" s="18"/>
      <c r="DI166" s="18"/>
      <c r="DJ166" s="18"/>
      <c r="DK166" s="18"/>
      <c r="DL166" s="18"/>
      <c r="DM166" s="18"/>
      <c r="DN166" s="18"/>
      <c r="DO166" s="18"/>
      <c r="DP166" s="18"/>
      <c r="DQ166" s="18"/>
      <c r="DR166" s="18"/>
      <c r="DS166" s="18"/>
      <c r="DT166" s="18"/>
      <c r="DU166" s="18"/>
      <c r="DV166" s="18"/>
      <c r="DW166" s="18"/>
      <c r="DX166" s="18"/>
      <c r="DY166" s="18"/>
      <c r="DZ166" s="18"/>
      <c r="EA166" s="18"/>
      <c r="EB166" s="18"/>
      <c r="EC166" s="18"/>
      <c r="ED166" s="18"/>
      <c r="EE166" s="18"/>
      <c r="EF166" s="18"/>
      <c r="EG166" s="18"/>
      <c r="EH166" s="18"/>
      <c r="EI166" s="18"/>
      <c r="EJ166" s="18"/>
      <c r="EK166" s="18"/>
      <c r="EL166" s="18"/>
      <c r="EM166" s="18"/>
      <c r="EN166" s="18"/>
      <c r="EO166" s="18"/>
      <c r="EP166" s="18"/>
      <c r="EQ166" s="18"/>
      <c r="ER166" s="18"/>
      <c r="ES166" s="18"/>
      <c r="ET166" s="18"/>
      <c r="EU166" s="18"/>
      <c r="EV166" s="18"/>
      <c r="EW166" s="18"/>
      <c r="EX166" s="18"/>
      <c r="EY166" s="18"/>
      <c r="EZ166" s="18"/>
      <c r="FA166" s="18"/>
      <c r="FB166" s="18"/>
      <c r="FC166" s="18"/>
      <c r="FD166" s="18"/>
      <c r="FE166" s="18"/>
      <c r="FF166" s="18"/>
      <c r="FG166" s="18"/>
      <c r="FH166" s="18"/>
      <c r="FI166" s="18"/>
      <c r="FJ166" s="18"/>
      <c r="FK166" s="18"/>
      <c r="FL166" s="18"/>
      <c r="FM166" s="18"/>
      <c r="FN166" s="18"/>
      <c r="FO166" s="18"/>
      <c r="FP166" s="18"/>
      <c r="FQ166" s="18"/>
      <c r="FR166" s="18"/>
      <c r="FS166" s="18"/>
      <c r="FT166" s="18"/>
      <c r="FU166" s="18"/>
      <c r="FV166" s="18"/>
      <c r="FW166" s="18"/>
      <c r="FX166" s="18"/>
      <c r="FY166" s="18"/>
      <c r="FZ166" s="18"/>
      <c r="GA166" s="18"/>
      <c r="GB166" s="18"/>
      <c r="GC166" s="18"/>
      <c r="GD166" s="18"/>
      <c r="GE166" s="18"/>
      <c r="GF166" s="18"/>
      <c r="GG166" s="18"/>
      <c r="GH166" s="18"/>
      <c r="GI166" s="18"/>
      <c r="GJ166" s="18"/>
      <c r="GK166" s="18"/>
      <c r="GL166" s="18"/>
      <c r="GM166" s="18"/>
      <c r="GN166" s="18"/>
      <c r="GO166" s="18"/>
      <c r="GP166" s="18"/>
      <c r="GQ166" s="18"/>
      <c r="GR166" s="18"/>
      <c r="GS166" s="18"/>
      <c r="GT166" s="18"/>
      <c r="GU166" s="18"/>
      <c r="GV166" s="18"/>
      <c r="GW166" s="18"/>
      <c r="GX166" s="18"/>
      <c r="GY166" s="18"/>
      <c r="GZ166" s="18"/>
      <c r="HA166" s="18"/>
      <c r="HB166" s="18"/>
    </row>
    <row r="167" spans="1:210">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39"/>
      <c r="AA167" s="18"/>
      <c r="AB167" s="18"/>
      <c r="AC167" s="18"/>
      <c r="AD167" s="18"/>
      <c r="AE167" s="18"/>
      <c r="AF167" s="18"/>
      <c r="AG167" s="18"/>
      <c r="AH167" s="18"/>
      <c r="AI167" s="18"/>
      <c r="AJ167" s="18"/>
      <c r="AK167" s="18"/>
      <c r="AL167" s="18"/>
      <c r="AM167" s="18"/>
      <c r="AN167" s="18"/>
      <c r="AO167" s="18"/>
      <c r="AP167" s="18"/>
      <c r="AQ167" s="18"/>
      <c r="AR167" s="18"/>
      <c r="AS167" s="18"/>
      <c r="AT167" s="18"/>
      <c r="AU167" s="39"/>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c r="CC167" s="18"/>
      <c r="CD167" s="18"/>
      <c r="CE167" s="18"/>
      <c r="CF167" s="18"/>
      <c r="CG167" s="18"/>
      <c r="CH167" s="18"/>
      <c r="CI167" s="18"/>
      <c r="CJ167" s="18"/>
      <c r="CK167" s="18"/>
      <c r="CL167" s="18"/>
      <c r="CM167" s="18"/>
      <c r="CN167" s="18"/>
      <c r="CO167" s="18"/>
      <c r="CP167" s="18"/>
      <c r="CQ167" s="18"/>
      <c r="CR167" s="18"/>
      <c r="CS167" s="18"/>
      <c r="CT167" s="18"/>
      <c r="CU167" s="18"/>
      <c r="CV167" s="18"/>
      <c r="CW167" s="18"/>
      <c r="CX167" s="18"/>
      <c r="CY167" s="18"/>
      <c r="CZ167" s="18"/>
      <c r="DA167" s="18"/>
      <c r="DB167" s="18"/>
      <c r="DC167" s="18"/>
      <c r="DD167" s="18"/>
      <c r="DE167" s="18"/>
      <c r="DF167" s="18"/>
      <c r="DG167" s="18"/>
      <c r="DH167" s="18"/>
      <c r="DI167" s="18"/>
      <c r="DJ167" s="18"/>
      <c r="DK167" s="18"/>
      <c r="DL167" s="18"/>
      <c r="DM167" s="18"/>
      <c r="DN167" s="18"/>
      <c r="DO167" s="18"/>
      <c r="DP167" s="18"/>
      <c r="DQ167" s="18"/>
      <c r="DR167" s="18"/>
      <c r="DS167" s="18"/>
      <c r="DT167" s="18"/>
      <c r="DU167" s="18"/>
      <c r="DV167" s="18"/>
      <c r="DW167" s="18"/>
      <c r="DX167" s="18"/>
      <c r="DY167" s="18"/>
      <c r="DZ167" s="18"/>
      <c r="EA167" s="18"/>
      <c r="EB167" s="18"/>
      <c r="EC167" s="18"/>
      <c r="ED167" s="18"/>
      <c r="EE167" s="18"/>
      <c r="EF167" s="18"/>
      <c r="EG167" s="18"/>
      <c r="EH167" s="18"/>
      <c r="EI167" s="18"/>
      <c r="EJ167" s="18"/>
      <c r="EK167" s="18"/>
      <c r="EL167" s="18"/>
      <c r="EM167" s="18"/>
      <c r="EN167" s="18"/>
      <c r="EO167" s="18"/>
      <c r="EP167" s="18"/>
      <c r="EQ167" s="18"/>
      <c r="ER167" s="18"/>
      <c r="ES167" s="18"/>
      <c r="ET167" s="18"/>
      <c r="EU167" s="18"/>
      <c r="EV167" s="18"/>
      <c r="EW167" s="18"/>
      <c r="EX167" s="18"/>
      <c r="EY167" s="18"/>
      <c r="EZ167" s="18"/>
      <c r="FA167" s="18"/>
      <c r="FB167" s="18"/>
      <c r="FC167" s="18"/>
      <c r="FD167" s="18"/>
      <c r="FE167" s="18"/>
      <c r="FF167" s="18"/>
      <c r="FG167" s="18"/>
      <c r="FH167" s="18"/>
      <c r="FI167" s="18"/>
      <c r="FJ167" s="18"/>
      <c r="FK167" s="18"/>
      <c r="FL167" s="18"/>
      <c r="FM167" s="18"/>
      <c r="FN167" s="18"/>
      <c r="FO167" s="18"/>
      <c r="FP167" s="18"/>
      <c r="FQ167" s="18"/>
      <c r="FR167" s="18"/>
      <c r="FS167" s="18"/>
      <c r="FT167" s="18"/>
      <c r="FU167" s="18"/>
      <c r="FV167" s="18"/>
      <c r="FW167" s="18"/>
      <c r="FX167" s="18"/>
      <c r="FY167" s="18"/>
      <c r="FZ167" s="18"/>
      <c r="GA167" s="18"/>
      <c r="GB167" s="18"/>
      <c r="GC167" s="18"/>
      <c r="GD167" s="18"/>
      <c r="GE167" s="18"/>
      <c r="GF167" s="18"/>
      <c r="GG167" s="18"/>
      <c r="GH167" s="18"/>
      <c r="GI167" s="18"/>
      <c r="GJ167" s="18"/>
      <c r="GK167" s="18"/>
      <c r="GL167" s="18"/>
      <c r="GM167" s="18"/>
      <c r="GN167" s="18"/>
      <c r="GO167" s="18"/>
      <c r="GP167" s="18"/>
      <c r="GQ167" s="18"/>
      <c r="GR167" s="18"/>
      <c r="GS167" s="18"/>
      <c r="GT167" s="18"/>
      <c r="GU167" s="18"/>
      <c r="GV167" s="18"/>
      <c r="GW167" s="18"/>
      <c r="GX167" s="18"/>
      <c r="GY167" s="18"/>
      <c r="GZ167" s="18"/>
      <c r="HA167" s="18"/>
      <c r="HB167" s="18"/>
    </row>
    <row r="168" spans="1:210">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39"/>
      <c r="AA168" s="18"/>
      <c r="AB168" s="18"/>
      <c r="AC168" s="18"/>
      <c r="AD168" s="18"/>
      <c r="AE168" s="18"/>
      <c r="AF168" s="18"/>
      <c r="AG168" s="18"/>
      <c r="AH168" s="18"/>
      <c r="AI168" s="18"/>
      <c r="AJ168" s="18"/>
      <c r="AK168" s="18"/>
      <c r="AL168" s="18"/>
      <c r="AM168" s="18"/>
      <c r="AN168" s="18"/>
      <c r="AO168" s="18"/>
      <c r="AP168" s="18"/>
      <c r="AQ168" s="18"/>
      <c r="AR168" s="18"/>
      <c r="AS168" s="18"/>
      <c r="AT168" s="18"/>
      <c r="AU168" s="39"/>
      <c r="AV168" s="18"/>
      <c r="AW168" s="18"/>
      <c r="AX168" s="18"/>
      <c r="AY168" s="18"/>
      <c r="AZ168" s="18"/>
      <c r="BA168" s="18"/>
      <c r="BB168" s="18"/>
      <c r="BC168" s="18"/>
      <c r="BD168" s="18"/>
      <c r="BE168" s="18"/>
      <c r="BF168" s="18"/>
      <c r="BG168" s="18"/>
      <c r="BH168" s="18"/>
      <c r="BI168" s="18"/>
      <c r="BJ168" s="18"/>
      <c r="BK168" s="18"/>
      <c r="BL168" s="18"/>
      <c r="BM168" s="18"/>
      <c r="BN168" s="18"/>
      <c r="BO168" s="18"/>
      <c r="BP168" s="18"/>
      <c r="BQ168" s="18"/>
      <c r="BR168" s="18"/>
      <c r="BS168" s="18"/>
      <c r="BT168" s="18"/>
      <c r="BU168" s="18"/>
      <c r="BV168" s="18"/>
      <c r="BW168" s="18"/>
      <c r="BX168" s="18"/>
      <c r="BY168" s="18"/>
      <c r="BZ168" s="18"/>
      <c r="CA168" s="18"/>
      <c r="CB168" s="18"/>
      <c r="CC168" s="18"/>
      <c r="CD168" s="18"/>
      <c r="CE168" s="18"/>
      <c r="CF168" s="18"/>
      <c r="CG168" s="18"/>
      <c r="CH168" s="18"/>
      <c r="CI168" s="18"/>
      <c r="CJ168" s="18"/>
      <c r="CK168" s="18"/>
      <c r="CL168" s="18"/>
      <c r="CM168" s="18"/>
      <c r="CN168" s="18"/>
      <c r="CO168" s="18"/>
      <c r="CP168" s="18"/>
      <c r="CQ168" s="18"/>
      <c r="CR168" s="18"/>
      <c r="CS168" s="18"/>
      <c r="CT168" s="18"/>
      <c r="CU168" s="18"/>
      <c r="CV168" s="18"/>
      <c r="CW168" s="18"/>
      <c r="CX168" s="18"/>
      <c r="CY168" s="18"/>
      <c r="CZ168" s="18"/>
      <c r="DA168" s="18"/>
      <c r="DB168" s="18"/>
      <c r="DC168" s="18"/>
      <c r="DD168" s="18"/>
      <c r="DE168" s="18"/>
      <c r="DF168" s="18"/>
      <c r="DG168" s="18"/>
      <c r="DH168" s="18"/>
      <c r="DI168" s="18"/>
      <c r="DJ168" s="18"/>
      <c r="DK168" s="18"/>
      <c r="DL168" s="18"/>
      <c r="DM168" s="18"/>
      <c r="DN168" s="18"/>
      <c r="DO168" s="18"/>
      <c r="DP168" s="18"/>
      <c r="DQ168" s="18"/>
      <c r="DR168" s="18"/>
      <c r="DS168" s="18"/>
      <c r="DT168" s="18"/>
      <c r="DU168" s="18"/>
      <c r="DV168" s="18"/>
      <c r="DW168" s="18"/>
      <c r="DX168" s="18"/>
      <c r="DY168" s="18"/>
      <c r="DZ168" s="18"/>
      <c r="EA168" s="18"/>
      <c r="EB168" s="18"/>
      <c r="EC168" s="18"/>
      <c r="ED168" s="18"/>
      <c r="EE168" s="18"/>
      <c r="EF168" s="18"/>
      <c r="EG168" s="18"/>
      <c r="EH168" s="18"/>
      <c r="EI168" s="18"/>
      <c r="EJ168" s="18"/>
      <c r="EK168" s="18"/>
      <c r="EL168" s="18"/>
      <c r="EM168" s="18"/>
      <c r="EN168" s="18"/>
      <c r="EO168" s="18"/>
      <c r="EP168" s="18"/>
      <c r="EQ168" s="18"/>
      <c r="ER168" s="18"/>
      <c r="ES168" s="18"/>
      <c r="ET168" s="18"/>
      <c r="EU168" s="18"/>
      <c r="EV168" s="18"/>
      <c r="EW168" s="18"/>
      <c r="EX168" s="18"/>
      <c r="EY168" s="18"/>
      <c r="EZ168" s="18"/>
      <c r="FA168" s="18"/>
      <c r="FB168" s="18"/>
      <c r="FC168" s="18"/>
      <c r="FD168" s="18"/>
      <c r="FE168" s="18"/>
      <c r="FF168" s="18"/>
      <c r="FG168" s="18"/>
      <c r="FH168" s="18"/>
      <c r="FI168" s="18"/>
      <c r="FJ168" s="18"/>
      <c r="FK168" s="18"/>
      <c r="FL168" s="18"/>
      <c r="FM168" s="18"/>
      <c r="FN168" s="18"/>
      <c r="FO168" s="18"/>
      <c r="FP168" s="18"/>
      <c r="FQ168" s="18"/>
      <c r="FR168" s="18"/>
      <c r="FS168" s="18"/>
      <c r="FT168" s="18"/>
      <c r="FU168" s="18"/>
      <c r="FV168" s="18"/>
      <c r="FW168" s="18"/>
      <c r="FX168" s="18"/>
      <c r="FY168" s="18"/>
      <c r="FZ168" s="18"/>
      <c r="GA168" s="18"/>
      <c r="GB168" s="18"/>
      <c r="GC168" s="18"/>
      <c r="GD168" s="18"/>
      <c r="GE168" s="18"/>
      <c r="GF168" s="18"/>
      <c r="GG168" s="18"/>
      <c r="GH168" s="18"/>
      <c r="GI168" s="18"/>
      <c r="GJ168" s="18"/>
      <c r="GK168" s="18"/>
      <c r="GL168" s="18"/>
      <c r="GM168" s="18"/>
      <c r="GN168" s="18"/>
      <c r="GO168" s="18"/>
      <c r="GP168" s="18"/>
      <c r="GQ168" s="18"/>
      <c r="GR168" s="18"/>
      <c r="GS168" s="18"/>
      <c r="GT168" s="18"/>
      <c r="GU168" s="18"/>
      <c r="GV168" s="18"/>
      <c r="GW168" s="18"/>
      <c r="GX168" s="18"/>
      <c r="GY168" s="18"/>
      <c r="GZ168" s="18"/>
      <c r="HA168" s="18"/>
      <c r="HB168" s="18"/>
    </row>
  </sheetData>
  <sheetProtection algorithmName="SHA-512" hashValue="iSPN7k5taya4+BE9++THwCR2FzC7zKVMJK/hrRyN+bqRDPXcpQ0biV4WG8fsESYoC0MiPPaXE1TZdCPclBLGPw==" saltValue="evXGzs1mezAiIYoOpRc7zg==" spinCount="100000" sheet="1" scenarios="1"/>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CS1987"/>
  <sheetViews>
    <sheetView workbookViewId="0"/>
  </sheetViews>
  <sheetFormatPr defaultColWidth="0" defaultRowHeight="14.4" zeroHeight="1"/>
  <cols>
    <col min="1" max="97" width="9.109375" customWidth="1"/>
    <col min="98" max="98" width="9.109375" hidden="1" customWidth="1"/>
    <col min="99" max="16384" width="9.109375" hidden="1"/>
  </cols>
  <sheetData>
    <row r="1" spans="1:97">
      <c r="A1" s="18" t="s">
        <v>17574</v>
      </c>
      <c r="B1" s="18"/>
      <c r="C1" s="18" t="s">
        <v>17575</v>
      </c>
      <c r="D1" s="18"/>
      <c r="E1" s="18" t="s">
        <v>17576</v>
      </c>
      <c r="F1" s="18"/>
      <c r="G1" s="18" t="s">
        <v>17577</v>
      </c>
      <c r="H1" s="18"/>
      <c r="I1" s="18" t="s">
        <v>17578</v>
      </c>
      <c r="J1" s="18"/>
      <c r="K1" s="18" t="s">
        <v>17579</v>
      </c>
      <c r="L1" s="18"/>
      <c r="M1" s="18" t="s">
        <v>17580</v>
      </c>
      <c r="N1" s="18"/>
      <c r="O1" s="18" t="s">
        <v>17581</v>
      </c>
      <c r="P1" s="18"/>
      <c r="Q1" s="18" t="s">
        <v>17582</v>
      </c>
      <c r="R1" s="18"/>
      <c r="S1" s="18" t="s">
        <v>17583</v>
      </c>
      <c r="T1" s="18"/>
      <c r="U1" s="18" t="s">
        <v>17584</v>
      </c>
      <c r="V1" s="18"/>
      <c r="W1" s="18" t="s">
        <v>17585</v>
      </c>
      <c r="X1" s="18"/>
      <c r="Y1" s="18" t="s">
        <v>17586</v>
      </c>
      <c r="Z1" s="18"/>
      <c r="AA1" s="18" t="s">
        <v>17587</v>
      </c>
      <c r="AB1" s="18"/>
      <c r="AC1" s="18" t="s">
        <v>17588</v>
      </c>
      <c r="AD1" s="18"/>
      <c r="AE1" s="18" t="s">
        <v>17589</v>
      </c>
      <c r="AF1" s="18"/>
      <c r="AG1" s="18" t="s">
        <v>17590</v>
      </c>
      <c r="AH1" s="18"/>
      <c r="AI1" s="18" t="s">
        <v>17591</v>
      </c>
      <c r="AJ1" s="18"/>
      <c r="AK1" s="18" t="s">
        <v>17592</v>
      </c>
      <c r="AL1" s="18"/>
      <c r="AM1" s="18" t="s">
        <v>17593</v>
      </c>
      <c r="AN1" s="18"/>
      <c r="AO1" s="18" t="s">
        <v>17594</v>
      </c>
      <c r="AP1" s="18"/>
      <c r="AQ1" s="18" t="s">
        <v>17595</v>
      </c>
      <c r="AR1" s="18"/>
      <c r="AS1" s="18" t="s">
        <v>17596</v>
      </c>
      <c r="AT1" s="18"/>
      <c r="AU1" s="18" t="s">
        <v>17597</v>
      </c>
      <c r="AV1" s="18"/>
      <c r="AW1" s="18" t="s">
        <v>17598</v>
      </c>
      <c r="AX1" s="18"/>
      <c r="AY1" s="18" t="s">
        <v>17599</v>
      </c>
      <c r="AZ1" s="18"/>
      <c r="BA1" s="18" t="s">
        <v>17600</v>
      </c>
      <c r="BB1" s="18"/>
      <c r="BC1" s="18" t="s">
        <v>17601</v>
      </c>
      <c r="BD1" s="18"/>
      <c r="BE1" s="18" t="s">
        <v>17602</v>
      </c>
      <c r="BF1" s="18"/>
      <c r="BG1" s="18" t="s">
        <v>17603</v>
      </c>
      <c r="BH1" s="18"/>
      <c r="BI1" s="18" t="s">
        <v>17604</v>
      </c>
      <c r="BJ1" s="18"/>
      <c r="BK1" s="18" t="s">
        <v>17605</v>
      </c>
      <c r="BL1" s="18"/>
      <c r="BM1" s="18" t="s">
        <v>17606</v>
      </c>
      <c r="BN1" s="18"/>
      <c r="BO1" s="18" t="s">
        <v>17607</v>
      </c>
      <c r="BP1" s="18"/>
      <c r="BQ1" s="18" t="s">
        <v>17608</v>
      </c>
      <c r="BR1" s="18"/>
      <c r="BS1" s="18" t="s">
        <v>17609</v>
      </c>
      <c r="BT1" s="18"/>
      <c r="BU1" s="18" t="s">
        <v>17610</v>
      </c>
      <c r="BV1" s="18"/>
      <c r="BW1" s="18" t="s">
        <v>17611</v>
      </c>
      <c r="BX1" s="18"/>
      <c r="BY1" s="18" t="s">
        <v>17612</v>
      </c>
      <c r="BZ1" s="18"/>
      <c r="CA1" s="18" t="s">
        <v>17613</v>
      </c>
      <c r="CB1" s="18"/>
      <c r="CC1" s="18" t="s">
        <v>17614</v>
      </c>
      <c r="CD1" s="18"/>
      <c r="CE1" s="18" t="s">
        <v>17615</v>
      </c>
      <c r="CF1" s="18"/>
      <c r="CG1" s="18" t="s">
        <v>17616</v>
      </c>
      <c r="CH1" s="18"/>
      <c r="CI1" s="18" t="s">
        <v>17617</v>
      </c>
      <c r="CJ1" s="18"/>
      <c r="CK1" s="18" t="s">
        <v>17618</v>
      </c>
      <c r="CL1" s="18"/>
      <c r="CM1" s="18" t="s">
        <v>17619</v>
      </c>
      <c r="CN1" s="18"/>
      <c r="CO1" s="18" t="s">
        <v>17620</v>
      </c>
      <c r="CP1" s="18"/>
      <c r="CQ1" s="18" t="s">
        <v>17621</v>
      </c>
      <c r="CR1" s="18"/>
      <c r="CS1" s="18" t="s">
        <v>17622</v>
      </c>
    </row>
    <row r="2" spans="1:97">
      <c r="A2" s="18" t="s">
        <v>17623</v>
      </c>
      <c r="B2" s="18"/>
      <c r="C2" s="18" t="s">
        <v>17624</v>
      </c>
      <c r="D2" s="18"/>
      <c r="E2" s="18" t="s">
        <v>17625</v>
      </c>
      <c r="F2" s="18"/>
      <c r="G2" s="18" t="s">
        <v>17626</v>
      </c>
      <c r="H2" s="18"/>
      <c r="I2" s="18" t="s">
        <v>17627</v>
      </c>
      <c r="J2" s="18"/>
      <c r="K2" s="18" t="s">
        <v>17628</v>
      </c>
      <c r="L2" s="18"/>
      <c r="M2" s="18" t="s">
        <v>17629</v>
      </c>
      <c r="N2" s="18"/>
      <c r="O2" s="18" t="s">
        <v>17299</v>
      </c>
      <c r="P2" s="18"/>
      <c r="Q2" s="18" t="s">
        <v>551</v>
      </c>
      <c r="R2" s="18"/>
      <c r="S2" s="18" t="s">
        <v>551</v>
      </c>
      <c r="T2" s="18"/>
      <c r="U2" s="18" t="s">
        <v>547</v>
      </c>
      <c r="V2" s="18"/>
      <c r="W2" s="18" t="s">
        <v>17630</v>
      </c>
      <c r="X2" s="18"/>
      <c r="Y2" s="18" t="s">
        <v>17631</v>
      </c>
      <c r="Z2" s="18"/>
      <c r="AA2" s="18" t="s">
        <v>17632</v>
      </c>
      <c r="AB2" s="18"/>
      <c r="AC2" s="18" t="s">
        <v>17633</v>
      </c>
      <c r="AD2" s="18"/>
      <c r="AE2" s="18" t="s">
        <v>17634</v>
      </c>
      <c r="AF2" s="18"/>
      <c r="AG2" s="18" t="s">
        <v>614</v>
      </c>
      <c r="AH2" s="18"/>
      <c r="AI2" s="18" t="s">
        <v>722</v>
      </c>
      <c r="AJ2" s="18"/>
      <c r="AK2" s="18" t="s">
        <v>17635</v>
      </c>
      <c r="AL2" s="18"/>
      <c r="AM2" s="18" t="s">
        <v>614</v>
      </c>
      <c r="AN2" s="18"/>
      <c r="AO2" s="18" t="s">
        <v>17636</v>
      </c>
      <c r="AP2" s="18"/>
      <c r="AQ2" s="18" t="s">
        <v>3219</v>
      </c>
      <c r="AR2" s="18"/>
      <c r="AS2" s="18" t="s">
        <v>111</v>
      </c>
      <c r="AT2" s="18"/>
      <c r="AU2" s="18" t="s">
        <v>555</v>
      </c>
      <c r="AV2" s="18"/>
      <c r="AW2" s="18" t="s">
        <v>784</v>
      </c>
      <c r="AX2" s="18"/>
      <c r="AY2" s="18" t="s">
        <v>17637</v>
      </c>
      <c r="AZ2" s="18"/>
      <c r="BA2" s="18" t="s">
        <v>17638</v>
      </c>
      <c r="BB2" s="18"/>
      <c r="BC2" s="18" t="s">
        <v>569</v>
      </c>
      <c r="BD2" s="18"/>
      <c r="BE2" s="18" t="s">
        <v>2553</v>
      </c>
      <c r="BF2" s="18"/>
      <c r="BG2" s="18" t="s">
        <v>2553</v>
      </c>
      <c r="BH2" s="18"/>
      <c r="BI2" s="18" t="s">
        <v>17639</v>
      </c>
      <c r="BJ2" s="18"/>
      <c r="BK2" s="18" t="s">
        <v>17640</v>
      </c>
      <c r="BL2" s="18"/>
      <c r="BM2" s="18" t="s">
        <v>17641</v>
      </c>
      <c r="BN2" s="18"/>
      <c r="BO2" s="18" t="s">
        <v>3237</v>
      </c>
      <c r="BP2" s="18"/>
      <c r="BQ2" s="18" t="s">
        <v>3237</v>
      </c>
      <c r="BR2" s="18"/>
      <c r="BS2" s="18" t="s">
        <v>154</v>
      </c>
      <c r="BT2" s="18"/>
      <c r="BU2" s="18" t="s">
        <v>17642</v>
      </c>
      <c r="BV2" s="18"/>
      <c r="BW2" s="18" t="s">
        <v>17643</v>
      </c>
      <c r="BX2" s="18"/>
      <c r="BY2" s="18" t="s">
        <v>614</v>
      </c>
      <c r="BZ2" s="18"/>
      <c r="CA2" s="18" t="s">
        <v>15869</v>
      </c>
      <c r="CB2" s="18"/>
      <c r="CC2" s="18" t="s">
        <v>17644</v>
      </c>
      <c r="CD2" s="18"/>
      <c r="CE2" s="18" t="s">
        <v>17294</v>
      </c>
      <c r="CF2" s="18"/>
      <c r="CG2" s="18" t="s">
        <v>17645</v>
      </c>
      <c r="CH2" s="18"/>
      <c r="CI2" s="18" t="s">
        <v>17646</v>
      </c>
      <c r="CJ2" s="18"/>
      <c r="CK2" s="18" t="s">
        <v>17647</v>
      </c>
      <c r="CL2" s="18"/>
      <c r="CM2" s="18" t="s">
        <v>528</v>
      </c>
      <c r="CN2" s="18"/>
      <c r="CO2" s="18" t="s">
        <v>17643</v>
      </c>
      <c r="CP2" s="18"/>
      <c r="CQ2" s="18" t="s">
        <v>147</v>
      </c>
      <c r="CR2" s="18"/>
      <c r="CS2" s="18" t="s">
        <v>147</v>
      </c>
    </row>
    <row r="3" spans="1:97">
      <c r="A3" s="18" t="s">
        <v>17648</v>
      </c>
      <c r="B3" s="18"/>
      <c r="C3" s="18" t="s">
        <v>17649</v>
      </c>
      <c r="D3" s="18"/>
      <c r="E3" s="18" t="s">
        <v>17650</v>
      </c>
      <c r="F3" s="18"/>
      <c r="G3" s="18" t="s">
        <v>3228</v>
      </c>
      <c r="H3" s="18"/>
      <c r="I3" s="18" t="s">
        <v>17651</v>
      </c>
      <c r="J3" s="18"/>
      <c r="K3" s="18" t="s">
        <v>17652</v>
      </c>
      <c r="L3" s="18"/>
      <c r="M3" s="18" t="s">
        <v>17653</v>
      </c>
      <c r="N3" s="18"/>
      <c r="O3" s="18" t="s">
        <v>17627</v>
      </c>
      <c r="P3" s="18"/>
      <c r="Q3" s="18" t="s">
        <v>17654</v>
      </c>
      <c r="R3" s="18"/>
      <c r="S3" s="18"/>
      <c r="T3" s="18"/>
      <c r="U3" s="18" t="s">
        <v>17655</v>
      </c>
      <c r="V3" s="18"/>
      <c r="W3" s="18" t="s">
        <v>17656</v>
      </c>
      <c r="X3" s="18"/>
      <c r="Y3" s="18" t="s">
        <v>17657</v>
      </c>
      <c r="Z3" s="18"/>
      <c r="AA3" s="18" t="s">
        <v>17658</v>
      </c>
      <c r="AB3" s="18"/>
      <c r="AC3" s="18" t="s">
        <v>17659</v>
      </c>
      <c r="AD3" s="18"/>
      <c r="AE3" s="18" t="s">
        <v>17660</v>
      </c>
      <c r="AF3" s="18"/>
      <c r="AG3" s="18" t="s">
        <v>1766</v>
      </c>
      <c r="AH3" s="18"/>
      <c r="AI3" s="18" t="s">
        <v>209</v>
      </c>
      <c r="AJ3" s="18"/>
      <c r="AK3" s="18"/>
      <c r="AL3" s="18"/>
      <c r="AM3" s="18" t="s">
        <v>2949</v>
      </c>
      <c r="AN3" s="18"/>
      <c r="AO3" s="18" t="s">
        <v>1672</v>
      </c>
      <c r="AP3" s="18"/>
      <c r="AQ3" s="18" t="s">
        <v>3220</v>
      </c>
      <c r="AR3" s="18"/>
      <c r="AS3" s="18" t="s">
        <v>17661</v>
      </c>
      <c r="AT3" s="18"/>
      <c r="AU3" s="18" t="s">
        <v>17662</v>
      </c>
      <c r="AV3" s="18"/>
      <c r="AW3" s="18" t="s">
        <v>17663</v>
      </c>
      <c r="AX3" s="18"/>
      <c r="AY3" s="18" t="s">
        <v>17664</v>
      </c>
      <c r="AZ3" s="18"/>
      <c r="BA3" s="18" t="s">
        <v>17665</v>
      </c>
      <c r="BB3" s="18"/>
      <c r="BC3" s="18" t="s">
        <v>812</v>
      </c>
      <c r="BD3" s="18"/>
      <c r="BE3" s="18" t="s">
        <v>2554</v>
      </c>
      <c r="BF3" s="18"/>
      <c r="BG3" s="18" t="s">
        <v>2554</v>
      </c>
      <c r="BH3" s="18"/>
      <c r="BI3" s="18" t="s">
        <v>17666</v>
      </c>
      <c r="BJ3" s="18"/>
      <c r="BK3" s="18" t="s">
        <v>17667</v>
      </c>
      <c r="BL3" s="18"/>
      <c r="BM3" s="18" t="s">
        <v>17668</v>
      </c>
      <c r="BN3" s="18"/>
      <c r="BO3" s="18" t="s">
        <v>3244</v>
      </c>
      <c r="BP3" s="18"/>
      <c r="BQ3" s="18" t="s">
        <v>3244</v>
      </c>
      <c r="BR3" s="18"/>
      <c r="BS3" s="18" t="s">
        <v>17669</v>
      </c>
      <c r="BT3" s="18"/>
      <c r="BU3" s="18" t="s">
        <v>17670</v>
      </c>
      <c r="BV3" s="18"/>
      <c r="BW3" s="18" t="s">
        <v>524</v>
      </c>
      <c r="BX3" s="18"/>
      <c r="BY3" s="18" t="s">
        <v>1766</v>
      </c>
      <c r="BZ3" s="18"/>
      <c r="CA3" s="18" t="s">
        <v>17671</v>
      </c>
      <c r="CB3" s="18"/>
      <c r="CC3" s="18" t="s">
        <v>17672</v>
      </c>
      <c r="CD3" s="18"/>
      <c r="CE3" s="18" t="s">
        <v>16378</v>
      </c>
      <c r="CF3" s="18"/>
      <c r="CG3" s="18" t="s">
        <v>17673</v>
      </c>
      <c r="CH3" s="18"/>
      <c r="CI3" s="18" t="s">
        <v>17674</v>
      </c>
      <c r="CJ3" s="18"/>
      <c r="CK3" s="18" t="s">
        <v>17675</v>
      </c>
      <c r="CL3" s="18"/>
      <c r="CM3" s="18" t="s">
        <v>532</v>
      </c>
      <c r="CN3" s="18"/>
      <c r="CO3" s="18" t="s">
        <v>524</v>
      </c>
      <c r="CP3" s="18"/>
      <c r="CQ3" s="18"/>
      <c r="CR3" s="18"/>
      <c r="CS3" s="18" t="s">
        <v>150</v>
      </c>
    </row>
    <row r="4" spans="1:97">
      <c r="A4" s="18" t="s">
        <v>17676</v>
      </c>
      <c r="B4" s="18"/>
      <c r="C4" s="18" t="s">
        <v>17677</v>
      </c>
      <c r="D4" s="18"/>
      <c r="E4" s="18" t="s">
        <v>17678</v>
      </c>
      <c r="F4" s="18"/>
      <c r="G4" s="18"/>
      <c r="H4" s="18"/>
      <c r="I4" s="18" t="s">
        <v>17679</v>
      </c>
      <c r="J4" s="18"/>
      <c r="K4" s="18"/>
      <c r="L4" s="18"/>
      <c r="M4" s="18" t="s">
        <v>17680</v>
      </c>
      <c r="N4" s="18"/>
      <c r="O4" s="18" t="s">
        <v>17651</v>
      </c>
      <c r="P4" s="18"/>
      <c r="Q4" s="18"/>
      <c r="R4" s="18"/>
      <c r="S4" s="18"/>
      <c r="T4" s="18"/>
      <c r="U4" s="18"/>
      <c r="V4" s="18"/>
      <c r="W4" s="18" t="s">
        <v>17681</v>
      </c>
      <c r="X4" s="18"/>
      <c r="Y4" s="18" t="s">
        <v>17682</v>
      </c>
      <c r="Z4" s="18"/>
      <c r="AA4" s="18" t="s">
        <v>17683</v>
      </c>
      <c r="AB4" s="18"/>
      <c r="AC4" s="18" t="s">
        <v>17684</v>
      </c>
      <c r="AD4" s="18"/>
      <c r="AE4" s="18" t="s">
        <v>17685</v>
      </c>
      <c r="AF4" s="18"/>
      <c r="AG4" s="18" t="s">
        <v>1768</v>
      </c>
      <c r="AH4" s="18"/>
      <c r="AI4" s="18" t="s">
        <v>744</v>
      </c>
      <c r="AJ4" s="18"/>
      <c r="AK4" s="18"/>
      <c r="AL4" s="18"/>
      <c r="AM4" s="18" t="s">
        <v>1672</v>
      </c>
      <c r="AN4" s="18"/>
      <c r="AO4" s="18" t="s">
        <v>17686</v>
      </c>
      <c r="AP4" s="18"/>
      <c r="AQ4" s="18" t="s">
        <v>3221</v>
      </c>
      <c r="AR4" s="18"/>
      <c r="AS4" s="18"/>
      <c r="AT4" s="18"/>
      <c r="AU4" s="18"/>
      <c r="AV4" s="18"/>
      <c r="AW4" s="18"/>
      <c r="AX4" s="18"/>
      <c r="AY4" s="18" t="s">
        <v>17687</v>
      </c>
      <c r="AZ4" s="18"/>
      <c r="BA4" s="18" t="s">
        <v>17659</v>
      </c>
      <c r="BB4" s="18"/>
      <c r="BC4" s="18" t="s">
        <v>182</v>
      </c>
      <c r="BD4" s="18"/>
      <c r="BE4" s="18"/>
      <c r="BF4" s="18"/>
      <c r="BG4" s="18" t="s">
        <v>2555</v>
      </c>
      <c r="BH4" s="18"/>
      <c r="BI4" s="18"/>
      <c r="BJ4" s="18"/>
      <c r="BK4" s="18" t="s">
        <v>17688</v>
      </c>
      <c r="BL4" s="18"/>
      <c r="BM4" s="18" t="s">
        <v>17689</v>
      </c>
      <c r="BN4" s="18"/>
      <c r="BO4" s="18"/>
      <c r="BP4" s="18"/>
      <c r="BQ4" s="18" t="s">
        <v>17690</v>
      </c>
      <c r="BR4" s="18"/>
      <c r="BS4" s="18"/>
      <c r="BT4" s="18"/>
      <c r="BU4" s="18" t="s">
        <v>17691</v>
      </c>
      <c r="BV4" s="18"/>
      <c r="BW4" s="18"/>
      <c r="BX4" s="18"/>
      <c r="BY4" s="18" t="s">
        <v>2949</v>
      </c>
      <c r="BZ4" s="18"/>
      <c r="CA4" s="18" t="s">
        <v>17692</v>
      </c>
      <c r="CB4" s="18"/>
      <c r="CC4" s="18" t="s">
        <v>17693</v>
      </c>
      <c r="CD4" s="18"/>
      <c r="CE4" s="18" t="s">
        <v>16294</v>
      </c>
      <c r="CF4" s="18"/>
      <c r="CG4" s="18" t="s">
        <v>17694</v>
      </c>
      <c r="CH4" s="18"/>
      <c r="CI4" s="18" t="s">
        <v>17695</v>
      </c>
      <c r="CJ4" s="18"/>
      <c r="CK4" s="18" t="s">
        <v>17696</v>
      </c>
      <c r="CL4" s="18"/>
      <c r="CM4" s="18" t="s">
        <v>17697</v>
      </c>
      <c r="CN4" s="18"/>
      <c r="CO4" s="18"/>
      <c r="CP4" s="18"/>
      <c r="CQ4" s="18"/>
      <c r="CR4" s="18"/>
      <c r="CS4" s="18"/>
    </row>
    <row r="5" spans="1:97">
      <c r="A5" s="18"/>
      <c r="B5" s="18"/>
      <c r="C5" s="18" t="s">
        <v>17698</v>
      </c>
      <c r="D5" s="18"/>
      <c r="E5" s="18" t="s">
        <v>1019</v>
      </c>
      <c r="F5" s="18"/>
      <c r="G5" s="18"/>
      <c r="H5" s="18"/>
      <c r="I5" s="18" t="s">
        <v>17699</v>
      </c>
      <c r="J5" s="18"/>
      <c r="K5" s="18"/>
      <c r="L5" s="18"/>
      <c r="M5" s="18" t="s">
        <v>17700</v>
      </c>
      <c r="N5" s="18"/>
      <c r="O5" s="18" t="s">
        <v>17679</v>
      </c>
      <c r="P5" s="18"/>
      <c r="Q5" s="18"/>
      <c r="R5" s="18"/>
      <c r="S5" s="18"/>
      <c r="T5" s="18"/>
      <c r="U5" s="18"/>
      <c r="V5" s="18"/>
      <c r="W5" s="18"/>
      <c r="X5" s="18"/>
      <c r="Y5" s="18" t="s">
        <v>17701</v>
      </c>
      <c r="Z5" s="18"/>
      <c r="AA5" s="18"/>
      <c r="AB5" s="18"/>
      <c r="AC5" s="18" t="s">
        <v>17702</v>
      </c>
      <c r="AD5" s="18"/>
      <c r="AE5" s="18"/>
      <c r="AF5" s="18"/>
      <c r="AG5" s="18" t="s">
        <v>1770</v>
      </c>
      <c r="AH5" s="18"/>
      <c r="AI5" s="18"/>
      <c r="AJ5" s="18"/>
      <c r="AK5" s="18"/>
      <c r="AL5" s="18"/>
      <c r="AM5" s="18" t="s">
        <v>17703</v>
      </c>
      <c r="AN5" s="18"/>
      <c r="AO5" s="18" t="s">
        <v>17703</v>
      </c>
      <c r="AP5" s="18"/>
      <c r="AQ5" s="18" t="s">
        <v>17704</v>
      </c>
      <c r="AR5" s="18"/>
      <c r="AS5" s="18"/>
      <c r="AT5" s="18"/>
      <c r="AU5" s="18"/>
      <c r="AV5" s="18"/>
      <c r="AW5" s="18"/>
      <c r="AX5" s="18"/>
      <c r="AY5" s="18" t="s">
        <v>1025</v>
      </c>
      <c r="AZ5" s="18"/>
      <c r="BA5" s="18" t="s">
        <v>17633</v>
      </c>
      <c r="BB5" s="18"/>
      <c r="BC5" s="18"/>
      <c r="BD5" s="18"/>
      <c r="BE5" s="18"/>
      <c r="BF5" s="18"/>
      <c r="BG5" s="18"/>
      <c r="BH5" s="18"/>
      <c r="BI5" s="18"/>
      <c r="BJ5" s="18"/>
      <c r="BK5" s="18"/>
      <c r="BL5" s="18"/>
      <c r="BM5" s="18"/>
      <c r="BN5" s="18"/>
      <c r="BO5" s="18"/>
      <c r="BP5" s="18"/>
      <c r="BQ5" s="18" t="s">
        <v>17705</v>
      </c>
      <c r="BR5" s="18"/>
      <c r="BS5" s="18"/>
      <c r="BT5" s="18"/>
      <c r="BU5" s="18" t="s">
        <v>17706</v>
      </c>
      <c r="BV5" s="18"/>
      <c r="BW5" s="18"/>
      <c r="BX5" s="18"/>
      <c r="BY5" s="18" t="s">
        <v>17707</v>
      </c>
      <c r="BZ5" s="18"/>
      <c r="CA5" s="18" t="s">
        <v>2949</v>
      </c>
      <c r="CB5" s="18"/>
      <c r="CC5" s="18" t="s">
        <v>17708</v>
      </c>
      <c r="CD5" s="18"/>
      <c r="CE5" s="18" t="s">
        <v>16297</v>
      </c>
      <c r="CF5" s="18"/>
      <c r="CG5" s="18" t="s">
        <v>17709</v>
      </c>
      <c r="CH5" s="18"/>
      <c r="CI5" s="18" t="s">
        <v>17710</v>
      </c>
      <c r="CJ5" s="18"/>
      <c r="CK5" s="18" t="s">
        <v>17711</v>
      </c>
      <c r="CL5" s="18"/>
      <c r="CM5" s="18" t="s">
        <v>17712</v>
      </c>
      <c r="CN5" s="18"/>
      <c r="CO5" s="18"/>
      <c r="CP5" s="18"/>
      <c r="CQ5" s="18"/>
      <c r="CR5" s="18"/>
      <c r="CS5" s="18"/>
    </row>
    <row r="6" spans="1:97">
      <c r="A6" s="18"/>
      <c r="B6" s="18"/>
      <c r="C6" s="18" t="s">
        <v>17713</v>
      </c>
      <c r="D6" s="18"/>
      <c r="E6" s="18" t="s">
        <v>17714</v>
      </c>
      <c r="F6" s="18"/>
      <c r="G6" s="18"/>
      <c r="H6" s="18"/>
      <c r="I6" s="18" t="s">
        <v>17715</v>
      </c>
      <c r="J6" s="18"/>
      <c r="K6" s="18"/>
      <c r="L6" s="18"/>
      <c r="M6" s="18" t="s">
        <v>17716</v>
      </c>
      <c r="N6" s="18"/>
      <c r="O6" s="18" t="s">
        <v>17717</v>
      </c>
      <c r="P6" s="18"/>
      <c r="Q6" s="18"/>
      <c r="R6" s="18"/>
      <c r="S6" s="18"/>
      <c r="T6" s="18"/>
      <c r="U6" s="18"/>
      <c r="V6" s="18"/>
      <c r="W6" s="18"/>
      <c r="X6" s="18"/>
      <c r="Y6" s="18" t="s">
        <v>17718</v>
      </c>
      <c r="Z6" s="18"/>
      <c r="AA6" s="18"/>
      <c r="AB6" s="18"/>
      <c r="AC6" s="18" t="s">
        <v>17719</v>
      </c>
      <c r="AD6" s="18"/>
      <c r="AE6" s="18"/>
      <c r="AF6" s="18"/>
      <c r="AG6" s="18" t="s">
        <v>1672</v>
      </c>
      <c r="AH6" s="18"/>
      <c r="AI6" s="18"/>
      <c r="AJ6" s="18"/>
      <c r="AK6" s="18"/>
      <c r="AL6" s="18"/>
      <c r="AM6" s="18" t="s">
        <v>17720</v>
      </c>
      <c r="AN6" s="18"/>
      <c r="AO6" s="18" t="s">
        <v>17721</v>
      </c>
      <c r="AP6" s="18"/>
      <c r="AQ6" s="18" t="s">
        <v>3222</v>
      </c>
      <c r="AR6" s="18"/>
      <c r="AS6" s="18"/>
      <c r="AT6" s="18"/>
      <c r="AU6" s="18"/>
      <c r="AV6" s="18"/>
      <c r="AW6" s="18"/>
      <c r="AX6" s="18"/>
      <c r="AY6" s="18" t="s">
        <v>17722</v>
      </c>
      <c r="AZ6" s="18"/>
      <c r="BA6" s="18" t="s">
        <v>17723</v>
      </c>
      <c r="BB6" s="18"/>
      <c r="BC6" s="18"/>
      <c r="BD6" s="18"/>
      <c r="BE6" s="18"/>
      <c r="BF6" s="18"/>
      <c r="BG6" s="18"/>
      <c r="BH6" s="18"/>
      <c r="BI6" s="18"/>
      <c r="BJ6" s="18"/>
      <c r="BK6" s="18"/>
      <c r="BL6" s="18"/>
      <c r="BM6" s="18"/>
      <c r="BN6" s="18"/>
      <c r="BO6" s="18"/>
      <c r="BP6" s="18"/>
      <c r="BQ6" s="18"/>
      <c r="BR6" s="18"/>
      <c r="BS6" s="18"/>
      <c r="BT6" s="18"/>
      <c r="BU6" s="18" t="s">
        <v>17724</v>
      </c>
      <c r="BV6" s="18"/>
      <c r="BW6" s="18"/>
      <c r="BX6" s="18"/>
      <c r="BY6" s="18"/>
      <c r="BZ6" s="18"/>
      <c r="CA6" s="18" t="s">
        <v>17703</v>
      </c>
      <c r="CB6" s="18"/>
      <c r="CC6" s="18"/>
      <c r="CD6" s="18"/>
      <c r="CE6" s="18" t="s">
        <v>17011</v>
      </c>
      <c r="CF6" s="18"/>
      <c r="CG6" s="18" t="s">
        <v>17725</v>
      </c>
      <c r="CH6" s="18"/>
      <c r="CI6" s="18" t="s">
        <v>17726</v>
      </c>
      <c r="CJ6" s="18"/>
      <c r="CK6" s="18" t="s">
        <v>17727</v>
      </c>
      <c r="CL6" s="18"/>
      <c r="CM6" s="18" t="s">
        <v>17728</v>
      </c>
      <c r="CN6" s="18"/>
      <c r="CO6" s="18"/>
      <c r="CP6" s="18"/>
      <c r="CQ6" s="18"/>
      <c r="CR6" s="18"/>
      <c r="CS6" s="18"/>
    </row>
    <row r="7" spans="1:97">
      <c r="A7" s="18"/>
      <c r="B7" s="18"/>
      <c r="C7" s="18" t="s">
        <v>17729</v>
      </c>
      <c r="D7" s="18"/>
      <c r="E7" s="18" t="s">
        <v>17730</v>
      </c>
      <c r="F7" s="18"/>
      <c r="G7" s="18"/>
      <c r="H7" s="18"/>
      <c r="I7" s="18" t="s">
        <v>17731</v>
      </c>
      <c r="J7" s="18"/>
      <c r="K7" s="18"/>
      <c r="L7" s="18"/>
      <c r="M7" s="18" t="s">
        <v>17732</v>
      </c>
      <c r="N7" s="18"/>
      <c r="O7" s="18" t="s">
        <v>17733</v>
      </c>
      <c r="P7" s="18"/>
      <c r="Q7" s="18"/>
      <c r="R7" s="18"/>
      <c r="S7" s="18"/>
      <c r="T7" s="18"/>
      <c r="U7" s="18"/>
      <c r="V7" s="18"/>
      <c r="W7" s="18"/>
      <c r="X7" s="18"/>
      <c r="Y7" s="18" t="s">
        <v>17734</v>
      </c>
      <c r="Z7" s="18"/>
      <c r="AA7" s="18"/>
      <c r="AB7" s="18"/>
      <c r="AC7" s="18"/>
      <c r="AD7" s="18"/>
      <c r="AE7" s="18"/>
      <c r="AF7" s="18"/>
      <c r="AG7" s="18" t="s">
        <v>17735</v>
      </c>
      <c r="AH7" s="18"/>
      <c r="AI7" s="18"/>
      <c r="AJ7" s="18"/>
      <c r="AK7" s="18"/>
      <c r="AL7" s="18"/>
      <c r="AM7" s="18"/>
      <c r="AN7" s="18"/>
      <c r="AO7" s="18" t="s">
        <v>17736</v>
      </c>
      <c r="AP7" s="18"/>
      <c r="AQ7" s="18"/>
      <c r="AR7" s="18"/>
      <c r="AS7" s="18"/>
      <c r="AT7" s="18"/>
      <c r="AU7" s="18"/>
      <c r="AV7" s="18"/>
      <c r="AW7" s="18"/>
      <c r="AX7" s="18"/>
      <c r="AY7" s="18" t="s">
        <v>3796</v>
      </c>
      <c r="AZ7" s="18"/>
      <c r="BA7" s="18" t="s">
        <v>17737</v>
      </c>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t="s">
        <v>17738</v>
      </c>
      <c r="CB7" s="18"/>
      <c r="CC7" s="18"/>
      <c r="CD7" s="18"/>
      <c r="CE7" s="18" t="s">
        <v>16299</v>
      </c>
      <c r="CF7" s="18"/>
      <c r="CG7" s="18" t="s">
        <v>17739</v>
      </c>
      <c r="CH7" s="18"/>
      <c r="CI7" s="18"/>
      <c r="CJ7" s="18"/>
      <c r="CK7" s="18"/>
      <c r="CL7" s="18"/>
      <c r="CM7" s="18" t="s">
        <v>17740</v>
      </c>
      <c r="CN7" s="18"/>
      <c r="CO7" s="18"/>
      <c r="CP7" s="18"/>
      <c r="CQ7" s="18"/>
      <c r="CR7" s="18"/>
      <c r="CS7" s="18"/>
    </row>
    <row r="8" spans="1:97">
      <c r="A8" s="18"/>
      <c r="B8" s="18"/>
      <c r="C8" s="18" t="s">
        <v>17741</v>
      </c>
      <c r="D8" s="18"/>
      <c r="E8" s="18" t="s">
        <v>17742</v>
      </c>
      <c r="F8" s="18"/>
      <c r="G8" s="18"/>
      <c r="H8" s="18"/>
      <c r="I8" s="18" t="s">
        <v>17743</v>
      </c>
      <c r="J8" s="18"/>
      <c r="K8" s="18"/>
      <c r="L8" s="18"/>
      <c r="M8" s="18"/>
      <c r="N8" s="18"/>
      <c r="O8" s="18" t="s">
        <v>17744</v>
      </c>
      <c r="P8" s="18"/>
      <c r="Q8" s="18"/>
      <c r="R8" s="18"/>
      <c r="S8" s="18"/>
      <c r="T8" s="18"/>
      <c r="U8" s="18"/>
      <c r="V8" s="18"/>
      <c r="W8" s="18"/>
      <c r="X8" s="18"/>
      <c r="Y8" s="18" t="s">
        <v>17745</v>
      </c>
      <c r="Z8" s="18"/>
      <c r="AA8" s="18"/>
      <c r="AB8" s="18"/>
      <c r="AC8" s="18"/>
      <c r="AD8" s="18"/>
      <c r="AE8" s="18"/>
      <c r="AF8" s="18"/>
      <c r="AG8" s="18" t="s">
        <v>17746</v>
      </c>
      <c r="AH8" s="18"/>
      <c r="AI8" s="18"/>
      <c r="AJ8" s="18"/>
      <c r="AK8" s="18"/>
      <c r="AL8" s="18"/>
      <c r="AM8" s="18"/>
      <c r="AN8" s="18"/>
      <c r="AO8" s="18"/>
      <c r="AP8" s="18"/>
      <c r="AQ8" s="18"/>
      <c r="AR8" s="18"/>
      <c r="AS8" s="18"/>
      <c r="AT8" s="18"/>
      <c r="AU8" s="18"/>
      <c r="AV8" s="18"/>
      <c r="AW8" s="18"/>
      <c r="AX8" s="18"/>
      <c r="AY8" s="18" t="s">
        <v>17747</v>
      </c>
      <c r="AZ8" s="18"/>
      <c r="BA8" s="18" t="s">
        <v>17748</v>
      </c>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t="s">
        <v>17749</v>
      </c>
      <c r="CB8" s="18"/>
      <c r="CC8" s="18"/>
      <c r="CD8" s="18"/>
      <c r="CE8" s="18" t="s">
        <v>16301</v>
      </c>
      <c r="CF8" s="18"/>
      <c r="CG8" s="18" t="s">
        <v>17681</v>
      </c>
      <c r="CH8" s="18"/>
      <c r="CI8" s="18"/>
      <c r="CJ8" s="18"/>
      <c r="CK8" s="18"/>
      <c r="CL8" s="18"/>
      <c r="CM8" s="18" t="s">
        <v>17750</v>
      </c>
      <c r="CN8" s="18"/>
      <c r="CO8" s="18"/>
      <c r="CP8" s="18"/>
      <c r="CQ8" s="18"/>
      <c r="CR8" s="18"/>
      <c r="CS8" s="18"/>
    </row>
    <row r="9" spans="1:97">
      <c r="A9" s="18"/>
      <c r="B9" s="18"/>
      <c r="C9" s="18" t="s">
        <v>17751</v>
      </c>
      <c r="D9" s="18"/>
      <c r="E9" s="18" t="s">
        <v>17752</v>
      </c>
      <c r="F9" s="18"/>
      <c r="G9" s="18"/>
      <c r="H9" s="18"/>
      <c r="I9" s="18" t="s">
        <v>17753</v>
      </c>
      <c r="J9" s="18"/>
      <c r="K9" s="18"/>
      <c r="L9" s="18"/>
      <c r="M9" s="18"/>
      <c r="N9" s="18"/>
      <c r="O9" s="18" t="s">
        <v>17754</v>
      </c>
      <c r="P9" s="18"/>
      <c r="Q9" s="18"/>
      <c r="R9" s="18"/>
      <c r="S9" s="18"/>
      <c r="T9" s="18"/>
      <c r="U9" s="18"/>
      <c r="V9" s="18"/>
      <c r="W9" s="18"/>
      <c r="X9" s="18"/>
      <c r="Y9" s="18" t="s">
        <v>17755</v>
      </c>
      <c r="Z9" s="18"/>
      <c r="AA9" s="18"/>
      <c r="AB9" s="18"/>
      <c r="AC9" s="18"/>
      <c r="AD9" s="18"/>
      <c r="AE9" s="18"/>
      <c r="AF9" s="18"/>
      <c r="AG9" s="18" t="s">
        <v>17703</v>
      </c>
      <c r="AH9" s="18"/>
      <c r="AI9" s="18"/>
      <c r="AJ9" s="18"/>
      <c r="AK9" s="18"/>
      <c r="AL9" s="18"/>
      <c r="AM9" s="18"/>
      <c r="AN9" s="18"/>
      <c r="AO9" s="18"/>
      <c r="AP9" s="18"/>
      <c r="AQ9" s="18"/>
      <c r="AR9" s="18"/>
      <c r="AS9" s="18"/>
      <c r="AT9" s="18"/>
      <c r="AU9" s="18"/>
      <c r="AV9" s="18"/>
      <c r="AW9" s="18"/>
      <c r="AX9" s="18"/>
      <c r="AY9" s="18" t="s">
        <v>17756</v>
      </c>
      <c r="AZ9" s="18"/>
      <c r="BA9" s="18" t="s">
        <v>17757</v>
      </c>
      <c r="BB9" s="18"/>
      <c r="BC9" s="18"/>
      <c r="BD9" s="18"/>
      <c r="BE9" s="18"/>
      <c r="BF9" s="18"/>
      <c r="BG9" s="18"/>
      <c r="BH9" s="18"/>
      <c r="BI9" s="18"/>
      <c r="BJ9" s="18"/>
      <c r="BK9" s="18"/>
      <c r="BL9" s="18"/>
      <c r="BM9" s="18"/>
      <c r="BN9" s="18"/>
      <c r="BO9" s="18"/>
      <c r="BP9" s="18"/>
      <c r="BQ9" s="18"/>
      <c r="BR9" s="18"/>
      <c r="BS9" s="18"/>
      <c r="BT9" s="18"/>
      <c r="BU9" s="18"/>
      <c r="BV9" s="18"/>
      <c r="BW9" s="18"/>
      <c r="BX9" s="18"/>
      <c r="BY9" s="18"/>
      <c r="BZ9" s="18"/>
      <c r="CA9" s="18" t="s">
        <v>17758</v>
      </c>
      <c r="CB9" s="18"/>
      <c r="CC9" s="18"/>
      <c r="CD9" s="18"/>
      <c r="CE9" s="18" t="s">
        <v>16478</v>
      </c>
      <c r="CF9" s="18"/>
      <c r="CG9" s="18" t="s">
        <v>17705</v>
      </c>
      <c r="CH9" s="18"/>
      <c r="CI9" s="18"/>
      <c r="CJ9" s="18"/>
      <c r="CK9" s="18"/>
      <c r="CL9" s="18"/>
      <c r="CM9" s="18"/>
      <c r="CN9" s="18"/>
      <c r="CO9" s="18"/>
      <c r="CP9" s="18"/>
      <c r="CQ9" s="18"/>
      <c r="CR9" s="18"/>
      <c r="CS9" s="18"/>
    </row>
    <row r="10" spans="1:97">
      <c r="A10" s="18"/>
      <c r="B10" s="18"/>
      <c r="C10" s="18" t="s">
        <v>17759</v>
      </c>
      <c r="D10" s="18"/>
      <c r="E10" s="18" t="s">
        <v>17760</v>
      </c>
      <c r="F10" s="18"/>
      <c r="G10" s="18"/>
      <c r="H10" s="18"/>
      <c r="I10" s="18" t="s">
        <v>17744</v>
      </c>
      <c r="J10" s="18"/>
      <c r="K10" s="18"/>
      <c r="L10" s="18"/>
      <c r="M10" s="18"/>
      <c r="N10" s="18"/>
      <c r="O10" s="18" t="s">
        <v>16295</v>
      </c>
      <c r="P10" s="18"/>
      <c r="Q10" s="18"/>
      <c r="R10" s="18"/>
      <c r="S10" s="18"/>
      <c r="T10" s="18"/>
      <c r="U10" s="18"/>
      <c r="V10" s="18"/>
      <c r="W10" s="18"/>
      <c r="X10" s="18"/>
      <c r="Y10" s="18" t="s">
        <v>17761</v>
      </c>
      <c r="Z10" s="18"/>
      <c r="AA10" s="18"/>
      <c r="AB10" s="18"/>
      <c r="AC10" s="18"/>
      <c r="AD10" s="18"/>
      <c r="AE10" s="18"/>
      <c r="AF10" s="18"/>
      <c r="AG10" s="18" t="s">
        <v>1760</v>
      </c>
      <c r="AH10" s="18"/>
      <c r="AI10" s="18"/>
      <c r="AJ10" s="18"/>
      <c r="AK10" s="18"/>
      <c r="AL10" s="18"/>
      <c r="AM10" s="18"/>
      <c r="AN10" s="18"/>
      <c r="AO10" s="18"/>
      <c r="AP10" s="18"/>
      <c r="AQ10" s="18"/>
      <c r="AR10" s="18"/>
      <c r="AS10" s="18"/>
      <c r="AT10" s="18"/>
      <c r="AU10" s="18"/>
      <c r="AV10" s="18"/>
      <c r="AW10" s="18"/>
      <c r="AX10" s="18"/>
      <c r="AY10" s="18" t="s">
        <v>17762</v>
      </c>
      <c r="AZ10" s="18"/>
      <c r="BA10" s="18" t="s">
        <v>17687</v>
      </c>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t="s">
        <v>17763</v>
      </c>
      <c r="CB10" s="18"/>
      <c r="CC10" s="18"/>
      <c r="CD10" s="18"/>
      <c r="CE10" s="18" t="s">
        <v>16626</v>
      </c>
      <c r="CF10" s="18"/>
      <c r="CG10" s="18"/>
      <c r="CH10" s="18"/>
      <c r="CI10" s="18"/>
      <c r="CJ10" s="18"/>
      <c r="CK10" s="18"/>
      <c r="CL10" s="18"/>
      <c r="CM10" s="18"/>
      <c r="CN10" s="18"/>
      <c r="CO10" s="18"/>
      <c r="CP10" s="18"/>
      <c r="CQ10" s="18"/>
      <c r="CR10" s="18"/>
      <c r="CS10" s="18"/>
    </row>
    <row r="11" spans="1:97">
      <c r="A11" s="18"/>
      <c r="B11" s="18"/>
      <c r="C11" s="18" t="s">
        <v>17764</v>
      </c>
      <c r="D11" s="18"/>
      <c r="E11" s="18" t="s">
        <v>17765</v>
      </c>
      <c r="F11" s="18"/>
      <c r="G11" s="18"/>
      <c r="H11" s="18"/>
      <c r="I11" s="18" t="s">
        <v>17766</v>
      </c>
      <c r="J11" s="18"/>
      <c r="K11" s="18"/>
      <c r="L11" s="18"/>
      <c r="M11" s="18"/>
      <c r="N11" s="18"/>
      <c r="O11" s="18"/>
      <c r="P11" s="18"/>
      <c r="Q11" s="18"/>
      <c r="R11" s="18"/>
      <c r="S11" s="18"/>
      <c r="T11" s="18"/>
      <c r="U11" s="18"/>
      <c r="V11" s="18"/>
      <c r="W11" s="18"/>
      <c r="X11" s="18"/>
      <c r="Y11" s="18" t="s">
        <v>17767</v>
      </c>
      <c r="Z11" s="18"/>
      <c r="AA11" s="18"/>
      <c r="AB11" s="18"/>
      <c r="AC11" s="18"/>
      <c r="AD11" s="18"/>
      <c r="AE11" s="18"/>
      <c r="AF11" s="18"/>
      <c r="AG11" s="18" t="s">
        <v>1762</v>
      </c>
      <c r="AH11" s="18"/>
      <c r="AI11" s="18"/>
      <c r="AJ11" s="18"/>
      <c r="AK11" s="18"/>
      <c r="AL11" s="18"/>
      <c r="AM11" s="18"/>
      <c r="AN11" s="18"/>
      <c r="AO11" s="18"/>
      <c r="AP11" s="18"/>
      <c r="AQ11" s="18"/>
      <c r="AR11" s="18"/>
      <c r="AS11" s="18"/>
      <c r="AT11" s="18"/>
      <c r="AU11" s="18"/>
      <c r="AV11" s="18"/>
      <c r="AW11" s="18"/>
      <c r="AX11" s="18"/>
      <c r="AY11" s="18" t="s">
        <v>17768</v>
      </c>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t="s">
        <v>17769</v>
      </c>
      <c r="CB11" s="18"/>
      <c r="CC11" s="18"/>
      <c r="CD11" s="18"/>
      <c r="CE11" s="18" t="s">
        <v>16677</v>
      </c>
      <c r="CF11" s="18"/>
      <c r="CG11" s="18"/>
      <c r="CH11" s="18"/>
      <c r="CI11" s="18"/>
      <c r="CJ11" s="18"/>
      <c r="CK11" s="18"/>
      <c r="CL11" s="18"/>
      <c r="CM11" s="18"/>
      <c r="CN11" s="18"/>
      <c r="CO11" s="18"/>
      <c r="CP11" s="18"/>
      <c r="CQ11" s="18"/>
      <c r="CR11" s="18"/>
      <c r="CS11" s="18"/>
    </row>
    <row r="12" spans="1:97">
      <c r="A12" s="18"/>
      <c r="B12" s="18"/>
      <c r="C12" s="18" t="s">
        <v>17770</v>
      </c>
      <c r="D12" s="18"/>
      <c r="E12" s="18" t="s">
        <v>17771</v>
      </c>
      <c r="F12" s="18"/>
      <c r="G12" s="18"/>
      <c r="H12" s="18"/>
      <c r="I12" s="18"/>
      <c r="J12" s="18"/>
      <c r="K12" s="18"/>
      <c r="L12" s="18"/>
      <c r="M12" s="18"/>
      <c r="N12" s="18"/>
      <c r="O12" s="18"/>
      <c r="P12" s="18"/>
      <c r="Q12" s="18"/>
      <c r="R12" s="18"/>
      <c r="S12" s="18"/>
      <c r="T12" s="18"/>
      <c r="U12" s="18"/>
      <c r="V12" s="18"/>
      <c r="W12" s="18"/>
      <c r="X12" s="18"/>
      <c r="Y12" s="18" t="s">
        <v>17772</v>
      </c>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t="s">
        <v>17643</v>
      </c>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t="s">
        <v>614</v>
      </c>
      <c r="CB12" s="18"/>
      <c r="CC12" s="18"/>
      <c r="CD12" s="18"/>
      <c r="CE12" s="18" t="s">
        <v>16303</v>
      </c>
      <c r="CF12" s="18"/>
      <c r="CG12" s="18"/>
      <c r="CH12" s="18"/>
      <c r="CI12" s="18"/>
      <c r="CJ12" s="18"/>
      <c r="CK12" s="18"/>
      <c r="CL12" s="18"/>
      <c r="CM12" s="18"/>
      <c r="CN12" s="18"/>
      <c r="CO12" s="18"/>
      <c r="CP12" s="18"/>
      <c r="CQ12" s="18"/>
      <c r="CR12" s="18"/>
      <c r="CS12" s="18"/>
    </row>
    <row r="13" spans="1:97">
      <c r="A13" s="18"/>
      <c r="B13" s="18"/>
      <c r="C13" s="18" t="s">
        <v>17773</v>
      </c>
      <c r="D13" s="18"/>
      <c r="E13" s="18" t="s">
        <v>17774</v>
      </c>
      <c r="F13" s="18"/>
      <c r="G13" s="18"/>
      <c r="H13" s="18"/>
      <c r="I13" s="18"/>
      <c r="J13" s="18"/>
      <c r="K13" s="18"/>
      <c r="L13" s="18"/>
      <c r="M13" s="18"/>
      <c r="N13" s="18"/>
      <c r="O13" s="18"/>
      <c r="P13" s="18"/>
      <c r="Q13" s="18"/>
      <c r="R13" s="18"/>
      <c r="S13" s="18"/>
      <c r="T13" s="18"/>
      <c r="U13" s="18"/>
      <c r="V13" s="18"/>
      <c r="W13" s="18"/>
      <c r="X13" s="18"/>
      <c r="Y13" s="18" t="s">
        <v>17775</v>
      </c>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t="s">
        <v>17776</v>
      </c>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t="s">
        <v>1766</v>
      </c>
      <c r="CB13" s="18"/>
      <c r="CC13" s="18"/>
      <c r="CD13" s="18"/>
      <c r="CE13" s="18" t="s">
        <v>16814</v>
      </c>
      <c r="CF13" s="18"/>
      <c r="CG13" s="18"/>
      <c r="CH13" s="18"/>
      <c r="CI13" s="18"/>
      <c r="CJ13" s="18"/>
      <c r="CK13" s="18"/>
      <c r="CL13" s="18"/>
      <c r="CM13" s="18"/>
      <c r="CN13" s="18"/>
      <c r="CO13" s="18"/>
      <c r="CP13" s="18"/>
      <c r="CQ13" s="18"/>
      <c r="CR13" s="18"/>
      <c r="CS13" s="18"/>
    </row>
    <row r="14" spans="1:97">
      <c r="A14" s="18"/>
      <c r="B14" s="18"/>
      <c r="C14" s="18" t="s">
        <v>17777</v>
      </c>
      <c r="D14" s="18"/>
      <c r="E14" s="18" t="s">
        <v>17778</v>
      </c>
      <c r="F14" s="18"/>
      <c r="G14" s="18"/>
      <c r="H14" s="18"/>
      <c r="I14" s="18"/>
      <c r="J14" s="18"/>
      <c r="K14" s="18"/>
      <c r="L14" s="18"/>
      <c r="M14" s="18"/>
      <c r="N14" s="18"/>
      <c r="O14" s="18"/>
      <c r="P14" s="18"/>
      <c r="Q14" s="18"/>
      <c r="R14" s="18"/>
      <c r="S14" s="18"/>
      <c r="T14" s="18"/>
      <c r="U14" s="18"/>
      <c r="V14" s="18"/>
      <c r="W14" s="18"/>
      <c r="X14" s="18"/>
      <c r="Y14" s="18" t="s">
        <v>17779</v>
      </c>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t="s">
        <v>17780</v>
      </c>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t="s">
        <v>17781</v>
      </c>
      <c r="CB14" s="18"/>
      <c r="CC14" s="18"/>
      <c r="CD14" s="18"/>
      <c r="CE14" s="18" t="s">
        <v>17248</v>
      </c>
      <c r="CF14" s="18"/>
      <c r="CG14" s="18"/>
      <c r="CH14" s="18"/>
      <c r="CI14" s="18"/>
      <c r="CJ14" s="18"/>
      <c r="CK14" s="18"/>
      <c r="CL14" s="18"/>
      <c r="CM14" s="18"/>
      <c r="CN14" s="18"/>
      <c r="CO14" s="18"/>
      <c r="CP14" s="18"/>
      <c r="CQ14" s="18"/>
      <c r="CR14" s="18"/>
      <c r="CS14" s="18"/>
    </row>
    <row r="15" spans="1:97">
      <c r="A15" s="18"/>
      <c r="B15" s="18"/>
      <c r="C15" s="18" t="s">
        <v>17782</v>
      </c>
      <c r="D15" s="18"/>
      <c r="E15" s="18" t="s">
        <v>17783</v>
      </c>
      <c r="F15" s="18"/>
      <c r="G15" s="18"/>
      <c r="H15" s="18"/>
      <c r="I15" s="18"/>
      <c r="J15" s="18"/>
      <c r="K15" s="18"/>
      <c r="L15" s="18"/>
      <c r="M15" s="18"/>
      <c r="N15" s="18"/>
      <c r="O15" s="18"/>
      <c r="P15" s="18"/>
      <c r="Q15" s="18"/>
      <c r="R15" s="18"/>
      <c r="S15" s="18"/>
      <c r="T15" s="18"/>
      <c r="U15" s="18"/>
      <c r="V15" s="18"/>
      <c r="W15" s="18"/>
      <c r="X15" s="18"/>
      <c r="Y15" s="18" t="s">
        <v>17784</v>
      </c>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t="s">
        <v>17785</v>
      </c>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t="s">
        <v>17707</v>
      </c>
      <c r="CB15" s="18"/>
      <c r="CC15" s="18"/>
      <c r="CD15" s="18"/>
      <c r="CE15" s="18" t="s">
        <v>16305</v>
      </c>
      <c r="CF15" s="18"/>
      <c r="CG15" s="18"/>
      <c r="CH15" s="18"/>
      <c r="CI15" s="18"/>
      <c r="CJ15" s="18"/>
      <c r="CK15" s="18"/>
      <c r="CL15" s="18"/>
      <c r="CM15" s="18"/>
      <c r="CN15" s="18"/>
      <c r="CO15" s="18"/>
      <c r="CP15" s="18"/>
      <c r="CQ15" s="18"/>
      <c r="CR15" s="18"/>
      <c r="CS15" s="18"/>
    </row>
    <row r="16" spans="1:97">
      <c r="A16" s="18"/>
      <c r="B16" s="18"/>
      <c r="C16" s="18" t="s">
        <v>17786</v>
      </c>
      <c r="D16" s="18"/>
      <c r="E16" s="18" t="s">
        <v>17787</v>
      </c>
      <c r="F16" s="18"/>
      <c r="G16" s="18"/>
      <c r="H16" s="18"/>
      <c r="I16" s="18"/>
      <c r="J16" s="18"/>
      <c r="K16" s="18"/>
      <c r="L16" s="18"/>
      <c r="M16" s="18"/>
      <c r="N16" s="18"/>
      <c r="O16" s="18"/>
      <c r="P16" s="18"/>
      <c r="Q16" s="18"/>
      <c r="R16" s="18"/>
      <c r="S16" s="18"/>
      <c r="T16" s="18"/>
      <c r="U16" s="18"/>
      <c r="V16" s="18"/>
      <c r="W16" s="18"/>
      <c r="X16" s="18"/>
      <c r="Y16" s="18" t="s">
        <v>17788</v>
      </c>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t="s">
        <v>17789</v>
      </c>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t="s">
        <v>16292</v>
      </c>
      <c r="CF16" s="18"/>
      <c r="CG16" s="18"/>
      <c r="CH16" s="18"/>
      <c r="CI16" s="18"/>
      <c r="CJ16" s="18"/>
      <c r="CK16" s="18"/>
      <c r="CL16" s="18"/>
      <c r="CM16" s="18"/>
      <c r="CN16" s="18"/>
      <c r="CO16" s="18"/>
      <c r="CP16" s="18"/>
      <c r="CQ16" s="18"/>
      <c r="CR16" s="18"/>
      <c r="CS16" s="18"/>
    </row>
    <row r="17" spans="1:97">
      <c r="A17" s="18"/>
      <c r="B17" s="18"/>
      <c r="C17" s="18" t="s">
        <v>17790</v>
      </c>
      <c r="D17" s="18"/>
      <c r="E17" s="18" t="s">
        <v>17791</v>
      </c>
      <c r="F17" s="18"/>
      <c r="G17" s="18"/>
      <c r="H17" s="18"/>
      <c r="I17" s="18"/>
      <c r="J17" s="18"/>
      <c r="K17" s="18"/>
      <c r="L17" s="18"/>
      <c r="M17" s="18"/>
      <c r="N17" s="18"/>
      <c r="O17" s="18"/>
      <c r="P17" s="18"/>
      <c r="Q17" s="18"/>
      <c r="R17" s="18"/>
      <c r="S17" s="18"/>
      <c r="T17" s="18"/>
      <c r="U17" s="18"/>
      <c r="V17" s="18"/>
      <c r="W17" s="18"/>
      <c r="X17" s="18"/>
      <c r="Y17" s="18" t="s">
        <v>17792</v>
      </c>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t="s">
        <v>17793</v>
      </c>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row>
    <row r="18" spans="1:97">
      <c r="A18" s="18"/>
      <c r="B18" s="18"/>
      <c r="C18" s="18" t="s">
        <v>17794</v>
      </c>
      <c r="D18" s="18"/>
      <c r="E18" s="18" t="s">
        <v>17795</v>
      </c>
      <c r="F18" s="18"/>
      <c r="G18" s="18"/>
      <c r="H18" s="18"/>
      <c r="I18" s="18"/>
      <c r="J18" s="18"/>
      <c r="K18" s="18"/>
      <c r="L18" s="18"/>
      <c r="M18" s="18"/>
      <c r="N18" s="18"/>
      <c r="O18" s="18"/>
      <c r="P18" s="18"/>
      <c r="Q18" s="18"/>
      <c r="R18" s="18"/>
      <c r="S18" s="18"/>
      <c r="T18" s="18"/>
      <c r="U18" s="18"/>
      <c r="V18" s="18"/>
      <c r="W18" s="18"/>
      <c r="X18" s="18"/>
      <c r="Y18" s="18" t="s">
        <v>17796</v>
      </c>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row>
    <row r="19" spans="1:97">
      <c r="A19" s="18"/>
      <c r="B19" s="18"/>
      <c r="C19" s="18" t="s">
        <v>17797</v>
      </c>
      <c r="D19" s="18"/>
      <c r="E19" s="18" t="s">
        <v>17798</v>
      </c>
      <c r="F19" s="18"/>
      <c r="G19" s="18"/>
      <c r="H19" s="18"/>
      <c r="I19" s="18"/>
      <c r="J19" s="18"/>
      <c r="K19" s="18"/>
      <c r="L19" s="18"/>
      <c r="M19" s="18"/>
      <c r="N19" s="18"/>
      <c r="O19" s="18"/>
      <c r="P19" s="18"/>
      <c r="Q19" s="18"/>
      <c r="R19" s="18"/>
      <c r="S19" s="18"/>
      <c r="T19" s="18"/>
      <c r="U19" s="18"/>
      <c r="V19" s="18"/>
      <c r="W19" s="18"/>
      <c r="X19" s="18"/>
      <c r="Y19" s="18" t="s">
        <v>17799</v>
      </c>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row>
    <row r="20" spans="1:97">
      <c r="A20" s="18"/>
      <c r="B20" s="18"/>
      <c r="C20" s="18" t="s">
        <v>17800</v>
      </c>
      <c r="D20" s="18"/>
      <c r="E20" s="18" t="s">
        <v>17801</v>
      </c>
      <c r="F20" s="18"/>
      <c r="G20" s="18"/>
      <c r="H20" s="18"/>
      <c r="I20" s="18"/>
      <c r="J20" s="18"/>
      <c r="K20" s="18"/>
      <c r="L20" s="18"/>
      <c r="M20" s="18"/>
      <c r="N20" s="18"/>
      <c r="O20" s="18"/>
      <c r="P20" s="18"/>
      <c r="Q20" s="18"/>
      <c r="R20" s="18"/>
      <c r="S20" s="18"/>
      <c r="T20" s="18"/>
      <c r="U20" s="18"/>
      <c r="V20" s="18"/>
      <c r="W20" s="18"/>
      <c r="X20" s="18"/>
      <c r="Y20" s="18" t="s">
        <v>17802</v>
      </c>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row>
    <row r="21" spans="1:97">
      <c r="A21" s="18"/>
      <c r="B21" s="18"/>
      <c r="C21" s="18" t="s">
        <v>17803</v>
      </c>
      <c r="D21" s="18"/>
      <c r="E21" s="18" t="s">
        <v>17804</v>
      </c>
      <c r="F21" s="18"/>
      <c r="G21" s="18"/>
      <c r="H21" s="18"/>
      <c r="I21" s="18"/>
      <c r="J21" s="18"/>
      <c r="K21" s="18"/>
      <c r="L21" s="18"/>
      <c r="M21" s="18"/>
      <c r="N21" s="18"/>
      <c r="O21" s="18"/>
      <c r="P21" s="18"/>
      <c r="Q21" s="18"/>
      <c r="R21" s="18"/>
      <c r="S21" s="18"/>
      <c r="T21" s="18"/>
      <c r="U21" s="18"/>
      <c r="V21" s="18"/>
      <c r="W21" s="18"/>
      <c r="X21" s="18"/>
      <c r="Y21" s="18" t="s">
        <v>17805</v>
      </c>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row>
    <row r="22" spans="1:97">
      <c r="A22" s="18"/>
      <c r="B22" s="18"/>
      <c r="C22" s="18" t="s">
        <v>17806</v>
      </c>
      <c r="D22" s="18"/>
      <c r="E22" s="18" t="s">
        <v>17807</v>
      </c>
      <c r="F22" s="18"/>
      <c r="G22" s="18"/>
      <c r="H22" s="18"/>
      <c r="I22" s="18"/>
      <c r="J22" s="18"/>
      <c r="K22" s="18"/>
      <c r="L22" s="18"/>
      <c r="M22" s="18"/>
      <c r="N22" s="18"/>
      <c r="O22" s="18"/>
      <c r="P22" s="18"/>
      <c r="Q22" s="18"/>
      <c r="R22" s="18"/>
      <c r="S22" s="18"/>
      <c r="T22" s="18"/>
      <c r="U22" s="18"/>
      <c r="V22" s="18"/>
      <c r="W22" s="18"/>
      <c r="X22" s="18"/>
      <c r="Y22" s="18" t="s">
        <v>17808</v>
      </c>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row>
    <row r="23" spans="1:97">
      <c r="A23" s="18"/>
      <c r="B23" s="18"/>
      <c r="C23" s="18" t="s">
        <v>17809</v>
      </c>
      <c r="D23" s="18"/>
      <c r="E23" s="18" t="s">
        <v>17810</v>
      </c>
      <c r="F23" s="18"/>
      <c r="G23" s="18"/>
      <c r="H23" s="18"/>
      <c r="I23" s="18"/>
      <c r="J23" s="18"/>
      <c r="K23" s="18"/>
      <c r="L23" s="18"/>
      <c r="M23" s="18"/>
      <c r="N23" s="18"/>
      <c r="O23" s="18"/>
      <c r="P23" s="18"/>
      <c r="Q23" s="18"/>
      <c r="R23" s="18"/>
      <c r="S23" s="18"/>
      <c r="T23" s="18"/>
      <c r="U23" s="18"/>
      <c r="V23" s="18"/>
      <c r="W23" s="18"/>
      <c r="X23" s="18"/>
      <c r="Y23" s="18" t="s">
        <v>17811</v>
      </c>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row>
    <row r="24" spans="1:97">
      <c r="A24" s="18"/>
      <c r="B24" s="18"/>
      <c r="C24" s="18" t="s">
        <v>17812</v>
      </c>
      <c r="D24" s="18"/>
      <c r="E24" s="18" t="s">
        <v>17813</v>
      </c>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row>
    <row r="25" spans="1:97">
      <c r="A25" s="18"/>
      <c r="B25" s="18"/>
      <c r="C25" s="18" t="s">
        <v>17814</v>
      </c>
      <c r="D25" s="18"/>
      <c r="E25" s="18" t="s">
        <v>1024</v>
      </c>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row>
    <row r="26" spans="1:97">
      <c r="A26" s="18"/>
      <c r="B26" s="18"/>
      <c r="C26" s="18" t="s">
        <v>17815</v>
      </c>
      <c r="D26" s="18"/>
      <c r="E26" s="18" t="s">
        <v>17816</v>
      </c>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row>
    <row r="27" spans="1:97">
      <c r="A27" s="18"/>
      <c r="B27" s="18"/>
      <c r="C27" s="18" t="s">
        <v>17817</v>
      </c>
      <c r="D27" s="18"/>
      <c r="E27" s="18" t="s">
        <v>17818</v>
      </c>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row>
    <row r="28" spans="1:97">
      <c r="A28" s="18"/>
      <c r="B28" s="18"/>
      <c r="C28" s="18" t="s">
        <v>17819</v>
      </c>
      <c r="D28" s="18"/>
      <c r="E28" s="18" t="s">
        <v>17820</v>
      </c>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row>
    <row r="29" spans="1:97">
      <c r="A29" s="18"/>
      <c r="B29" s="18"/>
      <c r="C29" s="18" t="s">
        <v>17821</v>
      </c>
      <c r="D29" s="18"/>
      <c r="E29" s="18" t="s">
        <v>17822</v>
      </c>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row>
    <row r="30" spans="1:97">
      <c r="A30" s="18"/>
      <c r="B30" s="18"/>
      <c r="C30" s="18" t="s">
        <v>17823</v>
      </c>
      <c r="D30" s="18"/>
      <c r="E30" s="18" t="s">
        <v>17824</v>
      </c>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row>
    <row r="31" spans="1:97">
      <c r="A31" s="18"/>
      <c r="B31" s="18"/>
      <c r="C31" s="18" t="s">
        <v>17825</v>
      </c>
      <c r="D31" s="18"/>
      <c r="E31" s="18" t="s">
        <v>17826</v>
      </c>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row>
    <row r="32" spans="1:97">
      <c r="A32" s="18"/>
      <c r="B32" s="18"/>
      <c r="C32" s="18" t="s">
        <v>17827</v>
      </c>
      <c r="D32" s="18"/>
      <c r="E32" s="18" t="s">
        <v>17828</v>
      </c>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row>
    <row r="33" spans="1:97">
      <c r="A33" s="18"/>
      <c r="B33" s="18"/>
      <c r="C33" s="18" t="s">
        <v>17829</v>
      </c>
      <c r="D33" s="18"/>
      <c r="E33" s="18" t="s">
        <v>1026</v>
      </c>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8"/>
      <c r="CJ33" s="18"/>
      <c r="CK33" s="18"/>
      <c r="CL33" s="18"/>
      <c r="CM33" s="18"/>
      <c r="CN33" s="18"/>
      <c r="CO33" s="18"/>
      <c r="CP33" s="18"/>
      <c r="CQ33" s="18"/>
      <c r="CR33" s="18"/>
      <c r="CS33" s="18"/>
    </row>
    <row r="34" spans="1:97">
      <c r="A34" s="18"/>
      <c r="B34" s="18"/>
      <c r="C34" s="18" t="s">
        <v>17830</v>
      </c>
      <c r="D34" s="18"/>
      <c r="E34" s="18" t="s">
        <v>17831</v>
      </c>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row>
    <row r="35" spans="1:97">
      <c r="A35" s="18"/>
      <c r="B35" s="18"/>
      <c r="C35" s="18" t="s">
        <v>17832</v>
      </c>
      <c r="D35" s="18"/>
      <c r="E35" s="18" t="s">
        <v>17833</v>
      </c>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c r="BP35" s="18"/>
      <c r="BQ35" s="18"/>
      <c r="BR35" s="18"/>
      <c r="BS35" s="18"/>
      <c r="BT35" s="18"/>
      <c r="BU35" s="18"/>
      <c r="BV35" s="18"/>
      <c r="BW35" s="18"/>
      <c r="BX35" s="18"/>
      <c r="BY35" s="18"/>
      <c r="BZ35" s="18"/>
      <c r="CA35" s="18"/>
      <c r="CB35" s="18"/>
      <c r="CC35" s="18"/>
      <c r="CD35" s="18"/>
      <c r="CE35" s="18"/>
      <c r="CF35" s="18"/>
      <c r="CG35" s="18"/>
      <c r="CH35" s="18"/>
      <c r="CI35" s="18"/>
      <c r="CJ35" s="18"/>
      <c r="CK35" s="18"/>
      <c r="CL35" s="18"/>
      <c r="CM35" s="18"/>
      <c r="CN35" s="18"/>
      <c r="CO35" s="18"/>
      <c r="CP35" s="18"/>
      <c r="CQ35" s="18"/>
      <c r="CR35" s="18"/>
      <c r="CS35" s="18"/>
    </row>
    <row r="36" spans="1:97">
      <c r="A36" s="18"/>
      <c r="B36" s="18"/>
      <c r="C36" s="18" t="s">
        <v>17834</v>
      </c>
      <c r="D36" s="18"/>
      <c r="E36" s="18" t="s">
        <v>17835</v>
      </c>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BJ36" s="18"/>
      <c r="BK36" s="18"/>
      <c r="BL36" s="18"/>
      <c r="BM36" s="18"/>
      <c r="BN36" s="18"/>
      <c r="BO36" s="18"/>
      <c r="BP36" s="18"/>
      <c r="BQ36" s="18"/>
      <c r="BR36" s="18"/>
      <c r="BS36" s="18"/>
      <c r="BT36" s="18"/>
      <c r="BU36" s="18"/>
      <c r="BV36" s="18"/>
      <c r="BW36" s="18"/>
      <c r="BX36" s="18"/>
      <c r="BY36" s="18"/>
      <c r="BZ36" s="18"/>
      <c r="CA36" s="18"/>
      <c r="CB36" s="18"/>
      <c r="CC36" s="18"/>
      <c r="CD36" s="18"/>
      <c r="CE36" s="18"/>
      <c r="CF36" s="18"/>
      <c r="CG36" s="18"/>
      <c r="CH36" s="18"/>
      <c r="CI36" s="18"/>
      <c r="CJ36" s="18"/>
      <c r="CK36" s="18"/>
      <c r="CL36" s="18"/>
      <c r="CM36" s="18"/>
      <c r="CN36" s="18"/>
      <c r="CO36" s="18"/>
      <c r="CP36" s="18"/>
      <c r="CQ36" s="18"/>
      <c r="CR36" s="18"/>
      <c r="CS36" s="18"/>
    </row>
    <row r="37" spans="1:97">
      <c r="A37" s="18"/>
      <c r="B37" s="18"/>
      <c r="C37" s="18" t="s">
        <v>17836</v>
      </c>
      <c r="D37" s="18"/>
      <c r="E37" s="18" t="s">
        <v>1027</v>
      </c>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c r="BO37" s="18"/>
      <c r="BP37" s="18"/>
      <c r="BQ37" s="18"/>
      <c r="BR37" s="18"/>
      <c r="BS37" s="18"/>
      <c r="BT37" s="18"/>
      <c r="BU37" s="18"/>
      <c r="BV37" s="18"/>
      <c r="BW37" s="18"/>
      <c r="BX37" s="18"/>
      <c r="BY37" s="18"/>
      <c r="BZ37" s="18"/>
      <c r="CA37" s="18"/>
      <c r="CB37" s="18"/>
      <c r="CC37" s="18"/>
      <c r="CD37" s="18"/>
      <c r="CE37" s="18"/>
      <c r="CF37" s="18"/>
      <c r="CG37" s="18"/>
      <c r="CH37" s="18"/>
      <c r="CI37" s="18"/>
      <c r="CJ37" s="18"/>
      <c r="CK37" s="18"/>
      <c r="CL37" s="18"/>
      <c r="CM37" s="18"/>
      <c r="CN37" s="18"/>
      <c r="CO37" s="18"/>
      <c r="CP37" s="18"/>
      <c r="CQ37" s="18"/>
      <c r="CR37" s="18"/>
      <c r="CS37" s="18"/>
    </row>
    <row r="38" spans="1:97">
      <c r="A38" s="18"/>
      <c r="B38" s="18"/>
      <c r="C38" s="18" t="s">
        <v>17837</v>
      </c>
      <c r="D38" s="18"/>
      <c r="E38" s="18" t="s">
        <v>1028</v>
      </c>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c r="CC38" s="18"/>
      <c r="CD38" s="18"/>
      <c r="CE38" s="18"/>
      <c r="CF38" s="18"/>
      <c r="CG38" s="18"/>
      <c r="CH38" s="18"/>
      <c r="CI38" s="18"/>
      <c r="CJ38" s="18"/>
      <c r="CK38" s="18"/>
      <c r="CL38" s="18"/>
      <c r="CM38" s="18"/>
      <c r="CN38" s="18"/>
      <c r="CO38" s="18"/>
      <c r="CP38" s="18"/>
      <c r="CQ38" s="18"/>
      <c r="CR38" s="18"/>
      <c r="CS38" s="18"/>
    </row>
    <row r="39" spans="1:97">
      <c r="A39" s="18"/>
      <c r="B39" s="18"/>
      <c r="C39" s="18" t="s">
        <v>17838</v>
      </c>
      <c r="D39" s="18"/>
      <c r="E39" s="18" t="s">
        <v>17839</v>
      </c>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18"/>
      <c r="BP39" s="18"/>
      <c r="BQ39" s="18"/>
      <c r="BR39" s="18"/>
      <c r="BS39" s="18"/>
      <c r="BT39" s="18"/>
      <c r="BU39" s="18"/>
      <c r="BV39" s="18"/>
      <c r="BW39" s="18"/>
      <c r="BX39" s="18"/>
      <c r="BY39" s="18"/>
      <c r="BZ39" s="18"/>
      <c r="CA39" s="18"/>
      <c r="CB39" s="18"/>
      <c r="CC39" s="18"/>
      <c r="CD39" s="18"/>
      <c r="CE39" s="18"/>
      <c r="CF39" s="18"/>
      <c r="CG39" s="18"/>
      <c r="CH39" s="18"/>
      <c r="CI39" s="18"/>
      <c r="CJ39" s="18"/>
      <c r="CK39" s="18"/>
      <c r="CL39" s="18"/>
      <c r="CM39" s="18"/>
      <c r="CN39" s="18"/>
      <c r="CO39" s="18"/>
      <c r="CP39" s="18"/>
      <c r="CQ39" s="18"/>
      <c r="CR39" s="18"/>
      <c r="CS39" s="18"/>
    </row>
    <row r="40" spans="1:97">
      <c r="A40" s="18"/>
      <c r="B40" s="18"/>
      <c r="C40" s="18" t="s">
        <v>17840</v>
      </c>
      <c r="D40" s="18"/>
      <c r="E40" s="18" t="s">
        <v>17841</v>
      </c>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18"/>
      <c r="BP40" s="18"/>
      <c r="BQ40" s="18"/>
      <c r="BR40" s="18"/>
      <c r="BS40" s="18"/>
      <c r="BT40" s="18"/>
      <c r="BU40" s="18"/>
      <c r="BV40" s="18"/>
      <c r="BW40" s="18"/>
      <c r="BX40" s="18"/>
      <c r="BY40" s="18"/>
      <c r="BZ40" s="18"/>
      <c r="CA40" s="18"/>
      <c r="CB40" s="18"/>
      <c r="CC40" s="18"/>
      <c r="CD40" s="18"/>
      <c r="CE40" s="18"/>
      <c r="CF40" s="18"/>
      <c r="CG40" s="18"/>
      <c r="CH40" s="18"/>
      <c r="CI40" s="18"/>
      <c r="CJ40" s="18"/>
      <c r="CK40" s="18"/>
      <c r="CL40" s="18"/>
      <c r="CM40" s="18"/>
      <c r="CN40" s="18"/>
      <c r="CO40" s="18"/>
      <c r="CP40" s="18"/>
      <c r="CQ40" s="18"/>
      <c r="CR40" s="18"/>
      <c r="CS40" s="18"/>
    </row>
    <row r="41" spans="1:97">
      <c r="A41" s="18"/>
      <c r="B41" s="18"/>
      <c r="C41" s="18" t="s">
        <v>17842</v>
      </c>
      <c r="D41" s="18"/>
      <c r="E41" s="18" t="s">
        <v>1029</v>
      </c>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18"/>
      <c r="BP41" s="18"/>
      <c r="BQ41" s="18"/>
      <c r="BR41" s="18"/>
      <c r="BS41" s="18"/>
      <c r="BT41" s="18"/>
      <c r="BU41" s="18"/>
      <c r="BV41" s="18"/>
      <c r="BW41" s="18"/>
      <c r="BX41" s="18"/>
      <c r="BY41" s="18"/>
      <c r="BZ41" s="18"/>
      <c r="CA41" s="18"/>
      <c r="CB41" s="18"/>
      <c r="CC41" s="18"/>
      <c r="CD41" s="18"/>
      <c r="CE41" s="18"/>
      <c r="CF41" s="18"/>
      <c r="CG41" s="18"/>
      <c r="CH41" s="18"/>
      <c r="CI41" s="18"/>
      <c r="CJ41" s="18"/>
      <c r="CK41" s="18"/>
      <c r="CL41" s="18"/>
      <c r="CM41" s="18"/>
      <c r="CN41" s="18"/>
      <c r="CO41" s="18"/>
      <c r="CP41" s="18"/>
      <c r="CQ41" s="18"/>
      <c r="CR41" s="18"/>
      <c r="CS41" s="18"/>
    </row>
    <row r="42" spans="1:97">
      <c r="A42" s="18"/>
      <c r="B42" s="18"/>
      <c r="C42" s="18" t="s">
        <v>17843</v>
      </c>
      <c r="D42" s="18"/>
      <c r="E42" s="18" t="s">
        <v>17844</v>
      </c>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8"/>
      <c r="CJ42" s="18"/>
      <c r="CK42" s="18"/>
      <c r="CL42" s="18"/>
      <c r="CM42" s="18"/>
      <c r="CN42" s="18"/>
      <c r="CO42" s="18"/>
      <c r="CP42" s="18"/>
      <c r="CQ42" s="18"/>
      <c r="CR42" s="18"/>
      <c r="CS42" s="18"/>
    </row>
    <row r="43" spans="1:97">
      <c r="A43" s="18"/>
      <c r="B43" s="18"/>
      <c r="C43" s="18" t="s">
        <v>17845</v>
      </c>
      <c r="D43" s="18"/>
      <c r="E43" s="18" t="s">
        <v>17846</v>
      </c>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BJ43" s="18"/>
      <c r="BK43" s="18"/>
      <c r="BL43" s="18"/>
      <c r="BM43" s="18"/>
      <c r="BN43" s="18"/>
      <c r="BO43" s="18"/>
      <c r="BP43" s="18"/>
      <c r="BQ43" s="18"/>
      <c r="BR43" s="18"/>
      <c r="BS43" s="18"/>
      <c r="BT43" s="18"/>
      <c r="BU43" s="18"/>
      <c r="BV43" s="18"/>
      <c r="BW43" s="18"/>
      <c r="BX43" s="18"/>
      <c r="BY43" s="18"/>
      <c r="BZ43" s="18"/>
      <c r="CA43" s="18"/>
      <c r="CB43" s="18"/>
      <c r="CC43" s="18"/>
      <c r="CD43" s="18"/>
      <c r="CE43" s="18"/>
      <c r="CF43" s="18"/>
      <c r="CG43" s="18"/>
      <c r="CH43" s="18"/>
      <c r="CI43" s="18"/>
      <c r="CJ43" s="18"/>
      <c r="CK43" s="18"/>
      <c r="CL43" s="18"/>
      <c r="CM43" s="18"/>
      <c r="CN43" s="18"/>
      <c r="CO43" s="18"/>
      <c r="CP43" s="18"/>
      <c r="CQ43" s="18"/>
      <c r="CR43" s="18"/>
      <c r="CS43" s="18"/>
    </row>
    <row r="44" spans="1:97">
      <c r="A44" s="18"/>
      <c r="B44" s="18"/>
      <c r="C44" s="18" t="s">
        <v>17847</v>
      </c>
      <c r="D44" s="18"/>
      <c r="E44" s="18" t="s">
        <v>17848</v>
      </c>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W44" s="18"/>
      <c r="BX44" s="18"/>
      <c r="BY44" s="18"/>
      <c r="BZ44" s="18"/>
      <c r="CA44" s="18"/>
      <c r="CB44" s="18"/>
      <c r="CC44" s="18"/>
      <c r="CD44" s="18"/>
      <c r="CE44" s="18"/>
      <c r="CF44" s="18"/>
      <c r="CG44" s="18"/>
      <c r="CH44" s="18"/>
      <c r="CI44" s="18"/>
      <c r="CJ44" s="18"/>
      <c r="CK44" s="18"/>
      <c r="CL44" s="18"/>
      <c r="CM44" s="18"/>
      <c r="CN44" s="18"/>
      <c r="CO44" s="18"/>
      <c r="CP44" s="18"/>
      <c r="CQ44" s="18"/>
      <c r="CR44" s="18"/>
      <c r="CS44" s="18"/>
    </row>
    <row r="45" spans="1:97">
      <c r="A45" s="18"/>
      <c r="B45" s="18"/>
      <c r="C45" s="18" t="s">
        <v>17849</v>
      </c>
      <c r="D45" s="18"/>
      <c r="E45" s="18" t="s">
        <v>1030</v>
      </c>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8"/>
      <c r="CJ45" s="18"/>
      <c r="CK45" s="18"/>
      <c r="CL45" s="18"/>
      <c r="CM45" s="18"/>
      <c r="CN45" s="18"/>
      <c r="CO45" s="18"/>
      <c r="CP45" s="18"/>
      <c r="CQ45" s="18"/>
      <c r="CR45" s="18"/>
      <c r="CS45" s="18"/>
    </row>
    <row r="46" spans="1:97">
      <c r="A46" s="18"/>
      <c r="B46" s="18"/>
      <c r="C46" s="18" t="s">
        <v>17850</v>
      </c>
      <c r="D46" s="18"/>
      <c r="E46" s="18" t="s">
        <v>1031</v>
      </c>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8"/>
      <c r="CJ46" s="18"/>
      <c r="CK46" s="18"/>
      <c r="CL46" s="18"/>
      <c r="CM46" s="18"/>
      <c r="CN46" s="18"/>
      <c r="CO46" s="18"/>
      <c r="CP46" s="18"/>
      <c r="CQ46" s="18"/>
      <c r="CR46" s="18"/>
      <c r="CS46" s="18"/>
    </row>
    <row r="47" spans="1:97">
      <c r="A47" s="18"/>
      <c r="B47" s="18"/>
      <c r="C47" s="18" t="s">
        <v>17851</v>
      </c>
      <c r="D47" s="18"/>
      <c r="E47" s="18" t="s">
        <v>17852</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row>
    <row r="48" spans="1:97">
      <c r="A48" s="18"/>
      <c r="B48" s="18"/>
      <c r="C48" s="18" t="s">
        <v>17853</v>
      </c>
      <c r="D48" s="18"/>
      <c r="E48" s="18" t="s">
        <v>1032</v>
      </c>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BJ48" s="18"/>
      <c r="BK48" s="18"/>
      <c r="BL48" s="18"/>
      <c r="BM48" s="18"/>
      <c r="BN48" s="18"/>
      <c r="BO48" s="18"/>
      <c r="BP48" s="18"/>
      <c r="BQ48" s="18"/>
      <c r="BR48" s="18"/>
      <c r="BS48" s="18"/>
      <c r="BT48" s="18"/>
      <c r="BU48" s="18"/>
      <c r="BV48" s="18"/>
      <c r="BW48" s="18"/>
      <c r="BX48" s="18"/>
      <c r="BY48" s="18"/>
      <c r="BZ48" s="18"/>
      <c r="CA48" s="18"/>
      <c r="CB48" s="18"/>
      <c r="CC48" s="18"/>
      <c r="CD48" s="18"/>
      <c r="CE48" s="18"/>
      <c r="CF48" s="18"/>
      <c r="CG48" s="18"/>
      <c r="CH48" s="18"/>
      <c r="CI48" s="18"/>
      <c r="CJ48" s="18"/>
      <c r="CK48" s="18"/>
      <c r="CL48" s="18"/>
      <c r="CM48" s="18"/>
      <c r="CN48" s="18"/>
      <c r="CO48" s="18"/>
      <c r="CP48" s="18"/>
      <c r="CQ48" s="18"/>
      <c r="CR48" s="18"/>
      <c r="CS48" s="18"/>
    </row>
    <row r="49" spans="1:97">
      <c r="A49" s="18"/>
      <c r="B49" s="18"/>
      <c r="C49" s="18" t="s">
        <v>17854</v>
      </c>
      <c r="D49" s="18"/>
      <c r="E49" s="18" t="s">
        <v>17855</v>
      </c>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c r="BN49" s="18"/>
      <c r="BO49" s="18"/>
      <c r="BP49" s="18"/>
      <c r="BQ49" s="18"/>
      <c r="BR49" s="18"/>
      <c r="BS49" s="18"/>
      <c r="BT49" s="18"/>
      <c r="BU49" s="18"/>
      <c r="BV49" s="18"/>
      <c r="BW49" s="18"/>
      <c r="BX49" s="18"/>
      <c r="BY49" s="18"/>
      <c r="BZ49" s="18"/>
      <c r="CA49" s="18"/>
      <c r="CB49" s="18"/>
      <c r="CC49" s="18"/>
      <c r="CD49" s="18"/>
      <c r="CE49" s="18"/>
      <c r="CF49" s="18"/>
      <c r="CG49" s="18"/>
      <c r="CH49" s="18"/>
      <c r="CI49" s="18"/>
      <c r="CJ49" s="18"/>
      <c r="CK49" s="18"/>
      <c r="CL49" s="18"/>
      <c r="CM49" s="18"/>
      <c r="CN49" s="18"/>
      <c r="CO49" s="18"/>
      <c r="CP49" s="18"/>
      <c r="CQ49" s="18"/>
      <c r="CR49" s="18"/>
      <c r="CS49" s="18"/>
    </row>
    <row r="50" spans="1:97">
      <c r="A50" s="18"/>
      <c r="B50" s="18"/>
      <c r="C50" s="18" t="s">
        <v>17856</v>
      </c>
      <c r="D50" s="18"/>
      <c r="E50" s="18" t="s">
        <v>1033</v>
      </c>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c r="CP50" s="18"/>
      <c r="CQ50" s="18"/>
      <c r="CR50" s="18"/>
      <c r="CS50" s="18"/>
    </row>
    <row r="51" spans="1:97">
      <c r="A51" s="18"/>
      <c r="B51" s="18"/>
      <c r="C51" s="18" t="s">
        <v>17857</v>
      </c>
      <c r="D51" s="18"/>
      <c r="E51" s="18" t="s">
        <v>17858</v>
      </c>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c r="CC51" s="18"/>
      <c r="CD51" s="18"/>
      <c r="CE51" s="18"/>
      <c r="CF51" s="18"/>
      <c r="CG51" s="18"/>
      <c r="CH51" s="18"/>
      <c r="CI51" s="18"/>
      <c r="CJ51" s="18"/>
      <c r="CK51" s="18"/>
      <c r="CL51" s="18"/>
      <c r="CM51" s="18"/>
      <c r="CN51" s="18"/>
      <c r="CO51" s="18"/>
      <c r="CP51" s="18"/>
      <c r="CQ51" s="18"/>
      <c r="CR51" s="18"/>
      <c r="CS51" s="18"/>
    </row>
    <row r="52" spans="1:97">
      <c r="A52" s="18"/>
      <c r="B52" s="18"/>
      <c r="C52" s="18" t="s">
        <v>17859</v>
      </c>
      <c r="D52" s="18"/>
      <c r="E52" s="18" t="s">
        <v>17860</v>
      </c>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18"/>
      <c r="BT52" s="18"/>
      <c r="BU52" s="18"/>
      <c r="BV52" s="18"/>
      <c r="BW52" s="18"/>
      <c r="BX52" s="18"/>
      <c r="BY52" s="18"/>
      <c r="BZ52" s="18"/>
      <c r="CA52" s="18"/>
      <c r="CB52" s="18"/>
      <c r="CC52" s="18"/>
      <c r="CD52" s="18"/>
      <c r="CE52" s="18"/>
      <c r="CF52" s="18"/>
      <c r="CG52" s="18"/>
      <c r="CH52" s="18"/>
      <c r="CI52" s="18"/>
      <c r="CJ52" s="18"/>
      <c r="CK52" s="18"/>
      <c r="CL52" s="18"/>
      <c r="CM52" s="18"/>
      <c r="CN52" s="18"/>
      <c r="CO52" s="18"/>
      <c r="CP52" s="18"/>
      <c r="CQ52" s="18"/>
      <c r="CR52" s="18"/>
      <c r="CS52" s="18"/>
    </row>
    <row r="53" spans="1:97">
      <c r="A53" s="18"/>
      <c r="B53" s="18"/>
      <c r="C53" s="18" t="s">
        <v>17861</v>
      </c>
      <c r="D53" s="18"/>
      <c r="E53" s="18" t="s">
        <v>17862</v>
      </c>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c r="BI53" s="18"/>
      <c r="BJ53" s="18"/>
      <c r="BK53" s="18"/>
      <c r="BL53" s="18"/>
      <c r="BM53" s="18"/>
      <c r="BN53" s="18"/>
      <c r="BO53" s="18"/>
      <c r="BP53" s="18"/>
      <c r="BQ53" s="18"/>
      <c r="BR53" s="18"/>
      <c r="BS53" s="18"/>
      <c r="BT53" s="18"/>
      <c r="BU53" s="18"/>
      <c r="BV53" s="18"/>
      <c r="BW53" s="18"/>
      <c r="BX53" s="18"/>
      <c r="BY53" s="18"/>
      <c r="BZ53" s="18"/>
      <c r="CA53" s="18"/>
      <c r="CB53" s="18"/>
      <c r="CC53" s="18"/>
      <c r="CD53" s="18"/>
      <c r="CE53" s="18"/>
      <c r="CF53" s="18"/>
      <c r="CG53" s="18"/>
      <c r="CH53" s="18"/>
      <c r="CI53" s="18"/>
      <c r="CJ53" s="18"/>
      <c r="CK53" s="18"/>
      <c r="CL53" s="18"/>
      <c r="CM53" s="18"/>
      <c r="CN53" s="18"/>
      <c r="CO53" s="18"/>
      <c r="CP53" s="18"/>
      <c r="CQ53" s="18"/>
      <c r="CR53" s="18"/>
      <c r="CS53" s="18"/>
    </row>
    <row r="54" spans="1:97">
      <c r="A54" s="18"/>
      <c r="B54" s="18"/>
      <c r="C54" s="18" t="s">
        <v>17863</v>
      </c>
      <c r="D54" s="18"/>
      <c r="E54" s="18" t="s">
        <v>17864</v>
      </c>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c r="CC54" s="18"/>
      <c r="CD54" s="18"/>
      <c r="CE54" s="18"/>
      <c r="CF54" s="18"/>
      <c r="CG54" s="18"/>
      <c r="CH54" s="18"/>
      <c r="CI54" s="18"/>
      <c r="CJ54" s="18"/>
      <c r="CK54" s="18"/>
      <c r="CL54" s="18"/>
      <c r="CM54" s="18"/>
      <c r="CN54" s="18"/>
      <c r="CO54" s="18"/>
      <c r="CP54" s="18"/>
      <c r="CQ54" s="18"/>
      <c r="CR54" s="18"/>
      <c r="CS54" s="18"/>
    </row>
    <row r="55" spans="1:97">
      <c r="A55" s="18"/>
      <c r="B55" s="18"/>
      <c r="C55" s="18" t="s">
        <v>17865</v>
      </c>
      <c r="D55" s="18"/>
      <c r="E55" s="18" t="s">
        <v>1035</v>
      </c>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c r="BO55" s="18"/>
      <c r="BP55" s="18"/>
      <c r="BQ55" s="18"/>
      <c r="BR55" s="18"/>
      <c r="BS55" s="18"/>
      <c r="BT55" s="18"/>
      <c r="BU55" s="18"/>
      <c r="BV55" s="18"/>
      <c r="BW55" s="18"/>
      <c r="BX55" s="18"/>
      <c r="BY55" s="18"/>
      <c r="BZ55" s="18"/>
      <c r="CA55" s="18"/>
      <c r="CB55" s="18"/>
      <c r="CC55" s="18"/>
      <c r="CD55" s="18"/>
      <c r="CE55" s="18"/>
      <c r="CF55" s="18"/>
      <c r="CG55" s="18"/>
      <c r="CH55" s="18"/>
      <c r="CI55" s="18"/>
      <c r="CJ55" s="18"/>
      <c r="CK55" s="18"/>
      <c r="CL55" s="18"/>
      <c r="CM55" s="18"/>
      <c r="CN55" s="18"/>
      <c r="CO55" s="18"/>
      <c r="CP55" s="18"/>
      <c r="CQ55" s="18"/>
      <c r="CR55" s="18"/>
      <c r="CS55" s="18"/>
    </row>
    <row r="56" spans="1:97">
      <c r="A56" s="18"/>
      <c r="B56" s="18"/>
      <c r="C56" s="18" t="s">
        <v>17866</v>
      </c>
      <c r="D56" s="18"/>
      <c r="E56" s="18" t="s">
        <v>17867</v>
      </c>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c r="BO56" s="18"/>
      <c r="BP56" s="18"/>
      <c r="BQ56" s="18"/>
      <c r="BR56" s="18"/>
      <c r="BS56" s="18"/>
      <c r="BT56" s="18"/>
      <c r="BU56" s="18"/>
      <c r="BV56" s="18"/>
      <c r="BW56" s="18"/>
      <c r="BX56" s="18"/>
      <c r="BY56" s="18"/>
      <c r="BZ56" s="18"/>
      <c r="CA56" s="18"/>
      <c r="CB56" s="18"/>
      <c r="CC56" s="18"/>
      <c r="CD56" s="18"/>
      <c r="CE56" s="18"/>
      <c r="CF56" s="18"/>
      <c r="CG56" s="18"/>
      <c r="CH56" s="18"/>
      <c r="CI56" s="18"/>
      <c r="CJ56" s="18"/>
      <c r="CK56" s="18"/>
      <c r="CL56" s="18"/>
      <c r="CM56" s="18"/>
      <c r="CN56" s="18"/>
      <c r="CO56" s="18"/>
      <c r="CP56" s="18"/>
      <c r="CQ56" s="18"/>
      <c r="CR56" s="18"/>
      <c r="CS56" s="18"/>
    </row>
    <row r="57" spans="1:97">
      <c r="A57" s="18"/>
      <c r="B57" s="18"/>
      <c r="C57" s="18" t="s">
        <v>17868</v>
      </c>
      <c r="D57" s="18"/>
      <c r="E57" s="18" t="s">
        <v>17869</v>
      </c>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c r="CC57" s="18"/>
      <c r="CD57" s="18"/>
      <c r="CE57" s="18"/>
      <c r="CF57" s="18"/>
      <c r="CG57" s="18"/>
      <c r="CH57" s="18"/>
      <c r="CI57" s="18"/>
      <c r="CJ57" s="18"/>
      <c r="CK57" s="18"/>
      <c r="CL57" s="18"/>
      <c r="CM57" s="18"/>
      <c r="CN57" s="18"/>
      <c r="CO57" s="18"/>
      <c r="CP57" s="18"/>
      <c r="CQ57" s="18"/>
      <c r="CR57" s="18"/>
      <c r="CS57" s="18"/>
    </row>
    <row r="58" spans="1:97">
      <c r="A58" s="18"/>
      <c r="B58" s="18"/>
      <c r="C58" s="18" t="s">
        <v>17870</v>
      </c>
      <c r="D58" s="18"/>
      <c r="E58" s="18" t="s">
        <v>17871</v>
      </c>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c r="CC58" s="18"/>
      <c r="CD58" s="18"/>
      <c r="CE58" s="18"/>
      <c r="CF58" s="18"/>
      <c r="CG58" s="18"/>
      <c r="CH58" s="18"/>
      <c r="CI58" s="18"/>
      <c r="CJ58" s="18"/>
      <c r="CK58" s="18"/>
      <c r="CL58" s="18"/>
      <c r="CM58" s="18"/>
      <c r="CN58" s="18"/>
      <c r="CO58" s="18"/>
      <c r="CP58" s="18"/>
      <c r="CQ58" s="18"/>
      <c r="CR58" s="18"/>
      <c r="CS58" s="18"/>
    </row>
    <row r="59" spans="1:97">
      <c r="A59" s="18"/>
      <c r="B59" s="18"/>
      <c r="C59" s="18" t="s">
        <v>17872</v>
      </c>
      <c r="D59" s="18"/>
      <c r="E59" s="18" t="s">
        <v>17873</v>
      </c>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H59" s="18"/>
      <c r="BI59" s="18"/>
      <c r="BJ59" s="18"/>
      <c r="BK59" s="18"/>
      <c r="BL59" s="18"/>
      <c r="BM59" s="18"/>
      <c r="BN59" s="18"/>
      <c r="BO59" s="18"/>
      <c r="BP59" s="18"/>
      <c r="BQ59" s="18"/>
      <c r="BR59" s="18"/>
      <c r="BS59" s="18"/>
      <c r="BT59" s="18"/>
      <c r="BU59" s="18"/>
      <c r="BV59" s="18"/>
      <c r="BW59" s="18"/>
      <c r="BX59" s="18"/>
      <c r="BY59" s="18"/>
      <c r="BZ59" s="18"/>
      <c r="CA59" s="18"/>
      <c r="CB59" s="18"/>
      <c r="CC59" s="18"/>
      <c r="CD59" s="18"/>
      <c r="CE59" s="18"/>
      <c r="CF59" s="18"/>
      <c r="CG59" s="18"/>
      <c r="CH59" s="18"/>
      <c r="CI59" s="18"/>
      <c r="CJ59" s="18"/>
      <c r="CK59" s="18"/>
      <c r="CL59" s="18"/>
      <c r="CM59" s="18"/>
      <c r="CN59" s="18"/>
      <c r="CO59" s="18"/>
      <c r="CP59" s="18"/>
      <c r="CQ59" s="18"/>
      <c r="CR59" s="18"/>
      <c r="CS59" s="18"/>
    </row>
    <row r="60" spans="1:97">
      <c r="A60" s="18"/>
      <c r="B60" s="18"/>
      <c r="C60" s="18" t="s">
        <v>17874</v>
      </c>
      <c r="D60" s="18"/>
      <c r="E60" s="18" t="s">
        <v>17875</v>
      </c>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H60" s="18"/>
      <c r="BI60" s="18"/>
      <c r="BJ60" s="18"/>
      <c r="BK60" s="18"/>
      <c r="BL60" s="18"/>
      <c r="BM60" s="18"/>
      <c r="BN60" s="18"/>
      <c r="BO60" s="18"/>
      <c r="BP60" s="18"/>
      <c r="BQ60" s="18"/>
      <c r="BR60" s="18"/>
      <c r="BS60" s="18"/>
      <c r="BT60" s="18"/>
      <c r="BU60" s="18"/>
      <c r="BV60" s="18"/>
      <c r="BW60" s="18"/>
      <c r="BX60" s="18"/>
      <c r="BY60" s="18"/>
      <c r="BZ60" s="18"/>
      <c r="CA60" s="18"/>
      <c r="CB60" s="18"/>
      <c r="CC60" s="18"/>
      <c r="CD60" s="18"/>
      <c r="CE60" s="18"/>
      <c r="CF60" s="18"/>
      <c r="CG60" s="18"/>
      <c r="CH60" s="18"/>
      <c r="CI60" s="18"/>
      <c r="CJ60" s="18"/>
      <c r="CK60" s="18"/>
      <c r="CL60" s="18"/>
      <c r="CM60" s="18"/>
      <c r="CN60" s="18"/>
      <c r="CO60" s="18"/>
      <c r="CP60" s="18"/>
      <c r="CQ60" s="18"/>
      <c r="CR60" s="18"/>
      <c r="CS60" s="18"/>
    </row>
    <row r="61" spans="1:97">
      <c r="A61" s="18"/>
      <c r="B61" s="18"/>
      <c r="C61" s="18" t="s">
        <v>17876</v>
      </c>
      <c r="D61" s="18"/>
      <c r="E61" s="18" t="s">
        <v>17877</v>
      </c>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18"/>
      <c r="BH61" s="18"/>
      <c r="BI61" s="18"/>
      <c r="BJ61" s="18"/>
      <c r="BK61" s="18"/>
      <c r="BL61" s="18"/>
      <c r="BM61" s="18"/>
      <c r="BN61" s="18"/>
      <c r="BO61" s="18"/>
      <c r="BP61" s="18"/>
      <c r="BQ61" s="18"/>
      <c r="BR61" s="18"/>
      <c r="BS61" s="18"/>
      <c r="BT61" s="18"/>
      <c r="BU61" s="18"/>
      <c r="BV61" s="18"/>
      <c r="BW61" s="18"/>
      <c r="BX61" s="18"/>
      <c r="BY61" s="18"/>
      <c r="BZ61" s="18"/>
      <c r="CA61" s="18"/>
      <c r="CB61" s="18"/>
      <c r="CC61" s="18"/>
      <c r="CD61" s="18"/>
      <c r="CE61" s="18"/>
      <c r="CF61" s="18"/>
      <c r="CG61" s="18"/>
      <c r="CH61" s="18"/>
      <c r="CI61" s="18"/>
      <c r="CJ61" s="18"/>
      <c r="CK61" s="18"/>
      <c r="CL61" s="18"/>
      <c r="CM61" s="18"/>
      <c r="CN61" s="18"/>
      <c r="CO61" s="18"/>
      <c r="CP61" s="18"/>
      <c r="CQ61" s="18"/>
      <c r="CR61" s="18"/>
      <c r="CS61" s="18"/>
    </row>
    <row r="62" spans="1:97">
      <c r="A62" s="18"/>
      <c r="B62" s="18"/>
      <c r="C62" s="18" t="s">
        <v>17878</v>
      </c>
      <c r="D62" s="18"/>
      <c r="E62" s="18" t="s">
        <v>17879</v>
      </c>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H62" s="18"/>
      <c r="BI62" s="18"/>
      <c r="BJ62" s="18"/>
      <c r="BK62" s="18"/>
      <c r="BL62" s="18"/>
      <c r="BM62" s="18"/>
      <c r="BN62" s="18"/>
      <c r="BO62" s="18"/>
      <c r="BP62" s="18"/>
      <c r="BQ62" s="18"/>
      <c r="BR62" s="18"/>
      <c r="BS62" s="18"/>
      <c r="BT62" s="18"/>
      <c r="BU62" s="18"/>
      <c r="BV62" s="18"/>
      <c r="BW62" s="18"/>
      <c r="BX62" s="18"/>
      <c r="BY62" s="18"/>
      <c r="BZ62" s="18"/>
      <c r="CA62" s="18"/>
      <c r="CB62" s="18"/>
      <c r="CC62" s="18"/>
      <c r="CD62" s="18"/>
      <c r="CE62" s="18"/>
      <c r="CF62" s="18"/>
      <c r="CG62" s="18"/>
      <c r="CH62" s="18"/>
      <c r="CI62" s="18"/>
      <c r="CJ62" s="18"/>
      <c r="CK62" s="18"/>
      <c r="CL62" s="18"/>
      <c r="CM62" s="18"/>
      <c r="CN62" s="18"/>
      <c r="CO62" s="18"/>
      <c r="CP62" s="18"/>
      <c r="CQ62" s="18"/>
      <c r="CR62" s="18"/>
      <c r="CS62" s="18"/>
    </row>
    <row r="63" spans="1:97">
      <c r="A63" s="18"/>
      <c r="B63" s="18"/>
      <c r="C63" s="18" t="s">
        <v>17880</v>
      </c>
      <c r="D63" s="18"/>
      <c r="E63" s="18" t="s">
        <v>17881</v>
      </c>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c r="BI63" s="18"/>
      <c r="BJ63" s="18"/>
      <c r="BK63" s="18"/>
      <c r="BL63" s="18"/>
      <c r="BM63" s="18"/>
      <c r="BN63" s="18"/>
      <c r="BO63" s="18"/>
      <c r="BP63" s="18"/>
      <c r="BQ63" s="18"/>
      <c r="BR63" s="18"/>
      <c r="BS63" s="18"/>
      <c r="BT63" s="18"/>
      <c r="BU63" s="18"/>
      <c r="BV63" s="18"/>
      <c r="BW63" s="18"/>
      <c r="BX63" s="18"/>
      <c r="BY63" s="18"/>
      <c r="BZ63" s="18"/>
      <c r="CA63" s="18"/>
      <c r="CB63" s="18"/>
      <c r="CC63" s="18"/>
      <c r="CD63" s="18"/>
      <c r="CE63" s="18"/>
      <c r="CF63" s="18"/>
      <c r="CG63" s="18"/>
      <c r="CH63" s="18"/>
      <c r="CI63" s="18"/>
      <c r="CJ63" s="18"/>
      <c r="CK63" s="18"/>
      <c r="CL63" s="18"/>
      <c r="CM63" s="18"/>
      <c r="CN63" s="18"/>
      <c r="CO63" s="18"/>
      <c r="CP63" s="18"/>
      <c r="CQ63" s="18"/>
      <c r="CR63" s="18"/>
      <c r="CS63" s="18"/>
    </row>
    <row r="64" spans="1:97">
      <c r="A64" s="18"/>
      <c r="B64" s="18"/>
      <c r="C64" s="18" t="s">
        <v>17882</v>
      </c>
      <c r="D64" s="18"/>
      <c r="E64" s="18" t="s">
        <v>1040</v>
      </c>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c r="CC64" s="18"/>
      <c r="CD64" s="18"/>
      <c r="CE64" s="18"/>
      <c r="CF64" s="18"/>
      <c r="CG64" s="18"/>
      <c r="CH64" s="18"/>
      <c r="CI64" s="18"/>
      <c r="CJ64" s="18"/>
      <c r="CK64" s="18"/>
      <c r="CL64" s="18"/>
      <c r="CM64" s="18"/>
      <c r="CN64" s="18"/>
      <c r="CO64" s="18"/>
      <c r="CP64" s="18"/>
      <c r="CQ64" s="18"/>
      <c r="CR64" s="18"/>
      <c r="CS64" s="18"/>
    </row>
    <row r="65" spans="1:97">
      <c r="A65" s="18"/>
      <c r="B65" s="18"/>
      <c r="C65" s="18" t="s">
        <v>17883</v>
      </c>
      <c r="D65" s="18"/>
      <c r="E65" s="18" t="s">
        <v>17884</v>
      </c>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c r="BI65" s="18"/>
      <c r="BJ65" s="18"/>
      <c r="BK65" s="18"/>
      <c r="BL65" s="18"/>
      <c r="BM65" s="18"/>
      <c r="BN65" s="18"/>
      <c r="BO65" s="18"/>
      <c r="BP65" s="18"/>
      <c r="BQ65" s="18"/>
      <c r="BR65" s="18"/>
      <c r="BS65" s="18"/>
      <c r="BT65" s="18"/>
      <c r="BU65" s="18"/>
      <c r="BV65" s="18"/>
      <c r="BW65" s="18"/>
      <c r="BX65" s="18"/>
      <c r="BY65" s="18"/>
      <c r="BZ65" s="18"/>
      <c r="CA65" s="18"/>
      <c r="CB65" s="18"/>
      <c r="CC65" s="18"/>
      <c r="CD65" s="18"/>
      <c r="CE65" s="18"/>
      <c r="CF65" s="18"/>
      <c r="CG65" s="18"/>
      <c r="CH65" s="18"/>
      <c r="CI65" s="18"/>
      <c r="CJ65" s="18"/>
      <c r="CK65" s="18"/>
      <c r="CL65" s="18"/>
      <c r="CM65" s="18"/>
      <c r="CN65" s="18"/>
      <c r="CO65" s="18"/>
      <c r="CP65" s="18"/>
      <c r="CQ65" s="18"/>
      <c r="CR65" s="18"/>
      <c r="CS65" s="18"/>
    </row>
    <row r="66" spans="1:97">
      <c r="A66" s="18"/>
      <c r="B66" s="18"/>
      <c r="C66" s="18" t="s">
        <v>17885</v>
      </c>
      <c r="D66" s="18"/>
      <c r="E66" s="18" t="s">
        <v>17886</v>
      </c>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c r="BI66" s="18"/>
      <c r="BJ66" s="18"/>
      <c r="BK66" s="18"/>
      <c r="BL66" s="18"/>
      <c r="BM66" s="18"/>
      <c r="BN66" s="18"/>
      <c r="BO66" s="18"/>
      <c r="BP66" s="18"/>
      <c r="BQ66" s="18"/>
      <c r="BR66" s="18"/>
      <c r="BS66" s="18"/>
      <c r="BT66" s="18"/>
      <c r="BU66" s="18"/>
      <c r="BV66" s="18"/>
      <c r="BW66" s="18"/>
      <c r="BX66" s="18"/>
      <c r="BY66" s="18"/>
      <c r="BZ66" s="18"/>
      <c r="CA66" s="18"/>
      <c r="CB66" s="18"/>
      <c r="CC66" s="18"/>
      <c r="CD66" s="18"/>
      <c r="CE66" s="18"/>
      <c r="CF66" s="18"/>
      <c r="CG66" s="18"/>
      <c r="CH66" s="18"/>
      <c r="CI66" s="18"/>
      <c r="CJ66" s="18"/>
      <c r="CK66" s="18"/>
      <c r="CL66" s="18"/>
      <c r="CM66" s="18"/>
      <c r="CN66" s="18"/>
      <c r="CO66" s="18"/>
      <c r="CP66" s="18"/>
      <c r="CQ66" s="18"/>
      <c r="CR66" s="18"/>
      <c r="CS66" s="18"/>
    </row>
    <row r="67" spans="1:97">
      <c r="A67" s="18"/>
      <c r="B67" s="18"/>
      <c r="C67" s="18" t="s">
        <v>17887</v>
      </c>
      <c r="D67" s="18"/>
      <c r="E67" s="18" t="s">
        <v>17888</v>
      </c>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c r="CC67" s="18"/>
      <c r="CD67" s="18"/>
      <c r="CE67" s="18"/>
      <c r="CF67" s="18"/>
      <c r="CG67" s="18"/>
      <c r="CH67" s="18"/>
      <c r="CI67" s="18"/>
      <c r="CJ67" s="18"/>
      <c r="CK67" s="18"/>
      <c r="CL67" s="18"/>
      <c r="CM67" s="18"/>
      <c r="CN67" s="18"/>
      <c r="CO67" s="18"/>
      <c r="CP67" s="18"/>
      <c r="CQ67" s="18"/>
      <c r="CR67" s="18"/>
      <c r="CS67" s="18"/>
    </row>
    <row r="68" spans="1:97">
      <c r="A68" s="18"/>
      <c r="B68" s="18"/>
      <c r="C68" s="18" t="s">
        <v>17889</v>
      </c>
      <c r="D68" s="18"/>
      <c r="E68" s="18" t="s">
        <v>1042</v>
      </c>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c r="CC68" s="18"/>
      <c r="CD68" s="18"/>
      <c r="CE68" s="18"/>
      <c r="CF68" s="18"/>
      <c r="CG68" s="18"/>
      <c r="CH68" s="18"/>
      <c r="CI68" s="18"/>
      <c r="CJ68" s="18"/>
      <c r="CK68" s="18"/>
      <c r="CL68" s="18"/>
      <c r="CM68" s="18"/>
      <c r="CN68" s="18"/>
      <c r="CO68" s="18"/>
      <c r="CP68" s="18"/>
      <c r="CQ68" s="18"/>
      <c r="CR68" s="18"/>
      <c r="CS68" s="18"/>
    </row>
    <row r="69" spans="1:97">
      <c r="A69" s="18"/>
      <c r="B69" s="18"/>
      <c r="C69" s="18" t="s">
        <v>17890</v>
      </c>
      <c r="D69" s="18"/>
      <c r="E69" s="18" t="s">
        <v>17891</v>
      </c>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c r="CC69" s="18"/>
      <c r="CD69" s="18"/>
      <c r="CE69" s="18"/>
      <c r="CF69" s="18"/>
      <c r="CG69" s="18"/>
      <c r="CH69" s="18"/>
      <c r="CI69" s="18"/>
      <c r="CJ69" s="18"/>
      <c r="CK69" s="18"/>
      <c r="CL69" s="18"/>
      <c r="CM69" s="18"/>
      <c r="CN69" s="18"/>
      <c r="CO69" s="18"/>
      <c r="CP69" s="18"/>
      <c r="CQ69" s="18"/>
      <c r="CR69" s="18"/>
      <c r="CS69" s="18"/>
    </row>
    <row r="70" spans="1:97">
      <c r="A70" s="18"/>
      <c r="B70" s="18"/>
      <c r="C70" s="18" t="s">
        <v>17892</v>
      </c>
      <c r="D70" s="18"/>
      <c r="E70" s="18" t="s">
        <v>17893</v>
      </c>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c r="CC70" s="18"/>
      <c r="CD70" s="18"/>
      <c r="CE70" s="18"/>
      <c r="CF70" s="18"/>
      <c r="CG70" s="18"/>
      <c r="CH70" s="18"/>
      <c r="CI70" s="18"/>
      <c r="CJ70" s="18"/>
      <c r="CK70" s="18"/>
      <c r="CL70" s="18"/>
      <c r="CM70" s="18"/>
      <c r="CN70" s="18"/>
      <c r="CO70" s="18"/>
      <c r="CP70" s="18"/>
      <c r="CQ70" s="18"/>
      <c r="CR70" s="18"/>
      <c r="CS70" s="18"/>
    </row>
    <row r="71" spans="1:97">
      <c r="A71" s="18"/>
      <c r="B71" s="18"/>
      <c r="C71" s="18" t="s">
        <v>17894</v>
      </c>
      <c r="D71" s="18"/>
      <c r="E71" s="18" t="s">
        <v>1043</v>
      </c>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c r="CC71" s="18"/>
      <c r="CD71" s="18"/>
      <c r="CE71" s="18"/>
      <c r="CF71" s="18"/>
      <c r="CG71" s="18"/>
      <c r="CH71" s="18"/>
      <c r="CI71" s="18"/>
      <c r="CJ71" s="18"/>
      <c r="CK71" s="18"/>
      <c r="CL71" s="18"/>
      <c r="CM71" s="18"/>
      <c r="CN71" s="18"/>
      <c r="CO71" s="18"/>
      <c r="CP71" s="18"/>
      <c r="CQ71" s="18"/>
      <c r="CR71" s="18"/>
      <c r="CS71" s="18"/>
    </row>
    <row r="72" spans="1:97">
      <c r="A72" s="18"/>
      <c r="B72" s="18"/>
      <c r="C72" s="18" t="s">
        <v>17895</v>
      </c>
      <c r="D72" s="18"/>
      <c r="E72" s="18" t="s">
        <v>17896</v>
      </c>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c r="CC72" s="18"/>
      <c r="CD72" s="18"/>
      <c r="CE72" s="18"/>
      <c r="CF72" s="18"/>
      <c r="CG72" s="18"/>
      <c r="CH72" s="18"/>
      <c r="CI72" s="18"/>
      <c r="CJ72" s="18"/>
      <c r="CK72" s="18"/>
      <c r="CL72" s="18"/>
      <c r="CM72" s="18"/>
      <c r="CN72" s="18"/>
      <c r="CO72" s="18"/>
      <c r="CP72" s="18"/>
      <c r="CQ72" s="18"/>
      <c r="CR72" s="18"/>
      <c r="CS72" s="18"/>
    </row>
    <row r="73" spans="1:97">
      <c r="A73" s="18"/>
      <c r="B73" s="18"/>
      <c r="C73" s="18" t="s">
        <v>17897</v>
      </c>
      <c r="D73" s="18"/>
      <c r="E73" s="18" t="s">
        <v>17898</v>
      </c>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c r="CC73" s="18"/>
      <c r="CD73" s="18"/>
      <c r="CE73" s="18"/>
      <c r="CF73" s="18"/>
      <c r="CG73" s="18"/>
      <c r="CH73" s="18"/>
      <c r="CI73" s="18"/>
      <c r="CJ73" s="18"/>
      <c r="CK73" s="18"/>
      <c r="CL73" s="18"/>
      <c r="CM73" s="18"/>
      <c r="CN73" s="18"/>
      <c r="CO73" s="18"/>
      <c r="CP73" s="18"/>
      <c r="CQ73" s="18"/>
      <c r="CR73" s="18"/>
      <c r="CS73" s="18"/>
    </row>
    <row r="74" spans="1:97">
      <c r="A74" s="18"/>
      <c r="B74" s="18"/>
      <c r="C74" s="18" t="s">
        <v>17899</v>
      </c>
      <c r="D74" s="18"/>
      <c r="E74" s="18" t="s">
        <v>17900</v>
      </c>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c r="CC74" s="18"/>
      <c r="CD74" s="18"/>
      <c r="CE74" s="18"/>
      <c r="CF74" s="18"/>
      <c r="CG74" s="18"/>
      <c r="CH74" s="18"/>
      <c r="CI74" s="18"/>
      <c r="CJ74" s="18"/>
      <c r="CK74" s="18"/>
      <c r="CL74" s="18"/>
      <c r="CM74" s="18"/>
      <c r="CN74" s="18"/>
      <c r="CO74" s="18"/>
      <c r="CP74" s="18"/>
      <c r="CQ74" s="18"/>
      <c r="CR74" s="18"/>
      <c r="CS74" s="18"/>
    </row>
    <row r="75" spans="1:97">
      <c r="A75" s="18"/>
      <c r="B75" s="18"/>
      <c r="C75" s="18" t="s">
        <v>17901</v>
      </c>
      <c r="D75" s="18"/>
      <c r="E75" s="18" t="s">
        <v>1045</v>
      </c>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c r="CC75" s="18"/>
      <c r="CD75" s="18"/>
      <c r="CE75" s="18"/>
      <c r="CF75" s="18"/>
      <c r="CG75" s="18"/>
      <c r="CH75" s="18"/>
      <c r="CI75" s="18"/>
      <c r="CJ75" s="18"/>
      <c r="CK75" s="18"/>
      <c r="CL75" s="18"/>
      <c r="CM75" s="18"/>
      <c r="CN75" s="18"/>
      <c r="CO75" s="18"/>
      <c r="CP75" s="18"/>
      <c r="CQ75" s="18"/>
      <c r="CR75" s="18"/>
      <c r="CS75" s="18"/>
    </row>
    <row r="76" spans="1:97">
      <c r="A76" s="18"/>
      <c r="B76" s="18"/>
      <c r="C76" s="18" t="s">
        <v>17902</v>
      </c>
      <c r="D76" s="18"/>
      <c r="E76" s="18" t="s">
        <v>17903</v>
      </c>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c r="CC76" s="18"/>
      <c r="CD76" s="18"/>
      <c r="CE76" s="18"/>
      <c r="CF76" s="18"/>
      <c r="CG76" s="18"/>
      <c r="CH76" s="18"/>
      <c r="CI76" s="18"/>
      <c r="CJ76" s="18"/>
      <c r="CK76" s="18"/>
      <c r="CL76" s="18"/>
      <c r="CM76" s="18"/>
      <c r="CN76" s="18"/>
      <c r="CO76" s="18"/>
      <c r="CP76" s="18"/>
      <c r="CQ76" s="18"/>
      <c r="CR76" s="18"/>
      <c r="CS76" s="18"/>
    </row>
    <row r="77" spans="1:97">
      <c r="A77" s="18"/>
      <c r="B77" s="18"/>
      <c r="C77" s="18" t="s">
        <v>17904</v>
      </c>
      <c r="D77" s="18"/>
      <c r="E77" s="18" t="s">
        <v>17905</v>
      </c>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c r="CC77" s="18"/>
      <c r="CD77" s="18"/>
      <c r="CE77" s="18"/>
      <c r="CF77" s="18"/>
      <c r="CG77" s="18"/>
      <c r="CH77" s="18"/>
      <c r="CI77" s="18"/>
      <c r="CJ77" s="18"/>
      <c r="CK77" s="18"/>
      <c r="CL77" s="18"/>
      <c r="CM77" s="18"/>
      <c r="CN77" s="18"/>
      <c r="CO77" s="18"/>
      <c r="CP77" s="18"/>
      <c r="CQ77" s="18"/>
      <c r="CR77" s="18"/>
      <c r="CS77" s="18"/>
    </row>
    <row r="78" spans="1:97">
      <c r="A78" s="18"/>
      <c r="B78" s="18"/>
      <c r="C78" s="18" t="s">
        <v>17906</v>
      </c>
      <c r="D78" s="18"/>
      <c r="E78" s="18" t="s">
        <v>17907</v>
      </c>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c r="CC78" s="18"/>
      <c r="CD78" s="18"/>
      <c r="CE78" s="18"/>
      <c r="CF78" s="18"/>
      <c r="CG78" s="18"/>
      <c r="CH78" s="18"/>
      <c r="CI78" s="18"/>
      <c r="CJ78" s="18"/>
      <c r="CK78" s="18"/>
      <c r="CL78" s="18"/>
      <c r="CM78" s="18"/>
      <c r="CN78" s="18"/>
      <c r="CO78" s="18"/>
      <c r="CP78" s="18"/>
      <c r="CQ78" s="18"/>
      <c r="CR78" s="18"/>
      <c r="CS78" s="18"/>
    </row>
    <row r="79" spans="1:97">
      <c r="A79" s="18"/>
      <c r="B79" s="18"/>
      <c r="C79" s="18" t="s">
        <v>17908</v>
      </c>
      <c r="D79" s="18"/>
      <c r="E79" s="18" t="s">
        <v>17909</v>
      </c>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c r="CC79" s="18"/>
      <c r="CD79" s="18"/>
      <c r="CE79" s="18"/>
      <c r="CF79" s="18"/>
      <c r="CG79" s="18"/>
      <c r="CH79" s="18"/>
      <c r="CI79" s="18"/>
      <c r="CJ79" s="18"/>
      <c r="CK79" s="18"/>
      <c r="CL79" s="18"/>
      <c r="CM79" s="18"/>
      <c r="CN79" s="18"/>
      <c r="CO79" s="18"/>
      <c r="CP79" s="18"/>
      <c r="CQ79" s="18"/>
      <c r="CR79" s="18"/>
      <c r="CS79" s="18"/>
    </row>
    <row r="80" spans="1:97">
      <c r="A80" s="18"/>
      <c r="B80" s="18"/>
      <c r="C80" s="18" t="s">
        <v>17910</v>
      </c>
      <c r="D80" s="18"/>
      <c r="E80" s="18" t="s">
        <v>17911</v>
      </c>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c r="CC80" s="18"/>
      <c r="CD80" s="18"/>
      <c r="CE80" s="18"/>
      <c r="CF80" s="18"/>
      <c r="CG80" s="18"/>
      <c r="CH80" s="18"/>
      <c r="CI80" s="18"/>
      <c r="CJ80" s="18"/>
      <c r="CK80" s="18"/>
      <c r="CL80" s="18"/>
      <c r="CM80" s="18"/>
      <c r="CN80" s="18"/>
      <c r="CO80" s="18"/>
      <c r="CP80" s="18"/>
      <c r="CQ80" s="18"/>
      <c r="CR80" s="18"/>
      <c r="CS80" s="18"/>
    </row>
    <row r="81" spans="1:97">
      <c r="A81" s="18"/>
      <c r="B81" s="18"/>
      <c r="C81" s="18" t="s">
        <v>17912</v>
      </c>
      <c r="D81" s="18"/>
      <c r="E81" s="18" t="s">
        <v>17913</v>
      </c>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c r="CC81" s="18"/>
      <c r="CD81" s="18"/>
      <c r="CE81" s="18"/>
      <c r="CF81" s="18"/>
      <c r="CG81" s="18"/>
      <c r="CH81" s="18"/>
      <c r="CI81" s="18"/>
      <c r="CJ81" s="18"/>
      <c r="CK81" s="18"/>
      <c r="CL81" s="18"/>
      <c r="CM81" s="18"/>
      <c r="CN81" s="18"/>
      <c r="CO81" s="18"/>
      <c r="CP81" s="18"/>
      <c r="CQ81" s="18"/>
      <c r="CR81" s="18"/>
      <c r="CS81" s="18"/>
    </row>
    <row r="82" spans="1:97">
      <c r="A82" s="18"/>
      <c r="B82" s="18"/>
      <c r="C82" s="18" t="s">
        <v>17914</v>
      </c>
      <c r="D82" s="18"/>
      <c r="E82" s="18" t="s">
        <v>17915</v>
      </c>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c r="CC82" s="18"/>
      <c r="CD82" s="18"/>
      <c r="CE82" s="18"/>
      <c r="CF82" s="18"/>
      <c r="CG82" s="18"/>
      <c r="CH82" s="18"/>
      <c r="CI82" s="18"/>
      <c r="CJ82" s="18"/>
      <c r="CK82" s="18"/>
      <c r="CL82" s="18"/>
      <c r="CM82" s="18"/>
      <c r="CN82" s="18"/>
      <c r="CO82" s="18"/>
      <c r="CP82" s="18"/>
      <c r="CQ82" s="18"/>
      <c r="CR82" s="18"/>
      <c r="CS82" s="18"/>
    </row>
    <row r="83" spans="1:97">
      <c r="A83" s="18"/>
      <c r="B83" s="18"/>
      <c r="C83" s="18" t="s">
        <v>17916</v>
      </c>
      <c r="D83" s="18"/>
      <c r="E83" s="18" t="s">
        <v>17917</v>
      </c>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c r="CC83" s="18"/>
      <c r="CD83" s="18"/>
      <c r="CE83" s="18"/>
      <c r="CF83" s="18"/>
      <c r="CG83" s="18"/>
      <c r="CH83" s="18"/>
      <c r="CI83" s="18"/>
      <c r="CJ83" s="18"/>
      <c r="CK83" s="18"/>
      <c r="CL83" s="18"/>
      <c r="CM83" s="18"/>
      <c r="CN83" s="18"/>
      <c r="CO83" s="18"/>
      <c r="CP83" s="18"/>
      <c r="CQ83" s="18"/>
      <c r="CR83" s="18"/>
      <c r="CS83" s="18"/>
    </row>
    <row r="84" spans="1:97">
      <c r="A84" s="18"/>
      <c r="B84" s="18"/>
      <c r="C84" s="18" t="s">
        <v>17918</v>
      </c>
      <c r="D84" s="18"/>
      <c r="E84" s="18" t="s">
        <v>17919</v>
      </c>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c r="CC84" s="18"/>
      <c r="CD84" s="18"/>
      <c r="CE84" s="18"/>
      <c r="CF84" s="18"/>
      <c r="CG84" s="18"/>
      <c r="CH84" s="18"/>
      <c r="CI84" s="18"/>
      <c r="CJ84" s="18"/>
      <c r="CK84" s="18"/>
      <c r="CL84" s="18"/>
      <c r="CM84" s="18"/>
      <c r="CN84" s="18"/>
      <c r="CO84" s="18"/>
      <c r="CP84" s="18"/>
      <c r="CQ84" s="18"/>
      <c r="CR84" s="18"/>
      <c r="CS84" s="18"/>
    </row>
    <row r="85" spans="1:97">
      <c r="A85" s="18"/>
      <c r="B85" s="18"/>
      <c r="C85" s="18" t="s">
        <v>17920</v>
      </c>
      <c r="D85" s="18"/>
      <c r="E85" s="18" t="s">
        <v>102</v>
      </c>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c r="CC85" s="18"/>
      <c r="CD85" s="18"/>
      <c r="CE85" s="18"/>
      <c r="CF85" s="18"/>
      <c r="CG85" s="18"/>
      <c r="CH85" s="18"/>
      <c r="CI85" s="18"/>
      <c r="CJ85" s="18"/>
      <c r="CK85" s="18"/>
      <c r="CL85" s="18"/>
      <c r="CM85" s="18"/>
      <c r="CN85" s="18"/>
      <c r="CO85" s="18"/>
      <c r="CP85" s="18"/>
      <c r="CQ85" s="18"/>
      <c r="CR85" s="18"/>
      <c r="CS85" s="18"/>
    </row>
    <row r="86" spans="1:97">
      <c r="A86" s="18"/>
      <c r="B86" s="18"/>
      <c r="C86" s="18" t="s">
        <v>17921</v>
      </c>
      <c r="D86" s="18"/>
      <c r="E86" s="18" t="s">
        <v>17922</v>
      </c>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c r="CC86" s="18"/>
      <c r="CD86" s="18"/>
      <c r="CE86" s="18"/>
      <c r="CF86" s="18"/>
      <c r="CG86" s="18"/>
      <c r="CH86" s="18"/>
      <c r="CI86" s="18"/>
      <c r="CJ86" s="18"/>
      <c r="CK86" s="18"/>
      <c r="CL86" s="18"/>
      <c r="CM86" s="18"/>
      <c r="CN86" s="18"/>
      <c r="CO86" s="18"/>
      <c r="CP86" s="18"/>
      <c r="CQ86" s="18"/>
      <c r="CR86" s="18"/>
      <c r="CS86" s="18"/>
    </row>
    <row r="87" spans="1:97">
      <c r="A87" s="18"/>
      <c r="B87" s="18"/>
      <c r="C87" s="18" t="s">
        <v>17923</v>
      </c>
      <c r="D87" s="18"/>
      <c r="E87" s="18" t="s">
        <v>17924</v>
      </c>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c r="CC87" s="18"/>
      <c r="CD87" s="18"/>
      <c r="CE87" s="18"/>
      <c r="CF87" s="18"/>
      <c r="CG87" s="18"/>
      <c r="CH87" s="18"/>
      <c r="CI87" s="18"/>
      <c r="CJ87" s="18"/>
      <c r="CK87" s="18"/>
      <c r="CL87" s="18"/>
      <c r="CM87" s="18"/>
      <c r="CN87" s="18"/>
      <c r="CO87" s="18"/>
      <c r="CP87" s="18"/>
      <c r="CQ87" s="18"/>
      <c r="CR87" s="18"/>
      <c r="CS87" s="18"/>
    </row>
    <row r="88" spans="1:97">
      <c r="A88" s="18"/>
      <c r="B88" s="18"/>
      <c r="C88" s="18" t="s">
        <v>17925</v>
      </c>
      <c r="D88" s="18"/>
      <c r="E88" s="18" t="s">
        <v>17926</v>
      </c>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c r="CC88" s="18"/>
      <c r="CD88" s="18"/>
      <c r="CE88" s="18"/>
      <c r="CF88" s="18"/>
      <c r="CG88" s="18"/>
      <c r="CH88" s="18"/>
      <c r="CI88" s="18"/>
      <c r="CJ88" s="18"/>
      <c r="CK88" s="18"/>
      <c r="CL88" s="18"/>
      <c r="CM88" s="18"/>
      <c r="CN88" s="18"/>
      <c r="CO88" s="18"/>
      <c r="CP88" s="18"/>
      <c r="CQ88" s="18"/>
      <c r="CR88" s="18"/>
      <c r="CS88" s="18"/>
    </row>
    <row r="89" spans="1:97">
      <c r="A89" s="18"/>
      <c r="B89" s="18"/>
      <c r="C89" s="18" t="s">
        <v>17927</v>
      </c>
      <c r="D89" s="18"/>
      <c r="E89" s="18" t="s">
        <v>17928</v>
      </c>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c r="CC89" s="18"/>
      <c r="CD89" s="18"/>
      <c r="CE89" s="18"/>
      <c r="CF89" s="18"/>
      <c r="CG89" s="18"/>
      <c r="CH89" s="18"/>
      <c r="CI89" s="18"/>
      <c r="CJ89" s="18"/>
      <c r="CK89" s="18"/>
      <c r="CL89" s="18"/>
      <c r="CM89" s="18"/>
      <c r="CN89" s="18"/>
      <c r="CO89" s="18"/>
      <c r="CP89" s="18"/>
      <c r="CQ89" s="18"/>
      <c r="CR89" s="18"/>
      <c r="CS89" s="18"/>
    </row>
    <row r="90" spans="1:97">
      <c r="A90" s="18"/>
      <c r="B90" s="18"/>
      <c r="C90" s="18" t="s">
        <v>17929</v>
      </c>
      <c r="D90" s="18"/>
      <c r="E90" s="18" t="s">
        <v>17930</v>
      </c>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c r="CC90" s="18"/>
      <c r="CD90" s="18"/>
      <c r="CE90" s="18"/>
      <c r="CF90" s="18"/>
      <c r="CG90" s="18"/>
      <c r="CH90" s="18"/>
      <c r="CI90" s="18"/>
      <c r="CJ90" s="18"/>
      <c r="CK90" s="18"/>
      <c r="CL90" s="18"/>
      <c r="CM90" s="18"/>
      <c r="CN90" s="18"/>
      <c r="CO90" s="18"/>
      <c r="CP90" s="18"/>
      <c r="CQ90" s="18"/>
      <c r="CR90" s="18"/>
      <c r="CS90" s="18"/>
    </row>
    <row r="91" spans="1:97">
      <c r="A91" s="18"/>
      <c r="B91" s="18"/>
      <c r="C91" s="18" t="s">
        <v>17931</v>
      </c>
      <c r="D91" s="18"/>
      <c r="E91" s="18" t="s">
        <v>1048</v>
      </c>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c r="CC91" s="18"/>
      <c r="CD91" s="18"/>
      <c r="CE91" s="18"/>
      <c r="CF91" s="18"/>
      <c r="CG91" s="18"/>
      <c r="CH91" s="18"/>
      <c r="CI91" s="18"/>
      <c r="CJ91" s="18"/>
      <c r="CK91" s="18"/>
      <c r="CL91" s="18"/>
      <c r="CM91" s="18"/>
      <c r="CN91" s="18"/>
      <c r="CO91" s="18"/>
      <c r="CP91" s="18"/>
      <c r="CQ91" s="18"/>
      <c r="CR91" s="18"/>
      <c r="CS91" s="18"/>
    </row>
    <row r="92" spans="1:97">
      <c r="A92" s="18"/>
      <c r="B92" s="18"/>
      <c r="C92" s="18" t="s">
        <v>17932</v>
      </c>
      <c r="D92" s="18"/>
      <c r="E92" s="18" t="s">
        <v>17933</v>
      </c>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c r="CC92" s="18"/>
      <c r="CD92" s="18"/>
      <c r="CE92" s="18"/>
      <c r="CF92" s="18"/>
      <c r="CG92" s="18"/>
      <c r="CH92" s="18"/>
      <c r="CI92" s="18"/>
      <c r="CJ92" s="18"/>
      <c r="CK92" s="18"/>
      <c r="CL92" s="18"/>
      <c r="CM92" s="18"/>
      <c r="CN92" s="18"/>
      <c r="CO92" s="18"/>
      <c r="CP92" s="18"/>
      <c r="CQ92" s="18"/>
      <c r="CR92" s="18"/>
      <c r="CS92" s="18"/>
    </row>
    <row r="93" spans="1:97">
      <c r="A93" s="18"/>
      <c r="B93" s="18"/>
      <c r="C93" s="18" t="s">
        <v>17934</v>
      </c>
      <c r="D93" s="18"/>
      <c r="E93" s="18" t="s">
        <v>17935</v>
      </c>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c r="CC93" s="18"/>
      <c r="CD93" s="18"/>
      <c r="CE93" s="18"/>
      <c r="CF93" s="18"/>
      <c r="CG93" s="18"/>
      <c r="CH93" s="18"/>
      <c r="CI93" s="18"/>
      <c r="CJ93" s="18"/>
      <c r="CK93" s="18"/>
      <c r="CL93" s="18"/>
      <c r="CM93" s="18"/>
      <c r="CN93" s="18"/>
      <c r="CO93" s="18"/>
      <c r="CP93" s="18"/>
      <c r="CQ93" s="18"/>
      <c r="CR93" s="18"/>
      <c r="CS93" s="18"/>
    </row>
    <row r="94" spans="1:97">
      <c r="A94" s="18"/>
      <c r="B94" s="18"/>
      <c r="C94" s="18" t="s">
        <v>17936</v>
      </c>
      <c r="D94" s="18"/>
      <c r="E94" s="18" t="s">
        <v>17937</v>
      </c>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c r="CC94" s="18"/>
      <c r="CD94" s="18"/>
      <c r="CE94" s="18"/>
      <c r="CF94" s="18"/>
      <c r="CG94" s="18"/>
      <c r="CH94" s="18"/>
      <c r="CI94" s="18"/>
      <c r="CJ94" s="18"/>
      <c r="CK94" s="18"/>
      <c r="CL94" s="18"/>
      <c r="CM94" s="18"/>
      <c r="CN94" s="18"/>
      <c r="CO94" s="18"/>
      <c r="CP94" s="18"/>
      <c r="CQ94" s="18"/>
      <c r="CR94" s="18"/>
      <c r="CS94" s="18"/>
    </row>
    <row r="95" spans="1:97">
      <c r="A95" s="18"/>
      <c r="B95" s="18"/>
      <c r="C95" s="18" t="s">
        <v>17938</v>
      </c>
      <c r="D95" s="18"/>
      <c r="E95" s="18" t="s">
        <v>1050</v>
      </c>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8"/>
      <c r="CJ95" s="18"/>
      <c r="CK95" s="18"/>
      <c r="CL95" s="18"/>
      <c r="CM95" s="18"/>
      <c r="CN95" s="18"/>
      <c r="CO95" s="18"/>
      <c r="CP95" s="18"/>
      <c r="CQ95" s="18"/>
      <c r="CR95" s="18"/>
      <c r="CS95" s="18"/>
    </row>
    <row r="96" spans="1:97">
      <c r="A96" s="18"/>
      <c r="B96" s="18"/>
      <c r="C96" s="18" t="s">
        <v>17939</v>
      </c>
      <c r="D96" s="18"/>
      <c r="E96" s="18" t="s">
        <v>17940</v>
      </c>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c r="CC96" s="18"/>
      <c r="CD96" s="18"/>
      <c r="CE96" s="18"/>
      <c r="CF96" s="18"/>
      <c r="CG96" s="18"/>
      <c r="CH96" s="18"/>
      <c r="CI96" s="18"/>
      <c r="CJ96" s="18"/>
      <c r="CK96" s="18"/>
      <c r="CL96" s="18"/>
      <c r="CM96" s="18"/>
      <c r="CN96" s="18"/>
      <c r="CO96" s="18"/>
      <c r="CP96" s="18"/>
      <c r="CQ96" s="18"/>
      <c r="CR96" s="18"/>
      <c r="CS96" s="18"/>
    </row>
    <row r="97" spans="1:97">
      <c r="A97" s="18"/>
      <c r="B97" s="18"/>
      <c r="C97" s="18" t="s">
        <v>17941</v>
      </c>
      <c r="D97" s="18"/>
      <c r="E97" s="18" t="s">
        <v>17942</v>
      </c>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c r="CC97" s="18"/>
      <c r="CD97" s="18"/>
      <c r="CE97" s="18"/>
      <c r="CF97" s="18"/>
      <c r="CG97" s="18"/>
      <c r="CH97" s="18"/>
      <c r="CI97" s="18"/>
      <c r="CJ97" s="18"/>
      <c r="CK97" s="18"/>
      <c r="CL97" s="18"/>
      <c r="CM97" s="18"/>
      <c r="CN97" s="18"/>
      <c r="CO97" s="18"/>
      <c r="CP97" s="18"/>
      <c r="CQ97" s="18"/>
      <c r="CR97" s="18"/>
      <c r="CS97" s="18"/>
    </row>
    <row r="98" spans="1:97">
      <c r="A98" s="18"/>
      <c r="B98" s="18"/>
      <c r="C98" s="18" t="s">
        <v>17943</v>
      </c>
      <c r="D98" s="18"/>
      <c r="E98" s="18" t="s">
        <v>17944</v>
      </c>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c r="CC98" s="18"/>
      <c r="CD98" s="18"/>
      <c r="CE98" s="18"/>
      <c r="CF98" s="18"/>
      <c r="CG98" s="18"/>
      <c r="CH98" s="18"/>
      <c r="CI98" s="18"/>
      <c r="CJ98" s="18"/>
      <c r="CK98" s="18"/>
      <c r="CL98" s="18"/>
      <c r="CM98" s="18"/>
      <c r="CN98" s="18"/>
      <c r="CO98" s="18"/>
      <c r="CP98" s="18"/>
      <c r="CQ98" s="18"/>
      <c r="CR98" s="18"/>
      <c r="CS98" s="18"/>
    </row>
    <row r="99" spans="1:97">
      <c r="A99" s="18"/>
      <c r="B99" s="18"/>
      <c r="C99" s="18" t="s">
        <v>17945</v>
      </c>
      <c r="D99" s="18"/>
      <c r="E99" s="18" t="s">
        <v>17946</v>
      </c>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c r="CC99" s="18"/>
      <c r="CD99" s="18"/>
      <c r="CE99" s="18"/>
      <c r="CF99" s="18"/>
      <c r="CG99" s="18"/>
      <c r="CH99" s="18"/>
      <c r="CI99" s="18"/>
      <c r="CJ99" s="18"/>
      <c r="CK99" s="18"/>
      <c r="CL99" s="18"/>
      <c r="CM99" s="18"/>
      <c r="CN99" s="18"/>
      <c r="CO99" s="18"/>
      <c r="CP99" s="18"/>
      <c r="CQ99" s="18"/>
      <c r="CR99" s="18"/>
      <c r="CS99" s="18"/>
    </row>
    <row r="100" spans="1:97">
      <c r="A100" s="18"/>
      <c r="B100" s="18"/>
      <c r="C100" s="18" t="s">
        <v>17947</v>
      </c>
      <c r="D100" s="18"/>
      <c r="E100" s="18" t="s">
        <v>1051</v>
      </c>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c r="CC100" s="18"/>
      <c r="CD100" s="18"/>
      <c r="CE100" s="18"/>
      <c r="CF100" s="18"/>
      <c r="CG100" s="18"/>
      <c r="CH100" s="18"/>
      <c r="CI100" s="18"/>
      <c r="CJ100" s="18"/>
      <c r="CK100" s="18"/>
      <c r="CL100" s="18"/>
      <c r="CM100" s="18"/>
      <c r="CN100" s="18"/>
      <c r="CO100" s="18"/>
      <c r="CP100" s="18"/>
      <c r="CQ100" s="18"/>
      <c r="CR100" s="18"/>
      <c r="CS100" s="18"/>
    </row>
    <row r="101" spans="1:97">
      <c r="A101" s="18"/>
      <c r="B101" s="18"/>
      <c r="C101" s="18" t="s">
        <v>17948</v>
      </c>
      <c r="D101" s="18"/>
      <c r="E101" s="18" t="s">
        <v>1052</v>
      </c>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c r="CC101" s="18"/>
      <c r="CD101" s="18"/>
      <c r="CE101" s="18"/>
      <c r="CF101" s="18"/>
      <c r="CG101" s="18"/>
      <c r="CH101" s="18"/>
      <c r="CI101" s="18"/>
      <c r="CJ101" s="18"/>
      <c r="CK101" s="18"/>
      <c r="CL101" s="18"/>
      <c r="CM101" s="18"/>
      <c r="CN101" s="18"/>
      <c r="CO101" s="18"/>
      <c r="CP101" s="18"/>
      <c r="CQ101" s="18"/>
      <c r="CR101" s="18"/>
      <c r="CS101" s="18"/>
    </row>
    <row r="102" spans="1:97">
      <c r="A102" s="18"/>
      <c r="B102" s="18"/>
      <c r="C102" s="18" t="s">
        <v>17949</v>
      </c>
      <c r="D102" s="18"/>
      <c r="E102" s="18" t="s">
        <v>1053</v>
      </c>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c r="CC102" s="18"/>
      <c r="CD102" s="18"/>
      <c r="CE102" s="18"/>
      <c r="CF102" s="18"/>
      <c r="CG102" s="18"/>
      <c r="CH102" s="18"/>
      <c r="CI102" s="18"/>
      <c r="CJ102" s="18"/>
      <c r="CK102" s="18"/>
      <c r="CL102" s="18"/>
      <c r="CM102" s="18"/>
      <c r="CN102" s="18"/>
      <c r="CO102" s="18"/>
      <c r="CP102" s="18"/>
      <c r="CQ102" s="18"/>
      <c r="CR102" s="18"/>
      <c r="CS102" s="18"/>
    </row>
    <row r="103" spans="1:97">
      <c r="A103" s="18"/>
      <c r="B103" s="18"/>
      <c r="C103" s="18" t="s">
        <v>17950</v>
      </c>
      <c r="D103" s="18"/>
      <c r="E103" s="18" t="s">
        <v>1054</v>
      </c>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c r="CC103" s="18"/>
      <c r="CD103" s="18"/>
      <c r="CE103" s="18"/>
      <c r="CF103" s="18"/>
      <c r="CG103" s="18"/>
      <c r="CH103" s="18"/>
      <c r="CI103" s="18"/>
      <c r="CJ103" s="18"/>
      <c r="CK103" s="18"/>
      <c r="CL103" s="18"/>
      <c r="CM103" s="18"/>
      <c r="CN103" s="18"/>
      <c r="CO103" s="18"/>
      <c r="CP103" s="18"/>
      <c r="CQ103" s="18"/>
      <c r="CR103" s="18"/>
      <c r="CS103" s="18"/>
    </row>
    <row r="104" spans="1:97">
      <c r="A104" s="18"/>
      <c r="B104" s="18"/>
      <c r="C104" s="18" t="s">
        <v>17951</v>
      </c>
      <c r="D104" s="18"/>
      <c r="E104" s="18" t="s">
        <v>17952</v>
      </c>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c r="BI104" s="18"/>
      <c r="BJ104" s="18"/>
      <c r="BK104" s="18"/>
      <c r="BL104" s="18"/>
      <c r="BM104" s="18"/>
      <c r="BN104" s="18"/>
      <c r="BO104" s="18"/>
      <c r="BP104" s="18"/>
      <c r="BQ104" s="18"/>
      <c r="BR104" s="18"/>
      <c r="BS104" s="18"/>
      <c r="BT104" s="18"/>
      <c r="BU104" s="18"/>
      <c r="BV104" s="18"/>
      <c r="BW104" s="18"/>
      <c r="BX104" s="18"/>
      <c r="BY104" s="18"/>
      <c r="BZ104" s="18"/>
      <c r="CA104" s="18"/>
      <c r="CB104" s="18"/>
      <c r="CC104" s="18"/>
      <c r="CD104" s="18"/>
      <c r="CE104" s="18"/>
      <c r="CF104" s="18"/>
      <c r="CG104" s="18"/>
      <c r="CH104" s="18"/>
      <c r="CI104" s="18"/>
      <c r="CJ104" s="18"/>
      <c r="CK104" s="18"/>
      <c r="CL104" s="18"/>
      <c r="CM104" s="18"/>
      <c r="CN104" s="18"/>
      <c r="CO104" s="18"/>
      <c r="CP104" s="18"/>
      <c r="CQ104" s="18"/>
      <c r="CR104" s="18"/>
      <c r="CS104" s="18"/>
    </row>
    <row r="105" spans="1:97">
      <c r="A105" s="18"/>
      <c r="B105" s="18"/>
      <c r="C105" s="18" t="s">
        <v>17953</v>
      </c>
      <c r="D105" s="18"/>
      <c r="E105" s="18" t="s">
        <v>17954</v>
      </c>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c r="BI105" s="18"/>
      <c r="BJ105" s="18"/>
      <c r="BK105" s="18"/>
      <c r="BL105" s="18"/>
      <c r="BM105" s="18"/>
      <c r="BN105" s="18"/>
      <c r="BO105" s="18"/>
      <c r="BP105" s="18"/>
      <c r="BQ105" s="18"/>
      <c r="BR105" s="18"/>
      <c r="BS105" s="18"/>
      <c r="BT105" s="18"/>
      <c r="BU105" s="18"/>
      <c r="BV105" s="18"/>
      <c r="BW105" s="18"/>
      <c r="BX105" s="18"/>
      <c r="BY105" s="18"/>
      <c r="BZ105" s="18"/>
      <c r="CA105" s="18"/>
      <c r="CB105" s="18"/>
      <c r="CC105" s="18"/>
      <c r="CD105" s="18"/>
      <c r="CE105" s="18"/>
      <c r="CF105" s="18"/>
      <c r="CG105" s="18"/>
      <c r="CH105" s="18"/>
      <c r="CI105" s="18"/>
      <c r="CJ105" s="18"/>
      <c r="CK105" s="18"/>
      <c r="CL105" s="18"/>
      <c r="CM105" s="18"/>
      <c r="CN105" s="18"/>
      <c r="CO105" s="18"/>
      <c r="CP105" s="18"/>
      <c r="CQ105" s="18"/>
      <c r="CR105" s="18"/>
      <c r="CS105" s="18"/>
    </row>
    <row r="106" spans="1:97">
      <c r="A106" s="18"/>
      <c r="B106" s="18"/>
      <c r="C106" s="18" t="s">
        <v>17955</v>
      </c>
      <c r="D106" s="18"/>
      <c r="E106" s="18" t="s">
        <v>1055</v>
      </c>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c r="BI106" s="18"/>
      <c r="BJ106" s="18"/>
      <c r="BK106" s="18"/>
      <c r="BL106" s="18"/>
      <c r="BM106" s="18"/>
      <c r="BN106" s="18"/>
      <c r="BO106" s="18"/>
      <c r="BP106" s="18"/>
      <c r="BQ106" s="18"/>
      <c r="BR106" s="18"/>
      <c r="BS106" s="18"/>
      <c r="BT106" s="18"/>
      <c r="BU106" s="18"/>
      <c r="BV106" s="18"/>
      <c r="BW106" s="18"/>
      <c r="BX106" s="18"/>
      <c r="BY106" s="18"/>
      <c r="BZ106" s="18"/>
      <c r="CA106" s="18"/>
      <c r="CB106" s="18"/>
      <c r="CC106" s="18"/>
      <c r="CD106" s="18"/>
      <c r="CE106" s="18"/>
      <c r="CF106" s="18"/>
      <c r="CG106" s="18"/>
      <c r="CH106" s="18"/>
      <c r="CI106" s="18"/>
      <c r="CJ106" s="18"/>
      <c r="CK106" s="18"/>
      <c r="CL106" s="18"/>
      <c r="CM106" s="18"/>
      <c r="CN106" s="18"/>
      <c r="CO106" s="18"/>
      <c r="CP106" s="18"/>
      <c r="CQ106" s="18"/>
      <c r="CR106" s="18"/>
      <c r="CS106" s="18"/>
    </row>
    <row r="107" spans="1:97">
      <c r="A107" s="18"/>
      <c r="B107" s="18"/>
      <c r="C107" s="18" t="s">
        <v>17956</v>
      </c>
      <c r="D107" s="18"/>
      <c r="E107" s="18" t="s">
        <v>17957</v>
      </c>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c r="BC107" s="18"/>
      <c r="BD107" s="18"/>
      <c r="BE107" s="18"/>
      <c r="BF107" s="18"/>
      <c r="BG107" s="18"/>
      <c r="BH107" s="18"/>
      <c r="BI107" s="18"/>
      <c r="BJ107" s="18"/>
      <c r="BK107" s="18"/>
      <c r="BL107" s="18"/>
      <c r="BM107" s="18"/>
      <c r="BN107" s="18"/>
      <c r="BO107" s="18"/>
      <c r="BP107" s="18"/>
      <c r="BQ107" s="18"/>
      <c r="BR107" s="18"/>
      <c r="BS107" s="18"/>
      <c r="BT107" s="18"/>
      <c r="BU107" s="18"/>
      <c r="BV107" s="18"/>
      <c r="BW107" s="18"/>
      <c r="BX107" s="18"/>
      <c r="BY107" s="18"/>
      <c r="BZ107" s="18"/>
      <c r="CA107" s="18"/>
      <c r="CB107" s="18"/>
      <c r="CC107" s="18"/>
      <c r="CD107" s="18"/>
      <c r="CE107" s="18"/>
      <c r="CF107" s="18"/>
      <c r="CG107" s="18"/>
      <c r="CH107" s="18"/>
      <c r="CI107" s="18"/>
      <c r="CJ107" s="18"/>
      <c r="CK107" s="18"/>
      <c r="CL107" s="18"/>
      <c r="CM107" s="18"/>
      <c r="CN107" s="18"/>
      <c r="CO107" s="18"/>
      <c r="CP107" s="18"/>
      <c r="CQ107" s="18"/>
      <c r="CR107" s="18"/>
      <c r="CS107" s="18"/>
    </row>
    <row r="108" spans="1:97">
      <c r="A108" s="18"/>
      <c r="B108" s="18"/>
      <c r="C108" s="18" t="s">
        <v>17958</v>
      </c>
      <c r="D108" s="18"/>
      <c r="E108" s="18" t="s">
        <v>17959</v>
      </c>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c r="BC108" s="18"/>
      <c r="BD108" s="18"/>
      <c r="BE108" s="18"/>
      <c r="BF108" s="18"/>
      <c r="BG108" s="18"/>
      <c r="BH108" s="18"/>
      <c r="BI108" s="18"/>
      <c r="BJ108" s="18"/>
      <c r="BK108" s="18"/>
      <c r="BL108" s="18"/>
      <c r="BM108" s="18"/>
      <c r="BN108" s="18"/>
      <c r="BO108" s="18"/>
      <c r="BP108" s="18"/>
      <c r="BQ108" s="18"/>
      <c r="BR108" s="18"/>
      <c r="BS108" s="18"/>
      <c r="BT108" s="18"/>
      <c r="BU108" s="18"/>
      <c r="BV108" s="18"/>
      <c r="BW108" s="18"/>
      <c r="BX108" s="18"/>
      <c r="BY108" s="18"/>
      <c r="BZ108" s="18"/>
      <c r="CA108" s="18"/>
      <c r="CB108" s="18"/>
      <c r="CC108" s="18"/>
      <c r="CD108" s="18"/>
      <c r="CE108" s="18"/>
      <c r="CF108" s="18"/>
      <c r="CG108" s="18"/>
      <c r="CH108" s="18"/>
      <c r="CI108" s="18"/>
      <c r="CJ108" s="18"/>
      <c r="CK108" s="18"/>
      <c r="CL108" s="18"/>
      <c r="CM108" s="18"/>
      <c r="CN108" s="18"/>
      <c r="CO108" s="18"/>
      <c r="CP108" s="18"/>
      <c r="CQ108" s="18"/>
      <c r="CR108" s="18"/>
      <c r="CS108" s="18"/>
    </row>
    <row r="109" spans="1:97">
      <c r="A109" s="18"/>
      <c r="B109" s="18"/>
      <c r="C109" s="18" t="s">
        <v>17960</v>
      </c>
      <c r="D109" s="18"/>
      <c r="E109" s="18" t="s">
        <v>17961</v>
      </c>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c r="BC109" s="18"/>
      <c r="BD109" s="18"/>
      <c r="BE109" s="18"/>
      <c r="BF109" s="18"/>
      <c r="BG109" s="18"/>
      <c r="BH109" s="18"/>
      <c r="BI109" s="18"/>
      <c r="BJ109" s="18"/>
      <c r="BK109" s="18"/>
      <c r="BL109" s="18"/>
      <c r="BM109" s="18"/>
      <c r="BN109" s="18"/>
      <c r="BO109" s="18"/>
      <c r="BP109" s="18"/>
      <c r="BQ109" s="18"/>
      <c r="BR109" s="18"/>
      <c r="BS109" s="18"/>
      <c r="BT109" s="18"/>
      <c r="BU109" s="18"/>
      <c r="BV109" s="18"/>
      <c r="BW109" s="18"/>
      <c r="BX109" s="18"/>
      <c r="BY109" s="18"/>
      <c r="BZ109" s="18"/>
      <c r="CA109" s="18"/>
      <c r="CB109" s="18"/>
      <c r="CC109" s="18"/>
      <c r="CD109" s="18"/>
      <c r="CE109" s="18"/>
      <c r="CF109" s="18"/>
      <c r="CG109" s="18"/>
      <c r="CH109" s="18"/>
      <c r="CI109" s="18"/>
      <c r="CJ109" s="18"/>
      <c r="CK109" s="18"/>
      <c r="CL109" s="18"/>
      <c r="CM109" s="18"/>
      <c r="CN109" s="18"/>
      <c r="CO109" s="18"/>
      <c r="CP109" s="18"/>
      <c r="CQ109" s="18"/>
      <c r="CR109" s="18"/>
      <c r="CS109" s="18"/>
    </row>
    <row r="110" spans="1:97">
      <c r="A110" s="18"/>
      <c r="B110" s="18"/>
      <c r="C110" s="18" t="s">
        <v>17962</v>
      </c>
      <c r="D110" s="18"/>
      <c r="E110" s="18" t="s">
        <v>17963</v>
      </c>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c r="BC110" s="18"/>
      <c r="BD110" s="18"/>
      <c r="BE110" s="18"/>
      <c r="BF110" s="18"/>
      <c r="BG110" s="18"/>
      <c r="BH110" s="18"/>
      <c r="BI110" s="18"/>
      <c r="BJ110" s="18"/>
      <c r="BK110" s="18"/>
      <c r="BL110" s="18"/>
      <c r="BM110" s="18"/>
      <c r="BN110" s="18"/>
      <c r="BO110" s="18"/>
      <c r="BP110" s="18"/>
      <c r="BQ110" s="18"/>
      <c r="BR110" s="18"/>
      <c r="BS110" s="18"/>
      <c r="BT110" s="18"/>
      <c r="BU110" s="18"/>
      <c r="BV110" s="18"/>
      <c r="BW110" s="18"/>
      <c r="BX110" s="18"/>
      <c r="BY110" s="18"/>
      <c r="BZ110" s="18"/>
      <c r="CA110" s="18"/>
      <c r="CB110" s="18"/>
      <c r="CC110" s="18"/>
      <c r="CD110" s="18"/>
      <c r="CE110" s="18"/>
      <c r="CF110" s="18"/>
      <c r="CG110" s="18"/>
      <c r="CH110" s="18"/>
      <c r="CI110" s="18"/>
      <c r="CJ110" s="18"/>
      <c r="CK110" s="18"/>
      <c r="CL110" s="18"/>
      <c r="CM110" s="18"/>
      <c r="CN110" s="18"/>
      <c r="CO110" s="18"/>
      <c r="CP110" s="18"/>
      <c r="CQ110" s="18"/>
      <c r="CR110" s="18"/>
      <c r="CS110" s="18"/>
    </row>
    <row r="111" spans="1:97">
      <c r="A111" s="18"/>
      <c r="B111" s="18"/>
      <c r="C111" s="18" t="s">
        <v>17964</v>
      </c>
      <c r="D111" s="18"/>
      <c r="E111" s="18" t="s">
        <v>17965</v>
      </c>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c r="BC111" s="18"/>
      <c r="BD111" s="18"/>
      <c r="BE111" s="18"/>
      <c r="BF111" s="18"/>
      <c r="BG111" s="18"/>
      <c r="BH111" s="18"/>
      <c r="BI111" s="18"/>
      <c r="BJ111" s="18"/>
      <c r="BK111" s="18"/>
      <c r="BL111" s="18"/>
      <c r="BM111" s="18"/>
      <c r="BN111" s="18"/>
      <c r="BO111" s="18"/>
      <c r="BP111" s="18"/>
      <c r="BQ111" s="18"/>
      <c r="BR111" s="18"/>
      <c r="BS111" s="18"/>
      <c r="BT111" s="18"/>
      <c r="BU111" s="18"/>
      <c r="BV111" s="18"/>
      <c r="BW111" s="18"/>
      <c r="BX111" s="18"/>
      <c r="BY111" s="18"/>
      <c r="BZ111" s="18"/>
      <c r="CA111" s="18"/>
      <c r="CB111" s="18"/>
      <c r="CC111" s="18"/>
      <c r="CD111" s="18"/>
      <c r="CE111" s="18"/>
      <c r="CF111" s="18"/>
      <c r="CG111" s="18"/>
      <c r="CH111" s="18"/>
      <c r="CI111" s="18"/>
      <c r="CJ111" s="18"/>
      <c r="CK111" s="18"/>
      <c r="CL111" s="18"/>
      <c r="CM111" s="18"/>
      <c r="CN111" s="18"/>
      <c r="CO111" s="18"/>
      <c r="CP111" s="18"/>
      <c r="CQ111" s="18"/>
      <c r="CR111" s="18"/>
      <c r="CS111" s="18"/>
    </row>
    <row r="112" spans="1:97">
      <c r="A112" s="18"/>
      <c r="B112" s="18"/>
      <c r="C112" s="18" t="s">
        <v>17966</v>
      </c>
      <c r="D112" s="18"/>
      <c r="E112" s="18" t="s">
        <v>17967</v>
      </c>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c r="CC112" s="18"/>
      <c r="CD112" s="18"/>
      <c r="CE112" s="18"/>
      <c r="CF112" s="18"/>
      <c r="CG112" s="18"/>
      <c r="CH112" s="18"/>
      <c r="CI112" s="18"/>
      <c r="CJ112" s="18"/>
      <c r="CK112" s="18"/>
      <c r="CL112" s="18"/>
      <c r="CM112" s="18"/>
      <c r="CN112" s="18"/>
      <c r="CO112" s="18"/>
      <c r="CP112" s="18"/>
      <c r="CQ112" s="18"/>
      <c r="CR112" s="18"/>
      <c r="CS112" s="18"/>
    </row>
    <row r="113" spans="1:97">
      <c r="A113" s="18"/>
      <c r="B113" s="18"/>
      <c r="C113" s="18" t="s">
        <v>17968</v>
      </c>
      <c r="D113" s="18"/>
      <c r="E113" s="18" t="s">
        <v>17969</v>
      </c>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c r="BI113" s="18"/>
      <c r="BJ113" s="18"/>
      <c r="BK113" s="18"/>
      <c r="BL113" s="18"/>
      <c r="BM113" s="18"/>
      <c r="BN113" s="18"/>
      <c r="BO113" s="18"/>
      <c r="BP113" s="18"/>
      <c r="BQ113" s="18"/>
      <c r="BR113" s="18"/>
      <c r="BS113" s="18"/>
      <c r="BT113" s="18"/>
      <c r="BU113" s="18"/>
      <c r="BV113" s="18"/>
      <c r="BW113" s="18"/>
      <c r="BX113" s="18"/>
      <c r="BY113" s="18"/>
      <c r="BZ113" s="18"/>
      <c r="CA113" s="18"/>
      <c r="CB113" s="18"/>
      <c r="CC113" s="18"/>
      <c r="CD113" s="18"/>
      <c r="CE113" s="18"/>
      <c r="CF113" s="18"/>
      <c r="CG113" s="18"/>
      <c r="CH113" s="18"/>
      <c r="CI113" s="18"/>
      <c r="CJ113" s="18"/>
      <c r="CK113" s="18"/>
      <c r="CL113" s="18"/>
      <c r="CM113" s="18"/>
      <c r="CN113" s="18"/>
      <c r="CO113" s="18"/>
      <c r="CP113" s="18"/>
      <c r="CQ113" s="18"/>
      <c r="CR113" s="18"/>
      <c r="CS113" s="18"/>
    </row>
    <row r="114" spans="1:97">
      <c r="A114" s="18"/>
      <c r="B114" s="18"/>
      <c r="C114" s="18" t="s">
        <v>17970</v>
      </c>
      <c r="D114" s="18"/>
      <c r="E114" s="18" t="s">
        <v>17971</v>
      </c>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c r="CC114" s="18"/>
      <c r="CD114" s="18"/>
      <c r="CE114" s="18"/>
      <c r="CF114" s="18"/>
      <c r="CG114" s="18"/>
      <c r="CH114" s="18"/>
      <c r="CI114" s="18"/>
      <c r="CJ114" s="18"/>
      <c r="CK114" s="18"/>
      <c r="CL114" s="18"/>
      <c r="CM114" s="18"/>
      <c r="CN114" s="18"/>
      <c r="CO114" s="18"/>
      <c r="CP114" s="18"/>
      <c r="CQ114" s="18"/>
      <c r="CR114" s="18"/>
      <c r="CS114" s="18"/>
    </row>
    <row r="115" spans="1:97">
      <c r="A115" s="18"/>
      <c r="B115" s="18"/>
      <c r="C115" s="18" t="s">
        <v>17972</v>
      </c>
      <c r="D115" s="18"/>
      <c r="E115" s="18" t="s">
        <v>17973</v>
      </c>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c r="CC115" s="18"/>
      <c r="CD115" s="18"/>
      <c r="CE115" s="18"/>
      <c r="CF115" s="18"/>
      <c r="CG115" s="18"/>
      <c r="CH115" s="18"/>
      <c r="CI115" s="18"/>
      <c r="CJ115" s="18"/>
      <c r="CK115" s="18"/>
      <c r="CL115" s="18"/>
      <c r="CM115" s="18"/>
      <c r="CN115" s="18"/>
      <c r="CO115" s="18"/>
      <c r="CP115" s="18"/>
      <c r="CQ115" s="18"/>
      <c r="CR115" s="18"/>
      <c r="CS115" s="18"/>
    </row>
    <row r="116" spans="1:97">
      <c r="A116" s="18"/>
      <c r="B116" s="18"/>
      <c r="C116" s="18" t="s">
        <v>17974</v>
      </c>
      <c r="D116" s="18"/>
      <c r="E116" s="18" t="s">
        <v>17975</v>
      </c>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c r="CC116" s="18"/>
      <c r="CD116" s="18"/>
      <c r="CE116" s="18"/>
      <c r="CF116" s="18"/>
      <c r="CG116" s="18"/>
      <c r="CH116" s="18"/>
      <c r="CI116" s="18"/>
      <c r="CJ116" s="18"/>
      <c r="CK116" s="18"/>
      <c r="CL116" s="18"/>
      <c r="CM116" s="18"/>
      <c r="CN116" s="18"/>
      <c r="CO116" s="18"/>
      <c r="CP116" s="18"/>
      <c r="CQ116" s="18"/>
      <c r="CR116" s="18"/>
      <c r="CS116" s="18"/>
    </row>
    <row r="117" spans="1:97">
      <c r="A117" s="18"/>
      <c r="B117" s="18"/>
      <c r="C117" s="18" t="s">
        <v>17976</v>
      </c>
      <c r="D117" s="18"/>
      <c r="E117" s="18" t="s">
        <v>1058</v>
      </c>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c r="CC117" s="18"/>
      <c r="CD117" s="18"/>
      <c r="CE117" s="18"/>
      <c r="CF117" s="18"/>
      <c r="CG117" s="18"/>
      <c r="CH117" s="18"/>
      <c r="CI117" s="18"/>
      <c r="CJ117" s="18"/>
      <c r="CK117" s="18"/>
      <c r="CL117" s="18"/>
      <c r="CM117" s="18"/>
      <c r="CN117" s="18"/>
      <c r="CO117" s="18"/>
      <c r="CP117" s="18"/>
      <c r="CQ117" s="18"/>
      <c r="CR117" s="18"/>
      <c r="CS117" s="18"/>
    </row>
    <row r="118" spans="1:97">
      <c r="A118" s="18"/>
      <c r="B118" s="18"/>
      <c r="C118" s="18" t="s">
        <v>17977</v>
      </c>
      <c r="D118" s="18"/>
      <c r="E118" s="18" t="s">
        <v>17978</v>
      </c>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c r="CC118" s="18"/>
      <c r="CD118" s="18"/>
      <c r="CE118" s="18"/>
      <c r="CF118" s="18"/>
      <c r="CG118" s="18"/>
      <c r="CH118" s="18"/>
      <c r="CI118" s="18"/>
      <c r="CJ118" s="18"/>
      <c r="CK118" s="18"/>
      <c r="CL118" s="18"/>
      <c r="CM118" s="18"/>
      <c r="CN118" s="18"/>
      <c r="CO118" s="18"/>
      <c r="CP118" s="18"/>
      <c r="CQ118" s="18"/>
      <c r="CR118" s="18"/>
      <c r="CS118" s="18"/>
    </row>
    <row r="119" spans="1:97">
      <c r="A119" s="18"/>
      <c r="B119" s="18"/>
      <c r="C119" s="18" t="s">
        <v>17979</v>
      </c>
      <c r="D119" s="18"/>
      <c r="E119" s="18" t="s">
        <v>1059</v>
      </c>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c r="BC119" s="18"/>
      <c r="BD119" s="18"/>
      <c r="BE119" s="18"/>
      <c r="BF119" s="18"/>
      <c r="BG119" s="18"/>
      <c r="BH119" s="18"/>
      <c r="BI119" s="18"/>
      <c r="BJ119" s="18"/>
      <c r="BK119" s="18"/>
      <c r="BL119" s="18"/>
      <c r="BM119" s="18"/>
      <c r="BN119" s="18"/>
      <c r="BO119" s="18"/>
      <c r="BP119" s="18"/>
      <c r="BQ119" s="18"/>
      <c r="BR119" s="18"/>
      <c r="BS119" s="18"/>
      <c r="BT119" s="18"/>
      <c r="BU119" s="18"/>
      <c r="BV119" s="18"/>
      <c r="BW119" s="18"/>
      <c r="BX119" s="18"/>
      <c r="BY119" s="18"/>
      <c r="BZ119" s="18"/>
      <c r="CA119" s="18"/>
      <c r="CB119" s="18"/>
      <c r="CC119" s="18"/>
      <c r="CD119" s="18"/>
      <c r="CE119" s="18"/>
      <c r="CF119" s="18"/>
      <c r="CG119" s="18"/>
      <c r="CH119" s="18"/>
      <c r="CI119" s="18"/>
      <c r="CJ119" s="18"/>
      <c r="CK119" s="18"/>
      <c r="CL119" s="18"/>
      <c r="CM119" s="18"/>
      <c r="CN119" s="18"/>
      <c r="CO119" s="18"/>
      <c r="CP119" s="18"/>
      <c r="CQ119" s="18"/>
      <c r="CR119" s="18"/>
      <c r="CS119" s="18"/>
    </row>
    <row r="120" spans="1:97">
      <c r="A120" s="18"/>
      <c r="B120" s="18"/>
      <c r="C120" s="18" t="s">
        <v>17980</v>
      </c>
      <c r="D120" s="18"/>
      <c r="E120" s="18" t="s">
        <v>17981</v>
      </c>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c r="BC120" s="18"/>
      <c r="BD120" s="18"/>
      <c r="BE120" s="18"/>
      <c r="BF120" s="18"/>
      <c r="BG120" s="18"/>
      <c r="BH120" s="18"/>
      <c r="BI120" s="18"/>
      <c r="BJ120" s="18"/>
      <c r="BK120" s="18"/>
      <c r="BL120" s="18"/>
      <c r="BM120" s="18"/>
      <c r="BN120" s="18"/>
      <c r="BO120" s="18"/>
      <c r="BP120" s="18"/>
      <c r="BQ120" s="18"/>
      <c r="BR120" s="18"/>
      <c r="BS120" s="18"/>
      <c r="BT120" s="18"/>
      <c r="BU120" s="18"/>
      <c r="BV120" s="18"/>
      <c r="BW120" s="18"/>
      <c r="BX120" s="18"/>
      <c r="BY120" s="18"/>
      <c r="BZ120" s="18"/>
      <c r="CA120" s="18"/>
      <c r="CB120" s="18"/>
      <c r="CC120" s="18"/>
      <c r="CD120" s="18"/>
      <c r="CE120" s="18"/>
      <c r="CF120" s="18"/>
      <c r="CG120" s="18"/>
      <c r="CH120" s="18"/>
      <c r="CI120" s="18"/>
      <c r="CJ120" s="18"/>
      <c r="CK120" s="18"/>
      <c r="CL120" s="18"/>
      <c r="CM120" s="18"/>
      <c r="CN120" s="18"/>
      <c r="CO120" s="18"/>
      <c r="CP120" s="18"/>
      <c r="CQ120" s="18"/>
      <c r="CR120" s="18"/>
      <c r="CS120" s="18"/>
    </row>
    <row r="121" spans="1:97">
      <c r="A121" s="18"/>
      <c r="B121" s="18"/>
      <c r="C121" s="18" t="s">
        <v>17982</v>
      </c>
      <c r="D121" s="18"/>
      <c r="E121" s="18" t="s">
        <v>17983</v>
      </c>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c r="CC121" s="18"/>
      <c r="CD121" s="18"/>
      <c r="CE121" s="18"/>
      <c r="CF121" s="18"/>
      <c r="CG121" s="18"/>
      <c r="CH121" s="18"/>
      <c r="CI121" s="18"/>
      <c r="CJ121" s="18"/>
      <c r="CK121" s="18"/>
      <c r="CL121" s="18"/>
      <c r="CM121" s="18"/>
      <c r="CN121" s="18"/>
      <c r="CO121" s="18"/>
      <c r="CP121" s="18"/>
      <c r="CQ121" s="18"/>
      <c r="CR121" s="18"/>
      <c r="CS121" s="18"/>
    </row>
    <row r="122" spans="1:97">
      <c r="A122" s="18"/>
      <c r="B122" s="18"/>
      <c r="C122" s="18" t="s">
        <v>17984</v>
      </c>
      <c r="D122" s="18"/>
      <c r="E122" s="18" t="s">
        <v>1060</v>
      </c>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c r="CC122" s="18"/>
      <c r="CD122" s="18"/>
      <c r="CE122" s="18"/>
      <c r="CF122" s="18"/>
      <c r="CG122" s="18"/>
      <c r="CH122" s="18"/>
      <c r="CI122" s="18"/>
      <c r="CJ122" s="18"/>
      <c r="CK122" s="18"/>
      <c r="CL122" s="18"/>
      <c r="CM122" s="18"/>
      <c r="CN122" s="18"/>
      <c r="CO122" s="18"/>
      <c r="CP122" s="18"/>
      <c r="CQ122" s="18"/>
      <c r="CR122" s="18"/>
      <c r="CS122" s="18"/>
    </row>
    <row r="123" spans="1:97">
      <c r="A123" s="18"/>
      <c r="B123" s="18"/>
      <c r="C123" s="18" t="s">
        <v>17985</v>
      </c>
      <c r="D123" s="18"/>
      <c r="E123" s="18" t="s">
        <v>17986</v>
      </c>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c r="CC123" s="18"/>
      <c r="CD123" s="18"/>
      <c r="CE123" s="18"/>
      <c r="CF123" s="18"/>
      <c r="CG123" s="18"/>
      <c r="CH123" s="18"/>
      <c r="CI123" s="18"/>
      <c r="CJ123" s="18"/>
      <c r="CK123" s="18"/>
      <c r="CL123" s="18"/>
      <c r="CM123" s="18"/>
      <c r="CN123" s="18"/>
      <c r="CO123" s="18"/>
      <c r="CP123" s="18"/>
      <c r="CQ123" s="18"/>
      <c r="CR123" s="18"/>
      <c r="CS123" s="18"/>
    </row>
    <row r="124" spans="1:97">
      <c r="A124" s="18"/>
      <c r="B124" s="18"/>
      <c r="C124" s="18" t="s">
        <v>17987</v>
      </c>
      <c r="D124" s="18"/>
      <c r="E124" s="18" t="s">
        <v>1061</v>
      </c>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c r="CC124" s="18"/>
      <c r="CD124" s="18"/>
      <c r="CE124" s="18"/>
      <c r="CF124" s="18"/>
      <c r="CG124" s="18"/>
      <c r="CH124" s="18"/>
      <c r="CI124" s="18"/>
      <c r="CJ124" s="18"/>
      <c r="CK124" s="18"/>
      <c r="CL124" s="18"/>
      <c r="CM124" s="18"/>
      <c r="CN124" s="18"/>
      <c r="CO124" s="18"/>
      <c r="CP124" s="18"/>
      <c r="CQ124" s="18"/>
      <c r="CR124" s="18"/>
      <c r="CS124" s="18"/>
    </row>
    <row r="125" spans="1:97">
      <c r="A125" s="18"/>
      <c r="B125" s="18"/>
      <c r="C125" s="18" t="s">
        <v>17988</v>
      </c>
      <c r="D125" s="18"/>
      <c r="E125" s="18" t="s">
        <v>17989</v>
      </c>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c r="CC125" s="18"/>
      <c r="CD125" s="18"/>
      <c r="CE125" s="18"/>
      <c r="CF125" s="18"/>
      <c r="CG125" s="18"/>
      <c r="CH125" s="18"/>
      <c r="CI125" s="18"/>
      <c r="CJ125" s="18"/>
      <c r="CK125" s="18"/>
      <c r="CL125" s="18"/>
      <c r="CM125" s="18"/>
      <c r="CN125" s="18"/>
      <c r="CO125" s="18"/>
      <c r="CP125" s="18"/>
      <c r="CQ125" s="18"/>
      <c r="CR125" s="18"/>
      <c r="CS125" s="18"/>
    </row>
    <row r="126" spans="1:97">
      <c r="A126" s="18"/>
      <c r="B126" s="18"/>
      <c r="C126" s="18" t="s">
        <v>17990</v>
      </c>
      <c r="D126" s="18"/>
      <c r="E126" s="18" t="s">
        <v>17991</v>
      </c>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c r="CC126" s="18"/>
      <c r="CD126" s="18"/>
      <c r="CE126" s="18"/>
      <c r="CF126" s="18"/>
      <c r="CG126" s="18"/>
      <c r="CH126" s="18"/>
      <c r="CI126" s="18"/>
      <c r="CJ126" s="18"/>
      <c r="CK126" s="18"/>
      <c r="CL126" s="18"/>
      <c r="CM126" s="18"/>
      <c r="CN126" s="18"/>
      <c r="CO126" s="18"/>
      <c r="CP126" s="18"/>
      <c r="CQ126" s="18"/>
      <c r="CR126" s="18"/>
      <c r="CS126" s="18"/>
    </row>
    <row r="127" spans="1:97">
      <c r="A127" s="18"/>
      <c r="B127" s="18"/>
      <c r="C127" s="18" t="s">
        <v>17992</v>
      </c>
      <c r="D127" s="18"/>
      <c r="E127" s="18" t="s">
        <v>1062</v>
      </c>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c r="BI127" s="18"/>
      <c r="BJ127" s="18"/>
      <c r="BK127" s="18"/>
      <c r="BL127" s="18"/>
      <c r="BM127" s="18"/>
      <c r="BN127" s="18"/>
      <c r="BO127" s="18"/>
      <c r="BP127" s="18"/>
      <c r="BQ127" s="18"/>
      <c r="BR127" s="18"/>
      <c r="BS127" s="18"/>
      <c r="BT127" s="18"/>
      <c r="BU127" s="18"/>
      <c r="BV127" s="18"/>
      <c r="BW127" s="18"/>
      <c r="BX127" s="18"/>
      <c r="BY127" s="18"/>
      <c r="BZ127" s="18"/>
      <c r="CA127" s="18"/>
      <c r="CB127" s="18"/>
      <c r="CC127" s="18"/>
      <c r="CD127" s="18"/>
      <c r="CE127" s="18"/>
      <c r="CF127" s="18"/>
      <c r="CG127" s="18"/>
      <c r="CH127" s="18"/>
      <c r="CI127" s="18"/>
      <c r="CJ127" s="18"/>
      <c r="CK127" s="18"/>
      <c r="CL127" s="18"/>
      <c r="CM127" s="18"/>
      <c r="CN127" s="18"/>
      <c r="CO127" s="18"/>
      <c r="CP127" s="18"/>
      <c r="CQ127" s="18"/>
      <c r="CR127" s="18"/>
      <c r="CS127" s="18"/>
    </row>
    <row r="128" spans="1:97">
      <c r="A128" s="18"/>
      <c r="B128" s="18"/>
      <c r="C128" s="18" t="s">
        <v>17993</v>
      </c>
      <c r="D128" s="18"/>
      <c r="E128" s="18" t="s">
        <v>17994</v>
      </c>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c r="BC128" s="18"/>
      <c r="BD128" s="18"/>
      <c r="BE128" s="18"/>
      <c r="BF128" s="18"/>
      <c r="BG128" s="18"/>
      <c r="BH128" s="18"/>
      <c r="BI128" s="18"/>
      <c r="BJ128" s="18"/>
      <c r="BK128" s="18"/>
      <c r="BL128" s="18"/>
      <c r="BM128" s="18"/>
      <c r="BN128" s="18"/>
      <c r="BO128" s="18"/>
      <c r="BP128" s="18"/>
      <c r="BQ128" s="18"/>
      <c r="BR128" s="18"/>
      <c r="BS128" s="18"/>
      <c r="BT128" s="18"/>
      <c r="BU128" s="18"/>
      <c r="BV128" s="18"/>
      <c r="BW128" s="18"/>
      <c r="BX128" s="18"/>
      <c r="BY128" s="18"/>
      <c r="BZ128" s="18"/>
      <c r="CA128" s="18"/>
      <c r="CB128" s="18"/>
      <c r="CC128" s="18"/>
      <c r="CD128" s="18"/>
      <c r="CE128" s="18"/>
      <c r="CF128" s="18"/>
      <c r="CG128" s="18"/>
      <c r="CH128" s="18"/>
      <c r="CI128" s="18"/>
      <c r="CJ128" s="18"/>
      <c r="CK128" s="18"/>
      <c r="CL128" s="18"/>
      <c r="CM128" s="18"/>
      <c r="CN128" s="18"/>
      <c r="CO128" s="18"/>
      <c r="CP128" s="18"/>
      <c r="CQ128" s="18"/>
      <c r="CR128" s="18"/>
      <c r="CS128" s="18"/>
    </row>
    <row r="129" spans="1:97">
      <c r="A129" s="18"/>
      <c r="B129" s="18"/>
      <c r="C129" s="18" t="s">
        <v>17995</v>
      </c>
      <c r="D129" s="18"/>
      <c r="E129" s="18" t="s">
        <v>17996</v>
      </c>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c r="BC129" s="18"/>
      <c r="BD129" s="18"/>
      <c r="BE129" s="18"/>
      <c r="BF129" s="18"/>
      <c r="BG129" s="18"/>
      <c r="BH129" s="18"/>
      <c r="BI129" s="18"/>
      <c r="BJ129" s="18"/>
      <c r="BK129" s="18"/>
      <c r="BL129" s="18"/>
      <c r="BM129" s="18"/>
      <c r="BN129" s="18"/>
      <c r="BO129" s="18"/>
      <c r="BP129" s="18"/>
      <c r="BQ129" s="18"/>
      <c r="BR129" s="18"/>
      <c r="BS129" s="18"/>
      <c r="BT129" s="18"/>
      <c r="BU129" s="18"/>
      <c r="BV129" s="18"/>
      <c r="BW129" s="18"/>
      <c r="BX129" s="18"/>
      <c r="BY129" s="18"/>
      <c r="BZ129" s="18"/>
      <c r="CA129" s="18"/>
      <c r="CB129" s="18"/>
      <c r="CC129" s="18"/>
      <c r="CD129" s="18"/>
      <c r="CE129" s="18"/>
      <c r="CF129" s="18"/>
      <c r="CG129" s="18"/>
      <c r="CH129" s="18"/>
      <c r="CI129" s="18"/>
      <c r="CJ129" s="18"/>
      <c r="CK129" s="18"/>
      <c r="CL129" s="18"/>
      <c r="CM129" s="18"/>
      <c r="CN129" s="18"/>
      <c r="CO129" s="18"/>
      <c r="CP129" s="18"/>
      <c r="CQ129" s="18"/>
      <c r="CR129" s="18"/>
      <c r="CS129" s="18"/>
    </row>
    <row r="130" spans="1:97">
      <c r="A130" s="18"/>
      <c r="B130" s="18"/>
      <c r="C130" s="18" t="s">
        <v>17997</v>
      </c>
      <c r="D130" s="18"/>
      <c r="E130" s="18" t="s">
        <v>17998</v>
      </c>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c r="BC130" s="18"/>
      <c r="BD130" s="18"/>
      <c r="BE130" s="18"/>
      <c r="BF130" s="18"/>
      <c r="BG130" s="18"/>
      <c r="BH130" s="18"/>
      <c r="BI130" s="18"/>
      <c r="BJ130" s="18"/>
      <c r="BK130" s="18"/>
      <c r="BL130" s="18"/>
      <c r="BM130" s="18"/>
      <c r="BN130" s="18"/>
      <c r="BO130" s="18"/>
      <c r="BP130" s="18"/>
      <c r="BQ130" s="18"/>
      <c r="BR130" s="18"/>
      <c r="BS130" s="18"/>
      <c r="BT130" s="18"/>
      <c r="BU130" s="18"/>
      <c r="BV130" s="18"/>
      <c r="BW130" s="18"/>
      <c r="BX130" s="18"/>
      <c r="BY130" s="18"/>
      <c r="BZ130" s="18"/>
      <c r="CA130" s="18"/>
      <c r="CB130" s="18"/>
      <c r="CC130" s="18"/>
      <c r="CD130" s="18"/>
      <c r="CE130" s="18"/>
      <c r="CF130" s="18"/>
      <c r="CG130" s="18"/>
      <c r="CH130" s="18"/>
      <c r="CI130" s="18"/>
      <c r="CJ130" s="18"/>
      <c r="CK130" s="18"/>
      <c r="CL130" s="18"/>
      <c r="CM130" s="18"/>
      <c r="CN130" s="18"/>
      <c r="CO130" s="18"/>
      <c r="CP130" s="18"/>
      <c r="CQ130" s="18"/>
      <c r="CR130" s="18"/>
      <c r="CS130" s="18"/>
    </row>
    <row r="131" spans="1:97">
      <c r="A131" s="18"/>
      <c r="B131" s="18"/>
      <c r="C131" s="18" t="s">
        <v>17999</v>
      </c>
      <c r="D131" s="18"/>
      <c r="E131" s="18" t="s">
        <v>18000</v>
      </c>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c r="BI131" s="18"/>
      <c r="BJ131" s="18"/>
      <c r="BK131" s="18"/>
      <c r="BL131" s="18"/>
      <c r="BM131" s="18"/>
      <c r="BN131" s="18"/>
      <c r="BO131" s="18"/>
      <c r="BP131" s="18"/>
      <c r="BQ131" s="18"/>
      <c r="BR131" s="18"/>
      <c r="BS131" s="18"/>
      <c r="BT131" s="18"/>
      <c r="BU131" s="18"/>
      <c r="BV131" s="18"/>
      <c r="BW131" s="18"/>
      <c r="BX131" s="18"/>
      <c r="BY131" s="18"/>
      <c r="BZ131" s="18"/>
      <c r="CA131" s="18"/>
      <c r="CB131" s="18"/>
      <c r="CC131" s="18"/>
      <c r="CD131" s="18"/>
      <c r="CE131" s="18"/>
      <c r="CF131" s="18"/>
      <c r="CG131" s="18"/>
      <c r="CH131" s="18"/>
      <c r="CI131" s="18"/>
      <c r="CJ131" s="18"/>
      <c r="CK131" s="18"/>
      <c r="CL131" s="18"/>
      <c r="CM131" s="18"/>
      <c r="CN131" s="18"/>
      <c r="CO131" s="18"/>
      <c r="CP131" s="18"/>
      <c r="CQ131" s="18"/>
      <c r="CR131" s="18"/>
      <c r="CS131" s="18"/>
    </row>
    <row r="132" spans="1:97">
      <c r="A132" s="18"/>
      <c r="B132" s="18"/>
      <c r="C132" s="18" t="s">
        <v>18001</v>
      </c>
      <c r="D132" s="18"/>
      <c r="E132" s="18" t="s">
        <v>18002</v>
      </c>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c r="BI132" s="18"/>
      <c r="BJ132" s="18"/>
      <c r="BK132" s="18"/>
      <c r="BL132" s="18"/>
      <c r="BM132" s="18"/>
      <c r="BN132" s="18"/>
      <c r="BO132" s="18"/>
      <c r="BP132" s="18"/>
      <c r="BQ132" s="18"/>
      <c r="BR132" s="18"/>
      <c r="BS132" s="18"/>
      <c r="BT132" s="18"/>
      <c r="BU132" s="18"/>
      <c r="BV132" s="18"/>
      <c r="BW132" s="18"/>
      <c r="BX132" s="18"/>
      <c r="BY132" s="18"/>
      <c r="BZ132" s="18"/>
      <c r="CA132" s="18"/>
      <c r="CB132" s="18"/>
      <c r="CC132" s="18"/>
      <c r="CD132" s="18"/>
      <c r="CE132" s="18"/>
      <c r="CF132" s="18"/>
      <c r="CG132" s="18"/>
      <c r="CH132" s="18"/>
      <c r="CI132" s="18"/>
      <c r="CJ132" s="18"/>
      <c r="CK132" s="18"/>
      <c r="CL132" s="18"/>
      <c r="CM132" s="18"/>
      <c r="CN132" s="18"/>
      <c r="CO132" s="18"/>
      <c r="CP132" s="18"/>
      <c r="CQ132" s="18"/>
      <c r="CR132" s="18"/>
      <c r="CS132" s="18"/>
    </row>
    <row r="133" spans="1:97">
      <c r="A133" s="18"/>
      <c r="B133" s="18"/>
      <c r="C133" s="18" t="s">
        <v>18003</v>
      </c>
      <c r="D133" s="18"/>
      <c r="E133" s="18" t="s">
        <v>18004</v>
      </c>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c r="BI133" s="18"/>
      <c r="BJ133" s="18"/>
      <c r="BK133" s="18"/>
      <c r="BL133" s="18"/>
      <c r="BM133" s="18"/>
      <c r="BN133" s="18"/>
      <c r="BO133" s="18"/>
      <c r="BP133" s="18"/>
      <c r="BQ133" s="18"/>
      <c r="BR133" s="18"/>
      <c r="BS133" s="18"/>
      <c r="BT133" s="18"/>
      <c r="BU133" s="18"/>
      <c r="BV133" s="18"/>
      <c r="BW133" s="18"/>
      <c r="BX133" s="18"/>
      <c r="BY133" s="18"/>
      <c r="BZ133" s="18"/>
      <c r="CA133" s="18"/>
      <c r="CB133" s="18"/>
      <c r="CC133" s="18"/>
      <c r="CD133" s="18"/>
      <c r="CE133" s="18"/>
      <c r="CF133" s="18"/>
      <c r="CG133" s="18"/>
      <c r="CH133" s="18"/>
      <c r="CI133" s="18"/>
      <c r="CJ133" s="18"/>
      <c r="CK133" s="18"/>
      <c r="CL133" s="18"/>
      <c r="CM133" s="18"/>
      <c r="CN133" s="18"/>
      <c r="CO133" s="18"/>
      <c r="CP133" s="18"/>
      <c r="CQ133" s="18"/>
      <c r="CR133" s="18"/>
      <c r="CS133" s="18"/>
    </row>
    <row r="134" spans="1:97">
      <c r="A134" s="18"/>
      <c r="B134" s="18"/>
      <c r="C134" s="18" t="s">
        <v>18005</v>
      </c>
      <c r="D134" s="18"/>
      <c r="E134" s="18" t="s">
        <v>18006</v>
      </c>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c r="BI134" s="18"/>
      <c r="BJ134" s="18"/>
      <c r="BK134" s="18"/>
      <c r="BL134" s="18"/>
      <c r="BM134" s="18"/>
      <c r="BN134" s="18"/>
      <c r="BO134" s="18"/>
      <c r="BP134" s="18"/>
      <c r="BQ134" s="18"/>
      <c r="BR134" s="18"/>
      <c r="BS134" s="18"/>
      <c r="BT134" s="18"/>
      <c r="BU134" s="18"/>
      <c r="BV134" s="18"/>
      <c r="BW134" s="18"/>
      <c r="BX134" s="18"/>
      <c r="BY134" s="18"/>
      <c r="BZ134" s="18"/>
      <c r="CA134" s="18"/>
      <c r="CB134" s="18"/>
      <c r="CC134" s="18"/>
      <c r="CD134" s="18"/>
      <c r="CE134" s="18"/>
      <c r="CF134" s="18"/>
      <c r="CG134" s="18"/>
      <c r="CH134" s="18"/>
      <c r="CI134" s="18"/>
      <c r="CJ134" s="18"/>
      <c r="CK134" s="18"/>
      <c r="CL134" s="18"/>
      <c r="CM134" s="18"/>
      <c r="CN134" s="18"/>
      <c r="CO134" s="18"/>
      <c r="CP134" s="18"/>
      <c r="CQ134" s="18"/>
      <c r="CR134" s="18"/>
      <c r="CS134" s="18"/>
    </row>
    <row r="135" spans="1:97">
      <c r="A135" s="18"/>
      <c r="B135" s="18"/>
      <c r="C135" s="18" t="s">
        <v>18007</v>
      </c>
      <c r="D135" s="18"/>
      <c r="E135" s="18" t="s">
        <v>18008</v>
      </c>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c r="BI135" s="18"/>
      <c r="BJ135" s="18"/>
      <c r="BK135" s="18"/>
      <c r="BL135" s="18"/>
      <c r="BM135" s="18"/>
      <c r="BN135" s="18"/>
      <c r="BO135" s="18"/>
      <c r="BP135" s="18"/>
      <c r="BQ135" s="18"/>
      <c r="BR135" s="18"/>
      <c r="BS135" s="18"/>
      <c r="BT135" s="18"/>
      <c r="BU135" s="18"/>
      <c r="BV135" s="18"/>
      <c r="BW135" s="18"/>
      <c r="BX135" s="18"/>
      <c r="BY135" s="18"/>
      <c r="BZ135" s="18"/>
      <c r="CA135" s="18"/>
      <c r="CB135" s="18"/>
      <c r="CC135" s="18"/>
      <c r="CD135" s="18"/>
      <c r="CE135" s="18"/>
      <c r="CF135" s="18"/>
      <c r="CG135" s="18"/>
      <c r="CH135" s="18"/>
      <c r="CI135" s="18"/>
      <c r="CJ135" s="18"/>
      <c r="CK135" s="18"/>
      <c r="CL135" s="18"/>
      <c r="CM135" s="18"/>
      <c r="CN135" s="18"/>
      <c r="CO135" s="18"/>
      <c r="CP135" s="18"/>
      <c r="CQ135" s="18"/>
      <c r="CR135" s="18"/>
      <c r="CS135" s="18"/>
    </row>
    <row r="136" spans="1:97">
      <c r="A136" s="18"/>
      <c r="B136" s="18"/>
      <c r="C136" s="18" t="s">
        <v>18009</v>
      </c>
      <c r="D136" s="18"/>
      <c r="E136" s="18" t="s">
        <v>18010</v>
      </c>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c r="BI136" s="18"/>
      <c r="BJ136" s="18"/>
      <c r="BK136" s="18"/>
      <c r="BL136" s="18"/>
      <c r="BM136" s="18"/>
      <c r="BN136" s="18"/>
      <c r="BO136" s="18"/>
      <c r="BP136" s="18"/>
      <c r="BQ136" s="18"/>
      <c r="BR136" s="18"/>
      <c r="BS136" s="18"/>
      <c r="BT136" s="18"/>
      <c r="BU136" s="18"/>
      <c r="BV136" s="18"/>
      <c r="BW136" s="18"/>
      <c r="BX136" s="18"/>
      <c r="BY136" s="18"/>
      <c r="BZ136" s="18"/>
      <c r="CA136" s="18"/>
      <c r="CB136" s="18"/>
      <c r="CC136" s="18"/>
      <c r="CD136" s="18"/>
      <c r="CE136" s="18"/>
      <c r="CF136" s="18"/>
      <c r="CG136" s="18"/>
      <c r="CH136" s="18"/>
      <c r="CI136" s="18"/>
      <c r="CJ136" s="18"/>
      <c r="CK136" s="18"/>
      <c r="CL136" s="18"/>
      <c r="CM136" s="18"/>
      <c r="CN136" s="18"/>
      <c r="CO136" s="18"/>
      <c r="CP136" s="18"/>
      <c r="CQ136" s="18"/>
      <c r="CR136" s="18"/>
      <c r="CS136" s="18"/>
    </row>
    <row r="137" spans="1:97">
      <c r="A137" s="18"/>
      <c r="B137" s="18"/>
      <c r="C137" s="18" t="s">
        <v>18011</v>
      </c>
      <c r="D137" s="18"/>
      <c r="E137" s="18" t="s">
        <v>18012</v>
      </c>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c r="BI137" s="18"/>
      <c r="BJ137" s="18"/>
      <c r="BK137" s="18"/>
      <c r="BL137" s="18"/>
      <c r="BM137" s="18"/>
      <c r="BN137" s="18"/>
      <c r="BO137" s="18"/>
      <c r="BP137" s="18"/>
      <c r="BQ137" s="18"/>
      <c r="BR137" s="18"/>
      <c r="BS137" s="18"/>
      <c r="BT137" s="18"/>
      <c r="BU137" s="18"/>
      <c r="BV137" s="18"/>
      <c r="BW137" s="18"/>
      <c r="BX137" s="18"/>
      <c r="BY137" s="18"/>
      <c r="BZ137" s="18"/>
      <c r="CA137" s="18"/>
      <c r="CB137" s="18"/>
      <c r="CC137" s="18"/>
      <c r="CD137" s="18"/>
      <c r="CE137" s="18"/>
      <c r="CF137" s="18"/>
      <c r="CG137" s="18"/>
      <c r="CH137" s="18"/>
      <c r="CI137" s="18"/>
      <c r="CJ137" s="18"/>
      <c r="CK137" s="18"/>
      <c r="CL137" s="18"/>
      <c r="CM137" s="18"/>
      <c r="CN137" s="18"/>
      <c r="CO137" s="18"/>
      <c r="CP137" s="18"/>
      <c r="CQ137" s="18"/>
      <c r="CR137" s="18"/>
      <c r="CS137" s="18"/>
    </row>
    <row r="138" spans="1:97">
      <c r="A138" s="18"/>
      <c r="B138" s="18"/>
      <c r="C138" s="18" t="s">
        <v>18013</v>
      </c>
      <c r="D138" s="18"/>
      <c r="E138" s="18" t="s">
        <v>1066</v>
      </c>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c r="BI138" s="18"/>
      <c r="BJ138" s="18"/>
      <c r="BK138" s="18"/>
      <c r="BL138" s="18"/>
      <c r="BM138" s="18"/>
      <c r="BN138" s="18"/>
      <c r="BO138" s="18"/>
      <c r="BP138" s="18"/>
      <c r="BQ138" s="18"/>
      <c r="BR138" s="18"/>
      <c r="BS138" s="18"/>
      <c r="BT138" s="18"/>
      <c r="BU138" s="18"/>
      <c r="BV138" s="18"/>
      <c r="BW138" s="18"/>
      <c r="BX138" s="18"/>
      <c r="BY138" s="18"/>
      <c r="BZ138" s="18"/>
      <c r="CA138" s="18"/>
      <c r="CB138" s="18"/>
      <c r="CC138" s="18"/>
      <c r="CD138" s="18"/>
      <c r="CE138" s="18"/>
      <c r="CF138" s="18"/>
      <c r="CG138" s="18"/>
      <c r="CH138" s="18"/>
      <c r="CI138" s="18"/>
      <c r="CJ138" s="18"/>
      <c r="CK138" s="18"/>
      <c r="CL138" s="18"/>
      <c r="CM138" s="18"/>
      <c r="CN138" s="18"/>
      <c r="CO138" s="18"/>
      <c r="CP138" s="18"/>
      <c r="CQ138" s="18"/>
      <c r="CR138" s="18"/>
      <c r="CS138" s="18"/>
    </row>
    <row r="139" spans="1:97">
      <c r="A139" s="18"/>
      <c r="B139" s="18"/>
      <c r="C139" s="18" t="s">
        <v>18014</v>
      </c>
      <c r="D139" s="18"/>
      <c r="E139" s="18" t="s">
        <v>18015</v>
      </c>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c r="BI139" s="18"/>
      <c r="BJ139" s="18"/>
      <c r="BK139" s="18"/>
      <c r="BL139" s="18"/>
      <c r="BM139" s="18"/>
      <c r="BN139" s="18"/>
      <c r="BO139" s="18"/>
      <c r="BP139" s="18"/>
      <c r="BQ139" s="18"/>
      <c r="BR139" s="18"/>
      <c r="BS139" s="18"/>
      <c r="BT139" s="18"/>
      <c r="BU139" s="18"/>
      <c r="BV139" s="18"/>
      <c r="BW139" s="18"/>
      <c r="BX139" s="18"/>
      <c r="BY139" s="18"/>
      <c r="BZ139" s="18"/>
      <c r="CA139" s="18"/>
      <c r="CB139" s="18"/>
      <c r="CC139" s="18"/>
      <c r="CD139" s="18"/>
      <c r="CE139" s="18"/>
      <c r="CF139" s="18"/>
      <c r="CG139" s="18"/>
      <c r="CH139" s="18"/>
      <c r="CI139" s="18"/>
      <c r="CJ139" s="18"/>
      <c r="CK139" s="18"/>
      <c r="CL139" s="18"/>
      <c r="CM139" s="18"/>
      <c r="CN139" s="18"/>
      <c r="CO139" s="18"/>
      <c r="CP139" s="18"/>
      <c r="CQ139" s="18"/>
      <c r="CR139" s="18"/>
      <c r="CS139" s="18"/>
    </row>
    <row r="140" spans="1:97">
      <c r="A140" s="18"/>
      <c r="B140" s="18"/>
      <c r="C140" s="18" t="s">
        <v>18016</v>
      </c>
      <c r="D140" s="18"/>
      <c r="E140" s="18" t="s">
        <v>18017</v>
      </c>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c r="BI140" s="18"/>
      <c r="BJ140" s="18"/>
      <c r="BK140" s="18"/>
      <c r="BL140" s="18"/>
      <c r="BM140" s="18"/>
      <c r="BN140" s="18"/>
      <c r="BO140" s="18"/>
      <c r="BP140" s="18"/>
      <c r="BQ140" s="18"/>
      <c r="BR140" s="18"/>
      <c r="BS140" s="18"/>
      <c r="BT140" s="18"/>
      <c r="BU140" s="18"/>
      <c r="BV140" s="18"/>
      <c r="BW140" s="18"/>
      <c r="BX140" s="18"/>
      <c r="BY140" s="18"/>
      <c r="BZ140" s="18"/>
      <c r="CA140" s="18"/>
      <c r="CB140" s="18"/>
      <c r="CC140" s="18"/>
      <c r="CD140" s="18"/>
      <c r="CE140" s="18"/>
      <c r="CF140" s="18"/>
      <c r="CG140" s="18"/>
      <c r="CH140" s="18"/>
      <c r="CI140" s="18"/>
      <c r="CJ140" s="18"/>
      <c r="CK140" s="18"/>
      <c r="CL140" s="18"/>
      <c r="CM140" s="18"/>
      <c r="CN140" s="18"/>
      <c r="CO140" s="18"/>
      <c r="CP140" s="18"/>
      <c r="CQ140" s="18"/>
      <c r="CR140" s="18"/>
      <c r="CS140" s="18"/>
    </row>
    <row r="141" spans="1:97">
      <c r="A141" s="18"/>
      <c r="B141" s="18"/>
      <c r="C141" s="18" t="s">
        <v>18018</v>
      </c>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c r="BI141" s="18"/>
      <c r="BJ141" s="18"/>
      <c r="BK141" s="18"/>
      <c r="BL141" s="18"/>
      <c r="BM141" s="18"/>
      <c r="BN141" s="18"/>
      <c r="BO141" s="18"/>
      <c r="BP141" s="18"/>
      <c r="BQ141" s="18"/>
      <c r="BR141" s="18"/>
      <c r="BS141" s="18"/>
      <c r="BT141" s="18"/>
      <c r="BU141" s="18"/>
      <c r="BV141" s="18"/>
      <c r="BW141" s="18"/>
      <c r="BX141" s="18"/>
      <c r="BY141" s="18"/>
      <c r="BZ141" s="18"/>
      <c r="CA141" s="18"/>
      <c r="CB141" s="18"/>
      <c r="CC141" s="18"/>
      <c r="CD141" s="18"/>
      <c r="CE141" s="18"/>
      <c r="CF141" s="18"/>
      <c r="CG141" s="18"/>
      <c r="CH141" s="18"/>
      <c r="CI141" s="18"/>
      <c r="CJ141" s="18"/>
      <c r="CK141" s="18"/>
      <c r="CL141" s="18"/>
      <c r="CM141" s="18"/>
      <c r="CN141" s="18"/>
      <c r="CO141" s="18"/>
      <c r="CP141" s="18"/>
      <c r="CQ141" s="18"/>
      <c r="CR141" s="18"/>
      <c r="CS141" s="18"/>
    </row>
    <row r="142" spans="1:97">
      <c r="A142" s="18"/>
      <c r="B142" s="18"/>
      <c r="C142" s="18" t="s">
        <v>18019</v>
      </c>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c r="BI142" s="18"/>
      <c r="BJ142" s="18"/>
      <c r="BK142" s="18"/>
      <c r="BL142" s="18"/>
      <c r="BM142" s="18"/>
      <c r="BN142" s="18"/>
      <c r="BO142" s="18"/>
      <c r="BP142" s="18"/>
      <c r="BQ142" s="18"/>
      <c r="BR142" s="18"/>
      <c r="BS142" s="18"/>
      <c r="BT142" s="18"/>
      <c r="BU142" s="18"/>
      <c r="BV142" s="18"/>
      <c r="BW142" s="18"/>
      <c r="BX142" s="18"/>
      <c r="BY142" s="18"/>
      <c r="BZ142" s="18"/>
      <c r="CA142" s="18"/>
      <c r="CB142" s="18"/>
      <c r="CC142" s="18"/>
      <c r="CD142" s="18"/>
      <c r="CE142" s="18"/>
      <c r="CF142" s="18"/>
      <c r="CG142" s="18"/>
      <c r="CH142" s="18"/>
      <c r="CI142" s="18"/>
      <c r="CJ142" s="18"/>
      <c r="CK142" s="18"/>
      <c r="CL142" s="18"/>
      <c r="CM142" s="18"/>
      <c r="CN142" s="18"/>
      <c r="CO142" s="18"/>
      <c r="CP142" s="18"/>
      <c r="CQ142" s="18"/>
      <c r="CR142" s="18"/>
      <c r="CS142" s="18"/>
    </row>
    <row r="143" spans="1:97">
      <c r="A143" s="18"/>
      <c r="B143" s="18"/>
      <c r="C143" s="18" t="s">
        <v>18020</v>
      </c>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c r="BI143" s="18"/>
      <c r="BJ143" s="18"/>
      <c r="BK143" s="18"/>
      <c r="BL143" s="18"/>
      <c r="BM143" s="18"/>
      <c r="BN143" s="18"/>
      <c r="BO143" s="18"/>
      <c r="BP143" s="18"/>
      <c r="BQ143" s="18"/>
      <c r="BR143" s="18"/>
      <c r="BS143" s="18"/>
      <c r="BT143" s="18"/>
      <c r="BU143" s="18"/>
      <c r="BV143" s="18"/>
      <c r="BW143" s="18"/>
      <c r="BX143" s="18"/>
      <c r="BY143" s="18"/>
      <c r="BZ143" s="18"/>
      <c r="CA143" s="18"/>
      <c r="CB143" s="18"/>
      <c r="CC143" s="18"/>
      <c r="CD143" s="18"/>
      <c r="CE143" s="18"/>
      <c r="CF143" s="18"/>
      <c r="CG143" s="18"/>
      <c r="CH143" s="18"/>
      <c r="CI143" s="18"/>
      <c r="CJ143" s="18"/>
      <c r="CK143" s="18"/>
      <c r="CL143" s="18"/>
      <c r="CM143" s="18"/>
      <c r="CN143" s="18"/>
      <c r="CO143" s="18"/>
      <c r="CP143" s="18"/>
      <c r="CQ143" s="18"/>
      <c r="CR143" s="18"/>
      <c r="CS143" s="18"/>
    </row>
    <row r="144" spans="1:97">
      <c r="A144" s="18"/>
      <c r="B144" s="18"/>
      <c r="C144" s="18" t="s">
        <v>18021</v>
      </c>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c r="BI144" s="18"/>
      <c r="BJ144" s="18"/>
      <c r="BK144" s="18"/>
      <c r="BL144" s="18"/>
      <c r="BM144" s="18"/>
      <c r="BN144" s="18"/>
      <c r="BO144" s="18"/>
      <c r="BP144" s="18"/>
      <c r="BQ144" s="18"/>
      <c r="BR144" s="18"/>
      <c r="BS144" s="18"/>
      <c r="BT144" s="18"/>
      <c r="BU144" s="18"/>
      <c r="BV144" s="18"/>
      <c r="BW144" s="18"/>
      <c r="BX144" s="18"/>
      <c r="BY144" s="18"/>
      <c r="BZ144" s="18"/>
      <c r="CA144" s="18"/>
      <c r="CB144" s="18"/>
      <c r="CC144" s="18"/>
      <c r="CD144" s="18"/>
      <c r="CE144" s="18"/>
      <c r="CF144" s="18"/>
      <c r="CG144" s="18"/>
      <c r="CH144" s="18"/>
      <c r="CI144" s="18"/>
      <c r="CJ144" s="18"/>
      <c r="CK144" s="18"/>
      <c r="CL144" s="18"/>
      <c r="CM144" s="18"/>
      <c r="CN144" s="18"/>
      <c r="CO144" s="18"/>
      <c r="CP144" s="18"/>
      <c r="CQ144" s="18"/>
      <c r="CR144" s="18"/>
      <c r="CS144" s="18"/>
    </row>
    <row r="145" spans="1:97">
      <c r="A145" s="18"/>
      <c r="B145" s="18"/>
      <c r="C145" s="18" t="s">
        <v>18022</v>
      </c>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c r="BI145" s="18"/>
      <c r="BJ145" s="18"/>
      <c r="BK145" s="18"/>
      <c r="BL145" s="18"/>
      <c r="BM145" s="18"/>
      <c r="BN145" s="18"/>
      <c r="BO145" s="18"/>
      <c r="BP145" s="18"/>
      <c r="BQ145" s="18"/>
      <c r="BR145" s="18"/>
      <c r="BS145" s="18"/>
      <c r="BT145" s="18"/>
      <c r="BU145" s="18"/>
      <c r="BV145" s="18"/>
      <c r="BW145" s="18"/>
      <c r="BX145" s="18"/>
      <c r="BY145" s="18"/>
      <c r="BZ145" s="18"/>
      <c r="CA145" s="18"/>
      <c r="CB145" s="18"/>
      <c r="CC145" s="18"/>
      <c r="CD145" s="18"/>
      <c r="CE145" s="18"/>
      <c r="CF145" s="18"/>
      <c r="CG145" s="18"/>
      <c r="CH145" s="18"/>
      <c r="CI145" s="18"/>
      <c r="CJ145" s="18"/>
      <c r="CK145" s="18"/>
      <c r="CL145" s="18"/>
      <c r="CM145" s="18"/>
      <c r="CN145" s="18"/>
      <c r="CO145" s="18"/>
      <c r="CP145" s="18"/>
      <c r="CQ145" s="18"/>
      <c r="CR145" s="18"/>
      <c r="CS145" s="18"/>
    </row>
    <row r="146" spans="1:97">
      <c r="A146" s="18"/>
      <c r="B146" s="18"/>
      <c r="C146" s="18" t="s">
        <v>18023</v>
      </c>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c r="BI146" s="18"/>
      <c r="BJ146" s="18"/>
      <c r="BK146" s="18"/>
      <c r="BL146" s="18"/>
      <c r="BM146" s="18"/>
      <c r="BN146" s="18"/>
      <c r="BO146" s="18"/>
      <c r="BP146" s="18"/>
      <c r="BQ146" s="18"/>
      <c r="BR146" s="18"/>
      <c r="BS146" s="18"/>
      <c r="BT146" s="18"/>
      <c r="BU146" s="18"/>
      <c r="BV146" s="18"/>
      <c r="BW146" s="18"/>
      <c r="BX146" s="18"/>
      <c r="BY146" s="18"/>
      <c r="BZ146" s="18"/>
      <c r="CA146" s="18"/>
      <c r="CB146" s="18"/>
      <c r="CC146" s="18"/>
      <c r="CD146" s="18"/>
      <c r="CE146" s="18"/>
      <c r="CF146" s="18"/>
      <c r="CG146" s="18"/>
      <c r="CH146" s="18"/>
      <c r="CI146" s="18"/>
      <c r="CJ146" s="18"/>
      <c r="CK146" s="18"/>
      <c r="CL146" s="18"/>
      <c r="CM146" s="18"/>
      <c r="CN146" s="18"/>
      <c r="CO146" s="18"/>
      <c r="CP146" s="18"/>
      <c r="CQ146" s="18"/>
      <c r="CR146" s="18"/>
      <c r="CS146" s="18"/>
    </row>
    <row r="147" spans="1:97">
      <c r="A147" s="18"/>
      <c r="B147" s="18"/>
      <c r="C147" s="18" t="s">
        <v>18024</v>
      </c>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c r="BI147" s="18"/>
      <c r="BJ147" s="18"/>
      <c r="BK147" s="18"/>
      <c r="BL147" s="18"/>
      <c r="BM147" s="18"/>
      <c r="BN147" s="18"/>
      <c r="BO147" s="18"/>
      <c r="BP147" s="18"/>
      <c r="BQ147" s="18"/>
      <c r="BR147" s="18"/>
      <c r="BS147" s="18"/>
      <c r="BT147" s="18"/>
      <c r="BU147" s="18"/>
      <c r="BV147" s="18"/>
      <c r="BW147" s="18"/>
      <c r="BX147" s="18"/>
      <c r="BY147" s="18"/>
      <c r="BZ147" s="18"/>
      <c r="CA147" s="18"/>
      <c r="CB147" s="18"/>
      <c r="CC147" s="18"/>
      <c r="CD147" s="18"/>
      <c r="CE147" s="18"/>
      <c r="CF147" s="18"/>
      <c r="CG147" s="18"/>
      <c r="CH147" s="18"/>
      <c r="CI147" s="18"/>
      <c r="CJ147" s="18"/>
      <c r="CK147" s="18"/>
      <c r="CL147" s="18"/>
      <c r="CM147" s="18"/>
      <c r="CN147" s="18"/>
      <c r="CO147" s="18"/>
      <c r="CP147" s="18"/>
      <c r="CQ147" s="18"/>
      <c r="CR147" s="18"/>
      <c r="CS147" s="18"/>
    </row>
    <row r="148" spans="1:97">
      <c r="A148" s="18"/>
      <c r="B148" s="18"/>
      <c r="C148" s="18" t="s">
        <v>18025</v>
      </c>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c r="BI148" s="18"/>
      <c r="BJ148" s="18"/>
      <c r="BK148" s="18"/>
      <c r="BL148" s="18"/>
      <c r="BM148" s="18"/>
      <c r="BN148" s="18"/>
      <c r="BO148" s="18"/>
      <c r="BP148" s="18"/>
      <c r="BQ148" s="18"/>
      <c r="BR148" s="18"/>
      <c r="BS148" s="18"/>
      <c r="BT148" s="18"/>
      <c r="BU148" s="18"/>
      <c r="BV148" s="18"/>
      <c r="BW148" s="18"/>
      <c r="BX148" s="18"/>
      <c r="BY148" s="18"/>
      <c r="BZ148" s="18"/>
      <c r="CA148" s="18"/>
      <c r="CB148" s="18"/>
      <c r="CC148" s="18"/>
      <c r="CD148" s="18"/>
      <c r="CE148" s="18"/>
      <c r="CF148" s="18"/>
      <c r="CG148" s="18"/>
      <c r="CH148" s="18"/>
      <c r="CI148" s="18"/>
      <c r="CJ148" s="18"/>
      <c r="CK148" s="18"/>
      <c r="CL148" s="18"/>
      <c r="CM148" s="18"/>
      <c r="CN148" s="18"/>
      <c r="CO148" s="18"/>
      <c r="CP148" s="18"/>
      <c r="CQ148" s="18"/>
      <c r="CR148" s="18"/>
      <c r="CS148" s="18"/>
    </row>
    <row r="149" spans="1:97">
      <c r="A149" s="18"/>
      <c r="B149" s="18"/>
      <c r="C149" s="18" t="s">
        <v>18026</v>
      </c>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c r="BI149" s="18"/>
      <c r="BJ149" s="18"/>
      <c r="BK149" s="18"/>
      <c r="BL149" s="18"/>
      <c r="BM149" s="18"/>
      <c r="BN149" s="18"/>
      <c r="BO149" s="18"/>
      <c r="BP149" s="18"/>
      <c r="BQ149" s="18"/>
      <c r="BR149" s="18"/>
      <c r="BS149" s="18"/>
      <c r="BT149" s="18"/>
      <c r="BU149" s="18"/>
      <c r="BV149" s="18"/>
      <c r="BW149" s="18"/>
      <c r="BX149" s="18"/>
      <c r="BY149" s="18"/>
      <c r="BZ149" s="18"/>
      <c r="CA149" s="18"/>
      <c r="CB149" s="18"/>
      <c r="CC149" s="18"/>
      <c r="CD149" s="18"/>
      <c r="CE149" s="18"/>
      <c r="CF149" s="18"/>
      <c r="CG149" s="18"/>
      <c r="CH149" s="18"/>
      <c r="CI149" s="18"/>
      <c r="CJ149" s="18"/>
      <c r="CK149" s="18"/>
      <c r="CL149" s="18"/>
      <c r="CM149" s="18"/>
      <c r="CN149" s="18"/>
      <c r="CO149" s="18"/>
      <c r="CP149" s="18"/>
      <c r="CQ149" s="18"/>
      <c r="CR149" s="18"/>
      <c r="CS149" s="18"/>
    </row>
    <row r="150" spans="1:97">
      <c r="A150" s="18"/>
      <c r="B150" s="18"/>
      <c r="C150" s="18" t="s">
        <v>18027</v>
      </c>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18"/>
      <c r="BR150" s="18"/>
      <c r="BS150" s="18"/>
      <c r="BT150" s="18"/>
      <c r="BU150" s="18"/>
      <c r="BV150" s="18"/>
      <c r="BW150" s="18"/>
      <c r="BX150" s="18"/>
      <c r="BY150" s="18"/>
      <c r="BZ150" s="18"/>
      <c r="CA150" s="18"/>
      <c r="CB150" s="18"/>
      <c r="CC150" s="18"/>
      <c r="CD150" s="18"/>
      <c r="CE150" s="18"/>
      <c r="CF150" s="18"/>
      <c r="CG150" s="18"/>
      <c r="CH150" s="18"/>
      <c r="CI150" s="18"/>
      <c r="CJ150" s="18"/>
      <c r="CK150" s="18"/>
      <c r="CL150" s="18"/>
      <c r="CM150" s="18"/>
      <c r="CN150" s="18"/>
      <c r="CO150" s="18"/>
      <c r="CP150" s="18"/>
      <c r="CQ150" s="18"/>
      <c r="CR150" s="18"/>
      <c r="CS150" s="18"/>
    </row>
    <row r="151" spans="1:97">
      <c r="A151" s="18"/>
      <c r="B151" s="18"/>
      <c r="C151" s="18" t="s">
        <v>18028</v>
      </c>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18"/>
      <c r="BR151" s="18"/>
      <c r="BS151" s="18"/>
      <c r="BT151" s="18"/>
      <c r="BU151" s="18"/>
      <c r="BV151" s="18"/>
      <c r="BW151" s="18"/>
      <c r="BX151" s="18"/>
      <c r="BY151" s="18"/>
      <c r="BZ151" s="18"/>
      <c r="CA151" s="18"/>
      <c r="CB151" s="18"/>
      <c r="CC151" s="18"/>
      <c r="CD151" s="18"/>
      <c r="CE151" s="18"/>
      <c r="CF151" s="18"/>
      <c r="CG151" s="18"/>
      <c r="CH151" s="18"/>
      <c r="CI151" s="18"/>
      <c r="CJ151" s="18"/>
      <c r="CK151" s="18"/>
      <c r="CL151" s="18"/>
      <c r="CM151" s="18"/>
      <c r="CN151" s="18"/>
      <c r="CO151" s="18"/>
      <c r="CP151" s="18"/>
      <c r="CQ151" s="18"/>
      <c r="CR151" s="18"/>
      <c r="CS151" s="18"/>
    </row>
    <row r="152" spans="1:97">
      <c r="A152" s="18"/>
      <c r="B152" s="18"/>
      <c r="C152" s="18" t="s">
        <v>18029</v>
      </c>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18"/>
      <c r="BR152" s="18"/>
      <c r="BS152" s="18"/>
      <c r="BT152" s="18"/>
      <c r="BU152" s="18"/>
      <c r="BV152" s="18"/>
      <c r="BW152" s="18"/>
      <c r="BX152" s="18"/>
      <c r="BY152" s="18"/>
      <c r="BZ152" s="18"/>
      <c r="CA152" s="18"/>
      <c r="CB152" s="18"/>
      <c r="CC152" s="18"/>
      <c r="CD152" s="18"/>
      <c r="CE152" s="18"/>
      <c r="CF152" s="18"/>
      <c r="CG152" s="18"/>
      <c r="CH152" s="18"/>
      <c r="CI152" s="18"/>
      <c r="CJ152" s="18"/>
      <c r="CK152" s="18"/>
      <c r="CL152" s="18"/>
      <c r="CM152" s="18"/>
      <c r="CN152" s="18"/>
      <c r="CO152" s="18"/>
      <c r="CP152" s="18"/>
      <c r="CQ152" s="18"/>
      <c r="CR152" s="18"/>
      <c r="CS152" s="18"/>
    </row>
    <row r="153" spans="1:97">
      <c r="A153" s="18"/>
      <c r="B153" s="18"/>
      <c r="C153" s="18" t="s">
        <v>18030</v>
      </c>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18"/>
      <c r="BR153" s="18"/>
      <c r="BS153" s="18"/>
      <c r="BT153" s="18"/>
      <c r="BU153" s="18"/>
      <c r="BV153" s="18"/>
      <c r="BW153" s="18"/>
      <c r="BX153" s="18"/>
      <c r="BY153" s="18"/>
      <c r="BZ153" s="18"/>
      <c r="CA153" s="18"/>
      <c r="CB153" s="18"/>
      <c r="CC153" s="18"/>
      <c r="CD153" s="18"/>
      <c r="CE153" s="18"/>
      <c r="CF153" s="18"/>
      <c r="CG153" s="18"/>
      <c r="CH153" s="18"/>
      <c r="CI153" s="18"/>
      <c r="CJ153" s="18"/>
      <c r="CK153" s="18"/>
      <c r="CL153" s="18"/>
      <c r="CM153" s="18"/>
      <c r="CN153" s="18"/>
      <c r="CO153" s="18"/>
      <c r="CP153" s="18"/>
      <c r="CQ153" s="18"/>
      <c r="CR153" s="18"/>
      <c r="CS153" s="18"/>
    </row>
    <row r="154" spans="1:97">
      <c r="A154" s="18"/>
      <c r="B154" s="18"/>
      <c r="C154" s="18" t="s">
        <v>18031</v>
      </c>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18"/>
      <c r="BR154" s="18"/>
      <c r="BS154" s="18"/>
      <c r="BT154" s="18"/>
      <c r="BU154" s="18"/>
      <c r="BV154" s="18"/>
      <c r="BW154" s="18"/>
      <c r="BX154" s="18"/>
      <c r="BY154" s="18"/>
      <c r="BZ154" s="18"/>
      <c r="CA154" s="18"/>
      <c r="CB154" s="18"/>
      <c r="CC154" s="18"/>
      <c r="CD154" s="18"/>
      <c r="CE154" s="18"/>
      <c r="CF154" s="18"/>
      <c r="CG154" s="18"/>
      <c r="CH154" s="18"/>
      <c r="CI154" s="18"/>
      <c r="CJ154" s="18"/>
      <c r="CK154" s="18"/>
      <c r="CL154" s="18"/>
      <c r="CM154" s="18"/>
      <c r="CN154" s="18"/>
      <c r="CO154" s="18"/>
      <c r="CP154" s="18"/>
      <c r="CQ154" s="18"/>
      <c r="CR154" s="18"/>
      <c r="CS154" s="18"/>
    </row>
    <row r="155" spans="1:97">
      <c r="A155" s="18"/>
      <c r="B155" s="18"/>
      <c r="C155" s="18" t="s">
        <v>18032</v>
      </c>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18"/>
      <c r="BR155" s="18"/>
      <c r="BS155" s="18"/>
      <c r="BT155" s="18"/>
      <c r="BU155" s="18"/>
      <c r="BV155" s="18"/>
      <c r="BW155" s="18"/>
      <c r="BX155" s="18"/>
      <c r="BY155" s="18"/>
      <c r="BZ155" s="18"/>
      <c r="CA155" s="18"/>
      <c r="CB155" s="18"/>
      <c r="CC155" s="18"/>
      <c r="CD155" s="18"/>
      <c r="CE155" s="18"/>
      <c r="CF155" s="18"/>
      <c r="CG155" s="18"/>
      <c r="CH155" s="18"/>
      <c r="CI155" s="18"/>
      <c r="CJ155" s="18"/>
      <c r="CK155" s="18"/>
      <c r="CL155" s="18"/>
      <c r="CM155" s="18"/>
      <c r="CN155" s="18"/>
      <c r="CO155" s="18"/>
      <c r="CP155" s="18"/>
      <c r="CQ155" s="18"/>
      <c r="CR155" s="18"/>
      <c r="CS155" s="18"/>
    </row>
    <row r="156" spans="1:97">
      <c r="A156" s="18"/>
      <c r="B156" s="18"/>
      <c r="C156" s="18" t="s">
        <v>18033</v>
      </c>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18"/>
      <c r="BR156" s="18"/>
      <c r="BS156" s="18"/>
      <c r="BT156" s="18"/>
      <c r="BU156" s="18"/>
      <c r="BV156" s="18"/>
      <c r="BW156" s="18"/>
      <c r="BX156" s="18"/>
      <c r="BY156" s="18"/>
      <c r="BZ156" s="18"/>
      <c r="CA156" s="18"/>
      <c r="CB156" s="18"/>
      <c r="CC156" s="18"/>
      <c r="CD156" s="18"/>
      <c r="CE156" s="18"/>
      <c r="CF156" s="18"/>
      <c r="CG156" s="18"/>
      <c r="CH156" s="18"/>
      <c r="CI156" s="18"/>
      <c r="CJ156" s="18"/>
      <c r="CK156" s="18"/>
      <c r="CL156" s="18"/>
      <c r="CM156" s="18"/>
      <c r="CN156" s="18"/>
      <c r="CO156" s="18"/>
      <c r="CP156" s="18"/>
      <c r="CQ156" s="18"/>
      <c r="CR156" s="18"/>
      <c r="CS156" s="18"/>
    </row>
    <row r="157" spans="1:97">
      <c r="A157" s="18"/>
      <c r="B157" s="18"/>
      <c r="C157" s="18" t="s">
        <v>18034</v>
      </c>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18"/>
      <c r="BR157" s="18"/>
      <c r="BS157" s="18"/>
      <c r="BT157" s="18"/>
      <c r="BU157" s="18"/>
      <c r="BV157" s="18"/>
      <c r="BW157" s="18"/>
      <c r="BX157" s="18"/>
      <c r="BY157" s="18"/>
      <c r="BZ157" s="18"/>
      <c r="CA157" s="18"/>
      <c r="CB157" s="18"/>
      <c r="CC157" s="18"/>
      <c r="CD157" s="18"/>
      <c r="CE157" s="18"/>
      <c r="CF157" s="18"/>
      <c r="CG157" s="18"/>
      <c r="CH157" s="18"/>
      <c r="CI157" s="18"/>
      <c r="CJ157" s="18"/>
      <c r="CK157" s="18"/>
      <c r="CL157" s="18"/>
      <c r="CM157" s="18"/>
      <c r="CN157" s="18"/>
      <c r="CO157" s="18"/>
      <c r="CP157" s="18"/>
      <c r="CQ157" s="18"/>
      <c r="CR157" s="18"/>
      <c r="CS157" s="18"/>
    </row>
    <row r="158" spans="1:97">
      <c r="A158" s="18"/>
      <c r="B158" s="18"/>
      <c r="C158" s="18" t="s">
        <v>18035</v>
      </c>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18"/>
      <c r="BR158" s="18"/>
      <c r="BS158" s="18"/>
      <c r="BT158" s="18"/>
      <c r="BU158" s="18"/>
      <c r="BV158" s="18"/>
      <c r="BW158" s="18"/>
      <c r="BX158" s="18"/>
      <c r="BY158" s="18"/>
      <c r="BZ158" s="18"/>
      <c r="CA158" s="18"/>
      <c r="CB158" s="18"/>
      <c r="CC158" s="18"/>
      <c r="CD158" s="18"/>
      <c r="CE158" s="18"/>
      <c r="CF158" s="18"/>
      <c r="CG158" s="18"/>
      <c r="CH158" s="18"/>
      <c r="CI158" s="18"/>
      <c r="CJ158" s="18"/>
      <c r="CK158" s="18"/>
      <c r="CL158" s="18"/>
      <c r="CM158" s="18"/>
      <c r="CN158" s="18"/>
      <c r="CO158" s="18"/>
      <c r="CP158" s="18"/>
      <c r="CQ158" s="18"/>
      <c r="CR158" s="18"/>
      <c r="CS158" s="18"/>
    </row>
    <row r="159" spans="1:97">
      <c r="A159" s="18"/>
      <c r="B159" s="18"/>
      <c r="C159" s="18" t="s">
        <v>18036</v>
      </c>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18"/>
      <c r="BR159" s="18"/>
      <c r="BS159" s="18"/>
      <c r="BT159" s="18"/>
      <c r="BU159" s="18"/>
      <c r="BV159" s="18"/>
      <c r="BW159" s="18"/>
      <c r="BX159" s="18"/>
      <c r="BY159" s="18"/>
      <c r="BZ159" s="18"/>
      <c r="CA159" s="18"/>
      <c r="CB159" s="18"/>
      <c r="CC159" s="18"/>
      <c r="CD159" s="18"/>
      <c r="CE159" s="18"/>
      <c r="CF159" s="18"/>
      <c r="CG159" s="18"/>
      <c r="CH159" s="18"/>
      <c r="CI159" s="18"/>
      <c r="CJ159" s="18"/>
      <c r="CK159" s="18"/>
      <c r="CL159" s="18"/>
      <c r="CM159" s="18"/>
      <c r="CN159" s="18"/>
      <c r="CO159" s="18"/>
      <c r="CP159" s="18"/>
      <c r="CQ159" s="18"/>
      <c r="CR159" s="18"/>
      <c r="CS159" s="18"/>
    </row>
    <row r="160" spans="1:97">
      <c r="A160" s="18"/>
      <c r="B160" s="18"/>
      <c r="C160" s="18" t="s">
        <v>18037</v>
      </c>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c r="BI160" s="18"/>
      <c r="BJ160" s="18"/>
      <c r="BK160" s="18"/>
      <c r="BL160" s="18"/>
      <c r="BM160" s="18"/>
      <c r="BN160" s="18"/>
      <c r="BO160" s="18"/>
      <c r="BP160" s="18"/>
      <c r="BQ160" s="18"/>
      <c r="BR160" s="18"/>
      <c r="BS160" s="18"/>
      <c r="BT160" s="18"/>
      <c r="BU160" s="18"/>
      <c r="BV160" s="18"/>
      <c r="BW160" s="18"/>
      <c r="BX160" s="18"/>
      <c r="BY160" s="18"/>
      <c r="BZ160" s="18"/>
      <c r="CA160" s="18"/>
      <c r="CB160" s="18"/>
      <c r="CC160" s="18"/>
      <c r="CD160" s="18"/>
      <c r="CE160" s="18"/>
      <c r="CF160" s="18"/>
      <c r="CG160" s="18"/>
      <c r="CH160" s="18"/>
      <c r="CI160" s="18"/>
      <c r="CJ160" s="18"/>
      <c r="CK160" s="18"/>
      <c r="CL160" s="18"/>
      <c r="CM160" s="18"/>
      <c r="CN160" s="18"/>
      <c r="CO160" s="18"/>
      <c r="CP160" s="18"/>
      <c r="CQ160" s="18"/>
      <c r="CR160" s="18"/>
      <c r="CS160" s="18"/>
    </row>
    <row r="161" spans="1:97">
      <c r="A161" s="18"/>
      <c r="B161" s="18"/>
      <c r="C161" s="18" t="s">
        <v>18038</v>
      </c>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c r="BI161" s="18"/>
      <c r="BJ161" s="18"/>
      <c r="BK161" s="18"/>
      <c r="BL161" s="18"/>
      <c r="BM161" s="18"/>
      <c r="BN161" s="18"/>
      <c r="BO161" s="18"/>
      <c r="BP161" s="18"/>
      <c r="BQ161" s="18"/>
      <c r="BR161" s="18"/>
      <c r="BS161" s="18"/>
      <c r="BT161" s="18"/>
      <c r="BU161" s="18"/>
      <c r="BV161" s="18"/>
      <c r="BW161" s="18"/>
      <c r="BX161" s="18"/>
      <c r="BY161" s="18"/>
      <c r="BZ161" s="18"/>
      <c r="CA161" s="18"/>
      <c r="CB161" s="18"/>
      <c r="CC161" s="18"/>
      <c r="CD161" s="18"/>
      <c r="CE161" s="18"/>
      <c r="CF161" s="18"/>
      <c r="CG161" s="18"/>
      <c r="CH161" s="18"/>
      <c r="CI161" s="18"/>
      <c r="CJ161" s="18"/>
      <c r="CK161" s="18"/>
      <c r="CL161" s="18"/>
      <c r="CM161" s="18"/>
      <c r="CN161" s="18"/>
      <c r="CO161" s="18"/>
      <c r="CP161" s="18"/>
      <c r="CQ161" s="18"/>
      <c r="CR161" s="18"/>
      <c r="CS161" s="18"/>
    </row>
    <row r="162" spans="1:97">
      <c r="A162" s="18"/>
      <c r="B162" s="18"/>
      <c r="C162" s="18" t="s">
        <v>18039</v>
      </c>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c r="BI162" s="18"/>
      <c r="BJ162" s="18"/>
      <c r="BK162" s="18"/>
      <c r="BL162" s="18"/>
      <c r="BM162" s="18"/>
      <c r="BN162" s="18"/>
      <c r="BO162" s="18"/>
      <c r="BP162" s="18"/>
      <c r="BQ162" s="18"/>
      <c r="BR162" s="18"/>
      <c r="BS162" s="18"/>
      <c r="BT162" s="18"/>
      <c r="BU162" s="18"/>
      <c r="BV162" s="18"/>
      <c r="BW162" s="18"/>
      <c r="BX162" s="18"/>
      <c r="BY162" s="18"/>
      <c r="BZ162" s="18"/>
      <c r="CA162" s="18"/>
      <c r="CB162" s="18"/>
      <c r="CC162" s="18"/>
      <c r="CD162" s="18"/>
      <c r="CE162" s="18"/>
      <c r="CF162" s="18"/>
      <c r="CG162" s="18"/>
      <c r="CH162" s="18"/>
      <c r="CI162" s="18"/>
      <c r="CJ162" s="18"/>
      <c r="CK162" s="18"/>
      <c r="CL162" s="18"/>
      <c r="CM162" s="18"/>
      <c r="CN162" s="18"/>
      <c r="CO162" s="18"/>
      <c r="CP162" s="18"/>
      <c r="CQ162" s="18"/>
      <c r="CR162" s="18"/>
      <c r="CS162" s="18"/>
    </row>
    <row r="163" spans="1:97">
      <c r="A163" s="18"/>
      <c r="B163" s="18"/>
      <c r="C163" s="18" t="s">
        <v>18040</v>
      </c>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c r="CM163" s="18"/>
      <c r="CN163" s="18"/>
      <c r="CO163" s="18"/>
      <c r="CP163" s="18"/>
      <c r="CQ163" s="18"/>
      <c r="CR163" s="18"/>
      <c r="CS163" s="18"/>
    </row>
    <row r="164" spans="1:97">
      <c r="A164" s="18"/>
      <c r="B164" s="18"/>
      <c r="C164" s="18" t="s">
        <v>18041</v>
      </c>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c r="CC164" s="18"/>
      <c r="CD164" s="18"/>
      <c r="CE164" s="18"/>
      <c r="CF164" s="18"/>
      <c r="CG164" s="18"/>
      <c r="CH164" s="18"/>
      <c r="CI164" s="18"/>
      <c r="CJ164" s="18"/>
      <c r="CK164" s="18"/>
      <c r="CL164" s="18"/>
      <c r="CM164" s="18"/>
      <c r="CN164" s="18"/>
      <c r="CO164" s="18"/>
      <c r="CP164" s="18"/>
      <c r="CQ164" s="18"/>
      <c r="CR164" s="18"/>
      <c r="CS164" s="18"/>
    </row>
    <row r="165" spans="1:97">
      <c r="A165" s="18"/>
      <c r="B165" s="18"/>
      <c r="C165" s="18" t="s">
        <v>18042</v>
      </c>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c r="CC165" s="18"/>
      <c r="CD165" s="18"/>
      <c r="CE165" s="18"/>
      <c r="CF165" s="18"/>
      <c r="CG165" s="18"/>
      <c r="CH165" s="18"/>
      <c r="CI165" s="18"/>
      <c r="CJ165" s="18"/>
      <c r="CK165" s="18"/>
      <c r="CL165" s="18"/>
      <c r="CM165" s="18"/>
      <c r="CN165" s="18"/>
      <c r="CO165" s="18"/>
      <c r="CP165" s="18"/>
      <c r="CQ165" s="18"/>
      <c r="CR165" s="18"/>
      <c r="CS165" s="18"/>
    </row>
    <row r="166" spans="1:97">
      <c r="A166" s="18"/>
      <c r="B166" s="18"/>
      <c r="C166" s="18" t="s">
        <v>18043</v>
      </c>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c r="CC166" s="18"/>
      <c r="CD166" s="18"/>
      <c r="CE166" s="18"/>
      <c r="CF166" s="18"/>
      <c r="CG166" s="18"/>
      <c r="CH166" s="18"/>
      <c r="CI166" s="18"/>
      <c r="CJ166" s="18"/>
      <c r="CK166" s="18"/>
      <c r="CL166" s="18"/>
      <c r="CM166" s="18"/>
      <c r="CN166" s="18"/>
      <c r="CO166" s="18"/>
      <c r="CP166" s="18"/>
      <c r="CQ166" s="18"/>
      <c r="CR166" s="18"/>
      <c r="CS166" s="18"/>
    </row>
    <row r="167" spans="1:97">
      <c r="A167" s="18"/>
      <c r="B167" s="18"/>
      <c r="C167" s="18" t="s">
        <v>18044</v>
      </c>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c r="CC167" s="18"/>
      <c r="CD167" s="18"/>
      <c r="CE167" s="18"/>
      <c r="CF167" s="18"/>
      <c r="CG167" s="18"/>
      <c r="CH167" s="18"/>
      <c r="CI167" s="18"/>
      <c r="CJ167" s="18"/>
      <c r="CK167" s="18"/>
      <c r="CL167" s="18"/>
      <c r="CM167" s="18"/>
      <c r="CN167" s="18"/>
      <c r="CO167" s="18"/>
      <c r="CP167" s="18"/>
      <c r="CQ167" s="18"/>
      <c r="CR167" s="18"/>
      <c r="CS167" s="18"/>
    </row>
    <row r="168" spans="1:97">
      <c r="A168" s="18"/>
      <c r="B168" s="18"/>
      <c r="C168" s="18" t="s">
        <v>18045</v>
      </c>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c r="BI168" s="18"/>
      <c r="BJ168" s="18"/>
      <c r="BK168" s="18"/>
      <c r="BL168" s="18"/>
      <c r="BM168" s="18"/>
      <c r="BN168" s="18"/>
      <c r="BO168" s="18"/>
      <c r="BP168" s="18"/>
      <c r="BQ168" s="18"/>
      <c r="BR168" s="18"/>
      <c r="BS168" s="18"/>
      <c r="BT168" s="18"/>
      <c r="BU168" s="18"/>
      <c r="BV168" s="18"/>
      <c r="BW168" s="18"/>
      <c r="BX168" s="18"/>
      <c r="BY168" s="18"/>
      <c r="BZ168" s="18"/>
      <c r="CA168" s="18"/>
      <c r="CB168" s="18"/>
      <c r="CC168" s="18"/>
      <c r="CD168" s="18"/>
      <c r="CE168" s="18"/>
      <c r="CF168" s="18"/>
      <c r="CG168" s="18"/>
      <c r="CH168" s="18"/>
      <c r="CI168" s="18"/>
      <c r="CJ168" s="18"/>
      <c r="CK168" s="18"/>
      <c r="CL168" s="18"/>
      <c r="CM168" s="18"/>
      <c r="CN168" s="18"/>
      <c r="CO168" s="18"/>
      <c r="CP168" s="18"/>
      <c r="CQ168" s="18"/>
      <c r="CR168" s="18"/>
      <c r="CS168" s="18"/>
    </row>
    <row r="169" spans="1:97">
      <c r="A169" s="18"/>
      <c r="B169" s="18"/>
      <c r="C169" s="18" t="s">
        <v>18046</v>
      </c>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c r="BI169" s="18"/>
      <c r="BJ169" s="18"/>
      <c r="BK169" s="18"/>
      <c r="BL169" s="18"/>
      <c r="BM169" s="18"/>
      <c r="BN169" s="18"/>
      <c r="BO169" s="18"/>
      <c r="BP169" s="18"/>
      <c r="BQ169" s="18"/>
      <c r="BR169" s="18"/>
      <c r="BS169" s="18"/>
      <c r="BT169" s="18"/>
      <c r="BU169" s="18"/>
      <c r="BV169" s="18"/>
      <c r="BW169" s="18"/>
      <c r="BX169" s="18"/>
      <c r="BY169" s="18"/>
      <c r="BZ169" s="18"/>
      <c r="CA169" s="18"/>
      <c r="CB169" s="18"/>
      <c r="CC169" s="18"/>
      <c r="CD169" s="18"/>
      <c r="CE169" s="18"/>
      <c r="CF169" s="18"/>
      <c r="CG169" s="18"/>
      <c r="CH169" s="18"/>
      <c r="CI169" s="18"/>
      <c r="CJ169" s="18"/>
      <c r="CK169" s="18"/>
      <c r="CL169" s="18"/>
      <c r="CM169" s="18"/>
      <c r="CN169" s="18"/>
      <c r="CO169" s="18"/>
      <c r="CP169" s="18"/>
      <c r="CQ169" s="18"/>
      <c r="CR169" s="18"/>
      <c r="CS169" s="18"/>
    </row>
    <row r="170" spans="1:97">
      <c r="A170" s="18"/>
      <c r="B170" s="18"/>
      <c r="C170" s="18" t="s">
        <v>18047</v>
      </c>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c r="BI170" s="18"/>
      <c r="BJ170" s="18"/>
      <c r="BK170" s="18"/>
      <c r="BL170" s="18"/>
      <c r="BM170" s="18"/>
      <c r="BN170" s="18"/>
      <c r="BO170" s="18"/>
      <c r="BP170" s="18"/>
      <c r="BQ170" s="18"/>
      <c r="BR170" s="18"/>
      <c r="BS170" s="18"/>
      <c r="BT170" s="18"/>
      <c r="BU170" s="18"/>
      <c r="BV170" s="18"/>
      <c r="BW170" s="18"/>
      <c r="BX170" s="18"/>
      <c r="BY170" s="18"/>
      <c r="BZ170" s="18"/>
      <c r="CA170" s="18"/>
      <c r="CB170" s="18"/>
      <c r="CC170" s="18"/>
      <c r="CD170" s="18"/>
      <c r="CE170" s="18"/>
      <c r="CF170" s="18"/>
      <c r="CG170" s="18"/>
      <c r="CH170" s="18"/>
      <c r="CI170" s="18"/>
      <c r="CJ170" s="18"/>
      <c r="CK170" s="18"/>
      <c r="CL170" s="18"/>
      <c r="CM170" s="18"/>
      <c r="CN170" s="18"/>
      <c r="CO170" s="18"/>
      <c r="CP170" s="18"/>
      <c r="CQ170" s="18"/>
      <c r="CR170" s="18"/>
      <c r="CS170" s="18"/>
    </row>
    <row r="171" spans="1:97">
      <c r="A171" s="18"/>
      <c r="B171" s="18"/>
      <c r="C171" s="18" t="s">
        <v>18048</v>
      </c>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c r="CC171" s="18"/>
      <c r="CD171" s="18"/>
      <c r="CE171" s="18"/>
      <c r="CF171" s="18"/>
      <c r="CG171" s="18"/>
      <c r="CH171" s="18"/>
      <c r="CI171" s="18"/>
      <c r="CJ171" s="18"/>
      <c r="CK171" s="18"/>
      <c r="CL171" s="18"/>
      <c r="CM171" s="18"/>
      <c r="CN171" s="18"/>
      <c r="CO171" s="18"/>
      <c r="CP171" s="18"/>
      <c r="CQ171" s="18"/>
      <c r="CR171" s="18"/>
      <c r="CS171" s="18"/>
    </row>
    <row r="172" spans="1:97">
      <c r="A172" s="18"/>
      <c r="B172" s="18"/>
      <c r="C172" s="18" t="s">
        <v>18049</v>
      </c>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c r="CC172" s="18"/>
      <c r="CD172" s="18"/>
      <c r="CE172" s="18"/>
      <c r="CF172" s="18"/>
      <c r="CG172" s="18"/>
      <c r="CH172" s="18"/>
      <c r="CI172" s="18"/>
      <c r="CJ172" s="18"/>
      <c r="CK172" s="18"/>
      <c r="CL172" s="18"/>
      <c r="CM172" s="18"/>
      <c r="CN172" s="18"/>
      <c r="CO172" s="18"/>
      <c r="CP172" s="18"/>
      <c r="CQ172" s="18"/>
      <c r="CR172" s="18"/>
      <c r="CS172" s="18"/>
    </row>
    <row r="173" spans="1:97">
      <c r="A173" s="18"/>
      <c r="B173" s="18"/>
      <c r="C173" s="18" t="s">
        <v>18050</v>
      </c>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c r="CC173" s="18"/>
      <c r="CD173" s="18"/>
      <c r="CE173" s="18"/>
      <c r="CF173" s="18"/>
      <c r="CG173" s="18"/>
      <c r="CH173" s="18"/>
      <c r="CI173" s="18"/>
      <c r="CJ173" s="18"/>
      <c r="CK173" s="18"/>
      <c r="CL173" s="18"/>
      <c r="CM173" s="18"/>
      <c r="CN173" s="18"/>
      <c r="CO173" s="18"/>
      <c r="CP173" s="18"/>
      <c r="CQ173" s="18"/>
      <c r="CR173" s="18"/>
      <c r="CS173" s="18"/>
    </row>
    <row r="174" spans="1:97">
      <c r="A174" s="18"/>
      <c r="B174" s="18"/>
      <c r="C174" s="18" t="s">
        <v>18051</v>
      </c>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c r="CC174" s="18"/>
      <c r="CD174" s="18"/>
      <c r="CE174" s="18"/>
      <c r="CF174" s="18"/>
      <c r="CG174" s="18"/>
      <c r="CH174" s="18"/>
      <c r="CI174" s="18"/>
      <c r="CJ174" s="18"/>
      <c r="CK174" s="18"/>
      <c r="CL174" s="18"/>
      <c r="CM174" s="18"/>
      <c r="CN174" s="18"/>
      <c r="CO174" s="18"/>
      <c r="CP174" s="18"/>
      <c r="CQ174" s="18"/>
      <c r="CR174" s="18"/>
      <c r="CS174" s="18"/>
    </row>
    <row r="175" spans="1:97">
      <c r="A175" s="18"/>
      <c r="B175" s="18"/>
      <c r="C175" s="18" t="s">
        <v>18052</v>
      </c>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c r="CC175" s="18"/>
      <c r="CD175" s="18"/>
      <c r="CE175" s="18"/>
      <c r="CF175" s="18"/>
      <c r="CG175" s="18"/>
      <c r="CH175" s="18"/>
      <c r="CI175" s="18"/>
      <c r="CJ175" s="18"/>
      <c r="CK175" s="18"/>
      <c r="CL175" s="18"/>
      <c r="CM175" s="18"/>
      <c r="CN175" s="18"/>
      <c r="CO175" s="18"/>
      <c r="CP175" s="18"/>
      <c r="CQ175" s="18"/>
      <c r="CR175" s="18"/>
      <c r="CS175" s="18"/>
    </row>
    <row r="176" spans="1:97">
      <c r="A176" s="18"/>
      <c r="B176" s="18"/>
      <c r="C176" s="18" t="s">
        <v>18053</v>
      </c>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c r="BI176" s="18"/>
      <c r="BJ176" s="18"/>
      <c r="BK176" s="18"/>
      <c r="BL176" s="18"/>
      <c r="BM176" s="18"/>
      <c r="BN176" s="18"/>
      <c r="BO176" s="18"/>
      <c r="BP176" s="18"/>
      <c r="BQ176" s="18"/>
      <c r="BR176" s="18"/>
      <c r="BS176" s="18"/>
      <c r="BT176" s="18"/>
      <c r="BU176" s="18"/>
      <c r="BV176" s="18"/>
      <c r="BW176" s="18"/>
      <c r="BX176" s="18"/>
      <c r="BY176" s="18"/>
      <c r="BZ176" s="18"/>
      <c r="CA176" s="18"/>
      <c r="CB176" s="18"/>
      <c r="CC176" s="18"/>
      <c r="CD176" s="18"/>
      <c r="CE176" s="18"/>
      <c r="CF176" s="18"/>
      <c r="CG176" s="18"/>
      <c r="CH176" s="18"/>
      <c r="CI176" s="18"/>
      <c r="CJ176" s="18"/>
      <c r="CK176" s="18"/>
      <c r="CL176" s="18"/>
      <c r="CM176" s="18"/>
      <c r="CN176" s="18"/>
      <c r="CO176" s="18"/>
      <c r="CP176" s="18"/>
      <c r="CQ176" s="18"/>
      <c r="CR176" s="18"/>
      <c r="CS176" s="18"/>
    </row>
    <row r="177" spans="1:97">
      <c r="A177" s="18"/>
      <c r="B177" s="18"/>
      <c r="C177" s="18" t="s">
        <v>18054</v>
      </c>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c r="BI177" s="18"/>
      <c r="BJ177" s="18"/>
      <c r="BK177" s="18"/>
      <c r="BL177" s="18"/>
      <c r="BM177" s="18"/>
      <c r="BN177" s="18"/>
      <c r="BO177" s="18"/>
      <c r="BP177" s="18"/>
      <c r="BQ177" s="18"/>
      <c r="BR177" s="18"/>
      <c r="BS177" s="18"/>
      <c r="BT177" s="18"/>
      <c r="BU177" s="18"/>
      <c r="BV177" s="18"/>
      <c r="BW177" s="18"/>
      <c r="BX177" s="18"/>
      <c r="BY177" s="18"/>
      <c r="BZ177" s="18"/>
      <c r="CA177" s="18"/>
      <c r="CB177" s="18"/>
      <c r="CC177" s="18"/>
      <c r="CD177" s="18"/>
      <c r="CE177" s="18"/>
      <c r="CF177" s="18"/>
      <c r="CG177" s="18"/>
      <c r="CH177" s="18"/>
      <c r="CI177" s="18"/>
      <c r="CJ177" s="18"/>
      <c r="CK177" s="18"/>
      <c r="CL177" s="18"/>
      <c r="CM177" s="18"/>
      <c r="CN177" s="18"/>
      <c r="CO177" s="18"/>
      <c r="CP177" s="18"/>
      <c r="CQ177" s="18"/>
      <c r="CR177" s="18"/>
      <c r="CS177" s="18"/>
    </row>
    <row r="178" spans="1:97">
      <c r="A178" s="18"/>
      <c r="B178" s="18"/>
      <c r="C178" s="18" t="s">
        <v>18055</v>
      </c>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c r="BI178" s="18"/>
      <c r="BJ178" s="18"/>
      <c r="BK178" s="18"/>
      <c r="BL178" s="18"/>
      <c r="BM178" s="18"/>
      <c r="BN178" s="18"/>
      <c r="BO178" s="18"/>
      <c r="BP178" s="18"/>
      <c r="BQ178" s="18"/>
      <c r="BR178" s="18"/>
      <c r="BS178" s="18"/>
      <c r="BT178" s="18"/>
      <c r="BU178" s="18"/>
      <c r="BV178" s="18"/>
      <c r="BW178" s="18"/>
      <c r="BX178" s="18"/>
      <c r="BY178" s="18"/>
      <c r="BZ178" s="18"/>
      <c r="CA178" s="18"/>
      <c r="CB178" s="18"/>
      <c r="CC178" s="18"/>
      <c r="CD178" s="18"/>
      <c r="CE178" s="18"/>
      <c r="CF178" s="18"/>
      <c r="CG178" s="18"/>
      <c r="CH178" s="18"/>
      <c r="CI178" s="18"/>
      <c r="CJ178" s="18"/>
      <c r="CK178" s="18"/>
      <c r="CL178" s="18"/>
      <c r="CM178" s="18"/>
      <c r="CN178" s="18"/>
      <c r="CO178" s="18"/>
      <c r="CP178" s="18"/>
      <c r="CQ178" s="18"/>
      <c r="CR178" s="18"/>
      <c r="CS178" s="18"/>
    </row>
    <row r="179" spans="1:97">
      <c r="A179" s="18"/>
      <c r="B179" s="18"/>
      <c r="C179" s="18" t="s">
        <v>18056</v>
      </c>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c r="BI179" s="18"/>
      <c r="BJ179" s="18"/>
      <c r="BK179" s="18"/>
      <c r="BL179" s="18"/>
      <c r="BM179" s="18"/>
      <c r="BN179" s="18"/>
      <c r="BO179" s="18"/>
      <c r="BP179" s="18"/>
      <c r="BQ179" s="18"/>
      <c r="BR179" s="18"/>
      <c r="BS179" s="18"/>
      <c r="BT179" s="18"/>
      <c r="BU179" s="18"/>
      <c r="BV179" s="18"/>
      <c r="BW179" s="18"/>
      <c r="BX179" s="18"/>
      <c r="BY179" s="18"/>
      <c r="BZ179" s="18"/>
      <c r="CA179" s="18"/>
      <c r="CB179" s="18"/>
      <c r="CC179" s="18"/>
      <c r="CD179" s="18"/>
      <c r="CE179" s="18"/>
      <c r="CF179" s="18"/>
      <c r="CG179" s="18"/>
      <c r="CH179" s="18"/>
      <c r="CI179" s="18"/>
      <c r="CJ179" s="18"/>
      <c r="CK179" s="18"/>
      <c r="CL179" s="18"/>
      <c r="CM179" s="18"/>
      <c r="CN179" s="18"/>
      <c r="CO179" s="18"/>
      <c r="CP179" s="18"/>
      <c r="CQ179" s="18"/>
      <c r="CR179" s="18"/>
      <c r="CS179" s="18"/>
    </row>
    <row r="180" spans="1:97">
      <c r="A180" s="18"/>
      <c r="B180" s="18"/>
      <c r="C180" s="18" t="s">
        <v>18057</v>
      </c>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c r="CC180" s="18"/>
      <c r="CD180" s="18"/>
      <c r="CE180" s="18"/>
      <c r="CF180" s="18"/>
      <c r="CG180" s="18"/>
      <c r="CH180" s="18"/>
      <c r="CI180" s="18"/>
      <c r="CJ180" s="18"/>
      <c r="CK180" s="18"/>
      <c r="CL180" s="18"/>
      <c r="CM180" s="18"/>
      <c r="CN180" s="18"/>
      <c r="CO180" s="18"/>
      <c r="CP180" s="18"/>
      <c r="CQ180" s="18"/>
      <c r="CR180" s="18"/>
      <c r="CS180" s="18"/>
    </row>
    <row r="181" spans="1:97">
      <c r="A181" s="18"/>
      <c r="B181" s="18"/>
      <c r="C181" s="18" t="s">
        <v>18058</v>
      </c>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c r="CC181" s="18"/>
      <c r="CD181" s="18"/>
      <c r="CE181" s="18"/>
      <c r="CF181" s="18"/>
      <c r="CG181" s="18"/>
      <c r="CH181" s="18"/>
      <c r="CI181" s="18"/>
      <c r="CJ181" s="18"/>
      <c r="CK181" s="18"/>
      <c r="CL181" s="18"/>
      <c r="CM181" s="18"/>
      <c r="CN181" s="18"/>
      <c r="CO181" s="18"/>
      <c r="CP181" s="18"/>
      <c r="CQ181" s="18"/>
      <c r="CR181" s="18"/>
      <c r="CS181" s="18"/>
    </row>
    <row r="182" spans="1:97">
      <c r="A182" s="18"/>
      <c r="B182" s="18"/>
      <c r="C182" s="18" t="s">
        <v>18059</v>
      </c>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c r="BI182" s="18"/>
      <c r="BJ182" s="18"/>
      <c r="BK182" s="18"/>
      <c r="BL182" s="18"/>
      <c r="BM182" s="18"/>
      <c r="BN182" s="18"/>
      <c r="BO182" s="18"/>
      <c r="BP182" s="18"/>
      <c r="BQ182" s="18"/>
      <c r="BR182" s="18"/>
      <c r="BS182" s="18"/>
      <c r="BT182" s="18"/>
      <c r="BU182" s="18"/>
      <c r="BV182" s="18"/>
      <c r="BW182" s="18"/>
      <c r="BX182" s="18"/>
      <c r="BY182" s="18"/>
      <c r="BZ182" s="18"/>
      <c r="CA182" s="18"/>
      <c r="CB182" s="18"/>
      <c r="CC182" s="18"/>
      <c r="CD182" s="18"/>
      <c r="CE182" s="18"/>
      <c r="CF182" s="18"/>
      <c r="CG182" s="18"/>
      <c r="CH182" s="18"/>
      <c r="CI182" s="18"/>
      <c r="CJ182" s="18"/>
      <c r="CK182" s="18"/>
      <c r="CL182" s="18"/>
      <c r="CM182" s="18"/>
      <c r="CN182" s="18"/>
      <c r="CO182" s="18"/>
      <c r="CP182" s="18"/>
      <c r="CQ182" s="18"/>
      <c r="CR182" s="18"/>
      <c r="CS182" s="18"/>
    </row>
    <row r="183" spans="1:97">
      <c r="A183" s="18"/>
      <c r="B183" s="18"/>
      <c r="C183" s="18" t="s">
        <v>18060</v>
      </c>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c r="BI183" s="18"/>
      <c r="BJ183" s="18"/>
      <c r="BK183" s="18"/>
      <c r="BL183" s="18"/>
      <c r="BM183" s="18"/>
      <c r="BN183" s="18"/>
      <c r="BO183" s="18"/>
      <c r="BP183" s="18"/>
      <c r="BQ183" s="18"/>
      <c r="BR183" s="18"/>
      <c r="BS183" s="18"/>
      <c r="BT183" s="18"/>
      <c r="BU183" s="18"/>
      <c r="BV183" s="18"/>
      <c r="BW183" s="18"/>
      <c r="BX183" s="18"/>
      <c r="BY183" s="18"/>
      <c r="BZ183" s="18"/>
      <c r="CA183" s="18"/>
      <c r="CB183" s="18"/>
      <c r="CC183" s="18"/>
      <c r="CD183" s="18"/>
      <c r="CE183" s="18"/>
      <c r="CF183" s="18"/>
      <c r="CG183" s="18"/>
      <c r="CH183" s="18"/>
      <c r="CI183" s="18"/>
      <c r="CJ183" s="18"/>
      <c r="CK183" s="18"/>
      <c r="CL183" s="18"/>
      <c r="CM183" s="18"/>
      <c r="CN183" s="18"/>
      <c r="CO183" s="18"/>
      <c r="CP183" s="18"/>
      <c r="CQ183" s="18"/>
      <c r="CR183" s="18"/>
      <c r="CS183" s="18"/>
    </row>
    <row r="184" spans="1:97">
      <c r="A184" s="18"/>
      <c r="B184" s="18"/>
      <c r="C184" s="18" t="s">
        <v>18061</v>
      </c>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c r="BI184" s="18"/>
      <c r="BJ184" s="18"/>
      <c r="BK184" s="18"/>
      <c r="BL184" s="18"/>
      <c r="BM184" s="18"/>
      <c r="BN184" s="18"/>
      <c r="BO184" s="18"/>
      <c r="BP184" s="18"/>
      <c r="BQ184" s="18"/>
      <c r="BR184" s="18"/>
      <c r="BS184" s="18"/>
      <c r="BT184" s="18"/>
      <c r="BU184" s="18"/>
      <c r="BV184" s="18"/>
      <c r="BW184" s="18"/>
      <c r="BX184" s="18"/>
      <c r="BY184" s="18"/>
      <c r="BZ184" s="18"/>
      <c r="CA184" s="18"/>
      <c r="CB184" s="18"/>
      <c r="CC184" s="18"/>
      <c r="CD184" s="18"/>
      <c r="CE184" s="18"/>
      <c r="CF184" s="18"/>
      <c r="CG184" s="18"/>
      <c r="CH184" s="18"/>
      <c r="CI184" s="18"/>
      <c r="CJ184" s="18"/>
      <c r="CK184" s="18"/>
      <c r="CL184" s="18"/>
      <c r="CM184" s="18"/>
      <c r="CN184" s="18"/>
      <c r="CO184" s="18"/>
      <c r="CP184" s="18"/>
      <c r="CQ184" s="18"/>
      <c r="CR184" s="18"/>
      <c r="CS184" s="18"/>
    </row>
    <row r="185" spans="1:97">
      <c r="A185" s="18"/>
      <c r="B185" s="18"/>
      <c r="C185" s="18" t="s">
        <v>18062</v>
      </c>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c r="BI185" s="18"/>
      <c r="BJ185" s="18"/>
      <c r="BK185" s="18"/>
      <c r="BL185" s="18"/>
      <c r="BM185" s="18"/>
      <c r="BN185" s="18"/>
      <c r="BO185" s="18"/>
      <c r="BP185" s="18"/>
      <c r="BQ185" s="18"/>
      <c r="BR185" s="18"/>
      <c r="BS185" s="18"/>
      <c r="BT185" s="18"/>
      <c r="BU185" s="18"/>
      <c r="BV185" s="18"/>
      <c r="BW185" s="18"/>
      <c r="BX185" s="18"/>
      <c r="BY185" s="18"/>
      <c r="BZ185" s="18"/>
      <c r="CA185" s="18"/>
      <c r="CB185" s="18"/>
      <c r="CC185" s="18"/>
      <c r="CD185" s="18"/>
      <c r="CE185" s="18"/>
      <c r="CF185" s="18"/>
      <c r="CG185" s="18"/>
      <c r="CH185" s="18"/>
      <c r="CI185" s="18"/>
      <c r="CJ185" s="18"/>
      <c r="CK185" s="18"/>
      <c r="CL185" s="18"/>
      <c r="CM185" s="18"/>
      <c r="CN185" s="18"/>
      <c r="CO185" s="18"/>
      <c r="CP185" s="18"/>
      <c r="CQ185" s="18"/>
      <c r="CR185" s="18"/>
      <c r="CS185" s="18"/>
    </row>
    <row r="186" spans="1:97">
      <c r="A186" s="18"/>
      <c r="B186" s="18"/>
      <c r="C186" s="18" t="s">
        <v>18063</v>
      </c>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c r="BI186" s="18"/>
      <c r="BJ186" s="18"/>
      <c r="BK186" s="18"/>
      <c r="BL186" s="18"/>
      <c r="BM186" s="18"/>
      <c r="BN186" s="18"/>
      <c r="BO186" s="18"/>
      <c r="BP186" s="18"/>
      <c r="BQ186" s="18"/>
      <c r="BR186" s="18"/>
      <c r="BS186" s="18"/>
      <c r="BT186" s="18"/>
      <c r="BU186" s="18"/>
      <c r="BV186" s="18"/>
      <c r="BW186" s="18"/>
      <c r="BX186" s="18"/>
      <c r="BY186" s="18"/>
      <c r="BZ186" s="18"/>
      <c r="CA186" s="18"/>
      <c r="CB186" s="18"/>
      <c r="CC186" s="18"/>
      <c r="CD186" s="18"/>
      <c r="CE186" s="18"/>
      <c r="CF186" s="18"/>
      <c r="CG186" s="18"/>
      <c r="CH186" s="18"/>
      <c r="CI186" s="18"/>
      <c r="CJ186" s="18"/>
      <c r="CK186" s="18"/>
      <c r="CL186" s="18"/>
      <c r="CM186" s="18"/>
      <c r="CN186" s="18"/>
      <c r="CO186" s="18"/>
      <c r="CP186" s="18"/>
      <c r="CQ186" s="18"/>
      <c r="CR186" s="18"/>
      <c r="CS186" s="18"/>
    </row>
    <row r="187" spans="1:97">
      <c r="A187" s="18"/>
      <c r="B187" s="18"/>
      <c r="C187" s="18" t="s">
        <v>18064</v>
      </c>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c r="BI187" s="18"/>
      <c r="BJ187" s="18"/>
      <c r="BK187" s="18"/>
      <c r="BL187" s="18"/>
      <c r="BM187" s="18"/>
      <c r="BN187" s="18"/>
      <c r="BO187" s="18"/>
      <c r="BP187" s="18"/>
      <c r="BQ187" s="18"/>
      <c r="BR187" s="18"/>
      <c r="BS187" s="18"/>
      <c r="BT187" s="18"/>
      <c r="BU187" s="18"/>
      <c r="BV187" s="18"/>
      <c r="BW187" s="18"/>
      <c r="BX187" s="18"/>
      <c r="BY187" s="18"/>
      <c r="BZ187" s="18"/>
      <c r="CA187" s="18"/>
      <c r="CB187" s="18"/>
      <c r="CC187" s="18"/>
      <c r="CD187" s="18"/>
      <c r="CE187" s="18"/>
      <c r="CF187" s="18"/>
      <c r="CG187" s="18"/>
      <c r="CH187" s="18"/>
      <c r="CI187" s="18"/>
      <c r="CJ187" s="18"/>
      <c r="CK187" s="18"/>
      <c r="CL187" s="18"/>
      <c r="CM187" s="18"/>
      <c r="CN187" s="18"/>
      <c r="CO187" s="18"/>
      <c r="CP187" s="18"/>
      <c r="CQ187" s="18"/>
      <c r="CR187" s="18"/>
      <c r="CS187" s="18"/>
    </row>
    <row r="188" spans="1:97">
      <c r="A188" s="18"/>
      <c r="B188" s="18"/>
      <c r="C188" s="18" t="s">
        <v>18065</v>
      </c>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c r="BI188" s="18"/>
      <c r="BJ188" s="18"/>
      <c r="BK188" s="18"/>
      <c r="BL188" s="18"/>
      <c r="BM188" s="18"/>
      <c r="BN188" s="18"/>
      <c r="BO188" s="18"/>
      <c r="BP188" s="18"/>
      <c r="BQ188" s="18"/>
      <c r="BR188" s="18"/>
      <c r="BS188" s="18"/>
      <c r="BT188" s="18"/>
      <c r="BU188" s="18"/>
      <c r="BV188" s="18"/>
      <c r="BW188" s="18"/>
      <c r="BX188" s="18"/>
      <c r="BY188" s="18"/>
      <c r="BZ188" s="18"/>
      <c r="CA188" s="18"/>
      <c r="CB188" s="18"/>
      <c r="CC188" s="18"/>
      <c r="CD188" s="18"/>
      <c r="CE188" s="18"/>
      <c r="CF188" s="18"/>
      <c r="CG188" s="18"/>
      <c r="CH188" s="18"/>
      <c r="CI188" s="18"/>
      <c r="CJ188" s="18"/>
      <c r="CK188" s="18"/>
      <c r="CL188" s="18"/>
      <c r="CM188" s="18"/>
      <c r="CN188" s="18"/>
      <c r="CO188" s="18"/>
      <c r="CP188" s="18"/>
      <c r="CQ188" s="18"/>
      <c r="CR188" s="18"/>
      <c r="CS188" s="18"/>
    </row>
    <row r="189" spans="1:97">
      <c r="A189" s="18"/>
      <c r="B189" s="18"/>
      <c r="C189" s="18" t="s">
        <v>18066</v>
      </c>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c r="BI189" s="18"/>
      <c r="BJ189" s="18"/>
      <c r="BK189" s="18"/>
      <c r="BL189" s="18"/>
      <c r="BM189" s="18"/>
      <c r="BN189" s="18"/>
      <c r="BO189" s="18"/>
      <c r="BP189" s="18"/>
      <c r="BQ189" s="18"/>
      <c r="BR189" s="18"/>
      <c r="BS189" s="18"/>
      <c r="BT189" s="18"/>
      <c r="BU189" s="18"/>
      <c r="BV189" s="18"/>
      <c r="BW189" s="18"/>
      <c r="BX189" s="18"/>
      <c r="BY189" s="18"/>
      <c r="BZ189" s="18"/>
      <c r="CA189" s="18"/>
      <c r="CB189" s="18"/>
      <c r="CC189" s="18"/>
      <c r="CD189" s="18"/>
      <c r="CE189" s="18"/>
      <c r="CF189" s="18"/>
      <c r="CG189" s="18"/>
      <c r="CH189" s="18"/>
      <c r="CI189" s="18"/>
      <c r="CJ189" s="18"/>
      <c r="CK189" s="18"/>
      <c r="CL189" s="18"/>
      <c r="CM189" s="18"/>
      <c r="CN189" s="18"/>
      <c r="CO189" s="18"/>
      <c r="CP189" s="18"/>
      <c r="CQ189" s="18"/>
      <c r="CR189" s="18"/>
      <c r="CS189" s="18"/>
    </row>
    <row r="190" spans="1:97">
      <c r="A190" s="18"/>
      <c r="B190" s="18"/>
      <c r="C190" s="18" t="s">
        <v>18067</v>
      </c>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c r="BN190" s="18"/>
      <c r="BO190" s="18"/>
      <c r="BP190" s="18"/>
      <c r="BQ190" s="18"/>
      <c r="BR190" s="18"/>
      <c r="BS190" s="18"/>
      <c r="BT190" s="18"/>
      <c r="BU190" s="18"/>
      <c r="BV190" s="18"/>
      <c r="BW190" s="18"/>
      <c r="BX190" s="18"/>
      <c r="BY190" s="18"/>
      <c r="BZ190" s="18"/>
      <c r="CA190" s="18"/>
      <c r="CB190" s="18"/>
      <c r="CC190" s="18"/>
      <c r="CD190" s="18"/>
      <c r="CE190" s="18"/>
      <c r="CF190" s="18"/>
      <c r="CG190" s="18"/>
      <c r="CH190" s="18"/>
      <c r="CI190" s="18"/>
      <c r="CJ190" s="18"/>
      <c r="CK190" s="18"/>
      <c r="CL190" s="18"/>
      <c r="CM190" s="18"/>
      <c r="CN190" s="18"/>
      <c r="CO190" s="18"/>
      <c r="CP190" s="18"/>
      <c r="CQ190" s="18"/>
      <c r="CR190" s="18"/>
      <c r="CS190" s="18"/>
    </row>
    <row r="191" spans="1:97">
      <c r="A191" s="18"/>
      <c r="B191" s="18"/>
      <c r="C191" s="18" t="s">
        <v>18068</v>
      </c>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c r="BI191" s="18"/>
      <c r="BJ191" s="18"/>
      <c r="BK191" s="18"/>
      <c r="BL191" s="18"/>
      <c r="BM191" s="18"/>
      <c r="BN191" s="18"/>
      <c r="BO191" s="18"/>
      <c r="BP191" s="18"/>
      <c r="BQ191" s="18"/>
      <c r="BR191" s="18"/>
      <c r="BS191" s="18"/>
      <c r="BT191" s="18"/>
      <c r="BU191" s="18"/>
      <c r="BV191" s="18"/>
      <c r="BW191" s="18"/>
      <c r="BX191" s="18"/>
      <c r="BY191" s="18"/>
      <c r="BZ191" s="18"/>
      <c r="CA191" s="18"/>
      <c r="CB191" s="18"/>
      <c r="CC191" s="18"/>
      <c r="CD191" s="18"/>
      <c r="CE191" s="18"/>
      <c r="CF191" s="18"/>
      <c r="CG191" s="18"/>
      <c r="CH191" s="18"/>
      <c r="CI191" s="18"/>
      <c r="CJ191" s="18"/>
      <c r="CK191" s="18"/>
      <c r="CL191" s="18"/>
      <c r="CM191" s="18"/>
      <c r="CN191" s="18"/>
      <c r="CO191" s="18"/>
      <c r="CP191" s="18"/>
      <c r="CQ191" s="18"/>
      <c r="CR191" s="18"/>
      <c r="CS191" s="18"/>
    </row>
    <row r="192" spans="1:97">
      <c r="A192" s="18"/>
      <c r="B192" s="18"/>
      <c r="C192" s="18" t="s">
        <v>18069</v>
      </c>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c r="BI192" s="18"/>
      <c r="BJ192" s="18"/>
      <c r="BK192" s="18"/>
      <c r="BL192" s="18"/>
      <c r="BM192" s="18"/>
      <c r="BN192" s="18"/>
      <c r="BO192" s="18"/>
      <c r="BP192" s="18"/>
      <c r="BQ192" s="18"/>
      <c r="BR192" s="18"/>
      <c r="BS192" s="18"/>
      <c r="BT192" s="18"/>
      <c r="BU192" s="18"/>
      <c r="BV192" s="18"/>
      <c r="BW192" s="18"/>
      <c r="BX192" s="18"/>
      <c r="BY192" s="18"/>
      <c r="BZ192" s="18"/>
      <c r="CA192" s="18"/>
      <c r="CB192" s="18"/>
      <c r="CC192" s="18"/>
      <c r="CD192" s="18"/>
      <c r="CE192" s="18"/>
      <c r="CF192" s="18"/>
      <c r="CG192" s="18"/>
      <c r="CH192" s="18"/>
      <c r="CI192" s="18"/>
      <c r="CJ192" s="18"/>
      <c r="CK192" s="18"/>
      <c r="CL192" s="18"/>
      <c r="CM192" s="18"/>
      <c r="CN192" s="18"/>
      <c r="CO192" s="18"/>
      <c r="CP192" s="18"/>
      <c r="CQ192" s="18"/>
      <c r="CR192" s="18"/>
      <c r="CS192" s="18"/>
    </row>
    <row r="193" spans="1:97">
      <c r="A193" s="18"/>
      <c r="B193" s="18"/>
      <c r="C193" s="18" t="s">
        <v>18070</v>
      </c>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c r="BO193" s="18"/>
      <c r="BP193" s="18"/>
      <c r="BQ193" s="18"/>
      <c r="BR193" s="18"/>
      <c r="BS193" s="18"/>
      <c r="BT193" s="18"/>
      <c r="BU193" s="18"/>
      <c r="BV193" s="18"/>
      <c r="BW193" s="18"/>
      <c r="BX193" s="18"/>
      <c r="BY193" s="18"/>
      <c r="BZ193" s="18"/>
      <c r="CA193" s="18"/>
      <c r="CB193" s="18"/>
      <c r="CC193" s="18"/>
      <c r="CD193" s="18"/>
      <c r="CE193" s="18"/>
      <c r="CF193" s="18"/>
      <c r="CG193" s="18"/>
      <c r="CH193" s="18"/>
      <c r="CI193" s="18"/>
      <c r="CJ193" s="18"/>
      <c r="CK193" s="18"/>
      <c r="CL193" s="18"/>
      <c r="CM193" s="18"/>
      <c r="CN193" s="18"/>
      <c r="CO193" s="18"/>
      <c r="CP193" s="18"/>
      <c r="CQ193" s="18"/>
      <c r="CR193" s="18"/>
      <c r="CS193" s="18"/>
    </row>
    <row r="194" spans="1:97">
      <c r="A194" s="18"/>
      <c r="B194" s="18"/>
      <c r="C194" s="18" t="s">
        <v>18071</v>
      </c>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c r="BO194" s="18"/>
      <c r="BP194" s="18"/>
      <c r="BQ194" s="18"/>
      <c r="BR194" s="18"/>
      <c r="BS194" s="18"/>
      <c r="BT194" s="18"/>
      <c r="BU194" s="18"/>
      <c r="BV194" s="18"/>
      <c r="BW194" s="18"/>
      <c r="BX194" s="18"/>
      <c r="BY194" s="18"/>
      <c r="BZ194" s="18"/>
      <c r="CA194" s="18"/>
      <c r="CB194" s="18"/>
      <c r="CC194" s="18"/>
      <c r="CD194" s="18"/>
      <c r="CE194" s="18"/>
      <c r="CF194" s="18"/>
      <c r="CG194" s="18"/>
      <c r="CH194" s="18"/>
      <c r="CI194" s="18"/>
      <c r="CJ194" s="18"/>
      <c r="CK194" s="18"/>
      <c r="CL194" s="18"/>
      <c r="CM194" s="18"/>
      <c r="CN194" s="18"/>
      <c r="CO194" s="18"/>
      <c r="CP194" s="18"/>
      <c r="CQ194" s="18"/>
      <c r="CR194" s="18"/>
      <c r="CS194" s="18"/>
    </row>
    <row r="195" spans="1:97">
      <c r="A195" s="18"/>
      <c r="B195" s="18"/>
      <c r="C195" s="18" t="s">
        <v>18072</v>
      </c>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c r="BO195" s="18"/>
      <c r="BP195" s="18"/>
      <c r="BQ195" s="18"/>
      <c r="BR195" s="18"/>
      <c r="BS195" s="18"/>
      <c r="BT195" s="18"/>
      <c r="BU195" s="18"/>
      <c r="BV195" s="18"/>
      <c r="BW195" s="18"/>
      <c r="BX195" s="18"/>
      <c r="BY195" s="18"/>
      <c r="BZ195" s="18"/>
      <c r="CA195" s="18"/>
      <c r="CB195" s="18"/>
      <c r="CC195" s="18"/>
      <c r="CD195" s="18"/>
      <c r="CE195" s="18"/>
      <c r="CF195" s="18"/>
      <c r="CG195" s="18"/>
      <c r="CH195" s="18"/>
      <c r="CI195" s="18"/>
      <c r="CJ195" s="18"/>
      <c r="CK195" s="18"/>
      <c r="CL195" s="18"/>
      <c r="CM195" s="18"/>
      <c r="CN195" s="18"/>
      <c r="CO195" s="18"/>
      <c r="CP195" s="18"/>
      <c r="CQ195" s="18"/>
      <c r="CR195" s="18"/>
      <c r="CS195" s="18"/>
    </row>
    <row r="196" spans="1:97">
      <c r="A196" s="18"/>
      <c r="B196" s="18"/>
      <c r="C196" s="18" t="s">
        <v>18073</v>
      </c>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c r="BO196" s="18"/>
      <c r="BP196" s="18"/>
      <c r="BQ196" s="18"/>
      <c r="BR196" s="18"/>
      <c r="BS196" s="18"/>
      <c r="BT196" s="18"/>
      <c r="BU196" s="18"/>
      <c r="BV196" s="18"/>
      <c r="BW196" s="18"/>
      <c r="BX196" s="18"/>
      <c r="BY196" s="18"/>
      <c r="BZ196" s="18"/>
      <c r="CA196" s="18"/>
      <c r="CB196" s="18"/>
      <c r="CC196" s="18"/>
      <c r="CD196" s="18"/>
      <c r="CE196" s="18"/>
      <c r="CF196" s="18"/>
      <c r="CG196" s="18"/>
      <c r="CH196" s="18"/>
      <c r="CI196" s="18"/>
      <c r="CJ196" s="18"/>
      <c r="CK196" s="18"/>
      <c r="CL196" s="18"/>
      <c r="CM196" s="18"/>
      <c r="CN196" s="18"/>
      <c r="CO196" s="18"/>
      <c r="CP196" s="18"/>
      <c r="CQ196" s="18"/>
      <c r="CR196" s="18"/>
      <c r="CS196" s="18"/>
    </row>
    <row r="197" spans="1:97">
      <c r="A197" s="18"/>
      <c r="B197" s="18"/>
      <c r="C197" s="18" t="s">
        <v>18074</v>
      </c>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c r="BO197" s="18"/>
      <c r="BP197" s="18"/>
      <c r="BQ197" s="18"/>
      <c r="BR197" s="18"/>
      <c r="BS197" s="18"/>
      <c r="BT197" s="18"/>
      <c r="BU197" s="18"/>
      <c r="BV197" s="18"/>
      <c r="BW197" s="18"/>
      <c r="BX197" s="18"/>
      <c r="BY197" s="18"/>
      <c r="BZ197" s="18"/>
      <c r="CA197" s="18"/>
      <c r="CB197" s="18"/>
      <c r="CC197" s="18"/>
      <c r="CD197" s="18"/>
      <c r="CE197" s="18"/>
      <c r="CF197" s="18"/>
      <c r="CG197" s="18"/>
      <c r="CH197" s="18"/>
      <c r="CI197" s="18"/>
      <c r="CJ197" s="18"/>
      <c r="CK197" s="18"/>
      <c r="CL197" s="18"/>
      <c r="CM197" s="18"/>
      <c r="CN197" s="18"/>
      <c r="CO197" s="18"/>
      <c r="CP197" s="18"/>
      <c r="CQ197" s="18"/>
      <c r="CR197" s="18"/>
      <c r="CS197" s="18"/>
    </row>
    <row r="198" spans="1:97">
      <c r="A198" s="18"/>
      <c r="B198" s="18"/>
      <c r="C198" s="18" t="s">
        <v>18075</v>
      </c>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c r="BO198" s="18"/>
      <c r="BP198" s="18"/>
      <c r="BQ198" s="18"/>
      <c r="BR198" s="18"/>
      <c r="BS198" s="18"/>
      <c r="BT198" s="18"/>
      <c r="BU198" s="18"/>
      <c r="BV198" s="18"/>
      <c r="BW198" s="18"/>
      <c r="BX198" s="18"/>
      <c r="BY198" s="18"/>
      <c r="BZ198" s="18"/>
      <c r="CA198" s="18"/>
      <c r="CB198" s="18"/>
      <c r="CC198" s="18"/>
      <c r="CD198" s="18"/>
      <c r="CE198" s="18"/>
      <c r="CF198" s="18"/>
      <c r="CG198" s="18"/>
      <c r="CH198" s="18"/>
      <c r="CI198" s="18"/>
      <c r="CJ198" s="18"/>
      <c r="CK198" s="18"/>
      <c r="CL198" s="18"/>
      <c r="CM198" s="18"/>
      <c r="CN198" s="18"/>
      <c r="CO198" s="18"/>
      <c r="CP198" s="18"/>
      <c r="CQ198" s="18"/>
      <c r="CR198" s="18"/>
      <c r="CS198" s="18"/>
    </row>
    <row r="199" spans="1:97">
      <c r="A199" s="18"/>
      <c r="B199" s="18"/>
      <c r="C199" s="18" t="s">
        <v>18076</v>
      </c>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c r="BO199" s="18"/>
      <c r="BP199" s="18"/>
      <c r="BQ199" s="18"/>
      <c r="BR199" s="18"/>
      <c r="BS199" s="18"/>
      <c r="BT199" s="18"/>
      <c r="BU199" s="18"/>
      <c r="BV199" s="18"/>
      <c r="BW199" s="18"/>
      <c r="BX199" s="18"/>
      <c r="BY199" s="18"/>
      <c r="BZ199" s="18"/>
      <c r="CA199" s="18"/>
      <c r="CB199" s="18"/>
      <c r="CC199" s="18"/>
      <c r="CD199" s="18"/>
      <c r="CE199" s="18"/>
      <c r="CF199" s="18"/>
      <c r="CG199" s="18"/>
      <c r="CH199" s="18"/>
      <c r="CI199" s="18"/>
      <c r="CJ199" s="18"/>
      <c r="CK199" s="18"/>
      <c r="CL199" s="18"/>
      <c r="CM199" s="18"/>
      <c r="CN199" s="18"/>
      <c r="CO199" s="18"/>
      <c r="CP199" s="18"/>
      <c r="CQ199" s="18"/>
      <c r="CR199" s="18"/>
      <c r="CS199" s="18"/>
    </row>
    <row r="200" spans="1:97">
      <c r="A200" s="18"/>
      <c r="B200" s="18"/>
      <c r="C200" s="18" t="s">
        <v>18077</v>
      </c>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c r="BO200" s="18"/>
      <c r="BP200" s="18"/>
      <c r="BQ200" s="18"/>
      <c r="BR200" s="18"/>
      <c r="BS200" s="18"/>
      <c r="BT200" s="18"/>
      <c r="BU200" s="18"/>
      <c r="BV200" s="18"/>
      <c r="BW200" s="18"/>
      <c r="BX200" s="18"/>
      <c r="BY200" s="18"/>
      <c r="BZ200" s="18"/>
      <c r="CA200" s="18"/>
      <c r="CB200" s="18"/>
      <c r="CC200" s="18"/>
      <c r="CD200" s="18"/>
      <c r="CE200" s="18"/>
      <c r="CF200" s="18"/>
      <c r="CG200" s="18"/>
      <c r="CH200" s="18"/>
      <c r="CI200" s="18"/>
      <c r="CJ200" s="18"/>
      <c r="CK200" s="18"/>
      <c r="CL200" s="18"/>
      <c r="CM200" s="18"/>
      <c r="CN200" s="18"/>
      <c r="CO200" s="18"/>
      <c r="CP200" s="18"/>
      <c r="CQ200" s="18"/>
      <c r="CR200" s="18"/>
      <c r="CS200" s="18"/>
    </row>
    <row r="201" spans="1:97">
      <c r="A201" s="18"/>
      <c r="B201" s="18"/>
      <c r="C201" s="18" t="s">
        <v>18078</v>
      </c>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c r="BO201" s="18"/>
      <c r="BP201" s="18"/>
      <c r="BQ201" s="18"/>
      <c r="BR201" s="18"/>
      <c r="BS201" s="18"/>
      <c r="BT201" s="18"/>
      <c r="BU201" s="18"/>
      <c r="BV201" s="18"/>
      <c r="BW201" s="18"/>
      <c r="BX201" s="18"/>
      <c r="BY201" s="18"/>
      <c r="BZ201" s="18"/>
      <c r="CA201" s="18"/>
      <c r="CB201" s="18"/>
      <c r="CC201" s="18"/>
      <c r="CD201" s="18"/>
      <c r="CE201" s="18"/>
      <c r="CF201" s="18"/>
      <c r="CG201" s="18"/>
      <c r="CH201" s="18"/>
      <c r="CI201" s="18"/>
      <c r="CJ201" s="18"/>
      <c r="CK201" s="18"/>
      <c r="CL201" s="18"/>
      <c r="CM201" s="18"/>
      <c r="CN201" s="18"/>
      <c r="CO201" s="18"/>
      <c r="CP201" s="18"/>
      <c r="CQ201" s="18"/>
      <c r="CR201" s="18"/>
      <c r="CS201" s="18"/>
    </row>
    <row r="202" spans="1:97">
      <c r="A202" s="18"/>
      <c r="B202" s="18"/>
      <c r="C202" s="18" t="s">
        <v>18079</v>
      </c>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c r="BO202" s="18"/>
      <c r="BP202" s="18"/>
      <c r="BQ202" s="18"/>
      <c r="BR202" s="18"/>
      <c r="BS202" s="18"/>
      <c r="BT202" s="18"/>
      <c r="BU202" s="18"/>
      <c r="BV202" s="18"/>
      <c r="BW202" s="18"/>
      <c r="BX202" s="18"/>
      <c r="BY202" s="18"/>
      <c r="BZ202" s="18"/>
      <c r="CA202" s="18"/>
      <c r="CB202" s="18"/>
      <c r="CC202" s="18"/>
      <c r="CD202" s="18"/>
      <c r="CE202" s="18"/>
      <c r="CF202" s="18"/>
      <c r="CG202" s="18"/>
      <c r="CH202" s="18"/>
      <c r="CI202" s="18"/>
      <c r="CJ202" s="18"/>
      <c r="CK202" s="18"/>
      <c r="CL202" s="18"/>
      <c r="CM202" s="18"/>
      <c r="CN202" s="18"/>
      <c r="CO202" s="18"/>
      <c r="CP202" s="18"/>
      <c r="CQ202" s="18"/>
      <c r="CR202" s="18"/>
      <c r="CS202" s="18"/>
    </row>
    <row r="203" spans="1:97">
      <c r="A203" s="18"/>
      <c r="B203" s="18"/>
      <c r="C203" s="18" t="s">
        <v>18080</v>
      </c>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c r="BI203" s="18"/>
      <c r="BJ203" s="18"/>
      <c r="BK203" s="18"/>
      <c r="BL203" s="18"/>
      <c r="BM203" s="18"/>
      <c r="BN203" s="18"/>
      <c r="BO203" s="18"/>
      <c r="BP203" s="18"/>
      <c r="BQ203" s="18"/>
      <c r="BR203" s="18"/>
      <c r="BS203" s="18"/>
      <c r="BT203" s="18"/>
      <c r="BU203" s="18"/>
      <c r="BV203" s="18"/>
      <c r="BW203" s="18"/>
      <c r="BX203" s="18"/>
      <c r="BY203" s="18"/>
      <c r="BZ203" s="18"/>
      <c r="CA203" s="18"/>
      <c r="CB203" s="18"/>
      <c r="CC203" s="18"/>
      <c r="CD203" s="18"/>
      <c r="CE203" s="18"/>
      <c r="CF203" s="18"/>
      <c r="CG203" s="18"/>
      <c r="CH203" s="18"/>
      <c r="CI203" s="18"/>
      <c r="CJ203" s="18"/>
      <c r="CK203" s="18"/>
      <c r="CL203" s="18"/>
      <c r="CM203" s="18"/>
      <c r="CN203" s="18"/>
      <c r="CO203" s="18"/>
      <c r="CP203" s="18"/>
      <c r="CQ203" s="18"/>
      <c r="CR203" s="18"/>
      <c r="CS203" s="18"/>
    </row>
    <row r="204" spans="1:97">
      <c r="A204" s="18"/>
      <c r="B204" s="18"/>
      <c r="C204" s="18" t="s">
        <v>18081</v>
      </c>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c r="BI204" s="18"/>
      <c r="BJ204" s="18"/>
      <c r="BK204" s="18"/>
      <c r="BL204" s="18"/>
      <c r="BM204" s="18"/>
      <c r="BN204" s="18"/>
      <c r="BO204" s="18"/>
      <c r="BP204" s="18"/>
      <c r="BQ204" s="18"/>
      <c r="BR204" s="18"/>
      <c r="BS204" s="18"/>
      <c r="BT204" s="18"/>
      <c r="BU204" s="18"/>
      <c r="BV204" s="18"/>
      <c r="BW204" s="18"/>
      <c r="BX204" s="18"/>
      <c r="BY204" s="18"/>
      <c r="BZ204" s="18"/>
      <c r="CA204" s="18"/>
      <c r="CB204" s="18"/>
      <c r="CC204" s="18"/>
      <c r="CD204" s="18"/>
      <c r="CE204" s="18"/>
      <c r="CF204" s="18"/>
      <c r="CG204" s="18"/>
      <c r="CH204" s="18"/>
      <c r="CI204" s="18"/>
      <c r="CJ204" s="18"/>
      <c r="CK204" s="18"/>
      <c r="CL204" s="18"/>
      <c r="CM204" s="18"/>
      <c r="CN204" s="18"/>
      <c r="CO204" s="18"/>
      <c r="CP204" s="18"/>
      <c r="CQ204" s="18"/>
      <c r="CR204" s="18"/>
      <c r="CS204" s="18"/>
    </row>
    <row r="205" spans="1:97">
      <c r="A205" s="18"/>
      <c r="B205" s="18"/>
      <c r="C205" s="18" t="s">
        <v>18082</v>
      </c>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c r="BI205" s="18"/>
      <c r="BJ205" s="18"/>
      <c r="BK205" s="18"/>
      <c r="BL205" s="18"/>
      <c r="BM205" s="18"/>
      <c r="BN205" s="18"/>
      <c r="BO205" s="18"/>
      <c r="BP205" s="18"/>
      <c r="BQ205" s="18"/>
      <c r="BR205" s="18"/>
      <c r="BS205" s="18"/>
      <c r="BT205" s="18"/>
      <c r="BU205" s="18"/>
      <c r="BV205" s="18"/>
      <c r="BW205" s="18"/>
      <c r="BX205" s="18"/>
      <c r="BY205" s="18"/>
      <c r="BZ205" s="18"/>
      <c r="CA205" s="18"/>
      <c r="CB205" s="18"/>
      <c r="CC205" s="18"/>
      <c r="CD205" s="18"/>
      <c r="CE205" s="18"/>
      <c r="CF205" s="18"/>
      <c r="CG205" s="18"/>
      <c r="CH205" s="18"/>
      <c r="CI205" s="18"/>
      <c r="CJ205" s="18"/>
      <c r="CK205" s="18"/>
      <c r="CL205" s="18"/>
      <c r="CM205" s="18"/>
      <c r="CN205" s="18"/>
      <c r="CO205" s="18"/>
      <c r="CP205" s="18"/>
      <c r="CQ205" s="18"/>
      <c r="CR205" s="18"/>
      <c r="CS205" s="18"/>
    </row>
    <row r="206" spans="1:97">
      <c r="A206" s="18"/>
      <c r="B206" s="18"/>
      <c r="C206" s="18" t="s">
        <v>18083</v>
      </c>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c r="BI206" s="18"/>
      <c r="BJ206" s="18"/>
      <c r="BK206" s="18"/>
      <c r="BL206" s="18"/>
      <c r="BM206" s="18"/>
      <c r="BN206" s="18"/>
      <c r="BO206" s="18"/>
      <c r="BP206" s="18"/>
      <c r="BQ206" s="18"/>
      <c r="BR206" s="18"/>
      <c r="BS206" s="18"/>
      <c r="BT206" s="18"/>
      <c r="BU206" s="18"/>
      <c r="BV206" s="18"/>
      <c r="BW206" s="18"/>
      <c r="BX206" s="18"/>
      <c r="BY206" s="18"/>
      <c r="BZ206" s="18"/>
      <c r="CA206" s="18"/>
      <c r="CB206" s="18"/>
      <c r="CC206" s="18"/>
      <c r="CD206" s="18"/>
      <c r="CE206" s="18"/>
      <c r="CF206" s="18"/>
      <c r="CG206" s="18"/>
      <c r="CH206" s="18"/>
      <c r="CI206" s="18"/>
      <c r="CJ206" s="18"/>
      <c r="CK206" s="18"/>
      <c r="CL206" s="18"/>
      <c r="CM206" s="18"/>
      <c r="CN206" s="18"/>
      <c r="CO206" s="18"/>
      <c r="CP206" s="18"/>
      <c r="CQ206" s="18"/>
      <c r="CR206" s="18"/>
      <c r="CS206" s="18"/>
    </row>
    <row r="207" spans="1:97">
      <c r="A207" s="18"/>
      <c r="B207" s="18"/>
      <c r="C207" s="18" t="s">
        <v>18084</v>
      </c>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c r="BI207" s="18"/>
      <c r="BJ207" s="18"/>
      <c r="BK207" s="18"/>
      <c r="BL207" s="18"/>
      <c r="BM207" s="18"/>
      <c r="BN207" s="18"/>
      <c r="BO207" s="18"/>
      <c r="BP207" s="18"/>
      <c r="BQ207" s="18"/>
      <c r="BR207" s="18"/>
      <c r="BS207" s="18"/>
      <c r="BT207" s="18"/>
      <c r="BU207" s="18"/>
      <c r="BV207" s="18"/>
      <c r="BW207" s="18"/>
      <c r="BX207" s="18"/>
      <c r="BY207" s="18"/>
      <c r="BZ207" s="18"/>
      <c r="CA207" s="18"/>
      <c r="CB207" s="18"/>
      <c r="CC207" s="18"/>
      <c r="CD207" s="18"/>
      <c r="CE207" s="18"/>
      <c r="CF207" s="18"/>
      <c r="CG207" s="18"/>
      <c r="CH207" s="18"/>
      <c r="CI207" s="18"/>
      <c r="CJ207" s="18"/>
      <c r="CK207" s="18"/>
      <c r="CL207" s="18"/>
      <c r="CM207" s="18"/>
      <c r="CN207" s="18"/>
      <c r="CO207" s="18"/>
      <c r="CP207" s="18"/>
      <c r="CQ207" s="18"/>
      <c r="CR207" s="18"/>
      <c r="CS207" s="18"/>
    </row>
    <row r="208" spans="1:97">
      <c r="A208" s="18"/>
      <c r="B208" s="18"/>
      <c r="C208" s="18" t="s">
        <v>18085</v>
      </c>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c r="BI208" s="18"/>
      <c r="BJ208" s="18"/>
      <c r="BK208" s="18"/>
      <c r="BL208" s="18"/>
      <c r="BM208" s="18"/>
      <c r="BN208" s="18"/>
      <c r="BO208" s="18"/>
      <c r="BP208" s="18"/>
      <c r="BQ208" s="18"/>
      <c r="BR208" s="18"/>
      <c r="BS208" s="18"/>
      <c r="BT208" s="18"/>
      <c r="BU208" s="18"/>
      <c r="BV208" s="18"/>
      <c r="BW208" s="18"/>
      <c r="BX208" s="18"/>
      <c r="BY208" s="18"/>
      <c r="BZ208" s="18"/>
      <c r="CA208" s="18"/>
      <c r="CB208" s="18"/>
      <c r="CC208" s="18"/>
      <c r="CD208" s="18"/>
      <c r="CE208" s="18"/>
      <c r="CF208" s="18"/>
      <c r="CG208" s="18"/>
      <c r="CH208" s="18"/>
      <c r="CI208" s="18"/>
      <c r="CJ208" s="18"/>
      <c r="CK208" s="18"/>
      <c r="CL208" s="18"/>
      <c r="CM208" s="18"/>
      <c r="CN208" s="18"/>
      <c r="CO208" s="18"/>
      <c r="CP208" s="18"/>
      <c r="CQ208" s="18"/>
      <c r="CR208" s="18"/>
      <c r="CS208" s="18"/>
    </row>
    <row r="209" spans="1:97">
      <c r="A209" s="18"/>
      <c r="B209" s="18"/>
      <c r="C209" s="18" t="s">
        <v>18086</v>
      </c>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c r="BI209" s="18"/>
      <c r="BJ209" s="18"/>
      <c r="BK209" s="18"/>
      <c r="BL209" s="18"/>
      <c r="BM209" s="18"/>
      <c r="BN209" s="18"/>
      <c r="BO209" s="18"/>
      <c r="BP209" s="18"/>
      <c r="BQ209" s="18"/>
      <c r="BR209" s="18"/>
      <c r="BS209" s="18"/>
      <c r="BT209" s="18"/>
      <c r="BU209" s="18"/>
      <c r="BV209" s="18"/>
      <c r="BW209" s="18"/>
      <c r="BX209" s="18"/>
      <c r="BY209" s="18"/>
      <c r="BZ209" s="18"/>
      <c r="CA209" s="18"/>
      <c r="CB209" s="18"/>
      <c r="CC209" s="18"/>
      <c r="CD209" s="18"/>
      <c r="CE209" s="18"/>
      <c r="CF209" s="18"/>
      <c r="CG209" s="18"/>
      <c r="CH209" s="18"/>
      <c r="CI209" s="18"/>
      <c r="CJ209" s="18"/>
      <c r="CK209" s="18"/>
      <c r="CL209" s="18"/>
      <c r="CM209" s="18"/>
      <c r="CN209" s="18"/>
      <c r="CO209" s="18"/>
      <c r="CP209" s="18"/>
      <c r="CQ209" s="18"/>
      <c r="CR209" s="18"/>
      <c r="CS209" s="18"/>
    </row>
    <row r="210" spans="1:97">
      <c r="A210" s="18"/>
      <c r="B210" s="18"/>
      <c r="C210" s="18" t="s">
        <v>18087</v>
      </c>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c r="BI210" s="18"/>
      <c r="BJ210" s="18"/>
      <c r="BK210" s="18"/>
      <c r="BL210" s="18"/>
      <c r="BM210" s="18"/>
      <c r="BN210" s="18"/>
      <c r="BO210" s="18"/>
      <c r="BP210" s="18"/>
      <c r="BQ210" s="18"/>
      <c r="BR210" s="18"/>
      <c r="BS210" s="18"/>
      <c r="BT210" s="18"/>
      <c r="BU210" s="18"/>
      <c r="BV210" s="18"/>
      <c r="BW210" s="18"/>
      <c r="BX210" s="18"/>
      <c r="BY210" s="18"/>
      <c r="BZ210" s="18"/>
      <c r="CA210" s="18"/>
      <c r="CB210" s="18"/>
      <c r="CC210" s="18"/>
      <c r="CD210" s="18"/>
      <c r="CE210" s="18"/>
      <c r="CF210" s="18"/>
      <c r="CG210" s="18"/>
      <c r="CH210" s="18"/>
      <c r="CI210" s="18"/>
      <c r="CJ210" s="18"/>
      <c r="CK210" s="18"/>
      <c r="CL210" s="18"/>
      <c r="CM210" s="18"/>
      <c r="CN210" s="18"/>
      <c r="CO210" s="18"/>
      <c r="CP210" s="18"/>
      <c r="CQ210" s="18"/>
      <c r="CR210" s="18"/>
      <c r="CS210" s="18"/>
    </row>
    <row r="211" spans="1:97">
      <c r="A211" s="18"/>
      <c r="B211" s="18"/>
      <c r="C211" s="18" t="s">
        <v>18088</v>
      </c>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c r="AE211" s="18"/>
      <c r="AF211" s="18"/>
      <c r="AG211" s="18"/>
      <c r="AH211" s="18"/>
      <c r="AI211" s="18"/>
      <c r="AJ211" s="18"/>
      <c r="AK211" s="18"/>
      <c r="AL211" s="18"/>
      <c r="AM211" s="18"/>
      <c r="AN211" s="18"/>
      <c r="AO211" s="18"/>
      <c r="AP211" s="18"/>
      <c r="AQ211" s="18"/>
      <c r="AR211" s="18"/>
      <c r="AS211" s="18"/>
      <c r="AT211" s="18"/>
      <c r="AU211" s="18"/>
      <c r="AV211" s="18"/>
      <c r="AW211" s="18"/>
      <c r="AX211" s="18"/>
      <c r="AY211" s="18"/>
      <c r="AZ211" s="18"/>
      <c r="BA211" s="18"/>
      <c r="BB211" s="18"/>
      <c r="BC211" s="18"/>
      <c r="BD211" s="18"/>
      <c r="BE211" s="18"/>
      <c r="BF211" s="18"/>
      <c r="BG211" s="18"/>
      <c r="BH211" s="18"/>
      <c r="BI211" s="18"/>
      <c r="BJ211" s="18"/>
      <c r="BK211" s="18"/>
      <c r="BL211" s="18"/>
      <c r="BM211" s="18"/>
      <c r="BN211" s="18"/>
      <c r="BO211" s="18"/>
      <c r="BP211" s="18"/>
      <c r="BQ211" s="18"/>
      <c r="BR211" s="18"/>
      <c r="BS211" s="18"/>
      <c r="BT211" s="18"/>
      <c r="BU211" s="18"/>
      <c r="BV211" s="18"/>
      <c r="BW211" s="18"/>
      <c r="BX211" s="18"/>
      <c r="BY211" s="18"/>
      <c r="BZ211" s="18"/>
      <c r="CA211" s="18"/>
      <c r="CB211" s="18"/>
      <c r="CC211" s="18"/>
      <c r="CD211" s="18"/>
      <c r="CE211" s="18"/>
      <c r="CF211" s="18"/>
      <c r="CG211" s="18"/>
      <c r="CH211" s="18"/>
      <c r="CI211" s="18"/>
      <c r="CJ211" s="18"/>
      <c r="CK211" s="18"/>
      <c r="CL211" s="18"/>
      <c r="CM211" s="18"/>
      <c r="CN211" s="18"/>
      <c r="CO211" s="18"/>
      <c r="CP211" s="18"/>
      <c r="CQ211" s="18"/>
      <c r="CR211" s="18"/>
      <c r="CS211" s="18"/>
    </row>
    <row r="212" spans="1:97">
      <c r="A212" s="18"/>
      <c r="B212" s="18"/>
      <c r="C212" s="18" t="s">
        <v>18089</v>
      </c>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c r="BC212" s="18"/>
      <c r="BD212" s="18"/>
      <c r="BE212" s="18"/>
      <c r="BF212" s="18"/>
      <c r="BG212" s="18"/>
      <c r="BH212" s="18"/>
      <c r="BI212" s="18"/>
      <c r="BJ212" s="18"/>
      <c r="BK212" s="18"/>
      <c r="BL212" s="18"/>
      <c r="BM212" s="18"/>
      <c r="BN212" s="18"/>
      <c r="BO212" s="18"/>
      <c r="BP212" s="18"/>
      <c r="BQ212" s="18"/>
      <c r="BR212" s="18"/>
      <c r="BS212" s="18"/>
      <c r="BT212" s="18"/>
      <c r="BU212" s="18"/>
      <c r="BV212" s="18"/>
      <c r="BW212" s="18"/>
      <c r="BX212" s="18"/>
      <c r="BY212" s="18"/>
      <c r="BZ212" s="18"/>
      <c r="CA212" s="18"/>
      <c r="CB212" s="18"/>
      <c r="CC212" s="18"/>
      <c r="CD212" s="18"/>
      <c r="CE212" s="18"/>
      <c r="CF212" s="18"/>
      <c r="CG212" s="18"/>
      <c r="CH212" s="18"/>
      <c r="CI212" s="18"/>
      <c r="CJ212" s="18"/>
      <c r="CK212" s="18"/>
      <c r="CL212" s="18"/>
      <c r="CM212" s="18"/>
      <c r="CN212" s="18"/>
      <c r="CO212" s="18"/>
      <c r="CP212" s="18"/>
      <c r="CQ212" s="18"/>
      <c r="CR212" s="18"/>
      <c r="CS212" s="18"/>
    </row>
    <row r="213" spans="1:97">
      <c r="A213" s="18"/>
      <c r="B213" s="18"/>
      <c r="C213" s="18" t="s">
        <v>18090</v>
      </c>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c r="AK213" s="18"/>
      <c r="AL213" s="18"/>
      <c r="AM213" s="18"/>
      <c r="AN213" s="18"/>
      <c r="AO213" s="18"/>
      <c r="AP213" s="18"/>
      <c r="AQ213" s="18"/>
      <c r="AR213" s="18"/>
      <c r="AS213" s="18"/>
      <c r="AT213" s="18"/>
      <c r="AU213" s="18"/>
      <c r="AV213" s="18"/>
      <c r="AW213" s="18"/>
      <c r="AX213" s="18"/>
      <c r="AY213" s="18"/>
      <c r="AZ213" s="18"/>
      <c r="BA213" s="18"/>
      <c r="BB213" s="18"/>
      <c r="BC213" s="18"/>
      <c r="BD213" s="18"/>
      <c r="BE213" s="18"/>
      <c r="BF213" s="18"/>
      <c r="BG213" s="18"/>
      <c r="BH213" s="18"/>
      <c r="BI213" s="18"/>
      <c r="BJ213" s="18"/>
      <c r="BK213" s="18"/>
      <c r="BL213" s="18"/>
      <c r="BM213" s="18"/>
      <c r="BN213" s="18"/>
      <c r="BO213" s="18"/>
      <c r="BP213" s="18"/>
      <c r="BQ213" s="18"/>
      <c r="BR213" s="18"/>
      <c r="BS213" s="18"/>
      <c r="BT213" s="18"/>
      <c r="BU213" s="18"/>
      <c r="BV213" s="18"/>
      <c r="BW213" s="18"/>
      <c r="BX213" s="18"/>
      <c r="BY213" s="18"/>
      <c r="BZ213" s="18"/>
      <c r="CA213" s="18"/>
      <c r="CB213" s="18"/>
      <c r="CC213" s="18"/>
      <c r="CD213" s="18"/>
      <c r="CE213" s="18"/>
      <c r="CF213" s="18"/>
      <c r="CG213" s="18"/>
      <c r="CH213" s="18"/>
      <c r="CI213" s="18"/>
      <c r="CJ213" s="18"/>
      <c r="CK213" s="18"/>
      <c r="CL213" s="18"/>
      <c r="CM213" s="18"/>
      <c r="CN213" s="18"/>
      <c r="CO213" s="18"/>
      <c r="CP213" s="18"/>
      <c r="CQ213" s="18"/>
      <c r="CR213" s="18"/>
      <c r="CS213" s="18"/>
    </row>
    <row r="214" spans="1:97">
      <c r="A214" s="18"/>
      <c r="B214" s="18"/>
      <c r="C214" s="18" t="s">
        <v>18091</v>
      </c>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c r="BC214" s="18"/>
      <c r="BD214" s="18"/>
      <c r="BE214" s="18"/>
      <c r="BF214" s="18"/>
      <c r="BG214" s="18"/>
      <c r="BH214" s="18"/>
      <c r="BI214" s="18"/>
      <c r="BJ214" s="18"/>
      <c r="BK214" s="18"/>
      <c r="BL214" s="18"/>
      <c r="BM214" s="18"/>
      <c r="BN214" s="18"/>
      <c r="BO214" s="18"/>
      <c r="BP214" s="18"/>
      <c r="BQ214" s="18"/>
      <c r="BR214" s="18"/>
      <c r="BS214" s="18"/>
      <c r="BT214" s="18"/>
      <c r="BU214" s="18"/>
      <c r="BV214" s="18"/>
      <c r="BW214" s="18"/>
      <c r="BX214" s="18"/>
      <c r="BY214" s="18"/>
      <c r="BZ214" s="18"/>
      <c r="CA214" s="18"/>
      <c r="CB214" s="18"/>
      <c r="CC214" s="18"/>
      <c r="CD214" s="18"/>
      <c r="CE214" s="18"/>
      <c r="CF214" s="18"/>
      <c r="CG214" s="18"/>
      <c r="CH214" s="18"/>
      <c r="CI214" s="18"/>
      <c r="CJ214" s="18"/>
      <c r="CK214" s="18"/>
      <c r="CL214" s="18"/>
      <c r="CM214" s="18"/>
      <c r="CN214" s="18"/>
      <c r="CO214" s="18"/>
      <c r="CP214" s="18"/>
      <c r="CQ214" s="18"/>
      <c r="CR214" s="18"/>
      <c r="CS214" s="18"/>
    </row>
    <row r="215" spans="1:97">
      <c r="A215" s="18"/>
      <c r="B215" s="18"/>
      <c r="C215" s="18" t="s">
        <v>18092</v>
      </c>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c r="AE215" s="18"/>
      <c r="AF215" s="18"/>
      <c r="AG215" s="18"/>
      <c r="AH215" s="18"/>
      <c r="AI215" s="18"/>
      <c r="AJ215" s="18"/>
      <c r="AK215" s="18"/>
      <c r="AL215" s="18"/>
      <c r="AM215" s="18"/>
      <c r="AN215" s="18"/>
      <c r="AO215" s="18"/>
      <c r="AP215" s="18"/>
      <c r="AQ215" s="18"/>
      <c r="AR215" s="18"/>
      <c r="AS215" s="18"/>
      <c r="AT215" s="18"/>
      <c r="AU215" s="18"/>
      <c r="AV215" s="18"/>
      <c r="AW215" s="18"/>
      <c r="AX215" s="18"/>
      <c r="AY215" s="18"/>
      <c r="AZ215" s="18"/>
      <c r="BA215" s="18"/>
      <c r="BB215" s="18"/>
      <c r="BC215" s="18"/>
      <c r="BD215" s="18"/>
      <c r="BE215" s="18"/>
      <c r="BF215" s="18"/>
      <c r="BG215" s="18"/>
      <c r="BH215" s="18"/>
      <c r="BI215" s="18"/>
      <c r="BJ215" s="18"/>
      <c r="BK215" s="18"/>
      <c r="BL215" s="18"/>
      <c r="BM215" s="18"/>
      <c r="BN215" s="18"/>
      <c r="BO215" s="18"/>
      <c r="BP215" s="18"/>
      <c r="BQ215" s="18"/>
      <c r="BR215" s="18"/>
      <c r="BS215" s="18"/>
      <c r="BT215" s="18"/>
      <c r="BU215" s="18"/>
      <c r="BV215" s="18"/>
      <c r="BW215" s="18"/>
      <c r="BX215" s="18"/>
      <c r="BY215" s="18"/>
      <c r="BZ215" s="18"/>
      <c r="CA215" s="18"/>
      <c r="CB215" s="18"/>
      <c r="CC215" s="18"/>
      <c r="CD215" s="18"/>
      <c r="CE215" s="18"/>
      <c r="CF215" s="18"/>
      <c r="CG215" s="18"/>
      <c r="CH215" s="18"/>
      <c r="CI215" s="18"/>
      <c r="CJ215" s="18"/>
      <c r="CK215" s="18"/>
      <c r="CL215" s="18"/>
      <c r="CM215" s="18"/>
      <c r="CN215" s="18"/>
      <c r="CO215" s="18"/>
      <c r="CP215" s="18"/>
      <c r="CQ215" s="18"/>
      <c r="CR215" s="18"/>
      <c r="CS215" s="18"/>
    </row>
    <row r="216" spans="1:97">
      <c r="A216" s="18"/>
      <c r="B216" s="18"/>
      <c r="C216" s="18" t="s">
        <v>18093</v>
      </c>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c r="BC216" s="18"/>
      <c r="BD216" s="18"/>
      <c r="BE216" s="18"/>
      <c r="BF216" s="18"/>
      <c r="BG216" s="18"/>
      <c r="BH216" s="18"/>
      <c r="BI216" s="18"/>
      <c r="BJ216" s="18"/>
      <c r="BK216" s="18"/>
      <c r="BL216" s="18"/>
      <c r="BM216" s="18"/>
      <c r="BN216" s="18"/>
      <c r="BO216" s="18"/>
      <c r="BP216" s="18"/>
      <c r="BQ216" s="18"/>
      <c r="BR216" s="18"/>
      <c r="BS216" s="18"/>
      <c r="BT216" s="18"/>
      <c r="BU216" s="18"/>
      <c r="BV216" s="18"/>
      <c r="BW216" s="18"/>
      <c r="BX216" s="18"/>
      <c r="BY216" s="18"/>
      <c r="BZ216" s="18"/>
      <c r="CA216" s="18"/>
      <c r="CB216" s="18"/>
      <c r="CC216" s="18"/>
      <c r="CD216" s="18"/>
      <c r="CE216" s="18"/>
      <c r="CF216" s="18"/>
      <c r="CG216" s="18"/>
      <c r="CH216" s="18"/>
      <c r="CI216" s="18"/>
      <c r="CJ216" s="18"/>
      <c r="CK216" s="18"/>
      <c r="CL216" s="18"/>
      <c r="CM216" s="18"/>
      <c r="CN216" s="18"/>
      <c r="CO216" s="18"/>
      <c r="CP216" s="18"/>
      <c r="CQ216" s="18"/>
      <c r="CR216" s="18"/>
      <c r="CS216" s="18"/>
    </row>
    <row r="217" spans="1:97">
      <c r="A217" s="18"/>
      <c r="B217" s="18"/>
      <c r="C217" s="18" t="s">
        <v>18094</v>
      </c>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c r="AE217" s="18"/>
      <c r="AF217" s="18"/>
      <c r="AG217" s="18"/>
      <c r="AH217" s="18"/>
      <c r="AI217" s="18"/>
      <c r="AJ217" s="18"/>
      <c r="AK217" s="18"/>
      <c r="AL217" s="18"/>
      <c r="AM217" s="18"/>
      <c r="AN217" s="18"/>
      <c r="AO217" s="18"/>
      <c r="AP217" s="18"/>
      <c r="AQ217" s="18"/>
      <c r="AR217" s="18"/>
      <c r="AS217" s="18"/>
      <c r="AT217" s="18"/>
      <c r="AU217" s="18"/>
      <c r="AV217" s="18"/>
      <c r="AW217" s="18"/>
      <c r="AX217" s="18"/>
      <c r="AY217" s="18"/>
      <c r="AZ217" s="18"/>
      <c r="BA217" s="18"/>
      <c r="BB217" s="18"/>
      <c r="BC217" s="18"/>
      <c r="BD217" s="18"/>
      <c r="BE217" s="18"/>
      <c r="BF217" s="18"/>
      <c r="BG217" s="18"/>
      <c r="BH217" s="18"/>
      <c r="BI217" s="18"/>
      <c r="BJ217" s="18"/>
      <c r="BK217" s="18"/>
      <c r="BL217" s="18"/>
      <c r="BM217" s="18"/>
      <c r="BN217" s="18"/>
      <c r="BO217" s="18"/>
      <c r="BP217" s="18"/>
      <c r="BQ217" s="18"/>
      <c r="BR217" s="18"/>
      <c r="BS217" s="18"/>
      <c r="BT217" s="18"/>
      <c r="BU217" s="18"/>
      <c r="BV217" s="18"/>
      <c r="BW217" s="18"/>
      <c r="BX217" s="18"/>
      <c r="BY217" s="18"/>
      <c r="BZ217" s="18"/>
      <c r="CA217" s="18"/>
      <c r="CB217" s="18"/>
      <c r="CC217" s="18"/>
      <c r="CD217" s="18"/>
      <c r="CE217" s="18"/>
      <c r="CF217" s="18"/>
      <c r="CG217" s="18"/>
      <c r="CH217" s="18"/>
      <c r="CI217" s="18"/>
      <c r="CJ217" s="18"/>
      <c r="CK217" s="18"/>
      <c r="CL217" s="18"/>
      <c r="CM217" s="18"/>
      <c r="CN217" s="18"/>
      <c r="CO217" s="18"/>
      <c r="CP217" s="18"/>
      <c r="CQ217" s="18"/>
      <c r="CR217" s="18"/>
      <c r="CS217" s="18"/>
    </row>
    <row r="218" spans="1:97">
      <c r="A218" s="18"/>
      <c r="B218" s="18"/>
      <c r="C218" s="18" t="s">
        <v>18095</v>
      </c>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c r="BC218" s="18"/>
      <c r="BD218" s="18"/>
      <c r="BE218" s="18"/>
      <c r="BF218" s="18"/>
      <c r="BG218" s="18"/>
      <c r="BH218" s="18"/>
      <c r="BI218" s="18"/>
      <c r="BJ218" s="18"/>
      <c r="BK218" s="18"/>
      <c r="BL218" s="18"/>
      <c r="BM218" s="18"/>
      <c r="BN218" s="18"/>
      <c r="BO218" s="18"/>
      <c r="BP218" s="18"/>
      <c r="BQ218" s="18"/>
      <c r="BR218" s="18"/>
      <c r="BS218" s="18"/>
      <c r="BT218" s="18"/>
      <c r="BU218" s="18"/>
      <c r="BV218" s="18"/>
      <c r="BW218" s="18"/>
      <c r="BX218" s="18"/>
      <c r="BY218" s="18"/>
      <c r="BZ218" s="18"/>
      <c r="CA218" s="18"/>
      <c r="CB218" s="18"/>
      <c r="CC218" s="18"/>
      <c r="CD218" s="18"/>
      <c r="CE218" s="18"/>
      <c r="CF218" s="18"/>
      <c r="CG218" s="18"/>
      <c r="CH218" s="18"/>
      <c r="CI218" s="18"/>
      <c r="CJ218" s="18"/>
      <c r="CK218" s="18"/>
      <c r="CL218" s="18"/>
      <c r="CM218" s="18"/>
      <c r="CN218" s="18"/>
      <c r="CO218" s="18"/>
      <c r="CP218" s="18"/>
      <c r="CQ218" s="18"/>
      <c r="CR218" s="18"/>
      <c r="CS218" s="18"/>
    </row>
    <row r="219" spans="1:97">
      <c r="A219" s="18"/>
      <c r="B219" s="18"/>
      <c r="C219" s="18" t="s">
        <v>18096</v>
      </c>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c r="AE219" s="18"/>
      <c r="AF219" s="18"/>
      <c r="AG219" s="18"/>
      <c r="AH219" s="18"/>
      <c r="AI219" s="18"/>
      <c r="AJ219" s="18"/>
      <c r="AK219" s="18"/>
      <c r="AL219" s="18"/>
      <c r="AM219" s="18"/>
      <c r="AN219" s="18"/>
      <c r="AO219" s="18"/>
      <c r="AP219" s="18"/>
      <c r="AQ219" s="18"/>
      <c r="AR219" s="18"/>
      <c r="AS219" s="18"/>
      <c r="AT219" s="18"/>
      <c r="AU219" s="18"/>
      <c r="AV219" s="18"/>
      <c r="AW219" s="18"/>
      <c r="AX219" s="18"/>
      <c r="AY219" s="18"/>
      <c r="AZ219" s="18"/>
      <c r="BA219" s="18"/>
      <c r="BB219" s="18"/>
      <c r="BC219" s="18"/>
      <c r="BD219" s="18"/>
      <c r="BE219" s="18"/>
      <c r="BF219" s="18"/>
      <c r="BG219" s="18"/>
      <c r="BH219" s="18"/>
      <c r="BI219" s="18"/>
      <c r="BJ219" s="18"/>
      <c r="BK219" s="18"/>
      <c r="BL219" s="18"/>
      <c r="BM219" s="18"/>
      <c r="BN219" s="18"/>
      <c r="BO219" s="18"/>
      <c r="BP219" s="18"/>
      <c r="BQ219" s="18"/>
      <c r="BR219" s="18"/>
      <c r="BS219" s="18"/>
      <c r="BT219" s="18"/>
      <c r="BU219" s="18"/>
      <c r="BV219" s="18"/>
      <c r="BW219" s="18"/>
      <c r="BX219" s="18"/>
      <c r="BY219" s="18"/>
      <c r="BZ219" s="18"/>
      <c r="CA219" s="18"/>
      <c r="CB219" s="18"/>
      <c r="CC219" s="18"/>
      <c r="CD219" s="18"/>
      <c r="CE219" s="18"/>
      <c r="CF219" s="18"/>
      <c r="CG219" s="18"/>
      <c r="CH219" s="18"/>
      <c r="CI219" s="18"/>
      <c r="CJ219" s="18"/>
      <c r="CK219" s="18"/>
      <c r="CL219" s="18"/>
      <c r="CM219" s="18"/>
      <c r="CN219" s="18"/>
      <c r="CO219" s="18"/>
      <c r="CP219" s="18"/>
      <c r="CQ219" s="18"/>
      <c r="CR219" s="18"/>
      <c r="CS219" s="18"/>
    </row>
    <row r="220" spans="1:97">
      <c r="A220" s="18"/>
      <c r="B220" s="18"/>
      <c r="C220" s="18" t="s">
        <v>18097</v>
      </c>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c r="BC220" s="18"/>
      <c r="BD220" s="18"/>
      <c r="BE220" s="18"/>
      <c r="BF220" s="18"/>
      <c r="BG220" s="18"/>
      <c r="BH220" s="18"/>
      <c r="BI220" s="18"/>
      <c r="BJ220" s="18"/>
      <c r="BK220" s="18"/>
      <c r="BL220" s="18"/>
      <c r="BM220" s="18"/>
      <c r="BN220" s="18"/>
      <c r="BO220" s="18"/>
      <c r="BP220" s="18"/>
      <c r="BQ220" s="18"/>
      <c r="BR220" s="18"/>
      <c r="BS220" s="18"/>
      <c r="BT220" s="18"/>
      <c r="BU220" s="18"/>
      <c r="BV220" s="18"/>
      <c r="BW220" s="18"/>
      <c r="BX220" s="18"/>
      <c r="BY220" s="18"/>
      <c r="BZ220" s="18"/>
      <c r="CA220" s="18"/>
      <c r="CB220" s="18"/>
      <c r="CC220" s="18"/>
      <c r="CD220" s="18"/>
      <c r="CE220" s="18"/>
      <c r="CF220" s="18"/>
      <c r="CG220" s="18"/>
      <c r="CH220" s="18"/>
      <c r="CI220" s="18"/>
      <c r="CJ220" s="18"/>
      <c r="CK220" s="18"/>
      <c r="CL220" s="18"/>
      <c r="CM220" s="18"/>
      <c r="CN220" s="18"/>
      <c r="CO220" s="18"/>
      <c r="CP220" s="18"/>
      <c r="CQ220" s="18"/>
      <c r="CR220" s="18"/>
      <c r="CS220" s="18"/>
    </row>
    <row r="221" spans="1:97">
      <c r="A221" s="18"/>
      <c r="B221" s="18"/>
      <c r="C221" s="18" t="s">
        <v>18098</v>
      </c>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c r="AE221" s="18"/>
      <c r="AF221" s="18"/>
      <c r="AG221" s="18"/>
      <c r="AH221" s="18"/>
      <c r="AI221" s="18"/>
      <c r="AJ221" s="18"/>
      <c r="AK221" s="18"/>
      <c r="AL221" s="18"/>
      <c r="AM221" s="18"/>
      <c r="AN221" s="18"/>
      <c r="AO221" s="18"/>
      <c r="AP221" s="18"/>
      <c r="AQ221" s="18"/>
      <c r="AR221" s="18"/>
      <c r="AS221" s="18"/>
      <c r="AT221" s="18"/>
      <c r="AU221" s="18"/>
      <c r="AV221" s="18"/>
      <c r="AW221" s="18"/>
      <c r="AX221" s="18"/>
      <c r="AY221" s="18"/>
      <c r="AZ221" s="18"/>
      <c r="BA221" s="18"/>
      <c r="BB221" s="18"/>
      <c r="BC221" s="18"/>
      <c r="BD221" s="18"/>
      <c r="BE221" s="18"/>
      <c r="BF221" s="18"/>
      <c r="BG221" s="18"/>
      <c r="BH221" s="18"/>
      <c r="BI221" s="18"/>
      <c r="BJ221" s="18"/>
      <c r="BK221" s="18"/>
      <c r="BL221" s="18"/>
      <c r="BM221" s="18"/>
      <c r="BN221" s="18"/>
      <c r="BO221" s="18"/>
      <c r="BP221" s="18"/>
      <c r="BQ221" s="18"/>
      <c r="BR221" s="18"/>
      <c r="BS221" s="18"/>
      <c r="BT221" s="18"/>
      <c r="BU221" s="18"/>
      <c r="BV221" s="18"/>
      <c r="BW221" s="18"/>
      <c r="BX221" s="18"/>
      <c r="BY221" s="18"/>
      <c r="BZ221" s="18"/>
      <c r="CA221" s="18"/>
      <c r="CB221" s="18"/>
      <c r="CC221" s="18"/>
      <c r="CD221" s="18"/>
      <c r="CE221" s="18"/>
      <c r="CF221" s="18"/>
      <c r="CG221" s="18"/>
      <c r="CH221" s="18"/>
      <c r="CI221" s="18"/>
      <c r="CJ221" s="18"/>
      <c r="CK221" s="18"/>
      <c r="CL221" s="18"/>
      <c r="CM221" s="18"/>
      <c r="CN221" s="18"/>
      <c r="CO221" s="18"/>
      <c r="CP221" s="18"/>
      <c r="CQ221" s="18"/>
      <c r="CR221" s="18"/>
      <c r="CS221" s="18"/>
    </row>
    <row r="222" spans="1:97">
      <c r="A222" s="18"/>
      <c r="B222" s="18"/>
      <c r="C222" s="18" t="s">
        <v>18099</v>
      </c>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c r="BC222" s="18"/>
      <c r="BD222" s="18"/>
      <c r="BE222" s="18"/>
      <c r="BF222" s="18"/>
      <c r="BG222" s="18"/>
      <c r="BH222" s="18"/>
      <c r="BI222" s="18"/>
      <c r="BJ222" s="18"/>
      <c r="BK222" s="18"/>
      <c r="BL222" s="18"/>
      <c r="BM222" s="18"/>
      <c r="BN222" s="18"/>
      <c r="BO222" s="18"/>
      <c r="BP222" s="18"/>
      <c r="BQ222" s="18"/>
      <c r="BR222" s="18"/>
      <c r="BS222" s="18"/>
      <c r="BT222" s="18"/>
      <c r="BU222" s="18"/>
      <c r="BV222" s="18"/>
      <c r="BW222" s="18"/>
      <c r="BX222" s="18"/>
      <c r="BY222" s="18"/>
      <c r="BZ222" s="18"/>
      <c r="CA222" s="18"/>
      <c r="CB222" s="18"/>
      <c r="CC222" s="18"/>
      <c r="CD222" s="18"/>
      <c r="CE222" s="18"/>
      <c r="CF222" s="18"/>
      <c r="CG222" s="18"/>
      <c r="CH222" s="18"/>
      <c r="CI222" s="18"/>
      <c r="CJ222" s="18"/>
      <c r="CK222" s="18"/>
      <c r="CL222" s="18"/>
      <c r="CM222" s="18"/>
      <c r="CN222" s="18"/>
      <c r="CO222" s="18"/>
      <c r="CP222" s="18"/>
      <c r="CQ222" s="18"/>
      <c r="CR222" s="18"/>
      <c r="CS222" s="18"/>
    </row>
    <row r="223" spans="1:97">
      <c r="A223" s="18"/>
      <c r="B223" s="18"/>
      <c r="C223" s="18" t="s">
        <v>18100</v>
      </c>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c r="AZ223" s="18"/>
      <c r="BA223" s="18"/>
      <c r="BB223" s="18"/>
      <c r="BC223" s="18"/>
      <c r="BD223" s="18"/>
      <c r="BE223" s="18"/>
      <c r="BF223" s="18"/>
      <c r="BG223" s="18"/>
      <c r="BH223" s="18"/>
      <c r="BI223" s="18"/>
      <c r="BJ223" s="18"/>
      <c r="BK223" s="18"/>
      <c r="BL223" s="18"/>
      <c r="BM223" s="18"/>
      <c r="BN223" s="18"/>
      <c r="BO223" s="18"/>
      <c r="BP223" s="18"/>
      <c r="BQ223" s="18"/>
      <c r="BR223" s="18"/>
      <c r="BS223" s="18"/>
      <c r="BT223" s="18"/>
      <c r="BU223" s="18"/>
      <c r="BV223" s="18"/>
      <c r="BW223" s="18"/>
      <c r="BX223" s="18"/>
      <c r="BY223" s="18"/>
      <c r="BZ223" s="18"/>
      <c r="CA223" s="18"/>
      <c r="CB223" s="18"/>
      <c r="CC223" s="18"/>
      <c r="CD223" s="18"/>
      <c r="CE223" s="18"/>
      <c r="CF223" s="18"/>
      <c r="CG223" s="18"/>
      <c r="CH223" s="18"/>
      <c r="CI223" s="18"/>
      <c r="CJ223" s="18"/>
      <c r="CK223" s="18"/>
      <c r="CL223" s="18"/>
      <c r="CM223" s="18"/>
      <c r="CN223" s="18"/>
      <c r="CO223" s="18"/>
      <c r="CP223" s="18"/>
      <c r="CQ223" s="18"/>
      <c r="CR223" s="18"/>
      <c r="CS223" s="18"/>
    </row>
    <row r="224" spans="1:97">
      <c r="A224" s="18"/>
      <c r="B224" s="18"/>
      <c r="C224" s="18" t="s">
        <v>18101</v>
      </c>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c r="BC224" s="18"/>
      <c r="BD224" s="18"/>
      <c r="BE224" s="18"/>
      <c r="BF224" s="18"/>
      <c r="BG224" s="18"/>
      <c r="BH224" s="18"/>
      <c r="BI224" s="18"/>
      <c r="BJ224" s="18"/>
      <c r="BK224" s="18"/>
      <c r="BL224" s="18"/>
      <c r="BM224" s="18"/>
      <c r="BN224" s="18"/>
      <c r="BO224" s="18"/>
      <c r="BP224" s="18"/>
      <c r="BQ224" s="18"/>
      <c r="BR224" s="18"/>
      <c r="BS224" s="18"/>
      <c r="BT224" s="18"/>
      <c r="BU224" s="18"/>
      <c r="BV224" s="18"/>
      <c r="BW224" s="18"/>
      <c r="BX224" s="18"/>
      <c r="BY224" s="18"/>
      <c r="BZ224" s="18"/>
      <c r="CA224" s="18"/>
      <c r="CB224" s="18"/>
      <c r="CC224" s="18"/>
      <c r="CD224" s="18"/>
      <c r="CE224" s="18"/>
      <c r="CF224" s="18"/>
      <c r="CG224" s="18"/>
      <c r="CH224" s="18"/>
      <c r="CI224" s="18"/>
      <c r="CJ224" s="18"/>
      <c r="CK224" s="18"/>
      <c r="CL224" s="18"/>
      <c r="CM224" s="18"/>
      <c r="CN224" s="18"/>
      <c r="CO224" s="18"/>
      <c r="CP224" s="18"/>
      <c r="CQ224" s="18"/>
      <c r="CR224" s="18"/>
      <c r="CS224" s="18"/>
    </row>
    <row r="225" spans="1:97">
      <c r="A225" s="18"/>
      <c r="B225" s="18"/>
      <c r="C225" s="18" t="s">
        <v>18102</v>
      </c>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18"/>
      <c r="AW225" s="18"/>
      <c r="AX225" s="18"/>
      <c r="AY225" s="18"/>
      <c r="AZ225" s="18"/>
      <c r="BA225" s="18"/>
      <c r="BB225" s="18"/>
      <c r="BC225" s="18"/>
      <c r="BD225" s="18"/>
      <c r="BE225" s="18"/>
      <c r="BF225" s="18"/>
      <c r="BG225" s="18"/>
      <c r="BH225" s="18"/>
      <c r="BI225" s="18"/>
      <c r="BJ225" s="18"/>
      <c r="BK225" s="18"/>
      <c r="BL225" s="18"/>
      <c r="BM225" s="18"/>
      <c r="BN225" s="18"/>
      <c r="BO225" s="18"/>
      <c r="BP225" s="18"/>
      <c r="BQ225" s="18"/>
      <c r="BR225" s="18"/>
      <c r="BS225" s="18"/>
      <c r="BT225" s="18"/>
      <c r="BU225" s="18"/>
      <c r="BV225" s="18"/>
      <c r="BW225" s="18"/>
      <c r="BX225" s="18"/>
      <c r="BY225" s="18"/>
      <c r="BZ225" s="18"/>
      <c r="CA225" s="18"/>
      <c r="CB225" s="18"/>
      <c r="CC225" s="18"/>
      <c r="CD225" s="18"/>
      <c r="CE225" s="18"/>
      <c r="CF225" s="18"/>
      <c r="CG225" s="18"/>
      <c r="CH225" s="18"/>
      <c r="CI225" s="18"/>
      <c r="CJ225" s="18"/>
      <c r="CK225" s="18"/>
      <c r="CL225" s="18"/>
      <c r="CM225" s="18"/>
      <c r="CN225" s="18"/>
      <c r="CO225" s="18"/>
      <c r="CP225" s="18"/>
      <c r="CQ225" s="18"/>
      <c r="CR225" s="18"/>
      <c r="CS225" s="18"/>
    </row>
    <row r="226" spans="1:97">
      <c r="A226" s="18"/>
      <c r="B226" s="18"/>
      <c r="C226" s="18" t="s">
        <v>18103</v>
      </c>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c r="BC226" s="18"/>
      <c r="BD226" s="18"/>
      <c r="BE226" s="18"/>
      <c r="BF226" s="18"/>
      <c r="BG226" s="18"/>
      <c r="BH226" s="18"/>
      <c r="BI226" s="18"/>
      <c r="BJ226" s="18"/>
      <c r="BK226" s="18"/>
      <c r="BL226" s="18"/>
      <c r="BM226" s="18"/>
      <c r="BN226" s="18"/>
      <c r="BO226" s="18"/>
      <c r="BP226" s="18"/>
      <c r="BQ226" s="18"/>
      <c r="BR226" s="18"/>
      <c r="BS226" s="18"/>
      <c r="BT226" s="18"/>
      <c r="BU226" s="18"/>
      <c r="BV226" s="18"/>
      <c r="BW226" s="18"/>
      <c r="BX226" s="18"/>
      <c r="BY226" s="18"/>
      <c r="BZ226" s="18"/>
      <c r="CA226" s="18"/>
      <c r="CB226" s="18"/>
      <c r="CC226" s="18"/>
      <c r="CD226" s="18"/>
      <c r="CE226" s="18"/>
      <c r="CF226" s="18"/>
      <c r="CG226" s="18"/>
      <c r="CH226" s="18"/>
      <c r="CI226" s="18"/>
      <c r="CJ226" s="18"/>
      <c r="CK226" s="18"/>
      <c r="CL226" s="18"/>
      <c r="CM226" s="18"/>
      <c r="CN226" s="18"/>
      <c r="CO226" s="18"/>
      <c r="CP226" s="18"/>
      <c r="CQ226" s="18"/>
      <c r="CR226" s="18"/>
      <c r="CS226" s="18"/>
    </row>
    <row r="227" spans="1:97">
      <c r="A227" s="18"/>
      <c r="B227" s="18"/>
      <c r="C227" s="18" t="s">
        <v>18104</v>
      </c>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18"/>
      <c r="AW227" s="18"/>
      <c r="AX227" s="18"/>
      <c r="AY227" s="18"/>
      <c r="AZ227" s="18"/>
      <c r="BA227" s="18"/>
      <c r="BB227" s="18"/>
      <c r="BC227" s="18"/>
      <c r="BD227" s="18"/>
      <c r="BE227" s="18"/>
      <c r="BF227" s="18"/>
      <c r="BG227" s="18"/>
      <c r="BH227" s="18"/>
      <c r="BI227" s="18"/>
      <c r="BJ227" s="18"/>
      <c r="BK227" s="18"/>
      <c r="BL227" s="18"/>
      <c r="BM227" s="18"/>
      <c r="BN227" s="18"/>
      <c r="BO227" s="18"/>
      <c r="BP227" s="18"/>
      <c r="BQ227" s="18"/>
      <c r="BR227" s="18"/>
      <c r="BS227" s="18"/>
      <c r="BT227" s="18"/>
      <c r="BU227" s="18"/>
      <c r="BV227" s="18"/>
      <c r="BW227" s="18"/>
      <c r="BX227" s="18"/>
      <c r="BY227" s="18"/>
      <c r="BZ227" s="18"/>
      <c r="CA227" s="18"/>
      <c r="CB227" s="18"/>
      <c r="CC227" s="18"/>
      <c r="CD227" s="18"/>
      <c r="CE227" s="18"/>
      <c r="CF227" s="18"/>
      <c r="CG227" s="18"/>
      <c r="CH227" s="18"/>
      <c r="CI227" s="18"/>
      <c r="CJ227" s="18"/>
      <c r="CK227" s="18"/>
      <c r="CL227" s="18"/>
      <c r="CM227" s="18"/>
      <c r="CN227" s="18"/>
      <c r="CO227" s="18"/>
      <c r="CP227" s="18"/>
      <c r="CQ227" s="18"/>
      <c r="CR227" s="18"/>
      <c r="CS227" s="18"/>
    </row>
    <row r="228" spans="1:97">
      <c r="A228" s="18"/>
      <c r="B228" s="18"/>
      <c r="C228" s="18" t="s">
        <v>18105</v>
      </c>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c r="BC228" s="18"/>
      <c r="BD228" s="18"/>
      <c r="BE228" s="18"/>
      <c r="BF228" s="18"/>
      <c r="BG228" s="18"/>
      <c r="BH228" s="18"/>
      <c r="BI228" s="18"/>
      <c r="BJ228" s="18"/>
      <c r="BK228" s="18"/>
      <c r="BL228" s="18"/>
      <c r="BM228" s="18"/>
      <c r="BN228" s="18"/>
      <c r="BO228" s="18"/>
      <c r="BP228" s="18"/>
      <c r="BQ228" s="18"/>
      <c r="BR228" s="18"/>
      <c r="BS228" s="18"/>
      <c r="BT228" s="18"/>
      <c r="BU228" s="18"/>
      <c r="BV228" s="18"/>
      <c r="BW228" s="18"/>
      <c r="BX228" s="18"/>
      <c r="BY228" s="18"/>
      <c r="BZ228" s="18"/>
      <c r="CA228" s="18"/>
      <c r="CB228" s="18"/>
      <c r="CC228" s="18"/>
      <c r="CD228" s="18"/>
      <c r="CE228" s="18"/>
      <c r="CF228" s="18"/>
      <c r="CG228" s="18"/>
      <c r="CH228" s="18"/>
      <c r="CI228" s="18"/>
      <c r="CJ228" s="18"/>
      <c r="CK228" s="18"/>
      <c r="CL228" s="18"/>
      <c r="CM228" s="18"/>
      <c r="CN228" s="18"/>
      <c r="CO228" s="18"/>
      <c r="CP228" s="18"/>
      <c r="CQ228" s="18"/>
      <c r="CR228" s="18"/>
      <c r="CS228" s="18"/>
    </row>
    <row r="229" spans="1:97">
      <c r="A229" s="18"/>
      <c r="B229" s="18"/>
      <c r="C229" s="18" t="s">
        <v>18106</v>
      </c>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18"/>
      <c r="BA229" s="18"/>
      <c r="BB229" s="18"/>
      <c r="BC229" s="18"/>
      <c r="BD229" s="18"/>
      <c r="BE229" s="18"/>
      <c r="BF229" s="18"/>
      <c r="BG229" s="18"/>
      <c r="BH229" s="18"/>
      <c r="BI229" s="18"/>
      <c r="BJ229" s="18"/>
      <c r="BK229" s="18"/>
      <c r="BL229" s="18"/>
      <c r="BM229" s="18"/>
      <c r="BN229" s="18"/>
      <c r="BO229" s="18"/>
      <c r="BP229" s="18"/>
      <c r="BQ229" s="18"/>
      <c r="BR229" s="18"/>
      <c r="BS229" s="18"/>
      <c r="BT229" s="18"/>
      <c r="BU229" s="18"/>
      <c r="BV229" s="18"/>
      <c r="BW229" s="18"/>
      <c r="BX229" s="18"/>
      <c r="BY229" s="18"/>
      <c r="BZ229" s="18"/>
      <c r="CA229" s="18"/>
      <c r="CB229" s="18"/>
      <c r="CC229" s="18"/>
      <c r="CD229" s="18"/>
      <c r="CE229" s="18"/>
      <c r="CF229" s="18"/>
      <c r="CG229" s="18"/>
      <c r="CH229" s="18"/>
      <c r="CI229" s="18"/>
      <c r="CJ229" s="18"/>
      <c r="CK229" s="18"/>
      <c r="CL229" s="18"/>
      <c r="CM229" s="18"/>
      <c r="CN229" s="18"/>
      <c r="CO229" s="18"/>
      <c r="CP229" s="18"/>
      <c r="CQ229" s="18"/>
      <c r="CR229" s="18"/>
      <c r="CS229" s="18"/>
    </row>
    <row r="230" spans="1:97">
      <c r="A230" s="18"/>
      <c r="B230" s="18"/>
      <c r="C230" s="18" t="s">
        <v>18107</v>
      </c>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c r="BC230" s="18"/>
      <c r="BD230" s="18"/>
      <c r="BE230" s="18"/>
      <c r="BF230" s="18"/>
      <c r="BG230" s="18"/>
      <c r="BH230" s="18"/>
      <c r="BI230" s="18"/>
      <c r="BJ230" s="18"/>
      <c r="BK230" s="18"/>
      <c r="BL230" s="18"/>
      <c r="BM230" s="18"/>
      <c r="BN230" s="18"/>
      <c r="BO230" s="18"/>
      <c r="BP230" s="18"/>
      <c r="BQ230" s="18"/>
      <c r="BR230" s="18"/>
      <c r="BS230" s="18"/>
      <c r="BT230" s="18"/>
      <c r="BU230" s="18"/>
      <c r="BV230" s="18"/>
      <c r="BW230" s="18"/>
      <c r="BX230" s="18"/>
      <c r="BY230" s="18"/>
      <c r="BZ230" s="18"/>
      <c r="CA230" s="18"/>
      <c r="CB230" s="18"/>
      <c r="CC230" s="18"/>
      <c r="CD230" s="18"/>
      <c r="CE230" s="18"/>
      <c r="CF230" s="18"/>
      <c r="CG230" s="18"/>
      <c r="CH230" s="18"/>
      <c r="CI230" s="18"/>
      <c r="CJ230" s="18"/>
      <c r="CK230" s="18"/>
      <c r="CL230" s="18"/>
      <c r="CM230" s="18"/>
      <c r="CN230" s="18"/>
      <c r="CO230" s="18"/>
      <c r="CP230" s="18"/>
      <c r="CQ230" s="18"/>
      <c r="CR230" s="18"/>
      <c r="CS230" s="18"/>
    </row>
    <row r="231" spans="1:97">
      <c r="A231" s="18"/>
      <c r="B231" s="18"/>
      <c r="C231" s="18" t="s">
        <v>18108</v>
      </c>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c r="AI231" s="18"/>
      <c r="AJ231" s="18"/>
      <c r="AK231" s="18"/>
      <c r="AL231" s="18"/>
      <c r="AM231" s="18"/>
      <c r="AN231" s="18"/>
      <c r="AO231" s="18"/>
      <c r="AP231" s="18"/>
      <c r="AQ231" s="18"/>
      <c r="AR231" s="18"/>
      <c r="AS231" s="18"/>
      <c r="AT231" s="18"/>
      <c r="AU231" s="18"/>
      <c r="AV231" s="18"/>
      <c r="AW231" s="18"/>
      <c r="AX231" s="18"/>
      <c r="AY231" s="18"/>
      <c r="AZ231" s="18"/>
      <c r="BA231" s="18"/>
      <c r="BB231" s="18"/>
      <c r="BC231" s="18"/>
      <c r="BD231" s="18"/>
      <c r="BE231" s="18"/>
      <c r="BF231" s="18"/>
      <c r="BG231" s="18"/>
      <c r="BH231" s="18"/>
      <c r="BI231" s="18"/>
      <c r="BJ231" s="18"/>
      <c r="BK231" s="18"/>
      <c r="BL231" s="18"/>
      <c r="BM231" s="18"/>
      <c r="BN231" s="18"/>
      <c r="BO231" s="18"/>
      <c r="BP231" s="18"/>
      <c r="BQ231" s="18"/>
      <c r="BR231" s="18"/>
      <c r="BS231" s="18"/>
      <c r="BT231" s="18"/>
      <c r="BU231" s="18"/>
      <c r="BV231" s="18"/>
      <c r="BW231" s="18"/>
      <c r="BX231" s="18"/>
      <c r="BY231" s="18"/>
      <c r="BZ231" s="18"/>
      <c r="CA231" s="18"/>
      <c r="CB231" s="18"/>
      <c r="CC231" s="18"/>
      <c r="CD231" s="18"/>
      <c r="CE231" s="18"/>
      <c r="CF231" s="18"/>
      <c r="CG231" s="18"/>
      <c r="CH231" s="18"/>
      <c r="CI231" s="18"/>
      <c r="CJ231" s="18"/>
      <c r="CK231" s="18"/>
      <c r="CL231" s="18"/>
      <c r="CM231" s="18"/>
      <c r="CN231" s="18"/>
      <c r="CO231" s="18"/>
      <c r="CP231" s="18"/>
      <c r="CQ231" s="18"/>
      <c r="CR231" s="18"/>
      <c r="CS231" s="18"/>
    </row>
    <row r="232" spans="1:97">
      <c r="A232" s="18"/>
      <c r="B232" s="18"/>
      <c r="C232" s="18" t="s">
        <v>18109</v>
      </c>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c r="BI232" s="18"/>
      <c r="BJ232" s="18"/>
      <c r="BK232" s="18"/>
      <c r="BL232" s="18"/>
      <c r="BM232" s="18"/>
      <c r="BN232" s="18"/>
      <c r="BO232" s="18"/>
      <c r="BP232" s="18"/>
      <c r="BQ232" s="18"/>
      <c r="BR232" s="18"/>
      <c r="BS232" s="18"/>
      <c r="BT232" s="18"/>
      <c r="BU232" s="18"/>
      <c r="BV232" s="18"/>
      <c r="BW232" s="18"/>
      <c r="BX232" s="18"/>
      <c r="BY232" s="18"/>
      <c r="BZ232" s="18"/>
      <c r="CA232" s="18"/>
      <c r="CB232" s="18"/>
      <c r="CC232" s="18"/>
      <c r="CD232" s="18"/>
      <c r="CE232" s="18"/>
      <c r="CF232" s="18"/>
      <c r="CG232" s="18"/>
      <c r="CH232" s="18"/>
      <c r="CI232" s="18"/>
      <c r="CJ232" s="18"/>
      <c r="CK232" s="18"/>
      <c r="CL232" s="18"/>
      <c r="CM232" s="18"/>
      <c r="CN232" s="18"/>
      <c r="CO232" s="18"/>
      <c r="CP232" s="18"/>
      <c r="CQ232" s="18"/>
      <c r="CR232" s="18"/>
      <c r="CS232" s="18"/>
    </row>
    <row r="233" spans="1:97">
      <c r="A233" s="18"/>
      <c r="B233" s="18"/>
      <c r="C233" s="18" t="s">
        <v>18110</v>
      </c>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c r="AE233" s="18"/>
      <c r="AF233" s="18"/>
      <c r="AG233" s="18"/>
      <c r="AH233" s="18"/>
      <c r="AI233" s="18"/>
      <c r="AJ233" s="18"/>
      <c r="AK233" s="18"/>
      <c r="AL233" s="18"/>
      <c r="AM233" s="18"/>
      <c r="AN233" s="18"/>
      <c r="AO233" s="18"/>
      <c r="AP233" s="18"/>
      <c r="AQ233" s="18"/>
      <c r="AR233" s="18"/>
      <c r="AS233" s="18"/>
      <c r="AT233" s="18"/>
      <c r="AU233" s="18"/>
      <c r="AV233" s="18"/>
      <c r="AW233" s="18"/>
      <c r="AX233" s="18"/>
      <c r="AY233" s="18"/>
      <c r="AZ233" s="18"/>
      <c r="BA233" s="18"/>
      <c r="BB233" s="18"/>
      <c r="BC233" s="18"/>
      <c r="BD233" s="18"/>
      <c r="BE233" s="18"/>
      <c r="BF233" s="18"/>
      <c r="BG233" s="18"/>
      <c r="BH233" s="18"/>
      <c r="BI233" s="18"/>
      <c r="BJ233" s="18"/>
      <c r="BK233" s="18"/>
      <c r="BL233" s="18"/>
      <c r="BM233" s="18"/>
      <c r="BN233" s="18"/>
      <c r="BO233" s="18"/>
      <c r="BP233" s="18"/>
      <c r="BQ233" s="18"/>
      <c r="BR233" s="18"/>
      <c r="BS233" s="18"/>
      <c r="BT233" s="18"/>
      <c r="BU233" s="18"/>
      <c r="BV233" s="18"/>
      <c r="BW233" s="18"/>
      <c r="BX233" s="18"/>
      <c r="BY233" s="18"/>
      <c r="BZ233" s="18"/>
      <c r="CA233" s="18"/>
      <c r="CB233" s="18"/>
      <c r="CC233" s="18"/>
      <c r="CD233" s="18"/>
      <c r="CE233" s="18"/>
      <c r="CF233" s="18"/>
      <c r="CG233" s="18"/>
      <c r="CH233" s="18"/>
      <c r="CI233" s="18"/>
      <c r="CJ233" s="18"/>
      <c r="CK233" s="18"/>
      <c r="CL233" s="18"/>
      <c r="CM233" s="18"/>
      <c r="CN233" s="18"/>
      <c r="CO233" s="18"/>
      <c r="CP233" s="18"/>
      <c r="CQ233" s="18"/>
      <c r="CR233" s="18"/>
      <c r="CS233" s="18"/>
    </row>
    <row r="234" spans="1:97">
      <c r="A234" s="18"/>
      <c r="B234" s="18"/>
      <c r="C234" s="18" t="s">
        <v>18111</v>
      </c>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c r="BC234" s="18"/>
      <c r="BD234" s="18"/>
      <c r="BE234" s="18"/>
      <c r="BF234" s="18"/>
      <c r="BG234" s="18"/>
      <c r="BH234" s="18"/>
      <c r="BI234" s="18"/>
      <c r="BJ234" s="18"/>
      <c r="BK234" s="18"/>
      <c r="BL234" s="18"/>
      <c r="BM234" s="18"/>
      <c r="BN234" s="18"/>
      <c r="BO234" s="18"/>
      <c r="BP234" s="18"/>
      <c r="BQ234" s="18"/>
      <c r="BR234" s="18"/>
      <c r="BS234" s="18"/>
      <c r="BT234" s="18"/>
      <c r="BU234" s="18"/>
      <c r="BV234" s="18"/>
      <c r="BW234" s="18"/>
      <c r="BX234" s="18"/>
      <c r="BY234" s="18"/>
      <c r="BZ234" s="18"/>
      <c r="CA234" s="18"/>
      <c r="CB234" s="18"/>
      <c r="CC234" s="18"/>
      <c r="CD234" s="18"/>
      <c r="CE234" s="18"/>
      <c r="CF234" s="18"/>
      <c r="CG234" s="18"/>
      <c r="CH234" s="18"/>
      <c r="CI234" s="18"/>
      <c r="CJ234" s="18"/>
      <c r="CK234" s="18"/>
      <c r="CL234" s="18"/>
      <c r="CM234" s="18"/>
      <c r="CN234" s="18"/>
      <c r="CO234" s="18"/>
      <c r="CP234" s="18"/>
      <c r="CQ234" s="18"/>
      <c r="CR234" s="18"/>
      <c r="CS234" s="18"/>
    </row>
    <row r="235" spans="1:97">
      <c r="A235" s="18"/>
      <c r="B235" s="18"/>
      <c r="C235" s="18" t="s">
        <v>18112</v>
      </c>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c r="AE235" s="18"/>
      <c r="AF235" s="18"/>
      <c r="AG235" s="18"/>
      <c r="AH235" s="18"/>
      <c r="AI235" s="18"/>
      <c r="AJ235" s="18"/>
      <c r="AK235" s="18"/>
      <c r="AL235" s="18"/>
      <c r="AM235" s="18"/>
      <c r="AN235" s="18"/>
      <c r="AO235" s="18"/>
      <c r="AP235" s="18"/>
      <c r="AQ235" s="18"/>
      <c r="AR235" s="18"/>
      <c r="AS235" s="18"/>
      <c r="AT235" s="18"/>
      <c r="AU235" s="18"/>
      <c r="AV235" s="18"/>
      <c r="AW235" s="18"/>
      <c r="AX235" s="18"/>
      <c r="AY235" s="18"/>
      <c r="AZ235" s="18"/>
      <c r="BA235" s="18"/>
      <c r="BB235" s="18"/>
      <c r="BC235" s="18"/>
      <c r="BD235" s="18"/>
      <c r="BE235" s="18"/>
      <c r="BF235" s="18"/>
      <c r="BG235" s="18"/>
      <c r="BH235" s="18"/>
      <c r="BI235" s="18"/>
      <c r="BJ235" s="18"/>
      <c r="BK235" s="18"/>
      <c r="BL235" s="18"/>
      <c r="BM235" s="18"/>
      <c r="BN235" s="18"/>
      <c r="BO235" s="18"/>
      <c r="BP235" s="18"/>
      <c r="BQ235" s="18"/>
      <c r="BR235" s="18"/>
      <c r="BS235" s="18"/>
      <c r="BT235" s="18"/>
      <c r="BU235" s="18"/>
      <c r="BV235" s="18"/>
      <c r="BW235" s="18"/>
      <c r="BX235" s="18"/>
      <c r="BY235" s="18"/>
      <c r="BZ235" s="18"/>
      <c r="CA235" s="18"/>
      <c r="CB235" s="18"/>
      <c r="CC235" s="18"/>
      <c r="CD235" s="18"/>
      <c r="CE235" s="18"/>
      <c r="CF235" s="18"/>
      <c r="CG235" s="18"/>
      <c r="CH235" s="18"/>
      <c r="CI235" s="18"/>
      <c r="CJ235" s="18"/>
      <c r="CK235" s="18"/>
      <c r="CL235" s="18"/>
      <c r="CM235" s="18"/>
      <c r="CN235" s="18"/>
      <c r="CO235" s="18"/>
      <c r="CP235" s="18"/>
      <c r="CQ235" s="18"/>
      <c r="CR235" s="18"/>
      <c r="CS235" s="18"/>
    </row>
    <row r="236" spans="1:97">
      <c r="A236" s="18"/>
      <c r="B236" s="18"/>
      <c r="C236" s="18" t="s">
        <v>18113</v>
      </c>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c r="BC236" s="18"/>
      <c r="BD236" s="18"/>
      <c r="BE236" s="18"/>
      <c r="BF236" s="18"/>
      <c r="BG236" s="18"/>
      <c r="BH236" s="18"/>
      <c r="BI236" s="18"/>
      <c r="BJ236" s="18"/>
      <c r="BK236" s="18"/>
      <c r="BL236" s="18"/>
      <c r="BM236" s="18"/>
      <c r="BN236" s="18"/>
      <c r="BO236" s="18"/>
      <c r="BP236" s="18"/>
      <c r="BQ236" s="18"/>
      <c r="BR236" s="18"/>
      <c r="BS236" s="18"/>
      <c r="BT236" s="18"/>
      <c r="BU236" s="18"/>
      <c r="BV236" s="18"/>
      <c r="BW236" s="18"/>
      <c r="BX236" s="18"/>
      <c r="BY236" s="18"/>
      <c r="BZ236" s="18"/>
      <c r="CA236" s="18"/>
      <c r="CB236" s="18"/>
      <c r="CC236" s="18"/>
      <c r="CD236" s="18"/>
      <c r="CE236" s="18"/>
      <c r="CF236" s="18"/>
      <c r="CG236" s="18"/>
      <c r="CH236" s="18"/>
      <c r="CI236" s="18"/>
      <c r="CJ236" s="18"/>
      <c r="CK236" s="18"/>
      <c r="CL236" s="18"/>
      <c r="CM236" s="18"/>
      <c r="CN236" s="18"/>
      <c r="CO236" s="18"/>
      <c r="CP236" s="18"/>
      <c r="CQ236" s="18"/>
      <c r="CR236" s="18"/>
      <c r="CS236" s="18"/>
    </row>
    <row r="237" spans="1:97">
      <c r="A237" s="18"/>
      <c r="B237" s="18"/>
      <c r="C237" s="18" t="s">
        <v>18114</v>
      </c>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c r="AE237" s="18"/>
      <c r="AF237" s="18"/>
      <c r="AG237" s="18"/>
      <c r="AH237" s="18"/>
      <c r="AI237" s="18"/>
      <c r="AJ237" s="18"/>
      <c r="AK237" s="18"/>
      <c r="AL237" s="18"/>
      <c r="AM237" s="18"/>
      <c r="AN237" s="18"/>
      <c r="AO237" s="18"/>
      <c r="AP237" s="18"/>
      <c r="AQ237" s="18"/>
      <c r="AR237" s="18"/>
      <c r="AS237" s="18"/>
      <c r="AT237" s="18"/>
      <c r="AU237" s="18"/>
      <c r="AV237" s="18"/>
      <c r="AW237" s="18"/>
      <c r="AX237" s="18"/>
      <c r="AY237" s="18"/>
      <c r="AZ237" s="18"/>
      <c r="BA237" s="18"/>
      <c r="BB237" s="18"/>
      <c r="BC237" s="18"/>
      <c r="BD237" s="18"/>
      <c r="BE237" s="18"/>
      <c r="BF237" s="18"/>
      <c r="BG237" s="18"/>
      <c r="BH237" s="18"/>
      <c r="BI237" s="18"/>
      <c r="BJ237" s="18"/>
      <c r="BK237" s="18"/>
      <c r="BL237" s="18"/>
      <c r="BM237" s="18"/>
      <c r="BN237" s="18"/>
      <c r="BO237" s="18"/>
      <c r="BP237" s="18"/>
      <c r="BQ237" s="18"/>
      <c r="BR237" s="18"/>
      <c r="BS237" s="18"/>
      <c r="BT237" s="18"/>
      <c r="BU237" s="18"/>
      <c r="BV237" s="18"/>
      <c r="BW237" s="18"/>
      <c r="BX237" s="18"/>
      <c r="BY237" s="18"/>
      <c r="BZ237" s="18"/>
      <c r="CA237" s="18"/>
      <c r="CB237" s="18"/>
      <c r="CC237" s="18"/>
      <c r="CD237" s="18"/>
      <c r="CE237" s="18"/>
      <c r="CF237" s="18"/>
      <c r="CG237" s="18"/>
      <c r="CH237" s="18"/>
      <c r="CI237" s="18"/>
      <c r="CJ237" s="18"/>
      <c r="CK237" s="18"/>
      <c r="CL237" s="18"/>
      <c r="CM237" s="18"/>
      <c r="CN237" s="18"/>
      <c r="CO237" s="18"/>
      <c r="CP237" s="18"/>
      <c r="CQ237" s="18"/>
      <c r="CR237" s="18"/>
      <c r="CS237" s="18"/>
    </row>
    <row r="238" spans="1:97">
      <c r="A238" s="18"/>
      <c r="B238" s="18"/>
      <c r="C238" s="18" t="s">
        <v>18115</v>
      </c>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c r="BC238" s="18"/>
      <c r="BD238" s="18"/>
      <c r="BE238" s="18"/>
      <c r="BF238" s="18"/>
      <c r="BG238" s="18"/>
      <c r="BH238" s="18"/>
      <c r="BI238" s="18"/>
      <c r="BJ238" s="18"/>
      <c r="BK238" s="18"/>
      <c r="BL238" s="18"/>
      <c r="BM238" s="18"/>
      <c r="BN238" s="18"/>
      <c r="BO238" s="18"/>
      <c r="BP238" s="18"/>
      <c r="BQ238" s="18"/>
      <c r="BR238" s="18"/>
      <c r="BS238" s="18"/>
      <c r="BT238" s="18"/>
      <c r="BU238" s="18"/>
      <c r="BV238" s="18"/>
      <c r="BW238" s="18"/>
      <c r="BX238" s="18"/>
      <c r="BY238" s="18"/>
      <c r="BZ238" s="18"/>
      <c r="CA238" s="18"/>
      <c r="CB238" s="18"/>
      <c r="CC238" s="18"/>
      <c r="CD238" s="18"/>
      <c r="CE238" s="18"/>
      <c r="CF238" s="18"/>
      <c r="CG238" s="18"/>
      <c r="CH238" s="18"/>
      <c r="CI238" s="18"/>
      <c r="CJ238" s="18"/>
      <c r="CK238" s="18"/>
      <c r="CL238" s="18"/>
      <c r="CM238" s="18"/>
      <c r="CN238" s="18"/>
      <c r="CO238" s="18"/>
      <c r="CP238" s="18"/>
      <c r="CQ238" s="18"/>
      <c r="CR238" s="18"/>
      <c r="CS238" s="18"/>
    </row>
    <row r="239" spans="1:97">
      <c r="A239" s="18"/>
      <c r="B239" s="18"/>
      <c r="C239" s="18" t="s">
        <v>18116</v>
      </c>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c r="AE239" s="18"/>
      <c r="AF239" s="18"/>
      <c r="AG239" s="18"/>
      <c r="AH239" s="18"/>
      <c r="AI239" s="18"/>
      <c r="AJ239" s="18"/>
      <c r="AK239" s="18"/>
      <c r="AL239" s="18"/>
      <c r="AM239" s="18"/>
      <c r="AN239" s="18"/>
      <c r="AO239" s="18"/>
      <c r="AP239" s="18"/>
      <c r="AQ239" s="18"/>
      <c r="AR239" s="18"/>
      <c r="AS239" s="18"/>
      <c r="AT239" s="18"/>
      <c r="AU239" s="18"/>
      <c r="AV239" s="18"/>
      <c r="AW239" s="18"/>
      <c r="AX239" s="18"/>
      <c r="AY239" s="18"/>
      <c r="AZ239" s="18"/>
      <c r="BA239" s="18"/>
      <c r="BB239" s="18"/>
      <c r="BC239" s="18"/>
      <c r="BD239" s="18"/>
      <c r="BE239" s="18"/>
      <c r="BF239" s="18"/>
      <c r="BG239" s="18"/>
      <c r="BH239" s="18"/>
      <c r="BI239" s="18"/>
      <c r="BJ239" s="18"/>
      <c r="BK239" s="18"/>
      <c r="BL239" s="18"/>
      <c r="BM239" s="18"/>
      <c r="BN239" s="18"/>
      <c r="BO239" s="18"/>
      <c r="BP239" s="18"/>
      <c r="BQ239" s="18"/>
      <c r="BR239" s="18"/>
      <c r="BS239" s="18"/>
      <c r="BT239" s="18"/>
      <c r="BU239" s="18"/>
      <c r="BV239" s="18"/>
      <c r="BW239" s="18"/>
      <c r="BX239" s="18"/>
      <c r="BY239" s="18"/>
      <c r="BZ239" s="18"/>
      <c r="CA239" s="18"/>
      <c r="CB239" s="18"/>
      <c r="CC239" s="18"/>
      <c r="CD239" s="18"/>
      <c r="CE239" s="18"/>
      <c r="CF239" s="18"/>
      <c r="CG239" s="18"/>
      <c r="CH239" s="18"/>
      <c r="CI239" s="18"/>
      <c r="CJ239" s="18"/>
      <c r="CK239" s="18"/>
      <c r="CL239" s="18"/>
      <c r="CM239" s="18"/>
      <c r="CN239" s="18"/>
      <c r="CO239" s="18"/>
      <c r="CP239" s="18"/>
      <c r="CQ239" s="18"/>
      <c r="CR239" s="18"/>
      <c r="CS239" s="18"/>
    </row>
    <row r="240" spans="1:97">
      <c r="A240" s="18"/>
      <c r="B240" s="18"/>
      <c r="C240" s="18" t="s">
        <v>18117</v>
      </c>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c r="BC240" s="18"/>
      <c r="BD240" s="18"/>
      <c r="BE240" s="18"/>
      <c r="BF240" s="18"/>
      <c r="BG240" s="18"/>
      <c r="BH240" s="18"/>
      <c r="BI240" s="18"/>
      <c r="BJ240" s="18"/>
      <c r="BK240" s="18"/>
      <c r="BL240" s="18"/>
      <c r="BM240" s="18"/>
      <c r="BN240" s="18"/>
      <c r="BO240" s="18"/>
      <c r="BP240" s="18"/>
      <c r="BQ240" s="18"/>
      <c r="BR240" s="18"/>
      <c r="BS240" s="18"/>
      <c r="BT240" s="18"/>
      <c r="BU240" s="18"/>
      <c r="BV240" s="18"/>
      <c r="BW240" s="18"/>
      <c r="BX240" s="18"/>
      <c r="BY240" s="18"/>
      <c r="BZ240" s="18"/>
      <c r="CA240" s="18"/>
      <c r="CB240" s="18"/>
      <c r="CC240" s="18"/>
      <c r="CD240" s="18"/>
      <c r="CE240" s="18"/>
      <c r="CF240" s="18"/>
      <c r="CG240" s="18"/>
      <c r="CH240" s="18"/>
      <c r="CI240" s="18"/>
      <c r="CJ240" s="18"/>
      <c r="CK240" s="18"/>
      <c r="CL240" s="18"/>
      <c r="CM240" s="18"/>
      <c r="CN240" s="18"/>
      <c r="CO240" s="18"/>
      <c r="CP240" s="18"/>
      <c r="CQ240" s="18"/>
      <c r="CR240" s="18"/>
      <c r="CS240" s="18"/>
    </row>
    <row r="241" spans="1:97">
      <c r="A241" s="18"/>
      <c r="B241" s="18"/>
      <c r="C241" s="18" t="s">
        <v>18118</v>
      </c>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c r="AE241" s="18"/>
      <c r="AF241" s="18"/>
      <c r="AG241" s="18"/>
      <c r="AH241" s="18"/>
      <c r="AI241" s="18"/>
      <c r="AJ241" s="18"/>
      <c r="AK241" s="18"/>
      <c r="AL241" s="18"/>
      <c r="AM241" s="18"/>
      <c r="AN241" s="18"/>
      <c r="AO241" s="18"/>
      <c r="AP241" s="18"/>
      <c r="AQ241" s="18"/>
      <c r="AR241" s="18"/>
      <c r="AS241" s="18"/>
      <c r="AT241" s="18"/>
      <c r="AU241" s="18"/>
      <c r="AV241" s="18"/>
      <c r="AW241" s="18"/>
      <c r="AX241" s="18"/>
      <c r="AY241" s="18"/>
      <c r="AZ241" s="18"/>
      <c r="BA241" s="18"/>
      <c r="BB241" s="18"/>
      <c r="BC241" s="18"/>
      <c r="BD241" s="18"/>
      <c r="BE241" s="18"/>
      <c r="BF241" s="18"/>
      <c r="BG241" s="18"/>
      <c r="BH241" s="18"/>
      <c r="BI241" s="18"/>
      <c r="BJ241" s="18"/>
      <c r="BK241" s="18"/>
      <c r="BL241" s="18"/>
      <c r="BM241" s="18"/>
      <c r="BN241" s="18"/>
      <c r="BO241" s="18"/>
      <c r="BP241" s="18"/>
      <c r="BQ241" s="18"/>
      <c r="BR241" s="18"/>
      <c r="BS241" s="18"/>
      <c r="BT241" s="18"/>
      <c r="BU241" s="18"/>
      <c r="BV241" s="18"/>
      <c r="BW241" s="18"/>
      <c r="BX241" s="18"/>
      <c r="BY241" s="18"/>
      <c r="BZ241" s="18"/>
      <c r="CA241" s="18"/>
      <c r="CB241" s="18"/>
      <c r="CC241" s="18"/>
      <c r="CD241" s="18"/>
      <c r="CE241" s="18"/>
      <c r="CF241" s="18"/>
      <c r="CG241" s="18"/>
      <c r="CH241" s="18"/>
      <c r="CI241" s="18"/>
      <c r="CJ241" s="18"/>
      <c r="CK241" s="18"/>
      <c r="CL241" s="18"/>
      <c r="CM241" s="18"/>
      <c r="CN241" s="18"/>
      <c r="CO241" s="18"/>
      <c r="CP241" s="18"/>
      <c r="CQ241" s="18"/>
      <c r="CR241" s="18"/>
      <c r="CS241" s="18"/>
    </row>
    <row r="242" spans="1:97">
      <c r="A242" s="18"/>
      <c r="B242" s="18"/>
      <c r="C242" s="18" t="s">
        <v>18119</v>
      </c>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c r="BC242" s="18"/>
      <c r="BD242" s="18"/>
      <c r="BE242" s="18"/>
      <c r="BF242" s="18"/>
      <c r="BG242" s="18"/>
      <c r="BH242" s="18"/>
      <c r="BI242" s="18"/>
      <c r="BJ242" s="18"/>
      <c r="BK242" s="18"/>
      <c r="BL242" s="18"/>
      <c r="BM242" s="18"/>
      <c r="BN242" s="18"/>
      <c r="BO242" s="18"/>
      <c r="BP242" s="18"/>
      <c r="BQ242" s="18"/>
      <c r="BR242" s="18"/>
      <c r="BS242" s="18"/>
      <c r="BT242" s="18"/>
      <c r="BU242" s="18"/>
      <c r="BV242" s="18"/>
      <c r="BW242" s="18"/>
      <c r="BX242" s="18"/>
      <c r="BY242" s="18"/>
      <c r="BZ242" s="18"/>
      <c r="CA242" s="18"/>
      <c r="CB242" s="18"/>
      <c r="CC242" s="18"/>
      <c r="CD242" s="18"/>
      <c r="CE242" s="18"/>
      <c r="CF242" s="18"/>
      <c r="CG242" s="18"/>
      <c r="CH242" s="18"/>
      <c r="CI242" s="18"/>
      <c r="CJ242" s="18"/>
      <c r="CK242" s="18"/>
      <c r="CL242" s="18"/>
      <c r="CM242" s="18"/>
      <c r="CN242" s="18"/>
      <c r="CO242" s="18"/>
      <c r="CP242" s="18"/>
      <c r="CQ242" s="18"/>
      <c r="CR242" s="18"/>
      <c r="CS242" s="18"/>
    </row>
    <row r="243" spans="1:97">
      <c r="A243" s="18"/>
      <c r="B243" s="18"/>
      <c r="C243" s="18" t="s">
        <v>18120</v>
      </c>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18"/>
      <c r="AW243" s="18"/>
      <c r="AX243" s="18"/>
      <c r="AY243" s="18"/>
      <c r="AZ243" s="18"/>
      <c r="BA243" s="18"/>
      <c r="BB243" s="18"/>
      <c r="BC243" s="18"/>
      <c r="BD243" s="18"/>
      <c r="BE243" s="18"/>
      <c r="BF243" s="18"/>
      <c r="BG243" s="18"/>
      <c r="BH243" s="18"/>
      <c r="BI243" s="18"/>
      <c r="BJ243" s="18"/>
      <c r="BK243" s="18"/>
      <c r="BL243" s="18"/>
      <c r="BM243" s="18"/>
      <c r="BN243" s="18"/>
      <c r="BO243" s="18"/>
      <c r="BP243" s="18"/>
      <c r="BQ243" s="18"/>
      <c r="BR243" s="18"/>
      <c r="BS243" s="18"/>
      <c r="BT243" s="18"/>
      <c r="BU243" s="18"/>
      <c r="BV243" s="18"/>
      <c r="BW243" s="18"/>
      <c r="BX243" s="18"/>
      <c r="BY243" s="18"/>
      <c r="BZ243" s="18"/>
      <c r="CA243" s="18"/>
      <c r="CB243" s="18"/>
      <c r="CC243" s="18"/>
      <c r="CD243" s="18"/>
      <c r="CE243" s="18"/>
      <c r="CF243" s="18"/>
      <c r="CG243" s="18"/>
      <c r="CH243" s="18"/>
      <c r="CI243" s="18"/>
      <c r="CJ243" s="18"/>
      <c r="CK243" s="18"/>
      <c r="CL243" s="18"/>
      <c r="CM243" s="18"/>
      <c r="CN243" s="18"/>
      <c r="CO243" s="18"/>
      <c r="CP243" s="18"/>
      <c r="CQ243" s="18"/>
      <c r="CR243" s="18"/>
      <c r="CS243" s="18"/>
    </row>
    <row r="244" spans="1:97">
      <c r="A244" s="18"/>
      <c r="B244" s="18"/>
      <c r="C244" s="18" t="s">
        <v>18121</v>
      </c>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c r="BC244" s="18"/>
      <c r="BD244" s="18"/>
      <c r="BE244" s="18"/>
      <c r="BF244" s="18"/>
      <c r="BG244" s="18"/>
      <c r="BH244" s="18"/>
      <c r="BI244" s="18"/>
      <c r="BJ244" s="18"/>
      <c r="BK244" s="18"/>
      <c r="BL244" s="18"/>
      <c r="BM244" s="18"/>
      <c r="BN244" s="18"/>
      <c r="BO244" s="18"/>
      <c r="BP244" s="18"/>
      <c r="BQ244" s="18"/>
      <c r="BR244" s="18"/>
      <c r="BS244" s="18"/>
      <c r="BT244" s="18"/>
      <c r="BU244" s="18"/>
      <c r="BV244" s="18"/>
      <c r="BW244" s="18"/>
      <c r="BX244" s="18"/>
      <c r="BY244" s="18"/>
      <c r="BZ244" s="18"/>
      <c r="CA244" s="18"/>
      <c r="CB244" s="18"/>
      <c r="CC244" s="18"/>
      <c r="CD244" s="18"/>
      <c r="CE244" s="18"/>
      <c r="CF244" s="18"/>
      <c r="CG244" s="18"/>
      <c r="CH244" s="18"/>
      <c r="CI244" s="18"/>
      <c r="CJ244" s="18"/>
      <c r="CK244" s="18"/>
      <c r="CL244" s="18"/>
      <c r="CM244" s="18"/>
      <c r="CN244" s="18"/>
      <c r="CO244" s="18"/>
      <c r="CP244" s="18"/>
      <c r="CQ244" s="18"/>
      <c r="CR244" s="18"/>
      <c r="CS244" s="18"/>
    </row>
    <row r="245" spans="1:97">
      <c r="A245" s="18"/>
      <c r="B245" s="18"/>
      <c r="C245" s="18" t="s">
        <v>18122</v>
      </c>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c r="AE245" s="18"/>
      <c r="AF245" s="18"/>
      <c r="AG245" s="18"/>
      <c r="AH245" s="18"/>
      <c r="AI245" s="18"/>
      <c r="AJ245" s="18"/>
      <c r="AK245" s="18"/>
      <c r="AL245" s="18"/>
      <c r="AM245" s="18"/>
      <c r="AN245" s="18"/>
      <c r="AO245" s="18"/>
      <c r="AP245" s="18"/>
      <c r="AQ245" s="18"/>
      <c r="AR245" s="18"/>
      <c r="AS245" s="18"/>
      <c r="AT245" s="18"/>
      <c r="AU245" s="18"/>
      <c r="AV245" s="18"/>
      <c r="AW245" s="18"/>
      <c r="AX245" s="18"/>
      <c r="AY245" s="18"/>
      <c r="AZ245" s="18"/>
      <c r="BA245" s="18"/>
      <c r="BB245" s="18"/>
      <c r="BC245" s="18"/>
      <c r="BD245" s="18"/>
      <c r="BE245" s="18"/>
      <c r="BF245" s="18"/>
      <c r="BG245" s="18"/>
      <c r="BH245" s="18"/>
      <c r="BI245" s="18"/>
      <c r="BJ245" s="18"/>
      <c r="BK245" s="18"/>
      <c r="BL245" s="18"/>
      <c r="BM245" s="18"/>
      <c r="BN245" s="18"/>
      <c r="BO245" s="18"/>
      <c r="BP245" s="18"/>
      <c r="BQ245" s="18"/>
      <c r="BR245" s="18"/>
      <c r="BS245" s="18"/>
      <c r="BT245" s="18"/>
      <c r="BU245" s="18"/>
      <c r="BV245" s="18"/>
      <c r="BW245" s="18"/>
      <c r="BX245" s="18"/>
      <c r="BY245" s="18"/>
      <c r="BZ245" s="18"/>
      <c r="CA245" s="18"/>
      <c r="CB245" s="18"/>
      <c r="CC245" s="18"/>
      <c r="CD245" s="18"/>
      <c r="CE245" s="18"/>
      <c r="CF245" s="18"/>
      <c r="CG245" s="18"/>
      <c r="CH245" s="18"/>
      <c r="CI245" s="18"/>
      <c r="CJ245" s="18"/>
      <c r="CK245" s="18"/>
      <c r="CL245" s="18"/>
      <c r="CM245" s="18"/>
      <c r="CN245" s="18"/>
      <c r="CO245" s="18"/>
      <c r="CP245" s="18"/>
      <c r="CQ245" s="18"/>
      <c r="CR245" s="18"/>
      <c r="CS245" s="18"/>
    </row>
    <row r="246" spans="1:97">
      <c r="A246" s="18"/>
      <c r="B246" s="18"/>
      <c r="C246" s="18" t="s">
        <v>18123</v>
      </c>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c r="BC246" s="18"/>
      <c r="BD246" s="18"/>
      <c r="BE246" s="18"/>
      <c r="BF246" s="18"/>
      <c r="BG246" s="18"/>
      <c r="BH246" s="18"/>
      <c r="BI246" s="18"/>
      <c r="BJ246" s="18"/>
      <c r="BK246" s="18"/>
      <c r="BL246" s="18"/>
      <c r="BM246" s="18"/>
      <c r="BN246" s="18"/>
      <c r="BO246" s="18"/>
      <c r="BP246" s="18"/>
      <c r="BQ246" s="18"/>
      <c r="BR246" s="18"/>
      <c r="BS246" s="18"/>
      <c r="BT246" s="18"/>
      <c r="BU246" s="18"/>
      <c r="BV246" s="18"/>
      <c r="BW246" s="18"/>
      <c r="BX246" s="18"/>
      <c r="BY246" s="18"/>
      <c r="BZ246" s="18"/>
      <c r="CA246" s="18"/>
      <c r="CB246" s="18"/>
      <c r="CC246" s="18"/>
      <c r="CD246" s="18"/>
      <c r="CE246" s="18"/>
      <c r="CF246" s="18"/>
      <c r="CG246" s="18"/>
      <c r="CH246" s="18"/>
      <c r="CI246" s="18"/>
      <c r="CJ246" s="18"/>
      <c r="CK246" s="18"/>
      <c r="CL246" s="18"/>
      <c r="CM246" s="18"/>
      <c r="CN246" s="18"/>
      <c r="CO246" s="18"/>
      <c r="CP246" s="18"/>
      <c r="CQ246" s="18"/>
      <c r="CR246" s="18"/>
      <c r="CS246" s="18"/>
    </row>
    <row r="247" spans="1:97">
      <c r="A247" s="18"/>
      <c r="B247" s="18"/>
      <c r="C247" s="18" t="s">
        <v>18124</v>
      </c>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c r="AE247" s="18"/>
      <c r="AF247" s="18"/>
      <c r="AG247" s="18"/>
      <c r="AH247" s="18"/>
      <c r="AI247" s="18"/>
      <c r="AJ247" s="18"/>
      <c r="AK247" s="18"/>
      <c r="AL247" s="18"/>
      <c r="AM247" s="18"/>
      <c r="AN247" s="18"/>
      <c r="AO247" s="18"/>
      <c r="AP247" s="18"/>
      <c r="AQ247" s="18"/>
      <c r="AR247" s="18"/>
      <c r="AS247" s="18"/>
      <c r="AT247" s="18"/>
      <c r="AU247" s="18"/>
      <c r="AV247" s="18"/>
      <c r="AW247" s="18"/>
      <c r="AX247" s="18"/>
      <c r="AY247" s="18"/>
      <c r="AZ247" s="18"/>
      <c r="BA247" s="18"/>
      <c r="BB247" s="18"/>
      <c r="BC247" s="18"/>
      <c r="BD247" s="18"/>
      <c r="BE247" s="18"/>
      <c r="BF247" s="18"/>
      <c r="BG247" s="18"/>
      <c r="BH247" s="18"/>
      <c r="BI247" s="18"/>
      <c r="BJ247" s="18"/>
      <c r="BK247" s="18"/>
      <c r="BL247" s="18"/>
      <c r="BM247" s="18"/>
      <c r="BN247" s="18"/>
      <c r="BO247" s="18"/>
      <c r="BP247" s="18"/>
      <c r="BQ247" s="18"/>
      <c r="BR247" s="18"/>
      <c r="BS247" s="18"/>
      <c r="BT247" s="18"/>
      <c r="BU247" s="18"/>
      <c r="BV247" s="18"/>
      <c r="BW247" s="18"/>
      <c r="BX247" s="18"/>
      <c r="BY247" s="18"/>
      <c r="BZ247" s="18"/>
      <c r="CA247" s="18"/>
      <c r="CB247" s="18"/>
      <c r="CC247" s="18"/>
      <c r="CD247" s="18"/>
      <c r="CE247" s="18"/>
      <c r="CF247" s="18"/>
      <c r="CG247" s="18"/>
      <c r="CH247" s="18"/>
      <c r="CI247" s="18"/>
      <c r="CJ247" s="18"/>
      <c r="CK247" s="18"/>
      <c r="CL247" s="18"/>
      <c r="CM247" s="18"/>
      <c r="CN247" s="18"/>
      <c r="CO247" s="18"/>
      <c r="CP247" s="18"/>
      <c r="CQ247" s="18"/>
      <c r="CR247" s="18"/>
      <c r="CS247" s="18"/>
    </row>
    <row r="248" spans="1:97">
      <c r="A248" s="18"/>
      <c r="B248" s="18"/>
      <c r="C248" s="18" t="s">
        <v>18125</v>
      </c>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c r="BC248" s="18"/>
      <c r="BD248" s="18"/>
      <c r="BE248" s="18"/>
      <c r="BF248" s="18"/>
      <c r="BG248" s="18"/>
      <c r="BH248" s="18"/>
      <c r="BI248" s="18"/>
      <c r="BJ248" s="18"/>
      <c r="BK248" s="18"/>
      <c r="BL248" s="18"/>
      <c r="BM248" s="18"/>
      <c r="BN248" s="18"/>
      <c r="BO248" s="18"/>
      <c r="BP248" s="18"/>
      <c r="BQ248" s="18"/>
      <c r="BR248" s="18"/>
      <c r="BS248" s="18"/>
      <c r="BT248" s="18"/>
      <c r="BU248" s="18"/>
      <c r="BV248" s="18"/>
      <c r="BW248" s="18"/>
      <c r="BX248" s="18"/>
      <c r="BY248" s="18"/>
      <c r="BZ248" s="18"/>
      <c r="CA248" s="18"/>
      <c r="CB248" s="18"/>
      <c r="CC248" s="18"/>
      <c r="CD248" s="18"/>
      <c r="CE248" s="18"/>
      <c r="CF248" s="18"/>
      <c r="CG248" s="18"/>
      <c r="CH248" s="18"/>
      <c r="CI248" s="18"/>
      <c r="CJ248" s="18"/>
      <c r="CK248" s="18"/>
      <c r="CL248" s="18"/>
      <c r="CM248" s="18"/>
      <c r="CN248" s="18"/>
      <c r="CO248" s="18"/>
      <c r="CP248" s="18"/>
      <c r="CQ248" s="18"/>
      <c r="CR248" s="18"/>
      <c r="CS248" s="18"/>
    </row>
    <row r="249" spans="1:97">
      <c r="A249" s="18"/>
      <c r="B249" s="18"/>
      <c r="C249" s="18" t="s">
        <v>18126</v>
      </c>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c r="AE249" s="18"/>
      <c r="AF249" s="18"/>
      <c r="AG249" s="18"/>
      <c r="AH249" s="18"/>
      <c r="AI249" s="18"/>
      <c r="AJ249" s="18"/>
      <c r="AK249" s="18"/>
      <c r="AL249" s="18"/>
      <c r="AM249" s="18"/>
      <c r="AN249" s="18"/>
      <c r="AO249" s="18"/>
      <c r="AP249" s="18"/>
      <c r="AQ249" s="18"/>
      <c r="AR249" s="18"/>
      <c r="AS249" s="18"/>
      <c r="AT249" s="18"/>
      <c r="AU249" s="18"/>
      <c r="AV249" s="18"/>
      <c r="AW249" s="18"/>
      <c r="AX249" s="18"/>
      <c r="AY249" s="18"/>
      <c r="AZ249" s="18"/>
      <c r="BA249" s="18"/>
      <c r="BB249" s="18"/>
      <c r="BC249" s="18"/>
      <c r="BD249" s="18"/>
      <c r="BE249" s="18"/>
      <c r="BF249" s="18"/>
      <c r="BG249" s="18"/>
      <c r="BH249" s="18"/>
      <c r="BI249" s="18"/>
      <c r="BJ249" s="18"/>
      <c r="BK249" s="18"/>
      <c r="BL249" s="18"/>
      <c r="BM249" s="18"/>
      <c r="BN249" s="18"/>
      <c r="BO249" s="18"/>
      <c r="BP249" s="18"/>
      <c r="BQ249" s="18"/>
      <c r="BR249" s="18"/>
      <c r="BS249" s="18"/>
      <c r="BT249" s="18"/>
      <c r="BU249" s="18"/>
      <c r="BV249" s="18"/>
      <c r="BW249" s="18"/>
      <c r="BX249" s="18"/>
      <c r="BY249" s="18"/>
      <c r="BZ249" s="18"/>
      <c r="CA249" s="18"/>
      <c r="CB249" s="18"/>
      <c r="CC249" s="18"/>
      <c r="CD249" s="18"/>
      <c r="CE249" s="18"/>
      <c r="CF249" s="18"/>
      <c r="CG249" s="18"/>
      <c r="CH249" s="18"/>
      <c r="CI249" s="18"/>
      <c r="CJ249" s="18"/>
      <c r="CK249" s="18"/>
      <c r="CL249" s="18"/>
      <c r="CM249" s="18"/>
      <c r="CN249" s="18"/>
      <c r="CO249" s="18"/>
      <c r="CP249" s="18"/>
      <c r="CQ249" s="18"/>
      <c r="CR249" s="18"/>
      <c r="CS249" s="18"/>
    </row>
    <row r="250" spans="1:97">
      <c r="A250" s="18"/>
      <c r="B250" s="18"/>
      <c r="C250" s="18" t="s">
        <v>18127</v>
      </c>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c r="BC250" s="18"/>
      <c r="BD250" s="18"/>
      <c r="BE250" s="18"/>
      <c r="BF250" s="18"/>
      <c r="BG250" s="18"/>
      <c r="BH250" s="18"/>
      <c r="BI250" s="18"/>
      <c r="BJ250" s="18"/>
      <c r="BK250" s="18"/>
      <c r="BL250" s="18"/>
      <c r="BM250" s="18"/>
      <c r="BN250" s="18"/>
      <c r="BO250" s="18"/>
      <c r="BP250" s="18"/>
      <c r="BQ250" s="18"/>
      <c r="BR250" s="18"/>
      <c r="BS250" s="18"/>
      <c r="BT250" s="18"/>
      <c r="BU250" s="18"/>
      <c r="BV250" s="18"/>
      <c r="BW250" s="18"/>
      <c r="BX250" s="18"/>
      <c r="BY250" s="18"/>
      <c r="BZ250" s="18"/>
      <c r="CA250" s="18"/>
      <c r="CB250" s="18"/>
      <c r="CC250" s="18"/>
      <c r="CD250" s="18"/>
      <c r="CE250" s="18"/>
      <c r="CF250" s="18"/>
      <c r="CG250" s="18"/>
      <c r="CH250" s="18"/>
      <c r="CI250" s="18"/>
      <c r="CJ250" s="18"/>
      <c r="CK250" s="18"/>
      <c r="CL250" s="18"/>
      <c r="CM250" s="18"/>
      <c r="CN250" s="18"/>
      <c r="CO250" s="18"/>
      <c r="CP250" s="18"/>
      <c r="CQ250" s="18"/>
      <c r="CR250" s="18"/>
      <c r="CS250" s="18"/>
    </row>
    <row r="251" spans="1:97">
      <c r="A251" s="18"/>
      <c r="B251" s="18"/>
      <c r="C251" s="18" t="s">
        <v>18128</v>
      </c>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c r="AE251" s="18"/>
      <c r="AF251" s="18"/>
      <c r="AG251" s="18"/>
      <c r="AH251" s="18"/>
      <c r="AI251" s="18"/>
      <c r="AJ251" s="18"/>
      <c r="AK251" s="18"/>
      <c r="AL251" s="18"/>
      <c r="AM251" s="18"/>
      <c r="AN251" s="18"/>
      <c r="AO251" s="18"/>
      <c r="AP251" s="18"/>
      <c r="AQ251" s="18"/>
      <c r="AR251" s="18"/>
      <c r="AS251" s="18"/>
      <c r="AT251" s="18"/>
      <c r="AU251" s="18"/>
      <c r="AV251" s="18"/>
      <c r="AW251" s="18"/>
      <c r="AX251" s="18"/>
      <c r="AY251" s="18"/>
      <c r="AZ251" s="18"/>
      <c r="BA251" s="18"/>
      <c r="BB251" s="18"/>
      <c r="BC251" s="18"/>
      <c r="BD251" s="18"/>
      <c r="BE251" s="18"/>
      <c r="BF251" s="18"/>
      <c r="BG251" s="18"/>
      <c r="BH251" s="18"/>
      <c r="BI251" s="18"/>
      <c r="BJ251" s="18"/>
      <c r="BK251" s="18"/>
      <c r="BL251" s="18"/>
      <c r="BM251" s="18"/>
      <c r="BN251" s="18"/>
      <c r="BO251" s="18"/>
      <c r="BP251" s="18"/>
      <c r="BQ251" s="18"/>
      <c r="BR251" s="18"/>
      <c r="BS251" s="18"/>
      <c r="BT251" s="18"/>
      <c r="BU251" s="18"/>
      <c r="BV251" s="18"/>
      <c r="BW251" s="18"/>
      <c r="BX251" s="18"/>
      <c r="BY251" s="18"/>
      <c r="BZ251" s="18"/>
      <c r="CA251" s="18"/>
      <c r="CB251" s="18"/>
      <c r="CC251" s="18"/>
      <c r="CD251" s="18"/>
      <c r="CE251" s="18"/>
      <c r="CF251" s="18"/>
      <c r="CG251" s="18"/>
      <c r="CH251" s="18"/>
      <c r="CI251" s="18"/>
      <c r="CJ251" s="18"/>
      <c r="CK251" s="18"/>
      <c r="CL251" s="18"/>
      <c r="CM251" s="18"/>
      <c r="CN251" s="18"/>
      <c r="CO251" s="18"/>
      <c r="CP251" s="18"/>
      <c r="CQ251" s="18"/>
      <c r="CR251" s="18"/>
      <c r="CS251" s="18"/>
    </row>
    <row r="252" spans="1:97">
      <c r="A252" s="18"/>
      <c r="B252" s="18"/>
      <c r="C252" s="18" t="s">
        <v>18129</v>
      </c>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c r="BC252" s="18"/>
      <c r="BD252" s="18"/>
      <c r="BE252" s="18"/>
      <c r="BF252" s="18"/>
      <c r="BG252" s="18"/>
      <c r="BH252" s="18"/>
      <c r="BI252" s="18"/>
      <c r="BJ252" s="18"/>
      <c r="BK252" s="18"/>
      <c r="BL252" s="18"/>
      <c r="BM252" s="18"/>
      <c r="BN252" s="18"/>
      <c r="BO252" s="18"/>
      <c r="BP252" s="18"/>
      <c r="BQ252" s="18"/>
      <c r="BR252" s="18"/>
      <c r="BS252" s="18"/>
      <c r="BT252" s="18"/>
      <c r="BU252" s="18"/>
      <c r="BV252" s="18"/>
      <c r="BW252" s="18"/>
      <c r="BX252" s="18"/>
      <c r="BY252" s="18"/>
      <c r="BZ252" s="18"/>
      <c r="CA252" s="18"/>
      <c r="CB252" s="18"/>
      <c r="CC252" s="18"/>
      <c r="CD252" s="18"/>
      <c r="CE252" s="18"/>
      <c r="CF252" s="18"/>
      <c r="CG252" s="18"/>
      <c r="CH252" s="18"/>
      <c r="CI252" s="18"/>
      <c r="CJ252" s="18"/>
      <c r="CK252" s="18"/>
      <c r="CL252" s="18"/>
      <c r="CM252" s="18"/>
      <c r="CN252" s="18"/>
      <c r="CO252" s="18"/>
      <c r="CP252" s="18"/>
      <c r="CQ252" s="18"/>
      <c r="CR252" s="18"/>
      <c r="CS252" s="18"/>
    </row>
    <row r="253" spans="1:97">
      <c r="A253" s="18"/>
      <c r="B253" s="18"/>
      <c r="C253" s="18" t="s">
        <v>18130</v>
      </c>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c r="AE253" s="18"/>
      <c r="AF253" s="18"/>
      <c r="AG253" s="18"/>
      <c r="AH253" s="18"/>
      <c r="AI253" s="18"/>
      <c r="AJ253" s="18"/>
      <c r="AK253" s="18"/>
      <c r="AL253" s="18"/>
      <c r="AM253" s="18"/>
      <c r="AN253" s="18"/>
      <c r="AO253" s="18"/>
      <c r="AP253" s="18"/>
      <c r="AQ253" s="18"/>
      <c r="AR253" s="18"/>
      <c r="AS253" s="18"/>
      <c r="AT253" s="18"/>
      <c r="AU253" s="18"/>
      <c r="AV253" s="18"/>
      <c r="AW253" s="18"/>
      <c r="AX253" s="18"/>
      <c r="AY253" s="18"/>
      <c r="AZ253" s="18"/>
      <c r="BA253" s="18"/>
      <c r="BB253" s="18"/>
      <c r="BC253" s="18"/>
      <c r="BD253" s="18"/>
      <c r="BE253" s="18"/>
      <c r="BF253" s="18"/>
      <c r="BG253" s="18"/>
      <c r="BH253" s="18"/>
      <c r="BI253" s="18"/>
      <c r="BJ253" s="18"/>
      <c r="BK253" s="18"/>
      <c r="BL253" s="18"/>
      <c r="BM253" s="18"/>
      <c r="BN253" s="18"/>
      <c r="BO253" s="18"/>
      <c r="BP253" s="18"/>
      <c r="BQ253" s="18"/>
      <c r="BR253" s="18"/>
      <c r="BS253" s="18"/>
      <c r="BT253" s="18"/>
      <c r="BU253" s="18"/>
      <c r="BV253" s="18"/>
      <c r="BW253" s="18"/>
      <c r="BX253" s="18"/>
      <c r="BY253" s="18"/>
      <c r="BZ253" s="18"/>
      <c r="CA253" s="18"/>
      <c r="CB253" s="18"/>
      <c r="CC253" s="18"/>
      <c r="CD253" s="18"/>
      <c r="CE253" s="18"/>
      <c r="CF253" s="18"/>
      <c r="CG253" s="18"/>
      <c r="CH253" s="18"/>
      <c r="CI253" s="18"/>
      <c r="CJ253" s="18"/>
      <c r="CK253" s="18"/>
      <c r="CL253" s="18"/>
      <c r="CM253" s="18"/>
      <c r="CN253" s="18"/>
      <c r="CO253" s="18"/>
      <c r="CP253" s="18"/>
      <c r="CQ253" s="18"/>
      <c r="CR253" s="18"/>
      <c r="CS253" s="18"/>
    </row>
    <row r="254" spans="1:97">
      <c r="A254" s="18"/>
      <c r="B254" s="18"/>
      <c r="C254" s="18" t="s">
        <v>18131</v>
      </c>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c r="BC254" s="18"/>
      <c r="BD254" s="18"/>
      <c r="BE254" s="18"/>
      <c r="BF254" s="18"/>
      <c r="BG254" s="18"/>
      <c r="BH254" s="18"/>
      <c r="BI254" s="18"/>
      <c r="BJ254" s="18"/>
      <c r="BK254" s="18"/>
      <c r="BL254" s="18"/>
      <c r="BM254" s="18"/>
      <c r="BN254" s="18"/>
      <c r="BO254" s="18"/>
      <c r="BP254" s="18"/>
      <c r="BQ254" s="18"/>
      <c r="BR254" s="18"/>
      <c r="BS254" s="18"/>
      <c r="BT254" s="18"/>
      <c r="BU254" s="18"/>
      <c r="BV254" s="18"/>
      <c r="BW254" s="18"/>
      <c r="BX254" s="18"/>
      <c r="BY254" s="18"/>
      <c r="BZ254" s="18"/>
      <c r="CA254" s="18"/>
      <c r="CB254" s="18"/>
      <c r="CC254" s="18"/>
      <c r="CD254" s="18"/>
      <c r="CE254" s="18"/>
      <c r="CF254" s="18"/>
      <c r="CG254" s="18"/>
      <c r="CH254" s="18"/>
      <c r="CI254" s="18"/>
      <c r="CJ254" s="18"/>
      <c r="CK254" s="18"/>
      <c r="CL254" s="18"/>
      <c r="CM254" s="18"/>
      <c r="CN254" s="18"/>
      <c r="CO254" s="18"/>
      <c r="CP254" s="18"/>
      <c r="CQ254" s="18"/>
      <c r="CR254" s="18"/>
      <c r="CS254" s="18"/>
    </row>
    <row r="255" spans="1:97">
      <c r="A255" s="18"/>
      <c r="B255" s="18"/>
      <c r="C255" s="18" t="s">
        <v>18132</v>
      </c>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c r="BI255" s="18"/>
      <c r="BJ255" s="18"/>
      <c r="BK255" s="18"/>
      <c r="BL255" s="18"/>
      <c r="BM255" s="18"/>
      <c r="BN255" s="18"/>
      <c r="BO255" s="18"/>
      <c r="BP255" s="18"/>
      <c r="BQ255" s="18"/>
      <c r="BR255" s="18"/>
      <c r="BS255" s="18"/>
      <c r="BT255" s="18"/>
      <c r="BU255" s="18"/>
      <c r="BV255" s="18"/>
      <c r="BW255" s="18"/>
      <c r="BX255" s="18"/>
      <c r="BY255" s="18"/>
      <c r="BZ255" s="18"/>
      <c r="CA255" s="18"/>
      <c r="CB255" s="18"/>
      <c r="CC255" s="18"/>
      <c r="CD255" s="18"/>
      <c r="CE255" s="18"/>
      <c r="CF255" s="18"/>
      <c r="CG255" s="18"/>
      <c r="CH255" s="18"/>
      <c r="CI255" s="18"/>
      <c r="CJ255" s="18"/>
      <c r="CK255" s="18"/>
      <c r="CL255" s="18"/>
      <c r="CM255" s="18"/>
      <c r="CN255" s="18"/>
      <c r="CO255" s="18"/>
      <c r="CP255" s="18"/>
      <c r="CQ255" s="18"/>
      <c r="CR255" s="18"/>
      <c r="CS255" s="18"/>
    </row>
    <row r="256" spans="1:97">
      <c r="A256" s="18"/>
      <c r="B256" s="18"/>
      <c r="C256" s="18" t="s">
        <v>18133</v>
      </c>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c r="BI256" s="18"/>
      <c r="BJ256" s="18"/>
      <c r="BK256" s="18"/>
      <c r="BL256" s="18"/>
      <c r="BM256" s="18"/>
      <c r="BN256" s="18"/>
      <c r="BO256" s="18"/>
      <c r="BP256" s="18"/>
      <c r="BQ256" s="18"/>
      <c r="BR256" s="18"/>
      <c r="BS256" s="18"/>
      <c r="BT256" s="18"/>
      <c r="BU256" s="18"/>
      <c r="BV256" s="18"/>
      <c r="BW256" s="18"/>
      <c r="BX256" s="18"/>
      <c r="BY256" s="18"/>
      <c r="BZ256" s="18"/>
      <c r="CA256" s="18"/>
      <c r="CB256" s="18"/>
      <c r="CC256" s="18"/>
      <c r="CD256" s="18"/>
      <c r="CE256" s="18"/>
      <c r="CF256" s="18"/>
      <c r="CG256" s="18"/>
      <c r="CH256" s="18"/>
      <c r="CI256" s="18"/>
      <c r="CJ256" s="18"/>
      <c r="CK256" s="18"/>
      <c r="CL256" s="18"/>
      <c r="CM256" s="18"/>
      <c r="CN256" s="18"/>
      <c r="CO256" s="18"/>
      <c r="CP256" s="18"/>
      <c r="CQ256" s="18"/>
      <c r="CR256" s="18"/>
      <c r="CS256" s="18"/>
    </row>
    <row r="257" spans="1:97">
      <c r="A257" s="18"/>
      <c r="B257" s="18"/>
      <c r="C257" s="18" t="s">
        <v>18134</v>
      </c>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c r="BI257" s="18"/>
      <c r="BJ257" s="18"/>
      <c r="BK257" s="18"/>
      <c r="BL257" s="18"/>
      <c r="BM257" s="18"/>
      <c r="BN257" s="18"/>
      <c r="BO257" s="18"/>
      <c r="BP257" s="18"/>
      <c r="BQ257" s="18"/>
      <c r="BR257" s="18"/>
      <c r="BS257" s="18"/>
      <c r="BT257" s="18"/>
      <c r="BU257" s="18"/>
      <c r="BV257" s="18"/>
      <c r="BW257" s="18"/>
      <c r="BX257" s="18"/>
      <c r="BY257" s="18"/>
      <c r="BZ257" s="18"/>
      <c r="CA257" s="18"/>
      <c r="CB257" s="18"/>
      <c r="CC257" s="18"/>
      <c r="CD257" s="18"/>
      <c r="CE257" s="18"/>
      <c r="CF257" s="18"/>
      <c r="CG257" s="18"/>
      <c r="CH257" s="18"/>
      <c r="CI257" s="18"/>
      <c r="CJ257" s="18"/>
      <c r="CK257" s="18"/>
      <c r="CL257" s="18"/>
      <c r="CM257" s="18"/>
      <c r="CN257" s="18"/>
      <c r="CO257" s="18"/>
      <c r="CP257" s="18"/>
      <c r="CQ257" s="18"/>
      <c r="CR257" s="18"/>
      <c r="CS257" s="18"/>
    </row>
    <row r="258" spans="1:97">
      <c r="A258" s="18"/>
      <c r="B258" s="18"/>
      <c r="C258" s="18" t="s">
        <v>18135</v>
      </c>
      <c r="D258" s="18"/>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c r="BI258" s="18"/>
      <c r="BJ258" s="18"/>
      <c r="BK258" s="18"/>
      <c r="BL258" s="18"/>
      <c r="BM258" s="18"/>
      <c r="BN258" s="18"/>
      <c r="BO258" s="18"/>
      <c r="BP258" s="18"/>
      <c r="BQ258" s="18"/>
      <c r="BR258" s="18"/>
      <c r="BS258" s="18"/>
      <c r="BT258" s="18"/>
      <c r="BU258" s="18"/>
      <c r="BV258" s="18"/>
      <c r="BW258" s="18"/>
      <c r="BX258" s="18"/>
      <c r="BY258" s="18"/>
      <c r="BZ258" s="18"/>
      <c r="CA258" s="18"/>
      <c r="CB258" s="18"/>
      <c r="CC258" s="18"/>
      <c r="CD258" s="18"/>
      <c r="CE258" s="18"/>
      <c r="CF258" s="18"/>
      <c r="CG258" s="18"/>
      <c r="CH258" s="18"/>
      <c r="CI258" s="18"/>
      <c r="CJ258" s="18"/>
      <c r="CK258" s="18"/>
      <c r="CL258" s="18"/>
      <c r="CM258" s="18"/>
      <c r="CN258" s="18"/>
      <c r="CO258" s="18"/>
      <c r="CP258" s="18"/>
      <c r="CQ258" s="18"/>
      <c r="CR258" s="18"/>
      <c r="CS258" s="18"/>
    </row>
    <row r="259" spans="1:97">
      <c r="A259" s="18"/>
      <c r="B259" s="18"/>
      <c r="C259" s="18" t="s">
        <v>18136</v>
      </c>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c r="BI259" s="18"/>
      <c r="BJ259" s="18"/>
      <c r="BK259" s="18"/>
      <c r="BL259" s="18"/>
      <c r="BM259" s="18"/>
      <c r="BN259" s="18"/>
      <c r="BO259" s="18"/>
      <c r="BP259" s="18"/>
      <c r="BQ259" s="18"/>
      <c r="BR259" s="18"/>
      <c r="BS259" s="18"/>
      <c r="BT259" s="18"/>
      <c r="BU259" s="18"/>
      <c r="BV259" s="18"/>
      <c r="BW259" s="18"/>
      <c r="BX259" s="18"/>
      <c r="BY259" s="18"/>
      <c r="BZ259" s="18"/>
      <c r="CA259" s="18"/>
      <c r="CB259" s="18"/>
      <c r="CC259" s="18"/>
      <c r="CD259" s="18"/>
      <c r="CE259" s="18"/>
      <c r="CF259" s="18"/>
      <c r="CG259" s="18"/>
      <c r="CH259" s="18"/>
      <c r="CI259" s="18"/>
      <c r="CJ259" s="18"/>
      <c r="CK259" s="18"/>
      <c r="CL259" s="18"/>
      <c r="CM259" s="18"/>
      <c r="CN259" s="18"/>
      <c r="CO259" s="18"/>
      <c r="CP259" s="18"/>
      <c r="CQ259" s="18"/>
      <c r="CR259" s="18"/>
      <c r="CS259" s="18"/>
    </row>
    <row r="260" spans="1:97">
      <c r="A260" s="18"/>
      <c r="B260" s="18"/>
      <c r="C260" s="18" t="s">
        <v>18137</v>
      </c>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c r="BI260" s="18"/>
      <c r="BJ260" s="18"/>
      <c r="BK260" s="18"/>
      <c r="BL260" s="18"/>
      <c r="BM260" s="18"/>
      <c r="BN260" s="18"/>
      <c r="BO260" s="18"/>
      <c r="BP260" s="18"/>
      <c r="BQ260" s="18"/>
      <c r="BR260" s="18"/>
      <c r="BS260" s="18"/>
      <c r="BT260" s="18"/>
      <c r="BU260" s="18"/>
      <c r="BV260" s="18"/>
      <c r="BW260" s="18"/>
      <c r="BX260" s="18"/>
      <c r="BY260" s="18"/>
      <c r="BZ260" s="18"/>
      <c r="CA260" s="18"/>
      <c r="CB260" s="18"/>
      <c r="CC260" s="18"/>
      <c r="CD260" s="18"/>
      <c r="CE260" s="18"/>
      <c r="CF260" s="18"/>
      <c r="CG260" s="18"/>
      <c r="CH260" s="18"/>
      <c r="CI260" s="18"/>
      <c r="CJ260" s="18"/>
      <c r="CK260" s="18"/>
      <c r="CL260" s="18"/>
      <c r="CM260" s="18"/>
      <c r="CN260" s="18"/>
      <c r="CO260" s="18"/>
      <c r="CP260" s="18"/>
      <c r="CQ260" s="18"/>
      <c r="CR260" s="18"/>
      <c r="CS260" s="18"/>
    </row>
    <row r="261" spans="1:97">
      <c r="A261" s="18"/>
      <c r="B261" s="18"/>
      <c r="C261" s="18" t="s">
        <v>18138</v>
      </c>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c r="BI261" s="18"/>
      <c r="BJ261" s="18"/>
      <c r="BK261" s="18"/>
      <c r="BL261" s="18"/>
      <c r="BM261" s="18"/>
      <c r="BN261" s="18"/>
      <c r="BO261" s="18"/>
      <c r="BP261" s="18"/>
      <c r="BQ261" s="18"/>
      <c r="BR261" s="18"/>
      <c r="BS261" s="18"/>
      <c r="BT261" s="18"/>
      <c r="BU261" s="18"/>
      <c r="BV261" s="18"/>
      <c r="BW261" s="18"/>
      <c r="BX261" s="18"/>
      <c r="BY261" s="18"/>
      <c r="BZ261" s="18"/>
      <c r="CA261" s="18"/>
      <c r="CB261" s="18"/>
      <c r="CC261" s="18"/>
      <c r="CD261" s="18"/>
      <c r="CE261" s="18"/>
      <c r="CF261" s="18"/>
      <c r="CG261" s="18"/>
      <c r="CH261" s="18"/>
      <c r="CI261" s="18"/>
      <c r="CJ261" s="18"/>
      <c r="CK261" s="18"/>
      <c r="CL261" s="18"/>
      <c r="CM261" s="18"/>
      <c r="CN261" s="18"/>
      <c r="CO261" s="18"/>
      <c r="CP261" s="18"/>
      <c r="CQ261" s="18"/>
      <c r="CR261" s="18"/>
      <c r="CS261" s="18"/>
    </row>
    <row r="262" spans="1:97">
      <c r="A262" s="18"/>
      <c r="B262" s="18"/>
      <c r="C262" s="18" t="s">
        <v>18139</v>
      </c>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c r="BN262" s="18"/>
      <c r="BO262" s="18"/>
      <c r="BP262" s="18"/>
      <c r="BQ262" s="18"/>
      <c r="BR262" s="18"/>
      <c r="BS262" s="18"/>
      <c r="BT262" s="18"/>
      <c r="BU262" s="18"/>
      <c r="BV262" s="18"/>
      <c r="BW262" s="18"/>
      <c r="BX262" s="18"/>
      <c r="BY262" s="18"/>
      <c r="BZ262" s="18"/>
      <c r="CA262" s="18"/>
      <c r="CB262" s="18"/>
      <c r="CC262" s="18"/>
      <c r="CD262" s="18"/>
      <c r="CE262" s="18"/>
      <c r="CF262" s="18"/>
      <c r="CG262" s="18"/>
      <c r="CH262" s="18"/>
      <c r="CI262" s="18"/>
      <c r="CJ262" s="18"/>
      <c r="CK262" s="18"/>
      <c r="CL262" s="18"/>
      <c r="CM262" s="18"/>
      <c r="CN262" s="18"/>
      <c r="CO262" s="18"/>
      <c r="CP262" s="18"/>
      <c r="CQ262" s="18"/>
      <c r="CR262" s="18"/>
      <c r="CS262" s="18"/>
    </row>
    <row r="263" spans="1:97">
      <c r="A263" s="18"/>
      <c r="B263" s="18"/>
      <c r="C263" s="18" t="s">
        <v>18140</v>
      </c>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c r="BI263" s="18"/>
      <c r="BJ263" s="18"/>
      <c r="BK263" s="18"/>
      <c r="BL263" s="18"/>
      <c r="BM263" s="18"/>
      <c r="BN263" s="18"/>
      <c r="BO263" s="18"/>
      <c r="BP263" s="18"/>
      <c r="BQ263" s="18"/>
      <c r="BR263" s="18"/>
      <c r="BS263" s="18"/>
      <c r="BT263" s="18"/>
      <c r="BU263" s="18"/>
      <c r="BV263" s="18"/>
      <c r="BW263" s="18"/>
      <c r="BX263" s="18"/>
      <c r="BY263" s="18"/>
      <c r="BZ263" s="18"/>
      <c r="CA263" s="18"/>
      <c r="CB263" s="18"/>
      <c r="CC263" s="18"/>
      <c r="CD263" s="18"/>
      <c r="CE263" s="18"/>
      <c r="CF263" s="18"/>
      <c r="CG263" s="18"/>
      <c r="CH263" s="18"/>
      <c r="CI263" s="18"/>
      <c r="CJ263" s="18"/>
      <c r="CK263" s="18"/>
      <c r="CL263" s="18"/>
      <c r="CM263" s="18"/>
      <c r="CN263" s="18"/>
      <c r="CO263" s="18"/>
      <c r="CP263" s="18"/>
      <c r="CQ263" s="18"/>
      <c r="CR263" s="18"/>
      <c r="CS263" s="18"/>
    </row>
    <row r="264" spans="1:97">
      <c r="A264" s="18"/>
      <c r="B264" s="18"/>
      <c r="C264" s="18" t="s">
        <v>18141</v>
      </c>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c r="BI264" s="18"/>
      <c r="BJ264" s="18"/>
      <c r="BK264" s="18"/>
      <c r="BL264" s="18"/>
      <c r="BM264" s="18"/>
      <c r="BN264" s="18"/>
      <c r="BO264" s="18"/>
      <c r="BP264" s="18"/>
      <c r="BQ264" s="18"/>
      <c r="BR264" s="18"/>
      <c r="BS264" s="18"/>
      <c r="BT264" s="18"/>
      <c r="BU264" s="18"/>
      <c r="BV264" s="18"/>
      <c r="BW264" s="18"/>
      <c r="BX264" s="18"/>
      <c r="BY264" s="18"/>
      <c r="BZ264" s="18"/>
      <c r="CA264" s="18"/>
      <c r="CB264" s="18"/>
      <c r="CC264" s="18"/>
      <c r="CD264" s="18"/>
      <c r="CE264" s="18"/>
      <c r="CF264" s="18"/>
      <c r="CG264" s="18"/>
      <c r="CH264" s="18"/>
      <c r="CI264" s="18"/>
      <c r="CJ264" s="18"/>
      <c r="CK264" s="18"/>
      <c r="CL264" s="18"/>
      <c r="CM264" s="18"/>
      <c r="CN264" s="18"/>
      <c r="CO264" s="18"/>
      <c r="CP264" s="18"/>
      <c r="CQ264" s="18"/>
      <c r="CR264" s="18"/>
      <c r="CS264" s="18"/>
    </row>
    <row r="265" spans="1:97">
      <c r="A265" s="18"/>
      <c r="B265" s="18"/>
      <c r="C265" s="18" t="s">
        <v>18142</v>
      </c>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c r="BI265" s="18"/>
      <c r="BJ265" s="18"/>
      <c r="BK265" s="18"/>
      <c r="BL265" s="18"/>
      <c r="BM265" s="18"/>
      <c r="BN265" s="18"/>
      <c r="BO265" s="18"/>
      <c r="BP265" s="18"/>
      <c r="BQ265" s="18"/>
      <c r="BR265" s="18"/>
      <c r="BS265" s="18"/>
      <c r="BT265" s="18"/>
      <c r="BU265" s="18"/>
      <c r="BV265" s="18"/>
      <c r="BW265" s="18"/>
      <c r="BX265" s="18"/>
      <c r="BY265" s="18"/>
      <c r="BZ265" s="18"/>
      <c r="CA265" s="18"/>
      <c r="CB265" s="18"/>
      <c r="CC265" s="18"/>
      <c r="CD265" s="18"/>
      <c r="CE265" s="18"/>
      <c r="CF265" s="18"/>
      <c r="CG265" s="18"/>
      <c r="CH265" s="18"/>
      <c r="CI265" s="18"/>
      <c r="CJ265" s="18"/>
      <c r="CK265" s="18"/>
      <c r="CL265" s="18"/>
      <c r="CM265" s="18"/>
      <c r="CN265" s="18"/>
      <c r="CO265" s="18"/>
      <c r="CP265" s="18"/>
      <c r="CQ265" s="18"/>
      <c r="CR265" s="18"/>
      <c r="CS265" s="18"/>
    </row>
    <row r="266" spans="1:97">
      <c r="A266" s="18"/>
      <c r="B266" s="18"/>
      <c r="C266" s="18" t="s">
        <v>18143</v>
      </c>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c r="BI266" s="18"/>
      <c r="BJ266" s="18"/>
      <c r="BK266" s="18"/>
      <c r="BL266" s="18"/>
      <c r="BM266" s="18"/>
      <c r="BN266" s="18"/>
      <c r="BO266" s="18"/>
      <c r="BP266" s="18"/>
      <c r="BQ266" s="18"/>
      <c r="BR266" s="18"/>
      <c r="BS266" s="18"/>
      <c r="BT266" s="18"/>
      <c r="BU266" s="18"/>
      <c r="BV266" s="18"/>
      <c r="BW266" s="18"/>
      <c r="BX266" s="18"/>
      <c r="BY266" s="18"/>
      <c r="BZ266" s="18"/>
      <c r="CA266" s="18"/>
      <c r="CB266" s="18"/>
      <c r="CC266" s="18"/>
      <c r="CD266" s="18"/>
      <c r="CE266" s="18"/>
      <c r="CF266" s="18"/>
      <c r="CG266" s="18"/>
      <c r="CH266" s="18"/>
      <c r="CI266" s="18"/>
      <c r="CJ266" s="18"/>
      <c r="CK266" s="18"/>
      <c r="CL266" s="18"/>
      <c r="CM266" s="18"/>
      <c r="CN266" s="18"/>
      <c r="CO266" s="18"/>
      <c r="CP266" s="18"/>
      <c r="CQ266" s="18"/>
      <c r="CR266" s="18"/>
      <c r="CS266" s="18"/>
    </row>
    <row r="267" spans="1:97">
      <c r="A267" s="18"/>
      <c r="B267" s="18"/>
      <c r="C267" s="18" t="s">
        <v>18144</v>
      </c>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c r="BN267" s="18"/>
      <c r="BO267" s="18"/>
      <c r="BP267" s="18"/>
      <c r="BQ267" s="18"/>
      <c r="BR267" s="18"/>
      <c r="BS267" s="18"/>
      <c r="BT267" s="18"/>
      <c r="BU267" s="18"/>
      <c r="BV267" s="18"/>
      <c r="BW267" s="18"/>
      <c r="BX267" s="18"/>
      <c r="BY267" s="18"/>
      <c r="BZ267" s="18"/>
      <c r="CA267" s="18"/>
      <c r="CB267" s="18"/>
      <c r="CC267" s="18"/>
      <c r="CD267" s="18"/>
      <c r="CE267" s="18"/>
      <c r="CF267" s="18"/>
      <c r="CG267" s="18"/>
      <c r="CH267" s="18"/>
      <c r="CI267" s="18"/>
      <c r="CJ267" s="18"/>
      <c r="CK267" s="18"/>
      <c r="CL267" s="18"/>
      <c r="CM267" s="18"/>
      <c r="CN267" s="18"/>
      <c r="CO267" s="18"/>
      <c r="CP267" s="18"/>
      <c r="CQ267" s="18"/>
      <c r="CR267" s="18"/>
      <c r="CS267" s="18"/>
    </row>
    <row r="268" spans="1:97">
      <c r="A268" s="18"/>
      <c r="B268" s="18"/>
      <c r="C268" s="18" t="s">
        <v>18145</v>
      </c>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c r="BI268" s="18"/>
      <c r="BJ268" s="18"/>
      <c r="BK268" s="18"/>
      <c r="BL268" s="18"/>
      <c r="BM268" s="18"/>
      <c r="BN268" s="18"/>
      <c r="BO268" s="18"/>
      <c r="BP268" s="18"/>
      <c r="BQ268" s="18"/>
      <c r="BR268" s="18"/>
      <c r="BS268" s="18"/>
      <c r="BT268" s="18"/>
      <c r="BU268" s="18"/>
      <c r="BV268" s="18"/>
      <c r="BW268" s="18"/>
      <c r="BX268" s="18"/>
      <c r="BY268" s="18"/>
      <c r="BZ268" s="18"/>
      <c r="CA268" s="18"/>
      <c r="CB268" s="18"/>
      <c r="CC268" s="18"/>
      <c r="CD268" s="18"/>
      <c r="CE268" s="18"/>
      <c r="CF268" s="18"/>
      <c r="CG268" s="18"/>
      <c r="CH268" s="18"/>
      <c r="CI268" s="18"/>
      <c r="CJ268" s="18"/>
      <c r="CK268" s="18"/>
      <c r="CL268" s="18"/>
      <c r="CM268" s="18"/>
      <c r="CN268" s="18"/>
      <c r="CO268" s="18"/>
      <c r="CP268" s="18"/>
      <c r="CQ268" s="18"/>
      <c r="CR268" s="18"/>
      <c r="CS268" s="18"/>
    </row>
    <row r="269" spans="1:97">
      <c r="A269" s="18"/>
      <c r="B269" s="18"/>
      <c r="C269" s="18" t="s">
        <v>18146</v>
      </c>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c r="BI269" s="18"/>
      <c r="BJ269" s="18"/>
      <c r="BK269" s="18"/>
      <c r="BL269" s="18"/>
      <c r="BM269" s="18"/>
      <c r="BN269" s="18"/>
      <c r="BO269" s="18"/>
      <c r="BP269" s="18"/>
      <c r="BQ269" s="18"/>
      <c r="BR269" s="18"/>
      <c r="BS269" s="18"/>
      <c r="BT269" s="18"/>
      <c r="BU269" s="18"/>
      <c r="BV269" s="18"/>
      <c r="BW269" s="18"/>
      <c r="BX269" s="18"/>
      <c r="BY269" s="18"/>
      <c r="BZ269" s="18"/>
      <c r="CA269" s="18"/>
      <c r="CB269" s="18"/>
      <c r="CC269" s="18"/>
      <c r="CD269" s="18"/>
      <c r="CE269" s="18"/>
      <c r="CF269" s="18"/>
      <c r="CG269" s="18"/>
      <c r="CH269" s="18"/>
      <c r="CI269" s="18"/>
      <c r="CJ269" s="18"/>
      <c r="CK269" s="18"/>
      <c r="CL269" s="18"/>
      <c r="CM269" s="18"/>
      <c r="CN269" s="18"/>
      <c r="CO269" s="18"/>
      <c r="CP269" s="18"/>
      <c r="CQ269" s="18"/>
      <c r="CR269" s="18"/>
      <c r="CS269" s="18"/>
    </row>
    <row r="270" spans="1:97">
      <c r="A270" s="18"/>
      <c r="B270" s="18"/>
      <c r="C270" s="18" t="s">
        <v>18147</v>
      </c>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c r="BI270" s="18"/>
      <c r="BJ270" s="18"/>
      <c r="BK270" s="18"/>
      <c r="BL270" s="18"/>
      <c r="BM270" s="18"/>
      <c r="BN270" s="18"/>
      <c r="BO270" s="18"/>
      <c r="BP270" s="18"/>
      <c r="BQ270" s="18"/>
      <c r="BR270" s="18"/>
      <c r="BS270" s="18"/>
      <c r="BT270" s="18"/>
      <c r="BU270" s="18"/>
      <c r="BV270" s="18"/>
      <c r="BW270" s="18"/>
      <c r="BX270" s="18"/>
      <c r="BY270" s="18"/>
      <c r="BZ270" s="18"/>
      <c r="CA270" s="18"/>
      <c r="CB270" s="18"/>
      <c r="CC270" s="18"/>
      <c r="CD270" s="18"/>
      <c r="CE270" s="18"/>
      <c r="CF270" s="18"/>
      <c r="CG270" s="18"/>
      <c r="CH270" s="18"/>
      <c r="CI270" s="18"/>
      <c r="CJ270" s="18"/>
      <c r="CK270" s="18"/>
      <c r="CL270" s="18"/>
      <c r="CM270" s="18"/>
      <c r="CN270" s="18"/>
      <c r="CO270" s="18"/>
      <c r="CP270" s="18"/>
      <c r="CQ270" s="18"/>
      <c r="CR270" s="18"/>
      <c r="CS270" s="18"/>
    </row>
    <row r="271" spans="1:97">
      <c r="A271" s="18"/>
      <c r="B271" s="18"/>
      <c r="C271" s="18" t="s">
        <v>18148</v>
      </c>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c r="BN271" s="18"/>
      <c r="BO271" s="18"/>
      <c r="BP271" s="18"/>
      <c r="BQ271" s="18"/>
      <c r="BR271" s="18"/>
      <c r="BS271" s="18"/>
      <c r="BT271" s="18"/>
      <c r="BU271" s="18"/>
      <c r="BV271" s="18"/>
      <c r="BW271" s="18"/>
      <c r="BX271" s="18"/>
      <c r="BY271" s="18"/>
      <c r="BZ271" s="18"/>
      <c r="CA271" s="18"/>
      <c r="CB271" s="18"/>
      <c r="CC271" s="18"/>
      <c r="CD271" s="18"/>
      <c r="CE271" s="18"/>
      <c r="CF271" s="18"/>
      <c r="CG271" s="18"/>
      <c r="CH271" s="18"/>
      <c r="CI271" s="18"/>
      <c r="CJ271" s="18"/>
      <c r="CK271" s="18"/>
      <c r="CL271" s="18"/>
      <c r="CM271" s="18"/>
      <c r="CN271" s="18"/>
      <c r="CO271" s="18"/>
      <c r="CP271" s="18"/>
      <c r="CQ271" s="18"/>
      <c r="CR271" s="18"/>
      <c r="CS271" s="18"/>
    </row>
    <row r="272" spans="1:97">
      <c r="A272" s="18"/>
      <c r="B272" s="18"/>
      <c r="C272" s="18" t="s">
        <v>18149</v>
      </c>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c r="BI272" s="18"/>
      <c r="BJ272" s="18"/>
      <c r="BK272" s="18"/>
      <c r="BL272" s="18"/>
      <c r="BM272" s="18"/>
      <c r="BN272" s="18"/>
      <c r="BO272" s="18"/>
      <c r="BP272" s="18"/>
      <c r="BQ272" s="18"/>
      <c r="BR272" s="18"/>
      <c r="BS272" s="18"/>
      <c r="BT272" s="18"/>
      <c r="BU272" s="18"/>
      <c r="BV272" s="18"/>
      <c r="BW272" s="18"/>
      <c r="BX272" s="18"/>
      <c r="BY272" s="18"/>
      <c r="BZ272" s="18"/>
      <c r="CA272" s="18"/>
      <c r="CB272" s="18"/>
      <c r="CC272" s="18"/>
      <c r="CD272" s="18"/>
      <c r="CE272" s="18"/>
      <c r="CF272" s="18"/>
      <c r="CG272" s="18"/>
      <c r="CH272" s="18"/>
      <c r="CI272" s="18"/>
      <c r="CJ272" s="18"/>
      <c r="CK272" s="18"/>
      <c r="CL272" s="18"/>
      <c r="CM272" s="18"/>
      <c r="CN272" s="18"/>
      <c r="CO272" s="18"/>
      <c r="CP272" s="18"/>
      <c r="CQ272" s="18"/>
      <c r="CR272" s="18"/>
      <c r="CS272" s="18"/>
    </row>
    <row r="273" spans="1:97">
      <c r="A273" s="18"/>
      <c r="B273" s="18"/>
      <c r="C273" s="18" t="s">
        <v>18150</v>
      </c>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c r="BI273" s="18"/>
      <c r="BJ273" s="18"/>
      <c r="BK273" s="18"/>
      <c r="BL273" s="18"/>
      <c r="BM273" s="18"/>
      <c r="BN273" s="18"/>
      <c r="BO273" s="18"/>
      <c r="BP273" s="18"/>
      <c r="BQ273" s="18"/>
      <c r="BR273" s="18"/>
      <c r="BS273" s="18"/>
      <c r="BT273" s="18"/>
      <c r="BU273" s="18"/>
      <c r="BV273" s="18"/>
      <c r="BW273" s="18"/>
      <c r="BX273" s="18"/>
      <c r="BY273" s="18"/>
      <c r="BZ273" s="18"/>
      <c r="CA273" s="18"/>
      <c r="CB273" s="18"/>
      <c r="CC273" s="18"/>
      <c r="CD273" s="18"/>
      <c r="CE273" s="18"/>
      <c r="CF273" s="18"/>
      <c r="CG273" s="18"/>
      <c r="CH273" s="18"/>
      <c r="CI273" s="18"/>
      <c r="CJ273" s="18"/>
      <c r="CK273" s="18"/>
      <c r="CL273" s="18"/>
      <c r="CM273" s="18"/>
      <c r="CN273" s="18"/>
      <c r="CO273" s="18"/>
      <c r="CP273" s="18"/>
      <c r="CQ273" s="18"/>
      <c r="CR273" s="18"/>
      <c r="CS273" s="18"/>
    </row>
    <row r="274" spans="1:97">
      <c r="A274" s="18"/>
      <c r="B274" s="18"/>
      <c r="C274" s="18" t="s">
        <v>18151</v>
      </c>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c r="BI274" s="18"/>
      <c r="BJ274" s="18"/>
      <c r="BK274" s="18"/>
      <c r="BL274" s="18"/>
      <c r="BM274" s="18"/>
      <c r="BN274" s="18"/>
      <c r="BO274" s="18"/>
      <c r="BP274" s="18"/>
      <c r="BQ274" s="18"/>
      <c r="BR274" s="18"/>
      <c r="BS274" s="18"/>
      <c r="BT274" s="18"/>
      <c r="BU274" s="18"/>
      <c r="BV274" s="18"/>
      <c r="BW274" s="18"/>
      <c r="BX274" s="18"/>
      <c r="BY274" s="18"/>
      <c r="BZ274" s="18"/>
      <c r="CA274" s="18"/>
      <c r="CB274" s="18"/>
      <c r="CC274" s="18"/>
      <c r="CD274" s="18"/>
      <c r="CE274" s="18"/>
      <c r="CF274" s="18"/>
      <c r="CG274" s="18"/>
      <c r="CH274" s="18"/>
      <c r="CI274" s="18"/>
      <c r="CJ274" s="18"/>
      <c r="CK274" s="18"/>
      <c r="CL274" s="18"/>
      <c r="CM274" s="18"/>
      <c r="CN274" s="18"/>
      <c r="CO274" s="18"/>
      <c r="CP274" s="18"/>
      <c r="CQ274" s="18"/>
      <c r="CR274" s="18"/>
      <c r="CS274" s="18"/>
    </row>
    <row r="275" spans="1:97">
      <c r="A275" s="18"/>
      <c r="B275" s="18"/>
      <c r="C275" s="18" t="s">
        <v>18152</v>
      </c>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c r="BI275" s="18"/>
      <c r="BJ275" s="18"/>
      <c r="BK275" s="18"/>
      <c r="BL275" s="18"/>
      <c r="BM275" s="18"/>
      <c r="BN275" s="18"/>
      <c r="BO275" s="18"/>
      <c r="BP275" s="18"/>
      <c r="BQ275" s="18"/>
      <c r="BR275" s="18"/>
      <c r="BS275" s="18"/>
      <c r="BT275" s="18"/>
      <c r="BU275" s="18"/>
      <c r="BV275" s="18"/>
      <c r="BW275" s="18"/>
      <c r="BX275" s="18"/>
      <c r="BY275" s="18"/>
      <c r="BZ275" s="18"/>
      <c r="CA275" s="18"/>
      <c r="CB275" s="18"/>
      <c r="CC275" s="18"/>
      <c r="CD275" s="18"/>
      <c r="CE275" s="18"/>
      <c r="CF275" s="18"/>
      <c r="CG275" s="18"/>
      <c r="CH275" s="18"/>
      <c r="CI275" s="18"/>
      <c r="CJ275" s="18"/>
      <c r="CK275" s="18"/>
      <c r="CL275" s="18"/>
      <c r="CM275" s="18"/>
      <c r="CN275" s="18"/>
      <c r="CO275" s="18"/>
      <c r="CP275" s="18"/>
      <c r="CQ275" s="18"/>
      <c r="CR275" s="18"/>
      <c r="CS275" s="18"/>
    </row>
    <row r="276" spans="1:97">
      <c r="A276" s="18"/>
      <c r="B276" s="18"/>
      <c r="C276" s="18" t="s">
        <v>18153</v>
      </c>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c r="BN276" s="18"/>
      <c r="BO276" s="18"/>
      <c r="BP276" s="18"/>
      <c r="BQ276" s="18"/>
      <c r="BR276" s="18"/>
      <c r="BS276" s="18"/>
      <c r="BT276" s="18"/>
      <c r="BU276" s="18"/>
      <c r="BV276" s="18"/>
      <c r="BW276" s="18"/>
      <c r="BX276" s="18"/>
      <c r="BY276" s="18"/>
      <c r="BZ276" s="18"/>
      <c r="CA276" s="18"/>
      <c r="CB276" s="18"/>
      <c r="CC276" s="18"/>
      <c r="CD276" s="18"/>
      <c r="CE276" s="18"/>
      <c r="CF276" s="18"/>
      <c r="CG276" s="18"/>
      <c r="CH276" s="18"/>
      <c r="CI276" s="18"/>
      <c r="CJ276" s="18"/>
      <c r="CK276" s="18"/>
      <c r="CL276" s="18"/>
      <c r="CM276" s="18"/>
      <c r="CN276" s="18"/>
      <c r="CO276" s="18"/>
      <c r="CP276" s="18"/>
      <c r="CQ276" s="18"/>
      <c r="CR276" s="18"/>
      <c r="CS276" s="18"/>
    </row>
    <row r="277" spans="1:97">
      <c r="A277" s="18"/>
      <c r="B277" s="18"/>
      <c r="C277" s="18" t="s">
        <v>18154</v>
      </c>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c r="BI277" s="18"/>
      <c r="BJ277" s="18"/>
      <c r="BK277" s="18"/>
      <c r="BL277" s="18"/>
      <c r="BM277" s="18"/>
      <c r="BN277" s="18"/>
      <c r="BO277" s="18"/>
      <c r="BP277" s="18"/>
      <c r="BQ277" s="18"/>
      <c r="BR277" s="18"/>
      <c r="BS277" s="18"/>
      <c r="BT277" s="18"/>
      <c r="BU277" s="18"/>
      <c r="BV277" s="18"/>
      <c r="BW277" s="18"/>
      <c r="BX277" s="18"/>
      <c r="BY277" s="18"/>
      <c r="BZ277" s="18"/>
      <c r="CA277" s="18"/>
      <c r="CB277" s="18"/>
      <c r="CC277" s="18"/>
      <c r="CD277" s="18"/>
      <c r="CE277" s="18"/>
      <c r="CF277" s="18"/>
      <c r="CG277" s="18"/>
      <c r="CH277" s="18"/>
      <c r="CI277" s="18"/>
      <c r="CJ277" s="18"/>
      <c r="CK277" s="18"/>
      <c r="CL277" s="18"/>
      <c r="CM277" s="18"/>
      <c r="CN277" s="18"/>
      <c r="CO277" s="18"/>
      <c r="CP277" s="18"/>
      <c r="CQ277" s="18"/>
      <c r="CR277" s="18"/>
      <c r="CS277" s="18"/>
    </row>
    <row r="278" spans="1:97">
      <c r="A278" s="18"/>
      <c r="B278" s="18"/>
      <c r="C278" s="18" t="s">
        <v>18155</v>
      </c>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c r="BI278" s="18"/>
      <c r="BJ278" s="18"/>
      <c r="BK278" s="18"/>
      <c r="BL278" s="18"/>
      <c r="BM278" s="18"/>
      <c r="BN278" s="18"/>
      <c r="BO278" s="18"/>
      <c r="BP278" s="18"/>
      <c r="BQ278" s="18"/>
      <c r="BR278" s="18"/>
      <c r="BS278" s="18"/>
      <c r="BT278" s="18"/>
      <c r="BU278" s="18"/>
      <c r="BV278" s="18"/>
      <c r="BW278" s="18"/>
      <c r="BX278" s="18"/>
      <c r="BY278" s="18"/>
      <c r="BZ278" s="18"/>
      <c r="CA278" s="18"/>
      <c r="CB278" s="18"/>
      <c r="CC278" s="18"/>
      <c r="CD278" s="18"/>
      <c r="CE278" s="18"/>
      <c r="CF278" s="18"/>
      <c r="CG278" s="18"/>
      <c r="CH278" s="18"/>
      <c r="CI278" s="18"/>
      <c r="CJ278" s="18"/>
      <c r="CK278" s="18"/>
      <c r="CL278" s="18"/>
      <c r="CM278" s="18"/>
      <c r="CN278" s="18"/>
      <c r="CO278" s="18"/>
      <c r="CP278" s="18"/>
      <c r="CQ278" s="18"/>
      <c r="CR278" s="18"/>
      <c r="CS278" s="18"/>
    </row>
    <row r="279" spans="1:97">
      <c r="A279" s="18"/>
      <c r="B279" s="18"/>
      <c r="C279" s="18" t="s">
        <v>18156</v>
      </c>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c r="BI279" s="18"/>
      <c r="BJ279" s="18"/>
      <c r="BK279" s="18"/>
      <c r="BL279" s="18"/>
      <c r="BM279" s="18"/>
      <c r="BN279" s="18"/>
      <c r="BO279" s="18"/>
      <c r="BP279" s="18"/>
      <c r="BQ279" s="18"/>
      <c r="BR279" s="18"/>
      <c r="BS279" s="18"/>
      <c r="BT279" s="18"/>
      <c r="BU279" s="18"/>
      <c r="BV279" s="18"/>
      <c r="BW279" s="18"/>
      <c r="BX279" s="18"/>
      <c r="BY279" s="18"/>
      <c r="BZ279" s="18"/>
      <c r="CA279" s="18"/>
      <c r="CB279" s="18"/>
      <c r="CC279" s="18"/>
      <c r="CD279" s="18"/>
      <c r="CE279" s="18"/>
      <c r="CF279" s="18"/>
      <c r="CG279" s="18"/>
      <c r="CH279" s="18"/>
      <c r="CI279" s="18"/>
      <c r="CJ279" s="18"/>
      <c r="CK279" s="18"/>
      <c r="CL279" s="18"/>
      <c r="CM279" s="18"/>
      <c r="CN279" s="18"/>
      <c r="CO279" s="18"/>
      <c r="CP279" s="18"/>
      <c r="CQ279" s="18"/>
      <c r="CR279" s="18"/>
      <c r="CS279" s="18"/>
    </row>
    <row r="280" spans="1:97">
      <c r="A280" s="18"/>
      <c r="B280" s="18"/>
      <c r="C280" s="18" t="s">
        <v>18157</v>
      </c>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c r="BO280" s="18"/>
      <c r="BP280" s="18"/>
      <c r="BQ280" s="18"/>
      <c r="BR280" s="18"/>
      <c r="BS280" s="18"/>
      <c r="BT280" s="18"/>
      <c r="BU280" s="18"/>
      <c r="BV280" s="18"/>
      <c r="BW280" s="18"/>
      <c r="BX280" s="18"/>
      <c r="BY280" s="18"/>
      <c r="BZ280" s="18"/>
      <c r="CA280" s="18"/>
      <c r="CB280" s="18"/>
      <c r="CC280" s="18"/>
      <c r="CD280" s="18"/>
      <c r="CE280" s="18"/>
      <c r="CF280" s="18"/>
      <c r="CG280" s="18"/>
      <c r="CH280" s="18"/>
      <c r="CI280" s="18"/>
      <c r="CJ280" s="18"/>
      <c r="CK280" s="18"/>
      <c r="CL280" s="18"/>
      <c r="CM280" s="18"/>
      <c r="CN280" s="18"/>
      <c r="CO280" s="18"/>
      <c r="CP280" s="18"/>
      <c r="CQ280" s="18"/>
      <c r="CR280" s="18"/>
      <c r="CS280" s="18"/>
    </row>
    <row r="281" spans="1:97">
      <c r="A281" s="18"/>
      <c r="B281" s="18"/>
      <c r="C281" s="18" t="s">
        <v>18158</v>
      </c>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c r="BO281" s="18"/>
      <c r="BP281" s="18"/>
      <c r="BQ281" s="18"/>
      <c r="BR281" s="18"/>
      <c r="BS281" s="18"/>
      <c r="BT281" s="18"/>
      <c r="BU281" s="18"/>
      <c r="BV281" s="18"/>
      <c r="BW281" s="18"/>
      <c r="BX281" s="18"/>
      <c r="BY281" s="18"/>
      <c r="BZ281" s="18"/>
      <c r="CA281" s="18"/>
      <c r="CB281" s="18"/>
      <c r="CC281" s="18"/>
      <c r="CD281" s="18"/>
      <c r="CE281" s="18"/>
      <c r="CF281" s="18"/>
      <c r="CG281" s="18"/>
      <c r="CH281" s="18"/>
      <c r="CI281" s="18"/>
      <c r="CJ281" s="18"/>
      <c r="CK281" s="18"/>
      <c r="CL281" s="18"/>
      <c r="CM281" s="18"/>
      <c r="CN281" s="18"/>
      <c r="CO281" s="18"/>
      <c r="CP281" s="18"/>
      <c r="CQ281" s="18"/>
      <c r="CR281" s="18"/>
      <c r="CS281" s="18"/>
    </row>
    <row r="282" spans="1:97">
      <c r="A282" s="18"/>
      <c r="B282" s="18"/>
      <c r="C282" s="18" t="s">
        <v>18159</v>
      </c>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c r="BI282" s="18"/>
      <c r="BJ282" s="18"/>
      <c r="BK282" s="18"/>
      <c r="BL282" s="18"/>
      <c r="BM282" s="18"/>
      <c r="BN282" s="18"/>
      <c r="BO282" s="18"/>
      <c r="BP282" s="18"/>
      <c r="BQ282" s="18"/>
      <c r="BR282" s="18"/>
      <c r="BS282" s="18"/>
      <c r="BT282" s="18"/>
      <c r="BU282" s="18"/>
      <c r="BV282" s="18"/>
      <c r="BW282" s="18"/>
      <c r="BX282" s="18"/>
      <c r="BY282" s="18"/>
      <c r="BZ282" s="18"/>
      <c r="CA282" s="18"/>
      <c r="CB282" s="18"/>
      <c r="CC282" s="18"/>
      <c r="CD282" s="18"/>
      <c r="CE282" s="18"/>
      <c r="CF282" s="18"/>
      <c r="CG282" s="18"/>
      <c r="CH282" s="18"/>
      <c r="CI282" s="18"/>
      <c r="CJ282" s="18"/>
      <c r="CK282" s="18"/>
      <c r="CL282" s="18"/>
      <c r="CM282" s="18"/>
      <c r="CN282" s="18"/>
      <c r="CO282" s="18"/>
      <c r="CP282" s="18"/>
      <c r="CQ282" s="18"/>
      <c r="CR282" s="18"/>
      <c r="CS282" s="18"/>
    </row>
    <row r="283" spans="1:97">
      <c r="A283" s="18"/>
      <c r="B283" s="18"/>
      <c r="C283" s="18" t="s">
        <v>18160</v>
      </c>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c r="BI283" s="18"/>
      <c r="BJ283" s="18"/>
      <c r="BK283" s="18"/>
      <c r="BL283" s="18"/>
      <c r="BM283" s="18"/>
      <c r="BN283" s="18"/>
      <c r="BO283" s="18"/>
      <c r="BP283" s="18"/>
      <c r="BQ283" s="18"/>
      <c r="BR283" s="18"/>
      <c r="BS283" s="18"/>
      <c r="BT283" s="18"/>
      <c r="BU283" s="18"/>
      <c r="BV283" s="18"/>
      <c r="BW283" s="18"/>
      <c r="BX283" s="18"/>
      <c r="BY283" s="18"/>
      <c r="BZ283" s="18"/>
      <c r="CA283" s="18"/>
      <c r="CB283" s="18"/>
      <c r="CC283" s="18"/>
      <c r="CD283" s="18"/>
      <c r="CE283" s="18"/>
      <c r="CF283" s="18"/>
      <c r="CG283" s="18"/>
      <c r="CH283" s="18"/>
      <c r="CI283" s="18"/>
      <c r="CJ283" s="18"/>
      <c r="CK283" s="18"/>
      <c r="CL283" s="18"/>
      <c r="CM283" s="18"/>
      <c r="CN283" s="18"/>
      <c r="CO283" s="18"/>
      <c r="CP283" s="18"/>
      <c r="CQ283" s="18"/>
      <c r="CR283" s="18"/>
      <c r="CS283" s="18"/>
    </row>
    <row r="284" spans="1:97">
      <c r="A284" s="18"/>
      <c r="B284" s="18"/>
      <c r="C284" s="18" t="s">
        <v>18161</v>
      </c>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c r="BI284" s="18"/>
      <c r="BJ284" s="18"/>
      <c r="BK284" s="18"/>
      <c r="BL284" s="18"/>
      <c r="BM284" s="18"/>
      <c r="BN284" s="18"/>
      <c r="BO284" s="18"/>
      <c r="BP284" s="18"/>
      <c r="BQ284" s="18"/>
      <c r="BR284" s="18"/>
      <c r="BS284" s="18"/>
      <c r="BT284" s="18"/>
      <c r="BU284" s="18"/>
      <c r="BV284" s="18"/>
      <c r="BW284" s="18"/>
      <c r="BX284" s="18"/>
      <c r="BY284" s="18"/>
      <c r="BZ284" s="18"/>
      <c r="CA284" s="18"/>
      <c r="CB284" s="18"/>
      <c r="CC284" s="18"/>
      <c r="CD284" s="18"/>
      <c r="CE284" s="18"/>
      <c r="CF284" s="18"/>
      <c r="CG284" s="18"/>
      <c r="CH284" s="18"/>
      <c r="CI284" s="18"/>
      <c r="CJ284" s="18"/>
      <c r="CK284" s="18"/>
      <c r="CL284" s="18"/>
      <c r="CM284" s="18"/>
      <c r="CN284" s="18"/>
      <c r="CO284" s="18"/>
      <c r="CP284" s="18"/>
      <c r="CQ284" s="18"/>
      <c r="CR284" s="18"/>
      <c r="CS284" s="18"/>
    </row>
    <row r="285" spans="1:97">
      <c r="A285" s="18"/>
      <c r="B285" s="18"/>
      <c r="C285" s="18" t="s">
        <v>18162</v>
      </c>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c r="BN285" s="18"/>
      <c r="BO285" s="18"/>
      <c r="BP285" s="18"/>
      <c r="BQ285" s="18"/>
      <c r="BR285" s="18"/>
      <c r="BS285" s="18"/>
      <c r="BT285" s="18"/>
      <c r="BU285" s="18"/>
      <c r="BV285" s="18"/>
      <c r="BW285" s="18"/>
      <c r="BX285" s="18"/>
      <c r="BY285" s="18"/>
      <c r="BZ285" s="18"/>
      <c r="CA285" s="18"/>
      <c r="CB285" s="18"/>
      <c r="CC285" s="18"/>
      <c r="CD285" s="18"/>
      <c r="CE285" s="18"/>
      <c r="CF285" s="18"/>
      <c r="CG285" s="18"/>
      <c r="CH285" s="18"/>
      <c r="CI285" s="18"/>
      <c r="CJ285" s="18"/>
      <c r="CK285" s="18"/>
      <c r="CL285" s="18"/>
      <c r="CM285" s="18"/>
      <c r="CN285" s="18"/>
      <c r="CO285" s="18"/>
      <c r="CP285" s="18"/>
      <c r="CQ285" s="18"/>
      <c r="CR285" s="18"/>
      <c r="CS285" s="18"/>
    </row>
    <row r="286" spans="1:97">
      <c r="A286" s="18"/>
      <c r="B286" s="18"/>
      <c r="C286" s="18" t="s">
        <v>18163</v>
      </c>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c r="BI286" s="18"/>
      <c r="BJ286" s="18"/>
      <c r="BK286" s="18"/>
      <c r="BL286" s="18"/>
      <c r="BM286" s="18"/>
      <c r="BN286" s="18"/>
      <c r="BO286" s="18"/>
      <c r="BP286" s="18"/>
      <c r="BQ286" s="18"/>
      <c r="BR286" s="18"/>
      <c r="BS286" s="18"/>
      <c r="BT286" s="18"/>
      <c r="BU286" s="18"/>
      <c r="BV286" s="18"/>
      <c r="BW286" s="18"/>
      <c r="BX286" s="18"/>
      <c r="BY286" s="18"/>
      <c r="BZ286" s="18"/>
      <c r="CA286" s="18"/>
      <c r="CB286" s="18"/>
      <c r="CC286" s="18"/>
      <c r="CD286" s="18"/>
      <c r="CE286" s="18"/>
      <c r="CF286" s="18"/>
      <c r="CG286" s="18"/>
      <c r="CH286" s="18"/>
      <c r="CI286" s="18"/>
      <c r="CJ286" s="18"/>
      <c r="CK286" s="18"/>
      <c r="CL286" s="18"/>
      <c r="CM286" s="18"/>
      <c r="CN286" s="18"/>
      <c r="CO286" s="18"/>
      <c r="CP286" s="18"/>
      <c r="CQ286" s="18"/>
      <c r="CR286" s="18"/>
      <c r="CS286" s="18"/>
    </row>
    <row r="287" spans="1:97">
      <c r="A287" s="18"/>
      <c r="B287" s="18"/>
      <c r="C287" s="18" t="s">
        <v>18164</v>
      </c>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c r="BI287" s="18"/>
      <c r="BJ287" s="18"/>
      <c r="BK287" s="18"/>
      <c r="BL287" s="18"/>
      <c r="BM287" s="18"/>
      <c r="BN287" s="18"/>
      <c r="BO287" s="18"/>
      <c r="BP287" s="18"/>
      <c r="BQ287" s="18"/>
      <c r="BR287" s="18"/>
      <c r="BS287" s="18"/>
      <c r="BT287" s="18"/>
      <c r="BU287" s="18"/>
      <c r="BV287" s="18"/>
      <c r="BW287" s="18"/>
      <c r="BX287" s="18"/>
      <c r="BY287" s="18"/>
      <c r="BZ287" s="18"/>
      <c r="CA287" s="18"/>
      <c r="CB287" s="18"/>
      <c r="CC287" s="18"/>
      <c r="CD287" s="18"/>
      <c r="CE287" s="18"/>
      <c r="CF287" s="18"/>
      <c r="CG287" s="18"/>
      <c r="CH287" s="18"/>
      <c r="CI287" s="18"/>
      <c r="CJ287" s="18"/>
      <c r="CK287" s="18"/>
      <c r="CL287" s="18"/>
      <c r="CM287" s="18"/>
      <c r="CN287" s="18"/>
      <c r="CO287" s="18"/>
      <c r="CP287" s="18"/>
      <c r="CQ287" s="18"/>
      <c r="CR287" s="18"/>
      <c r="CS287" s="18"/>
    </row>
    <row r="288" spans="1:97">
      <c r="A288" s="18"/>
      <c r="B288" s="18"/>
      <c r="C288" s="18" t="s">
        <v>18165</v>
      </c>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c r="BI288" s="18"/>
      <c r="BJ288" s="18"/>
      <c r="BK288" s="18"/>
      <c r="BL288" s="18"/>
      <c r="BM288" s="18"/>
      <c r="BN288" s="18"/>
      <c r="BO288" s="18"/>
      <c r="BP288" s="18"/>
      <c r="BQ288" s="18"/>
      <c r="BR288" s="18"/>
      <c r="BS288" s="18"/>
      <c r="BT288" s="18"/>
      <c r="BU288" s="18"/>
      <c r="BV288" s="18"/>
      <c r="BW288" s="18"/>
      <c r="BX288" s="18"/>
      <c r="BY288" s="18"/>
      <c r="BZ288" s="18"/>
      <c r="CA288" s="18"/>
      <c r="CB288" s="18"/>
      <c r="CC288" s="18"/>
      <c r="CD288" s="18"/>
      <c r="CE288" s="18"/>
      <c r="CF288" s="18"/>
      <c r="CG288" s="18"/>
      <c r="CH288" s="18"/>
      <c r="CI288" s="18"/>
      <c r="CJ288" s="18"/>
      <c r="CK288" s="18"/>
      <c r="CL288" s="18"/>
      <c r="CM288" s="18"/>
      <c r="CN288" s="18"/>
      <c r="CO288" s="18"/>
      <c r="CP288" s="18"/>
      <c r="CQ288" s="18"/>
      <c r="CR288" s="18"/>
      <c r="CS288" s="18"/>
    </row>
    <row r="289" spans="1:97">
      <c r="A289" s="18"/>
      <c r="B289" s="18"/>
      <c r="C289" s="18" t="s">
        <v>18166</v>
      </c>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c r="BI289" s="18"/>
      <c r="BJ289" s="18"/>
      <c r="BK289" s="18"/>
      <c r="BL289" s="18"/>
      <c r="BM289" s="18"/>
      <c r="BN289" s="18"/>
      <c r="BO289" s="18"/>
      <c r="BP289" s="18"/>
      <c r="BQ289" s="18"/>
      <c r="BR289" s="18"/>
      <c r="BS289" s="18"/>
      <c r="BT289" s="18"/>
      <c r="BU289" s="18"/>
      <c r="BV289" s="18"/>
      <c r="BW289" s="18"/>
      <c r="BX289" s="18"/>
      <c r="BY289" s="18"/>
      <c r="BZ289" s="18"/>
      <c r="CA289" s="18"/>
      <c r="CB289" s="18"/>
      <c r="CC289" s="18"/>
      <c r="CD289" s="18"/>
      <c r="CE289" s="18"/>
      <c r="CF289" s="18"/>
      <c r="CG289" s="18"/>
      <c r="CH289" s="18"/>
      <c r="CI289" s="18"/>
      <c r="CJ289" s="18"/>
      <c r="CK289" s="18"/>
      <c r="CL289" s="18"/>
      <c r="CM289" s="18"/>
      <c r="CN289" s="18"/>
      <c r="CO289" s="18"/>
      <c r="CP289" s="18"/>
      <c r="CQ289" s="18"/>
      <c r="CR289" s="18"/>
      <c r="CS289" s="18"/>
    </row>
    <row r="290" spans="1:97">
      <c r="A290" s="18"/>
      <c r="B290" s="18"/>
      <c r="C290" s="18" t="s">
        <v>18167</v>
      </c>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c r="BI290" s="18"/>
      <c r="BJ290" s="18"/>
      <c r="BK290" s="18"/>
      <c r="BL290" s="18"/>
      <c r="BM290" s="18"/>
      <c r="BN290" s="18"/>
      <c r="BO290" s="18"/>
      <c r="BP290" s="18"/>
      <c r="BQ290" s="18"/>
      <c r="BR290" s="18"/>
      <c r="BS290" s="18"/>
      <c r="BT290" s="18"/>
      <c r="BU290" s="18"/>
      <c r="BV290" s="18"/>
      <c r="BW290" s="18"/>
      <c r="BX290" s="18"/>
      <c r="BY290" s="18"/>
      <c r="BZ290" s="18"/>
      <c r="CA290" s="18"/>
      <c r="CB290" s="18"/>
      <c r="CC290" s="18"/>
      <c r="CD290" s="18"/>
      <c r="CE290" s="18"/>
      <c r="CF290" s="18"/>
      <c r="CG290" s="18"/>
      <c r="CH290" s="18"/>
      <c r="CI290" s="18"/>
      <c r="CJ290" s="18"/>
      <c r="CK290" s="18"/>
      <c r="CL290" s="18"/>
      <c r="CM290" s="18"/>
      <c r="CN290" s="18"/>
      <c r="CO290" s="18"/>
      <c r="CP290" s="18"/>
      <c r="CQ290" s="18"/>
      <c r="CR290" s="18"/>
      <c r="CS290" s="18"/>
    </row>
    <row r="291" spans="1:97">
      <c r="A291" s="18"/>
      <c r="B291" s="18"/>
      <c r="C291" s="18" t="s">
        <v>18168</v>
      </c>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c r="BN291" s="18"/>
      <c r="BO291" s="18"/>
      <c r="BP291" s="18"/>
      <c r="BQ291" s="18"/>
      <c r="BR291" s="18"/>
      <c r="BS291" s="18"/>
      <c r="BT291" s="18"/>
      <c r="BU291" s="18"/>
      <c r="BV291" s="18"/>
      <c r="BW291" s="18"/>
      <c r="BX291" s="18"/>
      <c r="BY291" s="18"/>
      <c r="BZ291" s="18"/>
      <c r="CA291" s="18"/>
      <c r="CB291" s="18"/>
      <c r="CC291" s="18"/>
      <c r="CD291" s="18"/>
      <c r="CE291" s="18"/>
      <c r="CF291" s="18"/>
      <c r="CG291" s="18"/>
      <c r="CH291" s="18"/>
      <c r="CI291" s="18"/>
      <c r="CJ291" s="18"/>
      <c r="CK291" s="18"/>
      <c r="CL291" s="18"/>
      <c r="CM291" s="18"/>
      <c r="CN291" s="18"/>
      <c r="CO291" s="18"/>
      <c r="CP291" s="18"/>
      <c r="CQ291" s="18"/>
      <c r="CR291" s="18"/>
      <c r="CS291" s="18"/>
    </row>
    <row r="292" spans="1:97">
      <c r="A292" s="18"/>
      <c r="B292" s="18"/>
      <c r="C292" s="18" t="s">
        <v>18169</v>
      </c>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c r="BI292" s="18"/>
      <c r="BJ292" s="18"/>
      <c r="BK292" s="18"/>
      <c r="BL292" s="18"/>
      <c r="BM292" s="18"/>
      <c r="BN292" s="18"/>
      <c r="BO292" s="18"/>
      <c r="BP292" s="18"/>
      <c r="BQ292" s="18"/>
      <c r="BR292" s="18"/>
      <c r="BS292" s="18"/>
      <c r="BT292" s="18"/>
      <c r="BU292" s="18"/>
      <c r="BV292" s="18"/>
      <c r="BW292" s="18"/>
      <c r="BX292" s="18"/>
      <c r="BY292" s="18"/>
      <c r="BZ292" s="18"/>
      <c r="CA292" s="18"/>
      <c r="CB292" s="18"/>
      <c r="CC292" s="18"/>
      <c r="CD292" s="18"/>
      <c r="CE292" s="18"/>
      <c r="CF292" s="18"/>
      <c r="CG292" s="18"/>
      <c r="CH292" s="18"/>
      <c r="CI292" s="18"/>
      <c r="CJ292" s="18"/>
      <c r="CK292" s="18"/>
      <c r="CL292" s="18"/>
      <c r="CM292" s="18"/>
      <c r="CN292" s="18"/>
      <c r="CO292" s="18"/>
      <c r="CP292" s="18"/>
      <c r="CQ292" s="18"/>
      <c r="CR292" s="18"/>
      <c r="CS292" s="18"/>
    </row>
    <row r="293" spans="1:97">
      <c r="A293" s="18"/>
      <c r="B293" s="18"/>
      <c r="C293" s="18" t="s">
        <v>18170</v>
      </c>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c r="BI293" s="18"/>
      <c r="BJ293" s="18"/>
      <c r="BK293" s="18"/>
      <c r="BL293" s="18"/>
      <c r="BM293" s="18"/>
      <c r="BN293" s="18"/>
      <c r="BO293" s="18"/>
      <c r="BP293" s="18"/>
      <c r="BQ293" s="18"/>
      <c r="BR293" s="18"/>
      <c r="BS293" s="18"/>
      <c r="BT293" s="18"/>
      <c r="BU293" s="18"/>
      <c r="BV293" s="18"/>
      <c r="BW293" s="18"/>
      <c r="BX293" s="18"/>
      <c r="BY293" s="18"/>
      <c r="BZ293" s="18"/>
      <c r="CA293" s="18"/>
      <c r="CB293" s="18"/>
      <c r="CC293" s="18"/>
      <c r="CD293" s="18"/>
      <c r="CE293" s="18"/>
      <c r="CF293" s="18"/>
      <c r="CG293" s="18"/>
      <c r="CH293" s="18"/>
      <c r="CI293" s="18"/>
      <c r="CJ293" s="18"/>
      <c r="CK293" s="18"/>
      <c r="CL293" s="18"/>
      <c r="CM293" s="18"/>
      <c r="CN293" s="18"/>
      <c r="CO293" s="18"/>
      <c r="CP293" s="18"/>
      <c r="CQ293" s="18"/>
      <c r="CR293" s="18"/>
      <c r="CS293" s="18"/>
    </row>
    <row r="294" spans="1:97">
      <c r="A294" s="18"/>
      <c r="B294" s="18"/>
      <c r="C294" s="18" t="s">
        <v>18171</v>
      </c>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c r="BI294" s="18"/>
      <c r="BJ294" s="18"/>
      <c r="BK294" s="18"/>
      <c r="BL294" s="18"/>
      <c r="BM294" s="18"/>
      <c r="BN294" s="18"/>
      <c r="BO294" s="18"/>
      <c r="BP294" s="18"/>
      <c r="BQ294" s="18"/>
      <c r="BR294" s="18"/>
      <c r="BS294" s="18"/>
      <c r="BT294" s="18"/>
      <c r="BU294" s="18"/>
      <c r="BV294" s="18"/>
      <c r="BW294" s="18"/>
      <c r="BX294" s="18"/>
      <c r="BY294" s="18"/>
      <c r="BZ294" s="18"/>
      <c r="CA294" s="18"/>
      <c r="CB294" s="18"/>
      <c r="CC294" s="18"/>
      <c r="CD294" s="18"/>
      <c r="CE294" s="18"/>
      <c r="CF294" s="18"/>
      <c r="CG294" s="18"/>
      <c r="CH294" s="18"/>
      <c r="CI294" s="18"/>
      <c r="CJ294" s="18"/>
      <c r="CK294" s="18"/>
      <c r="CL294" s="18"/>
      <c r="CM294" s="18"/>
      <c r="CN294" s="18"/>
      <c r="CO294" s="18"/>
      <c r="CP294" s="18"/>
      <c r="CQ294" s="18"/>
      <c r="CR294" s="18"/>
      <c r="CS294" s="18"/>
    </row>
    <row r="295" spans="1:97">
      <c r="A295" s="18"/>
      <c r="B295" s="18"/>
      <c r="C295" s="18" t="s">
        <v>18172</v>
      </c>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c r="BN295" s="18"/>
      <c r="BO295" s="18"/>
      <c r="BP295" s="18"/>
      <c r="BQ295" s="18"/>
      <c r="BR295" s="18"/>
      <c r="BS295" s="18"/>
      <c r="BT295" s="18"/>
      <c r="BU295" s="18"/>
      <c r="BV295" s="18"/>
      <c r="BW295" s="18"/>
      <c r="BX295" s="18"/>
      <c r="BY295" s="18"/>
      <c r="BZ295" s="18"/>
      <c r="CA295" s="18"/>
      <c r="CB295" s="18"/>
      <c r="CC295" s="18"/>
      <c r="CD295" s="18"/>
      <c r="CE295" s="18"/>
      <c r="CF295" s="18"/>
      <c r="CG295" s="18"/>
      <c r="CH295" s="18"/>
      <c r="CI295" s="18"/>
      <c r="CJ295" s="18"/>
      <c r="CK295" s="18"/>
      <c r="CL295" s="18"/>
      <c r="CM295" s="18"/>
      <c r="CN295" s="18"/>
      <c r="CO295" s="18"/>
      <c r="CP295" s="18"/>
      <c r="CQ295" s="18"/>
      <c r="CR295" s="18"/>
      <c r="CS295" s="18"/>
    </row>
    <row r="296" spans="1:97">
      <c r="A296" s="18"/>
      <c r="B296" s="18"/>
      <c r="C296" s="18" t="s">
        <v>18173</v>
      </c>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c r="BI296" s="18"/>
      <c r="BJ296" s="18"/>
      <c r="BK296" s="18"/>
      <c r="BL296" s="18"/>
      <c r="BM296" s="18"/>
      <c r="BN296" s="18"/>
      <c r="BO296" s="18"/>
      <c r="BP296" s="18"/>
      <c r="BQ296" s="18"/>
      <c r="BR296" s="18"/>
      <c r="BS296" s="18"/>
      <c r="BT296" s="18"/>
      <c r="BU296" s="18"/>
      <c r="BV296" s="18"/>
      <c r="BW296" s="18"/>
      <c r="BX296" s="18"/>
      <c r="BY296" s="18"/>
      <c r="BZ296" s="18"/>
      <c r="CA296" s="18"/>
      <c r="CB296" s="18"/>
      <c r="CC296" s="18"/>
      <c r="CD296" s="18"/>
      <c r="CE296" s="18"/>
      <c r="CF296" s="18"/>
      <c r="CG296" s="18"/>
      <c r="CH296" s="18"/>
      <c r="CI296" s="18"/>
      <c r="CJ296" s="18"/>
      <c r="CK296" s="18"/>
      <c r="CL296" s="18"/>
      <c r="CM296" s="18"/>
      <c r="CN296" s="18"/>
      <c r="CO296" s="18"/>
      <c r="CP296" s="18"/>
      <c r="CQ296" s="18"/>
      <c r="CR296" s="18"/>
      <c r="CS296" s="18"/>
    </row>
    <row r="297" spans="1:97">
      <c r="A297" s="18"/>
      <c r="B297" s="18"/>
      <c r="C297" s="18" t="s">
        <v>18174</v>
      </c>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c r="BM297" s="18"/>
      <c r="BN297" s="18"/>
      <c r="BO297" s="18"/>
      <c r="BP297" s="18"/>
      <c r="BQ297" s="18"/>
      <c r="BR297" s="18"/>
      <c r="BS297" s="18"/>
      <c r="BT297" s="18"/>
      <c r="BU297" s="18"/>
      <c r="BV297" s="18"/>
      <c r="BW297" s="18"/>
      <c r="BX297" s="18"/>
      <c r="BY297" s="18"/>
      <c r="BZ297" s="18"/>
      <c r="CA297" s="18"/>
      <c r="CB297" s="18"/>
      <c r="CC297" s="18"/>
      <c r="CD297" s="18"/>
      <c r="CE297" s="18"/>
      <c r="CF297" s="18"/>
      <c r="CG297" s="18"/>
      <c r="CH297" s="18"/>
      <c r="CI297" s="18"/>
      <c r="CJ297" s="18"/>
      <c r="CK297" s="18"/>
      <c r="CL297" s="18"/>
      <c r="CM297" s="18"/>
      <c r="CN297" s="18"/>
      <c r="CO297" s="18"/>
      <c r="CP297" s="18"/>
      <c r="CQ297" s="18"/>
      <c r="CR297" s="18"/>
      <c r="CS297" s="18"/>
    </row>
    <row r="298" spans="1:97">
      <c r="A298" s="18"/>
      <c r="B298" s="18"/>
      <c r="C298" s="18" t="s">
        <v>18175</v>
      </c>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c r="BM298" s="18"/>
      <c r="BN298" s="18"/>
      <c r="BO298" s="18"/>
      <c r="BP298" s="18"/>
      <c r="BQ298" s="18"/>
      <c r="BR298" s="18"/>
      <c r="BS298" s="18"/>
      <c r="BT298" s="18"/>
      <c r="BU298" s="18"/>
      <c r="BV298" s="18"/>
      <c r="BW298" s="18"/>
      <c r="BX298" s="18"/>
      <c r="BY298" s="18"/>
      <c r="BZ298" s="18"/>
      <c r="CA298" s="18"/>
      <c r="CB298" s="18"/>
      <c r="CC298" s="18"/>
      <c r="CD298" s="18"/>
      <c r="CE298" s="18"/>
      <c r="CF298" s="18"/>
      <c r="CG298" s="18"/>
      <c r="CH298" s="18"/>
      <c r="CI298" s="18"/>
      <c r="CJ298" s="18"/>
      <c r="CK298" s="18"/>
      <c r="CL298" s="18"/>
      <c r="CM298" s="18"/>
      <c r="CN298" s="18"/>
      <c r="CO298" s="18"/>
      <c r="CP298" s="18"/>
      <c r="CQ298" s="18"/>
      <c r="CR298" s="18"/>
      <c r="CS298" s="18"/>
    </row>
    <row r="299" spans="1:97">
      <c r="A299" s="18"/>
      <c r="B299" s="18"/>
      <c r="C299" s="18" t="s">
        <v>18176</v>
      </c>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c r="BM299" s="18"/>
      <c r="BN299" s="18"/>
      <c r="BO299" s="18"/>
      <c r="BP299" s="18"/>
      <c r="BQ299" s="18"/>
      <c r="BR299" s="18"/>
      <c r="BS299" s="18"/>
      <c r="BT299" s="18"/>
      <c r="BU299" s="18"/>
      <c r="BV299" s="18"/>
      <c r="BW299" s="18"/>
      <c r="BX299" s="18"/>
      <c r="BY299" s="18"/>
      <c r="BZ299" s="18"/>
      <c r="CA299" s="18"/>
      <c r="CB299" s="18"/>
      <c r="CC299" s="18"/>
      <c r="CD299" s="18"/>
      <c r="CE299" s="18"/>
      <c r="CF299" s="18"/>
      <c r="CG299" s="18"/>
      <c r="CH299" s="18"/>
      <c r="CI299" s="18"/>
      <c r="CJ299" s="18"/>
      <c r="CK299" s="18"/>
      <c r="CL299" s="18"/>
      <c r="CM299" s="18"/>
      <c r="CN299" s="18"/>
      <c r="CO299" s="18"/>
      <c r="CP299" s="18"/>
      <c r="CQ299" s="18"/>
      <c r="CR299" s="18"/>
      <c r="CS299" s="18"/>
    </row>
    <row r="300" spans="1:97">
      <c r="A300" s="18"/>
      <c r="B300" s="18"/>
      <c r="C300" s="18" t="s">
        <v>18177</v>
      </c>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c r="BM300" s="18"/>
      <c r="BN300" s="18"/>
      <c r="BO300" s="18"/>
      <c r="BP300" s="18"/>
      <c r="BQ300" s="18"/>
      <c r="BR300" s="18"/>
      <c r="BS300" s="18"/>
      <c r="BT300" s="18"/>
      <c r="BU300" s="18"/>
      <c r="BV300" s="18"/>
      <c r="BW300" s="18"/>
      <c r="BX300" s="18"/>
      <c r="BY300" s="18"/>
      <c r="BZ300" s="18"/>
      <c r="CA300" s="18"/>
      <c r="CB300" s="18"/>
      <c r="CC300" s="18"/>
      <c r="CD300" s="18"/>
      <c r="CE300" s="18"/>
      <c r="CF300" s="18"/>
      <c r="CG300" s="18"/>
      <c r="CH300" s="18"/>
      <c r="CI300" s="18"/>
      <c r="CJ300" s="18"/>
      <c r="CK300" s="18"/>
      <c r="CL300" s="18"/>
      <c r="CM300" s="18"/>
      <c r="CN300" s="18"/>
      <c r="CO300" s="18"/>
      <c r="CP300" s="18"/>
      <c r="CQ300" s="18"/>
      <c r="CR300" s="18"/>
      <c r="CS300" s="18"/>
    </row>
    <row r="301" spans="1:97">
      <c r="A301" s="18"/>
      <c r="B301" s="18"/>
      <c r="C301" s="18" t="s">
        <v>18178</v>
      </c>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c r="BI301" s="18"/>
      <c r="BJ301" s="18"/>
      <c r="BK301" s="18"/>
      <c r="BL301" s="18"/>
      <c r="BM301" s="18"/>
      <c r="BN301" s="18"/>
      <c r="BO301" s="18"/>
      <c r="BP301" s="18"/>
      <c r="BQ301" s="18"/>
      <c r="BR301" s="18"/>
      <c r="BS301" s="18"/>
      <c r="BT301" s="18"/>
      <c r="BU301" s="18"/>
      <c r="BV301" s="18"/>
      <c r="BW301" s="18"/>
      <c r="BX301" s="18"/>
      <c r="BY301" s="18"/>
      <c r="BZ301" s="18"/>
      <c r="CA301" s="18"/>
      <c r="CB301" s="18"/>
      <c r="CC301" s="18"/>
      <c r="CD301" s="18"/>
      <c r="CE301" s="18"/>
      <c r="CF301" s="18"/>
      <c r="CG301" s="18"/>
      <c r="CH301" s="18"/>
      <c r="CI301" s="18"/>
      <c r="CJ301" s="18"/>
      <c r="CK301" s="18"/>
      <c r="CL301" s="18"/>
      <c r="CM301" s="18"/>
      <c r="CN301" s="18"/>
      <c r="CO301" s="18"/>
      <c r="CP301" s="18"/>
      <c r="CQ301" s="18"/>
      <c r="CR301" s="18"/>
      <c r="CS301" s="18"/>
    </row>
    <row r="302" spans="1:97">
      <c r="A302" s="18"/>
      <c r="B302" s="18"/>
      <c r="C302" s="18" t="s">
        <v>18179</v>
      </c>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row>
    <row r="303" spans="1:97">
      <c r="A303" s="18"/>
      <c r="B303" s="18"/>
      <c r="C303" s="18" t="s">
        <v>18180</v>
      </c>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row>
    <row r="304" spans="1:97">
      <c r="A304" s="18"/>
      <c r="B304" s="18"/>
      <c r="C304" s="18" t="s">
        <v>18181</v>
      </c>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row>
    <row r="305" spans="1:97">
      <c r="A305" s="18"/>
      <c r="B305" s="18"/>
      <c r="C305" s="18" t="s">
        <v>18182</v>
      </c>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row>
    <row r="306" spans="1:97">
      <c r="A306" s="18"/>
      <c r="B306" s="18"/>
      <c r="C306" s="18" t="s">
        <v>18183</v>
      </c>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row>
    <row r="307" spans="1:97">
      <c r="A307" s="18"/>
      <c r="B307" s="18"/>
      <c r="C307" s="18" t="s">
        <v>18184</v>
      </c>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row>
    <row r="308" spans="1:97">
      <c r="A308" s="18"/>
      <c r="B308" s="18"/>
      <c r="C308" s="18" t="s">
        <v>18185</v>
      </c>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row>
    <row r="309" spans="1:97">
      <c r="A309" s="18"/>
      <c r="B309" s="18"/>
      <c r="C309" s="18" t="s">
        <v>18186</v>
      </c>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row>
    <row r="310" spans="1:97">
      <c r="A310" s="18"/>
      <c r="B310" s="18"/>
      <c r="C310" s="18" t="s">
        <v>18187</v>
      </c>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row>
    <row r="311" spans="1:97">
      <c r="A311" s="18"/>
      <c r="B311" s="18"/>
      <c r="C311" s="18" t="s">
        <v>18188</v>
      </c>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row>
    <row r="312" spans="1:97">
      <c r="A312" s="18"/>
      <c r="B312" s="18"/>
      <c r="C312" s="18" t="s">
        <v>18189</v>
      </c>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row>
    <row r="313" spans="1:97">
      <c r="A313" s="18"/>
      <c r="B313" s="18"/>
      <c r="C313" s="18" t="s">
        <v>18190</v>
      </c>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row>
    <row r="314" spans="1:97">
      <c r="A314" s="18"/>
      <c r="B314" s="18"/>
      <c r="C314" s="18" t="s">
        <v>18191</v>
      </c>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row>
    <row r="315" spans="1:97">
      <c r="A315" s="18"/>
      <c r="B315" s="18"/>
      <c r="C315" s="18" t="s">
        <v>18192</v>
      </c>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row>
    <row r="316" spans="1:97">
      <c r="A316" s="18"/>
      <c r="B316" s="18"/>
      <c r="C316" s="18" t="s">
        <v>18193</v>
      </c>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row>
    <row r="317" spans="1:97">
      <c r="A317" s="18"/>
      <c r="B317" s="18"/>
      <c r="C317" s="18" t="s">
        <v>18194</v>
      </c>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row>
    <row r="318" spans="1:97">
      <c r="A318" s="18"/>
      <c r="B318" s="18"/>
      <c r="C318" s="18" t="s">
        <v>18195</v>
      </c>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row>
    <row r="319" spans="1:97">
      <c r="A319" s="18"/>
      <c r="B319" s="18"/>
      <c r="C319" s="18" t="s">
        <v>18196</v>
      </c>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row>
    <row r="320" spans="1:97">
      <c r="A320" s="18"/>
      <c r="B320" s="18"/>
      <c r="C320" s="18" t="s">
        <v>18197</v>
      </c>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row>
    <row r="321" spans="1:97">
      <c r="A321" s="18"/>
      <c r="B321" s="18"/>
      <c r="C321" s="18" t="s">
        <v>18198</v>
      </c>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row>
    <row r="322" spans="1:97">
      <c r="A322" s="18"/>
      <c r="B322" s="18"/>
      <c r="C322" s="18" t="s">
        <v>18199</v>
      </c>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row>
    <row r="323" spans="1:97">
      <c r="A323" s="18"/>
      <c r="B323" s="18"/>
      <c r="C323" s="18" t="s">
        <v>18200</v>
      </c>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row>
    <row r="324" spans="1:97">
      <c r="A324" s="18"/>
      <c r="B324" s="18"/>
      <c r="C324" s="18" t="s">
        <v>18201</v>
      </c>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row>
    <row r="325" spans="1:97">
      <c r="A325" s="18"/>
      <c r="B325" s="18"/>
      <c r="C325" s="18" t="s">
        <v>18202</v>
      </c>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row>
    <row r="326" spans="1:97">
      <c r="A326" s="18"/>
      <c r="B326" s="18"/>
      <c r="C326" s="18" t="s">
        <v>18203</v>
      </c>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row>
    <row r="327" spans="1:97">
      <c r="A327" s="18"/>
      <c r="B327" s="18"/>
      <c r="C327" s="18" t="s">
        <v>18204</v>
      </c>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row>
    <row r="328" spans="1:97">
      <c r="A328" s="18"/>
      <c r="B328" s="18"/>
      <c r="C328" s="18" t="s">
        <v>18205</v>
      </c>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row>
    <row r="329" spans="1:97">
      <c r="A329" s="18"/>
      <c r="B329" s="18"/>
      <c r="C329" s="18" t="s">
        <v>18206</v>
      </c>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row>
    <row r="330" spans="1:97">
      <c r="A330" s="18"/>
      <c r="B330" s="18"/>
      <c r="C330" s="18" t="s">
        <v>18207</v>
      </c>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row>
    <row r="331" spans="1:97">
      <c r="A331" s="18"/>
      <c r="B331" s="18"/>
      <c r="C331" s="18" t="s">
        <v>18208</v>
      </c>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row>
    <row r="332" spans="1:97">
      <c r="A332" s="18"/>
      <c r="B332" s="18"/>
      <c r="C332" s="18" t="s">
        <v>18209</v>
      </c>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row>
    <row r="333" spans="1:97">
      <c r="A333" s="18"/>
      <c r="B333" s="18"/>
      <c r="C333" s="18" t="s">
        <v>18210</v>
      </c>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row>
    <row r="334" spans="1:97">
      <c r="A334" s="18"/>
      <c r="B334" s="18"/>
      <c r="C334" s="18" t="s">
        <v>18211</v>
      </c>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row>
    <row r="335" spans="1:97">
      <c r="A335" s="18"/>
      <c r="B335" s="18"/>
      <c r="C335" s="18" t="s">
        <v>18212</v>
      </c>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row>
    <row r="336" spans="1:97">
      <c r="A336" s="18"/>
      <c r="B336" s="18"/>
      <c r="C336" s="18" t="s">
        <v>18213</v>
      </c>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row>
    <row r="337" spans="1:97">
      <c r="A337" s="18"/>
      <c r="B337" s="18"/>
      <c r="C337" s="18" t="s">
        <v>18214</v>
      </c>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row>
    <row r="338" spans="1:97">
      <c r="A338" s="18"/>
      <c r="B338" s="18"/>
      <c r="C338" s="18" t="s">
        <v>18215</v>
      </c>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row>
    <row r="339" spans="1:97">
      <c r="A339" s="18"/>
      <c r="B339" s="18"/>
      <c r="C339" s="18" t="s">
        <v>18216</v>
      </c>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row>
    <row r="340" spans="1:97">
      <c r="A340" s="18"/>
      <c r="B340" s="18"/>
      <c r="C340" s="18" t="s">
        <v>18217</v>
      </c>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row>
    <row r="341" spans="1:97">
      <c r="A341" s="18"/>
      <c r="B341" s="18"/>
      <c r="C341" s="18" t="s">
        <v>18218</v>
      </c>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c r="BI341" s="18"/>
      <c r="BJ341" s="18"/>
      <c r="BK341" s="18"/>
      <c r="BL341" s="18"/>
      <c r="BM341" s="18"/>
      <c r="BN341" s="18"/>
      <c r="BO341" s="18"/>
      <c r="BP341" s="18"/>
      <c r="BQ341" s="18"/>
      <c r="BR341" s="18"/>
      <c r="BS341" s="18"/>
      <c r="BT341" s="18"/>
      <c r="BU341" s="18"/>
      <c r="BV341" s="18"/>
      <c r="BW341" s="18"/>
      <c r="BX341" s="18"/>
      <c r="BY341" s="18"/>
      <c r="BZ341" s="18"/>
      <c r="CA341" s="18"/>
      <c r="CB341" s="18"/>
      <c r="CC341" s="18"/>
      <c r="CD341" s="18"/>
      <c r="CE341" s="18"/>
      <c r="CF341" s="18"/>
      <c r="CG341" s="18"/>
      <c r="CH341" s="18"/>
      <c r="CI341" s="18"/>
      <c r="CJ341" s="18"/>
      <c r="CK341" s="18"/>
      <c r="CL341" s="18"/>
      <c r="CM341" s="18"/>
      <c r="CN341" s="18"/>
      <c r="CO341" s="18"/>
      <c r="CP341" s="18"/>
      <c r="CQ341" s="18"/>
      <c r="CR341" s="18"/>
      <c r="CS341" s="18"/>
    </row>
    <row r="342" spans="1:97">
      <c r="A342" s="18"/>
      <c r="B342" s="18"/>
      <c r="C342" s="18" t="s">
        <v>18219</v>
      </c>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c r="BI342" s="18"/>
      <c r="BJ342" s="18"/>
      <c r="BK342" s="18"/>
      <c r="BL342" s="18"/>
      <c r="BM342" s="18"/>
      <c r="BN342" s="18"/>
      <c r="BO342" s="18"/>
      <c r="BP342" s="18"/>
      <c r="BQ342" s="18"/>
      <c r="BR342" s="18"/>
      <c r="BS342" s="18"/>
      <c r="BT342" s="18"/>
      <c r="BU342" s="18"/>
      <c r="BV342" s="18"/>
      <c r="BW342" s="18"/>
      <c r="BX342" s="18"/>
      <c r="BY342" s="18"/>
      <c r="BZ342" s="18"/>
      <c r="CA342" s="18"/>
      <c r="CB342" s="18"/>
      <c r="CC342" s="18"/>
      <c r="CD342" s="18"/>
      <c r="CE342" s="18"/>
      <c r="CF342" s="18"/>
      <c r="CG342" s="18"/>
      <c r="CH342" s="18"/>
      <c r="CI342" s="18"/>
      <c r="CJ342" s="18"/>
      <c r="CK342" s="18"/>
      <c r="CL342" s="18"/>
      <c r="CM342" s="18"/>
      <c r="CN342" s="18"/>
      <c r="CO342" s="18"/>
      <c r="CP342" s="18"/>
      <c r="CQ342" s="18"/>
      <c r="CR342" s="18"/>
      <c r="CS342" s="18"/>
    </row>
    <row r="343" spans="1:97">
      <c r="A343" s="18"/>
      <c r="B343" s="18"/>
      <c r="C343" s="18" t="s">
        <v>18220</v>
      </c>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c r="BI343" s="18"/>
      <c r="BJ343" s="18"/>
      <c r="BK343" s="18"/>
      <c r="BL343" s="18"/>
      <c r="BM343" s="18"/>
      <c r="BN343" s="18"/>
      <c r="BO343" s="18"/>
      <c r="BP343" s="18"/>
      <c r="BQ343" s="18"/>
      <c r="BR343" s="18"/>
      <c r="BS343" s="18"/>
      <c r="BT343" s="18"/>
      <c r="BU343" s="18"/>
      <c r="BV343" s="18"/>
      <c r="BW343" s="18"/>
      <c r="BX343" s="18"/>
      <c r="BY343" s="18"/>
      <c r="BZ343" s="18"/>
      <c r="CA343" s="18"/>
      <c r="CB343" s="18"/>
      <c r="CC343" s="18"/>
      <c r="CD343" s="18"/>
      <c r="CE343" s="18"/>
      <c r="CF343" s="18"/>
      <c r="CG343" s="18"/>
      <c r="CH343" s="18"/>
      <c r="CI343" s="18"/>
      <c r="CJ343" s="18"/>
      <c r="CK343" s="18"/>
      <c r="CL343" s="18"/>
      <c r="CM343" s="18"/>
      <c r="CN343" s="18"/>
      <c r="CO343" s="18"/>
      <c r="CP343" s="18"/>
      <c r="CQ343" s="18"/>
      <c r="CR343" s="18"/>
      <c r="CS343" s="18"/>
    </row>
    <row r="344" spans="1:97">
      <c r="A344" s="18"/>
      <c r="B344" s="18"/>
      <c r="C344" s="18" t="s">
        <v>18221</v>
      </c>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c r="BN344" s="18"/>
      <c r="BO344" s="18"/>
      <c r="BP344" s="18"/>
      <c r="BQ344" s="18"/>
      <c r="BR344" s="18"/>
      <c r="BS344" s="18"/>
      <c r="BT344" s="18"/>
      <c r="BU344" s="18"/>
      <c r="BV344" s="18"/>
      <c r="BW344" s="18"/>
      <c r="BX344" s="18"/>
      <c r="BY344" s="18"/>
      <c r="BZ344" s="18"/>
      <c r="CA344" s="18"/>
      <c r="CB344" s="18"/>
      <c r="CC344" s="18"/>
      <c r="CD344" s="18"/>
      <c r="CE344" s="18"/>
      <c r="CF344" s="18"/>
      <c r="CG344" s="18"/>
      <c r="CH344" s="18"/>
      <c r="CI344" s="18"/>
      <c r="CJ344" s="18"/>
      <c r="CK344" s="18"/>
      <c r="CL344" s="18"/>
      <c r="CM344" s="18"/>
      <c r="CN344" s="18"/>
      <c r="CO344" s="18"/>
      <c r="CP344" s="18"/>
      <c r="CQ344" s="18"/>
      <c r="CR344" s="18"/>
      <c r="CS344" s="18"/>
    </row>
    <row r="345" spans="1:97">
      <c r="A345" s="18"/>
      <c r="B345" s="18"/>
      <c r="C345" s="18" t="s">
        <v>18222</v>
      </c>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c r="BI345" s="18"/>
      <c r="BJ345" s="18"/>
      <c r="BK345" s="18"/>
      <c r="BL345" s="18"/>
      <c r="BM345" s="18"/>
      <c r="BN345" s="18"/>
      <c r="BO345" s="18"/>
      <c r="BP345" s="18"/>
      <c r="BQ345" s="18"/>
      <c r="BR345" s="18"/>
      <c r="BS345" s="18"/>
      <c r="BT345" s="18"/>
      <c r="BU345" s="18"/>
      <c r="BV345" s="18"/>
      <c r="BW345" s="18"/>
      <c r="BX345" s="18"/>
      <c r="BY345" s="18"/>
      <c r="BZ345" s="18"/>
      <c r="CA345" s="18"/>
      <c r="CB345" s="18"/>
      <c r="CC345" s="18"/>
      <c r="CD345" s="18"/>
      <c r="CE345" s="18"/>
      <c r="CF345" s="18"/>
      <c r="CG345" s="18"/>
      <c r="CH345" s="18"/>
      <c r="CI345" s="18"/>
      <c r="CJ345" s="18"/>
      <c r="CK345" s="18"/>
      <c r="CL345" s="18"/>
      <c r="CM345" s="18"/>
      <c r="CN345" s="18"/>
      <c r="CO345" s="18"/>
      <c r="CP345" s="18"/>
      <c r="CQ345" s="18"/>
      <c r="CR345" s="18"/>
      <c r="CS345" s="18"/>
    </row>
    <row r="346" spans="1:97">
      <c r="A346" s="18"/>
      <c r="B346" s="18"/>
      <c r="C346" s="18" t="s">
        <v>18223</v>
      </c>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c r="BN346" s="18"/>
      <c r="BO346" s="18"/>
      <c r="BP346" s="18"/>
      <c r="BQ346" s="18"/>
      <c r="BR346" s="18"/>
      <c r="BS346" s="18"/>
      <c r="BT346" s="18"/>
      <c r="BU346" s="18"/>
      <c r="BV346" s="18"/>
      <c r="BW346" s="18"/>
      <c r="BX346" s="18"/>
      <c r="BY346" s="18"/>
      <c r="BZ346" s="18"/>
      <c r="CA346" s="18"/>
      <c r="CB346" s="18"/>
      <c r="CC346" s="18"/>
      <c r="CD346" s="18"/>
      <c r="CE346" s="18"/>
      <c r="CF346" s="18"/>
      <c r="CG346" s="18"/>
      <c r="CH346" s="18"/>
      <c r="CI346" s="18"/>
      <c r="CJ346" s="18"/>
      <c r="CK346" s="18"/>
      <c r="CL346" s="18"/>
      <c r="CM346" s="18"/>
      <c r="CN346" s="18"/>
      <c r="CO346" s="18"/>
      <c r="CP346" s="18"/>
      <c r="CQ346" s="18"/>
      <c r="CR346" s="18"/>
      <c r="CS346" s="18"/>
    </row>
    <row r="347" spans="1:97">
      <c r="A347" s="18"/>
      <c r="B347" s="18"/>
      <c r="C347" s="18" t="s">
        <v>18224</v>
      </c>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c r="BI347" s="18"/>
      <c r="BJ347" s="18"/>
      <c r="BK347" s="18"/>
      <c r="BL347" s="18"/>
      <c r="BM347" s="18"/>
      <c r="BN347" s="18"/>
      <c r="BO347" s="18"/>
      <c r="BP347" s="18"/>
      <c r="BQ347" s="18"/>
      <c r="BR347" s="18"/>
      <c r="BS347" s="18"/>
      <c r="BT347" s="18"/>
      <c r="BU347" s="18"/>
      <c r="BV347" s="18"/>
      <c r="BW347" s="18"/>
      <c r="BX347" s="18"/>
      <c r="BY347" s="18"/>
      <c r="BZ347" s="18"/>
      <c r="CA347" s="18"/>
      <c r="CB347" s="18"/>
      <c r="CC347" s="18"/>
      <c r="CD347" s="18"/>
      <c r="CE347" s="18"/>
      <c r="CF347" s="18"/>
      <c r="CG347" s="18"/>
      <c r="CH347" s="18"/>
      <c r="CI347" s="18"/>
      <c r="CJ347" s="18"/>
      <c r="CK347" s="18"/>
      <c r="CL347" s="18"/>
      <c r="CM347" s="18"/>
      <c r="CN347" s="18"/>
      <c r="CO347" s="18"/>
      <c r="CP347" s="18"/>
      <c r="CQ347" s="18"/>
      <c r="CR347" s="18"/>
      <c r="CS347" s="18"/>
    </row>
    <row r="348" spans="1:97">
      <c r="A348" s="18"/>
      <c r="B348" s="18"/>
      <c r="C348" s="18" t="s">
        <v>18225</v>
      </c>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c r="BI348" s="18"/>
      <c r="BJ348" s="18"/>
      <c r="BK348" s="18"/>
      <c r="BL348" s="18"/>
      <c r="BM348" s="18"/>
      <c r="BN348" s="18"/>
      <c r="BO348" s="18"/>
      <c r="BP348" s="18"/>
      <c r="BQ348" s="18"/>
      <c r="BR348" s="18"/>
      <c r="BS348" s="18"/>
      <c r="BT348" s="18"/>
      <c r="BU348" s="18"/>
      <c r="BV348" s="18"/>
      <c r="BW348" s="18"/>
      <c r="BX348" s="18"/>
      <c r="BY348" s="18"/>
      <c r="BZ348" s="18"/>
      <c r="CA348" s="18"/>
      <c r="CB348" s="18"/>
      <c r="CC348" s="18"/>
      <c r="CD348" s="18"/>
      <c r="CE348" s="18"/>
      <c r="CF348" s="18"/>
      <c r="CG348" s="18"/>
      <c r="CH348" s="18"/>
      <c r="CI348" s="18"/>
      <c r="CJ348" s="18"/>
      <c r="CK348" s="18"/>
      <c r="CL348" s="18"/>
      <c r="CM348" s="18"/>
      <c r="CN348" s="18"/>
      <c r="CO348" s="18"/>
      <c r="CP348" s="18"/>
      <c r="CQ348" s="18"/>
      <c r="CR348" s="18"/>
      <c r="CS348" s="18"/>
    </row>
    <row r="349" spans="1:97">
      <c r="A349" s="18"/>
      <c r="B349" s="18"/>
      <c r="C349" s="18" t="s">
        <v>18226</v>
      </c>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c r="BI349" s="18"/>
      <c r="BJ349" s="18"/>
      <c r="BK349" s="18"/>
      <c r="BL349" s="18"/>
      <c r="BM349" s="18"/>
      <c r="BN349" s="18"/>
      <c r="BO349" s="18"/>
      <c r="BP349" s="18"/>
      <c r="BQ349" s="18"/>
      <c r="BR349" s="18"/>
      <c r="BS349" s="18"/>
      <c r="BT349" s="18"/>
      <c r="BU349" s="18"/>
      <c r="BV349" s="18"/>
      <c r="BW349" s="18"/>
      <c r="BX349" s="18"/>
      <c r="BY349" s="18"/>
      <c r="BZ349" s="18"/>
      <c r="CA349" s="18"/>
      <c r="CB349" s="18"/>
      <c r="CC349" s="18"/>
      <c r="CD349" s="18"/>
      <c r="CE349" s="18"/>
      <c r="CF349" s="18"/>
      <c r="CG349" s="18"/>
      <c r="CH349" s="18"/>
      <c r="CI349" s="18"/>
      <c r="CJ349" s="18"/>
      <c r="CK349" s="18"/>
      <c r="CL349" s="18"/>
      <c r="CM349" s="18"/>
      <c r="CN349" s="18"/>
      <c r="CO349" s="18"/>
      <c r="CP349" s="18"/>
      <c r="CQ349" s="18"/>
      <c r="CR349" s="18"/>
      <c r="CS349" s="18"/>
    </row>
    <row r="350" spans="1:97">
      <c r="A350" s="18"/>
      <c r="B350" s="18"/>
      <c r="C350" s="18" t="s">
        <v>18227</v>
      </c>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c r="BI350" s="18"/>
      <c r="BJ350" s="18"/>
      <c r="BK350" s="18"/>
      <c r="BL350" s="18"/>
      <c r="BM350" s="18"/>
      <c r="BN350" s="18"/>
      <c r="BO350" s="18"/>
      <c r="BP350" s="18"/>
      <c r="BQ350" s="18"/>
      <c r="BR350" s="18"/>
      <c r="BS350" s="18"/>
      <c r="BT350" s="18"/>
      <c r="BU350" s="18"/>
      <c r="BV350" s="18"/>
      <c r="BW350" s="18"/>
      <c r="BX350" s="18"/>
      <c r="BY350" s="18"/>
      <c r="BZ350" s="18"/>
      <c r="CA350" s="18"/>
      <c r="CB350" s="18"/>
      <c r="CC350" s="18"/>
      <c r="CD350" s="18"/>
      <c r="CE350" s="18"/>
      <c r="CF350" s="18"/>
      <c r="CG350" s="18"/>
      <c r="CH350" s="18"/>
      <c r="CI350" s="18"/>
      <c r="CJ350" s="18"/>
      <c r="CK350" s="18"/>
      <c r="CL350" s="18"/>
      <c r="CM350" s="18"/>
      <c r="CN350" s="18"/>
      <c r="CO350" s="18"/>
      <c r="CP350" s="18"/>
      <c r="CQ350" s="18"/>
      <c r="CR350" s="18"/>
      <c r="CS350" s="18"/>
    </row>
    <row r="351" spans="1:97">
      <c r="A351" s="18"/>
      <c r="B351" s="18"/>
      <c r="C351" s="18" t="s">
        <v>18228</v>
      </c>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c r="BI351" s="18"/>
      <c r="BJ351" s="18"/>
      <c r="BK351" s="18"/>
      <c r="BL351" s="18"/>
      <c r="BM351" s="18"/>
      <c r="BN351" s="18"/>
      <c r="BO351" s="18"/>
      <c r="BP351" s="18"/>
      <c r="BQ351" s="18"/>
      <c r="BR351" s="18"/>
      <c r="BS351" s="18"/>
      <c r="BT351" s="18"/>
      <c r="BU351" s="18"/>
      <c r="BV351" s="18"/>
      <c r="BW351" s="18"/>
      <c r="BX351" s="18"/>
      <c r="BY351" s="18"/>
      <c r="BZ351" s="18"/>
      <c r="CA351" s="18"/>
      <c r="CB351" s="18"/>
      <c r="CC351" s="18"/>
      <c r="CD351" s="18"/>
      <c r="CE351" s="18"/>
      <c r="CF351" s="18"/>
      <c r="CG351" s="18"/>
      <c r="CH351" s="18"/>
      <c r="CI351" s="18"/>
      <c r="CJ351" s="18"/>
      <c r="CK351" s="18"/>
      <c r="CL351" s="18"/>
      <c r="CM351" s="18"/>
      <c r="CN351" s="18"/>
      <c r="CO351" s="18"/>
      <c r="CP351" s="18"/>
      <c r="CQ351" s="18"/>
      <c r="CR351" s="18"/>
      <c r="CS351" s="18"/>
    </row>
    <row r="352" spans="1:97">
      <c r="A352" s="18"/>
      <c r="B352" s="18"/>
      <c r="C352" s="18" t="s">
        <v>18229</v>
      </c>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c r="BI352" s="18"/>
      <c r="BJ352" s="18"/>
      <c r="BK352" s="18"/>
      <c r="BL352" s="18"/>
      <c r="BM352" s="18"/>
      <c r="BN352" s="18"/>
      <c r="BO352" s="18"/>
      <c r="BP352" s="18"/>
      <c r="BQ352" s="18"/>
      <c r="BR352" s="18"/>
      <c r="BS352" s="18"/>
      <c r="BT352" s="18"/>
      <c r="BU352" s="18"/>
      <c r="BV352" s="18"/>
      <c r="BW352" s="18"/>
      <c r="BX352" s="18"/>
      <c r="BY352" s="18"/>
      <c r="BZ352" s="18"/>
      <c r="CA352" s="18"/>
      <c r="CB352" s="18"/>
      <c r="CC352" s="18"/>
      <c r="CD352" s="18"/>
      <c r="CE352" s="18"/>
      <c r="CF352" s="18"/>
      <c r="CG352" s="18"/>
      <c r="CH352" s="18"/>
      <c r="CI352" s="18"/>
      <c r="CJ352" s="18"/>
      <c r="CK352" s="18"/>
      <c r="CL352" s="18"/>
      <c r="CM352" s="18"/>
      <c r="CN352" s="18"/>
      <c r="CO352" s="18"/>
      <c r="CP352" s="18"/>
      <c r="CQ352" s="18"/>
      <c r="CR352" s="18"/>
      <c r="CS352" s="18"/>
    </row>
    <row r="353" spans="1:97">
      <c r="A353" s="18"/>
      <c r="B353" s="18"/>
      <c r="C353" s="18" t="s">
        <v>18230</v>
      </c>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c r="BI353" s="18"/>
      <c r="BJ353" s="18"/>
      <c r="BK353" s="18"/>
      <c r="BL353" s="18"/>
      <c r="BM353" s="18"/>
      <c r="BN353" s="18"/>
      <c r="BO353" s="18"/>
      <c r="BP353" s="18"/>
      <c r="BQ353" s="18"/>
      <c r="BR353" s="18"/>
      <c r="BS353" s="18"/>
      <c r="BT353" s="18"/>
      <c r="BU353" s="18"/>
      <c r="BV353" s="18"/>
      <c r="BW353" s="18"/>
      <c r="BX353" s="18"/>
      <c r="BY353" s="18"/>
      <c r="BZ353" s="18"/>
      <c r="CA353" s="18"/>
      <c r="CB353" s="18"/>
      <c r="CC353" s="18"/>
      <c r="CD353" s="18"/>
      <c r="CE353" s="18"/>
      <c r="CF353" s="18"/>
      <c r="CG353" s="18"/>
      <c r="CH353" s="18"/>
      <c r="CI353" s="18"/>
      <c r="CJ353" s="18"/>
      <c r="CK353" s="18"/>
      <c r="CL353" s="18"/>
      <c r="CM353" s="18"/>
      <c r="CN353" s="18"/>
      <c r="CO353" s="18"/>
      <c r="CP353" s="18"/>
      <c r="CQ353" s="18"/>
      <c r="CR353" s="18"/>
      <c r="CS353" s="18"/>
    </row>
    <row r="354" spans="1:97">
      <c r="A354" s="18"/>
      <c r="B354" s="18"/>
      <c r="C354" s="18" t="s">
        <v>18231</v>
      </c>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c r="BI354" s="18"/>
      <c r="BJ354" s="18"/>
      <c r="BK354" s="18"/>
      <c r="BL354" s="18"/>
      <c r="BM354" s="18"/>
      <c r="BN354" s="18"/>
      <c r="BO354" s="18"/>
      <c r="BP354" s="18"/>
      <c r="BQ354" s="18"/>
      <c r="BR354" s="18"/>
      <c r="BS354" s="18"/>
      <c r="BT354" s="18"/>
      <c r="BU354" s="18"/>
      <c r="BV354" s="18"/>
      <c r="BW354" s="18"/>
      <c r="BX354" s="18"/>
      <c r="BY354" s="18"/>
      <c r="BZ354" s="18"/>
      <c r="CA354" s="18"/>
      <c r="CB354" s="18"/>
      <c r="CC354" s="18"/>
      <c r="CD354" s="18"/>
      <c r="CE354" s="18"/>
      <c r="CF354" s="18"/>
      <c r="CG354" s="18"/>
      <c r="CH354" s="18"/>
      <c r="CI354" s="18"/>
      <c r="CJ354" s="18"/>
      <c r="CK354" s="18"/>
      <c r="CL354" s="18"/>
      <c r="CM354" s="18"/>
      <c r="CN354" s="18"/>
      <c r="CO354" s="18"/>
      <c r="CP354" s="18"/>
      <c r="CQ354" s="18"/>
      <c r="CR354" s="18"/>
      <c r="CS354" s="18"/>
    </row>
    <row r="355" spans="1:97">
      <c r="A355" s="18"/>
      <c r="B355" s="18"/>
      <c r="C355" s="18" t="s">
        <v>18232</v>
      </c>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c r="BI355" s="18"/>
      <c r="BJ355" s="18"/>
      <c r="BK355" s="18"/>
      <c r="BL355" s="18"/>
      <c r="BM355" s="18"/>
      <c r="BN355" s="18"/>
      <c r="BO355" s="18"/>
      <c r="BP355" s="18"/>
      <c r="BQ355" s="18"/>
      <c r="BR355" s="18"/>
      <c r="BS355" s="18"/>
      <c r="BT355" s="18"/>
      <c r="BU355" s="18"/>
      <c r="BV355" s="18"/>
      <c r="BW355" s="18"/>
      <c r="BX355" s="18"/>
      <c r="BY355" s="18"/>
      <c r="BZ355" s="18"/>
      <c r="CA355" s="18"/>
      <c r="CB355" s="18"/>
      <c r="CC355" s="18"/>
      <c r="CD355" s="18"/>
      <c r="CE355" s="18"/>
      <c r="CF355" s="18"/>
      <c r="CG355" s="18"/>
      <c r="CH355" s="18"/>
      <c r="CI355" s="18"/>
      <c r="CJ355" s="18"/>
      <c r="CK355" s="18"/>
      <c r="CL355" s="18"/>
      <c r="CM355" s="18"/>
      <c r="CN355" s="18"/>
      <c r="CO355" s="18"/>
      <c r="CP355" s="18"/>
      <c r="CQ355" s="18"/>
      <c r="CR355" s="18"/>
      <c r="CS355" s="18"/>
    </row>
    <row r="356" spans="1:97">
      <c r="A356" s="18"/>
      <c r="B356" s="18"/>
      <c r="C356" s="18" t="s">
        <v>18233</v>
      </c>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c r="BI356" s="18"/>
      <c r="BJ356" s="18"/>
      <c r="BK356" s="18"/>
      <c r="BL356" s="18"/>
      <c r="BM356" s="18"/>
      <c r="BN356" s="18"/>
      <c r="BO356" s="18"/>
      <c r="BP356" s="18"/>
      <c r="BQ356" s="18"/>
      <c r="BR356" s="18"/>
      <c r="BS356" s="18"/>
      <c r="BT356" s="18"/>
      <c r="BU356" s="18"/>
      <c r="BV356" s="18"/>
      <c r="BW356" s="18"/>
      <c r="BX356" s="18"/>
      <c r="BY356" s="18"/>
      <c r="BZ356" s="18"/>
      <c r="CA356" s="18"/>
      <c r="CB356" s="18"/>
      <c r="CC356" s="18"/>
      <c r="CD356" s="18"/>
      <c r="CE356" s="18"/>
      <c r="CF356" s="18"/>
      <c r="CG356" s="18"/>
      <c r="CH356" s="18"/>
      <c r="CI356" s="18"/>
      <c r="CJ356" s="18"/>
      <c r="CK356" s="18"/>
      <c r="CL356" s="18"/>
      <c r="CM356" s="18"/>
      <c r="CN356" s="18"/>
      <c r="CO356" s="18"/>
      <c r="CP356" s="18"/>
      <c r="CQ356" s="18"/>
      <c r="CR356" s="18"/>
      <c r="CS356" s="18"/>
    </row>
    <row r="357" spans="1:97">
      <c r="A357" s="18"/>
      <c r="B357" s="18"/>
      <c r="C357" s="18" t="s">
        <v>18234</v>
      </c>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c r="BI357" s="18"/>
      <c r="BJ357" s="18"/>
      <c r="BK357" s="18"/>
      <c r="BL357" s="18"/>
      <c r="BM357" s="18"/>
      <c r="BN357" s="18"/>
      <c r="BO357" s="18"/>
      <c r="BP357" s="18"/>
      <c r="BQ357" s="18"/>
      <c r="BR357" s="18"/>
      <c r="BS357" s="18"/>
      <c r="BT357" s="18"/>
      <c r="BU357" s="18"/>
      <c r="BV357" s="18"/>
      <c r="BW357" s="18"/>
      <c r="BX357" s="18"/>
      <c r="BY357" s="18"/>
      <c r="BZ357" s="18"/>
      <c r="CA357" s="18"/>
      <c r="CB357" s="18"/>
      <c r="CC357" s="18"/>
      <c r="CD357" s="18"/>
      <c r="CE357" s="18"/>
      <c r="CF357" s="18"/>
      <c r="CG357" s="18"/>
      <c r="CH357" s="18"/>
      <c r="CI357" s="18"/>
      <c r="CJ357" s="18"/>
      <c r="CK357" s="18"/>
      <c r="CL357" s="18"/>
      <c r="CM357" s="18"/>
      <c r="CN357" s="18"/>
      <c r="CO357" s="18"/>
      <c r="CP357" s="18"/>
      <c r="CQ357" s="18"/>
      <c r="CR357" s="18"/>
      <c r="CS357" s="18"/>
    </row>
    <row r="358" spans="1:97">
      <c r="A358" s="18"/>
      <c r="B358" s="18"/>
      <c r="C358" s="18" t="s">
        <v>18235</v>
      </c>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c r="BI358" s="18"/>
      <c r="BJ358" s="18"/>
      <c r="BK358" s="18"/>
      <c r="BL358" s="18"/>
      <c r="BM358" s="18"/>
      <c r="BN358" s="18"/>
      <c r="BO358" s="18"/>
      <c r="BP358" s="18"/>
      <c r="BQ358" s="18"/>
      <c r="BR358" s="18"/>
      <c r="BS358" s="18"/>
      <c r="BT358" s="18"/>
      <c r="BU358" s="18"/>
      <c r="BV358" s="18"/>
      <c r="BW358" s="18"/>
      <c r="BX358" s="18"/>
      <c r="BY358" s="18"/>
      <c r="BZ358" s="18"/>
      <c r="CA358" s="18"/>
      <c r="CB358" s="18"/>
      <c r="CC358" s="18"/>
      <c r="CD358" s="18"/>
      <c r="CE358" s="18"/>
      <c r="CF358" s="18"/>
      <c r="CG358" s="18"/>
      <c r="CH358" s="18"/>
      <c r="CI358" s="18"/>
      <c r="CJ358" s="18"/>
      <c r="CK358" s="18"/>
      <c r="CL358" s="18"/>
      <c r="CM358" s="18"/>
      <c r="CN358" s="18"/>
      <c r="CO358" s="18"/>
      <c r="CP358" s="18"/>
      <c r="CQ358" s="18"/>
      <c r="CR358" s="18"/>
      <c r="CS358" s="18"/>
    </row>
    <row r="359" spans="1:97">
      <c r="A359" s="18"/>
      <c r="B359" s="18"/>
      <c r="C359" s="18" t="s">
        <v>18236</v>
      </c>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c r="BI359" s="18"/>
      <c r="BJ359" s="18"/>
      <c r="BK359" s="18"/>
      <c r="BL359" s="18"/>
      <c r="BM359" s="18"/>
      <c r="BN359" s="18"/>
      <c r="BO359" s="18"/>
      <c r="BP359" s="18"/>
      <c r="BQ359" s="18"/>
      <c r="BR359" s="18"/>
      <c r="BS359" s="18"/>
      <c r="BT359" s="18"/>
      <c r="BU359" s="18"/>
      <c r="BV359" s="18"/>
      <c r="BW359" s="18"/>
      <c r="BX359" s="18"/>
      <c r="BY359" s="18"/>
      <c r="BZ359" s="18"/>
      <c r="CA359" s="18"/>
      <c r="CB359" s="18"/>
      <c r="CC359" s="18"/>
      <c r="CD359" s="18"/>
      <c r="CE359" s="18"/>
      <c r="CF359" s="18"/>
      <c r="CG359" s="18"/>
      <c r="CH359" s="18"/>
      <c r="CI359" s="18"/>
      <c r="CJ359" s="18"/>
      <c r="CK359" s="18"/>
      <c r="CL359" s="18"/>
      <c r="CM359" s="18"/>
      <c r="CN359" s="18"/>
      <c r="CO359" s="18"/>
      <c r="CP359" s="18"/>
      <c r="CQ359" s="18"/>
      <c r="CR359" s="18"/>
      <c r="CS359" s="18"/>
    </row>
    <row r="360" spans="1:97">
      <c r="A360" s="18"/>
      <c r="B360" s="18"/>
      <c r="C360" s="18" t="s">
        <v>18237</v>
      </c>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c r="BI360" s="18"/>
      <c r="BJ360" s="18"/>
      <c r="BK360" s="18"/>
      <c r="BL360" s="18"/>
      <c r="BM360" s="18"/>
      <c r="BN360" s="18"/>
      <c r="BO360" s="18"/>
      <c r="BP360" s="18"/>
      <c r="BQ360" s="18"/>
      <c r="BR360" s="18"/>
      <c r="BS360" s="18"/>
      <c r="BT360" s="18"/>
      <c r="BU360" s="18"/>
      <c r="BV360" s="18"/>
      <c r="BW360" s="18"/>
      <c r="BX360" s="18"/>
      <c r="BY360" s="18"/>
      <c r="BZ360" s="18"/>
      <c r="CA360" s="18"/>
      <c r="CB360" s="18"/>
      <c r="CC360" s="18"/>
      <c r="CD360" s="18"/>
      <c r="CE360" s="18"/>
      <c r="CF360" s="18"/>
      <c r="CG360" s="18"/>
      <c r="CH360" s="18"/>
      <c r="CI360" s="18"/>
      <c r="CJ360" s="18"/>
      <c r="CK360" s="18"/>
      <c r="CL360" s="18"/>
      <c r="CM360" s="18"/>
      <c r="CN360" s="18"/>
      <c r="CO360" s="18"/>
      <c r="CP360" s="18"/>
      <c r="CQ360" s="18"/>
      <c r="CR360" s="18"/>
      <c r="CS360" s="18"/>
    </row>
    <row r="361" spans="1:97">
      <c r="A361" s="18"/>
      <c r="B361" s="18"/>
      <c r="C361" s="18" t="s">
        <v>18238</v>
      </c>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c r="BI361" s="18"/>
      <c r="BJ361" s="18"/>
      <c r="BK361" s="18"/>
      <c r="BL361" s="18"/>
      <c r="BM361" s="18"/>
      <c r="BN361" s="18"/>
      <c r="BO361" s="18"/>
      <c r="BP361" s="18"/>
      <c r="BQ361" s="18"/>
      <c r="BR361" s="18"/>
      <c r="BS361" s="18"/>
      <c r="BT361" s="18"/>
      <c r="BU361" s="18"/>
      <c r="BV361" s="18"/>
      <c r="BW361" s="18"/>
      <c r="BX361" s="18"/>
      <c r="BY361" s="18"/>
      <c r="BZ361" s="18"/>
      <c r="CA361" s="18"/>
      <c r="CB361" s="18"/>
      <c r="CC361" s="18"/>
      <c r="CD361" s="18"/>
      <c r="CE361" s="18"/>
      <c r="CF361" s="18"/>
      <c r="CG361" s="18"/>
      <c r="CH361" s="18"/>
      <c r="CI361" s="18"/>
      <c r="CJ361" s="18"/>
      <c r="CK361" s="18"/>
      <c r="CL361" s="18"/>
      <c r="CM361" s="18"/>
      <c r="CN361" s="18"/>
      <c r="CO361" s="18"/>
      <c r="CP361" s="18"/>
      <c r="CQ361" s="18"/>
      <c r="CR361" s="18"/>
      <c r="CS361" s="18"/>
    </row>
    <row r="362" spans="1:97">
      <c r="A362" s="18"/>
      <c r="B362" s="18"/>
      <c r="C362" s="18" t="s">
        <v>18239</v>
      </c>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c r="BI362" s="18"/>
      <c r="BJ362" s="18"/>
      <c r="BK362" s="18"/>
      <c r="BL362" s="18"/>
      <c r="BM362" s="18"/>
      <c r="BN362" s="18"/>
      <c r="BO362" s="18"/>
      <c r="BP362" s="18"/>
      <c r="BQ362" s="18"/>
      <c r="BR362" s="18"/>
      <c r="BS362" s="18"/>
      <c r="BT362" s="18"/>
      <c r="BU362" s="18"/>
      <c r="BV362" s="18"/>
      <c r="BW362" s="18"/>
      <c r="BX362" s="18"/>
      <c r="BY362" s="18"/>
      <c r="BZ362" s="18"/>
      <c r="CA362" s="18"/>
      <c r="CB362" s="18"/>
      <c r="CC362" s="18"/>
      <c r="CD362" s="18"/>
      <c r="CE362" s="18"/>
      <c r="CF362" s="18"/>
      <c r="CG362" s="18"/>
      <c r="CH362" s="18"/>
      <c r="CI362" s="18"/>
      <c r="CJ362" s="18"/>
      <c r="CK362" s="18"/>
      <c r="CL362" s="18"/>
      <c r="CM362" s="18"/>
      <c r="CN362" s="18"/>
      <c r="CO362" s="18"/>
      <c r="CP362" s="18"/>
      <c r="CQ362" s="18"/>
      <c r="CR362" s="18"/>
      <c r="CS362" s="18"/>
    </row>
    <row r="363" spans="1:97">
      <c r="A363" s="18"/>
      <c r="B363" s="18"/>
      <c r="C363" s="18" t="s">
        <v>18240</v>
      </c>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c r="BI363" s="18"/>
      <c r="BJ363" s="18"/>
      <c r="BK363" s="18"/>
      <c r="BL363" s="18"/>
      <c r="BM363" s="18"/>
      <c r="BN363" s="18"/>
      <c r="BO363" s="18"/>
      <c r="BP363" s="18"/>
      <c r="BQ363" s="18"/>
      <c r="BR363" s="18"/>
      <c r="BS363" s="18"/>
      <c r="BT363" s="18"/>
      <c r="BU363" s="18"/>
      <c r="BV363" s="18"/>
      <c r="BW363" s="18"/>
      <c r="BX363" s="18"/>
      <c r="BY363" s="18"/>
      <c r="BZ363" s="18"/>
      <c r="CA363" s="18"/>
      <c r="CB363" s="18"/>
      <c r="CC363" s="18"/>
      <c r="CD363" s="18"/>
      <c r="CE363" s="18"/>
      <c r="CF363" s="18"/>
      <c r="CG363" s="18"/>
      <c r="CH363" s="18"/>
      <c r="CI363" s="18"/>
      <c r="CJ363" s="18"/>
      <c r="CK363" s="18"/>
      <c r="CL363" s="18"/>
      <c r="CM363" s="18"/>
      <c r="CN363" s="18"/>
      <c r="CO363" s="18"/>
      <c r="CP363" s="18"/>
      <c r="CQ363" s="18"/>
      <c r="CR363" s="18"/>
      <c r="CS363" s="18"/>
    </row>
    <row r="364" spans="1:97">
      <c r="A364" s="18"/>
      <c r="B364" s="18"/>
      <c r="C364" s="18" t="s">
        <v>18241</v>
      </c>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c r="BI364" s="18"/>
      <c r="BJ364" s="18"/>
      <c r="BK364" s="18"/>
      <c r="BL364" s="18"/>
      <c r="BM364" s="18"/>
      <c r="BN364" s="18"/>
      <c r="BO364" s="18"/>
      <c r="BP364" s="18"/>
      <c r="BQ364" s="18"/>
      <c r="BR364" s="18"/>
      <c r="BS364" s="18"/>
      <c r="BT364" s="18"/>
      <c r="BU364" s="18"/>
      <c r="BV364" s="18"/>
      <c r="BW364" s="18"/>
      <c r="BX364" s="18"/>
      <c r="BY364" s="18"/>
      <c r="BZ364" s="18"/>
      <c r="CA364" s="18"/>
      <c r="CB364" s="18"/>
      <c r="CC364" s="18"/>
      <c r="CD364" s="18"/>
      <c r="CE364" s="18"/>
      <c r="CF364" s="18"/>
      <c r="CG364" s="18"/>
      <c r="CH364" s="18"/>
      <c r="CI364" s="18"/>
      <c r="CJ364" s="18"/>
      <c r="CK364" s="18"/>
      <c r="CL364" s="18"/>
      <c r="CM364" s="18"/>
      <c r="CN364" s="18"/>
      <c r="CO364" s="18"/>
      <c r="CP364" s="18"/>
      <c r="CQ364" s="18"/>
      <c r="CR364" s="18"/>
      <c r="CS364" s="18"/>
    </row>
    <row r="365" spans="1:97">
      <c r="A365" s="18"/>
      <c r="B365" s="18"/>
      <c r="C365" s="18" t="s">
        <v>18242</v>
      </c>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c r="BI365" s="18"/>
      <c r="BJ365" s="18"/>
      <c r="BK365" s="18"/>
      <c r="BL365" s="18"/>
      <c r="BM365" s="18"/>
      <c r="BN365" s="18"/>
      <c r="BO365" s="18"/>
      <c r="BP365" s="18"/>
      <c r="BQ365" s="18"/>
      <c r="BR365" s="18"/>
      <c r="BS365" s="18"/>
      <c r="BT365" s="18"/>
      <c r="BU365" s="18"/>
      <c r="BV365" s="18"/>
      <c r="BW365" s="18"/>
      <c r="BX365" s="18"/>
      <c r="BY365" s="18"/>
      <c r="BZ365" s="18"/>
      <c r="CA365" s="18"/>
      <c r="CB365" s="18"/>
      <c r="CC365" s="18"/>
      <c r="CD365" s="18"/>
      <c r="CE365" s="18"/>
      <c r="CF365" s="18"/>
      <c r="CG365" s="18"/>
      <c r="CH365" s="18"/>
      <c r="CI365" s="18"/>
      <c r="CJ365" s="18"/>
      <c r="CK365" s="18"/>
      <c r="CL365" s="18"/>
      <c r="CM365" s="18"/>
      <c r="CN365" s="18"/>
      <c r="CO365" s="18"/>
      <c r="CP365" s="18"/>
      <c r="CQ365" s="18"/>
      <c r="CR365" s="18"/>
      <c r="CS365" s="18"/>
    </row>
    <row r="366" spans="1:97">
      <c r="A366" s="18"/>
      <c r="B366" s="18"/>
      <c r="C366" s="18" t="s">
        <v>18243</v>
      </c>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c r="BI366" s="18"/>
      <c r="BJ366" s="18"/>
      <c r="BK366" s="18"/>
      <c r="BL366" s="18"/>
      <c r="BM366" s="18"/>
      <c r="BN366" s="18"/>
      <c r="BO366" s="18"/>
      <c r="BP366" s="18"/>
      <c r="BQ366" s="18"/>
      <c r="BR366" s="18"/>
      <c r="BS366" s="18"/>
      <c r="BT366" s="18"/>
      <c r="BU366" s="18"/>
      <c r="BV366" s="18"/>
      <c r="BW366" s="18"/>
      <c r="BX366" s="18"/>
      <c r="BY366" s="18"/>
      <c r="BZ366" s="18"/>
      <c r="CA366" s="18"/>
      <c r="CB366" s="18"/>
      <c r="CC366" s="18"/>
      <c r="CD366" s="18"/>
      <c r="CE366" s="18"/>
      <c r="CF366" s="18"/>
      <c r="CG366" s="18"/>
      <c r="CH366" s="18"/>
      <c r="CI366" s="18"/>
      <c r="CJ366" s="18"/>
      <c r="CK366" s="18"/>
      <c r="CL366" s="18"/>
      <c r="CM366" s="18"/>
      <c r="CN366" s="18"/>
      <c r="CO366" s="18"/>
      <c r="CP366" s="18"/>
      <c r="CQ366" s="18"/>
      <c r="CR366" s="18"/>
      <c r="CS366" s="18"/>
    </row>
    <row r="367" spans="1:97">
      <c r="A367" s="18"/>
      <c r="B367" s="18"/>
      <c r="C367" s="18" t="s">
        <v>18244</v>
      </c>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c r="BI367" s="18"/>
      <c r="BJ367" s="18"/>
      <c r="BK367" s="18"/>
      <c r="BL367" s="18"/>
      <c r="BM367" s="18"/>
      <c r="BN367" s="18"/>
      <c r="BO367" s="18"/>
      <c r="BP367" s="18"/>
      <c r="BQ367" s="18"/>
      <c r="BR367" s="18"/>
      <c r="BS367" s="18"/>
      <c r="BT367" s="18"/>
      <c r="BU367" s="18"/>
      <c r="BV367" s="18"/>
      <c r="BW367" s="18"/>
      <c r="BX367" s="18"/>
      <c r="BY367" s="18"/>
      <c r="BZ367" s="18"/>
      <c r="CA367" s="18"/>
      <c r="CB367" s="18"/>
      <c r="CC367" s="18"/>
      <c r="CD367" s="18"/>
      <c r="CE367" s="18"/>
      <c r="CF367" s="18"/>
      <c r="CG367" s="18"/>
      <c r="CH367" s="18"/>
      <c r="CI367" s="18"/>
      <c r="CJ367" s="18"/>
      <c r="CK367" s="18"/>
      <c r="CL367" s="18"/>
      <c r="CM367" s="18"/>
      <c r="CN367" s="18"/>
      <c r="CO367" s="18"/>
      <c r="CP367" s="18"/>
      <c r="CQ367" s="18"/>
      <c r="CR367" s="18"/>
      <c r="CS367" s="18"/>
    </row>
    <row r="368" spans="1:97">
      <c r="A368" s="18"/>
      <c r="B368" s="18"/>
      <c r="C368" s="18" t="s">
        <v>18245</v>
      </c>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c r="BI368" s="18"/>
      <c r="BJ368" s="18"/>
      <c r="BK368" s="18"/>
      <c r="BL368" s="18"/>
      <c r="BM368" s="18"/>
      <c r="BN368" s="18"/>
      <c r="BO368" s="18"/>
      <c r="BP368" s="18"/>
      <c r="BQ368" s="18"/>
      <c r="BR368" s="18"/>
      <c r="BS368" s="18"/>
      <c r="BT368" s="18"/>
      <c r="BU368" s="18"/>
      <c r="BV368" s="18"/>
      <c r="BW368" s="18"/>
      <c r="BX368" s="18"/>
      <c r="BY368" s="18"/>
      <c r="BZ368" s="18"/>
      <c r="CA368" s="18"/>
      <c r="CB368" s="18"/>
      <c r="CC368" s="18"/>
      <c r="CD368" s="18"/>
      <c r="CE368" s="18"/>
      <c r="CF368" s="18"/>
      <c r="CG368" s="18"/>
      <c r="CH368" s="18"/>
      <c r="CI368" s="18"/>
      <c r="CJ368" s="18"/>
      <c r="CK368" s="18"/>
      <c r="CL368" s="18"/>
      <c r="CM368" s="18"/>
      <c r="CN368" s="18"/>
      <c r="CO368" s="18"/>
      <c r="CP368" s="18"/>
      <c r="CQ368" s="18"/>
      <c r="CR368" s="18"/>
      <c r="CS368" s="18"/>
    </row>
    <row r="369" spans="1:97">
      <c r="A369" s="18"/>
      <c r="B369" s="18"/>
      <c r="C369" s="18" t="s">
        <v>18246</v>
      </c>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c r="BI369" s="18"/>
      <c r="BJ369" s="18"/>
      <c r="BK369" s="18"/>
      <c r="BL369" s="18"/>
      <c r="BM369" s="18"/>
      <c r="BN369" s="18"/>
      <c r="BO369" s="18"/>
      <c r="BP369" s="18"/>
      <c r="BQ369" s="18"/>
      <c r="BR369" s="18"/>
      <c r="BS369" s="18"/>
      <c r="BT369" s="18"/>
      <c r="BU369" s="18"/>
      <c r="BV369" s="18"/>
      <c r="BW369" s="18"/>
      <c r="BX369" s="18"/>
      <c r="BY369" s="18"/>
      <c r="BZ369" s="18"/>
      <c r="CA369" s="18"/>
      <c r="CB369" s="18"/>
      <c r="CC369" s="18"/>
      <c r="CD369" s="18"/>
      <c r="CE369" s="18"/>
      <c r="CF369" s="18"/>
      <c r="CG369" s="18"/>
      <c r="CH369" s="18"/>
      <c r="CI369" s="18"/>
      <c r="CJ369" s="18"/>
      <c r="CK369" s="18"/>
      <c r="CL369" s="18"/>
      <c r="CM369" s="18"/>
      <c r="CN369" s="18"/>
      <c r="CO369" s="18"/>
      <c r="CP369" s="18"/>
      <c r="CQ369" s="18"/>
      <c r="CR369" s="18"/>
      <c r="CS369" s="18"/>
    </row>
    <row r="370" spans="1:97">
      <c r="A370" s="18"/>
      <c r="B370" s="18"/>
      <c r="C370" s="18" t="s">
        <v>18247</v>
      </c>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c r="BI370" s="18"/>
      <c r="BJ370" s="18"/>
      <c r="BK370" s="18"/>
      <c r="BL370" s="18"/>
      <c r="BM370" s="18"/>
      <c r="BN370" s="18"/>
      <c r="BO370" s="18"/>
      <c r="BP370" s="18"/>
      <c r="BQ370" s="18"/>
      <c r="BR370" s="18"/>
      <c r="BS370" s="18"/>
      <c r="BT370" s="18"/>
      <c r="BU370" s="18"/>
      <c r="BV370" s="18"/>
      <c r="BW370" s="18"/>
      <c r="BX370" s="18"/>
      <c r="BY370" s="18"/>
      <c r="BZ370" s="18"/>
      <c r="CA370" s="18"/>
      <c r="CB370" s="18"/>
      <c r="CC370" s="18"/>
      <c r="CD370" s="18"/>
      <c r="CE370" s="18"/>
      <c r="CF370" s="18"/>
      <c r="CG370" s="18"/>
      <c r="CH370" s="18"/>
      <c r="CI370" s="18"/>
      <c r="CJ370" s="18"/>
      <c r="CK370" s="18"/>
      <c r="CL370" s="18"/>
      <c r="CM370" s="18"/>
      <c r="CN370" s="18"/>
      <c r="CO370" s="18"/>
      <c r="CP370" s="18"/>
      <c r="CQ370" s="18"/>
      <c r="CR370" s="18"/>
      <c r="CS370" s="18"/>
    </row>
    <row r="371" spans="1:97">
      <c r="A371" s="18"/>
      <c r="B371" s="18"/>
      <c r="C371" s="18" t="s">
        <v>18248</v>
      </c>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c r="BI371" s="18"/>
      <c r="BJ371" s="18"/>
      <c r="BK371" s="18"/>
      <c r="BL371" s="18"/>
      <c r="BM371" s="18"/>
      <c r="BN371" s="18"/>
      <c r="BO371" s="18"/>
      <c r="BP371" s="18"/>
      <c r="BQ371" s="18"/>
      <c r="BR371" s="18"/>
      <c r="BS371" s="18"/>
      <c r="BT371" s="18"/>
      <c r="BU371" s="18"/>
      <c r="BV371" s="18"/>
      <c r="BW371" s="18"/>
      <c r="BX371" s="18"/>
      <c r="BY371" s="18"/>
      <c r="BZ371" s="18"/>
      <c r="CA371" s="18"/>
      <c r="CB371" s="18"/>
      <c r="CC371" s="18"/>
      <c r="CD371" s="18"/>
      <c r="CE371" s="18"/>
      <c r="CF371" s="18"/>
      <c r="CG371" s="18"/>
      <c r="CH371" s="18"/>
      <c r="CI371" s="18"/>
      <c r="CJ371" s="18"/>
      <c r="CK371" s="18"/>
      <c r="CL371" s="18"/>
      <c r="CM371" s="18"/>
      <c r="CN371" s="18"/>
      <c r="CO371" s="18"/>
      <c r="CP371" s="18"/>
      <c r="CQ371" s="18"/>
      <c r="CR371" s="18"/>
      <c r="CS371" s="18"/>
    </row>
    <row r="372" spans="1:97">
      <c r="A372" s="18"/>
      <c r="B372" s="18"/>
      <c r="C372" s="18" t="s">
        <v>18249</v>
      </c>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c r="BI372" s="18"/>
      <c r="BJ372" s="18"/>
      <c r="BK372" s="18"/>
      <c r="BL372" s="18"/>
      <c r="BM372" s="18"/>
      <c r="BN372" s="18"/>
      <c r="BO372" s="18"/>
      <c r="BP372" s="18"/>
      <c r="BQ372" s="18"/>
      <c r="BR372" s="18"/>
      <c r="BS372" s="18"/>
      <c r="BT372" s="18"/>
      <c r="BU372" s="18"/>
      <c r="BV372" s="18"/>
      <c r="BW372" s="18"/>
      <c r="BX372" s="18"/>
      <c r="BY372" s="18"/>
      <c r="BZ372" s="18"/>
      <c r="CA372" s="18"/>
      <c r="CB372" s="18"/>
      <c r="CC372" s="18"/>
      <c r="CD372" s="18"/>
      <c r="CE372" s="18"/>
      <c r="CF372" s="18"/>
      <c r="CG372" s="18"/>
      <c r="CH372" s="18"/>
      <c r="CI372" s="18"/>
      <c r="CJ372" s="18"/>
      <c r="CK372" s="18"/>
      <c r="CL372" s="18"/>
      <c r="CM372" s="18"/>
      <c r="CN372" s="18"/>
      <c r="CO372" s="18"/>
      <c r="CP372" s="18"/>
      <c r="CQ372" s="18"/>
      <c r="CR372" s="18"/>
      <c r="CS372" s="18"/>
    </row>
    <row r="373" spans="1:97">
      <c r="A373" s="18"/>
      <c r="B373" s="18"/>
      <c r="C373" s="18" t="s">
        <v>18250</v>
      </c>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c r="BI373" s="18"/>
      <c r="BJ373" s="18"/>
      <c r="BK373" s="18"/>
      <c r="BL373" s="18"/>
      <c r="BM373" s="18"/>
      <c r="BN373" s="18"/>
      <c r="BO373" s="18"/>
      <c r="BP373" s="18"/>
      <c r="BQ373" s="18"/>
      <c r="BR373" s="18"/>
      <c r="BS373" s="18"/>
      <c r="BT373" s="18"/>
      <c r="BU373" s="18"/>
      <c r="BV373" s="18"/>
      <c r="BW373" s="18"/>
      <c r="BX373" s="18"/>
      <c r="BY373" s="18"/>
      <c r="BZ373" s="18"/>
      <c r="CA373" s="18"/>
      <c r="CB373" s="18"/>
      <c r="CC373" s="18"/>
      <c r="CD373" s="18"/>
      <c r="CE373" s="18"/>
      <c r="CF373" s="18"/>
      <c r="CG373" s="18"/>
      <c r="CH373" s="18"/>
      <c r="CI373" s="18"/>
      <c r="CJ373" s="18"/>
      <c r="CK373" s="18"/>
      <c r="CL373" s="18"/>
      <c r="CM373" s="18"/>
      <c r="CN373" s="18"/>
      <c r="CO373" s="18"/>
      <c r="CP373" s="18"/>
      <c r="CQ373" s="18"/>
      <c r="CR373" s="18"/>
      <c r="CS373" s="18"/>
    </row>
    <row r="374" spans="1:97">
      <c r="A374" s="18"/>
      <c r="B374" s="18"/>
      <c r="C374" s="18" t="s">
        <v>18251</v>
      </c>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c r="BI374" s="18"/>
      <c r="BJ374" s="18"/>
      <c r="BK374" s="18"/>
      <c r="BL374" s="18"/>
      <c r="BM374" s="18"/>
      <c r="BN374" s="18"/>
      <c r="BO374" s="18"/>
      <c r="BP374" s="18"/>
      <c r="BQ374" s="18"/>
      <c r="BR374" s="18"/>
      <c r="BS374" s="18"/>
      <c r="BT374" s="18"/>
      <c r="BU374" s="18"/>
      <c r="BV374" s="18"/>
      <c r="BW374" s="18"/>
      <c r="BX374" s="18"/>
      <c r="BY374" s="18"/>
      <c r="BZ374" s="18"/>
      <c r="CA374" s="18"/>
      <c r="CB374" s="18"/>
      <c r="CC374" s="18"/>
      <c r="CD374" s="18"/>
      <c r="CE374" s="18"/>
      <c r="CF374" s="18"/>
      <c r="CG374" s="18"/>
      <c r="CH374" s="18"/>
      <c r="CI374" s="18"/>
      <c r="CJ374" s="18"/>
      <c r="CK374" s="18"/>
      <c r="CL374" s="18"/>
      <c r="CM374" s="18"/>
      <c r="CN374" s="18"/>
      <c r="CO374" s="18"/>
      <c r="CP374" s="18"/>
      <c r="CQ374" s="18"/>
      <c r="CR374" s="18"/>
      <c r="CS374" s="18"/>
    </row>
    <row r="375" spans="1:97">
      <c r="A375" s="18"/>
      <c r="B375" s="18"/>
      <c r="C375" s="18" t="s">
        <v>18252</v>
      </c>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c r="BI375" s="18"/>
      <c r="BJ375" s="18"/>
      <c r="BK375" s="18"/>
      <c r="BL375" s="18"/>
      <c r="BM375" s="18"/>
      <c r="BN375" s="18"/>
      <c r="BO375" s="18"/>
      <c r="BP375" s="18"/>
      <c r="BQ375" s="18"/>
      <c r="BR375" s="18"/>
      <c r="BS375" s="18"/>
      <c r="BT375" s="18"/>
      <c r="BU375" s="18"/>
      <c r="BV375" s="18"/>
      <c r="BW375" s="18"/>
      <c r="BX375" s="18"/>
      <c r="BY375" s="18"/>
      <c r="BZ375" s="18"/>
      <c r="CA375" s="18"/>
      <c r="CB375" s="18"/>
      <c r="CC375" s="18"/>
      <c r="CD375" s="18"/>
      <c r="CE375" s="18"/>
      <c r="CF375" s="18"/>
      <c r="CG375" s="18"/>
      <c r="CH375" s="18"/>
      <c r="CI375" s="18"/>
      <c r="CJ375" s="18"/>
      <c r="CK375" s="18"/>
      <c r="CL375" s="18"/>
      <c r="CM375" s="18"/>
      <c r="CN375" s="18"/>
      <c r="CO375" s="18"/>
      <c r="CP375" s="18"/>
      <c r="CQ375" s="18"/>
      <c r="CR375" s="18"/>
      <c r="CS375" s="18"/>
    </row>
    <row r="376" spans="1:97">
      <c r="A376" s="18"/>
      <c r="B376" s="18"/>
      <c r="C376" s="18" t="s">
        <v>18253</v>
      </c>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c r="BI376" s="18"/>
      <c r="BJ376" s="18"/>
      <c r="BK376" s="18"/>
      <c r="BL376" s="18"/>
      <c r="BM376" s="18"/>
      <c r="BN376" s="18"/>
      <c r="BO376" s="18"/>
      <c r="BP376" s="18"/>
      <c r="BQ376" s="18"/>
      <c r="BR376" s="18"/>
      <c r="BS376" s="18"/>
      <c r="BT376" s="18"/>
      <c r="BU376" s="18"/>
      <c r="BV376" s="18"/>
      <c r="BW376" s="18"/>
      <c r="BX376" s="18"/>
      <c r="BY376" s="18"/>
      <c r="BZ376" s="18"/>
      <c r="CA376" s="18"/>
      <c r="CB376" s="18"/>
      <c r="CC376" s="18"/>
      <c r="CD376" s="18"/>
      <c r="CE376" s="18"/>
      <c r="CF376" s="18"/>
      <c r="CG376" s="18"/>
      <c r="CH376" s="18"/>
      <c r="CI376" s="18"/>
      <c r="CJ376" s="18"/>
      <c r="CK376" s="18"/>
      <c r="CL376" s="18"/>
      <c r="CM376" s="18"/>
      <c r="CN376" s="18"/>
      <c r="CO376" s="18"/>
      <c r="CP376" s="18"/>
      <c r="CQ376" s="18"/>
      <c r="CR376" s="18"/>
      <c r="CS376" s="18"/>
    </row>
    <row r="377" spans="1:97">
      <c r="A377" s="18"/>
      <c r="B377" s="18"/>
      <c r="C377" s="18" t="s">
        <v>18254</v>
      </c>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c r="BI377" s="18"/>
      <c r="BJ377" s="18"/>
      <c r="BK377" s="18"/>
      <c r="BL377" s="18"/>
      <c r="BM377" s="18"/>
      <c r="BN377" s="18"/>
      <c r="BO377" s="18"/>
      <c r="BP377" s="18"/>
      <c r="BQ377" s="18"/>
      <c r="BR377" s="18"/>
      <c r="BS377" s="18"/>
      <c r="BT377" s="18"/>
      <c r="BU377" s="18"/>
      <c r="BV377" s="18"/>
      <c r="BW377" s="18"/>
      <c r="BX377" s="18"/>
      <c r="BY377" s="18"/>
      <c r="BZ377" s="18"/>
      <c r="CA377" s="18"/>
      <c r="CB377" s="18"/>
      <c r="CC377" s="18"/>
      <c r="CD377" s="18"/>
      <c r="CE377" s="18"/>
      <c r="CF377" s="18"/>
      <c r="CG377" s="18"/>
      <c r="CH377" s="18"/>
      <c r="CI377" s="18"/>
      <c r="CJ377" s="18"/>
      <c r="CK377" s="18"/>
      <c r="CL377" s="18"/>
      <c r="CM377" s="18"/>
      <c r="CN377" s="18"/>
      <c r="CO377" s="18"/>
      <c r="CP377" s="18"/>
      <c r="CQ377" s="18"/>
      <c r="CR377" s="18"/>
      <c r="CS377" s="18"/>
    </row>
    <row r="378" spans="1:97">
      <c r="A378" s="18"/>
      <c r="B378" s="18"/>
      <c r="C378" s="18" t="s">
        <v>18255</v>
      </c>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c r="BI378" s="18"/>
      <c r="BJ378" s="18"/>
      <c r="BK378" s="18"/>
      <c r="BL378" s="18"/>
      <c r="BM378" s="18"/>
      <c r="BN378" s="18"/>
      <c r="BO378" s="18"/>
      <c r="BP378" s="18"/>
      <c r="BQ378" s="18"/>
      <c r="BR378" s="18"/>
      <c r="BS378" s="18"/>
      <c r="BT378" s="18"/>
      <c r="BU378" s="18"/>
      <c r="BV378" s="18"/>
      <c r="BW378" s="18"/>
      <c r="BX378" s="18"/>
      <c r="BY378" s="18"/>
      <c r="BZ378" s="18"/>
      <c r="CA378" s="18"/>
      <c r="CB378" s="18"/>
      <c r="CC378" s="18"/>
      <c r="CD378" s="18"/>
      <c r="CE378" s="18"/>
      <c r="CF378" s="18"/>
      <c r="CG378" s="18"/>
      <c r="CH378" s="18"/>
      <c r="CI378" s="18"/>
      <c r="CJ378" s="18"/>
      <c r="CK378" s="18"/>
      <c r="CL378" s="18"/>
      <c r="CM378" s="18"/>
      <c r="CN378" s="18"/>
      <c r="CO378" s="18"/>
      <c r="CP378" s="18"/>
      <c r="CQ378" s="18"/>
      <c r="CR378" s="18"/>
      <c r="CS378" s="18"/>
    </row>
    <row r="379" spans="1:97">
      <c r="A379" s="18"/>
      <c r="B379" s="18"/>
      <c r="C379" s="18" t="s">
        <v>18256</v>
      </c>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c r="BI379" s="18"/>
      <c r="BJ379" s="18"/>
      <c r="BK379" s="18"/>
      <c r="BL379" s="18"/>
      <c r="BM379" s="18"/>
      <c r="BN379" s="18"/>
      <c r="BO379" s="18"/>
      <c r="BP379" s="18"/>
      <c r="BQ379" s="18"/>
      <c r="BR379" s="18"/>
      <c r="BS379" s="18"/>
      <c r="BT379" s="18"/>
      <c r="BU379" s="18"/>
      <c r="BV379" s="18"/>
      <c r="BW379" s="18"/>
      <c r="BX379" s="18"/>
      <c r="BY379" s="18"/>
      <c r="BZ379" s="18"/>
      <c r="CA379" s="18"/>
      <c r="CB379" s="18"/>
      <c r="CC379" s="18"/>
      <c r="CD379" s="18"/>
      <c r="CE379" s="18"/>
      <c r="CF379" s="18"/>
      <c r="CG379" s="18"/>
      <c r="CH379" s="18"/>
      <c r="CI379" s="18"/>
      <c r="CJ379" s="18"/>
      <c r="CK379" s="18"/>
      <c r="CL379" s="18"/>
      <c r="CM379" s="18"/>
      <c r="CN379" s="18"/>
      <c r="CO379" s="18"/>
      <c r="CP379" s="18"/>
      <c r="CQ379" s="18"/>
      <c r="CR379" s="18"/>
      <c r="CS379" s="18"/>
    </row>
    <row r="380" spans="1:97">
      <c r="A380" s="18"/>
      <c r="B380" s="18"/>
      <c r="C380" s="18" t="s">
        <v>18257</v>
      </c>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c r="BI380" s="18"/>
      <c r="BJ380" s="18"/>
      <c r="BK380" s="18"/>
      <c r="BL380" s="18"/>
      <c r="BM380" s="18"/>
      <c r="BN380" s="18"/>
      <c r="BO380" s="18"/>
      <c r="BP380" s="18"/>
      <c r="BQ380" s="18"/>
      <c r="BR380" s="18"/>
      <c r="BS380" s="18"/>
      <c r="BT380" s="18"/>
      <c r="BU380" s="18"/>
      <c r="BV380" s="18"/>
      <c r="BW380" s="18"/>
      <c r="BX380" s="18"/>
      <c r="BY380" s="18"/>
      <c r="BZ380" s="18"/>
      <c r="CA380" s="18"/>
      <c r="CB380" s="18"/>
      <c r="CC380" s="18"/>
      <c r="CD380" s="18"/>
      <c r="CE380" s="18"/>
      <c r="CF380" s="18"/>
      <c r="CG380" s="18"/>
      <c r="CH380" s="18"/>
      <c r="CI380" s="18"/>
      <c r="CJ380" s="18"/>
      <c r="CK380" s="18"/>
      <c r="CL380" s="18"/>
      <c r="CM380" s="18"/>
      <c r="CN380" s="18"/>
      <c r="CO380" s="18"/>
      <c r="CP380" s="18"/>
      <c r="CQ380" s="18"/>
      <c r="CR380" s="18"/>
      <c r="CS380" s="18"/>
    </row>
    <row r="381" spans="1:97">
      <c r="A381" s="18"/>
      <c r="B381" s="18"/>
      <c r="C381" s="18" t="s">
        <v>18258</v>
      </c>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c r="BI381" s="18"/>
      <c r="BJ381" s="18"/>
      <c r="BK381" s="18"/>
      <c r="BL381" s="18"/>
      <c r="BM381" s="18"/>
      <c r="BN381" s="18"/>
      <c r="BO381" s="18"/>
      <c r="BP381" s="18"/>
      <c r="BQ381" s="18"/>
      <c r="BR381" s="18"/>
      <c r="BS381" s="18"/>
      <c r="BT381" s="18"/>
      <c r="BU381" s="18"/>
      <c r="BV381" s="18"/>
      <c r="BW381" s="18"/>
      <c r="BX381" s="18"/>
      <c r="BY381" s="18"/>
      <c r="BZ381" s="18"/>
      <c r="CA381" s="18"/>
      <c r="CB381" s="18"/>
      <c r="CC381" s="18"/>
      <c r="CD381" s="18"/>
      <c r="CE381" s="18"/>
      <c r="CF381" s="18"/>
      <c r="CG381" s="18"/>
      <c r="CH381" s="18"/>
      <c r="CI381" s="18"/>
      <c r="CJ381" s="18"/>
      <c r="CK381" s="18"/>
      <c r="CL381" s="18"/>
      <c r="CM381" s="18"/>
      <c r="CN381" s="18"/>
      <c r="CO381" s="18"/>
      <c r="CP381" s="18"/>
      <c r="CQ381" s="18"/>
      <c r="CR381" s="18"/>
      <c r="CS381" s="18"/>
    </row>
    <row r="382" spans="1:97">
      <c r="A382" s="18"/>
      <c r="B382" s="18"/>
      <c r="C382" s="18" t="s">
        <v>18259</v>
      </c>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c r="BI382" s="18"/>
      <c r="BJ382" s="18"/>
      <c r="BK382" s="18"/>
      <c r="BL382" s="18"/>
      <c r="BM382" s="18"/>
      <c r="BN382" s="18"/>
      <c r="BO382" s="18"/>
      <c r="BP382" s="18"/>
      <c r="BQ382" s="18"/>
      <c r="BR382" s="18"/>
      <c r="BS382" s="18"/>
      <c r="BT382" s="18"/>
      <c r="BU382" s="18"/>
      <c r="BV382" s="18"/>
      <c r="BW382" s="18"/>
      <c r="BX382" s="18"/>
      <c r="BY382" s="18"/>
      <c r="BZ382" s="18"/>
      <c r="CA382" s="18"/>
      <c r="CB382" s="18"/>
      <c r="CC382" s="18"/>
      <c r="CD382" s="18"/>
      <c r="CE382" s="18"/>
      <c r="CF382" s="18"/>
      <c r="CG382" s="18"/>
      <c r="CH382" s="18"/>
      <c r="CI382" s="18"/>
      <c r="CJ382" s="18"/>
      <c r="CK382" s="18"/>
      <c r="CL382" s="18"/>
      <c r="CM382" s="18"/>
      <c r="CN382" s="18"/>
      <c r="CO382" s="18"/>
      <c r="CP382" s="18"/>
      <c r="CQ382" s="18"/>
      <c r="CR382" s="18"/>
      <c r="CS382" s="18"/>
    </row>
    <row r="383" spans="1:97">
      <c r="A383" s="18"/>
      <c r="B383" s="18"/>
      <c r="C383" s="18" t="s">
        <v>18260</v>
      </c>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c r="BI383" s="18"/>
      <c r="BJ383" s="18"/>
      <c r="BK383" s="18"/>
      <c r="BL383" s="18"/>
      <c r="BM383" s="18"/>
      <c r="BN383" s="18"/>
      <c r="BO383" s="18"/>
      <c r="BP383" s="18"/>
      <c r="BQ383" s="18"/>
      <c r="BR383" s="18"/>
      <c r="BS383" s="18"/>
      <c r="BT383" s="18"/>
      <c r="BU383" s="18"/>
      <c r="BV383" s="18"/>
      <c r="BW383" s="18"/>
      <c r="BX383" s="18"/>
      <c r="BY383" s="18"/>
      <c r="BZ383" s="18"/>
      <c r="CA383" s="18"/>
      <c r="CB383" s="18"/>
      <c r="CC383" s="18"/>
      <c r="CD383" s="18"/>
      <c r="CE383" s="18"/>
      <c r="CF383" s="18"/>
      <c r="CG383" s="18"/>
      <c r="CH383" s="18"/>
      <c r="CI383" s="18"/>
      <c r="CJ383" s="18"/>
      <c r="CK383" s="18"/>
      <c r="CL383" s="18"/>
      <c r="CM383" s="18"/>
      <c r="CN383" s="18"/>
      <c r="CO383" s="18"/>
      <c r="CP383" s="18"/>
      <c r="CQ383" s="18"/>
      <c r="CR383" s="18"/>
      <c r="CS383" s="18"/>
    </row>
    <row r="384" spans="1:97">
      <c r="A384" s="18"/>
      <c r="B384" s="18"/>
      <c r="C384" s="18" t="s">
        <v>18261</v>
      </c>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c r="BI384" s="18"/>
      <c r="BJ384" s="18"/>
      <c r="BK384" s="18"/>
      <c r="BL384" s="18"/>
      <c r="BM384" s="18"/>
      <c r="BN384" s="18"/>
      <c r="BO384" s="18"/>
      <c r="BP384" s="18"/>
      <c r="BQ384" s="18"/>
      <c r="BR384" s="18"/>
      <c r="BS384" s="18"/>
      <c r="BT384" s="18"/>
      <c r="BU384" s="18"/>
      <c r="BV384" s="18"/>
      <c r="BW384" s="18"/>
      <c r="BX384" s="18"/>
      <c r="BY384" s="18"/>
      <c r="BZ384" s="18"/>
      <c r="CA384" s="18"/>
      <c r="CB384" s="18"/>
      <c r="CC384" s="18"/>
      <c r="CD384" s="18"/>
      <c r="CE384" s="18"/>
      <c r="CF384" s="18"/>
      <c r="CG384" s="18"/>
      <c r="CH384" s="18"/>
      <c r="CI384" s="18"/>
      <c r="CJ384" s="18"/>
      <c r="CK384" s="18"/>
      <c r="CL384" s="18"/>
      <c r="CM384" s="18"/>
      <c r="CN384" s="18"/>
      <c r="CO384" s="18"/>
      <c r="CP384" s="18"/>
      <c r="CQ384" s="18"/>
      <c r="CR384" s="18"/>
      <c r="CS384" s="18"/>
    </row>
    <row r="385" spans="1:97">
      <c r="A385" s="18"/>
      <c r="B385" s="18"/>
      <c r="C385" s="18" t="s">
        <v>18262</v>
      </c>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c r="BI385" s="18"/>
      <c r="BJ385" s="18"/>
      <c r="BK385" s="18"/>
      <c r="BL385" s="18"/>
      <c r="BM385" s="18"/>
      <c r="BN385" s="18"/>
      <c r="BO385" s="18"/>
      <c r="BP385" s="18"/>
      <c r="BQ385" s="18"/>
      <c r="BR385" s="18"/>
      <c r="BS385" s="18"/>
      <c r="BT385" s="18"/>
      <c r="BU385" s="18"/>
      <c r="BV385" s="18"/>
      <c r="BW385" s="18"/>
      <c r="BX385" s="18"/>
      <c r="BY385" s="18"/>
      <c r="BZ385" s="18"/>
      <c r="CA385" s="18"/>
      <c r="CB385" s="18"/>
      <c r="CC385" s="18"/>
      <c r="CD385" s="18"/>
      <c r="CE385" s="18"/>
      <c r="CF385" s="18"/>
      <c r="CG385" s="18"/>
      <c r="CH385" s="18"/>
      <c r="CI385" s="18"/>
      <c r="CJ385" s="18"/>
      <c r="CK385" s="18"/>
      <c r="CL385" s="18"/>
      <c r="CM385" s="18"/>
      <c r="CN385" s="18"/>
      <c r="CO385" s="18"/>
      <c r="CP385" s="18"/>
      <c r="CQ385" s="18"/>
      <c r="CR385" s="18"/>
      <c r="CS385" s="18"/>
    </row>
    <row r="386" spans="1:97">
      <c r="A386" s="18"/>
      <c r="B386" s="18"/>
      <c r="C386" s="18" t="s">
        <v>18263</v>
      </c>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c r="BI386" s="18"/>
      <c r="BJ386" s="18"/>
      <c r="BK386" s="18"/>
      <c r="BL386" s="18"/>
      <c r="BM386" s="18"/>
      <c r="BN386" s="18"/>
      <c r="BO386" s="18"/>
      <c r="BP386" s="18"/>
      <c r="BQ386" s="18"/>
      <c r="BR386" s="18"/>
      <c r="BS386" s="18"/>
      <c r="BT386" s="18"/>
      <c r="BU386" s="18"/>
      <c r="BV386" s="18"/>
      <c r="BW386" s="18"/>
      <c r="BX386" s="18"/>
      <c r="BY386" s="18"/>
      <c r="BZ386" s="18"/>
      <c r="CA386" s="18"/>
      <c r="CB386" s="18"/>
      <c r="CC386" s="18"/>
      <c r="CD386" s="18"/>
      <c r="CE386" s="18"/>
      <c r="CF386" s="18"/>
      <c r="CG386" s="18"/>
      <c r="CH386" s="18"/>
      <c r="CI386" s="18"/>
      <c r="CJ386" s="18"/>
      <c r="CK386" s="18"/>
      <c r="CL386" s="18"/>
      <c r="CM386" s="18"/>
      <c r="CN386" s="18"/>
      <c r="CO386" s="18"/>
      <c r="CP386" s="18"/>
      <c r="CQ386" s="18"/>
      <c r="CR386" s="18"/>
      <c r="CS386" s="18"/>
    </row>
    <row r="387" spans="1:97">
      <c r="A387" s="18"/>
      <c r="B387" s="18"/>
      <c r="C387" s="18" t="s">
        <v>18264</v>
      </c>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c r="BI387" s="18"/>
      <c r="BJ387" s="18"/>
      <c r="BK387" s="18"/>
      <c r="BL387" s="18"/>
      <c r="BM387" s="18"/>
      <c r="BN387" s="18"/>
      <c r="BO387" s="18"/>
      <c r="BP387" s="18"/>
      <c r="BQ387" s="18"/>
      <c r="BR387" s="18"/>
      <c r="BS387" s="18"/>
      <c r="BT387" s="18"/>
      <c r="BU387" s="18"/>
      <c r="BV387" s="18"/>
      <c r="BW387" s="18"/>
      <c r="BX387" s="18"/>
      <c r="BY387" s="18"/>
      <c r="BZ387" s="18"/>
      <c r="CA387" s="18"/>
      <c r="CB387" s="18"/>
      <c r="CC387" s="18"/>
      <c r="CD387" s="18"/>
      <c r="CE387" s="18"/>
      <c r="CF387" s="18"/>
      <c r="CG387" s="18"/>
      <c r="CH387" s="18"/>
      <c r="CI387" s="18"/>
      <c r="CJ387" s="18"/>
      <c r="CK387" s="18"/>
      <c r="CL387" s="18"/>
      <c r="CM387" s="18"/>
      <c r="CN387" s="18"/>
      <c r="CO387" s="18"/>
      <c r="CP387" s="18"/>
      <c r="CQ387" s="18"/>
      <c r="CR387" s="18"/>
      <c r="CS387" s="18"/>
    </row>
    <row r="388" spans="1:97">
      <c r="A388" s="18"/>
      <c r="B388" s="18"/>
      <c r="C388" s="18" t="s">
        <v>18265</v>
      </c>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c r="BI388" s="18"/>
      <c r="BJ388" s="18"/>
      <c r="BK388" s="18"/>
      <c r="BL388" s="18"/>
      <c r="BM388" s="18"/>
      <c r="BN388" s="18"/>
      <c r="BO388" s="18"/>
      <c r="BP388" s="18"/>
      <c r="BQ388" s="18"/>
      <c r="BR388" s="18"/>
      <c r="BS388" s="18"/>
      <c r="BT388" s="18"/>
      <c r="BU388" s="18"/>
      <c r="BV388" s="18"/>
      <c r="BW388" s="18"/>
      <c r="BX388" s="18"/>
      <c r="BY388" s="18"/>
      <c r="BZ388" s="18"/>
      <c r="CA388" s="18"/>
      <c r="CB388" s="18"/>
      <c r="CC388" s="18"/>
      <c r="CD388" s="18"/>
      <c r="CE388" s="18"/>
      <c r="CF388" s="18"/>
      <c r="CG388" s="18"/>
      <c r="CH388" s="18"/>
      <c r="CI388" s="18"/>
      <c r="CJ388" s="18"/>
      <c r="CK388" s="18"/>
      <c r="CL388" s="18"/>
      <c r="CM388" s="18"/>
      <c r="CN388" s="18"/>
      <c r="CO388" s="18"/>
      <c r="CP388" s="18"/>
      <c r="CQ388" s="18"/>
      <c r="CR388" s="18"/>
      <c r="CS388" s="18"/>
    </row>
    <row r="389" spans="1:97">
      <c r="A389" s="18"/>
      <c r="B389" s="18"/>
      <c r="C389" s="18" t="s">
        <v>18266</v>
      </c>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c r="BI389" s="18"/>
      <c r="BJ389" s="18"/>
      <c r="BK389" s="18"/>
      <c r="BL389" s="18"/>
      <c r="BM389" s="18"/>
      <c r="BN389" s="18"/>
      <c r="BO389" s="18"/>
      <c r="BP389" s="18"/>
      <c r="BQ389" s="18"/>
      <c r="BR389" s="18"/>
      <c r="BS389" s="18"/>
      <c r="BT389" s="18"/>
      <c r="BU389" s="18"/>
      <c r="BV389" s="18"/>
      <c r="BW389" s="18"/>
      <c r="BX389" s="18"/>
      <c r="BY389" s="18"/>
      <c r="BZ389" s="18"/>
      <c r="CA389" s="18"/>
      <c r="CB389" s="18"/>
      <c r="CC389" s="18"/>
      <c r="CD389" s="18"/>
      <c r="CE389" s="18"/>
      <c r="CF389" s="18"/>
      <c r="CG389" s="18"/>
      <c r="CH389" s="18"/>
      <c r="CI389" s="18"/>
      <c r="CJ389" s="18"/>
      <c r="CK389" s="18"/>
      <c r="CL389" s="18"/>
      <c r="CM389" s="18"/>
      <c r="CN389" s="18"/>
      <c r="CO389" s="18"/>
      <c r="CP389" s="18"/>
      <c r="CQ389" s="18"/>
      <c r="CR389" s="18"/>
      <c r="CS389" s="18"/>
    </row>
    <row r="390" spans="1:97">
      <c r="A390" s="18"/>
      <c r="B390" s="18"/>
      <c r="C390" s="18" t="s">
        <v>18267</v>
      </c>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c r="BI390" s="18"/>
      <c r="BJ390" s="18"/>
      <c r="BK390" s="18"/>
      <c r="BL390" s="18"/>
      <c r="BM390" s="18"/>
      <c r="BN390" s="18"/>
      <c r="BO390" s="18"/>
      <c r="BP390" s="18"/>
      <c r="BQ390" s="18"/>
      <c r="BR390" s="18"/>
      <c r="BS390" s="18"/>
      <c r="BT390" s="18"/>
      <c r="BU390" s="18"/>
      <c r="BV390" s="18"/>
      <c r="BW390" s="18"/>
      <c r="BX390" s="18"/>
      <c r="BY390" s="18"/>
      <c r="BZ390" s="18"/>
      <c r="CA390" s="18"/>
      <c r="CB390" s="18"/>
      <c r="CC390" s="18"/>
      <c r="CD390" s="18"/>
      <c r="CE390" s="18"/>
      <c r="CF390" s="18"/>
      <c r="CG390" s="18"/>
      <c r="CH390" s="18"/>
      <c r="CI390" s="18"/>
      <c r="CJ390" s="18"/>
      <c r="CK390" s="18"/>
      <c r="CL390" s="18"/>
      <c r="CM390" s="18"/>
      <c r="CN390" s="18"/>
      <c r="CO390" s="18"/>
      <c r="CP390" s="18"/>
      <c r="CQ390" s="18"/>
      <c r="CR390" s="18"/>
      <c r="CS390" s="18"/>
    </row>
    <row r="391" spans="1:97">
      <c r="A391" s="18"/>
      <c r="B391" s="18"/>
      <c r="C391" s="18" t="s">
        <v>18268</v>
      </c>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c r="BI391" s="18"/>
      <c r="BJ391" s="18"/>
      <c r="BK391" s="18"/>
      <c r="BL391" s="18"/>
      <c r="BM391" s="18"/>
      <c r="BN391" s="18"/>
      <c r="BO391" s="18"/>
      <c r="BP391" s="18"/>
      <c r="BQ391" s="18"/>
      <c r="BR391" s="18"/>
      <c r="BS391" s="18"/>
      <c r="BT391" s="18"/>
      <c r="BU391" s="18"/>
      <c r="BV391" s="18"/>
      <c r="BW391" s="18"/>
      <c r="BX391" s="18"/>
      <c r="BY391" s="18"/>
      <c r="BZ391" s="18"/>
      <c r="CA391" s="18"/>
      <c r="CB391" s="18"/>
      <c r="CC391" s="18"/>
      <c r="CD391" s="18"/>
      <c r="CE391" s="18"/>
      <c r="CF391" s="18"/>
      <c r="CG391" s="18"/>
      <c r="CH391" s="18"/>
      <c r="CI391" s="18"/>
      <c r="CJ391" s="18"/>
      <c r="CK391" s="18"/>
      <c r="CL391" s="18"/>
      <c r="CM391" s="18"/>
      <c r="CN391" s="18"/>
      <c r="CO391" s="18"/>
      <c r="CP391" s="18"/>
      <c r="CQ391" s="18"/>
      <c r="CR391" s="18"/>
      <c r="CS391" s="18"/>
    </row>
    <row r="392" spans="1:97">
      <c r="A392" s="18"/>
      <c r="B392" s="18"/>
      <c r="C392" s="18" t="s">
        <v>18269</v>
      </c>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c r="BI392" s="18"/>
      <c r="BJ392" s="18"/>
      <c r="BK392" s="18"/>
      <c r="BL392" s="18"/>
      <c r="BM392" s="18"/>
      <c r="BN392" s="18"/>
      <c r="BO392" s="18"/>
      <c r="BP392" s="18"/>
      <c r="BQ392" s="18"/>
      <c r="BR392" s="18"/>
      <c r="BS392" s="18"/>
      <c r="BT392" s="18"/>
      <c r="BU392" s="18"/>
      <c r="BV392" s="18"/>
      <c r="BW392" s="18"/>
      <c r="BX392" s="18"/>
      <c r="BY392" s="18"/>
      <c r="BZ392" s="18"/>
      <c r="CA392" s="18"/>
      <c r="CB392" s="18"/>
      <c r="CC392" s="18"/>
      <c r="CD392" s="18"/>
      <c r="CE392" s="18"/>
      <c r="CF392" s="18"/>
      <c r="CG392" s="18"/>
      <c r="CH392" s="18"/>
      <c r="CI392" s="18"/>
      <c r="CJ392" s="18"/>
      <c r="CK392" s="18"/>
      <c r="CL392" s="18"/>
      <c r="CM392" s="18"/>
      <c r="CN392" s="18"/>
      <c r="CO392" s="18"/>
      <c r="CP392" s="18"/>
      <c r="CQ392" s="18"/>
      <c r="CR392" s="18"/>
      <c r="CS392" s="18"/>
    </row>
    <row r="393" spans="1:97">
      <c r="A393" s="18"/>
      <c r="B393" s="18"/>
      <c r="C393" s="18" t="s">
        <v>18270</v>
      </c>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c r="BI393" s="18"/>
      <c r="BJ393" s="18"/>
      <c r="BK393" s="18"/>
      <c r="BL393" s="18"/>
      <c r="BM393" s="18"/>
      <c r="BN393" s="18"/>
      <c r="BO393" s="18"/>
      <c r="BP393" s="18"/>
      <c r="BQ393" s="18"/>
      <c r="BR393" s="18"/>
      <c r="BS393" s="18"/>
      <c r="BT393" s="18"/>
      <c r="BU393" s="18"/>
      <c r="BV393" s="18"/>
      <c r="BW393" s="18"/>
      <c r="BX393" s="18"/>
      <c r="BY393" s="18"/>
      <c r="BZ393" s="18"/>
      <c r="CA393" s="18"/>
      <c r="CB393" s="18"/>
      <c r="CC393" s="18"/>
      <c r="CD393" s="18"/>
      <c r="CE393" s="18"/>
      <c r="CF393" s="18"/>
      <c r="CG393" s="18"/>
      <c r="CH393" s="18"/>
      <c r="CI393" s="18"/>
      <c r="CJ393" s="18"/>
      <c r="CK393" s="18"/>
      <c r="CL393" s="18"/>
      <c r="CM393" s="18"/>
      <c r="CN393" s="18"/>
      <c r="CO393" s="18"/>
      <c r="CP393" s="18"/>
      <c r="CQ393" s="18"/>
      <c r="CR393" s="18"/>
      <c r="CS393" s="18"/>
    </row>
    <row r="394" spans="1:97">
      <c r="A394" s="18"/>
      <c r="B394" s="18"/>
      <c r="C394" s="18" t="s">
        <v>18271</v>
      </c>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c r="BI394" s="18"/>
      <c r="BJ394" s="18"/>
      <c r="BK394" s="18"/>
      <c r="BL394" s="18"/>
      <c r="BM394" s="18"/>
      <c r="BN394" s="18"/>
      <c r="BO394" s="18"/>
      <c r="BP394" s="18"/>
      <c r="BQ394" s="18"/>
      <c r="BR394" s="18"/>
      <c r="BS394" s="18"/>
      <c r="BT394" s="18"/>
      <c r="BU394" s="18"/>
      <c r="BV394" s="18"/>
      <c r="BW394" s="18"/>
      <c r="BX394" s="18"/>
      <c r="BY394" s="18"/>
      <c r="BZ394" s="18"/>
      <c r="CA394" s="18"/>
      <c r="CB394" s="18"/>
      <c r="CC394" s="18"/>
      <c r="CD394" s="18"/>
      <c r="CE394" s="18"/>
      <c r="CF394" s="18"/>
      <c r="CG394" s="18"/>
      <c r="CH394" s="18"/>
      <c r="CI394" s="18"/>
      <c r="CJ394" s="18"/>
      <c r="CK394" s="18"/>
      <c r="CL394" s="18"/>
      <c r="CM394" s="18"/>
      <c r="CN394" s="18"/>
      <c r="CO394" s="18"/>
      <c r="CP394" s="18"/>
      <c r="CQ394" s="18"/>
      <c r="CR394" s="18"/>
      <c r="CS394" s="18"/>
    </row>
    <row r="395" spans="1:97">
      <c r="A395" s="18"/>
      <c r="B395" s="18"/>
      <c r="C395" s="18" t="s">
        <v>18272</v>
      </c>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c r="BI395" s="18"/>
      <c r="BJ395" s="18"/>
      <c r="BK395" s="18"/>
      <c r="BL395" s="18"/>
      <c r="BM395" s="18"/>
      <c r="BN395" s="18"/>
      <c r="BO395" s="18"/>
      <c r="BP395" s="18"/>
      <c r="BQ395" s="18"/>
      <c r="BR395" s="18"/>
      <c r="BS395" s="18"/>
      <c r="BT395" s="18"/>
      <c r="BU395" s="18"/>
      <c r="BV395" s="18"/>
      <c r="BW395" s="18"/>
      <c r="BX395" s="18"/>
      <c r="BY395" s="18"/>
      <c r="BZ395" s="18"/>
      <c r="CA395" s="18"/>
      <c r="CB395" s="18"/>
      <c r="CC395" s="18"/>
      <c r="CD395" s="18"/>
      <c r="CE395" s="18"/>
      <c r="CF395" s="18"/>
      <c r="CG395" s="18"/>
      <c r="CH395" s="18"/>
      <c r="CI395" s="18"/>
      <c r="CJ395" s="18"/>
      <c r="CK395" s="18"/>
      <c r="CL395" s="18"/>
      <c r="CM395" s="18"/>
      <c r="CN395" s="18"/>
      <c r="CO395" s="18"/>
      <c r="CP395" s="18"/>
      <c r="CQ395" s="18"/>
      <c r="CR395" s="18"/>
      <c r="CS395" s="18"/>
    </row>
    <row r="396" spans="1:97">
      <c r="A396" s="18"/>
      <c r="B396" s="18"/>
      <c r="C396" s="18" t="s">
        <v>18273</v>
      </c>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c r="BI396" s="18"/>
      <c r="BJ396" s="18"/>
      <c r="BK396" s="18"/>
      <c r="BL396" s="18"/>
      <c r="BM396" s="18"/>
      <c r="BN396" s="18"/>
      <c r="BO396" s="18"/>
      <c r="BP396" s="18"/>
      <c r="BQ396" s="18"/>
      <c r="BR396" s="18"/>
      <c r="BS396" s="18"/>
      <c r="BT396" s="18"/>
      <c r="BU396" s="18"/>
      <c r="BV396" s="18"/>
      <c r="BW396" s="18"/>
      <c r="BX396" s="18"/>
      <c r="BY396" s="18"/>
      <c r="BZ396" s="18"/>
      <c r="CA396" s="18"/>
      <c r="CB396" s="18"/>
      <c r="CC396" s="18"/>
      <c r="CD396" s="18"/>
      <c r="CE396" s="18"/>
      <c r="CF396" s="18"/>
      <c r="CG396" s="18"/>
      <c r="CH396" s="18"/>
      <c r="CI396" s="18"/>
      <c r="CJ396" s="18"/>
      <c r="CK396" s="18"/>
      <c r="CL396" s="18"/>
      <c r="CM396" s="18"/>
      <c r="CN396" s="18"/>
      <c r="CO396" s="18"/>
      <c r="CP396" s="18"/>
      <c r="CQ396" s="18"/>
      <c r="CR396" s="18"/>
      <c r="CS396" s="18"/>
    </row>
    <row r="397" spans="1:97">
      <c r="A397" s="18"/>
      <c r="B397" s="18"/>
      <c r="C397" s="18" t="s">
        <v>18274</v>
      </c>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c r="BI397" s="18"/>
      <c r="BJ397" s="18"/>
      <c r="BK397" s="18"/>
      <c r="BL397" s="18"/>
      <c r="BM397" s="18"/>
      <c r="BN397" s="18"/>
      <c r="BO397" s="18"/>
      <c r="BP397" s="18"/>
      <c r="BQ397" s="18"/>
      <c r="BR397" s="18"/>
      <c r="BS397" s="18"/>
      <c r="BT397" s="18"/>
      <c r="BU397" s="18"/>
      <c r="BV397" s="18"/>
      <c r="BW397" s="18"/>
      <c r="BX397" s="18"/>
      <c r="BY397" s="18"/>
      <c r="BZ397" s="18"/>
      <c r="CA397" s="18"/>
      <c r="CB397" s="18"/>
      <c r="CC397" s="18"/>
      <c r="CD397" s="18"/>
      <c r="CE397" s="18"/>
      <c r="CF397" s="18"/>
      <c r="CG397" s="18"/>
      <c r="CH397" s="18"/>
      <c r="CI397" s="18"/>
      <c r="CJ397" s="18"/>
      <c r="CK397" s="18"/>
      <c r="CL397" s="18"/>
      <c r="CM397" s="18"/>
      <c r="CN397" s="18"/>
      <c r="CO397" s="18"/>
      <c r="CP397" s="18"/>
      <c r="CQ397" s="18"/>
      <c r="CR397" s="18"/>
      <c r="CS397" s="18"/>
    </row>
    <row r="398" spans="1:97">
      <c r="A398" s="18"/>
      <c r="B398" s="18"/>
      <c r="C398" s="18" t="s">
        <v>18275</v>
      </c>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c r="BI398" s="18"/>
      <c r="BJ398" s="18"/>
      <c r="BK398" s="18"/>
      <c r="BL398" s="18"/>
      <c r="BM398" s="18"/>
      <c r="BN398" s="18"/>
      <c r="BO398" s="18"/>
      <c r="BP398" s="18"/>
      <c r="BQ398" s="18"/>
      <c r="BR398" s="18"/>
      <c r="BS398" s="18"/>
      <c r="BT398" s="18"/>
      <c r="BU398" s="18"/>
      <c r="BV398" s="18"/>
      <c r="BW398" s="18"/>
      <c r="BX398" s="18"/>
      <c r="BY398" s="18"/>
      <c r="BZ398" s="18"/>
      <c r="CA398" s="18"/>
      <c r="CB398" s="18"/>
      <c r="CC398" s="18"/>
      <c r="CD398" s="18"/>
      <c r="CE398" s="18"/>
      <c r="CF398" s="18"/>
      <c r="CG398" s="18"/>
      <c r="CH398" s="18"/>
      <c r="CI398" s="18"/>
      <c r="CJ398" s="18"/>
      <c r="CK398" s="18"/>
      <c r="CL398" s="18"/>
      <c r="CM398" s="18"/>
      <c r="CN398" s="18"/>
      <c r="CO398" s="18"/>
      <c r="CP398" s="18"/>
      <c r="CQ398" s="18"/>
      <c r="CR398" s="18"/>
      <c r="CS398" s="18"/>
    </row>
    <row r="399" spans="1:97">
      <c r="A399" s="18"/>
      <c r="B399" s="18"/>
      <c r="C399" s="18" t="s">
        <v>18276</v>
      </c>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c r="BI399" s="18"/>
      <c r="BJ399" s="18"/>
      <c r="BK399" s="18"/>
      <c r="BL399" s="18"/>
      <c r="BM399" s="18"/>
      <c r="BN399" s="18"/>
      <c r="BO399" s="18"/>
      <c r="BP399" s="18"/>
      <c r="BQ399" s="18"/>
      <c r="BR399" s="18"/>
      <c r="BS399" s="18"/>
      <c r="BT399" s="18"/>
      <c r="BU399" s="18"/>
      <c r="BV399" s="18"/>
      <c r="BW399" s="18"/>
      <c r="BX399" s="18"/>
      <c r="BY399" s="18"/>
      <c r="BZ399" s="18"/>
      <c r="CA399" s="18"/>
      <c r="CB399" s="18"/>
      <c r="CC399" s="18"/>
      <c r="CD399" s="18"/>
      <c r="CE399" s="18"/>
      <c r="CF399" s="18"/>
      <c r="CG399" s="18"/>
      <c r="CH399" s="18"/>
      <c r="CI399" s="18"/>
      <c r="CJ399" s="18"/>
      <c r="CK399" s="18"/>
      <c r="CL399" s="18"/>
      <c r="CM399" s="18"/>
      <c r="CN399" s="18"/>
      <c r="CO399" s="18"/>
      <c r="CP399" s="18"/>
      <c r="CQ399" s="18"/>
      <c r="CR399" s="18"/>
      <c r="CS399" s="18"/>
    </row>
    <row r="400" spans="1:97">
      <c r="A400" s="18"/>
      <c r="B400" s="18"/>
      <c r="C400" s="18" t="s">
        <v>18277</v>
      </c>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c r="BI400" s="18"/>
      <c r="BJ400" s="18"/>
      <c r="BK400" s="18"/>
      <c r="BL400" s="18"/>
      <c r="BM400" s="18"/>
      <c r="BN400" s="18"/>
      <c r="BO400" s="18"/>
      <c r="BP400" s="18"/>
      <c r="BQ400" s="18"/>
      <c r="BR400" s="18"/>
      <c r="BS400" s="18"/>
      <c r="BT400" s="18"/>
      <c r="BU400" s="18"/>
      <c r="BV400" s="18"/>
      <c r="BW400" s="18"/>
      <c r="BX400" s="18"/>
      <c r="BY400" s="18"/>
      <c r="BZ400" s="18"/>
      <c r="CA400" s="18"/>
      <c r="CB400" s="18"/>
      <c r="CC400" s="18"/>
      <c r="CD400" s="18"/>
      <c r="CE400" s="18"/>
      <c r="CF400" s="18"/>
      <c r="CG400" s="18"/>
      <c r="CH400" s="18"/>
      <c r="CI400" s="18"/>
      <c r="CJ400" s="18"/>
      <c r="CK400" s="18"/>
      <c r="CL400" s="18"/>
      <c r="CM400" s="18"/>
      <c r="CN400" s="18"/>
      <c r="CO400" s="18"/>
      <c r="CP400" s="18"/>
      <c r="CQ400" s="18"/>
      <c r="CR400" s="18"/>
      <c r="CS400" s="18"/>
    </row>
    <row r="401" spans="1:97">
      <c r="A401" s="18"/>
      <c r="B401" s="18"/>
      <c r="C401" s="18" t="s">
        <v>18278</v>
      </c>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c r="BI401" s="18"/>
      <c r="BJ401" s="18"/>
      <c r="BK401" s="18"/>
      <c r="BL401" s="18"/>
      <c r="BM401" s="18"/>
      <c r="BN401" s="18"/>
      <c r="BO401" s="18"/>
      <c r="BP401" s="18"/>
      <c r="BQ401" s="18"/>
      <c r="BR401" s="18"/>
      <c r="BS401" s="18"/>
      <c r="BT401" s="18"/>
      <c r="BU401" s="18"/>
      <c r="BV401" s="18"/>
      <c r="BW401" s="18"/>
      <c r="BX401" s="18"/>
      <c r="BY401" s="18"/>
      <c r="BZ401" s="18"/>
      <c r="CA401" s="18"/>
      <c r="CB401" s="18"/>
      <c r="CC401" s="18"/>
      <c r="CD401" s="18"/>
      <c r="CE401" s="18"/>
      <c r="CF401" s="18"/>
      <c r="CG401" s="18"/>
      <c r="CH401" s="18"/>
      <c r="CI401" s="18"/>
      <c r="CJ401" s="18"/>
      <c r="CK401" s="18"/>
      <c r="CL401" s="18"/>
      <c r="CM401" s="18"/>
      <c r="CN401" s="18"/>
      <c r="CO401" s="18"/>
      <c r="CP401" s="18"/>
      <c r="CQ401" s="18"/>
      <c r="CR401" s="18"/>
      <c r="CS401" s="18"/>
    </row>
    <row r="402" spans="1:97">
      <c r="A402" s="18"/>
      <c r="B402" s="18"/>
      <c r="C402" s="18" t="s">
        <v>18279</v>
      </c>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c r="BI402" s="18"/>
      <c r="BJ402" s="18"/>
      <c r="BK402" s="18"/>
      <c r="BL402" s="18"/>
      <c r="BM402" s="18"/>
      <c r="BN402" s="18"/>
      <c r="BO402" s="18"/>
      <c r="BP402" s="18"/>
      <c r="BQ402" s="18"/>
      <c r="BR402" s="18"/>
      <c r="BS402" s="18"/>
      <c r="BT402" s="18"/>
      <c r="BU402" s="18"/>
      <c r="BV402" s="18"/>
      <c r="BW402" s="18"/>
      <c r="BX402" s="18"/>
      <c r="BY402" s="18"/>
      <c r="BZ402" s="18"/>
      <c r="CA402" s="18"/>
      <c r="CB402" s="18"/>
      <c r="CC402" s="18"/>
      <c r="CD402" s="18"/>
      <c r="CE402" s="18"/>
      <c r="CF402" s="18"/>
      <c r="CG402" s="18"/>
      <c r="CH402" s="18"/>
      <c r="CI402" s="18"/>
      <c r="CJ402" s="18"/>
      <c r="CK402" s="18"/>
      <c r="CL402" s="18"/>
      <c r="CM402" s="18"/>
      <c r="CN402" s="18"/>
      <c r="CO402" s="18"/>
      <c r="CP402" s="18"/>
      <c r="CQ402" s="18"/>
      <c r="CR402" s="18"/>
      <c r="CS402" s="18"/>
    </row>
    <row r="403" spans="1:97">
      <c r="A403" s="18"/>
      <c r="B403" s="18"/>
      <c r="C403" s="18" t="s">
        <v>18280</v>
      </c>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c r="BI403" s="18"/>
      <c r="BJ403" s="18"/>
      <c r="BK403" s="18"/>
      <c r="BL403" s="18"/>
      <c r="BM403" s="18"/>
      <c r="BN403" s="18"/>
      <c r="BO403" s="18"/>
      <c r="BP403" s="18"/>
      <c r="BQ403" s="18"/>
      <c r="BR403" s="18"/>
      <c r="BS403" s="18"/>
      <c r="BT403" s="18"/>
      <c r="BU403" s="18"/>
      <c r="BV403" s="18"/>
      <c r="BW403" s="18"/>
      <c r="BX403" s="18"/>
      <c r="BY403" s="18"/>
      <c r="BZ403" s="18"/>
      <c r="CA403" s="18"/>
      <c r="CB403" s="18"/>
      <c r="CC403" s="18"/>
      <c r="CD403" s="18"/>
      <c r="CE403" s="18"/>
      <c r="CF403" s="18"/>
      <c r="CG403" s="18"/>
      <c r="CH403" s="18"/>
      <c r="CI403" s="18"/>
      <c r="CJ403" s="18"/>
      <c r="CK403" s="18"/>
      <c r="CL403" s="18"/>
      <c r="CM403" s="18"/>
      <c r="CN403" s="18"/>
      <c r="CO403" s="18"/>
      <c r="CP403" s="18"/>
      <c r="CQ403" s="18"/>
      <c r="CR403" s="18"/>
      <c r="CS403" s="18"/>
    </row>
    <row r="404" spans="1:97">
      <c r="A404" s="18"/>
      <c r="B404" s="18"/>
      <c r="C404" s="18" t="s">
        <v>18281</v>
      </c>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c r="BI404" s="18"/>
      <c r="BJ404" s="18"/>
      <c r="BK404" s="18"/>
      <c r="BL404" s="18"/>
      <c r="BM404" s="18"/>
      <c r="BN404" s="18"/>
      <c r="BO404" s="18"/>
      <c r="BP404" s="18"/>
      <c r="BQ404" s="18"/>
      <c r="BR404" s="18"/>
      <c r="BS404" s="18"/>
      <c r="BT404" s="18"/>
      <c r="BU404" s="18"/>
      <c r="BV404" s="18"/>
      <c r="BW404" s="18"/>
      <c r="BX404" s="18"/>
      <c r="BY404" s="18"/>
      <c r="BZ404" s="18"/>
      <c r="CA404" s="18"/>
      <c r="CB404" s="18"/>
      <c r="CC404" s="18"/>
      <c r="CD404" s="18"/>
      <c r="CE404" s="18"/>
      <c r="CF404" s="18"/>
      <c r="CG404" s="18"/>
      <c r="CH404" s="18"/>
      <c r="CI404" s="18"/>
      <c r="CJ404" s="18"/>
      <c r="CK404" s="18"/>
      <c r="CL404" s="18"/>
      <c r="CM404" s="18"/>
      <c r="CN404" s="18"/>
      <c r="CO404" s="18"/>
      <c r="CP404" s="18"/>
      <c r="CQ404" s="18"/>
      <c r="CR404" s="18"/>
      <c r="CS404" s="18"/>
    </row>
    <row r="405" spans="1:97">
      <c r="A405" s="18"/>
      <c r="B405" s="18"/>
      <c r="C405" s="18" t="s">
        <v>18282</v>
      </c>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c r="BO405" s="18"/>
      <c r="BP405" s="18"/>
      <c r="BQ405" s="18"/>
      <c r="BR405" s="18"/>
      <c r="BS405" s="18"/>
      <c r="BT405" s="18"/>
      <c r="BU405" s="18"/>
      <c r="BV405" s="18"/>
      <c r="BW405" s="18"/>
      <c r="BX405" s="18"/>
      <c r="BY405" s="18"/>
      <c r="BZ405" s="18"/>
      <c r="CA405" s="18"/>
      <c r="CB405" s="18"/>
      <c r="CC405" s="18"/>
      <c r="CD405" s="18"/>
      <c r="CE405" s="18"/>
      <c r="CF405" s="18"/>
      <c r="CG405" s="18"/>
      <c r="CH405" s="18"/>
      <c r="CI405" s="18"/>
      <c r="CJ405" s="18"/>
      <c r="CK405" s="18"/>
      <c r="CL405" s="18"/>
      <c r="CM405" s="18"/>
      <c r="CN405" s="18"/>
      <c r="CO405" s="18"/>
      <c r="CP405" s="18"/>
      <c r="CQ405" s="18"/>
      <c r="CR405" s="18"/>
      <c r="CS405" s="18"/>
    </row>
    <row r="406" spans="1:97">
      <c r="A406" s="18"/>
      <c r="B406" s="18"/>
      <c r="C406" s="18" t="s">
        <v>18283</v>
      </c>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c r="BI406" s="18"/>
      <c r="BJ406" s="18"/>
      <c r="BK406" s="18"/>
      <c r="BL406" s="18"/>
      <c r="BM406" s="18"/>
      <c r="BN406" s="18"/>
      <c r="BO406" s="18"/>
      <c r="BP406" s="18"/>
      <c r="BQ406" s="18"/>
      <c r="BR406" s="18"/>
      <c r="BS406" s="18"/>
      <c r="BT406" s="18"/>
      <c r="BU406" s="18"/>
      <c r="BV406" s="18"/>
      <c r="BW406" s="18"/>
      <c r="BX406" s="18"/>
      <c r="BY406" s="18"/>
      <c r="BZ406" s="18"/>
      <c r="CA406" s="18"/>
      <c r="CB406" s="18"/>
      <c r="CC406" s="18"/>
      <c r="CD406" s="18"/>
      <c r="CE406" s="18"/>
      <c r="CF406" s="18"/>
      <c r="CG406" s="18"/>
      <c r="CH406" s="18"/>
      <c r="CI406" s="18"/>
      <c r="CJ406" s="18"/>
      <c r="CK406" s="18"/>
      <c r="CL406" s="18"/>
      <c r="CM406" s="18"/>
      <c r="CN406" s="18"/>
      <c r="CO406" s="18"/>
      <c r="CP406" s="18"/>
      <c r="CQ406" s="18"/>
      <c r="CR406" s="18"/>
      <c r="CS406" s="18"/>
    </row>
    <row r="407" spans="1:97">
      <c r="A407" s="18"/>
      <c r="B407" s="18"/>
      <c r="C407" s="18" t="s">
        <v>18284</v>
      </c>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c r="BI407" s="18"/>
      <c r="BJ407" s="18"/>
      <c r="BK407" s="18"/>
      <c r="BL407" s="18"/>
      <c r="BM407" s="18"/>
      <c r="BN407" s="18"/>
      <c r="BO407" s="18"/>
      <c r="BP407" s="18"/>
      <c r="BQ407" s="18"/>
      <c r="BR407" s="18"/>
      <c r="BS407" s="18"/>
      <c r="BT407" s="18"/>
      <c r="BU407" s="18"/>
      <c r="BV407" s="18"/>
      <c r="BW407" s="18"/>
      <c r="BX407" s="18"/>
      <c r="BY407" s="18"/>
      <c r="BZ407" s="18"/>
      <c r="CA407" s="18"/>
      <c r="CB407" s="18"/>
      <c r="CC407" s="18"/>
      <c r="CD407" s="18"/>
      <c r="CE407" s="18"/>
      <c r="CF407" s="18"/>
      <c r="CG407" s="18"/>
      <c r="CH407" s="18"/>
      <c r="CI407" s="18"/>
      <c r="CJ407" s="18"/>
      <c r="CK407" s="18"/>
      <c r="CL407" s="18"/>
      <c r="CM407" s="18"/>
      <c r="CN407" s="18"/>
      <c r="CO407" s="18"/>
      <c r="CP407" s="18"/>
      <c r="CQ407" s="18"/>
      <c r="CR407" s="18"/>
      <c r="CS407" s="18"/>
    </row>
    <row r="408" spans="1:97">
      <c r="A408" s="18"/>
      <c r="B408" s="18"/>
      <c r="C408" s="18" t="s">
        <v>18285</v>
      </c>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c r="BI408" s="18"/>
      <c r="BJ408" s="18"/>
      <c r="BK408" s="18"/>
      <c r="BL408" s="18"/>
      <c r="BM408" s="18"/>
      <c r="BN408" s="18"/>
      <c r="BO408" s="18"/>
      <c r="BP408" s="18"/>
      <c r="BQ408" s="18"/>
      <c r="BR408" s="18"/>
      <c r="BS408" s="18"/>
      <c r="BT408" s="18"/>
      <c r="BU408" s="18"/>
      <c r="BV408" s="18"/>
      <c r="BW408" s="18"/>
      <c r="BX408" s="18"/>
      <c r="BY408" s="18"/>
      <c r="BZ408" s="18"/>
      <c r="CA408" s="18"/>
      <c r="CB408" s="18"/>
      <c r="CC408" s="18"/>
      <c r="CD408" s="18"/>
      <c r="CE408" s="18"/>
      <c r="CF408" s="18"/>
      <c r="CG408" s="18"/>
      <c r="CH408" s="18"/>
      <c r="CI408" s="18"/>
      <c r="CJ408" s="18"/>
      <c r="CK408" s="18"/>
      <c r="CL408" s="18"/>
      <c r="CM408" s="18"/>
      <c r="CN408" s="18"/>
      <c r="CO408" s="18"/>
      <c r="CP408" s="18"/>
      <c r="CQ408" s="18"/>
      <c r="CR408" s="18"/>
      <c r="CS408" s="18"/>
    </row>
    <row r="409" spans="1:97">
      <c r="A409" s="18"/>
      <c r="B409" s="18"/>
      <c r="C409" s="18" t="s">
        <v>18286</v>
      </c>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c r="BI409" s="18"/>
      <c r="BJ409" s="18"/>
      <c r="BK409" s="18"/>
      <c r="BL409" s="18"/>
      <c r="BM409" s="18"/>
      <c r="BN409" s="18"/>
      <c r="BO409" s="18"/>
      <c r="BP409" s="18"/>
      <c r="BQ409" s="18"/>
      <c r="BR409" s="18"/>
      <c r="BS409" s="18"/>
      <c r="BT409" s="18"/>
      <c r="BU409" s="18"/>
      <c r="BV409" s="18"/>
      <c r="BW409" s="18"/>
      <c r="BX409" s="18"/>
      <c r="BY409" s="18"/>
      <c r="BZ409" s="18"/>
      <c r="CA409" s="18"/>
      <c r="CB409" s="18"/>
      <c r="CC409" s="18"/>
      <c r="CD409" s="18"/>
      <c r="CE409" s="18"/>
      <c r="CF409" s="18"/>
      <c r="CG409" s="18"/>
      <c r="CH409" s="18"/>
      <c r="CI409" s="18"/>
      <c r="CJ409" s="18"/>
      <c r="CK409" s="18"/>
      <c r="CL409" s="18"/>
      <c r="CM409" s="18"/>
      <c r="CN409" s="18"/>
      <c r="CO409" s="18"/>
      <c r="CP409" s="18"/>
      <c r="CQ409" s="18"/>
      <c r="CR409" s="18"/>
      <c r="CS409" s="18"/>
    </row>
    <row r="410" spans="1:97">
      <c r="A410" s="18"/>
      <c r="B410" s="18"/>
      <c r="C410" s="18" t="s">
        <v>18287</v>
      </c>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c r="BI410" s="18"/>
      <c r="BJ410" s="18"/>
      <c r="BK410" s="18"/>
      <c r="BL410" s="18"/>
      <c r="BM410" s="18"/>
      <c r="BN410" s="18"/>
      <c r="BO410" s="18"/>
      <c r="BP410" s="18"/>
      <c r="BQ410" s="18"/>
      <c r="BR410" s="18"/>
      <c r="BS410" s="18"/>
      <c r="BT410" s="18"/>
      <c r="BU410" s="18"/>
      <c r="BV410" s="18"/>
      <c r="BW410" s="18"/>
      <c r="BX410" s="18"/>
      <c r="BY410" s="18"/>
      <c r="BZ410" s="18"/>
      <c r="CA410" s="18"/>
      <c r="CB410" s="18"/>
      <c r="CC410" s="18"/>
      <c r="CD410" s="18"/>
      <c r="CE410" s="18"/>
      <c r="CF410" s="18"/>
      <c r="CG410" s="18"/>
      <c r="CH410" s="18"/>
      <c r="CI410" s="18"/>
      <c r="CJ410" s="18"/>
      <c r="CK410" s="18"/>
      <c r="CL410" s="18"/>
      <c r="CM410" s="18"/>
      <c r="CN410" s="18"/>
      <c r="CO410" s="18"/>
      <c r="CP410" s="18"/>
      <c r="CQ410" s="18"/>
      <c r="CR410" s="18"/>
      <c r="CS410" s="18"/>
    </row>
    <row r="411" spans="1:97">
      <c r="A411" s="18"/>
      <c r="B411" s="18"/>
      <c r="C411" s="18" t="s">
        <v>18288</v>
      </c>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c r="BI411" s="18"/>
      <c r="BJ411" s="18"/>
      <c r="BK411" s="18"/>
      <c r="BL411" s="18"/>
      <c r="BM411" s="18"/>
      <c r="BN411" s="18"/>
      <c r="BO411" s="18"/>
      <c r="BP411" s="18"/>
      <c r="BQ411" s="18"/>
      <c r="BR411" s="18"/>
      <c r="BS411" s="18"/>
      <c r="BT411" s="18"/>
      <c r="BU411" s="18"/>
      <c r="BV411" s="18"/>
      <c r="BW411" s="18"/>
      <c r="BX411" s="18"/>
      <c r="BY411" s="18"/>
      <c r="BZ411" s="18"/>
      <c r="CA411" s="18"/>
      <c r="CB411" s="18"/>
      <c r="CC411" s="18"/>
      <c r="CD411" s="18"/>
      <c r="CE411" s="18"/>
      <c r="CF411" s="18"/>
      <c r="CG411" s="18"/>
      <c r="CH411" s="18"/>
      <c r="CI411" s="18"/>
      <c r="CJ411" s="18"/>
      <c r="CK411" s="18"/>
      <c r="CL411" s="18"/>
      <c r="CM411" s="18"/>
      <c r="CN411" s="18"/>
      <c r="CO411" s="18"/>
      <c r="CP411" s="18"/>
      <c r="CQ411" s="18"/>
      <c r="CR411" s="18"/>
      <c r="CS411" s="18"/>
    </row>
    <row r="412" spans="1:97">
      <c r="A412" s="18"/>
      <c r="B412" s="18"/>
      <c r="C412" s="18" t="s">
        <v>18289</v>
      </c>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c r="BI412" s="18"/>
      <c r="BJ412" s="18"/>
      <c r="BK412" s="18"/>
      <c r="BL412" s="18"/>
      <c r="BM412" s="18"/>
      <c r="BN412" s="18"/>
      <c r="BO412" s="18"/>
      <c r="BP412" s="18"/>
      <c r="BQ412" s="18"/>
      <c r="BR412" s="18"/>
      <c r="BS412" s="18"/>
      <c r="BT412" s="18"/>
      <c r="BU412" s="18"/>
      <c r="BV412" s="18"/>
      <c r="BW412" s="18"/>
      <c r="BX412" s="18"/>
      <c r="BY412" s="18"/>
      <c r="BZ412" s="18"/>
      <c r="CA412" s="18"/>
      <c r="CB412" s="18"/>
      <c r="CC412" s="18"/>
      <c r="CD412" s="18"/>
      <c r="CE412" s="18"/>
      <c r="CF412" s="18"/>
      <c r="CG412" s="18"/>
      <c r="CH412" s="18"/>
      <c r="CI412" s="18"/>
      <c r="CJ412" s="18"/>
      <c r="CK412" s="18"/>
      <c r="CL412" s="18"/>
      <c r="CM412" s="18"/>
      <c r="CN412" s="18"/>
      <c r="CO412" s="18"/>
      <c r="CP412" s="18"/>
      <c r="CQ412" s="18"/>
      <c r="CR412" s="18"/>
      <c r="CS412" s="18"/>
    </row>
    <row r="413" spans="1:97">
      <c r="A413" s="18"/>
      <c r="B413" s="18"/>
      <c r="C413" s="18" t="s">
        <v>18290</v>
      </c>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c r="BI413" s="18"/>
      <c r="BJ413" s="18"/>
      <c r="BK413" s="18"/>
      <c r="BL413" s="18"/>
      <c r="BM413" s="18"/>
      <c r="BN413" s="18"/>
      <c r="BO413" s="18"/>
      <c r="BP413" s="18"/>
      <c r="BQ413" s="18"/>
      <c r="BR413" s="18"/>
      <c r="BS413" s="18"/>
      <c r="BT413" s="18"/>
      <c r="BU413" s="18"/>
      <c r="BV413" s="18"/>
      <c r="BW413" s="18"/>
      <c r="BX413" s="18"/>
      <c r="BY413" s="18"/>
      <c r="BZ413" s="18"/>
      <c r="CA413" s="18"/>
      <c r="CB413" s="18"/>
      <c r="CC413" s="18"/>
      <c r="CD413" s="18"/>
      <c r="CE413" s="18"/>
      <c r="CF413" s="18"/>
      <c r="CG413" s="18"/>
      <c r="CH413" s="18"/>
      <c r="CI413" s="18"/>
      <c r="CJ413" s="18"/>
      <c r="CK413" s="18"/>
      <c r="CL413" s="18"/>
      <c r="CM413" s="18"/>
      <c r="CN413" s="18"/>
      <c r="CO413" s="18"/>
      <c r="CP413" s="18"/>
      <c r="CQ413" s="18"/>
      <c r="CR413" s="18"/>
      <c r="CS413" s="18"/>
    </row>
    <row r="414" spans="1:97">
      <c r="A414" s="18"/>
      <c r="B414" s="18"/>
      <c r="C414" s="18" t="s">
        <v>18291</v>
      </c>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c r="BI414" s="18"/>
      <c r="BJ414" s="18"/>
      <c r="BK414" s="18"/>
      <c r="BL414" s="18"/>
      <c r="BM414" s="18"/>
      <c r="BN414" s="18"/>
      <c r="BO414" s="18"/>
      <c r="BP414" s="18"/>
      <c r="BQ414" s="18"/>
      <c r="BR414" s="18"/>
      <c r="BS414" s="18"/>
      <c r="BT414" s="18"/>
      <c r="BU414" s="18"/>
      <c r="BV414" s="18"/>
      <c r="BW414" s="18"/>
      <c r="BX414" s="18"/>
      <c r="BY414" s="18"/>
      <c r="BZ414" s="18"/>
      <c r="CA414" s="18"/>
      <c r="CB414" s="18"/>
      <c r="CC414" s="18"/>
      <c r="CD414" s="18"/>
      <c r="CE414" s="18"/>
      <c r="CF414" s="18"/>
      <c r="CG414" s="18"/>
      <c r="CH414" s="18"/>
      <c r="CI414" s="18"/>
      <c r="CJ414" s="18"/>
      <c r="CK414" s="18"/>
      <c r="CL414" s="18"/>
      <c r="CM414" s="18"/>
      <c r="CN414" s="18"/>
      <c r="CO414" s="18"/>
      <c r="CP414" s="18"/>
      <c r="CQ414" s="18"/>
      <c r="CR414" s="18"/>
      <c r="CS414" s="18"/>
    </row>
    <row r="415" spans="1:97">
      <c r="A415" s="18"/>
      <c r="B415" s="18"/>
      <c r="C415" s="18" t="s">
        <v>18292</v>
      </c>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c r="BI415" s="18"/>
      <c r="BJ415" s="18"/>
      <c r="BK415" s="18"/>
      <c r="BL415" s="18"/>
      <c r="BM415" s="18"/>
      <c r="BN415" s="18"/>
      <c r="BO415" s="18"/>
      <c r="BP415" s="18"/>
      <c r="BQ415" s="18"/>
      <c r="BR415" s="18"/>
      <c r="BS415" s="18"/>
      <c r="BT415" s="18"/>
      <c r="BU415" s="18"/>
      <c r="BV415" s="18"/>
      <c r="BW415" s="18"/>
      <c r="BX415" s="18"/>
      <c r="BY415" s="18"/>
      <c r="BZ415" s="18"/>
      <c r="CA415" s="18"/>
      <c r="CB415" s="18"/>
      <c r="CC415" s="18"/>
      <c r="CD415" s="18"/>
      <c r="CE415" s="18"/>
      <c r="CF415" s="18"/>
      <c r="CG415" s="18"/>
      <c r="CH415" s="18"/>
      <c r="CI415" s="18"/>
      <c r="CJ415" s="18"/>
      <c r="CK415" s="18"/>
      <c r="CL415" s="18"/>
      <c r="CM415" s="18"/>
      <c r="CN415" s="18"/>
      <c r="CO415" s="18"/>
      <c r="CP415" s="18"/>
      <c r="CQ415" s="18"/>
      <c r="CR415" s="18"/>
      <c r="CS415" s="18"/>
    </row>
    <row r="416" spans="1:97">
      <c r="A416" s="18"/>
      <c r="B416" s="18"/>
      <c r="C416" s="18" t="s">
        <v>18293</v>
      </c>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c r="BI416" s="18"/>
      <c r="BJ416" s="18"/>
      <c r="BK416" s="18"/>
      <c r="BL416" s="18"/>
      <c r="BM416" s="18"/>
      <c r="BN416" s="18"/>
      <c r="BO416" s="18"/>
      <c r="BP416" s="18"/>
      <c r="BQ416" s="18"/>
      <c r="BR416" s="18"/>
      <c r="BS416" s="18"/>
      <c r="BT416" s="18"/>
      <c r="BU416" s="18"/>
      <c r="BV416" s="18"/>
      <c r="BW416" s="18"/>
      <c r="BX416" s="18"/>
      <c r="BY416" s="18"/>
      <c r="BZ416" s="18"/>
      <c r="CA416" s="18"/>
      <c r="CB416" s="18"/>
      <c r="CC416" s="18"/>
      <c r="CD416" s="18"/>
      <c r="CE416" s="18"/>
      <c r="CF416" s="18"/>
      <c r="CG416" s="18"/>
      <c r="CH416" s="18"/>
      <c r="CI416" s="18"/>
      <c r="CJ416" s="18"/>
      <c r="CK416" s="18"/>
      <c r="CL416" s="18"/>
      <c r="CM416" s="18"/>
      <c r="CN416" s="18"/>
      <c r="CO416" s="18"/>
      <c r="CP416" s="18"/>
      <c r="CQ416" s="18"/>
      <c r="CR416" s="18"/>
      <c r="CS416" s="18"/>
    </row>
    <row r="417" spans="1:97">
      <c r="A417" s="18"/>
      <c r="B417" s="18"/>
      <c r="C417" s="18" t="s">
        <v>18294</v>
      </c>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c r="BI417" s="18"/>
      <c r="BJ417" s="18"/>
      <c r="BK417" s="18"/>
      <c r="BL417" s="18"/>
      <c r="BM417" s="18"/>
      <c r="BN417" s="18"/>
      <c r="BO417" s="18"/>
      <c r="BP417" s="18"/>
      <c r="BQ417" s="18"/>
      <c r="BR417" s="18"/>
      <c r="BS417" s="18"/>
      <c r="BT417" s="18"/>
      <c r="BU417" s="18"/>
      <c r="BV417" s="18"/>
      <c r="BW417" s="18"/>
      <c r="BX417" s="18"/>
      <c r="BY417" s="18"/>
      <c r="BZ417" s="18"/>
      <c r="CA417" s="18"/>
      <c r="CB417" s="18"/>
      <c r="CC417" s="18"/>
      <c r="CD417" s="18"/>
      <c r="CE417" s="18"/>
      <c r="CF417" s="18"/>
      <c r="CG417" s="18"/>
      <c r="CH417" s="18"/>
      <c r="CI417" s="18"/>
      <c r="CJ417" s="18"/>
      <c r="CK417" s="18"/>
      <c r="CL417" s="18"/>
      <c r="CM417" s="18"/>
      <c r="CN417" s="18"/>
      <c r="CO417" s="18"/>
      <c r="CP417" s="18"/>
      <c r="CQ417" s="18"/>
      <c r="CR417" s="18"/>
      <c r="CS417" s="18"/>
    </row>
    <row r="418" spans="1:97">
      <c r="A418" s="18"/>
      <c r="B418" s="18"/>
      <c r="C418" s="18" t="s">
        <v>18295</v>
      </c>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c r="BI418" s="18"/>
      <c r="BJ418" s="18"/>
      <c r="BK418" s="18"/>
      <c r="BL418" s="18"/>
      <c r="BM418" s="18"/>
      <c r="BN418" s="18"/>
      <c r="BO418" s="18"/>
      <c r="BP418" s="18"/>
      <c r="BQ418" s="18"/>
      <c r="BR418" s="18"/>
      <c r="BS418" s="18"/>
      <c r="BT418" s="18"/>
      <c r="BU418" s="18"/>
      <c r="BV418" s="18"/>
      <c r="BW418" s="18"/>
      <c r="BX418" s="18"/>
      <c r="BY418" s="18"/>
      <c r="BZ418" s="18"/>
      <c r="CA418" s="18"/>
      <c r="CB418" s="18"/>
      <c r="CC418" s="18"/>
      <c r="CD418" s="18"/>
      <c r="CE418" s="18"/>
      <c r="CF418" s="18"/>
      <c r="CG418" s="18"/>
      <c r="CH418" s="18"/>
      <c r="CI418" s="18"/>
      <c r="CJ418" s="18"/>
      <c r="CK418" s="18"/>
      <c r="CL418" s="18"/>
      <c r="CM418" s="18"/>
      <c r="CN418" s="18"/>
      <c r="CO418" s="18"/>
      <c r="CP418" s="18"/>
      <c r="CQ418" s="18"/>
      <c r="CR418" s="18"/>
      <c r="CS418" s="18"/>
    </row>
    <row r="419" spans="1:97">
      <c r="A419" s="18"/>
      <c r="B419" s="18"/>
      <c r="C419" s="18" t="s">
        <v>18296</v>
      </c>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c r="BI419" s="18"/>
      <c r="BJ419" s="18"/>
      <c r="BK419" s="18"/>
      <c r="BL419" s="18"/>
      <c r="BM419" s="18"/>
      <c r="BN419" s="18"/>
      <c r="BO419" s="18"/>
      <c r="BP419" s="18"/>
      <c r="BQ419" s="18"/>
      <c r="BR419" s="18"/>
      <c r="BS419" s="18"/>
      <c r="BT419" s="18"/>
      <c r="BU419" s="18"/>
      <c r="BV419" s="18"/>
      <c r="BW419" s="18"/>
      <c r="BX419" s="18"/>
      <c r="BY419" s="18"/>
      <c r="BZ419" s="18"/>
      <c r="CA419" s="18"/>
      <c r="CB419" s="18"/>
      <c r="CC419" s="18"/>
      <c r="CD419" s="18"/>
      <c r="CE419" s="18"/>
      <c r="CF419" s="18"/>
      <c r="CG419" s="18"/>
      <c r="CH419" s="18"/>
      <c r="CI419" s="18"/>
      <c r="CJ419" s="18"/>
      <c r="CK419" s="18"/>
      <c r="CL419" s="18"/>
      <c r="CM419" s="18"/>
      <c r="CN419" s="18"/>
      <c r="CO419" s="18"/>
      <c r="CP419" s="18"/>
      <c r="CQ419" s="18"/>
      <c r="CR419" s="18"/>
      <c r="CS419" s="18"/>
    </row>
    <row r="420" spans="1:97">
      <c r="A420" s="18"/>
      <c r="B420" s="18"/>
      <c r="C420" s="18" t="s">
        <v>18297</v>
      </c>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c r="BI420" s="18"/>
      <c r="BJ420" s="18"/>
      <c r="BK420" s="18"/>
      <c r="BL420" s="18"/>
      <c r="BM420" s="18"/>
      <c r="BN420" s="18"/>
      <c r="BO420" s="18"/>
      <c r="BP420" s="18"/>
      <c r="BQ420" s="18"/>
      <c r="BR420" s="18"/>
      <c r="BS420" s="18"/>
      <c r="BT420" s="18"/>
      <c r="BU420" s="18"/>
      <c r="BV420" s="18"/>
      <c r="BW420" s="18"/>
      <c r="BX420" s="18"/>
      <c r="BY420" s="18"/>
      <c r="BZ420" s="18"/>
      <c r="CA420" s="18"/>
      <c r="CB420" s="18"/>
      <c r="CC420" s="18"/>
      <c r="CD420" s="18"/>
      <c r="CE420" s="18"/>
      <c r="CF420" s="18"/>
      <c r="CG420" s="18"/>
      <c r="CH420" s="18"/>
      <c r="CI420" s="18"/>
      <c r="CJ420" s="18"/>
      <c r="CK420" s="18"/>
      <c r="CL420" s="18"/>
      <c r="CM420" s="18"/>
      <c r="CN420" s="18"/>
      <c r="CO420" s="18"/>
      <c r="CP420" s="18"/>
      <c r="CQ420" s="18"/>
      <c r="CR420" s="18"/>
      <c r="CS420" s="18"/>
    </row>
    <row r="421" spans="1:97">
      <c r="A421" s="18"/>
      <c r="B421" s="18"/>
      <c r="C421" s="18" t="s">
        <v>18298</v>
      </c>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c r="BI421" s="18"/>
      <c r="BJ421" s="18"/>
      <c r="BK421" s="18"/>
      <c r="BL421" s="18"/>
      <c r="BM421" s="18"/>
      <c r="BN421" s="18"/>
      <c r="BO421" s="18"/>
      <c r="BP421" s="18"/>
      <c r="BQ421" s="18"/>
      <c r="BR421" s="18"/>
      <c r="BS421" s="18"/>
      <c r="BT421" s="18"/>
      <c r="BU421" s="18"/>
      <c r="BV421" s="18"/>
      <c r="BW421" s="18"/>
      <c r="BX421" s="18"/>
      <c r="BY421" s="18"/>
      <c r="BZ421" s="18"/>
      <c r="CA421" s="18"/>
      <c r="CB421" s="18"/>
      <c r="CC421" s="18"/>
      <c r="CD421" s="18"/>
      <c r="CE421" s="18"/>
      <c r="CF421" s="18"/>
      <c r="CG421" s="18"/>
      <c r="CH421" s="18"/>
      <c r="CI421" s="18"/>
      <c r="CJ421" s="18"/>
      <c r="CK421" s="18"/>
      <c r="CL421" s="18"/>
      <c r="CM421" s="18"/>
      <c r="CN421" s="18"/>
      <c r="CO421" s="18"/>
      <c r="CP421" s="18"/>
      <c r="CQ421" s="18"/>
      <c r="CR421" s="18"/>
      <c r="CS421" s="18"/>
    </row>
    <row r="422" spans="1:97">
      <c r="A422" s="18"/>
      <c r="B422" s="18"/>
      <c r="C422" s="18" t="s">
        <v>18299</v>
      </c>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c r="BI422" s="18"/>
      <c r="BJ422" s="18"/>
      <c r="BK422" s="18"/>
      <c r="BL422" s="18"/>
      <c r="BM422" s="18"/>
      <c r="BN422" s="18"/>
      <c r="BO422" s="18"/>
      <c r="BP422" s="18"/>
      <c r="BQ422" s="18"/>
      <c r="BR422" s="18"/>
      <c r="BS422" s="18"/>
      <c r="BT422" s="18"/>
      <c r="BU422" s="18"/>
      <c r="BV422" s="18"/>
      <c r="BW422" s="18"/>
      <c r="BX422" s="18"/>
      <c r="BY422" s="18"/>
      <c r="BZ422" s="18"/>
      <c r="CA422" s="18"/>
      <c r="CB422" s="18"/>
      <c r="CC422" s="18"/>
      <c r="CD422" s="18"/>
      <c r="CE422" s="18"/>
      <c r="CF422" s="18"/>
      <c r="CG422" s="18"/>
      <c r="CH422" s="18"/>
      <c r="CI422" s="18"/>
      <c r="CJ422" s="18"/>
      <c r="CK422" s="18"/>
      <c r="CL422" s="18"/>
      <c r="CM422" s="18"/>
      <c r="CN422" s="18"/>
      <c r="CO422" s="18"/>
      <c r="CP422" s="18"/>
      <c r="CQ422" s="18"/>
      <c r="CR422" s="18"/>
      <c r="CS422" s="18"/>
    </row>
    <row r="423" spans="1:97">
      <c r="A423" s="18"/>
      <c r="B423" s="18"/>
      <c r="C423" s="18" t="s">
        <v>18300</v>
      </c>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c r="BI423" s="18"/>
      <c r="BJ423" s="18"/>
      <c r="BK423" s="18"/>
      <c r="BL423" s="18"/>
      <c r="BM423" s="18"/>
      <c r="BN423" s="18"/>
      <c r="BO423" s="18"/>
      <c r="BP423" s="18"/>
      <c r="BQ423" s="18"/>
      <c r="BR423" s="18"/>
      <c r="BS423" s="18"/>
      <c r="BT423" s="18"/>
      <c r="BU423" s="18"/>
      <c r="BV423" s="18"/>
      <c r="BW423" s="18"/>
      <c r="BX423" s="18"/>
      <c r="BY423" s="18"/>
      <c r="BZ423" s="18"/>
      <c r="CA423" s="18"/>
      <c r="CB423" s="18"/>
      <c r="CC423" s="18"/>
      <c r="CD423" s="18"/>
      <c r="CE423" s="18"/>
      <c r="CF423" s="18"/>
      <c r="CG423" s="18"/>
      <c r="CH423" s="18"/>
      <c r="CI423" s="18"/>
      <c r="CJ423" s="18"/>
      <c r="CK423" s="18"/>
      <c r="CL423" s="18"/>
      <c r="CM423" s="18"/>
      <c r="CN423" s="18"/>
      <c r="CO423" s="18"/>
      <c r="CP423" s="18"/>
      <c r="CQ423" s="18"/>
      <c r="CR423" s="18"/>
      <c r="CS423" s="18"/>
    </row>
    <row r="424" spans="1:97">
      <c r="A424" s="18"/>
      <c r="B424" s="18"/>
      <c r="C424" s="18" t="s">
        <v>18301</v>
      </c>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c r="BI424" s="18"/>
      <c r="BJ424" s="18"/>
      <c r="BK424" s="18"/>
      <c r="BL424" s="18"/>
      <c r="BM424" s="18"/>
      <c r="BN424" s="18"/>
      <c r="BO424" s="18"/>
      <c r="BP424" s="18"/>
      <c r="BQ424" s="18"/>
      <c r="BR424" s="18"/>
      <c r="BS424" s="18"/>
      <c r="BT424" s="18"/>
      <c r="BU424" s="18"/>
      <c r="BV424" s="18"/>
      <c r="BW424" s="18"/>
      <c r="BX424" s="18"/>
      <c r="BY424" s="18"/>
      <c r="BZ424" s="18"/>
      <c r="CA424" s="18"/>
      <c r="CB424" s="18"/>
      <c r="CC424" s="18"/>
      <c r="CD424" s="18"/>
      <c r="CE424" s="18"/>
      <c r="CF424" s="18"/>
      <c r="CG424" s="18"/>
      <c r="CH424" s="18"/>
      <c r="CI424" s="18"/>
      <c r="CJ424" s="18"/>
      <c r="CK424" s="18"/>
      <c r="CL424" s="18"/>
      <c r="CM424" s="18"/>
      <c r="CN424" s="18"/>
      <c r="CO424" s="18"/>
      <c r="CP424" s="18"/>
      <c r="CQ424" s="18"/>
      <c r="CR424" s="18"/>
      <c r="CS424" s="18"/>
    </row>
    <row r="425" spans="1:97">
      <c r="A425" s="18"/>
      <c r="B425" s="18"/>
      <c r="C425" s="18" t="s">
        <v>18302</v>
      </c>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c r="BI425" s="18"/>
      <c r="BJ425" s="18"/>
      <c r="BK425" s="18"/>
      <c r="BL425" s="18"/>
      <c r="BM425" s="18"/>
      <c r="BN425" s="18"/>
      <c r="BO425" s="18"/>
      <c r="BP425" s="18"/>
      <c r="BQ425" s="18"/>
      <c r="BR425" s="18"/>
      <c r="BS425" s="18"/>
      <c r="BT425" s="18"/>
      <c r="BU425" s="18"/>
      <c r="BV425" s="18"/>
      <c r="BW425" s="18"/>
      <c r="BX425" s="18"/>
      <c r="BY425" s="18"/>
      <c r="BZ425" s="18"/>
      <c r="CA425" s="18"/>
      <c r="CB425" s="18"/>
      <c r="CC425" s="18"/>
      <c r="CD425" s="18"/>
      <c r="CE425" s="18"/>
      <c r="CF425" s="18"/>
      <c r="CG425" s="18"/>
      <c r="CH425" s="18"/>
      <c r="CI425" s="18"/>
      <c r="CJ425" s="18"/>
      <c r="CK425" s="18"/>
      <c r="CL425" s="18"/>
      <c r="CM425" s="18"/>
      <c r="CN425" s="18"/>
      <c r="CO425" s="18"/>
      <c r="CP425" s="18"/>
      <c r="CQ425" s="18"/>
      <c r="CR425" s="18"/>
      <c r="CS425" s="18"/>
    </row>
    <row r="426" spans="1:97">
      <c r="A426" s="18"/>
      <c r="B426" s="18"/>
      <c r="C426" s="18" t="s">
        <v>18303</v>
      </c>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c r="BI426" s="18"/>
      <c r="BJ426" s="18"/>
      <c r="BK426" s="18"/>
      <c r="BL426" s="18"/>
      <c r="BM426" s="18"/>
      <c r="BN426" s="18"/>
      <c r="BO426" s="18"/>
      <c r="BP426" s="18"/>
      <c r="BQ426" s="18"/>
      <c r="BR426" s="18"/>
      <c r="BS426" s="18"/>
      <c r="BT426" s="18"/>
      <c r="BU426" s="18"/>
      <c r="BV426" s="18"/>
      <c r="BW426" s="18"/>
      <c r="BX426" s="18"/>
      <c r="BY426" s="18"/>
      <c r="BZ426" s="18"/>
      <c r="CA426" s="18"/>
      <c r="CB426" s="18"/>
      <c r="CC426" s="18"/>
      <c r="CD426" s="18"/>
      <c r="CE426" s="18"/>
      <c r="CF426" s="18"/>
      <c r="CG426" s="18"/>
      <c r="CH426" s="18"/>
      <c r="CI426" s="18"/>
      <c r="CJ426" s="18"/>
      <c r="CK426" s="18"/>
      <c r="CL426" s="18"/>
      <c r="CM426" s="18"/>
      <c r="CN426" s="18"/>
      <c r="CO426" s="18"/>
      <c r="CP426" s="18"/>
      <c r="CQ426" s="18"/>
      <c r="CR426" s="18"/>
      <c r="CS426" s="18"/>
    </row>
    <row r="427" spans="1:97">
      <c r="A427" s="18"/>
      <c r="B427" s="18"/>
      <c r="C427" s="18" t="s">
        <v>18304</v>
      </c>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c r="BI427" s="18"/>
      <c r="BJ427" s="18"/>
      <c r="BK427" s="18"/>
      <c r="BL427" s="18"/>
      <c r="BM427" s="18"/>
      <c r="BN427" s="18"/>
      <c r="BO427" s="18"/>
      <c r="BP427" s="18"/>
      <c r="BQ427" s="18"/>
      <c r="BR427" s="18"/>
      <c r="BS427" s="18"/>
      <c r="BT427" s="18"/>
      <c r="BU427" s="18"/>
      <c r="BV427" s="18"/>
      <c r="BW427" s="18"/>
      <c r="BX427" s="18"/>
      <c r="BY427" s="18"/>
      <c r="BZ427" s="18"/>
      <c r="CA427" s="18"/>
      <c r="CB427" s="18"/>
      <c r="CC427" s="18"/>
      <c r="CD427" s="18"/>
      <c r="CE427" s="18"/>
      <c r="CF427" s="18"/>
      <c r="CG427" s="18"/>
      <c r="CH427" s="18"/>
      <c r="CI427" s="18"/>
      <c r="CJ427" s="18"/>
      <c r="CK427" s="18"/>
      <c r="CL427" s="18"/>
      <c r="CM427" s="18"/>
      <c r="CN427" s="18"/>
      <c r="CO427" s="18"/>
      <c r="CP427" s="18"/>
      <c r="CQ427" s="18"/>
      <c r="CR427" s="18"/>
      <c r="CS427" s="18"/>
    </row>
    <row r="428" spans="1:97">
      <c r="A428" s="18"/>
      <c r="B428" s="18"/>
      <c r="C428" s="18" t="s">
        <v>18305</v>
      </c>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c r="BI428" s="18"/>
      <c r="BJ428" s="18"/>
      <c r="BK428" s="18"/>
      <c r="BL428" s="18"/>
      <c r="BM428" s="18"/>
      <c r="BN428" s="18"/>
      <c r="BO428" s="18"/>
      <c r="BP428" s="18"/>
      <c r="BQ428" s="18"/>
      <c r="BR428" s="18"/>
      <c r="BS428" s="18"/>
      <c r="BT428" s="18"/>
      <c r="BU428" s="18"/>
      <c r="BV428" s="18"/>
      <c r="BW428" s="18"/>
      <c r="BX428" s="18"/>
      <c r="BY428" s="18"/>
      <c r="BZ428" s="18"/>
      <c r="CA428" s="18"/>
      <c r="CB428" s="18"/>
      <c r="CC428" s="18"/>
      <c r="CD428" s="18"/>
      <c r="CE428" s="18"/>
      <c r="CF428" s="18"/>
      <c r="CG428" s="18"/>
      <c r="CH428" s="18"/>
      <c r="CI428" s="18"/>
      <c r="CJ428" s="18"/>
      <c r="CK428" s="18"/>
      <c r="CL428" s="18"/>
      <c r="CM428" s="18"/>
      <c r="CN428" s="18"/>
      <c r="CO428" s="18"/>
      <c r="CP428" s="18"/>
      <c r="CQ428" s="18"/>
      <c r="CR428" s="18"/>
      <c r="CS428" s="18"/>
    </row>
    <row r="429" spans="1:97">
      <c r="A429" s="18"/>
      <c r="B429" s="18"/>
      <c r="C429" s="18" t="s">
        <v>18306</v>
      </c>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c r="BI429" s="18"/>
      <c r="BJ429" s="18"/>
      <c r="BK429" s="18"/>
      <c r="BL429" s="18"/>
      <c r="BM429" s="18"/>
      <c r="BN429" s="18"/>
      <c r="BO429" s="18"/>
      <c r="BP429" s="18"/>
      <c r="BQ429" s="18"/>
      <c r="BR429" s="18"/>
      <c r="BS429" s="18"/>
      <c r="BT429" s="18"/>
      <c r="BU429" s="18"/>
      <c r="BV429" s="18"/>
      <c r="BW429" s="18"/>
      <c r="BX429" s="18"/>
      <c r="BY429" s="18"/>
      <c r="BZ429" s="18"/>
      <c r="CA429" s="18"/>
      <c r="CB429" s="18"/>
      <c r="CC429" s="18"/>
      <c r="CD429" s="18"/>
      <c r="CE429" s="18"/>
      <c r="CF429" s="18"/>
      <c r="CG429" s="18"/>
      <c r="CH429" s="18"/>
      <c r="CI429" s="18"/>
      <c r="CJ429" s="18"/>
      <c r="CK429" s="18"/>
      <c r="CL429" s="18"/>
      <c r="CM429" s="18"/>
      <c r="CN429" s="18"/>
      <c r="CO429" s="18"/>
      <c r="CP429" s="18"/>
      <c r="CQ429" s="18"/>
      <c r="CR429" s="18"/>
      <c r="CS429" s="18"/>
    </row>
    <row r="430" spans="1:97">
      <c r="A430" s="18"/>
      <c r="B430" s="18"/>
      <c r="C430" s="18" t="s">
        <v>18307</v>
      </c>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c r="BI430" s="18"/>
      <c r="BJ430" s="18"/>
      <c r="BK430" s="18"/>
      <c r="BL430" s="18"/>
      <c r="BM430" s="18"/>
      <c r="BN430" s="18"/>
      <c r="BO430" s="18"/>
      <c r="BP430" s="18"/>
      <c r="BQ430" s="18"/>
      <c r="BR430" s="18"/>
      <c r="BS430" s="18"/>
      <c r="BT430" s="18"/>
      <c r="BU430" s="18"/>
      <c r="BV430" s="18"/>
      <c r="BW430" s="18"/>
      <c r="BX430" s="18"/>
      <c r="BY430" s="18"/>
      <c r="BZ430" s="18"/>
      <c r="CA430" s="18"/>
      <c r="CB430" s="18"/>
      <c r="CC430" s="18"/>
      <c r="CD430" s="18"/>
      <c r="CE430" s="18"/>
      <c r="CF430" s="18"/>
      <c r="CG430" s="18"/>
      <c r="CH430" s="18"/>
      <c r="CI430" s="18"/>
      <c r="CJ430" s="18"/>
      <c r="CK430" s="18"/>
      <c r="CL430" s="18"/>
      <c r="CM430" s="18"/>
      <c r="CN430" s="18"/>
      <c r="CO430" s="18"/>
      <c r="CP430" s="18"/>
      <c r="CQ430" s="18"/>
      <c r="CR430" s="18"/>
      <c r="CS430" s="18"/>
    </row>
    <row r="431" spans="1:97">
      <c r="A431" s="18"/>
      <c r="B431" s="18"/>
      <c r="C431" s="18" t="s">
        <v>18308</v>
      </c>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c r="BI431" s="18"/>
      <c r="BJ431" s="18"/>
      <c r="BK431" s="18"/>
      <c r="BL431" s="18"/>
      <c r="BM431" s="18"/>
      <c r="BN431" s="18"/>
      <c r="BO431" s="18"/>
      <c r="BP431" s="18"/>
      <c r="BQ431" s="18"/>
      <c r="BR431" s="18"/>
      <c r="BS431" s="18"/>
      <c r="BT431" s="18"/>
      <c r="BU431" s="18"/>
      <c r="BV431" s="18"/>
      <c r="BW431" s="18"/>
      <c r="BX431" s="18"/>
      <c r="BY431" s="18"/>
      <c r="BZ431" s="18"/>
      <c r="CA431" s="18"/>
      <c r="CB431" s="18"/>
      <c r="CC431" s="18"/>
      <c r="CD431" s="18"/>
      <c r="CE431" s="18"/>
      <c r="CF431" s="18"/>
      <c r="CG431" s="18"/>
      <c r="CH431" s="18"/>
      <c r="CI431" s="18"/>
      <c r="CJ431" s="18"/>
      <c r="CK431" s="18"/>
      <c r="CL431" s="18"/>
      <c r="CM431" s="18"/>
      <c r="CN431" s="18"/>
      <c r="CO431" s="18"/>
      <c r="CP431" s="18"/>
      <c r="CQ431" s="18"/>
      <c r="CR431" s="18"/>
      <c r="CS431" s="18"/>
    </row>
    <row r="432" spans="1:97">
      <c r="A432" s="18"/>
      <c r="B432" s="18"/>
      <c r="C432" s="18" t="s">
        <v>18309</v>
      </c>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c r="BI432" s="18"/>
      <c r="BJ432" s="18"/>
      <c r="BK432" s="18"/>
      <c r="BL432" s="18"/>
      <c r="BM432" s="18"/>
      <c r="BN432" s="18"/>
      <c r="BO432" s="18"/>
      <c r="BP432" s="18"/>
      <c r="BQ432" s="18"/>
      <c r="BR432" s="18"/>
      <c r="BS432" s="18"/>
      <c r="BT432" s="18"/>
      <c r="BU432" s="18"/>
      <c r="BV432" s="18"/>
      <c r="BW432" s="18"/>
      <c r="BX432" s="18"/>
      <c r="BY432" s="18"/>
      <c r="BZ432" s="18"/>
      <c r="CA432" s="18"/>
      <c r="CB432" s="18"/>
      <c r="CC432" s="18"/>
      <c r="CD432" s="18"/>
      <c r="CE432" s="18"/>
      <c r="CF432" s="18"/>
      <c r="CG432" s="18"/>
      <c r="CH432" s="18"/>
      <c r="CI432" s="18"/>
      <c r="CJ432" s="18"/>
      <c r="CK432" s="18"/>
      <c r="CL432" s="18"/>
      <c r="CM432" s="18"/>
      <c r="CN432" s="18"/>
      <c r="CO432" s="18"/>
      <c r="CP432" s="18"/>
      <c r="CQ432" s="18"/>
      <c r="CR432" s="18"/>
      <c r="CS432" s="18"/>
    </row>
    <row r="433" spans="1:97">
      <c r="A433" s="18"/>
      <c r="B433" s="18"/>
      <c r="C433" s="18" t="s">
        <v>18310</v>
      </c>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c r="BI433" s="18"/>
      <c r="BJ433" s="18"/>
      <c r="BK433" s="18"/>
      <c r="BL433" s="18"/>
      <c r="BM433" s="18"/>
      <c r="BN433" s="18"/>
      <c r="BO433" s="18"/>
      <c r="BP433" s="18"/>
      <c r="BQ433" s="18"/>
      <c r="BR433" s="18"/>
      <c r="BS433" s="18"/>
      <c r="BT433" s="18"/>
      <c r="BU433" s="18"/>
      <c r="BV433" s="18"/>
      <c r="BW433" s="18"/>
      <c r="BX433" s="18"/>
      <c r="BY433" s="18"/>
      <c r="BZ433" s="18"/>
      <c r="CA433" s="18"/>
      <c r="CB433" s="18"/>
      <c r="CC433" s="18"/>
      <c r="CD433" s="18"/>
      <c r="CE433" s="18"/>
      <c r="CF433" s="18"/>
      <c r="CG433" s="18"/>
      <c r="CH433" s="18"/>
      <c r="CI433" s="18"/>
      <c r="CJ433" s="18"/>
      <c r="CK433" s="18"/>
      <c r="CL433" s="18"/>
      <c r="CM433" s="18"/>
      <c r="CN433" s="18"/>
      <c r="CO433" s="18"/>
      <c r="CP433" s="18"/>
      <c r="CQ433" s="18"/>
      <c r="CR433" s="18"/>
      <c r="CS433" s="18"/>
    </row>
    <row r="434" spans="1:97">
      <c r="A434" s="18"/>
      <c r="B434" s="18"/>
      <c r="C434" s="18" t="s">
        <v>18311</v>
      </c>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c r="BC434" s="18"/>
      <c r="BD434" s="18"/>
      <c r="BE434" s="18"/>
      <c r="BF434" s="18"/>
      <c r="BG434" s="18"/>
      <c r="BH434" s="18"/>
      <c r="BI434" s="18"/>
      <c r="BJ434" s="18"/>
      <c r="BK434" s="18"/>
      <c r="BL434" s="18"/>
      <c r="BM434" s="18"/>
      <c r="BN434" s="18"/>
      <c r="BO434" s="18"/>
      <c r="BP434" s="18"/>
      <c r="BQ434" s="18"/>
      <c r="BR434" s="18"/>
      <c r="BS434" s="18"/>
      <c r="BT434" s="18"/>
      <c r="BU434" s="18"/>
      <c r="BV434" s="18"/>
      <c r="BW434" s="18"/>
      <c r="BX434" s="18"/>
      <c r="BY434" s="18"/>
      <c r="BZ434" s="18"/>
      <c r="CA434" s="18"/>
      <c r="CB434" s="18"/>
      <c r="CC434" s="18"/>
      <c r="CD434" s="18"/>
      <c r="CE434" s="18"/>
      <c r="CF434" s="18"/>
      <c r="CG434" s="18"/>
      <c r="CH434" s="18"/>
      <c r="CI434" s="18"/>
      <c r="CJ434" s="18"/>
      <c r="CK434" s="18"/>
      <c r="CL434" s="18"/>
      <c r="CM434" s="18"/>
      <c r="CN434" s="18"/>
      <c r="CO434" s="18"/>
      <c r="CP434" s="18"/>
      <c r="CQ434" s="18"/>
      <c r="CR434" s="18"/>
      <c r="CS434" s="18"/>
    </row>
    <row r="435" spans="1:97">
      <c r="A435" s="18"/>
      <c r="B435" s="18"/>
      <c r="C435" s="18" t="s">
        <v>18312</v>
      </c>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c r="AK435" s="18"/>
      <c r="AL435" s="18"/>
      <c r="AM435" s="18"/>
      <c r="AN435" s="18"/>
      <c r="AO435" s="18"/>
      <c r="AP435" s="18"/>
      <c r="AQ435" s="18"/>
      <c r="AR435" s="18"/>
      <c r="AS435" s="18"/>
      <c r="AT435" s="18"/>
      <c r="AU435" s="18"/>
      <c r="AV435" s="18"/>
      <c r="AW435" s="18"/>
      <c r="AX435" s="18"/>
      <c r="AY435" s="18"/>
      <c r="AZ435" s="18"/>
      <c r="BA435" s="18"/>
      <c r="BB435" s="18"/>
      <c r="BC435" s="18"/>
      <c r="BD435" s="18"/>
      <c r="BE435" s="18"/>
      <c r="BF435" s="18"/>
      <c r="BG435" s="18"/>
      <c r="BH435" s="18"/>
      <c r="BI435" s="18"/>
      <c r="BJ435" s="18"/>
      <c r="BK435" s="18"/>
      <c r="BL435" s="18"/>
      <c r="BM435" s="18"/>
      <c r="BN435" s="18"/>
      <c r="BO435" s="18"/>
      <c r="BP435" s="18"/>
      <c r="BQ435" s="18"/>
      <c r="BR435" s="18"/>
      <c r="BS435" s="18"/>
      <c r="BT435" s="18"/>
      <c r="BU435" s="18"/>
      <c r="BV435" s="18"/>
      <c r="BW435" s="18"/>
      <c r="BX435" s="18"/>
      <c r="BY435" s="18"/>
      <c r="BZ435" s="18"/>
      <c r="CA435" s="18"/>
      <c r="CB435" s="18"/>
      <c r="CC435" s="18"/>
      <c r="CD435" s="18"/>
      <c r="CE435" s="18"/>
      <c r="CF435" s="18"/>
      <c r="CG435" s="18"/>
      <c r="CH435" s="18"/>
      <c r="CI435" s="18"/>
      <c r="CJ435" s="18"/>
      <c r="CK435" s="18"/>
      <c r="CL435" s="18"/>
      <c r="CM435" s="18"/>
      <c r="CN435" s="18"/>
      <c r="CO435" s="18"/>
      <c r="CP435" s="18"/>
      <c r="CQ435" s="18"/>
      <c r="CR435" s="18"/>
      <c r="CS435" s="18"/>
    </row>
    <row r="436" spans="1:97">
      <c r="A436" s="18"/>
      <c r="B436" s="18"/>
      <c r="C436" s="18" t="s">
        <v>18313</v>
      </c>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c r="BC436" s="18"/>
      <c r="BD436" s="18"/>
      <c r="BE436" s="18"/>
      <c r="BF436" s="18"/>
      <c r="BG436" s="18"/>
      <c r="BH436" s="18"/>
      <c r="BI436" s="18"/>
      <c r="BJ436" s="18"/>
      <c r="BK436" s="18"/>
      <c r="BL436" s="18"/>
      <c r="BM436" s="18"/>
      <c r="BN436" s="18"/>
      <c r="BO436" s="18"/>
      <c r="BP436" s="18"/>
      <c r="BQ436" s="18"/>
      <c r="BR436" s="18"/>
      <c r="BS436" s="18"/>
      <c r="BT436" s="18"/>
      <c r="BU436" s="18"/>
      <c r="BV436" s="18"/>
      <c r="BW436" s="18"/>
      <c r="BX436" s="18"/>
      <c r="BY436" s="18"/>
      <c r="BZ436" s="18"/>
      <c r="CA436" s="18"/>
      <c r="CB436" s="18"/>
      <c r="CC436" s="18"/>
      <c r="CD436" s="18"/>
      <c r="CE436" s="18"/>
      <c r="CF436" s="18"/>
      <c r="CG436" s="18"/>
      <c r="CH436" s="18"/>
      <c r="CI436" s="18"/>
      <c r="CJ436" s="18"/>
      <c r="CK436" s="18"/>
      <c r="CL436" s="18"/>
      <c r="CM436" s="18"/>
      <c r="CN436" s="18"/>
      <c r="CO436" s="18"/>
      <c r="CP436" s="18"/>
      <c r="CQ436" s="18"/>
      <c r="CR436" s="18"/>
      <c r="CS436" s="18"/>
    </row>
    <row r="437" spans="1:97">
      <c r="A437" s="18"/>
      <c r="B437" s="18"/>
      <c r="C437" s="18" t="s">
        <v>18314</v>
      </c>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c r="AK437" s="18"/>
      <c r="AL437" s="18"/>
      <c r="AM437" s="18"/>
      <c r="AN437" s="18"/>
      <c r="AO437" s="18"/>
      <c r="AP437" s="18"/>
      <c r="AQ437" s="18"/>
      <c r="AR437" s="18"/>
      <c r="AS437" s="18"/>
      <c r="AT437" s="18"/>
      <c r="AU437" s="18"/>
      <c r="AV437" s="18"/>
      <c r="AW437" s="18"/>
      <c r="AX437" s="18"/>
      <c r="AY437" s="18"/>
      <c r="AZ437" s="18"/>
      <c r="BA437" s="18"/>
      <c r="BB437" s="18"/>
      <c r="BC437" s="18"/>
      <c r="BD437" s="18"/>
      <c r="BE437" s="18"/>
      <c r="BF437" s="18"/>
      <c r="BG437" s="18"/>
      <c r="BH437" s="18"/>
      <c r="BI437" s="18"/>
      <c r="BJ437" s="18"/>
      <c r="BK437" s="18"/>
      <c r="BL437" s="18"/>
      <c r="BM437" s="18"/>
      <c r="BN437" s="18"/>
      <c r="BO437" s="18"/>
      <c r="BP437" s="18"/>
      <c r="BQ437" s="18"/>
      <c r="BR437" s="18"/>
      <c r="BS437" s="18"/>
      <c r="BT437" s="18"/>
      <c r="BU437" s="18"/>
      <c r="BV437" s="18"/>
      <c r="BW437" s="18"/>
      <c r="BX437" s="18"/>
      <c r="BY437" s="18"/>
      <c r="BZ437" s="18"/>
      <c r="CA437" s="18"/>
      <c r="CB437" s="18"/>
      <c r="CC437" s="18"/>
      <c r="CD437" s="18"/>
      <c r="CE437" s="18"/>
      <c r="CF437" s="18"/>
      <c r="CG437" s="18"/>
      <c r="CH437" s="18"/>
      <c r="CI437" s="18"/>
      <c r="CJ437" s="18"/>
      <c r="CK437" s="18"/>
      <c r="CL437" s="18"/>
      <c r="CM437" s="18"/>
      <c r="CN437" s="18"/>
      <c r="CO437" s="18"/>
      <c r="CP437" s="18"/>
      <c r="CQ437" s="18"/>
      <c r="CR437" s="18"/>
      <c r="CS437" s="18"/>
    </row>
    <row r="438" spans="1:97">
      <c r="A438" s="18"/>
      <c r="B438" s="18"/>
      <c r="C438" s="18" t="s">
        <v>18315</v>
      </c>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c r="BC438" s="18"/>
      <c r="BD438" s="18"/>
      <c r="BE438" s="18"/>
      <c r="BF438" s="18"/>
      <c r="BG438" s="18"/>
      <c r="BH438" s="18"/>
      <c r="BI438" s="18"/>
      <c r="BJ438" s="18"/>
      <c r="BK438" s="18"/>
      <c r="BL438" s="18"/>
      <c r="BM438" s="18"/>
      <c r="BN438" s="18"/>
      <c r="BO438" s="18"/>
      <c r="BP438" s="18"/>
      <c r="BQ438" s="18"/>
      <c r="BR438" s="18"/>
      <c r="BS438" s="18"/>
      <c r="BT438" s="18"/>
      <c r="BU438" s="18"/>
      <c r="BV438" s="18"/>
      <c r="BW438" s="18"/>
      <c r="BX438" s="18"/>
      <c r="BY438" s="18"/>
      <c r="BZ438" s="18"/>
      <c r="CA438" s="18"/>
      <c r="CB438" s="18"/>
      <c r="CC438" s="18"/>
      <c r="CD438" s="18"/>
      <c r="CE438" s="18"/>
      <c r="CF438" s="18"/>
      <c r="CG438" s="18"/>
      <c r="CH438" s="18"/>
      <c r="CI438" s="18"/>
      <c r="CJ438" s="18"/>
      <c r="CK438" s="18"/>
      <c r="CL438" s="18"/>
      <c r="CM438" s="18"/>
      <c r="CN438" s="18"/>
      <c r="CO438" s="18"/>
      <c r="CP438" s="18"/>
      <c r="CQ438" s="18"/>
      <c r="CR438" s="18"/>
      <c r="CS438" s="18"/>
    </row>
    <row r="439" spans="1:97">
      <c r="A439" s="18"/>
      <c r="B439" s="18"/>
      <c r="C439" s="18" t="s">
        <v>18316</v>
      </c>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c r="AK439" s="18"/>
      <c r="AL439" s="18"/>
      <c r="AM439" s="18"/>
      <c r="AN439" s="18"/>
      <c r="AO439" s="18"/>
      <c r="AP439" s="18"/>
      <c r="AQ439" s="18"/>
      <c r="AR439" s="18"/>
      <c r="AS439" s="18"/>
      <c r="AT439" s="18"/>
      <c r="AU439" s="18"/>
      <c r="AV439" s="18"/>
      <c r="AW439" s="18"/>
      <c r="AX439" s="18"/>
      <c r="AY439" s="18"/>
      <c r="AZ439" s="18"/>
      <c r="BA439" s="18"/>
      <c r="BB439" s="18"/>
      <c r="BC439" s="18"/>
      <c r="BD439" s="18"/>
      <c r="BE439" s="18"/>
      <c r="BF439" s="18"/>
      <c r="BG439" s="18"/>
      <c r="BH439" s="18"/>
      <c r="BI439" s="18"/>
      <c r="BJ439" s="18"/>
      <c r="BK439" s="18"/>
      <c r="BL439" s="18"/>
      <c r="BM439" s="18"/>
      <c r="BN439" s="18"/>
      <c r="BO439" s="18"/>
      <c r="BP439" s="18"/>
      <c r="BQ439" s="18"/>
      <c r="BR439" s="18"/>
      <c r="BS439" s="18"/>
      <c r="BT439" s="18"/>
      <c r="BU439" s="18"/>
      <c r="BV439" s="18"/>
      <c r="BW439" s="18"/>
      <c r="BX439" s="18"/>
      <c r="BY439" s="18"/>
      <c r="BZ439" s="18"/>
      <c r="CA439" s="18"/>
      <c r="CB439" s="18"/>
      <c r="CC439" s="18"/>
      <c r="CD439" s="18"/>
      <c r="CE439" s="18"/>
      <c r="CF439" s="18"/>
      <c r="CG439" s="18"/>
      <c r="CH439" s="18"/>
      <c r="CI439" s="18"/>
      <c r="CJ439" s="18"/>
      <c r="CK439" s="18"/>
      <c r="CL439" s="18"/>
      <c r="CM439" s="18"/>
      <c r="CN439" s="18"/>
      <c r="CO439" s="18"/>
      <c r="CP439" s="18"/>
      <c r="CQ439" s="18"/>
      <c r="CR439" s="18"/>
      <c r="CS439" s="18"/>
    </row>
    <row r="440" spans="1:97">
      <c r="A440" s="18"/>
      <c r="B440" s="18"/>
      <c r="C440" s="18" t="s">
        <v>18317</v>
      </c>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c r="BC440" s="18"/>
      <c r="BD440" s="18"/>
      <c r="BE440" s="18"/>
      <c r="BF440" s="18"/>
      <c r="BG440" s="18"/>
      <c r="BH440" s="18"/>
      <c r="BI440" s="18"/>
      <c r="BJ440" s="18"/>
      <c r="BK440" s="18"/>
      <c r="BL440" s="18"/>
      <c r="BM440" s="18"/>
      <c r="BN440" s="18"/>
      <c r="BO440" s="18"/>
      <c r="BP440" s="18"/>
      <c r="BQ440" s="18"/>
      <c r="BR440" s="18"/>
      <c r="BS440" s="18"/>
      <c r="BT440" s="18"/>
      <c r="BU440" s="18"/>
      <c r="BV440" s="18"/>
      <c r="BW440" s="18"/>
      <c r="BX440" s="18"/>
      <c r="BY440" s="18"/>
      <c r="BZ440" s="18"/>
      <c r="CA440" s="18"/>
      <c r="CB440" s="18"/>
      <c r="CC440" s="18"/>
      <c r="CD440" s="18"/>
      <c r="CE440" s="18"/>
      <c r="CF440" s="18"/>
      <c r="CG440" s="18"/>
      <c r="CH440" s="18"/>
      <c r="CI440" s="18"/>
      <c r="CJ440" s="18"/>
      <c r="CK440" s="18"/>
      <c r="CL440" s="18"/>
      <c r="CM440" s="18"/>
      <c r="CN440" s="18"/>
      <c r="CO440" s="18"/>
      <c r="CP440" s="18"/>
      <c r="CQ440" s="18"/>
      <c r="CR440" s="18"/>
      <c r="CS440" s="18"/>
    </row>
    <row r="441" spans="1:97">
      <c r="A441" s="18"/>
      <c r="B441" s="18"/>
      <c r="C441" s="18" t="s">
        <v>18318</v>
      </c>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c r="AK441" s="18"/>
      <c r="AL441" s="18"/>
      <c r="AM441" s="18"/>
      <c r="AN441" s="18"/>
      <c r="AO441" s="18"/>
      <c r="AP441" s="18"/>
      <c r="AQ441" s="18"/>
      <c r="AR441" s="18"/>
      <c r="AS441" s="18"/>
      <c r="AT441" s="18"/>
      <c r="AU441" s="18"/>
      <c r="AV441" s="18"/>
      <c r="AW441" s="18"/>
      <c r="AX441" s="18"/>
      <c r="AY441" s="18"/>
      <c r="AZ441" s="18"/>
      <c r="BA441" s="18"/>
      <c r="BB441" s="18"/>
      <c r="BC441" s="18"/>
      <c r="BD441" s="18"/>
      <c r="BE441" s="18"/>
      <c r="BF441" s="18"/>
      <c r="BG441" s="18"/>
      <c r="BH441" s="18"/>
      <c r="BI441" s="18"/>
      <c r="BJ441" s="18"/>
      <c r="BK441" s="18"/>
      <c r="BL441" s="18"/>
      <c r="BM441" s="18"/>
      <c r="BN441" s="18"/>
      <c r="BO441" s="18"/>
      <c r="BP441" s="18"/>
      <c r="BQ441" s="18"/>
      <c r="BR441" s="18"/>
      <c r="BS441" s="18"/>
      <c r="BT441" s="18"/>
      <c r="BU441" s="18"/>
      <c r="BV441" s="18"/>
      <c r="BW441" s="18"/>
      <c r="BX441" s="18"/>
      <c r="BY441" s="18"/>
      <c r="BZ441" s="18"/>
      <c r="CA441" s="18"/>
      <c r="CB441" s="18"/>
      <c r="CC441" s="18"/>
      <c r="CD441" s="18"/>
      <c r="CE441" s="18"/>
      <c r="CF441" s="18"/>
      <c r="CG441" s="18"/>
      <c r="CH441" s="18"/>
      <c r="CI441" s="18"/>
      <c r="CJ441" s="18"/>
      <c r="CK441" s="18"/>
      <c r="CL441" s="18"/>
      <c r="CM441" s="18"/>
      <c r="CN441" s="18"/>
      <c r="CO441" s="18"/>
      <c r="CP441" s="18"/>
      <c r="CQ441" s="18"/>
      <c r="CR441" s="18"/>
      <c r="CS441" s="18"/>
    </row>
    <row r="442" spans="1:97">
      <c r="A442" s="18"/>
      <c r="B442" s="18"/>
      <c r="C442" s="18" t="s">
        <v>18319</v>
      </c>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c r="BC442" s="18"/>
      <c r="BD442" s="18"/>
      <c r="BE442" s="18"/>
      <c r="BF442" s="18"/>
      <c r="BG442" s="18"/>
      <c r="BH442" s="18"/>
      <c r="BI442" s="18"/>
      <c r="BJ442" s="18"/>
      <c r="BK442" s="18"/>
      <c r="BL442" s="18"/>
      <c r="BM442" s="18"/>
      <c r="BN442" s="18"/>
      <c r="BO442" s="18"/>
      <c r="BP442" s="18"/>
      <c r="BQ442" s="18"/>
      <c r="BR442" s="18"/>
      <c r="BS442" s="18"/>
      <c r="BT442" s="18"/>
      <c r="BU442" s="18"/>
      <c r="BV442" s="18"/>
      <c r="BW442" s="18"/>
      <c r="BX442" s="18"/>
      <c r="BY442" s="18"/>
      <c r="BZ442" s="18"/>
      <c r="CA442" s="18"/>
      <c r="CB442" s="18"/>
      <c r="CC442" s="18"/>
      <c r="CD442" s="18"/>
      <c r="CE442" s="18"/>
      <c r="CF442" s="18"/>
      <c r="CG442" s="18"/>
      <c r="CH442" s="18"/>
      <c r="CI442" s="18"/>
      <c r="CJ442" s="18"/>
      <c r="CK442" s="18"/>
      <c r="CL442" s="18"/>
      <c r="CM442" s="18"/>
      <c r="CN442" s="18"/>
      <c r="CO442" s="18"/>
      <c r="CP442" s="18"/>
      <c r="CQ442" s="18"/>
      <c r="CR442" s="18"/>
      <c r="CS442" s="18"/>
    </row>
    <row r="443" spans="1:97">
      <c r="A443" s="18"/>
      <c r="B443" s="18"/>
      <c r="C443" s="18" t="s">
        <v>18320</v>
      </c>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c r="AK443" s="18"/>
      <c r="AL443" s="18"/>
      <c r="AM443" s="18"/>
      <c r="AN443" s="18"/>
      <c r="AO443" s="18"/>
      <c r="AP443" s="18"/>
      <c r="AQ443" s="18"/>
      <c r="AR443" s="18"/>
      <c r="AS443" s="18"/>
      <c r="AT443" s="18"/>
      <c r="AU443" s="18"/>
      <c r="AV443" s="18"/>
      <c r="AW443" s="18"/>
      <c r="AX443" s="18"/>
      <c r="AY443" s="18"/>
      <c r="AZ443" s="18"/>
      <c r="BA443" s="18"/>
      <c r="BB443" s="18"/>
      <c r="BC443" s="18"/>
      <c r="BD443" s="18"/>
      <c r="BE443" s="18"/>
      <c r="BF443" s="18"/>
      <c r="BG443" s="18"/>
      <c r="BH443" s="18"/>
      <c r="BI443" s="18"/>
      <c r="BJ443" s="18"/>
      <c r="BK443" s="18"/>
      <c r="BL443" s="18"/>
      <c r="BM443" s="18"/>
      <c r="BN443" s="18"/>
      <c r="BO443" s="18"/>
      <c r="BP443" s="18"/>
      <c r="BQ443" s="18"/>
      <c r="BR443" s="18"/>
      <c r="BS443" s="18"/>
      <c r="BT443" s="18"/>
      <c r="BU443" s="18"/>
      <c r="BV443" s="18"/>
      <c r="BW443" s="18"/>
      <c r="BX443" s="18"/>
      <c r="BY443" s="18"/>
      <c r="BZ443" s="18"/>
      <c r="CA443" s="18"/>
      <c r="CB443" s="18"/>
      <c r="CC443" s="18"/>
      <c r="CD443" s="18"/>
      <c r="CE443" s="18"/>
      <c r="CF443" s="18"/>
      <c r="CG443" s="18"/>
      <c r="CH443" s="18"/>
      <c r="CI443" s="18"/>
      <c r="CJ443" s="18"/>
      <c r="CK443" s="18"/>
      <c r="CL443" s="18"/>
      <c r="CM443" s="18"/>
      <c r="CN443" s="18"/>
      <c r="CO443" s="18"/>
      <c r="CP443" s="18"/>
      <c r="CQ443" s="18"/>
      <c r="CR443" s="18"/>
      <c r="CS443" s="18"/>
    </row>
    <row r="444" spans="1:97">
      <c r="A444" s="18"/>
      <c r="B444" s="18"/>
      <c r="C444" s="18" t="s">
        <v>18321</v>
      </c>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c r="BC444" s="18"/>
      <c r="BD444" s="18"/>
      <c r="BE444" s="18"/>
      <c r="BF444" s="18"/>
      <c r="BG444" s="18"/>
      <c r="BH444" s="18"/>
      <c r="BI444" s="18"/>
      <c r="BJ444" s="18"/>
      <c r="BK444" s="18"/>
      <c r="BL444" s="18"/>
      <c r="BM444" s="18"/>
      <c r="BN444" s="18"/>
      <c r="BO444" s="18"/>
      <c r="BP444" s="18"/>
      <c r="BQ444" s="18"/>
      <c r="BR444" s="18"/>
      <c r="BS444" s="18"/>
      <c r="BT444" s="18"/>
      <c r="BU444" s="18"/>
      <c r="BV444" s="18"/>
      <c r="BW444" s="18"/>
      <c r="BX444" s="18"/>
      <c r="BY444" s="18"/>
      <c r="BZ444" s="18"/>
      <c r="CA444" s="18"/>
      <c r="CB444" s="18"/>
      <c r="CC444" s="18"/>
      <c r="CD444" s="18"/>
      <c r="CE444" s="18"/>
      <c r="CF444" s="18"/>
      <c r="CG444" s="18"/>
      <c r="CH444" s="18"/>
      <c r="CI444" s="18"/>
      <c r="CJ444" s="18"/>
      <c r="CK444" s="18"/>
      <c r="CL444" s="18"/>
      <c r="CM444" s="18"/>
      <c r="CN444" s="18"/>
      <c r="CO444" s="18"/>
      <c r="CP444" s="18"/>
      <c r="CQ444" s="18"/>
      <c r="CR444" s="18"/>
      <c r="CS444" s="18"/>
    </row>
    <row r="445" spans="1:97">
      <c r="A445" s="18"/>
      <c r="B445" s="18"/>
      <c r="C445" s="18" t="s">
        <v>18322</v>
      </c>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c r="AK445" s="18"/>
      <c r="AL445" s="18"/>
      <c r="AM445" s="18"/>
      <c r="AN445" s="18"/>
      <c r="AO445" s="18"/>
      <c r="AP445" s="18"/>
      <c r="AQ445" s="18"/>
      <c r="AR445" s="18"/>
      <c r="AS445" s="18"/>
      <c r="AT445" s="18"/>
      <c r="AU445" s="18"/>
      <c r="AV445" s="18"/>
      <c r="AW445" s="18"/>
      <c r="AX445" s="18"/>
      <c r="AY445" s="18"/>
      <c r="AZ445" s="18"/>
      <c r="BA445" s="18"/>
      <c r="BB445" s="18"/>
      <c r="BC445" s="18"/>
      <c r="BD445" s="18"/>
      <c r="BE445" s="18"/>
      <c r="BF445" s="18"/>
      <c r="BG445" s="18"/>
      <c r="BH445" s="18"/>
      <c r="BI445" s="18"/>
      <c r="BJ445" s="18"/>
      <c r="BK445" s="18"/>
      <c r="BL445" s="18"/>
      <c r="BM445" s="18"/>
      <c r="BN445" s="18"/>
      <c r="BO445" s="18"/>
      <c r="BP445" s="18"/>
      <c r="BQ445" s="18"/>
      <c r="BR445" s="18"/>
      <c r="BS445" s="18"/>
      <c r="BT445" s="18"/>
      <c r="BU445" s="18"/>
      <c r="BV445" s="18"/>
      <c r="BW445" s="18"/>
      <c r="BX445" s="18"/>
      <c r="BY445" s="18"/>
      <c r="BZ445" s="18"/>
      <c r="CA445" s="18"/>
      <c r="CB445" s="18"/>
      <c r="CC445" s="18"/>
      <c r="CD445" s="18"/>
      <c r="CE445" s="18"/>
      <c r="CF445" s="18"/>
      <c r="CG445" s="18"/>
      <c r="CH445" s="18"/>
      <c r="CI445" s="18"/>
      <c r="CJ445" s="18"/>
      <c r="CK445" s="18"/>
      <c r="CL445" s="18"/>
      <c r="CM445" s="18"/>
      <c r="CN445" s="18"/>
      <c r="CO445" s="18"/>
      <c r="CP445" s="18"/>
      <c r="CQ445" s="18"/>
      <c r="CR445" s="18"/>
      <c r="CS445" s="18"/>
    </row>
    <row r="446" spans="1:97">
      <c r="A446" s="18"/>
      <c r="B446" s="18"/>
      <c r="C446" s="18" t="s">
        <v>18323</v>
      </c>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c r="BC446" s="18"/>
      <c r="BD446" s="18"/>
      <c r="BE446" s="18"/>
      <c r="BF446" s="18"/>
      <c r="BG446" s="18"/>
      <c r="BH446" s="18"/>
      <c r="BI446" s="18"/>
      <c r="BJ446" s="18"/>
      <c r="BK446" s="18"/>
      <c r="BL446" s="18"/>
      <c r="BM446" s="18"/>
      <c r="BN446" s="18"/>
      <c r="BO446" s="18"/>
      <c r="BP446" s="18"/>
      <c r="BQ446" s="18"/>
      <c r="BR446" s="18"/>
      <c r="BS446" s="18"/>
      <c r="BT446" s="18"/>
      <c r="BU446" s="18"/>
      <c r="BV446" s="18"/>
      <c r="BW446" s="18"/>
      <c r="BX446" s="18"/>
      <c r="BY446" s="18"/>
      <c r="BZ446" s="18"/>
      <c r="CA446" s="18"/>
      <c r="CB446" s="18"/>
      <c r="CC446" s="18"/>
      <c r="CD446" s="18"/>
      <c r="CE446" s="18"/>
      <c r="CF446" s="18"/>
      <c r="CG446" s="18"/>
      <c r="CH446" s="18"/>
      <c r="CI446" s="18"/>
      <c r="CJ446" s="18"/>
      <c r="CK446" s="18"/>
      <c r="CL446" s="18"/>
      <c r="CM446" s="18"/>
      <c r="CN446" s="18"/>
      <c r="CO446" s="18"/>
      <c r="CP446" s="18"/>
      <c r="CQ446" s="18"/>
      <c r="CR446" s="18"/>
      <c r="CS446" s="18"/>
    </row>
    <row r="447" spans="1:97">
      <c r="A447" s="18"/>
      <c r="B447" s="18"/>
      <c r="C447" s="18" t="s">
        <v>18324</v>
      </c>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c r="AK447" s="18"/>
      <c r="AL447" s="18"/>
      <c r="AM447" s="18"/>
      <c r="AN447" s="18"/>
      <c r="AO447" s="18"/>
      <c r="AP447" s="18"/>
      <c r="AQ447" s="18"/>
      <c r="AR447" s="18"/>
      <c r="AS447" s="18"/>
      <c r="AT447" s="18"/>
      <c r="AU447" s="18"/>
      <c r="AV447" s="18"/>
      <c r="AW447" s="18"/>
      <c r="AX447" s="18"/>
      <c r="AY447" s="18"/>
      <c r="AZ447" s="18"/>
      <c r="BA447" s="18"/>
      <c r="BB447" s="18"/>
      <c r="BC447" s="18"/>
      <c r="BD447" s="18"/>
      <c r="BE447" s="18"/>
      <c r="BF447" s="18"/>
      <c r="BG447" s="18"/>
      <c r="BH447" s="18"/>
      <c r="BI447" s="18"/>
      <c r="BJ447" s="18"/>
      <c r="BK447" s="18"/>
      <c r="BL447" s="18"/>
      <c r="BM447" s="18"/>
      <c r="BN447" s="18"/>
      <c r="BO447" s="18"/>
      <c r="BP447" s="18"/>
      <c r="BQ447" s="18"/>
      <c r="BR447" s="18"/>
      <c r="BS447" s="18"/>
      <c r="BT447" s="18"/>
      <c r="BU447" s="18"/>
      <c r="BV447" s="18"/>
      <c r="BW447" s="18"/>
      <c r="BX447" s="18"/>
      <c r="BY447" s="18"/>
      <c r="BZ447" s="18"/>
      <c r="CA447" s="18"/>
      <c r="CB447" s="18"/>
      <c r="CC447" s="18"/>
      <c r="CD447" s="18"/>
      <c r="CE447" s="18"/>
      <c r="CF447" s="18"/>
      <c r="CG447" s="18"/>
      <c r="CH447" s="18"/>
      <c r="CI447" s="18"/>
      <c r="CJ447" s="18"/>
      <c r="CK447" s="18"/>
      <c r="CL447" s="18"/>
      <c r="CM447" s="18"/>
      <c r="CN447" s="18"/>
      <c r="CO447" s="18"/>
      <c r="CP447" s="18"/>
      <c r="CQ447" s="18"/>
      <c r="CR447" s="18"/>
      <c r="CS447" s="18"/>
    </row>
    <row r="448" spans="1:97">
      <c r="A448" s="18"/>
      <c r="B448" s="18"/>
      <c r="C448" s="18" t="s">
        <v>18325</v>
      </c>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c r="BC448" s="18"/>
      <c r="BD448" s="18"/>
      <c r="BE448" s="18"/>
      <c r="BF448" s="18"/>
      <c r="BG448" s="18"/>
      <c r="BH448" s="18"/>
      <c r="BI448" s="18"/>
      <c r="BJ448" s="18"/>
      <c r="BK448" s="18"/>
      <c r="BL448" s="18"/>
      <c r="BM448" s="18"/>
      <c r="BN448" s="18"/>
      <c r="BO448" s="18"/>
      <c r="BP448" s="18"/>
      <c r="BQ448" s="18"/>
      <c r="BR448" s="18"/>
      <c r="BS448" s="18"/>
      <c r="BT448" s="18"/>
      <c r="BU448" s="18"/>
      <c r="BV448" s="18"/>
      <c r="BW448" s="18"/>
      <c r="BX448" s="18"/>
      <c r="BY448" s="18"/>
      <c r="BZ448" s="18"/>
      <c r="CA448" s="18"/>
      <c r="CB448" s="18"/>
      <c r="CC448" s="18"/>
      <c r="CD448" s="18"/>
      <c r="CE448" s="18"/>
      <c r="CF448" s="18"/>
      <c r="CG448" s="18"/>
      <c r="CH448" s="18"/>
      <c r="CI448" s="18"/>
      <c r="CJ448" s="18"/>
      <c r="CK448" s="18"/>
      <c r="CL448" s="18"/>
      <c r="CM448" s="18"/>
      <c r="CN448" s="18"/>
      <c r="CO448" s="18"/>
      <c r="CP448" s="18"/>
      <c r="CQ448" s="18"/>
      <c r="CR448" s="18"/>
      <c r="CS448" s="18"/>
    </row>
    <row r="449" spans="1:97">
      <c r="A449" s="18"/>
      <c r="B449" s="18"/>
      <c r="C449" s="18" t="s">
        <v>18326</v>
      </c>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c r="AK449" s="18"/>
      <c r="AL449" s="18"/>
      <c r="AM449" s="18"/>
      <c r="AN449" s="18"/>
      <c r="AO449" s="18"/>
      <c r="AP449" s="18"/>
      <c r="AQ449" s="18"/>
      <c r="AR449" s="18"/>
      <c r="AS449" s="18"/>
      <c r="AT449" s="18"/>
      <c r="AU449" s="18"/>
      <c r="AV449" s="18"/>
      <c r="AW449" s="18"/>
      <c r="AX449" s="18"/>
      <c r="AY449" s="18"/>
      <c r="AZ449" s="18"/>
      <c r="BA449" s="18"/>
      <c r="BB449" s="18"/>
      <c r="BC449" s="18"/>
      <c r="BD449" s="18"/>
      <c r="BE449" s="18"/>
      <c r="BF449" s="18"/>
      <c r="BG449" s="18"/>
      <c r="BH449" s="18"/>
      <c r="BI449" s="18"/>
      <c r="BJ449" s="18"/>
      <c r="BK449" s="18"/>
      <c r="BL449" s="18"/>
      <c r="BM449" s="18"/>
      <c r="BN449" s="18"/>
      <c r="BO449" s="18"/>
      <c r="BP449" s="18"/>
      <c r="BQ449" s="18"/>
      <c r="BR449" s="18"/>
      <c r="BS449" s="18"/>
      <c r="BT449" s="18"/>
      <c r="BU449" s="18"/>
      <c r="BV449" s="18"/>
      <c r="BW449" s="18"/>
      <c r="BX449" s="18"/>
      <c r="BY449" s="18"/>
      <c r="BZ449" s="18"/>
      <c r="CA449" s="18"/>
      <c r="CB449" s="18"/>
      <c r="CC449" s="18"/>
      <c r="CD449" s="18"/>
      <c r="CE449" s="18"/>
      <c r="CF449" s="18"/>
      <c r="CG449" s="18"/>
      <c r="CH449" s="18"/>
      <c r="CI449" s="18"/>
      <c r="CJ449" s="18"/>
      <c r="CK449" s="18"/>
      <c r="CL449" s="18"/>
      <c r="CM449" s="18"/>
      <c r="CN449" s="18"/>
      <c r="CO449" s="18"/>
      <c r="CP449" s="18"/>
      <c r="CQ449" s="18"/>
      <c r="CR449" s="18"/>
      <c r="CS449" s="18"/>
    </row>
    <row r="450" spans="1:97">
      <c r="A450" s="18"/>
      <c r="B450" s="18"/>
      <c r="C450" s="18" t="s">
        <v>18327</v>
      </c>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c r="BC450" s="18"/>
      <c r="BD450" s="18"/>
      <c r="BE450" s="18"/>
      <c r="BF450" s="18"/>
      <c r="BG450" s="18"/>
      <c r="BH450" s="18"/>
      <c r="BI450" s="18"/>
      <c r="BJ450" s="18"/>
      <c r="BK450" s="18"/>
      <c r="BL450" s="18"/>
      <c r="BM450" s="18"/>
      <c r="BN450" s="18"/>
      <c r="BO450" s="18"/>
      <c r="BP450" s="18"/>
      <c r="BQ450" s="18"/>
      <c r="BR450" s="18"/>
      <c r="BS450" s="18"/>
      <c r="BT450" s="18"/>
      <c r="BU450" s="18"/>
      <c r="BV450" s="18"/>
      <c r="BW450" s="18"/>
      <c r="BX450" s="18"/>
      <c r="BY450" s="18"/>
      <c r="BZ450" s="18"/>
      <c r="CA450" s="18"/>
      <c r="CB450" s="18"/>
      <c r="CC450" s="18"/>
      <c r="CD450" s="18"/>
      <c r="CE450" s="18"/>
      <c r="CF450" s="18"/>
      <c r="CG450" s="18"/>
      <c r="CH450" s="18"/>
      <c r="CI450" s="18"/>
      <c r="CJ450" s="18"/>
      <c r="CK450" s="18"/>
      <c r="CL450" s="18"/>
      <c r="CM450" s="18"/>
      <c r="CN450" s="18"/>
      <c r="CO450" s="18"/>
      <c r="CP450" s="18"/>
      <c r="CQ450" s="18"/>
      <c r="CR450" s="18"/>
      <c r="CS450" s="18"/>
    </row>
    <row r="451" spans="1:97">
      <c r="A451" s="18"/>
      <c r="B451" s="18"/>
      <c r="C451" s="18" t="s">
        <v>18328</v>
      </c>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c r="AK451" s="18"/>
      <c r="AL451" s="18"/>
      <c r="AM451" s="18"/>
      <c r="AN451" s="18"/>
      <c r="AO451" s="18"/>
      <c r="AP451" s="18"/>
      <c r="AQ451" s="18"/>
      <c r="AR451" s="18"/>
      <c r="AS451" s="18"/>
      <c r="AT451" s="18"/>
      <c r="AU451" s="18"/>
      <c r="AV451" s="18"/>
      <c r="AW451" s="18"/>
      <c r="AX451" s="18"/>
      <c r="AY451" s="18"/>
      <c r="AZ451" s="18"/>
      <c r="BA451" s="18"/>
      <c r="BB451" s="18"/>
      <c r="BC451" s="18"/>
      <c r="BD451" s="18"/>
      <c r="BE451" s="18"/>
      <c r="BF451" s="18"/>
      <c r="BG451" s="18"/>
      <c r="BH451" s="18"/>
      <c r="BI451" s="18"/>
      <c r="BJ451" s="18"/>
      <c r="BK451" s="18"/>
      <c r="BL451" s="18"/>
      <c r="BM451" s="18"/>
      <c r="BN451" s="18"/>
      <c r="BO451" s="18"/>
      <c r="BP451" s="18"/>
      <c r="BQ451" s="18"/>
      <c r="BR451" s="18"/>
      <c r="BS451" s="18"/>
      <c r="BT451" s="18"/>
      <c r="BU451" s="18"/>
      <c r="BV451" s="18"/>
      <c r="BW451" s="18"/>
      <c r="BX451" s="18"/>
      <c r="BY451" s="18"/>
      <c r="BZ451" s="18"/>
      <c r="CA451" s="18"/>
      <c r="CB451" s="18"/>
      <c r="CC451" s="18"/>
      <c r="CD451" s="18"/>
      <c r="CE451" s="18"/>
      <c r="CF451" s="18"/>
      <c r="CG451" s="18"/>
      <c r="CH451" s="18"/>
      <c r="CI451" s="18"/>
      <c r="CJ451" s="18"/>
      <c r="CK451" s="18"/>
      <c r="CL451" s="18"/>
      <c r="CM451" s="18"/>
      <c r="CN451" s="18"/>
      <c r="CO451" s="18"/>
      <c r="CP451" s="18"/>
      <c r="CQ451" s="18"/>
      <c r="CR451" s="18"/>
      <c r="CS451" s="18"/>
    </row>
    <row r="452" spans="1:97">
      <c r="A452" s="18"/>
      <c r="B452" s="18"/>
      <c r="C452" s="18" t="s">
        <v>18329</v>
      </c>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c r="BC452" s="18"/>
      <c r="BD452" s="18"/>
      <c r="BE452" s="18"/>
      <c r="BF452" s="18"/>
      <c r="BG452" s="18"/>
      <c r="BH452" s="18"/>
      <c r="BI452" s="18"/>
      <c r="BJ452" s="18"/>
      <c r="BK452" s="18"/>
      <c r="BL452" s="18"/>
      <c r="BM452" s="18"/>
      <c r="BN452" s="18"/>
      <c r="BO452" s="18"/>
      <c r="BP452" s="18"/>
      <c r="BQ452" s="18"/>
      <c r="BR452" s="18"/>
      <c r="BS452" s="18"/>
      <c r="BT452" s="18"/>
      <c r="BU452" s="18"/>
      <c r="BV452" s="18"/>
      <c r="BW452" s="18"/>
      <c r="BX452" s="18"/>
      <c r="BY452" s="18"/>
      <c r="BZ452" s="18"/>
      <c r="CA452" s="18"/>
      <c r="CB452" s="18"/>
      <c r="CC452" s="18"/>
      <c r="CD452" s="18"/>
      <c r="CE452" s="18"/>
      <c r="CF452" s="18"/>
      <c r="CG452" s="18"/>
      <c r="CH452" s="18"/>
      <c r="CI452" s="18"/>
      <c r="CJ452" s="18"/>
      <c r="CK452" s="18"/>
      <c r="CL452" s="18"/>
      <c r="CM452" s="18"/>
      <c r="CN452" s="18"/>
      <c r="CO452" s="18"/>
      <c r="CP452" s="18"/>
      <c r="CQ452" s="18"/>
      <c r="CR452" s="18"/>
      <c r="CS452" s="18"/>
    </row>
    <row r="453" spans="1:97">
      <c r="A453" s="18"/>
      <c r="B453" s="18"/>
      <c r="C453" s="18" t="s">
        <v>18330</v>
      </c>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c r="AK453" s="18"/>
      <c r="AL453" s="18"/>
      <c r="AM453" s="18"/>
      <c r="AN453" s="18"/>
      <c r="AO453" s="18"/>
      <c r="AP453" s="18"/>
      <c r="AQ453" s="18"/>
      <c r="AR453" s="18"/>
      <c r="AS453" s="18"/>
      <c r="AT453" s="18"/>
      <c r="AU453" s="18"/>
      <c r="AV453" s="18"/>
      <c r="AW453" s="18"/>
      <c r="AX453" s="18"/>
      <c r="AY453" s="18"/>
      <c r="AZ453" s="18"/>
      <c r="BA453" s="18"/>
      <c r="BB453" s="18"/>
      <c r="BC453" s="18"/>
      <c r="BD453" s="18"/>
      <c r="BE453" s="18"/>
      <c r="BF453" s="18"/>
      <c r="BG453" s="18"/>
      <c r="BH453" s="18"/>
      <c r="BI453" s="18"/>
      <c r="BJ453" s="18"/>
      <c r="BK453" s="18"/>
      <c r="BL453" s="18"/>
      <c r="BM453" s="18"/>
      <c r="BN453" s="18"/>
      <c r="BO453" s="18"/>
      <c r="BP453" s="18"/>
      <c r="BQ453" s="18"/>
      <c r="BR453" s="18"/>
      <c r="BS453" s="18"/>
      <c r="BT453" s="18"/>
      <c r="BU453" s="18"/>
      <c r="BV453" s="18"/>
      <c r="BW453" s="18"/>
      <c r="BX453" s="18"/>
      <c r="BY453" s="18"/>
      <c r="BZ453" s="18"/>
      <c r="CA453" s="18"/>
      <c r="CB453" s="18"/>
      <c r="CC453" s="18"/>
      <c r="CD453" s="18"/>
      <c r="CE453" s="18"/>
      <c r="CF453" s="18"/>
      <c r="CG453" s="18"/>
      <c r="CH453" s="18"/>
      <c r="CI453" s="18"/>
      <c r="CJ453" s="18"/>
      <c r="CK453" s="18"/>
      <c r="CL453" s="18"/>
      <c r="CM453" s="18"/>
      <c r="CN453" s="18"/>
      <c r="CO453" s="18"/>
      <c r="CP453" s="18"/>
      <c r="CQ453" s="18"/>
      <c r="CR453" s="18"/>
      <c r="CS453" s="18"/>
    </row>
    <row r="454" spans="1:97">
      <c r="A454" s="18"/>
      <c r="B454" s="18"/>
      <c r="C454" s="18" t="s">
        <v>18331</v>
      </c>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c r="BC454" s="18"/>
      <c r="BD454" s="18"/>
      <c r="BE454" s="18"/>
      <c r="BF454" s="18"/>
      <c r="BG454" s="18"/>
      <c r="BH454" s="18"/>
      <c r="BI454" s="18"/>
      <c r="BJ454" s="18"/>
      <c r="BK454" s="18"/>
      <c r="BL454" s="18"/>
      <c r="BM454" s="18"/>
      <c r="BN454" s="18"/>
      <c r="BO454" s="18"/>
      <c r="BP454" s="18"/>
      <c r="BQ454" s="18"/>
      <c r="BR454" s="18"/>
      <c r="BS454" s="18"/>
      <c r="BT454" s="18"/>
      <c r="BU454" s="18"/>
      <c r="BV454" s="18"/>
      <c r="BW454" s="18"/>
      <c r="BX454" s="18"/>
      <c r="BY454" s="18"/>
      <c r="BZ454" s="18"/>
      <c r="CA454" s="18"/>
      <c r="CB454" s="18"/>
      <c r="CC454" s="18"/>
      <c r="CD454" s="18"/>
      <c r="CE454" s="18"/>
      <c r="CF454" s="18"/>
      <c r="CG454" s="18"/>
      <c r="CH454" s="18"/>
      <c r="CI454" s="18"/>
      <c r="CJ454" s="18"/>
      <c r="CK454" s="18"/>
      <c r="CL454" s="18"/>
      <c r="CM454" s="18"/>
      <c r="CN454" s="18"/>
      <c r="CO454" s="18"/>
      <c r="CP454" s="18"/>
      <c r="CQ454" s="18"/>
      <c r="CR454" s="18"/>
      <c r="CS454" s="18"/>
    </row>
    <row r="455" spans="1:97">
      <c r="A455" s="18"/>
      <c r="B455" s="18"/>
      <c r="C455" s="18" t="s">
        <v>18332</v>
      </c>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c r="AK455" s="18"/>
      <c r="AL455" s="18"/>
      <c r="AM455" s="18"/>
      <c r="AN455" s="18"/>
      <c r="AO455" s="18"/>
      <c r="AP455" s="18"/>
      <c r="AQ455" s="18"/>
      <c r="AR455" s="18"/>
      <c r="AS455" s="18"/>
      <c r="AT455" s="18"/>
      <c r="AU455" s="18"/>
      <c r="AV455" s="18"/>
      <c r="AW455" s="18"/>
      <c r="AX455" s="18"/>
      <c r="AY455" s="18"/>
      <c r="AZ455" s="18"/>
      <c r="BA455" s="18"/>
      <c r="BB455" s="18"/>
      <c r="BC455" s="18"/>
      <c r="BD455" s="18"/>
      <c r="BE455" s="18"/>
      <c r="BF455" s="18"/>
      <c r="BG455" s="18"/>
      <c r="BH455" s="18"/>
      <c r="BI455" s="18"/>
      <c r="BJ455" s="18"/>
      <c r="BK455" s="18"/>
      <c r="BL455" s="18"/>
      <c r="BM455" s="18"/>
      <c r="BN455" s="18"/>
      <c r="BO455" s="18"/>
      <c r="BP455" s="18"/>
      <c r="BQ455" s="18"/>
      <c r="BR455" s="18"/>
      <c r="BS455" s="18"/>
      <c r="BT455" s="18"/>
      <c r="BU455" s="18"/>
      <c r="BV455" s="18"/>
      <c r="BW455" s="18"/>
      <c r="BX455" s="18"/>
      <c r="BY455" s="18"/>
      <c r="BZ455" s="18"/>
      <c r="CA455" s="18"/>
      <c r="CB455" s="18"/>
      <c r="CC455" s="18"/>
      <c r="CD455" s="18"/>
      <c r="CE455" s="18"/>
      <c r="CF455" s="18"/>
      <c r="CG455" s="18"/>
      <c r="CH455" s="18"/>
      <c r="CI455" s="18"/>
      <c r="CJ455" s="18"/>
      <c r="CK455" s="18"/>
      <c r="CL455" s="18"/>
      <c r="CM455" s="18"/>
      <c r="CN455" s="18"/>
      <c r="CO455" s="18"/>
      <c r="CP455" s="18"/>
      <c r="CQ455" s="18"/>
      <c r="CR455" s="18"/>
      <c r="CS455" s="18"/>
    </row>
    <row r="456" spans="1:97">
      <c r="A456" s="18"/>
      <c r="B456" s="18"/>
      <c r="C456" s="18" t="s">
        <v>18333</v>
      </c>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c r="BC456" s="18"/>
      <c r="BD456" s="18"/>
      <c r="BE456" s="18"/>
      <c r="BF456" s="18"/>
      <c r="BG456" s="18"/>
      <c r="BH456" s="18"/>
      <c r="BI456" s="18"/>
      <c r="BJ456" s="18"/>
      <c r="BK456" s="18"/>
      <c r="BL456" s="18"/>
      <c r="BM456" s="18"/>
      <c r="BN456" s="18"/>
      <c r="BO456" s="18"/>
      <c r="BP456" s="18"/>
      <c r="BQ456" s="18"/>
      <c r="BR456" s="18"/>
      <c r="BS456" s="18"/>
      <c r="BT456" s="18"/>
      <c r="BU456" s="18"/>
      <c r="BV456" s="18"/>
      <c r="BW456" s="18"/>
      <c r="BX456" s="18"/>
      <c r="BY456" s="18"/>
      <c r="BZ456" s="18"/>
      <c r="CA456" s="18"/>
      <c r="CB456" s="18"/>
      <c r="CC456" s="18"/>
      <c r="CD456" s="18"/>
      <c r="CE456" s="18"/>
      <c r="CF456" s="18"/>
      <c r="CG456" s="18"/>
      <c r="CH456" s="18"/>
      <c r="CI456" s="18"/>
      <c r="CJ456" s="18"/>
      <c r="CK456" s="18"/>
      <c r="CL456" s="18"/>
      <c r="CM456" s="18"/>
      <c r="CN456" s="18"/>
      <c r="CO456" s="18"/>
      <c r="CP456" s="18"/>
      <c r="CQ456" s="18"/>
      <c r="CR456" s="18"/>
      <c r="CS456" s="18"/>
    </row>
    <row r="457" spans="1:97">
      <c r="A457" s="18"/>
      <c r="B457" s="18"/>
      <c r="C457" s="18" t="s">
        <v>18334</v>
      </c>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c r="AK457" s="18"/>
      <c r="AL457" s="18"/>
      <c r="AM457" s="18"/>
      <c r="AN457" s="18"/>
      <c r="AO457" s="18"/>
      <c r="AP457" s="18"/>
      <c r="AQ457" s="18"/>
      <c r="AR457" s="18"/>
      <c r="AS457" s="18"/>
      <c r="AT457" s="18"/>
      <c r="AU457" s="18"/>
      <c r="AV457" s="18"/>
      <c r="AW457" s="18"/>
      <c r="AX457" s="18"/>
      <c r="AY457" s="18"/>
      <c r="AZ457" s="18"/>
      <c r="BA457" s="18"/>
      <c r="BB457" s="18"/>
      <c r="BC457" s="18"/>
      <c r="BD457" s="18"/>
      <c r="BE457" s="18"/>
      <c r="BF457" s="18"/>
      <c r="BG457" s="18"/>
      <c r="BH457" s="18"/>
      <c r="BI457" s="18"/>
      <c r="BJ457" s="18"/>
      <c r="BK457" s="18"/>
      <c r="BL457" s="18"/>
      <c r="BM457" s="18"/>
      <c r="BN457" s="18"/>
      <c r="BO457" s="18"/>
      <c r="BP457" s="18"/>
      <c r="BQ457" s="18"/>
      <c r="BR457" s="18"/>
      <c r="BS457" s="18"/>
      <c r="BT457" s="18"/>
      <c r="BU457" s="18"/>
      <c r="BV457" s="18"/>
      <c r="BW457" s="18"/>
      <c r="BX457" s="18"/>
      <c r="BY457" s="18"/>
      <c r="BZ457" s="18"/>
      <c r="CA457" s="18"/>
      <c r="CB457" s="18"/>
      <c r="CC457" s="18"/>
      <c r="CD457" s="18"/>
      <c r="CE457" s="18"/>
      <c r="CF457" s="18"/>
      <c r="CG457" s="18"/>
      <c r="CH457" s="18"/>
      <c r="CI457" s="18"/>
      <c r="CJ457" s="18"/>
      <c r="CK457" s="18"/>
      <c r="CL457" s="18"/>
      <c r="CM457" s="18"/>
      <c r="CN457" s="18"/>
      <c r="CO457" s="18"/>
      <c r="CP457" s="18"/>
      <c r="CQ457" s="18"/>
      <c r="CR457" s="18"/>
      <c r="CS457" s="18"/>
    </row>
    <row r="458" spans="1:97">
      <c r="A458" s="18"/>
      <c r="B458" s="18"/>
      <c r="C458" s="18" t="s">
        <v>18335</v>
      </c>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c r="BC458" s="18"/>
      <c r="BD458" s="18"/>
      <c r="BE458" s="18"/>
      <c r="BF458" s="18"/>
      <c r="BG458" s="18"/>
      <c r="BH458" s="18"/>
      <c r="BI458" s="18"/>
      <c r="BJ458" s="18"/>
      <c r="BK458" s="18"/>
      <c r="BL458" s="18"/>
      <c r="BM458" s="18"/>
      <c r="BN458" s="18"/>
      <c r="BO458" s="18"/>
      <c r="BP458" s="18"/>
      <c r="BQ458" s="18"/>
      <c r="BR458" s="18"/>
      <c r="BS458" s="18"/>
      <c r="BT458" s="18"/>
      <c r="BU458" s="18"/>
      <c r="BV458" s="18"/>
      <c r="BW458" s="18"/>
      <c r="BX458" s="18"/>
      <c r="BY458" s="18"/>
      <c r="BZ458" s="18"/>
      <c r="CA458" s="18"/>
      <c r="CB458" s="18"/>
      <c r="CC458" s="18"/>
      <c r="CD458" s="18"/>
      <c r="CE458" s="18"/>
      <c r="CF458" s="18"/>
      <c r="CG458" s="18"/>
      <c r="CH458" s="18"/>
      <c r="CI458" s="18"/>
      <c r="CJ458" s="18"/>
      <c r="CK458" s="18"/>
      <c r="CL458" s="18"/>
      <c r="CM458" s="18"/>
      <c r="CN458" s="18"/>
      <c r="CO458" s="18"/>
      <c r="CP458" s="18"/>
      <c r="CQ458" s="18"/>
      <c r="CR458" s="18"/>
      <c r="CS458" s="18"/>
    </row>
    <row r="459" spans="1:97">
      <c r="A459" s="18"/>
      <c r="B459" s="18"/>
      <c r="C459" s="18" t="s">
        <v>18336</v>
      </c>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c r="AK459" s="18"/>
      <c r="AL459" s="18"/>
      <c r="AM459" s="18"/>
      <c r="AN459" s="18"/>
      <c r="AO459" s="18"/>
      <c r="AP459" s="18"/>
      <c r="AQ459" s="18"/>
      <c r="AR459" s="18"/>
      <c r="AS459" s="18"/>
      <c r="AT459" s="18"/>
      <c r="AU459" s="18"/>
      <c r="AV459" s="18"/>
      <c r="AW459" s="18"/>
      <c r="AX459" s="18"/>
      <c r="AY459" s="18"/>
      <c r="AZ459" s="18"/>
      <c r="BA459" s="18"/>
      <c r="BB459" s="18"/>
      <c r="BC459" s="18"/>
      <c r="BD459" s="18"/>
      <c r="BE459" s="18"/>
      <c r="BF459" s="18"/>
      <c r="BG459" s="18"/>
      <c r="BH459" s="18"/>
      <c r="BI459" s="18"/>
      <c r="BJ459" s="18"/>
      <c r="BK459" s="18"/>
      <c r="BL459" s="18"/>
      <c r="BM459" s="18"/>
      <c r="BN459" s="18"/>
      <c r="BO459" s="18"/>
      <c r="BP459" s="18"/>
      <c r="BQ459" s="18"/>
      <c r="BR459" s="18"/>
      <c r="BS459" s="18"/>
      <c r="BT459" s="18"/>
      <c r="BU459" s="18"/>
      <c r="BV459" s="18"/>
      <c r="BW459" s="18"/>
      <c r="BX459" s="18"/>
      <c r="BY459" s="18"/>
      <c r="BZ459" s="18"/>
      <c r="CA459" s="18"/>
      <c r="CB459" s="18"/>
      <c r="CC459" s="18"/>
      <c r="CD459" s="18"/>
      <c r="CE459" s="18"/>
      <c r="CF459" s="18"/>
      <c r="CG459" s="18"/>
      <c r="CH459" s="18"/>
      <c r="CI459" s="18"/>
      <c r="CJ459" s="18"/>
      <c r="CK459" s="18"/>
      <c r="CL459" s="18"/>
      <c r="CM459" s="18"/>
      <c r="CN459" s="18"/>
      <c r="CO459" s="18"/>
      <c r="CP459" s="18"/>
      <c r="CQ459" s="18"/>
      <c r="CR459" s="18"/>
      <c r="CS459" s="18"/>
    </row>
    <row r="460" spans="1:97">
      <c r="A460" s="18"/>
      <c r="B460" s="18"/>
      <c r="C460" s="18" t="s">
        <v>18337</v>
      </c>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c r="BC460" s="18"/>
      <c r="BD460" s="18"/>
      <c r="BE460" s="18"/>
      <c r="BF460" s="18"/>
      <c r="BG460" s="18"/>
      <c r="BH460" s="18"/>
      <c r="BI460" s="18"/>
      <c r="BJ460" s="18"/>
      <c r="BK460" s="18"/>
      <c r="BL460" s="18"/>
      <c r="BM460" s="18"/>
      <c r="BN460" s="18"/>
      <c r="BO460" s="18"/>
      <c r="BP460" s="18"/>
      <c r="BQ460" s="18"/>
      <c r="BR460" s="18"/>
      <c r="BS460" s="18"/>
      <c r="BT460" s="18"/>
      <c r="BU460" s="18"/>
      <c r="BV460" s="18"/>
      <c r="BW460" s="18"/>
      <c r="BX460" s="18"/>
      <c r="BY460" s="18"/>
      <c r="BZ460" s="18"/>
      <c r="CA460" s="18"/>
      <c r="CB460" s="18"/>
      <c r="CC460" s="18"/>
      <c r="CD460" s="18"/>
      <c r="CE460" s="18"/>
      <c r="CF460" s="18"/>
      <c r="CG460" s="18"/>
      <c r="CH460" s="18"/>
      <c r="CI460" s="18"/>
      <c r="CJ460" s="18"/>
      <c r="CK460" s="18"/>
      <c r="CL460" s="18"/>
      <c r="CM460" s="18"/>
      <c r="CN460" s="18"/>
      <c r="CO460" s="18"/>
      <c r="CP460" s="18"/>
      <c r="CQ460" s="18"/>
      <c r="CR460" s="18"/>
      <c r="CS460" s="18"/>
    </row>
    <row r="461" spans="1:97">
      <c r="A461" s="18"/>
      <c r="B461" s="18"/>
      <c r="C461" s="18" t="s">
        <v>18338</v>
      </c>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c r="AK461" s="18"/>
      <c r="AL461" s="18"/>
      <c r="AM461" s="18"/>
      <c r="AN461" s="18"/>
      <c r="AO461" s="18"/>
      <c r="AP461" s="18"/>
      <c r="AQ461" s="18"/>
      <c r="AR461" s="18"/>
      <c r="AS461" s="18"/>
      <c r="AT461" s="18"/>
      <c r="AU461" s="18"/>
      <c r="AV461" s="18"/>
      <c r="AW461" s="18"/>
      <c r="AX461" s="18"/>
      <c r="AY461" s="18"/>
      <c r="AZ461" s="18"/>
      <c r="BA461" s="18"/>
      <c r="BB461" s="18"/>
      <c r="BC461" s="18"/>
      <c r="BD461" s="18"/>
      <c r="BE461" s="18"/>
      <c r="BF461" s="18"/>
      <c r="BG461" s="18"/>
      <c r="BH461" s="18"/>
      <c r="BI461" s="18"/>
      <c r="BJ461" s="18"/>
      <c r="BK461" s="18"/>
      <c r="BL461" s="18"/>
      <c r="BM461" s="18"/>
      <c r="BN461" s="18"/>
      <c r="BO461" s="18"/>
      <c r="BP461" s="18"/>
      <c r="BQ461" s="18"/>
      <c r="BR461" s="18"/>
      <c r="BS461" s="18"/>
      <c r="BT461" s="18"/>
      <c r="BU461" s="18"/>
      <c r="BV461" s="18"/>
      <c r="BW461" s="18"/>
      <c r="BX461" s="18"/>
      <c r="BY461" s="18"/>
      <c r="BZ461" s="18"/>
      <c r="CA461" s="18"/>
      <c r="CB461" s="18"/>
      <c r="CC461" s="18"/>
      <c r="CD461" s="18"/>
      <c r="CE461" s="18"/>
      <c r="CF461" s="18"/>
      <c r="CG461" s="18"/>
      <c r="CH461" s="18"/>
      <c r="CI461" s="18"/>
      <c r="CJ461" s="18"/>
      <c r="CK461" s="18"/>
      <c r="CL461" s="18"/>
      <c r="CM461" s="18"/>
      <c r="CN461" s="18"/>
      <c r="CO461" s="18"/>
      <c r="CP461" s="18"/>
      <c r="CQ461" s="18"/>
      <c r="CR461" s="18"/>
      <c r="CS461" s="18"/>
    </row>
    <row r="462" spans="1:97">
      <c r="A462" s="18"/>
      <c r="B462" s="18"/>
      <c r="C462" s="18" t="s">
        <v>18339</v>
      </c>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c r="BC462" s="18"/>
      <c r="BD462" s="18"/>
      <c r="BE462" s="18"/>
      <c r="BF462" s="18"/>
      <c r="BG462" s="18"/>
      <c r="BH462" s="18"/>
      <c r="BI462" s="18"/>
      <c r="BJ462" s="18"/>
      <c r="BK462" s="18"/>
      <c r="BL462" s="18"/>
      <c r="BM462" s="18"/>
      <c r="BN462" s="18"/>
      <c r="BO462" s="18"/>
      <c r="BP462" s="18"/>
      <c r="BQ462" s="18"/>
      <c r="BR462" s="18"/>
      <c r="BS462" s="18"/>
      <c r="BT462" s="18"/>
      <c r="BU462" s="18"/>
      <c r="BV462" s="18"/>
      <c r="BW462" s="18"/>
      <c r="BX462" s="18"/>
      <c r="BY462" s="18"/>
      <c r="BZ462" s="18"/>
      <c r="CA462" s="18"/>
      <c r="CB462" s="18"/>
      <c r="CC462" s="18"/>
      <c r="CD462" s="18"/>
      <c r="CE462" s="18"/>
      <c r="CF462" s="18"/>
      <c r="CG462" s="18"/>
      <c r="CH462" s="18"/>
      <c r="CI462" s="18"/>
      <c r="CJ462" s="18"/>
      <c r="CK462" s="18"/>
      <c r="CL462" s="18"/>
      <c r="CM462" s="18"/>
      <c r="CN462" s="18"/>
      <c r="CO462" s="18"/>
      <c r="CP462" s="18"/>
      <c r="CQ462" s="18"/>
      <c r="CR462" s="18"/>
      <c r="CS462" s="18"/>
    </row>
    <row r="463" spans="1:97">
      <c r="A463" s="18"/>
      <c r="B463" s="18"/>
      <c r="C463" s="18" t="s">
        <v>18340</v>
      </c>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c r="AK463" s="18"/>
      <c r="AL463" s="18"/>
      <c r="AM463" s="18"/>
      <c r="AN463" s="18"/>
      <c r="AO463" s="18"/>
      <c r="AP463" s="18"/>
      <c r="AQ463" s="18"/>
      <c r="AR463" s="18"/>
      <c r="AS463" s="18"/>
      <c r="AT463" s="18"/>
      <c r="AU463" s="18"/>
      <c r="AV463" s="18"/>
      <c r="AW463" s="18"/>
      <c r="AX463" s="18"/>
      <c r="AY463" s="18"/>
      <c r="AZ463" s="18"/>
      <c r="BA463" s="18"/>
      <c r="BB463" s="18"/>
      <c r="BC463" s="18"/>
      <c r="BD463" s="18"/>
      <c r="BE463" s="18"/>
      <c r="BF463" s="18"/>
      <c r="BG463" s="18"/>
      <c r="BH463" s="18"/>
      <c r="BI463" s="18"/>
      <c r="BJ463" s="18"/>
      <c r="BK463" s="18"/>
      <c r="BL463" s="18"/>
      <c r="BM463" s="18"/>
      <c r="BN463" s="18"/>
      <c r="BO463" s="18"/>
      <c r="BP463" s="18"/>
      <c r="BQ463" s="18"/>
      <c r="BR463" s="18"/>
      <c r="BS463" s="18"/>
      <c r="BT463" s="18"/>
      <c r="BU463" s="18"/>
      <c r="BV463" s="18"/>
      <c r="BW463" s="18"/>
      <c r="BX463" s="18"/>
      <c r="BY463" s="18"/>
      <c r="BZ463" s="18"/>
      <c r="CA463" s="18"/>
      <c r="CB463" s="18"/>
      <c r="CC463" s="18"/>
      <c r="CD463" s="18"/>
      <c r="CE463" s="18"/>
      <c r="CF463" s="18"/>
      <c r="CG463" s="18"/>
      <c r="CH463" s="18"/>
      <c r="CI463" s="18"/>
      <c r="CJ463" s="18"/>
      <c r="CK463" s="18"/>
      <c r="CL463" s="18"/>
      <c r="CM463" s="18"/>
      <c r="CN463" s="18"/>
      <c r="CO463" s="18"/>
      <c r="CP463" s="18"/>
      <c r="CQ463" s="18"/>
      <c r="CR463" s="18"/>
      <c r="CS463" s="18"/>
    </row>
    <row r="464" spans="1:97">
      <c r="A464" s="18"/>
      <c r="B464" s="18"/>
      <c r="C464" s="18" t="s">
        <v>18341</v>
      </c>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c r="BC464" s="18"/>
      <c r="BD464" s="18"/>
      <c r="BE464" s="18"/>
      <c r="BF464" s="18"/>
      <c r="BG464" s="18"/>
      <c r="BH464" s="18"/>
      <c r="BI464" s="18"/>
      <c r="BJ464" s="18"/>
      <c r="BK464" s="18"/>
      <c r="BL464" s="18"/>
      <c r="BM464" s="18"/>
      <c r="BN464" s="18"/>
      <c r="BO464" s="18"/>
      <c r="BP464" s="18"/>
      <c r="BQ464" s="18"/>
      <c r="BR464" s="18"/>
      <c r="BS464" s="18"/>
      <c r="BT464" s="18"/>
      <c r="BU464" s="18"/>
      <c r="BV464" s="18"/>
      <c r="BW464" s="18"/>
      <c r="BX464" s="18"/>
      <c r="BY464" s="18"/>
      <c r="BZ464" s="18"/>
      <c r="CA464" s="18"/>
      <c r="CB464" s="18"/>
      <c r="CC464" s="18"/>
      <c r="CD464" s="18"/>
      <c r="CE464" s="18"/>
      <c r="CF464" s="18"/>
      <c r="CG464" s="18"/>
      <c r="CH464" s="18"/>
      <c r="CI464" s="18"/>
      <c r="CJ464" s="18"/>
      <c r="CK464" s="18"/>
      <c r="CL464" s="18"/>
      <c r="CM464" s="18"/>
      <c r="CN464" s="18"/>
      <c r="CO464" s="18"/>
      <c r="CP464" s="18"/>
      <c r="CQ464" s="18"/>
      <c r="CR464" s="18"/>
      <c r="CS464" s="18"/>
    </row>
    <row r="465" spans="1:97">
      <c r="A465" s="18"/>
      <c r="B465" s="18"/>
      <c r="C465" s="18" t="s">
        <v>18342</v>
      </c>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c r="AK465" s="18"/>
      <c r="AL465" s="18"/>
      <c r="AM465" s="18"/>
      <c r="AN465" s="18"/>
      <c r="AO465" s="18"/>
      <c r="AP465" s="18"/>
      <c r="AQ465" s="18"/>
      <c r="AR465" s="18"/>
      <c r="AS465" s="18"/>
      <c r="AT465" s="18"/>
      <c r="AU465" s="18"/>
      <c r="AV465" s="18"/>
      <c r="AW465" s="18"/>
      <c r="AX465" s="18"/>
      <c r="AY465" s="18"/>
      <c r="AZ465" s="18"/>
      <c r="BA465" s="18"/>
      <c r="BB465" s="18"/>
      <c r="BC465" s="18"/>
      <c r="BD465" s="18"/>
      <c r="BE465" s="18"/>
      <c r="BF465" s="18"/>
      <c r="BG465" s="18"/>
      <c r="BH465" s="18"/>
      <c r="BI465" s="18"/>
      <c r="BJ465" s="18"/>
      <c r="BK465" s="18"/>
      <c r="BL465" s="18"/>
      <c r="BM465" s="18"/>
      <c r="BN465" s="18"/>
      <c r="BO465" s="18"/>
      <c r="BP465" s="18"/>
      <c r="BQ465" s="18"/>
      <c r="BR465" s="18"/>
      <c r="BS465" s="18"/>
      <c r="BT465" s="18"/>
      <c r="BU465" s="18"/>
      <c r="BV465" s="18"/>
      <c r="BW465" s="18"/>
      <c r="BX465" s="18"/>
      <c r="BY465" s="18"/>
      <c r="BZ465" s="18"/>
      <c r="CA465" s="18"/>
      <c r="CB465" s="18"/>
      <c r="CC465" s="18"/>
      <c r="CD465" s="18"/>
      <c r="CE465" s="18"/>
      <c r="CF465" s="18"/>
      <c r="CG465" s="18"/>
      <c r="CH465" s="18"/>
      <c r="CI465" s="18"/>
      <c r="CJ465" s="18"/>
      <c r="CK465" s="18"/>
      <c r="CL465" s="18"/>
      <c r="CM465" s="18"/>
      <c r="CN465" s="18"/>
      <c r="CO465" s="18"/>
      <c r="CP465" s="18"/>
      <c r="CQ465" s="18"/>
      <c r="CR465" s="18"/>
      <c r="CS465" s="18"/>
    </row>
    <row r="466" spans="1:97">
      <c r="A466" s="18"/>
      <c r="B466" s="18"/>
      <c r="C466" s="18" t="s">
        <v>18343</v>
      </c>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c r="BC466" s="18"/>
      <c r="BD466" s="18"/>
      <c r="BE466" s="18"/>
      <c r="BF466" s="18"/>
      <c r="BG466" s="18"/>
      <c r="BH466" s="18"/>
      <c r="BI466" s="18"/>
      <c r="BJ466" s="18"/>
      <c r="BK466" s="18"/>
      <c r="BL466" s="18"/>
      <c r="BM466" s="18"/>
      <c r="BN466" s="18"/>
      <c r="BO466" s="18"/>
      <c r="BP466" s="18"/>
      <c r="BQ466" s="18"/>
      <c r="BR466" s="18"/>
      <c r="BS466" s="18"/>
      <c r="BT466" s="18"/>
      <c r="BU466" s="18"/>
      <c r="BV466" s="18"/>
      <c r="BW466" s="18"/>
      <c r="BX466" s="18"/>
      <c r="BY466" s="18"/>
      <c r="BZ466" s="18"/>
      <c r="CA466" s="18"/>
      <c r="CB466" s="18"/>
      <c r="CC466" s="18"/>
      <c r="CD466" s="18"/>
      <c r="CE466" s="18"/>
      <c r="CF466" s="18"/>
      <c r="CG466" s="18"/>
      <c r="CH466" s="18"/>
      <c r="CI466" s="18"/>
      <c r="CJ466" s="18"/>
      <c r="CK466" s="18"/>
      <c r="CL466" s="18"/>
      <c r="CM466" s="18"/>
      <c r="CN466" s="18"/>
      <c r="CO466" s="18"/>
      <c r="CP466" s="18"/>
      <c r="CQ466" s="18"/>
      <c r="CR466" s="18"/>
      <c r="CS466" s="18"/>
    </row>
    <row r="467" spans="1:97">
      <c r="A467" s="18"/>
      <c r="B467" s="18"/>
      <c r="C467" s="18" t="s">
        <v>18344</v>
      </c>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c r="AK467" s="18"/>
      <c r="AL467" s="18"/>
      <c r="AM467" s="18"/>
      <c r="AN467" s="18"/>
      <c r="AO467" s="18"/>
      <c r="AP467" s="18"/>
      <c r="AQ467" s="18"/>
      <c r="AR467" s="18"/>
      <c r="AS467" s="18"/>
      <c r="AT467" s="18"/>
      <c r="AU467" s="18"/>
      <c r="AV467" s="18"/>
      <c r="AW467" s="18"/>
      <c r="AX467" s="18"/>
      <c r="AY467" s="18"/>
      <c r="AZ467" s="18"/>
      <c r="BA467" s="18"/>
      <c r="BB467" s="18"/>
      <c r="BC467" s="18"/>
      <c r="BD467" s="18"/>
      <c r="BE467" s="18"/>
      <c r="BF467" s="18"/>
      <c r="BG467" s="18"/>
      <c r="BH467" s="18"/>
      <c r="BI467" s="18"/>
      <c r="BJ467" s="18"/>
      <c r="BK467" s="18"/>
      <c r="BL467" s="18"/>
      <c r="BM467" s="18"/>
      <c r="BN467" s="18"/>
      <c r="BO467" s="18"/>
      <c r="BP467" s="18"/>
      <c r="BQ467" s="18"/>
      <c r="BR467" s="18"/>
      <c r="BS467" s="18"/>
      <c r="BT467" s="18"/>
      <c r="BU467" s="18"/>
      <c r="BV467" s="18"/>
      <c r="BW467" s="18"/>
      <c r="BX467" s="18"/>
      <c r="BY467" s="18"/>
      <c r="BZ467" s="18"/>
      <c r="CA467" s="18"/>
      <c r="CB467" s="18"/>
      <c r="CC467" s="18"/>
      <c r="CD467" s="18"/>
      <c r="CE467" s="18"/>
      <c r="CF467" s="18"/>
      <c r="CG467" s="18"/>
      <c r="CH467" s="18"/>
      <c r="CI467" s="18"/>
      <c r="CJ467" s="18"/>
      <c r="CK467" s="18"/>
      <c r="CL467" s="18"/>
      <c r="CM467" s="18"/>
      <c r="CN467" s="18"/>
      <c r="CO467" s="18"/>
      <c r="CP467" s="18"/>
      <c r="CQ467" s="18"/>
      <c r="CR467" s="18"/>
      <c r="CS467" s="18"/>
    </row>
    <row r="468" spans="1:97">
      <c r="A468" s="18"/>
      <c r="B468" s="18"/>
      <c r="C468" s="18" t="s">
        <v>18345</v>
      </c>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c r="BC468" s="18"/>
      <c r="BD468" s="18"/>
      <c r="BE468" s="18"/>
      <c r="BF468" s="18"/>
      <c r="BG468" s="18"/>
      <c r="BH468" s="18"/>
      <c r="BI468" s="18"/>
      <c r="BJ468" s="18"/>
      <c r="BK468" s="18"/>
      <c r="BL468" s="18"/>
      <c r="BM468" s="18"/>
      <c r="BN468" s="18"/>
      <c r="BO468" s="18"/>
      <c r="BP468" s="18"/>
      <c r="BQ468" s="18"/>
      <c r="BR468" s="18"/>
      <c r="BS468" s="18"/>
      <c r="BT468" s="18"/>
      <c r="BU468" s="18"/>
      <c r="BV468" s="18"/>
      <c r="BW468" s="18"/>
      <c r="BX468" s="18"/>
      <c r="BY468" s="18"/>
      <c r="BZ468" s="18"/>
      <c r="CA468" s="18"/>
      <c r="CB468" s="18"/>
      <c r="CC468" s="18"/>
      <c r="CD468" s="18"/>
      <c r="CE468" s="18"/>
      <c r="CF468" s="18"/>
      <c r="CG468" s="18"/>
      <c r="CH468" s="18"/>
      <c r="CI468" s="18"/>
      <c r="CJ468" s="18"/>
      <c r="CK468" s="18"/>
      <c r="CL468" s="18"/>
      <c r="CM468" s="18"/>
      <c r="CN468" s="18"/>
      <c r="CO468" s="18"/>
      <c r="CP468" s="18"/>
      <c r="CQ468" s="18"/>
      <c r="CR468" s="18"/>
      <c r="CS468" s="18"/>
    </row>
    <row r="469" spans="1:97">
      <c r="A469" s="18"/>
      <c r="B469" s="18"/>
      <c r="C469" s="18" t="s">
        <v>18346</v>
      </c>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c r="AK469" s="18"/>
      <c r="AL469" s="18"/>
      <c r="AM469" s="18"/>
      <c r="AN469" s="18"/>
      <c r="AO469" s="18"/>
      <c r="AP469" s="18"/>
      <c r="AQ469" s="18"/>
      <c r="AR469" s="18"/>
      <c r="AS469" s="18"/>
      <c r="AT469" s="18"/>
      <c r="AU469" s="18"/>
      <c r="AV469" s="18"/>
      <c r="AW469" s="18"/>
      <c r="AX469" s="18"/>
      <c r="AY469" s="18"/>
      <c r="AZ469" s="18"/>
      <c r="BA469" s="18"/>
      <c r="BB469" s="18"/>
      <c r="BC469" s="18"/>
      <c r="BD469" s="18"/>
      <c r="BE469" s="18"/>
      <c r="BF469" s="18"/>
      <c r="BG469" s="18"/>
      <c r="BH469" s="18"/>
      <c r="BI469" s="18"/>
      <c r="BJ469" s="18"/>
      <c r="BK469" s="18"/>
      <c r="BL469" s="18"/>
      <c r="BM469" s="18"/>
      <c r="BN469" s="18"/>
      <c r="BO469" s="18"/>
      <c r="BP469" s="18"/>
      <c r="BQ469" s="18"/>
      <c r="BR469" s="18"/>
      <c r="BS469" s="18"/>
      <c r="BT469" s="18"/>
      <c r="BU469" s="18"/>
      <c r="BV469" s="18"/>
      <c r="BW469" s="18"/>
      <c r="BX469" s="18"/>
      <c r="BY469" s="18"/>
      <c r="BZ469" s="18"/>
      <c r="CA469" s="18"/>
      <c r="CB469" s="18"/>
      <c r="CC469" s="18"/>
      <c r="CD469" s="18"/>
      <c r="CE469" s="18"/>
      <c r="CF469" s="18"/>
      <c r="CG469" s="18"/>
      <c r="CH469" s="18"/>
      <c r="CI469" s="18"/>
      <c r="CJ469" s="18"/>
      <c r="CK469" s="18"/>
      <c r="CL469" s="18"/>
      <c r="CM469" s="18"/>
      <c r="CN469" s="18"/>
      <c r="CO469" s="18"/>
      <c r="CP469" s="18"/>
      <c r="CQ469" s="18"/>
      <c r="CR469" s="18"/>
      <c r="CS469" s="18"/>
    </row>
    <row r="470" spans="1:97">
      <c r="A470" s="18"/>
      <c r="B470" s="18"/>
      <c r="C470" s="18" t="s">
        <v>18347</v>
      </c>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c r="BC470" s="18"/>
      <c r="BD470" s="18"/>
      <c r="BE470" s="18"/>
      <c r="BF470" s="18"/>
      <c r="BG470" s="18"/>
      <c r="BH470" s="18"/>
      <c r="BI470" s="18"/>
      <c r="BJ470" s="18"/>
      <c r="BK470" s="18"/>
      <c r="BL470" s="18"/>
      <c r="BM470" s="18"/>
      <c r="BN470" s="18"/>
      <c r="BO470" s="18"/>
      <c r="BP470" s="18"/>
      <c r="BQ470" s="18"/>
      <c r="BR470" s="18"/>
      <c r="BS470" s="18"/>
      <c r="BT470" s="18"/>
      <c r="BU470" s="18"/>
      <c r="BV470" s="18"/>
      <c r="BW470" s="18"/>
      <c r="BX470" s="18"/>
      <c r="BY470" s="18"/>
      <c r="BZ470" s="18"/>
      <c r="CA470" s="18"/>
      <c r="CB470" s="18"/>
      <c r="CC470" s="18"/>
      <c r="CD470" s="18"/>
      <c r="CE470" s="18"/>
      <c r="CF470" s="18"/>
      <c r="CG470" s="18"/>
      <c r="CH470" s="18"/>
      <c r="CI470" s="18"/>
      <c r="CJ470" s="18"/>
      <c r="CK470" s="18"/>
      <c r="CL470" s="18"/>
      <c r="CM470" s="18"/>
      <c r="CN470" s="18"/>
      <c r="CO470" s="18"/>
      <c r="CP470" s="18"/>
      <c r="CQ470" s="18"/>
      <c r="CR470" s="18"/>
      <c r="CS470" s="18"/>
    </row>
    <row r="471" spans="1:97">
      <c r="A471" s="18"/>
      <c r="B471" s="18"/>
      <c r="C471" s="18" t="s">
        <v>18348</v>
      </c>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c r="AK471" s="18"/>
      <c r="AL471" s="18"/>
      <c r="AM471" s="18"/>
      <c r="AN471" s="18"/>
      <c r="AO471" s="18"/>
      <c r="AP471" s="18"/>
      <c r="AQ471" s="18"/>
      <c r="AR471" s="18"/>
      <c r="AS471" s="18"/>
      <c r="AT471" s="18"/>
      <c r="AU471" s="18"/>
      <c r="AV471" s="18"/>
      <c r="AW471" s="18"/>
      <c r="AX471" s="18"/>
      <c r="AY471" s="18"/>
      <c r="AZ471" s="18"/>
      <c r="BA471" s="18"/>
      <c r="BB471" s="18"/>
      <c r="BC471" s="18"/>
      <c r="BD471" s="18"/>
      <c r="BE471" s="18"/>
      <c r="BF471" s="18"/>
      <c r="BG471" s="18"/>
      <c r="BH471" s="18"/>
      <c r="BI471" s="18"/>
      <c r="BJ471" s="18"/>
      <c r="BK471" s="18"/>
      <c r="BL471" s="18"/>
      <c r="BM471" s="18"/>
      <c r="BN471" s="18"/>
      <c r="BO471" s="18"/>
      <c r="BP471" s="18"/>
      <c r="BQ471" s="18"/>
      <c r="BR471" s="18"/>
      <c r="BS471" s="18"/>
      <c r="BT471" s="18"/>
      <c r="BU471" s="18"/>
      <c r="BV471" s="18"/>
      <c r="BW471" s="18"/>
      <c r="BX471" s="18"/>
      <c r="BY471" s="18"/>
      <c r="BZ471" s="18"/>
      <c r="CA471" s="18"/>
      <c r="CB471" s="18"/>
      <c r="CC471" s="18"/>
      <c r="CD471" s="18"/>
      <c r="CE471" s="18"/>
      <c r="CF471" s="18"/>
      <c r="CG471" s="18"/>
      <c r="CH471" s="18"/>
      <c r="CI471" s="18"/>
      <c r="CJ471" s="18"/>
      <c r="CK471" s="18"/>
      <c r="CL471" s="18"/>
      <c r="CM471" s="18"/>
      <c r="CN471" s="18"/>
      <c r="CO471" s="18"/>
      <c r="CP471" s="18"/>
      <c r="CQ471" s="18"/>
      <c r="CR471" s="18"/>
      <c r="CS471" s="18"/>
    </row>
    <row r="472" spans="1:97">
      <c r="A472" s="18"/>
      <c r="B472" s="18"/>
      <c r="C472" s="18" t="s">
        <v>18349</v>
      </c>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c r="BC472" s="18"/>
      <c r="BD472" s="18"/>
      <c r="BE472" s="18"/>
      <c r="BF472" s="18"/>
      <c r="BG472" s="18"/>
      <c r="BH472" s="18"/>
      <c r="BI472" s="18"/>
      <c r="BJ472" s="18"/>
      <c r="BK472" s="18"/>
      <c r="BL472" s="18"/>
      <c r="BM472" s="18"/>
      <c r="BN472" s="18"/>
      <c r="BO472" s="18"/>
      <c r="BP472" s="18"/>
      <c r="BQ472" s="18"/>
      <c r="BR472" s="18"/>
      <c r="BS472" s="18"/>
      <c r="BT472" s="18"/>
      <c r="BU472" s="18"/>
      <c r="BV472" s="18"/>
      <c r="BW472" s="18"/>
      <c r="BX472" s="18"/>
      <c r="BY472" s="18"/>
      <c r="BZ472" s="18"/>
      <c r="CA472" s="18"/>
      <c r="CB472" s="18"/>
      <c r="CC472" s="18"/>
      <c r="CD472" s="18"/>
      <c r="CE472" s="18"/>
      <c r="CF472" s="18"/>
      <c r="CG472" s="18"/>
      <c r="CH472" s="18"/>
      <c r="CI472" s="18"/>
      <c r="CJ472" s="18"/>
      <c r="CK472" s="18"/>
      <c r="CL472" s="18"/>
      <c r="CM472" s="18"/>
      <c r="CN472" s="18"/>
      <c r="CO472" s="18"/>
      <c r="CP472" s="18"/>
      <c r="CQ472" s="18"/>
      <c r="CR472" s="18"/>
      <c r="CS472" s="18"/>
    </row>
    <row r="473" spans="1:97">
      <c r="A473" s="18"/>
      <c r="B473" s="18"/>
      <c r="C473" s="18" t="s">
        <v>18350</v>
      </c>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c r="AK473" s="18"/>
      <c r="AL473" s="18"/>
      <c r="AM473" s="18"/>
      <c r="AN473" s="18"/>
      <c r="AO473" s="18"/>
      <c r="AP473" s="18"/>
      <c r="AQ473" s="18"/>
      <c r="AR473" s="18"/>
      <c r="AS473" s="18"/>
      <c r="AT473" s="18"/>
      <c r="AU473" s="18"/>
      <c r="AV473" s="18"/>
      <c r="AW473" s="18"/>
      <c r="AX473" s="18"/>
      <c r="AY473" s="18"/>
      <c r="AZ473" s="18"/>
      <c r="BA473" s="18"/>
      <c r="BB473" s="18"/>
      <c r="BC473" s="18"/>
      <c r="BD473" s="18"/>
      <c r="BE473" s="18"/>
      <c r="BF473" s="18"/>
      <c r="BG473" s="18"/>
      <c r="BH473" s="18"/>
      <c r="BI473" s="18"/>
      <c r="BJ473" s="18"/>
      <c r="BK473" s="18"/>
      <c r="BL473" s="18"/>
      <c r="BM473" s="18"/>
      <c r="BN473" s="18"/>
      <c r="BO473" s="18"/>
      <c r="BP473" s="18"/>
      <c r="BQ473" s="18"/>
      <c r="BR473" s="18"/>
      <c r="BS473" s="18"/>
      <c r="BT473" s="18"/>
      <c r="BU473" s="18"/>
      <c r="BV473" s="18"/>
      <c r="BW473" s="18"/>
      <c r="BX473" s="18"/>
      <c r="BY473" s="18"/>
      <c r="BZ473" s="18"/>
      <c r="CA473" s="18"/>
      <c r="CB473" s="18"/>
      <c r="CC473" s="18"/>
      <c r="CD473" s="18"/>
      <c r="CE473" s="18"/>
      <c r="CF473" s="18"/>
      <c r="CG473" s="18"/>
      <c r="CH473" s="18"/>
      <c r="CI473" s="18"/>
      <c r="CJ473" s="18"/>
      <c r="CK473" s="18"/>
      <c r="CL473" s="18"/>
      <c r="CM473" s="18"/>
      <c r="CN473" s="18"/>
      <c r="CO473" s="18"/>
      <c r="CP473" s="18"/>
      <c r="CQ473" s="18"/>
      <c r="CR473" s="18"/>
      <c r="CS473" s="18"/>
    </row>
    <row r="474" spans="1:97">
      <c r="A474" s="18"/>
      <c r="B474" s="18"/>
      <c r="C474" s="18" t="s">
        <v>18351</v>
      </c>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c r="BC474" s="18"/>
      <c r="BD474" s="18"/>
      <c r="BE474" s="18"/>
      <c r="BF474" s="18"/>
      <c r="BG474" s="18"/>
      <c r="BH474" s="18"/>
      <c r="BI474" s="18"/>
      <c r="BJ474" s="18"/>
      <c r="BK474" s="18"/>
      <c r="BL474" s="18"/>
      <c r="BM474" s="18"/>
      <c r="BN474" s="18"/>
      <c r="BO474" s="18"/>
      <c r="BP474" s="18"/>
      <c r="BQ474" s="18"/>
      <c r="BR474" s="18"/>
      <c r="BS474" s="18"/>
      <c r="BT474" s="18"/>
      <c r="BU474" s="18"/>
      <c r="BV474" s="18"/>
      <c r="BW474" s="18"/>
      <c r="BX474" s="18"/>
      <c r="BY474" s="18"/>
      <c r="BZ474" s="18"/>
      <c r="CA474" s="18"/>
      <c r="CB474" s="18"/>
      <c r="CC474" s="18"/>
      <c r="CD474" s="18"/>
      <c r="CE474" s="18"/>
      <c r="CF474" s="18"/>
      <c r="CG474" s="18"/>
      <c r="CH474" s="18"/>
      <c r="CI474" s="18"/>
      <c r="CJ474" s="18"/>
      <c r="CK474" s="18"/>
      <c r="CL474" s="18"/>
      <c r="CM474" s="18"/>
      <c r="CN474" s="18"/>
      <c r="CO474" s="18"/>
      <c r="CP474" s="18"/>
      <c r="CQ474" s="18"/>
      <c r="CR474" s="18"/>
      <c r="CS474" s="18"/>
    </row>
    <row r="475" spans="1:97">
      <c r="A475" s="18"/>
      <c r="B475" s="18"/>
      <c r="C475" s="18" t="s">
        <v>18352</v>
      </c>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c r="AK475" s="18"/>
      <c r="AL475" s="18"/>
      <c r="AM475" s="18"/>
      <c r="AN475" s="18"/>
      <c r="AO475" s="18"/>
      <c r="AP475" s="18"/>
      <c r="AQ475" s="18"/>
      <c r="AR475" s="18"/>
      <c r="AS475" s="18"/>
      <c r="AT475" s="18"/>
      <c r="AU475" s="18"/>
      <c r="AV475" s="18"/>
      <c r="AW475" s="18"/>
      <c r="AX475" s="18"/>
      <c r="AY475" s="18"/>
      <c r="AZ475" s="18"/>
      <c r="BA475" s="18"/>
      <c r="BB475" s="18"/>
      <c r="BC475" s="18"/>
      <c r="BD475" s="18"/>
      <c r="BE475" s="18"/>
      <c r="BF475" s="18"/>
      <c r="BG475" s="18"/>
      <c r="BH475" s="18"/>
      <c r="BI475" s="18"/>
      <c r="BJ475" s="18"/>
      <c r="BK475" s="18"/>
      <c r="BL475" s="18"/>
      <c r="BM475" s="18"/>
      <c r="BN475" s="18"/>
      <c r="BO475" s="18"/>
      <c r="BP475" s="18"/>
      <c r="BQ475" s="18"/>
      <c r="BR475" s="18"/>
      <c r="BS475" s="18"/>
      <c r="BT475" s="18"/>
      <c r="BU475" s="18"/>
      <c r="BV475" s="18"/>
      <c r="BW475" s="18"/>
      <c r="BX475" s="18"/>
      <c r="BY475" s="18"/>
      <c r="BZ475" s="18"/>
      <c r="CA475" s="18"/>
      <c r="CB475" s="18"/>
      <c r="CC475" s="18"/>
      <c r="CD475" s="18"/>
      <c r="CE475" s="18"/>
      <c r="CF475" s="18"/>
      <c r="CG475" s="18"/>
      <c r="CH475" s="18"/>
      <c r="CI475" s="18"/>
      <c r="CJ475" s="18"/>
      <c r="CK475" s="18"/>
      <c r="CL475" s="18"/>
      <c r="CM475" s="18"/>
      <c r="CN475" s="18"/>
      <c r="CO475" s="18"/>
      <c r="CP475" s="18"/>
      <c r="CQ475" s="18"/>
      <c r="CR475" s="18"/>
      <c r="CS475" s="18"/>
    </row>
    <row r="476" spans="1:97">
      <c r="A476" s="18"/>
      <c r="B476" s="18"/>
      <c r="C476" s="18" t="s">
        <v>18353</v>
      </c>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c r="BC476" s="18"/>
      <c r="BD476" s="18"/>
      <c r="BE476" s="18"/>
      <c r="BF476" s="18"/>
      <c r="BG476" s="18"/>
      <c r="BH476" s="18"/>
      <c r="BI476" s="18"/>
      <c r="BJ476" s="18"/>
      <c r="BK476" s="18"/>
      <c r="BL476" s="18"/>
      <c r="BM476" s="18"/>
      <c r="BN476" s="18"/>
      <c r="BO476" s="18"/>
      <c r="BP476" s="18"/>
      <c r="BQ476" s="18"/>
      <c r="BR476" s="18"/>
      <c r="BS476" s="18"/>
      <c r="BT476" s="18"/>
      <c r="BU476" s="18"/>
      <c r="BV476" s="18"/>
      <c r="BW476" s="18"/>
      <c r="BX476" s="18"/>
      <c r="BY476" s="18"/>
      <c r="BZ476" s="18"/>
      <c r="CA476" s="18"/>
      <c r="CB476" s="18"/>
      <c r="CC476" s="18"/>
      <c r="CD476" s="18"/>
      <c r="CE476" s="18"/>
      <c r="CF476" s="18"/>
      <c r="CG476" s="18"/>
      <c r="CH476" s="18"/>
      <c r="CI476" s="18"/>
      <c r="CJ476" s="18"/>
      <c r="CK476" s="18"/>
      <c r="CL476" s="18"/>
      <c r="CM476" s="18"/>
      <c r="CN476" s="18"/>
      <c r="CO476" s="18"/>
      <c r="CP476" s="18"/>
      <c r="CQ476" s="18"/>
      <c r="CR476" s="18"/>
      <c r="CS476" s="18"/>
    </row>
    <row r="477" spans="1:97">
      <c r="A477" s="18"/>
      <c r="B477" s="18"/>
      <c r="C477" s="18" t="s">
        <v>18354</v>
      </c>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c r="AK477" s="18"/>
      <c r="AL477" s="18"/>
      <c r="AM477" s="18"/>
      <c r="AN477" s="18"/>
      <c r="AO477" s="18"/>
      <c r="AP477" s="18"/>
      <c r="AQ477" s="18"/>
      <c r="AR477" s="18"/>
      <c r="AS477" s="18"/>
      <c r="AT477" s="18"/>
      <c r="AU477" s="18"/>
      <c r="AV477" s="18"/>
      <c r="AW477" s="18"/>
      <c r="AX477" s="18"/>
      <c r="AY477" s="18"/>
      <c r="AZ477" s="18"/>
      <c r="BA477" s="18"/>
      <c r="BB477" s="18"/>
      <c r="BC477" s="18"/>
      <c r="BD477" s="18"/>
      <c r="BE477" s="18"/>
      <c r="BF477" s="18"/>
      <c r="BG477" s="18"/>
      <c r="BH477" s="18"/>
      <c r="BI477" s="18"/>
      <c r="BJ477" s="18"/>
      <c r="BK477" s="18"/>
      <c r="BL477" s="18"/>
      <c r="BM477" s="18"/>
      <c r="BN477" s="18"/>
      <c r="BO477" s="18"/>
      <c r="BP477" s="18"/>
      <c r="BQ477" s="18"/>
      <c r="BR477" s="18"/>
      <c r="BS477" s="18"/>
      <c r="BT477" s="18"/>
      <c r="BU477" s="18"/>
      <c r="BV477" s="18"/>
      <c r="BW477" s="18"/>
      <c r="BX477" s="18"/>
      <c r="BY477" s="18"/>
      <c r="BZ477" s="18"/>
      <c r="CA477" s="18"/>
      <c r="CB477" s="18"/>
      <c r="CC477" s="18"/>
      <c r="CD477" s="18"/>
      <c r="CE477" s="18"/>
      <c r="CF477" s="18"/>
      <c r="CG477" s="18"/>
      <c r="CH477" s="18"/>
      <c r="CI477" s="18"/>
      <c r="CJ477" s="18"/>
      <c r="CK477" s="18"/>
      <c r="CL477" s="18"/>
      <c r="CM477" s="18"/>
      <c r="CN477" s="18"/>
      <c r="CO477" s="18"/>
      <c r="CP477" s="18"/>
      <c r="CQ477" s="18"/>
      <c r="CR477" s="18"/>
      <c r="CS477" s="18"/>
    </row>
    <row r="478" spans="1:97">
      <c r="A478" s="18"/>
      <c r="B478" s="18"/>
      <c r="C478" s="18" t="s">
        <v>18355</v>
      </c>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c r="BC478" s="18"/>
      <c r="BD478" s="18"/>
      <c r="BE478" s="18"/>
      <c r="BF478" s="18"/>
      <c r="BG478" s="18"/>
      <c r="BH478" s="18"/>
      <c r="BI478" s="18"/>
      <c r="BJ478" s="18"/>
      <c r="BK478" s="18"/>
      <c r="BL478" s="18"/>
      <c r="BM478" s="18"/>
      <c r="BN478" s="18"/>
      <c r="BO478" s="18"/>
      <c r="BP478" s="18"/>
      <c r="BQ478" s="18"/>
      <c r="BR478" s="18"/>
      <c r="BS478" s="18"/>
      <c r="BT478" s="18"/>
      <c r="BU478" s="18"/>
      <c r="BV478" s="18"/>
      <c r="BW478" s="18"/>
      <c r="BX478" s="18"/>
      <c r="BY478" s="18"/>
      <c r="BZ478" s="18"/>
      <c r="CA478" s="18"/>
      <c r="CB478" s="18"/>
      <c r="CC478" s="18"/>
      <c r="CD478" s="18"/>
      <c r="CE478" s="18"/>
      <c r="CF478" s="18"/>
      <c r="CG478" s="18"/>
      <c r="CH478" s="18"/>
      <c r="CI478" s="18"/>
      <c r="CJ478" s="18"/>
      <c r="CK478" s="18"/>
      <c r="CL478" s="18"/>
      <c r="CM478" s="18"/>
      <c r="CN478" s="18"/>
      <c r="CO478" s="18"/>
      <c r="CP478" s="18"/>
      <c r="CQ478" s="18"/>
      <c r="CR478" s="18"/>
      <c r="CS478" s="18"/>
    </row>
    <row r="479" spans="1:97">
      <c r="A479" s="18"/>
      <c r="B479" s="18"/>
      <c r="C479" s="18" t="s">
        <v>18356</v>
      </c>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c r="AK479" s="18"/>
      <c r="AL479" s="18"/>
      <c r="AM479" s="18"/>
      <c r="AN479" s="18"/>
      <c r="AO479" s="18"/>
      <c r="AP479" s="18"/>
      <c r="AQ479" s="18"/>
      <c r="AR479" s="18"/>
      <c r="AS479" s="18"/>
      <c r="AT479" s="18"/>
      <c r="AU479" s="18"/>
      <c r="AV479" s="18"/>
      <c r="AW479" s="18"/>
      <c r="AX479" s="18"/>
      <c r="AY479" s="18"/>
      <c r="AZ479" s="18"/>
      <c r="BA479" s="18"/>
      <c r="BB479" s="18"/>
      <c r="BC479" s="18"/>
      <c r="BD479" s="18"/>
      <c r="BE479" s="18"/>
      <c r="BF479" s="18"/>
      <c r="BG479" s="18"/>
      <c r="BH479" s="18"/>
      <c r="BI479" s="18"/>
      <c r="BJ479" s="18"/>
      <c r="BK479" s="18"/>
      <c r="BL479" s="18"/>
      <c r="BM479" s="18"/>
      <c r="BN479" s="18"/>
      <c r="BO479" s="18"/>
      <c r="BP479" s="18"/>
      <c r="BQ479" s="18"/>
      <c r="BR479" s="18"/>
      <c r="BS479" s="18"/>
      <c r="BT479" s="18"/>
      <c r="BU479" s="18"/>
      <c r="BV479" s="18"/>
      <c r="BW479" s="18"/>
      <c r="BX479" s="18"/>
      <c r="BY479" s="18"/>
      <c r="BZ479" s="18"/>
      <c r="CA479" s="18"/>
      <c r="CB479" s="18"/>
      <c r="CC479" s="18"/>
      <c r="CD479" s="18"/>
      <c r="CE479" s="18"/>
      <c r="CF479" s="18"/>
      <c r="CG479" s="18"/>
      <c r="CH479" s="18"/>
      <c r="CI479" s="18"/>
      <c r="CJ479" s="18"/>
      <c r="CK479" s="18"/>
      <c r="CL479" s="18"/>
      <c r="CM479" s="18"/>
      <c r="CN479" s="18"/>
      <c r="CO479" s="18"/>
      <c r="CP479" s="18"/>
      <c r="CQ479" s="18"/>
      <c r="CR479" s="18"/>
      <c r="CS479" s="18"/>
    </row>
    <row r="480" spans="1:97">
      <c r="A480" s="18"/>
      <c r="B480" s="18"/>
      <c r="C480" s="18" t="s">
        <v>18357</v>
      </c>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c r="BC480" s="18"/>
      <c r="BD480" s="18"/>
      <c r="BE480" s="18"/>
      <c r="BF480" s="18"/>
      <c r="BG480" s="18"/>
      <c r="BH480" s="18"/>
      <c r="BI480" s="18"/>
      <c r="BJ480" s="18"/>
      <c r="BK480" s="18"/>
      <c r="BL480" s="18"/>
      <c r="BM480" s="18"/>
      <c r="BN480" s="18"/>
      <c r="BO480" s="18"/>
      <c r="BP480" s="18"/>
      <c r="BQ480" s="18"/>
      <c r="BR480" s="18"/>
      <c r="BS480" s="18"/>
      <c r="BT480" s="18"/>
      <c r="BU480" s="18"/>
      <c r="BV480" s="18"/>
      <c r="BW480" s="18"/>
      <c r="BX480" s="18"/>
      <c r="BY480" s="18"/>
      <c r="BZ480" s="18"/>
      <c r="CA480" s="18"/>
      <c r="CB480" s="18"/>
      <c r="CC480" s="18"/>
      <c r="CD480" s="18"/>
      <c r="CE480" s="18"/>
      <c r="CF480" s="18"/>
      <c r="CG480" s="18"/>
      <c r="CH480" s="18"/>
      <c r="CI480" s="18"/>
      <c r="CJ480" s="18"/>
      <c r="CK480" s="18"/>
      <c r="CL480" s="18"/>
      <c r="CM480" s="18"/>
      <c r="CN480" s="18"/>
      <c r="CO480" s="18"/>
      <c r="CP480" s="18"/>
      <c r="CQ480" s="18"/>
      <c r="CR480" s="18"/>
      <c r="CS480" s="18"/>
    </row>
    <row r="481" spans="1:97">
      <c r="A481" s="18"/>
      <c r="B481" s="18"/>
      <c r="C481" s="18" t="s">
        <v>18358</v>
      </c>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c r="AK481" s="18"/>
      <c r="AL481" s="18"/>
      <c r="AM481" s="18"/>
      <c r="AN481" s="18"/>
      <c r="AO481" s="18"/>
      <c r="AP481" s="18"/>
      <c r="AQ481" s="18"/>
      <c r="AR481" s="18"/>
      <c r="AS481" s="18"/>
      <c r="AT481" s="18"/>
      <c r="AU481" s="18"/>
      <c r="AV481" s="18"/>
      <c r="AW481" s="18"/>
      <c r="AX481" s="18"/>
      <c r="AY481" s="18"/>
      <c r="AZ481" s="18"/>
      <c r="BA481" s="18"/>
      <c r="BB481" s="18"/>
      <c r="BC481" s="18"/>
      <c r="BD481" s="18"/>
      <c r="BE481" s="18"/>
      <c r="BF481" s="18"/>
      <c r="BG481" s="18"/>
      <c r="BH481" s="18"/>
      <c r="BI481" s="18"/>
      <c r="BJ481" s="18"/>
      <c r="BK481" s="18"/>
      <c r="BL481" s="18"/>
      <c r="BM481" s="18"/>
      <c r="BN481" s="18"/>
      <c r="BO481" s="18"/>
      <c r="BP481" s="18"/>
      <c r="BQ481" s="18"/>
      <c r="BR481" s="18"/>
      <c r="BS481" s="18"/>
      <c r="BT481" s="18"/>
      <c r="BU481" s="18"/>
      <c r="BV481" s="18"/>
      <c r="BW481" s="18"/>
      <c r="BX481" s="18"/>
      <c r="BY481" s="18"/>
      <c r="BZ481" s="18"/>
      <c r="CA481" s="18"/>
      <c r="CB481" s="18"/>
      <c r="CC481" s="18"/>
      <c r="CD481" s="18"/>
      <c r="CE481" s="18"/>
      <c r="CF481" s="18"/>
      <c r="CG481" s="18"/>
      <c r="CH481" s="18"/>
      <c r="CI481" s="18"/>
      <c r="CJ481" s="18"/>
      <c r="CK481" s="18"/>
      <c r="CL481" s="18"/>
      <c r="CM481" s="18"/>
      <c r="CN481" s="18"/>
      <c r="CO481" s="18"/>
      <c r="CP481" s="18"/>
      <c r="CQ481" s="18"/>
      <c r="CR481" s="18"/>
      <c r="CS481" s="18"/>
    </row>
    <row r="482" spans="1:97">
      <c r="A482" s="18"/>
      <c r="B482" s="18"/>
      <c r="C482" s="18" t="s">
        <v>18359</v>
      </c>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c r="BC482" s="18"/>
      <c r="BD482" s="18"/>
      <c r="BE482" s="18"/>
      <c r="BF482" s="18"/>
      <c r="BG482" s="18"/>
      <c r="BH482" s="18"/>
      <c r="BI482" s="18"/>
      <c r="BJ482" s="18"/>
      <c r="BK482" s="18"/>
      <c r="BL482" s="18"/>
      <c r="BM482" s="18"/>
      <c r="BN482" s="18"/>
      <c r="BO482" s="18"/>
      <c r="BP482" s="18"/>
      <c r="BQ482" s="18"/>
      <c r="BR482" s="18"/>
      <c r="BS482" s="18"/>
      <c r="BT482" s="18"/>
      <c r="BU482" s="18"/>
      <c r="BV482" s="18"/>
      <c r="BW482" s="18"/>
      <c r="BX482" s="18"/>
      <c r="BY482" s="18"/>
      <c r="BZ482" s="18"/>
      <c r="CA482" s="18"/>
      <c r="CB482" s="18"/>
      <c r="CC482" s="18"/>
      <c r="CD482" s="18"/>
      <c r="CE482" s="18"/>
      <c r="CF482" s="18"/>
      <c r="CG482" s="18"/>
      <c r="CH482" s="18"/>
      <c r="CI482" s="18"/>
      <c r="CJ482" s="18"/>
      <c r="CK482" s="18"/>
      <c r="CL482" s="18"/>
      <c r="CM482" s="18"/>
      <c r="CN482" s="18"/>
      <c r="CO482" s="18"/>
      <c r="CP482" s="18"/>
      <c r="CQ482" s="18"/>
      <c r="CR482" s="18"/>
      <c r="CS482" s="18"/>
    </row>
    <row r="483" spans="1:97">
      <c r="A483" s="18"/>
      <c r="B483" s="18"/>
      <c r="C483" s="18" t="s">
        <v>18360</v>
      </c>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c r="AK483" s="18"/>
      <c r="AL483" s="18"/>
      <c r="AM483" s="18"/>
      <c r="AN483" s="18"/>
      <c r="AO483" s="18"/>
      <c r="AP483" s="18"/>
      <c r="AQ483" s="18"/>
      <c r="AR483" s="18"/>
      <c r="AS483" s="18"/>
      <c r="AT483" s="18"/>
      <c r="AU483" s="18"/>
      <c r="AV483" s="18"/>
      <c r="AW483" s="18"/>
      <c r="AX483" s="18"/>
      <c r="AY483" s="18"/>
      <c r="AZ483" s="18"/>
      <c r="BA483" s="18"/>
      <c r="BB483" s="18"/>
      <c r="BC483" s="18"/>
      <c r="BD483" s="18"/>
      <c r="BE483" s="18"/>
      <c r="BF483" s="18"/>
      <c r="BG483" s="18"/>
      <c r="BH483" s="18"/>
      <c r="BI483" s="18"/>
      <c r="BJ483" s="18"/>
      <c r="BK483" s="18"/>
      <c r="BL483" s="18"/>
      <c r="BM483" s="18"/>
      <c r="BN483" s="18"/>
      <c r="BO483" s="18"/>
      <c r="BP483" s="18"/>
      <c r="BQ483" s="18"/>
      <c r="BR483" s="18"/>
      <c r="BS483" s="18"/>
      <c r="BT483" s="18"/>
      <c r="BU483" s="18"/>
      <c r="BV483" s="18"/>
      <c r="BW483" s="18"/>
      <c r="BX483" s="18"/>
      <c r="BY483" s="18"/>
      <c r="BZ483" s="18"/>
      <c r="CA483" s="18"/>
      <c r="CB483" s="18"/>
      <c r="CC483" s="18"/>
      <c r="CD483" s="18"/>
      <c r="CE483" s="18"/>
      <c r="CF483" s="18"/>
      <c r="CG483" s="18"/>
      <c r="CH483" s="18"/>
      <c r="CI483" s="18"/>
      <c r="CJ483" s="18"/>
      <c r="CK483" s="18"/>
      <c r="CL483" s="18"/>
      <c r="CM483" s="18"/>
      <c r="CN483" s="18"/>
      <c r="CO483" s="18"/>
      <c r="CP483" s="18"/>
      <c r="CQ483" s="18"/>
      <c r="CR483" s="18"/>
      <c r="CS483" s="18"/>
    </row>
    <row r="484" spans="1:97">
      <c r="A484" s="18"/>
      <c r="B484" s="18"/>
      <c r="C484" s="18" t="s">
        <v>18361</v>
      </c>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c r="BC484" s="18"/>
      <c r="BD484" s="18"/>
      <c r="BE484" s="18"/>
      <c r="BF484" s="18"/>
      <c r="BG484" s="18"/>
      <c r="BH484" s="18"/>
      <c r="BI484" s="18"/>
      <c r="BJ484" s="18"/>
      <c r="BK484" s="18"/>
      <c r="BL484" s="18"/>
      <c r="BM484" s="18"/>
      <c r="BN484" s="18"/>
      <c r="BO484" s="18"/>
      <c r="BP484" s="18"/>
      <c r="BQ484" s="18"/>
      <c r="BR484" s="18"/>
      <c r="BS484" s="18"/>
      <c r="BT484" s="18"/>
      <c r="BU484" s="18"/>
      <c r="BV484" s="18"/>
      <c r="BW484" s="18"/>
      <c r="BX484" s="18"/>
      <c r="BY484" s="18"/>
      <c r="BZ484" s="18"/>
      <c r="CA484" s="18"/>
      <c r="CB484" s="18"/>
      <c r="CC484" s="18"/>
      <c r="CD484" s="18"/>
      <c r="CE484" s="18"/>
      <c r="CF484" s="18"/>
      <c r="CG484" s="18"/>
      <c r="CH484" s="18"/>
      <c r="CI484" s="18"/>
      <c r="CJ484" s="18"/>
      <c r="CK484" s="18"/>
      <c r="CL484" s="18"/>
      <c r="CM484" s="18"/>
      <c r="CN484" s="18"/>
      <c r="CO484" s="18"/>
      <c r="CP484" s="18"/>
      <c r="CQ484" s="18"/>
      <c r="CR484" s="18"/>
      <c r="CS484" s="18"/>
    </row>
    <row r="485" spans="1:97">
      <c r="A485" s="18"/>
      <c r="B485" s="18"/>
      <c r="C485" s="18" t="s">
        <v>18362</v>
      </c>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c r="AI485" s="18"/>
      <c r="AJ485" s="18"/>
      <c r="AK485" s="18"/>
      <c r="AL485" s="18"/>
      <c r="AM485" s="18"/>
      <c r="AN485" s="18"/>
      <c r="AO485" s="18"/>
      <c r="AP485" s="18"/>
      <c r="AQ485" s="18"/>
      <c r="AR485" s="18"/>
      <c r="AS485" s="18"/>
      <c r="AT485" s="18"/>
      <c r="AU485" s="18"/>
      <c r="AV485" s="18"/>
      <c r="AW485" s="18"/>
      <c r="AX485" s="18"/>
      <c r="AY485" s="18"/>
      <c r="AZ485" s="18"/>
      <c r="BA485" s="18"/>
      <c r="BB485" s="18"/>
      <c r="BC485" s="18"/>
      <c r="BD485" s="18"/>
      <c r="BE485" s="18"/>
      <c r="BF485" s="18"/>
      <c r="BG485" s="18"/>
      <c r="BH485" s="18"/>
      <c r="BI485" s="18"/>
      <c r="BJ485" s="18"/>
      <c r="BK485" s="18"/>
      <c r="BL485" s="18"/>
      <c r="BM485" s="18"/>
      <c r="BN485" s="18"/>
      <c r="BO485" s="18"/>
      <c r="BP485" s="18"/>
      <c r="BQ485" s="18"/>
      <c r="BR485" s="18"/>
      <c r="BS485" s="18"/>
      <c r="BT485" s="18"/>
      <c r="BU485" s="18"/>
      <c r="BV485" s="18"/>
      <c r="BW485" s="18"/>
      <c r="BX485" s="18"/>
      <c r="BY485" s="18"/>
      <c r="BZ485" s="18"/>
      <c r="CA485" s="18"/>
      <c r="CB485" s="18"/>
      <c r="CC485" s="18"/>
      <c r="CD485" s="18"/>
      <c r="CE485" s="18"/>
      <c r="CF485" s="18"/>
      <c r="CG485" s="18"/>
      <c r="CH485" s="18"/>
      <c r="CI485" s="18"/>
      <c r="CJ485" s="18"/>
      <c r="CK485" s="18"/>
      <c r="CL485" s="18"/>
      <c r="CM485" s="18"/>
      <c r="CN485" s="18"/>
      <c r="CO485" s="18"/>
      <c r="CP485" s="18"/>
      <c r="CQ485" s="18"/>
      <c r="CR485" s="18"/>
      <c r="CS485" s="18"/>
    </row>
    <row r="486" spans="1:97">
      <c r="A486" s="18"/>
      <c r="B486" s="18"/>
      <c r="C486" s="18" t="s">
        <v>18363</v>
      </c>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c r="BC486" s="18"/>
      <c r="BD486" s="18"/>
      <c r="BE486" s="18"/>
      <c r="BF486" s="18"/>
      <c r="BG486" s="18"/>
      <c r="BH486" s="18"/>
      <c r="BI486" s="18"/>
      <c r="BJ486" s="18"/>
      <c r="BK486" s="18"/>
      <c r="BL486" s="18"/>
      <c r="BM486" s="18"/>
      <c r="BN486" s="18"/>
      <c r="BO486" s="18"/>
      <c r="BP486" s="18"/>
      <c r="BQ486" s="18"/>
      <c r="BR486" s="18"/>
      <c r="BS486" s="18"/>
      <c r="BT486" s="18"/>
      <c r="BU486" s="18"/>
      <c r="BV486" s="18"/>
      <c r="BW486" s="18"/>
      <c r="BX486" s="18"/>
      <c r="BY486" s="18"/>
      <c r="BZ486" s="18"/>
      <c r="CA486" s="18"/>
      <c r="CB486" s="18"/>
      <c r="CC486" s="18"/>
      <c r="CD486" s="18"/>
      <c r="CE486" s="18"/>
      <c r="CF486" s="18"/>
      <c r="CG486" s="18"/>
      <c r="CH486" s="18"/>
      <c r="CI486" s="18"/>
      <c r="CJ486" s="18"/>
      <c r="CK486" s="18"/>
      <c r="CL486" s="18"/>
      <c r="CM486" s="18"/>
      <c r="CN486" s="18"/>
      <c r="CO486" s="18"/>
      <c r="CP486" s="18"/>
      <c r="CQ486" s="18"/>
      <c r="CR486" s="18"/>
      <c r="CS486" s="18"/>
    </row>
    <row r="487" spans="1:97">
      <c r="A487" s="18"/>
      <c r="B487" s="18"/>
      <c r="C487" s="18" t="s">
        <v>18364</v>
      </c>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c r="AI487" s="18"/>
      <c r="AJ487" s="18"/>
      <c r="AK487" s="18"/>
      <c r="AL487" s="18"/>
      <c r="AM487" s="18"/>
      <c r="AN487" s="18"/>
      <c r="AO487" s="18"/>
      <c r="AP487" s="18"/>
      <c r="AQ487" s="18"/>
      <c r="AR487" s="18"/>
      <c r="AS487" s="18"/>
      <c r="AT487" s="18"/>
      <c r="AU487" s="18"/>
      <c r="AV487" s="18"/>
      <c r="AW487" s="18"/>
      <c r="AX487" s="18"/>
      <c r="AY487" s="18"/>
      <c r="AZ487" s="18"/>
      <c r="BA487" s="18"/>
      <c r="BB487" s="18"/>
      <c r="BC487" s="18"/>
      <c r="BD487" s="18"/>
      <c r="BE487" s="18"/>
      <c r="BF487" s="18"/>
      <c r="BG487" s="18"/>
      <c r="BH487" s="18"/>
      <c r="BI487" s="18"/>
      <c r="BJ487" s="18"/>
      <c r="BK487" s="18"/>
      <c r="BL487" s="18"/>
      <c r="BM487" s="18"/>
      <c r="BN487" s="18"/>
      <c r="BO487" s="18"/>
      <c r="BP487" s="18"/>
      <c r="BQ487" s="18"/>
      <c r="BR487" s="18"/>
      <c r="BS487" s="18"/>
      <c r="BT487" s="18"/>
      <c r="BU487" s="18"/>
      <c r="BV487" s="18"/>
      <c r="BW487" s="18"/>
      <c r="BX487" s="18"/>
      <c r="BY487" s="18"/>
      <c r="BZ487" s="18"/>
      <c r="CA487" s="18"/>
      <c r="CB487" s="18"/>
      <c r="CC487" s="18"/>
      <c r="CD487" s="18"/>
      <c r="CE487" s="18"/>
      <c r="CF487" s="18"/>
      <c r="CG487" s="18"/>
      <c r="CH487" s="18"/>
      <c r="CI487" s="18"/>
      <c r="CJ487" s="18"/>
      <c r="CK487" s="18"/>
      <c r="CL487" s="18"/>
      <c r="CM487" s="18"/>
      <c r="CN487" s="18"/>
      <c r="CO487" s="18"/>
      <c r="CP487" s="18"/>
      <c r="CQ487" s="18"/>
      <c r="CR487" s="18"/>
      <c r="CS487" s="18"/>
    </row>
    <row r="488" spans="1:97">
      <c r="A488" s="18"/>
      <c r="B488" s="18"/>
      <c r="C488" s="18" t="s">
        <v>18365</v>
      </c>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c r="BC488" s="18"/>
      <c r="BD488" s="18"/>
      <c r="BE488" s="18"/>
      <c r="BF488" s="18"/>
      <c r="BG488" s="18"/>
      <c r="BH488" s="18"/>
      <c r="BI488" s="18"/>
      <c r="BJ488" s="18"/>
      <c r="BK488" s="18"/>
      <c r="BL488" s="18"/>
      <c r="BM488" s="18"/>
      <c r="BN488" s="18"/>
      <c r="BO488" s="18"/>
      <c r="BP488" s="18"/>
      <c r="BQ488" s="18"/>
      <c r="BR488" s="18"/>
      <c r="BS488" s="18"/>
      <c r="BT488" s="18"/>
      <c r="BU488" s="18"/>
      <c r="BV488" s="18"/>
      <c r="BW488" s="18"/>
      <c r="BX488" s="18"/>
      <c r="BY488" s="18"/>
      <c r="BZ488" s="18"/>
      <c r="CA488" s="18"/>
      <c r="CB488" s="18"/>
      <c r="CC488" s="18"/>
      <c r="CD488" s="18"/>
      <c r="CE488" s="18"/>
      <c r="CF488" s="18"/>
      <c r="CG488" s="18"/>
      <c r="CH488" s="18"/>
      <c r="CI488" s="18"/>
      <c r="CJ488" s="18"/>
      <c r="CK488" s="18"/>
      <c r="CL488" s="18"/>
      <c r="CM488" s="18"/>
      <c r="CN488" s="18"/>
      <c r="CO488" s="18"/>
      <c r="CP488" s="18"/>
      <c r="CQ488" s="18"/>
      <c r="CR488" s="18"/>
      <c r="CS488" s="18"/>
    </row>
    <row r="489" spans="1:97">
      <c r="A489" s="18"/>
      <c r="B489" s="18"/>
      <c r="C489" s="18" t="s">
        <v>18366</v>
      </c>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c r="AI489" s="18"/>
      <c r="AJ489" s="18"/>
      <c r="AK489" s="18"/>
      <c r="AL489" s="18"/>
      <c r="AM489" s="18"/>
      <c r="AN489" s="18"/>
      <c r="AO489" s="18"/>
      <c r="AP489" s="18"/>
      <c r="AQ489" s="18"/>
      <c r="AR489" s="18"/>
      <c r="AS489" s="18"/>
      <c r="AT489" s="18"/>
      <c r="AU489" s="18"/>
      <c r="AV489" s="18"/>
      <c r="AW489" s="18"/>
      <c r="AX489" s="18"/>
      <c r="AY489" s="18"/>
      <c r="AZ489" s="18"/>
      <c r="BA489" s="18"/>
      <c r="BB489" s="18"/>
      <c r="BC489" s="18"/>
      <c r="BD489" s="18"/>
      <c r="BE489" s="18"/>
      <c r="BF489" s="18"/>
      <c r="BG489" s="18"/>
      <c r="BH489" s="18"/>
      <c r="BI489" s="18"/>
      <c r="BJ489" s="18"/>
      <c r="BK489" s="18"/>
      <c r="BL489" s="18"/>
      <c r="BM489" s="18"/>
      <c r="BN489" s="18"/>
      <c r="BO489" s="18"/>
      <c r="BP489" s="18"/>
      <c r="BQ489" s="18"/>
      <c r="BR489" s="18"/>
      <c r="BS489" s="18"/>
      <c r="BT489" s="18"/>
      <c r="BU489" s="18"/>
      <c r="BV489" s="18"/>
      <c r="BW489" s="18"/>
      <c r="BX489" s="18"/>
      <c r="BY489" s="18"/>
      <c r="BZ489" s="18"/>
      <c r="CA489" s="18"/>
      <c r="CB489" s="18"/>
      <c r="CC489" s="18"/>
      <c r="CD489" s="18"/>
      <c r="CE489" s="18"/>
      <c r="CF489" s="18"/>
      <c r="CG489" s="18"/>
      <c r="CH489" s="18"/>
      <c r="CI489" s="18"/>
      <c r="CJ489" s="18"/>
      <c r="CK489" s="18"/>
      <c r="CL489" s="18"/>
      <c r="CM489" s="18"/>
      <c r="CN489" s="18"/>
      <c r="CO489" s="18"/>
      <c r="CP489" s="18"/>
      <c r="CQ489" s="18"/>
      <c r="CR489" s="18"/>
      <c r="CS489" s="18"/>
    </row>
    <row r="490" spans="1:97">
      <c r="A490" s="18"/>
      <c r="B490" s="18"/>
      <c r="C490" s="18" t="s">
        <v>18367</v>
      </c>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c r="BC490" s="18"/>
      <c r="BD490" s="18"/>
      <c r="BE490" s="18"/>
      <c r="BF490" s="18"/>
      <c r="BG490" s="18"/>
      <c r="BH490" s="18"/>
      <c r="BI490" s="18"/>
      <c r="BJ490" s="18"/>
      <c r="BK490" s="18"/>
      <c r="BL490" s="18"/>
      <c r="BM490" s="18"/>
      <c r="BN490" s="18"/>
      <c r="BO490" s="18"/>
      <c r="BP490" s="18"/>
      <c r="BQ490" s="18"/>
      <c r="BR490" s="18"/>
      <c r="BS490" s="18"/>
      <c r="BT490" s="18"/>
      <c r="BU490" s="18"/>
      <c r="BV490" s="18"/>
      <c r="BW490" s="18"/>
      <c r="BX490" s="18"/>
      <c r="BY490" s="18"/>
      <c r="BZ490" s="18"/>
      <c r="CA490" s="18"/>
      <c r="CB490" s="18"/>
      <c r="CC490" s="18"/>
      <c r="CD490" s="18"/>
      <c r="CE490" s="18"/>
      <c r="CF490" s="18"/>
      <c r="CG490" s="18"/>
      <c r="CH490" s="18"/>
      <c r="CI490" s="18"/>
      <c r="CJ490" s="18"/>
      <c r="CK490" s="18"/>
      <c r="CL490" s="18"/>
      <c r="CM490" s="18"/>
      <c r="CN490" s="18"/>
      <c r="CO490" s="18"/>
      <c r="CP490" s="18"/>
      <c r="CQ490" s="18"/>
      <c r="CR490" s="18"/>
      <c r="CS490" s="18"/>
    </row>
    <row r="491" spans="1:97">
      <c r="A491" s="18"/>
      <c r="B491" s="18"/>
      <c r="C491" s="18" t="s">
        <v>18368</v>
      </c>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c r="AI491" s="18"/>
      <c r="AJ491" s="18"/>
      <c r="AK491" s="18"/>
      <c r="AL491" s="18"/>
      <c r="AM491" s="18"/>
      <c r="AN491" s="18"/>
      <c r="AO491" s="18"/>
      <c r="AP491" s="18"/>
      <c r="AQ491" s="18"/>
      <c r="AR491" s="18"/>
      <c r="AS491" s="18"/>
      <c r="AT491" s="18"/>
      <c r="AU491" s="18"/>
      <c r="AV491" s="18"/>
      <c r="AW491" s="18"/>
      <c r="AX491" s="18"/>
      <c r="AY491" s="18"/>
      <c r="AZ491" s="18"/>
      <c r="BA491" s="18"/>
      <c r="BB491" s="18"/>
      <c r="BC491" s="18"/>
      <c r="BD491" s="18"/>
      <c r="BE491" s="18"/>
      <c r="BF491" s="18"/>
      <c r="BG491" s="18"/>
      <c r="BH491" s="18"/>
      <c r="BI491" s="18"/>
      <c r="BJ491" s="18"/>
      <c r="BK491" s="18"/>
      <c r="BL491" s="18"/>
      <c r="BM491" s="18"/>
      <c r="BN491" s="18"/>
      <c r="BO491" s="18"/>
      <c r="BP491" s="18"/>
      <c r="BQ491" s="18"/>
      <c r="BR491" s="18"/>
      <c r="BS491" s="18"/>
      <c r="BT491" s="18"/>
      <c r="BU491" s="18"/>
      <c r="BV491" s="18"/>
      <c r="BW491" s="18"/>
      <c r="BX491" s="18"/>
      <c r="BY491" s="18"/>
      <c r="BZ491" s="18"/>
      <c r="CA491" s="18"/>
      <c r="CB491" s="18"/>
      <c r="CC491" s="18"/>
      <c r="CD491" s="18"/>
      <c r="CE491" s="18"/>
      <c r="CF491" s="18"/>
      <c r="CG491" s="18"/>
      <c r="CH491" s="18"/>
      <c r="CI491" s="18"/>
      <c r="CJ491" s="18"/>
      <c r="CK491" s="18"/>
      <c r="CL491" s="18"/>
      <c r="CM491" s="18"/>
      <c r="CN491" s="18"/>
      <c r="CO491" s="18"/>
      <c r="CP491" s="18"/>
      <c r="CQ491" s="18"/>
      <c r="CR491" s="18"/>
      <c r="CS491" s="18"/>
    </row>
    <row r="492" spans="1:97">
      <c r="A492" s="18"/>
      <c r="B492" s="18"/>
      <c r="C492" s="18" t="s">
        <v>18369</v>
      </c>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c r="BC492" s="18"/>
      <c r="BD492" s="18"/>
      <c r="BE492" s="18"/>
      <c r="BF492" s="18"/>
      <c r="BG492" s="18"/>
      <c r="BH492" s="18"/>
      <c r="BI492" s="18"/>
      <c r="BJ492" s="18"/>
      <c r="BK492" s="18"/>
      <c r="BL492" s="18"/>
      <c r="BM492" s="18"/>
      <c r="BN492" s="18"/>
      <c r="BO492" s="18"/>
      <c r="BP492" s="18"/>
      <c r="BQ492" s="18"/>
      <c r="BR492" s="18"/>
      <c r="BS492" s="18"/>
      <c r="BT492" s="18"/>
      <c r="BU492" s="18"/>
      <c r="BV492" s="18"/>
      <c r="BW492" s="18"/>
      <c r="BX492" s="18"/>
      <c r="BY492" s="18"/>
      <c r="BZ492" s="18"/>
      <c r="CA492" s="18"/>
      <c r="CB492" s="18"/>
      <c r="CC492" s="18"/>
      <c r="CD492" s="18"/>
      <c r="CE492" s="18"/>
      <c r="CF492" s="18"/>
      <c r="CG492" s="18"/>
      <c r="CH492" s="18"/>
      <c r="CI492" s="18"/>
      <c r="CJ492" s="18"/>
      <c r="CK492" s="18"/>
      <c r="CL492" s="18"/>
      <c r="CM492" s="18"/>
      <c r="CN492" s="18"/>
      <c r="CO492" s="18"/>
      <c r="CP492" s="18"/>
      <c r="CQ492" s="18"/>
      <c r="CR492" s="18"/>
      <c r="CS492" s="18"/>
    </row>
    <row r="493" spans="1:97">
      <c r="A493" s="18"/>
      <c r="B493" s="18"/>
      <c r="C493" s="18" t="s">
        <v>18370</v>
      </c>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c r="AI493" s="18"/>
      <c r="AJ493" s="18"/>
      <c r="AK493" s="18"/>
      <c r="AL493" s="18"/>
      <c r="AM493" s="18"/>
      <c r="AN493" s="18"/>
      <c r="AO493" s="18"/>
      <c r="AP493" s="18"/>
      <c r="AQ493" s="18"/>
      <c r="AR493" s="18"/>
      <c r="AS493" s="18"/>
      <c r="AT493" s="18"/>
      <c r="AU493" s="18"/>
      <c r="AV493" s="18"/>
      <c r="AW493" s="18"/>
      <c r="AX493" s="18"/>
      <c r="AY493" s="18"/>
      <c r="AZ493" s="18"/>
      <c r="BA493" s="18"/>
      <c r="BB493" s="18"/>
      <c r="BC493" s="18"/>
      <c r="BD493" s="18"/>
      <c r="BE493" s="18"/>
      <c r="BF493" s="18"/>
      <c r="BG493" s="18"/>
      <c r="BH493" s="18"/>
      <c r="BI493" s="18"/>
      <c r="BJ493" s="18"/>
      <c r="BK493" s="18"/>
      <c r="BL493" s="18"/>
      <c r="BM493" s="18"/>
      <c r="BN493" s="18"/>
      <c r="BO493" s="18"/>
      <c r="BP493" s="18"/>
      <c r="BQ493" s="18"/>
      <c r="BR493" s="18"/>
      <c r="BS493" s="18"/>
      <c r="BT493" s="18"/>
      <c r="BU493" s="18"/>
      <c r="BV493" s="18"/>
      <c r="BW493" s="18"/>
      <c r="BX493" s="18"/>
      <c r="BY493" s="18"/>
      <c r="BZ493" s="18"/>
      <c r="CA493" s="18"/>
      <c r="CB493" s="18"/>
      <c r="CC493" s="18"/>
      <c r="CD493" s="18"/>
      <c r="CE493" s="18"/>
      <c r="CF493" s="18"/>
      <c r="CG493" s="18"/>
      <c r="CH493" s="18"/>
      <c r="CI493" s="18"/>
      <c r="CJ493" s="18"/>
      <c r="CK493" s="18"/>
      <c r="CL493" s="18"/>
      <c r="CM493" s="18"/>
      <c r="CN493" s="18"/>
      <c r="CO493" s="18"/>
      <c r="CP493" s="18"/>
      <c r="CQ493" s="18"/>
      <c r="CR493" s="18"/>
      <c r="CS493" s="18"/>
    </row>
    <row r="494" spans="1:97">
      <c r="A494" s="18"/>
      <c r="B494" s="18"/>
      <c r="C494" s="18" t="s">
        <v>18371</v>
      </c>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c r="BC494" s="18"/>
      <c r="BD494" s="18"/>
      <c r="BE494" s="18"/>
      <c r="BF494" s="18"/>
      <c r="BG494" s="18"/>
      <c r="BH494" s="18"/>
      <c r="BI494" s="18"/>
      <c r="BJ494" s="18"/>
      <c r="BK494" s="18"/>
      <c r="BL494" s="18"/>
      <c r="BM494" s="18"/>
      <c r="BN494" s="18"/>
      <c r="BO494" s="18"/>
      <c r="BP494" s="18"/>
      <c r="BQ494" s="18"/>
      <c r="BR494" s="18"/>
      <c r="BS494" s="18"/>
      <c r="BT494" s="18"/>
      <c r="BU494" s="18"/>
      <c r="BV494" s="18"/>
      <c r="BW494" s="18"/>
      <c r="BX494" s="18"/>
      <c r="BY494" s="18"/>
      <c r="BZ494" s="18"/>
      <c r="CA494" s="18"/>
      <c r="CB494" s="18"/>
      <c r="CC494" s="18"/>
      <c r="CD494" s="18"/>
      <c r="CE494" s="18"/>
      <c r="CF494" s="18"/>
      <c r="CG494" s="18"/>
      <c r="CH494" s="18"/>
      <c r="CI494" s="18"/>
      <c r="CJ494" s="18"/>
      <c r="CK494" s="18"/>
      <c r="CL494" s="18"/>
      <c r="CM494" s="18"/>
      <c r="CN494" s="18"/>
      <c r="CO494" s="18"/>
      <c r="CP494" s="18"/>
      <c r="CQ494" s="18"/>
      <c r="CR494" s="18"/>
      <c r="CS494" s="18"/>
    </row>
    <row r="495" spans="1:97">
      <c r="A495" s="18"/>
      <c r="B495" s="18"/>
      <c r="C495" s="18" t="s">
        <v>18372</v>
      </c>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c r="AK495" s="18"/>
      <c r="AL495" s="18"/>
      <c r="AM495" s="18"/>
      <c r="AN495" s="18"/>
      <c r="AO495" s="18"/>
      <c r="AP495" s="18"/>
      <c r="AQ495" s="18"/>
      <c r="AR495" s="18"/>
      <c r="AS495" s="18"/>
      <c r="AT495" s="18"/>
      <c r="AU495" s="18"/>
      <c r="AV495" s="18"/>
      <c r="AW495" s="18"/>
      <c r="AX495" s="18"/>
      <c r="AY495" s="18"/>
      <c r="AZ495" s="18"/>
      <c r="BA495" s="18"/>
      <c r="BB495" s="18"/>
      <c r="BC495" s="18"/>
      <c r="BD495" s="18"/>
      <c r="BE495" s="18"/>
      <c r="BF495" s="18"/>
      <c r="BG495" s="18"/>
      <c r="BH495" s="18"/>
      <c r="BI495" s="18"/>
      <c r="BJ495" s="18"/>
      <c r="BK495" s="18"/>
      <c r="BL495" s="18"/>
      <c r="BM495" s="18"/>
      <c r="BN495" s="18"/>
      <c r="BO495" s="18"/>
      <c r="BP495" s="18"/>
      <c r="BQ495" s="18"/>
      <c r="BR495" s="18"/>
      <c r="BS495" s="18"/>
      <c r="BT495" s="18"/>
      <c r="BU495" s="18"/>
      <c r="BV495" s="18"/>
      <c r="BW495" s="18"/>
      <c r="BX495" s="18"/>
      <c r="BY495" s="18"/>
      <c r="BZ495" s="18"/>
      <c r="CA495" s="18"/>
      <c r="CB495" s="18"/>
      <c r="CC495" s="18"/>
      <c r="CD495" s="18"/>
      <c r="CE495" s="18"/>
      <c r="CF495" s="18"/>
      <c r="CG495" s="18"/>
      <c r="CH495" s="18"/>
      <c r="CI495" s="18"/>
      <c r="CJ495" s="18"/>
      <c r="CK495" s="18"/>
      <c r="CL495" s="18"/>
      <c r="CM495" s="18"/>
      <c r="CN495" s="18"/>
      <c r="CO495" s="18"/>
      <c r="CP495" s="18"/>
      <c r="CQ495" s="18"/>
      <c r="CR495" s="18"/>
      <c r="CS495" s="18"/>
    </row>
    <row r="496" spans="1:97">
      <c r="A496" s="18"/>
      <c r="B496" s="18"/>
      <c r="C496" s="18" t="s">
        <v>18373</v>
      </c>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c r="BC496" s="18"/>
      <c r="BD496" s="18"/>
      <c r="BE496" s="18"/>
      <c r="BF496" s="18"/>
      <c r="BG496" s="18"/>
      <c r="BH496" s="18"/>
      <c r="BI496" s="18"/>
      <c r="BJ496" s="18"/>
      <c r="BK496" s="18"/>
      <c r="BL496" s="18"/>
      <c r="BM496" s="18"/>
      <c r="BN496" s="18"/>
      <c r="BO496" s="18"/>
      <c r="BP496" s="18"/>
      <c r="BQ496" s="18"/>
      <c r="BR496" s="18"/>
      <c r="BS496" s="18"/>
      <c r="BT496" s="18"/>
      <c r="BU496" s="18"/>
      <c r="BV496" s="18"/>
      <c r="BW496" s="18"/>
      <c r="BX496" s="18"/>
      <c r="BY496" s="18"/>
      <c r="BZ496" s="18"/>
      <c r="CA496" s="18"/>
      <c r="CB496" s="18"/>
      <c r="CC496" s="18"/>
      <c r="CD496" s="18"/>
      <c r="CE496" s="18"/>
      <c r="CF496" s="18"/>
      <c r="CG496" s="18"/>
      <c r="CH496" s="18"/>
      <c r="CI496" s="18"/>
      <c r="CJ496" s="18"/>
      <c r="CK496" s="18"/>
      <c r="CL496" s="18"/>
      <c r="CM496" s="18"/>
      <c r="CN496" s="18"/>
      <c r="CO496" s="18"/>
      <c r="CP496" s="18"/>
      <c r="CQ496" s="18"/>
      <c r="CR496" s="18"/>
      <c r="CS496" s="18"/>
    </row>
    <row r="497" spans="1:97">
      <c r="A497" s="18"/>
      <c r="B497" s="18"/>
      <c r="C497" s="18" t="s">
        <v>18374</v>
      </c>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c r="AI497" s="18"/>
      <c r="AJ497" s="18"/>
      <c r="AK497" s="18"/>
      <c r="AL497" s="18"/>
      <c r="AM497" s="18"/>
      <c r="AN497" s="18"/>
      <c r="AO497" s="18"/>
      <c r="AP497" s="18"/>
      <c r="AQ497" s="18"/>
      <c r="AR497" s="18"/>
      <c r="AS497" s="18"/>
      <c r="AT497" s="18"/>
      <c r="AU497" s="18"/>
      <c r="AV497" s="18"/>
      <c r="AW497" s="18"/>
      <c r="AX497" s="18"/>
      <c r="AY497" s="18"/>
      <c r="AZ497" s="18"/>
      <c r="BA497" s="18"/>
      <c r="BB497" s="18"/>
      <c r="BC497" s="18"/>
      <c r="BD497" s="18"/>
      <c r="BE497" s="18"/>
      <c r="BF497" s="18"/>
      <c r="BG497" s="18"/>
      <c r="BH497" s="18"/>
      <c r="BI497" s="18"/>
      <c r="BJ497" s="18"/>
      <c r="BK497" s="18"/>
      <c r="BL497" s="18"/>
      <c r="BM497" s="18"/>
      <c r="BN497" s="18"/>
      <c r="BO497" s="18"/>
      <c r="BP497" s="18"/>
      <c r="BQ497" s="18"/>
      <c r="BR497" s="18"/>
      <c r="BS497" s="18"/>
      <c r="BT497" s="18"/>
      <c r="BU497" s="18"/>
      <c r="BV497" s="18"/>
      <c r="BW497" s="18"/>
      <c r="BX497" s="18"/>
      <c r="BY497" s="18"/>
      <c r="BZ497" s="18"/>
      <c r="CA497" s="18"/>
      <c r="CB497" s="18"/>
      <c r="CC497" s="18"/>
      <c r="CD497" s="18"/>
      <c r="CE497" s="18"/>
      <c r="CF497" s="18"/>
      <c r="CG497" s="18"/>
      <c r="CH497" s="18"/>
      <c r="CI497" s="18"/>
      <c r="CJ497" s="18"/>
      <c r="CK497" s="18"/>
      <c r="CL497" s="18"/>
      <c r="CM497" s="18"/>
      <c r="CN497" s="18"/>
      <c r="CO497" s="18"/>
      <c r="CP497" s="18"/>
      <c r="CQ497" s="18"/>
      <c r="CR497" s="18"/>
      <c r="CS497" s="18"/>
    </row>
    <row r="498" spans="1:97">
      <c r="A498" s="18"/>
      <c r="B498" s="18"/>
      <c r="C498" s="18" t="s">
        <v>18375</v>
      </c>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c r="BC498" s="18"/>
      <c r="BD498" s="18"/>
      <c r="BE498" s="18"/>
      <c r="BF498" s="18"/>
      <c r="BG498" s="18"/>
      <c r="BH498" s="18"/>
      <c r="BI498" s="18"/>
      <c r="BJ498" s="18"/>
      <c r="BK498" s="18"/>
      <c r="BL498" s="18"/>
      <c r="BM498" s="18"/>
      <c r="BN498" s="18"/>
      <c r="BO498" s="18"/>
      <c r="BP498" s="18"/>
      <c r="BQ498" s="18"/>
      <c r="BR498" s="18"/>
      <c r="BS498" s="18"/>
      <c r="BT498" s="18"/>
      <c r="BU498" s="18"/>
      <c r="BV498" s="18"/>
      <c r="BW498" s="18"/>
      <c r="BX498" s="18"/>
      <c r="BY498" s="18"/>
      <c r="BZ498" s="18"/>
      <c r="CA498" s="18"/>
      <c r="CB498" s="18"/>
      <c r="CC498" s="18"/>
      <c r="CD498" s="18"/>
      <c r="CE498" s="18"/>
      <c r="CF498" s="18"/>
      <c r="CG498" s="18"/>
      <c r="CH498" s="18"/>
      <c r="CI498" s="18"/>
      <c r="CJ498" s="18"/>
      <c r="CK498" s="18"/>
      <c r="CL498" s="18"/>
      <c r="CM498" s="18"/>
      <c r="CN498" s="18"/>
      <c r="CO498" s="18"/>
      <c r="CP498" s="18"/>
      <c r="CQ498" s="18"/>
      <c r="CR498" s="18"/>
      <c r="CS498" s="18"/>
    </row>
    <row r="499" spans="1:97">
      <c r="A499" s="18"/>
      <c r="B499" s="18"/>
      <c r="C499" s="18" t="s">
        <v>18376</v>
      </c>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c r="AI499" s="18"/>
      <c r="AJ499" s="18"/>
      <c r="AK499" s="18"/>
      <c r="AL499" s="18"/>
      <c r="AM499" s="18"/>
      <c r="AN499" s="18"/>
      <c r="AO499" s="18"/>
      <c r="AP499" s="18"/>
      <c r="AQ499" s="18"/>
      <c r="AR499" s="18"/>
      <c r="AS499" s="18"/>
      <c r="AT499" s="18"/>
      <c r="AU499" s="18"/>
      <c r="AV499" s="18"/>
      <c r="AW499" s="18"/>
      <c r="AX499" s="18"/>
      <c r="AY499" s="18"/>
      <c r="AZ499" s="18"/>
      <c r="BA499" s="18"/>
      <c r="BB499" s="18"/>
      <c r="BC499" s="18"/>
      <c r="BD499" s="18"/>
      <c r="BE499" s="18"/>
      <c r="BF499" s="18"/>
      <c r="BG499" s="18"/>
      <c r="BH499" s="18"/>
      <c r="BI499" s="18"/>
      <c r="BJ499" s="18"/>
      <c r="BK499" s="18"/>
      <c r="BL499" s="18"/>
      <c r="BM499" s="18"/>
      <c r="BN499" s="18"/>
      <c r="BO499" s="18"/>
      <c r="BP499" s="18"/>
      <c r="BQ499" s="18"/>
      <c r="BR499" s="18"/>
      <c r="BS499" s="18"/>
      <c r="BT499" s="18"/>
      <c r="BU499" s="18"/>
      <c r="BV499" s="18"/>
      <c r="BW499" s="18"/>
      <c r="BX499" s="18"/>
      <c r="BY499" s="18"/>
      <c r="BZ499" s="18"/>
      <c r="CA499" s="18"/>
      <c r="CB499" s="18"/>
      <c r="CC499" s="18"/>
      <c r="CD499" s="18"/>
      <c r="CE499" s="18"/>
      <c r="CF499" s="18"/>
      <c r="CG499" s="18"/>
      <c r="CH499" s="18"/>
      <c r="CI499" s="18"/>
      <c r="CJ499" s="18"/>
      <c r="CK499" s="18"/>
      <c r="CL499" s="18"/>
      <c r="CM499" s="18"/>
      <c r="CN499" s="18"/>
      <c r="CO499" s="18"/>
      <c r="CP499" s="18"/>
      <c r="CQ499" s="18"/>
      <c r="CR499" s="18"/>
      <c r="CS499" s="18"/>
    </row>
    <row r="500" spans="1:97">
      <c r="A500" s="18"/>
      <c r="B500" s="18"/>
      <c r="C500" s="18" t="s">
        <v>18377</v>
      </c>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c r="BC500" s="18"/>
      <c r="BD500" s="18"/>
      <c r="BE500" s="18"/>
      <c r="BF500" s="18"/>
      <c r="BG500" s="18"/>
      <c r="BH500" s="18"/>
      <c r="BI500" s="18"/>
      <c r="BJ500" s="18"/>
      <c r="BK500" s="18"/>
      <c r="BL500" s="18"/>
      <c r="BM500" s="18"/>
      <c r="BN500" s="18"/>
      <c r="BO500" s="18"/>
      <c r="BP500" s="18"/>
      <c r="BQ500" s="18"/>
      <c r="BR500" s="18"/>
      <c r="BS500" s="18"/>
      <c r="BT500" s="18"/>
      <c r="BU500" s="18"/>
      <c r="BV500" s="18"/>
      <c r="BW500" s="18"/>
      <c r="BX500" s="18"/>
      <c r="BY500" s="18"/>
      <c r="BZ500" s="18"/>
      <c r="CA500" s="18"/>
      <c r="CB500" s="18"/>
      <c r="CC500" s="18"/>
      <c r="CD500" s="18"/>
      <c r="CE500" s="18"/>
      <c r="CF500" s="18"/>
      <c r="CG500" s="18"/>
      <c r="CH500" s="18"/>
      <c r="CI500" s="18"/>
      <c r="CJ500" s="18"/>
      <c r="CK500" s="18"/>
      <c r="CL500" s="18"/>
      <c r="CM500" s="18"/>
      <c r="CN500" s="18"/>
      <c r="CO500" s="18"/>
      <c r="CP500" s="18"/>
      <c r="CQ500" s="18"/>
      <c r="CR500" s="18"/>
      <c r="CS500" s="18"/>
    </row>
    <row r="501" spans="1:97">
      <c r="A501" s="18"/>
      <c r="B501" s="18"/>
      <c r="C501" s="18" t="s">
        <v>18378</v>
      </c>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c r="AI501" s="18"/>
      <c r="AJ501" s="18"/>
      <c r="AK501" s="18"/>
      <c r="AL501" s="18"/>
      <c r="AM501" s="18"/>
      <c r="AN501" s="18"/>
      <c r="AO501" s="18"/>
      <c r="AP501" s="18"/>
      <c r="AQ501" s="18"/>
      <c r="AR501" s="18"/>
      <c r="AS501" s="18"/>
      <c r="AT501" s="18"/>
      <c r="AU501" s="18"/>
      <c r="AV501" s="18"/>
      <c r="AW501" s="18"/>
      <c r="AX501" s="18"/>
      <c r="AY501" s="18"/>
      <c r="AZ501" s="18"/>
      <c r="BA501" s="18"/>
      <c r="BB501" s="18"/>
      <c r="BC501" s="18"/>
      <c r="BD501" s="18"/>
      <c r="BE501" s="18"/>
      <c r="BF501" s="18"/>
      <c r="BG501" s="18"/>
      <c r="BH501" s="18"/>
      <c r="BI501" s="18"/>
      <c r="BJ501" s="18"/>
      <c r="BK501" s="18"/>
      <c r="BL501" s="18"/>
      <c r="BM501" s="18"/>
      <c r="BN501" s="18"/>
      <c r="BO501" s="18"/>
      <c r="BP501" s="18"/>
      <c r="BQ501" s="18"/>
      <c r="BR501" s="18"/>
      <c r="BS501" s="18"/>
      <c r="BT501" s="18"/>
      <c r="BU501" s="18"/>
      <c r="BV501" s="18"/>
      <c r="BW501" s="18"/>
      <c r="BX501" s="18"/>
      <c r="BY501" s="18"/>
      <c r="BZ501" s="18"/>
      <c r="CA501" s="18"/>
      <c r="CB501" s="18"/>
      <c r="CC501" s="18"/>
      <c r="CD501" s="18"/>
      <c r="CE501" s="18"/>
      <c r="CF501" s="18"/>
      <c r="CG501" s="18"/>
      <c r="CH501" s="18"/>
      <c r="CI501" s="18"/>
      <c r="CJ501" s="18"/>
      <c r="CK501" s="18"/>
      <c r="CL501" s="18"/>
      <c r="CM501" s="18"/>
      <c r="CN501" s="18"/>
      <c r="CO501" s="18"/>
      <c r="CP501" s="18"/>
      <c r="CQ501" s="18"/>
      <c r="CR501" s="18"/>
      <c r="CS501" s="18"/>
    </row>
    <row r="502" spans="1:97">
      <c r="A502" s="18"/>
      <c r="B502" s="18"/>
      <c r="C502" s="18" t="s">
        <v>18379</v>
      </c>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c r="BC502" s="18"/>
      <c r="BD502" s="18"/>
      <c r="BE502" s="18"/>
      <c r="BF502" s="18"/>
      <c r="BG502" s="18"/>
      <c r="BH502" s="18"/>
      <c r="BI502" s="18"/>
      <c r="BJ502" s="18"/>
      <c r="BK502" s="18"/>
      <c r="BL502" s="18"/>
      <c r="BM502" s="18"/>
      <c r="BN502" s="18"/>
      <c r="BO502" s="18"/>
      <c r="BP502" s="18"/>
      <c r="BQ502" s="18"/>
      <c r="BR502" s="18"/>
      <c r="BS502" s="18"/>
      <c r="BT502" s="18"/>
      <c r="BU502" s="18"/>
      <c r="BV502" s="18"/>
      <c r="BW502" s="18"/>
      <c r="BX502" s="18"/>
      <c r="BY502" s="18"/>
      <c r="BZ502" s="18"/>
      <c r="CA502" s="18"/>
      <c r="CB502" s="18"/>
      <c r="CC502" s="18"/>
      <c r="CD502" s="18"/>
      <c r="CE502" s="18"/>
      <c r="CF502" s="18"/>
      <c r="CG502" s="18"/>
      <c r="CH502" s="18"/>
      <c r="CI502" s="18"/>
      <c r="CJ502" s="18"/>
      <c r="CK502" s="18"/>
      <c r="CL502" s="18"/>
      <c r="CM502" s="18"/>
      <c r="CN502" s="18"/>
      <c r="CO502" s="18"/>
      <c r="CP502" s="18"/>
      <c r="CQ502" s="18"/>
      <c r="CR502" s="18"/>
      <c r="CS502" s="18"/>
    </row>
    <row r="503" spans="1:97">
      <c r="A503" s="18"/>
      <c r="B503" s="18"/>
      <c r="C503" s="18" t="s">
        <v>18380</v>
      </c>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c r="AI503" s="18"/>
      <c r="AJ503" s="18"/>
      <c r="AK503" s="18"/>
      <c r="AL503" s="18"/>
      <c r="AM503" s="18"/>
      <c r="AN503" s="18"/>
      <c r="AO503" s="18"/>
      <c r="AP503" s="18"/>
      <c r="AQ503" s="18"/>
      <c r="AR503" s="18"/>
      <c r="AS503" s="18"/>
      <c r="AT503" s="18"/>
      <c r="AU503" s="18"/>
      <c r="AV503" s="18"/>
      <c r="AW503" s="18"/>
      <c r="AX503" s="18"/>
      <c r="AY503" s="18"/>
      <c r="AZ503" s="18"/>
      <c r="BA503" s="18"/>
      <c r="BB503" s="18"/>
      <c r="BC503" s="18"/>
      <c r="BD503" s="18"/>
      <c r="BE503" s="18"/>
      <c r="BF503" s="18"/>
      <c r="BG503" s="18"/>
      <c r="BH503" s="18"/>
      <c r="BI503" s="18"/>
      <c r="BJ503" s="18"/>
      <c r="BK503" s="18"/>
      <c r="BL503" s="18"/>
      <c r="BM503" s="18"/>
      <c r="BN503" s="18"/>
      <c r="BO503" s="18"/>
      <c r="BP503" s="18"/>
      <c r="BQ503" s="18"/>
      <c r="BR503" s="18"/>
      <c r="BS503" s="18"/>
      <c r="BT503" s="18"/>
      <c r="BU503" s="18"/>
      <c r="BV503" s="18"/>
      <c r="BW503" s="18"/>
      <c r="BX503" s="18"/>
      <c r="BY503" s="18"/>
      <c r="BZ503" s="18"/>
      <c r="CA503" s="18"/>
      <c r="CB503" s="18"/>
      <c r="CC503" s="18"/>
      <c r="CD503" s="18"/>
      <c r="CE503" s="18"/>
      <c r="CF503" s="18"/>
      <c r="CG503" s="18"/>
      <c r="CH503" s="18"/>
      <c r="CI503" s="18"/>
      <c r="CJ503" s="18"/>
      <c r="CK503" s="18"/>
      <c r="CL503" s="18"/>
      <c r="CM503" s="18"/>
      <c r="CN503" s="18"/>
      <c r="CO503" s="18"/>
      <c r="CP503" s="18"/>
      <c r="CQ503" s="18"/>
      <c r="CR503" s="18"/>
      <c r="CS503" s="18"/>
    </row>
    <row r="504" spans="1:97">
      <c r="A504" s="18"/>
      <c r="B504" s="18"/>
      <c r="C504" s="18" t="s">
        <v>18381</v>
      </c>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c r="BC504" s="18"/>
      <c r="BD504" s="18"/>
      <c r="BE504" s="18"/>
      <c r="BF504" s="18"/>
      <c r="BG504" s="18"/>
      <c r="BH504" s="18"/>
      <c r="BI504" s="18"/>
      <c r="BJ504" s="18"/>
      <c r="BK504" s="18"/>
      <c r="BL504" s="18"/>
      <c r="BM504" s="18"/>
      <c r="BN504" s="18"/>
      <c r="BO504" s="18"/>
      <c r="BP504" s="18"/>
      <c r="BQ504" s="18"/>
      <c r="BR504" s="18"/>
      <c r="BS504" s="18"/>
      <c r="BT504" s="18"/>
      <c r="BU504" s="18"/>
      <c r="BV504" s="18"/>
      <c r="BW504" s="18"/>
      <c r="BX504" s="18"/>
      <c r="BY504" s="18"/>
      <c r="BZ504" s="18"/>
      <c r="CA504" s="18"/>
      <c r="CB504" s="18"/>
      <c r="CC504" s="18"/>
      <c r="CD504" s="18"/>
      <c r="CE504" s="18"/>
      <c r="CF504" s="18"/>
      <c r="CG504" s="18"/>
      <c r="CH504" s="18"/>
      <c r="CI504" s="18"/>
      <c r="CJ504" s="18"/>
      <c r="CK504" s="18"/>
      <c r="CL504" s="18"/>
      <c r="CM504" s="18"/>
      <c r="CN504" s="18"/>
      <c r="CO504" s="18"/>
      <c r="CP504" s="18"/>
      <c r="CQ504" s="18"/>
      <c r="CR504" s="18"/>
      <c r="CS504" s="18"/>
    </row>
    <row r="505" spans="1:97">
      <c r="A505" s="18"/>
      <c r="B505" s="18"/>
      <c r="C505" s="18" t="s">
        <v>18382</v>
      </c>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c r="AI505" s="18"/>
      <c r="AJ505" s="18"/>
      <c r="AK505" s="18"/>
      <c r="AL505" s="18"/>
      <c r="AM505" s="18"/>
      <c r="AN505" s="18"/>
      <c r="AO505" s="18"/>
      <c r="AP505" s="18"/>
      <c r="AQ505" s="18"/>
      <c r="AR505" s="18"/>
      <c r="AS505" s="18"/>
      <c r="AT505" s="18"/>
      <c r="AU505" s="18"/>
      <c r="AV505" s="18"/>
      <c r="AW505" s="18"/>
      <c r="AX505" s="18"/>
      <c r="AY505" s="18"/>
      <c r="AZ505" s="18"/>
      <c r="BA505" s="18"/>
      <c r="BB505" s="18"/>
      <c r="BC505" s="18"/>
      <c r="BD505" s="18"/>
      <c r="BE505" s="18"/>
      <c r="BF505" s="18"/>
      <c r="BG505" s="18"/>
      <c r="BH505" s="18"/>
      <c r="BI505" s="18"/>
      <c r="BJ505" s="18"/>
      <c r="BK505" s="18"/>
      <c r="BL505" s="18"/>
      <c r="BM505" s="18"/>
      <c r="BN505" s="18"/>
      <c r="BO505" s="18"/>
      <c r="BP505" s="18"/>
      <c r="BQ505" s="18"/>
      <c r="BR505" s="18"/>
      <c r="BS505" s="18"/>
      <c r="BT505" s="18"/>
      <c r="BU505" s="18"/>
      <c r="BV505" s="18"/>
      <c r="BW505" s="18"/>
      <c r="BX505" s="18"/>
      <c r="BY505" s="18"/>
      <c r="BZ505" s="18"/>
      <c r="CA505" s="18"/>
      <c r="CB505" s="18"/>
      <c r="CC505" s="18"/>
      <c r="CD505" s="18"/>
      <c r="CE505" s="18"/>
      <c r="CF505" s="18"/>
      <c r="CG505" s="18"/>
      <c r="CH505" s="18"/>
      <c r="CI505" s="18"/>
      <c r="CJ505" s="18"/>
      <c r="CK505" s="18"/>
      <c r="CL505" s="18"/>
      <c r="CM505" s="18"/>
      <c r="CN505" s="18"/>
      <c r="CO505" s="18"/>
      <c r="CP505" s="18"/>
      <c r="CQ505" s="18"/>
      <c r="CR505" s="18"/>
      <c r="CS505" s="18"/>
    </row>
    <row r="506" spans="1:97">
      <c r="A506" s="18"/>
      <c r="B506" s="18"/>
      <c r="C506" s="18" t="s">
        <v>18383</v>
      </c>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c r="BC506" s="18"/>
      <c r="BD506" s="18"/>
      <c r="BE506" s="18"/>
      <c r="BF506" s="18"/>
      <c r="BG506" s="18"/>
      <c r="BH506" s="18"/>
      <c r="BI506" s="18"/>
      <c r="BJ506" s="18"/>
      <c r="BK506" s="18"/>
      <c r="BL506" s="18"/>
      <c r="BM506" s="18"/>
      <c r="BN506" s="18"/>
      <c r="BO506" s="18"/>
      <c r="BP506" s="18"/>
      <c r="BQ506" s="18"/>
      <c r="BR506" s="18"/>
      <c r="BS506" s="18"/>
      <c r="BT506" s="18"/>
      <c r="BU506" s="18"/>
      <c r="BV506" s="18"/>
      <c r="BW506" s="18"/>
      <c r="BX506" s="18"/>
      <c r="BY506" s="18"/>
      <c r="BZ506" s="18"/>
      <c r="CA506" s="18"/>
      <c r="CB506" s="18"/>
      <c r="CC506" s="18"/>
      <c r="CD506" s="18"/>
      <c r="CE506" s="18"/>
      <c r="CF506" s="18"/>
      <c r="CG506" s="18"/>
      <c r="CH506" s="18"/>
      <c r="CI506" s="18"/>
      <c r="CJ506" s="18"/>
      <c r="CK506" s="18"/>
      <c r="CL506" s="18"/>
      <c r="CM506" s="18"/>
      <c r="CN506" s="18"/>
      <c r="CO506" s="18"/>
      <c r="CP506" s="18"/>
      <c r="CQ506" s="18"/>
      <c r="CR506" s="18"/>
      <c r="CS506" s="18"/>
    </row>
    <row r="507" spans="1:97">
      <c r="A507" s="18"/>
      <c r="B507" s="18"/>
      <c r="C507" s="18" t="s">
        <v>18384</v>
      </c>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c r="AI507" s="18"/>
      <c r="AJ507" s="18"/>
      <c r="AK507" s="18"/>
      <c r="AL507" s="18"/>
      <c r="AM507" s="18"/>
      <c r="AN507" s="18"/>
      <c r="AO507" s="18"/>
      <c r="AP507" s="18"/>
      <c r="AQ507" s="18"/>
      <c r="AR507" s="18"/>
      <c r="AS507" s="18"/>
      <c r="AT507" s="18"/>
      <c r="AU507" s="18"/>
      <c r="AV507" s="18"/>
      <c r="AW507" s="18"/>
      <c r="AX507" s="18"/>
      <c r="AY507" s="18"/>
      <c r="AZ507" s="18"/>
      <c r="BA507" s="18"/>
      <c r="BB507" s="18"/>
      <c r="BC507" s="18"/>
      <c r="BD507" s="18"/>
      <c r="BE507" s="18"/>
      <c r="BF507" s="18"/>
      <c r="BG507" s="18"/>
      <c r="BH507" s="18"/>
      <c r="BI507" s="18"/>
      <c r="BJ507" s="18"/>
      <c r="BK507" s="18"/>
      <c r="BL507" s="18"/>
      <c r="BM507" s="18"/>
      <c r="BN507" s="18"/>
      <c r="BO507" s="18"/>
      <c r="BP507" s="18"/>
      <c r="BQ507" s="18"/>
      <c r="BR507" s="18"/>
      <c r="BS507" s="18"/>
      <c r="BT507" s="18"/>
      <c r="BU507" s="18"/>
      <c r="BV507" s="18"/>
      <c r="BW507" s="18"/>
      <c r="BX507" s="18"/>
      <c r="BY507" s="18"/>
      <c r="BZ507" s="18"/>
      <c r="CA507" s="18"/>
      <c r="CB507" s="18"/>
      <c r="CC507" s="18"/>
      <c r="CD507" s="18"/>
      <c r="CE507" s="18"/>
      <c r="CF507" s="18"/>
      <c r="CG507" s="18"/>
      <c r="CH507" s="18"/>
      <c r="CI507" s="18"/>
      <c r="CJ507" s="18"/>
      <c r="CK507" s="18"/>
      <c r="CL507" s="18"/>
      <c r="CM507" s="18"/>
      <c r="CN507" s="18"/>
      <c r="CO507" s="18"/>
      <c r="CP507" s="18"/>
      <c r="CQ507" s="18"/>
      <c r="CR507" s="18"/>
      <c r="CS507" s="18"/>
    </row>
    <row r="508" spans="1:97">
      <c r="A508" s="18"/>
      <c r="B508" s="18"/>
      <c r="C508" s="18" t="s">
        <v>18385</v>
      </c>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c r="BC508" s="18"/>
      <c r="BD508" s="18"/>
      <c r="BE508" s="18"/>
      <c r="BF508" s="18"/>
      <c r="BG508" s="18"/>
      <c r="BH508" s="18"/>
      <c r="BI508" s="18"/>
      <c r="BJ508" s="18"/>
      <c r="BK508" s="18"/>
      <c r="BL508" s="18"/>
      <c r="BM508" s="18"/>
      <c r="BN508" s="18"/>
      <c r="BO508" s="18"/>
      <c r="BP508" s="18"/>
      <c r="BQ508" s="18"/>
      <c r="BR508" s="18"/>
      <c r="BS508" s="18"/>
      <c r="BT508" s="18"/>
      <c r="BU508" s="18"/>
      <c r="BV508" s="18"/>
      <c r="BW508" s="18"/>
      <c r="BX508" s="18"/>
      <c r="BY508" s="18"/>
      <c r="BZ508" s="18"/>
      <c r="CA508" s="18"/>
      <c r="CB508" s="18"/>
      <c r="CC508" s="18"/>
      <c r="CD508" s="18"/>
      <c r="CE508" s="18"/>
      <c r="CF508" s="18"/>
      <c r="CG508" s="18"/>
      <c r="CH508" s="18"/>
      <c r="CI508" s="18"/>
      <c r="CJ508" s="18"/>
      <c r="CK508" s="18"/>
      <c r="CL508" s="18"/>
      <c r="CM508" s="18"/>
      <c r="CN508" s="18"/>
      <c r="CO508" s="18"/>
      <c r="CP508" s="18"/>
      <c r="CQ508" s="18"/>
      <c r="CR508" s="18"/>
      <c r="CS508" s="18"/>
    </row>
    <row r="509" spans="1:97">
      <c r="A509" s="18"/>
      <c r="B509" s="18"/>
      <c r="C509" s="18" t="s">
        <v>18386</v>
      </c>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c r="AK509" s="18"/>
      <c r="AL509" s="18"/>
      <c r="AM509" s="18"/>
      <c r="AN509" s="18"/>
      <c r="AO509" s="18"/>
      <c r="AP509" s="18"/>
      <c r="AQ509" s="18"/>
      <c r="AR509" s="18"/>
      <c r="AS509" s="18"/>
      <c r="AT509" s="18"/>
      <c r="AU509" s="18"/>
      <c r="AV509" s="18"/>
      <c r="AW509" s="18"/>
      <c r="AX509" s="18"/>
      <c r="AY509" s="18"/>
      <c r="AZ509" s="18"/>
      <c r="BA509" s="18"/>
      <c r="BB509" s="18"/>
      <c r="BC509" s="18"/>
      <c r="BD509" s="18"/>
      <c r="BE509" s="18"/>
      <c r="BF509" s="18"/>
      <c r="BG509" s="18"/>
      <c r="BH509" s="18"/>
      <c r="BI509" s="18"/>
      <c r="BJ509" s="18"/>
      <c r="BK509" s="18"/>
      <c r="BL509" s="18"/>
      <c r="BM509" s="18"/>
      <c r="BN509" s="18"/>
      <c r="BO509" s="18"/>
      <c r="BP509" s="18"/>
      <c r="BQ509" s="18"/>
      <c r="BR509" s="18"/>
      <c r="BS509" s="18"/>
      <c r="BT509" s="18"/>
      <c r="BU509" s="18"/>
      <c r="BV509" s="18"/>
      <c r="BW509" s="18"/>
      <c r="BX509" s="18"/>
      <c r="BY509" s="18"/>
      <c r="BZ509" s="18"/>
      <c r="CA509" s="18"/>
      <c r="CB509" s="18"/>
      <c r="CC509" s="18"/>
      <c r="CD509" s="18"/>
      <c r="CE509" s="18"/>
      <c r="CF509" s="18"/>
      <c r="CG509" s="18"/>
      <c r="CH509" s="18"/>
      <c r="CI509" s="18"/>
      <c r="CJ509" s="18"/>
      <c r="CK509" s="18"/>
      <c r="CL509" s="18"/>
      <c r="CM509" s="18"/>
      <c r="CN509" s="18"/>
      <c r="CO509" s="18"/>
      <c r="CP509" s="18"/>
      <c r="CQ509" s="18"/>
      <c r="CR509" s="18"/>
      <c r="CS509" s="18"/>
    </row>
    <row r="510" spans="1:97">
      <c r="A510" s="18"/>
      <c r="B510" s="18"/>
      <c r="C510" s="18" t="s">
        <v>18387</v>
      </c>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c r="BC510" s="18"/>
      <c r="BD510" s="18"/>
      <c r="BE510" s="18"/>
      <c r="BF510" s="18"/>
      <c r="BG510" s="18"/>
      <c r="BH510" s="18"/>
      <c r="BI510" s="18"/>
      <c r="BJ510" s="18"/>
      <c r="BK510" s="18"/>
      <c r="BL510" s="18"/>
      <c r="BM510" s="18"/>
      <c r="BN510" s="18"/>
      <c r="BO510" s="18"/>
      <c r="BP510" s="18"/>
      <c r="BQ510" s="18"/>
      <c r="BR510" s="18"/>
      <c r="BS510" s="18"/>
      <c r="BT510" s="18"/>
      <c r="BU510" s="18"/>
      <c r="BV510" s="18"/>
      <c r="BW510" s="18"/>
      <c r="BX510" s="18"/>
      <c r="BY510" s="18"/>
      <c r="BZ510" s="18"/>
      <c r="CA510" s="18"/>
      <c r="CB510" s="18"/>
      <c r="CC510" s="18"/>
      <c r="CD510" s="18"/>
      <c r="CE510" s="18"/>
      <c r="CF510" s="18"/>
      <c r="CG510" s="18"/>
      <c r="CH510" s="18"/>
      <c r="CI510" s="18"/>
      <c r="CJ510" s="18"/>
      <c r="CK510" s="18"/>
      <c r="CL510" s="18"/>
      <c r="CM510" s="18"/>
      <c r="CN510" s="18"/>
      <c r="CO510" s="18"/>
      <c r="CP510" s="18"/>
      <c r="CQ510" s="18"/>
      <c r="CR510" s="18"/>
      <c r="CS510" s="18"/>
    </row>
    <row r="511" spans="1:97">
      <c r="A511" s="18"/>
      <c r="B511" s="18"/>
      <c r="C511" s="18" t="s">
        <v>18388</v>
      </c>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c r="AI511" s="18"/>
      <c r="AJ511" s="18"/>
      <c r="AK511" s="18"/>
      <c r="AL511" s="18"/>
      <c r="AM511" s="18"/>
      <c r="AN511" s="18"/>
      <c r="AO511" s="18"/>
      <c r="AP511" s="18"/>
      <c r="AQ511" s="18"/>
      <c r="AR511" s="18"/>
      <c r="AS511" s="18"/>
      <c r="AT511" s="18"/>
      <c r="AU511" s="18"/>
      <c r="AV511" s="18"/>
      <c r="AW511" s="18"/>
      <c r="AX511" s="18"/>
      <c r="AY511" s="18"/>
      <c r="AZ511" s="18"/>
      <c r="BA511" s="18"/>
      <c r="BB511" s="18"/>
      <c r="BC511" s="18"/>
      <c r="BD511" s="18"/>
      <c r="BE511" s="18"/>
      <c r="BF511" s="18"/>
      <c r="BG511" s="18"/>
      <c r="BH511" s="18"/>
      <c r="BI511" s="18"/>
      <c r="BJ511" s="18"/>
      <c r="BK511" s="18"/>
      <c r="BL511" s="18"/>
      <c r="BM511" s="18"/>
      <c r="BN511" s="18"/>
      <c r="BO511" s="18"/>
      <c r="BP511" s="18"/>
      <c r="BQ511" s="18"/>
      <c r="BR511" s="18"/>
      <c r="BS511" s="18"/>
      <c r="BT511" s="18"/>
      <c r="BU511" s="18"/>
      <c r="BV511" s="18"/>
      <c r="BW511" s="18"/>
      <c r="BX511" s="18"/>
      <c r="BY511" s="18"/>
      <c r="BZ511" s="18"/>
      <c r="CA511" s="18"/>
      <c r="CB511" s="18"/>
      <c r="CC511" s="18"/>
      <c r="CD511" s="18"/>
      <c r="CE511" s="18"/>
      <c r="CF511" s="18"/>
      <c r="CG511" s="18"/>
      <c r="CH511" s="18"/>
      <c r="CI511" s="18"/>
      <c r="CJ511" s="18"/>
      <c r="CK511" s="18"/>
      <c r="CL511" s="18"/>
      <c r="CM511" s="18"/>
      <c r="CN511" s="18"/>
      <c r="CO511" s="18"/>
      <c r="CP511" s="18"/>
      <c r="CQ511" s="18"/>
      <c r="CR511" s="18"/>
      <c r="CS511" s="18"/>
    </row>
    <row r="512" spans="1:97">
      <c r="A512" s="18"/>
      <c r="B512" s="18"/>
      <c r="C512" s="18" t="s">
        <v>18389</v>
      </c>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c r="BC512" s="18"/>
      <c r="BD512" s="18"/>
      <c r="BE512" s="18"/>
      <c r="BF512" s="18"/>
      <c r="BG512" s="18"/>
      <c r="BH512" s="18"/>
      <c r="BI512" s="18"/>
      <c r="BJ512" s="18"/>
      <c r="BK512" s="18"/>
      <c r="BL512" s="18"/>
      <c r="BM512" s="18"/>
      <c r="BN512" s="18"/>
      <c r="BO512" s="18"/>
      <c r="BP512" s="18"/>
      <c r="BQ512" s="18"/>
      <c r="BR512" s="18"/>
      <c r="BS512" s="18"/>
      <c r="BT512" s="18"/>
      <c r="BU512" s="18"/>
      <c r="BV512" s="18"/>
      <c r="BW512" s="18"/>
      <c r="BX512" s="18"/>
      <c r="BY512" s="18"/>
      <c r="BZ512" s="18"/>
      <c r="CA512" s="18"/>
      <c r="CB512" s="18"/>
      <c r="CC512" s="18"/>
      <c r="CD512" s="18"/>
      <c r="CE512" s="18"/>
      <c r="CF512" s="18"/>
      <c r="CG512" s="18"/>
      <c r="CH512" s="18"/>
      <c r="CI512" s="18"/>
      <c r="CJ512" s="18"/>
      <c r="CK512" s="18"/>
      <c r="CL512" s="18"/>
      <c r="CM512" s="18"/>
      <c r="CN512" s="18"/>
      <c r="CO512" s="18"/>
      <c r="CP512" s="18"/>
      <c r="CQ512" s="18"/>
      <c r="CR512" s="18"/>
      <c r="CS512" s="18"/>
    </row>
    <row r="513" spans="1:97">
      <c r="A513" s="18"/>
      <c r="B513" s="18"/>
      <c r="C513" s="18" t="s">
        <v>18390</v>
      </c>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c r="AI513" s="18"/>
      <c r="AJ513" s="18"/>
      <c r="AK513" s="18"/>
      <c r="AL513" s="18"/>
      <c r="AM513" s="18"/>
      <c r="AN513" s="18"/>
      <c r="AO513" s="18"/>
      <c r="AP513" s="18"/>
      <c r="AQ513" s="18"/>
      <c r="AR513" s="18"/>
      <c r="AS513" s="18"/>
      <c r="AT513" s="18"/>
      <c r="AU513" s="18"/>
      <c r="AV513" s="18"/>
      <c r="AW513" s="18"/>
      <c r="AX513" s="18"/>
      <c r="AY513" s="18"/>
      <c r="AZ513" s="18"/>
      <c r="BA513" s="18"/>
      <c r="BB513" s="18"/>
      <c r="BC513" s="18"/>
      <c r="BD513" s="18"/>
      <c r="BE513" s="18"/>
      <c r="BF513" s="18"/>
      <c r="BG513" s="18"/>
      <c r="BH513" s="18"/>
      <c r="BI513" s="18"/>
      <c r="BJ513" s="18"/>
      <c r="BK513" s="18"/>
      <c r="BL513" s="18"/>
      <c r="BM513" s="18"/>
      <c r="BN513" s="18"/>
      <c r="BO513" s="18"/>
      <c r="BP513" s="18"/>
      <c r="BQ513" s="18"/>
      <c r="BR513" s="18"/>
      <c r="BS513" s="18"/>
      <c r="BT513" s="18"/>
      <c r="BU513" s="18"/>
      <c r="BV513" s="18"/>
      <c r="BW513" s="18"/>
      <c r="BX513" s="18"/>
      <c r="BY513" s="18"/>
      <c r="BZ513" s="18"/>
      <c r="CA513" s="18"/>
      <c r="CB513" s="18"/>
      <c r="CC513" s="18"/>
      <c r="CD513" s="18"/>
      <c r="CE513" s="18"/>
      <c r="CF513" s="18"/>
      <c r="CG513" s="18"/>
      <c r="CH513" s="18"/>
      <c r="CI513" s="18"/>
      <c r="CJ513" s="18"/>
      <c r="CK513" s="18"/>
      <c r="CL513" s="18"/>
      <c r="CM513" s="18"/>
      <c r="CN513" s="18"/>
      <c r="CO513" s="18"/>
      <c r="CP513" s="18"/>
      <c r="CQ513" s="18"/>
      <c r="CR513" s="18"/>
      <c r="CS513" s="18"/>
    </row>
    <row r="514" spans="1:97">
      <c r="A514" s="18"/>
      <c r="B514" s="18"/>
      <c r="C514" s="18" t="s">
        <v>18391</v>
      </c>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c r="BC514" s="18"/>
      <c r="BD514" s="18"/>
      <c r="BE514" s="18"/>
      <c r="BF514" s="18"/>
      <c r="BG514" s="18"/>
      <c r="BH514" s="18"/>
      <c r="BI514" s="18"/>
      <c r="BJ514" s="18"/>
      <c r="BK514" s="18"/>
      <c r="BL514" s="18"/>
      <c r="BM514" s="18"/>
      <c r="BN514" s="18"/>
      <c r="BO514" s="18"/>
      <c r="BP514" s="18"/>
      <c r="BQ514" s="18"/>
      <c r="BR514" s="18"/>
      <c r="BS514" s="18"/>
      <c r="BT514" s="18"/>
      <c r="BU514" s="18"/>
      <c r="BV514" s="18"/>
      <c r="BW514" s="18"/>
      <c r="BX514" s="18"/>
      <c r="BY514" s="18"/>
      <c r="BZ514" s="18"/>
      <c r="CA514" s="18"/>
      <c r="CB514" s="18"/>
      <c r="CC514" s="18"/>
      <c r="CD514" s="18"/>
      <c r="CE514" s="18"/>
      <c r="CF514" s="18"/>
      <c r="CG514" s="18"/>
      <c r="CH514" s="18"/>
      <c r="CI514" s="18"/>
      <c r="CJ514" s="18"/>
      <c r="CK514" s="18"/>
      <c r="CL514" s="18"/>
      <c r="CM514" s="18"/>
      <c r="CN514" s="18"/>
      <c r="CO514" s="18"/>
      <c r="CP514" s="18"/>
      <c r="CQ514" s="18"/>
      <c r="CR514" s="18"/>
      <c r="CS514" s="18"/>
    </row>
    <row r="515" spans="1:97">
      <c r="A515" s="18"/>
      <c r="B515" s="18"/>
      <c r="C515" s="18" t="s">
        <v>18392</v>
      </c>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c r="AI515" s="18"/>
      <c r="AJ515" s="18"/>
      <c r="AK515" s="18"/>
      <c r="AL515" s="18"/>
      <c r="AM515" s="18"/>
      <c r="AN515" s="18"/>
      <c r="AO515" s="18"/>
      <c r="AP515" s="18"/>
      <c r="AQ515" s="18"/>
      <c r="AR515" s="18"/>
      <c r="AS515" s="18"/>
      <c r="AT515" s="18"/>
      <c r="AU515" s="18"/>
      <c r="AV515" s="18"/>
      <c r="AW515" s="18"/>
      <c r="AX515" s="18"/>
      <c r="AY515" s="18"/>
      <c r="AZ515" s="18"/>
      <c r="BA515" s="18"/>
      <c r="BB515" s="18"/>
      <c r="BC515" s="18"/>
      <c r="BD515" s="18"/>
      <c r="BE515" s="18"/>
      <c r="BF515" s="18"/>
      <c r="BG515" s="18"/>
      <c r="BH515" s="18"/>
      <c r="BI515" s="18"/>
      <c r="BJ515" s="18"/>
      <c r="BK515" s="18"/>
      <c r="BL515" s="18"/>
      <c r="BM515" s="18"/>
      <c r="BN515" s="18"/>
      <c r="BO515" s="18"/>
      <c r="BP515" s="18"/>
      <c r="BQ515" s="18"/>
      <c r="BR515" s="18"/>
      <c r="BS515" s="18"/>
      <c r="BT515" s="18"/>
      <c r="BU515" s="18"/>
      <c r="BV515" s="18"/>
      <c r="BW515" s="18"/>
      <c r="BX515" s="18"/>
      <c r="BY515" s="18"/>
      <c r="BZ515" s="18"/>
      <c r="CA515" s="18"/>
      <c r="CB515" s="18"/>
      <c r="CC515" s="18"/>
      <c r="CD515" s="18"/>
      <c r="CE515" s="18"/>
      <c r="CF515" s="18"/>
      <c r="CG515" s="18"/>
      <c r="CH515" s="18"/>
      <c r="CI515" s="18"/>
      <c r="CJ515" s="18"/>
      <c r="CK515" s="18"/>
      <c r="CL515" s="18"/>
      <c r="CM515" s="18"/>
      <c r="CN515" s="18"/>
      <c r="CO515" s="18"/>
      <c r="CP515" s="18"/>
      <c r="CQ515" s="18"/>
      <c r="CR515" s="18"/>
      <c r="CS515" s="18"/>
    </row>
    <row r="516" spans="1:97">
      <c r="A516" s="18"/>
      <c r="B516" s="18"/>
      <c r="C516" s="18" t="s">
        <v>18393</v>
      </c>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c r="BC516" s="18"/>
      <c r="BD516" s="18"/>
      <c r="BE516" s="18"/>
      <c r="BF516" s="18"/>
      <c r="BG516" s="18"/>
      <c r="BH516" s="18"/>
      <c r="BI516" s="18"/>
      <c r="BJ516" s="18"/>
      <c r="BK516" s="18"/>
      <c r="BL516" s="18"/>
      <c r="BM516" s="18"/>
      <c r="BN516" s="18"/>
      <c r="BO516" s="18"/>
      <c r="BP516" s="18"/>
      <c r="BQ516" s="18"/>
      <c r="BR516" s="18"/>
      <c r="BS516" s="18"/>
      <c r="BT516" s="18"/>
      <c r="BU516" s="18"/>
      <c r="BV516" s="18"/>
      <c r="BW516" s="18"/>
      <c r="BX516" s="18"/>
      <c r="BY516" s="18"/>
      <c r="BZ516" s="18"/>
      <c r="CA516" s="18"/>
      <c r="CB516" s="18"/>
      <c r="CC516" s="18"/>
      <c r="CD516" s="18"/>
      <c r="CE516" s="18"/>
      <c r="CF516" s="18"/>
      <c r="CG516" s="18"/>
      <c r="CH516" s="18"/>
      <c r="CI516" s="18"/>
      <c r="CJ516" s="18"/>
      <c r="CK516" s="18"/>
      <c r="CL516" s="18"/>
      <c r="CM516" s="18"/>
      <c r="CN516" s="18"/>
      <c r="CO516" s="18"/>
      <c r="CP516" s="18"/>
      <c r="CQ516" s="18"/>
      <c r="CR516" s="18"/>
      <c r="CS516" s="18"/>
    </row>
    <row r="517" spans="1:97">
      <c r="A517" s="18"/>
      <c r="B517" s="18"/>
      <c r="C517" s="18" t="s">
        <v>18394</v>
      </c>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c r="AI517" s="18"/>
      <c r="AJ517" s="18"/>
      <c r="AK517" s="18"/>
      <c r="AL517" s="18"/>
      <c r="AM517" s="18"/>
      <c r="AN517" s="18"/>
      <c r="AO517" s="18"/>
      <c r="AP517" s="18"/>
      <c r="AQ517" s="18"/>
      <c r="AR517" s="18"/>
      <c r="AS517" s="18"/>
      <c r="AT517" s="18"/>
      <c r="AU517" s="18"/>
      <c r="AV517" s="18"/>
      <c r="AW517" s="18"/>
      <c r="AX517" s="18"/>
      <c r="AY517" s="18"/>
      <c r="AZ517" s="18"/>
      <c r="BA517" s="18"/>
      <c r="BB517" s="18"/>
      <c r="BC517" s="18"/>
      <c r="BD517" s="18"/>
      <c r="BE517" s="18"/>
      <c r="BF517" s="18"/>
      <c r="BG517" s="18"/>
      <c r="BH517" s="18"/>
      <c r="BI517" s="18"/>
      <c r="BJ517" s="18"/>
      <c r="BK517" s="18"/>
      <c r="BL517" s="18"/>
      <c r="BM517" s="18"/>
      <c r="BN517" s="18"/>
      <c r="BO517" s="18"/>
      <c r="BP517" s="18"/>
      <c r="BQ517" s="18"/>
      <c r="BR517" s="18"/>
      <c r="BS517" s="18"/>
      <c r="BT517" s="18"/>
      <c r="BU517" s="18"/>
      <c r="BV517" s="18"/>
      <c r="BW517" s="18"/>
      <c r="BX517" s="18"/>
      <c r="BY517" s="18"/>
      <c r="BZ517" s="18"/>
      <c r="CA517" s="18"/>
      <c r="CB517" s="18"/>
      <c r="CC517" s="18"/>
      <c r="CD517" s="18"/>
      <c r="CE517" s="18"/>
      <c r="CF517" s="18"/>
      <c r="CG517" s="18"/>
      <c r="CH517" s="18"/>
      <c r="CI517" s="18"/>
      <c r="CJ517" s="18"/>
      <c r="CK517" s="18"/>
      <c r="CL517" s="18"/>
      <c r="CM517" s="18"/>
      <c r="CN517" s="18"/>
      <c r="CO517" s="18"/>
      <c r="CP517" s="18"/>
      <c r="CQ517" s="18"/>
      <c r="CR517" s="18"/>
      <c r="CS517" s="18"/>
    </row>
    <row r="518" spans="1:97">
      <c r="A518" s="18"/>
      <c r="B518" s="18"/>
      <c r="C518" s="18" t="s">
        <v>18395</v>
      </c>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c r="BC518" s="18"/>
      <c r="BD518" s="18"/>
      <c r="BE518" s="18"/>
      <c r="BF518" s="18"/>
      <c r="BG518" s="18"/>
      <c r="BH518" s="18"/>
      <c r="BI518" s="18"/>
      <c r="BJ518" s="18"/>
      <c r="BK518" s="18"/>
      <c r="BL518" s="18"/>
      <c r="BM518" s="18"/>
      <c r="BN518" s="18"/>
      <c r="BO518" s="18"/>
      <c r="BP518" s="18"/>
      <c r="BQ518" s="18"/>
      <c r="BR518" s="18"/>
      <c r="BS518" s="18"/>
      <c r="BT518" s="18"/>
      <c r="BU518" s="18"/>
      <c r="BV518" s="18"/>
      <c r="BW518" s="18"/>
      <c r="BX518" s="18"/>
      <c r="BY518" s="18"/>
      <c r="BZ518" s="18"/>
      <c r="CA518" s="18"/>
      <c r="CB518" s="18"/>
      <c r="CC518" s="18"/>
      <c r="CD518" s="18"/>
      <c r="CE518" s="18"/>
      <c r="CF518" s="18"/>
      <c r="CG518" s="18"/>
      <c r="CH518" s="18"/>
      <c r="CI518" s="18"/>
      <c r="CJ518" s="18"/>
      <c r="CK518" s="18"/>
      <c r="CL518" s="18"/>
      <c r="CM518" s="18"/>
      <c r="CN518" s="18"/>
      <c r="CO518" s="18"/>
      <c r="CP518" s="18"/>
      <c r="CQ518" s="18"/>
      <c r="CR518" s="18"/>
      <c r="CS518" s="18"/>
    </row>
    <row r="519" spans="1:97">
      <c r="A519" s="18"/>
      <c r="B519" s="18"/>
      <c r="C519" s="18" t="s">
        <v>18396</v>
      </c>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c r="AI519" s="18"/>
      <c r="AJ519" s="18"/>
      <c r="AK519" s="18"/>
      <c r="AL519" s="18"/>
      <c r="AM519" s="18"/>
      <c r="AN519" s="18"/>
      <c r="AO519" s="18"/>
      <c r="AP519" s="18"/>
      <c r="AQ519" s="18"/>
      <c r="AR519" s="18"/>
      <c r="AS519" s="18"/>
      <c r="AT519" s="18"/>
      <c r="AU519" s="18"/>
      <c r="AV519" s="18"/>
      <c r="AW519" s="18"/>
      <c r="AX519" s="18"/>
      <c r="AY519" s="18"/>
      <c r="AZ519" s="18"/>
      <c r="BA519" s="18"/>
      <c r="BB519" s="18"/>
      <c r="BC519" s="18"/>
      <c r="BD519" s="18"/>
      <c r="BE519" s="18"/>
      <c r="BF519" s="18"/>
      <c r="BG519" s="18"/>
      <c r="BH519" s="18"/>
      <c r="BI519" s="18"/>
      <c r="BJ519" s="18"/>
      <c r="BK519" s="18"/>
      <c r="BL519" s="18"/>
      <c r="BM519" s="18"/>
      <c r="BN519" s="18"/>
      <c r="BO519" s="18"/>
      <c r="BP519" s="18"/>
      <c r="BQ519" s="18"/>
      <c r="BR519" s="18"/>
      <c r="BS519" s="18"/>
      <c r="BT519" s="18"/>
      <c r="BU519" s="18"/>
      <c r="BV519" s="18"/>
      <c r="BW519" s="18"/>
      <c r="BX519" s="18"/>
      <c r="BY519" s="18"/>
      <c r="BZ519" s="18"/>
      <c r="CA519" s="18"/>
      <c r="CB519" s="18"/>
      <c r="CC519" s="18"/>
      <c r="CD519" s="18"/>
      <c r="CE519" s="18"/>
      <c r="CF519" s="18"/>
      <c r="CG519" s="18"/>
      <c r="CH519" s="18"/>
      <c r="CI519" s="18"/>
      <c r="CJ519" s="18"/>
      <c r="CK519" s="18"/>
      <c r="CL519" s="18"/>
      <c r="CM519" s="18"/>
      <c r="CN519" s="18"/>
      <c r="CO519" s="18"/>
      <c r="CP519" s="18"/>
      <c r="CQ519" s="18"/>
      <c r="CR519" s="18"/>
      <c r="CS519" s="18"/>
    </row>
    <row r="520" spans="1:97">
      <c r="A520" s="18"/>
      <c r="B520" s="18"/>
      <c r="C520" s="18" t="s">
        <v>18397</v>
      </c>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c r="BC520" s="18"/>
      <c r="BD520" s="18"/>
      <c r="BE520" s="18"/>
      <c r="BF520" s="18"/>
      <c r="BG520" s="18"/>
      <c r="BH520" s="18"/>
      <c r="BI520" s="18"/>
      <c r="BJ520" s="18"/>
      <c r="BK520" s="18"/>
      <c r="BL520" s="18"/>
      <c r="BM520" s="18"/>
      <c r="BN520" s="18"/>
      <c r="BO520" s="18"/>
      <c r="BP520" s="18"/>
      <c r="BQ520" s="18"/>
      <c r="BR520" s="18"/>
      <c r="BS520" s="18"/>
      <c r="BT520" s="18"/>
      <c r="BU520" s="18"/>
      <c r="BV520" s="18"/>
      <c r="BW520" s="18"/>
      <c r="BX520" s="18"/>
      <c r="BY520" s="18"/>
      <c r="BZ520" s="18"/>
      <c r="CA520" s="18"/>
      <c r="CB520" s="18"/>
      <c r="CC520" s="18"/>
      <c r="CD520" s="18"/>
      <c r="CE520" s="18"/>
      <c r="CF520" s="18"/>
      <c r="CG520" s="18"/>
      <c r="CH520" s="18"/>
      <c r="CI520" s="18"/>
      <c r="CJ520" s="18"/>
      <c r="CK520" s="18"/>
      <c r="CL520" s="18"/>
      <c r="CM520" s="18"/>
      <c r="CN520" s="18"/>
      <c r="CO520" s="18"/>
      <c r="CP520" s="18"/>
      <c r="CQ520" s="18"/>
      <c r="CR520" s="18"/>
      <c r="CS520" s="18"/>
    </row>
    <row r="521" spans="1:97">
      <c r="A521" s="18"/>
      <c r="B521" s="18"/>
      <c r="C521" s="18" t="s">
        <v>18398</v>
      </c>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c r="AI521" s="18"/>
      <c r="AJ521" s="18"/>
      <c r="AK521" s="18"/>
      <c r="AL521" s="18"/>
      <c r="AM521" s="18"/>
      <c r="AN521" s="18"/>
      <c r="AO521" s="18"/>
      <c r="AP521" s="18"/>
      <c r="AQ521" s="18"/>
      <c r="AR521" s="18"/>
      <c r="AS521" s="18"/>
      <c r="AT521" s="18"/>
      <c r="AU521" s="18"/>
      <c r="AV521" s="18"/>
      <c r="AW521" s="18"/>
      <c r="AX521" s="18"/>
      <c r="AY521" s="18"/>
      <c r="AZ521" s="18"/>
      <c r="BA521" s="18"/>
      <c r="BB521" s="18"/>
      <c r="BC521" s="18"/>
      <c r="BD521" s="18"/>
      <c r="BE521" s="18"/>
      <c r="BF521" s="18"/>
      <c r="BG521" s="18"/>
      <c r="BH521" s="18"/>
      <c r="BI521" s="18"/>
      <c r="BJ521" s="18"/>
      <c r="BK521" s="18"/>
      <c r="BL521" s="18"/>
      <c r="BM521" s="18"/>
      <c r="BN521" s="18"/>
      <c r="BO521" s="18"/>
      <c r="BP521" s="18"/>
      <c r="BQ521" s="18"/>
      <c r="BR521" s="18"/>
      <c r="BS521" s="18"/>
      <c r="BT521" s="18"/>
      <c r="BU521" s="18"/>
      <c r="BV521" s="18"/>
      <c r="BW521" s="18"/>
      <c r="BX521" s="18"/>
      <c r="BY521" s="18"/>
      <c r="BZ521" s="18"/>
      <c r="CA521" s="18"/>
      <c r="CB521" s="18"/>
      <c r="CC521" s="18"/>
      <c r="CD521" s="18"/>
      <c r="CE521" s="18"/>
      <c r="CF521" s="18"/>
      <c r="CG521" s="18"/>
      <c r="CH521" s="18"/>
      <c r="CI521" s="18"/>
      <c r="CJ521" s="18"/>
      <c r="CK521" s="18"/>
      <c r="CL521" s="18"/>
      <c r="CM521" s="18"/>
      <c r="CN521" s="18"/>
      <c r="CO521" s="18"/>
      <c r="CP521" s="18"/>
      <c r="CQ521" s="18"/>
      <c r="CR521" s="18"/>
      <c r="CS521" s="18"/>
    </row>
    <row r="522" spans="1:97">
      <c r="A522" s="18"/>
      <c r="B522" s="18"/>
      <c r="C522" s="18" t="s">
        <v>18399</v>
      </c>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c r="BC522" s="18"/>
      <c r="BD522" s="18"/>
      <c r="BE522" s="18"/>
      <c r="BF522" s="18"/>
      <c r="BG522" s="18"/>
      <c r="BH522" s="18"/>
      <c r="BI522" s="18"/>
      <c r="BJ522" s="18"/>
      <c r="BK522" s="18"/>
      <c r="BL522" s="18"/>
      <c r="BM522" s="18"/>
      <c r="BN522" s="18"/>
      <c r="BO522" s="18"/>
      <c r="BP522" s="18"/>
      <c r="BQ522" s="18"/>
      <c r="BR522" s="18"/>
      <c r="BS522" s="18"/>
      <c r="BT522" s="18"/>
      <c r="BU522" s="18"/>
      <c r="BV522" s="18"/>
      <c r="BW522" s="18"/>
      <c r="BX522" s="18"/>
      <c r="BY522" s="18"/>
      <c r="BZ522" s="18"/>
      <c r="CA522" s="18"/>
      <c r="CB522" s="18"/>
      <c r="CC522" s="18"/>
      <c r="CD522" s="18"/>
      <c r="CE522" s="18"/>
      <c r="CF522" s="18"/>
      <c r="CG522" s="18"/>
      <c r="CH522" s="18"/>
      <c r="CI522" s="18"/>
      <c r="CJ522" s="18"/>
      <c r="CK522" s="18"/>
      <c r="CL522" s="18"/>
      <c r="CM522" s="18"/>
      <c r="CN522" s="18"/>
      <c r="CO522" s="18"/>
      <c r="CP522" s="18"/>
      <c r="CQ522" s="18"/>
      <c r="CR522" s="18"/>
      <c r="CS522" s="18"/>
    </row>
    <row r="523" spans="1:97">
      <c r="A523" s="18"/>
      <c r="B523" s="18"/>
      <c r="C523" s="18" t="s">
        <v>18400</v>
      </c>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c r="AK523" s="18"/>
      <c r="AL523" s="18"/>
      <c r="AM523" s="18"/>
      <c r="AN523" s="18"/>
      <c r="AO523" s="18"/>
      <c r="AP523" s="18"/>
      <c r="AQ523" s="18"/>
      <c r="AR523" s="18"/>
      <c r="AS523" s="18"/>
      <c r="AT523" s="18"/>
      <c r="AU523" s="18"/>
      <c r="AV523" s="18"/>
      <c r="AW523" s="18"/>
      <c r="AX523" s="18"/>
      <c r="AY523" s="18"/>
      <c r="AZ523" s="18"/>
      <c r="BA523" s="18"/>
      <c r="BB523" s="18"/>
      <c r="BC523" s="18"/>
      <c r="BD523" s="18"/>
      <c r="BE523" s="18"/>
      <c r="BF523" s="18"/>
      <c r="BG523" s="18"/>
      <c r="BH523" s="18"/>
      <c r="BI523" s="18"/>
      <c r="BJ523" s="18"/>
      <c r="BK523" s="18"/>
      <c r="BL523" s="18"/>
      <c r="BM523" s="18"/>
      <c r="BN523" s="18"/>
      <c r="BO523" s="18"/>
      <c r="BP523" s="18"/>
      <c r="BQ523" s="18"/>
      <c r="BR523" s="18"/>
      <c r="BS523" s="18"/>
      <c r="BT523" s="18"/>
      <c r="BU523" s="18"/>
      <c r="BV523" s="18"/>
      <c r="BW523" s="18"/>
      <c r="BX523" s="18"/>
      <c r="BY523" s="18"/>
      <c r="BZ523" s="18"/>
      <c r="CA523" s="18"/>
      <c r="CB523" s="18"/>
      <c r="CC523" s="18"/>
      <c r="CD523" s="18"/>
      <c r="CE523" s="18"/>
      <c r="CF523" s="18"/>
      <c r="CG523" s="18"/>
      <c r="CH523" s="18"/>
      <c r="CI523" s="18"/>
      <c r="CJ523" s="18"/>
      <c r="CK523" s="18"/>
      <c r="CL523" s="18"/>
      <c r="CM523" s="18"/>
      <c r="CN523" s="18"/>
      <c r="CO523" s="18"/>
      <c r="CP523" s="18"/>
      <c r="CQ523" s="18"/>
      <c r="CR523" s="18"/>
      <c r="CS523" s="18"/>
    </row>
    <row r="524" spans="1:97">
      <c r="A524" s="18"/>
      <c r="B524" s="18"/>
      <c r="C524" s="18" t="s">
        <v>18401</v>
      </c>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c r="BC524" s="18"/>
      <c r="BD524" s="18"/>
      <c r="BE524" s="18"/>
      <c r="BF524" s="18"/>
      <c r="BG524" s="18"/>
      <c r="BH524" s="18"/>
      <c r="BI524" s="18"/>
      <c r="BJ524" s="18"/>
      <c r="BK524" s="18"/>
      <c r="BL524" s="18"/>
      <c r="BM524" s="18"/>
      <c r="BN524" s="18"/>
      <c r="BO524" s="18"/>
      <c r="BP524" s="18"/>
      <c r="BQ524" s="18"/>
      <c r="BR524" s="18"/>
      <c r="BS524" s="18"/>
      <c r="BT524" s="18"/>
      <c r="BU524" s="18"/>
      <c r="BV524" s="18"/>
      <c r="BW524" s="18"/>
      <c r="BX524" s="18"/>
      <c r="BY524" s="18"/>
      <c r="BZ524" s="18"/>
      <c r="CA524" s="18"/>
      <c r="CB524" s="18"/>
      <c r="CC524" s="18"/>
      <c r="CD524" s="18"/>
      <c r="CE524" s="18"/>
      <c r="CF524" s="18"/>
      <c r="CG524" s="18"/>
      <c r="CH524" s="18"/>
      <c r="CI524" s="18"/>
      <c r="CJ524" s="18"/>
      <c r="CK524" s="18"/>
      <c r="CL524" s="18"/>
      <c r="CM524" s="18"/>
      <c r="CN524" s="18"/>
      <c r="CO524" s="18"/>
      <c r="CP524" s="18"/>
      <c r="CQ524" s="18"/>
      <c r="CR524" s="18"/>
      <c r="CS524" s="18"/>
    </row>
    <row r="525" spans="1:97">
      <c r="A525" s="18"/>
      <c r="B525" s="18"/>
      <c r="C525" s="18" t="s">
        <v>18402</v>
      </c>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c r="AI525" s="18"/>
      <c r="AJ525" s="18"/>
      <c r="AK525" s="18"/>
      <c r="AL525" s="18"/>
      <c r="AM525" s="18"/>
      <c r="AN525" s="18"/>
      <c r="AO525" s="18"/>
      <c r="AP525" s="18"/>
      <c r="AQ525" s="18"/>
      <c r="AR525" s="18"/>
      <c r="AS525" s="18"/>
      <c r="AT525" s="18"/>
      <c r="AU525" s="18"/>
      <c r="AV525" s="18"/>
      <c r="AW525" s="18"/>
      <c r="AX525" s="18"/>
      <c r="AY525" s="18"/>
      <c r="AZ525" s="18"/>
      <c r="BA525" s="18"/>
      <c r="BB525" s="18"/>
      <c r="BC525" s="18"/>
      <c r="BD525" s="18"/>
      <c r="BE525" s="18"/>
      <c r="BF525" s="18"/>
      <c r="BG525" s="18"/>
      <c r="BH525" s="18"/>
      <c r="BI525" s="18"/>
      <c r="BJ525" s="18"/>
      <c r="BK525" s="18"/>
      <c r="BL525" s="18"/>
      <c r="BM525" s="18"/>
      <c r="BN525" s="18"/>
      <c r="BO525" s="18"/>
      <c r="BP525" s="18"/>
      <c r="BQ525" s="18"/>
      <c r="BR525" s="18"/>
      <c r="BS525" s="18"/>
      <c r="BT525" s="18"/>
      <c r="BU525" s="18"/>
      <c r="BV525" s="18"/>
      <c r="BW525" s="18"/>
      <c r="BX525" s="18"/>
      <c r="BY525" s="18"/>
      <c r="BZ525" s="18"/>
      <c r="CA525" s="18"/>
      <c r="CB525" s="18"/>
      <c r="CC525" s="18"/>
      <c r="CD525" s="18"/>
      <c r="CE525" s="18"/>
      <c r="CF525" s="18"/>
      <c r="CG525" s="18"/>
      <c r="CH525" s="18"/>
      <c r="CI525" s="18"/>
      <c r="CJ525" s="18"/>
      <c r="CK525" s="18"/>
      <c r="CL525" s="18"/>
      <c r="CM525" s="18"/>
      <c r="CN525" s="18"/>
      <c r="CO525" s="18"/>
      <c r="CP525" s="18"/>
      <c r="CQ525" s="18"/>
      <c r="CR525" s="18"/>
      <c r="CS525" s="18"/>
    </row>
    <row r="526" spans="1:97">
      <c r="A526" s="18"/>
      <c r="B526" s="18"/>
      <c r="C526" s="18" t="s">
        <v>18403</v>
      </c>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c r="BC526" s="18"/>
      <c r="BD526" s="18"/>
      <c r="BE526" s="18"/>
      <c r="BF526" s="18"/>
      <c r="BG526" s="18"/>
      <c r="BH526" s="18"/>
      <c r="BI526" s="18"/>
      <c r="BJ526" s="18"/>
      <c r="BK526" s="18"/>
      <c r="BL526" s="18"/>
      <c r="BM526" s="18"/>
      <c r="BN526" s="18"/>
      <c r="BO526" s="18"/>
      <c r="BP526" s="18"/>
      <c r="BQ526" s="18"/>
      <c r="BR526" s="18"/>
      <c r="BS526" s="18"/>
      <c r="BT526" s="18"/>
      <c r="BU526" s="18"/>
      <c r="BV526" s="18"/>
      <c r="BW526" s="18"/>
      <c r="BX526" s="18"/>
      <c r="BY526" s="18"/>
      <c r="BZ526" s="18"/>
      <c r="CA526" s="18"/>
      <c r="CB526" s="18"/>
      <c r="CC526" s="18"/>
      <c r="CD526" s="18"/>
      <c r="CE526" s="18"/>
      <c r="CF526" s="18"/>
      <c r="CG526" s="18"/>
      <c r="CH526" s="18"/>
      <c r="CI526" s="18"/>
      <c r="CJ526" s="18"/>
      <c r="CK526" s="18"/>
      <c r="CL526" s="18"/>
      <c r="CM526" s="18"/>
      <c r="CN526" s="18"/>
      <c r="CO526" s="18"/>
      <c r="CP526" s="18"/>
      <c r="CQ526" s="18"/>
      <c r="CR526" s="18"/>
      <c r="CS526" s="18"/>
    </row>
    <row r="527" spans="1:97">
      <c r="A527" s="18"/>
      <c r="B527" s="18"/>
      <c r="C527" s="18" t="s">
        <v>18404</v>
      </c>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c r="AI527" s="18"/>
      <c r="AJ527" s="18"/>
      <c r="AK527" s="18"/>
      <c r="AL527" s="18"/>
      <c r="AM527" s="18"/>
      <c r="AN527" s="18"/>
      <c r="AO527" s="18"/>
      <c r="AP527" s="18"/>
      <c r="AQ527" s="18"/>
      <c r="AR527" s="18"/>
      <c r="AS527" s="18"/>
      <c r="AT527" s="18"/>
      <c r="AU527" s="18"/>
      <c r="AV527" s="18"/>
      <c r="AW527" s="18"/>
      <c r="AX527" s="18"/>
      <c r="AY527" s="18"/>
      <c r="AZ527" s="18"/>
      <c r="BA527" s="18"/>
      <c r="BB527" s="18"/>
      <c r="BC527" s="18"/>
      <c r="BD527" s="18"/>
      <c r="BE527" s="18"/>
      <c r="BF527" s="18"/>
      <c r="BG527" s="18"/>
      <c r="BH527" s="18"/>
      <c r="BI527" s="18"/>
      <c r="BJ527" s="18"/>
      <c r="BK527" s="18"/>
      <c r="BL527" s="18"/>
      <c r="BM527" s="18"/>
      <c r="BN527" s="18"/>
      <c r="BO527" s="18"/>
      <c r="BP527" s="18"/>
      <c r="BQ527" s="18"/>
      <c r="BR527" s="18"/>
      <c r="BS527" s="18"/>
      <c r="BT527" s="18"/>
      <c r="BU527" s="18"/>
      <c r="BV527" s="18"/>
      <c r="BW527" s="18"/>
      <c r="BX527" s="18"/>
      <c r="BY527" s="18"/>
      <c r="BZ527" s="18"/>
      <c r="CA527" s="18"/>
      <c r="CB527" s="18"/>
      <c r="CC527" s="18"/>
      <c r="CD527" s="18"/>
      <c r="CE527" s="18"/>
      <c r="CF527" s="18"/>
      <c r="CG527" s="18"/>
      <c r="CH527" s="18"/>
      <c r="CI527" s="18"/>
      <c r="CJ527" s="18"/>
      <c r="CK527" s="18"/>
      <c r="CL527" s="18"/>
      <c r="CM527" s="18"/>
      <c r="CN527" s="18"/>
      <c r="CO527" s="18"/>
      <c r="CP527" s="18"/>
      <c r="CQ527" s="18"/>
      <c r="CR527" s="18"/>
      <c r="CS527" s="18"/>
    </row>
    <row r="528" spans="1:97">
      <c r="A528" s="18"/>
      <c r="B528" s="18"/>
      <c r="C528" s="18" t="s">
        <v>18405</v>
      </c>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c r="BC528" s="18"/>
      <c r="BD528" s="18"/>
      <c r="BE528" s="18"/>
      <c r="BF528" s="18"/>
      <c r="BG528" s="18"/>
      <c r="BH528" s="18"/>
      <c r="BI528" s="18"/>
      <c r="BJ528" s="18"/>
      <c r="BK528" s="18"/>
      <c r="BL528" s="18"/>
      <c r="BM528" s="18"/>
      <c r="BN528" s="18"/>
      <c r="BO528" s="18"/>
      <c r="BP528" s="18"/>
      <c r="BQ528" s="18"/>
      <c r="BR528" s="18"/>
      <c r="BS528" s="18"/>
      <c r="BT528" s="18"/>
      <c r="BU528" s="18"/>
      <c r="BV528" s="18"/>
      <c r="BW528" s="18"/>
      <c r="BX528" s="18"/>
      <c r="BY528" s="18"/>
      <c r="BZ528" s="18"/>
      <c r="CA528" s="18"/>
      <c r="CB528" s="18"/>
      <c r="CC528" s="18"/>
      <c r="CD528" s="18"/>
      <c r="CE528" s="18"/>
      <c r="CF528" s="18"/>
      <c r="CG528" s="18"/>
      <c r="CH528" s="18"/>
      <c r="CI528" s="18"/>
      <c r="CJ528" s="18"/>
      <c r="CK528" s="18"/>
      <c r="CL528" s="18"/>
      <c r="CM528" s="18"/>
      <c r="CN528" s="18"/>
      <c r="CO528" s="18"/>
      <c r="CP528" s="18"/>
      <c r="CQ528" s="18"/>
      <c r="CR528" s="18"/>
      <c r="CS528" s="18"/>
    </row>
    <row r="529" spans="1:97">
      <c r="A529" s="18"/>
      <c r="B529" s="18"/>
      <c r="C529" s="18" t="s">
        <v>18406</v>
      </c>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c r="AI529" s="18"/>
      <c r="AJ529" s="18"/>
      <c r="AK529" s="18"/>
      <c r="AL529" s="18"/>
      <c r="AM529" s="18"/>
      <c r="AN529" s="18"/>
      <c r="AO529" s="18"/>
      <c r="AP529" s="18"/>
      <c r="AQ529" s="18"/>
      <c r="AR529" s="18"/>
      <c r="AS529" s="18"/>
      <c r="AT529" s="18"/>
      <c r="AU529" s="18"/>
      <c r="AV529" s="18"/>
      <c r="AW529" s="18"/>
      <c r="AX529" s="18"/>
      <c r="AY529" s="18"/>
      <c r="AZ529" s="18"/>
      <c r="BA529" s="18"/>
      <c r="BB529" s="18"/>
      <c r="BC529" s="18"/>
      <c r="BD529" s="18"/>
      <c r="BE529" s="18"/>
      <c r="BF529" s="18"/>
      <c r="BG529" s="18"/>
      <c r="BH529" s="18"/>
      <c r="BI529" s="18"/>
      <c r="BJ529" s="18"/>
      <c r="BK529" s="18"/>
      <c r="BL529" s="18"/>
      <c r="BM529" s="18"/>
      <c r="BN529" s="18"/>
      <c r="BO529" s="18"/>
      <c r="BP529" s="18"/>
      <c r="BQ529" s="18"/>
      <c r="BR529" s="18"/>
      <c r="BS529" s="18"/>
      <c r="BT529" s="18"/>
      <c r="BU529" s="18"/>
      <c r="BV529" s="18"/>
      <c r="BW529" s="18"/>
      <c r="BX529" s="18"/>
      <c r="BY529" s="18"/>
      <c r="BZ529" s="18"/>
      <c r="CA529" s="18"/>
      <c r="CB529" s="18"/>
      <c r="CC529" s="18"/>
      <c r="CD529" s="18"/>
      <c r="CE529" s="18"/>
      <c r="CF529" s="18"/>
      <c r="CG529" s="18"/>
      <c r="CH529" s="18"/>
      <c r="CI529" s="18"/>
      <c r="CJ529" s="18"/>
      <c r="CK529" s="18"/>
      <c r="CL529" s="18"/>
      <c r="CM529" s="18"/>
      <c r="CN529" s="18"/>
      <c r="CO529" s="18"/>
      <c r="CP529" s="18"/>
      <c r="CQ529" s="18"/>
      <c r="CR529" s="18"/>
      <c r="CS529" s="18"/>
    </row>
    <row r="530" spans="1:97">
      <c r="A530" s="18"/>
      <c r="B530" s="18"/>
      <c r="C530" s="18" t="s">
        <v>18407</v>
      </c>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c r="BC530" s="18"/>
      <c r="BD530" s="18"/>
      <c r="BE530" s="18"/>
      <c r="BF530" s="18"/>
      <c r="BG530" s="18"/>
      <c r="BH530" s="18"/>
      <c r="BI530" s="18"/>
      <c r="BJ530" s="18"/>
      <c r="BK530" s="18"/>
      <c r="BL530" s="18"/>
      <c r="BM530" s="18"/>
      <c r="BN530" s="18"/>
      <c r="BO530" s="18"/>
      <c r="BP530" s="18"/>
      <c r="BQ530" s="18"/>
      <c r="BR530" s="18"/>
      <c r="BS530" s="18"/>
      <c r="BT530" s="18"/>
      <c r="BU530" s="18"/>
      <c r="BV530" s="18"/>
      <c r="BW530" s="18"/>
      <c r="BX530" s="18"/>
      <c r="BY530" s="18"/>
      <c r="BZ530" s="18"/>
      <c r="CA530" s="18"/>
      <c r="CB530" s="18"/>
      <c r="CC530" s="18"/>
      <c r="CD530" s="18"/>
      <c r="CE530" s="18"/>
      <c r="CF530" s="18"/>
      <c r="CG530" s="18"/>
      <c r="CH530" s="18"/>
      <c r="CI530" s="18"/>
      <c r="CJ530" s="18"/>
      <c r="CK530" s="18"/>
      <c r="CL530" s="18"/>
      <c r="CM530" s="18"/>
      <c r="CN530" s="18"/>
      <c r="CO530" s="18"/>
      <c r="CP530" s="18"/>
      <c r="CQ530" s="18"/>
      <c r="CR530" s="18"/>
      <c r="CS530" s="18"/>
    </row>
    <row r="531" spans="1:97">
      <c r="A531" s="18"/>
      <c r="B531" s="18"/>
      <c r="C531" s="18" t="s">
        <v>18408</v>
      </c>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c r="AI531" s="18"/>
      <c r="AJ531" s="18"/>
      <c r="AK531" s="18"/>
      <c r="AL531" s="18"/>
      <c r="AM531" s="18"/>
      <c r="AN531" s="18"/>
      <c r="AO531" s="18"/>
      <c r="AP531" s="18"/>
      <c r="AQ531" s="18"/>
      <c r="AR531" s="18"/>
      <c r="AS531" s="18"/>
      <c r="AT531" s="18"/>
      <c r="AU531" s="18"/>
      <c r="AV531" s="18"/>
      <c r="AW531" s="18"/>
      <c r="AX531" s="18"/>
      <c r="AY531" s="18"/>
      <c r="AZ531" s="18"/>
      <c r="BA531" s="18"/>
      <c r="BB531" s="18"/>
      <c r="BC531" s="18"/>
      <c r="BD531" s="18"/>
      <c r="BE531" s="18"/>
      <c r="BF531" s="18"/>
      <c r="BG531" s="18"/>
      <c r="BH531" s="18"/>
      <c r="BI531" s="18"/>
      <c r="BJ531" s="18"/>
      <c r="BK531" s="18"/>
      <c r="BL531" s="18"/>
      <c r="BM531" s="18"/>
      <c r="BN531" s="18"/>
      <c r="BO531" s="18"/>
      <c r="BP531" s="18"/>
      <c r="BQ531" s="18"/>
      <c r="BR531" s="18"/>
      <c r="BS531" s="18"/>
      <c r="BT531" s="18"/>
      <c r="BU531" s="18"/>
      <c r="BV531" s="18"/>
      <c r="BW531" s="18"/>
      <c r="BX531" s="18"/>
      <c r="BY531" s="18"/>
      <c r="BZ531" s="18"/>
      <c r="CA531" s="18"/>
      <c r="CB531" s="18"/>
      <c r="CC531" s="18"/>
      <c r="CD531" s="18"/>
      <c r="CE531" s="18"/>
      <c r="CF531" s="18"/>
      <c r="CG531" s="18"/>
      <c r="CH531" s="18"/>
      <c r="CI531" s="18"/>
      <c r="CJ531" s="18"/>
      <c r="CK531" s="18"/>
      <c r="CL531" s="18"/>
      <c r="CM531" s="18"/>
      <c r="CN531" s="18"/>
      <c r="CO531" s="18"/>
      <c r="CP531" s="18"/>
      <c r="CQ531" s="18"/>
      <c r="CR531" s="18"/>
      <c r="CS531" s="18"/>
    </row>
    <row r="532" spans="1:97">
      <c r="A532" s="18"/>
      <c r="B532" s="18"/>
      <c r="C532" s="18" t="s">
        <v>18409</v>
      </c>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c r="BC532" s="18"/>
      <c r="BD532" s="18"/>
      <c r="BE532" s="18"/>
      <c r="BF532" s="18"/>
      <c r="BG532" s="18"/>
      <c r="BH532" s="18"/>
      <c r="BI532" s="18"/>
      <c r="BJ532" s="18"/>
      <c r="BK532" s="18"/>
      <c r="BL532" s="18"/>
      <c r="BM532" s="18"/>
      <c r="BN532" s="18"/>
      <c r="BO532" s="18"/>
      <c r="BP532" s="18"/>
      <c r="BQ532" s="18"/>
      <c r="BR532" s="18"/>
      <c r="BS532" s="18"/>
      <c r="BT532" s="18"/>
      <c r="BU532" s="18"/>
      <c r="BV532" s="18"/>
      <c r="BW532" s="18"/>
      <c r="BX532" s="18"/>
      <c r="BY532" s="18"/>
      <c r="BZ532" s="18"/>
      <c r="CA532" s="18"/>
      <c r="CB532" s="18"/>
      <c r="CC532" s="18"/>
      <c r="CD532" s="18"/>
      <c r="CE532" s="18"/>
      <c r="CF532" s="18"/>
      <c r="CG532" s="18"/>
      <c r="CH532" s="18"/>
      <c r="CI532" s="18"/>
      <c r="CJ532" s="18"/>
      <c r="CK532" s="18"/>
      <c r="CL532" s="18"/>
      <c r="CM532" s="18"/>
      <c r="CN532" s="18"/>
      <c r="CO532" s="18"/>
      <c r="CP532" s="18"/>
      <c r="CQ532" s="18"/>
      <c r="CR532" s="18"/>
      <c r="CS532" s="18"/>
    </row>
    <row r="533" spans="1:97">
      <c r="A533" s="18"/>
      <c r="B533" s="18"/>
      <c r="C533" s="18" t="s">
        <v>18410</v>
      </c>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c r="AI533" s="18"/>
      <c r="AJ533" s="18"/>
      <c r="AK533" s="18"/>
      <c r="AL533" s="18"/>
      <c r="AM533" s="18"/>
      <c r="AN533" s="18"/>
      <c r="AO533" s="18"/>
      <c r="AP533" s="18"/>
      <c r="AQ533" s="18"/>
      <c r="AR533" s="18"/>
      <c r="AS533" s="18"/>
      <c r="AT533" s="18"/>
      <c r="AU533" s="18"/>
      <c r="AV533" s="18"/>
      <c r="AW533" s="18"/>
      <c r="AX533" s="18"/>
      <c r="AY533" s="18"/>
      <c r="AZ533" s="18"/>
      <c r="BA533" s="18"/>
      <c r="BB533" s="18"/>
      <c r="BC533" s="18"/>
      <c r="BD533" s="18"/>
      <c r="BE533" s="18"/>
      <c r="BF533" s="18"/>
      <c r="BG533" s="18"/>
      <c r="BH533" s="18"/>
      <c r="BI533" s="18"/>
      <c r="BJ533" s="18"/>
      <c r="BK533" s="18"/>
      <c r="BL533" s="18"/>
      <c r="BM533" s="18"/>
      <c r="BN533" s="18"/>
      <c r="BO533" s="18"/>
      <c r="BP533" s="18"/>
      <c r="BQ533" s="18"/>
      <c r="BR533" s="18"/>
      <c r="BS533" s="18"/>
      <c r="BT533" s="18"/>
      <c r="BU533" s="18"/>
      <c r="BV533" s="18"/>
      <c r="BW533" s="18"/>
      <c r="BX533" s="18"/>
      <c r="BY533" s="18"/>
      <c r="BZ533" s="18"/>
      <c r="CA533" s="18"/>
      <c r="CB533" s="18"/>
      <c r="CC533" s="18"/>
      <c r="CD533" s="18"/>
      <c r="CE533" s="18"/>
      <c r="CF533" s="18"/>
      <c r="CG533" s="18"/>
      <c r="CH533" s="18"/>
      <c r="CI533" s="18"/>
      <c r="CJ533" s="18"/>
      <c r="CK533" s="18"/>
      <c r="CL533" s="18"/>
      <c r="CM533" s="18"/>
      <c r="CN533" s="18"/>
      <c r="CO533" s="18"/>
      <c r="CP533" s="18"/>
      <c r="CQ533" s="18"/>
      <c r="CR533" s="18"/>
      <c r="CS533" s="18"/>
    </row>
    <row r="534" spans="1:97">
      <c r="A534" s="18"/>
      <c r="B534" s="18"/>
      <c r="C534" s="18" t="s">
        <v>18411</v>
      </c>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c r="BC534" s="18"/>
      <c r="BD534" s="18"/>
      <c r="BE534" s="18"/>
      <c r="BF534" s="18"/>
      <c r="BG534" s="18"/>
      <c r="BH534" s="18"/>
      <c r="BI534" s="18"/>
      <c r="BJ534" s="18"/>
      <c r="BK534" s="18"/>
      <c r="BL534" s="18"/>
      <c r="BM534" s="18"/>
      <c r="BN534" s="18"/>
      <c r="BO534" s="18"/>
      <c r="BP534" s="18"/>
      <c r="BQ534" s="18"/>
      <c r="BR534" s="18"/>
      <c r="BS534" s="18"/>
      <c r="BT534" s="18"/>
      <c r="BU534" s="18"/>
      <c r="BV534" s="18"/>
      <c r="BW534" s="18"/>
      <c r="BX534" s="18"/>
      <c r="BY534" s="18"/>
      <c r="BZ534" s="18"/>
      <c r="CA534" s="18"/>
      <c r="CB534" s="18"/>
      <c r="CC534" s="18"/>
      <c r="CD534" s="18"/>
      <c r="CE534" s="18"/>
      <c r="CF534" s="18"/>
      <c r="CG534" s="18"/>
      <c r="CH534" s="18"/>
      <c r="CI534" s="18"/>
      <c r="CJ534" s="18"/>
      <c r="CK534" s="18"/>
      <c r="CL534" s="18"/>
      <c r="CM534" s="18"/>
      <c r="CN534" s="18"/>
      <c r="CO534" s="18"/>
      <c r="CP534" s="18"/>
      <c r="CQ534" s="18"/>
      <c r="CR534" s="18"/>
      <c r="CS534" s="18"/>
    </row>
    <row r="535" spans="1:97">
      <c r="A535" s="18"/>
      <c r="B535" s="18"/>
      <c r="C535" s="18" t="s">
        <v>18412</v>
      </c>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c r="AI535" s="18"/>
      <c r="AJ535" s="18"/>
      <c r="AK535" s="18"/>
      <c r="AL535" s="18"/>
      <c r="AM535" s="18"/>
      <c r="AN535" s="18"/>
      <c r="AO535" s="18"/>
      <c r="AP535" s="18"/>
      <c r="AQ535" s="18"/>
      <c r="AR535" s="18"/>
      <c r="AS535" s="18"/>
      <c r="AT535" s="18"/>
      <c r="AU535" s="18"/>
      <c r="AV535" s="18"/>
      <c r="AW535" s="18"/>
      <c r="AX535" s="18"/>
      <c r="AY535" s="18"/>
      <c r="AZ535" s="18"/>
      <c r="BA535" s="18"/>
      <c r="BB535" s="18"/>
      <c r="BC535" s="18"/>
      <c r="BD535" s="18"/>
      <c r="BE535" s="18"/>
      <c r="BF535" s="18"/>
      <c r="BG535" s="18"/>
      <c r="BH535" s="18"/>
      <c r="BI535" s="18"/>
      <c r="BJ535" s="18"/>
      <c r="BK535" s="18"/>
      <c r="BL535" s="18"/>
      <c r="BM535" s="18"/>
      <c r="BN535" s="18"/>
      <c r="BO535" s="18"/>
      <c r="BP535" s="18"/>
      <c r="BQ535" s="18"/>
      <c r="BR535" s="18"/>
      <c r="BS535" s="18"/>
      <c r="BT535" s="18"/>
      <c r="BU535" s="18"/>
      <c r="BV535" s="18"/>
      <c r="BW535" s="18"/>
      <c r="BX535" s="18"/>
      <c r="BY535" s="18"/>
      <c r="BZ535" s="18"/>
      <c r="CA535" s="18"/>
      <c r="CB535" s="18"/>
      <c r="CC535" s="18"/>
      <c r="CD535" s="18"/>
      <c r="CE535" s="18"/>
      <c r="CF535" s="18"/>
      <c r="CG535" s="18"/>
      <c r="CH535" s="18"/>
      <c r="CI535" s="18"/>
      <c r="CJ535" s="18"/>
      <c r="CK535" s="18"/>
      <c r="CL535" s="18"/>
      <c r="CM535" s="18"/>
      <c r="CN535" s="18"/>
      <c r="CO535" s="18"/>
      <c r="CP535" s="18"/>
      <c r="CQ535" s="18"/>
      <c r="CR535" s="18"/>
      <c r="CS535" s="18"/>
    </row>
    <row r="536" spans="1:97">
      <c r="A536" s="18"/>
      <c r="B536" s="18"/>
      <c r="C536" s="18" t="s">
        <v>18413</v>
      </c>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c r="BC536" s="18"/>
      <c r="BD536" s="18"/>
      <c r="BE536" s="18"/>
      <c r="BF536" s="18"/>
      <c r="BG536" s="18"/>
      <c r="BH536" s="18"/>
      <c r="BI536" s="18"/>
      <c r="BJ536" s="18"/>
      <c r="BK536" s="18"/>
      <c r="BL536" s="18"/>
      <c r="BM536" s="18"/>
      <c r="BN536" s="18"/>
      <c r="BO536" s="18"/>
      <c r="BP536" s="18"/>
      <c r="BQ536" s="18"/>
      <c r="BR536" s="18"/>
      <c r="BS536" s="18"/>
      <c r="BT536" s="18"/>
      <c r="BU536" s="18"/>
      <c r="BV536" s="18"/>
      <c r="BW536" s="18"/>
      <c r="BX536" s="18"/>
      <c r="BY536" s="18"/>
      <c r="BZ536" s="18"/>
      <c r="CA536" s="18"/>
      <c r="CB536" s="18"/>
      <c r="CC536" s="18"/>
      <c r="CD536" s="18"/>
      <c r="CE536" s="18"/>
      <c r="CF536" s="18"/>
      <c r="CG536" s="18"/>
      <c r="CH536" s="18"/>
      <c r="CI536" s="18"/>
      <c r="CJ536" s="18"/>
      <c r="CK536" s="18"/>
      <c r="CL536" s="18"/>
      <c r="CM536" s="18"/>
      <c r="CN536" s="18"/>
      <c r="CO536" s="18"/>
      <c r="CP536" s="18"/>
      <c r="CQ536" s="18"/>
      <c r="CR536" s="18"/>
      <c r="CS536" s="18"/>
    </row>
    <row r="537" spans="1:97">
      <c r="A537" s="18"/>
      <c r="B537" s="18"/>
      <c r="C537" s="18" t="s">
        <v>18414</v>
      </c>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c r="AK537" s="18"/>
      <c r="AL537" s="18"/>
      <c r="AM537" s="18"/>
      <c r="AN537" s="18"/>
      <c r="AO537" s="18"/>
      <c r="AP537" s="18"/>
      <c r="AQ537" s="18"/>
      <c r="AR537" s="18"/>
      <c r="AS537" s="18"/>
      <c r="AT537" s="18"/>
      <c r="AU537" s="18"/>
      <c r="AV537" s="18"/>
      <c r="AW537" s="18"/>
      <c r="AX537" s="18"/>
      <c r="AY537" s="18"/>
      <c r="AZ537" s="18"/>
      <c r="BA537" s="18"/>
      <c r="BB537" s="18"/>
      <c r="BC537" s="18"/>
      <c r="BD537" s="18"/>
      <c r="BE537" s="18"/>
      <c r="BF537" s="18"/>
      <c r="BG537" s="18"/>
      <c r="BH537" s="18"/>
      <c r="BI537" s="18"/>
      <c r="BJ537" s="18"/>
      <c r="BK537" s="18"/>
      <c r="BL537" s="18"/>
      <c r="BM537" s="18"/>
      <c r="BN537" s="18"/>
      <c r="BO537" s="18"/>
      <c r="BP537" s="18"/>
      <c r="BQ537" s="18"/>
      <c r="BR537" s="18"/>
      <c r="BS537" s="18"/>
      <c r="BT537" s="18"/>
      <c r="BU537" s="18"/>
      <c r="BV537" s="18"/>
      <c r="BW537" s="18"/>
      <c r="BX537" s="18"/>
      <c r="BY537" s="18"/>
      <c r="BZ537" s="18"/>
      <c r="CA537" s="18"/>
      <c r="CB537" s="18"/>
      <c r="CC537" s="18"/>
      <c r="CD537" s="18"/>
      <c r="CE537" s="18"/>
      <c r="CF537" s="18"/>
      <c r="CG537" s="18"/>
      <c r="CH537" s="18"/>
      <c r="CI537" s="18"/>
      <c r="CJ537" s="18"/>
      <c r="CK537" s="18"/>
      <c r="CL537" s="18"/>
      <c r="CM537" s="18"/>
      <c r="CN537" s="18"/>
      <c r="CO537" s="18"/>
      <c r="CP537" s="18"/>
      <c r="CQ537" s="18"/>
      <c r="CR537" s="18"/>
      <c r="CS537" s="18"/>
    </row>
    <row r="538" spans="1:97">
      <c r="A538" s="18"/>
      <c r="B538" s="18"/>
      <c r="C538" s="18" t="s">
        <v>18415</v>
      </c>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c r="BC538" s="18"/>
      <c r="BD538" s="18"/>
      <c r="BE538" s="18"/>
      <c r="BF538" s="18"/>
      <c r="BG538" s="18"/>
      <c r="BH538" s="18"/>
      <c r="BI538" s="18"/>
      <c r="BJ538" s="18"/>
      <c r="BK538" s="18"/>
      <c r="BL538" s="18"/>
      <c r="BM538" s="18"/>
      <c r="BN538" s="18"/>
      <c r="BO538" s="18"/>
      <c r="BP538" s="18"/>
      <c r="BQ538" s="18"/>
      <c r="BR538" s="18"/>
      <c r="BS538" s="18"/>
      <c r="BT538" s="18"/>
      <c r="BU538" s="18"/>
      <c r="BV538" s="18"/>
      <c r="BW538" s="18"/>
      <c r="BX538" s="18"/>
      <c r="BY538" s="18"/>
      <c r="BZ538" s="18"/>
      <c r="CA538" s="18"/>
      <c r="CB538" s="18"/>
      <c r="CC538" s="18"/>
      <c r="CD538" s="18"/>
      <c r="CE538" s="18"/>
      <c r="CF538" s="18"/>
      <c r="CG538" s="18"/>
      <c r="CH538" s="18"/>
      <c r="CI538" s="18"/>
      <c r="CJ538" s="18"/>
      <c r="CK538" s="18"/>
      <c r="CL538" s="18"/>
      <c r="CM538" s="18"/>
      <c r="CN538" s="18"/>
      <c r="CO538" s="18"/>
      <c r="CP538" s="18"/>
      <c r="CQ538" s="18"/>
      <c r="CR538" s="18"/>
      <c r="CS538" s="18"/>
    </row>
    <row r="539" spans="1:97">
      <c r="A539" s="18"/>
      <c r="B539" s="18"/>
      <c r="C539" s="18" t="s">
        <v>18416</v>
      </c>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c r="AI539" s="18"/>
      <c r="AJ539" s="18"/>
      <c r="AK539" s="18"/>
      <c r="AL539" s="18"/>
      <c r="AM539" s="18"/>
      <c r="AN539" s="18"/>
      <c r="AO539" s="18"/>
      <c r="AP539" s="18"/>
      <c r="AQ539" s="18"/>
      <c r="AR539" s="18"/>
      <c r="AS539" s="18"/>
      <c r="AT539" s="18"/>
      <c r="AU539" s="18"/>
      <c r="AV539" s="18"/>
      <c r="AW539" s="18"/>
      <c r="AX539" s="18"/>
      <c r="AY539" s="18"/>
      <c r="AZ539" s="18"/>
      <c r="BA539" s="18"/>
      <c r="BB539" s="18"/>
      <c r="BC539" s="18"/>
      <c r="BD539" s="18"/>
      <c r="BE539" s="18"/>
      <c r="BF539" s="18"/>
      <c r="BG539" s="18"/>
      <c r="BH539" s="18"/>
      <c r="BI539" s="18"/>
      <c r="BJ539" s="18"/>
      <c r="BK539" s="18"/>
      <c r="BL539" s="18"/>
      <c r="BM539" s="18"/>
      <c r="BN539" s="18"/>
      <c r="BO539" s="18"/>
      <c r="BP539" s="18"/>
      <c r="BQ539" s="18"/>
      <c r="BR539" s="18"/>
      <c r="BS539" s="18"/>
      <c r="BT539" s="18"/>
      <c r="BU539" s="18"/>
      <c r="BV539" s="18"/>
      <c r="BW539" s="18"/>
      <c r="BX539" s="18"/>
      <c r="BY539" s="18"/>
      <c r="BZ539" s="18"/>
      <c r="CA539" s="18"/>
      <c r="CB539" s="18"/>
      <c r="CC539" s="18"/>
      <c r="CD539" s="18"/>
      <c r="CE539" s="18"/>
      <c r="CF539" s="18"/>
      <c r="CG539" s="18"/>
      <c r="CH539" s="18"/>
      <c r="CI539" s="18"/>
      <c r="CJ539" s="18"/>
      <c r="CK539" s="18"/>
      <c r="CL539" s="18"/>
      <c r="CM539" s="18"/>
      <c r="CN539" s="18"/>
      <c r="CO539" s="18"/>
      <c r="CP539" s="18"/>
      <c r="CQ539" s="18"/>
      <c r="CR539" s="18"/>
      <c r="CS539" s="18"/>
    </row>
    <row r="540" spans="1:97">
      <c r="A540" s="18"/>
      <c r="B540" s="18"/>
      <c r="C540" s="18" t="s">
        <v>18417</v>
      </c>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c r="BC540" s="18"/>
      <c r="BD540" s="18"/>
      <c r="BE540" s="18"/>
      <c r="BF540" s="18"/>
      <c r="BG540" s="18"/>
      <c r="BH540" s="18"/>
      <c r="BI540" s="18"/>
      <c r="BJ540" s="18"/>
      <c r="BK540" s="18"/>
      <c r="BL540" s="18"/>
      <c r="BM540" s="18"/>
      <c r="BN540" s="18"/>
      <c r="BO540" s="18"/>
      <c r="BP540" s="18"/>
      <c r="BQ540" s="18"/>
      <c r="BR540" s="18"/>
      <c r="BS540" s="18"/>
      <c r="BT540" s="18"/>
      <c r="BU540" s="18"/>
      <c r="BV540" s="18"/>
      <c r="BW540" s="18"/>
      <c r="BX540" s="18"/>
      <c r="BY540" s="18"/>
      <c r="BZ540" s="18"/>
      <c r="CA540" s="18"/>
      <c r="CB540" s="18"/>
      <c r="CC540" s="18"/>
      <c r="CD540" s="18"/>
      <c r="CE540" s="18"/>
      <c r="CF540" s="18"/>
      <c r="CG540" s="18"/>
      <c r="CH540" s="18"/>
      <c r="CI540" s="18"/>
      <c r="CJ540" s="18"/>
      <c r="CK540" s="18"/>
      <c r="CL540" s="18"/>
      <c r="CM540" s="18"/>
      <c r="CN540" s="18"/>
      <c r="CO540" s="18"/>
      <c r="CP540" s="18"/>
      <c r="CQ540" s="18"/>
      <c r="CR540" s="18"/>
      <c r="CS540" s="18"/>
    </row>
    <row r="541" spans="1:97">
      <c r="A541" s="18"/>
      <c r="B541" s="18"/>
      <c r="C541" s="18" t="s">
        <v>18418</v>
      </c>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c r="AI541" s="18"/>
      <c r="AJ541" s="18"/>
      <c r="AK541" s="18"/>
      <c r="AL541" s="18"/>
      <c r="AM541" s="18"/>
      <c r="AN541" s="18"/>
      <c r="AO541" s="18"/>
      <c r="AP541" s="18"/>
      <c r="AQ541" s="18"/>
      <c r="AR541" s="18"/>
      <c r="AS541" s="18"/>
      <c r="AT541" s="18"/>
      <c r="AU541" s="18"/>
      <c r="AV541" s="18"/>
      <c r="AW541" s="18"/>
      <c r="AX541" s="18"/>
      <c r="AY541" s="18"/>
      <c r="AZ541" s="18"/>
      <c r="BA541" s="18"/>
      <c r="BB541" s="18"/>
      <c r="BC541" s="18"/>
      <c r="BD541" s="18"/>
      <c r="BE541" s="18"/>
      <c r="BF541" s="18"/>
      <c r="BG541" s="18"/>
      <c r="BH541" s="18"/>
      <c r="BI541" s="18"/>
      <c r="BJ541" s="18"/>
      <c r="BK541" s="18"/>
      <c r="BL541" s="18"/>
      <c r="BM541" s="18"/>
      <c r="BN541" s="18"/>
      <c r="BO541" s="18"/>
      <c r="BP541" s="18"/>
      <c r="BQ541" s="18"/>
      <c r="BR541" s="18"/>
      <c r="BS541" s="18"/>
      <c r="BT541" s="18"/>
      <c r="BU541" s="18"/>
      <c r="BV541" s="18"/>
      <c r="BW541" s="18"/>
      <c r="BX541" s="18"/>
      <c r="BY541" s="18"/>
      <c r="BZ541" s="18"/>
      <c r="CA541" s="18"/>
      <c r="CB541" s="18"/>
      <c r="CC541" s="18"/>
      <c r="CD541" s="18"/>
      <c r="CE541" s="18"/>
      <c r="CF541" s="18"/>
      <c r="CG541" s="18"/>
      <c r="CH541" s="18"/>
      <c r="CI541" s="18"/>
      <c r="CJ541" s="18"/>
      <c r="CK541" s="18"/>
      <c r="CL541" s="18"/>
      <c r="CM541" s="18"/>
      <c r="CN541" s="18"/>
      <c r="CO541" s="18"/>
      <c r="CP541" s="18"/>
      <c r="CQ541" s="18"/>
      <c r="CR541" s="18"/>
      <c r="CS541" s="18"/>
    </row>
    <row r="542" spans="1:97">
      <c r="A542" s="18"/>
      <c r="B542" s="18"/>
      <c r="C542" s="18" t="s">
        <v>18419</v>
      </c>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c r="BC542" s="18"/>
      <c r="BD542" s="18"/>
      <c r="BE542" s="18"/>
      <c r="BF542" s="18"/>
      <c r="BG542" s="18"/>
      <c r="BH542" s="18"/>
      <c r="BI542" s="18"/>
      <c r="BJ542" s="18"/>
      <c r="BK542" s="18"/>
      <c r="BL542" s="18"/>
      <c r="BM542" s="18"/>
      <c r="BN542" s="18"/>
      <c r="BO542" s="18"/>
      <c r="BP542" s="18"/>
      <c r="BQ542" s="18"/>
      <c r="BR542" s="18"/>
      <c r="BS542" s="18"/>
      <c r="BT542" s="18"/>
      <c r="BU542" s="18"/>
      <c r="BV542" s="18"/>
      <c r="BW542" s="18"/>
      <c r="BX542" s="18"/>
      <c r="BY542" s="18"/>
      <c r="BZ542" s="18"/>
      <c r="CA542" s="18"/>
      <c r="CB542" s="18"/>
      <c r="CC542" s="18"/>
      <c r="CD542" s="18"/>
      <c r="CE542" s="18"/>
      <c r="CF542" s="18"/>
      <c r="CG542" s="18"/>
      <c r="CH542" s="18"/>
      <c r="CI542" s="18"/>
      <c r="CJ542" s="18"/>
      <c r="CK542" s="18"/>
      <c r="CL542" s="18"/>
      <c r="CM542" s="18"/>
      <c r="CN542" s="18"/>
      <c r="CO542" s="18"/>
      <c r="CP542" s="18"/>
      <c r="CQ542" s="18"/>
      <c r="CR542" s="18"/>
      <c r="CS542" s="18"/>
    </row>
    <row r="543" spans="1:97">
      <c r="A543" s="18"/>
      <c r="B543" s="18"/>
      <c r="C543" s="18" t="s">
        <v>18420</v>
      </c>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c r="AI543" s="18"/>
      <c r="AJ543" s="18"/>
      <c r="AK543" s="18"/>
      <c r="AL543" s="18"/>
      <c r="AM543" s="18"/>
      <c r="AN543" s="18"/>
      <c r="AO543" s="18"/>
      <c r="AP543" s="18"/>
      <c r="AQ543" s="18"/>
      <c r="AR543" s="18"/>
      <c r="AS543" s="18"/>
      <c r="AT543" s="18"/>
      <c r="AU543" s="18"/>
      <c r="AV543" s="18"/>
      <c r="AW543" s="18"/>
      <c r="AX543" s="18"/>
      <c r="AY543" s="18"/>
      <c r="AZ543" s="18"/>
      <c r="BA543" s="18"/>
      <c r="BB543" s="18"/>
      <c r="BC543" s="18"/>
      <c r="BD543" s="18"/>
      <c r="BE543" s="18"/>
      <c r="BF543" s="18"/>
      <c r="BG543" s="18"/>
      <c r="BH543" s="18"/>
      <c r="BI543" s="18"/>
      <c r="BJ543" s="18"/>
      <c r="BK543" s="18"/>
      <c r="BL543" s="18"/>
      <c r="BM543" s="18"/>
      <c r="BN543" s="18"/>
      <c r="BO543" s="18"/>
      <c r="BP543" s="18"/>
      <c r="BQ543" s="18"/>
      <c r="BR543" s="18"/>
      <c r="BS543" s="18"/>
      <c r="BT543" s="18"/>
      <c r="BU543" s="18"/>
      <c r="BV543" s="18"/>
      <c r="BW543" s="18"/>
      <c r="BX543" s="18"/>
      <c r="BY543" s="18"/>
      <c r="BZ543" s="18"/>
      <c r="CA543" s="18"/>
      <c r="CB543" s="18"/>
      <c r="CC543" s="18"/>
      <c r="CD543" s="18"/>
      <c r="CE543" s="18"/>
      <c r="CF543" s="18"/>
      <c r="CG543" s="18"/>
      <c r="CH543" s="18"/>
      <c r="CI543" s="18"/>
      <c r="CJ543" s="18"/>
      <c r="CK543" s="18"/>
      <c r="CL543" s="18"/>
      <c r="CM543" s="18"/>
      <c r="CN543" s="18"/>
      <c r="CO543" s="18"/>
      <c r="CP543" s="18"/>
      <c r="CQ543" s="18"/>
      <c r="CR543" s="18"/>
      <c r="CS543" s="18"/>
    </row>
    <row r="544" spans="1:97">
      <c r="A544" s="18"/>
      <c r="B544" s="18"/>
      <c r="C544" s="18" t="s">
        <v>18421</v>
      </c>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c r="BC544" s="18"/>
      <c r="BD544" s="18"/>
      <c r="BE544" s="18"/>
      <c r="BF544" s="18"/>
      <c r="BG544" s="18"/>
      <c r="BH544" s="18"/>
      <c r="BI544" s="18"/>
      <c r="BJ544" s="18"/>
      <c r="BK544" s="18"/>
      <c r="BL544" s="18"/>
      <c r="BM544" s="18"/>
      <c r="BN544" s="18"/>
      <c r="BO544" s="18"/>
      <c r="BP544" s="18"/>
      <c r="BQ544" s="18"/>
      <c r="BR544" s="18"/>
      <c r="BS544" s="18"/>
      <c r="BT544" s="18"/>
      <c r="BU544" s="18"/>
      <c r="BV544" s="18"/>
      <c r="BW544" s="18"/>
      <c r="BX544" s="18"/>
      <c r="BY544" s="18"/>
      <c r="BZ544" s="18"/>
      <c r="CA544" s="18"/>
      <c r="CB544" s="18"/>
      <c r="CC544" s="18"/>
      <c r="CD544" s="18"/>
      <c r="CE544" s="18"/>
      <c r="CF544" s="18"/>
      <c r="CG544" s="18"/>
      <c r="CH544" s="18"/>
      <c r="CI544" s="18"/>
      <c r="CJ544" s="18"/>
      <c r="CK544" s="18"/>
      <c r="CL544" s="18"/>
      <c r="CM544" s="18"/>
      <c r="CN544" s="18"/>
      <c r="CO544" s="18"/>
      <c r="CP544" s="18"/>
      <c r="CQ544" s="18"/>
      <c r="CR544" s="18"/>
      <c r="CS544" s="18"/>
    </row>
    <row r="545" spans="1:97">
      <c r="A545" s="18"/>
      <c r="B545" s="18"/>
      <c r="C545" s="18" t="s">
        <v>18422</v>
      </c>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c r="AI545" s="18"/>
      <c r="AJ545" s="18"/>
      <c r="AK545" s="18"/>
      <c r="AL545" s="18"/>
      <c r="AM545" s="18"/>
      <c r="AN545" s="18"/>
      <c r="AO545" s="18"/>
      <c r="AP545" s="18"/>
      <c r="AQ545" s="18"/>
      <c r="AR545" s="18"/>
      <c r="AS545" s="18"/>
      <c r="AT545" s="18"/>
      <c r="AU545" s="18"/>
      <c r="AV545" s="18"/>
      <c r="AW545" s="18"/>
      <c r="AX545" s="18"/>
      <c r="AY545" s="18"/>
      <c r="AZ545" s="18"/>
      <c r="BA545" s="18"/>
      <c r="BB545" s="18"/>
      <c r="BC545" s="18"/>
      <c r="BD545" s="18"/>
      <c r="BE545" s="18"/>
      <c r="BF545" s="18"/>
      <c r="BG545" s="18"/>
      <c r="BH545" s="18"/>
      <c r="BI545" s="18"/>
      <c r="BJ545" s="18"/>
      <c r="BK545" s="18"/>
      <c r="BL545" s="18"/>
      <c r="BM545" s="18"/>
      <c r="BN545" s="18"/>
      <c r="BO545" s="18"/>
      <c r="BP545" s="18"/>
      <c r="BQ545" s="18"/>
      <c r="BR545" s="18"/>
      <c r="BS545" s="18"/>
      <c r="BT545" s="18"/>
      <c r="BU545" s="18"/>
      <c r="BV545" s="18"/>
      <c r="BW545" s="18"/>
      <c r="BX545" s="18"/>
      <c r="BY545" s="18"/>
      <c r="BZ545" s="18"/>
      <c r="CA545" s="18"/>
      <c r="CB545" s="18"/>
      <c r="CC545" s="18"/>
      <c r="CD545" s="18"/>
      <c r="CE545" s="18"/>
      <c r="CF545" s="18"/>
      <c r="CG545" s="18"/>
      <c r="CH545" s="18"/>
      <c r="CI545" s="18"/>
      <c r="CJ545" s="18"/>
      <c r="CK545" s="18"/>
      <c r="CL545" s="18"/>
      <c r="CM545" s="18"/>
      <c r="CN545" s="18"/>
      <c r="CO545" s="18"/>
      <c r="CP545" s="18"/>
      <c r="CQ545" s="18"/>
      <c r="CR545" s="18"/>
      <c r="CS545" s="18"/>
    </row>
    <row r="546" spans="1:97">
      <c r="A546" s="18"/>
      <c r="B546" s="18"/>
      <c r="C546" s="18" t="s">
        <v>18423</v>
      </c>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c r="BC546" s="18"/>
      <c r="BD546" s="18"/>
      <c r="BE546" s="18"/>
      <c r="BF546" s="18"/>
      <c r="BG546" s="18"/>
      <c r="BH546" s="18"/>
      <c r="BI546" s="18"/>
      <c r="BJ546" s="18"/>
      <c r="BK546" s="18"/>
      <c r="BL546" s="18"/>
      <c r="BM546" s="18"/>
      <c r="BN546" s="18"/>
      <c r="BO546" s="18"/>
      <c r="BP546" s="18"/>
      <c r="BQ546" s="18"/>
      <c r="BR546" s="18"/>
      <c r="BS546" s="18"/>
      <c r="BT546" s="18"/>
      <c r="BU546" s="18"/>
      <c r="BV546" s="18"/>
      <c r="BW546" s="18"/>
      <c r="BX546" s="18"/>
      <c r="BY546" s="18"/>
      <c r="BZ546" s="18"/>
      <c r="CA546" s="18"/>
      <c r="CB546" s="18"/>
      <c r="CC546" s="18"/>
      <c r="CD546" s="18"/>
      <c r="CE546" s="18"/>
      <c r="CF546" s="18"/>
      <c r="CG546" s="18"/>
      <c r="CH546" s="18"/>
      <c r="CI546" s="18"/>
      <c r="CJ546" s="18"/>
      <c r="CK546" s="18"/>
      <c r="CL546" s="18"/>
      <c r="CM546" s="18"/>
      <c r="CN546" s="18"/>
      <c r="CO546" s="18"/>
      <c r="CP546" s="18"/>
      <c r="CQ546" s="18"/>
      <c r="CR546" s="18"/>
      <c r="CS546" s="18"/>
    </row>
    <row r="547" spans="1:97">
      <c r="A547" s="18"/>
      <c r="B547" s="18"/>
      <c r="C547" s="18" t="s">
        <v>18424</v>
      </c>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c r="AI547" s="18"/>
      <c r="AJ547" s="18"/>
      <c r="AK547" s="18"/>
      <c r="AL547" s="18"/>
      <c r="AM547" s="18"/>
      <c r="AN547" s="18"/>
      <c r="AO547" s="18"/>
      <c r="AP547" s="18"/>
      <c r="AQ547" s="18"/>
      <c r="AR547" s="18"/>
      <c r="AS547" s="18"/>
      <c r="AT547" s="18"/>
      <c r="AU547" s="18"/>
      <c r="AV547" s="18"/>
      <c r="AW547" s="18"/>
      <c r="AX547" s="18"/>
      <c r="AY547" s="18"/>
      <c r="AZ547" s="18"/>
      <c r="BA547" s="18"/>
      <c r="BB547" s="18"/>
      <c r="BC547" s="18"/>
      <c r="BD547" s="18"/>
      <c r="BE547" s="18"/>
      <c r="BF547" s="18"/>
      <c r="BG547" s="18"/>
      <c r="BH547" s="18"/>
      <c r="BI547" s="18"/>
      <c r="BJ547" s="18"/>
      <c r="BK547" s="18"/>
      <c r="BL547" s="18"/>
      <c r="BM547" s="18"/>
      <c r="BN547" s="18"/>
      <c r="BO547" s="18"/>
      <c r="BP547" s="18"/>
      <c r="BQ547" s="18"/>
      <c r="BR547" s="18"/>
      <c r="BS547" s="18"/>
      <c r="BT547" s="18"/>
      <c r="BU547" s="18"/>
      <c r="BV547" s="18"/>
      <c r="BW547" s="18"/>
      <c r="BX547" s="18"/>
      <c r="BY547" s="18"/>
      <c r="BZ547" s="18"/>
      <c r="CA547" s="18"/>
      <c r="CB547" s="18"/>
      <c r="CC547" s="18"/>
      <c r="CD547" s="18"/>
      <c r="CE547" s="18"/>
      <c r="CF547" s="18"/>
      <c r="CG547" s="18"/>
      <c r="CH547" s="18"/>
      <c r="CI547" s="18"/>
      <c r="CJ547" s="18"/>
      <c r="CK547" s="18"/>
      <c r="CL547" s="18"/>
      <c r="CM547" s="18"/>
      <c r="CN547" s="18"/>
      <c r="CO547" s="18"/>
      <c r="CP547" s="18"/>
      <c r="CQ547" s="18"/>
      <c r="CR547" s="18"/>
      <c r="CS547" s="18"/>
    </row>
    <row r="548" spans="1:97">
      <c r="A548" s="18"/>
      <c r="B548" s="18"/>
      <c r="C548" s="18" t="s">
        <v>18425</v>
      </c>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c r="BC548" s="18"/>
      <c r="BD548" s="18"/>
      <c r="BE548" s="18"/>
      <c r="BF548" s="18"/>
      <c r="BG548" s="18"/>
      <c r="BH548" s="18"/>
      <c r="BI548" s="18"/>
      <c r="BJ548" s="18"/>
      <c r="BK548" s="18"/>
      <c r="BL548" s="18"/>
      <c r="BM548" s="18"/>
      <c r="BN548" s="18"/>
      <c r="BO548" s="18"/>
      <c r="BP548" s="18"/>
      <c r="BQ548" s="18"/>
      <c r="BR548" s="18"/>
      <c r="BS548" s="18"/>
      <c r="BT548" s="18"/>
      <c r="BU548" s="18"/>
      <c r="BV548" s="18"/>
      <c r="BW548" s="18"/>
      <c r="BX548" s="18"/>
      <c r="BY548" s="18"/>
      <c r="BZ548" s="18"/>
      <c r="CA548" s="18"/>
      <c r="CB548" s="18"/>
      <c r="CC548" s="18"/>
      <c r="CD548" s="18"/>
      <c r="CE548" s="18"/>
      <c r="CF548" s="18"/>
      <c r="CG548" s="18"/>
      <c r="CH548" s="18"/>
      <c r="CI548" s="18"/>
      <c r="CJ548" s="18"/>
      <c r="CK548" s="18"/>
      <c r="CL548" s="18"/>
      <c r="CM548" s="18"/>
      <c r="CN548" s="18"/>
      <c r="CO548" s="18"/>
      <c r="CP548" s="18"/>
      <c r="CQ548" s="18"/>
      <c r="CR548" s="18"/>
      <c r="CS548" s="18"/>
    </row>
    <row r="549" spans="1:97">
      <c r="A549" s="18"/>
      <c r="B549" s="18"/>
      <c r="C549" s="18" t="s">
        <v>18426</v>
      </c>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c r="AI549" s="18"/>
      <c r="AJ549" s="18"/>
      <c r="AK549" s="18"/>
      <c r="AL549" s="18"/>
      <c r="AM549" s="18"/>
      <c r="AN549" s="18"/>
      <c r="AO549" s="18"/>
      <c r="AP549" s="18"/>
      <c r="AQ549" s="18"/>
      <c r="AR549" s="18"/>
      <c r="AS549" s="18"/>
      <c r="AT549" s="18"/>
      <c r="AU549" s="18"/>
      <c r="AV549" s="18"/>
      <c r="AW549" s="18"/>
      <c r="AX549" s="18"/>
      <c r="AY549" s="18"/>
      <c r="AZ549" s="18"/>
      <c r="BA549" s="18"/>
      <c r="BB549" s="18"/>
      <c r="BC549" s="18"/>
      <c r="BD549" s="18"/>
      <c r="BE549" s="18"/>
      <c r="BF549" s="18"/>
      <c r="BG549" s="18"/>
      <c r="BH549" s="18"/>
      <c r="BI549" s="18"/>
      <c r="BJ549" s="18"/>
      <c r="BK549" s="18"/>
      <c r="BL549" s="18"/>
      <c r="BM549" s="18"/>
      <c r="BN549" s="18"/>
      <c r="BO549" s="18"/>
      <c r="BP549" s="18"/>
      <c r="BQ549" s="18"/>
      <c r="BR549" s="18"/>
      <c r="BS549" s="18"/>
      <c r="BT549" s="18"/>
      <c r="BU549" s="18"/>
      <c r="BV549" s="18"/>
      <c r="BW549" s="18"/>
      <c r="BX549" s="18"/>
      <c r="BY549" s="18"/>
      <c r="BZ549" s="18"/>
      <c r="CA549" s="18"/>
      <c r="CB549" s="18"/>
      <c r="CC549" s="18"/>
      <c r="CD549" s="18"/>
      <c r="CE549" s="18"/>
      <c r="CF549" s="18"/>
      <c r="CG549" s="18"/>
      <c r="CH549" s="18"/>
      <c r="CI549" s="18"/>
      <c r="CJ549" s="18"/>
      <c r="CK549" s="18"/>
      <c r="CL549" s="18"/>
      <c r="CM549" s="18"/>
      <c r="CN549" s="18"/>
      <c r="CO549" s="18"/>
      <c r="CP549" s="18"/>
      <c r="CQ549" s="18"/>
      <c r="CR549" s="18"/>
      <c r="CS549" s="18"/>
    </row>
    <row r="550" spans="1:97">
      <c r="A550" s="18"/>
      <c r="B550" s="18"/>
      <c r="C550" s="18" t="s">
        <v>18427</v>
      </c>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c r="BC550" s="18"/>
      <c r="BD550" s="18"/>
      <c r="BE550" s="18"/>
      <c r="BF550" s="18"/>
      <c r="BG550" s="18"/>
      <c r="BH550" s="18"/>
      <c r="BI550" s="18"/>
      <c r="BJ550" s="18"/>
      <c r="BK550" s="18"/>
      <c r="BL550" s="18"/>
      <c r="BM550" s="18"/>
      <c r="BN550" s="18"/>
      <c r="BO550" s="18"/>
      <c r="BP550" s="18"/>
      <c r="BQ550" s="18"/>
      <c r="BR550" s="18"/>
      <c r="BS550" s="18"/>
      <c r="BT550" s="18"/>
      <c r="BU550" s="18"/>
      <c r="BV550" s="18"/>
      <c r="BW550" s="18"/>
      <c r="BX550" s="18"/>
      <c r="BY550" s="18"/>
      <c r="BZ550" s="18"/>
      <c r="CA550" s="18"/>
      <c r="CB550" s="18"/>
      <c r="CC550" s="18"/>
      <c r="CD550" s="18"/>
      <c r="CE550" s="18"/>
      <c r="CF550" s="18"/>
      <c r="CG550" s="18"/>
      <c r="CH550" s="18"/>
      <c r="CI550" s="18"/>
      <c r="CJ550" s="18"/>
      <c r="CK550" s="18"/>
      <c r="CL550" s="18"/>
      <c r="CM550" s="18"/>
      <c r="CN550" s="18"/>
      <c r="CO550" s="18"/>
      <c r="CP550" s="18"/>
      <c r="CQ550" s="18"/>
      <c r="CR550" s="18"/>
      <c r="CS550" s="18"/>
    </row>
    <row r="551" spans="1:97">
      <c r="A551" s="18"/>
      <c r="B551" s="18"/>
      <c r="C551" s="18" t="s">
        <v>18428</v>
      </c>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c r="AK551" s="18"/>
      <c r="AL551" s="18"/>
      <c r="AM551" s="18"/>
      <c r="AN551" s="18"/>
      <c r="AO551" s="18"/>
      <c r="AP551" s="18"/>
      <c r="AQ551" s="18"/>
      <c r="AR551" s="18"/>
      <c r="AS551" s="18"/>
      <c r="AT551" s="18"/>
      <c r="AU551" s="18"/>
      <c r="AV551" s="18"/>
      <c r="AW551" s="18"/>
      <c r="AX551" s="18"/>
      <c r="AY551" s="18"/>
      <c r="AZ551" s="18"/>
      <c r="BA551" s="18"/>
      <c r="BB551" s="18"/>
      <c r="BC551" s="18"/>
      <c r="BD551" s="18"/>
      <c r="BE551" s="18"/>
      <c r="BF551" s="18"/>
      <c r="BG551" s="18"/>
      <c r="BH551" s="18"/>
      <c r="BI551" s="18"/>
      <c r="BJ551" s="18"/>
      <c r="BK551" s="18"/>
      <c r="BL551" s="18"/>
      <c r="BM551" s="18"/>
      <c r="BN551" s="18"/>
      <c r="BO551" s="18"/>
      <c r="BP551" s="18"/>
      <c r="BQ551" s="18"/>
      <c r="BR551" s="18"/>
      <c r="BS551" s="18"/>
      <c r="BT551" s="18"/>
      <c r="BU551" s="18"/>
      <c r="BV551" s="18"/>
      <c r="BW551" s="18"/>
      <c r="BX551" s="18"/>
      <c r="BY551" s="18"/>
      <c r="BZ551" s="18"/>
      <c r="CA551" s="18"/>
      <c r="CB551" s="18"/>
      <c r="CC551" s="18"/>
      <c r="CD551" s="18"/>
      <c r="CE551" s="18"/>
      <c r="CF551" s="18"/>
      <c r="CG551" s="18"/>
      <c r="CH551" s="18"/>
      <c r="CI551" s="18"/>
      <c r="CJ551" s="18"/>
      <c r="CK551" s="18"/>
      <c r="CL551" s="18"/>
      <c r="CM551" s="18"/>
      <c r="CN551" s="18"/>
      <c r="CO551" s="18"/>
      <c r="CP551" s="18"/>
      <c r="CQ551" s="18"/>
      <c r="CR551" s="18"/>
      <c r="CS551" s="18"/>
    </row>
    <row r="552" spans="1:97">
      <c r="A552" s="18"/>
      <c r="B552" s="18"/>
      <c r="C552" s="18" t="s">
        <v>18429</v>
      </c>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c r="BC552" s="18"/>
      <c r="BD552" s="18"/>
      <c r="BE552" s="18"/>
      <c r="BF552" s="18"/>
      <c r="BG552" s="18"/>
      <c r="BH552" s="18"/>
      <c r="BI552" s="18"/>
      <c r="BJ552" s="18"/>
      <c r="BK552" s="18"/>
      <c r="BL552" s="18"/>
      <c r="BM552" s="18"/>
      <c r="BN552" s="18"/>
      <c r="BO552" s="18"/>
      <c r="BP552" s="18"/>
      <c r="BQ552" s="18"/>
      <c r="BR552" s="18"/>
      <c r="BS552" s="18"/>
      <c r="BT552" s="18"/>
      <c r="BU552" s="18"/>
      <c r="BV552" s="18"/>
      <c r="BW552" s="18"/>
      <c r="BX552" s="18"/>
      <c r="BY552" s="18"/>
      <c r="BZ552" s="18"/>
      <c r="CA552" s="18"/>
      <c r="CB552" s="18"/>
      <c r="CC552" s="18"/>
      <c r="CD552" s="18"/>
      <c r="CE552" s="18"/>
      <c r="CF552" s="18"/>
      <c r="CG552" s="18"/>
      <c r="CH552" s="18"/>
      <c r="CI552" s="18"/>
      <c r="CJ552" s="18"/>
      <c r="CK552" s="18"/>
      <c r="CL552" s="18"/>
      <c r="CM552" s="18"/>
      <c r="CN552" s="18"/>
      <c r="CO552" s="18"/>
      <c r="CP552" s="18"/>
      <c r="CQ552" s="18"/>
      <c r="CR552" s="18"/>
      <c r="CS552" s="18"/>
    </row>
    <row r="553" spans="1:97">
      <c r="A553" s="18"/>
      <c r="B553" s="18"/>
      <c r="C553" s="18" t="s">
        <v>18430</v>
      </c>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c r="AI553" s="18"/>
      <c r="AJ553" s="18"/>
      <c r="AK553" s="18"/>
      <c r="AL553" s="18"/>
      <c r="AM553" s="18"/>
      <c r="AN553" s="18"/>
      <c r="AO553" s="18"/>
      <c r="AP553" s="18"/>
      <c r="AQ553" s="18"/>
      <c r="AR553" s="18"/>
      <c r="AS553" s="18"/>
      <c r="AT553" s="18"/>
      <c r="AU553" s="18"/>
      <c r="AV553" s="18"/>
      <c r="AW553" s="18"/>
      <c r="AX553" s="18"/>
      <c r="AY553" s="18"/>
      <c r="AZ553" s="18"/>
      <c r="BA553" s="18"/>
      <c r="BB553" s="18"/>
      <c r="BC553" s="18"/>
      <c r="BD553" s="18"/>
      <c r="BE553" s="18"/>
      <c r="BF553" s="18"/>
      <c r="BG553" s="18"/>
      <c r="BH553" s="18"/>
      <c r="BI553" s="18"/>
      <c r="BJ553" s="18"/>
      <c r="BK553" s="18"/>
      <c r="BL553" s="18"/>
      <c r="BM553" s="18"/>
      <c r="BN553" s="18"/>
      <c r="BO553" s="18"/>
      <c r="BP553" s="18"/>
      <c r="BQ553" s="18"/>
      <c r="BR553" s="18"/>
      <c r="BS553" s="18"/>
      <c r="BT553" s="18"/>
      <c r="BU553" s="18"/>
      <c r="BV553" s="18"/>
      <c r="BW553" s="18"/>
      <c r="BX553" s="18"/>
      <c r="BY553" s="18"/>
      <c r="BZ553" s="18"/>
      <c r="CA553" s="18"/>
      <c r="CB553" s="18"/>
      <c r="CC553" s="18"/>
      <c r="CD553" s="18"/>
      <c r="CE553" s="18"/>
      <c r="CF553" s="18"/>
      <c r="CG553" s="18"/>
      <c r="CH553" s="18"/>
      <c r="CI553" s="18"/>
      <c r="CJ553" s="18"/>
      <c r="CK553" s="18"/>
      <c r="CL553" s="18"/>
      <c r="CM553" s="18"/>
      <c r="CN553" s="18"/>
      <c r="CO553" s="18"/>
      <c r="CP553" s="18"/>
      <c r="CQ553" s="18"/>
      <c r="CR553" s="18"/>
      <c r="CS553" s="18"/>
    </row>
    <row r="554" spans="1:97">
      <c r="A554" s="18"/>
      <c r="B554" s="18"/>
      <c r="C554" s="18" t="s">
        <v>18431</v>
      </c>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c r="BC554" s="18"/>
      <c r="BD554" s="18"/>
      <c r="BE554" s="18"/>
      <c r="BF554" s="18"/>
      <c r="BG554" s="18"/>
      <c r="BH554" s="18"/>
      <c r="BI554" s="18"/>
      <c r="BJ554" s="18"/>
      <c r="BK554" s="18"/>
      <c r="BL554" s="18"/>
      <c r="BM554" s="18"/>
      <c r="BN554" s="18"/>
      <c r="BO554" s="18"/>
      <c r="BP554" s="18"/>
      <c r="BQ554" s="18"/>
      <c r="BR554" s="18"/>
      <c r="BS554" s="18"/>
      <c r="BT554" s="18"/>
      <c r="BU554" s="18"/>
      <c r="BV554" s="18"/>
      <c r="BW554" s="18"/>
      <c r="BX554" s="18"/>
      <c r="BY554" s="18"/>
      <c r="BZ554" s="18"/>
      <c r="CA554" s="18"/>
      <c r="CB554" s="18"/>
      <c r="CC554" s="18"/>
      <c r="CD554" s="18"/>
      <c r="CE554" s="18"/>
      <c r="CF554" s="18"/>
      <c r="CG554" s="18"/>
      <c r="CH554" s="18"/>
      <c r="CI554" s="18"/>
      <c r="CJ554" s="18"/>
      <c r="CK554" s="18"/>
      <c r="CL554" s="18"/>
      <c r="CM554" s="18"/>
      <c r="CN554" s="18"/>
      <c r="CO554" s="18"/>
      <c r="CP554" s="18"/>
      <c r="CQ554" s="18"/>
      <c r="CR554" s="18"/>
      <c r="CS554" s="18"/>
    </row>
    <row r="555" spans="1:97">
      <c r="A555" s="18"/>
      <c r="B555" s="18"/>
      <c r="C555" s="18" t="s">
        <v>18432</v>
      </c>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c r="AI555" s="18"/>
      <c r="AJ555" s="18"/>
      <c r="AK555" s="18"/>
      <c r="AL555" s="18"/>
      <c r="AM555" s="18"/>
      <c r="AN555" s="18"/>
      <c r="AO555" s="18"/>
      <c r="AP555" s="18"/>
      <c r="AQ555" s="18"/>
      <c r="AR555" s="18"/>
      <c r="AS555" s="18"/>
      <c r="AT555" s="18"/>
      <c r="AU555" s="18"/>
      <c r="AV555" s="18"/>
      <c r="AW555" s="18"/>
      <c r="AX555" s="18"/>
      <c r="AY555" s="18"/>
      <c r="AZ555" s="18"/>
      <c r="BA555" s="18"/>
      <c r="BB555" s="18"/>
      <c r="BC555" s="18"/>
      <c r="BD555" s="18"/>
      <c r="BE555" s="18"/>
      <c r="BF555" s="18"/>
      <c r="BG555" s="18"/>
      <c r="BH555" s="18"/>
      <c r="BI555" s="18"/>
      <c r="BJ555" s="18"/>
      <c r="BK555" s="18"/>
      <c r="BL555" s="18"/>
      <c r="BM555" s="18"/>
      <c r="BN555" s="18"/>
      <c r="BO555" s="18"/>
      <c r="BP555" s="18"/>
      <c r="BQ555" s="18"/>
      <c r="BR555" s="18"/>
      <c r="BS555" s="18"/>
      <c r="BT555" s="18"/>
      <c r="BU555" s="18"/>
      <c r="BV555" s="18"/>
      <c r="BW555" s="18"/>
      <c r="BX555" s="18"/>
      <c r="BY555" s="18"/>
      <c r="BZ555" s="18"/>
      <c r="CA555" s="18"/>
      <c r="CB555" s="18"/>
      <c r="CC555" s="18"/>
      <c r="CD555" s="18"/>
      <c r="CE555" s="18"/>
      <c r="CF555" s="18"/>
      <c r="CG555" s="18"/>
      <c r="CH555" s="18"/>
      <c r="CI555" s="18"/>
      <c r="CJ555" s="18"/>
      <c r="CK555" s="18"/>
      <c r="CL555" s="18"/>
      <c r="CM555" s="18"/>
      <c r="CN555" s="18"/>
      <c r="CO555" s="18"/>
      <c r="CP555" s="18"/>
      <c r="CQ555" s="18"/>
      <c r="CR555" s="18"/>
      <c r="CS555" s="18"/>
    </row>
    <row r="556" spans="1:97">
      <c r="A556" s="18"/>
      <c r="B556" s="18"/>
      <c r="C556" s="18" t="s">
        <v>18433</v>
      </c>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c r="BC556" s="18"/>
      <c r="BD556" s="18"/>
      <c r="BE556" s="18"/>
      <c r="BF556" s="18"/>
      <c r="BG556" s="18"/>
      <c r="BH556" s="18"/>
      <c r="BI556" s="18"/>
      <c r="BJ556" s="18"/>
      <c r="BK556" s="18"/>
      <c r="BL556" s="18"/>
      <c r="BM556" s="18"/>
      <c r="BN556" s="18"/>
      <c r="BO556" s="18"/>
      <c r="BP556" s="18"/>
      <c r="BQ556" s="18"/>
      <c r="BR556" s="18"/>
      <c r="BS556" s="18"/>
      <c r="BT556" s="18"/>
      <c r="BU556" s="18"/>
      <c r="BV556" s="18"/>
      <c r="BW556" s="18"/>
      <c r="BX556" s="18"/>
      <c r="BY556" s="18"/>
      <c r="BZ556" s="18"/>
      <c r="CA556" s="18"/>
      <c r="CB556" s="18"/>
      <c r="CC556" s="18"/>
      <c r="CD556" s="18"/>
      <c r="CE556" s="18"/>
      <c r="CF556" s="18"/>
      <c r="CG556" s="18"/>
      <c r="CH556" s="18"/>
      <c r="CI556" s="18"/>
      <c r="CJ556" s="18"/>
      <c r="CK556" s="18"/>
      <c r="CL556" s="18"/>
      <c r="CM556" s="18"/>
      <c r="CN556" s="18"/>
      <c r="CO556" s="18"/>
      <c r="CP556" s="18"/>
      <c r="CQ556" s="18"/>
      <c r="CR556" s="18"/>
      <c r="CS556" s="18"/>
    </row>
    <row r="557" spans="1:97">
      <c r="A557" s="18"/>
      <c r="B557" s="18"/>
      <c r="C557" s="18" t="s">
        <v>18434</v>
      </c>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c r="AI557" s="18"/>
      <c r="AJ557" s="18"/>
      <c r="AK557" s="18"/>
      <c r="AL557" s="18"/>
      <c r="AM557" s="18"/>
      <c r="AN557" s="18"/>
      <c r="AO557" s="18"/>
      <c r="AP557" s="18"/>
      <c r="AQ557" s="18"/>
      <c r="AR557" s="18"/>
      <c r="AS557" s="18"/>
      <c r="AT557" s="18"/>
      <c r="AU557" s="18"/>
      <c r="AV557" s="18"/>
      <c r="AW557" s="18"/>
      <c r="AX557" s="18"/>
      <c r="AY557" s="18"/>
      <c r="AZ557" s="18"/>
      <c r="BA557" s="18"/>
      <c r="BB557" s="18"/>
      <c r="BC557" s="18"/>
      <c r="BD557" s="18"/>
      <c r="BE557" s="18"/>
      <c r="BF557" s="18"/>
      <c r="BG557" s="18"/>
      <c r="BH557" s="18"/>
      <c r="BI557" s="18"/>
      <c r="BJ557" s="18"/>
      <c r="BK557" s="18"/>
      <c r="BL557" s="18"/>
      <c r="BM557" s="18"/>
      <c r="BN557" s="18"/>
      <c r="BO557" s="18"/>
      <c r="BP557" s="18"/>
      <c r="BQ557" s="18"/>
      <c r="BR557" s="18"/>
      <c r="BS557" s="18"/>
      <c r="BT557" s="18"/>
      <c r="BU557" s="18"/>
      <c r="BV557" s="18"/>
      <c r="BW557" s="18"/>
      <c r="BX557" s="18"/>
      <c r="BY557" s="18"/>
      <c r="BZ557" s="18"/>
      <c r="CA557" s="18"/>
      <c r="CB557" s="18"/>
      <c r="CC557" s="18"/>
      <c r="CD557" s="18"/>
      <c r="CE557" s="18"/>
      <c r="CF557" s="18"/>
      <c r="CG557" s="18"/>
      <c r="CH557" s="18"/>
      <c r="CI557" s="18"/>
      <c r="CJ557" s="18"/>
      <c r="CK557" s="18"/>
      <c r="CL557" s="18"/>
      <c r="CM557" s="18"/>
      <c r="CN557" s="18"/>
      <c r="CO557" s="18"/>
      <c r="CP557" s="18"/>
      <c r="CQ557" s="18"/>
      <c r="CR557" s="18"/>
      <c r="CS557" s="18"/>
    </row>
    <row r="558" spans="1:97">
      <c r="A558" s="18"/>
      <c r="B558" s="18"/>
      <c r="C558" s="18" t="s">
        <v>18435</v>
      </c>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c r="BC558" s="18"/>
      <c r="BD558" s="18"/>
      <c r="BE558" s="18"/>
      <c r="BF558" s="18"/>
      <c r="BG558" s="18"/>
      <c r="BH558" s="18"/>
      <c r="BI558" s="18"/>
      <c r="BJ558" s="18"/>
      <c r="BK558" s="18"/>
      <c r="BL558" s="18"/>
      <c r="BM558" s="18"/>
      <c r="BN558" s="18"/>
      <c r="BO558" s="18"/>
      <c r="BP558" s="18"/>
      <c r="BQ558" s="18"/>
      <c r="BR558" s="18"/>
      <c r="BS558" s="18"/>
      <c r="BT558" s="18"/>
      <c r="BU558" s="18"/>
      <c r="BV558" s="18"/>
      <c r="BW558" s="18"/>
      <c r="BX558" s="18"/>
      <c r="BY558" s="18"/>
      <c r="BZ558" s="18"/>
      <c r="CA558" s="18"/>
      <c r="CB558" s="18"/>
      <c r="CC558" s="18"/>
      <c r="CD558" s="18"/>
      <c r="CE558" s="18"/>
      <c r="CF558" s="18"/>
      <c r="CG558" s="18"/>
      <c r="CH558" s="18"/>
      <c r="CI558" s="18"/>
      <c r="CJ558" s="18"/>
      <c r="CK558" s="18"/>
      <c r="CL558" s="18"/>
      <c r="CM558" s="18"/>
      <c r="CN558" s="18"/>
      <c r="CO558" s="18"/>
      <c r="CP558" s="18"/>
      <c r="CQ558" s="18"/>
      <c r="CR558" s="18"/>
      <c r="CS558" s="18"/>
    </row>
    <row r="559" spans="1:97">
      <c r="A559" s="18"/>
      <c r="B559" s="18"/>
      <c r="C559" s="18" t="s">
        <v>18436</v>
      </c>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c r="AI559" s="18"/>
      <c r="AJ559" s="18"/>
      <c r="AK559" s="18"/>
      <c r="AL559" s="18"/>
      <c r="AM559" s="18"/>
      <c r="AN559" s="18"/>
      <c r="AO559" s="18"/>
      <c r="AP559" s="18"/>
      <c r="AQ559" s="18"/>
      <c r="AR559" s="18"/>
      <c r="AS559" s="18"/>
      <c r="AT559" s="18"/>
      <c r="AU559" s="18"/>
      <c r="AV559" s="18"/>
      <c r="AW559" s="18"/>
      <c r="AX559" s="18"/>
      <c r="AY559" s="18"/>
      <c r="AZ559" s="18"/>
      <c r="BA559" s="18"/>
      <c r="BB559" s="18"/>
      <c r="BC559" s="18"/>
      <c r="BD559" s="18"/>
      <c r="BE559" s="18"/>
      <c r="BF559" s="18"/>
      <c r="BG559" s="18"/>
      <c r="BH559" s="18"/>
      <c r="BI559" s="18"/>
      <c r="BJ559" s="18"/>
      <c r="BK559" s="18"/>
      <c r="BL559" s="18"/>
      <c r="BM559" s="18"/>
      <c r="BN559" s="18"/>
      <c r="BO559" s="18"/>
      <c r="BP559" s="18"/>
      <c r="BQ559" s="18"/>
      <c r="BR559" s="18"/>
      <c r="BS559" s="18"/>
      <c r="BT559" s="18"/>
      <c r="BU559" s="18"/>
      <c r="BV559" s="18"/>
      <c r="BW559" s="18"/>
      <c r="BX559" s="18"/>
      <c r="BY559" s="18"/>
      <c r="BZ559" s="18"/>
      <c r="CA559" s="18"/>
      <c r="CB559" s="18"/>
      <c r="CC559" s="18"/>
      <c r="CD559" s="18"/>
      <c r="CE559" s="18"/>
      <c r="CF559" s="18"/>
      <c r="CG559" s="18"/>
      <c r="CH559" s="18"/>
      <c r="CI559" s="18"/>
      <c r="CJ559" s="18"/>
      <c r="CK559" s="18"/>
      <c r="CL559" s="18"/>
      <c r="CM559" s="18"/>
      <c r="CN559" s="18"/>
      <c r="CO559" s="18"/>
      <c r="CP559" s="18"/>
      <c r="CQ559" s="18"/>
      <c r="CR559" s="18"/>
      <c r="CS559" s="18"/>
    </row>
    <row r="560" spans="1:97">
      <c r="A560" s="18"/>
      <c r="B560" s="18"/>
      <c r="C560" s="18" t="s">
        <v>18437</v>
      </c>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c r="BC560" s="18"/>
      <c r="BD560" s="18"/>
      <c r="BE560" s="18"/>
      <c r="BF560" s="18"/>
      <c r="BG560" s="18"/>
      <c r="BH560" s="18"/>
      <c r="BI560" s="18"/>
      <c r="BJ560" s="18"/>
      <c r="BK560" s="18"/>
      <c r="BL560" s="18"/>
      <c r="BM560" s="18"/>
      <c r="BN560" s="18"/>
      <c r="BO560" s="18"/>
      <c r="BP560" s="18"/>
      <c r="BQ560" s="18"/>
      <c r="BR560" s="18"/>
      <c r="BS560" s="18"/>
      <c r="BT560" s="18"/>
      <c r="BU560" s="18"/>
      <c r="BV560" s="18"/>
      <c r="BW560" s="18"/>
      <c r="BX560" s="18"/>
      <c r="BY560" s="18"/>
      <c r="BZ560" s="18"/>
      <c r="CA560" s="18"/>
      <c r="CB560" s="18"/>
      <c r="CC560" s="18"/>
      <c r="CD560" s="18"/>
      <c r="CE560" s="18"/>
      <c r="CF560" s="18"/>
      <c r="CG560" s="18"/>
      <c r="CH560" s="18"/>
      <c r="CI560" s="18"/>
      <c r="CJ560" s="18"/>
      <c r="CK560" s="18"/>
      <c r="CL560" s="18"/>
      <c r="CM560" s="18"/>
      <c r="CN560" s="18"/>
      <c r="CO560" s="18"/>
      <c r="CP560" s="18"/>
      <c r="CQ560" s="18"/>
      <c r="CR560" s="18"/>
      <c r="CS560" s="18"/>
    </row>
    <row r="561" spans="1:97">
      <c r="A561" s="18"/>
      <c r="B561" s="18"/>
      <c r="C561" s="18" t="s">
        <v>18438</v>
      </c>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c r="AI561" s="18"/>
      <c r="AJ561" s="18"/>
      <c r="AK561" s="18"/>
      <c r="AL561" s="18"/>
      <c r="AM561" s="18"/>
      <c r="AN561" s="18"/>
      <c r="AO561" s="18"/>
      <c r="AP561" s="18"/>
      <c r="AQ561" s="18"/>
      <c r="AR561" s="18"/>
      <c r="AS561" s="18"/>
      <c r="AT561" s="18"/>
      <c r="AU561" s="18"/>
      <c r="AV561" s="18"/>
      <c r="AW561" s="18"/>
      <c r="AX561" s="18"/>
      <c r="AY561" s="18"/>
      <c r="AZ561" s="18"/>
      <c r="BA561" s="18"/>
      <c r="BB561" s="18"/>
      <c r="BC561" s="18"/>
      <c r="BD561" s="18"/>
      <c r="BE561" s="18"/>
      <c r="BF561" s="18"/>
      <c r="BG561" s="18"/>
      <c r="BH561" s="18"/>
      <c r="BI561" s="18"/>
      <c r="BJ561" s="18"/>
      <c r="BK561" s="18"/>
      <c r="BL561" s="18"/>
      <c r="BM561" s="18"/>
      <c r="BN561" s="18"/>
      <c r="BO561" s="18"/>
      <c r="BP561" s="18"/>
      <c r="BQ561" s="18"/>
      <c r="BR561" s="18"/>
      <c r="BS561" s="18"/>
      <c r="BT561" s="18"/>
      <c r="BU561" s="18"/>
      <c r="BV561" s="18"/>
      <c r="BW561" s="18"/>
      <c r="BX561" s="18"/>
      <c r="BY561" s="18"/>
      <c r="BZ561" s="18"/>
      <c r="CA561" s="18"/>
      <c r="CB561" s="18"/>
      <c r="CC561" s="18"/>
      <c r="CD561" s="18"/>
      <c r="CE561" s="18"/>
      <c r="CF561" s="18"/>
      <c r="CG561" s="18"/>
      <c r="CH561" s="18"/>
      <c r="CI561" s="18"/>
      <c r="CJ561" s="18"/>
      <c r="CK561" s="18"/>
      <c r="CL561" s="18"/>
      <c r="CM561" s="18"/>
      <c r="CN561" s="18"/>
      <c r="CO561" s="18"/>
      <c r="CP561" s="18"/>
      <c r="CQ561" s="18"/>
      <c r="CR561" s="18"/>
      <c r="CS561" s="18"/>
    </row>
    <row r="562" spans="1:97">
      <c r="A562" s="18"/>
      <c r="B562" s="18"/>
      <c r="C562" s="18" t="s">
        <v>18439</v>
      </c>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c r="BC562" s="18"/>
      <c r="BD562" s="18"/>
      <c r="BE562" s="18"/>
      <c r="BF562" s="18"/>
      <c r="BG562" s="18"/>
      <c r="BH562" s="18"/>
      <c r="BI562" s="18"/>
      <c r="BJ562" s="18"/>
      <c r="BK562" s="18"/>
      <c r="BL562" s="18"/>
      <c r="BM562" s="18"/>
      <c r="BN562" s="18"/>
      <c r="BO562" s="18"/>
      <c r="BP562" s="18"/>
      <c r="BQ562" s="18"/>
      <c r="BR562" s="18"/>
      <c r="BS562" s="18"/>
      <c r="BT562" s="18"/>
      <c r="BU562" s="18"/>
      <c r="BV562" s="18"/>
      <c r="BW562" s="18"/>
      <c r="BX562" s="18"/>
      <c r="BY562" s="18"/>
      <c r="BZ562" s="18"/>
      <c r="CA562" s="18"/>
      <c r="CB562" s="18"/>
      <c r="CC562" s="18"/>
      <c r="CD562" s="18"/>
      <c r="CE562" s="18"/>
      <c r="CF562" s="18"/>
      <c r="CG562" s="18"/>
      <c r="CH562" s="18"/>
      <c r="CI562" s="18"/>
      <c r="CJ562" s="18"/>
      <c r="CK562" s="18"/>
      <c r="CL562" s="18"/>
      <c r="CM562" s="18"/>
      <c r="CN562" s="18"/>
      <c r="CO562" s="18"/>
      <c r="CP562" s="18"/>
      <c r="CQ562" s="18"/>
      <c r="CR562" s="18"/>
      <c r="CS562" s="18"/>
    </row>
    <row r="563" spans="1:97">
      <c r="A563" s="18"/>
      <c r="B563" s="18"/>
      <c r="C563" s="18" t="s">
        <v>18440</v>
      </c>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c r="AI563" s="18"/>
      <c r="AJ563" s="18"/>
      <c r="AK563" s="18"/>
      <c r="AL563" s="18"/>
      <c r="AM563" s="18"/>
      <c r="AN563" s="18"/>
      <c r="AO563" s="18"/>
      <c r="AP563" s="18"/>
      <c r="AQ563" s="18"/>
      <c r="AR563" s="18"/>
      <c r="AS563" s="18"/>
      <c r="AT563" s="18"/>
      <c r="AU563" s="18"/>
      <c r="AV563" s="18"/>
      <c r="AW563" s="18"/>
      <c r="AX563" s="18"/>
      <c r="AY563" s="18"/>
      <c r="AZ563" s="18"/>
      <c r="BA563" s="18"/>
      <c r="BB563" s="18"/>
      <c r="BC563" s="18"/>
      <c r="BD563" s="18"/>
      <c r="BE563" s="18"/>
      <c r="BF563" s="18"/>
      <c r="BG563" s="18"/>
      <c r="BH563" s="18"/>
      <c r="BI563" s="18"/>
      <c r="BJ563" s="18"/>
      <c r="BK563" s="18"/>
      <c r="BL563" s="18"/>
      <c r="BM563" s="18"/>
      <c r="BN563" s="18"/>
      <c r="BO563" s="18"/>
      <c r="BP563" s="18"/>
      <c r="BQ563" s="18"/>
      <c r="BR563" s="18"/>
      <c r="BS563" s="18"/>
      <c r="BT563" s="18"/>
      <c r="BU563" s="18"/>
      <c r="BV563" s="18"/>
      <c r="BW563" s="18"/>
      <c r="BX563" s="18"/>
      <c r="BY563" s="18"/>
      <c r="BZ563" s="18"/>
      <c r="CA563" s="18"/>
      <c r="CB563" s="18"/>
      <c r="CC563" s="18"/>
      <c r="CD563" s="18"/>
      <c r="CE563" s="18"/>
      <c r="CF563" s="18"/>
      <c r="CG563" s="18"/>
      <c r="CH563" s="18"/>
      <c r="CI563" s="18"/>
      <c r="CJ563" s="18"/>
      <c r="CK563" s="18"/>
      <c r="CL563" s="18"/>
      <c r="CM563" s="18"/>
      <c r="CN563" s="18"/>
      <c r="CO563" s="18"/>
      <c r="CP563" s="18"/>
      <c r="CQ563" s="18"/>
      <c r="CR563" s="18"/>
      <c r="CS563" s="18"/>
    </row>
    <row r="564" spans="1:97">
      <c r="A564" s="18"/>
      <c r="B564" s="18"/>
      <c r="C564" s="18" t="s">
        <v>18441</v>
      </c>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c r="BC564" s="18"/>
      <c r="BD564" s="18"/>
      <c r="BE564" s="18"/>
      <c r="BF564" s="18"/>
      <c r="BG564" s="18"/>
      <c r="BH564" s="18"/>
      <c r="BI564" s="18"/>
      <c r="BJ564" s="18"/>
      <c r="BK564" s="18"/>
      <c r="BL564" s="18"/>
      <c r="BM564" s="18"/>
      <c r="BN564" s="18"/>
      <c r="BO564" s="18"/>
      <c r="BP564" s="18"/>
      <c r="BQ564" s="18"/>
      <c r="BR564" s="18"/>
      <c r="BS564" s="18"/>
      <c r="BT564" s="18"/>
      <c r="BU564" s="18"/>
      <c r="BV564" s="18"/>
      <c r="BW564" s="18"/>
      <c r="BX564" s="18"/>
      <c r="BY564" s="18"/>
      <c r="BZ564" s="18"/>
      <c r="CA564" s="18"/>
      <c r="CB564" s="18"/>
      <c r="CC564" s="18"/>
      <c r="CD564" s="18"/>
      <c r="CE564" s="18"/>
      <c r="CF564" s="18"/>
      <c r="CG564" s="18"/>
      <c r="CH564" s="18"/>
      <c r="CI564" s="18"/>
      <c r="CJ564" s="18"/>
      <c r="CK564" s="18"/>
      <c r="CL564" s="18"/>
      <c r="CM564" s="18"/>
      <c r="CN564" s="18"/>
      <c r="CO564" s="18"/>
      <c r="CP564" s="18"/>
      <c r="CQ564" s="18"/>
      <c r="CR564" s="18"/>
      <c r="CS564" s="18"/>
    </row>
    <row r="565" spans="1:97">
      <c r="A565" s="18"/>
      <c r="B565" s="18"/>
      <c r="C565" s="18" t="s">
        <v>18442</v>
      </c>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c r="AK565" s="18"/>
      <c r="AL565" s="18"/>
      <c r="AM565" s="18"/>
      <c r="AN565" s="18"/>
      <c r="AO565" s="18"/>
      <c r="AP565" s="18"/>
      <c r="AQ565" s="18"/>
      <c r="AR565" s="18"/>
      <c r="AS565" s="18"/>
      <c r="AT565" s="18"/>
      <c r="AU565" s="18"/>
      <c r="AV565" s="18"/>
      <c r="AW565" s="18"/>
      <c r="AX565" s="18"/>
      <c r="AY565" s="18"/>
      <c r="AZ565" s="18"/>
      <c r="BA565" s="18"/>
      <c r="BB565" s="18"/>
      <c r="BC565" s="18"/>
      <c r="BD565" s="18"/>
      <c r="BE565" s="18"/>
      <c r="BF565" s="18"/>
      <c r="BG565" s="18"/>
      <c r="BH565" s="18"/>
      <c r="BI565" s="18"/>
      <c r="BJ565" s="18"/>
      <c r="BK565" s="18"/>
      <c r="BL565" s="18"/>
      <c r="BM565" s="18"/>
      <c r="BN565" s="18"/>
      <c r="BO565" s="18"/>
      <c r="BP565" s="18"/>
      <c r="BQ565" s="18"/>
      <c r="BR565" s="18"/>
      <c r="BS565" s="18"/>
      <c r="BT565" s="18"/>
      <c r="BU565" s="18"/>
      <c r="BV565" s="18"/>
      <c r="BW565" s="18"/>
      <c r="BX565" s="18"/>
      <c r="BY565" s="18"/>
      <c r="BZ565" s="18"/>
      <c r="CA565" s="18"/>
      <c r="CB565" s="18"/>
      <c r="CC565" s="18"/>
      <c r="CD565" s="18"/>
      <c r="CE565" s="18"/>
      <c r="CF565" s="18"/>
      <c r="CG565" s="18"/>
      <c r="CH565" s="18"/>
      <c r="CI565" s="18"/>
      <c r="CJ565" s="18"/>
      <c r="CK565" s="18"/>
      <c r="CL565" s="18"/>
      <c r="CM565" s="18"/>
      <c r="CN565" s="18"/>
      <c r="CO565" s="18"/>
      <c r="CP565" s="18"/>
      <c r="CQ565" s="18"/>
      <c r="CR565" s="18"/>
      <c r="CS565" s="18"/>
    </row>
    <row r="566" spans="1:97">
      <c r="A566" s="18"/>
      <c r="B566" s="18"/>
      <c r="C566" s="18" t="s">
        <v>18443</v>
      </c>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c r="BC566" s="18"/>
      <c r="BD566" s="18"/>
      <c r="BE566" s="18"/>
      <c r="BF566" s="18"/>
      <c r="BG566" s="18"/>
      <c r="BH566" s="18"/>
      <c r="BI566" s="18"/>
      <c r="BJ566" s="18"/>
      <c r="BK566" s="18"/>
      <c r="BL566" s="18"/>
      <c r="BM566" s="18"/>
      <c r="BN566" s="18"/>
      <c r="BO566" s="18"/>
      <c r="BP566" s="18"/>
      <c r="BQ566" s="18"/>
      <c r="BR566" s="18"/>
      <c r="BS566" s="18"/>
      <c r="BT566" s="18"/>
      <c r="BU566" s="18"/>
      <c r="BV566" s="18"/>
      <c r="BW566" s="18"/>
      <c r="BX566" s="18"/>
      <c r="BY566" s="18"/>
      <c r="BZ566" s="18"/>
      <c r="CA566" s="18"/>
      <c r="CB566" s="18"/>
      <c r="CC566" s="18"/>
      <c r="CD566" s="18"/>
      <c r="CE566" s="18"/>
      <c r="CF566" s="18"/>
      <c r="CG566" s="18"/>
      <c r="CH566" s="18"/>
      <c r="CI566" s="18"/>
      <c r="CJ566" s="18"/>
      <c r="CK566" s="18"/>
      <c r="CL566" s="18"/>
      <c r="CM566" s="18"/>
      <c r="CN566" s="18"/>
      <c r="CO566" s="18"/>
      <c r="CP566" s="18"/>
      <c r="CQ566" s="18"/>
      <c r="CR566" s="18"/>
      <c r="CS566" s="18"/>
    </row>
    <row r="567" spans="1:97">
      <c r="A567" s="18"/>
      <c r="B567" s="18"/>
      <c r="C567" s="18" t="s">
        <v>18444</v>
      </c>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c r="AI567" s="18"/>
      <c r="AJ567" s="18"/>
      <c r="AK567" s="18"/>
      <c r="AL567" s="18"/>
      <c r="AM567" s="18"/>
      <c r="AN567" s="18"/>
      <c r="AO567" s="18"/>
      <c r="AP567" s="18"/>
      <c r="AQ567" s="18"/>
      <c r="AR567" s="18"/>
      <c r="AS567" s="18"/>
      <c r="AT567" s="18"/>
      <c r="AU567" s="18"/>
      <c r="AV567" s="18"/>
      <c r="AW567" s="18"/>
      <c r="AX567" s="18"/>
      <c r="AY567" s="18"/>
      <c r="AZ567" s="18"/>
      <c r="BA567" s="18"/>
      <c r="BB567" s="18"/>
      <c r="BC567" s="18"/>
      <c r="BD567" s="18"/>
      <c r="BE567" s="18"/>
      <c r="BF567" s="18"/>
      <c r="BG567" s="18"/>
      <c r="BH567" s="18"/>
      <c r="BI567" s="18"/>
      <c r="BJ567" s="18"/>
      <c r="BK567" s="18"/>
      <c r="BL567" s="18"/>
      <c r="BM567" s="18"/>
      <c r="BN567" s="18"/>
      <c r="BO567" s="18"/>
      <c r="BP567" s="18"/>
      <c r="BQ567" s="18"/>
      <c r="BR567" s="18"/>
      <c r="BS567" s="18"/>
      <c r="BT567" s="18"/>
      <c r="BU567" s="18"/>
      <c r="BV567" s="18"/>
      <c r="BW567" s="18"/>
      <c r="BX567" s="18"/>
      <c r="BY567" s="18"/>
      <c r="BZ567" s="18"/>
      <c r="CA567" s="18"/>
      <c r="CB567" s="18"/>
      <c r="CC567" s="18"/>
      <c r="CD567" s="18"/>
      <c r="CE567" s="18"/>
      <c r="CF567" s="18"/>
      <c r="CG567" s="18"/>
      <c r="CH567" s="18"/>
      <c r="CI567" s="18"/>
      <c r="CJ567" s="18"/>
      <c r="CK567" s="18"/>
      <c r="CL567" s="18"/>
      <c r="CM567" s="18"/>
      <c r="CN567" s="18"/>
      <c r="CO567" s="18"/>
      <c r="CP567" s="18"/>
      <c r="CQ567" s="18"/>
      <c r="CR567" s="18"/>
      <c r="CS567" s="18"/>
    </row>
    <row r="568" spans="1:97">
      <c r="A568" s="18"/>
      <c r="B568" s="18"/>
      <c r="C568" s="18" t="s">
        <v>18445</v>
      </c>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c r="BC568" s="18"/>
      <c r="BD568" s="18"/>
      <c r="BE568" s="18"/>
      <c r="BF568" s="18"/>
      <c r="BG568" s="18"/>
      <c r="BH568" s="18"/>
      <c r="BI568" s="18"/>
      <c r="BJ568" s="18"/>
      <c r="BK568" s="18"/>
      <c r="BL568" s="18"/>
      <c r="BM568" s="18"/>
      <c r="BN568" s="18"/>
      <c r="BO568" s="18"/>
      <c r="BP568" s="18"/>
      <c r="BQ568" s="18"/>
      <c r="BR568" s="18"/>
      <c r="BS568" s="18"/>
      <c r="BT568" s="18"/>
      <c r="BU568" s="18"/>
      <c r="BV568" s="18"/>
      <c r="BW568" s="18"/>
      <c r="BX568" s="18"/>
      <c r="BY568" s="18"/>
      <c r="BZ568" s="18"/>
      <c r="CA568" s="18"/>
      <c r="CB568" s="18"/>
      <c r="CC568" s="18"/>
      <c r="CD568" s="18"/>
      <c r="CE568" s="18"/>
      <c r="CF568" s="18"/>
      <c r="CG568" s="18"/>
      <c r="CH568" s="18"/>
      <c r="CI568" s="18"/>
      <c r="CJ568" s="18"/>
      <c r="CK568" s="18"/>
      <c r="CL568" s="18"/>
      <c r="CM568" s="18"/>
      <c r="CN568" s="18"/>
      <c r="CO568" s="18"/>
      <c r="CP568" s="18"/>
      <c r="CQ568" s="18"/>
      <c r="CR568" s="18"/>
      <c r="CS568" s="18"/>
    </row>
    <row r="569" spans="1:97">
      <c r="A569" s="18"/>
      <c r="B569" s="18"/>
      <c r="C569" s="18" t="s">
        <v>18446</v>
      </c>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c r="AI569" s="18"/>
      <c r="AJ569" s="18"/>
      <c r="AK569" s="18"/>
      <c r="AL569" s="18"/>
      <c r="AM569" s="18"/>
      <c r="AN569" s="18"/>
      <c r="AO569" s="18"/>
      <c r="AP569" s="18"/>
      <c r="AQ569" s="18"/>
      <c r="AR569" s="18"/>
      <c r="AS569" s="18"/>
      <c r="AT569" s="18"/>
      <c r="AU569" s="18"/>
      <c r="AV569" s="18"/>
      <c r="AW569" s="18"/>
      <c r="AX569" s="18"/>
      <c r="AY569" s="18"/>
      <c r="AZ569" s="18"/>
      <c r="BA569" s="18"/>
      <c r="BB569" s="18"/>
      <c r="BC569" s="18"/>
      <c r="BD569" s="18"/>
      <c r="BE569" s="18"/>
      <c r="BF569" s="18"/>
      <c r="BG569" s="18"/>
      <c r="BH569" s="18"/>
      <c r="BI569" s="18"/>
      <c r="BJ569" s="18"/>
      <c r="BK569" s="18"/>
      <c r="BL569" s="18"/>
      <c r="BM569" s="18"/>
      <c r="BN569" s="18"/>
      <c r="BO569" s="18"/>
      <c r="BP569" s="18"/>
      <c r="BQ569" s="18"/>
      <c r="BR569" s="18"/>
      <c r="BS569" s="18"/>
      <c r="BT569" s="18"/>
      <c r="BU569" s="18"/>
      <c r="BV569" s="18"/>
      <c r="BW569" s="18"/>
      <c r="BX569" s="18"/>
      <c r="BY569" s="18"/>
      <c r="BZ569" s="18"/>
      <c r="CA569" s="18"/>
      <c r="CB569" s="18"/>
      <c r="CC569" s="18"/>
      <c r="CD569" s="18"/>
      <c r="CE569" s="18"/>
      <c r="CF569" s="18"/>
      <c r="CG569" s="18"/>
      <c r="CH569" s="18"/>
      <c r="CI569" s="18"/>
      <c r="CJ569" s="18"/>
      <c r="CK569" s="18"/>
      <c r="CL569" s="18"/>
      <c r="CM569" s="18"/>
      <c r="CN569" s="18"/>
      <c r="CO569" s="18"/>
      <c r="CP569" s="18"/>
      <c r="CQ569" s="18"/>
      <c r="CR569" s="18"/>
      <c r="CS569" s="18"/>
    </row>
    <row r="570" spans="1:97">
      <c r="A570" s="18"/>
      <c r="B570" s="18"/>
      <c r="C570" s="18" t="s">
        <v>18447</v>
      </c>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c r="BC570" s="18"/>
      <c r="BD570" s="18"/>
      <c r="BE570" s="18"/>
      <c r="BF570" s="18"/>
      <c r="BG570" s="18"/>
      <c r="BH570" s="18"/>
      <c r="BI570" s="18"/>
      <c r="BJ570" s="18"/>
      <c r="BK570" s="18"/>
      <c r="BL570" s="18"/>
      <c r="BM570" s="18"/>
      <c r="BN570" s="18"/>
      <c r="BO570" s="18"/>
      <c r="BP570" s="18"/>
      <c r="BQ570" s="18"/>
      <c r="BR570" s="18"/>
      <c r="BS570" s="18"/>
      <c r="BT570" s="18"/>
      <c r="BU570" s="18"/>
      <c r="BV570" s="18"/>
      <c r="BW570" s="18"/>
      <c r="BX570" s="18"/>
      <c r="BY570" s="18"/>
      <c r="BZ570" s="18"/>
      <c r="CA570" s="18"/>
      <c r="CB570" s="18"/>
      <c r="CC570" s="18"/>
      <c r="CD570" s="18"/>
      <c r="CE570" s="18"/>
      <c r="CF570" s="18"/>
      <c r="CG570" s="18"/>
      <c r="CH570" s="18"/>
      <c r="CI570" s="18"/>
      <c r="CJ570" s="18"/>
      <c r="CK570" s="18"/>
      <c r="CL570" s="18"/>
      <c r="CM570" s="18"/>
      <c r="CN570" s="18"/>
      <c r="CO570" s="18"/>
      <c r="CP570" s="18"/>
      <c r="CQ570" s="18"/>
      <c r="CR570" s="18"/>
      <c r="CS570" s="18"/>
    </row>
    <row r="571" spans="1:97">
      <c r="A571" s="18"/>
      <c r="B571" s="18"/>
      <c r="C571" s="18" t="s">
        <v>18448</v>
      </c>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c r="AI571" s="18"/>
      <c r="AJ571" s="18"/>
      <c r="AK571" s="18"/>
      <c r="AL571" s="18"/>
      <c r="AM571" s="18"/>
      <c r="AN571" s="18"/>
      <c r="AO571" s="18"/>
      <c r="AP571" s="18"/>
      <c r="AQ571" s="18"/>
      <c r="AR571" s="18"/>
      <c r="AS571" s="18"/>
      <c r="AT571" s="18"/>
      <c r="AU571" s="18"/>
      <c r="AV571" s="18"/>
      <c r="AW571" s="18"/>
      <c r="AX571" s="18"/>
      <c r="AY571" s="18"/>
      <c r="AZ571" s="18"/>
      <c r="BA571" s="18"/>
      <c r="BB571" s="18"/>
      <c r="BC571" s="18"/>
      <c r="BD571" s="18"/>
      <c r="BE571" s="18"/>
      <c r="BF571" s="18"/>
      <c r="BG571" s="18"/>
      <c r="BH571" s="18"/>
      <c r="BI571" s="18"/>
      <c r="BJ571" s="18"/>
      <c r="BK571" s="18"/>
      <c r="BL571" s="18"/>
      <c r="BM571" s="18"/>
      <c r="BN571" s="18"/>
      <c r="BO571" s="18"/>
      <c r="BP571" s="18"/>
      <c r="BQ571" s="18"/>
      <c r="BR571" s="18"/>
      <c r="BS571" s="18"/>
      <c r="BT571" s="18"/>
      <c r="BU571" s="18"/>
      <c r="BV571" s="18"/>
      <c r="BW571" s="18"/>
      <c r="BX571" s="18"/>
      <c r="BY571" s="18"/>
      <c r="BZ571" s="18"/>
      <c r="CA571" s="18"/>
      <c r="CB571" s="18"/>
      <c r="CC571" s="18"/>
      <c r="CD571" s="18"/>
      <c r="CE571" s="18"/>
      <c r="CF571" s="18"/>
      <c r="CG571" s="18"/>
      <c r="CH571" s="18"/>
      <c r="CI571" s="18"/>
      <c r="CJ571" s="18"/>
      <c r="CK571" s="18"/>
      <c r="CL571" s="18"/>
      <c r="CM571" s="18"/>
      <c r="CN571" s="18"/>
      <c r="CO571" s="18"/>
      <c r="CP571" s="18"/>
      <c r="CQ571" s="18"/>
      <c r="CR571" s="18"/>
      <c r="CS571" s="18"/>
    </row>
    <row r="572" spans="1:97">
      <c r="A572" s="18"/>
      <c r="B572" s="18"/>
      <c r="C572" s="18" t="s">
        <v>18449</v>
      </c>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c r="BC572" s="18"/>
      <c r="BD572" s="18"/>
      <c r="BE572" s="18"/>
      <c r="BF572" s="18"/>
      <c r="BG572" s="18"/>
      <c r="BH572" s="18"/>
      <c r="BI572" s="18"/>
      <c r="BJ572" s="18"/>
      <c r="BK572" s="18"/>
      <c r="BL572" s="18"/>
      <c r="BM572" s="18"/>
      <c r="BN572" s="18"/>
      <c r="BO572" s="18"/>
      <c r="BP572" s="18"/>
      <c r="BQ572" s="18"/>
      <c r="BR572" s="18"/>
      <c r="BS572" s="18"/>
      <c r="BT572" s="18"/>
      <c r="BU572" s="18"/>
      <c r="BV572" s="18"/>
      <c r="BW572" s="18"/>
      <c r="BX572" s="18"/>
      <c r="BY572" s="18"/>
      <c r="BZ572" s="18"/>
      <c r="CA572" s="18"/>
      <c r="CB572" s="18"/>
      <c r="CC572" s="18"/>
      <c r="CD572" s="18"/>
      <c r="CE572" s="18"/>
      <c r="CF572" s="18"/>
      <c r="CG572" s="18"/>
      <c r="CH572" s="18"/>
      <c r="CI572" s="18"/>
      <c r="CJ572" s="18"/>
      <c r="CK572" s="18"/>
      <c r="CL572" s="18"/>
      <c r="CM572" s="18"/>
      <c r="CN572" s="18"/>
      <c r="CO572" s="18"/>
      <c r="CP572" s="18"/>
      <c r="CQ572" s="18"/>
      <c r="CR572" s="18"/>
      <c r="CS572" s="18"/>
    </row>
    <row r="573" spans="1:97">
      <c r="A573" s="18"/>
      <c r="B573" s="18"/>
      <c r="C573" s="18" t="s">
        <v>18450</v>
      </c>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c r="AI573" s="18"/>
      <c r="AJ573" s="18"/>
      <c r="AK573" s="18"/>
      <c r="AL573" s="18"/>
      <c r="AM573" s="18"/>
      <c r="AN573" s="18"/>
      <c r="AO573" s="18"/>
      <c r="AP573" s="18"/>
      <c r="AQ573" s="18"/>
      <c r="AR573" s="18"/>
      <c r="AS573" s="18"/>
      <c r="AT573" s="18"/>
      <c r="AU573" s="18"/>
      <c r="AV573" s="18"/>
      <c r="AW573" s="18"/>
      <c r="AX573" s="18"/>
      <c r="AY573" s="18"/>
      <c r="AZ573" s="18"/>
      <c r="BA573" s="18"/>
      <c r="BB573" s="18"/>
      <c r="BC573" s="18"/>
      <c r="BD573" s="18"/>
      <c r="BE573" s="18"/>
      <c r="BF573" s="18"/>
      <c r="BG573" s="18"/>
      <c r="BH573" s="18"/>
      <c r="BI573" s="18"/>
      <c r="BJ573" s="18"/>
      <c r="BK573" s="18"/>
      <c r="BL573" s="18"/>
      <c r="BM573" s="18"/>
      <c r="BN573" s="18"/>
      <c r="BO573" s="18"/>
      <c r="BP573" s="18"/>
      <c r="BQ573" s="18"/>
      <c r="BR573" s="18"/>
      <c r="BS573" s="18"/>
      <c r="BT573" s="18"/>
      <c r="BU573" s="18"/>
      <c r="BV573" s="18"/>
      <c r="BW573" s="18"/>
      <c r="BX573" s="18"/>
      <c r="BY573" s="18"/>
      <c r="BZ573" s="18"/>
      <c r="CA573" s="18"/>
      <c r="CB573" s="18"/>
      <c r="CC573" s="18"/>
      <c r="CD573" s="18"/>
      <c r="CE573" s="18"/>
      <c r="CF573" s="18"/>
      <c r="CG573" s="18"/>
      <c r="CH573" s="18"/>
      <c r="CI573" s="18"/>
      <c r="CJ573" s="18"/>
      <c r="CK573" s="18"/>
      <c r="CL573" s="18"/>
      <c r="CM573" s="18"/>
      <c r="CN573" s="18"/>
      <c r="CO573" s="18"/>
      <c r="CP573" s="18"/>
      <c r="CQ573" s="18"/>
      <c r="CR573" s="18"/>
      <c r="CS573" s="18"/>
    </row>
    <row r="574" spans="1:97">
      <c r="A574" s="18"/>
      <c r="B574" s="18"/>
      <c r="C574" s="18" t="s">
        <v>18451</v>
      </c>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c r="BC574" s="18"/>
      <c r="BD574" s="18"/>
      <c r="BE574" s="18"/>
      <c r="BF574" s="18"/>
      <c r="BG574" s="18"/>
      <c r="BH574" s="18"/>
      <c r="BI574" s="18"/>
      <c r="BJ574" s="18"/>
      <c r="BK574" s="18"/>
      <c r="BL574" s="18"/>
      <c r="BM574" s="18"/>
      <c r="BN574" s="18"/>
      <c r="BO574" s="18"/>
      <c r="BP574" s="18"/>
      <c r="BQ574" s="18"/>
      <c r="BR574" s="18"/>
      <c r="BS574" s="18"/>
      <c r="BT574" s="18"/>
      <c r="BU574" s="18"/>
      <c r="BV574" s="18"/>
      <c r="BW574" s="18"/>
      <c r="BX574" s="18"/>
      <c r="BY574" s="18"/>
      <c r="BZ574" s="18"/>
      <c r="CA574" s="18"/>
      <c r="CB574" s="18"/>
      <c r="CC574" s="18"/>
      <c r="CD574" s="18"/>
      <c r="CE574" s="18"/>
      <c r="CF574" s="18"/>
      <c r="CG574" s="18"/>
      <c r="CH574" s="18"/>
      <c r="CI574" s="18"/>
      <c r="CJ574" s="18"/>
      <c r="CK574" s="18"/>
      <c r="CL574" s="18"/>
      <c r="CM574" s="18"/>
      <c r="CN574" s="18"/>
      <c r="CO574" s="18"/>
      <c r="CP574" s="18"/>
      <c r="CQ574" s="18"/>
      <c r="CR574" s="18"/>
      <c r="CS574" s="18"/>
    </row>
    <row r="575" spans="1:97">
      <c r="A575" s="18"/>
      <c r="B575" s="18"/>
      <c r="C575" s="18" t="s">
        <v>18452</v>
      </c>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c r="AI575" s="18"/>
      <c r="AJ575" s="18"/>
      <c r="AK575" s="18"/>
      <c r="AL575" s="18"/>
      <c r="AM575" s="18"/>
      <c r="AN575" s="18"/>
      <c r="AO575" s="18"/>
      <c r="AP575" s="18"/>
      <c r="AQ575" s="18"/>
      <c r="AR575" s="18"/>
      <c r="AS575" s="18"/>
      <c r="AT575" s="18"/>
      <c r="AU575" s="18"/>
      <c r="AV575" s="18"/>
      <c r="AW575" s="18"/>
      <c r="AX575" s="18"/>
      <c r="AY575" s="18"/>
      <c r="AZ575" s="18"/>
      <c r="BA575" s="18"/>
      <c r="BB575" s="18"/>
      <c r="BC575" s="18"/>
      <c r="BD575" s="18"/>
      <c r="BE575" s="18"/>
      <c r="BF575" s="18"/>
      <c r="BG575" s="18"/>
      <c r="BH575" s="18"/>
      <c r="BI575" s="18"/>
      <c r="BJ575" s="18"/>
      <c r="BK575" s="18"/>
      <c r="BL575" s="18"/>
      <c r="BM575" s="18"/>
      <c r="BN575" s="18"/>
      <c r="BO575" s="18"/>
      <c r="BP575" s="18"/>
      <c r="BQ575" s="18"/>
      <c r="BR575" s="18"/>
      <c r="BS575" s="18"/>
      <c r="BT575" s="18"/>
      <c r="BU575" s="18"/>
      <c r="BV575" s="18"/>
      <c r="BW575" s="18"/>
      <c r="BX575" s="18"/>
      <c r="BY575" s="18"/>
      <c r="BZ575" s="18"/>
      <c r="CA575" s="18"/>
      <c r="CB575" s="18"/>
      <c r="CC575" s="18"/>
      <c r="CD575" s="18"/>
      <c r="CE575" s="18"/>
      <c r="CF575" s="18"/>
      <c r="CG575" s="18"/>
      <c r="CH575" s="18"/>
      <c r="CI575" s="18"/>
      <c r="CJ575" s="18"/>
      <c r="CK575" s="18"/>
      <c r="CL575" s="18"/>
      <c r="CM575" s="18"/>
      <c r="CN575" s="18"/>
      <c r="CO575" s="18"/>
      <c r="CP575" s="18"/>
      <c r="CQ575" s="18"/>
      <c r="CR575" s="18"/>
      <c r="CS575" s="18"/>
    </row>
    <row r="576" spans="1:97">
      <c r="A576" s="18"/>
      <c r="B576" s="18"/>
      <c r="C576" s="18" t="s">
        <v>18453</v>
      </c>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c r="BC576" s="18"/>
      <c r="BD576" s="18"/>
      <c r="BE576" s="18"/>
      <c r="BF576" s="18"/>
      <c r="BG576" s="18"/>
      <c r="BH576" s="18"/>
      <c r="BI576" s="18"/>
      <c r="BJ576" s="18"/>
      <c r="BK576" s="18"/>
      <c r="BL576" s="18"/>
      <c r="BM576" s="18"/>
      <c r="BN576" s="18"/>
      <c r="BO576" s="18"/>
      <c r="BP576" s="18"/>
      <c r="BQ576" s="18"/>
      <c r="BR576" s="18"/>
      <c r="BS576" s="18"/>
      <c r="BT576" s="18"/>
      <c r="BU576" s="18"/>
      <c r="BV576" s="18"/>
      <c r="BW576" s="18"/>
      <c r="BX576" s="18"/>
      <c r="BY576" s="18"/>
      <c r="BZ576" s="18"/>
      <c r="CA576" s="18"/>
      <c r="CB576" s="18"/>
      <c r="CC576" s="18"/>
      <c r="CD576" s="18"/>
      <c r="CE576" s="18"/>
      <c r="CF576" s="18"/>
      <c r="CG576" s="18"/>
      <c r="CH576" s="18"/>
      <c r="CI576" s="18"/>
      <c r="CJ576" s="18"/>
      <c r="CK576" s="18"/>
      <c r="CL576" s="18"/>
      <c r="CM576" s="18"/>
      <c r="CN576" s="18"/>
      <c r="CO576" s="18"/>
      <c r="CP576" s="18"/>
      <c r="CQ576" s="18"/>
      <c r="CR576" s="18"/>
      <c r="CS576" s="18"/>
    </row>
    <row r="577" spans="1:97">
      <c r="A577" s="18"/>
      <c r="B577" s="18"/>
      <c r="C577" s="18" t="s">
        <v>18454</v>
      </c>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c r="AI577" s="18"/>
      <c r="AJ577" s="18"/>
      <c r="AK577" s="18"/>
      <c r="AL577" s="18"/>
      <c r="AM577" s="18"/>
      <c r="AN577" s="18"/>
      <c r="AO577" s="18"/>
      <c r="AP577" s="18"/>
      <c r="AQ577" s="18"/>
      <c r="AR577" s="18"/>
      <c r="AS577" s="18"/>
      <c r="AT577" s="18"/>
      <c r="AU577" s="18"/>
      <c r="AV577" s="18"/>
      <c r="AW577" s="18"/>
      <c r="AX577" s="18"/>
      <c r="AY577" s="18"/>
      <c r="AZ577" s="18"/>
      <c r="BA577" s="18"/>
      <c r="BB577" s="18"/>
      <c r="BC577" s="18"/>
      <c r="BD577" s="18"/>
      <c r="BE577" s="18"/>
      <c r="BF577" s="18"/>
      <c r="BG577" s="18"/>
      <c r="BH577" s="18"/>
      <c r="BI577" s="18"/>
      <c r="BJ577" s="18"/>
      <c r="BK577" s="18"/>
      <c r="BL577" s="18"/>
      <c r="BM577" s="18"/>
      <c r="BN577" s="18"/>
      <c r="BO577" s="18"/>
      <c r="BP577" s="18"/>
      <c r="BQ577" s="18"/>
      <c r="BR577" s="18"/>
      <c r="BS577" s="18"/>
      <c r="BT577" s="18"/>
      <c r="BU577" s="18"/>
      <c r="BV577" s="18"/>
      <c r="BW577" s="18"/>
      <c r="BX577" s="18"/>
      <c r="BY577" s="18"/>
      <c r="BZ577" s="18"/>
      <c r="CA577" s="18"/>
      <c r="CB577" s="18"/>
      <c r="CC577" s="18"/>
      <c r="CD577" s="18"/>
      <c r="CE577" s="18"/>
      <c r="CF577" s="18"/>
      <c r="CG577" s="18"/>
      <c r="CH577" s="18"/>
      <c r="CI577" s="18"/>
      <c r="CJ577" s="18"/>
      <c r="CK577" s="18"/>
      <c r="CL577" s="18"/>
      <c r="CM577" s="18"/>
      <c r="CN577" s="18"/>
      <c r="CO577" s="18"/>
      <c r="CP577" s="18"/>
      <c r="CQ577" s="18"/>
      <c r="CR577" s="18"/>
      <c r="CS577" s="18"/>
    </row>
    <row r="578" spans="1:97">
      <c r="A578" s="18"/>
      <c r="B578" s="18"/>
      <c r="C578" s="18" t="s">
        <v>18455</v>
      </c>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c r="BC578" s="18"/>
      <c r="BD578" s="18"/>
      <c r="BE578" s="18"/>
      <c r="BF578" s="18"/>
      <c r="BG578" s="18"/>
      <c r="BH578" s="18"/>
      <c r="BI578" s="18"/>
      <c r="BJ578" s="18"/>
      <c r="BK578" s="18"/>
      <c r="BL578" s="18"/>
      <c r="BM578" s="18"/>
      <c r="BN578" s="18"/>
      <c r="BO578" s="18"/>
      <c r="BP578" s="18"/>
      <c r="BQ578" s="18"/>
      <c r="BR578" s="18"/>
      <c r="BS578" s="18"/>
      <c r="BT578" s="18"/>
      <c r="BU578" s="18"/>
      <c r="BV578" s="18"/>
      <c r="BW578" s="18"/>
      <c r="BX578" s="18"/>
      <c r="BY578" s="18"/>
      <c r="BZ578" s="18"/>
      <c r="CA578" s="18"/>
      <c r="CB578" s="18"/>
      <c r="CC578" s="18"/>
      <c r="CD578" s="18"/>
      <c r="CE578" s="18"/>
      <c r="CF578" s="18"/>
      <c r="CG578" s="18"/>
      <c r="CH578" s="18"/>
      <c r="CI578" s="18"/>
      <c r="CJ578" s="18"/>
      <c r="CK578" s="18"/>
      <c r="CL578" s="18"/>
      <c r="CM578" s="18"/>
      <c r="CN578" s="18"/>
      <c r="CO578" s="18"/>
      <c r="CP578" s="18"/>
      <c r="CQ578" s="18"/>
      <c r="CR578" s="18"/>
      <c r="CS578" s="18"/>
    </row>
    <row r="579" spans="1:97">
      <c r="A579" s="18"/>
      <c r="B579" s="18"/>
      <c r="C579" s="18" t="s">
        <v>18456</v>
      </c>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c r="AK579" s="18"/>
      <c r="AL579" s="18"/>
      <c r="AM579" s="18"/>
      <c r="AN579" s="18"/>
      <c r="AO579" s="18"/>
      <c r="AP579" s="18"/>
      <c r="AQ579" s="18"/>
      <c r="AR579" s="18"/>
      <c r="AS579" s="18"/>
      <c r="AT579" s="18"/>
      <c r="AU579" s="18"/>
      <c r="AV579" s="18"/>
      <c r="AW579" s="18"/>
      <c r="AX579" s="18"/>
      <c r="AY579" s="18"/>
      <c r="AZ579" s="18"/>
      <c r="BA579" s="18"/>
      <c r="BB579" s="18"/>
      <c r="BC579" s="18"/>
      <c r="BD579" s="18"/>
      <c r="BE579" s="18"/>
      <c r="BF579" s="18"/>
      <c r="BG579" s="18"/>
      <c r="BH579" s="18"/>
      <c r="BI579" s="18"/>
      <c r="BJ579" s="18"/>
      <c r="BK579" s="18"/>
      <c r="BL579" s="18"/>
      <c r="BM579" s="18"/>
      <c r="BN579" s="18"/>
      <c r="BO579" s="18"/>
      <c r="BP579" s="18"/>
      <c r="BQ579" s="18"/>
      <c r="BR579" s="18"/>
      <c r="BS579" s="18"/>
      <c r="BT579" s="18"/>
      <c r="BU579" s="18"/>
      <c r="BV579" s="18"/>
      <c r="BW579" s="18"/>
      <c r="BX579" s="18"/>
      <c r="BY579" s="18"/>
      <c r="BZ579" s="18"/>
      <c r="CA579" s="18"/>
      <c r="CB579" s="18"/>
      <c r="CC579" s="18"/>
      <c r="CD579" s="18"/>
      <c r="CE579" s="18"/>
      <c r="CF579" s="18"/>
      <c r="CG579" s="18"/>
      <c r="CH579" s="18"/>
      <c r="CI579" s="18"/>
      <c r="CJ579" s="18"/>
      <c r="CK579" s="18"/>
      <c r="CL579" s="18"/>
      <c r="CM579" s="18"/>
      <c r="CN579" s="18"/>
      <c r="CO579" s="18"/>
      <c r="CP579" s="18"/>
      <c r="CQ579" s="18"/>
      <c r="CR579" s="18"/>
      <c r="CS579" s="18"/>
    </row>
    <row r="580" spans="1:97">
      <c r="A580" s="18"/>
      <c r="B580" s="18"/>
      <c r="C580" s="18" t="s">
        <v>18457</v>
      </c>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c r="BC580" s="18"/>
      <c r="BD580" s="18"/>
      <c r="BE580" s="18"/>
      <c r="BF580" s="18"/>
      <c r="BG580" s="18"/>
      <c r="BH580" s="18"/>
      <c r="BI580" s="18"/>
      <c r="BJ580" s="18"/>
      <c r="BK580" s="18"/>
      <c r="BL580" s="18"/>
      <c r="BM580" s="18"/>
      <c r="BN580" s="18"/>
      <c r="BO580" s="18"/>
      <c r="BP580" s="18"/>
      <c r="BQ580" s="18"/>
      <c r="BR580" s="18"/>
      <c r="BS580" s="18"/>
      <c r="BT580" s="18"/>
      <c r="BU580" s="18"/>
      <c r="BV580" s="18"/>
      <c r="BW580" s="18"/>
      <c r="BX580" s="18"/>
      <c r="BY580" s="18"/>
      <c r="BZ580" s="18"/>
      <c r="CA580" s="18"/>
      <c r="CB580" s="18"/>
      <c r="CC580" s="18"/>
      <c r="CD580" s="18"/>
      <c r="CE580" s="18"/>
      <c r="CF580" s="18"/>
      <c r="CG580" s="18"/>
      <c r="CH580" s="18"/>
      <c r="CI580" s="18"/>
      <c r="CJ580" s="18"/>
      <c r="CK580" s="18"/>
      <c r="CL580" s="18"/>
      <c r="CM580" s="18"/>
      <c r="CN580" s="18"/>
      <c r="CO580" s="18"/>
      <c r="CP580" s="18"/>
      <c r="CQ580" s="18"/>
      <c r="CR580" s="18"/>
      <c r="CS580" s="18"/>
    </row>
    <row r="581" spans="1:97">
      <c r="A581" s="18"/>
      <c r="B581" s="18"/>
      <c r="C581" s="18" t="s">
        <v>18458</v>
      </c>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c r="AI581" s="18"/>
      <c r="AJ581" s="18"/>
      <c r="AK581" s="18"/>
      <c r="AL581" s="18"/>
      <c r="AM581" s="18"/>
      <c r="AN581" s="18"/>
      <c r="AO581" s="18"/>
      <c r="AP581" s="18"/>
      <c r="AQ581" s="18"/>
      <c r="AR581" s="18"/>
      <c r="AS581" s="18"/>
      <c r="AT581" s="18"/>
      <c r="AU581" s="18"/>
      <c r="AV581" s="18"/>
      <c r="AW581" s="18"/>
      <c r="AX581" s="18"/>
      <c r="AY581" s="18"/>
      <c r="AZ581" s="18"/>
      <c r="BA581" s="18"/>
      <c r="BB581" s="18"/>
      <c r="BC581" s="18"/>
      <c r="BD581" s="18"/>
      <c r="BE581" s="18"/>
      <c r="BF581" s="18"/>
      <c r="BG581" s="18"/>
      <c r="BH581" s="18"/>
      <c r="BI581" s="18"/>
      <c r="BJ581" s="18"/>
      <c r="BK581" s="18"/>
      <c r="BL581" s="18"/>
      <c r="BM581" s="18"/>
      <c r="BN581" s="18"/>
      <c r="BO581" s="18"/>
      <c r="BP581" s="18"/>
      <c r="BQ581" s="18"/>
      <c r="BR581" s="18"/>
      <c r="BS581" s="18"/>
      <c r="BT581" s="18"/>
      <c r="BU581" s="18"/>
      <c r="BV581" s="18"/>
      <c r="BW581" s="18"/>
      <c r="BX581" s="18"/>
      <c r="BY581" s="18"/>
      <c r="BZ581" s="18"/>
      <c r="CA581" s="18"/>
      <c r="CB581" s="18"/>
      <c r="CC581" s="18"/>
      <c r="CD581" s="18"/>
      <c r="CE581" s="18"/>
      <c r="CF581" s="18"/>
      <c r="CG581" s="18"/>
      <c r="CH581" s="18"/>
      <c r="CI581" s="18"/>
      <c r="CJ581" s="18"/>
      <c r="CK581" s="18"/>
      <c r="CL581" s="18"/>
      <c r="CM581" s="18"/>
      <c r="CN581" s="18"/>
      <c r="CO581" s="18"/>
      <c r="CP581" s="18"/>
      <c r="CQ581" s="18"/>
      <c r="CR581" s="18"/>
      <c r="CS581" s="18"/>
    </row>
    <row r="582" spans="1:97">
      <c r="A582" s="18"/>
      <c r="B582" s="18"/>
      <c r="C582" s="18" t="s">
        <v>18459</v>
      </c>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c r="BC582" s="18"/>
      <c r="BD582" s="18"/>
      <c r="BE582" s="18"/>
      <c r="BF582" s="18"/>
      <c r="BG582" s="18"/>
      <c r="BH582" s="18"/>
      <c r="BI582" s="18"/>
      <c r="BJ582" s="18"/>
      <c r="BK582" s="18"/>
      <c r="BL582" s="18"/>
      <c r="BM582" s="18"/>
      <c r="BN582" s="18"/>
      <c r="BO582" s="18"/>
      <c r="BP582" s="18"/>
      <c r="BQ582" s="18"/>
      <c r="BR582" s="18"/>
      <c r="BS582" s="18"/>
      <c r="BT582" s="18"/>
      <c r="BU582" s="18"/>
      <c r="BV582" s="18"/>
      <c r="BW582" s="18"/>
      <c r="BX582" s="18"/>
      <c r="BY582" s="18"/>
      <c r="BZ582" s="18"/>
      <c r="CA582" s="18"/>
      <c r="CB582" s="18"/>
      <c r="CC582" s="18"/>
      <c r="CD582" s="18"/>
      <c r="CE582" s="18"/>
      <c r="CF582" s="18"/>
      <c r="CG582" s="18"/>
      <c r="CH582" s="18"/>
      <c r="CI582" s="18"/>
      <c r="CJ582" s="18"/>
      <c r="CK582" s="18"/>
      <c r="CL582" s="18"/>
      <c r="CM582" s="18"/>
      <c r="CN582" s="18"/>
      <c r="CO582" s="18"/>
      <c r="CP582" s="18"/>
      <c r="CQ582" s="18"/>
      <c r="CR582" s="18"/>
      <c r="CS582" s="18"/>
    </row>
    <row r="583" spans="1:97">
      <c r="A583" s="18"/>
      <c r="B583" s="18"/>
      <c r="C583" s="18" t="s">
        <v>18460</v>
      </c>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c r="AI583" s="18"/>
      <c r="AJ583" s="18"/>
      <c r="AK583" s="18"/>
      <c r="AL583" s="18"/>
      <c r="AM583" s="18"/>
      <c r="AN583" s="18"/>
      <c r="AO583" s="18"/>
      <c r="AP583" s="18"/>
      <c r="AQ583" s="18"/>
      <c r="AR583" s="18"/>
      <c r="AS583" s="18"/>
      <c r="AT583" s="18"/>
      <c r="AU583" s="18"/>
      <c r="AV583" s="18"/>
      <c r="AW583" s="18"/>
      <c r="AX583" s="18"/>
      <c r="AY583" s="18"/>
      <c r="AZ583" s="18"/>
      <c r="BA583" s="18"/>
      <c r="BB583" s="18"/>
      <c r="BC583" s="18"/>
      <c r="BD583" s="18"/>
      <c r="BE583" s="18"/>
      <c r="BF583" s="18"/>
      <c r="BG583" s="18"/>
      <c r="BH583" s="18"/>
      <c r="BI583" s="18"/>
      <c r="BJ583" s="18"/>
      <c r="BK583" s="18"/>
      <c r="BL583" s="18"/>
      <c r="BM583" s="18"/>
      <c r="BN583" s="18"/>
      <c r="BO583" s="18"/>
      <c r="BP583" s="18"/>
      <c r="BQ583" s="18"/>
      <c r="BR583" s="18"/>
      <c r="BS583" s="18"/>
      <c r="BT583" s="18"/>
      <c r="BU583" s="18"/>
      <c r="BV583" s="18"/>
      <c r="BW583" s="18"/>
      <c r="BX583" s="18"/>
      <c r="BY583" s="18"/>
      <c r="BZ583" s="18"/>
      <c r="CA583" s="18"/>
      <c r="CB583" s="18"/>
      <c r="CC583" s="18"/>
      <c r="CD583" s="18"/>
      <c r="CE583" s="18"/>
      <c r="CF583" s="18"/>
      <c r="CG583" s="18"/>
      <c r="CH583" s="18"/>
      <c r="CI583" s="18"/>
      <c r="CJ583" s="18"/>
      <c r="CK583" s="18"/>
      <c r="CL583" s="18"/>
      <c r="CM583" s="18"/>
      <c r="CN583" s="18"/>
      <c r="CO583" s="18"/>
      <c r="CP583" s="18"/>
      <c r="CQ583" s="18"/>
      <c r="CR583" s="18"/>
      <c r="CS583" s="18"/>
    </row>
    <row r="584" spans="1:97">
      <c r="A584" s="18"/>
      <c r="B584" s="18"/>
      <c r="C584" s="18" t="s">
        <v>18461</v>
      </c>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c r="BC584" s="18"/>
      <c r="BD584" s="18"/>
      <c r="BE584" s="18"/>
      <c r="BF584" s="18"/>
      <c r="BG584" s="18"/>
      <c r="BH584" s="18"/>
      <c r="BI584" s="18"/>
      <c r="BJ584" s="18"/>
      <c r="BK584" s="18"/>
      <c r="BL584" s="18"/>
      <c r="BM584" s="18"/>
      <c r="BN584" s="18"/>
      <c r="BO584" s="18"/>
      <c r="BP584" s="18"/>
      <c r="BQ584" s="18"/>
      <c r="BR584" s="18"/>
      <c r="BS584" s="18"/>
      <c r="BT584" s="18"/>
      <c r="BU584" s="18"/>
      <c r="BV584" s="18"/>
      <c r="BW584" s="18"/>
      <c r="BX584" s="18"/>
      <c r="BY584" s="18"/>
      <c r="BZ584" s="18"/>
      <c r="CA584" s="18"/>
      <c r="CB584" s="18"/>
      <c r="CC584" s="18"/>
      <c r="CD584" s="18"/>
      <c r="CE584" s="18"/>
      <c r="CF584" s="18"/>
      <c r="CG584" s="18"/>
      <c r="CH584" s="18"/>
      <c r="CI584" s="18"/>
      <c r="CJ584" s="18"/>
      <c r="CK584" s="18"/>
      <c r="CL584" s="18"/>
      <c r="CM584" s="18"/>
      <c r="CN584" s="18"/>
      <c r="CO584" s="18"/>
      <c r="CP584" s="18"/>
      <c r="CQ584" s="18"/>
      <c r="CR584" s="18"/>
      <c r="CS584" s="18"/>
    </row>
    <row r="585" spans="1:97">
      <c r="A585" s="18"/>
      <c r="B585" s="18"/>
      <c r="C585" s="18" t="s">
        <v>18462</v>
      </c>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c r="AI585" s="18"/>
      <c r="AJ585" s="18"/>
      <c r="AK585" s="18"/>
      <c r="AL585" s="18"/>
      <c r="AM585" s="18"/>
      <c r="AN585" s="18"/>
      <c r="AO585" s="18"/>
      <c r="AP585" s="18"/>
      <c r="AQ585" s="18"/>
      <c r="AR585" s="18"/>
      <c r="AS585" s="18"/>
      <c r="AT585" s="18"/>
      <c r="AU585" s="18"/>
      <c r="AV585" s="18"/>
      <c r="AW585" s="18"/>
      <c r="AX585" s="18"/>
      <c r="AY585" s="18"/>
      <c r="AZ585" s="18"/>
      <c r="BA585" s="18"/>
      <c r="BB585" s="18"/>
      <c r="BC585" s="18"/>
      <c r="BD585" s="18"/>
      <c r="BE585" s="18"/>
      <c r="BF585" s="18"/>
      <c r="BG585" s="18"/>
      <c r="BH585" s="18"/>
      <c r="BI585" s="18"/>
      <c r="BJ585" s="18"/>
      <c r="BK585" s="18"/>
      <c r="BL585" s="18"/>
      <c r="BM585" s="18"/>
      <c r="BN585" s="18"/>
      <c r="BO585" s="18"/>
      <c r="BP585" s="18"/>
      <c r="BQ585" s="18"/>
      <c r="BR585" s="18"/>
      <c r="BS585" s="18"/>
      <c r="BT585" s="18"/>
      <c r="BU585" s="18"/>
      <c r="BV585" s="18"/>
      <c r="BW585" s="18"/>
      <c r="BX585" s="18"/>
      <c r="BY585" s="18"/>
      <c r="BZ585" s="18"/>
      <c r="CA585" s="18"/>
      <c r="CB585" s="18"/>
      <c r="CC585" s="18"/>
      <c r="CD585" s="18"/>
      <c r="CE585" s="18"/>
      <c r="CF585" s="18"/>
      <c r="CG585" s="18"/>
      <c r="CH585" s="18"/>
      <c r="CI585" s="18"/>
      <c r="CJ585" s="18"/>
      <c r="CK585" s="18"/>
      <c r="CL585" s="18"/>
      <c r="CM585" s="18"/>
      <c r="CN585" s="18"/>
      <c r="CO585" s="18"/>
      <c r="CP585" s="18"/>
      <c r="CQ585" s="18"/>
      <c r="CR585" s="18"/>
      <c r="CS585" s="18"/>
    </row>
    <row r="586" spans="1:97">
      <c r="A586" s="18"/>
      <c r="B586" s="18"/>
      <c r="C586" s="18" t="s">
        <v>18463</v>
      </c>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c r="BC586" s="18"/>
      <c r="BD586" s="18"/>
      <c r="BE586" s="18"/>
      <c r="BF586" s="18"/>
      <c r="BG586" s="18"/>
      <c r="BH586" s="18"/>
      <c r="BI586" s="18"/>
      <c r="BJ586" s="18"/>
      <c r="BK586" s="18"/>
      <c r="BL586" s="18"/>
      <c r="BM586" s="18"/>
      <c r="BN586" s="18"/>
      <c r="BO586" s="18"/>
      <c r="BP586" s="18"/>
      <c r="BQ586" s="18"/>
      <c r="BR586" s="18"/>
      <c r="BS586" s="18"/>
      <c r="BT586" s="18"/>
      <c r="BU586" s="18"/>
      <c r="BV586" s="18"/>
      <c r="BW586" s="18"/>
      <c r="BX586" s="18"/>
      <c r="BY586" s="18"/>
      <c r="BZ586" s="18"/>
      <c r="CA586" s="18"/>
      <c r="CB586" s="18"/>
      <c r="CC586" s="18"/>
      <c r="CD586" s="18"/>
      <c r="CE586" s="18"/>
      <c r="CF586" s="18"/>
      <c r="CG586" s="18"/>
      <c r="CH586" s="18"/>
      <c r="CI586" s="18"/>
      <c r="CJ586" s="18"/>
      <c r="CK586" s="18"/>
      <c r="CL586" s="18"/>
      <c r="CM586" s="18"/>
      <c r="CN586" s="18"/>
      <c r="CO586" s="18"/>
      <c r="CP586" s="18"/>
      <c r="CQ586" s="18"/>
      <c r="CR586" s="18"/>
      <c r="CS586" s="18"/>
    </row>
    <row r="587" spans="1:97">
      <c r="A587" s="18"/>
      <c r="B587" s="18"/>
      <c r="C587" s="18" t="s">
        <v>18464</v>
      </c>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c r="AI587" s="18"/>
      <c r="AJ587" s="18"/>
      <c r="AK587" s="18"/>
      <c r="AL587" s="18"/>
      <c r="AM587" s="18"/>
      <c r="AN587" s="18"/>
      <c r="AO587" s="18"/>
      <c r="AP587" s="18"/>
      <c r="AQ587" s="18"/>
      <c r="AR587" s="18"/>
      <c r="AS587" s="18"/>
      <c r="AT587" s="18"/>
      <c r="AU587" s="18"/>
      <c r="AV587" s="18"/>
      <c r="AW587" s="18"/>
      <c r="AX587" s="18"/>
      <c r="AY587" s="18"/>
      <c r="AZ587" s="18"/>
      <c r="BA587" s="18"/>
      <c r="BB587" s="18"/>
      <c r="BC587" s="18"/>
      <c r="BD587" s="18"/>
      <c r="BE587" s="18"/>
      <c r="BF587" s="18"/>
      <c r="BG587" s="18"/>
      <c r="BH587" s="18"/>
      <c r="BI587" s="18"/>
      <c r="BJ587" s="18"/>
      <c r="BK587" s="18"/>
      <c r="BL587" s="18"/>
      <c r="BM587" s="18"/>
      <c r="BN587" s="18"/>
      <c r="BO587" s="18"/>
      <c r="BP587" s="18"/>
      <c r="BQ587" s="18"/>
      <c r="BR587" s="18"/>
      <c r="BS587" s="18"/>
      <c r="BT587" s="18"/>
      <c r="BU587" s="18"/>
      <c r="BV587" s="18"/>
      <c r="BW587" s="18"/>
      <c r="BX587" s="18"/>
      <c r="BY587" s="18"/>
      <c r="BZ587" s="18"/>
      <c r="CA587" s="18"/>
      <c r="CB587" s="18"/>
      <c r="CC587" s="18"/>
      <c r="CD587" s="18"/>
      <c r="CE587" s="18"/>
      <c r="CF587" s="18"/>
      <c r="CG587" s="18"/>
      <c r="CH587" s="18"/>
      <c r="CI587" s="18"/>
      <c r="CJ587" s="18"/>
      <c r="CK587" s="18"/>
      <c r="CL587" s="18"/>
      <c r="CM587" s="18"/>
      <c r="CN587" s="18"/>
      <c r="CO587" s="18"/>
      <c r="CP587" s="18"/>
      <c r="CQ587" s="18"/>
      <c r="CR587" s="18"/>
      <c r="CS587" s="18"/>
    </row>
    <row r="588" spans="1:97">
      <c r="A588" s="18"/>
      <c r="B588" s="18"/>
      <c r="C588" s="18" t="s">
        <v>18465</v>
      </c>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c r="BC588" s="18"/>
      <c r="BD588" s="18"/>
      <c r="BE588" s="18"/>
      <c r="BF588" s="18"/>
      <c r="BG588" s="18"/>
      <c r="BH588" s="18"/>
      <c r="BI588" s="18"/>
      <c r="BJ588" s="18"/>
      <c r="BK588" s="18"/>
      <c r="BL588" s="18"/>
      <c r="BM588" s="18"/>
      <c r="BN588" s="18"/>
      <c r="BO588" s="18"/>
      <c r="BP588" s="18"/>
      <c r="BQ588" s="18"/>
      <c r="BR588" s="18"/>
      <c r="BS588" s="18"/>
      <c r="BT588" s="18"/>
      <c r="BU588" s="18"/>
      <c r="BV588" s="18"/>
      <c r="BW588" s="18"/>
      <c r="BX588" s="18"/>
      <c r="BY588" s="18"/>
      <c r="BZ588" s="18"/>
      <c r="CA588" s="18"/>
      <c r="CB588" s="18"/>
      <c r="CC588" s="18"/>
      <c r="CD588" s="18"/>
      <c r="CE588" s="18"/>
      <c r="CF588" s="18"/>
      <c r="CG588" s="18"/>
      <c r="CH588" s="18"/>
      <c r="CI588" s="18"/>
      <c r="CJ588" s="18"/>
      <c r="CK588" s="18"/>
      <c r="CL588" s="18"/>
      <c r="CM588" s="18"/>
      <c r="CN588" s="18"/>
      <c r="CO588" s="18"/>
      <c r="CP588" s="18"/>
      <c r="CQ588" s="18"/>
      <c r="CR588" s="18"/>
      <c r="CS588" s="18"/>
    </row>
    <row r="589" spans="1:97">
      <c r="A589" s="18"/>
      <c r="B589" s="18"/>
      <c r="C589" s="18" t="s">
        <v>18466</v>
      </c>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c r="AI589" s="18"/>
      <c r="AJ589" s="18"/>
      <c r="AK589" s="18"/>
      <c r="AL589" s="18"/>
      <c r="AM589" s="18"/>
      <c r="AN589" s="18"/>
      <c r="AO589" s="18"/>
      <c r="AP589" s="18"/>
      <c r="AQ589" s="18"/>
      <c r="AR589" s="18"/>
      <c r="AS589" s="18"/>
      <c r="AT589" s="18"/>
      <c r="AU589" s="18"/>
      <c r="AV589" s="18"/>
      <c r="AW589" s="18"/>
      <c r="AX589" s="18"/>
      <c r="AY589" s="18"/>
      <c r="AZ589" s="18"/>
      <c r="BA589" s="18"/>
      <c r="BB589" s="18"/>
      <c r="BC589" s="18"/>
      <c r="BD589" s="18"/>
      <c r="BE589" s="18"/>
      <c r="BF589" s="18"/>
      <c r="BG589" s="18"/>
      <c r="BH589" s="18"/>
      <c r="BI589" s="18"/>
      <c r="BJ589" s="18"/>
      <c r="BK589" s="18"/>
      <c r="BL589" s="18"/>
      <c r="BM589" s="18"/>
      <c r="BN589" s="18"/>
      <c r="BO589" s="18"/>
      <c r="BP589" s="18"/>
      <c r="BQ589" s="18"/>
      <c r="BR589" s="18"/>
      <c r="BS589" s="18"/>
      <c r="BT589" s="18"/>
      <c r="BU589" s="18"/>
      <c r="BV589" s="18"/>
      <c r="BW589" s="18"/>
      <c r="BX589" s="18"/>
      <c r="BY589" s="18"/>
      <c r="BZ589" s="18"/>
      <c r="CA589" s="18"/>
      <c r="CB589" s="18"/>
      <c r="CC589" s="18"/>
      <c r="CD589" s="18"/>
      <c r="CE589" s="18"/>
      <c r="CF589" s="18"/>
      <c r="CG589" s="18"/>
      <c r="CH589" s="18"/>
      <c r="CI589" s="18"/>
      <c r="CJ589" s="18"/>
      <c r="CK589" s="18"/>
      <c r="CL589" s="18"/>
      <c r="CM589" s="18"/>
      <c r="CN589" s="18"/>
      <c r="CO589" s="18"/>
      <c r="CP589" s="18"/>
      <c r="CQ589" s="18"/>
      <c r="CR589" s="18"/>
      <c r="CS589" s="18"/>
    </row>
    <row r="590" spans="1:97">
      <c r="A590" s="18"/>
      <c r="B590" s="18"/>
      <c r="C590" s="18" t="s">
        <v>18467</v>
      </c>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c r="BC590" s="18"/>
      <c r="BD590" s="18"/>
      <c r="BE590" s="18"/>
      <c r="BF590" s="18"/>
      <c r="BG590" s="18"/>
      <c r="BH590" s="18"/>
      <c r="BI590" s="18"/>
      <c r="BJ590" s="18"/>
      <c r="BK590" s="18"/>
      <c r="BL590" s="18"/>
      <c r="BM590" s="18"/>
      <c r="BN590" s="18"/>
      <c r="BO590" s="18"/>
      <c r="BP590" s="18"/>
      <c r="BQ590" s="18"/>
      <c r="BR590" s="18"/>
      <c r="BS590" s="18"/>
      <c r="BT590" s="18"/>
      <c r="BU590" s="18"/>
      <c r="BV590" s="18"/>
      <c r="BW590" s="18"/>
      <c r="BX590" s="18"/>
      <c r="BY590" s="18"/>
      <c r="BZ590" s="18"/>
      <c r="CA590" s="18"/>
      <c r="CB590" s="18"/>
      <c r="CC590" s="18"/>
      <c r="CD590" s="18"/>
      <c r="CE590" s="18"/>
      <c r="CF590" s="18"/>
      <c r="CG590" s="18"/>
      <c r="CH590" s="18"/>
      <c r="CI590" s="18"/>
      <c r="CJ590" s="18"/>
      <c r="CK590" s="18"/>
      <c r="CL590" s="18"/>
      <c r="CM590" s="18"/>
      <c r="CN590" s="18"/>
      <c r="CO590" s="18"/>
      <c r="CP590" s="18"/>
      <c r="CQ590" s="18"/>
      <c r="CR590" s="18"/>
      <c r="CS590" s="18"/>
    </row>
    <row r="591" spans="1:97">
      <c r="A591" s="18"/>
      <c r="B591" s="18"/>
      <c r="C591" s="18" t="s">
        <v>18468</v>
      </c>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c r="AI591" s="18"/>
      <c r="AJ591" s="18"/>
      <c r="AK591" s="18"/>
      <c r="AL591" s="18"/>
      <c r="AM591" s="18"/>
      <c r="AN591" s="18"/>
      <c r="AO591" s="18"/>
      <c r="AP591" s="18"/>
      <c r="AQ591" s="18"/>
      <c r="AR591" s="18"/>
      <c r="AS591" s="18"/>
      <c r="AT591" s="18"/>
      <c r="AU591" s="18"/>
      <c r="AV591" s="18"/>
      <c r="AW591" s="18"/>
      <c r="AX591" s="18"/>
      <c r="AY591" s="18"/>
      <c r="AZ591" s="18"/>
      <c r="BA591" s="18"/>
      <c r="BB591" s="18"/>
      <c r="BC591" s="18"/>
      <c r="BD591" s="18"/>
      <c r="BE591" s="18"/>
      <c r="BF591" s="18"/>
      <c r="BG591" s="18"/>
      <c r="BH591" s="18"/>
      <c r="BI591" s="18"/>
      <c r="BJ591" s="18"/>
      <c r="BK591" s="18"/>
      <c r="BL591" s="18"/>
      <c r="BM591" s="18"/>
      <c r="BN591" s="18"/>
      <c r="BO591" s="18"/>
      <c r="BP591" s="18"/>
      <c r="BQ591" s="18"/>
      <c r="BR591" s="18"/>
      <c r="BS591" s="18"/>
      <c r="BT591" s="18"/>
      <c r="BU591" s="18"/>
      <c r="BV591" s="18"/>
      <c r="BW591" s="18"/>
      <c r="BX591" s="18"/>
      <c r="BY591" s="18"/>
      <c r="BZ591" s="18"/>
      <c r="CA591" s="18"/>
      <c r="CB591" s="18"/>
      <c r="CC591" s="18"/>
      <c r="CD591" s="18"/>
      <c r="CE591" s="18"/>
      <c r="CF591" s="18"/>
      <c r="CG591" s="18"/>
      <c r="CH591" s="18"/>
      <c r="CI591" s="18"/>
      <c r="CJ591" s="18"/>
      <c r="CK591" s="18"/>
      <c r="CL591" s="18"/>
      <c r="CM591" s="18"/>
      <c r="CN591" s="18"/>
      <c r="CO591" s="18"/>
      <c r="CP591" s="18"/>
      <c r="CQ591" s="18"/>
      <c r="CR591" s="18"/>
      <c r="CS591" s="18"/>
    </row>
    <row r="592" spans="1:97">
      <c r="A592" s="18"/>
      <c r="B592" s="18"/>
      <c r="C592" s="18" t="s">
        <v>18469</v>
      </c>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c r="AI592" s="18"/>
      <c r="AJ592" s="18"/>
      <c r="AK592" s="18"/>
      <c r="AL592" s="18"/>
      <c r="AM592" s="18"/>
      <c r="AN592" s="18"/>
      <c r="AO592" s="18"/>
      <c r="AP592" s="18"/>
      <c r="AQ592" s="18"/>
      <c r="AR592" s="18"/>
      <c r="AS592" s="18"/>
      <c r="AT592" s="18"/>
      <c r="AU592" s="18"/>
      <c r="AV592" s="18"/>
      <c r="AW592" s="18"/>
      <c r="AX592" s="18"/>
      <c r="AY592" s="18"/>
      <c r="AZ592" s="18"/>
      <c r="BA592" s="18"/>
      <c r="BB592" s="18"/>
      <c r="BC592" s="18"/>
      <c r="BD592" s="18"/>
      <c r="BE592" s="18"/>
      <c r="BF592" s="18"/>
      <c r="BG592" s="18"/>
      <c r="BH592" s="18"/>
      <c r="BI592" s="18"/>
      <c r="BJ592" s="18"/>
      <c r="BK592" s="18"/>
      <c r="BL592" s="18"/>
      <c r="BM592" s="18"/>
      <c r="BN592" s="18"/>
      <c r="BO592" s="18"/>
      <c r="BP592" s="18"/>
      <c r="BQ592" s="18"/>
      <c r="BR592" s="18"/>
      <c r="BS592" s="18"/>
      <c r="BT592" s="18"/>
      <c r="BU592" s="18"/>
      <c r="BV592" s="18"/>
      <c r="BW592" s="18"/>
      <c r="BX592" s="18"/>
      <c r="BY592" s="18"/>
      <c r="BZ592" s="18"/>
      <c r="CA592" s="18"/>
      <c r="CB592" s="18"/>
      <c r="CC592" s="18"/>
      <c r="CD592" s="18"/>
      <c r="CE592" s="18"/>
      <c r="CF592" s="18"/>
      <c r="CG592" s="18"/>
      <c r="CH592" s="18"/>
      <c r="CI592" s="18"/>
      <c r="CJ592" s="18"/>
      <c r="CK592" s="18"/>
      <c r="CL592" s="18"/>
      <c r="CM592" s="18"/>
      <c r="CN592" s="18"/>
      <c r="CO592" s="18"/>
      <c r="CP592" s="18"/>
      <c r="CQ592" s="18"/>
      <c r="CR592" s="18"/>
      <c r="CS592" s="18"/>
    </row>
    <row r="593" spans="1:97">
      <c r="A593" s="18"/>
      <c r="B593" s="18"/>
      <c r="C593" s="18" t="s">
        <v>18470</v>
      </c>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c r="AK593" s="18"/>
      <c r="AL593" s="18"/>
      <c r="AM593" s="18"/>
      <c r="AN593" s="18"/>
      <c r="AO593" s="18"/>
      <c r="AP593" s="18"/>
      <c r="AQ593" s="18"/>
      <c r="AR593" s="18"/>
      <c r="AS593" s="18"/>
      <c r="AT593" s="18"/>
      <c r="AU593" s="18"/>
      <c r="AV593" s="18"/>
      <c r="AW593" s="18"/>
      <c r="AX593" s="18"/>
      <c r="AY593" s="18"/>
      <c r="AZ593" s="18"/>
      <c r="BA593" s="18"/>
      <c r="BB593" s="18"/>
      <c r="BC593" s="18"/>
      <c r="BD593" s="18"/>
      <c r="BE593" s="18"/>
      <c r="BF593" s="18"/>
      <c r="BG593" s="18"/>
      <c r="BH593" s="18"/>
      <c r="BI593" s="18"/>
      <c r="BJ593" s="18"/>
      <c r="BK593" s="18"/>
      <c r="BL593" s="18"/>
      <c r="BM593" s="18"/>
      <c r="BN593" s="18"/>
      <c r="BO593" s="18"/>
      <c r="BP593" s="18"/>
      <c r="BQ593" s="18"/>
      <c r="BR593" s="18"/>
      <c r="BS593" s="18"/>
      <c r="BT593" s="18"/>
      <c r="BU593" s="18"/>
      <c r="BV593" s="18"/>
      <c r="BW593" s="18"/>
      <c r="BX593" s="18"/>
      <c r="BY593" s="18"/>
      <c r="BZ593" s="18"/>
      <c r="CA593" s="18"/>
      <c r="CB593" s="18"/>
      <c r="CC593" s="18"/>
      <c r="CD593" s="18"/>
      <c r="CE593" s="18"/>
      <c r="CF593" s="18"/>
      <c r="CG593" s="18"/>
      <c r="CH593" s="18"/>
      <c r="CI593" s="18"/>
      <c r="CJ593" s="18"/>
      <c r="CK593" s="18"/>
      <c r="CL593" s="18"/>
      <c r="CM593" s="18"/>
      <c r="CN593" s="18"/>
      <c r="CO593" s="18"/>
      <c r="CP593" s="18"/>
      <c r="CQ593" s="18"/>
      <c r="CR593" s="18"/>
      <c r="CS593" s="18"/>
    </row>
    <row r="594" spans="1:97">
      <c r="A594" s="18"/>
      <c r="B594" s="18"/>
      <c r="C594" s="18" t="s">
        <v>18471</v>
      </c>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c r="AI594" s="18"/>
      <c r="AJ594" s="18"/>
      <c r="AK594" s="18"/>
      <c r="AL594" s="18"/>
      <c r="AM594" s="18"/>
      <c r="AN594" s="18"/>
      <c r="AO594" s="18"/>
      <c r="AP594" s="18"/>
      <c r="AQ594" s="18"/>
      <c r="AR594" s="18"/>
      <c r="AS594" s="18"/>
      <c r="AT594" s="18"/>
      <c r="AU594" s="18"/>
      <c r="AV594" s="18"/>
      <c r="AW594" s="18"/>
      <c r="AX594" s="18"/>
      <c r="AY594" s="18"/>
      <c r="AZ594" s="18"/>
      <c r="BA594" s="18"/>
      <c r="BB594" s="18"/>
      <c r="BC594" s="18"/>
      <c r="BD594" s="18"/>
      <c r="BE594" s="18"/>
      <c r="BF594" s="18"/>
      <c r="BG594" s="18"/>
      <c r="BH594" s="18"/>
      <c r="BI594" s="18"/>
      <c r="BJ594" s="18"/>
      <c r="BK594" s="18"/>
      <c r="BL594" s="18"/>
      <c r="BM594" s="18"/>
      <c r="BN594" s="18"/>
      <c r="BO594" s="18"/>
      <c r="BP594" s="18"/>
      <c r="BQ594" s="18"/>
      <c r="BR594" s="18"/>
      <c r="BS594" s="18"/>
      <c r="BT594" s="18"/>
      <c r="BU594" s="18"/>
      <c r="BV594" s="18"/>
      <c r="BW594" s="18"/>
      <c r="BX594" s="18"/>
      <c r="BY594" s="18"/>
      <c r="BZ594" s="18"/>
      <c r="CA594" s="18"/>
      <c r="CB594" s="18"/>
      <c r="CC594" s="18"/>
      <c r="CD594" s="18"/>
      <c r="CE594" s="18"/>
      <c r="CF594" s="18"/>
      <c r="CG594" s="18"/>
      <c r="CH594" s="18"/>
      <c r="CI594" s="18"/>
      <c r="CJ594" s="18"/>
      <c r="CK594" s="18"/>
      <c r="CL594" s="18"/>
      <c r="CM594" s="18"/>
      <c r="CN594" s="18"/>
      <c r="CO594" s="18"/>
      <c r="CP594" s="18"/>
      <c r="CQ594" s="18"/>
      <c r="CR594" s="18"/>
      <c r="CS594" s="18"/>
    </row>
    <row r="595" spans="1:97">
      <c r="A595" s="18"/>
      <c r="B595" s="18"/>
      <c r="C595" s="18" t="s">
        <v>18472</v>
      </c>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c r="AI595" s="18"/>
      <c r="AJ595" s="18"/>
      <c r="AK595" s="18"/>
      <c r="AL595" s="18"/>
      <c r="AM595" s="18"/>
      <c r="AN595" s="18"/>
      <c r="AO595" s="18"/>
      <c r="AP595" s="18"/>
      <c r="AQ595" s="18"/>
      <c r="AR595" s="18"/>
      <c r="AS595" s="18"/>
      <c r="AT595" s="18"/>
      <c r="AU595" s="18"/>
      <c r="AV595" s="18"/>
      <c r="AW595" s="18"/>
      <c r="AX595" s="18"/>
      <c r="AY595" s="18"/>
      <c r="AZ595" s="18"/>
      <c r="BA595" s="18"/>
      <c r="BB595" s="18"/>
      <c r="BC595" s="18"/>
      <c r="BD595" s="18"/>
      <c r="BE595" s="18"/>
      <c r="BF595" s="18"/>
      <c r="BG595" s="18"/>
      <c r="BH595" s="18"/>
      <c r="BI595" s="18"/>
      <c r="BJ595" s="18"/>
      <c r="BK595" s="18"/>
      <c r="BL595" s="18"/>
      <c r="BM595" s="18"/>
      <c r="BN595" s="18"/>
      <c r="BO595" s="18"/>
      <c r="BP595" s="18"/>
      <c r="BQ595" s="18"/>
      <c r="BR595" s="18"/>
      <c r="BS595" s="18"/>
      <c r="BT595" s="18"/>
      <c r="BU595" s="18"/>
      <c r="BV595" s="18"/>
      <c r="BW595" s="18"/>
      <c r="BX595" s="18"/>
      <c r="BY595" s="18"/>
      <c r="BZ595" s="18"/>
      <c r="CA595" s="18"/>
      <c r="CB595" s="18"/>
      <c r="CC595" s="18"/>
      <c r="CD595" s="18"/>
      <c r="CE595" s="18"/>
      <c r="CF595" s="18"/>
      <c r="CG595" s="18"/>
      <c r="CH595" s="18"/>
      <c r="CI595" s="18"/>
      <c r="CJ595" s="18"/>
      <c r="CK595" s="18"/>
      <c r="CL595" s="18"/>
      <c r="CM595" s="18"/>
      <c r="CN595" s="18"/>
      <c r="CO595" s="18"/>
      <c r="CP595" s="18"/>
      <c r="CQ595" s="18"/>
      <c r="CR595" s="18"/>
      <c r="CS595" s="18"/>
    </row>
    <row r="596" spans="1:97">
      <c r="A596" s="18"/>
      <c r="B596" s="18"/>
      <c r="C596" s="18" t="s">
        <v>18473</v>
      </c>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c r="AI596" s="18"/>
      <c r="AJ596" s="18"/>
      <c r="AK596" s="18"/>
      <c r="AL596" s="18"/>
      <c r="AM596" s="18"/>
      <c r="AN596" s="18"/>
      <c r="AO596" s="18"/>
      <c r="AP596" s="18"/>
      <c r="AQ596" s="18"/>
      <c r="AR596" s="18"/>
      <c r="AS596" s="18"/>
      <c r="AT596" s="18"/>
      <c r="AU596" s="18"/>
      <c r="AV596" s="18"/>
      <c r="AW596" s="18"/>
      <c r="AX596" s="18"/>
      <c r="AY596" s="18"/>
      <c r="AZ596" s="18"/>
      <c r="BA596" s="18"/>
      <c r="BB596" s="18"/>
      <c r="BC596" s="18"/>
      <c r="BD596" s="18"/>
      <c r="BE596" s="18"/>
      <c r="BF596" s="18"/>
      <c r="BG596" s="18"/>
      <c r="BH596" s="18"/>
      <c r="BI596" s="18"/>
      <c r="BJ596" s="18"/>
      <c r="BK596" s="18"/>
      <c r="BL596" s="18"/>
      <c r="BM596" s="18"/>
      <c r="BN596" s="18"/>
      <c r="BO596" s="18"/>
      <c r="BP596" s="18"/>
      <c r="BQ596" s="18"/>
      <c r="BR596" s="18"/>
      <c r="BS596" s="18"/>
      <c r="BT596" s="18"/>
      <c r="BU596" s="18"/>
      <c r="BV596" s="18"/>
      <c r="BW596" s="18"/>
      <c r="BX596" s="18"/>
      <c r="BY596" s="18"/>
      <c r="BZ596" s="18"/>
      <c r="CA596" s="18"/>
      <c r="CB596" s="18"/>
      <c r="CC596" s="18"/>
      <c r="CD596" s="18"/>
      <c r="CE596" s="18"/>
      <c r="CF596" s="18"/>
      <c r="CG596" s="18"/>
      <c r="CH596" s="18"/>
      <c r="CI596" s="18"/>
      <c r="CJ596" s="18"/>
      <c r="CK596" s="18"/>
      <c r="CL596" s="18"/>
      <c r="CM596" s="18"/>
      <c r="CN596" s="18"/>
      <c r="CO596" s="18"/>
      <c r="CP596" s="18"/>
      <c r="CQ596" s="18"/>
      <c r="CR596" s="18"/>
      <c r="CS596" s="18"/>
    </row>
    <row r="597" spans="1:97">
      <c r="A597" s="18"/>
      <c r="B597" s="18"/>
      <c r="C597" s="18" t="s">
        <v>18474</v>
      </c>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c r="AI597" s="18"/>
      <c r="AJ597" s="18"/>
      <c r="AK597" s="18"/>
      <c r="AL597" s="18"/>
      <c r="AM597" s="18"/>
      <c r="AN597" s="18"/>
      <c r="AO597" s="18"/>
      <c r="AP597" s="18"/>
      <c r="AQ597" s="18"/>
      <c r="AR597" s="18"/>
      <c r="AS597" s="18"/>
      <c r="AT597" s="18"/>
      <c r="AU597" s="18"/>
      <c r="AV597" s="18"/>
      <c r="AW597" s="18"/>
      <c r="AX597" s="18"/>
      <c r="AY597" s="18"/>
      <c r="AZ597" s="18"/>
      <c r="BA597" s="18"/>
      <c r="BB597" s="18"/>
      <c r="BC597" s="18"/>
      <c r="BD597" s="18"/>
      <c r="BE597" s="18"/>
      <c r="BF597" s="18"/>
      <c r="BG597" s="18"/>
      <c r="BH597" s="18"/>
      <c r="BI597" s="18"/>
      <c r="BJ597" s="18"/>
      <c r="BK597" s="18"/>
      <c r="BL597" s="18"/>
      <c r="BM597" s="18"/>
      <c r="BN597" s="18"/>
      <c r="BO597" s="18"/>
      <c r="BP597" s="18"/>
      <c r="BQ597" s="18"/>
      <c r="BR597" s="18"/>
      <c r="BS597" s="18"/>
      <c r="BT597" s="18"/>
      <c r="BU597" s="18"/>
      <c r="BV597" s="18"/>
      <c r="BW597" s="18"/>
      <c r="BX597" s="18"/>
      <c r="BY597" s="18"/>
      <c r="BZ597" s="18"/>
      <c r="CA597" s="18"/>
      <c r="CB597" s="18"/>
      <c r="CC597" s="18"/>
      <c r="CD597" s="18"/>
      <c r="CE597" s="18"/>
      <c r="CF597" s="18"/>
      <c r="CG597" s="18"/>
      <c r="CH597" s="18"/>
      <c r="CI597" s="18"/>
      <c r="CJ597" s="18"/>
      <c r="CK597" s="18"/>
      <c r="CL597" s="18"/>
      <c r="CM597" s="18"/>
      <c r="CN597" s="18"/>
      <c r="CO597" s="18"/>
      <c r="CP597" s="18"/>
      <c r="CQ597" s="18"/>
      <c r="CR597" s="18"/>
      <c r="CS597" s="18"/>
    </row>
    <row r="598" spans="1:97">
      <c r="A598" s="18"/>
      <c r="B598" s="18"/>
      <c r="C598" s="18" t="s">
        <v>18475</v>
      </c>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c r="AI598" s="18"/>
      <c r="AJ598" s="18"/>
      <c r="AK598" s="18"/>
      <c r="AL598" s="18"/>
      <c r="AM598" s="18"/>
      <c r="AN598" s="18"/>
      <c r="AO598" s="18"/>
      <c r="AP598" s="18"/>
      <c r="AQ598" s="18"/>
      <c r="AR598" s="18"/>
      <c r="AS598" s="18"/>
      <c r="AT598" s="18"/>
      <c r="AU598" s="18"/>
      <c r="AV598" s="18"/>
      <c r="AW598" s="18"/>
      <c r="AX598" s="18"/>
      <c r="AY598" s="18"/>
      <c r="AZ598" s="18"/>
      <c r="BA598" s="18"/>
      <c r="BB598" s="18"/>
      <c r="BC598" s="18"/>
      <c r="BD598" s="18"/>
      <c r="BE598" s="18"/>
      <c r="BF598" s="18"/>
      <c r="BG598" s="18"/>
      <c r="BH598" s="18"/>
      <c r="BI598" s="18"/>
      <c r="BJ598" s="18"/>
      <c r="BK598" s="18"/>
      <c r="BL598" s="18"/>
      <c r="BM598" s="18"/>
      <c r="BN598" s="18"/>
      <c r="BO598" s="18"/>
      <c r="BP598" s="18"/>
      <c r="BQ598" s="18"/>
      <c r="BR598" s="18"/>
      <c r="BS598" s="18"/>
      <c r="BT598" s="18"/>
      <c r="BU598" s="18"/>
      <c r="BV598" s="18"/>
      <c r="BW598" s="18"/>
      <c r="BX598" s="18"/>
      <c r="BY598" s="18"/>
      <c r="BZ598" s="18"/>
      <c r="CA598" s="18"/>
      <c r="CB598" s="18"/>
      <c r="CC598" s="18"/>
      <c r="CD598" s="18"/>
      <c r="CE598" s="18"/>
      <c r="CF598" s="18"/>
      <c r="CG598" s="18"/>
      <c r="CH598" s="18"/>
      <c r="CI598" s="18"/>
      <c r="CJ598" s="18"/>
      <c r="CK598" s="18"/>
      <c r="CL598" s="18"/>
      <c r="CM598" s="18"/>
      <c r="CN598" s="18"/>
      <c r="CO598" s="18"/>
      <c r="CP598" s="18"/>
      <c r="CQ598" s="18"/>
      <c r="CR598" s="18"/>
      <c r="CS598" s="18"/>
    </row>
    <row r="599" spans="1:97">
      <c r="A599" s="18"/>
      <c r="B599" s="18"/>
      <c r="C599" s="18" t="s">
        <v>18476</v>
      </c>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c r="AI599" s="18"/>
      <c r="AJ599" s="18"/>
      <c r="AK599" s="18"/>
      <c r="AL599" s="18"/>
      <c r="AM599" s="18"/>
      <c r="AN599" s="18"/>
      <c r="AO599" s="18"/>
      <c r="AP599" s="18"/>
      <c r="AQ599" s="18"/>
      <c r="AR599" s="18"/>
      <c r="AS599" s="18"/>
      <c r="AT599" s="18"/>
      <c r="AU599" s="18"/>
      <c r="AV599" s="18"/>
      <c r="AW599" s="18"/>
      <c r="AX599" s="18"/>
      <c r="AY599" s="18"/>
      <c r="AZ599" s="18"/>
      <c r="BA599" s="18"/>
      <c r="BB599" s="18"/>
      <c r="BC599" s="18"/>
      <c r="BD599" s="18"/>
      <c r="BE599" s="18"/>
      <c r="BF599" s="18"/>
      <c r="BG599" s="18"/>
      <c r="BH599" s="18"/>
      <c r="BI599" s="18"/>
      <c r="BJ599" s="18"/>
      <c r="BK599" s="18"/>
      <c r="BL599" s="18"/>
      <c r="BM599" s="18"/>
      <c r="BN599" s="18"/>
      <c r="BO599" s="18"/>
      <c r="BP599" s="18"/>
      <c r="BQ599" s="18"/>
      <c r="BR599" s="18"/>
      <c r="BS599" s="18"/>
      <c r="BT599" s="18"/>
      <c r="BU599" s="18"/>
      <c r="BV599" s="18"/>
      <c r="BW599" s="18"/>
      <c r="BX599" s="18"/>
      <c r="BY599" s="18"/>
      <c r="BZ599" s="18"/>
      <c r="CA599" s="18"/>
      <c r="CB599" s="18"/>
      <c r="CC599" s="18"/>
      <c r="CD599" s="18"/>
      <c r="CE599" s="18"/>
      <c r="CF599" s="18"/>
      <c r="CG599" s="18"/>
      <c r="CH599" s="18"/>
      <c r="CI599" s="18"/>
      <c r="CJ599" s="18"/>
      <c r="CK599" s="18"/>
      <c r="CL599" s="18"/>
      <c r="CM599" s="18"/>
      <c r="CN599" s="18"/>
      <c r="CO599" s="18"/>
      <c r="CP599" s="18"/>
      <c r="CQ599" s="18"/>
      <c r="CR599" s="18"/>
      <c r="CS599" s="18"/>
    </row>
    <row r="600" spans="1:97">
      <c r="A600" s="18"/>
      <c r="B600" s="18"/>
      <c r="C600" s="18" t="s">
        <v>18477</v>
      </c>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c r="AK600" s="18"/>
      <c r="AL600" s="18"/>
      <c r="AM600" s="18"/>
      <c r="AN600" s="18"/>
      <c r="AO600" s="18"/>
      <c r="AP600" s="18"/>
      <c r="AQ600" s="18"/>
      <c r="AR600" s="18"/>
      <c r="AS600" s="18"/>
      <c r="AT600" s="18"/>
      <c r="AU600" s="18"/>
      <c r="AV600" s="18"/>
      <c r="AW600" s="18"/>
      <c r="AX600" s="18"/>
      <c r="AY600" s="18"/>
      <c r="AZ600" s="18"/>
      <c r="BA600" s="18"/>
      <c r="BB600" s="18"/>
      <c r="BC600" s="18"/>
      <c r="BD600" s="18"/>
      <c r="BE600" s="18"/>
      <c r="BF600" s="18"/>
      <c r="BG600" s="18"/>
      <c r="BH600" s="18"/>
      <c r="BI600" s="18"/>
      <c r="BJ600" s="18"/>
      <c r="BK600" s="18"/>
      <c r="BL600" s="18"/>
      <c r="BM600" s="18"/>
      <c r="BN600" s="18"/>
      <c r="BO600" s="18"/>
      <c r="BP600" s="18"/>
      <c r="BQ600" s="18"/>
      <c r="BR600" s="18"/>
      <c r="BS600" s="18"/>
      <c r="BT600" s="18"/>
      <c r="BU600" s="18"/>
      <c r="BV600" s="18"/>
      <c r="BW600" s="18"/>
      <c r="BX600" s="18"/>
      <c r="BY600" s="18"/>
      <c r="BZ600" s="18"/>
      <c r="CA600" s="18"/>
      <c r="CB600" s="18"/>
      <c r="CC600" s="18"/>
      <c r="CD600" s="18"/>
      <c r="CE600" s="18"/>
      <c r="CF600" s="18"/>
      <c r="CG600" s="18"/>
      <c r="CH600" s="18"/>
      <c r="CI600" s="18"/>
      <c r="CJ600" s="18"/>
      <c r="CK600" s="18"/>
      <c r="CL600" s="18"/>
      <c r="CM600" s="18"/>
      <c r="CN600" s="18"/>
      <c r="CO600" s="18"/>
      <c r="CP600" s="18"/>
      <c r="CQ600" s="18"/>
      <c r="CR600" s="18"/>
      <c r="CS600" s="18"/>
    </row>
    <row r="601" spans="1:97">
      <c r="A601" s="18"/>
      <c r="B601" s="18"/>
      <c r="C601" s="18" t="s">
        <v>18478</v>
      </c>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c r="AI601" s="18"/>
      <c r="AJ601" s="18"/>
      <c r="AK601" s="18"/>
      <c r="AL601" s="18"/>
      <c r="AM601" s="18"/>
      <c r="AN601" s="18"/>
      <c r="AO601" s="18"/>
      <c r="AP601" s="18"/>
      <c r="AQ601" s="18"/>
      <c r="AR601" s="18"/>
      <c r="AS601" s="18"/>
      <c r="AT601" s="18"/>
      <c r="AU601" s="18"/>
      <c r="AV601" s="18"/>
      <c r="AW601" s="18"/>
      <c r="AX601" s="18"/>
      <c r="AY601" s="18"/>
      <c r="AZ601" s="18"/>
      <c r="BA601" s="18"/>
      <c r="BB601" s="18"/>
      <c r="BC601" s="18"/>
      <c r="BD601" s="18"/>
      <c r="BE601" s="18"/>
      <c r="BF601" s="18"/>
      <c r="BG601" s="18"/>
      <c r="BH601" s="18"/>
      <c r="BI601" s="18"/>
      <c r="BJ601" s="18"/>
      <c r="BK601" s="18"/>
      <c r="BL601" s="18"/>
      <c r="BM601" s="18"/>
      <c r="BN601" s="18"/>
      <c r="BO601" s="18"/>
      <c r="BP601" s="18"/>
      <c r="BQ601" s="18"/>
      <c r="BR601" s="18"/>
      <c r="BS601" s="18"/>
      <c r="BT601" s="18"/>
      <c r="BU601" s="18"/>
      <c r="BV601" s="18"/>
      <c r="BW601" s="18"/>
      <c r="BX601" s="18"/>
      <c r="BY601" s="18"/>
      <c r="BZ601" s="18"/>
      <c r="CA601" s="18"/>
      <c r="CB601" s="18"/>
      <c r="CC601" s="18"/>
      <c r="CD601" s="18"/>
      <c r="CE601" s="18"/>
      <c r="CF601" s="18"/>
      <c r="CG601" s="18"/>
      <c r="CH601" s="18"/>
      <c r="CI601" s="18"/>
      <c r="CJ601" s="18"/>
      <c r="CK601" s="18"/>
      <c r="CL601" s="18"/>
      <c r="CM601" s="18"/>
      <c r="CN601" s="18"/>
      <c r="CO601" s="18"/>
      <c r="CP601" s="18"/>
      <c r="CQ601" s="18"/>
      <c r="CR601" s="18"/>
      <c r="CS601" s="18"/>
    </row>
    <row r="602" spans="1:97">
      <c r="A602" s="18"/>
      <c r="B602" s="18"/>
      <c r="C602" s="18" t="s">
        <v>18479</v>
      </c>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c r="AI602" s="18"/>
      <c r="AJ602" s="18"/>
      <c r="AK602" s="18"/>
      <c r="AL602" s="18"/>
      <c r="AM602" s="18"/>
      <c r="AN602" s="18"/>
      <c r="AO602" s="18"/>
      <c r="AP602" s="18"/>
      <c r="AQ602" s="18"/>
      <c r="AR602" s="18"/>
      <c r="AS602" s="18"/>
      <c r="AT602" s="18"/>
      <c r="AU602" s="18"/>
      <c r="AV602" s="18"/>
      <c r="AW602" s="18"/>
      <c r="AX602" s="18"/>
      <c r="AY602" s="18"/>
      <c r="AZ602" s="18"/>
      <c r="BA602" s="18"/>
      <c r="BB602" s="18"/>
      <c r="BC602" s="18"/>
      <c r="BD602" s="18"/>
      <c r="BE602" s="18"/>
      <c r="BF602" s="18"/>
      <c r="BG602" s="18"/>
      <c r="BH602" s="18"/>
      <c r="BI602" s="18"/>
      <c r="BJ602" s="18"/>
      <c r="BK602" s="18"/>
      <c r="BL602" s="18"/>
      <c r="BM602" s="18"/>
      <c r="BN602" s="18"/>
      <c r="BO602" s="18"/>
      <c r="BP602" s="18"/>
      <c r="BQ602" s="18"/>
      <c r="BR602" s="18"/>
      <c r="BS602" s="18"/>
      <c r="BT602" s="18"/>
      <c r="BU602" s="18"/>
      <c r="BV602" s="18"/>
      <c r="BW602" s="18"/>
      <c r="BX602" s="18"/>
      <c r="BY602" s="18"/>
      <c r="BZ602" s="18"/>
      <c r="CA602" s="18"/>
      <c r="CB602" s="18"/>
      <c r="CC602" s="18"/>
      <c r="CD602" s="18"/>
      <c r="CE602" s="18"/>
      <c r="CF602" s="18"/>
      <c r="CG602" s="18"/>
      <c r="CH602" s="18"/>
      <c r="CI602" s="18"/>
      <c r="CJ602" s="18"/>
      <c r="CK602" s="18"/>
      <c r="CL602" s="18"/>
      <c r="CM602" s="18"/>
      <c r="CN602" s="18"/>
      <c r="CO602" s="18"/>
      <c r="CP602" s="18"/>
      <c r="CQ602" s="18"/>
      <c r="CR602" s="18"/>
      <c r="CS602" s="18"/>
    </row>
    <row r="603" spans="1:97">
      <c r="A603" s="18"/>
      <c r="B603" s="18"/>
      <c r="C603" s="18" t="s">
        <v>18480</v>
      </c>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c r="AI603" s="18"/>
      <c r="AJ603" s="18"/>
      <c r="AK603" s="18"/>
      <c r="AL603" s="18"/>
      <c r="AM603" s="18"/>
      <c r="AN603" s="18"/>
      <c r="AO603" s="18"/>
      <c r="AP603" s="18"/>
      <c r="AQ603" s="18"/>
      <c r="AR603" s="18"/>
      <c r="AS603" s="18"/>
      <c r="AT603" s="18"/>
      <c r="AU603" s="18"/>
      <c r="AV603" s="18"/>
      <c r="AW603" s="18"/>
      <c r="AX603" s="18"/>
      <c r="AY603" s="18"/>
      <c r="AZ603" s="18"/>
      <c r="BA603" s="18"/>
      <c r="BB603" s="18"/>
      <c r="BC603" s="18"/>
      <c r="BD603" s="18"/>
      <c r="BE603" s="18"/>
      <c r="BF603" s="18"/>
      <c r="BG603" s="18"/>
      <c r="BH603" s="18"/>
      <c r="BI603" s="18"/>
      <c r="BJ603" s="18"/>
      <c r="BK603" s="18"/>
      <c r="BL603" s="18"/>
      <c r="BM603" s="18"/>
      <c r="BN603" s="18"/>
      <c r="BO603" s="18"/>
      <c r="BP603" s="18"/>
      <c r="BQ603" s="18"/>
      <c r="BR603" s="18"/>
      <c r="BS603" s="18"/>
      <c r="BT603" s="18"/>
      <c r="BU603" s="18"/>
      <c r="BV603" s="18"/>
      <c r="BW603" s="18"/>
      <c r="BX603" s="18"/>
      <c r="BY603" s="18"/>
      <c r="BZ603" s="18"/>
      <c r="CA603" s="18"/>
      <c r="CB603" s="18"/>
      <c r="CC603" s="18"/>
      <c r="CD603" s="18"/>
      <c r="CE603" s="18"/>
      <c r="CF603" s="18"/>
      <c r="CG603" s="18"/>
      <c r="CH603" s="18"/>
      <c r="CI603" s="18"/>
      <c r="CJ603" s="18"/>
      <c r="CK603" s="18"/>
      <c r="CL603" s="18"/>
      <c r="CM603" s="18"/>
      <c r="CN603" s="18"/>
      <c r="CO603" s="18"/>
      <c r="CP603" s="18"/>
      <c r="CQ603" s="18"/>
      <c r="CR603" s="18"/>
      <c r="CS603" s="18"/>
    </row>
    <row r="604" spans="1:97">
      <c r="A604" s="18"/>
      <c r="B604" s="18"/>
      <c r="C604" s="18" t="s">
        <v>18481</v>
      </c>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c r="AI604" s="18"/>
      <c r="AJ604" s="18"/>
      <c r="AK604" s="18"/>
      <c r="AL604" s="18"/>
      <c r="AM604" s="18"/>
      <c r="AN604" s="18"/>
      <c r="AO604" s="18"/>
      <c r="AP604" s="18"/>
      <c r="AQ604" s="18"/>
      <c r="AR604" s="18"/>
      <c r="AS604" s="18"/>
      <c r="AT604" s="18"/>
      <c r="AU604" s="18"/>
      <c r="AV604" s="18"/>
      <c r="AW604" s="18"/>
      <c r="AX604" s="18"/>
      <c r="AY604" s="18"/>
      <c r="AZ604" s="18"/>
      <c r="BA604" s="18"/>
      <c r="BB604" s="18"/>
      <c r="BC604" s="18"/>
      <c r="BD604" s="18"/>
      <c r="BE604" s="18"/>
      <c r="BF604" s="18"/>
      <c r="BG604" s="18"/>
      <c r="BH604" s="18"/>
      <c r="BI604" s="18"/>
      <c r="BJ604" s="18"/>
      <c r="BK604" s="18"/>
      <c r="BL604" s="18"/>
      <c r="BM604" s="18"/>
      <c r="BN604" s="18"/>
      <c r="BO604" s="18"/>
      <c r="BP604" s="18"/>
      <c r="BQ604" s="18"/>
      <c r="BR604" s="18"/>
      <c r="BS604" s="18"/>
      <c r="BT604" s="18"/>
      <c r="BU604" s="18"/>
      <c r="BV604" s="18"/>
      <c r="BW604" s="18"/>
      <c r="BX604" s="18"/>
      <c r="BY604" s="18"/>
      <c r="BZ604" s="18"/>
      <c r="CA604" s="18"/>
      <c r="CB604" s="18"/>
      <c r="CC604" s="18"/>
      <c r="CD604" s="18"/>
      <c r="CE604" s="18"/>
      <c r="CF604" s="18"/>
      <c r="CG604" s="18"/>
      <c r="CH604" s="18"/>
      <c r="CI604" s="18"/>
      <c r="CJ604" s="18"/>
      <c r="CK604" s="18"/>
      <c r="CL604" s="18"/>
      <c r="CM604" s="18"/>
      <c r="CN604" s="18"/>
      <c r="CO604" s="18"/>
      <c r="CP604" s="18"/>
      <c r="CQ604" s="18"/>
      <c r="CR604" s="18"/>
      <c r="CS604" s="18"/>
    </row>
    <row r="605" spans="1:97">
      <c r="A605" s="18"/>
      <c r="B605" s="18"/>
      <c r="C605" s="18" t="s">
        <v>18482</v>
      </c>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c r="AI605" s="18"/>
      <c r="AJ605" s="18"/>
      <c r="AK605" s="18"/>
      <c r="AL605" s="18"/>
      <c r="AM605" s="18"/>
      <c r="AN605" s="18"/>
      <c r="AO605" s="18"/>
      <c r="AP605" s="18"/>
      <c r="AQ605" s="18"/>
      <c r="AR605" s="18"/>
      <c r="AS605" s="18"/>
      <c r="AT605" s="18"/>
      <c r="AU605" s="18"/>
      <c r="AV605" s="18"/>
      <c r="AW605" s="18"/>
      <c r="AX605" s="18"/>
      <c r="AY605" s="18"/>
      <c r="AZ605" s="18"/>
      <c r="BA605" s="18"/>
      <c r="BB605" s="18"/>
      <c r="BC605" s="18"/>
      <c r="BD605" s="18"/>
      <c r="BE605" s="18"/>
      <c r="BF605" s="18"/>
      <c r="BG605" s="18"/>
      <c r="BH605" s="18"/>
      <c r="BI605" s="18"/>
      <c r="BJ605" s="18"/>
      <c r="BK605" s="18"/>
      <c r="BL605" s="18"/>
      <c r="BM605" s="18"/>
      <c r="BN605" s="18"/>
      <c r="BO605" s="18"/>
      <c r="BP605" s="18"/>
      <c r="BQ605" s="18"/>
      <c r="BR605" s="18"/>
      <c r="BS605" s="18"/>
      <c r="BT605" s="18"/>
      <c r="BU605" s="18"/>
      <c r="BV605" s="18"/>
      <c r="BW605" s="18"/>
      <c r="BX605" s="18"/>
      <c r="BY605" s="18"/>
      <c r="BZ605" s="18"/>
      <c r="CA605" s="18"/>
      <c r="CB605" s="18"/>
      <c r="CC605" s="18"/>
      <c r="CD605" s="18"/>
      <c r="CE605" s="18"/>
      <c r="CF605" s="18"/>
      <c r="CG605" s="18"/>
      <c r="CH605" s="18"/>
      <c r="CI605" s="18"/>
      <c r="CJ605" s="18"/>
      <c r="CK605" s="18"/>
      <c r="CL605" s="18"/>
      <c r="CM605" s="18"/>
      <c r="CN605" s="18"/>
      <c r="CO605" s="18"/>
      <c r="CP605" s="18"/>
      <c r="CQ605" s="18"/>
      <c r="CR605" s="18"/>
      <c r="CS605" s="18"/>
    </row>
    <row r="606" spans="1:97">
      <c r="A606" s="18"/>
      <c r="B606" s="18"/>
      <c r="C606" s="18" t="s">
        <v>18483</v>
      </c>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c r="BC606" s="18"/>
      <c r="BD606" s="18"/>
      <c r="BE606" s="18"/>
      <c r="BF606" s="18"/>
      <c r="BG606" s="18"/>
      <c r="BH606" s="18"/>
      <c r="BI606" s="18"/>
      <c r="BJ606" s="18"/>
      <c r="BK606" s="18"/>
      <c r="BL606" s="18"/>
      <c r="BM606" s="18"/>
      <c r="BN606" s="18"/>
      <c r="BO606" s="18"/>
      <c r="BP606" s="18"/>
      <c r="BQ606" s="18"/>
      <c r="BR606" s="18"/>
      <c r="BS606" s="18"/>
      <c r="BT606" s="18"/>
      <c r="BU606" s="18"/>
      <c r="BV606" s="18"/>
      <c r="BW606" s="18"/>
      <c r="BX606" s="18"/>
      <c r="BY606" s="18"/>
      <c r="BZ606" s="18"/>
      <c r="CA606" s="18"/>
      <c r="CB606" s="18"/>
      <c r="CC606" s="18"/>
      <c r="CD606" s="18"/>
      <c r="CE606" s="18"/>
      <c r="CF606" s="18"/>
      <c r="CG606" s="18"/>
      <c r="CH606" s="18"/>
      <c r="CI606" s="18"/>
      <c r="CJ606" s="18"/>
      <c r="CK606" s="18"/>
      <c r="CL606" s="18"/>
      <c r="CM606" s="18"/>
      <c r="CN606" s="18"/>
      <c r="CO606" s="18"/>
      <c r="CP606" s="18"/>
      <c r="CQ606" s="18"/>
      <c r="CR606" s="18"/>
      <c r="CS606" s="18"/>
    </row>
    <row r="607" spans="1:97">
      <c r="A607" s="18"/>
      <c r="B607" s="18"/>
      <c r="C607" s="18" t="s">
        <v>18484</v>
      </c>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c r="AK607" s="18"/>
      <c r="AL607" s="18"/>
      <c r="AM607" s="18"/>
      <c r="AN607" s="18"/>
      <c r="AO607" s="18"/>
      <c r="AP607" s="18"/>
      <c r="AQ607" s="18"/>
      <c r="AR607" s="18"/>
      <c r="AS607" s="18"/>
      <c r="AT607" s="18"/>
      <c r="AU607" s="18"/>
      <c r="AV607" s="18"/>
      <c r="AW607" s="18"/>
      <c r="AX607" s="18"/>
      <c r="AY607" s="18"/>
      <c r="AZ607" s="18"/>
      <c r="BA607" s="18"/>
      <c r="BB607" s="18"/>
      <c r="BC607" s="18"/>
      <c r="BD607" s="18"/>
      <c r="BE607" s="18"/>
      <c r="BF607" s="18"/>
      <c r="BG607" s="18"/>
      <c r="BH607" s="18"/>
      <c r="BI607" s="18"/>
      <c r="BJ607" s="18"/>
      <c r="BK607" s="18"/>
      <c r="BL607" s="18"/>
      <c r="BM607" s="18"/>
      <c r="BN607" s="18"/>
      <c r="BO607" s="18"/>
      <c r="BP607" s="18"/>
      <c r="BQ607" s="18"/>
      <c r="BR607" s="18"/>
      <c r="BS607" s="18"/>
      <c r="BT607" s="18"/>
      <c r="BU607" s="18"/>
      <c r="BV607" s="18"/>
      <c r="BW607" s="18"/>
      <c r="BX607" s="18"/>
      <c r="BY607" s="18"/>
      <c r="BZ607" s="18"/>
      <c r="CA607" s="18"/>
      <c r="CB607" s="18"/>
      <c r="CC607" s="18"/>
      <c r="CD607" s="18"/>
      <c r="CE607" s="18"/>
      <c r="CF607" s="18"/>
      <c r="CG607" s="18"/>
      <c r="CH607" s="18"/>
      <c r="CI607" s="18"/>
      <c r="CJ607" s="18"/>
      <c r="CK607" s="18"/>
      <c r="CL607" s="18"/>
      <c r="CM607" s="18"/>
      <c r="CN607" s="18"/>
      <c r="CO607" s="18"/>
      <c r="CP607" s="18"/>
      <c r="CQ607" s="18"/>
      <c r="CR607" s="18"/>
      <c r="CS607" s="18"/>
    </row>
    <row r="608" spans="1:97">
      <c r="A608" s="18"/>
      <c r="B608" s="18"/>
      <c r="C608" s="18" t="s">
        <v>18485</v>
      </c>
      <c r="D608" s="18"/>
      <c r="E608" s="18"/>
      <c r="F608" s="18"/>
      <c r="G608" s="18"/>
      <c r="H608" s="18"/>
      <c r="I608" s="18"/>
      <c r="J608" s="18"/>
      <c r="K608" s="18"/>
      <c r="L608" s="18"/>
      <c r="M608" s="18"/>
      <c r="N608" s="18"/>
      <c r="O608" s="18"/>
      <c r="P608" s="18"/>
      <c r="Q608" s="18"/>
      <c r="R608" s="18"/>
      <c r="S608" s="18"/>
      <c r="T608" s="18"/>
      <c r="U608" s="18"/>
      <c r="V608" s="18"/>
      <c r="W608" s="18"/>
      <c r="X608" s="18"/>
      <c r="Y608" s="18"/>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c r="BC608" s="18"/>
      <c r="BD608" s="18"/>
      <c r="BE608" s="18"/>
      <c r="BF608" s="18"/>
      <c r="BG608" s="18"/>
      <c r="BH608" s="18"/>
      <c r="BI608" s="18"/>
      <c r="BJ608" s="18"/>
      <c r="BK608" s="18"/>
      <c r="BL608" s="18"/>
      <c r="BM608" s="18"/>
      <c r="BN608" s="18"/>
      <c r="BO608" s="18"/>
      <c r="BP608" s="18"/>
      <c r="BQ608" s="18"/>
      <c r="BR608" s="18"/>
      <c r="BS608" s="18"/>
      <c r="BT608" s="18"/>
      <c r="BU608" s="18"/>
      <c r="BV608" s="18"/>
      <c r="BW608" s="18"/>
      <c r="BX608" s="18"/>
      <c r="BY608" s="18"/>
      <c r="BZ608" s="18"/>
      <c r="CA608" s="18"/>
      <c r="CB608" s="18"/>
      <c r="CC608" s="18"/>
      <c r="CD608" s="18"/>
      <c r="CE608" s="18"/>
      <c r="CF608" s="18"/>
      <c r="CG608" s="18"/>
      <c r="CH608" s="18"/>
      <c r="CI608" s="18"/>
      <c r="CJ608" s="18"/>
      <c r="CK608" s="18"/>
      <c r="CL608" s="18"/>
      <c r="CM608" s="18"/>
      <c r="CN608" s="18"/>
      <c r="CO608" s="18"/>
      <c r="CP608" s="18"/>
      <c r="CQ608" s="18"/>
      <c r="CR608" s="18"/>
      <c r="CS608" s="18"/>
    </row>
    <row r="609" spans="1:97">
      <c r="A609" s="18"/>
      <c r="B609" s="18"/>
      <c r="C609" s="18" t="s">
        <v>18486</v>
      </c>
      <c r="D609" s="18"/>
      <c r="E609" s="18"/>
      <c r="F609" s="18"/>
      <c r="G609" s="18"/>
      <c r="H609" s="18"/>
      <c r="I609" s="18"/>
      <c r="J609" s="18"/>
      <c r="K609" s="18"/>
      <c r="L609" s="18"/>
      <c r="M609" s="18"/>
      <c r="N609" s="18"/>
      <c r="O609" s="18"/>
      <c r="P609" s="18"/>
      <c r="Q609" s="18"/>
      <c r="R609" s="18"/>
      <c r="S609" s="18"/>
      <c r="T609" s="18"/>
      <c r="U609" s="18"/>
      <c r="V609" s="18"/>
      <c r="W609" s="18"/>
      <c r="X609" s="18"/>
      <c r="Y609" s="18"/>
      <c r="Z609" s="18"/>
      <c r="AA609" s="18"/>
      <c r="AB609" s="18"/>
      <c r="AC609" s="18"/>
      <c r="AD609" s="18"/>
      <c r="AE609" s="18"/>
      <c r="AF609" s="18"/>
      <c r="AG609" s="18"/>
      <c r="AH609" s="18"/>
      <c r="AI609" s="18"/>
      <c r="AJ609" s="18"/>
      <c r="AK609" s="18"/>
      <c r="AL609" s="18"/>
      <c r="AM609" s="18"/>
      <c r="AN609" s="18"/>
      <c r="AO609" s="18"/>
      <c r="AP609" s="18"/>
      <c r="AQ609" s="18"/>
      <c r="AR609" s="18"/>
      <c r="AS609" s="18"/>
      <c r="AT609" s="18"/>
      <c r="AU609" s="18"/>
      <c r="AV609" s="18"/>
      <c r="AW609" s="18"/>
      <c r="AX609" s="18"/>
      <c r="AY609" s="18"/>
      <c r="AZ609" s="18"/>
      <c r="BA609" s="18"/>
      <c r="BB609" s="18"/>
      <c r="BC609" s="18"/>
      <c r="BD609" s="18"/>
      <c r="BE609" s="18"/>
      <c r="BF609" s="18"/>
      <c r="BG609" s="18"/>
      <c r="BH609" s="18"/>
      <c r="BI609" s="18"/>
      <c r="BJ609" s="18"/>
      <c r="BK609" s="18"/>
      <c r="BL609" s="18"/>
      <c r="BM609" s="18"/>
      <c r="BN609" s="18"/>
      <c r="BO609" s="18"/>
      <c r="BP609" s="18"/>
      <c r="BQ609" s="18"/>
      <c r="BR609" s="18"/>
      <c r="BS609" s="18"/>
      <c r="BT609" s="18"/>
      <c r="BU609" s="18"/>
      <c r="BV609" s="18"/>
      <c r="BW609" s="18"/>
      <c r="BX609" s="18"/>
      <c r="BY609" s="18"/>
      <c r="BZ609" s="18"/>
      <c r="CA609" s="18"/>
      <c r="CB609" s="18"/>
      <c r="CC609" s="18"/>
      <c r="CD609" s="18"/>
      <c r="CE609" s="18"/>
      <c r="CF609" s="18"/>
      <c r="CG609" s="18"/>
      <c r="CH609" s="18"/>
      <c r="CI609" s="18"/>
      <c r="CJ609" s="18"/>
      <c r="CK609" s="18"/>
      <c r="CL609" s="18"/>
      <c r="CM609" s="18"/>
      <c r="CN609" s="18"/>
      <c r="CO609" s="18"/>
      <c r="CP609" s="18"/>
      <c r="CQ609" s="18"/>
      <c r="CR609" s="18"/>
      <c r="CS609" s="18"/>
    </row>
    <row r="610" spans="1:97">
      <c r="A610" s="18"/>
      <c r="B610" s="18"/>
      <c r="C610" s="18" t="s">
        <v>18487</v>
      </c>
      <c r="D610" s="18"/>
      <c r="E610" s="18"/>
      <c r="F610" s="18"/>
      <c r="G610" s="18"/>
      <c r="H610" s="18"/>
      <c r="I610" s="18"/>
      <c r="J610" s="18"/>
      <c r="K610" s="18"/>
      <c r="L610" s="18"/>
      <c r="M610" s="18"/>
      <c r="N610" s="18"/>
      <c r="O610" s="18"/>
      <c r="P610" s="18"/>
      <c r="Q610" s="18"/>
      <c r="R610" s="18"/>
      <c r="S610" s="18"/>
      <c r="T610" s="18"/>
      <c r="U610" s="18"/>
      <c r="V610" s="18"/>
      <c r="W610" s="18"/>
      <c r="X610" s="18"/>
      <c r="Y610" s="18"/>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c r="BC610" s="18"/>
      <c r="BD610" s="18"/>
      <c r="BE610" s="18"/>
      <c r="BF610" s="18"/>
      <c r="BG610" s="18"/>
      <c r="BH610" s="18"/>
      <c r="BI610" s="18"/>
      <c r="BJ610" s="18"/>
      <c r="BK610" s="18"/>
      <c r="BL610" s="18"/>
      <c r="BM610" s="18"/>
      <c r="BN610" s="18"/>
      <c r="BO610" s="18"/>
      <c r="BP610" s="18"/>
      <c r="BQ610" s="18"/>
      <c r="BR610" s="18"/>
      <c r="BS610" s="18"/>
      <c r="BT610" s="18"/>
      <c r="BU610" s="18"/>
      <c r="BV610" s="18"/>
      <c r="BW610" s="18"/>
      <c r="BX610" s="18"/>
      <c r="BY610" s="18"/>
      <c r="BZ610" s="18"/>
      <c r="CA610" s="18"/>
      <c r="CB610" s="18"/>
      <c r="CC610" s="18"/>
      <c r="CD610" s="18"/>
      <c r="CE610" s="18"/>
      <c r="CF610" s="18"/>
      <c r="CG610" s="18"/>
      <c r="CH610" s="18"/>
      <c r="CI610" s="18"/>
      <c r="CJ610" s="18"/>
      <c r="CK610" s="18"/>
      <c r="CL610" s="18"/>
      <c r="CM610" s="18"/>
      <c r="CN610" s="18"/>
      <c r="CO610" s="18"/>
      <c r="CP610" s="18"/>
      <c r="CQ610" s="18"/>
      <c r="CR610" s="18"/>
      <c r="CS610" s="18"/>
    </row>
    <row r="611" spans="1:97">
      <c r="A611" s="18"/>
      <c r="B611" s="18"/>
      <c r="C611" s="18" t="s">
        <v>18488</v>
      </c>
      <c r="D611" s="18"/>
      <c r="E611" s="18"/>
      <c r="F611" s="18"/>
      <c r="G611" s="18"/>
      <c r="H611" s="18"/>
      <c r="I611" s="18"/>
      <c r="J611" s="18"/>
      <c r="K611" s="18"/>
      <c r="L611" s="18"/>
      <c r="M611" s="18"/>
      <c r="N611" s="18"/>
      <c r="O611" s="18"/>
      <c r="P611" s="18"/>
      <c r="Q611" s="18"/>
      <c r="R611" s="18"/>
      <c r="S611" s="18"/>
      <c r="T611" s="18"/>
      <c r="U611" s="18"/>
      <c r="V611" s="18"/>
      <c r="W611" s="18"/>
      <c r="X611" s="18"/>
      <c r="Y611" s="18"/>
      <c r="Z611" s="18"/>
      <c r="AA611" s="18"/>
      <c r="AB611" s="18"/>
      <c r="AC611" s="18"/>
      <c r="AD611" s="18"/>
      <c r="AE611" s="18"/>
      <c r="AF611" s="18"/>
      <c r="AG611" s="18"/>
      <c r="AH611" s="18"/>
      <c r="AI611" s="18"/>
      <c r="AJ611" s="18"/>
      <c r="AK611" s="18"/>
      <c r="AL611" s="18"/>
      <c r="AM611" s="18"/>
      <c r="AN611" s="18"/>
      <c r="AO611" s="18"/>
      <c r="AP611" s="18"/>
      <c r="AQ611" s="18"/>
      <c r="AR611" s="18"/>
      <c r="AS611" s="18"/>
      <c r="AT611" s="18"/>
      <c r="AU611" s="18"/>
      <c r="AV611" s="18"/>
      <c r="AW611" s="18"/>
      <c r="AX611" s="18"/>
      <c r="AY611" s="18"/>
      <c r="AZ611" s="18"/>
      <c r="BA611" s="18"/>
      <c r="BB611" s="18"/>
      <c r="BC611" s="18"/>
      <c r="BD611" s="18"/>
      <c r="BE611" s="18"/>
      <c r="BF611" s="18"/>
      <c r="BG611" s="18"/>
      <c r="BH611" s="18"/>
      <c r="BI611" s="18"/>
      <c r="BJ611" s="18"/>
      <c r="BK611" s="18"/>
      <c r="BL611" s="18"/>
      <c r="BM611" s="18"/>
      <c r="BN611" s="18"/>
      <c r="BO611" s="18"/>
      <c r="BP611" s="18"/>
      <c r="BQ611" s="18"/>
      <c r="BR611" s="18"/>
      <c r="BS611" s="18"/>
      <c r="BT611" s="18"/>
      <c r="BU611" s="18"/>
      <c r="BV611" s="18"/>
      <c r="BW611" s="18"/>
      <c r="BX611" s="18"/>
      <c r="BY611" s="18"/>
      <c r="BZ611" s="18"/>
      <c r="CA611" s="18"/>
      <c r="CB611" s="18"/>
      <c r="CC611" s="18"/>
      <c r="CD611" s="18"/>
      <c r="CE611" s="18"/>
      <c r="CF611" s="18"/>
      <c r="CG611" s="18"/>
      <c r="CH611" s="18"/>
      <c r="CI611" s="18"/>
      <c r="CJ611" s="18"/>
      <c r="CK611" s="18"/>
      <c r="CL611" s="18"/>
      <c r="CM611" s="18"/>
      <c r="CN611" s="18"/>
      <c r="CO611" s="18"/>
      <c r="CP611" s="18"/>
      <c r="CQ611" s="18"/>
      <c r="CR611" s="18"/>
      <c r="CS611" s="18"/>
    </row>
    <row r="612" spans="1:97">
      <c r="A612" s="18"/>
      <c r="B612" s="18"/>
      <c r="C612" s="18" t="s">
        <v>18489</v>
      </c>
      <c r="D612" s="18"/>
      <c r="E612" s="18"/>
      <c r="F612" s="18"/>
      <c r="G612" s="18"/>
      <c r="H612" s="18"/>
      <c r="I612" s="18"/>
      <c r="J612" s="18"/>
      <c r="K612" s="18"/>
      <c r="L612" s="18"/>
      <c r="M612" s="18"/>
      <c r="N612" s="18"/>
      <c r="O612" s="18"/>
      <c r="P612" s="18"/>
      <c r="Q612" s="18"/>
      <c r="R612" s="18"/>
      <c r="S612" s="18"/>
      <c r="T612" s="18"/>
      <c r="U612" s="18"/>
      <c r="V612" s="18"/>
      <c r="W612" s="18"/>
      <c r="X612" s="18"/>
      <c r="Y612" s="18"/>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c r="BC612" s="18"/>
      <c r="BD612" s="18"/>
      <c r="BE612" s="18"/>
      <c r="BF612" s="18"/>
      <c r="BG612" s="18"/>
      <c r="BH612" s="18"/>
      <c r="BI612" s="18"/>
      <c r="BJ612" s="18"/>
      <c r="BK612" s="18"/>
      <c r="BL612" s="18"/>
      <c r="BM612" s="18"/>
      <c r="BN612" s="18"/>
      <c r="BO612" s="18"/>
      <c r="BP612" s="18"/>
      <c r="BQ612" s="18"/>
      <c r="BR612" s="18"/>
      <c r="BS612" s="18"/>
      <c r="BT612" s="18"/>
      <c r="BU612" s="18"/>
      <c r="BV612" s="18"/>
      <c r="BW612" s="18"/>
      <c r="BX612" s="18"/>
      <c r="BY612" s="18"/>
      <c r="BZ612" s="18"/>
      <c r="CA612" s="18"/>
      <c r="CB612" s="18"/>
      <c r="CC612" s="18"/>
      <c r="CD612" s="18"/>
      <c r="CE612" s="18"/>
      <c r="CF612" s="18"/>
      <c r="CG612" s="18"/>
      <c r="CH612" s="18"/>
      <c r="CI612" s="18"/>
      <c r="CJ612" s="18"/>
      <c r="CK612" s="18"/>
      <c r="CL612" s="18"/>
      <c r="CM612" s="18"/>
      <c r="CN612" s="18"/>
      <c r="CO612" s="18"/>
      <c r="CP612" s="18"/>
      <c r="CQ612" s="18"/>
      <c r="CR612" s="18"/>
      <c r="CS612" s="18"/>
    </row>
    <row r="613" spans="1:97">
      <c r="A613" s="18"/>
      <c r="B613" s="18"/>
      <c r="C613" s="18" t="s">
        <v>18490</v>
      </c>
      <c r="D613" s="18"/>
      <c r="E613" s="18"/>
      <c r="F613" s="18"/>
      <c r="G613" s="18"/>
      <c r="H613" s="18"/>
      <c r="I613" s="18"/>
      <c r="J613" s="18"/>
      <c r="K613" s="18"/>
      <c r="L613" s="18"/>
      <c r="M613" s="18"/>
      <c r="N613" s="18"/>
      <c r="O613" s="18"/>
      <c r="P613" s="18"/>
      <c r="Q613" s="18"/>
      <c r="R613" s="18"/>
      <c r="S613" s="18"/>
      <c r="T613" s="18"/>
      <c r="U613" s="18"/>
      <c r="V613" s="18"/>
      <c r="W613" s="18"/>
      <c r="X613" s="18"/>
      <c r="Y613" s="18"/>
      <c r="Z613" s="18"/>
      <c r="AA613" s="18"/>
      <c r="AB613" s="18"/>
      <c r="AC613" s="18"/>
      <c r="AD613" s="18"/>
      <c r="AE613" s="18"/>
      <c r="AF613" s="18"/>
      <c r="AG613" s="18"/>
      <c r="AH613" s="18"/>
      <c r="AI613" s="18"/>
      <c r="AJ613" s="18"/>
      <c r="AK613" s="18"/>
      <c r="AL613" s="18"/>
      <c r="AM613" s="18"/>
      <c r="AN613" s="18"/>
      <c r="AO613" s="18"/>
      <c r="AP613" s="18"/>
      <c r="AQ613" s="18"/>
      <c r="AR613" s="18"/>
      <c r="AS613" s="18"/>
      <c r="AT613" s="18"/>
      <c r="AU613" s="18"/>
      <c r="AV613" s="18"/>
      <c r="AW613" s="18"/>
      <c r="AX613" s="18"/>
      <c r="AY613" s="18"/>
      <c r="AZ613" s="18"/>
      <c r="BA613" s="18"/>
      <c r="BB613" s="18"/>
      <c r="BC613" s="18"/>
      <c r="BD613" s="18"/>
      <c r="BE613" s="18"/>
      <c r="BF613" s="18"/>
      <c r="BG613" s="18"/>
      <c r="BH613" s="18"/>
      <c r="BI613" s="18"/>
      <c r="BJ613" s="18"/>
      <c r="BK613" s="18"/>
      <c r="BL613" s="18"/>
      <c r="BM613" s="18"/>
      <c r="BN613" s="18"/>
      <c r="BO613" s="18"/>
      <c r="BP613" s="18"/>
      <c r="BQ613" s="18"/>
      <c r="BR613" s="18"/>
      <c r="BS613" s="18"/>
      <c r="BT613" s="18"/>
      <c r="BU613" s="18"/>
      <c r="BV613" s="18"/>
      <c r="BW613" s="18"/>
      <c r="BX613" s="18"/>
      <c r="BY613" s="18"/>
      <c r="BZ613" s="18"/>
      <c r="CA613" s="18"/>
      <c r="CB613" s="18"/>
      <c r="CC613" s="18"/>
      <c r="CD613" s="18"/>
      <c r="CE613" s="18"/>
      <c r="CF613" s="18"/>
      <c r="CG613" s="18"/>
      <c r="CH613" s="18"/>
      <c r="CI613" s="18"/>
      <c r="CJ613" s="18"/>
      <c r="CK613" s="18"/>
      <c r="CL613" s="18"/>
      <c r="CM613" s="18"/>
      <c r="CN613" s="18"/>
      <c r="CO613" s="18"/>
      <c r="CP613" s="18"/>
      <c r="CQ613" s="18"/>
      <c r="CR613" s="18"/>
      <c r="CS613" s="18"/>
    </row>
    <row r="614" spans="1:97">
      <c r="A614" s="18"/>
      <c r="B614" s="18"/>
      <c r="C614" s="18" t="s">
        <v>18491</v>
      </c>
      <c r="D614" s="18"/>
      <c r="E614" s="18"/>
      <c r="F614" s="18"/>
      <c r="G614" s="18"/>
      <c r="H614" s="18"/>
      <c r="I614" s="18"/>
      <c r="J614" s="18"/>
      <c r="K614" s="18"/>
      <c r="L614" s="18"/>
      <c r="M614" s="18"/>
      <c r="N614" s="18"/>
      <c r="O614" s="18"/>
      <c r="P614" s="18"/>
      <c r="Q614" s="18"/>
      <c r="R614" s="18"/>
      <c r="S614" s="18"/>
      <c r="T614" s="18"/>
      <c r="U614" s="18"/>
      <c r="V614" s="18"/>
      <c r="W614" s="18"/>
      <c r="X614" s="18"/>
      <c r="Y614" s="18"/>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c r="BC614" s="18"/>
      <c r="BD614" s="18"/>
      <c r="BE614" s="18"/>
      <c r="BF614" s="18"/>
      <c r="BG614" s="18"/>
      <c r="BH614" s="18"/>
      <c r="BI614" s="18"/>
      <c r="BJ614" s="18"/>
      <c r="BK614" s="18"/>
      <c r="BL614" s="18"/>
      <c r="BM614" s="18"/>
      <c r="BN614" s="18"/>
      <c r="BO614" s="18"/>
      <c r="BP614" s="18"/>
      <c r="BQ614" s="18"/>
      <c r="BR614" s="18"/>
      <c r="BS614" s="18"/>
      <c r="BT614" s="18"/>
      <c r="BU614" s="18"/>
      <c r="BV614" s="18"/>
      <c r="BW614" s="18"/>
      <c r="BX614" s="18"/>
      <c r="BY614" s="18"/>
      <c r="BZ614" s="18"/>
      <c r="CA614" s="18"/>
      <c r="CB614" s="18"/>
      <c r="CC614" s="18"/>
      <c r="CD614" s="18"/>
      <c r="CE614" s="18"/>
      <c r="CF614" s="18"/>
      <c r="CG614" s="18"/>
      <c r="CH614" s="18"/>
      <c r="CI614" s="18"/>
      <c r="CJ614" s="18"/>
      <c r="CK614" s="18"/>
      <c r="CL614" s="18"/>
      <c r="CM614" s="18"/>
      <c r="CN614" s="18"/>
      <c r="CO614" s="18"/>
      <c r="CP614" s="18"/>
      <c r="CQ614" s="18"/>
      <c r="CR614" s="18"/>
      <c r="CS614" s="18"/>
    </row>
    <row r="615" spans="1:97">
      <c r="A615" s="18"/>
      <c r="B615" s="18"/>
      <c r="C615" s="18" t="s">
        <v>18492</v>
      </c>
      <c r="D615" s="18"/>
      <c r="E615" s="18"/>
      <c r="F615" s="18"/>
      <c r="G615" s="18"/>
      <c r="H615" s="18"/>
      <c r="I615" s="18"/>
      <c r="J615" s="18"/>
      <c r="K615" s="18"/>
      <c r="L615" s="18"/>
      <c r="M615" s="18"/>
      <c r="N615" s="18"/>
      <c r="O615" s="18"/>
      <c r="P615" s="18"/>
      <c r="Q615" s="18"/>
      <c r="R615" s="18"/>
      <c r="S615" s="18"/>
      <c r="T615" s="18"/>
      <c r="U615" s="18"/>
      <c r="V615" s="18"/>
      <c r="W615" s="18"/>
      <c r="X615" s="18"/>
      <c r="Y615" s="18"/>
      <c r="Z615" s="18"/>
      <c r="AA615" s="18"/>
      <c r="AB615" s="18"/>
      <c r="AC615" s="18"/>
      <c r="AD615" s="18"/>
      <c r="AE615" s="18"/>
      <c r="AF615" s="18"/>
      <c r="AG615" s="18"/>
      <c r="AH615" s="18"/>
      <c r="AI615" s="18"/>
      <c r="AJ615" s="18"/>
      <c r="AK615" s="18"/>
      <c r="AL615" s="18"/>
      <c r="AM615" s="18"/>
      <c r="AN615" s="18"/>
      <c r="AO615" s="18"/>
      <c r="AP615" s="18"/>
      <c r="AQ615" s="18"/>
      <c r="AR615" s="18"/>
      <c r="AS615" s="18"/>
      <c r="AT615" s="18"/>
      <c r="AU615" s="18"/>
      <c r="AV615" s="18"/>
      <c r="AW615" s="18"/>
      <c r="AX615" s="18"/>
      <c r="AY615" s="18"/>
      <c r="AZ615" s="18"/>
      <c r="BA615" s="18"/>
      <c r="BB615" s="18"/>
      <c r="BC615" s="18"/>
      <c r="BD615" s="18"/>
      <c r="BE615" s="18"/>
      <c r="BF615" s="18"/>
      <c r="BG615" s="18"/>
      <c r="BH615" s="18"/>
      <c r="BI615" s="18"/>
      <c r="BJ615" s="18"/>
      <c r="BK615" s="18"/>
      <c r="BL615" s="18"/>
      <c r="BM615" s="18"/>
      <c r="BN615" s="18"/>
      <c r="BO615" s="18"/>
      <c r="BP615" s="18"/>
      <c r="BQ615" s="18"/>
      <c r="BR615" s="18"/>
      <c r="BS615" s="18"/>
      <c r="BT615" s="18"/>
      <c r="BU615" s="18"/>
      <c r="BV615" s="18"/>
      <c r="BW615" s="18"/>
      <c r="BX615" s="18"/>
      <c r="BY615" s="18"/>
      <c r="BZ615" s="18"/>
      <c r="CA615" s="18"/>
      <c r="CB615" s="18"/>
      <c r="CC615" s="18"/>
      <c r="CD615" s="18"/>
      <c r="CE615" s="18"/>
      <c r="CF615" s="18"/>
      <c r="CG615" s="18"/>
      <c r="CH615" s="18"/>
      <c r="CI615" s="18"/>
      <c r="CJ615" s="18"/>
      <c r="CK615" s="18"/>
      <c r="CL615" s="18"/>
      <c r="CM615" s="18"/>
      <c r="CN615" s="18"/>
      <c r="CO615" s="18"/>
      <c r="CP615" s="18"/>
      <c r="CQ615" s="18"/>
      <c r="CR615" s="18"/>
      <c r="CS615" s="18"/>
    </row>
    <row r="616" spans="1:97">
      <c r="A616" s="18"/>
      <c r="B616" s="18"/>
      <c r="C616" s="18" t="s">
        <v>18493</v>
      </c>
      <c r="D616" s="18"/>
      <c r="E616" s="18"/>
      <c r="F616" s="18"/>
      <c r="G616" s="18"/>
      <c r="H616" s="18"/>
      <c r="I616" s="18"/>
      <c r="J616" s="18"/>
      <c r="K616" s="18"/>
      <c r="L616" s="18"/>
      <c r="M616" s="18"/>
      <c r="N616" s="18"/>
      <c r="O616" s="18"/>
      <c r="P616" s="18"/>
      <c r="Q616" s="18"/>
      <c r="R616" s="18"/>
      <c r="S616" s="18"/>
      <c r="T616" s="18"/>
      <c r="U616" s="18"/>
      <c r="V616" s="18"/>
      <c r="W616" s="18"/>
      <c r="X616" s="18"/>
      <c r="Y616" s="18"/>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c r="BC616" s="18"/>
      <c r="BD616" s="18"/>
      <c r="BE616" s="18"/>
      <c r="BF616" s="18"/>
      <c r="BG616" s="18"/>
      <c r="BH616" s="18"/>
      <c r="BI616" s="18"/>
      <c r="BJ616" s="18"/>
      <c r="BK616" s="18"/>
      <c r="BL616" s="18"/>
      <c r="BM616" s="18"/>
      <c r="BN616" s="18"/>
      <c r="BO616" s="18"/>
      <c r="BP616" s="18"/>
      <c r="BQ616" s="18"/>
      <c r="BR616" s="18"/>
      <c r="BS616" s="18"/>
      <c r="BT616" s="18"/>
      <c r="BU616" s="18"/>
      <c r="BV616" s="18"/>
      <c r="BW616" s="18"/>
      <c r="BX616" s="18"/>
      <c r="BY616" s="18"/>
      <c r="BZ616" s="18"/>
      <c r="CA616" s="18"/>
      <c r="CB616" s="18"/>
      <c r="CC616" s="18"/>
      <c r="CD616" s="18"/>
      <c r="CE616" s="18"/>
      <c r="CF616" s="18"/>
      <c r="CG616" s="18"/>
      <c r="CH616" s="18"/>
      <c r="CI616" s="18"/>
      <c r="CJ616" s="18"/>
      <c r="CK616" s="18"/>
      <c r="CL616" s="18"/>
      <c r="CM616" s="18"/>
      <c r="CN616" s="18"/>
      <c r="CO616" s="18"/>
      <c r="CP616" s="18"/>
      <c r="CQ616" s="18"/>
      <c r="CR616" s="18"/>
      <c r="CS616" s="18"/>
    </row>
    <row r="617" spans="1:97">
      <c r="A617" s="18"/>
      <c r="B617" s="18"/>
      <c r="C617" s="18" t="s">
        <v>18494</v>
      </c>
      <c r="D617" s="18"/>
      <c r="E617" s="18"/>
      <c r="F617" s="18"/>
      <c r="G617" s="18"/>
      <c r="H617" s="18"/>
      <c r="I617" s="18"/>
      <c r="J617" s="18"/>
      <c r="K617" s="18"/>
      <c r="L617" s="18"/>
      <c r="M617" s="18"/>
      <c r="N617" s="18"/>
      <c r="O617" s="18"/>
      <c r="P617" s="18"/>
      <c r="Q617" s="18"/>
      <c r="R617" s="18"/>
      <c r="S617" s="18"/>
      <c r="T617" s="18"/>
      <c r="U617" s="18"/>
      <c r="V617" s="18"/>
      <c r="W617" s="18"/>
      <c r="X617" s="18"/>
      <c r="Y617" s="18"/>
      <c r="Z617" s="18"/>
      <c r="AA617" s="18"/>
      <c r="AB617" s="18"/>
      <c r="AC617" s="18"/>
      <c r="AD617" s="18"/>
      <c r="AE617" s="18"/>
      <c r="AF617" s="18"/>
      <c r="AG617" s="18"/>
      <c r="AH617" s="18"/>
      <c r="AI617" s="18"/>
      <c r="AJ617" s="18"/>
      <c r="AK617" s="18"/>
      <c r="AL617" s="18"/>
      <c r="AM617" s="18"/>
      <c r="AN617" s="18"/>
      <c r="AO617" s="18"/>
      <c r="AP617" s="18"/>
      <c r="AQ617" s="18"/>
      <c r="AR617" s="18"/>
      <c r="AS617" s="18"/>
      <c r="AT617" s="18"/>
      <c r="AU617" s="18"/>
      <c r="AV617" s="18"/>
      <c r="AW617" s="18"/>
      <c r="AX617" s="18"/>
      <c r="AY617" s="18"/>
      <c r="AZ617" s="18"/>
      <c r="BA617" s="18"/>
      <c r="BB617" s="18"/>
      <c r="BC617" s="18"/>
      <c r="BD617" s="18"/>
      <c r="BE617" s="18"/>
      <c r="BF617" s="18"/>
      <c r="BG617" s="18"/>
      <c r="BH617" s="18"/>
      <c r="BI617" s="18"/>
      <c r="BJ617" s="18"/>
      <c r="BK617" s="18"/>
      <c r="BL617" s="18"/>
      <c r="BM617" s="18"/>
      <c r="BN617" s="18"/>
      <c r="BO617" s="18"/>
      <c r="BP617" s="18"/>
      <c r="BQ617" s="18"/>
      <c r="BR617" s="18"/>
      <c r="BS617" s="18"/>
      <c r="BT617" s="18"/>
      <c r="BU617" s="18"/>
      <c r="BV617" s="18"/>
      <c r="BW617" s="18"/>
      <c r="BX617" s="18"/>
      <c r="BY617" s="18"/>
      <c r="BZ617" s="18"/>
      <c r="CA617" s="18"/>
      <c r="CB617" s="18"/>
      <c r="CC617" s="18"/>
      <c r="CD617" s="18"/>
      <c r="CE617" s="18"/>
      <c r="CF617" s="18"/>
      <c r="CG617" s="18"/>
      <c r="CH617" s="18"/>
      <c r="CI617" s="18"/>
      <c r="CJ617" s="18"/>
      <c r="CK617" s="18"/>
      <c r="CL617" s="18"/>
      <c r="CM617" s="18"/>
      <c r="CN617" s="18"/>
      <c r="CO617" s="18"/>
      <c r="CP617" s="18"/>
      <c r="CQ617" s="18"/>
      <c r="CR617" s="18"/>
      <c r="CS617" s="18"/>
    </row>
    <row r="618" spans="1:97">
      <c r="A618" s="18"/>
      <c r="B618" s="18"/>
      <c r="C618" s="18" t="s">
        <v>18495</v>
      </c>
      <c r="D618" s="18"/>
      <c r="E618" s="18"/>
      <c r="F618" s="18"/>
      <c r="G618" s="18"/>
      <c r="H618" s="18"/>
      <c r="I618" s="18"/>
      <c r="J618" s="18"/>
      <c r="K618" s="18"/>
      <c r="L618" s="18"/>
      <c r="M618" s="18"/>
      <c r="N618" s="18"/>
      <c r="O618" s="18"/>
      <c r="P618" s="18"/>
      <c r="Q618" s="18"/>
      <c r="R618" s="18"/>
      <c r="S618" s="18"/>
      <c r="T618" s="18"/>
      <c r="U618" s="18"/>
      <c r="V618" s="18"/>
      <c r="W618" s="18"/>
      <c r="X618" s="18"/>
      <c r="Y618" s="18"/>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c r="BC618" s="18"/>
      <c r="BD618" s="18"/>
      <c r="BE618" s="18"/>
      <c r="BF618" s="18"/>
      <c r="BG618" s="18"/>
      <c r="BH618" s="18"/>
      <c r="BI618" s="18"/>
      <c r="BJ618" s="18"/>
      <c r="BK618" s="18"/>
      <c r="BL618" s="18"/>
      <c r="BM618" s="18"/>
      <c r="BN618" s="18"/>
      <c r="BO618" s="18"/>
      <c r="BP618" s="18"/>
      <c r="BQ618" s="18"/>
      <c r="BR618" s="18"/>
      <c r="BS618" s="18"/>
      <c r="BT618" s="18"/>
      <c r="BU618" s="18"/>
      <c r="BV618" s="18"/>
      <c r="BW618" s="18"/>
      <c r="BX618" s="18"/>
      <c r="BY618" s="18"/>
      <c r="BZ618" s="18"/>
      <c r="CA618" s="18"/>
      <c r="CB618" s="18"/>
      <c r="CC618" s="18"/>
      <c r="CD618" s="18"/>
      <c r="CE618" s="18"/>
      <c r="CF618" s="18"/>
      <c r="CG618" s="18"/>
      <c r="CH618" s="18"/>
      <c r="CI618" s="18"/>
      <c r="CJ618" s="18"/>
      <c r="CK618" s="18"/>
      <c r="CL618" s="18"/>
      <c r="CM618" s="18"/>
      <c r="CN618" s="18"/>
      <c r="CO618" s="18"/>
      <c r="CP618" s="18"/>
      <c r="CQ618" s="18"/>
      <c r="CR618" s="18"/>
      <c r="CS618" s="18"/>
    </row>
    <row r="619" spans="1:97">
      <c r="A619" s="18"/>
      <c r="B619" s="18"/>
      <c r="C619" s="18" t="s">
        <v>18496</v>
      </c>
      <c r="D619" s="18"/>
      <c r="E619" s="18"/>
      <c r="F619" s="18"/>
      <c r="G619" s="18"/>
      <c r="H619" s="18"/>
      <c r="I619" s="18"/>
      <c r="J619" s="18"/>
      <c r="K619" s="18"/>
      <c r="L619" s="18"/>
      <c r="M619" s="18"/>
      <c r="N619" s="18"/>
      <c r="O619" s="18"/>
      <c r="P619" s="18"/>
      <c r="Q619" s="18"/>
      <c r="R619" s="18"/>
      <c r="S619" s="18"/>
      <c r="T619" s="18"/>
      <c r="U619" s="18"/>
      <c r="V619" s="18"/>
      <c r="W619" s="18"/>
      <c r="X619" s="18"/>
      <c r="Y619" s="18"/>
      <c r="Z619" s="18"/>
      <c r="AA619" s="18"/>
      <c r="AB619" s="18"/>
      <c r="AC619" s="18"/>
      <c r="AD619" s="18"/>
      <c r="AE619" s="18"/>
      <c r="AF619" s="18"/>
      <c r="AG619" s="18"/>
      <c r="AH619" s="18"/>
      <c r="AI619" s="18"/>
      <c r="AJ619" s="18"/>
      <c r="AK619" s="18"/>
      <c r="AL619" s="18"/>
      <c r="AM619" s="18"/>
      <c r="AN619" s="18"/>
      <c r="AO619" s="18"/>
      <c r="AP619" s="18"/>
      <c r="AQ619" s="18"/>
      <c r="AR619" s="18"/>
      <c r="AS619" s="18"/>
      <c r="AT619" s="18"/>
      <c r="AU619" s="18"/>
      <c r="AV619" s="18"/>
      <c r="AW619" s="18"/>
      <c r="AX619" s="18"/>
      <c r="AY619" s="18"/>
      <c r="AZ619" s="18"/>
      <c r="BA619" s="18"/>
      <c r="BB619" s="18"/>
      <c r="BC619" s="18"/>
      <c r="BD619" s="18"/>
      <c r="BE619" s="18"/>
      <c r="BF619" s="18"/>
      <c r="BG619" s="18"/>
      <c r="BH619" s="18"/>
      <c r="BI619" s="18"/>
      <c r="BJ619" s="18"/>
      <c r="BK619" s="18"/>
      <c r="BL619" s="18"/>
      <c r="BM619" s="18"/>
      <c r="BN619" s="18"/>
      <c r="BO619" s="18"/>
      <c r="BP619" s="18"/>
      <c r="BQ619" s="18"/>
      <c r="BR619" s="18"/>
      <c r="BS619" s="18"/>
      <c r="BT619" s="18"/>
      <c r="BU619" s="18"/>
      <c r="BV619" s="18"/>
      <c r="BW619" s="18"/>
      <c r="BX619" s="18"/>
      <c r="BY619" s="18"/>
      <c r="BZ619" s="18"/>
      <c r="CA619" s="18"/>
      <c r="CB619" s="18"/>
      <c r="CC619" s="18"/>
      <c r="CD619" s="18"/>
      <c r="CE619" s="18"/>
      <c r="CF619" s="18"/>
      <c r="CG619" s="18"/>
      <c r="CH619" s="18"/>
      <c r="CI619" s="18"/>
      <c r="CJ619" s="18"/>
      <c r="CK619" s="18"/>
      <c r="CL619" s="18"/>
      <c r="CM619" s="18"/>
      <c r="CN619" s="18"/>
      <c r="CO619" s="18"/>
      <c r="CP619" s="18"/>
      <c r="CQ619" s="18"/>
      <c r="CR619" s="18"/>
      <c r="CS619" s="18"/>
    </row>
    <row r="620" spans="1:97">
      <c r="A620" s="18"/>
      <c r="B620" s="18"/>
      <c r="C620" s="18" t="s">
        <v>18497</v>
      </c>
      <c r="D620" s="18"/>
      <c r="E620" s="18"/>
      <c r="F620" s="18"/>
      <c r="G620" s="18"/>
      <c r="H620" s="18"/>
      <c r="I620" s="18"/>
      <c r="J620" s="18"/>
      <c r="K620" s="18"/>
      <c r="L620" s="18"/>
      <c r="M620" s="18"/>
      <c r="N620" s="18"/>
      <c r="O620" s="18"/>
      <c r="P620" s="18"/>
      <c r="Q620" s="18"/>
      <c r="R620" s="18"/>
      <c r="S620" s="18"/>
      <c r="T620" s="18"/>
      <c r="U620" s="18"/>
      <c r="V620" s="18"/>
      <c r="W620" s="18"/>
      <c r="X620" s="18"/>
      <c r="Y620" s="18"/>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c r="BC620" s="18"/>
      <c r="BD620" s="18"/>
      <c r="BE620" s="18"/>
      <c r="BF620" s="18"/>
      <c r="BG620" s="18"/>
      <c r="BH620" s="18"/>
      <c r="BI620" s="18"/>
      <c r="BJ620" s="18"/>
      <c r="BK620" s="18"/>
      <c r="BL620" s="18"/>
      <c r="BM620" s="18"/>
      <c r="BN620" s="18"/>
      <c r="BO620" s="18"/>
      <c r="BP620" s="18"/>
      <c r="BQ620" s="18"/>
      <c r="BR620" s="18"/>
      <c r="BS620" s="18"/>
      <c r="BT620" s="18"/>
      <c r="BU620" s="18"/>
      <c r="BV620" s="18"/>
      <c r="BW620" s="18"/>
      <c r="BX620" s="18"/>
      <c r="BY620" s="18"/>
      <c r="BZ620" s="18"/>
      <c r="CA620" s="18"/>
      <c r="CB620" s="18"/>
      <c r="CC620" s="18"/>
      <c r="CD620" s="18"/>
      <c r="CE620" s="18"/>
      <c r="CF620" s="18"/>
      <c r="CG620" s="18"/>
      <c r="CH620" s="18"/>
      <c r="CI620" s="18"/>
      <c r="CJ620" s="18"/>
      <c r="CK620" s="18"/>
      <c r="CL620" s="18"/>
      <c r="CM620" s="18"/>
      <c r="CN620" s="18"/>
      <c r="CO620" s="18"/>
      <c r="CP620" s="18"/>
      <c r="CQ620" s="18"/>
      <c r="CR620" s="18"/>
      <c r="CS620" s="18"/>
    </row>
    <row r="621" spans="1:97">
      <c r="A621" s="18"/>
      <c r="B621" s="18"/>
      <c r="C621" s="18" t="s">
        <v>18498</v>
      </c>
      <c r="D621" s="18"/>
      <c r="E621" s="18"/>
      <c r="F621" s="18"/>
      <c r="G621" s="18"/>
      <c r="H621" s="18"/>
      <c r="I621" s="18"/>
      <c r="J621" s="18"/>
      <c r="K621" s="18"/>
      <c r="L621" s="18"/>
      <c r="M621" s="18"/>
      <c r="N621" s="18"/>
      <c r="O621" s="18"/>
      <c r="P621" s="18"/>
      <c r="Q621" s="18"/>
      <c r="R621" s="18"/>
      <c r="S621" s="18"/>
      <c r="T621" s="18"/>
      <c r="U621" s="18"/>
      <c r="V621" s="18"/>
      <c r="W621" s="18"/>
      <c r="X621" s="18"/>
      <c r="Y621" s="18"/>
      <c r="Z621" s="18"/>
      <c r="AA621" s="18"/>
      <c r="AB621" s="18"/>
      <c r="AC621" s="18"/>
      <c r="AD621" s="18"/>
      <c r="AE621" s="18"/>
      <c r="AF621" s="18"/>
      <c r="AG621" s="18"/>
      <c r="AH621" s="18"/>
      <c r="AI621" s="18"/>
      <c r="AJ621" s="18"/>
      <c r="AK621" s="18"/>
      <c r="AL621" s="18"/>
      <c r="AM621" s="18"/>
      <c r="AN621" s="18"/>
      <c r="AO621" s="18"/>
      <c r="AP621" s="18"/>
      <c r="AQ621" s="18"/>
      <c r="AR621" s="18"/>
      <c r="AS621" s="18"/>
      <c r="AT621" s="18"/>
      <c r="AU621" s="18"/>
      <c r="AV621" s="18"/>
      <c r="AW621" s="18"/>
      <c r="AX621" s="18"/>
      <c r="AY621" s="18"/>
      <c r="AZ621" s="18"/>
      <c r="BA621" s="18"/>
      <c r="BB621" s="18"/>
      <c r="BC621" s="18"/>
      <c r="BD621" s="18"/>
      <c r="BE621" s="18"/>
      <c r="BF621" s="18"/>
      <c r="BG621" s="18"/>
      <c r="BH621" s="18"/>
      <c r="BI621" s="18"/>
      <c r="BJ621" s="18"/>
      <c r="BK621" s="18"/>
      <c r="BL621" s="18"/>
      <c r="BM621" s="18"/>
      <c r="BN621" s="18"/>
      <c r="BO621" s="18"/>
      <c r="BP621" s="18"/>
      <c r="BQ621" s="18"/>
      <c r="BR621" s="18"/>
      <c r="BS621" s="18"/>
      <c r="BT621" s="18"/>
      <c r="BU621" s="18"/>
      <c r="BV621" s="18"/>
      <c r="BW621" s="18"/>
      <c r="BX621" s="18"/>
      <c r="BY621" s="18"/>
      <c r="BZ621" s="18"/>
      <c r="CA621" s="18"/>
      <c r="CB621" s="18"/>
      <c r="CC621" s="18"/>
      <c r="CD621" s="18"/>
      <c r="CE621" s="18"/>
      <c r="CF621" s="18"/>
      <c r="CG621" s="18"/>
      <c r="CH621" s="18"/>
      <c r="CI621" s="18"/>
      <c r="CJ621" s="18"/>
      <c r="CK621" s="18"/>
      <c r="CL621" s="18"/>
      <c r="CM621" s="18"/>
      <c r="CN621" s="18"/>
      <c r="CO621" s="18"/>
      <c r="CP621" s="18"/>
      <c r="CQ621" s="18"/>
      <c r="CR621" s="18"/>
      <c r="CS621" s="18"/>
    </row>
    <row r="622" spans="1:97">
      <c r="A622" s="18"/>
      <c r="B622" s="18"/>
      <c r="C622" s="18" t="s">
        <v>18499</v>
      </c>
      <c r="D622" s="18"/>
      <c r="E622" s="18"/>
      <c r="F622" s="18"/>
      <c r="G622" s="18"/>
      <c r="H622" s="18"/>
      <c r="I622" s="18"/>
      <c r="J622" s="18"/>
      <c r="K622" s="18"/>
      <c r="L622" s="18"/>
      <c r="M622" s="18"/>
      <c r="N622" s="18"/>
      <c r="O622" s="18"/>
      <c r="P622" s="18"/>
      <c r="Q622" s="18"/>
      <c r="R622" s="18"/>
      <c r="S622" s="18"/>
      <c r="T622" s="18"/>
      <c r="U622" s="18"/>
      <c r="V622" s="18"/>
      <c r="W622" s="18"/>
      <c r="X622" s="18"/>
      <c r="Y622" s="18"/>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c r="BC622" s="18"/>
      <c r="BD622" s="18"/>
      <c r="BE622" s="18"/>
      <c r="BF622" s="18"/>
      <c r="BG622" s="18"/>
      <c r="BH622" s="18"/>
      <c r="BI622" s="18"/>
      <c r="BJ622" s="18"/>
      <c r="BK622" s="18"/>
      <c r="BL622" s="18"/>
      <c r="BM622" s="18"/>
      <c r="BN622" s="18"/>
      <c r="BO622" s="18"/>
      <c r="BP622" s="18"/>
      <c r="BQ622" s="18"/>
      <c r="BR622" s="18"/>
      <c r="BS622" s="18"/>
      <c r="BT622" s="18"/>
      <c r="BU622" s="18"/>
      <c r="BV622" s="18"/>
      <c r="BW622" s="18"/>
      <c r="BX622" s="18"/>
      <c r="BY622" s="18"/>
      <c r="BZ622" s="18"/>
      <c r="CA622" s="18"/>
      <c r="CB622" s="18"/>
      <c r="CC622" s="18"/>
      <c r="CD622" s="18"/>
      <c r="CE622" s="18"/>
      <c r="CF622" s="18"/>
      <c r="CG622" s="18"/>
      <c r="CH622" s="18"/>
      <c r="CI622" s="18"/>
      <c r="CJ622" s="18"/>
      <c r="CK622" s="18"/>
      <c r="CL622" s="18"/>
      <c r="CM622" s="18"/>
      <c r="CN622" s="18"/>
      <c r="CO622" s="18"/>
      <c r="CP622" s="18"/>
      <c r="CQ622" s="18"/>
      <c r="CR622" s="18"/>
      <c r="CS622" s="18"/>
    </row>
    <row r="623" spans="1:97">
      <c r="A623" s="18"/>
      <c r="B623" s="18"/>
      <c r="C623" s="18" t="s">
        <v>18500</v>
      </c>
      <c r="D623" s="18"/>
      <c r="E623" s="18"/>
      <c r="F623" s="18"/>
      <c r="G623" s="18"/>
      <c r="H623" s="18"/>
      <c r="I623" s="18"/>
      <c r="J623" s="18"/>
      <c r="K623" s="18"/>
      <c r="L623" s="18"/>
      <c r="M623" s="18"/>
      <c r="N623" s="18"/>
      <c r="O623" s="18"/>
      <c r="P623" s="18"/>
      <c r="Q623" s="18"/>
      <c r="R623" s="18"/>
      <c r="S623" s="18"/>
      <c r="T623" s="18"/>
      <c r="U623" s="18"/>
      <c r="V623" s="18"/>
      <c r="W623" s="18"/>
      <c r="X623" s="18"/>
      <c r="Y623" s="18"/>
      <c r="Z623" s="18"/>
      <c r="AA623" s="18"/>
      <c r="AB623" s="18"/>
      <c r="AC623" s="18"/>
      <c r="AD623" s="18"/>
      <c r="AE623" s="18"/>
      <c r="AF623" s="18"/>
      <c r="AG623" s="18"/>
      <c r="AH623" s="18"/>
      <c r="AI623" s="18"/>
      <c r="AJ623" s="18"/>
      <c r="AK623" s="18"/>
      <c r="AL623" s="18"/>
      <c r="AM623" s="18"/>
      <c r="AN623" s="18"/>
      <c r="AO623" s="18"/>
      <c r="AP623" s="18"/>
      <c r="AQ623" s="18"/>
      <c r="AR623" s="18"/>
      <c r="AS623" s="18"/>
      <c r="AT623" s="18"/>
      <c r="AU623" s="18"/>
      <c r="AV623" s="18"/>
      <c r="AW623" s="18"/>
      <c r="AX623" s="18"/>
      <c r="AY623" s="18"/>
      <c r="AZ623" s="18"/>
      <c r="BA623" s="18"/>
      <c r="BB623" s="18"/>
      <c r="BC623" s="18"/>
      <c r="BD623" s="18"/>
      <c r="BE623" s="18"/>
      <c r="BF623" s="18"/>
      <c r="BG623" s="18"/>
      <c r="BH623" s="18"/>
      <c r="BI623" s="18"/>
      <c r="BJ623" s="18"/>
      <c r="BK623" s="18"/>
      <c r="BL623" s="18"/>
      <c r="BM623" s="18"/>
      <c r="BN623" s="18"/>
      <c r="BO623" s="18"/>
      <c r="BP623" s="18"/>
      <c r="BQ623" s="18"/>
      <c r="BR623" s="18"/>
      <c r="BS623" s="18"/>
      <c r="BT623" s="18"/>
      <c r="BU623" s="18"/>
      <c r="BV623" s="18"/>
      <c r="BW623" s="18"/>
      <c r="BX623" s="18"/>
      <c r="BY623" s="18"/>
      <c r="BZ623" s="18"/>
      <c r="CA623" s="18"/>
      <c r="CB623" s="18"/>
      <c r="CC623" s="18"/>
      <c r="CD623" s="18"/>
      <c r="CE623" s="18"/>
      <c r="CF623" s="18"/>
      <c r="CG623" s="18"/>
      <c r="CH623" s="18"/>
      <c r="CI623" s="18"/>
      <c r="CJ623" s="18"/>
      <c r="CK623" s="18"/>
      <c r="CL623" s="18"/>
      <c r="CM623" s="18"/>
      <c r="CN623" s="18"/>
      <c r="CO623" s="18"/>
      <c r="CP623" s="18"/>
      <c r="CQ623" s="18"/>
      <c r="CR623" s="18"/>
      <c r="CS623" s="18"/>
    </row>
    <row r="624" spans="1:97">
      <c r="A624" s="18"/>
      <c r="B624" s="18"/>
      <c r="C624" s="18" t="s">
        <v>18501</v>
      </c>
      <c r="D624" s="18"/>
      <c r="E624" s="18"/>
      <c r="F624" s="18"/>
      <c r="G624" s="18"/>
      <c r="H624" s="18"/>
      <c r="I624" s="18"/>
      <c r="J624" s="18"/>
      <c r="K624" s="18"/>
      <c r="L624" s="18"/>
      <c r="M624" s="18"/>
      <c r="N624" s="18"/>
      <c r="O624" s="18"/>
      <c r="P624" s="18"/>
      <c r="Q624" s="18"/>
      <c r="R624" s="18"/>
      <c r="S624" s="18"/>
      <c r="T624" s="18"/>
      <c r="U624" s="18"/>
      <c r="V624" s="18"/>
      <c r="W624" s="18"/>
      <c r="X624" s="18"/>
      <c r="Y624" s="18"/>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c r="BC624" s="18"/>
      <c r="BD624" s="18"/>
      <c r="BE624" s="18"/>
      <c r="BF624" s="18"/>
      <c r="BG624" s="18"/>
      <c r="BH624" s="18"/>
      <c r="BI624" s="18"/>
      <c r="BJ624" s="18"/>
      <c r="BK624" s="18"/>
      <c r="BL624" s="18"/>
      <c r="BM624" s="18"/>
      <c r="BN624" s="18"/>
      <c r="BO624" s="18"/>
      <c r="BP624" s="18"/>
      <c r="BQ624" s="18"/>
      <c r="BR624" s="18"/>
      <c r="BS624" s="18"/>
      <c r="BT624" s="18"/>
      <c r="BU624" s="18"/>
      <c r="BV624" s="18"/>
      <c r="BW624" s="18"/>
      <c r="BX624" s="18"/>
      <c r="BY624" s="18"/>
      <c r="BZ624" s="18"/>
      <c r="CA624" s="18"/>
      <c r="CB624" s="18"/>
      <c r="CC624" s="18"/>
      <c r="CD624" s="18"/>
      <c r="CE624" s="18"/>
      <c r="CF624" s="18"/>
      <c r="CG624" s="18"/>
      <c r="CH624" s="18"/>
      <c r="CI624" s="18"/>
      <c r="CJ624" s="18"/>
      <c r="CK624" s="18"/>
      <c r="CL624" s="18"/>
      <c r="CM624" s="18"/>
      <c r="CN624" s="18"/>
      <c r="CO624" s="18"/>
      <c r="CP624" s="18"/>
      <c r="CQ624" s="18"/>
      <c r="CR624" s="18"/>
      <c r="CS624" s="18"/>
    </row>
    <row r="625" spans="1:97">
      <c r="A625" s="18"/>
      <c r="B625" s="18"/>
      <c r="C625" s="18" t="s">
        <v>18502</v>
      </c>
      <c r="D625" s="18"/>
      <c r="E625" s="18"/>
      <c r="F625" s="18"/>
      <c r="G625" s="18"/>
      <c r="H625" s="18"/>
      <c r="I625" s="18"/>
      <c r="J625" s="18"/>
      <c r="K625" s="18"/>
      <c r="L625" s="18"/>
      <c r="M625" s="18"/>
      <c r="N625" s="18"/>
      <c r="O625" s="18"/>
      <c r="P625" s="18"/>
      <c r="Q625" s="18"/>
      <c r="R625" s="18"/>
      <c r="S625" s="18"/>
      <c r="T625" s="18"/>
      <c r="U625" s="18"/>
      <c r="V625" s="18"/>
      <c r="W625" s="18"/>
      <c r="X625" s="18"/>
      <c r="Y625" s="18"/>
      <c r="Z625" s="18"/>
      <c r="AA625" s="18"/>
      <c r="AB625" s="18"/>
      <c r="AC625" s="18"/>
      <c r="AD625" s="18"/>
      <c r="AE625" s="18"/>
      <c r="AF625" s="18"/>
      <c r="AG625" s="18"/>
      <c r="AH625" s="18"/>
      <c r="AI625" s="18"/>
      <c r="AJ625" s="18"/>
      <c r="AK625" s="18"/>
      <c r="AL625" s="18"/>
      <c r="AM625" s="18"/>
      <c r="AN625" s="18"/>
      <c r="AO625" s="18"/>
      <c r="AP625" s="18"/>
      <c r="AQ625" s="18"/>
      <c r="AR625" s="18"/>
      <c r="AS625" s="18"/>
      <c r="AT625" s="18"/>
      <c r="AU625" s="18"/>
      <c r="AV625" s="18"/>
      <c r="AW625" s="18"/>
      <c r="AX625" s="18"/>
      <c r="AY625" s="18"/>
      <c r="AZ625" s="18"/>
      <c r="BA625" s="18"/>
      <c r="BB625" s="18"/>
      <c r="BC625" s="18"/>
      <c r="BD625" s="18"/>
      <c r="BE625" s="18"/>
      <c r="BF625" s="18"/>
      <c r="BG625" s="18"/>
      <c r="BH625" s="18"/>
      <c r="BI625" s="18"/>
      <c r="BJ625" s="18"/>
      <c r="BK625" s="18"/>
      <c r="BL625" s="18"/>
      <c r="BM625" s="18"/>
      <c r="BN625" s="18"/>
      <c r="BO625" s="18"/>
      <c r="BP625" s="18"/>
      <c r="BQ625" s="18"/>
      <c r="BR625" s="18"/>
      <c r="BS625" s="18"/>
      <c r="BT625" s="18"/>
      <c r="BU625" s="18"/>
      <c r="BV625" s="18"/>
      <c r="BW625" s="18"/>
      <c r="BX625" s="18"/>
      <c r="BY625" s="18"/>
      <c r="BZ625" s="18"/>
      <c r="CA625" s="18"/>
      <c r="CB625" s="18"/>
      <c r="CC625" s="18"/>
      <c r="CD625" s="18"/>
      <c r="CE625" s="18"/>
      <c r="CF625" s="18"/>
      <c r="CG625" s="18"/>
      <c r="CH625" s="18"/>
      <c r="CI625" s="18"/>
      <c r="CJ625" s="18"/>
      <c r="CK625" s="18"/>
      <c r="CL625" s="18"/>
      <c r="CM625" s="18"/>
      <c r="CN625" s="18"/>
      <c r="CO625" s="18"/>
      <c r="CP625" s="18"/>
      <c r="CQ625" s="18"/>
      <c r="CR625" s="18"/>
      <c r="CS625" s="18"/>
    </row>
    <row r="626" spans="1:97">
      <c r="A626" s="18"/>
      <c r="B626" s="18"/>
      <c r="C626" s="18" t="s">
        <v>18503</v>
      </c>
      <c r="D626" s="18"/>
      <c r="E626" s="18"/>
      <c r="F626" s="18"/>
      <c r="G626" s="18"/>
      <c r="H626" s="18"/>
      <c r="I626" s="18"/>
      <c r="J626" s="18"/>
      <c r="K626" s="18"/>
      <c r="L626" s="18"/>
      <c r="M626" s="18"/>
      <c r="N626" s="18"/>
      <c r="O626" s="18"/>
      <c r="P626" s="18"/>
      <c r="Q626" s="18"/>
      <c r="R626" s="18"/>
      <c r="S626" s="18"/>
      <c r="T626" s="18"/>
      <c r="U626" s="18"/>
      <c r="V626" s="18"/>
      <c r="W626" s="18"/>
      <c r="X626" s="18"/>
      <c r="Y626" s="18"/>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c r="BC626" s="18"/>
      <c r="BD626" s="18"/>
      <c r="BE626" s="18"/>
      <c r="BF626" s="18"/>
      <c r="BG626" s="18"/>
      <c r="BH626" s="18"/>
      <c r="BI626" s="18"/>
      <c r="BJ626" s="18"/>
      <c r="BK626" s="18"/>
      <c r="BL626" s="18"/>
      <c r="BM626" s="18"/>
      <c r="BN626" s="18"/>
      <c r="BO626" s="18"/>
      <c r="BP626" s="18"/>
      <c r="BQ626" s="18"/>
      <c r="BR626" s="18"/>
      <c r="BS626" s="18"/>
      <c r="BT626" s="18"/>
      <c r="BU626" s="18"/>
      <c r="BV626" s="18"/>
      <c r="BW626" s="18"/>
      <c r="BX626" s="18"/>
      <c r="BY626" s="18"/>
      <c r="BZ626" s="18"/>
      <c r="CA626" s="18"/>
      <c r="CB626" s="18"/>
      <c r="CC626" s="18"/>
      <c r="CD626" s="18"/>
      <c r="CE626" s="18"/>
      <c r="CF626" s="18"/>
      <c r="CG626" s="18"/>
      <c r="CH626" s="18"/>
      <c r="CI626" s="18"/>
      <c r="CJ626" s="18"/>
      <c r="CK626" s="18"/>
      <c r="CL626" s="18"/>
      <c r="CM626" s="18"/>
      <c r="CN626" s="18"/>
      <c r="CO626" s="18"/>
      <c r="CP626" s="18"/>
      <c r="CQ626" s="18"/>
      <c r="CR626" s="18"/>
      <c r="CS626" s="18"/>
    </row>
    <row r="627" spans="1:97">
      <c r="A627" s="18"/>
      <c r="B627" s="18"/>
      <c r="C627" s="18" t="s">
        <v>18504</v>
      </c>
      <c r="D627" s="18"/>
      <c r="E627" s="18"/>
      <c r="F627" s="18"/>
      <c r="G627" s="18"/>
      <c r="H627" s="18"/>
      <c r="I627" s="18"/>
      <c r="J627" s="18"/>
      <c r="K627" s="18"/>
      <c r="L627" s="18"/>
      <c r="M627" s="18"/>
      <c r="N627" s="18"/>
      <c r="O627" s="18"/>
      <c r="P627" s="18"/>
      <c r="Q627" s="18"/>
      <c r="R627" s="18"/>
      <c r="S627" s="18"/>
      <c r="T627" s="18"/>
      <c r="U627" s="18"/>
      <c r="V627" s="18"/>
      <c r="W627" s="18"/>
      <c r="X627" s="18"/>
      <c r="Y627" s="18"/>
      <c r="Z627" s="18"/>
      <c r="AA627" s="18"/>
      <c r="AB627" s="18"/>
      <c r="AC627" s="18"/>
      <c r="AD627" s="18"/>
      <c r="AE627" s="18"/>
      <c r="AF627" s="18"/>
      <c r="AG627" s="18"/>
      <c r="AH627" s="18"/>
      <c r="AI627" s="18"/>
      <c r="AJ627" s="18"/>
      <c r="AK627" s="18"/>
      <c r="AL627" s="18"/>
      <c r="AM627" s="18"/>
      <c r="AN627" s="18"/>
      <c r="AO627" s="18"/>
      <c r="AP627" s="18"/>
      <c r="AQ627" s="18"/>
      <c r="AR627" s="18"/>
      <c r="AS627" s="18"/>
      <c r="AT627" s="18"/>
      <c r="AU627" s="18"/>
      <c r="AV627" s="18"/>
      <c r="AW627" s="18"/>
      <c r="AX627" s="18"/>
      <c r="AY627" s="18"/>
      <c r="AZ627" s="18"/>
      <c r="BA627" s="18"/>
      <c r="BB627" s="18"/>
      <c r="BC627" s="18"/>
      <c r="BD627" s="18"/>
      <c r="BE627" s="18"/>
      <c r="BF627" s="18"/>
      <c r="BG627" s="18"/>
      <c r="BH627" s="18"/>
      <c r="BI627" s="18"/>
      <c r="BJ627" s="18"/>
      <c r="BK627" s="18"/>
      <c r="BL627" s="18"/>
      <c r="BM627" s="18"/>
      <c r="BN627" s="18"/>
      <c r="BO627" s="18"/>
      <c r="BP627" s="18"/>
      <c r="BQ627" s="18"/>
      <c r="BR627" s="18"/>
      <c r="BS627" s="18"/>
      <c r="BT627" s="18"/>
      <c r="BU627" s="18"/>
      <c r="BV627" s="18"/>
      <c r="BW627" s="18"/>
      <c r="BX627" s="18"/>
      <c r="BY627" s="18"/>
      <c r="BZ627" s="18"/>
      <c r="CA627" s="18"/>
      <c r="CB627" s="18"/>
      <c r="CC627" s="18"/>
      <c r="CD627" s="18"/>
      <c r="CE627" s="18"/>
      <c r="CF627" s="18"/>
      <c r="CG627" s="18"/>
      <c r="CH627" s="18"/>
      <c r="CI627" s="18"/>
      <c r="CJ627" s="18"/>
      <c r="CK627" s="18"/>
      <c r="CL627" s="18"/>
      <c r="CM627" s="18"/>
      <c r="CN627" s="18"/>
      <c r="CO627" s="18"/>
      <c r="CP627" s="18"/>
      <c r="CQ627" s="18"/>
      <c r="CR627" s="18"/>
      <c r="CS627" s="18"/>
    </row>
    <row r="628" spans="1:97">
      <c r="A628" s="18"/>
      <c r="B628" s="18"/>
      <c r="C628" s="18" t="s">
        <v>18505</v>
      </c>
      <c r="D628" s="18"/>
      <c r="E628" s="18"/>
      <c r="F628" s="18"/>
      <c r="G628" s="18"/>
      <c r="H628" s="18"/>
      <c r="I628" s="18"/>
      <c r="J628" s="18"/>
      <c r="K628" s="18"/>
      <c r="L628" s="18"/>
      <c r="M628" s="18"/>
      <c r="N628" s="18"/>
      <c r="O628" s="18"/>
      <c r="P628" s="18"/>
      <c r="Q628" s="18"/>
      <c r="R628" s="18"/>
      <c r="S628" s="18"/>
      <c r="T628" s="18"/>
      <c r="U628" s="18"/>
      <c r="V628" s="18"/>
      <c r="W628" s="18"/>
      <c r="X628" s="18"/>
      <c r="Y628" s="18"/>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c r="BC628" s="18"/>
      <c r="BD628" s="18"/>
      <c r="BE628" s="18"/>
      <c r="BF628" s="18"/>
      <c r="BG628" s="18"/>
      <c r="BH628" s="18"/>
      <c r="BI628" s="18"/>
      <c r="BJ628" s="18"/>
      <c r="BK628" s="18"/>
      <c r="BL628" s="18"/>
      <c r="BM628" s="18"/>
      <c r="BN628" s="18"/>
      <c r="BO628" s="18"/>
      <c r="BP628" s="18"/>
      <c r="BQ628" s="18"/>
      <c r="BR628" s="18"/>
      <c r="BS628" s="18"/>
      <c r="BT628" s="18"/>
      <c r="BU628" s="18"/>
      <c r="BV628" s="18"/>
      <c r="BW628" s="18"/>
      <c r="BX628" s="18"/>
      <c r="BY628" s="18"/>
      <c r="BZ628" s="18"/>
      <c r="CA628" s="18"/>
      <c r="CB628" s="18"/>
      <c r="CC628" s="18"/>
      <c r="CD628" s="18"/>
      <c r="CE628" s="18"/>
      <c r="CF628" s="18"/>
      <c r="CG628" s="18"/>
      <c r="CH628" s="18"/>
      <c r="CI628" s="18"/>
      <c r="CJ628" s="18"/>
      <c r="CK628" s="18"/>
      <c r="CL628" s="18"/>
      <c r="CM628" s="18"/>
      <c r="CN628" s="18"/>
      <c r="CO628" s="18"/>
      <c r="CP628" s="18"/>
      <c r="CQ628" s="18"/>
      <c r="CR628" s="18"/>
      <c r="CS628" s="18"/>
    </row>
    <row r="629" spans="1:97">
      <c r="A629" s="18"/>
      <c r="B629" s="18"/>
      <c r="C629" s="18" t="s">
        <v>18506</v>
      </c>
      <c r="D629" s="18"/>
      <c r="E629" s="18"/>
      <c r="F629" s="18"/>
      <c r="G629" s="18"/>
      <c r="H629" s="18"/>
      <c r="I629" s="18"/>
      <c r="J629" s="18"/>
      <c r="K629" s="18"/>
      <c r="L629" s="18"/>
      <c r="M629" s="18"/>
      <c r="N629" s="18"/>
      <c r="O629" s="18"/>
      <c r="P629" s="18"/>
      <c r="Q629" s="18"/>
      <c r="R629" s="18"/>
      <c r="S629" s="18"/>
      <c r="T629" s="18"/>
      <c r="U629" s="18"/>
      <c r="V629" s="18"/>
      <c r="W629" s="18"/>
      <c r="X629" s="18"/>
      <c r="Y629" s="18"/>
      <c r="Z629" s="18"/>
      <c r="AA629" s="18"/>
      <c r="AB629" s="18"/>
      <c r="AC629" s="18"/>
      <c r="AD629" s="18"/>
      <c r="AE629" s="18"/>
      <c r="AF629" s="18"/>
      <c r="AG629" s="18"/>
      <c r="AH629" s="18"/>
      <c r="AI629" s="18"/>
      <c r="AJ629" s="18"/>
      <c r="AK629" s="18"/>
      <c r="AL629" s="18"/>
      <c r="AM629" s="18"/>
      <c r="AN629" s="18"/>
      <c r="AO629" s="18"/>
      <c r="AP629" s="18"/>
      <c r="AQ629" s="18"/>
      <c r="AR629" s="18"/>
      <c r="AS629" s="18"/>
      <c r="AT629" s="18"/>
      <c r="AU629" s="18"/>
      <c r="AV629" s="18"/>
      <c r="AW629" s="18"/>
      <c r="AX629" s="18"/>
      <c r="AY629" s="18"/>
      <c r="AZ629" s="18"/>
      <c r="BA629" s="18"/>
      <c r="BB629" s="18"/>
      <c r="BC629" s="18"/>
      <c r="BD629" s="18"/>
      <c r="BE629" s="18"/>
      <c r="BF629" s="18"/>
      <c r="BG629" s="18"/>
      <c r="BH629" s="18"/>
      <c r="BI629" s="18"/>
      <c r="BJ629" s="18"/>
      <c r="BK629" s="18"/>
      <c r="BL629" s="18"/>
      <c r="BM629" s="18"/>
      <c r="BN629" s="18"/>
      <c r="BO629" s="18"/>
      <c r="BP629" s="18"/>
      <c r="BQ629" s="18"/>
      <c r="BR629" s="18"/>
      <c r="BS629" s="18"/>
      <c r="BT629" s="18"/>
      <c r="BU629" s="18"/>
      <c r="BV629" s="18"/>
      <c r="BW629" s="18"/>
      <c r="BX629" s="18"/>
      <c r="BY629" s="18"/>
      <c r="BZ629" s="18"/>
      <c r="CA629" s="18"/>
      <c r="CB629" s="18"/>
      <c r="CC629" s="18"/>
      <c r="CD629" s="18"/>
      <c r="CE629" s="18"/>
      <c r="CF629" s="18"/>
      <c r="CG629" s="18"/>
      <c r="CH629" s="18"/>
      <c r="CI629" s="18"/>
      <c r="CJ629" s="18"/>
      <c r="CK629" s="18"/>
      <c r="CL629" s="18"/>
      <c r="CM629" s="18"/>
      <c r="CN629" s="18"/>
      <c r="CO629" s="18"/>
      <c r="CP629" s="18"/>
      <c r="CQ629" s="18"/>
      <c r="CR629" s="18"/>
      <c r="CS629" s="18"/>
    </row>
    <row r="630" spans="1:97">
      <c r="A630" s="18"/>
      <c r="B630" s="18"/>
      <c r="C630" s="18" t="s">
        <v>18507</v>
      </c>
      <c r="D630" s="18"/>
      <c r="E630" s="18"/>
      <c r="F630" s="18"/>
      <c r="G630" s="18"/>
      <c r="H630" s="18"/>
      <c r="I630" s="18"/>
      <c r="J630" s="18"/>
      <c r="K630" s="18"/>
      <c r="L630" s="18"/>
      <c r="M630" s="18"/>
      <c r="N630" s="18"/>
      <c r="O630" s="18"/>
      <c r="P630" s="18"/>
      <c r="Q630" s="18"/>
      <c r="R630" s="18"/>
      <c r="S630" s="18"/>
      <c r="T630" s="18"/>
      <c r="U630" s="18"/>
      <c r="V630" s="18"/>
      <c r="W630" s="18"/>
      <c r="X630" s="18"/>
      <c r="Y630" s="18"/>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c r="BC630" s="18"/>
      <c r="BD630" s="18"/>
      <c r="BE630" s="18"/>
      <c r="BF630" s="18"/>
      <c r="BG630" s="18"/>
      <c r="BH630" s="18"/>
      <c r="BI630" s="18"/>
      <c r="BJ630" s="18"/>
      <c r="BK630" s="18"/>
      <c r="BL630" s="18"/>
      <c r="BM630" s="18"/>
      <c r="BN630" s="18"/>
      <c r="BO630" s="18"/>
      <c r="BP630" s="18"/>
      <c r="BQ630" s="18"/>
      <c r="BR630" s="18"/>
      <c r="BS630" s="18"/>
      <c r="BT630" s="18"/>
      <c r="BU630" s="18"/>
      <c r="BV630" s="18"/>
      <c r="BW630" s="18"/>
      <c r="BX630" s="18"/>
      <c r="BY630" s="18"/>
      <c r="BZ630" s="18"/>
      <c r="CA630" s="18"/>
      <c r="CB630" s="18"/>
      <c r="CC630" s="18"/>
      <c r="CD630" s="18"/>
      <c r="CE630" s="18"/>
      <c r="CF630" s="18"/>
      <c r="CG630" s="18"/>
      <c r="CH630" s="18"/>
      <c r="CI630" s="18"/>
      <c r="CJ630" s="18"/>
      <c r="CK630" s="18"/>
      <c r="CL630" s="18"/>
      <c r="CM630" s="18"/>
      <c r="CN630" s="18"/>
      <c r="CO630" s="18"/>
      <c r="CP630" s="18"/>
      <c r="CQ630" s="18"/>
      <c r="CR630" s="18"/>
      <c r="CS630" s="18"/>
    </row>
    <row r="631" spans="1:97">
      <c r="A631" s="18"/>
      <c r="B631" s="18"/>
      <c r="C631" s="18" t="s">
        <v>18508</v>
      </c>
      <c r="D631" s="18"/>
      <c r="E631" s="18"/>
      <c r="F631" s="18"/>
      <c r="G631" s="18"/>
      <c r="H631" s="18"/>
      <c r="I631" s="18"/>
      <c r="J631" s="18"/>
      <c r="K631" s="18"/>
      <c r="L631" s="18"/>
      <c r="M631" s="18"/>
      <c r="N631" s="18"/>
      <c r="O631" s="18"/>
      <c r="P631" s="18"/>
      <c r="Q631" s="18"/>
      <c r="R631" s="18"/>
      <c r="S631" s="18"/>
      <c r="T631" s="18"/>
      <c r="U631" s="18"/>
      <c r="V631" s="18"/>
      <c r="W631" s="18"/>
      <c r="X631" s="18"/>
      <c r="Y631" s="18"/>
      <c r="Z631" s="18"/>
      <c r="AA631" s="18"/>
      <c r="AB631" s="18"/>
      <c r="AC631" s="18"/>
      <c r="AD631" s="18"/>
      <c r="AE631" s="18"/>
      <c r="AF631" s="18"/>
      <c r="AG631" s="18"/>
      <c r="AH631" s="18"/>
      <c r="AI631" s="18"/>
      <c r="AJ631" s="18"/>
      <c r="AK631" s="18"/>
      <c r="AL631" s="18"/>
      <c r="AM631" s="18"/>
      <c r="AN631" s="18"/>
      <c r="AO631" s="18"/>
      <c r="AP631" s="18"/>
      <c r="AQ631" s="18"/>
      <c r="AR631" s="18"/>
      <c r="AS631" s="18"/>
      <c r="AT631" s="18"/>
      <c r="AU631" s="18"/>
      <c r="AV631" s="18"/>
      <c r="AW631" s="18"/>
      <c r="AX631" s="18"/>
      <c r="AY631" s="18"/>
      <c r="AZ631" s="18"/>
      <c r="BA631" s="18"/>
      <c r="BB631" s="18"/>
      <c r="BC631" s="18"/>
      <c r="BD631" s="18"/>
      <c r="BE631" s="18"/>
      <c r="BF631" s="18"/>
      <c r="BG631" s="18"/>
      <c r="BH631" s="18"/>
      <c r="BI631" s="18"/>
      <c r="BJ631" s="18"/>
      <c r="BK631" s="18"/>
      <c r="BL631" s="18"/>
      <c r="BM631" s="18"/>
      <c r="BN631" s="18"/>
      <c r="BO631" s="18"/>
      <c r="BP631" s="18"/>
      <c r="BQ631" s="18"/>
      <c r="BR631" s="18"/>
      <c r="BS631" s="18"/>
      <c r="BT631" s="18"/>
      <c r="BU631" s="18"/>
      <c r="BV631" s="18"/>
      <c r="BW631" s="18"/>
      <c r="BX631" s="18"/>
      <c r="BY631" s="18"/>
      <c r="BZ631" s="18"/>
      <c r="CA631" s="18"/>
      <c r="CB631" s="18"/>
      <c r="CC631" s="18"/>
      <c r="CD631" s="18"/>
      <c r="CE631" s="18"/>
      <c r="CF631" s="18"/>
      <c r="CG631" s="18"/>
      <c r="CH631" s="18"/>
      <c r="CI631" s="18"/>
      <c r="CJ631" s="18"/>
      <c r="CK631" s="18"/>
      <c r="CL631" s="18"/>
      <c r="CM631" s="18"/>
      <c r="CN631" s="18"/>
      <c r="CO631" s="18"/>
      <c r="CP631" s="18"/>
      <c r="CQ631" s="18"/>
      <c r="CR631" s="18"/>
      <c r="CS631" s="18"/>
    </row>
    <row r="632" spans="1:97">
      <c r="A632" s="18"/>
      <c r="B632" s="18"/>
      <c r="C632" s="18" t="s">
        <v>18509</v>
      </c>
      <c r="D632" s="18"/>
      <c r="E632" s="18"/>
      <c r="F632" s="18"/>
      <c r="G632" s="18"/>
      <c r="H632" s="18"/>
      <c r="I632" s="18"/>
      <c r="J632" s="18"/>
      <c r="K632" s="18"/>
      <c r="L632" s="18"/>
      <c r="M632" s="18"/>
      <c r="N632" s="18"/>
      <c r="O632" s="18"/>
      <c r="P632" s="18"/>
      <c r="Q632" s="18"/>
      <c r="R632" s="18"/>
      <c r="S632" s="18"/>
      <c r="T632" s="18"/>
      <c r="U632" s="18"/>
      <c r="V632" s="18"/>
      <c r="W632" s="18"/>
      <c r="X632" s="18"/>
      <c r="Y632" s="18"/>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c r="BC632" s="18"/>
      <c r="BD632" s="18"/>
      <c r="BE632" s="18"/>
      <c r="BF632" s="18"/>
      <c r="BG632" s="18"/>
      <c r="BH632" s="18"/>
      <c r="BI632" s="18"/>
      <c r="BJ632" s="18"/>
      <c r="BK632" s="18"/>
      <c r="BL632" s="18"/>
      <c r="BM632" s="18"/>
      <c r="BN632" s="18"/>
      <c r="BO632" s="18"/>
      <c r="BP632" s="18"/>
      <c r="BQ632" s="18"/>
      <c r="BR632" s="18"/>
      <c r="BS632" s="18"/>
      <c r="BT632" s="18"/>
      <c r="BU632" s="18"/>
      <c r="BV632" s="18"/>
      <c r="BW632" s="18"/>
      <c r="BX632" s="18"/>
      <c r="BY632" s="18"/>
      <c r="BZ632" s="18"/>
      <c r="CA632" s="18"/>
      <c r="CB632" s="18"/>
      <c r="CC632" s="18"/>
      <c r="CD632" s="18"/>
      <c r="CE632" s="18"/>
      <c r="CF632" s="18"/>
      <c r="CG632" s="18"/>
      <c r="CH632" s="18"/>
      <c r="CI632" s="18"/>
      <c r="CJ632" s="18"/>
      <c r="CK632" s="18"/>
      <c r="CL632" s="18"/>
      <c r="CM632" s="18"/>
      <c r="CN632" s="18"/>
      <c r="CO632" s="18"/>
      <c r="CP632" s="18"/>
      <c r="CQ632" s="18"/>
      <c r="CR632" s="18"/>
      <c r="CS632" s="18"/>
    </row>
    <row r="633" spans="1:97">
      <c r="A633" s="18"/>
      <c r="B633" s="18"/>
      <c r="C633" s="18" t="s">
        <v>18510</v>
      </c>
      <c r="D633" s="18"/>
      <c r="E633" s="18"/>
      <c r="F633" s="18"/>
      <c r="G633" s="18"/>
      <c r="H633" s="18"/>
      <c r="I633" s="18"/>
      <c r="J633" s="18"/>
      <c r="K633" s="18"/>
      <c r="L633" s="18"/>
      <c r="M633" s="18"/>
      <c r="N633" s="18"/>
      <c r="O633" s="18"/>
      <c r="P633" s="18"/>
      <c r="Q633" s="18"/>
      <c r="R633" s="18"/>
      <c r="S633" s="18"/>
      <c r="T633" s="18"/>
      <c r="U633" s="18"/>
      <c r="V633" s="18"/>
      <c r="W633" s="18"/>
      <c r="X633" s="18"/>
      <c r="Y633" s="18"/>
      <c r="Z633" s="18"/>
      <c r="AA633" s="18"/>
      <c r="AB633" s="18"/>
      <c r="AC633" s="18"/>
      <c r="AD633" s="18"/>
      <c r="AE633" s="18"/>
      <c r="AF633" s="18"/>
      <c r="AG633" s="18"/>
      <c r="AH633" s="18"/>
      <c r="AI633" s="18"/>
      <c r="AJ633" s="18"/>
      <c r="AK633" s="18"/>
      <c r="AL633" s="18"/>
      <c r="AM633" s="18"/>
      <c r="AN633" s="18"/>
      <c r="AO633" s="18"/>
      <c r="AP633" s="18"/>
      <c r="AQ633" s="18"/>
      <c r="AR633" s="18"/>
      <c r="AS633" s="18"/>
      <c r="AT633" s="18"/>
      <c r="AU633" s="18"/>
      <c r="AV633" s="18"/>
      <c r="AW633" s="18"/>
      <c r="AX633" s="18"/>
      <c r="AY633" s="18"/>
      <c r="AZ633" s="18"/>
      <c r="BA633" s="18"/>
      <c r="BB633" s="18"/>
      <c r="BC633" s="18"/>
      <c r="BD633" s="18"/>
      <c r="BE633" s="18"/>
      <c r="BF633" s="18"/>
      <c r="BG633" s="18"/>
      <c r="BH633" s="18"/>
      <c r="BI633" s="18"/>
      <c r="BJ633" s="18"/>
      <c r="BK633" s="18"/>
      <c r="BL633" s="18"/>
      <c r="BM633" s="18"/>
      <c r="BN633" s="18"/>
      <c r="BO633" s="18"/>
      <c r="BP633" s="18"/>
      <c r="BQ633" s="18"/>
      <c r="BR633" s="18"/>
      <c r="BS633" s="18"/>
      <c r="BT633" s="18"/>
      <c r="BU633" s="18"/>
      <c r="BV633" s="18"/>
      <c r="BW633" s="18"/>
      <c r="BX633" s="18"/>
      <c r="BY633" s="18"/>
      <c r="BZ633" s="18"/>
      <c r="CA633" s="18"/>
      <c r="CB633" s="18"/>
      <c r="CC633" s="18"/>
      <c r="CD633" s="18"/>
      <c r="CE633" s="18"/>
      <c r="CF633" s="18"/>
      <c r="CG633" s="18"/>
      <c r="CH633" s="18"/>
      <c r="CI633" s="18"/>
      <c r="CJ633" s="18"/>
      <c r="CK633" s="18"/>
      <c r="CL633" s="18"/>
      <c r="CM633" s="18"/>
      <c r="CN633" s="18"/>
      <c r="CO633" s="18"/>
      <c r="CP633" s="18"/>
      <c r="CQ633" s="18"/>
      <c r="CR633" s="18"/>
      <c r="CS633" s="18"/>
    </row>
    <row r="634" spans="1:97">
      <c r="A634" s="18"/>
      <c r="B634" s="18"/>
      <c r="C634" s="18" t="s">
        <v>18511</v>
      </c>
      <c r="D634" s="18"/>
      <c r="E634" s="18"/>
      <c r="F634" s="18"/>
      <c r="G634" s="18"/>
      <c r="H634" s="18"/>
      <c r="I634" s="18"/>
      <c r="J634" s="18"/>
      <c r="K634" s="18"/>
      <c r="L634" s="18"/>
      <c r="M634" s="18"/>
      <c r="N634" s="18"/>
      <c r="O634" s="18"/>
      <c r="P634" s="18"/>
      <c r="Q634" s="18"/>
      <c r="R634" s="18"/>
      <c r="S634" s="18"/>
      <c r="T634" s="18"/>
      <c r="U634" s="18"/>
      <c r="V634" s="18"/>
      <c r="W634" s="18"/>
      <c r="X634" s="18"/>
      <c r="Y634" s="18"/>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c r="BC634" s="18"/>
      <c r="BD634" s="18"/>
      <c r="BE634" s="18"/>
      <c r="BF634" s="18"/>
      <c r="BG634" s="18"/>
      <c r="BH634" s="18"/>
      <c r="BI634" s="18"/>
      <c r="BJ634" s="18"/>
      <c r="BK634" s="18"/>
      <c r="BL634" s="18"/>
      <c r="BM634" s="18"/>
      <c r="BN634" s="18"/>
      <c r="BO634" s="18"/>
      <c r="BP634" s="18"/>
      <c r="BQ634" s="18"/>
      <c r="BR634" s="18"/>
      <c r="BS634" s="18"/>
      <c r="BT634" s="18"/>
      <c r="BU634" s="18"/>
      <c r="BV634" s="18"/>
      <c r="BW634" s="18"/>
      <c r="BX634" s="18"/>
      <c r="BY634" s="18"/>
      <c r="BZ634" s="18"/>
      <c r="CA634" s="18"/>
      <c r="CB634" s="18"/>
      <c r="CC634" s="18"/>
      <c r="CD634" s="18"/>
      <c r="CE634" s="18"/>
      <c r="CF634" s="18"/>
      <c r="CG634" s="18"/>
      <c r="CH634" s="18"/>
      <c r="CI634" s="18"/>
      <c r="CJ634" s="18"/>
      <c r="CK634" s="18"/>
      <c r="CL634" s="18"/>
      <c r="CM634" s="18"/>
      <c r="CN634" s="18"/>
      <c r="CO634" s="18"/>
      <c r="CP634" s="18"/>
      <c r="CQ634" s="18"/>
      <c r="CR634" s="18"/>
      <c r="CS634" s="18"/>
    </row>
    <row r="635" spans="1:97">
      <c r="A635" s="18"/>
      <c r="B635" s="18"/>
      <c r="C635" s="18" t="s">
        <v>18512</v>
      </c>
      <c r="D635" s="18"/>
      <c r="E635" s="18"/>
      <c r="F635" s="18"/>
      <c r="G635" s="18"/>
      <c r="H635" s="18"/>
      <c r="I635" s="18"/>
      <c r="J635" s="18"/>
      <c r="K635" s="18"/>
      <c r="L635" s="18"/>
      <c r="M635" s="18"/>
      <c r="N635" s="18"/>
      <c r="O635" s="18"/>
      <c r="P635" s="18"/>
      <c r="Q635" s="18"/>
      <c r="R635" s="18"/>
      <c r="S635" s="18"/>
      <c r="T635" s="18"/>
      <c r="U635" s="18"/>
      <c r="V635" s="18"/>
      <c r="W635" s="18"/>
      <c r="X635" s="18"/>
      <c r="Y635" s="18"/>
      <c r="Z635" s="18"/>
      <c r="AA635" s="18"/>
      <c r="AB635" s="18"/>
      <c r="AC635" s="18"/>
      <c r="AD635" s="18"/>
      <c r="AE635" s="18"/>
      <c r="AF635" s="18"/>
      <c r="AG635" s="18"/>
      <c r="AH635" s="18"/>
      <c r="AI635" s="18"/>
      <c r="AJ635" s="18"/>
      <c r="AK635" s="18"/>
      <c r="AL635" s="18"/>
      <c r="AM635" s="18"/>
      <c r="AN635" s="18"/>
      <c r="AO635" s="18"/>
      <c r="AP635" s="18"/>
      <c r="AQ635" s="18"/>
      <c r="AR635" s="18"/>
      <c r="AS635" s="18"/>
      <c r="AT635" s="18"/>
      <c r="AU635" s="18"/>
      <c r="AV635" s="18"/>
      <c r="AW635" s="18"/>
      <c r="AX635" s="18"/>
      <c r="AY635" s="18"/>
      <c r="AZ635" s="18"/>
      <c r="BA635" s="18"/>
      <c r="BB635" s="18"/>
      <c r="BC635" s="18"/>
      <c r="BD635" s="18"/>
      <c r="BE635" s="18"/>
      <c r="BF635" s="18"/>
      <c r="BG635" s="18"/>
      <c r="BH635" s="18"/>
      <c r="BI635" s="18"/>
      <c r="BJ635" s="18"/>
      <c r="BK635" s="18"/>
      <c r="BL635" s="18"/>
      <c r="BM635" s="18"/>
      <c r="BN635" s="18"/>
      <c r="BO635" s="18"/>
      <c r="BP635" s="18"/>
      <c r="BQ635" s="18"/>
      <c r="BR635" s="18"/>
      <c r="BS635" s="18"/>
      <c r="BT635" s="18"/>
      <c r="BU635" s="18"/>
      <c r="BV635" s="18"/>
      <c r="BW635" s="18"/>
      <c r="BX635" s="18"/>
      <c r="BY635" s="18"/>
      <c r="BZ635" s="18"/>
      <c r="CA635" s="18"/>
      <c r="CB635" s="18"/>
      <c r="CC635" s="18"/>
      <c r="CD635" s="18"/>
      <c r="CE635" s="18"/>
      <c r="CF635" s="18"/>
      <c r="CG635" s="18"/>
      <c r="CH635" s="18"/>
      <c r="CI635" s="18"/>
      <c r="CJ635" s="18"/>
      <c r="CK635" s="18"/>
      <c r="CL635" s="18"/>
      <c r="CM635" s="18"/>
      <c r="CN635" s="18"/>
      <c r="CO635" s="18"/>
      <c r="CP635" s="18"/>
      <c r="CQ635" s="18"/>
      <c r="CR635" s="18"/>
      <c r="CS635" s="18"/>
    </row>
    <row r="636" spans="1:97">
      <c r="A636" s="18"/>
      <c r="B636" s="18"/>
      <c r="C636" s="18" t="s">
        <v>18513</v>
      </c>
      <c r="D636" s="18"/>
      <c r="E636" s="18"/>
      <c r="F636" s="18"/>
      <c r="G636" s="18"/>
      <c r="H636" s="18"/>
      <c r="I636" s="18"/>
      <c r="J636" s="18"/>
      <c r="K636" s="18"/>
      <c r="L636" s="18"/>
      <c r="M636" s="18"/>
      <c r="N636" s="18"/>
      <c r="O636" s="18"/>
      <c r="P636" s="18"/>
      <c r="Q636" s="18"/>
      <c r="R636" s="18"/>
      <c r="S636" s="18"/>
      <c r="T636" s="18"/>
      <c r="U636" s="18"/>
      <c r="V636" s="18"/>
      <c r="W636" s="18"/>
      <c r="X636" s="18"/>
      <c r="Y636" s="18"/>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c r="BC636" s="18"/>
      <c r="BD636" s="18"/>
      <c r="BE636" s="18"/>
      <c r="BF636" s="18"/>
      <c r="BG636" s="18"/>
      <c r="BH636" s="18"/>
      <c r="BI636" s="18"/>
      <c r="BJ636" s="18"/>
      <c r="BK636" s="18"/>
      <c r="BL636" s="18"/>
      <c r="BM636" s="18"/>
      <c r="BN636" s="18"/>
      <c r="BO636" s="18"/>
      <c r="BP636" s="18"/>
      <c r="BQ636" s="18"/>
      <c r="BR636" s="18"/>
      <c r="BS636" s="18"/>
      <c r="BT636" s="18"/>
      <c r="BU636" s="18"/>
      <c r="BV636" s="18"/>
      <c r="BW636" s="18"/>
      <c r="BX636" s="18"/>
      <c r="BY636" s="18"/>
      <c r="BZ636" s="18"/>
      <c r="CA636" s="18"/>
      <c r="CB636" s="18"/>
      <c r="CC636" s="18"/>
      <c r="CD636" s="18"/>
      <c r="CE636" s="18"/>
      <c r="CF636" s="18"/>
      <c r="CG636" s="18"/>
      <c r="CH636" s="18"/>
      <c r="CI636" s="18"/>
      <c r="CJ636" s="18"/>
      <c r="CK636" s="18"/>
      <c r="CL636" s="18"/>
      <c r="CM636" s="18"/>
      <c r="CN636" s="18"/>
      <c r="CO636" s="18"/>
      <c r="CP636" s="18"/>
      <c r="CQ636" s="18"/>
      <c r="CR636" s="18"/>
      <c r="CS636" s="18"/>
    </row>
    <row r="637" spans="1:97">
      <c r="A637" s="18"/>
      <c r="B637" s="18"/>
      <c r="C637" s="18" t="s">
        <v>18514</v>
      </c>
      <c r="D637" s="18"/>
      <c r="E637" s="18"/>
      <c r="F637" s="18"/>
      <c r="G637" s="18"/>
      <c r="H637" s="18"/>
      <c r="I637" s="18"/>
      <c r="J637" s="18"/>
      <c r="K637" s="18"/>
      <c r="L637" s="18"/>
      <c r="M637" s="18"/>
      <c r="N637" s="18"/>
      <c r="O637" s="18"/>
      <c r="P637" s="18"/>
      <c r="Q637" s="18"/>
      <c r="R637" s="18"/>
      <c r="S637" s="18"/>
      <c r="T637" s="18"/>
      <c r="U637" s="18"/>
      <c r="V637" s="18"/>
      <c r="W637" s="18"/>
      <c r="X637" s="18"/>
      <c r="Y637" s="18"/>
      <c r="Z637" s="18"/>
      <c r="AA637" s="18"/>
      <c r="AB637" s="18"/>
      <c r="AC637" s="18"/>
      <c r="AD637" s="18"/>
      <c r="AE637" s="18"/>
      <c r="AF637" s="18"/>
      <c r="AG637" s="18"/>
      <c r="AH637" s="18"/>
      <c r="AI637" s="18"/>
      <c r="AJ637" s="18"/>
      <c r="AK637" s="18"/>
      <c r="AL637" s="18"/>
      <c r="AM637" s="18"/>
      <c r="AN637" s="18"/>
      <c r="AO637" s="18"/>
      <c r="AP637" s="18"/>
      <c r="AQ637" s="18"/>
      <c r="AR637" s="18"/>
      <c r="AS637" s="18"/>
      <c r="AT637" s="18"/>
      <c r="AU637" s="18"/>
      <c r="AV637" s="18"/>
      <c r="AW637" s="18"/>
      <c r="AX637" s="18"/>
      <c r="AY637" s="18"/>
      <c r="AZ637" s="18"/>
      <c r="BA637" s="18"/>
      <c r="BB637" s="18"/>
      <c r="BC637" s="18"/>
      <c r="BD637" s="18"/>
      <c r="BE637" s="18"/>
      <c r="BF637" s="18"/>
      <c r="BG637" s="18"/>
      <c r="BH637" s="18"/>
      <c r="BI637" s="18"/>
      <c r="BJ637" s="18"/>
      <c r="BK637" s="18"/>
      <c r="BL637" s="18"/>
      <c r="BM637" s="18"/>
      <c r="BN637" s="18"/>
      <c r="BO637" s="18"/>
      <c r="BP637" s="18"/>
      <c r="BQ637" s="18"/>
      <c r="BR637" s="18"/>
      <c r="BS637" s="18"/>
      <c r="BT637" s="18"/>
      <c r="BU637" s="18"/>
      <c r="BV637" s="18"/>
      <c r="BW637" s="18"/>
      <c r="BX637" s="18"/>
      <c r="BY637" s="18"/>
      <c r="BZ637" s="18"/>
      <c r="CA637" s="18"/>
      <c r="CB637" s="18"/>
      <c r="CC637" s="18"/>
      <c r="CD637" s="18"/>
      <c r="CE637" s="18"/>
      <c r="CF637" s="18"/>
      <c r="CG637" s="18"/>
      <c r="CH637" s="18"/>
      <c r="CI637" s="18"/>
      <c r="CJ637" s="18"/>
      <c r="CK637" s="18"/>
      <c r="CL637" s="18"/>
      <c r="CM637" s="18"/>
      <c r="CN637" s="18"/>
      <c r="CO637" s="18"/>
      <c r="CP637" s="18"/>
      <c r="CQ637" s="18"/>
      <c r="CR637" s="18"/>
      <c r="CS637" s="18"/>
    </row>
    <row r="638" spans="1:97">
      <c r="A638" s="18"/>
      <c r="B638" s="18"/>
      <c r="C638" s="18" t="s">
        <v>18515</v>
      </c>
      <c r="D638" s="18"/>
      <c r="E638" s="18"/>
      <c r="F638" s="18"/>
      <c r="G638" s="18"/>
      <c r="H638" s="18"/>
      <c r="I638" s="18"/>
      <c r="J638" s="18"/>
      <c r="K638" s="18"/>
      <c r="L638" s="18"/>
      <c r="M638" s="18"/>
      <c r="N638" s="18"/>
      <c r="O638" s="18"/>
      <c r="P638" s="18"/>
      <c r="Q638" s="18"/>
      <c r="R638" s="18"/>
      <c r="S638" s="18"/>
      <c r="T638" s="18"/>
      <c r="U638" s="18"/>
      <c r="V638" s="18"/>
      <c r="W638" s="18"/>
      <c r="X638" s="18"/>
      <c r="Y638" s="18"/>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c r="BC638" s="18"/>
      <c r="BD638" s="18"/>
      <c r="BE638" s="18"/>
      <c r="BF638" s="18"/>
      <c r="BG638" s="18"/>
      <c r="BH638" s="18"/>
      <c r="BI638" s="18"/>
      <c r="BJ638" s="18"/>
      <c r="BK638" s="18"/>
      <c r="BL638" s="18"/>
      <c r="BM638" s="18"/>
      <c r="BN638" s="18"/>
      <c r="BO638" s="18"/>
      <c r="BP638" s="18"/>
      <c r="BQ638" s="18"/>
      <c r="BR638" s="18"/>
      <c r="BS638" s="18"/>
      <c r="BT638" s="18"/>
      <c r="BU638" s="18"/>
      <c r="BV638" s="18"/>
      <c r="BW638" s="18"/>
      <c r="BX638" s="18"/>
      <c r="BY638" s="18"/>
      <c r="BZ638" s="18"/>
      <c r="CA638" s="18"/>
      <c r="CB638" s="18"/>
      <c r="CC638" s="18"/>
      <c r="CD638" s="18"/>
      <c r="CE638" s="18"/>
      <c r="CF638" s="18"/>
      <c r="CG638" s="18"/>
      <c r="CH638" s="18"/>
      <c r="CI638" s="18"/>
      <c r="CJ638" s="18"/>
      <c r="CK638" s="18"/>
      <c r="CL638" s="18"/>
      <c r="CM638" s="18"/>
      <c r="CN638" s="18"/>
      <c r="CO638" s="18"/>
      <c r="CP638" s="18"/>
      <c r="CQ638" s="18"/>
      <c r="CR638" s="18"/>
      <c r="CS638" s="18"/>
    </row>
    <row r="639" spans="1:97">
      <c r="A639" s="18"/>
      <c r="B639" s="18"/>
      <c r="C639" s="18" t="s">
        <v>18516</v>
      </c>
      <c r="D639" s="18"/>
      <c r="E639" s="18"/>
      <c r="F639" s="18"/>
      <c r="G639" s="18"/>
      <c r="H639" s="18"/>
      <c r="I639" s="18"/>
      <c r="J639" s="18"/>
      <c r="K639" s="18"/>
      <c r="L639" s="18"/>
      <c r="M639" s="18"/>
      <c r="N639" s="18"/>
      <c r="O639" s="18"/>
      <c r="P639" s="18"/>
      <c r="Q639" s="18"/>
      <c r="R639" s="18"/>
      <c r="S639" s="18"/>
      <c r="T639" s="18"/>
      <c r="U639" s="18"/>
      <c r="V639" s="18"/>
      <c r="W639" s="18"/>
      <c r="X639" s="18"/>
      <c r="Y639" s="18"/>
      <c r="Z639" s="18"/>
      <c r="AA639" s="18"/>
      <c r="AB639" s="18"/>
      <c r="AC639" s="18"/>
      <c r="AD639" s="18"/>
      <c r="AE639" s="18"/>
      <c r="AF639" s="18"/>
      <c r="AG639" s="18"/>
      <c r="AH639" s="18"/>
      <c r="AI639" s="18"/>
      <c r="AJ639" s="18"/>
      <c r="AK639" s="18"/>
      <c r="AL639" s="18"/>
      <c r="AM639" s="18"/>
      <c r="AN639" s="18"/>
      <c r="AO639" s="18"/>
      <c r="AP639" s="18"/>
      <c r="AQ639" s="18"/>
      <c r="AR639" s="18"/>
      <c r="AS639" s="18"/>
      <c r="AT639" s="18"/>
      <c r="AU639" s="18"/>
      <c r="AV639" s="18"/>
      <c r="AW639" s="18"/>
      <c r="AX639" s="18"/>
      <c r="AY639" s="18"/>
      <c r="AZ639" s="18"/>
      <c r="BA639" s="18"/>
      <c r="BB639" s="18"/>
      <c r="BC639" s="18"/>
      <c r="BD639" s="18"/>
      <c r="BE639" s="18"/>
      <c r="BF639" s="18"/>
      <c r="BG639" s="18"/>
      <c r="BH639" s="18"/>
      <c r="BI639" s="18"/>
      <c r="BJ639" s="18"/>
      <c r="BK639" s="18"/>
      <c r="BL639" s="18"/>
      <c r="BM639" s="18"/>
      <c r="BN639" s="18"/>
      <c r="BO639" s="18"/>
      <c r="BP639" s="18"/>
      <c r="BQ639" s="18"/>
      <c r="BR639" s="18"/>
      <c r="BS639" s="18"/>
      <c r="BT639" s="18"/>
      <c r="BU639" s="18"/>
      <c r="BV639" s="18"/>
      <c r="BW639" s="18"/>
      <c r="BX639" s="18"/>
      <c r="BY639" s="18"/>
      <c r="BZ639" s="18"/>
      <c r="CA639" s="18"/>
      <c r="CB639" s="18"/>
      <c r="CC639" s="18"/>
      <c r="CD639" s="18"/>
      <c r="CE639" s="18"/>
      <c r="CF639" s="18"/>
      <c r="CG639" s="18"/>
      <c r="CH639" s="18"/>
      <c r="CI639" s="18"/>
      <c r="CJ639" s="18"/>
      <c r="CK639" s="18"/>
      <c r="CL639" s="18"/>
      <c r="CM639" s="18"/>
      <c r="CN639" s="18"/>
      <c r="CO639" s="18"/>
      <c r="CP639" s="18"/>
      <c r="CQ639" s="18"/>
      <c r="CR639" s="18"/>
      <c r="CS639" s="18"/>
    </row>
    <row r="640" spans="1:97">
      <c r="A640" s="18"/>
      <c r="B640" s="18"/>
      <c r="C640" s="18" t="s">
        <v>18517</v>
      </c>
      <c r="D640" s="18"/>
      <c r="E640" s="18"/>
      <c r="F640" s="18"/>
      <c r="G640" s="18"/>
      <c r="H640" s="18"/>
      <c r="I640" s="18"/>
      <c r="J640" s="18"/>
      <c r="K640" s="18"/>
      <c r="L640" s="18"/>
      <c r="M640" s="18"/>
      <c r="N640" s="18"/>
      <c r="O640" s="18"/>
      <c r="P640" s="18"/>
      <c r="Q640" s="18"/>
      <c r="R640" s="18"/>
      <c r="S640" s="18"/>
      <c r="T640" s="18"/>
      <c r="U640" s="18"/>
      <c r="V640" s="18"/>
      <c r="W640" s="18"/>
      <c r="X640" s="18"/>
      <c r="Y640" s="18"/>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c r="BC640" s="18"/>
      <c r="BD640" s="18"/>
      <c r="BE640" s="18"/>
      <c r="BF640" s="18"/>
      <c r="BG640" s="18"/>
      <c r="BH640" s="18"/>
      <c r="BI640" s="18"/>
      <c r="BJ640" s="18"/>
      <c r="BK640" s="18"/>
      <c r="BL640" s="18"/>
      <c r="BM640" s="18"/>
      <c r="BN640" s="18"/>
      <c r="BO640" s="18"/>
      <c r="BP640" s="18"/>
      <c r="BQ640" s="18"/>
      <c r="BR640" s="18"/>
      <c r="BS640" s="18"/>
      <c r="BT640" s="18"/>
      <c r="BU640" s="18"/>
      <c r="BV640" s="18"/>
      <c r="BW640" s="18"/>
      <c r="BX640" s="18"/>
      <c r="BY640" s="18"/>
      <c r="BZ640" s="18"/>
      <c r="CA640" s="18"/>
      <c r="CB640" s="18"/>
      <c r="CC640" s="18"/>
      <c r="CD640" s="18"/>
      <c r="CE640" s="18"/>
      <c r="CF640" s="18"/>
      <c r="CG640" s="18"/>
      <c r="CH640" s="18"/>
      <c r="CI640" s="18"/>
      <c r="CJ640" s="18"/>
      <c r="CK640" s="18"/>
      <c r="CL640" s="18"/>
      <c r="CM640" s="18"/>
      <c r="CN640" s="18"/>
      <c r="CO640" s="18"/>
      <c r="CP640" s="18"/>
      <c r="CQ640" s="18"/>
      <c r="CR640" s="18"/>
      <c r="CS640" s="18"/>
    </row>
    <row r="641" spans="1:97">
      <c r="A641" s="18"/>
      <c r="B641" s="18"/>
      <c r="C641" s="18" t="s">
        <v>18518</v>
      </c>
      <c r="D641" s="18"/>
      <c r="E641" s="18"/>
      <c r="F641" s="18"/>
      <c r="G641" s="18"/>
      <c r="H641" s="18"/>
      <c r="I641" s="18"/>
      <c r="J641" s="18"/>
      <c r="K641" s="18"/>
      <c r="L641" s="18"/>
      <c r="M641" s="18"/>
      <c r="N641" s="18"/>
      <c r="O641" s="18"/>
      <c r="P641" s="18"/>
      <c r="Q641" s="18"/>
      <c r="R641" s="18"/>
      <c r="S641" s="18"/>
      <c r="T641" s="18"/>
      <c r="U641" s="18"/>
      <c r="V641" s="18"/>
      <c r="W641" s="18"/>
      <c r="X641" s="18"/>
      <c r="Y641" s="18"/>
      <c r="Z641" s="18"/>
      <c r="AA641" s="18"/>
      <c r="AB641" s="18"/>
      <c r="AC641" s="18"/>
      <c r="AD641" s="18"/>
      <c r="AE641" s="18"/>
      <c r="AF641" s="18"/>
      <c r="AG641" s="18"/>
      <c r="AH641" s="18"/>
      <c r="AI641" s="18"/>
      <c r="AJ641" s="18"/>
      <c r="AK641" s="18"/>
      <c r="AL641" s="18"/>
      <c r="AM641" s="18"/>
      <c r="AN641" s="18"/>
      <c r="AO641" s="18"/>
      <c r="AP641" s="18"/>
      <c r="AQ641" s="18"/>
      <c r="AR641" s="18"/>
      <c r="AS641" s="18"/>
      <c r="AT641" s="18"/>
      <c r="AU641" s="18"/>
      <c r="AV641" s="18"/>
      <c r="AW641" s="18"/>
      <c r="AX641" s="18"/>
      <c r="AY641" s="18"/>
      <c r="AZ641" s="18"/>
      <c r="BA641" s="18"/>
      <c r="BB641" s="18"/>
      <c r="BC641" s="18"/>
      <c r="BD641" s="18"/>
      <c r="BE641" s="18"/>
      <c r="BF641" s="18"/>
      <c r="BG641" s="18"/>
      <c r="BH641" s="18"/>
      <c r="BI641" s="18"/>
      <c r="BJ641" s="18"/>
      <c r="BK641" s="18"/>
      <c r="BL641" s="18"/>
      <c r="BM641" s="18"/>
      <c r="BN641" s="18"/>
      <c r="BO641" s="18"/>
      <c r="BP641" s="18"/>
      <c r="BQ641" s="18"/>
      <c r="BR641" s="18"/>
      <c r="BS641" s="18"/>
      <c r="BT641" s="18"/>
      <c r="BU641" s="18"/>
      <c r="BV641" s="18"/>
      <c r="BW641" s="18"/>
      <c r="BX641" s="18"/>
      <c r="BY641" s="18"/>
      <c r="BZ641" s="18"/>
      <c r="CA641" s="18"/>
      <c r="CB641" s="18"/>
      <c r="CC641" s="18"/>
      <c r="CD641" s="18"/>
      <c r="CE641" s="18"/>
      <c r="CF641" s="18"/>
      <c r="CG641" s="18"/>
      <c r="CH641" s="18"/>
      <c r="CI641" s="18"/>
      <c r="CJ641" s="18"/>
      <c r="CK641" s="18"/>
      <c r="CL641" s="18"/>
      <c r="CM641" s="18"/>
      <c r="CN641" s="18"/>
      <c r="CO641" s="18"/>
      <c r="CP641" s="18"/>
      <c r="CQ641" s="18"/>
      <c r="CR641" s="18"/>
      <c r="CS641" s="18"/>
    </row>
    <row r="642" spans="1:97">
      <c r="A642" s="18"/>
      <c r="B642" s="18"/>
      <c r="C642" s="18" t="s">
        <v>18519</v>
      </c>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c r="BC642" s="18"/>
      <c r="BD642" s="18"/>
      <c r="BE642" s="18"/>
      <c r="BF642" s="18"/>
      <c r="BG642" s="18"/>
      <c r="BH642" s="18"/>
      <c r="BI642" s="18"/>
      <c r="BJ642" s="18"/>
      <c r="BK642" s="18"/>
      <c r="BL642" s="18"/>
      <c r="BM642" s="18"/>
      <c r="BN642" s="18"/>
      <c r="BO642" s="18"/>
      <c r="BP642" s="18"/>
      <c r="BQ642" s="18"/>
      <c r="BR642" s="18"/>
      <c r="BS642" s="18"/>
      <c r="BT642" s="18"/>
      <c r="BU642" s="18"/>
      <c r="BV642" s="18"/>
      <c r="BW642" s="18"/>
      <c r="BX642" s="18"/>
      <c r="BY642" s="18"/>
      <c r="BZ642" s="18"/>
      <c r="CA642" s="18"/>
      <c r="CB642" s="18"/>
      <c r="CC642" s="18"/>
      <c r="CD642" s="18"/>
      <c r="CE642" s="18"/>
      <c r="CF642" s="18"/>
      <c r="CG642" s="18"/>
      <c r="CH642" s="18"/>
      <c r="CI642" s="18"/>
      <c r="CJ642" s="18"/>
      <c r="CK642" s="18"/>
      <c r="CL642" s="18"/>
      <c r="CM642" s="18"/>
      <c r="CN642" s="18"/>
      <c r="CO642" s="18"/>
      <c r="CP642" s="18"/>
      <c r="CQ642" s="18"/>
      <c r="CR642" s="18"/>
      <c r="CS642" s="18"/>
    </row>
    <row r="643" spans="1:97">
      <c r="A643" s="18"/>
      <c r="B643" s="18"/>
      <c r="C643" s="18" t="s">
        <v>18520</v>
      </c>
      <c r="D643" s="18"/>
      <c r="E643" s="18"/>
      <c r="F643" s="18"/>
      <c r="G643" s="18"/>
      <c r="H643" s="18"/>
      <c r="I643" s="18"/>
      <c r="J643" s="18"/>
      <c r="K643" s="18"/>
      <c r="L643" s="18"/>
      <c r="M643" s="18"/>
      <c r="N643" s="18"/>
      <c r="O643" s="18"/>
      <c r="P643" s="18"/>
      <c r="Q643" s="18"/>
      <c r="R643" s="18"/>
      <c r="S643" s="18"/>
      <c r="T643" s="18"/>
      <c r="U643" s="18"/>
      <c r="V643" s="18"/>
      <c r="W643" s="18"/>
      <c r="X643" s="18"/>
      <c r="Y643" s="18"/>
      <c r="Z643" s="18"/>
      <c r="AA643" s="18"/>
      <c r="AB643" s="18"/>
      <c r="AC643" s="18"/>
      <c r="AD643" s="18"/>
      <c r="AE643" s="18"/>
      <c r="AF643" s="18"/>
      <c r="AG643" s="18"/>
      <c r="AH643" s="18"/>
      <c r="AI643" s="18"/>
      <c r="AJ643" s="18"/>
      <c r="AK643" s="18"/>
      <c r="AL643" s="18"/>
      <c r="AM643" s="18"/>
      <c r="AN643" s="18"/>
      <c r="AO643" s="18"/>
      <c r="AP643" s="18"/>
      <c r="AQ643" s="18"/>
      <c r="AR643" s="18"/>
      <c r="AS643" s="18"/>
      <c r="AT643" s="18"/>
      <c r="AU643" s="18"/>
      <c r="AV643" s="18"/>
      <c r="AW643" s="18"/>
      <c r="AX643" s="18"/>
      <c r="AY643" s="18"/>
      <c r="AZ643" s="18"/>
      <c r="BA643" s="18"/>
      <c r="BB643" s="18"/>
      <c r="BC643" s="18"/>
      <c r="BD643" s="18"/>
      <c r="BE643" s="18"/>
      <c r="BF643" s="18"/>
      <c r="BG643" s="18"/>
      <c r="BH643" s="18"/>
      <c r="BI643" s="18"/>
      <c r="BJ643" s="18"/>
      <c r="BK643" s="18"/>
      <c r="BL643" s="18"/>
      <c r="BM643" s="18"/>
      <c r="BN643" s="18"/>
      <c r="BO643" s="18"/>
      <c r="BP643" s="18"/>
      <c r="BQ643" s="18"/>
      <c r="BR643" s="18"/>
      <c r="BS643" s="18"/>
      <c r="BT643" s="18"/>
      <c r="BU643" s="18"/>
      <c r="BV643" s="18"/>
      <c r="BW643" s="18"/>
      <c r="BX643" s="18"/>
      <c r="BY643" s="18"/>
      <c r="BZ643" s="18"/>
      <c r="CA643" s="18"/>
      <c r="CB643" s="18"/>
      <c r="CC643" s="18"/>
      <c r="CD643" s="18"/>
      <c r="CE643" s="18"/>
      <c r="CF643" s="18"/>
      <c r="CG643" s="18"/>
      <c r="CH643" s="18"/>
      <c r="CI643" s="18"/>
      <c r="CJ643" s="18"/>
      <c r="CK643" s="18"/>
      <c r="CL643" s="18"/>
      <c r="CM643" s="18"/>
      <c r="CN643" s="18"/>
      <c r="CO643" s="18"/>
      <c r="CP643" s="18"/>
      <c r="CQ643" s="18"/>
      <c r="CR643" s="18"/>
      <c r="CS643" s="18"/>
    </row>
    <row r="644" spans="1:97">
      <c r="A644" s="18"/>
      <c r="B644" s="18"/>
      <c r="C644" s="18" t="s">
        <v>18521</v>
      </c>
      <c r="D644" s="18"/>
      <c r="E644" s="18"/>
      <c r="F644" s="18"/>
      <c r="G644" s="18"/>
      <c r="H644" s="18"/>
      <c r="I644" s="18"/>
      <c r="J644" s="18"/>
      <c r="K644" s="18"/>
      <c r="L644" s="18"/>
      <c r="M644" s="18"/>
      <c r="N644" s="18"/>
      <c r="O644" s="18"/>
      <c r="P644" s="18"/>
      <c r="Q644" s="18"/>
      <c r="R644" s="18"/>
      <c r="S644" s="18"/>
      <c r="T644" s="18"/>
      <c r="U644" s="18"/>
      <c r="V644" s="18"/>
      <c r="W644" s="18"/>
      <c r="X644" s="18"/>
      <c r="Y644" s="18"/>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c r="BC644" s="18"/>
      <c r="BD644" s="18"/>
      <c r="BE644" s="18"/>
      <c r="BF644" s="18"/>
      <c r="BG644" s="18"/>
      <c r="BH644" s="18"/>
      <c r="BI644" s="18"/>
      <c r="BJ644" s="18"/>
      <c r="BK644" s="18"/>
      <c r="BL644" s="18"/>
      <c r="BM644" s="18"/>
      <c r="BN644" s="18"/>
      <c r="BO644" s="18"/>
      <c r="BP644" s="18"/>
      <c r="BQ644" s="18"/>
      <c r="BR644" s="18"/>
      <c r="BS644" s="18"/>
      <c r="BT644" s="18"/>
      <c r="BU644" s="18"/>
      <c r="BV644" s="18"/>
      <c r="BW644" s="18"/>
      <c r="BX644" s="18"/>
      <c r="BY644" s="18"/>
      <c r="BZ644" s="18"/>
      <c r="CA644" s="18"/>
      <c r="CB644" s="18"/>
      <c r="CC644" s="18"/>
      <c r="CD644" s="18"/>
      <c r="CE644" s="18"/>
      <c r="CF644" s="18"/>
      <c r="CG644" s="18"/>
      <c r="CH644" s="18"/>
      <c r="CI644" s="18"/>
      <c r="CJ644" s="18"/>
      <c r="CK644" s="18"/>
      <c r="CL644" s="18"/>
      <c r="CM644" s="18"/>
      <c r="CN644" s="18"/>
      <c r="CO644" s="18"/>
      <c r="CP644" s="18"/>
      <c r="CQ644" s="18"/>
      <c r="CR644" s="18"/>
      <c r="CS644" s="18"/>
    </row>
    <row r="645" spans="1:97">
      <c r="A645" s="18"/>
      <c r="B645" s="18"/>
      <c r="C645" s="18" t="s">
        <v>18522</v>
      </c>
      <c r="D645" s="18"/>
      <c r="E645" s="18"/>
      <c r="F645" s="18"/>
      <c r="G645" s="18"/>
      <c r="H645" s="18"/>
      <c r="I645" s="18"/>
      <c r="J645" s="18"/>
      <c r="K645" s="18"/>
      <c r="L645" s="18"/>
      <c r="M645" s="18"/>
      <c r="N645" s="18"/>
      <c r="O645" s="18"/>
      <c r="P645" s="18"/>
      <c r="Q645" s="18"/>
      <c r="R645" s="18"/>
      <c r="S645" s="18"/>
      <c r="T645" s="18"/>
      <c r="U645" s="18"/>
      <c r="V645" s="18"/>
      <c r="W645" s="18"/>
      <c r="X645" s="18"/>
      <c r="Y645" s="18"/>
      <c r="Z645" s="18"/>
      <c r="AA645" s="18"/>
      <c r="AB645" s="18"/>
      <c r="AC645" s="18"/>
      <c r="AD645" s="18"/>
      <c r="AE645" s="18"/>
      <c r="AF645" s="18"/>
      <c r="AG645" s="18"/>
      <c r="AH645" s="18"/>
      <c r="AI645" s="18"/>
      <c r="AJ645" s="18"/>
      <c r="AK645" s="18"/>
      <c r="AL645" s="18"/>
      <c r="AM645" s="18"/>
      <c r="AN645" s="18"/>
      <c r="AO645" s="18"/>
      <c r="AP645" s="18"/>
      <c r="AQ645" s="18"/>
      <c r="AR645" s="18"/>
      <c r="AS645" s="18"/>
      <c r="AT645" s="18"/>
      <c r="AU645" s="18"/>
      <c r="AV645" s="18"/>
      <c r="AW645" s="18"/>
      <c r="AX645" s="18"/>
      <c r="AY645" s="18"/>
      <c r="AZ645" s="18"/>
      <c r="BA645" s="18"/>
      <c r="BB645" s="18"/>
      <c r="BC645" s="18"/>
      <c r="BD645" s="18"/>
      <c r="BE645" s="18"/>
      <c r="BF645" s="18"/>
      <c r="BG645" s="18"/>
      <c r="BH645" s="18"/>
      <c r="BI645" s="18"/>
      <c r="BJ645" s="18"/>
      <c r="BK645" s="18"/>
      <c r="BL645" s="18"/>
      <c r="BM645" s="18"/>
      <c r="BN645" s="18"/>
      <c r="BO645" s="18"/>
      <c r="BP645" s="18"/>
      <c r="BQ645" s="18"/>
      <c r="BR645" s="18"/>
      <c r="BS645" s="18"/>
      <c r="BT645" s="18"/>
      <c r="BU645" s="18"/>
      <c r="BV645" s="18"/>
      <c r="BW645" s="18"/>
      <c r="BX645" s="18"/>
      <c r="BY645" s="18"/>
      <c r="BZ645" s="18"/>
      <c r="CA645" s="18"/>
      <c r="CB645" s="18"/>
      <c r="CC645" s="18"/>
      <c r="CD645" s="18"/>
      <c r="CE645" s="18"/>
      <c r="CF645" s="18"/>
      <c r="CG645" s="18"/>
      <c r="CH645" s="18"/>
      <c r="CI645" s="18"/>
      <c r="CJ645" s="18"/>
      <c r="CK645" s="18"/>
      <c r="CL645" s="18"/>
      <c r="CM645" s="18"/>
      <c r="CN645" s="18"/>
      <c r="CO645" s="18"/>
      <c r="CP645" s="18"/>
      <c r="CQ645" s="18"/>
      <c r="CR645" s="18"/>
      <c r="CS645" s="18"/>
    </row>
    <row r="646" spans="1:97">
      <c r="A646" s="18"/>
      <c r="B646" s="18"/>
      <c r="C646" s="18" t="s">
        <v>18523</v>
      </c>
      <c r="D646" s="18"/>
      <c r="E646" s="18"/>
      <c r="F646" s="18"/>
      <c r="G646" s="18"/>
      <c r="H646" s="18"/>
      <c r="I646" s="18"/>
      <c r="J646" s="18"/>
      <c r="K646" s="18"/>
      <c r="L646" s="18"/>
      <c r="M646" s="18"/>
      <c r="N646" s="18"/>
      <c r="O646" s="18"/>
      <c r="P646" s="18"/>
      <c r="Q646" s="18"/>
      <c r="R646" s="18"/>
      <c r="S646" s="18"/>
      <c r="T646" s="18"/>
      <c r="U646" s="18"/>
      <c r="V646" s="18"/>
      <c r="W646" s="18"/>
      <c r="X646" s="18"/>
      <c r="Y646" s="18"/>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c r="BC646" s="18"/>
      <c r="BD646" s="18"/>
      <c r="BE646" s="18"/>
      <c r="BF646" s="18"/>
      <c r="BG646" s="18"/>
      <c r="BH646" s="18"/>
      <c r="BI646" s="18"/>
      <c r="BJ646" s="18"/>
      <c r="BK646" s="18"/>
      <c r="BL646" s="18"/>
      <c r="BM646" s="18"/>
      <c r="BN646" s="18"/>
      <c r="BO646" s="18"/>
      <c r="BP646" s="18"/>
      <c r="BQ646" s="18"/>
      <c r="BR646" s="18"/>
      <c r="BS646" s="18"/>
      <c r="BT646" s="18"/>
      <c r="BU646" s="18"/>
      <c r="BV646" s="18"/>
      <c r="BW646" s="18"/>
      <c r="BX646" s="18"/>
      <c r="BY646" s="18"/>
      <c r="BZ646" s="18"/>
      <c r="CA646" s="18"/>
      <c r="CB646" s="18"/>
      <c r="CC646" s="18"/>
      <c r="CD646" s="18"/>
      <c r="CE646" s="18"/>
      <c r="CF646" s="18"/>
      <c r="CG646" s="18"/>
      <c r="CH646" s="18"/>
      <c r="CI646" s="18"/>
      <c r="CJ646" s="18"/>
      <c r="CK646" s="18"/>
      <c r="CL646" s="18"/>
      <c r="CM646" s="18"/>
      <c r="CN646" s="18"/>
      <c r="CO646" s="18"/>
      <c r="CP646" s="18"/>
      <c r="CQ646" s="18"/>
      <c r="CR646" s="18"/>
      <c r="CS646" s="18"/>
    </row>
    <row r="647" spans="1:97">
      <c r="A647" s="18"/>
      <c r="B647" s="18"/>
      <c r="C647" s="18" t="s">
        <v>18524</v>
      </c>
      <c r="D647" s="18"/>
      <c r="E647" s="18"/>
      <c r="F647" s="18"/>
      <c r="G647" s="18"/>
      <c r="H647" s="18"/>
      <c r="I647" s="18"/>
      <c r="J647" s="18"/>
      <c r="K647" s="18"/>
      <c r="L647" s="18"/>
      <c r="M647" s="18"/>
      <c r="N647" s="18"/>
      <c r="O647" s="18"/>
      <c r="P647" s="18"/>
      <c r="Q647" s="18"/>
      <c r="R647" s="18"/>
      <c r="S647" s="18"/>
      <c r="T647" s="18"/>
      <c r="U647" s="18"/>
      <c r="V647" s="18"/>
      <c r="W647" s="18"/>
      <c r="X647" s="18"/>
      <c r="Y647" s="18"/>
      <c r="Z647" s="18"/>
      <c r="AA647" s="18"/>
      <c r="AB647" s="18"/>
      <c r="AC647" s="18"/>
      <c r="AD647" s="18"/>
      <c r="AE647" s="18"/>
      <c r="AF647" s="18"/>
      <c r="AG647" s="18"/>
      <c r="AH647" s="18"/>
      <c r="AI647" s="18"/>
      <c r="AJ647" s="18"/>
      <c r="AK647" s="18"/>
      <c r="AL647" s="18"/>
      <c r="AM647" s="18"/>
      <c r="AN647" s="18"/>
      <c r="AO647" s="18"/>
      <c r="AP647" s="18"/>
      <c r="AQ647" s="18"/>
      <c r="AR647" s="18"/>
      <c r="AS647" s="18"/>
      <c r="AT647" s="18"/>
      <c r="AU647" s="18"/>
      <c r="AV647" s="18"/>
      <c r="AW647" s="18"/>
      <c r="AX647" s="18"/>
      <c r="AY647" s="18"/>
      <c r="AZ647" s="18"/>
      <c r="BA647" s="18"/>
      <c r="BB647" s="18"/>
      <c r="BC647" s="18"/>
      <c r="BD647" s="18"/>
      <c r="BE647" s="18"/>
      <c r="BF647" s="18"/>
      <c r="BG647" s="18"/>
      <c r="BH647" s="18"/>
      <c r="BI647" s="18"/>
      <c r="BJ647" s="18"/>
      <c r="BK647" s="18"/>
      <c r="BL647" s="18"/>
      <c r="BM647" s="18"/>
      <c r="BN647" s="18"/>
      <c r="BO647" s="18"/>
      <c r="BP647" s="18"/>
      <c r="BQ647" s="18"/>
      <c r="BR647" s="18"/>
      <c r="BS647" s="18"/>
      <c r="BT647" s="18"/>
      <c r="BU647" s="18"/>
      <c r="BV647" s="18"/>
      <c r="BW647" s="18"/>
      <c r="BX647" s="18"/>
      <c r="BY647" s="18"/>
      <c r="BZ647" s="18"/>
      <c r="CA647" s="18"/>
      <c r="CB647" s="18"/>
      <c r="CC647" s="18"/>
      <c r="CD647" s="18"/>
      <c r="CE647" s="18"/>
      <c r="CF647" s="18"/>
      <c r="CG647" s="18"/>
      <c r="CH647" s="18"/>
      <c r="CI647" s="18"/>
      <c r="CJ647" s="18"/>
      <c r="CK647" s="18"/>
      <c r="CL647" s="18"/>
      <c r="CM647" s="18"/>
      <c r="CN647" s="18"/>
      <c r="CO647" s="18"/>
      <c r="CP647" s="18"/>
      <c r="CQ647" s="18"/>
      <c r="CR647" s="18"/>
      <c r="CS647" s="18"/>
    </row>
    <row r="648" spans="1:97">
      <c r="A648" s="18"/>
      <c r="B648" s="18"/>
      <c r="C648" s="18" t="s">
        <v>18525</v>
      </c>
      <c r="D648" s="18"/>
      <c r="E648" s="18"/>
      <c r="F648" s="18"/>
      <c r="G648" s="18"/>
      <c r="H648" s="18"/>
      <c r="I648" s="18"/>
      <c r="J648" s="18"/>
      <c r="K648" s="18"/>
      <c r="L648" s="18"/>
      <c r="M648" s="18"/>
      <c r="N648" s="18"/>
      <c r="O648" s="18"/>
      <c r="P648" s="18"/>
      <c r="Q648" s="18"/>
      <c r="R648" s="18"/>
      <c r="S648" s="18"/>
      <c r="T648" s="18"/>
      <c r="U648" s="18"/>
      <c r="V648" s="18"/>
      <c r="W648" s="18"/>
      <c r="X648" s="18"/>
      <c r="Y648" s="18"/>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c r="BC648" s="18"/>
      <c r="BD648" s="18"/>
      <c r="BE648" s="18"/>
      <c r="BF648" s="18"/>
      <c r="BG648" s="18"/>
      <c r="BH648" s="18"/>
      <c r="BI648" s="18"/>
      <c r="BJ648" s="18"/>
      <c r="BK648" s="18"/>
      <c r="BL648" s="18"/>
      <c r="BM648" s="18"/>
      <c r="BN648" s="18"/>
      <c r="BO648" s="18"/>
      <c r="BP648" s="18"/>
      <c r="BQ648" s="18"/>
      <c r="BR648" s="18"/>
      <c r="BS648" s="18"/>
      <c r="BT648" s="18"/>
      <c r="BU648" s="18"/>
      <c r="BV648" s="18"/>
      <c r="BW648" s="18"/>
      <c r="BX648" s="18"/>
      <c r="BY648" s="18"/>
      <c r="BZ648" s="18"/>
      <c r="CA648" s="18"/>
      <c r="CB648" s="18"/>
      <c r="CC648" s="18"/>
      <c r="CD648" s="18"/>
      <c r="CE648" s="18"/>
      <c r="CF648" s="18"/>
      <c r="CG648" s="18"/>
      <c r="CH648" s="18"/>
      <c r="CI648" s="18"/>
      <c r="CJ648" s="18"/>
      <c r="CK648" s="18"/>
      <c r="CL648" s="18"/>
      <c r="CM648" s="18"/>
      <c r="CN648" s="18"/>
      <c r="CO648" s="18"/>
      <c r="CP648" s="18"/>
      <c r="CQ648" s="18"/>
      <c r="CR648" s="18"/>
      <c r="CS648" s="18"/>
    </row>
    <row r="649" spans="1:97">
      <c r="A649" s="18"/>
      <c r="B649" s="18"/>
      <c r="C649" s="18" t="s">
        <v>18526</v>
      </c>
      <c r="D649" s="18"/>
      <c r="E649" s="18"/>
      <c r="F649" s="18"/>
      <c r="G649" s="18"/>
      <c r="H649" s="18"/>
      <c r="I649" s="18"/>
      <c r="J649" s="18"/>
      <c r="K649" s="18"/>
      <c r="L649" s="18"/>
      <c r="M649" s="18"/>
      <c r="N649" s="18"/>
      <c r="O649" s="18"/>
      <c r="P649" s="18"/>
      <c r="Q649" s="18"/>
      <c r="R649" s="18"/>
      <c r="S649" s="18"/>
      <c r="T649" s="18"/>
      <c r="U649" s="18"/>
      <c r="V649" s="18"/>
      <c r="W649" s="18"/>
      <c r="X649" s="18"/>
      <c r="Y649" s="18"/>
      <c r="Z649" s="18"/>
      <c r="AA649" s="18"/>
      <c r="AB649" s="18"/>
      <c r="AC649" s="18"/>
      <c r="AD649" s="18"/>
      <c r="AE649" s="18"/>
      <c r="AF649" s="18"/>
      <c r="AG649" s="18"/>
      <c r="AH649" s="18"/>
      <c r="AI649" s="18"/>
      <c r="AJ649" s="18"/>
      <c r="AK649" s="18"/>
      <c r="AL649" s="18"/>
      <c r="AM649" s="18"/>
      <c r="AN649" s="18"/>
      <c r="AO649" s="18"/>
      <c r="AP649" s="18"/>
      <c r="AQ649" s="18"/>
      <c r="AR649" s="18"/>
      <c r="AS649" s="18"/>
      <c r="AT649" s="18"/>
      <c r="AU649" s="18"/>
      <c r="AV649" s="18"/>
      <c r="AW649" s="18"/>
      <c r="AX649" s="18"/>
      <c r="AY649" s="18"/>
      <c r="AZ649" s="18"/>
      <c r="BA649" s="18"/>
      <c r="BB649" s="18"/>
      <c r="BC649" s="18"/>
      <c r="BD649" s="18"/>
      <c r="BE649" s="18"/>
      <c r="BF649" s="18"/>
      <c r="BG649" s="18"/>
      <c r="BH649" s="18"/>
      <c r="BI649" s="18"/>
      <c r="BJ649" s="18"/>
      <c r="BK649" s="18"/>
      <c r="BL649" s="18"/>
      <c r="BM649" s="18"/>
      <c r="BN649" s="18"/>
      <c r="BO649" s="18"/>
      <c r="BP649" s="18"/>
      <c r="BQ649" s="18"/>
      <c r="BR649" s="18"/>
      <c r="BS649" s="18"/>
      <c r="BT649" s="18"/>
      <c r="BU649" s="18"/>
      <c r="BV649" s="18"/>
      <c r="BW649" s="18"/>
      <c r="BX649" s="18"/>
      <c r="BY649" s="18"/>
      <c r="BZ649" s="18"/>
      <c r="CA649" s="18"/>
      <c r="CB649" s="18"/>
      <c r="CC649" s="18"/>
      <c r="CD649" s="18"/>
      <c r="CE649" s="18"/>
      <c r="CF649" s="18"/>
      <c r="CG649" s="18"/>
      <c r="CH649" s="18"/>
      <c r="CI649" s="18"/>
      <c r="CJ649" s="18"/>
      <c r="CK649" s="18"/>
      <c r="CL649" s="18"/>
      <c r="CM649" s="18"/>
      <c r="CN649" s="18"/>
      <c r="CO649" s="18"/>
      <c r="CP649" s="18"/>
      <c r="CQ649" s="18"/>
      <c r="CR649" s="18"/>
      <c r="CS649" s="18"/>
    </row>
    <row r="650" spans="1:97">
      <c r="A650" s="18"/>
      <c r="B650" s="18"/>
      <c r="C650" s="18" t="s">
        <v>18527</v>
      </c>
      <c r="D650" s="18"/>
      <c r="E650" s="18"/>
      <c r="F650" s="18"/>
      <c r="G650" s="18"/>
      <c r="H650" s="18"/>
      <c r="I650" s="18"/>
      <c r="J650" s="18"/>
      <c r="K650" s="18"/>
      <c r="L650" s="18"/>
      <c r="M650" s="18"/>
      <c r="N650" s="18"/>
      <c r="O650" s="18"/>
      <c r="P650" s="18"/>
      <c r="Q650" s="18"/>
      <c r="R650" s="18"/>
      <c r="S650" s="18"/>
      <c r="T650" s="18"/>
      <c r="U650" s="18"/>
      <c r="V650" s="18"/>
      <c r="W650" s="18"/>
      <c r="X650" s="18"/>
      <c r="Y650" s="18"/>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c r="BC650" s="18"/>
      <c r="BD650" s="18"/>
      <c r="BE650" s="18"/>
      <c r="BF650" s="18"/>
      <c r="BG650" s="18"/>
      <c r="BH650" s="18"/>
      <c r="BI650" s="18"/>
      <c r="BJ650" s="18"/>
      <c r="BK650" s="18"/>
      <c r="BL650" s="18"/>
      <c r="BM650" s="18"/>
      <c r="BN650" s="18"/>
      <c r="BO650" s="18"/>
      <c r="BP650" s="18"/>
      <c r="BQ650" s="18"/>
      <c r="BR650" s="18"/>
      <c r="BS650" s="18"/>
      <c r="BT650" s="18"/>
      <c r="BU650" s="18"/>
      <c r="BV650" s="18"/>
      <c r="BW650" s="18"/>
      <c r="BX650" s="18"/>
      <c r="BY650" s="18"/>
      <c r="BZ650" s="18"/>
      <c r="CA650" s="18"/>
      <c r="CB650" s="18"/>
      <c r="CC650" s="18"/>
      <c r="CD650" s="18"/>
      <c r="CE650" s="18"/>
      <c r="CF650" s="18"/>
      <c r="CG650" s="18"/>
      <c r="CH650" s="18"/>
      <c r="CI650" s="18"/>
      <c r="CJ650" s="18"/>
      <c r="CK650" s="18"/>
      <c r="CL650" s="18"/>
      <c r="CM650" s="18"/>
      <c r="CN650" s="18"/>
      <c r="CO650" s="18"/>
      <c r="CP650" s="18"/>
      <c r="CQ650" s="18"/>
      <c r="CR650" s="18"/>
      <c r="CS650" s="18"/>
    </row>
    <row r="651" spans="1:97">
      <c r="A651" s="18"/>
      <c r="B651" s="18"/>
      <c r="C651" s="18" t="s">
        <v>18528</v>
      </c>
      <c r="D651" s="18"/>
      <c r="E651" s="18"/>
      <c r="F651" s="18"/>
      <c r="G651" s="18"/>
      <c r="H651" s="18"/>
      <c r="I651" s="18"/>
      <c r="J651" s="18"/>
      <c r="K651" s="18"/>
      <c r="L651" s="18"/>
      <c r="M651" s="18"/>
      <c r="N651" s="18"/>
      <c r="O651" s="18"/>
      <c r="P651" s="18"/>
      <c r="Q651" s="18"/>
      <c r="R651" s="18"/>
      <c r="S651" s="18"/>
      <c r="T651" s="18"/>
      <c r="U651" s="18"/>
      <c r="V651" s="18"/>
      <c r="W651" s="18"/>
      <c r="X651" s="18"/>
      <c r="Y651" s="18"/>
      <c r="Z651" s="18"/>
      <c r="AA651" s="18"/>
      <c r="AB651" s="18"/>
      <c r="AC651" s="18"/>
      <c r="AD651" s="18"/>
      <c r="AE651" s="18"/>
      <c r="AF651" s="18"/>
      <c r="AG651" s="18"/>
      <c r="AH651" s="18"/>
      <c r="AI651" s="18"/>
      <c r="AJ651" s="18"/>
      <c r="AK651" s="18"/>
      <c r="AL651" s="18"/>
      <c r="AM651" s="18"/>
      <c r="AN651" s="18"/>
      <c r="AO651" s="18"/>
      <c r="AP651" s="18"/>
      <c r="AQ651" s="18"/>
      <c r="AR651" s="18"/>
      <c r="AS651" s="18"/>
      <c r="AT651" s="18"/>
      <c r="AU651" s="18"/>
      <c r="AV651" s="18"/>
      <c r="AW651" s="18"/>
      <c r="AX651" s="18"/>
      <c r="AY651" s="18"/>
      <c r="AZ651" s="18"/>
      <c r="BA651" s="18"/>
      <c r="BB651" s="18"/>
      <c r="BC651" s="18"/>
      <c r="BD651" s="18"/>
      <c r="BE651" s="18"/>
      <c r="BF651" s="18"/>
      <c r="BG651" s="18"/>
      <c r="BH651" s="18"/>
      <c r="BI651" s="18"/>
      <c r="BJ651" s="18"/>
      <c r="BK651" s="18"/>
      <c r="BL651" s="18"/>
      <c r="BM651" s="18"/>
      <c r="BN651" s="18"/>
      <c r="BO651" s="18"/>
      <c r="BP651" s="18"/>
      <c r="BQ651" s="18"/>
      <c r="BR651" s="18"/>
      <c r="BS651" s="18"/>
      <c r="BT651" s="18"/>
      <c r="BU651" s="18"/>
      <c r="BV651" s="18"/>
      <c r="BW651" s="18"/>
      <c r="BX651" s="18"/>
      <c r="BY651" s="18"/>
      <c r="BZ651" s="18"/>
      <c r="CA651" s="18"/>
      <c r="CB651" s="18"/>
      <c r="CC651" s="18"/>
      <c r="CD651" s="18"/>
      <c r="CE651" s="18"/>
      <c r="CF651" s="18"/>
      <c r="CG651" s="18"/>
      <c r="CH651" s="18"/>
      <c r="CI651" s="18"/>
      <c r="CJ651" s="18"/>
      <c r="CK651" s="18"/>
      <c r="CL651" s="18"/>
      <c r="CM651" s="18"/>
      <c r="CN651" s="18"/>
      <c r="CO651" s="18"/>
      <c r="CP651" s="18"/>
      <c r="CQ651" s="18"/>
      <c r="CR651" s="18"/>
      <c r="CS651" s="18"/>
    </row>
    <row r="652" spans="1:97">
      <c r="A652" s="18"/>
      <c r="B652" s="18"/>
      <c r="C652" s="18" t="s">
        <v>18529</v>
      </c>
      <c r="D652" s="18"/>
      <c r="E652" s="18"/>
      <c r="F652" s="18"/>
      <c r="G652" s="18"/>
      <c r="H652" s="18"/>
      <c r="I652" s="18"/>
      <c r="J652" s="18"/>
      <c r="K652" s="18"/>
      <c r="L652" s="18"/>
      <c r="M652" s="18"/>
      <c r="N652" s="18"/>
      <c r="O652" s="18"/>
      <c r="P652" s="18"/>
      <c r="Q652" s="18"/>
      <c r="R652" s="18"/>
      <c r="S652" s="18"/>
      <c r="T652" s="18"/>
      <c r="U652" s="18"/>
      <c r="V652" s="18"/>
      <c r="W652" s="18"/>
      <c r="X652" s="18"/>
      <c r="Y652" s="18"/>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c r="BC652" s="18"/>
      <c r="BD652" s="18"/>
      <c r="BE652" s="18"/>
      <c r="BF652" s="18"/>
      <c r="BG652" s="18"/>
      <c r="BH652" s="18"/>
      <c r="BI652" s="18"/>
      <c r="BJ652" s="18"/>
      <c r="BK652" s="18"/>
      <c r="BL652" s="18"/>
      <c r="BM652" s="18"/>
      <c r="BN652" s="18"/>
      <c r="BO652" s="18"/>
      <c r="BP652" s="18"/>
      <c r="BQ652" s="18"/>
      <c r="BR652" s="18"/>
      <c r="BS652" s="18"/>
      <c r="BT652" s="18"/>
      <c r="BU652" s="18"/>
      <c r="BV652" s="18"/>
      <c r="BW652" s="18"/>
      <c r="BX652" s="18"/>
      <c r="BY652" s="18"/>
      <c r="BZ652" s="18"/>
      <c r="CA652" s="18"/>
      <c r="CB652" s="18"/>
      <c r="CC652" s="18"/>
      <c r="CD652" s="18"/>
      <c r="CE652" s="18"/>
      <c r="CF652" s="18"/>
      <c r="CG652" s="18"/>
      <c r="CH652" s="18"/>
      <c r="CI652" s="18"/>
      <c r="CJ652" s="18"/>
      <c r="CK652" s="18"/>
      <c r="CL652" s="18"/>
      <c r="CM652" s="18"/>
      <c r="CN652" s="18"/>
      <c r="CO652" s="18"/>
      <c r="CP652" s="18"/>
      <c r="CQ652" s="18"/>
      <c r="CR652" s="18"/>
      <c r="CS652" s="18"/>
    </row>
    <row r="653" spans="1:97">
      <c r="A653" s="18"/>
      <c r="B653" s="18"/>
      <c r="C653" s="18" t="s">
        <v>18530</v>
      </c>
      <c r="D653" s="18"/>
      <c r="E653" s="18"/>
      <c r="F653" s="18"/>
      <c r="G653" s="18"/>
      <c r="H653" s="18"/>
      <c r="I653" s="18"/>
      <c r="J653" s="18"/>
      <c r="K653" s="18"/>
      <c r="L653" s="18"/>
      <c r="M653" s="18"/>
      <c r="N653" s="18"/>
      <c r="O653" s="18"/>
      <c r="P653" s="18"/>
      <c r="Q653" s="18"/>
      <c r="R653" s="18"/>
      <c r="S653" s="18"/>
      <c r="T653" s="18"/>
      <c r="U653" s="18"/>
      <c r="V653" s="18"/>
      <c r="W653" s="18"/>
      <c r="X653" s="18"/>
      <c r="Y653" s="18"/>
      <c r="Z653" s="18"/>
      <c r="AA653" s="18"/>
      <c r="AB653" s="18"/>
      <c r="AC653" s="18"/>
      <c r="AD653" s="18"/>
      <c r="AE653" s="18"/>
      <c r="AF653" s="18"/>
      <c r="AG653" s="18"/>
      <c r="AH653" s="18"/>
      <c r="AI653" s="18"/>
      <c r="AJ653" s="18"/>
      <c r="AK653" s="18"/>
      <c r="AL653" s="18"/>
      <c r="AM653" s="18"/>
      <c r="AN653" s="18"/>
      <c r="AO653" s="18"/>
      <c r="AP653" s="18"/>
      <c r="AQ653" s="18"/>
      <c r="AR653" s="18"/>
      <c r="AS653" s="18"/>
      <c r="AT653" s="18"/>
      <c r="AU653" s="18"/>
      <c r="AV653" s="18"/>
      <c r="AW653" s="18"/>
      <c r="AX653" s="18"/>
      <c r="AY653" s="18"/>
      <c r="AZ653" s="18"/>
      <c r="BA653" s="18"/>
      <c r="BB653" s="18"/>
      <c r="BC653" s="18"/>
      <c r="BD653" s="18"/>
      <c r="BE653" s="18"/>
      <c r="BF653" s="18"/>
      <c r="BG653" s="18"/>
      <c r="BH653" s="18"/>
      <c r="BI653" s="18"/>
      <c r="BJ653" s="18"/>
      <c r="BK653" s="18"/>
      <c r="BL653" s="18"/>
      <c r="BM653" s="18"/>
      <c r="BN653" s="18"/>
      <c r="BO653" s="18"/>
      <c r="BP653" s="18"/>
      <c r="BQ653" s="18"/>
      <c r="BR653" s="18"/>
      <c r="BS653" s="18"/>
      <c r="BT653" s="18"/>
      <c r="BU653" s="18"/>
      <c r="BV653" s="18"/>
      <c r="BW653" s="18"/>
      <c r="BX653" s="18"/>
      <c r="BY653" s="18"/>
      <c r="BZ653" s="18"/>
      <c r="CA653" s="18"/>
      <c r="CB653" s="18"/>
      <c r="CC653" s="18"/>
      <c r="CD653" s="18"/>
      <c r="CE653" s="18"/>
      <c r="CF653" s="18"/>
      <c r="CG653" s="18"/>
      <c r="CH653" s="18"/>
      <c r="CI653" s="18"/>
      <c r="CJ653" s="18"/>
      <c r="CK653" s="18"/>
      <c r="CL653" s="18"/>
      <c r="CM653" s="18"/>
      <c r="CN653" s="18"/>
      <c r="CO653" s="18"/>
      <c r="CP653" s="18"/>
      <c r="CQ653" s="18"/>
      <c r="CR653" s="18"/>
      <c r="CS653" s="18"/>
    </row>
    <row r="654" spans="1:97">
      <c r="A654" s="18"/>
      <c r="B654" s="18"/>
      <c r="C654" s="18" t="s">
        <v>18531</v>
      </c>
      <c r="D654" s="18"/>
      <c r="E654" s="18"/>
      <c r="F654" s="18"/>
      <c r="G654" s="18"/>
      <c r="H654" s="18"/>
      <c r="I654" s="18"/>
      <c r="J654" s="18"/>
      <c r="K654" s="18"/>
      <c r="L654" s="18"/>
      <c r="M654" s="18"/>
      <c r="N654" s="18"/>
      <c r="O654" s="18"/>
      <c r="P654" s="18"/>
      <c r="Q654" s="18"/>
      <c r="R654" s="18"/>
      <c r="S654" s="18"/>
      <c r="T654" s="18"/>
      <c r="U654" s="18"/>
      <c r="V654" s="18"/>
      <c r="W654" s="18"/>
      <c r="X654" s="18"/>
      <c r="Y654" s="18"/>
      <c r="Z654" s="18"/>
      <c r="AA654" s="18"/>
      <c r="AB654" s="18"/>
      <c r="AC654" s="18"/>
      <c r="AD654" s="18"/>
      <c r="AE654" s="18"/>
      <c r="AF654" s="18"/>
      <c r="AG654" s="18"/>
      <c r="AH654" s="18"/>
      <c r="AI654" s="18"/>
      <c r="AJ654" s="18"/>
      <c r="AK654" s="18"/>
      <c r="AL654" s="18"/>
      <c r="AM654" s="18"/>
      <c r="AN654" s="18"/>
      <c r="AO654" s="18"/>
      <c r="AP654" s="18"/>
      <c r="AQ654" s="18"/>
      <c r="AR654" s="18"/>
      <c r="AS654" s="18"/>
      <c r="AT654" s="18"/>
      <c r="AU654" s="18"/>
      <c r="AV654" s="18"/>
      <c r="AW654" s="18"/>
      <c r="AX654" s="18"/>
      <c r="AY654" s="18"/>
      <c r="AZ654" s="18"/>
      <c r="BA654" s="18"/>
      <c r="BB654" s="18"/>
      <c r="BC654" s="18"/>
      <c r="BD654" s="18"/>
      <c r="BE654" s="18"/>
      <c r="BF654" s="18"/>
      <c r="BG654" s="18"/>
      <c r="BH654" s="18"/>
      <c r="BI654" s="18"/>
      <c r="BJ654" s="18"/>
      <c r="BK654" s="18"/>
      <c r="BL654" s="18"/>
      <c r="BM654" s="18"/>
      <c r="BN654" s="18"/>
      <c r="BO654" s="18"/>
      <c r="BP654" s="18"/>
      <c r="BQ654" s="18"/>
      <c r="BR654" s="18"/>
      <c r="BS654" s="18"/>
      <c r="BT654" s="18"/>
      <c r="BU654" s="18"/>
      <c r="BV654" s="18"/>
      <c r="BW654" s="18"/>
      <c r="BX654" s="18"/>
      <c r="BY654" s="18"/>
      <c r="BZ654" s="18"/>
      <c r="CA654" s="18"/>
      <c r="CB654" s="18"/>
      <c r="CC654" s="18"/>
      <c r="CD654" s="18"/>
      <c r="CE654" s="18"/>
      <c r="CF654" s="18"/>
      <c r="CG654" s="18"/>
      <c r="CH654" s="18"/>
      <c r="CI654" s="18"/>
      <c r="CJ654" s="18"/>
      <c r="CK654" s="18"/>
      <c r="CL654" s="18"/>
      <c r="CM654" s="18"/>
      <c r="CN654" s="18"/>
      <c r="CO654" s="18"/>
      <c r="CP654" s="18"/>
      <c r="CQ654" s="18"/>
      <c r="CR654" s="18"/>
      <c r="CS654" s="18"/>
    </row>
    <row r="655" spans="1:97">
      <c r="A655" s="18"/>
      <c r="B655" s="18"/>
      <c r="C655" s="18" t="s">
        <v>18532</v>
      </c>
      <c r="D655" s="18"/>
      <c r="E655" s="18"/>
      <c r="F655" s="18"/>
      <c r="G655" s="18"/>
      <c r="H655" s="18"/>
      <c r="I655" s="18"/>
      <c r="J655" s="18"/>
      <c r="K655" s="18"/>
      <c r="L655" s="18"/>
      <c r="M655" s="18"/>
      <c r="N655" s="18"/>
      <c r="O655" s="18"/>
      <c r="P655" s="18"/>
      <c r="Q655" s="18"/>
      <c r="R655" s="18"/>
      <c r="S655" s="18"/>
      <c r="T655" s="18"/>
      <c r="U655" s="18"/>
      <c r="V655" s="18"/>
      <c r="W655" s="18"/>
      <c r="X655" s="18"/>
      <c r="Y655" s="18"/>
      <c r="Z655" s="18"/>
      <c r="AA655" s="18"/>
      <c r="AB655" s="18"/>
      <c r="AC655" s="18"/>
      <c r="AD655" s="18"/>
      <c r="AE655" s="18"/>
      <c r="AF655" s="18"/>
      <c r="AG655" s="18"/>
      <c r="AH655" s="18"/>
      <c r="AI655" s="18"/>
      <c r="AJ655" s="18"/>
      <c r="AK655" s="18"/>
      <c r="AL655" s="18"/>
      <c r="AM655" s="18"/>
      <c r="AN655" s="18"/>
      <c r="AO655" s="18"/>
      <c r="AP655" s="18"/>
      <c r="AQ655" s="18"/>
      <c r="AR655" s="18"/>
      <c r="AS655" s="18"/>
      <c r="AT655" s="18"/>
      <c r="AU655" s="18"/>
      <c r="AV655" s="18"/>
      <c r="AW655" s="18"/>
      <c r="AX655" s="18"/>
      <c r="AY655" s="18"/>
      <c r="AZ655" s="18"/>
      <c r="BA655" s="18"/>
      <c r="BB655" s="18"/>
      <c r="BC655" s="18"/>
      <c r="BD655" s="18"/>
      <c r="BE655" s="18"/>
      <c r="BF655" s="18"/>
      <c r="BG655" s="18"/>
      <c r="BH655" s="18"/>
      <c r="BI655" s="18"/>
      <c r="BJ655" s="18"/>
      <c r="BK655" s="18"/>
      <c r="BL655" s="18"/>
      <c r="BM655" s="18"/>
      <c r="BN655" s="18"/>
      <c r="BO655" s="18"/>
      <c r="BP655" s="18"/>
      <c r="BQ655" s="18"/>
      <c r="BR655" s="18"/>
      <c r="BS655" s="18"/>
      <c r="BT655" s="18"/>
      <c r="BU655" s="18"/>
      <c r="BV655" s="18"/>
      <c r="BW655" s="18"/>
      <c r="BX655" s="18"/>
      <c r="BY655" s="18"/>
      <c r="BZ655" s="18"/>
      <c r="CA655" s="18"/>
      <c r="CB655" s="18"/>
      <c r="CC655" s="18"/>
      <c r="CD655" s="18"/>
      <c r="CE655" s="18"/>
      <c r="CF655" s="18"/>
      <c r="CG655" s="18"/>
      <c r="CH655" s="18"/>
      <c r="CI655" s="18"/>
      <c r="CJ655" s="18"/>
      <c r="CK655" s="18"/>
      <c r="CL655" s="18"/>
      <c r="CM655" s="18"/>
      <c r="CN655" s="18"/>
      <c r="CO655" s="18"/>
      <c r="CP655" s="18"/>
      <c r="CQ655" s="18"/>
      <c r="CR655" s="18"/>
      <c r="CS655" s="18"/>
    </row>
    <row r="656" spans="1:97">
      <c r="A656" s="18"/>
      <c r="B656" s="18"/>
      <c r="C656" s="18" t="s">
        <v>18533</v>
      </c>
      <c r="D656" s="18"/>
      <c r="E656" s="18"/>
      <c r="F656" s="18"/>
      <c r="G656" s="18"/>
      <c r="H656" s="18"/>
      <c r="I656" s="18"/>
      <c r="J656" s="18"/>
      <c r="K656" s="18"/>
      <c r="L656" s="18"/>
      <c r="M656" s="18"/>
      <c r="N656" s="18"/>
      <c r="O656" s="18"/>
      <c r="P656" s="18"/>
      <c r="Q656" s="18"/>
      <c r="R656" s="18"/>
      <c r="S656" s="18"/>
      <c r="T656" s="18"/>
      <c r="U656" s="18"/>
      <c r="V656" s="18"/>
      <c r="W656" s="18"/>
      <c r="X656" s="18"/>
      <c r="Y656" s="18"/>
      <c r="Z656" s="18"/>
      <c r="AA656" s="18"/>
      <c r="AB656" s="18"/>
      <c r="AC656" s="18"/>
      <c r="AD656" s="18"/>
      <c r="AE656" s="18"/>
      <c r="AF656" s="18"/>
      <c r="AG656" s="18"/>
      <c r="AH656" s="18"/>
      <c r="AI656" s="18"/>
      <c r="AJ656" s="18"/>
      <c r="AK656" s="18"/>
      <c r="AL656" s="18"/>
      <c r="AM656" s="18"/>
      <c r="AN656" s="18"/>
      <c r="AO656" s="18"/>
      <c r="AP656" s="18"/>
      <c r="AQ656" s="18"/>
      <c r="AR656" s="18"/>
      <c r="AS656" s="18"/>
      <c r="AT656" s="18"/>
      <c r="AU656" s="18"/>
      <c r="AV656" s="18"/>
      <c r="AW656" s="18"/>
      <c r="AX656" s="18"/>
      <c r="AY656" s="18"/>
      <c r="AZ656" s="18"/>
      <c r="BA656" s="18"/>
      <c r="BB656" s="18"/>
      <c r="BC656" s="18"/>
      <c r="BD656" s="18"/>
      <c r="BE656" s="18"/>
      <c r="BF656" s="18"/>
      <c r="BG656" s="18"/>
      <c r="BH656" s="18"/>
      <c r="BI656" s="18"/>
      <c r="BJ656" s="18"/>
      <c r="BK656" s="18"/>
      <c r="BL656" s="18"/>
      <c r="BM656" s="18"/>
      <c r="BN656" s="18"/>
      <c r="BO656" s="18"/>
      <c r="BP656" s="18"/>
      <c r="BQ656" s="18"/>
      <c r="BR656" s="18"/>
      <c r="BS656" s="18"/>
      <c r="BT656" s="18"/>
      <c r="BU656" s="18"/>
      <c r="BV656" s="18"/>
      <c r="BW656" s="18"/>
      <c r="BX656" s="18"/>
      <c r="BY656" s="18"/>
      <c r="BZ656" s="18"/>
      <c r="CA656" s="18"/>
      <c r="CB656" s="18"/>
      <c r="CC656" s="18"/>
      <c r="CD656" s="18"/>
      <c r="CE656" s="18"/>
      <c r="CF656" s="18"/>
      <c r="CG656" s="18"/>
      <c r="CH656" s="18"/>
      <c r="CI656" s="18"/>
      <c r="CJ656" s="18"/>
      <c r="CK656" s="18"/>
      <c r="CL656" s="18"/>
      <c r="CM656" s="18"/>
      <c r="CN656" s="18"/>
      <c r="CO656" s="18"/>
      <c r="CP656" s="18"/>
      <c r="CQ656" s="18"/>
      <c r="CR656" s="18"/>
      <c r="CS656" s="18"/>
    </row>
    <row r="657" spans="1:97">
      <c r="A657" s="18"/>
      <c r="B657" s="18"/>
      <c r="C657" s="18" t="s">
        <v>18534</v>
      </c>
      <c r="D657" s="18"/>
      <c r="E657" s="18"/>
      <c r="F657" s="18"/>
      <c r="G657" s="18"/>
      <c r="H657" s="18"/>
      <c r="I657" s="18"/>
      <c r="J657" s="18"/>
      <c r="K657" s="18"/>
      <c r="L657" s="18"/>
      <c r="M657" s="18"/>
      <c r="N657" s="18"/>
      <c r="O657" s="18"/>
      <c r="P657" s="18"/>
      <c r="Q657" s="18"/>
      <c r="R657" s="18"/>
      <c r="S657" s="18"/>
      <c r="T657" s="18"/>
      <c r="U657" s="18"/>
      <c r="V657" s="18"/>
      <c r="W657" s="18"/>
      <c r="X657" s="18"/>
      <c r="Y657" s="18"/>
      <c r="Z657" s="18"/>
      <c r="AA657" s="18"/>
      <c r="AB657" s="18"/>
      <c r="AC657" s="18"/>
      <c r="AD657" s="18"/>
      <c r="AE657" s="18"/>
      <c r="AF657" s="18"/>
      <c r="AG657" s="18"/>
      <c r="AH657" s="18"/>
      <c r="AI657" s="18"/>
      <c r="AJ657" s="18"/>
      <c r="AK657" s="18"/>
      <c r="AL657" s="18"/>
      <c r="AM657" s="18"/>
      <c r="AN657" s="18"/>
      <c r="AO657" s="18"/>
      <c r="AP657" s="18"/>
      <c r="AQ657" s="18"/>
      <c r="AR657" s="18"/>
      <c r="AS657" s="18"/>
      <c r="AT657" s="18"/>
      <c r="AU657" s="18"/>
      <c r="AV657" s="18"/>
      <c r="AW657" s="18"/>
      <c r="AX657" s="18"/>
      <c r="AY657" s="18"/>
      <c r="AZ657" s="18"/>
      <c r="BA657" s="18"/>
      <c r="BB657" s="18"/>
      <c r="BC657" s="18"/>
      <c r="BD657" s="18"/>
      <c r="BE657" s="18"/>
      <c r="BF657" s="18"/>
      <c r="BG657" s="18"/>
      <c r="BH657" s="18"/>
      <c r="BI657" s="18"/>
      <c r="BJ657" s="18"/>
      <c r="BK657" s="18"/>
      <c r="BL657" s="18"/>
      <c r="BM657" s="18"/>
      <c r="BN657" s="18"/>
      <c r="BO657" s="18"/>
      <c r="BP657" s="18"/>
      <c r="BQ657" s="18"/>
      <c r="BR657" s="18"/>
      <c r="BS657" s="18"/>
      <c r="BT657" s="18"/>
      <c r="BU657" s="18"/>
      <c r="BV657" s="18"/>
      <c r="BW657" s="18"/>
      <c r="BX657" s="18"/>
      <c r="BY657" s="18"/>
      <c r="BZ657" s="18"/>
      <c r="CA657" s="18"/>
      <c r="CB657" s="18"/>
      <c r="CC657" s="18"/>
      <c r="CD657" s="18"/>
      <c r="CE657" s="18"/>
      <c r="CF657" s="18"/>
      <c r="CG657" s="18"/>
      <c r="CH657" s="18"/>
      <c r="CI657" s="18"/>
      <c r="CJ657" s="18"/>
      <c r="CK657" s="18"/>
      <c r="CL657" s="18"/>
      <c r="CM657" s="18"/>
      <c r="CN657" s="18"/>
      <c r="CO657" s="18"/>
      <c r="CP657" s="18"/>
      <c r="CQ657" s="18"/>
      <c r="CR657" s="18"/>
      <c r="CS657" s="18"/>
    </row>
    <row r="658" spans="1:97">
      <c r="A658" s="18"/>
      <c r="B658" s="18"/>
      <c r="C658" s="18" t="s">
        <v>18535</v>
      </c>
      <c r="D658" s="18"/>
      <c r="E658" s="18"/>
      <c r="F658" s="18"/>
      <c r="G658" s="18"/>
      <c r="H658" s="18"/>
      <c r="I658" s="18"/>
      <c r="J658" s="18"/>
      <c r="K658" s="18"/>
      <c r="L658" s="18"/>
      <c r="M658" s="18"/>
      <c r="N658" s="18"/>
      <c r="O658" s="18"/>
      <c r="P658" s="18"/>
      <c r="Q658" s="18"/>
      <c r="R658" s="18"/>
      <c r="S658" s="18"/>
      <c r="T658" s="18"/>
      <c r="U658" s="18"/>
      <c r="V658" s="18"/>
      <c r="W658" s="18"/>
      <c r="X658" s="18"/>
      <c r="Y658" s="18"/>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c r="BC658" s="18"/>
      <c r="BD658" s="18"/>
      <c r="BE658" s="18"/>
      <c r="BF658" s="18"/>
      <c r="BG658" s="18"/>
      <c r="BH658" s="18"/>
      <c r="BI658" s="18"/>
      <c r="BJ658" s="18"/>
      <c r="BK658" s="18"/>
      <c r="BL658" s="18"/>
      <c r="BM658" s="18"/>
      <c r="BN658" s="18"/>
      <c r="BO658" s="18"/>
      <c r="BP658" s="18"/>
      <c r="BQ658" s="18"/>
      <c r="BR658" s="18"/>
      <c r="BS658" s="18"/>
      <c r="BT658" s="18"/>
      <c r="BU658" s="18"/>
      <c r="BV658" s="18"/>
      <c r="BW658" s="18"/>
      <c r="BX658" s="18"/>
      <c r="BY658" s="18"/>
      <c r="BZ658" s="18"/>
      <c r="CA658" s="18"/>
      <c r="CB658" s="18"/>
      <c r="CC658" s="18"/>
      <c r="CD658" s="18"/>
      <c r="CE658" s="18"/>
      <c r="CF658" s="18"/>
      <c r="CG658" s="18"/>
      <c r="CH658" s="18"/>
      <c r="CI658" s="18"/>
      <c r="CJ658" s="18"/>
      <c r="CK658" s="18"/>
      <c r="CL658" s="18"/>
      <c r="CM658" s="18"/>
      <c r="CN658" s="18"/>
      <c r="CO658" s="18"/>
      <c r="CP658" s="18"/>
      <c r="CQ658" s="18"/>
      <c r="CR658" s="18"/>
      <c r="CS658" s="18"/>
    </row>
    <row r="659" spans="1:97">
      <c r="A659" s="18"/>
      <c r="B659" s="18"/>
      <c r="C659" s="18" t="s">
        <v>18536</v>
      </c>
      <c r="D659" s="18"/>
      <c r="E659" s="18"/>
      <c r="F659" s="18"/>
      <c r="G659" s="18"/>
      <c r="H659" s="18"/>
      <c r="I659" s="18"/>
      <c r="J659" s="18"/>
      <c r="K659" s="18"/>
      <c r="L659" s="18"/>
      <c r="M659" s="18"/>
      <c r="N659" s="18"/>
      <c r="O659" s="18"/>
      <c r="P659" s="18"/>
      <c r="Q659" s="18"/>
      <c r="R659" s="18"/>
      <c r="S659" s="18"/>
      <c r="T659" s="18"/>
      <c r="U659" s="18"/>
      <c r="V659" s="18"/>
      <c r="W659" s="18"/>
      <c r="X659" s="18"/>
      <c r="Y659" s="18"/>
      <c r="Z659" s="18"/>
      <c r="AA659" s="18"/>
      <c r="AB659" s="18"/>
      <c r="AC659" s="18"/>
      <c r="AD659" s="18"/>
      <c r="AE659" s="18"/>
      <c r="AF659" s="18"/>
      <c r="AG659" s="18"/>
      <c r="AH659" s="18"/>
      <c r="AI659" s="18"/>
      <c r="AJ659" s="18"/>
      <c r="AK659" s="18"/>
      <c r="AL659" s="18"/>
      <c r="AM659" s="18"/>
      <c r="AN659" s="18"/>
      <c r="AO659" s="18"/>
      <c r="AP659" s="18"/>
      <c r="AQ659" s="18"/>
      <c r="AR659" s="18"/>
      <c r="AS659" s="18"/>
      <c r="AT659" s="18"/>
      <c r="AU659" s="18"/>
      <c r="AV659" s="18"/>
      <c r="AW659" s="18"/>
      <c r="AX659" s="18"/>
      <c r="AY659" s="18"/>
      <c r="AZ659" s="18"/>
      <c r="BA659" s="18"/>
      <c r="BB659" s="18"/>
      <c r="BC659" s="18"/>
      <c r="BD659" s="18"/>
      <c r="BE659" s="18"/>
      <c r="BF659" s="18"/>
      <c r="BG659" s="18"/>
      <c r="BH659" s="18"/>
      <c r="BI659" s="18"/>
      <c r="BJ659" s="18"/>
      <c r="BK659" s="18"/>
      <c r="BL659" s="18"/>
      <c r="BM659" s="18"/>
      <c r="BN659" s="18"/>
      <c r="BO659" s="18"/>
      <c r="BP659" s="18"/>
      <c r="BQ659" s="18"/>
      <c r="BR659" s="18"/>
      <c r="BS659" s="18"/>
      <c r="BT659" s="18"/>
      <c r="BU659" s="18"/>
      <c r="BV659" s="18"/>
      <c r="BW659" s="18"/>
      <c r="BX659" s="18"/>
      <c r="BY659" s="18"/>
      <c r="BZ659" s="18"/>
      <c r="CA659" s="18"/>
      <c r="CB659" s="18"/>
      <c r="CC659" s="18"/>
      <c r="CD659" s="18"/>
      <c r="CE659" s="18"/>
      <c r="CF659" s="18"/>
      <c r="CG659" s="18"/>
      <c r="CH659" s="18"/>
      <c r="CI659" s="18"/>
      <c r="CJ659" s="18"/>
      <c r="CK659" s="18"/>
      <c r="CL659" s="18"/>
      <c r="CM659" s="18"/>
      <c r="CN659" s="18"/>
      <c r="CO659" s="18"/>
      <c r="CP659" s="18"/>
      <c r="CQ659" s="18"/>
      <c r="CR659" s="18"/>
      <c r="CS659" s="18"/>
    </row>
    <row r="660" spans="1:97">
      <c r="A660" s="18"/>
      <c r="B660" s="18"/>
      <c r="C660" s="18" t="s">
        <v>18537</v>
      </c>
      <c r="D660" s="18"/>
      <c r="E660" s="18"/>
      <c r="F660" s="18"/>
      <c r="G660" s="18"/>
      <c r="H660" s="18"/>
      <c r="I660" s="18"/>
      <c r="J660" s="18"/>
      <c r="K660" s="18"/>
      <c r="L660" s="18"/>
      <c r="M660" s="18"/>
      <c r="N660" s="18"/>
      <c r="O660" s="18"/>
      <c r="P660" s="18"/>
      <c r="Q660" s="18"/>
      <c r="R660" s="18"/>
      <c r="S660" s="18"/>
      <c r="T660" s="18"/>
      <c r="U660" s="18"/>
      <c r="V660" s="18"/>
      <c r="W660" s="18"/>
      <c r="X660" s="18"/>
      <c r="Y660" s="18"/>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c r="BC660" s="18"/>
      <c r="BD660" s="18"/>
      <c r="BE660" s="18"/>
      <c r="BF660" s="18"/>
      <c r="BG660" s="18"/>
      <c r="BH660" s="18"/>
      <c r="BI660" s="18"/>
      <c r="BJ660" s="18"/>
      <c r="BK660" s="18"/>
      <c r="BL660" s="18"/>
      <c r="BM660" s="18"/>
      <c r="BN660" s="18"/>
      <c r="BO660" s="18"/>
      <c r="BP660" s="18"/>
      <c r="BQ660" s="18"/>
      <c r="BR660" s="18"/>
      <c r="BS660" s="18"/>
      <c r="BT660" s="18"/>
      <c r="BU660" s="18"/>
      <c r="BV660" s="18"/>
      <c r="BW660" s="18"/>
      <c r="BX660" s="18"/>
      <c r="BY660" s="18"/>
      <c r="BZ660" s="18"/>
      <c r="CA660" s="18"/>
      <c r="CB660" s="18"/>
      <c r="CC660" s="18"/>
      <c r="CD660" s="18"/>
      <c r="CE660" s="18"/>
      <c r="CF660" s="18"/>
      <c r="CG660" s="18"/>
      <c r="CH660" s="18"/>
      <c r="CI660" s="18"/>
      <c r="CJ660" s="18"/>
      <c r="CK660" s="18"/>
      <c r="CL660" s="18"/>
      <c r="CM660" s="18"/>
      <c r="CN660" s="18"/>
      <c r="CO660" s="18"/>
      <c r="CP660" s="18"/>
      <c r="CQ660" s="18"/>
      <c r="CR660" s="18"/>
      <c r="CS660" s="18"/>
    </row>
    <row r="661" spans="1:97">
      <c r="A661" s="18"/>
      <c r="B661" s="18"/>
      <c r="C661" s="18" t="s">
        <v>18538</v>
      </c>
      <c r="D661" s="18"/>
      <c r="E661" s="18"/>
      <c r="F661" s="18"/>
      <c r="G661" s="18"/>
      <c r="H661" s="18"/>
      <c r="I661" s="18"/>
      <c r="J661" s="18"/>
      <c r="K661" s="18"/>
      <c r="L661" s="18"/>
      <c r="M661" s="18"/>
      <c r="N661" s="18"/>
      <c r="O661" s="18"/>
      <c r="P661" s="18"/>
      <c r="Q661" s="18"/>
      <c r="R661" s="18"/>
      <c r="S661" s="18"/>
      <c r="T661" s="18"/>
      <c r="U661" s="18"/>
      <c r="V661" s="18"/>
      <c r="W661" s="18"/>
      <c r="X661" s="18"/>
      <c r="Y661" s="18"/>
      <c r="Z661" s="18"/>
      <c r="AA661" s="18"/>
      <c r="AB661" s="18"/>
      <c r="AC661" s="18"/>
      <c r="AD661" s="18"/>
      <c r="AE661" s="18"/>
      <c r="AF661" s="18"/>
      <c r="AG661" s="18"/>
      <c r="AH661" s="18"/>
      <c r="AI661" s="18"/>
      <c r="AJ661" s="18"/>
      <c r="AK661" s="18"/>
      <c r="AL661" s="18"/>
      <c r="AM661" s="18"/>
      <c r="AN661" s="18"/>
      <c r="AO661" s="18"/>
      <c r="AP661" s="18"/>
      <c r="AQ661" s="18"/>
      <c r="AR661" s="18"/>
      <c r="AS661" s="18"/>
      <c r="AT661" s="18"/>
      <c r="AU661" s="18"/>
      <c r="AV661" s="18"/>
      <c r="AW661" s="18"/>
      <c r="AX661" s="18"/>
      <c r="AY661" s="18"/>
      <c r="AZ661" s="18"/>
      <c r="BA661" s="18"/>
      <c r="BB661" s="18"/>
      <c r="BC661" s="18"/>
      <c r="BD661" s="18"/>
      <c r="BE661" s="18"/>
      <c r="BF661" s="18"/>
      <c r="BG661" s="18"/>
      <c r="BH661" s="18"/>
      <c r="BI661" s="18"/>
      <c r="BJ661" s="18"/>
      <c r="BK661" s="18"/>
      <c r="BL661" s="18"/>
      <c r="BM661" s="18"/>
      <c r="BN661" s="18"/>
      <c r="BO661" s="18"/>
      <c r="BP661" s="18"/>
      <c r="BQ661" s="18"/>
      <c r="BR661" s="18"/>
      <c r="BS661" s="18"/>
      <c r="BT661" s="18"/>
      <c r="BU661" s="18"/>
      <c r="BV661" s="18"/>
      <c r="BW661" s="18"/>
      <c r="BX661" s="18"/>
      <c r="BY661" s="18"/>
      <c r="BZ661" s="18"/>
      <c r="CA661" s="18"/>
      <c r="CB661" s="18"/>
      <c r="CC661" s="18"/>
      <c r="CD661" s="18"/>
      <c r="CE661" s="18"/>
      <c r="CF661" s="18"/>
      <c r="CG661" s="18"/>
      <c r="CH661" s="18"/>
      <c r="CI661" s="18"/>
      <c r="CJ661" s="18"/>
      <c r="CK661" s="18"/>
      <c r="CL661" s="18"/>
      <c r="CM661" s="18"/>
      <c r="CN661" s="18"/>
      <c r="CO661" s="18"/>
      <c r="CP661" s="18"/>
      <c r="CQ661" s="18"/>
      <c r="CR661" s="18"/>
      <c r="CS661" s="18"/>
    </row>
    <row r="662" spans="1:97">
      <c r="A662" s="18"/>
      <c r="B662" s="18"/>
      <c r="C662" s="18" t="s">
        <v>18539</v>
      </c>
      <c r="D662" s="18"/>
      <c r="E662" s="18"/>
      <c r="F662" s="18"/>
      <c r="G662" s="18"/>
      <c r="H662" s="18"/>
      <c r="I662" s="18"/>
      <c r="J662" s="18"/>
      <c r="K662" s="18"/>
      <c r="L662" s="18"/>
      <c r="M662" s="18"/>
      <c r="N662" s="18"/>
      <c r="O662" s="18"/>
      <c r="P662" s="18"/>
      <c r="Q662" s="18"/>
      <c r="R662" s="18"/>
      <c r="S662" s="18"/>
      <c r="T662" s="18"/>
      <c r="U662" s="18"/>
      <c r="V662" s="18"/>
      <c r="W662" s="18"/>
      <c r="X662" s="18"/>
      <c r="Y662" s="18"/>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c r="BC662" s="18"/>
      <c r="BD662" s="18"/>
      <c r="BE662" s="18"/>
      <c r="BF662" s="18"/>
      <c r="BG662" s="18"/>
      <c r="BH662" s="18"/>
      <c r="BI662" s="18"/>
      <c r="BJ662" s="18"/>
      <c r="BK662" s="18"/>
      <c r="BL662" s="18"/>
      <c r="BM662" s="18"/>
      <c r="BN662" s="18"/>
      <c r="BO662" s="18"/>
      <c r="BP662" s="18"/>
      <c r="BQ662" s="18"/>
      <c r="BR662" s="18"/>
      <c r="BS662" s="18"/>
      <c r="BT662" s="18"/>
      <c r="BU662" s="18"/>
      <c r="BV662" s="18"/>
      <c r="BW662" s="18"/>
      <c r="BX662" s="18"/>
      <c r="BY662" s="18"/>
      <c r="BZ662" s="18"/>
      <c r="CA662" s="18"/>
      <c r="CB662" s="18"/>
      <c r="CC662" s="18"/>
      <c r="CD662" s="18"/>
      <c r="CE662" s="18"/>
      <c r="CF662" s="18"/>
      <c r="CG662" s="18"/>
      <c r="CH662" s="18"/>
      <c r="CI662" s="18"/>
      <c r="CJ662" s="18"/>
      <c r="CK662" s="18"/>
      <c r="CL662" s="18"/>
      <c r="CM662" s="18"/>
      <c r="CN662" s="18"/>
      <c r="CO662" s="18"/>
      <c r="CP662" s="18"/>
      <c r="CQ662" s="18"/>
      <c r="CR662" s="18"/>
      <c r="CS662" s="18"/>
    </row>
    <row r="663" spans="1:97">
      <c r="A663" s="18"/>
      <c r="B663" s="18"/>
      <c r="C663" s="18" t="s">
        <v>18540</v>
      </c>
      <c r="D663" s="18"/>
      <c r="E663" s="18"/>
      <c r="F663" s="18"/>
      <c r="G663" s="18"/>
      <c r="H663" s="18"/>
      <c r="I663" s="18"/>
      <c r="J663" s="18"/>
      <c r="K663" s="18"/>
      <c r="L663" s="18"/>
      <c r="M663" s="18"/>
      <c r="N663" s="18"/>
      <c r="O663" s="18"/>
      <c r="P663" s="18"/>
      <c r="Q663" s="18"/>
      <c r="R663" s="18"/>
      <c r="S663" s="18"/>
      <c r="T663" s="18"/>
      <c r="U663" s="18"/>
      <c r="V663" s="18"/>
      <c r="W663" s="18"/>
      <c r="X663" s="18"/>
      <c r="Y663" s="18"/>
      <c r="Z663" s="18"/>
      <c r="AA663" s="18"/>
      <c r="AB663" s="18"/>
      <c r="AC663" s="18"/>
      <c r="AD663" s="18"/>
      <c r="AE663" s="18"/>
      <c r="AF663" s="18"/>
      <c r="AG663" s="18"/>
      <c r="AH663" s="18"/>
      <c r="AI663" s="18"/>
      <c r="AJ663" s="18"/>
      <c r="AK663" s="18"/>
      <c r="AL663" s="18"/>
      <c r="AM663" s="18"/>
      <c r="AN663" s="18"/>
      <c r="AO663" s="18"/>
      <c r="AP663" s="18"/>
      <c r="AQ663" s="18"/>
      <c r="AR663" s="18"/>
      <c r="AS663" s="18"/>
      <c r="AT663" s="18"/>
      <c r="AU663" s="18"/>
      <c r="AV663" s="18"/>
      <c r="AW663" s="18"/>
      <c r="AX663" s="18"/>
      <c r="AY663" s="18"/>
      <c r="AZ663" s="18"/>
      <c r="BA663" s="18"/>
      <c r="BB663" s="18"/>
      <c r="BC663" s="18"/>
      <c r="BD663" s="18"/>
      <c r="BE663" s="18"/>
      <c r="BF663" s="18"/>
      <c r="BG663" s="18"/>
      <c r="BH663" s="18"/>
      <c r="BI663" s="18"/>
      <c r="BJ663" s="18"/>
      <c r="BK663" s="18"/>
      <c r="BL663" s="18"/>
      <c r="BM663" s="18"/>
      <c r="BN663" s="18"/>
      <c r="BO663" s="18"/>
      <c r="BP663" s="18"/>
      <c r="BQ663" s="18"/>
      <c r="BR663" s="18"/>
      <c r="BS663" s="18"/>
      <c r="BT663" s="18"/>
      <c r="BU663" s="18"/>
      <c r="BV663" s="18"/>
      <c r="BW663" s="18"/>
      <c r="BX663" s="18"/>
      <c r="BY663" s="18"/>
      <c r="BZ663" s="18"/>
      <c r="CA663" s="18"/>
      <c r="CB663" s="18"/>
      <c r="CC663" s="18"/>
      <c r="CD663" s="18"/>
      <c r="CE663" s="18"/>
      <c r="CF663" s="18"/>
      <c r="CG663" s="18"/>
      <c r="CH663" s="18"/>
      <c r="CI663" s="18"/>
      <c r="CJ663" s="18"/>
      <c r="CK663" s="18"/>
      <c r="CL663" s="18"/>
      <c r="CM663" s="18"/>
      <c r="CN663" s="18"/>
      <c r="CO663" s="18"/>
      <c r="CP663" s="18"/>
      <c r="CQ663" s="18"/>
      <c r="CR663" s="18"/>
      <c r="CS663" s="18"/>
    </row>
    <row r="664" spans="1:97">
      <c r="A664" s="18"/>
      <c r="B664" s="18"/>
      <c r="C664" s="18" t="s">
        <v>18541</v>
      </c>
      <c r="D664" s="18"/>
      <c r="E664" s="18"/>
      <c r="F664" s="18"/>
      <c r="G664" s="18"/>
      <c r="H664" s="18"/>
      <c r="I664" s="18"/>
      <c r="J664" s="18"/>
      <c r="K664" s="18"/>
      <c r="L664" s="18"/>
      <c r="M664" s="18"/>
      <c r="N664" s="18"/>
      <c r="O664" s="18"/>
      <c r="P664" s="18"/>
      <c r="Q664" s="18"/>
      <c r="R664" s="18"/>
      <c r="S664" s="18"/>
      <c r="T664" s="18"/>
      <c r="U664" s="18"/>
      <c r="V664" s="18"/>
      <c r="W664" s="18"/>
      <c r="X664" s="18"/>
      <c r="Y664" s="18"/>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c r="BC664" s="18"/>
      <c r="BD664" s="18"/>
      <c r="BE664" s="18"/>
      <c r="BF664" s="18"/>
      <c r="BG664" s="18"/>
      <c r="BH664" s="18"/>
      <c r="BI664" s="18"/>
      <c r="BJ664" s="18"/>
      <c r="BK664" s="18"/>
      <c r="BL664" s="18"/>
      <c r="BM664" s="18"/>
      <c r="BN664" s="18"/>
      <c r="BO664" s="18"/>
      <c r="BP664" s="18"/>
      <c r="BQ664" s="18"/>
      <c r="BR664" s="18"/>
      <c r="BS664" s="18"/>
      <c r="BT664" s="18"/>
      <c r="BU664" s="18"/>
      <c r="BV664" s="18"/>
      <c r="BW664" s="18"/>
      <c r="BX664" s="18"/>
      <c r="BY664" s="18"/>
      <c r="BZ664" s="18"/>
      <c r="CA664" s="18"/>
      <c r="CB664" s="18"/>
      <c r="CC664" s="18"/>
      <c r="CD664" s="18"/>
      <c r="CE664" s="18"/>
      <c r="CF664" s="18"/>
      <c r="CG664" s="18"/>
      <c r="CH664" s="18"/>
      <c r="CI664" s="18"/>
      <c r="CJ664" s="18"/>
      <c r="CK664" s="18"/>
      <c r="CL664" s="18"/>
      <c r="CM664" s="18"/>
      <c r="CN664" s="18"/>
      <c r="CO664" s="18"/>
      <c r="CP664" s="18"/>
      <c r="CQ664" s="18"/>
      <c r="CR664" s="18"/>
      <c r="CS664" s="18"/>
    </row>
    <row r="665" spans="1:97">
      <c r="A665" s="18"/>
      <c r="B665" s="18"/>
      <c r="C665" s="18" t="s">
        <v>18542</v>
      </c>
      <c r="D665" s="18"/>
      <c r="E665" s="18"/>
      <c r="F665" s="18"/>
      <c r="G665" s="18"/>
      <c r="H665" s="18"/>
      <c r="I665" s="18"/>
      <c r="J665" s="18"/>
      <c r="K665" s="18"/>
      <c r="L665" s="18"/>
      <c r="M665" s="18"/>
      <c r="N665" s="18"/>
      <c r="O665" s="18"/>
      <c r="P665" s="18"/>
      <c r="Q665" s="18"/>
      <c r="R665" s="18"/>
      <c r="S665" s="18"/>
      <c r="T665" s="18"/>
      <c r="U665" s="18"/>
      <c r="V665" s="18"/>
      <c r="W665" s="18"/>
      <c r="X665" s="18"/>
      <c r="Y665" s="18"/>
      <c r="Z665" s="18"/>
      <c r="AA665" s="18"/>
      <c r="AB665" s="18"/>
      <c r="AC665" s="18"/>
      <c r="AD665" s="18"/>
      <c r="AE665" s="18"/>
      <c r="AF665" s="18"/>
      <c r="AG665" s="18"/>
      <c r="AH665" s="18"/>
      <c r="AI665" s="18"/>
      <c r="AJ665" s="18"/>
      <c r="AK665" s="18"/>
      <c r="AL665" s="18"/>
      <c r="AM665" s="18"/>
      <c r="AN665" s="18"/>
      <c r="AO665" s="18"/>
      <c r="AP665" s="18"/>
      <c r="AQ665" s="18"/>
      <c r="AR665" s="18"/>
      <c r="AS665" s="18"/>
      <c r="AT665" s="18"/>
      <c r="AU665" s="18"/>
      <c r="AV665" s="18"/>
      <c r="AW665" s="18"/>
      <c r="AX665" s="18"/>
      <c r="AY665" s="18"/>
      <c r="AZ665" s="18"/>
      <c r="BA665" s="18"/>
      <c r="BB665" s="18"/>
      <c r="BC665" s="18"/>
      <c r="BD665" s="18"/>
      <c r="BE665" s="18"/>
      <c r="BF665" s="18"/>
      <c r="BG665" s="18"/>
      <c r="BH665" s="18"/>
      <c r="BI665" s="18"/>
      <c r="BJ665" s="18"/>
      <c r="BK665" s="18"/>
      <c r="BL665" s="18"/>
      <c r="BM665" s="18"/>
      <c r="BN665" s="18"/>
      <c r="BO665" s="18"/>
      <c r="BP665" s="18"/>
      <c r="BQ665" s="18"/>
      <c r="BR665" s="18"/>
      <c r="BS665" s="18"/>
      <c r="BT665" s="18"/>
      <c r="BU665" s="18"/>
      <c r="BV665" s="18"/>
      <c r="BW665" s="18"/>
      <c r="BX665" s="18"/>
      <c r="BY665" s="18"/>
      <c r="BZ665" s="18"/>
      <c r="CA665" s="18"/>
      <c r="CB665" s="18"/>
      <c r="CC665" s="18"/>
      <c r="CD665" s="18"/>
      <c r="CE665" s="18"/>
      <c r="CF665" s="18"/>
      <c r="CG665" s="18"/>
      <c r="CH665" s="18"/>
      <c r="CI665" s="18"/>
      <c r="CJ665" s="18"/>
      <c r="CK665" s="18"/>
      <c r="CL665" s="18"/>
      <c r="CM665" s="18"/>
      <c r="CN665" s="18"/>
      <c r="CO665" s="18"/>
      <c r="CP665" s="18"/>
      <c r="CQ665" s="18"/>
      <c r="CR665" s="18"/>
      <c r="CS665" s="18"/>
    </row>
    <row r="666" spans="1:97">
      <c r="A666" s="18"/>
      <c r="B666" s="18"/>
      <c r="C666" s="18" t="s">
        <v>18543</v>
      </c>
      <c r="D666" s="18"/>
      <c r="E666" s="18"/>
      <c r="F666" s="18"/>
      <c r="G666" s="18"/>
      <c r="H666" s="18"/>
      <c r="I666" s="18"/>
      <c r="J666" s="18"/>
      <c r="K666" s="18"/>
      <c r="L666" s="18"/>
      <c r="M666" s="18"/>
      <c r="N666" s="18"/>
      <c r="O666" s="18"/>
      <c r="P666" s="18"/>
      <c r="Q666" s="18"/>
      <c r="R666" s="18"/>
      <c r="S666" s="18"/>
      <c r="T666" s="18"/>
      <c r="U666" s="18"/>
      <c r="V666" s="18"/>
      <c r="W666" s="18"/>
      <c r="X666" s="18"/>
      <c r="Y666" s="18"/>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c r="BC666" s="18"/>
      <c r="BD666" s="18"/>
      <c r="BE666" s="18"/>
      <c r="BF666" s="18"/>
      <c r="BG666" s="18"/>
      <c r="BH666" s="18"/>
      <c r="BI666" s="18"/>
      <c r="BJ666" s="18"/>
      <c r="BK666" s="18"/>
      <c r="BL666" s="18"/>
      <c r="BM666" s="18"/>
      <c r="BN666" s="18"/>
      <c r="BO666" s="18"/>
      <c r="BP666" s="18"/>
      <c r="BQ666" s="18"/>
      <c r="BR666" s="18"/>
      <c r="BS666" s="18"/>
      <c r="BT666" s="18"/>
      <c r="BU666" s="18"/>
      <c r="BV666" s="18"/>
      <c r="BW666" s="18"/>
      <c r="BX666" s="18"/>
      <c r="BY666" s="18"/>
      <c r="BZ666" s="18"/>
      <c r="CA666" s="18"/>
      <c r="CB666" s="18"/>
      <c r="CC666" s="18"/>
      <c r="CD666" s="18"/>
      <c r="CE666" s="18"/>
      <c r="CF666" s="18"/>
      <c r="CG666" s="18"/>
      <c r="CH666" s="18"/>
      <c r="CI666" s="18"/>
      <c r="CJ666" s="18"/>
      <c r="CK666" s="18"/>
      <c r="CL666" s="18"/>
      <c r="CM666" s="18"/>
      <c r="CN666" s="18"/>
      <c r="CO666" s="18"/>
      <c r="CP666" s="18"/>
      <c r="CQ666" s="18"/>
      <c r="CR666" s="18"/>
      <c r="CS666" s="18"/>
    </row>
    <row r="667" spans="1:97">
      <c r="A667" s="18"/>
      <c r="B667" s="18"/>
      <c r="C667" s="18" t="s">
        <v>18544</v>
      </c>
      <c r="D667" s="18"/>
      <c r="E667" s="18"/>
      <c r="F667" s="18"/>
      <c r="G667" s="18"/>
      <c r="H667" s="18"/>
      <c r="I667" s="18"/>
      <c r="J667" s="18"/>
      <c r="K667" s="18"/>
      <c r="L667" s="18"/>
      <c r="M667" s="18"/>
      <c r="N667" s="18"/>
      <c r="O667" s="18"/>
      <c r="P667" s="18"/>
      <c r="Q667" s="18"/>
      <c r="R667" s="18"/>
      <c r="S667" s="18"/>
      <c r="T667" s="18"/>
      <c r="U667" s="18"/>
      <c r="V667" s="18"/>
      <c r="W667" s="18"/>
      <c r="X667" s="18"/>
      <c r="Y667" s="18"/>
      <c r="Z667" s="18"/>
      <c r="AA667" s="18"/>
      <c r="AB667" s="18"/>
      <c r="AC667" s="18"/>
      <c r="AD667" s="18"/>
      <c r="AE667" s="18"/>
      <c r="AF667" s="18"/>
      <c r="AG667" s="18"/>
      <c r="AH667" s="18"/>
      <c r="AI667" s="18"/>
      <c r="AJ667" s="18"/>
      <c r="AK667" s="18"/>
      <c r="AL667" s="18"/>
      <c r="AM667" s="18"/>
      <c r="AN667" s="18"/>
      <c r="AO667" s="18"/>
      <c r="AP667" s="18"/>
      <c r="AQ667" s="18"/>
      <c r="AR667" s="18"/>
      <c r="AS667" s="18"/>
      <c r="AT667" s="18"/>
      <c r="AU667" s="18"/>
      <c r="AV667" s="18"/>
      <c r="AW667" s="18"/>
      <c r="AX667" s="18"/>
      <c r="AY667" s="18"/>
      <c r="AZ667" s="18"/>
      <c r="BA667" s="18"/>
      <c r="BB667" s="18"/>
      <c r="BC667" s="18"/>
      <c r="BD667" s="18"/>
      <c r="BE667" s="18"/>
      <c r="BF667" s="18"/>
      <c r="BG667" s="18"/>
      <c r="BH667" s="18"/>
      <c r="BI667" s="18"/>
      <c r="BJ667" s="18"/>
      <c r="BK667" s="18"/>
      <c r="BL667" s="18"/>
      <c r="BM667" s="18"/>
      <c r="BN667" s="18"/>
      <c r="BO667" s="18"/>
      <c r="BP667" s="18"/>
      <c r="BQ667" s="18"/>
      <c r="BR667" s="18"/>
      <c r="BS667" s="18"/>
      <c r="BT667" s="18"/>
      <c r="BU667" s="18"/>
      <c r="BV667" s="18"/>
      <c r="BW667" s="18"/>
      <c r="BX667" s="18"/>
      <c r="BY667" s="18"/>
      <c r="BZ667" s="18"/>
      <c r="CA667" s="18"/>
      <c r="CB667" s="18"/>
      <c r="CC667" s="18"/>
      <c r="CD667" s="18"/>
      <c r="CE667" s="18"/>
      <c r="CF667" s="18"/>
      <c r="CG667" s="18"/>
      <c r="CH667" s="18"/>
      <c r="CI667" s="18"/>
      <c r="CJ667" s="18"/>
      <c r="CK667" s="18"/>
      <c r="CL667" s="18"/>
      <c r="CM667" s="18"/>
      <c r="CN667" s="18"/>
      <c r="CO667" s="18"/>
      <c r="CP667" s="18"/>
      <c r="CQ667" s="18"/>
      <c r="CR667" s="18"/>
      <c r="CS667" s="18"/>
    </row>
    <row r="668" spans="1:97">
      <c r="A668" s="18"/>
      <c r="B668" s="18"/>
      <c r="C668" s="18" t="s">
        <v>18545</v>
      </c>
      <c r="D668" s="18"/>
      <c r="E668" s="18"/>
      <c r="F668" s="18"/>
      <c r="G668" s="18"/>
      <c r="H668" s="18"/>
      <c r="I668" s="18"/>
      <c r="J668" s="18"/>
      <c r="K668" s="18"/>
      <c r="L668" s="18"/>
      <c r="M668" s="18"/>
      <c r="N668" s="18"/>
      <c r="O668" s="18"/>
      <c r="P668" s="18"/>
      <c r="Q668" s="18"/>
      <c r="R668" s="18"/>
      <c r="S668" s="18"/>
      <c r="T668" s="18"/>
      <c r="U668" s="18"/>
      <c r="V668" s="18"/>
      <c r="W668" s="18"/>
      <c r="X668" s="18"/>
      <c r="Y668" s="18"/>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c r="BC668" s="18"/>
      <c r="BD668" s="18"/>
      <c r="BE668" s="18"/>
      <c r="BF668" s="18"/>
      <c r="BG668" s="18"/>
      <c r="BH668" s="18"/>
      <c r="BI668" s="18"/>
      <c r="BJ668" s="18"/>
      <c r="BK668" s="18"/>
      <c r="BL668" s="18"/>
      <c r="BM668" s="18"/>
      <c r="BN668" s="18"/>
      <c r="BO668" s="18"/>
      <c r="BP668" s="18"/>
      <c r="BQ668" s="18"/>
      <c r="BR668" s="18"/>
      <c r="BS668" s="18"/>
      <c r="BT668" s="18"/>
      <c r="BU668" s="18"/>
      <c r="BV668" s="18"/>
      <c r="BW668" s="18"/>
      <c r="BX668" s="18"/>
      <c r="BY668" s="18"/>
      <c r="BZ668" s="18"/>
      <c r="CA668" s="18"/>
      <c r="CB668" s="18"/>
      <c r="CC668" s="18"/>
      <c r="CD668" s="18"/>
      <c r="CE668" s="18"/>
      <c r="CF668" s="18"/>
      <c r="CG668" s="18"/>
      <c r="CH668" s="18"/>
      <c r="CI668" s="18"/>
      <c r="CJ668" s="18"/>
      <c r="CK668" s="18"/>
      <c r="CL668" s="18"/>
      <c r="CM668" s="18"/>
      <c r="CN668" s="18"/>
      <c r="CO668" s="18"/>
      <c r="CP668" s="18"/>
      <c r="CQ668" s="18"/>
      <c r="CR668" s="18"/>
      <c r="CS668" s="18"/>
    </row>
    <row r="669" spans="1:97">
      <c r="A669" s="18"/>
      <c r="B669" s="18"/>
      <c r="C669" s="18" t="s">
        <v>18546</v>
      </c>
      <c r="D669" s="18"/>
      <c r="E669" s="18"/>
      <c r="F669" s="18"/>
      <c r="G669" s="18"/>
      <c r="H669" s="18"/>
      <c r="I669" s="18"/>
      <c r="J669" s="18"/>
      <c r="K669" s="18"/>
      <c r="L669" s="18"/>
      <c r="M669" s="18"/>
      <c r="N669" s="18"/>
      <c r="O669" s="18"/>
      <c r="P669" s="18"/>
      <c r="Q669" s="18"/>
      <c r="R669" s="18"/>
      <c r="S669" s="18"/>
      <c r="T669" s="18"/>
      <c r="U669" s="18"/>
      <c r="V669" s="18"/>
      <c r="W669" s="18"/>
      <c r="X669" s="18"/>
      <c r="Y669" s="18"/>
      <c r="Z669" s="18"/>
      <c r="AA669" s="18"/>
      <c r="AB669" s="18"/>
      <c r="AC669" s="18"/>
      <c r="AD669" s="18"/>
      <c r="AE669" s="18"/>
      <c r="AF669" s="18"/>
      <c r="AG669" s="18"/>
      <c r="AH669" s="18"/>
      <c r="AI669" s="18"/>
      <c r="AJ669" s="18"/>
      <c r="AK669" s="18"/>
      <c r="AL669" s="18"/>
      <c r="AM669" s="18"/>
      <c r="AN669" s="18"/>
      <c r="AO669" s="18"/>
      <c r="AP669" s="18"/>
      <c r="AQ669" s="18"/>
      <c r="AR669" s="18"/>
      <c r="AS669" s="18"/>
      <c r="AT669" s="18"/>
      <c r="AU669" s="18"/>
      <c r="AV669" s="18"/>
      <c r="AW669" s="18"/>
      <c r="AX669" s="18"/>
      <c r="AY669" s="18"/>
      <c r="AZ669" s="18"/>
      <c r="BA669" s="18"/>
      <c r="BB669" s="18"/>
      <c r="BC669" s="18"/>
      <c r="BD669" s="18"/>
      <c r="BE669" s="18"/>
      <c r="BF669" s="18"/>
      <c r="BG669" s="18"/>
      <c r="BH669" s="18"/>
      <c r="BI669" s="18"/>
      <c r="BJ669" s="18"/>
      <c r="BK669" s="18"/>
      <c r="BL669" s="18"/>
      <c r="BM669" s="18"/>
      <c r="BN669" s="18"/>
      <c r="BO669" s="18"/>
      <c r="BP669" s="18"/>
      <c r="BQ669" s="18"/>
      <c r="BR669" s="18"/>
      <c r="BS669" s="18"/>
      <c r="BT669" s="18"/>
      <c r="BU669" s="18"/>
      <c r="BV669" s="18"/>
      <c r="BW669" s="18"/>
      <c r="BX669" s="18"/>
      <c r="BY669" s="18"/>
      <c r="BZ669" s="18"/>
      <c r="CA669" s="18"/>
      <c r="CB669" s="18"/>
      <c r="CC669" s="18"/>
      <c r="CD669" s="18"/>
      <c r="CE669" s="18"/>
      <c r="CF669" s="18"/>
      <c r="CG669" s="18"/>
      <c r="CH669" s="18"/>
      <c r="CI669" s="18"/>
      <c r="CJ669" s="18"/>
      <c r="CK669" s="18"/>
      <c r="CL669" s="18"/>
      <c r="CM669" s="18"/>
      <c r="CN669" s="18"/>
      <c r="CO669" s="18"/>
      <c r="CP669" s="18"/>
      <c r="CQ669" s="18"/>
      <c r="CR669" s="18"/>
      <c r="CS669" s="18"/>
    </row>
    <row r="670" spans="1:97">
      <c r="A670" s="18"/>
      <c r="B670" s="18"/>
      <c r="C670" s="18" t="s">
        <v>18547</v>
      </c>
      <c r="D670" s="18"/>
      <c r="E670" s="18"/>
      <c r="F670" s="18"/>
      <c r="G670" s="18"/>
      <c r="H670" s="18"/>
      <c r="I670" s="18"/>
      <c r="J670" s="18"/>
      <c r="K670" s="18"/>
      <c r="L670" s="18"/>
      <c r="M670" s="18"/>
      <c r="N670" s="18"/>
      <c r="O670" s="18"/>
      <c r="P670" s="18"/>
      <c r="Q670" s="18"/>
      <c r="R670" s="18"/>
      <c r="S670" s="18"/>
      <c r="T670" s="18"/>
      <c r="U670" s="18"/>
      <c r="V670" s="18"/>
      <c r="W670" s="18"/>
      <c r="X670" s="18"/>
      <c r="Y670" s="18"/>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c r="BC670" s="18"/>
      <c r="BD670" s="18"/>
      <c r="BE670" s="18"/>
      <c r="BF670" s="18"/>
      <c r="BG670" s="18"/>
      <c r="BH670" s="18"/>
      <c r="BI670" s="18"/>
      <c r="BJ670" s="18"/>
      <c r="BK670" s="18"/>
      <c r="BL670" s="18"/>
      <c r="BM670" s="18"/>
      <c r="BN670" s="18"/>
      <c r="BO670" s="18"/>
      <c r="BP670" s="18"/>
      <c r="BQ670" s="18"/>
      <c r="BR670" s="18"/>
      <c r="BS670" s="18"/>
      <c r="BT670" s="18"/>
      <c r="BU670" s="18"/>
      <c r="BV670" s="18"/>
      <c r="BW670" s="18"/>
      <c r="BX670" s="18"/>
      <c r="BY670" s="18"/>
      <c r="BZ670" s="18"/>
      <c r="CA670" s="18"/>
      <c r="CB670" s="18"/>
      <c r="CC670" s="18"/>
      <c r="CD670" s="18"/>
      <c r="CE670" s="18"/>
      <c r="CF670" s="18"/>
      <c r="CG670" s="18"/>
      <c r="CH670" s="18"/>
      <c r="CI670" s="18"/>
      <c r="CJ670" s="18"/>
      <c r="CK670" s="18"/>
      <c r="CL670" s="18"/>
      <c r="CM670" s="18"/>
      <c r="CN670" s="18"/>
      <c r="CO670" s="18"/>
      <c r="CP670" s="18"/>
      <c r="CQ670" s="18"/>
      <c r="CR670" s="18"/>
      <c r="CS670" s="18"/>
    </row>
    <row r="671" spans="1:97">
      <c r="A671" s="18"/>
      <c r="B671" s="18"/>
      <c r="C671" s="18" t="s">
        <v>18548</v>
      </c>
      <c r="D671" s="18"/>
      <c r="E671" s="18"/>
      <c r="F671" s="18"/>
      <c r="G671" s="18"/>
      <c r="H671" s="18"/>
      <c r="I671" s="18"/>
      <c r="J671" s="18"/>
      <c r="K671" s="18"/>
      <c r="L671" s="18"/>
      <c r="M671" s="18"/>
      <c r="N671" s="18"/>
      <c r="O671" s="18"/>
      <c r="P671" s="18"/>
      <c r="Q671" s="18"/>
      <c r="R671" s="18"/>
      <c r="S671" s="18"/>
      <c r="T671" s="18"/>
      <c r="U671" s="18"/>
      <c r="V671" s="18"/>
      <c r="W671" s="18"/>
      <c r="X671" s="18"/>
      <c r="Y671" s="18"/>
      <c r="Z671" s="18"/>
      <c r="AA671" s="18"/>
      <c r="AB671" s="18"/>
      <c r="AC671" s="18"/>
      <c r="AD671" s="18"/>
      <c r="AE671" s="18"/>
      <c r="AF671" s="18"/>
      <c r="AG671" s="18"/>
      <c r="AH671" s="18"/>
      <c r="AI671" s="18"/>
      <c r="AJ671" s="18"/>
      <c r="AK671" s="18"/>
      <c r="AL671" s="18"/>
      <c r="AM671" s="18"/>
      <c r="AN671" s="18"/>
      <c r="AO671" s="18"/>
      <c r="AP671" s="18"/>
      <c r="AQ671" s="18"/>
      <c r="AR671" s="18"/>
      <c r="AS671" s="18"/>
      <c r="AT671" s="18"/>
      <c r="AU671" s="18"/>
      <c r="AV671" s="18"/>
      <c r="AW671" s="18"/>
      <c r="AX671" s="18"/>
      <c r="AY671" s="18"/>
      <c r="AZ671" s="18"/>
      <c r="BA671" s="18"/>
      <c r="BB671" s="18"/>
      <c r="BC671" s="18"/>
      <c r="BD671" s="18"/>
      <c r="BE671" s="18"/>
      <c r="BF671" s="18"/>
      <c r="BG671" s="18"/>
      <c r="BH671" s="18"/>
      <c r="BI671" s="18"/>
      <c r="BJ671" s="18"/>
      <c r="BK671" s="18"/>
      <c r="BL671" s="18"/>
      <c r="BM671" s="18"/>
      <c r="BN671" s="18"/>
      <c r="BO671" s="18"/>
      <c r="BP671" s="18"/>
      <c r="BQ671" s="18"/>
      <c r="BR671" s="18"/>
      <c r="BS671" s="18"/>
      <c r="BT671" s="18"/>
      <c r="BU671" s="18"/>
      <c r="BV671" s="18"/>
      <c r="BW671" s="18"/>
      <c r="BX671" s="18"/>
      <c r="BY671" s="18"/>
      <c r="BZ671" s="18"/>
      <c r="CA671" s="18"/>
      <c r="CB671" s="18"/>
      <c r="CC671" s="18"/>
      <c r="CD671" s="18"/>
      <c r="CE671" s="18"/>
      <c r="CF671" s="18"/>
      <c r="CG671" s="18"/>
      <c r="CH671" s="18"/>
      <c r="CI671" s="18"/>
      <c r="CJ671" s="18"/>
      <c r="CK671" s="18"/>
      <c r="CL671" s="18"/>
      <c r="CM671" s="18"/>
      <c r="CN671" s="18"/>
      <c r="CO671" s="18"/>
      <c r="CP671" s="18"/>
      <c r="CQ671" s="18"/>
      <c r="CR671" s="18"/>
      <c r="CS671" s="18"/>
    </row>
    <row r="672" spans="1:97">
      <c r="A672" s="18"/>
      <c r="B672" s="18"/>
      <c r="C672" s="18" t="s">
        <v>18549</v>
      </c>
      <c r="D672" s="18"/>
      <c r="E672" s="18"/>
      <c r="F672" s="18"/>
      <c r="G672" s="18"/>
      <c r="H672" s="18"/>
      <c r="I672" s="18"/>
      <c r="J672" s="18"/>
      <c r="K672" s="18"/>
      <c r="L672" s="18"/>
      <c r="M672" s="18"/>
      <c r="N672" s="18"/>
      <c r="O672" s="18"/>
      <c r="P672" s="18"/>
      <c r="Q672" s="18"/>
      <c r="R672" s="18"/>
      <c r="S672" s="18"/>
      <c r="T672" s="18"/>
      <c r="U672" s="18"/>
      <c r="V672" s="18"/>
      <c r="W672" s="18"/>
      <c r="X672" s="18"/>
      <c r="Y672" s="18"/>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c r="BC672" s="18"/>
      <c r="BD672" s="18"/>
      <c r="BE672" s="18"/>
      <c r="BF672" s="18"/>
      <c r="BG672" s="18"/>
      <c r="BH672" s="18"/>
      <c r="BI672" s="18"/>
      <c r="BJ672" s="18"/>
      <c r="BK672" s="18"/>
      <c r="BL672" s="18"/>
      <c r="BM672" s="18"/>
      <c r="BN672" s="18"/>
      <c r="BO672" s="18"/>
      <c r="BP672" s="18"/>
      <c r="BQ672" s="18"/>
      <c r="BR672" s="18"/>
      <c r="BS672" s="18"/>
      <c r="BT672" s="18"/>
      <c r="BU672" s="18"/>
      <c r="BV672" s="18"/>
      <c r="BW672" s="18"/>
      <c r="BX672" s="18"/>
      <c r="BY672" s="18"/>
      <c r="BZ672" s="18"/>
      <c r="CA672" s="18"/>
      <c r="CB672" s="18"/>
      <c r="CC672" s="18"/>
      <c r="CD672" s="18"/>
      <c r="CE672" s="18"/>
      <c r="CF672" s="18"/>
      <c r="CG672" s="18"/>
      <c r="CH672" s="18"/>
      <c r="CI672" s="18"/>
      <c r="CJ672" s="18"/>
      <c r="CK672" s="18"/>
      <c r="CL672" s="18"/>
      <c r="CM672" s="18"/>
      <c r="CN672" s="18"/>
      <c r="CO672" s="18"/>
      <c r="CP672" s="18"/>
      <c r="CQ672" s="18"/>
      <c r="CR672" s="18"/>
      <c r="CS672" s="18"/>
    </row>
    <row r="673" spans="1:97">
      <c r="A673" s="18"/>
      <c r="B673" s="18"/>
      <c r="C673" s="18" t="s">
        <v>18550</v>
      </c>
      <c r="D673" s="18"/>
      <c r="E673" s="18"/>
      <c r="F673" s="18"/>
      <c r="G673" s="18"/>
      <c r="H673" s="18"/>
      <c r="I673" s="18"/>
      <c r="J673" s="18"/>
      <c r="K673" s="18"/>
      <c r="L673" s="18"/>
      <c r="M673" s="18"/>
      <c r="N673" s="18"/>
      <c r="O673" s="18"/>
      <c r="P673" s="18"/>
      <c r="Q673" s="18"/>
      <c r="R673" s="18"/>
      <c r="S673" s="18"/>
      <c r="T673" s="18"/>
      <c r="U673" s="18"/>
      <c r="V673" s="18"/>
      <c r="W673" s="18"/>
      <c r="X673" s="18"/>
      <c r="Y673" s="18"/>
      <c r="Z673" s="18"/>
      <c r="AA673" s="18"/>
      <c r="AB673" s="18"/>
      <c r="AC673" s="18"/>
      <c r="AD673" s="18"/>
      <c r="AE673" s="18"/>
      <c r="AF673" s="18"/>
      <c r="AG673" s="18"/>
      <c r="AH673" s="18"/>
      <c r="AI673" s="18"/>
      <c r="AJ673" s="18"/>
      <c r="AK673" s="18"/>
      <c r="AL673" s="18"/>
      <c r="AM673" s="18"/>
      <c r="AN673" s="18"/>
      <c r="AO673" s="18"/>
      <c r="AP673" s="18"/>
      <c r="AQ673" s="18"/>
      <c r="AR673" s="18"/>
      <c r="AS673" s="18"/>
      <c r="AT673" s="18"/>
      <c r="AU673" s="18"/>
      <c r="AV673" s="18"/>
      <c r="AW673" s="18"/>
      <c r="AX673" s="18"/>
      <c r="AY673" s="18"/>
      <c r="AZ673" s="18"/>
      <c r="BA673" s="18"/>
      <c r="BB673" s="18"/>
      <c r="BC673" s="18"/>
      <c r="BD673" s="18"/>
      <c r="BE673" s="18"/>
      <c r="BF673" s="18"/>
      <c r="BG673" s="18"/>
      <c r="BH673" s="18"/>
      <c r="BI673" s="18"/>
      <c r="BJ673" s="18"/>
      <c r="BK673" s="18"/>
      <c r="BL673" s="18"/>
      <c r="BM673" s="18"/>
      <c r="BN673" s="18"/>
      <c r="BO673" s="18"/>
      <c r="BP673" s="18"/>
      <c r="BQ673" s="18"/>
      <c r="BR673" s="18"/>
      <c r="BS673" s="18"/>
      <c r="BT673" s="18"/>
      <c r="BU673" s="18"/>
      <c r="BV673" s="18"/>
      <c r="BW673" s="18"/>
      <c r="BX673" s="18"/>
      <c r="BY673" s="18"/>
      <c r="BZ673" s="18"/>
      <c r="CA673" s="18"/>
      <c r="CB673" s="18"/>
      <c r="CC673" s="18"/>
      <c r="CD673" s="18"/>
      <c r="CE673" s="18"/>
      <c r="CF673" s="18"/>
      <c r="CG673" s="18"/>
      <c r="CH673" s="18"/>
      <c r="CI673" s="18"/>
      <c r="CJ673" s="18"/>
      <c r="CK673" s="18"/>
      <c r="CL673" s="18"/>
      <c r="CM673" s="18"/>
      <c r="CN673" s="18"/>
      <c r="CO673" s="18"/>
      <c r="CP673" s="18"/>
      <c r="CQ673" s="18"/>
      <c r="CR673" s="18"/>
      <c r="CS673" s="18"/>
    </row>
    <row r="674" spans="1:97">
      <c r="A674" s="18"/>
      <c r="B674" s="18"/>
      <c r="C674" s="18" t="s">
        <v>18551</v>
      </c>
      <c r="D674" s="18"/>
      <c r="E674" s="18"/>
      <c r="F674" s="18"/>
      <c r="G674" s="18"/>
      <c r="H674" s="18"/>
      <c r="I674" s="18"/>
      <c r="J674" s="18"/>
      <c r="K674" s="18"/>
      <c r="L674" s="18"/>
      <c r="M674" s="18"/>
      <c r="N674" s="18"/>
      <c r="O674" s="18"/>
      <c r="P674" s="18"/>
      <c r="Q674" s="18"/>
      <c r="R674" s="18"/>
      <c r="S674" s="18"/>
      <c r="T674" s="18"/>
      <c r="U674" s="18"/>
      <c r="V674" s="18"/>
      <c r="W674" s="18"/>
      <c r="X674" s="18"/>
      <c r="Y674" s="18"/>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c r="BC674" s="18"/>
      <c r="BD674" s="18"/>
      <c r="BE674" s="18"/>
      <c r="BF674" s="18"/>
      <c r="BG674" s="18"/>
      <c r="BH674" s="18"/>
      <c r="BI674" s="18"/>
      <c r="BJ674" s="18"/>
      <c r="BK674" s="18"/>
      <c r="BL674" s="18"/>
      <c r="BM674" s="18"/>
      <c r="BN674" s="18"/>
      <c r="BO674" s="18"/>
      <c r="BP674" s="18"/>
      <c r="BQ674" s="18"/>
      <c r="BR674" s="18"/>
      <c r="BS674" s="18"/>
      <c r="BT674" s="18"/>
      <c r="BU674" s="18"/>
      <c r="BV674" s="18"/>
      <c r="BW674" s="18"/>
      <c r="BX674" s="18"/>
      <c r="BY674" s="18"/>
      <c r="BZ674" s="18"/>
      <c r="CA674" s="18"/>
      <c r="CB674" s="18"/>
      <c r="CC674" s="18"/>
      <c r="CD674" s="18"/>
      <c r="CE674" s="18"/>
      <c r="CF674" s="18"/>
      <c r="CG674" s="18"/>
      <c r="CH674" s="18"/>
      <c r="CI674" s="18"/>
      <c r="CJ674" s="18"/>
      <c r="CK674" s="18"/>
      <c r="CL674" s="18"/>
      <c r="CM674" s="18"/>
      <c r="CN674" s="18"/>
      <c r="CO674" s="18"/>
      <c r="CP674" s="18"/>
      <c r="CQ674" s="18"/>
      <c r="CR674" s="18"/>
      <c r="CS674" s="18"/>
    </row>
    <row r="675" spans="1:97">
      <c r="A675" s="18"/>
      <c r="B675" s="18"/>
      <c r="C675" s="18" t="s">
        <v>18552</v>
      </c>
      <c r="D675" s="18"/>
      <c r="E675" s="18"/>
      <c r="F675" s="18"/>
      <c r="G675" s="18"/>
      <c r="H675" s="18"/>
      <c r="I675" s="18"/>
      <c r="J675" s="18"/>
      <c r="K675" s="18"/>
      <c r="L675" s="18"/>
      <c r="M675" s="18"/>
      <c r="N675" s="18"/>
      <c r="O675" s="18"/>
      <c r="P675" s="18"/>
      <c r="Q675" s="18"/>
      <c r="R675" s="18"/>
      <c r="S675" s="18"/>
      <c r="T675" s="18"/>
      <c r="U675" s="18"/>
      <c r="V675" s="18"/>
      <c r="W675" s="18"/>
      <c r="X675" s="18"/>
      <c r="Y675" s="18"/>
      <c r="Z675" s="18"/>
      <c r="AA675" s="18"/>
      <c r="AB675" s="18"/>
      <c r="AC675" s="18"/>
      <c r="AD675" s="18"/>
      <c r="AE675" s="18"/>
      <c r="AF675" s="18"/>
      <c r="AG675" s="18"/>
      <c r="AH675" s="18"/>
      <c r="AI675" s="18"/>
      <c r="AJ675" s="18"/>
      <c r="AK675" s="18"/>
      <c r="AL675" s="18"/>
      <c r="AM675" s="18"/>
      <c r="AN675" s="18"/>
      <c r="AO675" s="18"/>
      <c r="AP675" s="18"/>
      <c r="AQ675" s="18"/>
      <c r="AR675" s="18"/>
      <c r="AS675" s="18"/>
      <c r="AT675" s="18"/>
      <c r="AU675" s="18"/>
      <c r="AV675" s="18"/>
      <c r="AW675" s="18"/>
      <c r="AX675" s="18"/>
      <c r="AY675" s="18"/>
      <c r="AZ675" s="18"/>
      <c r="BA675" s="18"/>
      <c r="BB675" s="18"/>
      <c r="BC675" s="18"/>
      <c r="BD675" s="18"/>
      <c r="BE675" s="18"/>
      <c r="BF675" s="18"/>
      <c r="BG675" s="18"/>
      <c r="BH675" s="18"/>
      <c r="BI675" s="18"/>
      <c r="BJ675" s="18"/>
      <c r="BK675" s="18"/>
      <c r="BL675" s="18"/>
      <c r="BM675" s="18"/>
      <c r="BN675" s="18"/>
      <c r="BO675" s="18"/>
      <c r="BP675" s="18"/>
      <c r="BQ675" s="18"/>
      <c r="BR675" s="18"/>
      <c r="BS675" s="18"/>
      <c r="BT675" s="18"/>
      <c r="BU675" s="18"/>
      <c r="BV675" s="18"/>
      <c r="BW675" s="18"/>
      <c r="BX675" s="18"/>
      <c r="BY675" s="18"/>
      <c r="BZ675" s="18"/>
      <c r="CA675" s="18"/>
      <c r="CB675" s="18"/>
      <c r="CC675" s="18"/>
      <c r="CD675" s="18"/>
      <c r="CE675" s="18"/>
      <c r="CF675" s="18"/>
      <c r="CG675" s="18"/>
      <c r="CH675" s="18"/>
      <c r="CI675" s="18"/>
      <c r="CJ675" s="18"/>
      <c r="CK675" s="18"/>
      <c r="CL675" s="18"/>
      <c r="CM675" s="18"/>
      <c r="CN675" s="18"/>
      <c r="CO675" s="18"/>
      <c r="CP675" s="18"/>
      <c r="CQ675" s="18"/>
      <c r="CR675" s="18"/>
      <c r="CS675" s="18"/>
    </row>
    <row r="676" spans="1:97">
      <c r="A676" s="18"/>
      <c r="B676" s="18"/>
      <c r="C676" s="18" t="s">
        <v>18553</v>
      </c>
      <c r="D676" s="18"/>
      <c r="E676" s="18"/>
      <c r="F676" s="18"/>
      <c r="G676" s="18"/>
      <c r="H676" s="18"/>
      <c r="I676" s="18"/>
      <c r="J676" s="18"/>
      <c r="K676" s="18"/>
      <c r="L676" s="18"/>
      <c r="M676" s="18"/>
      <c r="N676" s="18"/>
      <c r="O676" s="18"/>
      <c r="P676" s="18"/>
      <c r="Q676" s="18"/>
      <c r="R676" s="18"/>
      <c r="S676" s="18"/>
      <c r="T676" s="18"/>
      <c r="U676" s="18"/>
      <c r="V676" s="18"/>
      <c r="W676" s="18"/>
      <c r="X676" s="18"/>
      <c r="Y676" s="18"/>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c r="BC676" s="18"/>
      <c r="BD676" s="18"/>
      <c r="BE676" s="18"/>
      <c r="BF676" s="18"/>
      <c r="BG676" s="18"/>
      <c r="BH676" s="18"/>
      <c r="BI676" s="18"/>
      <c r="BJ676" s="18"/>
      <c r="BK676" s="18"/>
      <c r="BL676" s="18"/>
      <c r="BM676" s="18"/>
      <c r="BN676" s="18"/>
      <c r="BO676" s="18"/>
      <c r="BP676" s="18"/>
      <c r="BQ676" s="18"/>
      <c r="BR676" s="18"/>
      <c r="BS676" s="18"/>
      <c r="BT676" s="18"/>
      <c r="BU676" s="18"/>
      <c r="BV676" s="18"/>
      <c r="BW676" s="18"/>
      <c r="BX676" s="18"/>
      <c r="BY676" s="18"/>
      <c r="BZ676" s="18"/>
      <c r="CA676" s="18"/>
      <c r="CB676" s="18"/>
      <c r="CC676" s="18"/>
      <c r="CD676" s="18"/>
      <c r="CE676" s="18"/>
      <c r="CF676" s="18"/>
      <c r="CG676" s="18"/>
      <c r="CH676" s="18"/>
      <c r="CI676" s="18"/>
      <c r="CJ676" s="18"/>
      <c r="CK676" s="18"/>
      <c r="CL676" s="18"/>
      <c r="CM676" s="18"/>
      <c r="CN676" s="18"/>
      <c r="CO676" s="18"/>
      <c r="CP676" s="18"/>
      <c r="CQ676" s="18"/>
      <c r="CR676" s="18"/>
      <c r="CS676" s="18"/>
    </row>
    <row r="677" spans="1:97">
      <c r="A677" s="18"/>
      <c r="B677" s="18"/>
      <c r="C677" s="18" t="s">
        <v>18554</v>
      </c>
      <c r="D677" s="18"/>
      <c r="E677" s="18"/>
      <c r="F677" s="18"/>
      <c r="G677" s="18"/>
      <c r="H677" s="18"/>
      <c r="I677" s="18"/>
      <c r="J677" s="18"/>
      <c r="K677" s="18"/>
      <c r="L677" s="18"/>
      <c r="M677" s="18"/>
      <c r="N677" s="18"/>
      <c r="O677" s="18"/>
      <c r="P677" s="18"/>
      <c r="Q677" s="18"/>
      <c r="R677" s="18"/>
      <c r="S677" s="18"/>
      <c r="T677" s="18"/>
      <c r="U677" s="18"/>
      <c r="V677" s="18"/>
      <c r="W677" s="18"/>
      <c r="X677" s="18"/>
      <c r="Y677" s="18"/>
      <c r="Z677" s="18"/>
      <c r="AA677" s="18"/>
      <c r="AB677" s="18"/>
      <c r="AC677" s="18"/>
      <c r="AD677" s="18"/>
      <c r="AE677" s="18"/>
      <c r="AF677" s="18"/>
      <c r="AG677" s="18"/>
      <c r="AH677" s="18"/>
      <c r="AI677" s="18"/>
      <c r="AJ677" s="18"/>
      <c r="AK677" s="18"/>
      <c r="AL677" s="18"/>
      <c r="AM677" s="18"/>
      <c r="AN677" s="18"/>
      <c r="AO677" s="18"/>
      <c r="AP677" s="18"/>
      <c r="AQ677" s="18"/>
      <c r="AR677" s="18"/>
      <c r="AS677" s="18"/>
      <c r="AT677" s="18"/>
      <c r="AU677" s="18"/>
      <c r="AV677" s="18"/>
      <c r="AW677" s="18"/>
      <c r="AX677" s="18"/>
      <c r="AY677" s="18"/>
      <c r="AZ677" s="18"/>
      <c r="BA677" s="18"/>
      <c r="BB677" s="18"/>
      <c r="BC677" s="18"/>
      <c r="BD677" s="18"/>
      <c r="BE677" s="18"/>
      <c r="BF677" s="18"/>
      <c r="BG677" s="18"/>
      <c r="BH677" s="18"/>
      <c r="BI677" s="18"/>
      <c r="BJ677" s="18"/>
      <c r="BK677" s="18"/>
      <c r="BL677" s="18"/>
      <c r="BM677" s="18"/>
      <c r="BN677" s="18"/>
      <c r="BO677" s="18"/>
      <c r="BP677" s="18"/>
      <c r="BQ677" s="18"/>
      <c r="BR677" s="18"/>
      <c r="BS677" s="18"/>
      <c r="BT677" s="18"/>
      <c r="BU677" s="18"/>
      <c r="BV677" s="18"/>
      <c r="BW677" s="18"/>
      <c r="BX677" s="18"/>
      <c r="BY677" s="18"/>
      <c r="BZ677" s="18"/>
      <c r="CA677" s="18"/>
      <c r="CB677" s="18"/>
      <c r="CC677" s="18"/>
      <c r="CD677" s="18"/>
      <c r="CE677" s="18"/>
      <c r="CF677" s="18"/>
      <c r="CG677" s="18"/>
      <c r="CH677" s="18"/>
      <c r="CI677" s="18"/>
      <c r="CJ677" s="18"/>
      <c r="CK677" s="18"/>
      <c r="CL677" s="18"/>
      <c r="CM677" s="18"/>
      <c r="CN677" s="18"/>
      <c r="CO677" s="18"/>
      <c r="CP677" s="18"/>
      <c r="CQ677" s="18"/>
      <c r="CR677" s="18"/>
      <c r="CS677" s="18"/>
    </row>
    <row r="678" spans="1:97">
      <c r="A678" s="18"/>
      <c r="B678" s="18"/>
      <c r="C678" s="18" t="s">
        <v>18555</v>
      </c>
      <c r="D678" s="18"/>
      <c r="E678" s="18"/>
      <c r="F678" s="18"/>
      <c r="G678" s="18"/>
      <c r="H678" s="18"/>
      <c r="I678" s="18"/>
      <c r="J678" s="18"/>
      <c r="K678" s="18"/>
      <c r="L678" s="18"/>
      <c r="M678" s="18"/>
      <c r="N678" s="18"/>
      <c r="O678" s="18"/>
      <c r="P678" s="18"/>
      <c r="Q678" s="18"/>
      <c r="R678" s="18"/>
      <c r="S678" s="18"/>
      <c r="T678" s="18"/>
      <c r="U678" s="18"/>
      <c r="V678" s="18"/>
      <c r="W678" s="18"/>
      <c r="X678" s="18"/>
      <c r="Y678" s="18"/>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c r="BC678" s="18"/>
      <c r="BD678" s="18"/>
      <c r="BE678" s="18"/>
      <c r="BF678" s="18"/>
      <c r="BG678" s="18"/>
      <c r="BH678" s="18"/>
      <c r="BI678" s="18"/>
      <c r="BJ678" s="18"/>
      <c r="BK678" s="18"/>
      <c r="BL678" s="18"/>
      <c r="BM678" s="18"/>
      <c r="BN678" s="18"/>
      <c r="BO678" s="18"/>
      <c r="BP678" s="18"/>
      <c r="BQ678" s="18"/>
      <c r="BR678" s="18"/>
      <c r="BS678" s="18"/>
      <c r="BT678" s="18"/>
      <c r="BU678" s="18"/>
      <c r="BV678" s="18"/>
      <c r="BW678" s="18"/>
      <c r="BX678" s="18"/>
      <c r="BY678" s="18"/>
      <c r="BZ678" s="18"/>
      <c r="CA678" s="18"/>
      <c r="CB678" s="18"/>
      <c r="CC678" s="18"/>
      <c r="CD678" s="18"/>
      <c r="CE678" s="18"/>
      <c r="CF678" s="18"/>
      <c r="CG678" s="18"/>
      <c r="CH678" s="18"/>
      <c r="CI678" s="18"/>
      <c r="CJ678" s="18"/>
      <c r="CK678" s="18"/>
      <c r="CL678" s="18"/>
      <c r="CM678" s="18"/>
      <c r="CN678" s="18"/>
      <c r="CO678" s="18"/>
      <c r="CP678" s="18"/>
      <c r="CQ678" s="18"/>
      <c r="CR678" s="18"/>
      <c r="CS678" s="18"/>
    </row>
    <row r="679" spans="1:97">
      <c r="A679" s="18"/>
      <c r="B679" s="18"/>
      <c r="C679" s="18" t="s">
        <v>18556</v>
      </c>
      <c r="D679" s="18"/>
      <c r="E679" s="18"/>
      <c r="F679" s="18"/>
      <c r="G679" s="18"/>
      <c r="H679" s="18"/>
      <c r="I679" s="18"/>
      <c r="J679" s="18"/>
      <c r="K679" s="18"/>
      <c r="L679" s="18"/>
      <c r="M679" s="18"/>
      <c r="N679" s="18"/>
      <c r="O679" s="18"/>
      <c r="P679" s="18"/>
      <c r="Q679" s="18"/>
      <c r="R679" s="18"/>
      <c r="S679" s="18"/>
      <c r="T679" s="18"/>
      <c r="U679" s="18"/>
      <c r="V679" s="18"/>
      <c r="W679" s="18"/>
      <c r="X679" s="18"/>
      <c r="Y679" s="18"/>
      <c r="Z679" s="18"/>
      <c r="AA679" s="18"/>
      <c r="AB679" s="18"/>
      <c r="AC679" s="18"/>
      <c r="AD679" s="18"/>
      <c r="AE679" s="18"/>
      <c r="AF679" s="18"/>
      <c r="AG679" s="18"/>
      <c r="AH679" s="18"/>
      <c r="AI679" s="18"/>
      <c r="AJ679" s="18"/>
      <c r="AK679" s="18"/>
      <c r="AL679" s="18"/>
      <c r="AM679" s="18"/>
      <c r="AN679" s="18"/>
      <c r="AO679" s="18"/>
      <c r="AP679" s="18"/>
      <c r="AQ679" s="18"/>
      <c r="AR679" s="18"/>
      <c r="AS679" s="18"/>
      <c r="AT679" s="18"/>
      <c r="AU679" s="18"/>
      <c r="AV679" s="18"/>
      <c r="AW679" s="18"/>
      <c r="AX679" s="18"/>
      <c r="AY679" s="18"/>
      <c r="AZ679" s="18"/>
      <c r="BA679" s="18"/>
      <c r="BB679" s="18"/>
      <c r="BC679" s="18"/>
      <c r="BD679" s="18"/>
      <c r="BE679" s="18"/>
      <c r="BF679" s="18"/>
      <c r="BG679" s="18"/>
      <c r="BH679" s="18"/>
      <c r="BI679" s="18"/>
      <c r="BJ679" s="18"/>
      <c r="BK679" s="18"/>
      <c r="BL679" s="18"/>
      <c r="BM679" s="18"/>
      <c r="BN679" s="18"/>
      <c r="BO679" s="18"/>
      <c r="BP679" s="18"/>
      <c r="BQ679" s="18"/>
      <c r="BR679" s="18"/>
      <c r="BS679" s="18"/>
      <c r="BT679" s="18"/>
      <c r="BU679" s="18"/>
      <c r="BV679" s="18"/>
      <c r="BW679" s="18"/>
      <c r="BX679" s="18"/>
      <c r="BY679" s="18"/>
      <c r="BZ679" s="18"/>
      <c r="CA679" s="18"/>
      <c r="CB679" s="18"/>
      <c r="CC679" s="18"/>
      <c r="CD679" s="18"/>
      <c r="CE679" s="18"/>
      <c r="CF679" s="18"/>
      <c r="CG679" s="18"/>
      <c r="CH679" s="18"/>
      <c r="CI679" s="18"/>
      <c r="CJ679" s="18"/>
      <c r="CK679" s="18"/>
      <c r="CL679" s="18"/>
      <c r="CM679" s="18"/>
      <c r="CN679" s="18"/>
      <c r="CO679" s="18"/>
      <c r="CP679" s="18"/>
      <c r="CQ679" s="18"/>
      <c r="CR679" s="18"/>
      <c r="CS679" s="18"/>
    </row>
    <row r="680" spans="1:97">
      <c r="A680" s="18"/>
      <c r="B680" s="18"/>
      <c r="C680" s="18" t="s">
        <v>18557</v>
      </c>
      <c r="D680" s="18"/>
      <c r="E680" s="18"/>
      <c r="F680" s="18"/>
      <c r="G680" s="18"/>
      <c r="H680" s="18"/>
      <c r="I680" s="18"/>
      <c r="J680" s="18"/>
      <c r="K680" s="18"/>
      <c r="L680" s="18"/>
      <c r="M680" s="18"/>
      <c r="N680" s="18"/>
      <c r="O680" s="18"/>
      <c r="P680" s="18"/>
      <c r="Q680" s="18"/>
      <c r="R680" s="18"/>
      <c r="S680" s="18"/>
      <c r="T680" s="18"/>
      <c r="U680" s="18"/>
      <c r="V680" s="18"/>
      <c r="W680" s="18"/>
      <c r="X680" s="18"/>
      <c r="Y680" s="18"/>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c r="BC680" s="18"/>
      <c r="BD680" s="18"/>
      <c r="BE680" s="18"/>
      <c r="BF680" s="18"/>
      <c r="BG680" s="18"/>
      <c r="BH680" s="18"/>
      <c r="BI680" s="18"/>
      <c r="BJ680" s="18"/>
      <c r="BK680" s="18"/>
      <c r="BL680" s="18"/>
      <c r="BM680" s="18"/>
      <c r="BN680" s="18"/>
      <c r="BO680" s="18"/>
      <c r="BP680" s="18"/>
      <c r="BQ680" s="18"/>
      <c r="BR680" s="18"/>
      <c r="BS680" s="18"/>
      <c r="BT680" s="18"/>
      <c r="BU680" s="18"/>
      <c r="BV680" s="18"/>
      <c r="BW680" s="18"/>
      <c r="BX680" s="18"/>
      <c r="BY680" s="18"/>
      <c r="BZ680" s="18"/>
      <c r="CA680" s="18"/>
      <c r="CB680" s="18"/>
      <c r="CC680" s="18"/>
      <c r="CD680" s="18"/>
      <c r="CE680" s="18"/>
      <c r="CF680" s="18"/>
      <c r="CG680" s="18"/>
      <c r="CH680" s="18"/>
      <c r="CI680" s="18"/>
      <c r="CJ680" s="18"/>
      <c r="CK680" s="18"/>
      <c r="CL680" s="18"/>
      <c r="CM680" s="18"/>
      <c r="CN680" s="18"/>
      <c r="CO680" s="18"/>
      <c r="CP680" s="18"/>
      <c r="CQ680" s="18"/>
      <c r="CR680" s="18"/>
      <c r="CS680" s="18"/>
    </row>
    <row r="681" spans="1:97">
      <c r="A681" s="18"/>
      <c r="B681" s="18"/>
      <c r="C681" s="18" t="s">
        <v>18558</v>
      </c>
      <c r="D681" s="18"/>
      <c r="E681" s="18"/>
      <c r="F681" s="18"/>
      <c r="G681" s="18"/>
      <c r="H681" s="18"/>
      <c r="I681" s="18"/>
      <c r="J681" s="18"/>
      <c r="K681" s="18"/>
      <c r="L681" s="18"/>
      <c r="M681" s="18"/>
      <c r="N681" s="18"/>
      <c r="O681" s="18"/>
      <c r="P681" s="18"/>
      <c r="Q681" s="18"/>
      <c r="R681" s="18"/>
      <c r="S681" s="18"/>
      <c r="T681" s="18"/>
      <c r="U681" s="18"/>
      <c r="V681" s="18"/>
      <c r="W681" s="18"/>
      <c r="X681" s="18"/>
      <c r="Y681" s="18"/>
      <c r="Z681" s="18"/>
      <c r="AA681" s="18"/>
      <c r="AB681" s="18"/>
      <c r="AC681" s="18"/>
      <c r="AD681" s="18"/>
      <c r="AE681" s="18"/>
      <c r="AF681" s="18"/>
      <c r="AG681" s="18"/>
      <c r="AH681" s="18"/>
      <c r="AI681" s="18"/>
      <c r="AJ681" s="18"/>
      <c r="AK681" s="18"/>
      <c r="AL681" s="18"/>
      <c r="AM681" s="18"/>
      <c r="AN681" s="18"/>
      <c r="AO681" s="18"/>
      <c r="AP681" s="18"/>
      <c r="AQ681" s="18"/>
      <c r="AR681" s="18"/>
      <c r="AS681" s="18"/>
      <c r="AT681" s="18"/>
      <c r="AU681" s="18"/>
      <c r="AV681" s="18"/>
      <c r="AW681" s="18"/>
      <c r="AX681" s="18"/>
      <c r="AY681" s="18"/>
      <c r="AZ681" s="18"/>
      <c r="BA681" s="18"/>
      <c r="BB681" s="18"/>
      <c r="BC681" s="18"/>
      <c r="BD681" s="18"/>
      <c r="BE681" s="18"/>
      <c r="BF681" s="18"/>
      <c r="BG681" s="18"/>
      <c r="BH681" s="18"/>
      <c r="BI681" s="18"/>
      <c r="BJ681" s="18"/>
      <c r="BK681" s="18"/>
      <c r="BL681" s="18"/>
      <c r="BM681" s="18"/>
      <c r="BN681" s="18"/>
      <c r="BO681" s="18"/>
      <c r="BP681" s="18"/>
      <c r="BQ681" s="18"/>
      <c r="BR681" s="18"/>
      <c r="BS681" s="18"/>
      <c r="BT681" s="18"/>
      <c r="BU681" s="18"/>
      <c r="BV681" s="18"/>
      <c r="BW681" s="18"/>
      <c r="BX681" s="18"/>
      <c r="BY681" s="18"/>
      <c r="BZ681" s="18"/>
      <c r="CA681" s="18"/>
      <c r="CB681" s="18"/>
      <c r="CC681" s="18"/>
      <c r="CD681" s="18"/>
      <c r="CE681" s="18"/>
      <c r="CF681" s="18"/>
      <c r="CG681" s="18"/>
      <c r="CH681" s="18"/>
      <c r="CI681" s="18"/>
      <c r="CJ681" s="18"/>
      <c r="CK681" s="18"/>
      <c r="CL681" s="18"/>
      <c r="CM681" s="18"/>
      <c r="CN681" s="18"/>
      <c r="CO681" s="18"/>
      <c r="CP681" s="18"/>
      <c r="CQ681" s="18"/>
      <c r="CR681" s="18"/>
      <c r="CS681" s="18"/>
    </row>
    <row r="682" spans="1:97">
      <c r="A682" s="18"/>
      <c r="B682" s="18"/>
      <c r="C682" s="18" t="s">
        <v>18559</v>
      </c>
      <c r="D682" s="18"/>
      <c r="E682" s="18"/>
      <c r="F682" s="18"/>
      <c r="G682" s="18"/>
      <c r="H682" s="18"/>
      <c r="I682" s="18"/>
      <c r="J682" s="18"/>
      <c r="K682" s="18"/>
      <c r="L682" s="18"/>
      <c r="M682" s="18"/>
      <c r="N682" s="18"/>
      <c r="O682" s="18"/>
      <c r="P682" s="18"/>
      <c r="Q682" s="18"/>
      <c r="R682" s="18"/>
      <c r="S682" s="18"/>
      <c r="T682" s="18"/>
      <c r="U682" s="18"/>
      <c r="V682" s="18"/>
      <c r="W682" s="18"/>
      <c r="X682" s="18"/>
      <c r="Y682" s="18"/>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c r="BC682" s="18"/>
      <c r="BD682" s="18"/>
      <c r="BE682" s="18"/>
      <c r="BF682" s="18"/>
      <c r="BG682" s="18"/>
      <c r="BH682" s="18"/>
      <c r="BI682" s="18"/>
      <c r="BJ682" s="18"/>
      <c r="BK682" s="18"/>
      <c r="BL682" s="18"/>
      <c r="BM682" s="18"/>
      <c r="BN682" s="18"/>
      <c r="BO682" s="18"/>
      <c r="BP682" s="18"/>
      <c r="BQ682" s="18"/>
      <c r="BR682" s="18"/>
      <c r="BS682" s="18"/>
      <c r="BT682" s="18"/>
      <c r="BU682" s="18"/>
      <c r="BV682" s="18"/>
      <c r="BW682" s="18"/>
      <c r="BX682" s="18"/>
      <c r="BY682" s="18"/>
      <c r="BZ682" s="18"/>
      <c r="CA682" s="18"/>
      <c r="CB682" s="18"/>
      <c r="CC682" s="18"/>
      <c r="CD682" s="18"/>
      <c r="CE682" s="18"/>
      <c r="CF682" s="18"/>
      <c r="CG682" s="18"/>
      <c r="CH682" s="18"/>
      <c r="CI682" s="18"/>
      <c r="CJ682" s="18"/>
      <c r="CK682" s="18"/>
      <c r="CL682" s="18"/>
      <c r="CM682" s="18"/>
      <c r="CN682" s="18"/>
      <c r="CO682" s="18"/>
      <c r="CP682" s="18"/>
      <c r="CQ682" s="18"/>
      <c r="CR682" s="18"/>
      <c r="CS682" s="18"/>
    </row>
    <row r="683" spans="1:97">
      <c r="A683" s="18"/>
      <c r="B683" s="18"/>
      <c r="C683" s="18" t="s">
        <v>18560</v>
      </c>
      <c r="D683" s="18"/>
      <c r="E683" s="18"/>
      <c r="F683" s="18"/>
      <c r="G683" s="18"/>
      <c r="H683" s="18"/>
      <c r="I683" s="18"/>
      <c r="J683" s="18"/>
      <c r="K683" s="18"/>
      <c r="L683" s="18"/>
      <c r="M683" s="18"/>
      <c r="N683" s="18"/>
      <c r="O683" s="18"/>
      <c r="P683" s="18"/>
      <c r="Q683" s="18"/>
      <c r="R683" s="18"/>
      <c r="S683" s="18"/>
      <c r="T683" s="18"/>
      <c r="U683" s="18"/>
      <c r="V683" s="18"/>
      <c r="W683" s="18"/>
      <c r="X683" s="18"/>
      <c r="Y683" s="18"/>
      <c r="Z683" s="18"/>
      <c r="AA683" s="18"/>
      <c r="AB683" s="18"/>
      <c r="AC683" s="18"/>
      <c r="AD683" s="18"/>
      <c r="AE683" s="18"/>
      <c r="AF683" s="18"/>
      <c r="AG683" s="18"/>
      <c r="AH683" s="18"/>
      <c r="AI683" s="18"/>
      <c r="AJ683" s="18"/>
      <c r="AK683" s="18"/>
      <c r="AL683" s="18"/>
      <c r="AM683" s="18"/>
      <c r="AN683" s="18"/>
      <c r="AO683" s="18"/>
      <c r="AP683" s="18"/>
      <c r="AQ683" s="18"/>
      <c r="AR683" s="18"/>
      <c r="AS683" s="18"/>
      <c r="AT683" s="18"/>
      <c r="AU683" s="18"/>
      <c r="AV683" s="18"/>
      <c r="AW683" s="18"/>
      <c r="AX683" s="18"/>
      <c r="AY683" s="18"/>
      <c r="AZ683" s="18"/>
      <c r="BA683" s="18"/>
      <c r="BB683" s="18"/>
      <c r="BC683" s="18"/>
      <c r="BD683" s="18"/>
      <c r="BE683" s="18"/>
      <c r="BF683" s="18"/>
      <c r="BG683" s="18"/>
      <c r="BH683" s="18"/>
      <c r="BI683" s="18"/>
      <c r="BJ683" s="18"/>
      <c r="BK683" s="18"/>
      <c r="BL683" s="18"/>
      <c r="BM683" s="18"/>
      <c r="BN683" s="18"/>
      <c r="BO683" s="18"/>
      <c r="BP683" s="18"/>
      <c r="BQ683" s="18"/>
      <c r="BR683" s="18"/>
      <c r="BS683" s="18"/>
      <c r="BT683" s="18"/>
      <c r="BU683" s="18"/>
      <c r="BV683" s="18"/>
      <c r="BW683" s="18"/>
      <c r="BX683" s="18"/>
      <c r="BY683" s="18"/>
      <c r="BZ683" s="18"/>
      <c r="CA683" s="18"/>
      <c r="CB683" s="18"/>
      <c r="CC683" s="18"/>
      <c r="CD683" s="18"/>
      <c r="CE683" s="18"/>
      <c r="CF683" s="18"/>
      <c r="CG683" s="18"/>
      <c r="CH683" s="18"/>
      <c r="CI683" s="18"/>
      <c r="CJ683" s="18"/>
      <c r="CK683" s="18"/>
      <c r="CL683" s="18"/>
      <c r="CM683" s="18"/>
      <c r="CN683" s="18"/>
      <c r="CO683" s="18"/>
      <c r="CP683" s="18"/>
      <c r="CQ683" s="18"/>
      <c r="CR683" s="18"/>
      <c r="CS683" s="18"/>
    </row>
    <row r="684" spans="1:97">
      <c r="A684" s="18"/>
      <c r="B684" s="18"/>
      <c r="C684" s="18" t="s">
        <v>18561</v>
      </c>
      <c r="D684" s="18"/>
      <c r="E684" s="18"/>
      <c r="F684" s="18"/>
      <c r="G684" s="18"/>
      <c r="H684" s="18"/>
      <c r="I684" s="18"/>
      <c r="J684" s="18"/>
      <c r="K684" s="18"/>
      <c r="L684" s="18"/>
      <c r="M684" s="18"/>
      <c r="N684" s="18"/>
      <c r="O684" s="18"/>
      <c r="P684" s="18"/>
      <c r="Q684" s="18"/>
      <c r="R684" s="18"/>
      <c r="S684" s="18"/>
      <c r="T684" s="18"/>
      <c r="U684" s="18"/>
      <c r="V684" s="18"/>
      <c r="W684" s="18"/>
      <c r="X684" s="18"/>
      <c r="Y684" s="18"/>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c r="BC684" s="18"/>
      <c r="BD684" s="18"/>
      <c r="BE684" s="18"/>
      <c r="BF684" s="18"/>
      <c r="BG684" s="18"/>
      <c r="BH684" s="18"/>
      <c r="BI684" s="18"/>
      <c r="BJ684" s="18"/>
      <c r="BK684" s="18"/>
      <c r="BL684" s="18"/>
      <c r="BM684" s="18"/>
      <c r="BN684" s="18"/>
      <c r="BO684" s="18"/>
      <c r="BP684" s="18"/>
      <c r="BQ684" s="18"/>
      <c r="BR684" s="18"/>
      <c r="BS684" s="18"/>
      <c r="BT684" s="18"/>
      <c r="BU684" s="18"/>
      <c r="BV684" s="18"/>
      <c r="BW684" s="18"/>
      <c r="BX684" s="18"/>
      <c r="BY684" s="18"/>
      <c r="BZ684" s="18"/>
      <c r="CA684" s="18"/>
      <c r="CB684" s="18"/>
      <c r="CC684" s="18"/>
      <c r="CD684" s="18"/>
      <c r="CE684" s="18"/>
      <c r="CF684" s="18"/>
      <c r="CG684" s="18"/>
      <c r="CH684" s="18"/>
      <c r="CI684" s="18"/>
      <c r="CJ684" s="18"/>
      <c r="CK684" s="18"/>
      <c r="CL684" s="18"/>
      <c r="CM684" s="18"/>
      <c r="CN684" s="18"/>
      <c r="CO684" s="18"/>
      <c r="CP684" s="18"/>
      <c r="CQ684" s="18"/>
      <c r="CR684" s="18"/>
      <c r="CS684" s="18"/>
    </row>
    <row r="685" spans="1:97">
      <c r="A685" s="18"/>
      <c r="B685" s="18"/>
      <c r="C685" s="18" t="s">
        <v>18562</v>
      </c>
      <c r="D685" s="18"/>
      <c r="E685" s="18"/>
      <c r="F685" s="18"/>
      <c r="G685" s="18"/>
      <c r="H685" s="18"/>
      <c r="I685" s="18"/>
      <c r="J685" s="18"/>
      <c r="K685" s="18"/>
      <c r="L685" s="18"/>
      <c r="M685" s="18"/>
      <c r="N685" s="18"/>
      <c r="O685" s="18"/>
      <c r="P685" s="18"/>
      <c r="Q685" s="18"/>
      <c r="R685" s="18"/>
      <c r="S685" s="18"/>
      <c r="T685" s="18"/>
      <c r="U685" s="18"/>
      <c r="V685" s="18"/>
      <c r="W685" s="18"/>
      <c r="X685" s="18"/>
      <c r="Y685" s="18"/>
      <c r="Z685" s="18"/>
      <c r="AA685" s="18"/>
      <c r="AB685" s="18"/>
      <c r="AC685" s="18"/>
      <c r="AD685" s="18"/>
      <c r="AE685" s="18"/>
      <c r="AF685" s="18"/>
      <c r="AG685" s="18"/>
      <c r="AH685" s="18"/>
      <c r="AI685" s="18"/>
      <c r="AJ685" s="18"/>
      <c r="AK685" s="18"/>
      <c r="AL685" s="18"/>
      <c r="AM685" s="18"/>
      <c r="AN685" s="18"/>
      <c r="AO685" s="18"/>
      <c r="AP685" s="18"/>
      <c r="AQ685" s="18"/>
      <c r="AR685" s="18"/>
      <c r="AS685" s="18"/>
      <c r="AT685" s="18"/>
      <c r="AU685" s="18"/>
      <c r="AV685" s="18"/>
      <c r="AW685" s="18"/>
      <c r="AX685" s="18"/>
      <c r="AY685" s="18"/>
      <c r="AZ685" s="18"/>
      <c r="BA685" s="18"/>
      <c r="BB685" s="18"/>
      <c r="BC685" s="18"/>
      <c r="BD685" s="18"/>
      <c r="BE685" s="18"/>
      <c r="BF685" s="18"/>
      <c r="BG685" s="18"/>
      <c r="BH685" s="18"/>
      <c r="BI685" s="18"/>
      <c r="BJ685" s="18"/>
      <c r="BK685" s="18"/>
      <c r="BL685" s="18"/>
      <c r="BM685" s="18"/>
      <c r="BN685" s="18"/>
      <c r="BO685" s="18"/>
      <c r="BP685" s="18"/>
      <c r="BQ685" s="18"/>
      <c r="BR685" s="18"/>
      <c r="BS685" s="18"/>
      <c r="BT685" s="18"/>
      <c r="BU685" s="18"/>
      <c r="BV685" s="18"/>
      <c r="BW685" s="18"/>
      <c r="BX685" s="18"/>
      <c r="BY685" s="18"/>
      <c r="BZ685" s="18"/>
      <c r="CA685" s="18"/>
      <c r="CB685" s="18"/>
      <c r="CC685" s="18"/>
      <c r="CD685" s="18"/>
      <c r="CE685" s="18"/>
      <c r="CF685" s="18"/>
      <c r="CG685" s="18"/>
      <c r="CH685" s="18"/>
      <c r="CI685" s="18"/>
      <c r="CJ685" s="18"/>
      <c r="CK685" s="18"/>
      <c r="CL685" s="18"/>
      <c r="CM685" s="18"/>
      <c r="CN685" s="18"/>
      <c r="CO685" s="18"/>
      <c r="CP685" s="18"/>
      <c r="CQ685" s="18"/>
      <c r="CR685" s="18"/>
      <c r="CS685" s="18"/>
    </row>
    <row r="686" spans="1:97">
      <c r="A686" s="18"/>
      <c r="B686" s="18"/>
      <c r="C686" s="18" t="s">
        <v>18563</v>
      </c>
      <c r="D686" s="18"/>
      <c r="E686" s="18"/>
      <c r="F686" s="18"/>
      <c r="G686" s="18"/>
      <c r="H686" s="18"/>
      <c r="I686" s="18"/>
      <c r="J686" s="18"/>
      <c r="K686" s="18"/>
      <c r="L686" s="18"/>
      <c r="M686" s="18"/>
      <c r="N686" s="18"/>
      <c r="O686" s="18"/>
      <c r="P686" s="18"/>
      <c r="Q686" s="18"/>
      <c r="R686" s="18"/>
      <c r="S686" s="18"/>
      <c r="T686" s="18"/>
      <c r="U686" s="18"/>
      <c r="V686" s="18"/>
      <c r="W686" s="18"/>
      <c r="X686" s="18"/>
      <c r="Y686" s="18"/>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c r="BC686" s="18"/>
      <c r="BD686" s="18"/>
      <c r="BE686" s="18"/>
      <c r="BF686" s="18"/>
      <c r="BG686" s="18"/>
      <c r="BH686" s="18"/>
      <c r="BI686" s="18"/>
      <c r="BJ686" s="18"/>
      <c r="BK686" s="18"/>
      <c r="BL686" s="18"/>
      <c r="BM686" s="18"/>
      <c r="BN686" s="18"/>
      <c r="BO686" s="18"/>
      <c r="BP686" s="18"/>
      <c r="BQ686" s="18"/>
      <c r="BR686" s="18"/>
      <c r="BS686" s="18"/>
      <c r="BT686" s="18"/>
      <c r="BU686" s="18"/>
      <c r="BV686" s="18"/>
      <c r="BW686" s="18"/>
      <c r="BX686" s="18"/>
      <c r="BY686" s="18"/>
      <c r="BZ686" s="18"/>
      <c r="CA686" s="18"/>
      <c r="CB686" s="18"/>
      <c r="CC686" s="18"/>
      <c r="CD686" s="18"/>
      <c r="CE686" s="18"/>
      <c r="CF686" s="18"/>
      <c r="CG686" s="18"/>
      <c r="CH686" s="18"/>
      <c r="CI686" s="18"/>
      <c r="CJ686" s="18"/>
      <c r="CK686" s="18"/>
      <c r="CL686" s="18"/>
      <c r="CM686" s="18"/>
      <c r="CN686" s="18"/>
      <c r="CO686" s="18"/>
      <c r="CP686" s="18"/>
      <c r="CQ686" s="18"/>
      <c r="CR686" s="18"/>
      <c r="CS686" s="18"/>
    </row>
    <row r="687" spans="1:97">
      <c r="A687" s="18"/>
      <c r="B687" s="18"/>
      <c r="C687" s="18" t="s">
        <v>18564</v>
      </c>
      <c r="D687" s="18"/>
      <c r="E687" s="18"/>
      <c r="F687" s="18"/>
      <c r="G687" s="18"/>
      <c r="H687" s="18"/>
      <c r="I687" s="18"/>
      <c r="J687" s="18"/>
      <c r="K687" s="18"/>
      <c r="L687" s="18"/>
      <c r="M687" s="18"/>
      <c r="N687" s="18"/>
      <c r="O687" s="18"/>
      <c r="P687" s="18"/>
      <c r="Q687" s="18"/>
      <c r="R687" s="18"/>
      <c r="S687" s="18"/>
      <c r="T687" s="18"/>
      <c r="U687" s="18"/>
      <c r="V687" s="18"/>
      <c r="W687" s="18"/>
      <c r="X687" s="18"/>
      <c r="Y687" s="18"/>
      <c r="Z687" s="18"/>
      <c r="AA687" s="18"/>
      <c r="AB687" s="18"/>
      <c r="AC687" s="18"/>
      <c r="AD687" s="18"/>
      <c r="AE687" s="18"/>
      <c r="AF687" s="18"/>
      <c r="AG687" s="18"/>
      <c r="AH687" s="18"/>
      <c r="AI687" s="18"/>
      <c r="AJ687" s="18"/>
      <c r="AK687" s="18"/>
      <c r="AL687" s="18"/>
      <c r="AM687" s="18"/>
      <c r="AN687" s="18"/>
      <c r="AO687" s="18"/>
      <c r="AP687" s="18"/>
      <c r="AQ687" s="18"/>
      <c r="AR687" s="18"/>
      <c r="AS687" s="18"/>
      <c r="AT687" s="18"/>
      <c r="AU687" s="18"/>
      <c r="AV687" s="18"/>
      <c r="AW687" s="18"/>
      <c r="AX687" s="18"/>
      <c r="AY687" s="18"/>
      <c r="AZ687" s="18"/>
      <c r="BA687" s="18"/>
      <c r="BB687" s="18"/>
      <c r="BC687" s="18"/>
      <c r="BD687" s="18"/>
      <c r="BE687" s="18"/>
      <c r="BF687" s="18"/>
      <c r="BG687" s="18"/>
      <c r="BH687" s="18"/>
      <c r="BI687" s="18"/>
      <c r="BJ687" s="18"/>
      <c r="BK687" s="18"/>
      <c r="BL687" s="18"/>
      <c r="BM687" s="18"/>
      <c r="BN687" s="18"/>
      <c r="BO687" s="18"/>
      <c r="BP687" s="18"/>
      <c r="BQ687" s="18"/>
      <c r="BR687" s="18"/>
      <c r="BS687" s="18"/>
      <c r="BT687" s="18"/>
      <c r="BU687" s="18"/>
      <c r="BV687" s="18"/>
      <c r="BW687" s="18"/>
      <c r="BX687" s="18"/>
      <c r="BY687" s="18"/>
      <c r="BZ687" s="18"/>
      <c r="CA687" s="18"/>
      <c r="CB687" s="18"/>
      <c r="CC687" s="18"/>
      <c r="CD687" s="18"/>
      <c r="CE687" s="18"/>
      <c r="CF687" s="18"/>
      <c r="CG687" s="18"/>
      <c r="CH687" s="18"/>
      <c r="CI687" s="18"/>
      <c r="CJ687" s="18"/>
      <c r="CK687" s="18"/>
      <c r="CL687" s="18"/>
      <c r="CM687" s="18"/>
      <c r="CN687" s="18"/>
      <c r="CO687" s="18"/>
      <c r="CP687" s="18"/>
      <c r="CQ687" s="18"/>
      <c r="CR687" s="18"/>
      <c r="CS687" s="18"/>
    </row>
    <row r="688" spans="1:97">
      <c r="A688" s="18"/>
      <c r="B688" s="18"/>
      <c r="C688" s="18" t="s">
        <v>18565</v>
      </c>
      <c r="D688" s="18"/>
      <c r="E688" s="18"/>
      <c r="F688" s="18"/>
      <c r="G688" s="18"/>
      <c r="H688" s="18"/>
      <c r="I688" s="18"/>
      <c r="J688" s="18"/>
      <c r="K688" s="18"/>
      <c r="L688" s="18"/>
      <c r="M688" s="18"/>
      <c r="N688" s="18"/>
      <c r="O688" s="18"/>
      <c r="P688" s="18"/>
      <c r="Q688" s="18"/>
      <c r="R688" s="18"/>
      <c r="S688" s="18"/>
      <c r="T688" s="18"/>
      <c r="U688" s="18"/>
      <c r="V688" s="18"/>
      <c r="W688" s="18"/>
      <c r="X688" s="18"/>
      <c r="Y688" s="18"/>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c r="BC688" s="18"/>
      <c r="BD688" s="18"/>
      <c r="BE688" s="18"/>
      <c r="BF688" s="18"/>
      <c r="BG688" s="18"/>
      <c r="BH688" s="18"/>
      <c r="BI688" s="18"/>
      <c r="BJ688" s="18"/>
      <c r="BK688" s="18"/>
      <c r="BL688" s="18"/>
      <c r="BM688" s="18"/>
      <c r="BN688" s="18"/>
      <c r="BO688" s="18"/>
      <c r="BP688" s="18"/>
      <c r="BQ688" s="18"/>
      <c r="BR688" s="18"/>
      <c r="BS688" s="18"/>
      <c r="BT688" s="18"/>
      <c r="BU688" s="18"/>
      <c r="BV688" s="18"/>
      <c r="BW688" s="18"/>
      <c r="BX688" s="18"/>
      <c r="BY688" s="18"/>
      <c r="BZ688" s="18"/>
      <c r="CA688" s="18"/>
      <c r="CB688" s="18"/>
      <c r="CC688" s="18"/>
      <c r="CD688" s="18"/>
      <c r="CE688" s="18"/>
      <c r="CF688" s="18"/>
      <c r="CG688" s="18"/>
      <c r="CH688" s="18"/>
      <c r="CI688" s="18"/>
      <c r="CJ688" s="18"/>
      <c r="CK688" s="18"/>
      <c r="CL688" s="18"/>
      <c r="CM688" s="18"/>
      <c r="CN688" s="18"/>
      <c r="CO688" s="18"/>
      <c r="CP688" s="18"/>
      <c r="CQ688" s="18"/>
      <c r="CR688" s="18"/>
      <c r="CS688" s="18"/>
    </row>
    <row r="689" spans="1:97">
      <c r="A689" s="18"/>
      <c r="B689" s="18"/>
      <c r="C689" s="18" t="s">
        <v>18566</v>
      </c>
      <c r="D689" s="18"/>
      <c r="E689" s="18"/>
      <c r="F689" s="18"/>
      <c r="G689" s="18"/>
      <c r="H689" s="18"/>
      <c r="I689" s="18"/>
      <c r="J689" s="18"/>
      <c r="K689" s="18"/>
      <c r="L689" s="18"/>
      <c r="M689" s="18"/>
      <c r="N689" s="18"/>
      <c r="O689" s="18"/>
      <c r="P689" s="18"/>
      <c r="Q689" s="18"/>
      <c r="R689" s="18"/>
      <c r="S689" s="18"/>
      <c r="T689" s="18"/>
      <c r="U689" s="18"/>
      <c r="V689" s="18"/>
      <c r="W689" s="18"/>
      <c r="X689" s="18"/>
      <c r="Y689" s="18"/>
      <c r="Z689" s="18"/>
      <c r="AA689" s="18"/>
      <c r="AB689" s="18"/>
      <c r="AC689" s="18"/>
      <c r="AD689" s="18"/>
      <c r="AE689" s="18"/>
      <c r="AF689" s="18"/>
      <c r="AG689" s="18"/>
      <c r="AH689" s="18"/>
      <c r="AI689" s="18"/>
      <c r="AJ689" s="18"/>
      <c r="AK689" s="18"/>
      <c r="AL689" s="18"/>
      <c r="AM689" s="18"/>
      <c r="AN689" s="18"/>
      <c r="AO689" s="18"/>
      <c r="AP689" s="18"/>
      <c r="AQ689" s="18"/>
      <c r="AR689" s="18"/>
      <c r="AS689" s="18"/>
      <c r="AT689" s="18"/>
      <c r="AU689" s="18"/>
      <c r="AV689" s="18"/>
      <c r="AW689" s="18"/>
      <c r="AX689" s="18"/>
      <c r="AY689" s="18"/>
      <c r="AZ689" s="18"/>
      <c r="BA689" s="18"/>
      <c r="BB689" s="18"/>
      <c r="BC689" s="18"/>
      <c r="BD689" s="18"/>
      <c r="BE689" s="18"/>
      <c r="BF689" s="18"/>
      <c r="BG689" s="18"/>
      <c r="BH689" s="18"/>
      <c r="BI689" s="18"/>
      <c r="BJ689" s="18"/>
      <c r="BK689" s="18"/>
      <c r="BL689" s="18"/>
      <c r="BM689" s="18"/>
      <c r="BN689" s="18"/>
      <c r="BO689" s="18"/>
      <c r="BP689" s="18"/>
      <c r="BQ689" s="18"/>
      <c r="BR689" s="18"/>
      <c r="BS689" s="18"/>
      <c r="BT689" s="18"/>
      <c r="BU689" s="18"/>
      <c r="BV689" s="18"/>
      <c r="BW689" s="18"/>
      <c r="BX689" s="18"/>
      <c r="BY689" s="18"/>
      <c r="BZ689" s="18"/>
      <c r="CA689" s="18"/>
      <c r="CB689" s="18"/>
      <c r="CC689" s="18"/>
      <c r="CD689" s="18"/>
      <c r="CE689" s="18"/>
      <c r="CF689" s="18"/>
      <c r="CG689" s="18"/>
      <c r="CH689" s="18"/>
      <c r="CI689" s="18"/>
      <c r="CJ689" s="18"/>
      <c r="CK689" s="18"/>
      <c r="CL689" s="18"/>
      <c r="CM689" s="18"/>
      <c r="CN689" s="18"/>
      <c r="CO689" s="18"/>
      <c r="CP689" s="18"/>
      <c r="CQ689" s="18"/>
      <c r="CR689" s="18"/>
      <c r="CS689" s="18"/>
    </row>
    <row r="690" spans="1:97">
      <c r="A690" s="18"/>
      <c r="B690" s="18"/>
      <c r="C690" s="18" t="s">
        <v>18567</v>
      </c>
      <c r="D690" s="18"/>
      <c r="E690" s="18"/>
      <c r="F690" s="18"/>
      <c r="G690" s="18"/>
      <c r="H690" s="18"/>
      <c r="I690" s="18"/>
      <c r="J690" s="18"/>
      <c r="K690" s="18"/>
      <c r="L690" s="18"/>
      <c r="M690" s="18"/>
      <c r="N690" s="18"/>
      <c r="O690" s="18"/>
      <c r="P690" s="18"/>
      <c r="Q690" s="18"/>
      <c r="R690" s="18"/>
      <c r="S690" s="18"/>
      <c r="T690" s="18"/>
      <c r="U690" s="18"/>
      <c r="V690" s="18"/>
      <c r="W690" s="18"/>
      <c r="X690" s="18"/>
      <c r="Y690" s="18"/>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c r="BC690" s="18"/>
      <c r="BD690" s="18"/>
      <c r="BE690" s="18"/>
      <c r="BF690" s="18"/>
      <c r="BG690" s="18"/>
      <c r="BH690" s="18"/>
      <c r="BI690" s="18"/>
      <c r="BJ690" s="18"/>
      <c r="BK690" s="18"/>
      <c r="BL690" s="18"/>
      <c r="BM690" s="18"/>
      <c r="BN690" s="18"/>
      <c r="BO690" s="18"/>
      <c r="BP690" s="18"/>
      <c r="BQ690" s="18"/>
      <c r="BR690" s="18"/>
      <c r="BS690" s="18"/>
      <c r="BT690" s="18"/>
      <c r="BU690" s="18"/>
      <c r="BV690" s="18"/>
      <c r="BW690" s="18"/>
      <c r="BX690" s="18"/>
      <c r="BY690" s="18"/>
      <c r="BZ690" s="18"/>
      <c r="CA690" s="18"/>
      <c r="CB690" s="18"/>
      <c r="CC690" s="18"/>
      <c r="CD690" s="18"/>
      <c r="CE690" s="18"/>
      <c r="CF690" s="18"/>
      <c r="CG690" s="18"/>
      <c r="CH690" s="18"/>
      <c r="CI690" s="18"/>
      <c r="CJ690" s="18"/>
      <c r="CK690" s="18"/>
      <c r="CL690" s="18"/>
      <c r="CM690" s="18"/>
      <c r="CN690" s="18"/>
      <c r="CO690" s="18"/>
      <c r="CP690" s="18"/>
      <c r="CQ690" s="18"/>
      <c r="CR690" s="18"/>
      <c r="CS690" s="18"/>
    </row>
    <row r="691" spans="1:97">
      <c r="A691" s="18"/>
      <c r="B691" s="18"/>
      <c r="C691" s="18" t="s">
        <v>18568</v>
      </c>
      <c r="D691" s="18"/>
      <c r="E691" s="18"/>
      <c r="F691" s="18"/>
      <c r="G691" s="18"/>
      <c r="H691" s="18"/>
      <c r="I691" s="18"/>
      <c r="J691" s="18"/>
      <c r="K691" s="18"/>
      <c r="L691" s="18"/>
      <c r="M691" s="18"/>
      <c r="N691" s="18"/>
      <c r="O691" s="18"/>
      <c r="P691" s="18"/>
      <c r="Q691" s="18"/>
      <c r="R691" s="18"/>
      <c r="S691" s="18"/>
      <c r="T691" s="18"/>
      <c r="U691" s="18"/>
      <c r="V691" s="18"/>
      <c r="W691" s="18"/>
      <c r="X691" s="18"/>
      <c r="Y691" s="18"/>
      <c r="Z691" s="18"/>
      <c r="AA691" s="18"/>
      <c r="AB691" s="18"/>
      <c r="AC691" s="18"/>
      <c r="AD691" s="18"/>
      <c r="AE691" s="18"/>
      <c r="AF691" s="18"/>
      <c r="AG691" s="18"/>
      <c r="AH691" s="18"/>
      <c r="AI691" s="18"/>
      <c r="AJ691" s="18"/>
      <c r="AK691" s="18"/>
      <c r="AL691" s="18"/>
      <c r="AM691" s="18"/>
      <c r="AN691" s="18"/>
      <c r="AO691" s="18"/>
      <c r="AP691" s="18"/>
      <c r="AQ691" s="18"/>
      <c r="AR691" s="18"/>
      <c r="AS691" s="18"/>
      <c r="AT691" s="18"/>
      <c r="AU691" s="18"/>
      <c r="AV691" s="18"/>
      <c r="AW691" s="18"/>
      <c r="AX691" s="18"/>
      <c r="AY691" s="18"/>
      <c r="AZ691" s="18"/>
      <c r="BA691" s="18"/>
      <c r="BB691" s="18"/>
      <c r="BC691" s="18"/>
      <c r="BD691" s="18"/>
      <c r="BE691" s="18"/>
      <c r="BF691" s="18"/>
      <c r="BG691" s="18"/>
      <c r="BH691" s="18"/>
      <c r="BI691" s="18"/>
      <c r="BJ691" s="18"/>
      <c r="BK691" s="18"/>
      <c r="BL691" s="18"/>
      <c r="BM691" s="18"/>
      <c r="BN691" s="18"/>
      <c r="BO691" s="18"/>
      <c r="BP691" s="18"/>
      <c r="BQ691" s="18"/>
      <c r="BR691" s="18"/>
      <c r="BS691" s="18"/>
      <c r="BT691" s="18"/>
      <c r="BU691" s="18"/>
      <c r="BV691" s="18"/>
      <c r="BW691" s="18"/>
      <c r="BX691" s="18"/>
      <c r="BY691" s="18"/>
      <c r="BZ691" s="18"/>
      <c r="CA691" s="18"/>
      <c r="CB691" s="18"/>
      <c r="CC691" s="18"/>
      <c r="CD691" s="18"/>
      <c r="CE691" s="18"/>
      <c r="CF691" s="18"/>
      <c r="CG691" s="18"/>
      <c r="CH691" s="18"/>
      <c r="CI691" s="18"/>
      <c r="CJ691" s="18"/>
      <c r="CK691" s="18"/>
      <c r="CL691" s="18"/>
      <c r="CM691" s="18"/>
      <c r="CN691" s="18"/>
      <c r="CO691" s="18"/>
      <c r="CP691" s="18"/>
      <c r="CQ691" s="18"/>
      <c r="CR691" s="18"/>
      <c r="CS691" s="18"/>
    </row>
    <row r="692" spans="1:97">
      <c r="A692" s="18"/>
      <c r="B692" s="18"/>
      <c r="C692" s="18" t="s">
        <v>18569</v>
      </c>
      <c r="D692" s="18"/>
      <c r="E692" s="18"/>
      <c r="F692" s="18"/>
      <c r="G692" s="18"/>
      <c r="H692" s="18"/>
      <c r="I692" s="18"/>
      <c r="J692" s="18"/>
      <c r="K692" s="18"/>
      <c r="L692" s="18"/>
      <c r="M692" s="18"/>
      <c r="N692" s="18"/>
      <c r="O692" s="18"/>
      <c r="P692" s="18"/>
      <c r="Q692" s="18"/>
      <c r="R692" s="18"/>
      <c r="S692" s="18"/>
      <c r="T692" s="18"/>
      <c r="U692" s="18"/>
      <c r="V692" s="18"/>
      <c r="W692" s="18"/>
      <c r="X692" s="18"/>
      <c r="Y692" s="18"/>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c r="BC692" s="18"/>
      <c r="BD692" s="18"/>
      <c r="BE692" s="18"/>
      <c r="BF692" s="18"/>
      <c r="BG692" s="18"/>
      <c r="BH692" s="18"/>
      <c r="BI692" s="18"/>
      <c r="BJ692" s="18"/>
      <c r="BK692" s="18"/>
      <c r="BL692" s="18"/>
      <c r="BM692" s="18"/>
      <c r="BN692" s="18"/>
      <c r="BO692" s="18"/>
      <c r="BP692" s="18"/>
      <c r="BQ692" s="18"/>
      <c r="BR692" s="18"/>
      <c r="BS692" s="18"/>
      <c r="BT692" s="18"/>
      <c r="BU692" s="18"/>
      <c r="BV692" s="18"/>
      <c r="BW692" s="18"/>
      <c r="BX692" s="18"/>
      <c r="BY692" s="18"/>
      <c r="BZ692" s="18"/>
      <c r="CA692" s="18"/>
      <c r="CB692" s="18"/>
      <c r="CC692" s="18"/>
      <c r="CD692" s="18"/>
      <c r="CE692" s="18"/>
      <c r="CF692" s="18"/>
      <c r="CG692" s="18"/>
      <c r="CH692" s="18"/>
      <c r="CI692" s="18"/>
      <c r="CJ692" s="18"/>
      <c r="CK692" s="18"/>
      <c r="CL692" s="18"/>
      <c r="CM692" s="18"/>
      <c r="CN692" s="18"/>
      <c r="CO692" s="18"/>
      <c r="CP692" s="18"/>
      <c r="CQ692" s="18"/>
      <c r="CR692" s="18"/>
      <c r="CS692" s="18"/>
    </row>
    <row r="693" spans="1:97">
      <c r="A693" s="18"/>
      <c r="B693" s="18"/>
      <c r="C693" s="18" t="s">
        <v>18570</v>
      </c>
      <c r="D693" s="18"/>
      <c r="E693" s="18"/>
      <c r="F693" s="18"/>
      <c r="G693" s="18"/>
      <c r="H693" s="18"/>
      <c r="I693" s="18"/>
      <c r="J693" s="18"/>
      <c r="K693" s="18"/>
      <c r="L693" s="18"/>
      <c r="M693" s="18"/>
      <c r="N693" s="18"/>
      <c r="O693" s="18"/>
      <c r="P693" s="18"/>
      <c r="Q693" s="18"/>
      <c r="R693" s="18"/>
      <c r="S693" s="18"/>
      <c r="T693" s="18"/>
      <c r="U693" s="18"/>
      <c r="V693" s="18"/>
      <c r="W693" s="18"/>
      <c r="X693" s="18"/>
      <c r="Y693" s="18"/>
      <c r="Z693" s="18"/>
      <c r="AA693" s="18"/>
      <c r="AB693" s="18"/>
      <c r="AC693" s="18"/>
      <c r="AD693" s="18"/>
      <c r="AE693" s="18"/>
      <c r="AF693" s="18"/>
      <c r="AG693" s="18"/>
      <c r="AH693" s="18"/>
      <c r="AI693" s="18"/>
      <c r="AJ693" s="18"/>
      <c r="AK693" s="18"/>
      <c r="AL693" s="18"/>
      <c r="AM693" s="18"/>
      <c r="AN693" s="18"/>
      <c r="AO693" s="18"/>
      <c r="AP693" s="18"/>
      <c r="AQ693" s="18"/>
      <c r="AR693" s="18"/>
      <c r="AS693" s="18"/>
      <c r="AT693" s="18"/>
      <c r="AU693" s="18"/>
      <c r="AV693" s="18"/>
      <c r="AW693" s="18"/>
      <c r="AX693" s="18"/>
      <c r="AY693" s="18"/>
      <c r="AZ693" s="18"/>
      <c r="BA693" s="18"/>
      <c r="BB693" s="18"/>
      <c r="BC693" s="18"/>
      <c r="BD693" s="18"/>
      <c r="BE693" s="18"/>
      <c r="BF693" s="18"/>
      <c r="BG693" s="18"/>
      <c r="BH693" s="18"/>
      <c r="BI693" s="18"/>
      <c r="BJ693" s="18"/>
      <c r="BK693" s="18"/>
      <c r="BL693" s="18"/>
      <c r="BM693" s="18"/>
      <c r="BN693" s="18"/>
      <c r="BO693" s="18"/>
      <c r="BP693" s="18"/>
      <c r="BQ693" s="18"/>
      <c r="BR693" s="18"/>
      <c r="BS693" s="18"/>
      <c r="BT693" s="18"/>
      <c r="BU693" s="18"/>
      <c r="BV693" s="18"/>
      <c r="BW693" s="18"/>
      <c r="BX693" s="18"/>
      <c r="BY693" s="18"/>
      <c r="BZ693" s="18"/>
      <c r="CA693" s="18"/>
      <c r="CB693" s="18"/>
      <c r="CC693" s="18"/>
      <c r="CD693" s="18"/>
      <c r="CE693" s="18"/>
      <c r="CF693" s="18"/>
      <c r="CG693" s="18"/>
      <c r="CH693" s="18"/>
      <c r="CI693" s="18"/>
      <c r="CJ693" s="18"/>
      <c r="CK693" s="18"/>
      <c r="CL693" s="18"/>
      <c r="CM693" s="18"/>
      <c r="CN693" s="18"/>
      <c r="CO693" s="18"/>
      <c r="CP693" s="18"/>
      <c r="CQ693" s="18"/>
      <c r="CR693" s="18"/>
      <c r="CS693" s="18"/>
    </row>
    <row r="694" spans="1:97">
      <c r="A694" s="18"/>
      <c r="B694" s="18"/>
      <c r="C694" s="18" t="s">
        <v>18571</v>
      </c>
      <c r="D694" s="18"/>
      <c r="E694" s="18"/>
      <c r="F694" s="18"/>
      <c r="G694" s="18"/>
      <c r="H694" s="18"/>
      <c r="I694" s="18"/>
      <c r="J694" s="18"/>
      <c r="K694" s="18"/>
      <c r="L694" s="18"/>
      <c r="M694" s="18"/>
      <c r="N694" s="18"/>
      <c r="O694" s="18"/>
      <c r="P694" s="18"/>
      <c r="Q694" s="18"/>
      <c r="R694" s="18"/>
      <c r="S694" s="18"/>
      <c r="T694" s="18"/>
      <c r="U694" s="18"/>
      <c r="V694" s="18"/>
      <c r="W694" s="18"/>
      <c r="X694" s="18"/>
      <c r="Y694" s="18"/>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c r="BC694" s="18"/>
      <c r="BD694" s="18"/>
      <c r="BE694" s="18"/>
      <c r="BF694" s="18"/>
      <c r="BG694" s="18"/>
      <c r="BH694" s="18"/>
      <c r="BI694" s="18"/>
      <c r="BJ694" s="18"/>
      <c r="BK694" s="18"/>
      <c r="BL694" s="18"/>
      <c r="BM694" s="18"/>
      <c r="BN694" s="18"/>
      <c r="BO694" s="18"/>
      <c r="BP694" s="18"/>
      <c r="BQ694" s="18"/>
      <c r="BR694" s="18"/>
      <c r="BS694" s="18"/>
      <c r="BT694" s="18"/>
      <c r="BU694" s="18"/>
      <c r="BV694" s="18"/>
      <c r="BW694" s="18"/>
      <c r="BX694" s="18"/>
      <c r="BY694" s="18"/>
      <c r="BZ694" s="18"/>
      <c r="CA694" s="18"/>
      <c r="CB694" s="18"/>
      <c r="CC694" s="18"/>
      <c r="CD694" s="18"/>
      <c r="CE694" s="18"/>
      <c r="CF694" s="18"/>
      <c r="CG694" s="18"/>
      <c r="CH694" s="18"/>
      <c r="CI694" s="18"/>
      <c r="CJ694" s="18"/>
      <c r="CK694" s="18"/>
      <c r="CL694" s="18"/>
      <c r="CM694" s="18"/>
      <c r="CN694" s="18"/>
      <c r="CO694" s="18"/>
      <c r="CP694" s="18"/>
      <c r="CQ694" s="18"/>
      <c r="CR694" s="18"/>
      <c r="CS694" s="18"/>
    </row>
    <row r="695" spans="1:97">
      <c r="A695" s="18"/>
      <c r="B695" s="18"/>
      <c r="C695" s="18" t="s">
        <v>18572</v>
      </c>
      <c r="D695" s="18"/>
      <c r="E695" s="18"/>
      <c r="F695" s="18"/>
      <c r="G695" s="18"/>
      <c r="H695" s="18"/>
      <c r="I695" s="18"/>
      <c r="J695" s="18"/>
      <c r="K695" s="18"/>
      <c r="L695" s="18"/>
      <c r="M695" s="18"/>
      <c r="N695" s="18"/>
      <c r="O695" s="18"/>
      <c r="P695" s="18"/>
      <c r="Q695" s="18"/>
      <c r="R695" s="18"/>
      <c r="S695" s="18"/>
      <c r="T695" s="18"/>
      <c r="U695" s="18"/>
      <c r="V695" s="18"/>
      <c r="W695" s="18"/>
      <c r="X695" s="18"/>
      <c r="Y695" s="18"/>
      <c r="Z695" s="18"/>
      <c r="AA695" s="18"/>
      <c r="AB695" s="18"/>
      <c r="AC695" s="18"/>
      <c r="AD695" s="18"/>
      <c r="AE695" s="18"/>
      <c r="AF695" s="18"/>
      <c r="AG695" s="18"/>
      <c r="AH695" s="18"/>
      <c r="AI695" s="18"/>
      <c r="AJ695" s="18"/>
      <c r="AK695" s="18"/>
      <c r="AL695" s="18"/>
      <c r="AM695" s="18"/>
      <c r="AN695" s="18"/>
      <c r="AO695" s="18"/>
      <c r="AP695" s="18"/>
      <c r="AQ695" s="18"/>
      <c r="AR695" s="18"/>
      <c r="AS695" s="18"/>
      <c r="AT695" s="18"/>
      <c r="AU695" s="18"/>
      <c r="AV695" s="18"/>
      <c r="AW695" s="18"/>
      <c r="AX695" s="18"/>
      <c r="AY695" s="18"/>
      <c r="AZ695" s="18"/>
      <c r="BA695" s="18"/>
      <c r="BB695" s="18"/>
      <c r="BC695" s="18"/>
      <c r="BD695" s="18"/>
      <c r="BE695" s="18"/>
      <c r="BF695" s="18"/>
      <c r="BG695" s="18"/>
      <c r="BH695" s="18"/>
      <c r="BI695" s="18"/>
      <c r="BJ695" s="18"/>
      <c r="BK695" s="18"/>
      <c r="BL695" s="18"/>
      <c r="BM695" s="18"/>
      <c r="BN695" s="18"/>
      <c r="BO695" s="18"/>
      <c r="BP695" s="18"/>
      <c r="BQ695" s="18"/>
      <c r="BR695" s="18"/>
      <c r="BS695" s="18"/>
      <c r="BT695" s="18"/>
      <c r="BU695" s="18"/>
      <c r="BV695" s="18"/>
      <c r="BW695" s="18"/>
      <c r="BX695" s="18"/>
      <c r="BY695" s="18"/>
      <c r="BZ695" s="18"/>
      <c r="CA695" s="18"/>
      <c r="CB695" s="18"/>
      <c r="CC695" s="18"/>
      <c r="CD695" s="18"/>
      <c r="CE695" s="18"/>
      <c r="CF695" s="18"/>
      <c r="CG695" s="18"/>
      <c r="CH695" s="18"/>
      <c r="CI695" s="18"/>
      <c r="CJ695" s="18"/>
      <c r="CK695" s="18"/>
      <c r="CL695" s="18"/>
      <c r="CM695" s="18"/>
      <c r="CN695" s="18"/>
      <c r="CO695" s="18"/>
      <c r="CP695" s="18"/>
      <c r="CQ695" s="18"/>
      <c r="CR695" s="18"/>
      <c r="CS695" s="18"/>
    </row>
    <row r="696" spans="1:97">
      <c r="A696" s="18"/>
      <c r="B696" s="18"/>
      <c r="C696" s="18" t="s">
        <v>18573</v>
      </c>
      <c r="D696" s="18"/>
      <c r="E696" s="18"/>
      <c r="F696" s="18"/>
      <c r="G696" s="18"/>
      <c r="H696" s="18"/>
      <c r="I696" s="18"/>
      <c r="J696" s="18"/>
      <c r="K696" s="18"/>
      <c r="L696" s="18"/>
      <c r="M696" s="18"/>
      <c r="N696" s="18"/>
      <c r="O696" s="18"/>
      <c r="P696" s="18"/>
      <c r="Q696" s="18"/>
      <c r="R696" s="18"/>
      <c r="S696" s="18"/>
      <c r="T696" s="18"/>
      <c r="U696" s="18"/>
      <c r="V696" s="18"/>
      <c r="W696" s="18"/>
      <c r="X696" s="18"/>
      <c r="Y696" s="18"/>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c r="BC696" s="18"/>
      <c r="BD696" s="18"/>
      <c r="BE696" s="18"/>
      <c r="BF696" s="18"/>
      <c r="BG696" s="18"/>
      <c r="BH696" s="18"/>
      <c r="BI696" s="18"/>
      <c r="BJ696" s="18"/>
      <c r="BK696" s="18"/>
      <c r="BL696" s="18"/>
      <c r="BM696" s="18"/>
      <c r="BN696" s="18"/>
      <c r="BO696" s="18"/>
      <c r="BP696" s="18"/>
      <c r="BQ696" s="18"/>
      <c r="BR696" s="18"/>
      <c r="BS696" s="18"/>
      <c r="BT696" s="18"/>
      <c r="BU696" s="18"/>
      <c r="BV696" s="18"/>
      <c r="BW696" s="18"/>
      <c r="BX696" s="18"/>
      <c r="BY696" s="18"/>
      <c r="BZ696" s="18"/>
      <c r="CA696" s="18"/>
      <c r="CB696" s="18"/>
      <c r="CC696" s="18"/>
      <c r="CD696" s="18"/>
      <c r="CE696" s="18"/>
      <c r="CF696" s="18"/>
      <c r="CG696" s="18"/>
      <c r="CH696" s="18"/>
      <c r="CI696" s="18"/>
      <c r="CJ696" s="18"/>
      <c r="CK696" s="18"/>
      <c r="CL696" s="18"/>
      <c r="CM696" s="18"/>
      <c r="CN696" s="18"/>
      <c r="CO696" s="18"/>
      <c r="CP696" s="18"/>
      <c r="CQ696" s="18"/>
      <c r="CR696" s="18"/>
      <c r="CS696" s="18"/>
    </row>
    <row r="697" spans="1:97">
      <c r="A697" s="18"/>
      <c r="B697" s="18"/>
      <c r="C697" s="18" t="s">
        <v>18574</v>
      </c>
      <c r="D697" s="18"/>
      <c r="E697" s="18"/>
      <c r="F697" s="18"/>
      <c r="G697" s="18"/>
      <c r="H697" s="18"/>
      <c r="I697" s="18"/>
      <c r="J697" s="18"/>
      <c r="K697" s="18"/>
      <c r="L697" s="18"/>
      <c r="M697" s="18"/>
      <c r="N697" s="18"/>
      <c r="O697" s="18"/>
      <c r="P697" s="18"/>
      <c r="Q697" s="18"/>
      <c r="R697" s="18"/>
      <c r="S697" s="18"/>
      <c r="T697" s="18"/>
      <c r="U697" s="18"/>
      <c r="V697" s="18"/>
      <c r="W697" s="18"/>
      <c r="X697" s="18"/>
      <c r="Y697" s="18"/>
      <c r="Z697" s="18"/>
      <c r="AA697" s="18"/>
      <c r="AB697" s="18"/>
      <c r="AC697" s="18"/>
      <c r="AD697" s="18"/>
      <c r="AE697" s="18"/>
      <c r="AF697" s="18"/>
      <c r="AG697" s="18"/>
      <c r="AH697" s="18"/>
      <c r="AI697" s="18"/>
      <c r="AJ697" s="18"/>
      <c r="AK697" s="18"/>
      <c r="AL697" s="18"/>
      <c r="AM697" s="18"/>
      <c r="AN697" s="18"/>
      <c r="AO697" s="18"/>
      <c r="AP697" s="18"/>
      <c r="AQ697" s="18"/>
      <c r="AR697" s="18"/>
      <c r="AS697" s="18"/>
      <c r="AT697" s="18"/>
      <c r="AU697" s="18"/>
      <c r="AV697" s="18"/>
      <c r="AW697" s="18"/>
      <c r="AX697" s="18"/>
      <c r="AY697" s="18"/>
      <c r="AZ697" s="18"/>
      <c r="BA697" s="18"/>
      <c r="BB697" s="18"/>
      <c r="BC697" s="18"/>
      <c r="BD697" s="18"/>
      <c r="BE697" s="18"/>
      <c r="BF697" s="18"/>
      <c r="BG697" s="18"/>
      <c r="BH697" s="18"/>
      <c r="BI697" s="18"/>
      <c r="BJ697" s="18"/>
      <c r="BK697" s="18"/>
      <c r="BL697" s="18"/>
      <c r="BM697" s="18"/>
      <c r="BN697" s="18"/>
      <c r="BO697" s="18"/>
      <c r="BP697" s="18"/>
      <c r="BQ697" s="18"/>
      <c r="BR697" s="18"/>
      <c r="BS697" s="18"/>
      <c r="BT697" s="18"/>
      <c r="BU697" s="18"/>
      <c r="BV697" s="18"/>
      <c r="BW697" s="18"/>
      <c r="BX697" s="18"/>
      <c r="BY697" s="18"/>
      <c r="BZ697" s="18"/>
      <c r="CA697" s="18"/>
      <c r="CB697" s="18"/>
      <c r="CC697" s="18"/>
      <c r="CD697" s="18"/>
      <c r="CE697" s="18"/>
      <c r="CF697" s="18"/>
      <c r="CG697" s="18"/>
      <c r="CH697" s="18"/>
      <c r="CI697" s="18"/>
      <c r="CJ697" s="18"/>
      <c r="CK697" s="18"/>
      <c r="CL697" s="18"/>
      <c r="CM697" s="18"/>
      <c r="CN697" s="18"/>
      <c r="CO697" s="18"/>
      <c r="CP697" s="18"/>
      <c r="CQ697" s="18"/>
      <c r="CR697" s="18"/>
      <c r="CS697" s="18"/>
    </row>
    <row r="698" spans="1:97">
      <c r="A698" s="18"/>
      <c r="B698" s="18"/>
      <c r="C698" s="18" t="s">
        <v>18575</v>
      </c>
      <c r="D698" s="18"/>
      <c r="E698" s="18"/>
      <c r="F698" s="18"/>
      <c r="G698" s="18"/>
      <c r="H698" s="18"/>
      <c r="I698" s="18"/>
      <c r="J698" s="18"/>
      <c r="K698" s="18"/>
      <c r="L698" s="18"/>
      <c r="M698" s="18"/>
      <c r="N698" s="18"/>
      <c r="O698" s="18"/>
      <c r="P698" s="18"/>
      <c r="Q698" s="18"/>
      <c r="R698" s="18"/>
      <c r="S698" s="18"/>
      <c r="T698" s="18"/>
      <c r="U698" s="18"/>
      <c r="V698" s="18"/>
      <c r="W698" s="18"/>
      <c r="X698" s="18"/>
      <c r="Y698" s="18"/>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c r="BC698" s="18"/>
      <c r="BD698" s="18"/>
      <c r="BE698" s="18"/>
      <c r="BF698" s="18"/>
      <c r="BG698" s="18"/>
      <c r="BH698" s="18"/>
      <c r="BI698" s="18"/>
      <c r="BJ698" s="18"/>
      <c r="BK698" s="18"/>
      <c r="BL698" s="18"/>
      <c r="BM698" s="18"/>
      <c r="BN698" s="18"/>
      <c r="BO698" s="18"/>
      <c r="BP698" s="18"/>
      <c r="BQ698" s="18"/>
      <c r="BR698" s="18"/>
      <c r="BS698" s="18"/>
      <c r="BT698" s="18"/>
      <c r="BU698" s="18"/>
      <c r="BV698" s="18"/>
      <c r="BW698" s="18"/>
      <c r="BX698" s="18"/>
      <c r="BY698" s="18"/>
      <c r="BZ698" s="18"/>
      <c r="CA698" s="18"/>
      <c r="CB698" s="18"/>
      <c r="CC698" s="18"/>
      <c r="CD698" s="18"/>
      <c r="CE698" s="18"/>
      <c r="CF698" s="18"/>
      <c r="CG698" s="18"/>
      <c r="CH698" s="18"/>
      <c r="CI698" s="18"/>
      <c r="CJ698" s="18"/>
      <c r="CK698" s="18"/>
      <c r="CL698" s="18"/>
      <c r="CM698" s="18"/>
      <c r="CN698" s="18"/>
      <c r="CO698" s="18"/>
      <c r="CP698" s="18"/>
      <c r="CQ698" s="18"/>
      <c r="CR698" s="18"/>
      <c r="CS698" s="18"/>
    </row>
    <row r="699" spans="1:97">
      <c r="A699" s="18"/>
      <c r="B699" s="18"/>
      <c r="C699" s="18" t="s">
        <v>18576</v>
      </c>
      <c r="D699" s="18"/>
      <c r="E699" s="18"/>
      <c r="F699" s="18"/>
      <c r="G699" s="18"/>
      <c r="H699" s="18"/>
      <c r="I699" s="18"/>
      <c r="J699" s="18"/>
      <c r="K699" s="18"/>
      <c r="L699" s="18"/>
      <c r="M699" s="18"/>
      <c r="N699" s="18"/>
      <c r="O699" s="18"/>
      <c r="P699" s="18"/>
      <c r="Q699" s="18"/>
      <c r="R699" s="18"/>
      <c r="S699" s="18"/>
      <c r="T699" s="18"/>
      <c r="U699" s="18"/>
      <c r="V699" s="18"/>
      <c r="W699" s="18"/>
      <c r="X699" s="18"/>
      <c r="Y699" s="18"/>
      <c r="Z699" s="18"/>
      <c r="AA699" s="18"/>
      <c r="AB699" s="18"/>
      <c r="AC699" s="18"/>
      <c r="AD699" s="18"/>
      <c r="AE699" s="18"/>
      <c r="AF699" s="18"/>
      <c r="AG699" s="18"/>
      <c r="AH699" s="18"/>
      <c r="AI699" s="18"/>
      <c r="AJ699" s="18"/>
      <c r="AK699" s="18"/>
      <c r="AL699" s="18"/>
      <c r="AM699" s="18"/>
      <c r="AN699" s="18"/>
      <c r="AO699" s="18"/>
      <c r="AP699" s="18"/>
      <c r="AQ699" s="18"/>
      <c r="AR699" s="18"/>
      <c r="AS699" s="18"/>
      <c r="AT699" s="18"/>
      <c r="AU699" s="18"/>
      <c r="AV699" s="18"/>
      <c r="AW699" s="18"/>
      <c r="AX699" s="18"/>
      <c r="AY699" s="18"/>
      <c r="AZ699" s="18"/>
      <c r="BA699" s="18"/>
      <c r="BB699" s="18"/>
      <c r="BC699" s="18"/>
      <c r="BD699" s="18"/>
      <c r="BE699" s="18"/>
      <c r="BF699" s="18"/>
      <c r="BG699" s="18"/>
      <c r="BH699" s="18"/>
      <c r="BI699" s="18"/>
      <c r="BJ699" s="18"/>
      <c r="BK699" s="18"/>
      <c r="BL699" s="18"/>
      <c r="BM699" s="18"/>
      <c r="BN699" s="18"/>
      <c r="BO699" s="18"/>
      <c r="BP699" s="18"/>
      <c r="BQ699" s="18"/>
      <c r="BR699" s="18"/>
      <c r="BS699" s="18"/>
      <c r="BT699" s="18"/>
      <c r="BU699" s="18"/>
      <c r="BV699" s="18"/>
      <c r="BW699" s="18"/>
      <c r="BX699" s="18"/>
      <c r="BY699" s="18"/>
      <c r="BZ699" s="18"/>
      <c r="CA699" s="18"/>
      <c r="CB699" s="18"/>
      <c r="CC699" s="18"/>
      <c r="CD699" s="18"/>
      <c r="CE699" s="18"/>
      <c r="CF699" s="18"/>
      <c r="CG699" s="18"/>
      <c r="CH699" s="18"/>
      <c r="CI699" s="18"/>
      <c r="CJ699" s="18"/>
      <c r="CK699" s="18"/>
      <c r="CL699" s="18"/>
      <c r="CM699" s="18"/>
      <c r="CN699" s="18"/>
      <c r="CO699" s="18"/>
      <c r="CP699" s="18"/>
      <c r="CQ699" s="18"/>
      <c r="CR699" s="18"/>
      <c r="CS699" s="18"/>
    </row>
    <row r="700" spans="1:97">
      <c r="A700" s="18"/>
      <c r="B700" s="18"/>
      <c r="C700" s="18" t="s">
        <v>18577</v>
      </c>
      <c r="D700" s="18"/>
      <c r="E700" s="18"/>
      <c r="F700" s="18"/>
      <c r="G700" s="18"/>
      <c r="H700" s="18"/>
      <c r="I700" s="18"/>
      <c r="J700" s="18"/>
      <c r="K700" s="18"/>
      <c r="L700" s="18"/>
      <c r="M700" s="18"/>
      <c r="N700" s="18"/>
      <c r="O700" s="18"/>
      <c r="P700" s="18"/>
      <c r="Q700" s="18"/>
      <c r="R700" s="18"/>
      <c r="S700" s="18"/>
      <c r="T700" s="18"/>
      <c r="U700" s="18"/>
      <c r="V700" s="18"/>
      <c r="W700" s="18"/>
      <c r="X700" s="18"/>
      <c r="Y700" s="18"/>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c r="BC700" s="18"/>
      <c r="BD700" s="18"/>
      <c r="BE700" s="18"/>
      <c r="BF700" s="18"/>
      <c r="BG700" s="18"/>
      <c r="BH700" s="18"/>
      <c r="BI700" s="18"/>
      <c r="BJ700" s="18"/>
      <c r="BK700" s="18"/>
      <c r="BL700" s="18"/>
      <c r="BM700" s="18"/>
      <c r="BN700" s="18"/>
      <c r="BO700" s="18"/>
      <c r="BP700" s="18"/>
      <c r="BQ700" s="18"/>
      <c r="BR700" s="18"/>
      <c r="BS700" s="18"/>
      <c r="BT700" s="18"/>
      <c r="BU700" s="18"/>
      <c r="BV700" s="18"/>
      <c r="BW700" s="18"/>
      <c r="BX700" s="18"/>
      <c r="BY700" s="18"/>
      <c r="BZ700" s="18"/>
      <c r="CA700" s="18"/>
      <c r="CB700" s="18"/>
      <c r="CC700" s="18"/>
      <c r="CD700" s="18"/>
      <c r="CE700" s="18"/>
      <c r="CF700" s="18"/>
      <c r="CG700" s="18"/>
      <c r="CH700" s="18"/>
      <c r="CI700" s="18"/>
      <c r="CJ700" s="18"/>
      <c r="CK700" s="18"/>
      <c r="CL700" s="18"/>
      <c r="CM700" s="18"/>
      <c r="CN700" s="18"/>
      <c r="CO700" s="18"/>
      <c r="CP700" s="18"/>
      <c r="CQ700" s="18"/>
      <c r="CR700" s="18"/>
      <c r="CS700" s="18"/>
    </row>
    <row r="701" spans="1:97">
      <c r="A701" s="18"/>
      <c r="B701" s="18"/>
      <c r="C701" s="18" t="s">
        <v>18578</v>
      </c>
      <c r="D701" s="18"/>
      <c r="E701" s="18"/>
      <c r="F701" s="18"/>
      <c r="G701" s="18"/>
      <c r="H701" s="18"/>
      <c r="I701" s="18"/>
      <c r="J701" s="18"/>
      <c r="K701" s="18"/>
      <c r="L701" s="18"/>
      <c r="M701" s="18"/>
      <c r="N701" s="18"/>
      <c r="O701" s="18"/>
      <c r="P701" s="18"/>
      <c r="Q701" s="18"/>
      <c r="R701" s="18"/>
      <c r="S701" s="18"/>
      <c r="T701" s="18"/>
      <c r="U701" s="18"/>
      <c r="V701" s="18"/>
      <c r="W701" s="18"/>
      <c r="X701" s="18"/>
      <c r="Y701" s="18"/>
      <c r="Z701" s="18"/>
      <c r="AA701" s="18"/>
      <c r="AB701" s="18"/>
      <c r="AC701" s="18"/>
      <c r="AD701" s="18"/>
      <c r="AE701" s="18"/>
      <c r="AF701" s="18"/>
      <c r="AG701" s="18"/>
      <c r="AH701" s="18"/>
      <c r="AI701" s="18"/>
      <c r="AJ701" s="18"/>
      <c r="AK701" s="18"/>
      <c r="AL701" s="18"/>
      <c r="AM701" s="18"/>
      <c r="AN701" s="18"/>
      <c r="AO701" s="18"/>
      <c r="AP701" s="18"/>
      <c r="AQ701" s="18"/>
      <c r="AR701" s="18"/>
      <c r="AS701" s="18"/>
      <c r="AT701" s="18"/>
      <c r="AU701" s="18"/>
      <c r="AV701" s="18"/>
      <c r="AW701" s="18"/>
      <c r="AX701" s="18"/>
      <c r="AY701" s="18"/>
      <c r="AZ701" s="18"/>
      <c r="BA701" s="18"/>
      <c r="BB701" s="18"/>
      <c r="BC701" s="18"/>
      <c r="BD701" s="18"/>
      <c r="BE701" s="18"/>
      <c r="BF701" s="18"/>
      <c r="BG701" s="18"/>
      <c r="BH701" s="18"/>
      <c r="BI701" s="18"/>
      <c r="BJ701" s="18"/>
      <c r="BK701" s="18"/>
      <c r="BL701" s="18"/>
      <c r="BM701" s="18"/>
      <c r="BN701" s="18"/>
      <c r="BO701" s="18"/>
      <c r="BP701" s="18"/>
      <c r="BQ701" s="18"/>
      <c r="BR701" s="18"/>
      <c r="BS701" s="18"/>
      <c r="BT701" s="18"/>
      <c r="BU701" s="18"/>
      <c r="BV701" s="18"/>
      <c r="BW701" s="18"/>
      <c r="BX701" s="18"/>
      <c r="BY701" s="18"/>
      <c r="BZ701" s="18"/>
      <c r="CA701" s="18"/>
      <c r="CB701" s="18"/>
      <c r="CC701" s="18"/>
      <c r="CD701" s="18"/>
      <c r="CE701" s="18"/>
      <c r="CF701" s="18"/>
      <c r="CG701" s="18"/>
      <c r="CH701" s="18"/>
      <c r="CI701" s="18"/>
      <c r="CJ701" s="18"/>
      <c r="CK701" s="18"/>
      <c r="CL701" s="18"/>
      <c r="CM701" s="18"/>
      <c r="CN701" s="18"/>
      <c r="CO701" s="18"/>
      <c r="CP701" s="18"/>
      <c r="CQ701" s="18"/>
      <c r="CR701" s="18"/>
      <c r="CS701" s="18"/>
    </row>
    <row r="702" spans="1:97">
      <c r="A702" s="18"/>
      <c r="B702" s="18"/>
      <c r="C702" s="18" t="s">
        <v>18579</v>
      </c>
      <c r="D702" s="18"/>
      <c r="E702" s="18"/>
      <c r="F702" s="18"/>
      <c r="G702" s="18"/>
      <c r="H702" s="18"/>
      <c r="I702" s="18"/>
      <c r="J702" s="18"/>
      <c r="K702" s="18"/>
      <c r="L702" s="18"/>
      <c r="M702" s="18"/>
      <c r="N702" s="18"/>
      <c r="O702" s="18"/>
      <c r="P702" s="18"/>
      <c r="Q702" s="18"/>
      <c r="R702" s="18"/>
      <c r="S702" s="18"/>
      <c r="T702" s="18"/>
      <c r="U702" s="18"/>
      <c r="V702" s="18"/>
      <c r="W702" s="18"/>
      <c r="X702" s="18"/>
      <c r="Y702" s="18"/>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c r="BC702" s="18"/>
      <c r="BD702" s="18"/>
      <c r="BE702" s="18"/>
      <c r="BF702" s="18"/>
      <c r="BG702" s="18"/>
      <c r="BH702" s="18"/>
      <c r="BI702" s="18"/>
      <c r="BJ702" s="18"/>
      <c r="BK702" s="18"/>
      <c r="BL702" s="18"/>
      <c r="BM702" s="18"/>
      <c r="BN702" s="18"/>
      <c r="BO702" s="18"/>
      <c r="BP702" s="18"/>
      <c r="BQ702" s="18"/>
      <c r="BR702" s="18"/>
      <c r="BS702" s="18"/>
      <c r="BT702" s="18"/>
      <c r="BU702" s="18"/>
      <c r="BV702" s="18"/>
      <c r="BW702" s="18"/>
      <c r="BX702" s="18"/>
      <c r="BY702" s="18"/>
      <c r="BZ702" s="18"/>
      <c r="CA702" s="18"/>
      <c r="CB702" s="18"/>
      <c r="CC702" s="18"/>
      <c r="CD702" s="18"/>
      <c r="CE702" s="18"/>
      <c r="CF702" s="18"/>
      <c r="CG702" s="18"/>
      <c r="CH702" s="18"/>
      <c r="CI702" s="18"/>
      <c r="CJ702" s="18"/>
      <c r="CK702" s="18"/>
      <c r="CL702" s="18"/>
      <c r="CM702" s="18"/>
      <c r="CN702" s="18"/>
      <c r="CO702" s="18"/>
      <c r="CP702" s="18"/>
      <c r="CQ702" s="18"/>
      <c r="CR702" s="18"/>
      <c r="CS702" s="18"/>
    </row>
    <row r="703" spans="1:97">
      <c r="A703" s="18"/>
      <c r="B703" s="18"/>
      <c r="C703" s="18" t="s">
        <v>18580</v>
      </c>
      <c r="D703" s="18"/>
      <c r="E703" s="18"/>
      <c r="F703" s="18"/>
      <c r="G703" s="18"/>
      <c r="H703" s="18"/>
      <c r="I703" s="18"/>
      <c r="J703" s="18"/>
      <c r="K703" s="18"/>
      <c r="L703" s="18"/>
      <c r="M703" s="18"/>
      <c r="N703" s="18"/>
      <c r="O703" s="18"/>
      <c r="P703" s="18"/>
      <c r="Q703" s="18"/>
      <c r="R703" s="18"/>
      <c r="S703" s="18"/>
      <c r="T703" s="18"/>
      <c r="U703" s="18"/>
      <c r="V703" s="18"/>
      <c r="W703" s="18"/>
      <c r="X703" s="18"/>
      <c r="Y703" s="18"/>
      <c r="Z703" s="18"/>
      <c r="AA703" s="18"/>
      <c r="AB703" s="18"/>
      <c r="AC703" s="18"/>
      <c r="AD703" s="18"/>
      <c r="AE703" s="18"/>
      <c r="AF703" s="18"/>
      <c r="AG703" s="18"/>
      <c r="AH703" s="18"/>
      <c r="AI703" s="18"/>
      <c r="AJ703" s="18"/>
      <c r="AK703" s="18"/>
      <c r="AL703" s="18"/>
      <c r="AM703" s="18"/>
      <c r="AN703" s="18"/>
      <c r="AO703" s="18"/>
      <c r="AP703" s="18"/>
      <c r="AQ703" s="18"/>
      <c r="AR703" s="18"/>
      <c r="AS703" s="18"/>
      <c r="AT703" s="18"/>
      <c r="AU703" s="18"/>
      <c r="AV703" s="18"/>
      <c r="AW703" s="18"/>
      <c r="AX703" s="18"/>
      <c r="AY703" s="18"/>
      <c r="AZ703" s="18"/>
      <c r="BA703" s="18"/>
      <c r="BB703" s="18"/>
      <c r="BC703" s="18"/>
      <c r="BD703" s="18"/>
      <c r="BE703" s="18"/>
      <c r="BF703" s="18"/>
      <c r="BG703" s="18"/>
      <c r="BH703" s="18"/>
      <c r="BI703" s="18"/>
      <c r="BJ703" s="18"/>
      <c r="BK703" s="18"/>
      <c r="BL703" s="18"/>
      <c r="BM703" s="18"/>
      <c r="BN703" s="18"/>
      <c r="BO703" s="18"/>
      <c r="BP703" s="18"/>
      <c r="BQ703" s="18"/>
      <c r="BR703" s="18"/>
      <c r="BS703" s="18"/>
      <c r="BT703" s="18"/>
      <c r="BU703" s="18"/>
      <c r="BV703" s="18"/>
      <c r="BW703" s="18"/>
      <c r="BX703" s="18"/>
      <c r="BY703" s="18"/>
      <c r="BZ703" s="18"/>
      <c r="CA703" s="18"/>
      <c r="CB703" s="18"/>
      <c r="CC703" s="18"/>
      <c r="CD703" s="18"/>
      <c r="CE703" s="18"/>
      <c r="CF703" s="18"/>
      <c r="CG703" s="18"/>
      <c r="CH703" s="18"/>
      <c r="CI703" s="18"/>
      <c r="CJ703" s="18"/>
      <c r="CK703" s="18"/>
      <c r="CL703" s="18"/>
      <c r="CM703" s="18"/>
      <c r="CN703" s="18"/>
      <c r="CO703" s="18"/>
      <c r="CP703" s="18"/>
      <c r="CQ703" s="18"/>
      <c r="CR703" s="18"/>
      <c r="CS703" s="18"/>
    </row>
    <row r="704" spans="1:97">
      <c r="A704" s="18"/>
      <c r="B704" s="18"/>
      <c r="C704" s="18" t="s">
        <v>18581</v>
      </c>
      <c r="D704" s="18"/>
      <c r="E704" s="18"/>
      <c r="F704" s="18"/>
      <c r="G704" s="18"/>
      <c r="H704" s="18"/>
      <c r="I704" s="18"/>
      <c r="J704" s="18"/>
      <c r="K704" s="18"/>
      <c r="L704" s="18"/>
      <c r="M704" s="18"/>
      <c r="N704" s="18"/>
      <c r="O704" s="18"/>
      <c r="P704" s="18"/>
      <c r="Q704" s="18"/>
      <c r="R704" s="18"/>
      <c r="S704" s="18"/>
      <c r="T704" s="18"/>
      <c r="U704" s="18"/>
      <c r="V704" s="18"/>
      <c r="W704" s="18"/>
      <c r="X704" s="18"/>
      <c r="Y704" s="18"/>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c r="BC704" s="18"/>
      <c r="BD704" s="18"/>
      <c r="BE704" s="18"/>
      <c r="BF704" s="18"/>
      <c r="BG704" s="18"/>
      <c r="BH704" s="18"/>
      <c r="BI704" s="18"/>
      <c r="BJ704" s="18"/>
      <c r="BK704" s="18"/>
      <c r="BL704" s="18"/>
      <c r="BM704" s="18"/>
      <c r="BN704" s="18"/>
      <c r="BO704" s="18"/>
      <c r="BP704" s="18"/>
      <c r="BQ704" s="18"/>
      <c r="BR704" s="18"/>
      <c r="BS704" s="18"/>
      <c r="BT704" s="18"/>
      <c r="BU704" s="18"/>
      <c r="BV704" s="18"/>
      <c r="BW704" s="18"/>
      <c r="BX704" s="18"/>
      <c r="BY704" s="18"/>
      <c r="BZ704" s="18"/>
      <c r="CA704" s="18"/>
      <c r="CB704" s="18"/>
      <c r="CC704" s="18"/>
      <c r="CD704" s="18"/>
      <c r="CE704" s="18"/>
      <c r="CF704" s="18"/>
      <c r="CG704" s="18"/>
      <c r="CH704" s="18"/>
      <c r="CI704" s="18"/>
      <c r="CJ704" s="18"/>
      <c r="CK704" s="18"/>
      <c r="CL704" s="18"/>
      <c r="CM704" s="18"/>
      <c r="CN704" s="18"/>
      <c r="CO704" s="18"/>
      <c r="CP704" s="18"/>
      <c r="CQ704" s="18"/>
      <c r="CR704" s="18"/>
      <c r="CS704" s="18"/>
    </row>
    <row r="705" spans="1:97">
      <c r="A705" s="18"/>
      <c r="B705" s="18"/>
      <c r="C705" s="18" t="s">
        <v>18582</v>
      </c>
      <c r="D705" s="18"/>
      <c r="E705" s="18"/>
      <c r="F705" s="18"/>
      <c r="G705" s="18"/>
      <c r="H705" s="18"/>
      <c r="I705" s="18"/>
      <c r="J705" s="18"/>
      <c r="K705" s="18"/>
      <c r="L705" s="18"/>
      <c r="M705" s="18"/>
      <c r="N705" s="18"/>
      <c r="O705" s="18"/>
      <c r="P705" s="18"/>
      <c r="Q705" s="18"/>
      <c r="R705" s="18"/>
      <c r="S705" s="18"/>
      <c r="T705" s="18"/>
      <c r="U705" s="18"/>
      <c r="V705" s="18"/>
      <c r="W705" s="18"/>
      <c r="X705" s="18"/>
      <c r="Y705" s="18"/>
      <c r="Z705" s="18"/>
      <c r="AA705" s="18"/>
      <c r="AB705" s="18"/>
      <c r="AC705" s="18"/>
      <c r="AD705" s="18"/>
      <c r="AE705" s="18"/>
      <c r="AF705" s="18"/>
      <c r="AG705" s="18"/>
      <c r="AH705" s="18"/>
      <c r="AI705" s="18"/>
      <c r="AJ705" s="18"/>
      <c r="AK705" s="18"/>
      <c r="AL705" s="18"/>
      <c r="AM705" s="18"/>
      <c r="AN705" s="18"/>
      <c r="AO705" s="18"/>
      <c r="AP705" s="18"/>
      <c r="AQ705" s="18"/>
      <c r="AR705" s="18"/>
      <c r="AS705" s="18"/>
      <c r="AT705" s="18"/>
      <c r="AU705" s="18"/>
      <c r="AV705" s="18"/>
      <c r="AW705" s="18"/>
      <c r="AX705" s="18"/>
      <c r="AY705" s="18"/>
      <c r="AZ705" s="18"/>
      <c r="BA705" s="18"/>
      <c r="BB705" s="18"/>
      <c r="BC705" s="18"/>
      <c r="BD705" s="18"/>
      <c r="BE705" s="18"/>
      <c r="BF705" s="18"/>
      <c r="BG705" s="18"/>
      <c r="BH705" s="18"/>
      <c r="BI705" s="18"/>
      <c r="BJ705" s="18"/>
      <c r="BK705" s="18"/>
      <c r="BL705" s="18"/>
      <c r="BM705" s="18"/>
      <c r="BN705" s="18"/>
      <c r="BO705" s="18"/>
      <c r="BP705" s="18"/>
      <c r="BQ705" s="18"/>
      <c r="BR705" s="18"/>
      <c r="BS705" s="18"/>
      <c r="BT705" s="18"/>
      <c r="BU705" s="18"/>
      <c r="BV705" s="18"/>
      <c r="BW705" s="18"/>
      <c r="BX705" s="18"/>
      <c r="BY705" s="18"/>
      <c r="BZ705" s="18"/>
      <c r="CA705" s="18"/>
      <c r="CB705" s="18"/>
      <c r="CC705" s="18"/>
      <c r="CD705" s="18"/>
      <c r="CE705" s="18"/>
      <c r="CF705" s="18"/>
      <c r="CG705" s="18"/>
      <c r="CH705" s="18"/>
      <c r="CI705" s="18"/>
      <c r="CJ705" s="18"/>
      <c r="CK705" s="18"/>
      <c r="CL705" s="18"/>
      <c r="CM705" s="18"/>
      <c r="CN705" s="18"/>
      <c r="CO705" s="18"/>
      <c r="CP705" s="18"/>
      <c r="CQ705" s="18"/>
      <c r="CR705" s="18"/>
      <c r="CS705" s="18"/>
    </row>
    <row r="706" spans="1:97">
      <c r="A706" s="18"/>
      <c r="B706" s="18"/>
      <c r="C706" s="18" t="s">
        <v>18583</v>
      </c>
      <c r="D706" s="18"/>
      <c r="E706" s="18"/>
      <c r="F706" s="18"/>
      <c r="G706" s="18"/>
      <c r="H706" s="18"/>
      <c r="I706" s="18"/>
      <c r="J706" s="18"/>
      <c r="K706" s="18"/>
      <c r="L706" s="18"/>
      <c r="M706" s="18"/>
      <c r="N706" s="18"/>
      <c r="O706" s="18"/>
      <c r="P706" s="18"/>
      <c r="Q706" s="18"/>
      <c r="R706" s="18"/>
      <c r="S706" s="18"/>
      <c r="T706" s="18"/>
      <c r="U706" s="18"/>
      <c r="V706" s="18"/>
      <c r="W706" s="18"/>
      <c r="X706" s="18"/>
      <c r="Y706" s="18"/>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c r="BC706" s="18"/>
      <c r="BD706" s="18"/>
      <c r="BE706" s="18"/>
      <c r="BF706" s="18"/>
      <c r="BG706" s="18"/>
      <c r="BH706" s="18"/>
      <c r="BI706" s="18"/>
      <c r="BJ706" s="18"/>
      <c r="BK706" s="18"/>
      <c r="BL706" s="18"/>
      <c r="BM706" s="18"/>
      <c r="BN706" s="18"/>
      <c r="BO706" s="18"/>
      <c r="BP706" s="18"/>
      <c r="BQ706" s="18"/>
      <c r="BR706" s="18"/>
      <c r="BS706" s="18"/>
      <c r="BT706" s="18"/>
      <c r="BU706" s="18"/>
      <c r="BV706" s="18"/>
      <c r="BW706" s="18"/>
      <c r="BX706" s="18"/>
      <c r="BY706" s="18"/>
      <c r="BZ706" s="18"/>
      <c r="CA706" s="18"/>
      <c r="CB706" s="18"/>
      <c r="CC706" s="18"/>
      <c r="CD706" s="18"/>
      <c r="CE706" s="18"/>
      <c r="CF706" s="18"/>
      <c r="CG706" s="18"/>
      <c r="CH706" s="18"/>
      <c r="CI706" s="18"/>
      <c r="CJ706" s="18"/>
      <c r="CK706" s="18"/>
      <c r="CL706" s="18"/>
      <c r="CM706" s="18"/>
      <c r="CN706" s="18"/>
      <c r="CO706" s="18"/>
      <c r="CP706" s="18"/>
      <c r="CQ706" s="18"/>
      <c r="CR706" s="18"/>
      <c r="CS706" s="18"/>
    </row>
    <row r="707" spans="1:97">
      <c r="A707" s="18"/>
      <c r="B707" s="18"/>
      <c r="C707" s="18" t="s">
        <v>18584</v>
      </c>
      <c r="D707" s="18"/>
      <c r="E707" s="18"/>
      <c r="F707" s="18"/>
      <c r="G707" s="18"/>
      <c r="H707" s="18"/>
      <c r="I707" s="18"/>
      <c r="J707" s="18"/>
      <c r="K707" s="18"/>
      <c r="L707" s="18"/>
      <c r="M707" s="18"/>
      <c r="N707" s="18"/>
      <c r="O707" s="18"/>
      <c r="P707" s="18"/>
      <c r="Q707" s="18"/>
      <c r="R707" s="18"/>
      <c r="S707" s="18"/>
      <c r="T707" s="18"/>
      <c r="U707" s="18"/>
      <c r="V707" s="18"/>
      <c r="W707" s="18"/>
      <c r="X707" s="18"/>
      <c r="Y707" s="18"/>
      <c r="Z707" s="18"/>
      <c r="AA707" s="18"/>
      <c r="AB707" s="18"/>
      <c r="AC707" s="18"/>
      <c r="AD707" s="18"/>
      <c r="AE707" s="18"/>
      <c r="AF707" s="18"/>
      <c r="AG707" s="18"/>
      <c r="AH707" s="18"/>
      <c r="AI707" s="18"/>
      <c r="AJ707" s="18"/>
      <c r="AK707" s="18"/>
      <c r="AL707" s="18"/>
      <c r="AM707" s="18"/>
      <c r="AN707" s="18"/>
      <c r="AO707" s="18"/>
      <c r="AP707" s="18"/>
      <c r="AQ707" s="18"/>
      <c r="AR707" s="18"/>
      <c r="AS707" s="18"/>
      <c r="AT707" s="18"/>
      <c r="AU707" s="18"/>
      <c r="AV707" s="18"/>
      <c r="AW707" s="18"/>
      <c r="AX707" s="18"/>
      <c r="AY707" s="18"/>
      <c r="AZ707" s="18"/>
      <c r="BA707" s="18"/>
      <c r="BB707" s="18"/>
      <c r="BC707" s="18"/>
      <c r="BD707" s="18"/>
      <c r="BE707" s="18"/>
      <c r="BF707" s="18"/>
      <c r="BG707" s="18"/>
      <c r="BH707" s="18"/>
      <c r="BI707" s="18"/>
      <c r="BJ707" s="18"/>
      <c r="BK707" s="18"/>
      <c r="BL707" s="18"/>
      <c r="BM707" s="18"/>
      <c r="BN707" s="18"/>
      <c r="BO707" s="18"/>
      <c r="BP707" s="18"/>
      <c r="BQ707" s="18"/>
      <c r="BR707" s="18"/>
      <c r="BS707" s="18"/>
      <c r="BT707" s="18"/>
      <c r="BU707" s="18"/>
      <c r="BV707" s="18"/>
      <c r="BW707" s="18"/>
      <c r="BX707" s="18"/>
      <c r="BY707" s="18"/>
      <c r="BZ707" s="18"/>
      <c r="CA707" s="18"/>
      <c r="CB707" s="18"/>
      <c r="CC707" s="18"/>
      <c r="CD707" s="18"/>
      <c r="CE707" s="18"/>
      <c r="CF707" s="18"/>
      <c r="CG707" s="18"/>
      <c r="CH707" s="18"/>
      <c r="CI707" s="18"/>
      <c r="CJ707" s="18"/>
      <c r="CK707" s="18"/>
      <c r="CL707" s="18"/>
      <c r="CM707" s="18"/>
      <c r="CN707" s="18"/>
      <c r="CO707" s="18"/>
      <c r="CP707" s="18"/>
      <c r="CQ707" s="18"/>
      <c r="CR707" s="18"/>
      <c r="CS707" s="18"/>
    </row>
    <row r="708" spans="1:97">
      <c r="A708" s="18"/>
      <c r="B708" s="18"/>
      <c r="C708" s="18" t="s">
        <v>18585</v>
      </c>
      <c r="D708" s="18"/>
      <c r="E708" s="18"/>
      <c r="F708" s="18"/>
      <c r="G708" s="18"/>
      <c r="H708" s="18"/>
      <c r="I708" s="18"/>
      <c r="J708" s="18"/>
      <c r="K708" s="18"/>
      <c r="L708" s="18"/>
      <c r="M708" s="18"/>
      <c r="N708" s="18"/>
      <c r="O708" s="18"/>
      <c r="P708" s="18"/>
      <c r="Q708" s="18"/>
      <c r="R708" s="18"/>
      <c r="S708" s="18"/>
      <c r="T708" s="18"/>
      <c r="U708" s="18"/>
      <c r="V708" s="18"/>
      <c r="W708" s="18"/>
      <c r="X708" s="18"/>
      <c r="Y708" s="18"/>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c r="BC708" s="18"/>
      <c r="BD708" s="18"/>
      <c r="BE708" s="18"/>
      <c r="BF708" s="18"/>
      <c r="BG708" s="18"/>
      <c r="BH708" s="18"/>
      <c r="BI708" s="18"/>
      <c r="BJ708" s="18"/>
      <c r="BK708" s="18"/>
      <c r="BL708" s="18"/>
      <c r="BM708" s="18"/>
      <c r="BN708" s="18"/>
      <c r="BO708" s="18"/>
      <c r="BP708" s="18"/>
      <c r="BQ708" s="18"/>
      <c r="BR708" s="18"/>
      <c r="BS708" s="18"/>
      <c r="BT708" s="18"/>
      <c r="BU708" s="18"/>
      <c r="BV708" s="18"/>
      <c r="BW708" s="18"/>
      <c r="BX708" s="18"/>
      <c r="BY708" s="18"/>
      <c r="BZ708" s="18"/>
      <c r="CA708" s="18"/>
      <c r="CB708" s="18"/>
      <c r="CC708" s="18"/>
      <c r="CD708" s="18"/>
      <c r="CE708" s="18"/>
      <c r="CF708" s="18"/>
      <c r="CG708" s="18"/>
      <c r="CH708" s="18"/>
      <c r="CI708" s="18"/>
      <c r="CJ708" s="18"/>
      <c r="CK708" s="18"/>
      <c r="CL708" s="18"/>
      <c r="CM708" s="18"/>
      <c r="CN708" s="18"/>
      <c r="CO708" s="18"/>
      <c r="CP708" s="18"/>
      <c r="CQ708" s="18"/>
      <c r="CR708" s="18"/>
      <c r="CS708" s="18"/>
    </row>
    <row r="709" spans="1:97">
      <c r="A709" s="18"/>
      <c r="B709" s="18"/>
      <c r="C709" s="18" t="s">
        <v>18586</v>
      </c>
      <c r="D709" s="18"/>
      <c r="E709" s="18"/>
      <c r="F709" s="18"/>
      <c r="G709" s="18"/>
      <c r="H709" s="18"/>
      <c r="I709" s="18"/>
      <c r="J709" s="18"/>
      <c r="K709" s="18"/>
      <c r="L709" s="18"/>
      <c r="M709" s="18"/>
      <c r="N709" s="18"/>
      <c r="O709" s="18"/>
      <c r="P709" s="18"/>
      <c r="Q709" s="18"/>
      <c r="R709" s="18"/>
      <c r="S709" s="18"/>
      <c r="T709" s="18"/>
      <c r="U709" s="18"/>
      <c r="V709" s="18"/>
      <c r="W709" s="18"/>
      <c r="X709" s="18"/>
      <c r="Y709" s="18"/>
      <c r="Z709" s="18"/>
      <c r="AA709" s="18"/>
      <c r="AB709" s="18"/>
      <c r="AC709" s="18"/>
      <c r="AD709" s="18"/>
      <c r="AE709" s="18"/>
      <c r="AF709" s="18"/>
      <c r="AG709" s="18"/>
      <c r="AH709" s="18"/>
      <c r="AI709" s="18"/>
      <c r="AJ709" s="18"/>
      <c r="AK709" s="18"/>
      <c r="AL709" s="18"/>
      <c r="AM709" s="18"/>
      <c r="AN709" s="18"/>
      <c r="AO709" s="18"/>
      <c r="AP709" s="18"/>
      <c r="AQ709" s="18"/>
      <c r="AR709" s="18"/>
      <c r="AS709" s="18"/>
      <c r="AT709" s="18"/>
      <c r="AU709" s="18"/>
      <c r="AV709" s="18"/>
      <c r="AW709" s="18"/>
      <c r="AX709" s="18"/>
      <c r="AY709" s="18"/>
      <c r="AZ709" s="18"/>
      <c r="BA709" s="18"/>
      <c r="BB709" s="18"/>
      <c r="BC709" s="18"/>
      <c r="BD709" s="18"/>
      <c r="BE709" s="18"/>
      <c r="BF709" s="18"/>
      <c r="BG709" s="18"/>
      <c r="BH709" s="18"/>
      <c r="BI709" s="18"/>
      <c r="BJ709" s="18"/>
      <c r="BK709" s="18"/>
      <c r="BL709" s="18"/>
      <c r="BM709" s="18"/>
      <c r="BN709" s="18"/>
      <c r="BO709" s="18"/>
      <c r="BP709" s="18"/>
      <c r="BQ709" s="18"/>
      <c r="BR709" s="18"/>
      <c r="BS709" s="18"/>
      <c r="BT709" s="18"/>
      <c r="BU709" s="18"/>
      <c r="BV709" s="18"/>
      <c r="BW709" s="18"/>
      <c r="BX709" s="18"/>
      <c r="BY709" s="18"/>
      <c r="BZ709" s="18"/>
      <c r="CA709" s="18"/>
      <c r="CB709" s="18"/>
      <c r="CC709" s="18"/>
      <c r="CD709" s="18"/>
      <c r="CE709" s="18"/>
      <c r="CF709" s="18"/>
      <c r="CG709" s="18"/>
      <c r="CH709" s="18"/>
      <c r="CI709" s="18"/>
      <c r="CJ709" s="18"/>
      <c r="CK709" s="18"/>
      <c r="CL709" s="18"/>
      <c r="CM709" s="18"/>
      <c r="CN709" s="18"/>
      <c r="CO709" s="18"/>
      <c r="CP709" s="18"/>
      <c r="CQ709" s="18"/>
      <c r="CR709" s="18"/>
      <c r="CS709" s="18"/>
    </row>
    <row r="710" spans="1:97">
      <c r="A710" s="18"/>
      <c r="B710" s="18"/>
      <c r="C710" s="18" t="s">
        <v>18587</v>
      </c>
      <c r="D710" s="18"/>
      <c r="E710" s="18"/>
      <c r="F710" s="18"/>
      <c r="G710" s="18"/>
      <c r="H710" s="18"/>
      <c r="I710" s="18"/>
      <c r="J710" s="18"/>
      <c r="K710" s="18"/>
      <c r="L710" s="18"/>
      <c r="M710" s="18"/>
      <c r="N710" s="18"/>
      <c r="O710" s="18"/>
      <c r="P710" s="18"/>
      <c r="Q710" s="18"/>
      <c r="R710" s="18"/>
      <c r="S710" s="18"/>
      <c r="T710" s="18"/>
      <c r="U710" s="18"/>
      <c r="V710" s="18"/>
      <c r="W710" s="18"/>
      <c r="X710" s="18"/>
      <c r="Y710" s="18"/>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c r="BC710" s="18"/>
      <c r="BD710" s="18"/>
      <c r="BE710" s="18"/>
      <c r="BF710" s="18"/>
      <c r="BG710" s="18"/>
      <c r="BH710" s="18"/>
      <c r="BI710" s="18"/>
      <c r="BJ710" s="18"/>
      <c r="BK710" s="18"/>
      <c r="BL710" s="18"/>
      <c r="BM710" s="18"/>
      <c r="BN710" s="18"/>
      <c r="BO710" s="18"/>
      <c r="BP710" s="18"/>
      <c r="BQ710" s="18"/>
      <c r="BR710" s="18"/>
      <c r="BS710" s="18"/>
      <c r="BT710" s="18"/>
      <c r="BU710" s="18"/>
      <c r="BV710" s="18"/>
      <c r="BW710" s="18"/>
      <c r="BX710" s="18"/>
      <c r="BY710" s="18"/>
      <c r="BZ710" s="18"/>
      <c r="CA710" s="18"/>
      <c r="CB710" s="18"/>
      <c r="CC710" s="18"/>
      <c r="CD710" s="18"/>
      <c r="CE710" s="18"/>
      <c r="CF710" s="18"/>
      <c r="CG710" s="18"/>
      <c r="CH710" s="18"/>
      <c r="CI710" s="18"/>
      <c r="CJ710" s="18"/>
      <c r="CK710" s="18"/>
      <c r="CL710" s="18"/>
      <c r="CM710" s="18"/>
      <c r="CN710" s="18"/>
      <c r="CO710" s="18"/>
      <c r="CP710" s="18"/>
      <c r="CQ710" s="18"/>
      <c r="CR710" s="18"/>
      <c r="CS710" s="18"/>
    </row>
    <row r="711" spans="1:97">
      <c r="A711" s="18"/>
      <c r="B711" s="18"/>
      <c r="C711" s="18" t="s">
        <v>18588</v>
      </c>
      <c r="D711" s="18"/>
      <c r="E711" s="18"/>
      <c r="F711" s="18"/>
      <c r="G711" s="18"/>
      <c r="H711" s="18"/>
      <c r="I711" s="18"/>
      <c r="J711" s="18"/>
      <c r="K711" s="18"/>
      <c r="L711" s="18"/>
      <c r="M711" s="18"/>
      <c r="N711" s="18"/>
      <c r="O711" s="18"/>
      <c r="P711" s="18"/>
      <c r="Q711" s="18"/>
      <c r="R711" s="18"/>
      <c r="S711" s="18"/>
      <c r="T711" s="18"/>
      <c r="U711" s="18"/>
      <c r="V711" s="18"/>
      <c r="W711" s="18"/>
      <c r="X711" s="18"/>
      <c r="Y711" s="18"/>
      <c r="Z711" s="18"/>
      <c r="AA711" s="18"/>
      <c r="AB711" s="18"/>
      <c r="AC711" s="18"/>
      <c r="AD711" s="18"/>
      <c r="AE711" s="18"/>
      <c r="AF711" s="18"/>
      <c r="AG711" s="18"/>
      <c r="AH711" s="18"/>
      <c r="AI711" s="18"/>
      <c r="AJ711" s="18"/>
      <c r="AK711" s="18"/>
      <c r="AL711" s="18"/>
      <c r="AM711" s="18"/>
      <c r="AN711" s="18"/>
      <c r="AO711" s="18"/>
      <c r="AP711" s="18"/>
      <c r="AQ711" s="18"/>
      <c r="AR711" s="18"/>
      <c r="AS711" s="18"/>
      <c r="AT711" s="18"/>
      <c r="AU711" s="18"/>
      <c r="AV711" s="18"/>
      <c r="AW711" s="18"/>
      <c r="AX711" s="18"/>
      <c r="AY711" s="18"/>
      <c r="AZ711" s="18"/>
      <c r="BA711" s="18"/>
      <c r="BB711" s="18"/>
      <c r="BC711" s="18"/>
      <c r="BD711" s="18"/>
      <c r="BE711" s="18"/>
      <c r="BF711" s="18"/>
      <c r="BG711" s="18"/>
      <c r="BH711" s="18"/>
      <c r="BI711" s="18"/>
      <c r="BJ711" s="18"/>
      <c r="BK711" s="18"/>
      <c r="BL711" s="18"/>
      <c r="BM711" s="18"/>
      <c r="BN711" s="18"/>
      <c r="BO711" s="18"/>
      <c r="BP711" s="18"/>
      <c r="BQ711" s="18"/>
      <c r="BR711" s="18"/>
      <c r="BS711" s="18"/>
      <c r="BT711" s="18"/>
      <c r="BU711" s="18"/>
      <c r="BV711" s="18"/>
      <c r="BW711" s="18"/>
      <c r="BX711" s="18"/>
      <c r="BY711" s="18"/>
      <c r="BZ711" s="18"/>
      <c r="CA711" s="18"/>
      <c r="CB711" s="18"/>
      <c r="CC711" s="18"/>
      <c r="CD711" s="18"/>
      <c r="CE711" s="18"/>
      <c r="CF711" s="18"/>
      <c r="CG711" s="18"/>
      <c r="CH711" s="18"/>
      <c r="CI711" s="18"/>
      <c r="CJ711" s="18"/>
      <c r="CK711" s="18"/>
      <c r="CL711" s="18"/>
      <c r="CM711" s="18"/>
      <c r="CN711" s="18"/>
      <c r="CO711" s="18"/>
      <c r="CP711" s="18"/>
      <c r="CQ711" s="18"/>
      <c r="CR711" s="18"/>
      <c r="CS711" s="18"/>
    </row>
    <row r="712" spans="1:97">
      <c r="A712" s="18"/>
      <c r="B712" s="18"/>
      <c r="C712" s="18" t="s">
        <v>18589</v>
      </c>
      <c r="D712" s="18"/>
      <c r="E712" s="18"/>
      <c r="F712" s="18"/>
      <c r="G712" s="18"/>
      <c r="H712" s="18"/>
      <c r="I712" s="18"/>
      <c r="J712" s="18"/>
      <c r="K712" s="18"/>
      <c r="L712" s="18"/>
      <c r="M712" s="18"/>
      <c r="N712" s="18"/>
      <c r="O712" s="18"/>
      <c r="P712" s="18"/>
      <c r="Q712" s="18"/>
      <c r="R712" s="18"/>
      <c r="S712" s="18"/>
      <c r="T712" s="18"/>
      <c r="U712" s="18"/>
      <c r="V712" s="18"/>
      <c r="W712" s="18"/>
      <c r="X712" s="18"/>
      <c r="Y712" s="18"/>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c r="BC712" s="18"/>
      <c r="BD712" s="18"/>
      <c r="BE712" s="18"/>
      <c r="BF712" s="18"/>
      <c r="BG712" s="18"/>
      <c r="BH712" s="18"/>
      <c r="BI712" s="18"/>
      <c r="BJ712" s="18"/>
      <c r="BK712" s="18"/>
      <c r="BL712" s="18"/>
      <c r="BM712" s="18"/>
      <c r="BN712" s="18"/>
      <c r="BO712" s="18"/>
      <c r="BP712" s="18"/>
      <c r="BQ712" s="18"/>
      <c r="BR712" s="18"/>
      <c r="BS712" s="18"/>
      <c r="BT712" s="18"/>
      <c r="BU712" s="18"/>
      <c r="BV712" s="18"/>
      <c r="BW712" s="18"/>
      <c r="BX712" s="18"/>
      <c r="BY712" s="18"/>
      <c r="BZ712" s="18"/>
      <c r="CA712" s="18"/>
      <c r="CB712" s="18"/>
      <c r="CC712" s="18"/>
      <c r="CD712" s="18"/>
      <c r="CE712" s="18"/>
      <c r="CF712" s="18"/>
      <c r="CG712" s="18"/>
      <c r="CH712" s="18"/>
      <c r="CI712" s="18"/>
      <c r="CJ712" s="18"/>
      <c r="CK712" s="18"/>
      <c r="CL712" s="18"/>
      <c r="CM712" s="18"/>
      <c r="CN712" s="18"/>
      <c r="CO712" s="18"/>
      <c r="CP712" s="18"/>
      <c r="CQ712" s="18"/>
      <c r="CR712" s="18"/>
      <c r="CS712" s="18"/>
    </row>
    <row r="713" spans="1:97">
      <c r="A713" s="18"/>
      <c r="B713" s="18"/>
      <c r="C713" s="18" t="s">
        <v>18590</v>
      </c>
      <c r="D713" s="18"/>
      <c r="E713" s="18"/>
      <c r="F713" s="18"/>
      <c r="G713" s="18"/>
      <c r="H713" s="18"/>
      <c r="I713" s="18"/>
      <c r="J713" s="18"/>
      <c r="K713" s="18"/>
      <c r="L713" s="18"/>
      <c r="M713" s="18"/>
      <c r="N713" s="18"/>
      <c r="O713" s="18"/>
      <c r="P713" s="18"/>
      <c r="Q713" s="18"/>
      <c r="R713" s="18"/>
      <c r="S713" s="18"/>
      <c r="T713" s="18"/>
      <c r="U713" s="18"/>
      <c r="V713" s="18"/>
      <c r="W713" s="18"/>
      <c r="X713" s="18"/>
      <c r="Y713" s="18"/>
      <c r="Z713" s="18"/>
      <c r="AA713" s="18"/>
      <c r="AB713" s="18"/>
      <c r="AC713" s="18"/>
      <c r="AD713" s="18"/>
      <c r="AE713" s="18"/>
      <c r="AF713" s="18"/>
      <c r="AG713" s="18"/>
      <c r="AH713" s="18"/>
      <c r="AI713" s="18"/>
      <c r="AJ713" s="18"/>
      <c r="AK713" s="18"/>
      <c r="AL713" s="18"/>
      <c r="AM713" s="18"/>
      <c r="AN713" s="18"/>
      <c r="AO713" s="18"/>
      <c r="AP713" s="18"/>
      <c r="AQ713" s="18"/>
      <c r="AR713" s="18"/>
      <c r="AS713" s="18"/>
      <c r="AT713" s="18"/>
      <c r="AU713" s="18"/>
      <c r="AV713" s="18"/>
      <c r="AW713" s="18"/>
      <c r="AX713" s="18"/>
      <c r="AY713" s="18"/>
      <c r="AZ713" s="18"/>
      <c r="BA713" s="18"/>
      <c r="BB713" s="18"/>
      <c r="BC713" s="18"/>
      <c r="BD713" s="18"/>
      <c r="BE713" s="18"/>
      <c r="BF713" s="18"/>
      <c r="BG713" s="18"/>
      <c r="BH713" s="18"/>
      <c r="BI713" s="18"/>
      <c r="BJ713" s="18"/>
      <c r="BK713" s="18"/>
      <c r="BL713" s="18"/>
      <c r="BM713" s="18"/>
      <c r="BN713" s="18"/>
      <c r="BO713" s="18"/>
      <c r="BP713" s="18"/>
      <c r="BQ713" s="18"/>
      <c r="BR713" s="18"/>
      <c r="BS713" s="18"/>
      <c r="BT713" s="18"/>
      <c r="BU713" s="18"/>
      <c r="BV713" s="18"/>
      <c r="BW713" s="18"/>
      <c r="BX713" s="18"/>
      <c r="BY713" s="18"/>
      <c r="BZ713" s="18"/>
      <c r="CA713" s="18"/>
      <c r="CB713" s="18"/>
      <c r="CC713" s="18"/>
      <c r="CD713" s="18"/>
      <c r="CE713" s="18"/>
      <c r="CF713" s="18"/>
      <c r="CG713" s="18"/>
      <c r="CH713" s="18"/>
      <c r="CI713" s="18"/>
      <c r="CJ713" s="18"/>
      <c r="CK713" s="18"/>
      <c r="CL713" s="18"/>
      <c r="CM713" s="18"/>
      <c r="CN713" s="18"/>
      <c r="CO713" s="18"/>
      <c r="CP713" s="18"/>
      <c r="CQ713" s="18"/>
      <c r="CR713" s="18"/>
      <c r="CS713" s="18"/>
    </row>
    <row r="714" spans="1:97">
      <c r="A714" s="18"/>
      <c r="B714" s="18"/>
      <c r="C714" s="18" t="s">
        <v>18591</v>
      </c>
      <c r="D714" s="18"/>
      <c r="E714" s="18"/>
      <c r="F714" s="18"/>
      <c r="G714" s="18"/>
      <c r="H714" s="18"/>
      <c r="I714" s="18"/>
      <c r="J714" s="18"/>
      <c r="K714" s="18"/>
      <c r="L714" s="18"/>
      <c r="M714" s="18"/>
      <c r="N714" s="18"/>
      <c r="O714" s="18"/>
      <c r="P714" s="18"/>
      <c r="Q714" s="18"/>
      <c r="R714" s="18"/>
      <c r="S714" s="18"/>
      <c r="T714" s="18"/>
      <c r="U714" s="18"/>
      <c r="V714" s="18"/>
      <c r="W714" s="18"/>
      <c r="X714" s="18"/>
      <c r="Y714" s="18"/>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c r="BC714" s="18"/>
      <c r="BD714" s="18"/>
      <c r="BE714" s="18"/>
      <c r="BF714" s="18"/>
      <c r="BG714" s="18"/>
      <c r="BH714" s="18"/>
      <c r="BI714" s="18"/>
      <c r="BJ714" s="18"/>
      <c r="BK714" s="18"/>
      <c r="BL714" s="18"/>
      <c r="BM714" s="18"/>
      <c r="BN714" s="18"/>
      <c r="BO714" s="18"/>
      <c r="BP714" s="18"/>
      <c r="BQ714" s="18"/>
      <c r="BR714" s="18"/>
      <c r="BS714" s="18"/>
      <c r="BT714" s="18"/>
      <c r="BU714" s="18"/>
      <c r="BV714" s="18"/>
      <c r="BW714" s="18"/>
      <c r="BX714" s="18"/>
      <c r="BY714" s="18"/>
      <c r="BZ714" s="18"/>
      <c r="CA714" s="18"/>
      <c r="CB714" s="18"/>
      <c r="CC714" s="18"/>
      <c r="CD714" s="18"/>
      <c r="CE714" s="18"/>
      <c r="CF714" s="18"/>
      <c r="CG714" s="18"/>
      <c r="CH714" s="18"/>
      <c r="CI714" s="18"/>
      <c r="CJ714" s="18"/>
      <c r="CK714" s="18"/>
      <c r="CL714" s="18"/>
      <c r="CM714" s="18"/>
      <c r="CN714" s="18"/>
      <c r="CO714" s="18"/>
      <c r="CP714" s="18"/>
      <c r="CQ714" s="18"/>
      <c r="CR714" s="18"/>
      <c r="CS714" s="18"/>
    </row>
    <row r="715" spans="1:97">
      <c r="A715" s="18"/>
      <c r="B715" s="18"/>
      <c r="C715" s="18" t="s">
        <v>18592</v>
      </c>
      <c r="D715" s="18"/>
      <c r="E715" s="18"/>
      <c r="F715" s="18"/>
      <c r="G715" s="18"/>
      <c r="H715" s="18"/>
      <c r="I715" s="18"/>
      <c r="J715" s="18"/>
      <c r="K715" s="18"/>
      <c r="L715" s="18"/>
      <c r="M715" s="18"/>
      <c r="N715" s="18"/>
      <c r="O715" s="18"/>
      <c r="P715" s="18"/>
      <c r="Q715" s="18"/>
      <c r="R715" s="18"/>
      <c r="S715" s="18"/>
      <c r="T715" s="18"/>
      <c r="U715" s="18"/>
      <c r="V715" s="18"/>
      <c r="W715" s="18"/>
      <c r="X715" s="18"/>
      <c r="Y715" s="18"/>
      <c r="Z715" s="18"/>
      <c r="AA715" s="18"/>
      <c r="AB715" s="18"/>
      <c r="AC715" s="18"/>
      <c r="AD715" s="18"/>
      <c r="AE715" s="18"/>
      <c r="AF715" s="18"/>
      <c r="AG715" s="18"/>
      <c r="AH715" s="18"/>
      <c r="AI715" s="18"/>
      <c r="AJ715" s="18"/>
      <c r="AK715" s="18"/>
      <c r="AL715" s="18"/>
      <c r="AM715" s="18"/>
      <c r="AN715" s="18"/>
      <c r="AO715" s="18"/>
      <c r="AP715" s="18"/>
      <c r="AQ715" s="18"/>
      <c r="AR715" s="18"/>
      <c r="AS715" s="18"/>
      <c r="AT715" s="18"/>
      <c r="AU715" s="18"/>
      <c r="AV715" s="18"/>
      <c r="AW715" s="18"/>
      <c r="AX715" s="18"/>
      <c r="AY715" s="18"/>
      <c r="AZ715" s="18"/>
      <c r="BA715" s="18"/>
      <c r="BB715" s="18"/>
      <c r="BC715" s="18"/>
      <c r="BD715" s="18"/>
      <c r="BE715" s="18"/>
      <c r="BF715" s="18"/>
      <c r="BG715" s="18"/>
      <c r="BH715" s="18"/>
      <c r="BI715" s="18"/>
      <c r="BJ715" s="18"/>
      <c r="BK715" s="18"/>
      <c r="BL715" s="18"/>
      <c r="BM715" s="18"/>
      <c r="BN715" s="18"/>
      <c r="BO715" s="18"/>
      <c r="BP715" s="18"/>
      <c r="BQ715" s="18"/>
      <c r="BR715" s="18"/>
      <c r="BS715" s="18"/>
      <c r="BT715" s="18"/>
      <c r="BU715" s="18"/>
      <c r="BV715" s="18"/>
      <c r="BW715" s="18"/>
      <c r="BX715" s="18"/>
      <c r="BY715" s="18"/>
      <c r="BZ715" s="18"/>
      <c r="CA715" s="18"/>
      <c r="CB715" s="18"/>
      <c r="CC715" s="18"/>
      <c r="CD715" s="18"/>
      <c r="CE715" s="18"/>
      <c r="CF715" s="18"/>
      <c r="CG715" s="18"/>
      <c r="CH715" s="18"/>
      <c r="CI715" s="18"/>
      <c r="CJ715" s="18"/>
      <c r="CK715" s="18"/>
      <c r="CL715" s="18"/>
      <c r="CM715" s="18"/>
      <c r="CN715" s="18"/>
      <c r="CO715" s="18"/>
      <c r="CP715" s="18"/>
      <c r="CQ715" s="18"/>
      <c r="CR715" s="18"/>
      <c r="CS715" s="18"/>
    </row>
    <row r="716" spans="1:97">
      <c r="A716" s="18"/>
      <c r="B716" s="18"/>
      <c r="C716" s="18" t="s">
        <v>18593</v>
      </c>
      <c r="D716" s="18"/>
      <c r="E716" s="18"/>
      <c r="F716" s="18"/>
      <c r="G716" s="18"/>
      <c r="H716" s="18"/>
      <c r="I716" s="18"/>
      <c r="J716" s="18"/>
      <c r="K716" s="18"/>
      <c r="L716" s="18"/>
      <c r="M716" s="18"/>
      <c r="N716" s="18"/>
      <c r="O716" s="18"/>
      <c r="P716" s="18"/>
      <c r="Q716" s="18"/>
      <c r="R716" s="18"/>
      <c r="S716" s="18"/>
      <c r="T716" s="18"/>
      <c r="U716" s="18"/>
      <c r="V716" s="18"/>
      <c r="W716" s="18"/>
      <c r="X716" s="18"/>
      <c r="Y716" s="18"/>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c r="BC716" s="18"/>
      <c r="BD716" s="18"/>
      <c r="BE716" s="18"/>
      <c r="BF716" s="18"/>
      <c r="BG716" s="18"/>
      <c r="BH716" s="18"/>
      <c r="BI716" s="18"/>
      <c r="BJ716" s="18"/>
      <c r="BK716" s="18"/>
      <c r="BL716" s="18"/>
      <c r="BM716" s="18"/>
      <c r="BN716" s="18"/>
      <c r="BO716" s="18"/>
      <c r="BP716" s="18"/>
      <c r="BQ716" s="18"/>
      <c r="BR716" s="18"/>
      <c r="BS716" s="18"/>
      <c r="BT716" s="18"/>
      <c r="BU716" s="18"/>
      <c r="BV716" s="18"/>
      <c r="BW716" s="18"/>
      <c r="BX716" s="18"/>
      <c r="BY716" s="18"/>
      <c r="BZ716" s="18"/>
      <c r="CA716" s="18"/>
      <c r="CB716" s="18"/>
      <c r="CC716" s="18"/>
      <c r="CD716" s="18"/>
      <c r="CE716" s="18"/>
      <c r="CF716" s="18"/>
      <c r="CG716" s="18"/>
      <c r="CH716" s="18"/>
      <c r="CI716" s="18"/>
      <c r="CJ716" s="18"/>
      <c r="CK716" s="18"/>
      <c r="CL716" s="18"/>
      <c r="CM716" s="18"/>
      <c r="CN716" s="18"/>
      <c r="CO716" s="18"/>
      <c r="CP716" s="18"/>
      <c r="CQ716" s="18"/>
      <c r="CR716" s="18"/>
      <c r="CS716" s="18"/>
    </row>
    <row r="717" spans="1:97">
      <c r="A717" s="18"/>
      <c r="B717" s="18"/>
      <c r="C717" s="18" t="s">
        <v>18594</v>
      </c>
      <c r="D717" s="18"/>
      <c r="E717" s="18"/>
      <c r="F717" s="18"/>
      <c r="G717" s="18"/>
      <c r="H717" s="18"/>
      <c r="I717" s="18"/>
      <c r="J717" s="18"/>
      <c r="K717" s="18"/>
      <c r="L717" s="18"/>
      <c r="M717" s="18"/>
      <c r="N717" s="18"/>
      <c r="O717" s="18"/>
      <c r="P717" s="18"/>
      <c r="Q717" s="18"/>
      <c r="R717" s="18"/>
      <c r="S717" s="18"/>
      <c r="T717" s="18"/>
      <c r="U717" s="18"/>
      <c r="V717" s="18"/>
      <c r="W717" s="18"/>
      <c r="X717" s="18"/>
      <c r="Y717" s="18"/>
      <c r="Z717" s="18"/>
      <c r="AA717" s="18"/>
      <c r="AB717" s="18"/>
      <c r="AC717" s="18"/>
      <c r="AD717" s="18"/>
      <c r="AE717" s="18"/>
      <c r="AF717" s="18"/>
      <c r="AG717" s="18"/>
      <c r="AH717" s="18"/>
      <c r="AI717" s="18"/>
      <c r="AJ717" s="18"/>
      <c r="AK717" s="18"/>
      <c r="AL717" s="18"/>
      <c r="AM717" s="18"/>
      <c r="AN717" s="18"/>
      <c r="AO717" s="18"/>
      <c r="AP717" s="18"/>
      <c r="AQ717" s="18"/>
      <c r="AR717" s="18"/>
      <c r="AS717" s="18"/>
      <c r="AT717" s="18"/>
      <c r="AU717" s="18"/>
      <c r="AV717" s="18"/>
      <c r="AW717" s="18"/>
      <c r="AX717" s="18"/>
      <c r="AY717" s="18"/>
      <c r="AZ717" s="18"/>
      <c r="BA717" s="18"/>
      <c r="BB717" s="18"/>
      <c r="BC717" s="18"/>
      <c r="BD717" s="18"/>
      <c r="BE717" s="18"/>
      <c r="BF717" s="18"/>
      <c r="BG717" s="18"/>
      <c r="BH717" s="18"/>
      <c r="BI717" s="18"/>
      <c r="BJ717" s="18"/>
      <c r="BK717" s="18"/>
      <c r="BL717" s="18"/>
      <c r="BM717" s="18"/>
      <c r="BN717" s="18"/>
      <c r="BO717" s="18"/>
      <c r="BP717" s="18"/>
      <c r="BQ717" s="18"/>
      <c r="BR717" s="18"/>
      <c r="BS717" s="18"/>
      <c r="BT717" s="18"/>
      <c r="BU717" s="18"/>
      <c r="BV717" s="18"/>
      <c r="BW717" s="18"/>
      <c r="BX717" s="18"/>
      <c r="BY717" s="18"/>
      <c r="BZ717" s="18"/>
      <c r="CA717" s="18"/>
      <c r="CB717" s="18"/>
      <c r="CC717" s="18"/>
      <c r="CD717" s="18"/>
      <c r="CE717" s="18"/>
      <c r="CF717" s="18"/>
      <c r="CG717" s="18"/>
      <c r="CH717" s="18"/>
      <c r="CI717" s="18"/>
      <c r="CJ717" s="18"/>
      <c r="CK717" s="18"/>
      <c r="CL717" s="18"/>
      <c r="CM717" s="18"/>
      <c r="CN717" s="18"/>
      <c r="CO717" s="18"/>
      <c r="CP717" s="18"/>
      <c r="CQ717" s="18"/>
      <c r="CR717" s="18"/>
      <c r="CS717" s="18"/>
    </row>
    <row r="718" spans="1:97">
      <c r="A718" s="18"/>
      <c r="B718" s="18"/>
      <c r="C718" s="18" t="s">
        <v>18595</v>
      </c>
      <c r="D718" s="18"/>
      <c r="E718" s="18"/>
      <c r="F718" s="18"/>
      <c r="G718" s="18"/>
      <c r="H718" s="18"/>
      <c r="I718" s="18"/>
      <c r="J718" s="18"/>
      <c r="K718" s="18"/>
      <c r="L718" s="18"/>
      <c r="M718" s="18"/>
      <c r="N718" s="18"/>
      <c r="O718" s="18"/>
      <c r="P718" s="18"/>
      <c r="Q718" s="18"/>
      <c r="R718" s="18"/>
      <c r="S718" s="18"/>
      <c r="T718" s="18"/>
      <c r="U718" s="18"/>
      <c r="V718" s="18"/>
      <c r="W718" s="18"/>
      <c r="X718" s="18"/>
      <c r="Y718" s="18"/>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c r="BC718" s="18"/>
      <c r="BD718" s="18"/>
      <c r="BE718" s="18"/>
      <c r="BF718" s="18"/>
      <c r="BG718" s="18"/>
      <c r="BH718" s="18"/>
      <c r="BI718" s="18"/>
      <c r="BJ718" s="18"/>
      <c r="BK718" s="18"/>
      <c r="BL718" s="18"/>
      <c r="BM718" s="18"/>
      <c r="BN718" s="18"/>
      <c r="BO718" s="18"/>
      <c r="BP718" s="18"/>
      <c r="BQ718" s="18"/>
      <c r="BR718" s="18"/>
      <c r="BS718" s="18"/>
      <c r="BT718" s="18"/>
      <c r="BU718" s="18"/>
      <c r="BV718" s="18"/>
      <c r="BW718" s="18"/>
      <c r="BX718" s="18"/>
      <c r="BY718" s="18"/>
      <c r="BZ718" s="18"/>
      <c r="CA718" s="18"/>
      <c r="CB718" s="18"/>
      <c r="CC718" s="18"/>
      <c r="CD718" s="18"/>
      <c r="CE718" s="18"/>
      <c r="CF718" s="18"/>
      <c r="CG718" s="18"/>
      <c r="CH718" s="18"/>
      <c r="CI718" s="18"/>
      <c r="CJ718" s="18"/>
      <c r="CK718" s="18"/>
      <c r="CL718" s="18"/>
      <c r="CM718" s="18"/>
      <c r="CN718" s="18"/>
      <c r="CO718" s="18"/>
      <c r="CP718" s="18"/>
      <c r="CQ718" s="18"/>
      <c r="CR718" s="18"/>
      <c r="CS718" s="18"/>
    </row>
    <row r="719" spans="1:97">
      <c r="A719" s="18"/>
      <c r="B719" s="18"/>
      <c r="C719" s="18" t="s">
        <v>18596</v>
      </c>
      <c r="D719" s="18"/>
      <c r="E719" s="18"/>
      <c r="F719" s="18"/>
      <c r="G719" s="18"/>
      <c r="H719" s="18"/>
      <c r="I719" s="18"/>
      <c r="J719" s="18"/>
      <c r="K719" s="18"/>
      <c r="L719" s="18"/>
      <c r="M719" s="18"/>
      <c r="N719" s="18"/>
      <c r="O719" s="18"/>
      <c r="P719" s="18"/>
      <c r="Q719" s="18"/>
      <c r="R719" s="18"/>
      <c r="S719" s="18"/>
      <c r="T719" s="18"/>
      <c r="U719" s="18"/>
      <c r="V719" s="18"/>
      <c r="W719" s="18"/>
      <c r="X719" s="18"/>
      <c r="Y719" s="18"/>
      <c r="Z719" s="18"/>
      <c r="AA719" s="18"/>
      <c r="AB719" s="18"/>
      <c r="AC719" s="18"/>
      <c r="AD719" s="18"/>
      <c r="AE719" s="18"/>
      <c r="AF719" s="18"/>
      <c r="AG719" s="18"/>
      <c r="AH719" s="18"/>
      <c r="AI719" s="18"/>
      <c r="AJ719" s="18"/>
      <c r="AK719" s="18"/>
      <c r="AL719" s="18"/>
      <c r="AM719" s="18"/>
      <c r="AN719" s="18"/>
      <c r="AO719" s="18"/>
      <c r="AP719" s="18"/>
      <c r="AQ719" s="18"/>
      <c r="AR719" s="18"/>
      <c r="AS719" s="18"/>
      <c r="AT719" s="18"/>
      <c r="AU719" s="18"/>
      <c r="AV719" s="18"/>
      <c r="AW719" s="18"/>
      <c r="AX719" s="18"/>
      <c r="AY719" s="18"/>
      <c r="AZ719" s="18"/>
      <c r="BA719" s="18"/>
      <c r="BB719" s="18"/>
      <c r="BC719" s="18"/>
      <c r="BD719" s="18"/>
      <c r="BE719" s="18"/>
      <c r="BF719" s="18"/>
      <c r="BG719" s="18"/>
      <c r="BH719" s="18"/>
      <c r="BI719" s="18"/>
      <c r="BJ719" s="18"/>
      <c r="BK719" s="18"/>
      <c r="BL719" s="18"/>
      <c r="BM719" s="18"/>
      <c r="BN719" s="18"/>
      <c r="BO719" s="18"/>
      <c r="BP719" s="18"/>
      <c r="BQ719" s="18"/>
      <c r="BR719" s="18"/>
      <c r="BS719" s="18"/>
      <c r="BT719" s="18"/>
      <c r="BU719" s="18"/>
      <c r="BV719" s="18"/>
      <c r="BW719" s="18"/>
      <c r="BX719" s="18"/>
      <c r="BY719" s="18"/>
      <c r="BZ719" s="18"/>
      <c r="CA719" s="18"/>
      <c r="CB719" s="18"/>
      <c r="CC719" s="18"/>
      <c r="CD719" s="18"/>
      <c r="CE719" s="18"/>
      <c r="CF719" s="18"/>
      <c r="CG719" s="18"/>
      <c r="CH719" s="18"/>
      <c r="CI719" s="18"/>
      <c r="CJ719" s="18"/>
      <c r="CK719" s="18"/>
      <c r="CL719" s="18"/>
      <c r="CM719" s="18"/>
      <c r="CN719" s="18"/>
      <c r="CO719" s="18"/>
      <c r="CP719" s="18"/>
      <c r="CQ719" s="18"/>
      <c r="CR719" s="18"/>
      <c r="CS719" s="18"/>
    </row>
    <row r="720" spans="1:97">
      <c r="A720" s="18"/>
      <c r="B720" s="18"/>
      <c r="C720" s="18" t="s">
        <v>18597</v>
      </c>
      <c r="D720" s="18"/>
      <c r="E720" s="18"/>
      <c r="F720" s="18"/>
      <c r="G720" s="18"/>
      <c r="H720" s="18"/>
      <c r="I720" s="18"/>
      <c r="J720" s="18"/>
      <c r="K720" s="18"/>
      <c r="L720" s="18"/>
      <c r="M720" s="18"/>
      <c r="N720" s="18"/>
      <c r="O720" s="18"/>
      <c r="P720" s="18"/>
      <c r="Q720" s="18"/>
      <c r="R720" s="18"/>
      <c r="S720" s="18"/>
      <c r="T720" s="18"/>
      <c r="U720" s="18"/>
      <c r="V720" s="18"/>
      <c r="W720" s="18"/>
      <c r="X720" s="18"/>
      <c r="Y720" s="18"/>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c r="BC720" s="18"/>
      <c r="BD720" s="18"/>
      <c r="BE720" s="18"/>
      <c r="BF720" s="18"/>
      <c r="BG720" s="18"/>
      <c r="BH720" s="18"/>
      <c r="BI720" s="18"/>
      <c r="BJ720" s="18"/>
      <c r="BK720" s="18"/>
      <c r="BL720" s="18"/>
      <c r="BM720" s="18"/>
      <c r="BN720" s="18"/>
      <c r="BO720" s="18"/>
      <c r="BP720" s="18"/>
      <c r="BQ720" s="18"/>
      <c r="BR720" s="18"/>
      <c r="BS720" s="18"/>
      <c r="BT720" s="18"/>
      <c r="BU720" s="18"/>
      <c r="BV720" s="18"/>
      <c r="BW720" s="18"/>
      <c r="BX720" s="18"/>
      <c r="BY720" s="18"/>
      <c r="BZ720" s="18"/>
      <c r="CA720" s="18"/>
      <c r="CB720" s="18"/>
      <c r="CC720" s="18"/>
      <c r="CD720" s="18"/>
      <c r="CE720" s="18"/>
      <c r="CF720" s="18"/>
      <c r="CG720" s="18"/>
      <c r="CH720" s="18"/>
      <c r="CI720" s="18"/>
      <c r="CJ720" s="18"/>
      <c r="CK720" s="18"/>
      <c r="CL720" s="18"/>
      <c r="CM720" s="18"/>
      <c r="CN720" s="18"/>
      <c r="CO720" s="18"/>
      <c r="CP720" s="18"/>
      <c r="CQ720" s="18"/>
      <c r="CR720" s="18"/>
      <c r="CS720" s="18"/>
    </row>
    <row r="721" spans="1:97">
      <c r="A721" s="18"/>
      <c r="B721" s="18"/>
      <c r="C721" s="18" t="s">
        <v>18598</v>
      </c>
      <c r="D721" s="18"/>
      <c r="E721" s="18"/>
      <c r="F721" s="18"/>
      <c r="G721" s="18"/>
      <c r="H721" s="18"/>
      <c r="I721" s="18"/>
      <c r="J721" s="18"/>
      <c r="K721" s="18"/>
      <c r="L721" s="18"/>
      <c r="M721" s="18"/>
      <c r="N721" s="18"/>
      <c r="O721" s="18"/>
      <c r="P721" s="18"/>
      <c r="Q721" s="18"/>
      <c r="R721" s="18"/>
      <c r="S721" s="18"/>
      <c r="T721" s="18"/>
      <c r="U721" s="18"/>
      <c r="V721" s="18"/>
      <c r="W721" s="18"/>
      <c r="X721" s="18"/>
      <c r="Y721" s="18"/>
      <c r="Z721" s="18"/>
      <c r="AA721" s="18"/>
      <c r="AB721" s="18"/>
      <c r="AC721" s="18"/>
      <c r="AD721" s="18"/>
      <c r="AE721" s="18"/>
      <c r="AF721" s="18"/>
      <c r="AG721" s="18"/>
      <c r="AH721" s="18"/>
      <c r="AI721" s="18"/>
      <c r="AJ721" s="18"/>
      <c r="AK721" s="18"/>
      <c r="AL721" s="18"/>
      <c r="AM721" s="18"/>
      <c r="AN721" s="18"/>
      <c r="AO721" s="18"/>
      <c r="AP721" s="18"/>
      <c r="AQ721" s="18"/>
      <c r="AR721" s="18"/>
      <c r="AS721" s="18"/>
      <c r="AT721" s="18"/>
      <c r="AU721" s="18"/>
      <c r="AV721" s="18"/>
      <c r="AW721" s="18"/>
      <c r="AX721" s="18"/>
      <c r="AY721" s="18"/>
      <c r="AZ721" s="18"/>
      <c r="BA721" s="18"/>
      <c r="BB721" s="18"/>
      <c r="BC721" s="18"/>
      <c r="BD721" s="18"/>
      <c r="BE721" s="18"/>
      <c r="BF721" s="18"/>
      <c r="BG721" s="18"/>
      <c r="BH721" s="18"/>
      <c r="BI721" s="18"/>
      <c r="BJ721" s="18"/>
      <c r="BK721" s="18"/>
      <c r="BL721" s="18"/>
      <c r="BM721" s="18"/>
      <c r="BN721" s="18"/>
      <c r="BO721" s="18"/>
      <c r="BP721" s="18"/>
      <c r="BQ721" s="18"/>
      <c r="BR721" s="18"/>
      <c r="BS721" s="18"/>
      <c r="BT721" s="18"/>
      <c r="BU721" s="18"/>
      <c r="BV721" s="18"/>
      <c r="BW721" s="18"/>
      <c r="BX721" s="18"/>
      <c r="BY721" s="18"/>
      <c r="BZ721" s="18"/>
      <c r="CA721" s="18"/>
      <c r="CB721" s="18"/>
      <c r="CC721" s="18"/>
      <c r="CD721" s="18"/>
      <c r="CE721" s="18"/>
      <c r="CF721" s="18"/>
      <c r="CG721" s="18"/>
      <c r="CH721" s="18"/>
      <c r="CI721" s="18"/>
      <c r="CJ721" s="18"/>
      <c r="CK721" s="18"/>
      <c r="CL721" s="18"/>
      <c r="CM721" s="18"/>
      <c r="CN721" s="18"/>
      <c r="CO721" s="18"/>
      <c r="CP721" s="18"/>
      <c r="CQ721" s="18"/>
      <c r="CR721" s="18"/>
      <c r="CS721" s="18"/>
    </row>
    <row r="722" spans="1:97">
      <c r="A722" s="18"/>
      <c r="B722" s="18"/>
      <c r="C722" s="18" t="s">
        <v>18599</v>
      </c>
      <c r="D722" s="18"/>
      <c r="E722" s="18"/>
      <c r="F722" s="18"/>
      <c r="G722" s="18"/>
      <c r="H722" s="18"/>
      <c r="I722" s="18"/>
      <c r="J722" s="18"/>
      <c r="K722" s="18"/>
      <c r="L722" s="18"/>
      <c r="M722" s="18"/>
      <c r="N722" s="18"/>
      <c r="O722" s="18"/>
      <c r="P722" s="18"/>
      <c r="Q722" s="18"/>
      <c r="R722" s="18"/>
      <c r="S722" s="18"/>
      <c r="T722" s="18"/>
      <c r="U722" s="18"/>
      <c r="V722" s="18"/>
      <c r="W722" s="18"/>
      <c r="X722" s="18"/>
      <c r="Y722" s="18"/>
      <c r="Z722" s="18"/>
      <c r="AA722" s="18"/>
      <c r="AB722" s="18"/>
      <c r="AC722" s="18"/>
      <c r="AD722" s="18"/>
      <c r="AE722" s="18"/>
      <c r="AF722" s="18"/>
      <c r="AG722" s="18"/>
      <c r="AH722" s="18"/>
      <c r="AI722" s="18"/>
      <c r="AJ722" s="18"/>
      <c r="AK722" s="18"/>
      <c r="AL722" s="18"/>
      <c r="AM722" s="18"/>
      <c r="AN722" s="18"/>
      <c r="AO722" s="18"/>
      <c r="AP722" s="18"/>
      <c r="AQ722" s="18"/>
      <c r="AR722" s="18"/>
      <c r="AS722" s="18"/>
      <c r="AT722" s="18"/>
      <c r="AU722" s="18"/>
      <c r="AV722" s="18"/>
      <c r="AW722" s="18"/>
      <c r="AX722" s="18"/>
      <c r="AY722" s="18"/>
      <c r="AZ722" s="18"/>
      <c r="BA722" s="18"/>
      <c r="BB722" s="18"/>
      <c r="BC722" s="18"/>
      <c r="BD722" s="18"/>
      <c r="BE722" s="18"/>
      <c r="BF722" s="18"/>
      <c r="BG722" s="18"/>
      <c r="BH722" s="18"/>
      <c r="BI722" s="18"/>
      <c r="BJ722" s="18"/>
      <c r="BK722" s="18"/>
      <c r="BL722" s="18"/>
      <c r="BM722" s="18"/>
      <c r="BN722" s="18"/>
      <c r="BO722" s="18"/>
      <c r="BP722" s="18"/>
      <c r="BQ722" s="18"/>
      <c r="BR722" s="18"/>
      <c r="BS722" s="18"/>
      <c r="BT722" s="18"/>
      <c r="BU722" s="18"/>
      <c r="BV722" s="18"/>
      <c r="BW722" s="18"/>
      <c r="BX722" s="18"/>
      <c r="BY722" s="18"/>
      <c r="BZ722" s="18"/>
      <c r="CA722" s="18"/>
      <c r="CB722" s="18"/>
      <c r="CC722" s="18"/>
      <c r="CD722" s="18"/>
      <c r="CE722" s="18"/>
      <c r="CF722" s="18"/>
      <c r="CG722" s="18"/>
      <c r="CH722" s="18"/>
      <c r="CI722" s="18"/>
      <c r="CJ722" s="18"/>
      <c r="CK722" s="18"/>
      <c r="CL722" s="18"/>
      <c r="CM722" s="18"/>
      <c r="CN722" s="18"/>
      <c r="CO722" s="18"/>
      <c r="CP722" s="18"/>
      <c r="CQ722" s="18"/>
      <c r="CR722" s="18"/>
      <c r="CS722" s="18"/>
    </row>
    <row r="723" spans="1:97">
      <c r="A723" s="18"/>
      <c r="B723" s="18"/>
      <c r="C723" s="18" t="s">
        <v>18600</v>
      </c>
      <c r="D723" s="18"/>
      <c r="E723" s="18"/>
      <c r="F723" s="18"/>
      <c r="G723" s="18"/>
      <c r="H723" s="18"/>
      <c r="I723" s="18"/>
      <c r="J723" s="18"/>
      <c r="K723" s="18"/>
      <c r="L723" s="18"/>
      <c r="M723" s="18"/>
      <c r="N723" s="18"/>
      <c r="O723" s="18"/>
      <c r="P723" s="18"/>
      <c r="Q723" s="18"/>
      <c r="R723" s="18"/>
      <c r="S723" s="18"/>
      <c r="T723" s="18"/>
      <c r="U723" s="18"/>
      <c r="V723" s="18"/>
      <c r="W723" s="18"/>
      <c r="X723" s="18"/>
      <c r="Y723" s="18"/>
      <c r="Z723" s="18"/>
      <c r="AA723" s="18"/>
      <c r="AB723" s="18"/>
      <c r="AC723" s="18"/>
      <c r="AD723" s="18"/>
      <c r="AE723" s="18"/>
      <c r="AF723" s="18"/>
      <c r="AG723" s="18"/>
      <c r="AH723" s="18"/>
      <c r="AI723" s="18"/>
      <c r="AJ723" s="18"/>
      <c r="AK723" s="18"/>
      <c r="AL723" s="18"/>
      <c r="AM723" s="18"/>
      <c r="AN723" s="18"/>
      <c r="AO723" s="18"/>
      <c r="AP723" s="18"/>
      <c r="AQ723" s="18"/>
      <c r="AR723" s="18"/>
      <c r="AS723" s="18"/>
      <c r="AT723" s="18"/>
      <c r="AU723" s="18"/>
      <c r="AV723" s="18"/>
      <c r="AW723" s="18"/>
      <c r="AX723" s="18"/>
      <c r="AY723" s="18"/>
      <c r="AZ723" s="18"/>
      <c r="BA723" s="18"/>
      <c r="BB723" s="18"/>
      <c r="BC723" s="18"/>
      <c r="BD723" s="18"/>
      <c r="BE723" s="18"/>
      <c r="BF723" s="18"/>
      <c r="BG723" s="18"/>
      <c r="BH723" s="18"/>
      <c r="BI723" s="18"/>
      <c r="BJ723" s="18"/>
      <c r="BK723" s="18"/>
      <c r="BL723" s="18"/>
      <c r="BM723" s="18"/>
      <c r="BN723" s="18"/>
      <c r="BO723" s="18"/>
      <c r="BP723" s="18"/>
      <c r="BQ723" s="18"/>
      <c r="BR723" s="18"/>
      <c r="BS723" s="18"/>
      <c r="BT723" s="18"/>
      <c r="BU723" s="18"/>
      <c r="BV723" s="18"/>
      <c r="BW723" s="18"/>
      <c r="BX723" s="18"/>
      <c r="BY723" s="18"/>
      <c r="BZ723" s="18"/>
      <c r="CA723" s="18"/>
      <c r="CB723" s="18"/>
      <c r="CC723" s="18"/>
      <c r="CD723" s="18"/>
      <c r="CE723" s="18"/>
      <c r="CF723" s="18"/>
      <c r="CG723" s="18"/>
      <c r="CH723" s="18"/>
      <c r="CI723" s="18"/>
      <c r="CJ723" s="18"/>
      <c r="CK723" s="18"/>
      <c r="CL723" s="18"/>
      <c r="CM723" s="18"/>
      <c r="CN723" s="18"/>
      <c r="CO723" s="18"/>
      <c r="CP723" s="18"/>
      <c r="CQ723" s="18"/>
      <c r="CR723" s="18"/>
      <c r="CS723" s="18"/>
    </row>
    <row r="724" spans="1:97">
      <c r="A724" s="18"/>
      <c r="B724" s="18"/>
      <c r="C724" s="18" t="s">
        <v>18601</v>
      </c>
      <c r="D724" s="18"/>
      <c r="E724" s="18"/>
      <c r="F724" s="18"/>
      <c r="G724" s="18"/>
      <c r="H724" s="18"/>
      <c r="I724" s="18"/>
      <c r="J724" s="18"/>
      <c r="K724" s="18"/>
      <c r="L724" s="18"/>
      <c r="M724" s="18"/>
      <c r="N724" s="18"/>
      <c r="O724" s="18"/>
      <c r="P724" s="18"/>
      <c r="Q724" s="18"/>
      <c r="R724" s="18"/>
      <c r="S724" s="18"/>
      <c r="T724" s="18"/>
      <c r="U724" s="18"/>
      <c r="V724" s="18"/>
      <c r="W724" s="18"/>
      <c r="X724" s="18"/>
      <c r="Y724" s="18"/>
      <c r="Z724" s="18"/>
      <c r="AA724" s="18"/>
      <c r="AB724" s="18"/>
      <c r="AC724" s="18"/>
      <c r="AD724" s="18"/>
      <c r="AE724" s="18"/>
      <c r="AF724" s="18"/>
      <c r="AG724" s="18"/>
      <c r="AH724" s="18"/>
      <c r="AI724" s="18"/>
      <c r="AJ724" s="18"/>
      <c r="AK724" s="18"/>
      <c r="AL724" s="18"/>
      <c r="AM724" s="18"/>
      <c r="AN724" s="18"/>
      <c r="AO724" s="18"/>
      <c r="AP724" s="18"/>
      <c r="AQ724" s="18"/>
      <c r="AR724" s="18"/>
      <c r="AS724" s="18"/>
      <c r="AT724" s="18"/>
      <c r="AU724" s="18"/>
      <c r="AV724" s="18"/>
      <c r="AW724" s="18"/>
      <c r="AX724" s="18"/>
      <c r="AY724" s="18"/>
      <c r="AZ724" s="18"/>
      <c r="BA724" s="18"/>
      <c r="BB724" s="18"/>
      <c r="BC724" s="18"/>
      <c r="BD724" s="18"/>
      <c r="BE724" s="18"/>
      <c r="BF724" s="18"/>
      <c r="BG724" s="18"/>
      <c r="BH724" s="18"/>
      <c r="BI724" s="18"/>
      <c r="BJ724" s="18"/>
      <c r="BK724" s="18"/>
      <c r="BL724" s="18"/>
      <c r="BM724" s="18"/>
      <c r="BN724" s="18"/>
      <c r="BO724" s="18"/>
      <c r="BP724" s="18"/>
      <c r="BQ724" s="18"/>
      <c r="BR724" s="18"/>
      <c r="BS724" s="18"/>
      <c r="BT724" s="18"/>
      <c r="BU724" s="18"/>
      <c r="BV724" s="18"/>
      <c r="BW724" s="18"/>
      <c r="BX724" s="18"/>
      <c r="BY724" s="18"/>
      <c r="BZ724" s="18"/>
      <c r="CA724" s="18"/>
      <c r="CB724" s="18"/>
      <c r="CC724" s="18"/>
      <c r="CD724" s="18"/>
      <c r="CE724" s="18"/>
      <c r="CF724" s="18"/>
      <c r="CG724" s="18"/>
      <c r="CH724" s="18"/>
      <c r="CI724" s="18"/>
      <c r="CJ724" s="18"/>
      <c r="CK724" s="18"/>
      <c r="CL724" s="18"/>
      <c r="CM724" s="18"/>
      <c r="CN724" s="18"/>
      <c r="CO724" s="18"/>
      <c r="CP724" s="18"/>
      <c r="CQ724" s="18"/>
      <c r="CR724" s="18"/>
      <c r="CS724" s="18"/>
    </row>
    <row r="725" spans="1:97">
      <c r="A725" s="18"/>
      <c r="B725" s="18"/>
      <c r="C725" s="18" t="s">
        <v>18602</v>
      </c>
      <c r="D725" s="18"/>
      <c r="E725" s="18"/>
      <c r="F725" s="18"/>
      <c r="G725" s="18"/>
      <c r="H725" s="18"/>
      <c r="I725" s="18"/>
      <c r="J725" s="18"/>
      <c r="K725" s="18"/>
      <c r="L725" s="18"/>
      <c r="M725" s="18"/>
      <c r="N725" s="18"/>
      <c r="O725" s="18"/>
      <c r="P725" s="18"/>
      <c r="Q725" s="18"/>
      <c r="R725" s="18"/>
      <c r="S725" s="18"/>
      <c r="T725" s="18"/>
      <c r="U725" s="18"/>
      <c r="V725" s="18"/>
      <c r="W725" s="18"/>
      <c r="X725" s="18"/>
      <c r="Y725" s="18"/>
      <c r="Z725" s="18"/>
      <c r="AA725" s="18"/>
      <c r="AB725" s="18"/>
      <c r="AC725" s="18"/>
      <c r="AD725" s="18"/>
      <c r="AE725" s="18"/>
      <c r="AF725" s="18"/>
      <c r="AG725" s="18"/>
      <c r="AH725" s="18"/>
      <c r="AI725" s="18"/>
      <c r="AJ725" s="18"/>
      <c r="AK725" s="18"/>
      <c r="AL725" s="18"/>
      <c r="AM725" s="18"/>
      <c r="AN725" s="18"/>
      <c r="AO725" s="18"/>
      <c r="AP725" s="18"/>
      <c r="AQ725" s="18"/>
      <c r="AR725" s="18"/>
      <c r="AS725" s="18"/>
      <c r="AT725" s="18"/>
      <c r="AU725" s="18"/>
      <c r="AV725" s="18"/>
      <c r="AW725" s="18"/>
      <c r="AX725" s="18"/>
      <c r="AY725" s="18"/>
      <c r="AZ725" s="18"/>
      <c r="BA725" s="18"/>
      <c r="BB725" s="18"/>
      <c r="BC725" s="18"/>
      <c r="BD725" s="18"/>
      <c r="BE725" s="18"/>
      <c r="BF725" s="18"/>
      <c r="BG725" s="18"/>
      <c r="BH725" s="18"/>
      <c r="BI725" s="18"/>
      <c r="BJ725" s="18"/>
      <c r="BK725" s="18"/>
      <c r="BL725" s="18"/>
      <c r="BM725" s="18"/>
      <c r="BN725" s="18"/>
      <c r="BO725" s="18"/>
      <c r="BP725" s="18"/>
      <c r="BQ725" s="18"/>
      <c r="BR725" s="18"/>
      <c r="BS725" s="18"/>
      <c r="BT725" s="18"/>
      <c r="BU725" s="18"/>
      <c r="BV725" s="18"/>
      <c r="BW725" s="18"/>
      <c r="BX725" s="18"/>
      <c r="BY725" s="18"/>
      <c r="BZ725" s="18"/>
      <c r="CA725" s="18"/>
      <c r="CB725" s="18"/>
      <c r="CC725" s="18"/>
      <c r="CD725" s="18"/>
      <c r="CE725" s="18"/>
      <c r="CF725" s="18"/>
      <c r="CG725" s="18"/>
      <c r="CH725" s="18"/>
      <c r="CI725" s="18"/>
      <c r="CJ725" s="18"/>
      <c r="CK725" s="18"/>
      <c r="CL725" s="18"/>
      <c r="CM725" s="18"/>
      <c r="CN725" s="18"/>
      <c r="CO725" s="18"/>
      <c r="CP725" s="18"/>
      <c r="CQ725" s="18"/>
      <c r="CR725" s="18"/>
      <c r="CS725" s="18"/>
    </row>
    <row r="726" spans="1:97">
      <c r="A726" s="18"/>
      <c r="B726" s="18"/>
      <c r="C726" s="18" t="s">
        <v>18603</v>
      </c>
      <c r="D726" s="18"/>
      <c r="E726" s="18"/>
      <c r="F726" s="18"/>
      <c r="G726" s="18"/>
      <c r="H726" s="18"/>
      <c r="I726" s="18"/>
      <c r="J726" s="18"/>
      <c r="K726" s="18"/>
      <c r="L726" s="18"/>
      <c r="M726" s="18"/>
      <c r="N726" s="18"/>
      <c r="O726" s="18"/>
      <c r="P726" s="18"/>
      <c r="Q726" s="18"/>
      <c r="R726" s="18"/>
      <c r="S726" s="18"/>
      <c r="T726" s="18"/>
      <c r="U726" s="18"/>
      <c r="V726" s="18"/>
      <c r="W726" s="18"/>
      <c r="X726" s="18"/>
      <c r="Y726" s="18"/>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c r="BC726" s="18"/>
      <c r="BD726" s="18"/>
      <c r="BE726" s="18"/>
      <c r="BF726" s="18"/>
      <c r="BG726" s="18"/>
      <c r="BH726" s="18"/>
      <c r="BI726" s="18"/>
      <c r="BJ726" s="18"/>
      <c r="BK726" s="18"/>
      <c r="BL726" s="18"/>
      <c r="BM726" s="18"/>
      <c r="BN726" s="18"/>
      <c r="BO726" s="18"/>
      <c r="BP726" s="18"/>
      <c r="BQ726" s="18"/>
      <c r="BR726" s="18"/>
      <c r="BS726" s="18"/>
      <c r="BT726" s="18"/>
      <c r="BU726" s="18"/>
      <c r="BV726" s="18"/>
      <c r="BW726" s="18"/>
      <c r="BX726" s="18"/>
      <c r="BY726" s="18"/>
      <c r="BZ726" s="18"/>
      <c r="CA726" s="18"/>
      <c r="CB726" s="18"/>
      <c r="CC726" s="18"/>
      <c r="CD726" s="18"/>
      <c r="CE726" s="18"/>
      <c r="CF726" s="18"/>
      <c r="CG726" s="18"/>
      <c r="CH726" s="18"/>
      <c r="CI726" s="18"/>
      <c r="CJ726" s="18"/>
      <c r="CK726" s="18"/>
      <c r="CL726" s="18"/>
      <c r="CM726" s="18"/>
      <c r="CN726" s="18"/>
      <c r="CO726" s="18"/>
      <c r="CP726" s="18"/>
      <c r="CQ726" s="18"/>
      <c r="CR726" s="18"/>
      <c r="CS726" s="18"/>
    </row>
    <row r="727" spans="1:97">
      <c r="A727" s="18"/>
      <c r="B727" s="18"/>
      <c r="C727" s="18" t="s">
        <v>18604</v>
      </c>
      <c r="D727" s="18"/>
      <c r="E727" s="18"/>
      <c r="F727" s="18"/>
      <c r="G727" s="18"/>
      <c r="H727" s="18"/>
      <c r="I727" s="18"/>
      <c r="J727" s="18"/>
      <c r="K727" s="18"/>
      <c r="L727" s="18"/>
      <c r="M727" s="18"/>
      <c r="N727" s="18"/>
      <c r="O727" s="18"/>
      <c r="P727" s="18"/>
      <c r="Q727" s="18"/>
      <c r="R727" s="18"/>
      <c r="S727" s="18"/>
      <c r="T727" s="18"/>
      <c r="U727" s="18"/>
      <c r="V727" s="18"/>
      <c r="W727" s="18"/>
      <c r="X727" s="18"/>
      <c r="Y727" s="18"/>
      <c r="Z727" s="18"/>
      <c r="AA727" s="18"/>
      <c r="AB727" s="18"/>
      <c r="AC727" s="18"/>
      <c r="AD727" s="18"/>
      <c r="AE727" s="18"/>
      <c r="AF727" s="18"/>
      <c r="AG727" s="18"/>
      <c r="AH727" s="18"/>
      <c r="AI727" s="18"/>
      <c r="AJ727" s="18"/>
      <c r="AK727" s="18"/>
      <c r="AL727" s="18"/>
      <c r="AM727" s="18"/>
      <c r="AN727" s="18"/>
      <c r="AO727" s="18"/>
      <c r="AP727" s="18"/>
      <c r="AQ727" s="18"/>
      <c r="AR727" s="18"/>
      <c r="AS727" s="18"/>
      <c r="AT727" s="18"/>
      <c r="AU727" s="18"/>
      <c r="AV727" s="18"/>
      <c r="AW727" s="18"/>
      <c r="AX727" s="18"/>
      <c r="AY727" s="18"/>
      <c r="AZ727" s="18"/>
      <c r="BA727" s="18"/>
      <c r="BB727" s="18"/>
      <c r="BC727" s="18"/>
      <c r="BD727" s="18"/>
      <c r="BE727" s="18"/>
      <c r="BF727" s="18"/>
      <c r="BG727" s="18"/>
      <c r="BH727" s="18"/>
      <c r="BI727" s="18"/>
      <c r="BJ727" s="18"/>
      <c r="BK727" s="18"/>
      <c r="BL727" s="18"/>
      <c r="BM727" s="18"/>
      <c r="BN727" s="18"/>
      <c r="BO727" s="18"/>
      <c r="BP727" s="18"/>
      <c r="BQ727" s="18"/>
      <c r="BR727" s="18"/>
      <c r="BS727" s="18"/>
      <c r="BT727" s="18"/>
      <c r="BU727" s="18"/>
      <c r="BV727" s="18"/>
      <c r="BW727" s="18"/>
      <c r="BX727" s="18"/>
      <c r="BY727" s="18"/>
      <c r="BZ727" s="18"/>
      <c r="CA727" s="18"/>
      <c r="CB727" s="18"/>
      <c r="CC727" s="18"/>
      <c r="CD727" s="18"/>
      <c r="CE727" s="18"/>
      <c r="CF727" s="18"/>
      <c r="CG727" s="18"/>
      <c r="CH727" s="18"/>
      <c r="CI727" s="18"/>
      <c r="CJ727" s="18"/>
      <c r="CK727" s="18"/>
      <c r="CL727" s="18"/>
      <c r="CM727" s="18"/>
      <c r="CN727" s="18"/>
      <c r="CO727" s="18"/>
      <c r="CP727" s="18"/>
      <c r="CQ727" s="18"/>
      <c r="CR727" s="18"/>
      <c r="CS727" s="18"/>
    </row>
    <row r="728" spans="1:97">
      <c r="A728" s="18"/>
      <c r="B728" s="18"/>
      <c r="C728" s="18" t="s">
        <v>18605</v>
      </c>
      <c r="D728" s="18"/>
      <c r="E728" s="18"/>
      <c r="F728" s="18"/>
      <c r="G728" s="18"/>
      <c r="H728" s="18"/>
      <c r="I728" s="18"/>
      <c r="J728" s="18"/>
      <c r="K728" s="18"/>
      <c r="L728" s="18"/>
      <c r="M728" s="18"/>
      <c r="N728" s="18"/>
      <c r="O728" s="18"/>
      <c r="P728" s="18"/>
      <c r="Q728" s="18"/>
      <c r="R728" s="18"/>
      <c r="S728" s="18"/>
      <c r="T728" s="18"/>
      <c r="U728" s="18"/>
      <c r="V728" s="18"/>
      <c r="W728" s="18"/>
      <c r="X728" s="18"/>
      <c r="Y728" s="18"/>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c r="BC728" s="18"/>
      <c r="BD728" s="18"/>
      <c r="BE728" s="18"/>
      <c r="BF728" s="18"/>
      <c r="BG728" s="18"/>
      <c r="BH728" s="18"/>
      <c r="BI728" s="18"/>
      <c r="BJ728" s="18"/>
      <c r="BK728" s="18"/>
      <c r="BL728" s="18"/>
      <c r="BM728" s="18"/>
      <c r="BN728" s="18"/>
      <c r="BO728" s="18"/>
      <c r="BP728" s="18"/>
      <c r="BQ728" s="18"/>
      <c r="BR728" s="18"/>
      <c r="BS728" s="18"/>
      <c r="BT728" s="18"/>
      <c r="BU728" s="18"/>
      <c r="BV728" s="18"/>
      <c r="BW728" s="18"/>
      <c r="BX728" s="18"/>
      <c r="BY728" s="18"/>
      <c r="BZ728" s="18"/>
      <c r="CA728" s="18"/>
      <c r="CB728" s="18"/>
      <c r="CC728" s="18"/>
      <c r="CD728" s="18"/>
      <c r="CE728" s="18"/>
      <c r="CF728" s="18"/>
      <c r="CG728" s="18"/>
      <c r="CH728" s="18"/>
      <c r="CI728" s="18"/>
      <c r="CJ728" s="18"/>
      <c r="CK728" s="18"/>
      <c r="CL728" s="18"/>
      <c r="CM728" s="18"/>
      <c r="CN728" s="18"/>
      <c r="CO728" s="18"/>
      <c r="CP728" s="18"/>
      <c r="CQ728" s="18"/>
      <c r="CR728" s="18"/>
      <c r="CS728" s="18"/>
    </row>
    <row r="729" spans="1:97">
      <c r="A729" s="18"/>
      <c r="B729" s="18"/>
      <c r="C729" s="18" t="s">
        <v>18606</v>
      </c>
      <c r="D729" s="18"/>
      <c r="E729" s="18"/>
      <c r="F729" s="18"/>
      <c r="G729" s="18"/>
      <c r="H729" s="18"/>
      <c r="I729" s="18"/>
      <c r="J729" s="18"/>
      <c r="K729" s="18"/>
      <c r="L729" s="18"/>
      <c r="M729" s="18"/>
      <c r="N729" s="18"/>
      <c r="O729" s="18"/>
      <c r="P729" s="18"/>
      <c r="Q729" s="18"/>
      <c r="R729" s="18"/>
      <c r="S729" s="18"/>
      <c r="T729" s="18"/>
      <c r="U729" s="18"/>
      <c r="V729" s="18"/>
      <c r="W729" s="18"/>
      <c r="X729" s="18"/>
      <c r="Y729" s="18"/>
      <c r="Z729" s="18"/>
      <c r="AA729" s="18"/>
      <c r="AB729" s="18"/>
      <c r="AC729" s="18"/>
      <c r="AD729" s="18"/>
      <c r="AE729" s="18"/>
      <c r="AF729" s="18"/>
      <c r="AG729" s="18"/>
      <c r="AH729" s="18"/>
      <c r="AI729" s="18"/>
      <c r="AJ729" s="18"/>
      <c r="AK729" s="18"/>
      <c r="AL729" s="18"/>
      <c r="AM729" s="18"/>
      <c r="AN729" s="18"/>
      <c r="AO729" s="18"/>
      <c r="AP729" s="18"/>
      <c r="AQ729" s="18"/>
      <c r="AR729" s="18"/>
      <c r="AS729" s="18"/>
      <c r="AT729" s="18"/>
      <c r="AU729" s="18"/>
      <c r="AV729" s="18"/>
      <c r="AW729" s="18"/>
      <c r="AX729" s="18"/>
      <c r="AY729" s="18"/>
      <c r="AZ729" s="18"/>
      <c r="BA729" s="18"/>
      <c r="BB729" s="18"/>
      <c r="BC729" s="18"/>
      <c r="BD729" s="18"/>
      <c r="BE729" s="18"/>
      <c r="BF729" s="18"/>
      <c r="BG729" s="18"/>
      <c r="BH729" s="18"/>
      <c r="BI729" s="18"/>
      <c r="BJ729" s="18"/>
      <c r="BK729" s="18"/>
      <c r="BL729" s="18"/>
      <c r="BM729" s="18"/>
      <c r="BN729" s="18"/>
      <c r="BO729" s="18"/>
      <c r="BP729" s="18"/>
      <c r="BQ729" s="18"/>
      <c r="BR729" s="18"/>
      <c r="BS729" s="18"/>
      <c r="BT729" s="18"/>
      <c r="BU729" s="18"/>
      <c r="BV729" s="18"/>
      <c r="BW729" s="18"/>
      <c r="BX729" s="18"/>
      <c r="BY729" s="18"/>
      <c r="BZ729" s="18"/>
      <c r="CA729" s="18"/>
      <c r="CB729" s="18"/>
      <c r="CC729" s="18"/>
      <c r="CD729" s="18"/>
      <c r="CE729" s="18"/>
      <c r="CF729" s="18"/>
      <c r="CG729" s="18"/>
      <c r="CH729" s="18"/>
      <c r="CI729" s="18"/>
      <c r="CJ729" s="18"/>
      <c r="CK729" s="18"/>
      <c r="CL729" s="18"/>
      <c r="CM729" s="18"/>
      <c r="CN729" s="18"/>
      <c r="CO729" s="18"/>
      <c r="CP729" s="18"/>
      <c r="CQ729" s="18"/>
      <c r="CR729" s="18"/>
      <c r="CS729" s="18"/>
    </row>
    <row r="730" spans="1:97">
      <c r="A730" s="18"/>
      <c r="B730" s="18"/>
      <c r="C730" s="18" t="s">
        <v>18607</v>
      </c>
      <c r="D730" s="18"/>
      <c r="E730" s="18"/>
      <c r="F730" s="18"/>
      <c r="G730" s="18"/>
      <c r="H730" s="18"/>
      <c r="I730" s="18"/>
      <c r="J730" s="18"/>
      <c r="K730" s="18"/>
      <c r="L730" s="18"/>
      <c r="M730" s="18"/>
      <c r="N730" s="18"/>
      <c r="O730" s="18"/>
      <c r="P730" s="18"/>
      <c r="Q730" s="18"/>
      <c r="R730" s="18"/>
      <c r="S730" s="18"/>
      <c r="T730" s="18"/>
      <c r="U730" s="18"/>
      <c r="V730" s="18"/>
      <c r="W730" s="18"/>
      <c r="X730" s="18"/>
      <c r="Y730" s="18"/>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c r="BC730" s="18"/>
      <c r="BD730" s="18"/>
      <c r="BE730" s="18"/>
      <c r="BF730" s="18"/>
      <c r="BG730" s="18"/>
      <c r="BH730" s="18"/>
      <c r="BI730" s="18"/>
      <c r="BJ730" s="18"/>
      <c r="BK730" s="18"/>
      <c r="BL730" s="18"/>
      <c r="BM730" s="18"/>
      <c r="BN730" s="18"/>
      <c r="BO730" s="18"/>
      <c r="BP730" s="18"/>
      <c r="BQ730" s="18"/>
      <c r="BR730" s="18"/>
      <c r="BS730" s="18"/>
      <c r="BT730" s="18"/>
      <c r="BU730" s="18"/>
      <c r="BV730" s="18"/>
      <c r="BW730" s="18"/>
      <c r="BX730" s="18"/>
      <c r="BY730" s="18"/>
      <c r="BZ730" s="18"/>
      <c r="CA730" s="18"/>
      <c r="CB730" s="18"/>
      <c r="CC730" s="18"/>
      <c r="CD730" s="18"/>
      <c r="CE730" s="18"/>
      <c r="CF730" s="18"/>
      <c r="CG730" s="18"/>
      <c r="CH730" s="18"/>
      <c r="CI730" s="18"/>
      <c r="CJ730" s="18"/>
      <c r="CK730" s="18"/>
      <c r="CL730" s="18"/>
      <c r="CM730" s="18"/>
      <c r="CN730" s="18"/>
      <c r="CO730" s="18"/>
      <c r="CP730" s="18"/>
      <c r="CQ730" s="18"/>
      <c r="CR730" s="18"/>
      <c r="CS730" s="18"/>
    </row>
    <row r="731" spans="1:97">
      <c r="A731" s="18"/>
      <c r="B731" s="18"/>
      <c r="C731" s="18" t="s">
        <v>18608</v>
      </c>
      <c r="D731" s="18"/>
      <c r="E731" s="18"/>
      <c r="F731" s="18"/>
      <c r="G731" s="18"/>
      <c r="H731" s="18"/>
      <c r="I731" s="18"/>
      <c r="J731" s="18"/>
      <c r="K731" s="18"/>
      <c r="L731" s="18"/>
      <c r="M731" s="18"/>
      <c r="N731" s="18"/>
      <c r="O731" s="18"/>
      <c r="P731" s="18"/>
      <c r="Q731" s="18"/>
      <c r="R731" s="18"/>
      <c r="S731" s="18"/>
      <c r="T731" s="18"/>
      <c r="U731" s="18"/>
      <c r="V731" s="18"/>
      <c r="W731" s="18"/>
      <c r="X731" s="18"/>
      <c r="Y731" s="18"/>
      <c r="Z731" s="18"/>
      <c r="AA731" s="18"/>
      <c r="AB731" s="18"/>
      <c r="AC731" s="18"/>
      <c r="AD731" s="18"/>
      <c r="AE731" s="18"/>
      <c r="AF731" s="18"/>
      <c r="AG731" s="18"/>
      <c r="AH731" s="18"/>
      <c r="AI731" s="18"/>
      <c r="AJ731" s="18"/>
      <c r="AK731" s="18"/>
      <c r="AL731" s="18"/>
      <c r="AM731" s="18"/>
      <c r="AN731" s="18"/>
      <c r="AO731" s="18"/>
      <c r="AP731" s="18"/>
      <c r="AQ731" s="18"/>
      <c r="AR731" s="18"/>
      <c r="AS731" s="18"/>
      <c r="AT731" s="18"/>
      <c r="AU731" s="18"/>
      <c r="AV731" s="18"/>
      <c r="AW731" s="18"/>
      <c r="AX731" s="18"/>
      <c r="AY731" s="18"/>
      <c r="AZ731" s="18"/>
      <c r="BA731" s="18"/>
      <c r="BB731" s="18"/>
      <c r="BC731" s="18"/>
      <c r="BD731" s="18"/>
      <c r="BE731" s="18"/>
      <c r="BF731" s="18"/>
      <c r="BG731" s="18"/>
      <c r="BH731" s="18"/>
      <c r="BI731" s="18"/>
      <c r="BJ731" s="18"/>
      <c r="BK731" s="18"/>
      <c r="BL731" s="18"/>
      <c r="BM731" s="18"/>
      <c r="BN731" s="18"/>
      <c r="BO731" s="18"/>
      <c r="BP731" s="18"/>
      <c r="BQ731" s="18"/>
      <c r="BR731" s="18"/>
      <c r="BS731" s="18"/>
      <c r="BT731" s="18"/>
      <c r="BU731" s="18"/>
      <c r="BV731" s="18"/>
      <c r="BW731" s="18"/>
      <c r="BX731" s="18"/>
      <c r="BY731" s="18"/>
      <c r="BZ731" s="18"/>
      <c r="CA731" s="18"/>
      <c r="CB731" s="18"/>
      <c r="CC731" s="18"/>
      <c r="CD731" s="18"/>
      <c r="CE731" s="18"/>
      <c r="CF731" s="18"/>
      <c r="CG731" s="18"/>
      <c r="CH731" s="18"/>
      <c r="CI731" s="18"/>
      <c r="CJ731" s="18"/>
      <c r="CK731" s="18"/>
      <c r="CL731" s="18"/>
      <c r="CM731" s="18"/>
      <c r="CN731" s="18"/>
      <c r="CO731" s="18"/>
      <c r="CP731" s="18"/>
      <c r="CQ731" s="18"/>
      <c r="CR731" s="18"/>
      <c r="CS731" s="18"/>
    </row>
    <row r="732" spans="1:97">
      <c r="A732" s="18"/>
      <c r="B732" s="18"/>
      <c r="C732" s="18" t="s">
        <v>18609</v>
      </c>
      <c r="D732" s="18"/>
      <c r="E732" s="18"/>
      <c r="F732" s="18"/>
      <c r="G732" s="18"/>
      <c r="H732" s="18"/>
      <c r="I732" s="18"/>
      <c r="J732" s="18"/>
      <c r="K732" s="18"/>
      <c r="L732" s="18"/>
      <c r="M732" s="18"/>
      <c r="N732" s="18"/>
      <c r="O732" s="18"/>
      <c r="P732" s="18"/>
      <c r="Q732" s="18"/>
      <c r="R732" s="18"/>
      <c r="S732" s="18"/>
      <c r="T732" s="18"/>
      <c r="U732" s="18"/>
      <c r="V732" s="18"/>
      <c r="W732" s="18"/>
      <c r="X732" s="18"/>
      <c r="Y732" s="18"/>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c r="BC732" s="18"/>
      <c r="BD732" s="18"/>
      <c r="BE732" s="18"/>
      <c r="BF732" s="18"/>
      <c r="BG732" s="18"/>
      <c r="BH732" s="18"/>
      <c r="BI732" s="18"/>
      <c r="BJ732" s="18"/>
      <c r="BK732" s="18"/>
      <c r="BL732" s="18"/>
      <c r="BM732" s="18"/>
      <c r="BN732" s="18"/>
      <c r="BO732" s="18"/>
      <c r="BP732" s="18"/>
      <c r="BQ732" s="18"/>
      <c r="BR732" s="18"/>
      <c r="BS732" s="18"/>
      <c r="BT732" s="18"/>
      <c r="BU732" s="18"/>
      <c r="BV732" s="18"/>
      <c r="BW732" s="18"/>
      <c r="BX732" s="18"/>
      <c r="BY732" s="18"/>
      <c r="BZ732" s="18"/>
      <c r="CA732" s="18"/>
      <c r="CB732" s="18"/>
      <c r="CC732" s="18"/>
      <c r="CD732" s="18"/>
      <c r="CE732" s="18"/>
      <c r="CF732" s="18"/>
      <c r="CG732" s="18"/>
      <c r="CH732" s="18"/>
      <c r="CI732" s="18"/>
      <c r="CJ732" s="18"/>
      <c r="CK732" s="18"/>
      <c r="CL732" s="18"/>
      <c r="CM732" s="18"/>
      <c r="CN732" s="18"/>
      <c r="CO732" s="18"/>
      <c r="CP732" s="18"/>
      <c r="CQ732" s="18"/>
      <c r="CR732" s="18"/>
      <c r="CS732" s="18"/>
    </row>
    <row r="733" spans="1:97">
      <c r="A733" s="18"/>
      <c r="B733" s="18"/>
      <c r="C733" s="18" t="s">
        <v>18610</v>
      </c>
      <c r="D733" s="18"/>
      <c r="E733" s="18"/>
      <c r="F733" s="18"/>
      <c r="G733" s="18"/>
      <c r="H733" s="18"/>
      <c r="I733" s="18"/>
      <c r="J733" s="18"/>
      <c r="K733" s="18"/>
      <c r="L733" s="18"/>
      <c r="M733" s="18"/>
      <c r="N733" s="18"/>
      <c r="O733" s="18"/>
      <c r="P733" s="18"/>
      <c r="Q733" s="18"/>
      <c r="R733" s="18"/>
      <c r="S733" s="18"/>
      <c r="T733" s="18"/>
      <c r="U733" s="18"/>
      <c r="V733" s="18"/>
      <c r="W733" s="18"/>
      <c r="X733" s="18"/>
      <c r="Y733" s="18"/>
      <c r="Z733" s="18"/>
      <c r="AA733" s="18"/>
      <c r="AB733" s="18"/>
      <c r="AC733" s="18"/>
      <c r="AD733" s="18"/>
      <c r="AE733" s="18"/>
      <c r="AF733" s="18"/>
      <c r="AG733" s="18"/>
      <c r="AH733" s="18"/>
      <c r="AI733" s="18"/>
      <c r="AJ733" s="18"/>
      <c r="AK733" s="18"/>
      <c r="AL733" s="18"/>
      <c r="AM733" s="18"/>
      <c r="AN733" s="18"/>
      <c r="AO733" s="18"/>
      <c r="AP733" s="18"/>
      <c r="AQ733" s="18"/>
      <c r="AR733" s="18"/>
      <c r="AS733" s="18"/>
      <c r="AT733" s="18"/>
      <c r="AU733" s="18"/>
      <c r="AV733" s="18"/>
      <c r="AW733" s="18"/>
      <c r="AX733" s="18"/>
      <c r="AY733" s="18"/>
      <c r="AZ733" s="18"/>
      <c r="BA733" s="18"/>
      <c r="BB733" s="18"/>
      <c r="BC733" s="18"/>
      <c r="BD733" s="18"/>
      <c r="BE733" s="18"/>
      <c r="BF733" s="18"/>
      <c r="BG733" s="18"/>
      <c r="BH733" s="18"/>
      <c r="BI733" s="18"/>
      <c r="BJ733" s="18"/>
      <c r="BK733" s="18"/>
      <c r="BL733" s="18"/>
      <c r="BM733" s="18"/>
      <c r="BN733" s="18"/>
      <c r="BO733" s="18"/>
      <c r="BP733" s="18"/>
      <c r="BQ733" s="18"/>
      <c r="BR733" s="18"/>
      <c r="BS733" s="18"/>
      <c r="BT733" s="18"/>
      <c r="BU733" s="18"/>
      <c r="BV733" s="18"/>
      <c r="BW733" s="18"/>
      <c r="BX733" s="18"/>
      <c r="BY733" s="18"/>
      <c r="BZ733" s="18"/>
      <c r="CA733" s="18"/>
      <c r="CB733" s="18"/>
      <c r="CC733" s="18"/>
      <c r="CD733" s="18"/>
      <c r="CE733" s="18"/>
      <c r="CF733" s="18"/>
      <c r="CG733" s="18"/>
      <c r="CH733" s="18"/>
      <c r="CI733" s="18"/>
      <c r="CJ733" s="18"/>
      <c r="CK733" s="18"/>
      <c r="CL733" s="18"/>
      <c r="CM733" s="18"/>
      <c r="CN733" s="18"/>
      <c r="CO733" s="18"/>
      <c r="CP733" s="18"/>
      <c r="CQ733" s="18"/>
      <c r="CR733" s="18"/>
      <c r="CS733" s="18"/>
    </row>
    <row r="734" spans="1:97">
      <c r="A734" s="18"/>
      <c r="B734" s="18"/>
      <c r="C734" s="18" t="s">
        <v>18611</v>
      </c>
      <c r="D734" s="18"/>
      <c r="E734" s="18"/>
      <c r="F734" s="18"/>
      <c r="G734" s="18"/>
      <c r="H734" s="18"/>
      <c r="I734" s="18"/>
      <c r="J734" s="18"/>
      <c r="K734" s="18"/>
      <c r="L734" s="18"/>
      <c r="M734" s="18"/>
      <c r="N734" s="18"/>
      <c r="O734" s="18"/>
      <c r="P734" s="18"/>
      <c r="Q734" s="18"/>
      <c r="R734" s="18"/>
      <c r="S734" s="18"/>
      <c r="T734" s="18"/>
      <c r="U734" s="18"/>
      <c r="V734" s="18"/>
      <c r="W734" s="18"/>
      <c r="X734" s="18"/>
      <c r="Y734" s="18"/>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c r="BC734" s="18"/>
      <c r="BD734" s="18"/>
      <c r="BE734" s="18"/>
      <c r="BF734" s="18"/>
      <c r="BG734" s="18"/>
      <c r="BH734" s="18"/>
      <c r="BI734" s="18"/>
      <c r="BJ734" s="18"/>
      <c r="BK734" s="18"/>
      <c r="BL734" s="18"/>
      <c r="BM734" s="18"/>
      <c r="BN734" s="18"/>
      <c r="BO734" s="18"/>
      <c r="BP734" s="18"/>
      <c r="BQ734" s="18"/>
      <c r="BR734" s="18"/>
      <c r="BS734" s="18"/>
      <c r="BT734" s="18"/>
      <c r="BU734" s="18"/>
      <c r="BV734" s="18"/>
      <c r="BW734" s="18"/>
      <c r="BX734" s="18"/>
      <c r="BY734" s="18"/>
      <c r="BZ734" s="18"/>
      <c r="CA734" s="18"/>
      <c r="CB734" s="18"/>
      <c r="CC734" s="18"/>
      <c r="CD734" s="18"/>
      <c r="CE734" s="18"/>
      <c r="CF734" s="18"/>
      <c r="CG734" s="18"/>
      <c r="CH734" s="18"/>
      <c r="CI734" s="18"/>
      <c r="CJ734" s="18"/>
      <c r="CK734" s="18"/>
      <c r="CL734" s="18"/>
      <c r="CM734" s="18"/>
      <c r="CN734" s="18"/>
      <c r="CO734" s="18"/>
      <c r="CP734" s="18"/>
      <c r="CQ734" s="18"/>
      <c r="CR734" s="18"/>
      <c r="CS734" s="18"/>
    </row>
    <row r="735" spans="1:97">
      <c r="A735" s="18"/>
      <c r="B735" s="18"/>
      <c r="C735" s="18" t="s">
        <v>18612</v>
      </c>
      <c r="D735" s="18"/>
      <c r="E735" s="18"/>
      <c r="F735" s="18"/>
      <c r="G735" s="18"/>
      <c r="H735" s="18"/>
      <c r="I735" s="18"/>
      <c r="J735" s="18"/>
      <c r="K735" s="18"/>
      <c r="L735" s="18"/>
      <c r="M735" s="18"/>
      <c r="N735" s="18"/>
      <c r="O735" s="18"/>
      <c r="P735" s="18"/>
      <c r="Q735" s="18"/>
      <c r="R735" s="18"/>
      <c r="S735" s="18"/>
      <c r="T735" s="18"/>
      <c r="U735" s="18"/>
      <c r="V735" s="18"/>
      <c r="W735" s="18"/>
      <c r="X735" s="18"/>
      <c r="Y735" s="18"/>
      <c r="Z735" s="18"/>
      <c r="AA735" s="18"/>
      <c r="AB735" s="18"/>
      <c r="AC735" s="18"/>
      <c r="AD735" s="18"/>
      <c r="AE735" s="18"/>
      <c r="AF735" s="18"/>
      <c r="AG735" s="18"/>
      <c r="AH735" s="18"/>
      <c r="AI735" s="18"/>
      <c r="AJ735" s="18"/>
      <c r="AK735" s="18"/>
      <c r="AL735" s="18"/>
      <c r="AM735" s="18"/>
      <c r="AN735" s="18"/>
      <c r="AO735" s="18"/>
      <c r="AP735" s="18"/>
      <c r="AQ735" s="18"/>
      <c r="AR735" s="18"/>
      <c r="AS735" s="18"/>
      <c r="AT735" s="18"/>
      <c r="AU735" s="18"/>
      <c r="AV735" s="18"/>
      <c r="AW735" s="18"/>
      <c r="AX735" s="18"/>
      <c r="AY735" s="18"/>
      <c r="AZ735" s="18"/>
      <c r="BA735" s="18"/>
      <c r="BB735" s="18"/>
      <c r="BC735" s="18"/>
      <c r="BD735" s="18"/>
      <c r="BE735" s="18"/>
      <c r="BF735" s="18"/>
      <c r="BG735" s="18"/>
      <c r="BH735" s="18"/>
      <c r="BI735" s="18"/>
      <c r="BJ735" s="18"/>
      <c r="BK735" s="18"/>
      <c r="BL735" s="18"/>
      <c r="BM735" s="18"/>
      <c r="BN735" s="18"/>
      <c r="BO735" s="18"/>
      <c r="BP735" s="18"/>
      <c r="BQ735" s="18"/>
      <c r="BR735" s="18"/>
      <c r="BS735" s="18"/>
      <c r="BT735" s="18"/>
      <c r="BU735" s="18"/>
      <c r="BV735" s="18"/>
      <c r="BW735" s="18"/>
      <c r="BX735" s="18"/>
      <c r="BY735" s="18"/>
      <c r="BZ735" s="18"/>
      <c r="CA735" s="18"/>
      <c r="CB735" s="18"/>
      <c r="CC735" s="18"/>
      <c r="CD735" s="18"/>
      <c r="CE735" s="18"/>
      <c r="CF735" s="18"/>
      <c r="CG735" s="18"/>
      <c r="CH735" s="18"/>
      <c r="CI735" s="18"/>
      <c r="CJ735" s="18"/>
      <c r="CK735" s="18"/>
      <c r="CL735" s="18"/>
      <c r="CM735" s="18"/>
      <c r="CN735" s="18"/>
      <c r="CO735" s="18"/>
      <c r="CP735" s="18"/>
      <c r="CQ735" s="18"/>
      <c r="CR735" s="18"/>
      <c r="CS735" s="18"/>
    </row>
    <row r="736" spans="1:97">
      <c r="A736" s="18"/>
      <c r="B736" s="18"/>
      <c r="C736" s="18" t="s">
        <v>18613</v>
      </c>
      <c r="D736" s="18"/>
      <c r="E736" s="18"/>
      <c r="F736" s="18"/>
      <c r="G736" s="18"/>
      <c r="H736" s="18"/>
      <c r="I736" s="18"/>
      <c r="J736" s="18"/>
      <c r="K736" s="18"/>
      <c r="L736" s="18"/>
      <c r="M736" s="18"/>
      <c r="N736" s="18"/>
      <c r="O736" s="18"/>
      <c r="P736" s="18"/>
      <c r="Q736" s="18"/>
      <c r="R736" s="18"/>
      <c r="S736" s="18"/>
      <c r="T736" s="18"/>
      <c r="U736" s="18"/>
      <c r="V736" s="18"/>
      <c r="W736" s="18"/>
      <c r="X736" s="18"/>
      <c r="Y736" s="18"/>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c r="BC736" s="18"/>
      <c r="BD736" s="18"/>
      <c r="BE736" s="18"/>
      <c r="BF736" s="18"/>
      <c r="BG736" s="18"/>
      <c r="BH736" s="18"/>
      <c r="BI736" s="18"/>
      <c r="BJ736" s="18"/>
      <c r="BK736" s="18"/>
      <c r="BL736" s="18"/>
      <c r="BM736" s="18"/>
      <c r="BN736" s="18"/>
      <c r="BO736" s="18"/>
      <c r="BP736" s="18"/>
      <c r="BQ736" s="18"/>
      <c r="BR736" s="18"/>
      <c r="BS736" s="18"/>
      <c r="BT736" s="18"/>
      <c r="BU736" s="18"/>
      <c r="BV736" s="18"/>
      <c r="BW736" s="18"/>
      <c r="BX736" s="18"/>
      <c r="BY736" s="18"/>
      <c r="BZ736" s="18"/>
      <c r="CA736" s="18"/>
      <c r="CB736" s="18"/>
      <c r="CC736" s="18"/>
      <c r="CD736" s="18"/>
      <c r="CE736" s="18"/>
      <c r="CF736" s="18"/>
      <c r="CG736" s="18"/>
      <c r="CH736" s="18"/>
      <c r="CI736" s="18"/>
      <c r="CJ736" s="18"/>
      <c r="CK736" s="18"/>
      <c r="CL736" s="18"/>
      <c r="CM736" s="18"/>
      <c r="CN736" s="18"/>
      <c r="CO736" s="18"/>
      <c r="CP736" s="18"/>
      <c r="CQ736" s="18"/>
      <c r="CR736" s="18"/>
      <c r="CS736" s="18"/>
    </row>
    <row r="737" spans="1:97">
      <c r="A737" s="18"/>
      <c r="B737" s="18"/>
      <c r="C737" s="18" t="s">
        <v>18614</v>
      </c>
      <c r="D737" s="18"/>
      <c r="E737" s="18"/>
      <c r="F737" s="18"/>
      <c r="G737" s="18"/>
      <c r="H737" s="18"/>
      <c r="I737" s="18"/>
      <c r="J737" s="18"/>
      <c r="K737" s="18"/>
      <c r="L737" s="18"/>
      <c r="M737" s="18"/>
      <c r="N737" s="18"/>
      <c r="O737" s="18"/>
      <c r="P737" s="18"/>
      <c r="Q737" s="18"/>
      <c r="R737" s="18"/>
      <c r="S737" s="18"/>
      <c r="T737" s="18"/>
      <c r="U737" s="18"/>
      <c r="V737" s="18"/>
      <c r="W737" s="18"/>
      <c r="X737" s="18"/>
      <c r="Y737" s="18"/>
      <c r="Z737" s="18"/>
      <c r="AA737" s="18"/>
      <c r="AB737" s="18"/>
      <c r="AC737" s="18"/>
      <c r="AD737" s="18"/>
      <c r="AE737" s="18"/>
      <c r="AF737" s="18"/>
      <c r="AG737" s="18"/>
      <c r="AH737" s="18"/>
      <c r="AI737" s="18"/>
      <c r="AJ737" s="18"/>
      <c r="AK737" s="18"/>
      <c r="AL737" s="18"/>
      <c r="AM737" s="18"/>
      <c r="AN737" s="18"/>
      <c r="AO737" s="18"/>
      <c r="AP737" s="18"/>
      <c r="AQ737" s="18"/>
      <c r="AR737" s="18"/>
      <c r="AS737" s="18"/>
      <c r="AT737" s="18"/>
      <c r="AU737" s="18"/>
      <c r="AV737" s="18"/>
      <c r="AW737" s="18"/>
      <c r="AX737" s="18"/>
      <c r="AY737" s="18"/>
      <c r="AZ737" s="18"/>
      <c r="BA737" s="18"/>
      <c r="BB737" s="18"/>
      <c r="BC737" s="18"/>
      <c r="BD737" s="18"/>
      <c r="BE737" s="18"/>
      <c r="BF737" s="18"/>
      <c r="BG737" s="18"/>
      <c r="BH737" s="18"/>
      <c r="BI737" s="18"/>
      <c r="BJ737" s="18"/>
      <c r="BK737" s="18"/>
      <c r="BL737" s="18"/>
      <c r="BM737" s="18"/>
      <c r="BN737" s="18"/>
      <c r="BO737" s="18"/>
      <c r="BP737" s="18"/>
      <c r="BQ737" s="18"/>
      <c r="BR737" s="18"/>
      <c r="BS737" s="18"/>
      <c r="BT737" s="18"/>
      <c r="BU737" s="18"/>
      <c r="BV737" s="18"/>
      <c r="BW737" s="18"/>
      <c r="BX737" s="18"/>
      <c r="BY737" s="18"/>
      <c r="BZ737" s="18"/>
      <c r="CA737" s="18"/>
      <c r="CB737" s="18"/>
      <c r="CC737" s="18"/>
      <c r="CD737" s="18"/>
      <c r="CE737" s="18"/>
      <c r="CF737" s="18"/>
      <c r="CG737" s="18"/>
      <c r="CH737" s="18"/>
      <c r="CI737" s="18"/>
      <c r="CJ737" s="18"/>
      <c r="CK737" s="18"/>
      <c r="CL737" s="18"/>
      <c r="CM737" s="18"/>
      <c r="CN737" s="18"/>
      <c r="CO737" s="18"/>
      <c r="CP737" s="18"/>
      <c r="CQ737" s="18"/>
      <c r="CR737" s="18"/>
      <c r="CS737" s="18"/>
    </row>
    <row r="738" spans="1:97">
      <c r="A738" s="18"/>
      <c r="B738" s="18"/>
      <c r="C738" s="18" t="s">
        <v>18615</v>
      </c>
      <c r="D738" s="18"/>
      <c r="E738" s="18"/>
      <c r="F738" s="18"/>
      <c r="G738" s="18"/>
      <c r="H738" s="18"/>
      <c r="I738" s="18"/>
      <c r="J738" s="18"/>
      <c r="K738" s="18"/>
      <c r="L738" s="18"/>
      <c r="M738" s="18"/>
      <c r="N738" s="18"/>
      <c r="O738" s="18"/>
      <c r="P738" s="18"/>
      <c r="Q738" s="18"/>
      <c r="R738" s="18"/>
      <c r="S738" s="18"/>
      <c r="T738" s="18"/>
      <c r="U738" s="18"/>
      <c r="V738" s="18"/>
      <c r="W738" s="18"/>
      <c r="X738" s="18"/>
      <c r="Y738" s="18"/>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c r="BC738" s="18"/>
      <c r="BD738" s="18"/>
      <c r="BE738" s="18"/>
      <c r="BF738" s="18"/>
      <c r="BG738" s="18"/>
      <c r="BH738" s="18"/>
      <c r="BI738" s="18"/>
      <c r="BJ738" s="18"/>
      <c r="BK738" s="18"/>
      <c r="BL738" s="18"/>
      <c r="BM738" s="18"/>
      <c r="BN738" s="18"/>
      <c r="BO738" s="18"/>
      <c r="BP738" s="18"/>
      <c r="BQ738" s="18"/>
      <c r="BR738" s="18"/>
      <c r="BS738" s="18"/>
      <c r="BT738" s="18"/>
      <c r="BU738" s="18"/>
      <c r="BV738" s="18"/>
      <c r="BW738" s="18"/>
      <c r="BX738" s="18"/>
      <c r="BY738" s="18"/>
      <c r="BZ738" s="18"/>
      <c r="CA738" s="18"/>
      <c r="CB738" s="18"/>
      <c r="CC738" s="18"/>
      <c r="CD738" s="18"/>
      <c r="CE738" s="18"/>
      <c r="CF738" s="18"/>
      <c r="CG738" s="18"/>
      <c r="CH738" s="18"/>
      <c r="CI738" s="18"/>
      <c r="CJ738" s="18"/>
      <c r="CK738" s="18"/>
      <c r="CL738" s="18"/>
      <c r="CM738" s="18"/>
      <c r="CN738" s="18"/>
      <c r="CO738" s="18"/>
      <c r="CP738" s="18"/>
      <c r="CQ738" s="18"/>
      <c r="CR738" s="18"/>
      <c r="CS738" s="18"/>
    </row>
    <row r="739" spans="1:97">
      <c r="A739" s="18"/>
      <c r="B739" s="18"/>
      <c r="C739" s="18" t="s">
        <v>18616</v>
      </c>
      <c r="D739" s="18"/>
      <c r="E739" s="18"/>
      <c r="F739" s="18"/>
      <c r="G739" s="18"/>
      <c r="H739" s="18"/>
      <c r="I739" s="18"/>
      <c r="J739" s="18"/>
      <c r="K739" s="18"/>
      <c r="L739" s="18"/>
      <c r="M739" s="18"/>
      <c r="N739" s="18"/>
      <c r="O739" s="18"/>
      <c r="P739" s="18"/>
      <c r="Q739" s="18"/>
      <c r="R739" s="18"/>
      <c r="S739" s="18"/>
      <c r="T739" s="18"/>
      <c r="U739" s="18"/>
      <c r="V739" s="18"/>
      <c r="W739" s="18"/>
      <c r="X739" s="18"/>
      <c r="Y739" s="18"/>
      <c r="Z739" s="18"/>
      <c r="AA739" s="18"/>
      <c r="AB739" s="18"/>
      <c r="AC739" s="18"/>
      <c r="AD739" s="18"/>
      <c r="AE739" s="18"/>
      <c r="AF739" s="18"/>
      <c r="AG739" s="18"/>
      <c r="AH739" s="18"/>
      <c r="AI739" s="18"/>
      <c r="AJ739" s="18"/>
      <c r="AK739" s="18"/>
      <c r="AL739" s="18"/>
      <c r="AM739" s="18"/>
      <c r="AN739" s="18"/>
      <c r="AO739" s="18"/>
      <c r="AP739" s="18"/>
      <c r="AQ739" s="18"/>
      <c r="AR739" s="18"/>
      <c r="AS739" s="18"/>
      <c r="AT739" s="18"/>
      <c r="AU739" s="18"/>
      <c r="AV739" s="18"/>
      <c r="AW739" s="18"/>
      <c r="AX739" s="18"/>
      <c r="AY739" s="18"/>
      <c r="AZ739" s="18"/>
      <c r="BA739" s="18"/>
      <c r="BB739" s="18"/>
      <c r="BC739" s="18"/>
      <c r="BD739" s="18"/>
      <c r="BE739" s="18"/>
      <c r="BF739" s="18"/>
      <c r="BG739" s="18"/>
      <c r="BH739" s="18"/>
      <c r="BI739" s="18"/>
      <c r="BJ739" s="18"/>
      <c r="BK739" s="18"/>
      <c r="BL739" s="18"/>
      <c r="BM739" s="18"/>
      <c r="BN739" s="18"/>
      <c r="BO739" s="18"/>
      <c r="BP739" s="18"/>
      <c r="BQ739" s="18"/>
      <c r="BR739" s="18"/>
      <c r="BS739" s="18"/>
      <c r="BT739" s="18"/>
      <c r="BU739" s="18"/>
      <c r="BV739" s="18"/>
      <c r="BW739" s="18"/>
      <c r="BX739" s="18"/>
      <c r="BY739" s="18"/>
      <c r="BZ739" s="18"/>
      <c r="CA739" s="18"/>
      <c r="CB739" s="18"/>
      <c r="CC739" s="18"/>
      <c r="CD739" s="18"/>
      <c r="CE739" s="18"/>
      <c r="CF739" s="18"/>
      <c r="CG739" s="18"/>
      <c r="CH739" s="18"/>
      <c r="CI739" s="18"/>
      <c r="CJ739" s="18"/>
      <c r="CK739" s="18"/>
      <c r="CL739" s="18"/>
      <c r="CM739" s="18"/>
      <c r="CN739" s="18"/>
      <c r="CO739" s="18"/>
      <c r="CP739" s="18"/>
      <c r="CQ739" s="18"/>
      <c r="CR739" s="18"/>
      <c r="CS739" s="18"/>
    </row>
    <row r="740" spans="1:97">
      <c r="A740" s="18"/>
      <c r="B740" s="18"/>
      <c r="C740" s="18" t="s">
        <v>18617</v>
      </c>
      <c r="D740" s="18"/>
      <c r="E740" s="18"/>
      <c r="F740" s="18"/>
      <c r="G740" s="18"/>
      <c r="H740" s="18"/>
      <c r="I740" s="18"/>
      <c r="J740" s="18"/>
      <c r="K740" s="18"/>
      <c r="L740" s="18"/>
      <c r="M740" s="18"/>
      <c r="N740" s="18"/>
      <c r="O740" s="18"/>
      <c r="P740" s="18"/>
      <c r="Q740" s="18"/>
      <c r="R740" s="18"/>
      <c r="S740" s="18"/>
      <c r="T740" s="18"/>
      <c r="U740" s="18"/>
      <c r="V740" s="18"/>
      <c r="W740" s="18"/>
      <c r="X740" s="18"/>
      <c r="Y740" s="18"/>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c r="BC740" s="18"/>
      <c r="BD740" s="18"/>
      <c r="BE740" s="18"/>
      <c r="BF740" s="18"/>
      <c r="BG740" s="18"/>
      <c r="BH740" s="18"/>
      <c r="BI740" s="18"/>
      <c r="BJ740" s="18"/>
      <c r="BK740" s="18"/>
      <c r="BL740" s="18"/>
      <c r="BM740" s="18"/>
      <c r="BN740" s="18"/>
      <c r="BO740" s="18"/>
      <c r="BP740" s="18"/>
      <c r="BQ740" s="18"/>
      <c r="BR740" s="18"/>
      <c r="BS740" s="18"/>
      <c r="BT740" s="18"/>
      <c r="BU740" s="18"/>
      <c r="BV740" s="18"/>
      <c r="BW740" s="18"/>
      <c r="BX740" s="18"/>
      <c r="BY740" s="18"/>
      <c r="BZ740" s="18"/>
      <c r="CA740" s="18"/>
      <c r="CB740" s="18"/>
      <c r="CC740" s="18"/>
      <c r="CD740" s="18"/>
      <c r="CE740" s="18"/>
      <c r="CF740" s="18"/>
      <c r="CG740" s="18"/>
      <c r="CH740" s="18"/>
      <c r="CI740" s="18"/>
      <c r="CJ740" s="18"/>
      <c r="CK740" s="18"/>
      <c r="CL740" s="18"/>
      <c r="CM740" s="18"/>
      <c r="CN740" s="18"/>
      <c r="CO740" s="18"/>
      <c r="CP740" s="18"/>
      <c r="CQ740" s="18"/>
      <c r="CR740" s="18"/>
      <c r="CS740" s="18"/>
    </row>
    <row r="741" spans="1:97">
      <c r="A741" s="18"/>
      <c r="B741" s="18"/>
      <c r="C741" s="18" t="s">
        <v>18618</v>
      </c>
      <c r="D741" s="18"/>
      <c r="E741" s="18"/>
      <c r="F741" s="18"/>
      <c r="G741" s="18"/>
      <c r="H741" s="18"/>
      <c r="I741" s="18"/>
      <c r="J741" s="18"/>
      <c r="K741" s="18"/>
      <c r="L741" s="18"/>
      <c r="M741" s="18"/>
      <c r="N741" s="18"/>
      <c r="O741" s="18"/>
      <c r="P741" s="18"/>
      <c r="Q741" s="18"/>
      <c r="R741" s="18"/>
      <c r="S741" s="18"/>
      <c r="T741" s="18"/>
      <c r="U741" s="18"/>
      <c r="V741" s="18"/>
      <c r="W741" s="18"/>
      <c r="X741" s="18"/>
      <c r="Y741" s="18"/>
      <c r="Z741" s="18"/>
      <c r="AA741" s="18"/>
      <c r="AB741" s="18"/>
      <c r="AC741" s="18"/>
      <c r="AD741" s="18"/>
      <c r="AE741" s="18"/>
      <c r="AF741" s="18"/>
      <c r="AG741" s="18"/>
      <c r="AH741" s="18"/>
      <c r="AI741" s="18"/>
      <c r="AJ741" s="18"/>
      <c r="AK741" s="18"/>
      <c r="AL741" s="18"/>
      <c r="AM741" s="18"/>
      <c r="AN741" s="18"/>
      <c r="AO741" s="18"/>
      <c r="AP741" s="18"/>
      <c r="AQ741" s="18"/>
      <c r="AR741" s="18"/>
      <c r="AS741" s="18"/>
      <c r="AT741" s="18"/>
      <c r="AU741" s="18"/>
      <c r="AV741" s="18"/>
      <c r="AW741" s="18"/>
      <c r="AX741" s="18"/>
      <c r="AY741" s="18"/>
      <c r="AZ741" s="18"/>
      <c r="BA741" s="18"/>
      <c r="BB741" s="18"/>
      <c r="BC741" s="18"/>
      <c r="BD741" s="18"/>
      <c r="BE741" s="18"/>
      <c r="BF741" s="18"/>
      <c r="BG741" s="18"/>
      <c r="BH741" s="18"/>
      <c r="BI741" s="18"/>
      <c r="BJ741" s="18"/>
      <c r="BK741" s="18"/>
      <c r="BL741" s="18"/>
      <c r="BM741" s="18"/>
      <c r="BN741" s="18"/>
      <c r="BO741" s="18"/>
      <c r="BP741" s="18"/>
      <c r="BQ741" s="18"/>
      <c r="BR741" s="18"/>
      <c r="BS741" s="18"/>
      <c r="BT741" s="18"/>
      <c r="BU741" s="18"/>
      <c r="BV741" s="18"/>
      <c r="BW741" s="18"/>
      <c r="BX741" s="18"/>
      <c r="BY741" s="18"/>
      <c r="BZ741" s="18"/>
      <c r="CA741" s="18"/>
      <c r="CB741" s="18"/>
      <c r="CC741" s="18"/>
      <c r="CD741" s="18"/>
      <c r="CE741" s="18"/>
      <c r="CF741" s="18"/>
      <c r="CG741" s="18"/>
      <c r="CH741" s="18"/>
      <c r="CI741" s="18"/>
      <c r="CJ741" s="18"/>
      <c r="CK741" s="18"/>
      <c r="CL741" s="18"/>
      <c r="CM741" s="18"/>
      <c r="CN741" s="18"/>
      <c r="CO741" s="18"/>
      <c r="CP741" s="18"/>
      <c r="CQ741" s="18"/>
      <c r="CR741" s="18"/>
      <c r="CS741" s="18"/>
    </row>
    <row r="742" spans="1:97">
      <c r="A742" s="18"/>
      <c r="B742" s="18"/>
      <c r="C742" s="18" t="s">
        <v>18619</v>
      </c>
      <c r="D742" s="18"/>
      <c r="E742" s="18"/>
      <c r="F742" s="18"/>
      <c r="G742" s="18"/>
      <c r="H742" s="18"/>
      <c r="I742" s="18"/>
      <c r="J742" s="18"/>
      <c r="K742" s="18"/>
      <c r="L742" s="18"/>
      <c r="M742" s="18"/>
      <c r="N742" s="18"/>
      <c r="O742" s="18"/>
      <c r="P742" s="18"/>
      <c r="Q742" s="18"/>
      <c r="R742" s="18"/>
      <c r="S742" s="18"/>
      <c r="T742" s="18"/>
      <c r="U742" s="18"/>
      <c r="V742" s="18"/>
      <c r="W742" s="18"/>
      <c r="X742" s="18"/>
      <c r="Y742" s="18"/>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c r="BC742" s="18"/>
      <c r="BD742" s="18"/>
      <c r="BE742" s="18"/>
      <c r="BF742" s="18"/>
      <c r="BG742" s="18"/>
      <c r="BH742" s="18"/>
      <c r="BI742" s="18"/>
      <c r="BJ742" s="18"/>
      <c r="BK742" s="18"/>
      <c r="BL742" s="18"/>
      <c r="BM742" s="18"/>
      <c r="BN742" s="18"/>
      <c r="BO742" s="18"/>
      <c r="BP742" s="18"/>
      <c r="BQ742" s="18"/>
      <c r="BR742" s="18"/>
      <c r="BS742" s="18"/>
      <c r="BT742" s="18"/>
      <c r="BU742" s="18"/>
      <c r="BV742" s="18"/>
      <c r="BW742" s="18"/>
      <c r="BX742" s="18"/>
      <c r="BY742" s="18"/>
      <c r="BZ742" s="18"/>
      <c r="CA742" s="18"/>
      <c r="CB742" s="18"/>
      <c r="CC742" s="18"/>
      <c r="CD742" s="18"/>
      <c r="CE742" s="18"/>
      <c r="CF742" s="18"/>
      <c r="CG742" s="18"/>
      <c r="CH742" s="18"/>
      <c r="CI742" s="18"/>
      <c r="CJ742" s="18"/>
      <c r="CK742" s="18"/>
      <c r="CL742" s="18"/>
      <c r="CM742" s="18"/>
      <c r="CN742" s="18"/>
      <c r="CO742" s="18"/>
      <c r="CP742" s="18"/>
      <c r="CQ742" s="18"/>
      <c r="CR742" s="18"/>
      <c r="CS742" s="18"/>
    </row>
    <row r="743" spans="1:97">
      <c r="A743" s="18"/>
      <c r="B743" s="18"/>
      <c r="C743" s="18" t="s">
        <v>18620</v>
      </c>
      <c r="D743" s="18"/>
      <c r="E743" s="18"/>
      <c r="F743" s="18"/>
      <c r="G743" s="18"/>
      <c r="H743" s="18"/>
      <c r="I743" s="18"/>
      <c r="J743" s="18"/>
      <c r="K743" s="18"/>
      <c r="L743" s="18"/>
      <c r="M743" s="18"/>
      <c r="N743" s="18"/>
      <c r="O743" s="18"/>
      <c r="P743" s="18"/>
      <c r="Q743" s="18"/>
      <c r="R743" s="18"/>
      <c r="S743" s="18"/>
      <c r="T743" s="18"/>
      <c r="U743" s="18"/>
      <c r="V743" s="18"/>
      <c r="W743" s="18"/>
      <c r="X743" s="18"/>
      <c r="Y743" s="18"/>
      <c r="Z743" s="18"/>
      <c r="AA743" s="18"/>
      <c r="AB743" s="18"/>
      <c r="AC743" s="18"/>
      <c r="AD743" s="18"/>
      <c r="AE743" s="18"/>
      <c r="AF743" s="18"/>
      <c r="AG743" s="18"/>
      <c r="AH743" s="18"/>
      <c r="AI743" s="18"/>
      <c r="AJ743" s="18"/>
      <c r="AK743" s="18"/>
      <c r="AL743" s="18"/>
      <c r="AM743" s="18"/>
      <c r="AN743" s="18"/>
      <c r="AO743" s="18"/>
      <c r="AP743" s="18"/>
      <c r="AQ743" s="18"/>
      <c r="AR743" s="18"/>
      <c r="AS743" s="18"/>
      <c r="AT743" s="18"/>
      <c r="AU743" s="18"/>
      <c r="AV743" s="18"/>
      <c r="AW743" s="18"/>
      <c r="AX743" s="18"/>
      <c r="AY743" s="18"/>
      <c r="AZ743" s="18"/>
      <c r="BA743" s="18"/>
      <c r="BB743" s="18"/>
      <c r="BC743" s="18"/>
      <c r="BD743" s="18"/>
      <c r="BE743" s="18"/>
      <c r="BF743" s="18"/>
      <c r="BG743" s="18"/>
      <c r="BH743" s="18"/>
      <c r="BI743" s="18"/>
      <c r="BJ743" s="18"/>
      <c r="BK743" s="18"/>
      <c r="BL743" s="18"/>
      <c r="BM743" s="18"/>
      <c r="BN743" s="18"/>
      <c r="BO743" s="18"/>
      <c r="BP743" s="18"/>
      <c r="BQ743" s="18"/>
      <c r="BR743" s="18"/>
      <c r="BS743" s="18"/>
      <c r="BT743" s="18"/>
      <c r="BU743" s="18"/>
      <c r="BV743" s="18"/>
      <c r="BW743" s="18"/>
      <c r="BX743" s="18"/>
      <c r="BY743" s="18"/>
      <c r="BZ743" s="18"/>
      <c r="CA743" s="18"/>
      <c r="CB743" s="18"/>
      <c r="CC743" s="18"/>
      <c r="CD743" s="18"/>
      <c r="CE743" s="18"/>
      <c r="CF743" s="18"/>
      <c r="CG743" s="18"/>
      <c r="CH743" s="18"/>
      <c r="CI743" s="18"/>
      <c r="CJ743" s="18"/>
      <c r="CK743" s="18"/>
      <c r="CL743" s="18"/>
      <c r="CM743" s="18"/>
      <c r="CN743" s="18"/>
      <c r="CO743" s="18"/>
      <c r="CP743" s="18"/>
      <c r="CQ743" s="18"/>
      <c r="CR743" s="18"/>
      <c r="CS743" s="18"/>
    </row>
    <row r="744" spans="1:97">
      <c r="A744" s="18"/>
      <c r="B744" s="18"/>
      <c r="C744" s="18" t="s">
        <v>18621</v>
      </c>
      <c r="D744" s="18"/>
      <c r="E744" s="18"/>
      <c r="F744" s="18"/>
      <c r="G744" s="18"/>
      <c r="H744" s="18"/>
      <c r="I744" s="18"/>
      <c r="J744" s="18"/>
      <c r="K744" s="18"/>
      <c r="L744" s="18"/>
      <c r="M744" s="18"/>
      <c r="N744" s="18"/>
      <c r="O744" s="18"/>
      <c r="P744" s="18"/>
      <c r="Q744" s="18"/>
      <c r="R744" s="18"/>
      <c r="S744" s="18"/>
      <c r="T744" s="18"/>
      <c r="U744" s="18"/>
      <c r="V744" s="18"/>
      <c r="W744" s="18"/>
      <c r="X744" s="18"/>
      <c r="Y744" s="18"/>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c r="BC744" s="18"/>
      <c r="BD744" s="18"/>
      <c r="BE744" s="18"/>
      <c r="BF744" s="18"/>
      <c r="BG744" s="18"/>
      <c r="BH744" s="18"/>
      <c r="BI744" s="18"/>
      <c r="BJ744" s="18"/>
      <c r="BK744" s="18"/>
      <c r="BL744" s="18"/>
      <c r="BM744" s="18"/>
      <c r="BN744" s="18"/>
      <c r="BO744" s="18"/>
      <c r="BP744" s="18"/>
      <c r="BQ744" s="18"/>
      <c r="BR744" s="18"/>
      <c r="BS744" s="18"/>
      <c r="BT744" s="18"/>
      <c r="BU744" s="18"/>
      <c r="BV744" s="18"/>
      <c r="BW744" s="18"/>
      <c r="BX744" s="18"/>
      <c r="BY744" s="18"/>
      <c r="BZ744" s="18"/>
      <c r="CA744" s="18"/>
      <c r="CB744" s="18"/>
      <c r="CC744" s="18"/>
      <c r="CD744" s="18"/>
      <c r="CE744" s="18"/>
      <c r="CF744" s="18"/>
      <c r="CG744" s="18"/>
      <c r="CH744" s="18"/>
      <c r="CI744" s="18"/>
      <c r="CJ744" s="18"/>
      <c r="CK744" s="18"/>
      <c r="CL744" s="18"/>
      <c r="CM744" s="18"/>
      <c r="CN744" s="18"/>
      <c r="CO744" s="18"/>
      <c r="CP744" s="18"/>
      <c r="CQ744" s="18"/>
      <c r="CR744" s="18"/>
      <c r="CS744" s="18"/>
    </row>
    <row r="745" spans="1:97">
      <c r="A745" s="18"/>
      <c r="B745" s="18"/>
      <c r="C745" s="18" t="s">
        <v>18622</v>
      </c>
      <c r="D745" s="18"/>
      <c r="E745" s="18"/>
      <c r="F745" s="18"/>
      <c r="G745" s="18"/>
      <c r="H745" s="18"/>
      <c r="I745" s="18"/>
      <c r="J745" s="18"/>
      <c r="K745" s="18"/>
      <c r="L745" s="18"/>
      <c r="M745" s="18"/>
      <c r="N745" s="18"/>
      <c r="O745" s="18"/>
      <c r="P745" s="18"/>
      <c r="Q745" s="18"/>
      <c r="R745" s="18"/>
      <c r="S745" s="18"/>
      <c r="T745" s="18"/>
      <c r="U745" s="18"/>
      <c r="V745" s="18"/>
      <c r="W745" s="18"/>
      <c r="X745" s="18"/>
      <c r="Y745" s="18"/>
      <c r="Z745" s="18"/>
      <c r="AA745" s="18"/>
      <c r="AB745" s="18"/>
      <c r="AC745" s="18"/>
      <c r="AD745" s="18"/>
      <c r="AE745" s="18"/>
      <c r="AF745" s="18"/>
      <c r="AG745" s="18"/>
      <c r="AH745" s="18"/>
      <c r="AI745" s="18"/>
      <c r="AJ745" s="18"/>
      <c r="AK745" s="18"/>
      <c r="AL745" s="18"/>
      <c r="AM745" s="18"/>
      <c r="AN745" s="18"/>
      <c r="AO745" s="18"/>
      <c r="AP745" s="18"/>
      <c r="AQ745" s="18"/>
      <c r="AR745" s="18"/>
      <c r="AS745" s="18"/>
      <c r="AT745" s="18"/>
      <c r="AU745" s="18"/>
      <c r="AV745" s="18"/>
      <c r="AW745" s="18"/>
      <c r="AX745" s="18"/>
      <c r="AY745" s="18"/>
      <c r="AZ745" s="18"/>
      <c r="BA745" s="18"/>
      <c r="BB745" s="18"/>
      <c r="BC745" s="18"/>
      <c r="BD745" s="18"/>
      <c r="BE745" s="18"/>
      <c r="BF745" s="18"/>
      <c r="BG745" s="18"/>
      <c r="BH745" s="18"/>
      <c r="BI745" s="18"/>
      <c r="BJ745" s="18"/>
      <c r="BK745" s="18"/>
      <c r="BL745" s="18"/>
      <c r="BM745" s="18"/>
      <c r="BN745" s="18"/>
      <c r="BO745" s="18"/>
      <c r="BP745" s="18"/>
      <c r="BQ745" s="18"/>
      <c r="BR745" s="18"/>
      <c r="BS745" s="18"/>
      <c r="BT745" s="18"/>
      <c r="BU745" s="18"/>
      <c r="BV745" s="18"/>
      <c r="BW745" s="18"/>
      <c r="BX745" s="18"/>
      <c r="BY745" s="18"/>
      <c r="BZ745" s="18"/>
      <c r="CA745" s="18"/>
      <c r="CB745" s="18"/>
      <c r="CC745" s="18"/>
      <c r="CD745" s="18"/>
      <c r="CE745" s="18"/>
      <c r="CF745" s="18"/>
      <c r="CG745" s="18"/>
      <c r="CH745" s="18"/>
      <c r="CI745" s="18"/>
      <c r="CJ745" s="18"/>
      <c r="CK745" s="18"/>
      <c r="CL745" s="18"/>
      <c r="CM745" s="18"/>
      <c r="CN745" s="18"/>
      <c r="CO745" s="18"/>
      <c r="CP745" s="18"/>
      <c r="CQ745" s="18"/>
      <c r="CR745" s="18"/>
      <c r="CS745" s="18"/>
    </row>
    <row r="746" spans="1:97">
      <c r="A746" s="18"/>
      <c r="B746" s="18"/>
      <c r="C746" s="18" t="s">
        <v>18623</v>
      </c>
      <c r="D746" s="18"/>
      <c r="E746" s="18"/>
      <c r="F746" s="18"/>
      <c r="G746" s="18"/>
      <c r="H746" s="18"/>
      <c r="I746" s="18"/>
      <c r="J746" s="18"/>
      <c r="K746" s="18"/>
      <c r="L746" s="18"/>
      <c r="M746" s="18"/>
      <c r="N746" s="18"/>
      <c r="O746" s="18"/>
      <c r="P746" s="18"/>
      <c r="Q746" s="18"/>
      <c r="R746" s="18"/>
      <c r="S746" s="18"/>
      <c r="T746" s="18"/>
      <c r="U746" s="18"/>
      <c r="V746" s="18"/>
      <c r="W746" s="18"/>
      <c r="X746" s="18"/>
      <c r="Y746" s="18"/>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c r="BC746" s="18"/>
      <c r="BD746" s="18"/>
      <c r="BE746" s="18"/>
      <c r="BF746" s="18"/>
      <c r="BG746" s="18"/>
      <c r="BH746" s="18"/>
      <c r="BI746" s="18"/>
      <c r="BJ746" s="18"/>
      <c r="BK746" s="18"/>
      <c r="BL746" s="18"/>
      <c r="BM746" s="18"/>
      <c r="BN746" s="18"/>
      <c r="BO746" s="18"/>
      <c r="BP746" s="18"/>
      <c r="BQ746" s="18"/>
      <c r="BR746" s="18"/>
      <c r="BS746" s="18"/>
      <c r="BT746" s="18"/>
      <c r="BU746" s="18"/>
      <c r="BV746" s="18"/>
      <c r="BW746" s="18"/>
      <c r="BX746" s="18"/>
      <c r="BY746" s="18"/>
      <c r="BZ746" s="18"/>
      <c r="CA746" s="18"/>
      <c r="CB746" s="18"/>
      <c r="CC746" s="18"/>
      <c r="CD746" s="18"/>
      <c r="CE746" s="18"/>
      <c r="CF746" s="18"/>
      <c r="CG746" s="18"/>
      <c r="CH746" s="18"/>
      <c r="CI746" s="18"/>
      <c r="CJ746" s="18"/>
      <c r="CK746" s="18"/>
      <c r="CL746" s="18"/>
      <c r="CM746" s="18"/>
      <c r="CN746" s="18"/>
      <c r="CO746" s="18"/>
      <c r="CP746" s="18"/>
      <c r="CQ746" s="18"/>
      <c r="CR746" s="18"/>
      <c r="CS746" s="18"/>
    </row>
    <row r="747" spans="1:97">
      <c r="A747" s="18"/>
      <c r="B747" s="18"/>
      <c r="C747" s="18" t="s">
        <v>18624</v>
      </c>
      <c r="D747" s="18"/>
      <c r="E747" s="18"/>
      <c r="F747" s="18"/>
      <c r="G747" s="18"/>
      <c r="H747" s="18"/>
      <c r="I747" s="18"/>
      <c r="J747" s="18"/>
      <c r="K747" s="18"/>
      <c r="L747" s="18"/>
      <c r="M747" s="18"/>
      <c r="N747" s="18"/>
      <c r="O747" s="18"/>
      <c r="P747" s="18"/>
      <c r="Q747" s="18"/>
      <c r="R747" s="18"/>
      <c r="S747" s="18"/>
      <c r="T747" s="18"/>
      <c r="U747" s="18"/>
      <c r="V747" s="18"/>
      <c r="W747" s="18"/>
      <c r="X747" s="18"/>
      <c r="Y747" s="18"/>
      <c r="Z747" s="18"/>
      <c r="AA747" s="18"/>
      <c r="AB747" s="18"/>
      <c r="AC747" s="18"/>
      <c r="AD747" s="18"/>
      <c r="AE747" s="18"/>
      <c r="AF747" s="18"/>
      <c r="AG747" s="18"/>
      <c r="AH747" s="18"/>
      <c r="AI747" s="18"/>
      <c r="AJ747" s="18"/>
      <c r="AK747" s="18"/>
      <c r="AL747" s="18"/>
      <c r="AM747" s="18"/>
      <c r="AN747" s="18"/>
      <c r="AO747" s="18"/>
      <c r="AP747" s="18"/>
      <c r="AQ747" s="18"/>
      <c r="AR747" s="18"/>
      <c r="AS747" s="18"/>
      <c r="AT747" s="18"/>
      <c r="AU747" s="18"/>
      <c r="AV747" s="18"/>
      <c r="AW747" s="18"/>
      <c r="AX747" s="18"/>
      <c r="AY747" s="18"/>
      <c r="AZ747" s="18"/>
      <c r="BA747" s="18"/>
      <c r="BB747" s="18"/>
      <c r="BC747" s="18"/>
      <c r="BD747" s="18"/>
      <c r="BE747" s="18"/>
      <c r="BF747" s="18"/>
      <c r="BG747" s="18"/>
      <c r="BH747" s="18"/>
      <c r="BI747" s="18"/>
      <c r="BJ747" s="18"/>
      <c r="BK747" s="18"/>
      <c r="BL747" s="18"/>
      <c r="BM747" s="18"/>
      <c r="BN747" s="18"/>
      <c r="BO747" s="18"/>
      <c r="BP747" s="18"/>
      <c r="BQ747" s="18"/>
      <c r="BR747" s="18"/>
      <c r="BS747" s="18"/>
      <c r="BT747" s="18"/>
      <c r="BU747" s="18"/>
      <c r="BV747" s="18"/>
      <c r="BW747" s="18"/>
      <c r="BX747" s="18"/>
      <c r="BY747" s="18"/>
      <c r="BZ747" s="18"/>
      <c r="CA747" s="18"/>
      <c r="CB747" s="18"/>
      <c r="CC747" s="18"/>
      <c r="CD747" s="18"/>
      <c r="CE747" s="18"/>
      <c r="CF747" s="18"/>
      <c r="CG747" s="18"/>
      <c r="CH747" s="18"/>
      <c r="CI747" s="18"/>
      <c r="CJ747" s="18"/>
      <c r="CK747" s="18"/>
      <c r="CL747" s="18"/>
      <c r="CM747" s="18"/>
      <c r="CN747" s="18"/>
      <c r="CO747" s="18"/>
      <c r="CP747" s="18"/>
      <c r="CQ747" s="18"/>
      <c r="CR747" s="18"/>
      <c r="CS747" s="18"/>
    </row>
    <row r="748" spans="1:97">
      <c r="A748" s="18"/>
      <c r="B748" s="18"/>
      <c r="C748" s="18" t="s">
        <v>18625</v>
      </c>
      <c r="D748" s="18"/>
      <c r="E748" s="18"/>
      <c r="F748" s="18"/>
      <c r="G748" s="18"/>
      <c r="H748" s="18"/>
      <c r="I748" s="18"/>
      <c r="J748" s="18"/>
      <c r="K748" s="18"/>
      <c r="L748" s="18"/>
      <c r="M748" s="18"/>
      <c r="N748" s="18"/>
      <c r="O748" s="18"/>
      <c r="P748" s="18"/>
      <c r="Q748" s="18"/>
      <c r="R748" s="18"/>
      <c r="S748" s="18"/>
      <c r="T748" s="18"/>
      <c r="U748" s="18"/>
      <c r="V748" s="18"/>
      <c r="W748" s="18"/>
      <c r="X748" s="18"/>
      <c r="Y748" s="18"/>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c r="BC748" s="18"/>
      <c r="BD748" s="18"/>
      <c r="BE748" s="18"/>
      <c r="BF748" s="18"/>
      <c r="BG748" s="18"/>
      <c r="BH748" s="18"/>
      <c r="BI748" s="18"/>
      <c r="BJ748" s="18"/>
      <c r="BK748" s="18"/>
      <c r="BL748" s="18"/>
      <c r="BM748" s="18"/>
      <c r="BN748" s="18"/>
      <c r="BO748" s="18"/>
      <c r="BP748" s="18"/>
      <c r="BQ748" s="18"/>
      <c r="BR748" s="18"/>
      <c r="BS748" s="18"/>
      <c r="BT748" s="18"/>
      <c r="BU748" s="18"/>
      <c r="BV748" s="18"/>
      <c r="BW748" s="18"/>
      <c r="BX748" s="18"/>
      <c r="BY748" s="18"/>
      <c r="BZ748" s="18"/>
      <c r="CA748" s="18"/>
      <c r="CB748" s="18"/>
      <c r="CC748" s="18"/>
      <c r="CD748" s="18"/>
      <c r="CE748" s="18"/>
      <c r="CF748" s="18"/>
      <c r="CG748" s="18"/>
      <c r="CH748" s="18"/>
      <c r="CI748" s="18"/>
      <c r="CJ748" s="18"/>
      <c r="CK748" s="18"/>
      <c r="CL748" s="18"/>
      <c r="CM748" s="18"/>
      <c r="CN748" s="18"/>
      <c r="CO748" s="18"/>
      <c r="CP748" s="18"/>
      <c r="CQ748" s="18"/>
      <c r="CR748" s="18"/>
      <c r="CS748" s="18"/>
    </row>
    <row r="749" spans="1:97">
      <c r="A749" s="18"/>
      <c r="B749" s="18"/>
      <c r="C749" s="18" t="s">
        <v>18626</v>
      </c>
      <c r="D749" s="18"/>
      <c r="E749" s="18"/>
      <c r="F749" s="18"/>
      <c r="G749" s="18"/>
      <c r="H749" s="18"/>
      <c r="I749" s="18"/>
      <c r="J749" s="18"/>
      <c r="K749" s="18"/>
      <c r="L749" s="18"/>
      <c r="M749" s="18"/>
      <c r="N749" s="18"/>
      <c r="O749" s="18"/>
      <c r="P749" s="18"/>
      <c r="Q749" s="18"/>
      <c r="R749" s="18"/>
      <c r="S749" s="18"/>
      <c r="T749" s="18"/>
      <c r="U749" s="18"/>
      <c r="V749" s="18"/>
      <c r="W749" s="18"/>
      <c r="X749" s="18"/>
      <c r="Y749" s="18"/>
      <c r="Z749" s="18"/>
      <c r="AA749" s="18"/>
      <c r="AB749" s="18"/>
      <c r="AC749" s="18"/>
      <c r="AD749" s="18"/>
      <c r="AE749" s="18"/>
      <c r="AF749" s="18"/>
      <c r="AG749" s="18"/>
      <c r="AH749" s="18"/>
      <c r="AI749" s="18"/>
      <c r="AJ749" s="18"/>
      <c r="AK749" s="18"/>
      <c r="AL749" s="18"/>
      <c r="AM749" s="18"/>
      <c r="AN749" s="18"/>
      <c r="AO749" s="18"/>
      <c r="AP749" s="18"/>
      <c r="AQ749" s="18"/>
      <c r="AR749" s="18"/>
      <c r="AS749" s="18"/>
      <c r="AT749" s="18"/>
      <c r="AU749" s="18"/>
      <c r="AV749" s="18"/>
      <c r="AW749" s="18"/>
      <c r="AX749" s="18"/>
      <c r="AY749" s="18"/>
      <c r="AZ749" s="18"/>
      <c r="BA749" s="18"/>
      <c r="BB749" s="18"/>
      <c r="BC749" s="18"/>
      <c r="BD749" s="18"/>
      <c r="BE749" s="18"/>
      <c r="BF749" s="18"/>
      <c r="BG749" s="18"/>
      <c r="BH749" s="18"/>
      <c r="BI749" s="18"/>
      <c r="BJ749" s="18"/>
      <c r="BK749" s="18"/>
      <c r="BL749" s="18"/>
      <c r="BM749" s="18"/>
      <c r="BN749" s="18"/>
      <c r="BO749" s="18"/>
      <c r="BP749" s="18"/>
      <c r="BQ749" s="18"/>
      <c r="BR749" s="18"/>
      <c r="BS749" s="18"/>
      <c r="BT749" s="18"/>
      <c r="BU749" s="18"/>
      <c r="BV749" s="18"/>
      <c r="BW749" s="18"/>
      <c r="BX749" s="18"/>
      <c r="BY749" s="18"/>
      <c r="BZ749" s="18"/>
      <c r="CA749" s="18"/>
      <c r="CB749" s="18"/>
      <c r="CC749" s="18"/>
      <c r="CD749" s="18"/>
      <c r="CE749" s="18"/>
      <c r="CF749" s="18"/>
      <c r="CG749" s="18"/>
      <c r="CH749" s="18"/>
      <c r="CI749" s="18"/>
      <c r="CJ749" s="18"/>
      <c r="CK749" s="18"/>
      <c r="CL749" s="18"/>
      <c r="CM749" s="18"/>
      <c r="CN749" s="18"/>
      <c r="CO749" s="18"/>
      <c r="CP749" s="18"/>
      <c r="CQ749" s="18"/>
      <c r="CR749" s="18"/>
      <c r="CS749" s="18"/>
    </row>
    <row r="750" spans="1:97">
      <c r="A750" s="18"/>
      <c r="B750" s="18"/>
      <c r="C750" s="18" t="s">
        <v>18627</v>
      </c>
      <c r="D750" s="18"/>
      <c r="E750" s="18"/>
      <c r="F750" s="18"/>
      <c r="G750" s="18"/>
      <c r="H750" s="18"/>
      <c r="I750" s="18"/>
      <c r="J750" s="18"/>
      <c r="K750" s="18"/>
      <c r="L750" s="18"/>
      <c r="M750" s="18"/>
      <c r="N750" s="18"/>
      <c r="O750" s="18"/>
      <c r="P750" s="18"/>
      <c r="Q750" s="18"/>
      <c r="R750" s="18"/>
      <c r="S750" s="18"/>
      <c r="T750" s="18"/>
      <c r="U750" s="18"/>
      <c r="V750" s="18"/>
      <c r="W750" s="18"/>
      <c r="X750" s="18"/>
      <c r="Y750" s="18"/>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c r="BC750" s="18"/>
      <c r="BD750" s="18"/>
      <c r="BE750" s="18"/>
      <c r="BF750" s="18"/>
      <c r="BG750" s="18"/>
      <c r="BH750" s="18"/>
      <c r="BI750" s="18"/>
      <c r="BJ750" s="18"/>
      <c r="BK750" s="18"/>
      <c r="BL750" s="18"/>
      <c r="BM750" s="18"/>
      <c r="BN750" s="18"/>
      <c r="BO750" s="18"/>
      <c r="BP750" s="18"/>
      <c r="BQ750" s="18"/>
      <c r="BR750" s="18"/>
      <c r="BS750" s="18"/>
      <c r="BT750" s="18"/>
      <c r="BU750" s="18"/>
      <c r="BV750" s="18"/>
      <c r="BW750" s="18"/>
      <c r="BX750" s="18"/>
      <c r="BY750" s="18"/>
      <c r="BZ750" s="18"/>
      <c r="CA750" s="18"/>
      <c r="CB750" s="18"/>
      <c r="CC750" s="18"/>
      <c r="CD750" s="18"/>
      <c r="CE750" s="18"/>
      <c r="CF750" s="18"/>
      <c r="CG750" s="18"/>
      <c r="CH750" s="18"/>
      <c r="CI750" s="18"/>
      <c r="CJ750" s="18"/>
      <c r="CK750" s="18"/>
      <c r="CL750" s="18"/>
      <c r="CM750" s="18"/>
      <c r="CN750" s="18"/>
      <c r="CO750" s="18"/>
      <c r="CP750" s="18"/>
      <c r="CQ750" s="18"/>
      <c r="CR750" s="18"/>
      <c r="CS750" s="18"/>
    </row>
    <row r="751" spans="1:97">
      <c r="A751" s="18"/>
      <c r="B751" s="18"/>
      <c r="C751" s="18" t="s">
        <v>18628</v>
      </c>
      <c r="D751" s="18"/>
      <c r="E751" s="18"/>
      <c r="F751" s="18"/>
      <c r="G751" s="18"/>
      <c r="H751" s="18"/>
      <c r="I751" s="18"/>
      <c r="J751" s="18"/>
      <c r="K751" s="18"/>
      <c r="L751" s="18"/>
      <c r="M751" s="18"/>
      <c r="N751" s="18"/>
      <c r="O751" s="18"/>
      <c r="P751" s="18"/>
      <c r="Q751" s="18"/>
      <c r="R751" s="18"/>
      <c r="S751" s="18"/>
      <c r="T751" s="18"/>
      <c r="U751" s="18"/>
      <c r="V751" s="18"/>
      <c r="W751" s="18"/>
      <c r="X751" s="18"/>
      <c r="Y751" s="18"/>
      <c r="Z751" s="18"/>
      <c r="AA751" s="18"/>
      <c r="AB751" s="18"/>
      <c r="AC751" s="18"/>
      <c r="AD751" s="18"/>
      <c r="AE751" s="18"/>
      <c r="AF751" s="18"/>
      <c r="AG751" s="18"/>
      <c r="AH751" s="18"/>
      <c r="AI751" s="18"/>
      <c r="AJ751" s="18"/>
      <c r="AK751" s="18"/>
      <c r="AL751" s="18"/>
      <c r="AM751" s="18"/>
      <c r="AN751" s="18"/>
      <c r="AO751" s="18"/>
      <c r="AP751" s="18"/>
      <c r="AQ751" s="18"/>
      <c r="AR751" s="18"/>
      <c r="AS751" s="18"/>
      <c r="AT751" s="18"/>
      <c r="AU751" s="18"/>
      <c r="AV751" s="18"/>
      <c r="AW751" s="18"/>
      <c r="AX751" s="18"/>
      <c r="AY751" s="18"/>
      <c r="AZ751" s="18"/>
      <c r="BA751" s="18"/>
      <c r="BB751" s="18"/>
      <c r="BC751" s="18"/>
      <c r="BD751" s="18"/>
      <c r="BE751" s="18"/>
      <c r="BF751" s="18"/>
      <c r="BG751" s="18"/>
      <c r="BH751" s="18"/>
      <c r="BI751" s="18"/>
      <c r="BJ751" s="18"/>
      <c r="BK751" s="18"/>
      <c r="BL751" s="18"/>
      <c r="BM751" s="18"/>
      <c r="BN751" s="18"/>
      <c r="BO751" s="18"/>
      <c r="BP751" s="18"/>
      <c r="BQ751" s="18"/>
      <c r="BR751" s="18"/>
      <c r="BS751" s="18"/>
      <c r="BT751" s="18"/>
      <c r="BU751" s="18"/>
      <c r="BV751" s="18"/>
      <c r="BW751" s="18"/>
      <c r="BX751" s="18"/>
      <c r="BY751" s="18"/>
      <c r="BZ751" s="18"/>
      <c r="CA751" s="18"/>
      <c r="CB751" s="18"/>
      <c r="CC751" s="18"/>
      <c r="CD751" s="18"/>
      <c r="CE751" s="18"/>
      <c r="CF751" s="18"/>
      <c r="CG751" s="18"/>
      <c r="CH751" s="18"/>
      <c r="CI751" s="18"/>
      <c r="CJ751" s="18"/>
      <c r="CK751" s="18"/>
      <c r="CL751" s="18"/>
      <c r="CM751" s="18"/>
      <c r="CN751" s="18"/>
      <c r="CO751" s="18"/>
      <c r="CP751" s="18"/>
      <c r="CQ751" s="18"/>
      <c r="CR751" s="18"/>
      <c r="CS751" s="18"/>
    </row>
    <row r="752" spans="1:97">
      <c r="A752" s="18"/>
      <c r="B752" s="18"/>
      <c r="C752" s="18" t="s">
        <v>18629</v>
      </c>
      <c r="D752" s="18"/>
      <c r="E752" s="18"/>
      <c r="F752" s="18"/>
      <c r="G752" s="18"/>
      <c r="H752" s="18"/>
      <c r="I752" s="18"/>
      <c r="J752" s="18"/>
      <c r="K752" s="18"/>
      <c r="L752" s="18"/>
      <c r="M752" s="18"/>
      <c r="N752" s="18"/>
      <c r="O752" s="18"/>
      <c r="P752" s="18"/>
      <c r="Q752" s="18"/>
      <c r="R752" s="18"/>
      <c r="S752" s="18"/>
      <c r="T752" s="18"/>
      <c r="U752" s="18"/>
      <c r="V752" s="18"/>
      <c r="W752" s="18"/>
      <c r="X752" s="18"/>
      <c r="Y752" s="18"/>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c r="BC752" s="18"/>
      <c r="BD752" s="18"/>
      <c r="BE752" s="18"/>
      <c r="BF752" s="18"/>
      <c r="BG752" s="18"/>
      <c r="BH752" s="18"/>
      <c r="BI752" s="18"/>
      <c r="BJ752" s="18"/>
      <c r="BK752" s="18"/>
      <c r="BL752" s="18"/>
      <c r="BM752" s="18"/>
      <c r="BN752" s="18"/>
      <c r="BO752" s="18"/>
      <c r="BP752" s="18"/>
      <c r="BQ752" s="18"/>
      <c r="BR752" s="18"/>
      <c r="BS752" s="18"/>
      <c r="BT752" s="18"/>
      <c r="BU752" s="18"/>
      <c r="BV752" s="18"/>
      <c r="BW752" s="18"/>
      <c r="BX752" s="18"/>
      <c r="BY752" s="18"/>
      <c r="BZ752" s="18"/>
      <c r="CA752" s="18"/>
      <c r="CB752" s="18"/>
      <c r="CC752" s="18"/>
      <c r="CD752" s="18"/>
      <c r="CE752" s="18"/>
      <c r="CF752" s="18"/>
      <c r="CG752" s="18"/>
      <c r="CH752" s="18"/>
      <c r="CI752" s="18"/>
      <c r="CJ752" s="18"/>
      <c r="CK752" s="18"/>
      <c r="CL752" s="18"/>
      <c r="CM752" s="18"/>
      <c r="CN752" s="18"/>
      <c r="CO752" s="18"/>
      <c r="CP752" s="18"/>
      <c r="CQ752" s="18"/>
      <c r="CR752" s="18"/>
      <c r="CS752" s="18"/>
    </row>
    <row r="753" spans="1:97">
      <c r="A753" s="18"/>
      <c r="B753" s="18"/>
      <c r="C753" s="18" t="s">
        <v>18630</v>
      </c>
      <c r="D753" s="18"/>
      <c r="E753" s="18"/>
      <c r="F753" s="18"/>
      <c r="G753" s="18"/>
      <c r="H753" s="18"/>
      <c r="I753" s="18"/>
      <c r="J753" s="18"/>
      <c r="K753" s="18"/>
      <c r="L753" s="18"/>
      <c r="M753" s="18"/>
      <c r="N753" s="18"/>
      <c r="O753" s="18"/>
      <c r="P753" s="18"/>
      <c r="Q753" s="18"/>
      <c r="R753" s="18"/>
      <c r="S753" s="18"/>
      <c r="T753" s="18"/>
      <c r="U753" s="18"/>
      <c r="V753" s="18"/>
      <c r="W753" s="18"/>
      <c r="X753" s="18"/>
      <c r="Y753" s="18"/>
      <c r="Z753" s="18"/>
      <c r="AA753" s="18"/>
      <c r="AB753" s="18"/>
      <c r="AC753" s="18"/>
      <c r="AD753" s="18"/>
      <c r="AE753" s="18"/>
      <c r="AF753" s="18"/>
      <c r="AG753" s="18"/>
      <c r="AH753" s="18"/>
      <c r="AI753" s="18"/>
      <c r="AJ753" s="18"/>
      <c r="AK753" s="18"/>
      <c r="AL753" s="18"/>
      <c r="AM753" s="18"/>
      <c r="AN753" s="18"/>
      <c r="AO753" s="18"/>
      <c r="AP753" s="18"/>
      <c r="AQ753" s="18"/>
      <c r="AR753" s="18"/>
      <c r="AS753" s="18"/>
      <c r="AT753" s="18"/>
      <c r="AU753" s="18"/>
      <c r="AV753" s="18"/>
      <c r="AW753" s="18"/>
      <c r="AX753" s="18"/>
      <c r="AY753" s="18"/>
      <c r="AZ753" s="18"/>
      <c r="BA753" s="18"/>
      <c r="BB753" s="18"/>
      <c r="BC753" s="18"/>
      <c r="BD753" s="18"/>
      <c r="BE753" s="18"/>
      <c r="BF753" s="18"/>
      <c r="BG753" s="18"/>
      <c r="BH753" s="18"/>
      <c r="BI753" s="18"/>
      <c r="BJ753" s="18"/>
      <c r="BK753" s="18"/>
      <c r="BL753" s="18"/>
      <c r="BM753" s="18"/>
      <c r="BN753" s="18"/>
      <c r="BO753" s="18"/>
      <c r="BP753" s="18"/>
      <c r="BQ753" s="18"/>
      <c r="BR753" s="18"/>
      <c r="BS753" s="18"/>
      <c r="BT753" s="18"/>
      <c r="BU753" s="18"/>
      <c r="BV753" s="18"/>
      <c r="BW753" s="18"/>
      <c r="BX753" s="18"/>
      <c r="BY753" s="18"/>
      <c r="BZ753" s="18"/>
      <c r="CA753" s="18"/>
      <c r="CB753" s="18"/>
      <c r="CC753" s="18"/>
      <c r="CD753" s="18"/>
      <c r="CE753" s="18"/>
      <c r="CF753" s="18"/>
      <c r="CG753" s="18"/>
      <c r="CH753" s="18"/>
      <c r="CI753" s="18"/>
      <c r="CJ753" s="18"/>
      <c r="CK753" s="18"/>
      <c r="CL753" s="18"/>
      <c r="CM753" s="18"/>
      <c r="CN753" s="18"/>
      <c r="CO753" s="18"/>
      <c r="CP753" s="18"/>
      <c r="CQ753" s="18"/>
      <c r="CR753" s="18"/>
      <c r="CS753" s="18"/>
    </row>
    <row r="754" spans="1:97">
      <c r="A754" s="18"/>
      <c r="B754" s="18"/>
      <c r="C754" s="18" t="s">
        <v>18631</v>
      </c>
      <c r="D754" s="18"/>
      <c r="E754" s="18"/>
      <c r="F754" s="18"/>
      <c r="G754" s="18"/>
      <c r="H754" s="18"/>
      <c r="I754" s="18"/>
      <c r="J754" s="18"/>
      <c r="K754" s="18"/>
      <c r="L754" s="18"/>
      <c r="M754" s="18"/>
      <c r="N754" s="18"/>
      <c r="O754" s="18"/>
      <c r="P754" s="18"/>
      <c r="Q754" s="18"/>
      <c r="R754" s="18"/>
      <c r="S754" s="18"/>
      <c r="T754" s="18"/>
      <c r="U754" s="18"/>
      <c r="V754" s="18"/>
      <c r="W754" s="18"/>
      <c r="X754" s="18"/>
      <c r="Y754" s="18"/>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c r="BC754" s="18"/>
      <c r="BD754" s="18"/>
      <c r="BE754" s="18"/>
      <c r="BF754" s="18"/>
      <c r="BG754" s="18"/>
      <c r="BH754" s="18"/>
      <c r="BI754" s="18"/>
      <c r="BJ754" s="18"/>
      <c r="BK754" s="18"/>
      <c r="BL754" s="18"/>
      <c r="BM754" s="18"/>
      <c r="BN754" s="18"/>
      <c r="BO754" s="18"/>
      <c r="BP754" s="18"/>
      <c r="BQ754" s="18"/>
      <c r="BR754" s="18"/>
      <c r="BS754" s="18"/>
      <c r="BT754" s="18"/>
      <c r="BU754" s="18"/>
      <c r="BV754" s="18"/>
      <c r="BW754" s="18"/>
      <c r="BX754" s="18"/>
      <c r="BY754" s="18"/>
      <c r="BZ754" s="18"/>
      <c r="CA754" s="18"/>
      <c r="CB754" s="18"/>
      <c r="CC754" s="18"/>
      <c r="CD754" s="18"/>
      <c r="CE754" s="18"/>
      <c r="CF754" s="18"/>
      <c r="CG754" s="18"/>
      <c r="CH754" s="18"/>
      <c r="CI754" s="18"/>
      <c r="CJ754" s="18"/>
      <c r="CK754" s="18"/>
      <c r="CL754" s="18"/>
      <c r="CM754" s="18"/>
      <c r="CN754" s="18"/>
      <c r="CO754" s="18"/>
      <c r="CP754" s="18"/>
      <c r="CQ754" s="18"/>
      <c r="CR754" s="18"/>
      <c r="CS754" s="18"/>
    </row>
    <row r="755" spans="1:97">
      <c r="A755" s="18"/>
      <c r="B755" s="18"/>
      <c r="C755" s="18" t="s">
        <v>18632</v>
      </c>
      <c r="D755" s="18"/>
      <c r="E755" s="18"/>
      <c r="F755" s="18"/>
      <c r="G755" s="18"/>
      <c r="H755" s="18"/>
      <c r="I755" s="18"/>
      <c r="J755" s="18"/>
      <c r="K755" s="18"/>
      <c r="L755" s="18"/>
      <c r="M755" s="18"/>
      <c r="N755" s="18"/>
      <c r="O755" s="18"/>
      <c r="P755" s="18"/>
      <c r="Q755" s="18"/>
      <c r="R755" s="18"/>
      <c r="S755" s="18"/>
      <c r="T755" s="18"/>
      <c r="U755" s="18"/>
      <c r="V755" s="18"/>
      <c r="W755" s="18"/>
      <c r="X755" s="18"/>
      <c r="Y755" s="18"/>
      <c r="Z755" s="18"/>
      <c r="AA755" s="18"/>
      <c r="AB755" s="18"/>
      <c r="AC755" s="18"/>
      <c r="AD755" s="18"/>
      <c r="AE755" s="18"/>
      <c r="AF755" s="18"/>
      <c r="AG755" s="18"/>
      <c r="AH755" s="18"/>
      <c r="AI755" s="18"/>
      <c r="AJ755" s="18"/>
      <c r="AK755" s="18"/>
      <c r="AL755" s="18"/>
      <c r="AM755" s="18"/>
      <c r="AN755" s="18"/>
      <c r="AO755" s="18"/>
      <c r="AP755" s="18"/>
      <c r="AQ755" s="18"/>
      <c r="AR755" s="18"/>
      <c r="AS755" s="18"/>
      <c r="AT755" s="18"/>
      <c r="AU755" s="18"/>
      <c r="AV755" s="18"/>
      <c r="AW755" s="18"/>
      <c r="AX755" s="18"/>
      <c r="AY755" s="18"/>
      <c r="AZ755" s="18"/>
      <c r="BA755" s="18"/>
      <c r="BB755" s="18"/>
      <c r="BC755" s="18"/>
      <c r="BD755" s="18"/>
      <c r="BE755" s="18"/>
      <c r="BF755" s="18"/>
      <c r="BG755" s="18"/>
      <c r="BH755" s="18"/>
      <c r="BI755" s="18"/>
      <c r="BJ755" s="18"/>
      <c r="BK755" s="18"/>
      <c r="BL755" s="18"/>
      <c r="BM755" s="18"/>
      <c r="BN755" s="18"/>
      <c r="BO755" s="18"/>
      <c r="BP755" s="18"/>
      <c r="BQ755" s="18"/>
      <c r="BR755" s="18"/>
      <c r="BS755" s="18"/>
      <c r="BT755" s="18"/>
      <c r="BU755" s="18"/>
      <c r="BV755" s="18"/>
      <c r="BW755" s="18"/>
      <c r="BX755" s="18"/>
      <c r="BY755" s="18"/>
      <c r="BZ755" s="18"/>
      <c r="CA755" s="18"/>
      <c r="CB755" s="18"/>
      <c r="CC755" s="18"/>
      <c r="CD755" s="18"/>
      <c r="CE755" s="18"/>
      <c r="CF755" s="18"/>
      <c r="CG755" s="18"/>
      <c r="CH755" s="18"/>
      <c r="CI755" s="18"/>
      <c r="CJ755" s="18"/>
      <c r="CK755" s="18"/>
      <c r="CL755" s="18"/>
      <c r="CM755" s="18"/>
      <c r="CN755" s="18"/>
      <c r="CO755" s="18"/>
      <c r="CP755" s="18"/>
      <c r="CQ755" s="18"/>
      <c r="CR755" s="18"/>
      <c r="CS755" s="18"/>
    </row>
    <row r="756" spans="1:97">
      <c r="A756" s="18"/>
      <c r="B756" s="18"/>
      <c r="C756" s="18" t="s">
        <v>18633</v>
      </c>
      <c r="D756" s="18"/>
      <c r="E756" s="18"/>
      <c r="F756" s="18"/>
      <c r="G756" s="18"/>
      <c r="H756" s="18"/>
      <c r="I756" s="18"/>
      <c r="J756" s="18"/>
      <c r="K756" s="18"/>
      <c r="L756" s="18"/>
      <c r="M756" s="18"/>
      <c r="N756" s="18"/>
      <c r="O756" s="18"/>
      <c r="P756" s="18"/>
      <c r="Q756" s="18"/>
      <c r="R756" s="18"/>
      <c r="S756" s="18"/>
      <c r="T756" s="18"/>
      <c r="U756" s="18"/>
      <c r="V756" s="18"/>
      <c r="W756" s="18"/>
      <c r="X756" s="18"/>
      <c r="Y756" s="18"/>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c r="BC756" s="18"/>
      <c r="BD756" s="18"/>
      <c r="BE756" s="18"/>
      <c r="BF756" s="18"/>
      <c r="BG756" s="18"/>
      <c r="BH756" s="18"/>
      <c r="BI756" s="18"/>
      <c r="BJ756" s="18"/>
      <c r="BK756" s="18"/>
      <c r="BL756" s="18"/>
      <c r="BM756" s="18"/>
      <c r="BN756" s="18"/>
      <c r="BO756" s="18"/>
      <c r="BP756" s="18"/>
      <c r="BQ756" s="18"/>
      <c r="BR756" s="18"/>
      <c r="BS756" s="18"/>
      <c r="BT756" s="18"/>
      <c r="BU756" s="18"/>
      <c r="BV756" s="18"/>
      <c r="BW756" s="18"/>
      <c r="BX756" s="18"/>
      <c r="BY756" s="18"/>
      <c r="BZ756" s="18"/>
      <c r="CA756" s="18"/>
      <c r="CB756" s="18"/>
      <c r="CC756" s="18"/>
      <c r="CD756" s="18"/>
      <c r="CE756" s="18"/>
      <c r="CF756" s="18"/>
      <c r="CG756" s="18"/>
      <c r="CH756" s="18"/>
      <c r="CI756" s="18"/>
      <c r="CJ756" s="18"/>
      <c r="CK756" s="18"/>
      <c r="CL756" s="18"/>
      <c r="CM756" s="18"/>
      <c r="CN756" s="18"/>
      <c r="CO756" s="18"/>
      <c r="CP756" s="18"/>
      <c r="CQ756" s="18"/>
      <c r="CR756" s="18"/>
      <c r="CS756" s="18"/>
    </row>
    <row r="757" spans="1:97">
      <c r="A757" s="18"/>
      <c r="B757" s="18"/>
      <c r="C757" s="18" t="s">
        <v>18634</v>
      </c>
      <c r="D757" s="18"/>
      <c r="E757" s="18"/>
      <c r="F757" s="18"/>
      <c r="G757" s="18"/>
      <c r="H757" s="18"/>
      <c r="I757" s="18"/>
      <c r="J757" s="18"/>
      <c r="K757" s="18"/>
      <c r="L757" s="18"/>
      <c r="M757" s="18"/>
      <c r="N757" s="18"/>
      <c r="O757" s="18"/>
      <c r="P757" s="18"/>
      <c r="Q757" s="18"/>
      <c r="R757" s="18"/>
      <c r="S757" s="18"/>
      <c r="T757" s="18"/>
      <c r="U757" s="18"/>
      <c r="V757" s="18"/>
      <c r="W757" s="18"/>
      <c r="X757" s="18"/>
      <c r="Y757" s="18"/>
      <c r="Z757" s="18"/>
      <c r="AA757" s="18"/>
      <c r="AB757" s="18"/>
      <c r="AC757" s="18"/>
      <c r="AD757" s="18"/>
      <c r="AE757" s="18"/>
      <c r="AF757" s="18"/>
      <c r="AG757" s="18"/>
      <c r="AH757" s="18"/>
      <c r="AI757" s="18"/>
      <c r="AJ757" s="18"/>
      <c r="AK757" s="18"/>
      <c r="AL757" s="18"/>
      <c r="AM757" s="18"/>
      <c r="AN757" s="18"/>
      <c r="AO757" s="18"/>
      <c r="AP757" s="18"/>
      <c r="AQ757" s="18"/>
      <c r="AR757" s="18"/>
      <c r="AS757" s="18"/>
      <c r="AT757" s="18"/>
      <c r="AU757" s="18"/>
      <c r="AV757" s="18"/>
      <c r="AW757" s="18"/>
      <c r="AX757" s="18"/>
      <c r="AY757" s="18"/>
      <c r="AZ757" s="18"/>
      <c r="BA757" s="18"/>
      <c r="BB757" s="18"/>
      <c r="BC757" s="18"/>
      <c r="BD757" s="18"/>
      <c r="BE757" s="18"/>
      <c r="BF757" s="18"/>
      <c r="BG757" s="18"/>
      <c r="BH757" s="18"/>
      <c r="BI757" s="18"/>
      <c r="BJ757" s="18"/>
      <c r="BK757" s="18"/>
      <c r="BL757" s="18"/>
      <c r="BM757" s="18"/>
      <c r="BN757" s="18"/>
      <c r="BO757" s="18"/>
      <c r="BP757" s="18"/>
      <c r="BQ757" s="18"/>
      <c r="BR757" s="18"/>
      <c r="BS757" s="18"/>
      <c r="BT757" s="18"/>
      <c r="BU757" s="18"/>
      <c r="BV757" s="18"/>
      <c r="BW757" s="18"/>
      <c r="BX757" s="18"/>
      <c r="BY757" s="18"/>
      <c r="BZ757" s="18"/>
      <c r="CA757" s="18"/>
      <c r="CB757" s="18"/>
      <c r="CC757" s="18"/>
      <c r="CD757" s="18"/>
      <c r="CE757" s="18"/>
      <c r="CF757" s="18"/>
      <c r="CG757" s="18"/>
      <c r="CH757" s="18"/>
      <c r="CI757" s="18"/>
      <c r="CJ757" s="18"/>
      <c r="CK757" s="18"/>
      <c r="CL757" s="18"/>
      <c r="CM757" s="18"/>
      <c r="CN757" s="18"/>
      <c r="CO757" s="18"/>
      <c r="CP757" s="18"/>
      <c r="CQ757" s="18"/>
      <c r="CR757" s="18"/>
      <c r="CS757" s="18"/>
    </row>
    <row r="758" spans="1:97">
      <c r="A758" s="18"/>
      <c r="B758" s="18"/>
      <c r="C758" s="18" t="s">
        <v>18635</v>
      </c>
      <c r="D758" s="18"/>
      <c r="E758" s="18"/>
      <c r="F758" s="18"/>
      <c r="G758" s="18"/>
      <c r="H758" s="18"/>
      <c r="I758" s="18"/>
      <c r="J758" s="18"/>
      <c r="K758" s="18"/>
      <c r="L758" s="18"/>
      <c r="M758" s="18"/>
      <c r="N758" s="18"/>
      <c r="O758" s="18"/>
      <c r="P758" s="18"/>
      <c r="Q758" s="18"/>
      <c r="R758" s="18"/>
      <c r="S758" s="18"/>
      <c r="T758" s="18"/>
      <c r="U758" s="18"/>
      <c r="V758" s="18"/>
      <c r="W758" s="18"/>
      <c r="X758" s="18"/>
      <c r="Y758" s="18"/>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c r="BC758" s="18"/>
      <c r="BD758" s="18"/>
      <c r="BE758" s="18"/>
      <c r="BF758" s="18"/>
      <c r="BG758" s="18"/>
      <c r="BH758" s="18"/>
      <c r="BI758" s="18"/>
      <c r="BJ758" s="18"/>
      <c r="BK758" s="18"/>
      <c r="BL758" s="18"/>
      <c r="BM758" s="18"/>
      <c r="BN758" s="18"/>
      <c r="BO758" s="18"/>
      <c r="BP758" s="18"/>
      <c r="BQ758" s="18"/>
      <c r="BR758" s="18"/>
      <c r="BS758" s="18"/>
      <c r="BT758" s="18"/>
      <c r="BU758" s="18"/>
      <c r="BV758" s="18"/>
      <c r="BW758" s="18"/>
      <c r="BX758" s="18"/>
      <c r="BY758" s="18"/>
      <c r="BZ758" s="18"/>
      <c r="CA758" s="18"/>
      <c r="CB758" s="18"/>
      <c r="CC758" s="18"/>
      <c r="CD758" s="18"/>
      <c r="CE758" s="18"/>
      <c r="CF758" s="18"/>
      <c r="CG758" s="18"/>
      <c r="CH758" s="18"/>
      <c r="CI758" s="18"/>
      <c r="CJ758" s="18"/>
      <c r="CK758" s="18"/>
      <c r="CL758" s="18"/>
      <c r="CM758" s="18"/>
      <c r="CN758" s="18"/>
      <c r="CO758" s="18"/>
      <c r="CP758" s="18"/>
      <c r="CQ758" s="18"/>
      <c r="CR758" s="18"/>
      <c r="CS758" s="18"/>
    </row>
    <row r="759" spans="1:97">
      <c r="A759" s="18"/>
      <c r="B759" s="18"/>
      <c r="C759" s="18" t="s">
        <v>18636</v>
      </c>
      <c r="D759" s="18"/>
      <c r="E759" s="18"/>
      <c r="F759" s="18"/>
      <c r="G759" s="18"/>
      <c r="H759" s="18"/>
      <c r="I759" s="18"/>
      <c r="J759" s="18"/>
      <c r="K759" s="18"/>
      <c r="L759" s="18"/>
      <c r="M759" s="18"/>
      <c r="N759" s="18"/>
      <c r="O759" s="18"/>
      <c r="P759" s="18"/>
      <c r="Q759" s="18"/>
      <c r="R759" s="18"/>
      <c r="S759" s="18"/>
      <c r="T759" s="18"/>
      <c r="U759" s="18"/>
      <c r="V759" s="18"/>
      <c r="W759" s="18"/>
      <c r="X759" s="18"/>
      <c r="Y759" s="18"/>
      <c r="Z759" s="18"/>
      <c r="AA759" s="18"/>
      <c r="AB759" s="18"/>
      <c r="AC759" s="18"/>
      <c r="AD759" s="18"/>
      <c r="AE759" s="18"/>
      <c r="AF759" s="18"/>
      <c r="AG759" s="18"/>
      <c r="AH759" s="18"/>
      <c r="AI759" s="18"/>
      <c r="AJ759" s="18"/>
      <c r="AK759" s="18"/>
      <c r="AL759" s="18"/>
      <c r="AM759" s="18"/>
      <c r="AN759" s="18"/>
      <c r="AO759" s="18"/>
      <c r="AP759" s="18"/>
      <c r="AQ759" s="18"/>
      <c r="AR759" s="18"/>
      <c r="AS759" s="18"/>
      <c r="AT759" s="18"/>
      <c r="AU759" s="18"/>
      <c r="AV759" s="18"/>
      <c r="AW759" s="18"/>
      <c r="AX759" s="18"/>
      <c r="AY759" s="18"/>
      <c r="AZ759" s="18"/>
      <c r="BA759" s="18"/>
      <c r="BB759" s="18"/>
      <c r="BC759" s="18"/>
      <c r="BD759" s="18"/>
      <c r="BE759" s="18"/>
      <c r="BF759" s="18"/>
      <c r="BG759" s="18"/>
      <c r="BH759" s="18"/>
      <c r="BI759" s="18"/>
      <c r="BJ759" s="18"/>
      <c r="BK759" s="18"/>
      <c r="BL759" s="18"/>
      <c r="BM759" s="18"/>
      <c r="BN759" s="18"/>
      <c r="BO759" s="18"/>
      <c r="BP759" s="18"/>
      <c r="BQ759" s="18"/>
      <c r="BR759" s="18"/>
      <c r="BS759" s="18"/>
      <c r="BT759" s="18"/>
      <c r="BU759" s="18"/>
      <c r="BV759" s="18"/>
      <c r="BW759" s="18"/>
      <c r="BX759" s="18"/>
      <c r="BY759" s="18"/>
      <c r="BZ759" s="18"/>
      <c r="CA759" s="18"/>
      <c r="CB759" s="18"/>
      <c r="CC759" s="18"/>
      <c r="CD759" s="18"/>
      <c r="CE759" s="18"/>
      <c r="CF759" s="18"/>
      <c r="CG759" s="18"/>
      <c r="CH759" s="18"/>
      <c r="CI759" s="18"/>
      <c r="CJ759" s="18"/>
      <c r="CK759" s="18"/>
      <c r="CL759" s="18"/>
      <c r="CM759" s="18"/>
      <c r="CN759" s="18"/>
      <c r="CO759" s="18"/>
      <c r="CP759" s="18"/>
      <c r="CQ759" s="18"/>
      <c r="CR759" s="18"/>
      <c r="CS759" s="18"/>
    </row>
    <row r="760" spans="1:97">
      <c r="A760" s="18"/>
      <c r="B760" s="18"/>
      <c r="C760" s="18" t="s">
        <v>18637</v>
      </c>
      <c r="D760" s="18"/>
      <c r="E760" s="18"/>
      <c r="F760" s="18"/>
      <c r="G760" s="18"/>
      <c r="H760" s="18"/>
      <c r="I760" s="18"/>
      <c r="J760" s="18"/>
      <c r="K760" s="18"/>
      <c r="L760" s="18"/>
      <c r="M760" s="18"/>
      <c r="N760" s="18"/>
      <c r="O760" s="18"/>
      <c r="P760" s="18"/>
      <c r="Q760" s="18"/>
      <c r="R760" s="18"/>
      <c r="S760" s="18"/>
      <c r="T760" s="18"/>
      <c r="U760" s="18"/>
      <c r="V760" s="18"/>
      <c r="W760" s="18"/>
      <c r="X760" s="18"/>
      <c r="Y760" s="18"/>
      <c r="Z760" s="18"/>
      <c r="AA760" s="18"/>
      <c r="AB760" s="18"/>
      <c r="AC760" s="18"/>
      <c r="AD760" s="18"/>
      <c r="AE760" s="18"/>
      <c r="AF760" s="18"/>
      <c r="AG760" s="18"/>
      <c r="AH760" s="18"/>
      <c r="AI760" s="18"/>
      <c r="AJ760" s="18"/>
      <c r="AK760" s="18"/>
      <c r="AL760" s="18"/>
      <c r="AM760" s="18"/>
      <c r="AN760" s="18"/>
      <c r="AO760" s="18"/>
      <c r="AP760" s="18"/>
      <c r="AQ760" s="18"/>
      <c r="AR760" s="18"/>
      <c r="AS760" s="18"/>
      <c r="AT760" s="18"/>
      <c r="AU760" s="18"/>
      <c r="AV760" s="18"/>
      <c r="AW760" s="18"/>
      <c r="AX760" s="18"/>
      <c r="AY760" s="18"/>
      <c r="AZ760" s="18"/>
      <c r="BA760" s="18"/>
      <c r="BB760" s="18"/>
      <c r="BC760" s="18"/>
      <c r="BD760" s="18"/>
      <c r="BE760" s="18"/>
      <c r="BF760" s="18"/>
      <c r="BG760" s="18"/>
      <c r="BH760" s="18"/>
      <c r="BI760" s="18"/>
      <c r="BJ760" s="18"/>
      <c r="BK760" s="18"/>
      <c r="BL760" s="18"/>
      <c r="BM760" s="18"/>
      <c r="BN760" s="18"/>
      <c r="BO760" s="18"/>
      <c r="BP760" s="18"/>
      <c r="BQ760" s="18"/>
      <c r="BR760" s="18"/>
      <c r="BS760" s="18"/>
      <c r="BT760" s="18"/>
      <c r="BU760" s="18"/>
      <c r="BV760" s="18"/>
      <c r="BW760" s="18"/>
      <c r="BX760" s="18"/>
      <c r="BY760" s="18"/>
      <c r="BZ760" s="18"/>
      <c r="CA760" s="18"/>
      <c r="CB760" s="18"/>
      <c r="CC760" s="18"/>
      <c r="CD760" s="18"/>
      <c r="CE760" s="18"/>
      <c r="CF760" s="18"/>
      <c r="CG760" s="18"/>
      <c r="CH760" s="18"/>
      <c r="CI760" s="18"/>
      <c r="CJ760" s="18"/>
      <c r="CK760" s="18"/>
      <c r="CL760" s="18"/>
      <c r="CM760" s="18"/>
      <c r="CN760" s="18"/>
      <c r="CO760" s="18"/>
      <c r="CP760" s="18"/>
      <c r="CQ760" s="18"/>
      <c r="CR760" s="18"/>
      <c r="CS760" s="18"/>
    </row>
    <row r="761" spans="1:97">
      <c r="A761" s="18"/>
      <c r="B761" s="18"/>
      <c r="C761" s="18" t="s">
        <v>18638</v>
      </c>
      <c r="D761" s="18"/>
      <c r="E761" s="18"/>
      <c r="F761" s="18"/>
      <c r="G761" s="18"/>
      <c r="H761" s="18"/>
      <c r="I761" s="18"/>
      <c r="J761" s="18"/>
      <c r="K761" s="18"/>
      <c r="L761" s="18"/>
      <c r="M761" s="18"/>
      <c r="N761" s="18"/>
      <c r="O761" s="18"/>
      <c r="P761" s="18"/>
      <c r="Q761" s="18"/>
      <c r="R761" s="18"/>
      <c r="S761" s="18"/>
      <c r="T761" s="18"/>
      <c r="U761" s="18"/>
      <c r="V761" s="18"/>
      <c r="W761" s="18"/>
      <c r="X761" s="18"/>
      <c r="Y761" s="18"/>
      <c r="Z761" s="18"/>
      <c r="AA761" s="18"/>
      <c r="AB761" s="18"/>
      <c r="AC761" s="18"/>
      <c r="AD761" s="18"/>
      <c r="AE761" s="18"/>
      <c r="AF761" s="18"/>
      <c r="AG761" s="18"/>
      <c r="AH761" s="18"/>
      <c r="AI761" s="18"/>
      <c r="AJ761" s="18"/>
      <c r="AK761" s="18"/>
      <c r="AL761" s="18"/>
      <c r="AM761" s="18"/>
      <c r="AN761" s="18"/>
      <c r="AO761" s="18"/>
      <c r="AP761" s="18"/>
      <c r="AQ761" s="18"/>
      <c r="AR761" s="18"/>
      <c r="AS761" s="18"/>
      <c r="AT761" s="18"/>
      <c r="AU761" s="18"/>
      <c r="AV761" s="18"/>
      <c r="AW761" s="18"/>
      <c r="AX761" s="18"/>
      <c r="AY761" s="18"/>
      <c r="AZ761" s="18"/>
      <c r="BA761" s="18"/>
      <c r="BB761" s="18"/>
      <c r="BC761" s="18"/>
      <c r="BD761" s="18"/>
      <c r="BE761" s="18"/>
      <c r="BF761" s="18"/>
      <c r="BG761" s="18"/>
      <c r="BH761" s="18"/>
      <c r="BI761" s="18"/>
      <c r="BJ761" s="18"/>
      <c r="BK761" s="18"/>
      <c r="BL761" s="18"/>
      <c r="BM761" s="18"/>
      <c r="BN761" s="18"/>
      <c r="BO761" s="18"/>
      <c r="BP761" s="18"/>
      <c r="BQ761" s="18"/>
      <c r="BR761" s="18"/>
      <c r="BS761" s="18"/>
      <c r="BT761" s="18"/>
      <c r="BU761" s="18"/>
      <c r="BV761" s="18"/>
      <c r="BW761" s="18"/>
      <c r="BX761" s="18"/>
      <c r="BY761" s="18"/>
      <c r="BZ761" s="18"/>
      <c r="CA761" s="18"/>
      <c r="CB761" s="18"/>
      <c r="CC761" s="18"/>
      <c r="CD761" s="18"/>
      <c r="CE761" s="18"/>
      <c r="CF761" s="18"/>
      <c r="CG761" s="18"/>
      <c r="CH761" s="18"/>
      <c r="CI761" s="18"/>
      <c r="CJ761" s="18"/>
      <c r="CK761" s="18"/>
      <c r="CL761" s="18"/>
      <c r="CM761" s="18"/>
      <c r="CN761" s="18"/>
      <c r="CO761" s="18"/>
      <c r="CP761" s="18"/>
      <c r="CQ761" s="18"/>
      <c r="CR761" s="18"/>
      <c r="CS761" s="18"/>
    </row>
    <row r="762" spans="1:97">
      <c r="A762" s="18"/>
      <c r="B762" s="18"/>
      <c r="C762" s="18" t="s">
        <v>18639</v>
      </c>
      <c r="D762" s="18"/>
      <c r="E762" s="18"/>
      <c r="F762" s="18"/>
      <c r="G762" s="18"/>
      <c r="H762" s="18"/>
      <c r="I762" s="18"/>
      <c r="J762" s="18"/>
      <c r="K762" s="18"/>
      <c r="L762" s="18"/>
      <c r="M762" s="18"/>
      <c r="N762" s="18"/>
      <c r="O762" s="18"/>
      <c r="P762" s="18"/>
      <c r="Q762" s="18"/>
      <c r="R762" s="18"/>
      <c r="S762" s="18"/>
      <c r="T762" s="18"/>
      <c r="U762" s="18"/>
      <c r="V762" s="18"/>
      <c r="W762" s="18"/>
      <c r="X762" s="18"/>
      <c r="Y762" s="18"/>
      <c r="Z762" s="18"/>
      <c r="AA762" s="18"/>
      <c r="AB762" s="18"/>
      <c r="AC762" s="18"/>
      <c r="AD762" s="18"/>
      <c r="AE762" s="18"/>
      <c r="AF762" s="18"/>
      <c r="AG762" s="18"/>
      <c r="AH762" s="18"/>
      <c r="AI762" s="18"/>
      <c r="AJ762" s="18"/>
      <c r="AK762" s="18"/>
      <c r="AL762" s="18"/>
      <c r="AM762" s="18"/>
      <c r="AN762" s="18"/>
      <c r="AO762" s="18"/>
      <c r="AP762" s="18"/>
      <c r="AQ762" s="18"/>
      <c r="AR762" s="18"/>
      <c r="AS762" s="18"/>
      <c r="AT762" s="18"/>
      <c r="AU762" s="18"/>
      <c r="AV762" s="18"/>
      <c r="AW762" s="18"/>
      <c r="AX762" s="18"/>
      <c r="AY762" s="18"/>
      <c r="AZ762" s="18"/>
      <c r="BA762" s="18"/>
      <c r="BB762" s="18"/>
      <c r="BC762" s="18"/>
      <c r="BD762" s="18"/>
      <c r="BE762" s="18"/>
      <c r="BF762" s="18"/>
      <c r="BG762" s="18"/>
      <c r="BH762" s="18"/>
      <c r="BI762" s="18"/>
      <c r="BJ762" s="18"/>
      <c r="BK762" s="18"/>
      <c r="BL762" s="18"/>
      <c r="BM762" s="18"/>
      <c r="BN762" s="18"/>
      <c r="BO762" s="18"/>
      <c r="BP762" s="18"/>
      <c r="BQ762" s="18"/>
      <c r="BR762" s="18"/>
      <c r="BS762" s="18"/>
      <c r="BT762" s="18"/>
      <c r="BU762" s="18"/>
      <c r="BV762" s="18"/>
      <c r="BW762" s="18"/>
      <c r="BX762" s="18"/>
      <c r="BY762" s="18"/>
      <c r="BZ762" s="18"/>
      <c r="CA762" s="18"/>
      <c r="CB762" s="18"/>
      <c r="CC762" s="18"/>
      <c r="CD762" s="18"/>
      <c r="CE762" s="18"/>
      <c r="CF762" s="18"/>
      <c r="CG762" s="18"/>
      <c r="CH762" s="18"/>
      <c r="CI762" s="18"/>
      <c r="CJ762" s="18"/>
      <c r="CK762" s="18"/>
      <c r="CL762" s="18"/>
      <c r="CM762" s="18"/>
      <c r="CN762" s="18"/>
      <c r="CO762" s="18"/>
      <c r="CP762" s="18"/>
      <c r="CQ762" s="18"/>
      <c r="CR762" s="18"/>
      <c r="CS762" s="18"/>
    </row>
    <row r="763" spans="1:97">
      <c r="A763" s="18"/>
      <c r="B763" s="18"/>
      <c r="C763" s="18" t="s">
        <v>18640</v>
      </c>
      <c r="D763" s="18"/>
      <c r="E763" s="18"/>
      <c r="F763" s="18"/>
      <c r="G763" s="18"/>
      <c r="H763" s="18"/>
      <c r="I763" s="18"/>
      <c r="J763" s="18"/>
      <c r="K763" s="18"/>
      <c r="L763" s="18"/>
      <c r="M763" s="18"/>
      <c r="N763" s="18"/>
      <c r="O763" s="18"/>
      <c r="P763" s="18"/>
      <c r="Q763" s="18"/>
      <c r="R763" s="18"/>
      <c r="S763" s="18"/>
      <c r="T763" s="18"/>
      <c r="U763" s="18"/>
      <c r="V763" s="18"/>
      <c r="W763" s="18"/>
      <c r="X763" s="18"/>
      <c r="Y763" s="18"/>
      <c r="Z763" s="18"/>
      <c r="AA763" s="18"/>
      <c r="AB763" s="18"/>
      <c r="AC763" s="18"/>
      <c r="AD763" s="18"/>
      <c r="AE763" s="18"/>
      <c r="AF763" s="18"/>
      <c r="AG763" s="18"/>
      <c r="AH763" s="18"/>
      <c r="AI763" s="18"/>
      <c r="AJ763" s="18"/>
      <c r="AK763" s="18"/>
      <c r="AL763" s="18"/>
      <c r="AM763" s="18"/>
      <c r="AN763" s="18"/>
      <c r="AO763" s="18"/>
      <c r="AP763" s="18"/>
      <c r="AQ763" s="18"/>
      <c r="AR763" s="18"/>
      <c r="AS763" s="18"/>
      <c r="AT763" s="18"/>
      <c r="AU763" s="18"/>
      <c r="AV763" s="18"/>
      <c r="AW763" s="18"/>
      <c r="AX763" s="18"/>
      <c r="AY763" s="18"/>
      <c r="AZ763" s="18"/>
      <c r="BA763" s="18"/>
      <c r="BB763" s="18"/>
      <c r="BC763" s="18"/>
      <c r="BD763" s="18"/>
      <c r="BE763" s="18"/>
      <c r="BF763" s="18"/>
      <c r="BG763" s="18"/>
      <c r="BH763" s="18"/>
      <c r="BI763" s="18"/>
      <c r="BJ763" s="18"/>
      <c r="BK763" s="18"/>
      <c r="BL763" s="18"/>
      <c r="BM763" s="18"/>
      <c r="BN763" s="18"/>
      <c r="BO763" s="18"/>
      <c r="BP763" s="18"/>
      <c r="BQ763" s="18"/>
      <c r="BR763" s="18"/>
      <c r="BS763" s="18"/>
      <c r="BT763" s="18"/>
      <c r="BU763" s="18"/>
      <c r="BV763" s="18"/>
      <c r="BW763" s="18"/>
      <c r="BX763" s="18"/>
      <c r="BY763" s="18"/>
      <c r="BZ763" s="18"/>
      <c r="CA763" s="18"/>
      <c r="CB763" s="18"/>
      <c r="CC763" s="18"/>
      <c r="CD763" s="18"/>
      <c r="CE763" s="18"/>
      <c r="CF763" s="18"/>
      <c r="CG763" s="18"/>
      <c r="CH763" s="18"/>
      <c r="CI763" s="18"/>
      <c r="CJ763" s="18"/>
      <c r="CK763" s="18"/>
      <c r="CL763" s="18"/>
      <c r="CM763" s="18"/>
      <c r="CN763" s="18"/>
      <c r="CO763" s="18"/>
      <c r="CP763" s="18"/>
      <c r="CQ763" s="18"/>
      <c r="CR763" s="18"/>
      <c r="CS763" s="18"/>
    </row>
    <row r="764" spans="1:97">
      <c r="A764" s="18"/>
      <c r="B764" s="18"/>
      <c r="C764" s="18" t="s">
        <v>18641</v>
      </c>
      <c r="D764" s="18"/>
      <c r="E764" s="18"/>
      <c r="F764" s="18"/>
      <c r="G764" s="18"/>
      <c r="H764" s="18"/>
      <c r="I764" s="18"/>
      <c r="J764" s="18"/>
      <c r="K764" s="18"/>
      <c r="L764" s="18"/>
      <c r="M764" s="18"/>
      <c r="N764" s="18"/>
      <c r="O764" s="18"/>
      <c r="P764" s="18"/>
      <c r="Q764" s="18"/>
      <c r="R764" s="18"/>
      <c r="S764" s="18"/>
      <c r="T764" s="18"/>
      <c r="U764" s="18"/>
      <c r="V764" s="18"/>
      <c r="W764" s="18"/>
      <c r="X764" s="18"/>
      <c r="Y764" s="18"/>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c r="BC764" s="18"/>
      <c r="BD764" s="18"/>
      <c r="BE764" s="18"/>
      <c r="BF764" s="18"/>
      <c r="BG764" s="18"/>
      <c r="BH764" s="18"/>
      <c r="BI764" s="18"/>
      <c r="BJ764" s="18"/>
      <c r="BK764" s="18"/>
      <c r="BL764" s="18"/>
      <c r="BM764" s="18"/>
      <c r="BN764" s="18"/>
      <c r="BO764" s="18"/>
      <c r="BP764" s="18"/>
      <c r="BQ764" s="18"/>
      <c r="BR764" s="18"/>
      <c r="BS764" s="18"/>
      <c r="BT764" s="18"/>
      <c r="BU764" s="18"/>
      <c r="BV764" s="18"/>
      <c r="BW764" s="18"/>
      <c r="BX764" s="18"/>
      <c r="BY764" s="18"/>
      <c r="BZ764" s="18"/>
      <c r="CA764" s="18"/>
      <c r="CB764" s="18"/>
      <c r="CC764" s="18"/>
      <c r="CD764" s="18"/>
      <c r="CE764" s="18"/>
      <c r="CF764" s="18"/>
      <c r="CG764" s="18"/>
      <c r="CH764" s="18"/>
      <c r="CI764" s="18"/>
      <c r="CJ764" s="18"/>
      <c r="CK764" s="18"/>
      <c r="CL764" s="18"/>
      <c r="CM764" s="18"/>
      <c r="CN764" s="18"/>
      <c r="CO764" s="18"/>
      <c r="CP764" s="18"/>
      <c r="CQ764" s="18"/>
      <c r="CR764" s="18"/>
      <c r="CS764" s="18"/>
    </row>
    <row r="765" spans="1:97">
      <c r="A765" s="18"/>
      <c r="B765" s="18"/>
      <c r="C765" s="18" t="s">
        <v>18642</v>
      </c>
      <c r="D765" s="18"/>
      <c r="E765" s="18"/>
      <c r="F765" s="18"/>
      <c r="G765" s="18"/>
      <c r="H765" s="18"/>
      <c r="I765" s="18"/>
      <c r="J765" s="18"/>
      <c r="K765" s="18"/>
      <c r="L765" s="18"/>
      <c r="M765" s="18"/>
      <c r="N765" s="18"/>
      <c r="O765" s="18"/>
      <c r="P765" s="18"/>
      <c r="Q765" s="18"/>
      <c r="R765" s="18"/>
      <c r="S765" s="18"/>
      <c r="T765" s="18"/>
      <c r="U765" s="18"/>
      <c r="V765" s="18"/>
      <c r="W765" s="18"/>
      <c r="X765" s="18"/>
      <c r="Y765" s="18"/>
      <c r="Z765" s="18"/>
      <c r="AA765" s="18"/>
      <c r="AB765" s="18"/>
      <c r="AC765" s="18"/>
      <c r="AD765" s="18"/>
      <c r="AE765" s="18"/>
      <c r="AF765" s="18"/>
      <c r="AG765" s="18"/>
      <c r="AH765" s="18"/>
      <c r="AI765" s="18"/>
      <c r="AJ765" s="18"/>
      <c r="AK765" s="18"/>
      <c r="AL765" s="18"/>
      <c r="AM765" s="18"/>
      <c r="AN765" s="18"/>
      <c r="AO765" s="18"/>
      <c r="AP765" s="18"/>
      <c r="AQ765" s="18"/>
      <c r="AR765" s="18"/>
      <c r="AS765" s="18"/>
      <c r="AT765" s="18"/>
      <c r="AU765" s="18"/>
      <c r="AV765" s="18"/>
      <c r="AW765" s="18"/>
      <c r="AX765" s="18"/>
      <c r="AY765" s="18"/>
      <c r="AZ765" s="18"/>
      <c r="BA765" s="18"/>
      <c r="BB765" s="18"/>
      <c r="BC765" s="18"/>
      <c r="BD765" s="18"/>
      <c r="BE765" s="18"/>
      <c r="BF765" s="18"/>
      <c r="BG765" s="18"/>
      <c r="BH765" s="18"/>
      <c r="BI765" s="18"/>
      <c r="BJ765" s="18"/>
      <c r="BK765" s="18"/>
      <c r="BL765" s="18"/>
      <c r="BM765" s="18"/>
      <c r="BN765" s="18"/>
      <c r="BO765" s="18"/>
      <c r="BP765" s="18"/>
      <c r="BQ765" s="18"/>
      <c r="BR765" s="18"/>
      <c r="BS765" s="18"/>
      <c r="BT765" s="18"/>
      <c r="BU765" s="18"/>
      <c r="BV765" s="18"/>
      <c r="BW765" s="18"/>
      <c r="BX765" s="18"/>
      <c r="BY765" s="18"/>
      <c r="BZ765" s="18"/>
      <c r="CA765" s="18"/>
      <c r="CB765" s="18"/>
      <c r="CC765" s="18"/>
      <c r="CD765" s="18"/>
      <c r="CE765" s="18"/>
      <c r="CF765" s="18"/>
      <c r="CG765" s="18"/>
      <c r="CH765" s="18"/>
      <c r="CI765" s="18"/>
      <c r="CJ765" s="18"/>
      <c r="CK765" s="18"/>
      <c r="CL765" s="18"/>
      <c r="CM765" s="18"/>
      <c r="CN765" s="18"/>
      <c r="CO765" s="18"/>
      <c r="CP765" s="18"/>
      <c r="CQ765" s="18"/>
      <c r="CR765" s="18"/>
      <c r="CS765" s="18"/>
    </row>
    <row r="766" spans="1:97">
      <c r="A766" s="18"/>
      <c r="B766" s="18"/>
      <c r="C766" s="18" t="s">
        <v>18643</v>
      </c>
      <c r="D766" s="18"/>
      <c r="E766" s="18"/>
      <c r="F766" s="18"/>
      <c r="G766" s="18"/>
      <c r="H766" s="18"/>
      <c r="I766" s="18"/>
      <c r="J766" s="18"/>
      <c r="K766" s="18"/>
      <c r="L766" s="18"/>
      <c r="M766" s="18"/>
      <c r="N766" s="18"/>
      <c r="O766" s="18"/>
      <c r="P766" s="18"/>
      <c r="Q766" s="18"/>
      <c r="R766" s="18"/>
      <c r="S766" s="18"/>
      <c r="T766" s="18"/>
      <c r="U766" s="18"/>
      <c r="V766" s="18"/>
      <c r="W766" s="18"/>
      <c r="X766" s="18"/>
      <c r="Y766" s="18"/>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c r="BC766" s="18"/>
      <c r="BD766" s="18"/>
      <c r="BE766" s="18"/>
      <c r="BF766" s="18"/>
      <c r="BG766" s="18"/>
      <c r="BH766" s="18"/>
      <c r="BI766" s="18"/>
      <c r="BJ766" s="18"/>
      <c r="BK766" s="18"/>
      <c r="BL766" s="18"/>
      <c r="BM766" s="18"/>
      <c r="BN766" s="18"/>
      <c r="BO766" s="18"/>
      <c r="BP766" s="18"/>
      <c r="BQ766" s="18"/>
      <c r="BR766" s="18"/>
      <c r="BS766" s="18"/>
      <c r="BT766" s="18"/>
      <c r="BU766" s="18"/>
      <c r="BV766" s="18"/>
      <c r="BW766" s="18"/>
      <c r="BX766" s="18"/>
      <c r="BY766" s="18"/>
      <c r="BZ766" s="18"/>
      <c r="CA766" s="18"/>
      <c r="CB766" s="18"/>
      <c r="CC766" s="18"/>
      <c r="CD766" s="18"/>
      <c r="CE766" s="18"/>
      <c r="CF766" s="18"/>
      <c r="CG766" s="18"/>
      <c r="CH766" s="18"/>
      <c r="CI766" s="18"/>
      <c r="CJ766" s="18"/>
      <c r="CK766" s="18"/>
      <c r="CL766" s="18"/>
      <c r="CM766" s="18"/>
      <c r="CN766" s="18"/>
      <c r="CO766" s="18"/>
      <c r="CP766" s="18"/>
      <c r="CQ766" s="18"/>
      <c r="CR766" s="18"/>
      <c r="CS766" s="18"/>
    </row>
    <row r="767" spans="1:97">
      <c r="A767" s="18"/>
      <c r="B767" s="18"/>
      <c r="C767" s="18" t="s">
        <v>18644</v>
      </c>
      <c r="D767" s="18"/>
      <c r="E767" s="18"/>
      <c r="F767" s="18"/>
      <c r="G767" s="18"/>
      <c r="H767" s="18"/>
      <c r="I767" s="18"/>
      <c r="J767" s="18"/>
      <c r="K767" s="18"/>
      <c r="L767" s="18"/>
      <c r="M767" s="18"/>
      <c r="N767" s="18"/>
      <c r="O767" s="18"/>
      <c r="P767" s="18"/>
      <c r="Q767" s="18"/>
      <c r="R767" s="18"/>
      <c r="S767" s="18"/>
      <c r="T767" s="18"/>
      <c r="U767" s="18"/>
      <c r="V767" s="18"/>
      <c r="W767" s="18"/>
      <c r="X767" s="18"/>
      <c r="Y767" s="18"/>
      <c r="Z767" s="18"/>
      <c r="AA767" s="18"/>
      <c r="AB767" s="18"/>
      <c r="AC767" s="18"/>
      <c r="AD767" s="18"/>
      <c r="AE767" s="18"/>
      <c r="AF767" s="18"/>
      <c r="AG767" s="18"/>
      <c r="AH767" s="18"/>
      <c r="AI767" s="18"/>
      <c r="AJ767" s="18"/>
      <c r="AK767" s="18"/>
      <c r="AL767" s="18"/>
      <c r="AM767" s="18"/>
      <c r="AN767" s="18"/>
      <c r="AO767" s="18"/>
      <c r="AP767" s="18"/>
      <c r="AQ767" s="18"/>
      <c r="AR767" s="18"/>
      <c r="AS767" s="18"/>
      <c r="AT767" s="18"/>
      <c r="AU767" s="18"/>
      <c r="AV767" s="18"/>
      <c r="AW767" s="18"/>
      <c r="AX767" s="18"/>
      <c r="AY767" s="18"/>
      <c r="AZ767" s="18"/>
      <c r="BA767" s="18"/>
      <c r="BB767" s="18"/>
      <c r="BC767" s="18"/>
      <c r="BD767" s="18"/>
      <c r="BE767" s="18"/>
      <c r="BF767" s="18"/>
      <c r="BG767" s="18"/>
      <c r="BH767" s="18"/>
      <c r="BI767" s="18"/>
      <c r="BJ767" s="18"/>
      <c r="BK767" s="18"/>
      <c r="BL767" s="18"/>
      <c r="BM767" s="18"/>
      <c r="BN767" s="18"/>
      <c r="BO767" s="18"/>
      <c r="BP767" s="18"/>
      <c r="BQ767" s="18"/>
      <c r="BR767" s="18"/>
      <c r="BS767" s="18"/>
      <c r="BT767" s="18"/>
      <c r="BU767" s="18"/>
      <c r="BV767" s="18"/>
      <c r="BW767" s="18"/>
      <c r="BX767" s="18"/>
      <c r="BY767" s="18"/>
      <c r="BZ767" s="18"/>
      <c r="CA767" s="18"/>
      <c r="CB767" s="18"/>
      <c r="CC767" s="18"/>
      <c r="CD767" s="18"/>
      <c r="CE767" s="18"/>
      <c r="CF767" s="18"/>
      <c r="CG767" s="18"/>
      <c r="CH767" s="18"/>
      <c r="CI767" s="18"/>
      <c r="CJ767" s="18"/>
      <c r="CK767" s="18"/>
      <c r="CL767" s="18"/>
      <c r="CM767" s="18"/>
      <c r="CN767" s="18"/>
      <c r="CO767" s="18"/>
      <c r="CP767" s="18"/>
      <c r="CQ767" s="18"/>
      <c r="CR767" s="18"/>
      <c r="CS767" s="18"/>
    </row>
    <row r="768" spans="1:97">
      <c r="A768" s="18"/>
      <c r="B768" s="18"/>
      <c r="C768" s="18" t="s">
        <v>18645</v>
      </c>
      <c r="D768" s="18"/>
      <c r="E768" s="18"/>
      <c r="F768" s="18"/>
      <c r="G768" s="18"/>
      <c r="H768" s="18"/>
      <c r="I768" s="18"/>
      <c r="J768" s="18"/>
      <c r="K768" s="18"/>
      <c r="L768" s="18"/>
      <c r="M768" s="18"/>
      <c r="N768" s="18"/>
      <c r="O768" s="18"/>
      <c r="P768" s="18"/>
      <c r="Q768" s="18"/>
      <c r="R768" s="18"/>
      <c r="S768" s="18"/>
      <c r="T768" s="18"/>
      <c r="U768" s="18"/>
      <c r="V768" s="18"/>
      <c r="W768" s="18"/>
      <c r="X768" s="18"/>
      <c r="Y768" s="18"/>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c r="BC768" s="18"/>
      <c r="BD768" s="18"/>
      <c r="BE768" s="18"/>
      <c r="BF768" s="18"/>
      <c r="BG768" s="18"/>
      <c r="BH768" s="18"/>
      <c r="BI768" s="18"/>
      <c r="BJ768" s="18"/>
      <c r="BK768" s="18"/>
      <c r="BL768" s="18"/>
      <c r="BM768" s="18"/>
      <c r="BN768" s="18"/>
      <c r="BO768" s="18"/>
      <c r="BP768" s="18"/>
      <c r="BQ768" s="18"/>
      <c r="BR768" s="18"/>
      <c r="BS768" s="18"/>
      <c r="BT768" s="18"/>
      <c r="BU768" s="18"/>
      <c r="BV768" s="18"/>
      <c r="BW768" s="18"/>
      <c r="BX768" s="18"/>
      <c r="BY768" s="18"/>
      <c r="BZ768" s="18"/>
      <c r="CA768" s="18"/>
      <c r="CB768" s="18"/>
      <c r="CC768" s="18"/>
      <c r="CD768" s="18"/>
      <c r="CE768" s="18"/>
      <c r="CF768" s="18"/>
      <c r="CG768" s="18"/>
      <c r="CH768" s="18"/>
      <c r="CI768" s="18"/>
      <c r="CJ768" s="18"/>
      <c r="CK768" s="18"/>
      <c r="CL768" s="18"/>
      <c r="CM768" s="18"/>
      <c r="CN768" s="18"/>
      <c r="CO768" s="18"/>
      <c r="CP768" s="18"/>
      <c r="CQ768" s="18"/>
      <c r="CR768" s="18"/>
      <c r="CS768" s="18"/>
    </row>
    <row r="769" spans="1:97">
      <c r="A769" s="18"/>
      <c r="B769" s="18"/>
      <c r="C769" s="18" t="s">
        <v>18646</v>
      </c>
      <c r="D769" s="18"/>
      <c r="E769" s="18"/>
      <c r="F769" s="18"/>
      <c r="G769" s="18"/>
      <c r="H769" s="18"/>
      <c r="I769" s="18"/>
      <c r="J769" s="18"/>
      <c r="K769" s="18"/>
      <c r="L769" s="18"/>
      <c r="M769" s="18"/>
      <c r="N769" s="18"/>
      <c r="O769" s="18"/>
      <c r="P769" s="18"/>
      <c r="Q769" s="18"/>
      <c r="R769" s="18"/>
      <c r="S769" s="18"/>
      <c r="T769" s="18"/>
      <c r="U769" s="18"/>
      <c r="V769" s="18"/>
      <c r="W769" s="18"/>
      <c r="X769" s="18"/>
      <c r="Y769" s="18"/>
      <c r="Z769" s="18"/>
      <c r="AA769" s="18"/>
      <c r="AB769" s="18"/>
      <c r="AC769" s="18"/>
      <c r="AD769" s="18"/>
      <c r="AE769" s="18"/>
      <c r="AF769" s="18"/>
      <c r="AG769" s="18"/>
      <c r="AH769" s="18"/>
      <c r="AI769" s="18"/>
      <c r="AJ769" s="18"/>
      <c r="AK769" s="18"/>
      <c r="AL769" s="18"/>
      <c r="AM769" s="18"/>
      <c r="AN769" s="18"/>
      <c r="AO769" s="18"/>
      <c r="AP769" s="18"/>
      <c r="AQ769" s="18"/>
      <c r="AR769" s="18"/>
      <c r="AS769" s="18"/>
      <c r="AT769" s="18"/>
      <c r="AU769" s="18"/>
      <c r="AV769" s="18"/>
      <c r="AW769" s="18"/>
      <c r="AX769" s="18"/>
      <c r="AY769" s="18"/>
      <c r="AZ769" s="18"/>
      <c r="BA769" s="18"/>
      <c r="BB769" s="18"/>
      <c r="BC769" s="18"/>
      <c r="BD769" s="18"/>
      <c r="BE769" s="18"/>
      <c r="BF769" s="18"/>
      <c r="BG769" s="18"/>
      <c r="BH769" s="18"/>
      <c r="BI769" s="18"/>
      <c r="BJ769" s="18"/>
      <c r="BK769" s="18"/>
      <c r="BL769" s="18"/>
      <c r="BM769" s="18"/>
      <c r="BN769" s="18"/>
      <c r="BO769" s="18"/>
      <c r="BP769" s="18"/>
      <c r="BQ769" s="18"/>
      <c r="BR769" s="18"/>
      <c r="BS769" s="18"/>
      <c r="BT769" s="18"/>
      <c r="BU769" s="18"/>
      <c r="BV769" s="18"/>
      <c r="BW769" s="18"/>
      <c r="BX769" s="18"/>
      <c r="BY769" s="18"/>
      <c r="BZ769" s="18"/>
      <c r="CA769" s="18"/>
      <c r="CB769" s="18"/>
      <c r="CC769" s="18"/>
      <c r="CD769" s="18"/>
      <c r="CE769" s="18"/>
      <c r="CF769" s="18"/>
      <c r="CG769" s="18"/>
      <c r="CH769" s="18"/>
      <c r="CI769" s="18"/>
      <c r="CJ769" s="18"/>
      <c r="CK769" s="18"/>
      <c r="CL769" s="18"/>
      <c r="CM769" s="18"/>
      <c r="CN769" s="18"/>
      <c r="CO769" s="18"/>
      <c r="CP769" s="18"/>
      <c r="CQ769" s="18"/>
      <c r="CR769" s="18"/>
      <c r="CS769" s="18"/>
    </row>
    <row r="770" spans="1:97">
      <c r="A770" s="18"/>
      <c r="B770" s="18"/>
      <c r="C770" s="18" t="s">
        <v>18647</v>
      </c>
      <c r="D770" s="18"/>
      <c r="E770" s="18"/>
      <c r="F770" s="18"/>
      <c r="G770" s="18"/>
      <c r="H770" s="18"/>
      <c r="I770" s="18"/>
      <c r="J770" s="18"/>
      <c r="K770" s="18"/>
      <c r="L770" s="18"/>
      <c r="M770" s="18"/>
      <c r="N770" s="18"/>
      <c r="O770" s="18"/>
      <c r="P770" s="18"/>
      <c r="Q770" s="18"/>
      <c r="R770" s="18"/>
      <c r="S770" s="18"/>
      <c r="T770" s="18"/>
      <c r="U770" s="18"/>
      <c r="V770" s="18"/>
      <c r="W770" s="18"/>
      <c r="X770" s="18"/>
      <c r="Y770" s="18"/>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c r="BC770" s="18"/>
      <c r="BD770" s="18"/>
      <c r="BE770" s="18"/>
      <c r="BF770" s="18"/>
      <c r="BG770" s="18"/>
      <c r="BH770" s="18"/>
      <c r="BI770" s="18"/>
      <c r="BJ770" s="18"/>
      <c r="BK770" s="18"/>
      <c r="BL770" s="18"/>
      <c r="BM770" s="18"/>
      <c r="BN770" s="18"/>
      <c r="BO770" s="18"/>
      <c r="BP770" s="18"/>
      <c r="BQ770" s="18"/>
      <c r="BR770" s="18"/>
      <c r="BS770" s="18"/>
      <c r="BT770" s="18"/>
      <c r="BU770" s="18"/>
      <c r="BV770" s="18"/>
      <c r="BW770" s="18"/>
      <c r="BX770" s="18"/>
      <c r="BY770" s="18"/>
      <c r="BZ770" s="18"/>
      <c r="CA770" s="18"/>
      <c r="CB770" s="18"/>
      <c r="CC770" s="18"/>
      <c r="CD770" s="18"/>
      <c r="CE770" s="18"/>
      <c r="CF770" s="18"/>
      <c r="CG770" s="18"/>
      <c r="CH770" s="18"/>
      <c r="CI770" s="18"/>
      <c r="CJ770" s="18"/>
      <c r="CK770" s="18"/>
      <c r="CL770" s="18"/>
      <c r="CM770" s="18"/>
      <c r="CN770" s="18"/>
      <c r="CO770" s="18"/>
      <c r="CP770" s="18"/>
      <c r="CQ770" s="18"/>
      <c r="CR770" s="18"/>
      <c r="CS770" s="18"/>
    </row>
    <row r="771" spans="1:97">
      <c r="A771" s="18"/>
      <c r="B771" s="18"/>
      <c r="C771" s="18" t="s">
        <v>18648</v>
      </c>
      <c r="D771" s="18"/>
      <c r="E771" s="18"/>
      <c r="F771" s="18"/>
      <c r="G771" s="18"/>
      <c r="H771" s="18"/>
      <c r="I771" s="18"/>
      <c r="J771" s="18"/>
      <c r="K771" s="18"/>
      <c r="L771" s="18"/>
      <c r="M771" s="18"/>
      <c r="N771" s="18"/>
      <c r="O771" s="18"/>
      <c r="P771" s="18"/>
      <c r="Q771" s="18"/>
      <c r="R771" s="18"/>
      <c r="S771" s="18"/>
      <c r="T771" s="18"/>
      <c r="U771" s="18"/>
      <c r="V771" s="18"/>
      <c r="W771" s="18"/>
      <c r="X771" s="18"/>
      <c r="Y771" s="18"/>
      <c r="Z771" s="18"/>
      <c r="AA771" s="18"/>
      <c r="AB771" s="18"/>
      <c r="AC771" s="18"/>
      <c r="AD771" s="18"/>
      <c r="AE771" s="18"/>
      <c r="AF771" s="18"/>
      <c r="AG771" s="18"/>
      <c r="AH771" s="18"/>
      <c r="AI771" s="18"/>
      <c r="AJ771" s="18"/>
      <c r="AK771" s="18"/>
      <c r="AL771" s="18"/>
      <c r="AM771" s="18"/>
      <c r="AN771" s="18"/>
      <c r="AO771" s="18"/>
      <c r="AP771" s="18"/>
      <c r="AQ771" s="18"/>
      <c r="AR771" s="18"/>
      <c r="AS771" s="18"/>
      <c r="AT771" s="18"/>
      <c r="AU771" s="18"/>
      <c r="AV771" s="18"/>
      <c r="AW771" s="18"/>
      <c r="AX771" s="18"/>
      <c r="AY771" s="18"/>
      <c r="AZ771" s="18"/>
      <c r="BA771" s="18"/>
      <c r="BB771" s="18"/>
      <c r="BC771" s="18"/>
      <c r="BD771" s="18"/>
      <c r="BE771" s="18"/>
      <c r="BF771" s="18"/>
      <c r="BG771" s="18"/>
      <c r="BH771" s="18"/>
      <c r="BI771" s="18"/>
      <c r="BJ771" s="18"/>
      <c r="BK771" s="18"/>
      <c r="BL771" s="18"/>
      <c r="BM771" s="18"/>
      <c r="BN771" s="18"/>
      <c r="BO771" s="18"/>
      <c r="BP771" s="18"/>
      <c r="BQ771" s="18"/>
      <c r="BR771" s="18"/>
      <c r="BS771" s="18"/>
      <c r="BT771" s="18"/>
      <c r="BU771" s="18"/>
      <c r="BV771" s="18"/>
      <c r="BW771" s="18"/>
      <c r="BX771" s="18"/>
      <c r="BY771" s="18"/>
      <c r="BZ771" s="18"/>
      <c r="CA771" s="18"/>
      <c r="CB771" s="18"/>
      <c r="CC771" s="18"/>
      <c r="CD771" s="18"/>
      <c r="CE771" s="18"/>
      <c r="CF771" s="18"/>
      <c r="CG771" s="18"/>
      <c r="CH771" s="18"/>
      <c r="CI771" s="18"/>
      <c r="CJ771" s="18"/>
      <c r="CK771" s="18"/>
      <c r="CL771" s="18"/>
      <c r="CM771" s="18"/>
      <c r="CN771" s="18"/>
      <c r="CO771" s="18"/>
      <c r="CP771" s="18"/>
      <c r="CQ771" s="18"/>
      <c r="CR771" s="18"/>
      <c r="CS771" s="18"/>
    </row>
    <row r="772" spans="1:97">
      <c r="A772" s="18"/>
      <c r="B772" s="18"/>
      <c r="C772" s="18" t="s">
        <v>18649</v>
      </c>
      <c r="D772" s="18"/>
      <c r="E772" s="18"/>
      <c r="F772" s="18"/>
      <c r="G772" s="18"/>
      <c r="H772" s="18"/>
      <c r="I772" s="18"/>
      <c r="J772" s="18"/>
      <c r="K772" s="18"/>
      <c r="L772" s="18"/>
      <c r="M772" s="18"/>
      <c r="N772" s="18"/>
      <c r="O772" s="18"/>
      <c r="P772" s="18"/>
      <c r="Q772" s="18"/>
      <c r="R772" s="18"/>
      <c r="S772" s="18"/>
      <c r="T772" s="18"/>
      <c r="U772" s="18"/>
      <c r="V772" s="18"/>
      <c r="W772" s="18"/>
      <c r="X772" s="18"/>
      <c r="Y772" s="18"/>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c r="BC772" s="18"/>
      <c r="BD772" s="18"/>
      <c r="BE772" s="18"/>
      <c r="BF772" s="18"/>
      <c r="BG772" s="18"/>
      <c r="BH772" s="18"/>
      <c r="BI772" s="18"/>
      <c r="BJ772" s="18"/>
      <c r="BK772" s="18"/>
      <c r="BL772" s="18"/>
      <c r="BM772" s="18"/>
      <c r="BN772" s="18"/>
      <c r="BO772" s="18"/>
      <c r="BP772" s="18"/>
      <c r="BQ772" s="18"/>
      <c r="BR772" s="18"/>
      <c r="BS772" s="18"/>
      <c r="BT772" s="18"/>
      <c r="BU772" s="18"/>
      <c r="BV772" s="18"/>
      <c r="BW772" s="18"/>
      <c r="BX772" s="18"/>
      <c r="BY772" s="18"/>
      <c r="BZ772" s="18"/>
      <c r="CA772" s="18"/>
      <c r="CB772" s="18"/>
      <c r="CC772" s="18"/>
      <c r="CD772" s="18"/>
      <c r="CE772" s="18"/>
      <c r="CF772" s="18"/>
      <c r="CG772" s="18"/>
      <c r="CH772" s="18"/>
      <c r="CI772" s="18"/>
      <c r="CJ772" s="18"/>
      <c r="CK772" s="18"/>
      <c r="CL772" s="18"/>
      <c r="CM772" s="18"/>
      <c r="CN772" s="18"/>
      <c r="CO772" s="18"/>
      <c r="CP772" s="18"/>
      <c r="CQ772" s="18"/>
      <c r="CR772" s="18"/>
      <c r="CS772" s="18"/>
    </row>
    <row r="773" spans="1:97">
      <c r="A773" s="18"/>
      <c r="B773" s="18"/>
      <c r="C773" s="18" t="s">
        <v>18650</v>
      </c>
      <c r="D773" s="18"/>
      <c r="E773" s="18"/>
      <c r="F773" s="18"/>
      <c r="G773" s="18"/>
      <c r="H773" s="18"/>
      <c r="I773" s="18"/>
      <c r="J773" s="18"/>
      <c r="K773" s="18"/>
      <c r="L773" s="18"/>
      <c r="M773" s="18"/>
      <c r="N773" s="18"/>
      <c r="O773" s="18"/>
      <c r="P773" s="18"/>
      <c r="Q773" s="18"/>
      <c r="R773" s="18"/>
      <c r="S773" s="18"/>
      <c r="T773" s="18"/>
      <c r="U773" s="18"/>
      <c r="V773" s="18"/>
      <c r="W773" s="18"/>
      <c r="X773" s="18"/>
      <c r="Y773" s="18"/>
      <c r="Z773" s="18"/>
      <c r="AA773" s="18"/>
      <c r="AB773" s="18"/>
      <c r="AC773" s="18"/>
      <c r="AD773" s="18"/>
      <c r="AE773" s="18"/>
      <c r="AF773" s="18"/>
      <c r="AG773" s="18"/>
      <c r="AH773" s="18"/>
      <c r="AI773" s="18"/>
      <c r="AJ773" s="18"/>
      <c r="AK773" s="18"/>
      <c r="AL773" s="18"/>
      <c r="AM773" s="18"/>
      <c r="AN773" s="18"/>
      <c r="AO773" s="18"/>
      <c r="AP773" s="18"/>
      <c r="AQ773" s="18"/>
      <c r="AR773" s="18"/>
      <c r="AS773" s="18"/>
      <c r="AT773" s="18"/>
      <c r="AU773" s="18"/>
      <c r="AV773" s="18"/>
      <c r="AW773" s="18"/>
      <c r="AX773" s="18"/>
      <c r="AY773" s="18"/>
      <c r="AZ773" s="18"/>
      <c r="BA773" s="18"/>
      <c r="BB773" s="18"/>
      <c r="BC773" s="18"/>
      <c r="BD773" s="18"/>
      <c r="BE773" s="18"/>
      <c r="BF773" s="18"/>
      <c r="BG773" s="18"/>
      <c r="BH773" s="18"/>
      <c r="BI773" s="18"/>
      <c r="BJ773" s="18"/>
      <c r="BK773" s="18"/>
      <c r="BL773" s="18"/>
      <c r="BM773" s="18"/>
      <c r="BN773" s="18"/>
      <c r="BO773" s="18"/>
      <c r="BP773" s="18"/>
      <c r="BQ773" s="18"/>
      <c r="BR773" s="18"/>
      <c r="BS773" s="18"/>
      <c r="BT773" s="18"/>
      <c r="BU773" s="18"/>
      <c r="BV773" s="18"/>
      <c r="BW773" s="18"/>
      <c r="BX773" s="18"/>
      <c r="BY773" s="18"/>
      <c r="BZ773" s="18"/>
      <c r="CA773" s="18"/>
      <c r="CB773" s="18"/>
      <c r="CC773" s="18"/>
      <c r="CD773" s="18"/>
      <c r="CE773" s="18"/>
      <c r="CF773" s="18"/>
      <c r="CG773" s="18"/>
      <c r="CH773" s="18"/>
      <c r="CI773" s="18"/>
      <c r="CJ773" s="18"/>
      <c r="CK773" s="18"/>
      <c r="CL773" s="18"/>
      <c r="CM773" s="18"/>
      <c r="CN773" s="18"/>
      <c r="CO773" s="18"/>
      <c r="CP773" s="18"/>
      <c r="CQ773" s="18"/>
      <c r="CR773" s="18"/>
      <c r="CS773" s="18"/>
    </row>
    <row r="774" spans="1:97">
      <c r="A774" s="18"/>
      <c r="B774" s="18"/>
      <c r="C774" s="18" t="s">
        <v>18651</v>
      </c>
      <c r="D774" s="18"/>
      <c r="E774" s="18"/>
      <c r="F774" s="18"/>
      <c r="G774" s="18"/>
      <c r="H774" s="18"/>
      <c r="I774" s="18"/>
      <c r="J774" s="18"/>
      <c r="K774" s="18"/>
      <c r="L774" s="18"/>
      <c r="M774" s="18"/>
      <c r="N774" s="18"/>
      <c r="O774" s="18"/>
      <c r="P774" s="18"/>
      <c r="Q774" s="18"/>
      <c r="R774" s="18"/>
      <c r="S774" s="18"/>
      <c r="T774" s="18"/>
      <c r="U774" s="18"/>
      <c r="V774" s="18"/>
      <c r="W774" s="18"/>
      <c r="X774" s="18"/>
      <c r="Y774" s="18"/>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c r="BC774" s="18"/>
      <c r="BD774" s="18"/>
      <c r="BE774" s="18"/>
      <c r="BF774" s="18"/>
      <c r="BG774" s="18"/>
      <c r="BH774" s="18"/>
      <c r="BI774" s="18"/>
      <c r="BJ774" s="18"/>
      <c r="BK774" s="18"/>
      <c r="BL774" s="18"/>
      <c r="BM774" s="18"/>
      <c r="BN774" s="18"/>
      <c r="BO774" s="18"/>
      <c r="BP774" s="18"/>
      <c r="BQ774" s="18"/>
      <c r="BR774" s="18"/>
      <c r="BS774" s="18"/>
      <c r="BT774" s="18"/>
      <c r="BU774" s="18"/>
      <c r="BV774" s="18"/>
      <c r="BW774" s="18"/>
      <c r="BX774" s="18"/>
      <c r="BY774" s="18"/>
      <c r="BZ774" s="18"/>
      <c r="CA774" s="18"/>
      <c r="CB774" s="18"/>
      <c r="CC774" s="18"/>
      <c r="CD774" s="18"/>
      <c r="CE774" s="18"/>
      <c r="CF774" s="18"/>
      <c r="CG774" s="18"/>
      <c r="CH774" s="18"/>
      <c r="CI774" s="18"/>
      <c r="CJ774" s="18"/>
      <c r="CK774" s="18"/>
      <c r="CL774" s="18"/>
      <c r="CM774" s="18"/>
      <c r="CN774" s="18"/>
      <c r="CO774" s="18"/>
      <c r="CP774" s="18"/>
      <c r="CQ774" s="18"/>
      <c r="CR774" s="18"/>
      <c r="CS774" s="18"/>
    </row>
    <row r="775" spans="1:97">
      <c r="A775" s="18"/>
      <c r="B775" s="18"/>
      <c r="C775" s="18" t="s">
        <v>18652</v>
      </c>
      <c r="D775" s="18"/>
      <c r="E775" s="18"/>
      <c r="F775" s="18"/>
      <c r="G775" s="18"/>
      <c r="H775" s="18"/>
      <c r="I775" s="18"/>
      <c r="J775" s="18"/>
      <c r="K775" s="18"/>
      <c r="L775" s="18"/>
      <c r="M775" s="18"/>
      <c r="N775" s="18"/>
      <c r="O775" s="18"/>
      <c r="P775" s="18"/>
      <c r="Q775" s="18"/>
      <c r="R775" s="18"/>
      <c r="S775" s="18"/>
      <c r="T775" s="18"/>
      <c r="U775" s="18"/>
      <c r="V775" s="18"/>
      <c r="W775" s="18"/>
      <c r="X775" s="18"/>
      <c r="Y775" s="18"/>
      <c r="Z775" s="18"/>
      <c r="AA775" s="18"/>
      <c r="AB775" s="18"/>
      <c r="AC775" s="18"/>
      <c r="AD775" s="18"/>
      <c r="AE775" s="18"/>
      <c r="AF775" s="18"/>
      <c r="AG775" s="18"/>
      <c r="AH775" s="18"/>
      <c r="AI775" s="18"/>
      <c r="AJ775" s="18"/>
      <c r="AK775" s="18"/>
      <c r="AL775" s="18"/>
      <c r="AM775" s="18"/>
      <c r="AN775" s="18"/>
      <c r="AO775" s="18"/>
      <c r="AP775" s="18"/>
      <c r="AQ775" s="18"/>
      <c r="AR775" s="18"/>
      <c r="AS775" s="18"/>
      <c r="AT775" s="18"/>
      <c r="AU775" s="18"/>
      <c r="AV775" s="18"/>
      <c r="AW775" s="18"/>
      <c r="AX775" s="18"/>
      <c r="AY775" s="18"/>
      <c r="AZ775" s="18"/>
      <c r="BA775" s="18"/>
      <c r="BB775" s="18"/>
      <c r="BC775" s="18"/>
      <c r="BD775" s="18"/>
      <c r="BE775" s="18"/>
      <c r="BF775" s="18"/>
      <c r="BG775" s="18"/>
      <c r="BH775" s="18"/>
      <c r="BI775" s="18"/>
      <c r="BJ775" s="18"/>
      <c r="BK775" s="18"/>
      <c r="BL775" s="18"/>
      <c r="BM775" s="18"/>
      <c r="BN775" s="18"/>
      <c r="BO775" s="18"/>
      <c r="BP775" s="18"/>
      <c r="BQ775" s="18"/>
      <c r="BR775" s="18"/>
      <c r="BS775" s="18"/>
      <c r="BT775" s="18"/>
      <c r="BU775" s="18"/>
      <c r="BV775" s="18"/>
      <c r="BW775" s="18"/>
      <c r="BX775" s="18"/>
      <c r="BY775" s="18"/>
      <c r="BZ775" s="18"/>
      <c r="CA775" s="18"/>
      <c r="CB775" s="18"/>
      <c r="CC775" s="18"/>
      <c r="CD775" s="18"/>
      <c r="CE775" s="18"/>
      <c r="CF775" s="18"/>
      <c r="CG775" s="18"/>
      <c r="CH775" s="18"/>
      <c r="CI775" s="18"/>
      <c r="CJ775" s="18"/>
      <c r="CK775" s="18"/>
      <c r="CL775" s="18"/>
      <c r="CM775" s="18"/>
      <c r="CN775" s="18"/>
      <c r="CO775" s="18"/>
      <c r="CP775" s="18"/>
      <c r="CQ775" s="18"/>
      <c r="CR775" s="18"/>
      <c r="CS775" s="18"/>
    </row>
    <row r="776" spans="1:97">
      <c r="A776" s="18"/>
      <c r="B776" s="18"/>
      <c r="C776" s="18" t="s">
        <v>18653</v>
      </c>
      <c r="D776" s="18"/>
      <c r="E776" s="18"/>
      <c r="F776" s="18"/>
      <c r="G776" s="18"/>
      <c r="H776" s="18"/>
      <c r="I776" s="18"/>
      <c r="J776" s="18"/>
      <c r="K776" s="18"/>
      <c r="L776" s="18"/>
      <c r="M776" s="18"/>
      <c r="N776" s="18"/>
      <c r="O776" s="18"/>
      <c r="P776" s="18"/>
      <c r="Q776" s="18"/>
      <c r="R776" s="18"/>
      <c r="S776" s="18"/>
      <c r="T776" s="18"/>
      <c r="U776" s="18"/>
      <c r="V776" s="18"/>
      <c r="W776" s="18"/>
      <c r="X776" s="18"/>
      <c r="Y776" s="18"/>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c r="BC776" s="18"/>
      <c r="BD776" s="18"/>
      <c r="BE776" s="18"/>
      <c r="BF776" s="18"/>
      <c r="BG776" s="18"/>
      <c r="BH776" s="18"/>
      <c r="BI776" s="18"/>
      <c r="BJ776" s="18"/>
      <c r="BK776" s="18"/>
      <c r="BL776" s="18"/>
      <c r="BM776" s="18"/>
      <c r="BN776" s="18"/>
      <c r="BO776" s="18"/>
      <c r="BP776" s="18"/>
      <c r="BQ776" s="18"/>
      <c r="BR776" s="18"/>
      <c r="BS776" s="18"/>
      <c r="BT776" s="18"/>
      <c r="BU776" s="18"/>
      <c r="BV776" s="18"/>
      <c r="BW776" s="18"/>
      <c r="BX776" s="18"/>
      <c r="BY776" s="18"/>
      <c r="BZ776" s="18"/>
      <c r="CA776" s="18"/>
      <c r="CB776" s="18"/>
      <c r="CC776" s="18"/>
      <c r="CD776" s="18"/>
      <c r="CE776" s="18"/>
      <c r="CF776" s="18"/>
      <c r="CG776" s="18"/>
      <c r="CH776" s="18"/>
      <c r="CI776" s="18"/>
      <c r="CJ776" s="18"/>
      <c r="CK776" s="18"/>
      <c r="CL776" s="18"/>
      <c r="CM776" s="18"/>
      <c r="CN776" s="18"/>
      <c r="CO776" s="18"/>
      <c r="CP776" s="18"/>
      <c r="CQ776" s="18"/>
      <c r="CR776" s="18"/>
      <c r="CS776" s="18"/>
    </row>
    <row r="777" spans="1:97">
      <c r="A777" s="18"/>
      <c r="B777" s="18"/>
      <c r="C777" s="18" t="s">
        <v>18654</v>
      </c>
      <c r="D777" s="18"/>
      <c r="E777" s="18"/>
      <c r="F777" s="18"/>
      <c r="G777" s="18"/>
      <c r="H777" s="18"/>
      <c r="I777" s="18"/>
      <c r="J777" s="18"/>
      <c r="K777" s="18"/>
      <c r="L777" s="18"/>
      <c r="M777" s="18"/>
      <c r="N777" s="18"/>
      <c r="O777" s="18"/>
      <c r="P777" s="18"/>
      <c r="Q777" s="18"/>
      <c r="R777" s="18"/>
      <c r="S777" s="18"/>
      <c r="T777" s="18"/>
      <c r="U777" s="18"/>
      <c r="V777" s="18"/>
      <c r="W777" s="18"/>
      <c r="X777" s="18"/>
      <c r="Y777" s="18"/>
      <c r="Z777" s="18"/>
      <c r="AA777" s="18"/>
      <c r="AB777" s="18"/>
      <c r="AC777" s="18"/>
      <c r="AD777" s="18"/>
      <c r="AE777" s="18"/>
      <c r="AF777" s="18"/>
      <c r="AG777" s="18"/>
      <c r="AH777" s="18"/>
      <c r="AI777" s="18"/>
      <c r="AJ777" s="18"/>
      <c r="AK777" s="18"/>
      <c r="AL777" s="18"/>
      <c r="AM777" s="18"/>
      <c r="AN777" s="18"/>
      <c r="AO777" s="18"/>
      <c r="AP777" s="18"/>
      <c r="AQ777" s="18"/>
      <c r="AR777" s="18"/>
      <c r="AS777" s="18"/>
      <c r="AT777" s="18"/>
      <c r="AU777" s="18"/>
      <c r="AV777" s="18"/>
      <c r="AW777" s="18"/>
      <c r="AX777" s="18"/>
      <c r="AY777" s="18"/>
      <c r="AZ777" s="18"/>
      <c r="BA777" s="18"/>
      <c r="BB777" s="18"/>
      <c r="BC777" s="18"/>
      <c r="BD777" s="18"/>
      <c r="BE777" s="18"/>
      <c r="BF777" s="18"/>
      <c r="BG777" s="18"/>
      <c r="BH777" s="18"/>
      <c r="BI777" s="18"/>
      <c r="BJ777" s="18"/>
      <c r="BK777" s="18"/>
      <c r="BL777" s="18"/>
      <c r="BM777" s="18"/>
      <c r="BN777" s="18"/>
      <c r="BO777" s="18"/>
      <c r="BP777" s="18"/>
      <c r="BQ777" s="18"/>
      <c r="BR777" s="18"/>
      <c r="BS777" s="18"/>
      <c r="BT777" s="18"/>
      <c r="BU777" s="18"/>
      <c r="BV777" s="18"/>
      <c r="BW777" s="18"/>
      <c r="BX777" s="18"/>
      <c r="BY777" s="18"/>
      <c r="BZ777" s="18"/>
      <c r="CA777" s="18"/>
      <c r="CB777" s="18"/>
      <c r="CC777" s="18"/>
      <c r="CD777" s="18"/>
      <c r="CE777" s="18"/>
      <c r="CF777" s="18"/>
      <c r="CG777" s="18"/>
      <c r="CH777" s="18"/>
      <c r="CI777" s="18"/>
      <c r="CJ777" s="18"/>
      <c r="CK777" s="18"/>
      <c r="CL777" s="18"/>
      <c r="CM777" s="18"/>
      <c r="CN777" s="18"/>
      <c r="CO777" s="18"/>
      <c r="CP777" s="18"/>
      <c r="CQ777" s="18"/>
      <c r="CR777" s="18"/>
      <c r="CS777" s="18"/>
    </row>
    <row r="778" spans="1:97">
      <c r="A778" s="18"/>
      <c r="B778" s="18"/>
      <c r="C778" s="18" t="s">
        <v>18655</v>
      </c>
      <c r="D778" s="18"/>
      <c r="E778" s="18"/>
      <c r="F778" s="18"/>
      <c r="G778" s="18"/>
      <c r="H778" s="18"/>
      <c r="I778" s="18"/>
      <c r="J778" s="18"/>
      <c r="K778" s="18"/>
      <c r="L778" s="18"/>
      <c r="M778" s="18"/>
      <c r="N778" s="18"/>
      <c r="O778" s="18"/>
      <c r="P778" s="18"/>
      <c r="Q778" s="18"/>
      <c r="R778" s="18"/>
      <c r="S778" s="18"/>
      <c r="T778" s="18"/>
      <c r="U778" s="18"/>
      <c r="V778" s="18"/>
      <c r="W778" s="18"/>
      <c r="X778" s="18"/>
      <c r="Y778" s="18"/>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c r="BC778" s="18"/>
      <c r="BD778" s="18"/>
      <c r="BE778" s="18"/>
      <c r="BF778" s="18"/>
      <c r="BG778" s="18"/>
      <c r="BH778" s="18"/>
      <c r="BI778" s="18"/>
      <c r="BJ778" s="18"/>
      <c r="BK778" s="18"/>
      <c r="BL778" s="18"/>
      <c r="BM778" s="18"/>
      <c r="BN778" s="18"/>
      <c r="BO778" s="18"/>
      <c r="BP778" s="18"/>
      <c r="BQ778" s="18"/>
      <c r="BR778" s="18"/>
      <c r="BS778" s="18"/>
      <c r="BT778" s="18"/>
      <c r="BU778" s="18"/>
      <c r="BV778" s="18"/>
      <c r="BW778" s="18"/>
      <c r="BX778" s="18"/>
      <c r="BY778" s="18"/>
      <c r="BZ778" s="18"/>
      <c r="CA778" s="18"/>
      <c r="CB778" s="18"/>
      <c r="CC778" s="18"/>
      <c r="CD778" s="18"/>
      <c r="CE778" s="18"/>
      <c r="CF778" s="18"/>
      <c r="CG778" s="18"/>
      <c r="CH778" s="18"/>
      <c r="CI778" s="18"/>
      <c r="CJ778" s="18"/>
      <c r="CK778" s="18"/>
      <c r="CL778" s="18"/>
      <c r="CM778" s="18"/>
      <c r="CN778" s="18"/>
      <c r="CO778" s="18"/>
      <c r="CP778" s="18"/>
      <c r="CQ778" s="18"/>
      <c r="CR778" s="18"/>
      <c r="CS778" s="18"/>
    </row>
    <row r="779" spans="1:97">
      <c r="A779" s="18"/>
      <c r="B779" s="18"/>
      <c r="C779" s="18" t="s">
        <v>18656</v>
      </c>
      <c r="D779" s="18"/>
      <c r="E779" s="18"/>
      <c r="F779" s="18"/>
      <c r="G779" s="18"/>
      <c r="H779" s="18"/>
      <c r="I779" s="18"/>
      <c r="J779" s="18"/>
      <c r="K779" s="18"/>
      <c r="L779" s="18"/>
      <c r="M779" s="18"/>
      <c r="N779" s="18"/>
      <c r="O779" s="18"/>
      <c r="P779" s="18"/>
      <c r="Q779" s="18"/>
      <c r="R779" s="18"/>
      <c r="S779" s="18"/>
      <c r="T779" s="18"/>
      <c r="U779" s="18"/>
      <c r="V779" s="18"/>
      <c r="W779" s="18"/>
      <c r="X779" s="18"/>
      <c r="Y779" s="18"/>
      <c r="Z779" s="18"/>
      <c r="AA779" s="18"/>
      <c r="AB779" s="18"/>
      <c r="AC779" s="18"/>
      <c r="AD779" s="18"/>
      <c r="AE779" s="18"/>
      <c r="AF779" s="18"/>
      <c r="AG779" s="18"/>
      <c r="AH779" s="18"/>
      <c r="AI779" s="18"/>
      <c r="AJ779" s="18"/>
      <c r="AK779" s="18"/>
      <c r="AL779" s="18"/>
      <c r="AM779" s="18"/>
      <c r="AN779" s="18"/>
      <c r="AO779" s="18"/>
      <c r="AP779" s="18"/>
      <c r="AQ779" s="18"/>
      <c r="AR779" s="18"/>
      <c r="AS779" s="18"/>
      <c r="AT779" s="18"/>
      <c r="AU779" s="18"/>
      <c r="AV779" s="18"/>
      <c r="AW779" s="18"/>
      <c r="AX779" s="18"/>
      <c r="AY779" s="18"/>
      <c r="AZ779" s="18"/>
      <c r="BA779" s="18"/>
      <c r="BB779" s="18"/>
      <c r="BC779" s="18"/>
      <c r="BD779" s="18"/>
      <c r="BE779" s="18"/>
      <c r="BF779" s="18"/>
      <c r="BG779" s="18"/>
      <c r="BH779" s="18"/>
      <c r="BI779" s="18"/>
      <c r="BJ779" s="18"/>
      <c r="BK779" s="18"/>
      <c r="BL779" s="18"/>
      <c r="BM779" s="18"/>
      <c r="BN779" s="18"/>
      <c r="BO779" s="18"/>
      <c r="BP779" s="18"/>
      <c r="BQ779" s="18"/>
      <c r="BR779" s="18"/>
      <c r="BS779" s="18"/>
      <c r="BT779" s="18"/>
      <c r="BU779" s="18"/>
      <c r="BV779" s="18"/>
      <c r="BW779" s="18"/>
      <c r="BX779" s="18"/>
      <c r="BY779" s="18"/>
      <c r="BZ779" s="18"/>
      <c r="CA779" s="18"/>
      <c r="CB779" s="18"/>
      <c r="CC779" s="18"/>
      <c r="CD779" s="18"/>
      <c r="CE779" s="18"/>
      <c r="CF779" s="18"/>
      <c r="CG779" s="18"/>
      <c r="CH779" s="18"/>
      <c r="CI779" s="18"/>
      <c r="CJ779" s="18"/>
      <c r="CK779" s="18"/>
      <c r="CL779" s="18"/>
      <c r="CM779" s="18"/>
      <c r="CN779" s="18"/>
      <c r="CO779" s="18"/>
      <c r="CP779" s="18"/>
      <c r="CQ779" s="18"/>
      <c r="CR779" s="18"/>
      <c r="CS779" s="18"/>
    </row>
    <row r="780" spans="1:97">
      <c r="A780" s="18"/>
      <c r="B780" s="18"/>
      <c r="C780" s="18" t="s">
        <v>18657</v>
      </c>
      <c r="D780" s="18"/>
      <c r="E780" s="18"/>
      <c r="F780" s="18"/>
      <c r="G780" s="18"/>
      <c r="H780" s="18"/>
      <c r="I780" s="18"/>
      <c r="J780" s="18"/>
      <c r="K780" s="18"/>
      <c r="L780" s="18"/>
      <c r="M780" s="18"/>
      <c r="N780" s="18"/>
      <c r="O780" s="18"/>
      <c r="P780" s="18"/>
      <c r="Q780" s="18"/>
      <c r="R780" s="18"/>
      <c r="S780" s="18"/>
      <c r="T780" s="18"/>
      <c r="U780" s="18"/>
      <c r="V780" s="18"/>
      <c r="W780" s="18"/>
      <c r="X780" s="18"/>
      <c r="Y780" s="18"/>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c r="BC780" s="18"/>
      <c r="BD780" s="18"/>
      <c r="BE780" s="18"/>
      <c r="BF780" s="18"/>
      <c r="BG780" s="18"/>
      <c r="BH780" s="18"/>
      <c r="BI780" s="18"/>
      <c r="BJ780" s="18"/>
      <c r="BK780" s="18"/>
      <c r="BL780" s="18"/>
      <c r="BM780" s="18"/>
      <c r="BN780" s="18"/>
      <c r="BO780" s="18"/>
      <c r="BP780" s="18"/>
      <c r="BQ780" s="18"/>
      <c r="BR780" s="18"/>
      <c r="BS780" s="18"/>
      <c r="BT780" s="18"/>
      <c r="BU780" s="18"/>
      <c r="BV780" s="18"/>
      <c r="BW780" s="18"/>
      <c r="BX780" s="18"/>
      <c r="BY780" s="18"/>
      <c r="BZ780" s="18"/>
      <c r="CA780" s="18"/>
      <c r="CB780" s="18"/>
      <c r="CC780" s="18"/>
      <c r="CD780" s="18"/>
      <c r="CE780" s="18"/>
      <c r="CF780" s="18"/>
      <c r="CG780" s="18"/>
      <c r="CH780" s="18"/>
      <c r="CI780" s="18"/>
      <c r="CJ780" s="18"/>
      <c r="CK780" s="18"/>
      <c r="CL780" s="18"/>
      <c r="CM780" s="18"/>
      <c r="CN780" s="18"/>
      <c r="CO780" s="18"/>
      <c r="CP780" s="18"/>
      <c r="CQ780" s="18"/>
      <c r="CR780" s="18"/>
      <c r="CS780" s="18"/>
    </row>
    <row r="781" spans="1:97">
      <c r="A781" s="18"/>
      <c r="B781" s="18"/>
      <c r="C781" s="18" t="s">
        <v>18658</v>
      </c>
      <c r="D781" s="18"/>
      <c r="E781" s="18"/>
      <c r="F781" s="18"/>
      <c r="G781" s="18"/>
      <c r="H781" s="18"/>
      <c r="I781" s="18"/>
      <c r="J781" s="18"/>
      <c r="K781" s="18"/>
      <c r="L781" s="18"/>
      <c r="M781" s="18"/>
      <c r="N781" s="18"/>
      <c r="O781" s="18"/>
      <c r="P781" s="18"/>
      <c r="Q781" s="18"/>
      <c r="R781" s="18"/>
      <c r="S781" s="18"/>
      <c r="T781" s="18"/>
      <c r="U781" s="18"/>
      <c r="V781" s="18"/>
      <c r="W781" s="18"/>
      <c r="X781" s="18"/>
      <c r="Y781" s="18"/>
      <c r="Z781" s="18"/>
      <c r="AA781" s="18"/>
      <c r="AB781" s="18"/>
      <c r="AC781" s="18"/>
      <c r="AD781" s="18"/>
      <c r="AE781" s="18"/>
      <c r="AF781" s="18"/>
      <c r="AG781" s="18"/>
      <c r="AH781" s="18"/>
      <c r="AI781" s="18"/>
      <c r="AJ781" s="18"/>
      <c r="AK781" s="18"/>
      <c r="AL781" s="18"/>
      <c r="AM781" s="18"/>
      <c r="AN781" s="18"/>
      <c r="AO781" s="18"/>
      <c r="AP781" s="18"/>
      <c r="AQ781" s="18"/>
      <c r="AR781" s="18"/>
      <c r="AS781" s="18"/>
      <c r="AT781" s="18"/>
      <c r="AU781" s="18"/>
      <c r="AV781" s="18"/>
      <c r="AW781" s="18"/>
      <c r="AX781" s="18"/>
      <c r="AY781" s="18"/>
      <c r="AZ781" s="18"/>
      <c r="BA781" s="18"/>
      <c r="BB781" s="18"/>
      <c r="BC781" s="18"/>
      <c r="BD781" s="18"/>
      <c r="BE781" s="18"/>
      <c r="BF781" s="18"/>
      <c r="BG781" s="18"/>
      <c r="BH781" s="18"/>
      <c r="BI781" s="18"/>
      <c r="BJ781" s="18"/>
      <c r="BK781" s="18"/>
      <c r="BL781" s="18"/>
      <c r="BM781" s="18"/>
      <c r="BN781" s="18"/>
      <c r="BO781" s="18"/>
      <c r="BP781" s="18"/>
      <c r="BQ781" s="18"/>
      <c r="BR781" s="18"/>
      <c r="BS781" s="18"/>
      <c r="BT781" s="18"/>
      <c r="BU781" s="18"/>
      <c r="BV781" s="18"/>
      <c r="BW781" s="18"/>
      <c r="BX781" s="18"/>
      <c r="BY781" s="18"/>
      <c r="BZ781" s="18"/>
      <c r="CA781" s="18"/>
      <c r="CB781" s="18"/>
      <c r="CC781" s="18"/>
      <c r="CD781" s="18"/>
      <c r="CE781" s="18"/>
      <c r="CF781" s="18"/>
      <c r="CG781" s="18"/>
      <c r="CH781" s="18"/>
      <c r="CI781" s="18"/>
      <c r="CJ781" s="18"/>
      <c r="CK781" s="18"/>
      <c r="CL781" s="18"/>
      <c r="CM781" s="18"/>
      <c r="CN781" s="18"/>
      <c r="CO781" s="18"/>
      <c r="CP781" s="18"/>
      <c r="CQ781" s="18"/>
      <c r="CR781" s="18"/>
      <c r="CS781" s="18"/>
    </row>
    <row r="782" spans="1:97">
      <c r="A782" s="18"/>
      <c r="B782" s="18"/>
      <c r="C782" s="18" t="s">
        <v>18659</v>
      </c>
      <c r="D782" s="18"/>
      <c r="E782" s="18"/>
      <c r="F782" s="18"/>
      <c r="G782" s="18"/>
      <c r="H782" s="18"/>
      <c r="I782" s="18"/>
      <c r="J782" s="18"/>
      <c r="K782" s="18"/>
      <c r="L782" s="18"/>
      <c r="M782" s="18"/>
      <c r="N782" s="18"/>
      <c r="O782" s="18"/>
      <c r="P782" s="18"/>
      <c r="Q782" s="18"/>
      <c r="R782" s="18"/>
      <c r="S782" s="18"/>
      <c r="T782" s="18"/>
      <c r="U782" s="18"/>
      <c r="V782" s="18"/>
      <c r="W782" s="18"/>
      <c r="X782" s="18"/>
      <c r="Y782" s="18"/>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c r="BC782" s="18"/>
      <c r="BD782" s="18"/>
      <c r="BE782" s="18"/>
      <c r="BF782" s="18"/>
      <c r="BG782" s="18"/>
      <c r="BH782" s="18"/>
      <c r="BI782" s="18"/>
      <c r="BJ782" s="18"/>
      <c r="BK782" s="18"/>
      <c r="BL782" s="18"/>
      <c r="BM782" s="18"/>
      <c r="BN782" s="18"/>
      <c r="BO782" s="18"/>
      <c r="BP782" s="18"/>
      <c r="BQ782" s="18"/>
      <c r="BR782" s="18"/>
      <c r="BS782" s="18"/>
      <c r="BT782" s="18"/>
      <c r="BU782" s="18"/>
      <c r="BV782" s="18"/>
      <c r="BW782" s="18"/>
      <c r="BX782" s="18"/>
      <c r="BY782" s="18"/>
      <c r="BZ782" s="18"/>
      <c r="CA782" s="18"/>
      <c r="CB782" s="18"/>
      <c r="CC782" s="18"/>
      <c r="CD782" s="18"/>
      <c r="CE782" s="18"/>
      <c r="CF782" s="18"/>
      <c r="CG782" s="18"/>
      <c r="CH782" s="18"/>
      <c r="CI782" s="18"/>
      <c r="CJ782" s="18"/>
      <c r="CK782" s="18"/>
      <c r="CL782" s="18"/>
      <c r="CM782" s="18"/>
      <c r="CN782" s="18"/>
      <c r="CO782" s="18"/>
      <c r="CP782" s="18"/>
      <c r="CQ782" s="18"/>
      <c r="CR782" s="18"/>
      <c r="CS782" s="18"/>
    </row>
    <row r="783" spans="1:97">
      <c r="A783" s="18"/>
      <c r="B783" s="18"/>
      <c r="C783" s="18" t="s">
        <v>18660</v>
      </c>
      <c r="D783" s="18"/>
      <c r="E783" s="18"/>
      <c r="F783" s="18"/>
      <c r="G783" s="18"/>
      <c r="H783" s="18"/>
      <c r="I783" s="18"/>
      <c r="J783" s="18"/>
      <c r="K783" s="18"/>
      <c r="L783" s="18"/>
      <c r="M783" s="18"/>
      <c r="N783" s="18"/>
      <c r="O783" s="18"/>
      <c r="P783" s="18"/>
      <c r="Q783" s="18"/>
      <c r="R783" s="18"/>
      <c r="S783" s="18"/>
      <c r="T783" s="18"/>
      <c r="U783" s="18"/>
      <c r="V783" s="18"/>
      <c r="W783" s="18"/>
      <c r="X783" s="18"/>
      <c r="Y783" s="18"/>
      <c r="Z783" s="18"/>
      <c r="AA783" s="18"/>
      <c r="AB783" s="18"/>
      <c r="AC783" s="18"/>
      <c r="AD783" s="18"/>
      <c r="AE783" s="18"/>
      <c r="AF783" s="18"/>
      <c r="AG783" s="18"/>
      <c r="AH783" s="18"/>
      <c r="AI783" s="18"/>
      <c r="AJ783" s="18"/>
      <c r="AK783" s="18"/>
      <c r="AL783" s="18"/>
      <c r="AM783" s="18"/>
      <c r="AN783" s="18"/>
      <c r="AO783" s="18"/>
      <c r="AP783" s="18"/>
      <c r="AQ783" s="18"/>
      <c r="AR783" s="18"/>
      <c r="AS783" s="18"/>
      <c r="AT783" s="18"/>
      <c r="AU783" s="18"/>
      <c r="AV783" s="18"/>
      <c r="AW783" s="18"/>
      <c r="AX783" s="18"/>
      <c r="AY783" s="18"/>
      <c r="AZ783" s="18"/>
      <c r="BA783" s="18"/>
      <c r="BB783" s="18"/>
      <c r="BC783" s="18"/>
      <c r="BD783" s="18"/>
      <c r="BE783" s="18"/>
      <c r="BF783" s="18"/>
      <c r="BG783" s="18"/>
      <c r="BH783" s="18"/>
      <c r="BI783" s="18"/>
      <c r="BJ783" s="18"/>
      <c r="BK783" s="18"/>
      <c r="BL783" s="18"/>
      <c r="BM783" s="18"/>
      <c r="BN783" s="18"/>
      <c r="BO783" s="18"/>
      <c r="BP783" s="18"/>
      <c r="BQ783" s="18"/>
      <c r="BR783" s="18"/>
      <c r="BS783" s="18"/>
      <c r="BT783" s="18"/>
      <c r="BU783" s="18"/>
      <c r="BV783" s="18"/>
      <c r="BW783" s="18"/>
      <c r="BX783" s="18"/>
      <c r="BY783" s="18"/>
      <c r="BZ783" s="18"/>
      <c r="CA783" s="18"/>
      <c r="CB783" s="18"/>
      <c r="CC783" s="18"/>
      <c r="CD783" s="18"/>
      <c r="CE783" s="18"/>
      <c r="CF783" s="18"/>
      <c r="CG783" s="18"/>
      <c r="CH783" s="18"/>
      <c r="CI783" s="18"/>
      <c r="CJ783" s="18"/>
      <c r="CK783" s="18"/>
      <c r="CL783" s="18"/>
      <c r="CM783" s="18"/>
      <c r="CN783" s="18"/>
      <c r="CO783" s="18"/>
      <c r="CP783" s="18"/>
      <c r="CQ783" s="18"/>
      <c r="CR783" s="18"/>
      <c r="CS783" s="18"/>
    </row>
    <row r="784" spans="1:97">
      <c r="A784" s="18"/>
      <c r="B784" s="18"/>
      <c r="C784" s="18" t="s">
        <v>18661</v>
      </c>
      <c r="D784" s="18"/>
      <c r="E784" s="18"/>
      <c r="F784" s="18"/>
      <c r="G784" s="18"/>
      <c r="H784" s="18"/>
      <c r="I784" s="18"/>
      <c r="J784" s="18"/>
      <c r="K784" s="18"/>
      <c r="L784" s="18"/>
      <c r="M784" s="18"/>
      <c r="N784" s="18"/>
      <c r="O784" s="18"/>
      <c r="P784" s="18"/>
      <c r="Q784" s="18"/>
      <c r="R784" s="18"/>
      <c r="S784" s="18"/>
      <c r="T784" s="18"/>
      <c r="U784" s="18"/>
      <c r="V784" s="18"/>
      <c r="W784" s="18"/>
      <c r="X784" s="18"/>
      <c r="Y784" s="18"/>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c r="BC784" s="18"/>
      <c r="BD784" s="18"/>
      <c r="BE784" s="18"/>
      <c r="BF784" s="18"/>
      <c r="BG784" s="18"/>
      <c r="BH784" s="18"/>
      <c r="BI784" s="18"/>
      <c r="BJ784" s="18"/>
      <c r="BK784" s="18"/>
      <c r="BL784" s="18"/>
      <c r="BM784" s="18"/>
      <c r="BN784" s="18"/>
      <c r="BO784" s="18"/>
      <c r="BP784" s="18"/>
      <c r="BQ784" s="18"/>
      <c r="BR784" s="18"/>
      <c r="BS784" s="18"/>
      <c r="BT784" s="18"/>
      <c r="BU784" s="18"/>
      <c r="BV784" s="18"/>
      <c r="BW784" s="18"/>
      <c r="BX784" s="18"/>
      <c r="BY784" s="18"/>
      <c r="BZ784" s="18"/>
      <c r="CA784" s="18"/>
      <c r="CB784" s="18"/>
      <c r="CC784" s="18"/>
      <c r="CD784" s="18"/>
      <c r="CE784" s="18"/>
      <c r="CF784" s="18"/>
      <c r="CG784" s="18"/>
      <c r="CH784" s="18"/>
      <c r="CI784" s="18"/>
      <c r="CJ784" s="18"/>
      <c r="CK784" s="18"/>
      <c r="CL784" s="18"/>
      <c r="CM784" s="18"/>
      <c r="CN784" s="18"/>
      <c r="CO784" s="18"/>
      <c r="CP784" s="18"/>
      <c r="CQ784" s="18"/>
      <c r="CR784" s="18"/>
      <c r="CS784" s="18"/>
    </row>
    <row r="785" spans="1:97">
      <c r="A785" s="18"/>
      <c r="B785" s="18"/>
      <c r="C785" s="18" t="s">
        <v>18662</v>
      </c>
      <c r="D785" s="18"/>
      <c r="E785" s="18"/>
      <c r="F785" s="18"/>
      <c r="G785" s="18"/>
      <c r="H785" s="18"/>
      <c r="I785" s="18"/>
      <c r="J785" s="18"/>
      <c r="K785" s="18"/>
      <c r="L785" s="18"/>
      <c r="M785" s="18"/>
      <c r="N785" s="18"/>
      <c r="O785" s="18"/>
      <c r="P785" s="18"/>
      <c r="Q785" s="18"/>
      <c r="R785" s="18"/>
      <c r="S785" s="18"/>
      <c r="T785" s="18"/>
      <c r="U785" s="18"/>
      <c r="V785" s="18"/>
      <c r="W785" s="18"/>
      <c r="X785" s="18"/>
      <c r="Y785" s="18"/>
      <c r="Z785" s="18"/>
      <c r="AA785" s="18"/>
      <c r="AB785" s="18"/>
      <c r="AC785" s="18"/>
      <c r="AD785" s="18"/>
      <c r="AE785" s="18"/>
      <c r="AF785" s="18"/>
      <c r="AG785" s="18"/>
      <c r="AH785" s="18"/>
      <c r="AI785" s="18"/>
      <c r="AJ785" s="18"/>
      <c r="AK785" s="18"/>
      <c r="AL785" s="18"/>
      <c r="AM785" s="18"/>
      <c r="AN785" s="18"/>
      <c r="AO785" s="18"/>
      <c r="AP785" s="18"/>
      <c r="AQ785" s="18"/>
      <c r="AR785" s="18"/>
      <c r="AS785" s="18"/>
      <c r="AT785" s="18"/>
      <c r="AU785" s="18"/>
      <c r="AV785" s="18"/>
      <c r="AW785" s="18"/>
      <c r="AX785" s="18"/>
      <c r="AY785" s="18"/>
      <c r="AZ785" s="18"/>
      <c r="BA785" s="18"/>
      <c r="BB785" s="18"/>
      <c r="BC785" s="18"/>
      <c r="BD785" s="18"/>
      <c r="BE785" s="18"/>
      <c r="BF785" s="18"/>
      <c r="BG785" s="18"/>
      <c r="BH785" s="18"/>
      <c r="BI785" s="18"/>
      <c r="BJ785" s="18"/>
      <c r="BK785" s="18"/>
      <c r="BL785" s="18"/>
      <c r="BM785" s="18"/>
      <c r="BN785" s="18"/>
      <c r="BO785" s="18"/>
      <c r="BP785" s="18"/>
      <c r="BQ785" s="18"/>
      <c r="BR785" s="18"/>
      <c r="BS785" s="18"/>
      <c r="BT785" s="18"/>
      <c r="BU785" s="18"/>
      <c r="BV785" s="18"/>
      <c r="BW785" s="18"/>
      <c r="BX785" s="18"/>
      <c r="BY785" s="18"/>
      <c r="BZ785" s="18"/>
      <c r="CA785" s="18"/>
      <c r="CB785" s="18"/>
      <c r="CC785" s="18"/>
      <c r="CD785" s="18"/>
      <c r="CE785" s="18"/>
      <c r="CF785" s="18"/>
      <c r="CG785" s="18"/>
      <c r="CH785" s="18"/>
      <c r="CI785" s="18"/>
      <c r="CJ785" s="18"/>
      <c r="CK785" s="18"/>
      <c r="CL785" s="18"/>
      <c r="CM785" s="18"/>
      <c r="CN785" s="18"/>
      <c r="CO785" s="18"/>
      <c r="CP785" s="18"/>
      <c r="CQ785" s="18"/>
      <c r="CR785" s="18"/>
      <c r="CS785" s="18"/>
    </row>
    <row r="786" spans="1:97">
      <c r="A786" s="18"/>
      <c r="B786" s="18"/>
      <c r="C786" s="18" t="s">
        <v>18663</v>
      </c>
      <c r="D786" s="18"/>
      <c r="E786" s="18"/>
      <c r="F786" s="18"/>
      <c r="G786" s="18"/>
      <c r="H786" s="18"/>
      <c r="I786" s="18"/>
      <c r="J786" s="18"/>
      <c r="K786" s="18"/>
      <c r="L786" s="18"/>
      <c r="M786" s="18"/>
      <c r="N786" s="18"/>
      <c r="O786" s="18"/>
      <c r="P786" s="18"/>
      <c r="Q786" s="18"/>
      <c r="R786" s="18"/>
      <c r="S786" s="18"/>
      <c r="T786" s="18"/>
      <c r="U786" s="18"/>
      <c r="V786" s="18"/>
      <c r="W786" s="18"/>
      <c r="X786" s="18"/>
      <c r="Y786" s="18"/>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c r="BC786" s="18"/>
      <c r="BD786" s="18"/>
      <c r="BE786" s="18"/>
      <c r="BF786" s="18"/>
      <c r="BG786" s="18"/>
      <c r="BH786" s="18"/>
      <c r="BI786" s="18"/>
      <c r="BJ786" s="18"/>
      <c r="BK786" s="18"/>
      <c r="BL786" s="18"/>
      <c r="BM786" s="18"/>
      <c r="BN786" s="18"/>
      <c r="BO786" s="18"/>
      <c r="BP786" s="18"/>
      <c r="BQ786" s="18"/>
      <c r="BR786" s="18"/>
      <c r="BS786" s="18"/>
      <c r="BT786" s="18"/>
      <c r="BU786" s="18"/>
      <c r="BV786" s="18"/>
      <c r="BW786" s="18"/>
      <c r="BX786" s="18"/>
      <c r="BY786" s="18"/>
      <c r="BZ786" s="18"/>
      <c r="CA786" s="18"/>
      <c r="CB786" s="18"/>
      <c r="CC786" s="18"/>
      <c r="CD786" s="18"/>
      <c r="CE786" s="18"/>
      <c r="CF786" s="18"/>
      <c r="CG786" s="18"/>
      <c r="CH786" s="18"/>
      <c r="CI786" s="18"/>
      <c r="CJ786" s="18"/>
      <c r="CK786" s="18"/>
      <c r="CL786" s="18"/>
      <c r="CM786" s="18"/>
      <c r="CN786" s="18"/>
      <c r="CO786" s="18"/>
      <c r="CP786" s="18"/>
      <c r="CQ786" s="18"/>
      <c r="CR786" s="18"/>
      <c r="CS786" s="18"/>
    </row>
    <row r="787" spans="1:97">
      <c r="A787" s="18"/>
      <c r="B787" s="18"/>
      <c r="C787" s="18" t="s">
        <v>18664</v>
      </c>
      <c r="D787" s="18"/>
      <c r="E787" s="18"/>
      <c r="F787" s="18"/>
      <c r="G787" s="18"/>
      <c r="H787" s="18"/>
      <c r="I787" s="18"/>
      <c r="J787" s="18"/>
      <c r="K787" s="18"/>
      <c r="L787" s="18"/>
      <c r="M787" s="18"/>
      <c r="N787" s="18"/>
      <c r="O787" s="18"/>
      <c r="P787" s="18"/>
      <c r="Q787" s="18"/>
      <c r="R787" s="18"/>
      <c r="S787" s="18"/>
      <c r="T787" s="18"/>
      <c r="U787" s="18"/>
      <c r="V787" s="18"/>
      <c r="W787" s="18"/>
      <c r="X787" s="18"/>
      <c r="Y787" s="18"/>
      <c r="Z787" s="18"/>
      <c r="AA787" s="18"/>
      <c r="AB787" s="18"/>
      <c r="AC787" s="18"/>
      <c r="AD787" s="18"/>
      <c r="AE787" s="18"/>
      <c r="AF787" s="18"/>
      <c r="AG787" s="18"/>
      <c r="AH787" s="18"/>
      <c r="AI787" s="18"/>
      <c r="AJ787" s="18"/>
      <c r="AK787" s="18"/>
      <c r="AL787" s="18"/>
      <c r="AM787" s="18"/>
      <c r="AN787" s="18"/>
      <c r="AO787" s="18"/>
      <c r="AP787" s="18"/>
      <c r="AQ787" s="18"/>
      <c r="AR787" s="18"/>
      <c r="AS787" s="18"/>
      <c r="AT787" s="18"/>
      <c r="AU787" s="18"/>
      <c r="AV787" s="18"/>
      <c r="AW787" s="18"/>
      <c r="AX787" s="18"/>
      <c r="AY787" s="18"/>
      <c r="AZ787" s="18"/>
      <c r="BA787" s="18"/>
      <c r="BB787" s="18"/>
      <c r="BC787" s="18"/>
      <c r="BD787" s="18"/>
      <c r="BE787" s="18"/>
      <c r="BF787" s="18"/>
      <c r="BG787" s="18"/>
      <c r="BH787" s="18"/>
      <c r="BI787" s="18"/>
      <c r="BJ787" s="18"/>
      <c r="BK787" s="18"/>
      <c r="BL787" s="18"/>
      <c r="BM787" s="18"/>
      <c r="BN787" s="18"/>
      <c r="BO787" s="18"/>
      <c r="BP787" s="18"/>
      <c r="BQ787" s="18"/>
      <c r="BR787" s="18"/>
      <c r="BS787" s="18"/>
      <c r="BT787" s="18"/>
      <c r="BU787" s="18"/>
      <c r="BV787" s="18"/>
      <c r="BW787" s="18"/>
      <c r="BX787" s="18"/>
      <c r="BY787" s="18"/>
      <c r="BZ787" s="18"/>
      <c r="CA787" s="18"/>
      <c r="CB787" s="18"/>
      <c r="CC787" s="18"/>
      <c r="CD787" s="18"/>
      <c r="CE787" s="18"/>
      <c r="CF787" s="18"/>
      <c r="CG787" s="18"/>
      <c r="CH787" s="18"/>
      <c r="CI787" s="18"/>
      <c r="CJ787" s="18"/>
      <c r="CK787" s="18"/>
      <c r="CL787" s="18"/>
      <c r="CM787" s="18"/>
      <c r="CN787" s="18"/>
      <c r="CO787" s="18"/>
      <c r="CP787" s="18"/>
      <c r="CQ787" s="18"/>
      <c r="CR787" s="18"/>
      <c r="CS787" s="18"/>
    </row>
    <row r="788" spans="1:97">
      <c r="A788" s="18"/>
      <c r="B788" s="18"/>
      <c r="C788" s="18" t="s">
        <v>18665</v>
      </c>
      <c r="D788" s="18"/>
      <c r="E788" s="18"/>
      <c r="F788" s="18"/>
      <c r="G788" s="18"/>
      <c r="H788" s="18"/>
      <c r="I788" s="18"/>
      <c r="J788" s="18"/>
      <c r="K788" s="18"/>
      <c r="L788" s="18"/>
      <c r="M788" s="18"/>
      <c r="N788" s="18"/>
      <c r="O788" s="18"/>
      <c r="P788" s="18"/>
      <c r="Q788" s="18"/>
      <c r="R788" s="18"/>
      <c r="S788" s="18"/>
      <c r="T788" s="18"/>
      <c r="U788" s="18"/>
      <c r="V788" s="18"/>
      <c r="W788" s="18"/>
      <c r="X788" s="18"/>
      <c r="Y788" s="18"/>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c r="BC788" s="18"/>
      <c r="BD788" s="18"/>
      <c r="BE788" s="18"/>
      <c r="BF788" s="18"/>
      <c r="BG788" s="18"/>
      <c r="BH788" s="18"/>
      <c r="BI788" s="18"/>
      <c r="BJ788" s="18"/>
      <c r="BK788" s="18"/>
      <c r="BL788" s="18"/>
      <c r="BM788" s="18"/>
      <c r="BN788" s="18"/>
      <c r="BO788" s="18"/>
      <c r="BP788" s="18"/>
      <c r="BQ788" s="18"/>
      <c r="BR788" s="18"/>
      <c r="BS788" s="18"/>
      <c r="BT788" s="18"/>
      <c r="BU788" s="18"/>
      <c r="BV788" s="18"/>
      <c r="BW788" s="18"/>
      <c r="BX788" s="18"/>
      <c r="BY788" s="18"/>
      <c r="BZ788" s="18"/>
      <c r="CA788" s="18"/>
      <c r="CB788" s="18"/>
      <c r="CC788" s="18"/>
      <c r="CD788" s="18"/>
      <c r="CE788" s="18"/>
      <c r="CF788" s="18"/>
      <c r="CG788" s="18"/>
      <c r="CH788" s="18"/>
      <c r="CI788" s="18"/>
      <c r="CJ788" s="18"/>
      <c r="CK788" s="18"/>
      <c r="CL788" s="18"/>
      <c r="CM788" s="18"/>
      <c r="CN788" s="18"/>
      <c r="CO788" s="18"/>
      <c r="CP788" s="18"/>
      <c r="CQ788" s="18"/>
      <c r="CR788" s="18"/>
      <c r="CS788" s="18"/>
    </row>
    <row r="789" spans="1:97">
      <c r="A789" s="18"/>
      <c r="B789" s="18"/>
      <c r="C789" s="18" t="s">
        <v>18666</v>
      </c>
      <c r="D789" s="18"/>
      <c r="E789" s="18"/>
      <c r="F789" s="18"/>
      <c r="G789" s="18"/>
      <c r="H789" s="18"/>
      <c r="I789" s="18"/>
      <c r="J789" s="18"/>
      <c r="K789" s="18"/>
      <c r="L789" s="18"/>
      <c r="M789" s="18"/>
      <c r="N789" s="18"/>
      <c r="O789" s="18"/>
      <c r="P789" s="18"/>
      <c r="Q789" s="18"/>
      <c r="R789" s="18"/>
      <c r="S789" s="18"/>
      <c r="T789" s="18"/>
      <c r="U789" s="18"/>
      <c r="V789" s="18"/>
      <c r="W789" s="18"/>
      <c r="X789" s="18"/>
      <c r="Y789" s="18"/>
      <c r="Z789" s="18"/>
      <c r="AA789" s="18"/>
      <c r="AB789" s="18"/>
      <c r="AC789" s="18"/>
      <c r="AD789" s="18"/>
      <c r="AE789" s="18"/>
      <c r="AF789" s="18"/>
      <c r="AG789" s="18"/>
      <c r="AH789" s="18"/>
      <c r="AI789" s="18"/>
      <c r="AJ789" s="18"/>
      <c r="AK789" s="18"/>
      <c r="AL789" s="18"/>
      <c r="AM789" s="18"/>
      <c r="AN789" s="18"/>
      <c r="AO789" s="18"/>
      <c r="AP789" s="18"/>
      <c r="AQ789" s="18"/>
      <c r="AR789" s="18"/>
      <c r="AS789" s="18"/>
      <c r="AT789" s="18"/>
      <c r="AU789" s="18"/>
      <c r="AV789" s="18"/>
      <c r="AW789" s="18"/>
      <c r="AX789" s="18"/>
      <c r="AY789" s="18"/>
      <c r="AZ789" s="18"/>
      <c r="BA789" s="18"/>
      <c r="BB789" s="18"/>
      <c r="BC789" s="18"/>
      <c r="BD789" s="18"/>
      <c r="BE789" s="18"/>
      <c r="BF789" s="18"/>
      <c r="BG789" s="18"/>
      <c r="BH789" s="18"/>
      <c r="BI789" s="18"/>
      <c r="BJ789" s="18"/>
      <c r="BK789" s="18"/>
      <c r="BL789" s="18"/>
      <c r="BM789" s="18"/>
      <c r="BN789" s="18"/>
      <c r="BO789" s="18"/>
      <c r="BP789" s="18"/>
      <c r="BQ789" s="18"/>
      <c r="BR789" s="18"/>
      <c r="BS789" s="18"/>
      <c r="BT789" s="18"/>
      <c r="BU789" s="18"/>
      <c r="BV789" s="18"/>
      <c r="BW789" s="18"/>
      <c r="BX789" s="18"/>
      <c r="BY789" s="18"/>
      <c r="BZ789" s="18"/>
      <c r="CA789" s="18"/>
      <c r="CB789" s="18"/>
      <c r="CC789" s="18"/>
      <c r="CD789" s="18"/>
      <c r="CE789" s="18"/>
      <c r="CF789" s="18"/>
      <c r="CG789" s="18"/>
      <c r="CH789" s="18"/>
      <c r="CI789" s="18"/>
      <c r="CJ789" s="18"/>
      <c r="CK789" s="18"/>
      <c r="CL789" s="18"/>
      <c r="CM789" s="18"/>
      <c r="CN789" s="18"/>
      <c r="CO789" s="18"/>
      <c r="CP789" s="18"/>
      <c r="CQ789" s="18"/>
      <c r="CR789" s="18"/>
      <c r="CS789" s="18"/>
    </row>
    <row r="790" spans="1:97">
      <c r="A790" s="18"/>
      <c r="B790" s="18"/>
      <c r="C790" s="18" t="s">
        <v>18667</v>
      </c>
      <c r="D790" s="18"/>
      <c r="E790" s="18"/>
      <c r="F790" s="18"/>
      <c r="G790" s="18"/>
      <c r="H790" s="18"/>
      <c r="I790" s="18"/>
      <c r="J790" s="18"/>
      <c r="K790" s="18"/>
      <c r="L790" s="18"/>
      <c r="M790" s="18"/>
      <c r="N790" s="18"/>
      <c r="O790" s="18"/>
      <c r="P790" s="18"/>
      <c r="Q790" s="18"/>
      <c r="R790" s="18"/>
      <c r="S790" s="18"/>
      <c r="T790" s="18"/>
      <c r="U790" s="18"/>
      <c r="V790" s="18"/>
      <c r="W790" s="18"/>
      <c r="X790" s="18"/>
      <c r="Y790" s="18"/>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c r="BC790" s="18"/>
      <c r="BD790" s="18"/>
      <c r="BE790" s="18"/>
      <c r="BF790" s="18"/>
      <c r="BG790" s="18"/>
      <c r="BH790" s="18"/>
      <c r="BI790" s="18"/>
      <c r="BJ790" s="18"/>
      <c r="BK790" s="18"/>
      <c r="BL790" s="18"/>
      <c r="BM790" s="18"/>
      <c r="BN790" s="18"/>
      <c r="BO790" s="18"/>
      <c r="BP790" s="18"/>
      <c r="BQ790" s="18"/>
      <c r="BR790" s="18"/>
      <c r="BS790" s="18"/>
      <c r="BT790" s="18"/>
      <c r="BU790" s="18"/>
      <c r="BV790" s="18"/>
      <c r="BW790" s="18"/>
      <c r="BX790" s="18"/>
      <c r="BY790" s="18"/>
      <c r="BZ790" s="18"/>
      <c r="CA790" s="18"/>
      <c r="CB790" s="18"/>
      <c r="CC790" s="18"/>
      <c r="CD790" s="18"/>
      <c r="CE790" s="18"/>
      <c r="CF790" s="18"/>
      <c r="CG790" s="18"/>
      <c r="CH790" s="18"/>
      <c r="CI790" s="18"/>
      <c r="CJ790" s="18"/>
      <c r="CK790" s="18"/>
      <c r="CL790" s="18"/>
      <c r="CM790" s="18"/>
      <c r="CN790" s="18"/>
      <c r="CO790" s="18"/>
      <c r="CP790" s="18"/>
      <c r="CQ790" s="18"/>
      <c r="CR790" s="18"/>
      <c r="CS790" s="18"/>
    </row>
    <row r="791" spans="1:97">
      <c r="A791" s="18"/>
      <c r="B791" s="18"/>
      <c r="C791" s="18" t="s">
        <v>18668</v>
      </c>
      <c r="D791" s="18"/>
      <c r="E791" s="18"/>
      <c r="F791" s="18"/>
      <c r="G791" s="18"/>
      <c r="H791" s="18"/>
      <c r="I791" s="18"/>
      <c r="J791" s="18"/>
      <c r="K791" s="18"/>
      <c r="L791" s="18"/>
      <c r="M791" s="18"/>
      <c r="N791" s="18"/>
      <c r="O791" s="18"/>
      <c r="P791" s="18"/>
      <c r="Q791" s="18"/>
      <c r="R791" s="18"/>
      <c r="S791" s="18"/>
      <c r="T791" s="18"/>
      <c r="U791" s="18"/>
      <c r="V791" s="18"/>
      <c r="W791" s="18"/>
      <c r="X791" s="18"/>
      <c r="Y791" s="18"/>
      <c r="Z791" s="18"/>
      <c r="AA791" s="18"/>
      <c r="AB791" s="18"/>
      <c r="AC791" s="18"/>
      <c r="AD791" s="18"/>
      <c r="AE791" s="18"/>
      <c r="AF791" s="18"/>
      <c r="AG791" s="18"/>
      <c r="AH791" s="18"/>
      <c r="AI791" s="18"/>
      <c r="AJ791" s="18"/>
      <c r="AK791" s="18"/>
      <c r="AL791" s="18"/>
      <c r="AM791" s="18"/>
      <c r="AN791" s="18"/>
      <c r="AO791" s="18"/>
      <c r="AP791" s="18"/>
      <c r="AQ791" s="18"/>
      <c r="AR791" s="18"/>
      <c r="AS791" s="18"/>
      <c r="AT791" s="18"/>
      <c r="AU791" s="18"/>
      <c r="AV791" s="18"/>
      <c r="AW791" s="18"/>
      <c r="AX791" s="18"/>
      <c r="AY791" s="18"/>
      <c r="AZ791" s="18"/>
      <c r="BA791" s="18"/>
      <c r="BB791" s="18"/>
      <c r="BC791" s="18"/>
      <c r="BD791" s="18"/>
      <c r="BE791" s="18"/>
      <c r="BF791" s="18"/>
      <c r="BG791" s="18"/>
      <c r="BH791" s="18"/>
      <c r="BI791" s="18"/>
      <c r="BJ791" s="18"/>
      <c r="BK791" s="18"/>
      <c r="BL791" s="18"/>
      <c r="BM791" s="18"/>
      <c r="BN791" s="18"/>
      <c r="BO791" s="18"/>
      <c r="BP791" s="18"/>
      <c r="BQ791" s="18"/>
      <c r="BR791" s="18"/>
      <c r="BS791" s="18"/>
      <c r="BT791" s="18"/>
      <c r="BU791" s="18"/>
      <c r="BV791" s="18"/>
      <c r="BW791" s="18"/>
      <c r="BX791" s="18"/>
      <c r="BY791" s="18"/>
      <c r="BZ791" s="18"/>
      <c r="CA791" s="18"/>
      <c r="CB791" s="18"/>
      <c r="CC791" s="18"/>
      <c r="CD791" s="18"/>
      <c r="CE791" s="18"/>
      <c r="CF791" s="18"/>
      <c r="CG791" s="18"/>
      <c r="CH791" s="18"/>
      <c r="CI791" s="18"/>
      <c r="CJ791" s="18"/>
      <c r="CK791" s="18"/>
      <c r="CL791" s="18"/>
      <c r="CM791" s="18"/>
      <c r="CN791" s="18"/>
      <c r="CO791" s="18"/>
      <c r="CP791" s="18"/>
      <c r="CQ791" s="18"/>
      <c r="CR791" s="18"/>
      <c r="CS791" s="18"/>
    </row>
    <row r="792" spans="1:97">
      <c r="A792" s="18"/>
      <c r="B792" s="18"/>
      <c r="C792" s="18" t="s">
        <v>18669</v>
      </c>
      <c r="D792" s="18"/>
      <c r="E792" s="18"/>
      <c r="F792" s="18"/>
      <c r="G792" s="18"/>
      <c r="H792" s="18"/>
      <c r="I792" s="18"/>
      <c r="J792" s="18"/>
      <c r="K792" s="18"/>
      <c r="L792" s="18"/>
      <c r="M792" s="18"/>
      <c r="N792" s="18"/>
      <c r="O792" s="18"/>
      <c r="P792" s="18"/>
      <c r="Q792" s="18"/>
      <c r="R792" s="18"/>
      <c r="S792" s="18"/>
      <c r="T792" s="18"/>
      <c r="U792" s="18"/>
      <c r="V792" s="18"/>
      <c r="W792" s="18"/>
      <c r="X792" s="18"/>
      <c r="Y792" s="18"/>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c r="BC792" s="18"/>
      <c r="BD792" s="18"/>
      <c r="BE792" s="18"/>
      <c r="BF792" s="18"/>
      <c r="BG792" s="18"/>
      <c r="BH792" s="18"/>
      <c r="BI792" s="18"/>
      <c r="BJ792" s="18"/>
      <c r="BK792" s="18"/>
      <c r="BL792" s="18"/>
      <c r="BM792" s="18"/>
      <c r="BN792" s="18"/>
      <c r="BO792" s="18"/>
      <c r="BP792" s="18"/>
      <c r="BQ792" s="18"/>
      <c r="BR792" s="18"/>
      <c r="BS792" s="18"/>
      <c r="BT792" s="18"/>
      <c r="BU792" s="18"/>
      <c r="BV792" s="18"/>
      <c r="BW792" s="18"/>
      <c r="BX792" s="18"/>
      <c r="BY792" s="18"/>
      <c r="BZ792" s="18"/>
      <c r="CA792" s="18"/>
      <c r="CB792" s="18"/>
      <c r="CC792" s="18"/>
      <c r="CD792" s="18"/>
      <c r="CE792" s="18"/>
      <c r="CF792" s="18"/>
      <c r="CG792" s="18"/>
      <c r="CH792" s="18"/>
      <c r="CI792" s="18"/>
      <c r="CJ792" s="18"/>
      <c r="CK792" s="18"/>
      <c r="CL792" s="18"/>
      <c r="CM792" s="18"/>
      <c r="CN792" s="18"/>
      <c r="CO792" s="18"/>
      <c r="CP792" s="18"/>
      <c r="CQ792" s="18"/>
      <c r="CR792" s="18"/>
      <c r="CS792" s="18"/>
    </row>
    <row r="793" spans="1:97">
      <c r="A793" s="18"/>
      <c r="B793" s="18"/>
      <c r="C793" s="18" t="s">
        <v>18670</v>
      </c>
      <c r="D793" s="18"/>
      <c r="E793" s="18"/>
      <c r="F793" s="18"/>
      <c r="G793" s="18"/>
      <c r="H793" s="18"/>
      <c r="I793" s="18"/>
      <c r="J793" s="18"/>
      <c r="K793" s="18"/>
      <c r="L793" s="18"/>
      <c r="M793" s="18"/>
      <c r="N793" s="18"/>
      <c r="O793" s="18"/>
      <c r="P793" s="18"/>
      <c r="Q793" s="18"/>
      <c r="R793" s="18"/>
      <c r="S793" s="18"/>
      <c r="T793" s="18"/>
      <c r="U793" s="18"/>
      <c r="V793" s="18"/>
      <c r="W793" s="18"/>
      <c r="X793" s="18"/>
      <c r="Y793" s="18"/>
      <c r="Z793" s="18"/>
      <c r="AA793" s="18"/>
      <c r="AB793" s="18"/>
      <c r="AC793" s="18"/>
      <c r="AD793" s="18"/>
      <c r="AE793" s="18"/>
      <c r="AF793" s="18"/>
      <c r="AG793" s="18"/>
      <c r="AH793" s="18"/>
      <c r="AI793" s="18"/>
      <c r="AJ793" s="18"/>
      <c r="AK793" s="18"/>
      <c r="AL793" s="18"/>
      <c r="AM793" s="18"/>
      <c r="AN793" s="18"/>
      <c r="AO793" s="18"/>
      <c r="AP793" s="18"/>
      <c r="AQ793" s="18"/>
      <c r="AR793" s="18"/>
      <c r="AS793" s="18"/>
      <c r="AT793" s="18"/>
      <c r="AU793" s="18"/>
      <c r="AV793" s="18"/>
      <c r="AW793" s="18"/>
      <c r="AX793" s="18"/>
      <c r="AY793" s="18"/>
      <c r="AZ793" s="18"/>
      <c r="BA793" s="18"/>
      <c r="BB793" s="18"/>
      <c r="BC793" s="18"/>
      <c r="BD793" s="18"/>
      <c r="BE793" s="18"/>
      <c r="BF793" s="18"/>
      <c r="BG793" s="18"/>
      <c r="BH793" s="18"/>
      <c r="BI793" s="18"/>
      <c r="BJ793" s="18"/>
      <c r="BK793" s="18"/>
      <c r="BL793" s="18"/>
      <c r="BM793" s="18"/>
      <c r="BN793" s="18"/>
      <c r="BO793" s="18"/>
      <c r="BP793" s="18"/>
      <c r="BQ793" s="18"/>
      <c r="BR793" s="18"/>
      <c r="BS793" s="18"/>
      <c r="BT793" s="18"/>
      <c r="BU793" s="18"/>
      <c r="BV793" s="18"/>
      <c r="BW793" s="18"/>
      <c r="BX793" s="18"/>
      <c r="BY793" s="18"/>
      <c r="BZ793" s="18"/>
      <c r="CA793" s="18"/>
      <c r="CB793" s="18"/>
      <c r="CC793" s="18"/>
      <c r="CD793" s="18"/>
      <c r="CE793" s="18"/>
      <c r="CF793" s="18"/>
      <c r="CG793" s="18"/>
      <c r="CH793" s="18"/>
      <c r="CI793" s="18"/>
      <c r="CJ793" s="18"/>
      <c r="CK793" s="18"/>
      <c r="CL793" s="18"/>
      <c r="CM793" s="18"/>
      <c r="CN793" s="18"/>
      <c r="CO793" s="18"/>
      <c r="CP793" s="18"/>
      <c r="CQ793" s="18"/>
      <c r="CR793" s="18"/>
      <c r="CS793" s="18"/>
    </row>
    <row r="794" spans="1:97">
      <c r="A794" s="18"/>
      <c r="B794" s="18"/>
      <c r="C794" s="18" t="s">
        <v>18671</v>
      </c>
      <c r="D794" s="18"/>
      <c r="E794" s="18"/>
      <c r="F794" s="18"/>
      <c r="G794" s="18"/>
      <c r="H794" s="18"/>
      <c r="I794" s="18"/>
      <c r="J794" s="18"/>
      <c r="K794" s="18"/>
      <c r="L794" s="18"/>
      <c r="M794" s="18"/>
      <c r="N794" s="18"/>
      <c r="O794" s="18"/>
      <c r="P794" s="18"/>
      <c r="Q794" s="18"/>
      <c r="R794" s="18"/>
      <c r="S794" s="18"/>
      <c r="T794" s="18"/>
      <c r="U794" s="18"/>
      <c r="V794" s="18"/>
      <c r="W794" s="18"/>
      <c r="X794" s="18"/>
      <c r="Y794" s="18"/>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c r="BC794" s="18"/>
      <c r="BD794" s="18"/>
      <c r="BE794" s="18"/>
      <c r="BF794" s="18"/>
      <c r="BG794" s="18"/>
      <c r="BH794" s="18"/>
      <c r="BI794" s="18"/>
      <c r="BJ794" s="18"/>
      <c r="BK794" s="18"/>
      <c r="BL794" s="18"/>
      <c r="BM794" s="18"/>
      <c r="BN794" s="18"/>
      <c r="BO794" s="18"/>
      <c r="BP794" s="18"/>
      <c r="BQ794" s="18"/>
      <c r="BR794" s="18"/>
      <c r="BS794" s="18"/>
      <c r="BT794" s="18"/>
      <c r="BU794" s="18"/>
      <c r="BV794" s="18"/>
      <c r="BW794" s="18"/>
      <c r="BX794" s="18"/>
      <c r="BY794" s="18"/>
      <c r="BZ794" s="18"/>
      <c r="CA794" s="18"/>
      <c r="CB794" s="18"/>
      <c r="CC794" s="18"/>
      <c r="CD794" s="18"/>
      <c r="CE794" s="18"/>
      <c r="CF794" s="18"/>
      <c r="CG794" s="18"/>
      <c r="CH794" s="18"/>
      <c r="CI794" s="18"/>
      <c r="CJ794" s="18"/>
      <c r="CK794" s="18"/>
      <c r="CL794" s="18"/>
      <c r="CM794" s="18"/>
      <c r="CN794" s="18"/>
      <c r="CO794" s="18"/>
      <c r="CP794" s="18"/>
      <c r="CQ794" s="18"/>
      <c r="CR794" s="18"/>
      <c r="CS794" s="18"/>
    </row>
    <row r="795" spans="1:97">
      <c r="A795" s="18"/>
      <c r="B795" s="18"/>
      <c r="C795" s="18" t="s">
        <v>18672</v>
      </c>
      <c r="D795" s="18"/>
      <c r="E795" s="18"/>
      <c r="F795" s="18"/>
      <c r="G795" s="18"/>
      <c r="H795" s="18"/>
      <c r="I795" s="18"/>
      <c r="J795" s="18"/>
      <c r="K795" s="18"/>
      <c r="L795" s="18"/>
      <c r="M795" s="18"/>
      <c r="N795" s="18"/>
      <c r="O795" s="18"/>
      <c r="P795" s="18"/>
      <c r="Q795" s="18"/>
      <c r="R795" s="18"/>
      <c r="S795" s="18"/>
      <c r="T795" s="18"/>
      <c r="U795" s="18"/>
      <c r="V795" s="18"/>
      <c r="W795" s="18"/>
      <c r="X795" s="18"/>
      <c r="Y795" s="18"/>
      <c r="Z795" s="18"/>
      <c r="AA795" s="18"/>
      <c r="AB795" s="18"/>
      <c r="AC795" s="18"/>
      <c r="AD795" s="18"/>
      <c r="AE795" s="18"/>
      <c r="AF795" s="18"/>
      <c r="AG795" s="18"/>
      <c r="AH795" s="18"/>
      <c r="AI795" s="18"/>
      <c r="AJ795" s="18"/>
      <c r="AK795" s="18"/>
      <c r="AL795" s="18"/>
      <c r="AM795" s="18"/>
      <c r="AN795" s="18"/>
      <c r="AO795" s="18"/>
      <c r="AP795" s="18"/>
      <c r="AQ795" s="18"/>
      <c r="AR795" s="18"/>
      <c r="AS795" s="18"/>
      <c r="AT795" s="18"/>
      <c r="AU795" s="18"/>
      <c r="AV795" s="18"/>
      <c r="AW795" s="18"/>
      <c r="AX795" s="18"/>
      <c r="AY795" s="18"/>
      <c r="AZ795" s="18"/>
      <c r="BA795" s="18"/>
      <c r="BB795" s="18"/>
      <c r="BC795" s="18"/>
      <c r="BD795" s="18"/>
      <c r="BE795" s="18"/>
      <c r="BF795" s="18"/>
      <c r="BG795" s="18"/>
      <c r="BH795" s="18"/>
      <c r="BI795" s="18"/>
      <c r="BJ795" s="18"/>
      <c r="BK795" s="18"/>
      <c r="BL795" s="18"/>
      <c r="BM795" s="18"/>
      <c r="BN795" s="18"/>
      <c r="BO795" s="18"/>
      <c r="BP795" s="18"/>
      <c r="BQ795" s="18"/>
      <c r="BR795" s="18"/>
      <c r="BS795" s="18"/>
      <c r="BT795" s="18"/>
      <c r="BU795" s="18"/>
      <c r="BV795" s="18"/>
      <c r="BW795" s="18"/>
      <c r="BX795" s="18"/>
      <c r="BY795" s="18"/>
      <c r="BZ795" s="18"/>
      <c r="CA795" s="18"/>
      <c r="CB795" s="18"/>
      <c r="CC795" s="18"/>
      <c r="CD795" s="18"/>
      <c r="CE795" s="18"/>
      <c r="CF795" s="18"/>
      <c r="CG795" s="18"/>
      <c r="CH795" s="18"/>
      <c r="CI795" s="18"/>
      <c r="CJ795" s="18"/>
      <c r="CK795" s="18"/>
      <c r="CL795" s="18"/>
      <c r="CM795" s="18"/>
      <c r="CN795" s="18"/>
      <c r="CO795" s="18"/>
      <c r="CP795" s="18"/>
      <c r="CQ795" s="18"/>
      <c r="CR795" s="18"/>
      <c r="CS795" s="18"/>
    </row>
    <row r="796" spans="1:97">
      <c r="A796" s="18"/>
      <c r="B796" s="18"/>
      <c r="C796" s="18" t="s">
        <v>18673</v>
      </c>
      <c r="D796" s="18"/>
      <c r="E796" s="18"/>
      <c r="F796" s="18"/>
      <c r="G796" s="18"/>
      <c r="H796" s="18"/>
      <c r="I796" s="18"/>
      <c r="J796" s="18"/>
      <c r="K796" s="18"/>
      <c r="L796" s="18"/>
      <c r="M796" s="18"/>
      <c r="N796" s="18"/>
      <c r="O796" s="18"/>
      <c r="P796" s="18"/>
      <c r="Q796" s="18"/>
      <c r="R796" s="18"/>
      <c r="S796" s="18"/>
      <c r="T796" s="18"/>
      <c r="U796" s="18"/>
      <c r="V796" s="18"/>
      <c r="W796" s="18"/>
      <c r="X796" s="18"/>
      <c r="Y796" s="18"/>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c r="BC796" s="18"/>
      <c r="BD796" s="18"/>
      <c r="BE796" s="18"/>
      <c r="BF796" s="18"/>
      <c r="BG796" s="18"/>
      <c r="BH796" s="18"/>
      <c r="BI796" s="18"/>
      <c r="BJ796" s="18"/>
      <c r="BK796" s="18"/>
      <c r="BL796" s="18"/>
      <c r="BM796" s="18"/>
      <c r="BN796" s="18"/>
      <c r="BO796" s="18"/>
      <c r="BP796" s="18"/>
      <c r="BQ796" s="18"/>
      <c r="BR796" s="18"/>
      <c r="BS796" s="18"/>
      <c r="BT796" s="18"/>
      <c r="BU796" s="18"/>
      <c r="BV796" s="18"/>
      <c r="BW796" s="18"/>
      <c r="BX796" s="18"/>
      <c r="BY796" s="18"/>
      <c r="BZ796" s="18"/>
      <c r="CA796" s="18"/>
      <c r="CB796" s="18"/>
      <c r="CC796" s="18"/>
      <c r="CD796" s="18"/>
      <c r="CE796" s="18"/>
      <c r="CF796" s="18"/>
      <c r="CG796" s="18"/>
      <c r="CH796" s="18"/>
      <c r="CI796" s="18"/>
      <c r="CJ796" s="18"/>
      <c r="CK796" s="18"/>
      <c r="CL796" s="18"/>
      <c r="CM796" s="18"/>
      <c r="CN796" s="18"/>
      <c r="CO796" s="18"/>
      <c r="CP796" s="18"/>
      <c r="CQ796" s="18"/>
      <c r="CR796" s="18"/>
      <c r="CS796" s="18"/>
    </row>
    <row r="797" spans="1:97">
      <c r="A797" s="18"/>
      <c r="B797" s="18"/>
      <c r="C797" s="18" t="s">
        <v>18674</v>
      </c>
      <c r="D797" s="18"/>
      <c r="E797" s="18"/>
      <c r="F797" s="18"/>
      <c r="G797" s="18"/>
      <c r="H797" s="18"/>
      <c r="I797" s="18"/>
      <c r="J797" s="18"/>
      <c r="K797" s="18"/>
      <c r="L797" s="18"/>
      <c r="M797" s="18"/>
      <c r="N797" s="18"/>
      <c r="O797" s="18"/>
      <c r="P797" s="18"/>
      <c r="Q797" s="18"/>
      <c r="R797" s="18"/>
      <c r="S797" s="18"/>
      <c r="T797" s="18"/>
      <c r="U797" s="18"/>
      <c r="V797" s="18"/>
      <c r="W797" s="18"/>
      <c r="X797" s="18"/>
      <c r="Y797" s="18"/>
      <c r="Z797" s="18"/>
      <c r="AA797" s="18"/>
      <c r="AB797" s="18"/>
      <c r="AC797" s="18"/>
      <c r="AD797" s="18"/>
      <c r="AE797" s="18"/>
      <c r="AF797" s="18"/>
      <c r="AG797" s="18"/>
      <c r="AH797" s="18"/>
      <c r="AI797" s="18"/>
      <c r="AJ797" s="18"/>
      <c r="AK797" s="18"/>
      <c r="AL797" s="18"/>
      <c r="AM797" s="18"/>
      <c r="AN797" s="18"/>
      <c r="AO797" s="18"/>
      <c r="AP797" s="18"/>
      <c r="AQ797" s="18"/>
      <c r="AR797" s="18"/>
      <c r="AS797" s="18"/>
      <c r="AT797" s="18"/>
      <c r="AU797" s="18"/>
      <c r="AV797" s="18"/>
      <c r="AW797" s="18"/>
      <c r="AX797" s="18"/>
      <c r="AY797" s="18"/>
      <c r="AZ797" s="18"/>
      <c r="BA797" s="18"/>
      <c r="BB797" s="18"/>
      <c r="BC797" s="18"/>
      <c r="BD797" s="18"/>
      <c r="BE797" s="18"/>
      <c r="BF797" s="18"/>
      <c r="BG797" s="18"/>
      <c r="BH797" s="18"/>
      <c r="BI797" s="18"/>
      <c r="BJ797" s="18"/>
      <c r="BK797" s="18"/>
      <c r="BL797" s="18"/>
      <c r="BM797" s="18"/>
      <c r="BN797" s="18"/>
      <c r="BO797" s="18"/>
      <c r="BP797" s="18"/>
      <c r="BQ797" s="18"/>
      <c r="BR797" s="18"/>
      <c r="BS797" s="18"/>
      <c r="BT797" s="18"/>
      <c r="BU797" s="18"/>
      <c r="BV797" s="18"/>
      <c r="BW797" s="18"/>
      <c r="BX797" s="18"/>
      <c r="BY797" s="18"/>
      <c r="BZ797" s="18"/>
      <c r="CA797" s="18"/>
      <c r="CB797" s="18"/>
      <c r="CC797" s="18"/>
      <c r="CD797" s="18"/>
      <c r="CE797" s="18"/>
      <c r="CF797" s="18"/>
      <c r="CG797" s="18"/>
      <c r="CH797" s="18"/>
      <c r="CI797" s="18"/>
      <c r="CJ797" s="18"/>
      <c r="CK797" s="18"/>
      <c r="CL797" s="18"/>
      <c r="CM797" s="18"/>
      <c r="CN797" s="18"/>
      <c r="CO797" s="18"/>
      <c r="CP797" s="18"/>
      <c r="CQ797" s="18"/>
      <c r="CR797" s="18"/>
      <c r="CS797" s="18"/>
    </row>
    <row r="798" spans="1:97">
      <c r="A798" s="18"/>
      <c r="B798" s="18"/>
      <c r="C798" s="18" t="s">
        <v>18675</v>
      </c>
      <c r="D798" s="18"/>
      <c r="E798" s="18"/>
      <c r="F798" s="18"/>
      <c r="G798" s="18"/>
      <c r="H798" s="18"/>
      <c r="I798" s="18"/>
      <c r="J798" s="18"/>
      <c r="K798" s="18"/>
      <c r="L798" s="18"/>
      <c r="M798" s="18"/>
      <c r="N798" s="18"/>
      <c r="O798" s="18"/>
      <c r="P798" s="18"/>
      <c r="Q798" s="18"/>
      <c r="R798" s="18"/>
      <c r="S798" s="18"/>
      <c r="T798" s="18"/>
      <c r="U798" s="18"/>
      <c r="V798" s="18"/>
      <c r="W798" s="18"/>
      <c r="X798" s="18"/>
      <c r="Y798" s="18"/>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c r="BC798" s="18"/>
      <c r="BD798" s="18"/>
      <c r="BE798" s="18"/>
      <c r="BF798" s="18"/>
      <c r="BG798" s="18"/>
      <c r="BH798" s="18"/>
      <c r="BI798" s="18"/>
      <c r="BJ798" s="18"/>
      <c r="BK798" s="18"/>
      <c r="BL798" s="18"/>
      <c r="BM798" s="18"/>
      <c r="BN798" s="18"/>
      <c r="BO798" s="18"/>
      <c r="BP798" s="18"/>
      <c r="BQ798" s="18"/>
      <c r="BR798" s="18"/>
      <c r="BS798" s="18"/>
      <c r="BT798" s="18"/>
      <c r="BU798" s="18"/>
      <c r="BV798" s="18"/>
      <c r="BW798" s="18"/>
      <c r="BX798" s="18"/>
      <c r="BY798" s="18"/>
      <c r="BZ798" s="18"/>
      <c r="CA798" s="18"/>
      <c r="CB798" s="18"/>
      <c r="CC798" s="18"/>
      <c r="CD798" s="18"/>
      <c r="CE798" s="18"/>
      <c r="CF798" s="18"/>
      <c r="CG798" s="18"/>
      <c r="CH798" s="18"/>
      <c r="CI798" s="18"/>
      <c r="CJ798" s="18"/>
      <c r="CK798" s="18"/>
      <c r="CL798" s="18"/>
      <c r="CM798" s="18"/>
      <c r="CN798" s="18"/>
      <c r="CO798" s="18"/>
      <c r="CP798" s="18"/>
      <c r="CQ798" s="18"/>
      <c r="CR798" s="18"/>
      <c r="CS798" s="18"/>
    </row>
    <row r="799" spans="1:97">
      <c r="A799" s="18"/>
      <c r="B799" s="18"/>
      <c r="C799" s="18" t="s">
        <v>18676</v>
      </c>
      <c r="D799" s="18"/>
      <c r="E799" s="18"/>
      <c r="F799" s="18"/>
      <c r="G799" s="18"/>
      <c r="H799" s="18"/>
      <c r="I799" s="18"/>
      <c r="J799" s="18"/>
      <c r="K799" s="18"/>
      <c r="L799" s="18"/>
      <c r="M799" s="18"/>
      <c r="N799" s="18"/>
      <c r="O799" s="18"/>
      <c r="P799" s="18"/>
      <c r="Q799" s="18"/>
      <c r="R799" s="18"/>
      <c r="S799" s="18"/>
      <c r="T799" s="18"/>
      <c r="U799" s="18"/>
      <c r="V799" s="18"/>
      <c r="W799" s="18"/>
      <c r="X799" s="18"/>
      <c r="Y799" s="18"/>
      <c r="Z799" s="18"/>
      <c r="AA799" s="18"/>
      <c r="AB799" s="18"/>
      <c r="AC799" s="18"/>
      <c r="AD799" s="18"/>
      <c r="AE799" s="18"/>
      <c r="AF799" s="18"/>
      <c r="AG799" s="18"/>
      <c r="AH799" s="18"/>
      <c r="AI799" s="18"/>
      <c r="AJ799" s="18"/>
      <c r="AK799" s="18"/>
      <c r="AL799" s="18"/>
      <c r="AM799" s="18"/>
      <c r="AN799" s="18"/>
      <c r="AO799" s="18"/>
      <c r="AP799" s="18"/>
      <c r="AQ799" s="18"/>
      <c r="AR799" s="18"/>
      <c r="AS799" s="18"/>
      <c r="AT799" s="18"/>
      <c r="AU799" s="18"/>
      <c r="AV799" s="18"/>
      <c r="AW799" s="18"/>
      <c r="AX799" s="18"/>
      <c r="AY799" s="18"/>
      <c r="AZ799" s="18"/>
      <c r="BA799" s="18"/>
      <c r="BB799" s="18"/>
      <c r="BC799" s="18"/>
      <c r="BD799" s="18"/>
      <c r="BE799" s="18"/>
      <c r="BF799" s="18"/>
      <c r="BG799" s="18"/>
      <c r="BH799" s="18"/>
      <c r="BI799" s="18"/>
      <c r="BJ799" s="18"/>
      <c r="BK799" s="18"/>
      <c r="BL799" s="18"/>
      <c r="BM799" s="18"/>
      <c r="BN799" s="18"/>
      <c r="BO799" s="18"/>
      <c r="BP799" s="18"/>
      <c r="BQ799" s="18"/>
      <c r="BR799" s="18"/>
      <c r="BS799" s="18"/>
      <c r="BT799" s="18"/>
      <c r="BU799" s="18"/>
      <c r="BV799" s="18"/>
      <c r="BW799" s="18"/>
      <c r="BX799" s="18"/>
      <c r="BY799" s="18"/>
      <c r="BZ799" s="18"/>
      <c r="CA799" s="18"/>
      <c r="CB799" s="18"/>
      <c r="CC799" s="18"/>
      <c r="CD799" s="18"/>
      <c r="CE799" s="18"/>
      <c r="CF799" s="18"/>
      <c r="CG799" s="18"/>
      <c r="CH799" s="18"/>
      <c r="CI799" s="18"/>
      <c r="CJ799" s="18"/>
      <c r="CK799" s="18"/>
      <c r="CL799" s="18"/>
      <c r="CM799" s="18"/>
      <c r="CN799" s="18"/>
      <c r="CO799" s="18"/>
      <c r="CP799" s="18"/>
      <c r="CQ799" s="18"/>
      <c r="CR799" s="18"/>
      <c r="CS799" s="18"/>
    </row>
    <row r="800" spans="1:97">
      <c r="A800" s="18"/>
      <c r="B800" s="18"/>
      <c r="C800" s="18" t="s">
        <v>18677</v>
      </c>
      <c r="D800" s="18"/>
      <c r="E800" s="18"/>
      <c r="F800" s="18"/>
      <c r="G800" s="18"/>
      <c r="H800" s="18"/>
      <c r="I800" s="18"/>
      <c r="J800" s="18"/>
      <c r="K800" s="18"/>
      <c r="L800" s="18"/>
      <c r="M800" s="18"/>
      <c r="N800" s="18"/>
      <c r="O800" s="18"/>
      <c r="P800" s="18"/>
      <c r="Q800" s="18"/>
      <c r="R800" s="18"/>
      <c r="S800" s="18"/>
      <c r="T800" s="18"/>
      <c r="U800" s="18"/>
      <c r="V800" s="18"/>
      <c r="W800" s="18"/>
      <c r="X800" s="18"/>
      <c r="Y800" s="18"/>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c r="BC800" s="18"/>
      <c r="BD800" s="18"/>
      <c r="BE800" s="18"/>
      <c r="BF800" s="18"/>
      <c r="BG800" s="18"/>
      <c r="BH800" s="18"/>
      <c r="BI800" s="18"/>
      <c r="BJ800" s="18"/>
      <c r="BK800" s="18"/>
      <c r="BL800" s="18"/>
      <c r="BM800" s="18"/>
      <c r="BN800" s="18"/>
      <c r="BO800" s="18"/>
      <c r="BP800" s="18"/>
      <c r="BQ800" s="18"/>
      <c r="BR800" s="18"/>
      <c r="BS800" s="18"/>
      <c r="BT800" s="18"/>
      <c r="BU800" s="18"/>
      <c r="BV800" s="18"/>
      <c r="BW800" s="18"/>
      <c r="BX800" s="18"/>
      <c r="BY800" s="18"/>
      <c r="BZ800" s="18"/>
      <c r="CA800" s="18"/>
      <c r="CB800" s="18"/>
      <c r="CC800" s="18"/>
      <c r="CD800" s="18"/>
      <c r="CE800" s="18"/>
      <c r="CF800" s="18"/>
      <c r="CG800" s="18"/>
      <c r="CH800" s="18"/>
      <c r="CI800" s="18"/>
      <c r="CJ800" s="18"/>
      <c r="CK800" s="18"/>
      <c r="CL800" s="18"/>
      <c r="CM800" s="18"/>
      <c r="CN800" s="18"/>
      <c r="CO800" s="18"/>
      <c r="CP800" s="18"/>
      <c r="CQ800" s="18"/>
      <c r="CR800" s="18"/>
      <c r="CS800" s="18"/>
    </row>
    <row r="801" spans="1:97">
      <c r="A801" s="18"/>
      <c r="B801" s="18"/>
      <c r="C801" s="18" t="s">
        <v>18678</v>
      </c>
      <c r="D801" s="18"/>
      <c r="E801" s="18"/>
      <c r="F801" s="18"/>
      <c r="G801" s="18"/>
      <c r="H801" s="18"/>
      <c r="I801" s="18"/>
      <c r="J801" s="18"/>
      <c r="K801" s="18"/>
      <c r="L801" s="18"/>
      <c r="M801" s="18"/>
      <c r="N801" s="18"/>
      <c r="O801" s="18"/>
      <c r="P801" s="18"/>
      <c r="Q801" s="18"/>
      <c r="R801" s="18"/>
      <c r="S801" s="18"/>
      <c r="T801" s="18"/>
      <c r="U801" s="18"/>
      <c r="V801" s="18"/>
      <c r="W801" s="18"/>
      <c r="X801" s="18"/>
      <c r="Y801" s="18"/>
      <c r="Z801" s="18"/>
      <c r="AA801" s="18"/>
      <c r="AB801" s="18"/>
      <c r="AC801" s="18"/>
      <c r="AD801" s="18"/>
      <c r="AE801" s="18"/>
      <c r="AF801" s="18"/>
      <c r="AG801" s="18"/>
      <c r="AH801" s="18"/>
      <c r="AI801" s="18"/>
      <c r="AJ801" s="18"/>
      <c r="AK801" s="18"/>
      <c r="AL801" s="18"/>
      <c r="AM801" s="18"/>
      <c r="AN801" s="18"/>
      <c r="AO801" s="18"/>
      <c r="AP801" s="18"/>
      <c r="AQ801" s="18"/>
      <c r="AR801" s="18"/>
      <c r="AS801" s="18"/>
      <c r="AT801" s="18"/>
      <c r="AU801" s="18"/>
      <c r="AV801" s="18"/>
      <c r="AW801" s="18"/>
      <c r="AX801" s="18"/>
      <c r="AY801" s="18"/>
      <c r="AZ801" s="18"/>
      <c r="BA801" s="18"/>
      <c r="BB801" s="18"/>
      <c r="BC801" s="18"/>
      <c r="BD801" s="18"/>
      <c r="BE801" s="18"/>
      <c r="BF801" s="18"/>
      <c r="BG801" s="18"/>
      <c r="BH801" s="18"/>
      <c r="BI801" s="18"/>
      <c r="BJ801" s="18"/>
      <c r="BK801" s="18"/>
      <c r="BL801" s="18"/>
      <c r="BM801" s="18"/>
      <c r="BN801" s="18"/>
      <c r="BO801" s="18"/>
      <c r="BP801" s="18"/>
      <c r="BQ801" s="18"/>
      <c r="BR801" s="18"/>
      <c r="BS801" s="18"/>
      <c r="BT801" s="18"/>
      <c r="BU801" s="18"/>
      <c r="BV801" s="18"/>
      <c r="BW801" s="18"/>
      <c r="BX801" s="18"/>
      <c r="BY801" s="18"/>
      <c r="BZ801" s="18"/>
      <c r="CA801" s="18"/>
      <c r="CB801" s="18"/>
      <c r="CC801" s="18"/>
      <c r="CD801" s="18"/>
      <c r="CE801" s="18"/>
      <c r="CF801" s="18"/>
      <c r="CG801" s="18"/>
      <c r="CH801" s="18"/>
      <c r="CI801" s="18"/>
      <c r="CJ801" s="18"/>
      <c r="CK801" s="18"/>
      <c r="CL801" s="18"/>
      <c r="CM801" s="18"/>
      <c r="CN801" s="18"/>
      <c r="CO801" s="18"/>
      <c r="CP801" s="18"/>
      <c r="CQ801" s="18"/>
      <c r="CR801" s="18"/>
      <c r="CS801" s="18"/>
    </row>
    <row r="802" spans="1:97">
      <c r="A802" s="18"/>
      <c r="B802" s="18"/>
      <c r="C802" s="18" t="s">
        <v>18679</v>
      </c>
      <c r="D802" s="18"/>
      <c r="E802" s="18"/>
      <c r="F802" s="18"/>
      <c r="G802" s="18"/>
      <c r="H802" s="18"/>
      <c r="I802" s="18"/>
      <c r="J802" s="18"/>
      <c r="K802" s="18"/>
      <c r="L802" s="18"/>
      <c r="M802" s="18"/>
      <c r="N802" s="18"/>
      <c r="O802" s="18"/>
      <c r="P802" s="18"/>
      <c r="Q802" s="18"/>
      <c r="R802" s="18"/>
      <c r="S802" s="18"/>
      <c r="T802" s="18"/>
      <c r="U802" s="18"/>
      <c r="V802" s="18"/>
      <c r="W802" s="18"/>
      <c r="X802" s="18"/>
      <c r="Y802" s="18"/>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c r="BC802" s="18"/>
      <c r="BD802" s="18"/>
      <c r="BE802" s="18"/>
      <c r="BF802" s="18"/>
      <c r="BG802" s="18"/>
      <c r="BH802" s="18"/>
      <c r="BI802" s="18"/>
      <c r="BJ802" s="18"/>
      <c r="BK802" s="18"/>
      <c r="BL802" s="18"/>
      <c r="BM802" s="18"/>
      <c r="BN802" s="18"/>
      <c r="BO802" s="18"/>
      <c r="BP802" s="18"/>
      <c r="BQ802" s="18"/>
      <c r="BR802" s="18"/>
      <c r="BS802" s="18"/>
      <c r="BT802" s="18"/>
      <c r="BU802" s="18"/>
      <c r="BV802" s="18"/>
      <c r="BW802" s="18"/>
      <c r="BX802" s="18"/>
      <c r="BY802" s="18"/>
      <c r="BZ802" s="18"/>
      <c r="CA802" s="18"/>
      <c r="CB802" s="18"/>
      <c r="CC802" s="18"/>
      <c r="CD802" s="18"/>
      <c r="CE802" s="18"/>
      <c r="CF802" s="18"/>
      <c r="CG802" s="18"/>
      <c r="CH802" s="18"/>
      <c r="CI802" s="18"/>
      <c r="CJ802" s="18"/>
      <c r="CK802" s="18"/>
      <c r="CL802" s="18"/>
      <c r="CM802" s="18"/>
      <c r="CN802" s="18"/>
      <c r="CO802" s="18"/>
      <c r="CP802" s="18"/>
      <c r="CQ802" s="18"/>
      <c r="CR802" s="18"/>
      <c r="CS802" s="18"/>
    </row>
    <row r="803" spans="1:97">
      <c r="A803" s="18"/>
      <c r="B803" s="18"/>
      <c r="C803" s="18" t="s">
        <v>18680</v>
      </c>
      <c r="D803" s="18"/>
      <c r="E803" s="18"/>
      <c r="F803" s="18"/>
      <c r="G803" s="18"/>
      <c r="H803" s="18"/>
      <c r="I803" s="18"/>
      <c r="J803" s="18"/>
      <c r="K803" s="18"/>
      <c r="L803" s="18"/>
      <c r="M803" s="18"/>
      <c r="N803" s="18"/>
      <c r="O803" s="18"/>
      <c r="P803" s="18"/>
      <c r="Q803" s="18"/>
      <c r="R803" s="18"/>
      <c r="S803" s="18"/>
      <c r="T803" s="18"/>
      <c r="U803" s="18"/>
      <c r="V803" s="18"/>
      <c r="W803" s="18"/>
      <c r="X803" s="18"/>
      <c r="Y803" s="18"/>
      <c r="Z803" s="18"/>
      <c r="AA803" s="18"/>
      <c r="AB803" s="18"/>
      <c r="AC803" s="18"/>
      <c r="AD803" s="18"/>
      <c r="AE803" s="18"/>
      <c r="AF803" s="18"/>
      <c r="AG803" s="18"/>
      <c r="AH803" s="18"/>
      <c r="AI803" s="18"/>
      <c r="AJ803" s="18"/>
      <c r="AK803" s="18"/>
      <c r="AL803" s="18"/>
      <c r="AM803" s="18"/>
      <c r="AN803" s="18"/>
      <c r="AO803" s="18"/>
      <c r="AP803" s="18"/>
      <c r="AQ803" s="18"/>
      <c r="AR803" s="18"/>
      <c r="AS803" s="18"/>
      <c r="AT803" s="18"/>
      <c r="AU803" s="18"/>
      <c r="AV803" s="18"/>
      <c r="AW803" s="18"/>
      <c r="AX803" s="18"/>
      <c r="AY803" s="18"/>
      <c r="AZ803" s="18"/>
      <c r="BA803" s="18"/>
      <c r="BB803" s="18"/>
      <c r="BC803" s="18"/>
      <c r="BD803" s="18"/>
      <c r="BE803" s="18"/>
      <c r="BF803" s="18"/>
      <c r="BG803" s="18"/>
      <c r="BH803" s="18"/>
      <c r="BI803" s="18"/>
      <c r="BJ803" s="18"/>
      <c r="BK803" s="18"/>
      <c r="BL803" s="18"/>
      <c r="BM803" s="18"/>
      <c r="BN803" s="18"/>
      <c r="BO803" s="18"/>
      <c r="BP803" s="18"/>
      <c r="BQ803" s="18"/>
      <c r="BR803" s="18"/>
      <c r="BS803" s="18"/>
      <c r="BT803" s="18"/>
      <c r="BU803" s="18"/>
      <c r="BV803" s="18"/>
      <c r="BW803" s="18"/>
      <c r="BX803" s="18"/>
      <c r="BY803" s="18"/>
      <c r="BZ803" s="18"/>
      <c r="CA803" s="18"/>
      <c r="CB803" s="18"/>
      <c r="CC803" s="18"/>
      <c r="CD803" s="18"/>
      <c r="CE803" s="18"/>
      <c r="CF803" s="18"/>
      <c r="CG803" s="18"/>
      <c r="CH803" s="18"/>
      <c r="CI803" s="18"/>
      <c r="CJ803" s="18"/>
      <c r="CK803" s="18"/>
      <c r="CL803" s="18"/>
      <c r="CM803" s="18"/>
      <c r="CN803" s="18"/>
      <c r="CO803" s="18"/>
      <c r="CP803" s="18"/>
      <c r="CQ803" s="18"/>
      <c r="CR803" s="18"/>
      <c r="CS803" s="18"/>
    </row>
    <row r="804" spans="1:97">
      <c r="A804" s="18"/>
      <c r="B804" s="18"/>
      <c r="C804" s="18" t="s">
        <v>18681</v>
      </c>
      <c r="D804" s="18"/>
      <c r="E804" s="18"/>
      <c r="F804" s="18"/>
      <c r="G804" s="18"/>
      <c r="H804" s="18"/>
      <c r="I804" s="18"/>
      <c r="J804" s="18"/>
      <c r="K804" s="18"/>
      <c r="L804" s="18"/>
      <c r="M804" s="18"/>
      <c r="N804" s="18"/>
      <c r="O804" s="18"/>
      <c r="P804" s="18"/>
      <c r="Q804" s="18"/>
      <c r="R804" s="18"/>
      <c r="S804" s="18"/>
      <c r="T804" s="18"/>
      <c r="U804" s="18"/>
      <c r="V804" s="18"/>
      <c r="W804" s="18"/>
      <c r="X804" s="18"/>
      <c r="Y804" s="18"/>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c r="BC804" s="18"/>
      <c r="BD804" s="18"/>
      <c r="BE804" s="18"/>
      <c r="BF804" s="18"/>
      <c r="BG804" s="18"/>
      <c r="BH804" s="18"/>
      <c r="BI804" s="18"/>
      <c r="BJ804" s="18"/>
      <c r="BK804" s="18"/>
      <c r="BL804" s="18"/>
      <c r="BM804" s="18"/>
      <c r="BN804" s="18"/>
      <c r="BO804" s="18"/>
      <c r="BP804" s="18"/>
      <c r="BQ804" s="18"/>
      <c r="BR804" s="18"/>
      <c r="BS804" s="18"/>
      <c r="BT804" s="18"/>
      <c r="BU804" s="18"/>
      <c r="BV804" s="18"/>
      <c r="BW804" s="18"/>
      <c r="BX804" s="18"/>
      <c r="BY804" s="18"/>
      <c r="BZ804" s="18"/>
      <c r="CA804" s="18"/>
      <c r="CB804" s="18"/>
      <c r="CC804" s="18"/>
      <c r="CD804" s="18"/>
      <c r="CE804" s="18"/>
      <c r="CF804" s="18"/>
      <c r="CG804" s="18"/>
      <c r="CH804" s="18"/>
      <c r="CI804" s="18"/>
      <c r="CJ804" s="18"/>
      <c r="CK804" s="18"/>
      <c r="CL804" s="18"/>
      <c r="CM804" s="18"/>
      <c r="CN804" s="18"/>
      <c r="CO804" s="18"/>
      <c r="CP804" s="18"/>
      <c r="CQ804" s="18"/>
      <c r="CR804" s="18"/>
      <c r="CS804" s="18"/>
    </row>
    <row r="805" spans="1:97">
      <c r="A805" s="18"/>
      <c r="B805" s="18"/>
      <c r="C805" s="18" t="s">
        <v>18682</v>
      </c>
      <c r="D805" s="18"/>
      <c r="E805" s="18"/>
      <c r="F805" s="18"/>
      <c r="G805" s="18"/>
      <c r="H805" s="18"/>
      <c r="I805" s="18"/>
      <c r="J805" s="18"/>
      <c r="K805" s="18"/>
      <c r="L805" s="18"/>
      <c r="M805" s="18"/>
      <c r="N805" s="18"/>
      <c r="O805" s="18"/>
      <c r="P805" s="18"/>
      <c r="Q805" s="18"/>
      <c r="R805" s="18"/>
      <c r="S805" s="18"/>
      <c r="T805" s="18"/>
      <c r="U805" s="18"/>
      <c r="V805" s="18"/>
      <c r="W805" s="18"/>
      <c r="X805" s="18"/>
      <c r="Y805" s="18"/>
      <c r="Z805" s="18"/>
      <c r="AA805" s="18"/>
      <c r="AB805" s="18"/>
      <c r="AC805" s="18"/>
      <c r="AD805" s="18"/>
      <c r="AE805" s="18"/>
      <c r="AF805" s="18"/>
      <c r="AG805" s="18"/>
      <c r="AH805" s="18"/>
      <c r="AI805" s="18"/>
      <c r="AJ805" s="18"/>
      <c r="AK805" s="18"/>
      <c r="AL805" s="18"/>
      <c r="AM805" s="18"/>
      <c r="AN805" s="18"/>
      <c r="AO805" s="18"/>
      <c r="AP805" s="18"/>
      <c r="AQ805" s="18"/>
      <c r="AR805" s="18"/>
      <c r="AS805" s="18"/>
      <c r="AT805" s="18"/>
      <c r="AU805" s="18"/>
      <c r="AV805" s="18"/>
      <c r="AW805" s="18"/>
      <c r="AX805" s="18"/>
      <c r="AY805" s="18"/>
      <c r="AZ805" s="18"/>
      <c r="BA805" s="18"/>
      <c r="BB805" s="18"/>
      <c r="BC805" s="18"/>
      <c r="BD805" s="18"/>
      <c r="BE805" s="18"/>
      <c r="BF805" s="18"/>
      <c r="BG805" s="18"/>
      <c r="BH805" s="18"/>
      <c r="BI805" s="18"/>
      <c r="BJ805" s="18"/>
      <c r="BK805" s="18"/>
      <c r="BL805" s="18"/>
      <c r="BM805" s="18"/>
      <c r="BN805" s="18"/>
      <c r="BO805" s="18"/>
      <c r="BP805" s="18"/>
      <c r="BQ805" s="18"/>
      <c r="BR805" s="18"/>
      <c r="BS805" s="18"/>
      <c r="BT805" s="18"/>
      <c r="BU805" s="18"/>
      <c r="BV805" s="18"/>
      <c r="BW805" s="18"/>
      <c r="BX805" s="18"/>
      <c r="BY805" s="18"/>
      <c r="BZ805" s="18"/>
      <c r="CA805" s="18"/>
      <c r="CB805" s="18"/>
      <c r="CC805" s="18"/>
      <c r="CD805" s="18"/>
      <c r="CE805" s="18"/>
      <c r="CF805" s="18"/>
      <c r="CG805" s="18"/>
      <c r="CH805" s="18"/>
      <c r="CI805" s="18"/>
      <c r="CJ805" s="18"/>
      <c r="CK805" s="18"/>
      <c r="CL805" s="18"/>
      <c r="CM805" s="18"/>
      <c r="CN805" s="18"/>
      <c r="CO805" s="18"/>
      <c r="CP805" s="18"/>
      <c r="CQ805" s="18"/>
      <c r="CR805" s="18"/>
      <c r="CS805" s="18"/>
    </row>
    <row r="806" spans="1:97">
      <c r="A806" s="18"/>
      <c r="B806" s="18"/>
      <c r="C806" s="18" t="s">
        <v>18683</v>
      </c>
      <c r="D806" s="18"/>
      <c r="E806" s="18"/>
      <c r="F806" s="18"/>
      <c r="G806" s="18"/>
      <c r="H806" s="18"/>
      <c r="I806" s="18"/>
      <c r="J806" s="18"/>
      <c r="K806" s="18"/>
      <c r="L806" s="18"/>
      <c r="M806" s="18"/>
      <c r="N806" s="18"/>
      <c r="O806" s="18"/>
      <c r="P806" s="18"/>
      <c r="Q806" s="18"/>
      <c r="R806" s="18"/>
      <c r="S806" s="18"/>
      <c r="T806" s="18"/>
      <c r="U806" s="18"/>
      <c r="V806" s="18"/>
      <c r="W806" s="18"/>
      <c r="X806" s="18"/>
      <c r="Y806" s="18"/>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c r="BC806" s="18"/>
      <c r="BD806" s="18"/>
      <c r="BE806" s="18"/>
      <c r="BF806" s="18"/>
      <c r="BG806" s="18"/>
      <c r="BH806" s="18"/>
      <c r="BI806" s="18"/>
      <c r="BJ806" s="18"/>
      <c r="BK806" s="18"/>
      <c r="BL806" s="18"/>
      <c r="BM806" s="18"/>
      <c r="BN806" s="18"/>
      <c r="BO806" s="18"/>
      <c r="BP806" s="18"/>
      <c r="BQ806" s="18"/>
      <c r="BR806" s="18"/>
      <c r="BS806" s="18"/>
      <c r="BT806" s="18"/>
      <c r="BU806" s="18"/>
      <c r="BV806" s="18"/>
      <c r="BW806" s="18"/>
      <c r="BX806" s="18"/>
      <c r="BY806" s="18"/>
      <c r="BZ806" s="18"/>
      <c r="CA806" s="18"/>
      <c r="CB806" s="18"/>
      <c r="CC806" s="18"/>
      <c r="CD806" s="18"/>
      <c r="CE806" s="18"/>
      <c r="CF806" s="18"/>
      <c r="CG806" s="18"/>
      <c r="CH806" s="18"/>
      <c r="CI806" s="18"/>
      <c r="CJ806" s="18"/>
      <c r="CK806" s="18"/>
      <c r="CL806" s="18"/>
      <c r="CM806" s="18"/>
      <c r="CN806" s="18"/>
      <c r="CO806" s="18"/>
      <c r="CP806" s="18"/>
      <c r="CQ806" s="18"/>
      <c r="CR806" s="18"/>
      <c r="CS806" s="18"/>
    </row>
    <row r="807" spans="1:97">
      <c r="A807" s="18"/>
      <c r="B807" s="18"/>
      <c r="C807" s="18" t="s">
        <v>18684</v>
      </c>
      <c r="D807" s="18"/>
      <c r="E807" s="18"/>
      <c r="F807" s="18"/>
      <c r="G807" s="18"/>
      <c r="H807" s="18"/>
      <c r="I807" s="18"/>
      <c r="J807" s="18"/>
      <c r="K807" s="18"/>
      <c r="L807" s="18"/>
      <c r="M807" s="18"/>
      <c r="N807" s="18"/>
      <c r="O807" s="18"/>
      <c r="P807" s="18"/>
      <c r="Q807" s="18"/>
      <c r="R807" s="18"/>
      <c r="S807" s="18"/>
      <c r="T807" s="18"/>
      <c r="U807" s="18"/>
      <c r="V807" s="18"/>
      <c r="W807" s="18"/>
      <c r="X807" s="18"/>
      <c r="Y807" s="18"/>
      <c r="Z807" s="18"/>
      <c r="AA807" s="18"/>
      <c r="AB807" s="18"/>
      <c r="AC807" s="18"/>
      <c r="AD807" s="18"/>
      <c r="AE807" s="18"/>
      <c r="AF807" s="18"/>
      <c r="AG807" s="18"/>
      <c r="AH807" s="18"/>
      <c r="AI807" s="18"/>
      <c r="AJ807" s="18"/>
      <c r="AK807" s="18"/>
      <c r="AL807" s="18"/>
      <c r="AM807" s="18"/>
      <c r="AN807" s="18"/>
      <c r="AO807" s="18"/>
      <c r="AP807" s="18"/>
      <c r="AQ807" s="18"/>
      <c r="AR807" s="18"/>
      <c r="AS807" s="18"/>
      <c r="AT807" s="18"/>
      <c r="AU807" s="18"/>
      <c r="AV807" s="18"/>
      <c r="AW807" s="18"/>
      <c r="AX807" s="18"/>
      <c r="AY807" s="18"/>
      <c r="AZ807" s="18"/>
      <c r="BA807" s="18"/>
      <c r="BB807" s="18"/>
      <c r="BC807" s="18"/>
      <c r="BD807" s="18"/>
      <c r="BE807" s="18"/>
      <c r="BF807" s="18"/>
      <c r="BG807" s="18"/>
      <c r="BH807" s="18"/>
      <c r="BI807" s="18"/>
      <c r="BJ807" s="18"/>
      <c r="BK807" s="18"/>
      <c r="BL807" s="18"/>
      <c r="BM807" s="18"/>
      <c r="BN807" s="18"/>
      <c r="BO807" s="18"/>
      <c r="BP807" s="18"/>
      <c r="BQ807" s="18"/>
      <c r="BR807" s="18"/>
      <c r="BS807" s="18"/>
      <c r="BT807" s="18"/>
      <c r="BU807" s="18"/>
      <c r="BV807" s="18"/>
      <c r="BW807" s="18"/>
      <c r="BX807" s="18"/>
      <c r="BY807" s="18"/>
      <c r="BZ807" s="18"/>
      <c r="CA807" s="18"/>
      <c r="CB807" s="18"/>
      <c r="CC807" s="18"/>
      <c r="CD807" s="18"/>
      <c r="CE807" s="18"/>
      <c r="CF807" s="18"/>
      <c r="CG807" s="18"/>
      <c r="CH807" s="18"/>
      <c r="CI807" s="18"/>
      <c r="CJ807" s="18"/>
      <c r="CK807" s="18"/>
      <c r="CL807" s="18"/>
      <c r="CM807" s="18"/>
      <c r="CN807" s="18"/>
      <c r="CO807" s="18"/>
      <c r="CP807" s="18"/>
      <c r="CQ807" s="18"/>
      <c r="CR807" s="18"/>
      <c r="CS807" s="18"/>
    </row>
    <row r="808" spans="1:97">
      <c r="A808" s="18"/>
      <c r="B808" s="18"/>
      <c r="C808" s="18" t="s">
        <v>18685</v>
      </c>
      <c r="D808" s="18"/>
      <c r="E808" s="18"/>
      <c r="F808" s="18"/>
      <c r="G808" s="18"/>
      <c r="H808" s="18"/>
      <c r="I808" s="18"/>
      <c r="J808" s="18"/>
      <c r="K808" s="18"/>
      <c r="L808" s="18"/>
      <c r="M808" s="18"/>
      <c r="N808" s="18"/>
      <c r="O808" s="18"/>
      <c r="P808" s="18"/>
      <c r="Q808" s="18"/>
      <c r="R808" s="18"/>
      <c r="S808" s="18"/>
      <c r="T808" s="18"/>
      <c r="U808" s="18"/>
      <c r="V808" s="18"/>
      <c r="W808" s="18"/>
      <c r="X808" s="18"/>
      <c r="Y808" s="18"/>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c r="BC808" s="18"/>
      <c r="BD808" s="18"/>
      <c r="BE808" s="18"/>
      <c r="BF808" s="18"/>
      <c r="BG808" s="18"/>
      <c r="BH808" s="18"/>
      <c r="BI808" s="18"/>
      <c r="BJ808" s="18"/>
      <c r="BK808" s="18"/>
      <c r="BL808" s="18"/>
      <c r="BM808" s="18"/>
      <c r="BN808" s="18"/>
      <c r="BO808" s="18"/>
      <c r="BP808" s="18"/>
      <c r="BQ808" s="18"/>
      <c r="BR808" s="18"/>
      <c r="BS808" s="18"/>
      <c r="BT808" s="18"/>
      <c r="BU808" s="18"/>
      <c r="BV808" s="18"/>
      <c r="BW808" s="18"/>
      <c r="BX808" s="18"/>
      <c r="BY808" s="18"/>
      <c r="BZ808" s="18"/>
      <c r="CA808" s="18"/>
      <c r="CB808" s="18"/>
      <c r="CC808" s="18"/>
      <c r="CD808" s="18"/>
      <c r="CE808" s="18"/>
      <c r="CF808" s="18"/>
      <c r="CG808" s="18"/>
      <c r="CH808" s="18"/>
      <c r="CI808" s="18"/>
      <c r="CJ808" s="18"/>
      <c r="CK808" s="18"/>
      <c r="CL808" s="18"/>
      <c r="CM808" s="18"/>
      <c r="CN808" s="18"/>
      <c r="CO808" s="18"/>
      <c r="CP808" s="18"/>
      <c r="CQ808" s="18"/>
      <c r="CR808" s="18"/>
      <c r="CS808" s="18"/>
    </row>
    <row r="809" spans="1:97">
      <c r="A809" s="18"/>
      <c r="B809" s="18"/>
      <c r="C809" s="18" t="s">
        <v>18686</v>
      </c>
      <c r="D809" s="18"/>
      <c r="E809" s="18"/>
      <c r="F809" s="18"/>
      <c r="G809" s="18"/>
      <c r="H809" s="18"/>
      <c r="I809" s="18"/>
      <c r="J809" s="18"/>
      <c r="K809" s="18"/>
      <c r="L809" s="18"/>
      <c r="M809" s="18"/>
      <c r="N809" s="18"/>
      <c r="O809" s="18"/>
      <c r="P809" s="18"/>
      <c r="Q809" s="18"/>
      <c r="R809" s="18"/>
      <c r="S809" s="18"/>
      <c r="T809" s="18"/>
      <c r="U809" s="18"/>
      <c r="V809" s="18"/>
      <c r="W809" s="18"/>
      <c r="X809" s="18"/>
      <c r="Y809" s="18"/>
      <c r="Z809" s="18"/>
      <c r="AA809" s="18"/>
      <c r="AB809" s="18"/>
      <c r="AC809" s="18"/>
      <c r="AD809" s="18"/>
      <c r="AE809" s="18"/>
      <c r="AF809" s="18"/>
      <c r="AG809" s="18"/>
      <c r="AH809" s="18"/>
      <c r="AI809" s="18"/>
      <c r="AJ809" s="18"/>
      <c r="AK809" s="18"/>
      <c r="AL809" s="18"/>
      <c r="AM809" s="18"/>
      <c r="AN809" s="18"/>
      <c r="AO809" s="18"/>
      <c r="AP809" s="18"/>
      <c r="AQ809" s="18"/>
      <c r="AR809" s="18"/>
      <c r="AS809" s="18"/>
      <c r="AT809" s="18"/>
      <c r="AU809" s="18"/>
      <c r="AV809" s="18"/>
      <c r="AW809" s="18"/>
      <c r="AX809" s="18"/>
      <c r="AY809" s="18"/>
      <c r="AZ809" s="18"/>
      <c r="BA809" s="18"/>
      <c r="BB809" s="18"/>
      <c r="BC809" s="18"/>
      <c r="BD809" s="18"/>
      <c r="BE809" s="18"/>
      <c r="BF809" s="18"/>
      <c r="BG809" s="18"/>
      <c r="BH809" s="18"/>
      <c r="BI809" s="18"/>
      <c r="BJ809" s="18"/>
      <c r="BK809" s="18"/>
      <c r="BL809" s="18"/>
      <c r="BM809" s="18"/>
      <c r="BN809" s="18"/>
      <c r="BO809" s="18"/>
      <c r="BP809" s="18"/>
      <c r="BQ809" s="18"/>
      <c r="BR809" s="18"/>
      <c r="BS809" s="18"/>
      <c r="BT809" s="18"/>
      <c r="BU809" s="18"/>
      <c r="BV809" s="18"/>
      <c r="BW809" s="18"/>
      <c r="BX809" s="18"/>
      <c r="BY809" s="18"/>
      <c r="BZ809" s="18"/>
      <c r="CA809" s="18"/>
      <c r="CB809" s="18"/>
      <c r="CC809" s="18"/>
      <c r="CD809" s="18"/>
      <c r="CE809" s="18"/>
      <c r="CF809" s="18"/>
      <c r="CG809" s="18"/>
      <c r="CH809" s="18"/>
      <c r="CI809" s="18"/>
      <c r="CJ809" s="18"/>
      <c r="CK809" s="18"/>
      <c r="CL809" s="18"/>
      <c r="CM809" s="18"/>
      <c r="CN809" s="18"/>
      <c r="CO809" s="18"/>
      <c r="CP809" s="18"/>
      <c r="CQ809" s="18"/>
      <c r="CR809" s="18"/>
      <c r="CS809" s="18"/>
    </row>
    <row r="810" spans="1:97">
      <c r="A810" s="18"/>
      <c r="B810" s="18"/>
      <c r="C810" s="18" t="s">
        <v>18687</v>
      </c>
      <c r="D810" s="18"/>
      <c r="E810" s="18"/>
      <c r="F810" s="18"/>
      <c r="G810" s="18"/>
      <c r="H810" s="18"/>
      <c r="I810" s="18"/>
      <c r="J810" s="18"/>
      <c r="K810" s="18"/>
      <c r="L810" s="18"/>
      <c r="M810" s="18"/>
      <c r="N810" s="18"/>
      <c r="O810" s="18"/>
      <c r="P810" s="18"/>
      <c r="Q810" s="18"/>
      <c r="R810" s="18"/>
      <c r="S810" s="18"/>
      <c r="T810" s="18"/>
      <c r="U810" s="18"/>
      <c r="V810" s="18"/>
      <c r="W810" s="18"/>
      <c r="X810" s="18"/>
      <c r="Y810" s="18"/>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c r="BC810" s="18"/>
      <c r="BD810" s="18"/>
      <c r="BE810" s="18"/>
      <c r="BF810" s="18"/>
      <c r="BG810" s="18"/>
      <c r="BH810" s="18"/>
      <c r="BI810" s="18"/>
      <c r="BJ810" s="18"/>
      <c r="BK810" s="18"/>
      <c r="BL810" s="18"/>
      <c r="BM810" s="18"/>
      <c r="BN810" s="18"/>
      <c r="BO810" s="18"/>
      <c r="BP810" s="18"/>
      <c r="BQ810" s="18"/>
      <c r="BR810" s="18"/>
      <c r="BS810" s="18"/>
      <c r="BT810" s="18"/>
      <c r="BU810" s="18"/>
      <c r="BV810" s="18"/>
      <c r="BW810" s="18"/>
      <c r="BX810" s="18"/>
      <c r="BY810" s="18"/>
      <c r="BZ810" s="18"/>
      <c r="CA810" s="18"/>
      <c r="CB810" s="18"/>
      <c r="CC810" s="18"/>
      <c r="CD810" s="18"/>
      <c r="CE810" s="18"/>
      <c r="CF810" s="18"/>
      <c r="CG810" s="18"/>
      <c r="CH810" s="18"/>
      <c r="CI810" s="18"/>
      <c r="CJ810" s="18"/>
      <c r="CK810" s="18"/>
      <c r="CL810" s="18"/>
      <c r="CM810" s="18"/>
      <c r="CN810" s="18"/>
      <c r="CO810" s="18"/>
      <c r="CP810" s="18"/>
      <c r="CQ810" s="18"/>
      <c r="CR810" s="18"/>
      <c r="CS810" s="18"/>
    </row>
    <row r="811" spans="1:97">
      <c r="A811" s="18"/>
      <c r="B811" s="18"/>
      <c r="C811" s="18" t="s">
        <v>18688</v>
      </c>
      <c r="D811" s="18"/>
      <c r="E811" s="18"/>
      <c r="F811" s="18"/>
      <c r="G811" s="18"/>
      <c r="H811" s="18"/>
      <c r="I811" s="18"/>
      <c r="J811" s="18"/>
      <c r="K811" s="18"/>
      <c r="L811" s="18"/>
      <c r="M811" s="18"/>
      <c r="N811" s="18"/>
      <c r="O811" s="18"/>
      <c r="P811" s="18"/>
      <c r="Q811" s="18"/>
      <c r="R811" s="18"/>
      <c r="S811" s="18"/>
      <c r="T811" s="18"/>
      <c r="U811" s="18"/>
      <c r="V811" s="18"/>
      <c r="W811" s="18"/>
      <c r="X811" s="18"/>
      <c r="Y811" s="18"/>
      <c r="Z811" s="18"/>
      <c r="AA811" s="18"/>
      <c r="AB811" s="18"/>
      <c r="AC811" s="18"/>
      <c r="AD811" s="18"/>
      <c r="AE811" s="18"/>
      <c r="AF811" s="18"/>
      <c r="AG811" s="18"/>
      <c r="AH811" s="18"/>
      <c r="AI811" s="18"/>
      <c r="AJ811" s="18"/>
      <c r="AK811" s="18"/>
      <c r="AL811" s="18"/>
      <c r="AM811" s="18"/>
      <c r="AN811" s="18"/>
      <c r="AO811" s="18"/>
      <c r="AP811" s="18"/>
      <c r="AQ811" s="18"/>
      <c r="AR811" s="18"/>
      <c r="AS811" s="18"/>
      <c r="AT811" s="18"/>
      <c r="AU811" s="18"/>
      <c r="AV811" s="18"/>
      <c r="AW811" s="18"/>
      <c r="AX811" s="18"/>
      <c r="AY811" s="18"/>
      <c r="AZ811" s="18"/>
      <c r="BA811" s="18"/>
      <c r="BB811" s="18"/>
      <c r="BC811" s="18"/>
      <c r="BD811" s="18"/>
      <c r="BE811" s="18"/>
      <c r="BF811" s="18"/>
      <c r="BG811" s="18"/>
      <c r="BH811" s="18"/>
      <c r="BI811" s="18"/>
      <c r="BJ811" s="18"/>
      <c r="BK811" s="18"/>
      <c r="BL811" s="18"/>
      <c r="BM811" s="18"/>
      <c r="BN811" s="18"/>
      <c r="BO811" s="18"/>
      <c r="BP811" s="18"/>
      <c r="BQ811" s="18"/>
      <c r="BR811" s="18"/>
      <c r="BS811" s="18"/>
      <c r="BT811" s="18"/>
      <c r="BU811" s="18"/>
      <c r="BV811" s="18"/>
      <c r="BW811" s="18"/>
      <c r="BX811" s="18"/>
      <c r="BY811" s="18"/>
      <c r="BZ811" s="18"/>
      <c r="CA811" s="18"/>
      <c r="CB811" s="18"/>
      <c r="CC811" s="18"/>
      <c r="CD811" s="18"/>
      <c r="CE811" s="18"/>
      <c r="CF811" s="18"/>
      <c r="CG811" s="18"/>
      <c r="CH811" s="18"/>
      <c r="CI811" s="18"/>
      <c r="CJ811" s="18"/>
      <c r="CK811" s="18"/>
      <c r="CL811" s="18"/>
      <c r="CM811" s="18"/>
      <c r="CN811" s="18"/>
      <c r="CO811" s="18"/>
      <c r="CP811" s="18"/>
      <c r="CQ811" s="18"/>
      <c r="CR811" s="18"/>
      <c r="CS811" s="18"/>
    </row>
    <row r="812" spans="1:97">
      <c r="A812" s="18"/>
      <c r="B812" s="18"/>
      <c r="C812" s="18" t="s">
        <v>18689</v>
      </c>
      <c r="D812" s="18"/>
      <c r="E812" s="18"/>
      <c r="F812" s="18"/>
      <c r="G812" s="18"/>
      <c r="H812" s="18"/>
      <c r="I812" s="18"/>
      <c r="J812" s="18"/>
      <c r="K812" s="18"/>
      <c r="L812" s="18"/>
      <c r="M812" s="18"/>
      <c r="N812" s="18"/>
      <c r="O812" s="18"/>
      <c r="P812" s="18"/>
      <c r="Q812" s="18"/>
      <c r="R812" s="18"/>
      <c r="S812" s="18"/>
      <c r="T812" s="18"/>
      <c r="U812" s="18"/>
      <c r="V812" s="18"/>
      <c r="W812" s="18"/>
      <c r="X812" s="18"/>
      <c r="Y812" s="18"/>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c r="BC812" s="18"/>
      <c r="BD812" s="18"/>
      <c r="BE812" s="18"/>
      <c r="BF812" s="18"/>
      <c r="BG812" s="18"/>
      <c r="BH812" s="18"/>
      <c r="BI812" s="18"/>
      <c r="BJ812" s="18"/>
      <c r="BK812" s="18"/>
      <c r="BL812" s="18"/>
      <c r="BM812" s="18"/>
      <c r="BN812" s="18"/>
      <c r="BO812" s="18"/>
      <c r="BP812" s="18"/>
      <c r="BQ812" s="18"/>
      <c r="BR812" s="18"/>
      <c r="BS812" s="18"/>
      <c r="BT812" s="18"/>
      <c r="BU812" s="18"/>
      <c r="BV812" s="18"/>
      <c r="BW812" s="18"/>
      <c r="BX812" s="18"/>
      <c r="BY812" s="18"/>
      <c r="BZ812" s="18"/>
      <c r="CA812" s="18"/>
      <c r="CB812" s="18"/>
      <c r="CC812" s="18"/>
      <c r="CD812" s="18"/>
      <c r="CE812" s="18"/>
      <c r="CF812" s="18"/>
      <c r="CG812" s="18"/>
      <c r="CH812" s="18"/>
      <c r="CI812" s="18"/>
      <c r="CJ812" s="18"/>
      <c r="CK812" s="18"/>
      <c r="CL812" s="18"/>
      <c r="CM812" s="18"/>
      <c r="CN812" s="18"/>
      <c r="CO812" s="18"/>
      <c r="CP812" s="18"/>
      <c r="CQ812" s="18"/>
      <c r="CR812" s="18"/>
      <c r="CS812" s="18"/>
    </row>
    <row r="813" spans="1:97">
      <c r="A813" s="18"/>
      <c r="B813" s="18"/>
      <c r="C813" s="18" t="s">
        <v>18690</v>
      </c>
      <c r="D813" s="18"/>
      <c r="E813" s="18"/>
      <c r="F813" s="18"/>
      <c r="G813" s="18"/>
      <c r="H813" s="18"/>
      <c r="I813" s="18"/>
      <c r="J813" s="18"/>
      <c r="K813" s="18"/>
      <c r="L813" s="18"/>
      <c r="M813" s="18"/>
      <c r="N813" s="18"/>
      <c r="O813" s="18"/>
      <c r="P813" s="18"/>
      <c r="Q813" s="18"/>
      <c r="R813" s="18"/>
      <c r="S813" s="18"/>
      <c r="T813" s="18"/>
      <c r="U813" s="18"/>
      <c r="V813" s="18"/>
      <c r="W813" s="18"/>
      <c r="X813" s="18"/>
      <c r="Y813" s="18"/>
      <c r="Z813" s="18"/>
      <c r="AA813" s="18"/>
      <c r="AB813" s="18"/>
      <c r="AC813" s="18"/>
      <c r="AD813" s="18"/>
      <c r="AE813" s="18"/>
      <c r="AF813" s="18"/>
      <c r="AG813" s="18"/>
      <c r="AH813" s="18"/>
      <c r="AI813" s="18"/>
      <c r="AJ813" s="18"/>
      <c r="AK813" s="18"/>
      <c r="AL813" s="18"/>
      <c r="AM813" s="18"/>
      <c r="AN813" s="18"/>
      <c r="AO813" s="18"/>
      <c r="AP813" s="18"/>
      <c r="AQ813" s="18"/>
      <c r="AR813" s="18"/>
      <c r="AS813" s="18"/>
      <c r="AT813" s="18"/>
      <c r="AU813" s="18"/>
      <c r="AV813" s="18"/>
      <c r="AW813" s="18"/>
      <c r="AX813" s="18"/>
      <c r="AY813" s="18"/>
      <c r="AZ813" s="18"/>
      <c r="BA813" s="18"/>
      <c r="BB813" s="18"/>
      <c r="BC813" s="18"/>
      <c r="BD813" s="18"/>
      <c r="BE813" s="18"/>
      <c r="BF813" s="18"/>
      <c r="BG813" s="18"/>
      <c r="BH813" s="18"/>
      <c r="BI813" s="18"/>
      <c r="BJ813" s="18"/>
      <c r="BK813" s="18"/>
      <c r="BL813" s="18"/>
      <c r="BM813" s="18"/>
      <c r="BN813" s="18"/>
      <c r="BO813" s="18"/>
      <c r="BP813" s="18"/>
      <c r="BQ813" s="18"/>
      <c r="BR813" s="18"/>
      <c r="BS813" s="18"/>
      <c r="BT813" s="18"/>
      <c r="BU813" s="18"/>
      <c r="BV813" s="18"/>
      <c r="BW813" s="18"/>
      <c r="BX813" s="18"/>
      <c r="BY813" s="18"/>
      <c r="BZ813" s="18"/>
      <c r="CA813" s="18"/>
      <c r="CB813" s="18"/>
      <c r="CC813" s="18"/>
      <c r="CD813" s="18"/>
      <c r="CE813" s="18"/>
      <c r="CF813" s="18"/>
      <c r="CG813" s="18"/>
      <c r="CH813" s="18"/>
      <c r="CI813" s="18"/>
      <c r="CJ813" s="18"/>
      <c r="CK813" s="18"/>
      <c r="CL813" s="18"/>
      <c r="CM813" s="18"/>
      <c r="CN813" s="18"/>
      <c r="CO813" s="18"/>
      <c r="CP813" s="18"/>
      <c r="CQ813" s="18"/>
      <c r="CR813" s="18"/>
      <c r="CS813" s="18"/>
    </row>
    <row r="814" spans="1:97">
      <c r="A814" s="18"/>
      <c r="B814" s="18"/>
      <c r="C814" s="18" t="s">
        <v>18691</v>
      </c>
      <c r="D814" s="18"/>
      <c r="E814" s="18"/>
      <c r="F814" s="18"/>
      <c r="G814" s="18"/>
      <c r="H814" s="18"/>
      <c r="I814" s="18"/>
      <c r="J814" s="18"/>
      <c r="K814" s="18"/>
      <c r="L814" s="18"/>
      <c r="M814" s="18"/>
      <c r="N814" s="18"/>
      <c r="O814" s="18"/>
      <c r="P814" s="18"/>
      <c r="Q814" s="18"/>
      <c r="R814" s="18"/>
      <c r="S814" s="18"/>
      <c r="T814" s="18"/>
      <c r="U814" s="18"/>
      <c r="V814" s="18"/>
      <c r="W814" s="18"/>
      <c r="X814" s="18"/>
      <c r="Y814" s="18"/>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c r="BC814" s="18"/>
      <c r="BD814" s="18"/>
      <c r="BE814" s="18"/>
      <c r="BF814" s="18"/>
      <c r="BG814" s="18"/>
      <c r="BH814" s="18"/>
      <c r="BI814" s="18"/>
      <c r="BJ814" s="18"/>
      <c r="BK814" s="18"/>
      <c r="BL814" s="18"/>
      <c r="BM814" s="18"/>
      <c r="BN814" s="18"/>
      <c r="BO814" s="18"/>
      <c r="BP814" s="18"/>
      <c r="BQ814" s="18"/>
      <c r="BR814" s="18"/>
      <c r="BS814" s="18"/>
      <c r="BT814" s="18"/>
      <c r="BU814" s="18"/>
      <c r="BV814" s="18"/>
      <c r="BW814" s="18"/>
      <c r="BX814" s="18"/>
      <c r="BY814" s="18"/>
      <c r="BZ814" s="18"/>
      <c r="CA814" s="18"/>
      <c r="CB814" s="18"/>
      <c r="CC814" s="18"/>
      <c r="CD814" s="18"/>
      <c r="CE814" s="18"/>
      <c r="CF814" s="18"/>
      <c r="CG814" s="18"/>
      <c r="CH814" s="18"/>
      <c r="CI814" s="18"/>
      <c r="CJ814" s="18"/>
      <c r="CK814" s="18"/>
      <c r="CL814" s="18"/>
      <c r="CM814" s="18"/>
      <c r="CN814" s="18"/>
      <c r="CO814" s="18"/>
      <c r="CP814" s="18"/>
      <c r="CQ814" s="18"/>
      <c r="CR814" s="18"/>
      <c r="CS814" s="18"/>
    </row>
    <row r="815" spans="1:97">
      <c r="A815" s="18"/>
      <c r="B815" s="18"/>
      <c r="C815" s="18" t="s">
        <v>18692</v>
      </c>
      <c r="D815" s="18"/>
      <c r="E815" s="18"/>
      <c r="F815" s="18"/>
      <c r="G815" s="18"/>
      <c r="H815" s="18"/>
      <c r="I815" s="18"/>
      <c r="J815" s="18"/>
      <c r="K815" s="18"/>
      <c r="L815" s="18"/>
      <c r="M815" s="18"/>
      <c r="N815" s="18"/>
      <c r="O815" s="18"/>
      <c r="P815" s="18"/>
      <c r="Q815" s="18"/>
      <c r="R815" s="18"/>
      <c r="S815" s="18"/>
      <c r="T815" s="18"/>
      <c r="U815" s="18"/>
      <c r="V815" s="18"/>
      <c r="W815" s="18"/>
      <c r="X815" s="18"/>
      <c r="Y815" s="18"/>
      <c r="Z815" s="18"/>
      <c r="AA815" s="18"/>
      <c r="AB815" s="18"/>
      <c r="AC815" s="18"/>
      <c r="AD815" s="18"/>
      <c r="AE815" s="18"/>
      <c r="AF815" s="18"/>
      <c r="AG815" s="18"/>
      <c r="AH815" s="18"/>
      <c r="AI815" s="18"/>
      <c r="AJ815" s="18"/>
      <c r="AK815" s="18"/>
      <c r="AL815" s="18"/>
      <c r="AM815" s="18"/>
      <c r="AN815" s="18"/>
      <c r="AO815" s="18"/>
      <c r="AP815" s="18"/>
      <c r="AQ815" s="18"/>
      <c r="AR815" s="18"/>
      <c r="AS815" s="18"/>
      <c r="AT815" s="18"/>
      <c r="AU815" s="18"/>
      <c r="AV815" s="18"/>
      <c r="AW815" s="18"/>
      <c r="AX815" s="18"/>
      <c r="AY815" s="18"/>
      <c r="AZ815" s="18"/>
      <c r="BA815" s="18"/>
      <c r="BB815" s="18"/>
      <c r="BC815" s="18"/>
      <c r="BD815" s="18"/>
      <c r="BE815" s="18"/>
      <c r="BF815" s="18"/>
      <c r="BG815" s="18"/>
      <c r="BH815" s="18"/>
      <c r="BI815" s="18"/>
      <c r="BJ815" s="18"/>
      <c r="BK815" s="18"/>
      <c r="BL815" s="18"/>
      <c r="BM815" s="18"/>
      <c r="BN815" s="18"/>
      <c r="BO815" s="18"/>
      <c r="BP815" s="18"/>
      <c r="BQ815" s="18"/>
      <c r="BR815" s="18"/>
      <c r="BS815" s="18"/>
      <c r="BT815" s="18"/>
      <c r="BU815" s="18"/>
      <c r="BV815" s="18"/>
      <c r="BW815" s="18"/>
      <c r="BX815" s="18"/>
      <c r="BY815" s="18"/>
      <c r="BZ815" s="18"/>
      <c r="CA815" s="18"/>
      <c r="CB815" s="18"/>
      <c r="CC815" s="18"/>
      <c r="CD815" s="18"/>
      <c r="CE815" s="18"/>
      <c r="CF815" s="18"/>
      <c r="CG815" s="18"/>
      <c r="CH815" s="18"/>
      <c r="CI815" s="18"/>
      <c r="CJ815" s="18"/>
      <c r="CK815" s="18"/>
      <c r="CL815" s="18"/>
      <c r="CM815" s="18"/>
      <c r="CN815" s="18"/>
      <c r="CO815" s="18"/>
      <c r="CP815" s="18"/>
      <c r="CQ815" s="18"/>
      <c r="CR815" s="18"/>
      <c r="CS815" s="18"/>
    </row>
    <row r="816" spans="1:97">
      <c r="A816" s="18"/>
      <c r="B816" s="18"/>
      <c r="C816" s="18" t="s">
        <v>18693</v>
      </c>
      <c r="D816" s="18"/>
      <c r="E816" s="18"/>
      <c r="F816" s="18"/>
      <c r="G816" s="18"/>
      <c r="H816" s="18"/>
      <c r="I816" s="18"/>
      <c r="J816" s="18"/>
      <c r="K816" s="18"/>
      <c r="L816" s="18"/>
      <c r="M816" s="18"/>
      <c r="N816" s="18"/>
      <c r="O816" s="18"/>
      <c r="P816" s="18"/>
      <c r="Q816" s="18"/>
      <c r="R816" s="18"/>
      <c r="S816" s="18"/>
      <c r="T816" s="18"/>
      <c r="U816" s="18"/>
      <c r="V816" s="18"/>
      <c r="W816" s="18"/>
      <c r="X816" s="18"/>
      <c r="Y816" s="18"/>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c r="BC816" s="18"/>
      <c r="BD816" s="18"/>
      <c r="BE816" s="18"/>
      <c r="BF816" s="18"/>
      <c r="BG816" s="18"/>
      <c r="BH816" s="18"/>
      <c r="BI816" s="18"/>
      <c r="BJ816" s="18"/>
      <c r="BK816" s="18"/>
      <c r="BL816" s="18"/>
      <c r="BM816" s="18"/>
      <c r="BN816" s="18"/>
      <c r="BO816" s="18"/>
      <c r="BP816" s="18"/>
      <c r="BQ816" s="18"/>
      <c r="BR816" s="18"/>
      <c r="BS816" s="18"/>
      <c r="BT816" s="18"/>
      <c r="BU816" s="18"/>
      <c r="BV816" s="18"/>
      <c r="BW816" s="18"/>
      <c r="BX816" s="18"/>
      <c r="BY816" s="18"/>
      <c r="BZ816" s="18"/>
      <c r="CA816" s="18"/>
      <c r="CB816" s="18"/>
      <c r="CC816" s="18"/>
      <c r="CD816" s="18"/>
      <c r="CE816" s="18"/>
      <c r="CF816" s="18"/>
      <c r="CG816" s="18"/>
      <c r="CH816" s="18"/>
      <c r="CI816" s="18"/>
      <c r="CJ816" s="18"/>
      <c r="CK816" s="18"/>
      <c r="CL816" s="18"/>
      <c r="CM816" s="18"/>
      <c r="CN816" s="18"/>
      <c r="CO816" s="18"/>
      <c r="CP816" s="18"/>
      <c r="CQ816" s="18"/>
      <c r="CR816" s="18"/>
      <c r="CS816" s="18"/>
    </row>
    <row r="817" spans="1:97">
      <c r="A817" s="18"/>
      <c r="B817" s="18"/>
      <c r="C817" s="18" t="s">
        <v>18694</v>
      </c>
      <c r="D817" s="18"/>
      <c r="E817" s="18"/>
      <c r="F817" s="18"/>
      <c r="G817" s="18"/>
      <c r="H817" s="18"/>
      <c r="I817" s="18"/>
      <c r="J817" s="18"/>
      <c r="K817" s="18"/>
      <c r="L817" s="18"/>
      <c r="M817" s="18"/>
      <c r="N817" s="18"/>
      <c r="O817" s="18"/>
      <c r="P817" s="18"/>
      <c r="Q817" s="18"/>
      <c r="R817" s="18"/>
      <c r="S817" s="18"/>
      <c r="T817" s="18"/>
      <c r="U817" s="18"/>
      <c r="V817" s="18"/>
      <c r="W817" s="18"/>
      <c r="X817" s="18"/>
      <c r="Y817" s="18"/>
      <c r="Z817" s="18"/>
      <c r="AA817" s="18"/>
      <c r="AB817" s="18"/>
      <c r="AC817" s="18"/>
      <c r="AD817" s="18"/>
      <c r="AE817" s="18"/>
      <c r="AF817" s="18"/>
      <c r="AG817" s="18"/>
      <c r="AH817" s="18"/>
      <c r="AI817" s="18"/>
      <c r="AJ817" s="18"/>
      <c r="AK817" s="18"/>
      <c r="AL817" s="18"/>
      <c r="AM817" s="18"/>
      <c r="AN817" s="18"/>
      <c r="AO817" s="18"/>
      <c r="AP817" s="18"/>
      <c r="AQ817" s="18"/>
      <c r="AR817" s="18"/>
      <c r="AS817" s="18"/>
      <c r="AT817" s="18"/>
      <c r="AU817" s="18"/>
      <c r="AV817" s="18"/>
      <c r="AW817" s="18"/>
      <c r="AX817" s="18"/>
      <c r="AY817" s="18"/>
      <c r="AZ817" s="18"/>
      <c r="BA817" s="18"/>
      <c r="BB817" s="18"/>
      <c r="BC817" s="18"/>
      <c r="BD817" s="18"/>
      <c r="BE817" s="18"/>
      <c r="BF817" s="18"/>
      <c r="BG817" s="18"/>
      <c r="BH817" s="18"/>
      <c r="BI817" s="18"/>
      <c r="BJ817" s="18"/>
      <c r="BK817" s="18"/>
      <c r="BL817" s="18"/>
      <c r="BM817" s="18"/>
      <c r="BN817" s="18"/>
      <c r="BO817" s="18"/>
      <c r="BP817" s="18"/>
      <c r="BQ817" s="18"/>
      <c r="BR817" s="18"/>
      <c r="BS817" s="18"/>
      <c r="BT817" s="18"/>
      <c r="BU817" s="18"/>
      <c r="BV817" s="18"/>
      <c r="BW817" s="18"/>
      <c r="BX817" s="18"/>
      <c r="BY817" s="18"/>
      <c r="BZ817" s="18"/>
      <c r="CA817" s="18"/>
      <c r="CB817" s="18"/>
      <c r="CC817" s="18"/>
      <c r="CD817" s="18"/>
      <c r="CE817" s="18"/>
      <c r="CF817" s="18"/>
      <c r="CG817" s="18"/>
      <c r="CH817" s="18"/>
      <c r="CI817" s="18"/>
      <c r="CJ817" s="18"/>
      <c r="CK817" s="18"/>
      <c r="CL817" s="18"/>
      <c r="CM817" s="18"/>
      <c r="CN817" s="18"/>
      <c r="CO817" s="18"/>
      <c r="CP817" s="18"/>
      <c r="CQ817" s="18"/>
      <c r="CR817" s="18"/>
      <c r="CS817" s="18"/>
    </row>
    <row r="818" spans="1:97">
      <c r="A818" s="18"/>
      <c r="B818" s="18"/>
      <c r="C818" s="18" t="s">
        <v>18695</v>
      </c>
      <c r="D818" s="18"/>
      <c r="E818" s="18"/>
      <c r="F818" s="18"/>
      <c r="G818" s="18"/>
      <c r="H818" s="18"/>
      <c r="I818" s="18"/>
      <c r="J818" s="18"/>
      <c r="K818" s="18"/>
      <c r="L818" s="18"/>
      <c r="M818" s="18"/>
      <c r="N818" s="18"/>
      <c r="O818" s="18"/>
      <c r="P818" s="18"/>
      <c r="Q818" s="18"/>
      <c r="R818" s="18"/>
      <c r="S818" s="18"/>
      <c r="T818" s="18"/>
      <c r="U818" s="18"/>
      <c r="V818" s="18"/>
      <c r="W818" s="18"/>
      <c r="X818" s="18"/>
      <c r="Y818" s="18"/>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c r="BC818" s="18"/>
      <c r="BD818" s="18"/>
      <c r="BE818" s="18"/>
      <c r="BF818" s="18"/>
      <c r="BG818" s="18"/>
      <c r="BH818" s="18"/>
      <c r="BI818" s="18"/>
      <c r="BJ818" s="18"/>
      <c r="BK818" s="18"/>
      <c r="BL818" s="18"/>
      <c r="BM818" s="18"/>
      <c r="BN818" s="18"/>
      <c r="BO818" s="18"/>
      <c r="BP818" s="18"/>
      <c r="BQ818" s="18"/>
      <c r="BR818" s="18"/>
      <c r="BS818" s="18"/>
      <c r="BT818" s="18"/>
      <c r="BU818" s="18"/>
      <c r="BV818" s="18"/>
      <c r="BW818" s="18"/>
      <c r="BX818" s="18"/>
      <c r="BY818" s="18"/>
      <c r="BZ818" s="18"/>
      <c r="CA818" s="18"/>
      <c r="CB818" s="18"/>
      <c r="CC818" s="18"/>
      <c r="CD818" s="18"/>
      <c r="CE818" s="18"/>
      <c r="CF818" s="18"/>
      <c r="CG818" s="18"/>
      <c r="CH818" s="18"/>
      <c r="CI818" s="18"/>
      <c r="CJ818" s="18"/>
      <c r="CK818" s="18"/>
      <c r="CL818" s="18"/>
      <c r="CM818" s="18"/>
      <c r="CN818" s="18"/>
      <c r="CO818" s="18"/>
      <c r="CP818" s="18"/>
      <c r="CQ818" s="18"/>
      <c r="CR818" s="18"/>
      <c r="CS818" s="18"/>
    </row>
    <row r="819" spans="1:97">
      <c r="A819" s="18"/>
      <c r="B819" s="18"/>
      <c r="C819" s="18" t="s">
        <v>18696</v>
      </c>
      <c r="D819" s="18"/>
      <c r="E819" s="18"/>
      <c r="F819" s="18"/>
      <c r="G819" s="18"/>
      <c r="H819" s="18"/>
      <c r="I819" s="18"/>
      <c r="J819" s="18"/>
      <c r="K819" s="18"/>
      <c r="L819" s="18"/>
      <c r="M819" s="18"/>
      <c r="N819" s="18"/>
      <c r="O819" s="18"/>
      <c r="P819" s="18"/>
      <c r="Q819" s="18"/>
      <c r="R819" s="18"/>
      <c r="S819" s="18"/>
      <c r="T819" s="18"/>
      <c r="U819" s="18"/>
      <c r="V819" s="18"/>
      <c r="W819" s="18"/>
      <c r="X819" s="18"/>
      <c r="Y819" s="18"/>
      <c r="Z819" s="18"/>
      <c r="AA819" s="18"/>
      <c r="AB819" s="18"/>
      <c r="AC819" s="18"/>
      <c r="AD819" s="18"/>
      <c r="AE819" s="18"/>
      <c r="AF819" s="18"/>
      <c r="AG819" s="18"/>
      <c r="AH819" s="18"/>
      <c r="AI819" s="18"/>
      <c r="AJ819" s="18"/>
      <c r="AK819" s="18"/>
      <c r="AL819" s="18"/>
      <c r="AM819" s="18"/>
      <c r="AN819" s="18"/>
      <c r="AO819" s="18"/>
      <c r="AP819" s="18"/>
      <c r="AQ819" s="18"/>
      <c r="AR819" s="18"/>
      <c r="AS819" s="18"/>
      <c r="AT819" s="18"/>
      <c r="AU819" s="18"/>
      <c r="AV819" s="18"/>
      <c r="AW819" s="18"/>
      <c r="AX819" s="18"/>
      <c r="AY819" s="18"/>
      <c r="AZ819" s="18"/>
      <c r="BA819" s="18"/>
      <c r="BB819" s="18"/>
      <c r="BC819" s="18"/>
      <c r="BD819" s="18"/>
      <c r="BE819" s="18"/>
      <c r="BF819" s="18"/>
      <c r="BG819" s="18"/>
      <c r="BH819" s="18"/>
      <c r="BI819" s="18"/>
      <c r="BJ819" s="18"/>
      <c r="BK819" s="18"/>
      <c r="BL819" s="18"/>
      <c r="BM819" s="18"/>
      <c r="BN819" s="18"/>
      <c r="BO819" s="18"/>
      <c r="BP819" s="18"/>
      <c r="BQ819" s="18"/>
      <c r="BR819" s="18"/>
      <c r="BS819" s="18"/>
      <c r="BT819" s="18"/>
      <c r="BU819" s="18"/>
      <c r="BV819" s="18"/>
      <c r="BW819" s="18"/>
      <c r="BX819" s="18"/>
      <c r="BY819" s="18"/>
      <c r="BZ819" s="18"/>
      <c r="CA819" s="18"/>
      <c r="CB819" s="18"/>
      <c r="CC819" s="18"/>
      <c r="CD819" s="18"/>
      <c r="CE819" s="18"/>
      <c r="CF819" s="18"/>
      <c r="CG819" s="18"/>
      <c r="CH819" s="18"/>
      <c r="CI819" s="18"/>
      <c r="CJ819" s="18"/>
      <c r="CK819" s="18"/>
      <c r="CL819" s="18"/>
      <c r="CM819" s="18"/>
      <c r="CN819" s="18"/>
      <c r="CO819" s="18"/>
      <c r="CP819" s="18"/>
      <c r="CQ819" s="18"/>
      <c r="CR819" s="18"/>
      <c r="CS819" s="18"/>
    </row>
    <row r="820" spans="1:97">
      <c r="A820" s="18"/>
      <c r="B820" s="18"/>
      <c r="C820" s="18" t="s">
        <v>18697</v>
      </c>
      <c r="D820" s="18"/>
      <c r="E820" s="18"/>
      <c r="F820" s="18"/>
      <c r="G820" s="18"/>
      <c r="H820" s="18"/>
      <c r="I820" s="18"/>
      <c r="J820" s="18"/>
      <c r="K820" s="18"/>
      <c r="L820" s="18"/>
      <c r="M820" s="18"/>
      <c r="N820" s="18"/>
      <c r="O820" s="18"/>
      <c r="P820" s="18"/>
      <c r="Q820" s="18"/>
      <c r="R820" s="18"/>
      <c r="S820" s="18"/>
      <c r="T820" s="18"/>
      <c r="U820" s="18"/>
      <c r="V820" s="18"/>
      <c r="W820" s="18"/>
      <c r="X820" s="18"/>
      <c r="Y820" s="18"/>
      <c r="Z820" s="18"/>
      <c r="AA820" s="18"/>
      <c r="AB820" s="18"/>
      <c r="AC820" s="18"/>
      <c r="AD820" s="18"/>
      <c r="AE820" s="18"/>
      <c r="AF820" s="18"/>
      <c r="AG820" s="18"/>
      <c r="AH820" s="18"/>
      <c r="AI820" s="18"/>
      <c r="AJ820" s="18"/>
      <c r="AK820" s="18"/>
      <c r="AL820" s="18"/>
      <c r="AM820" s="18"/>
      <c r="AN820" s="18"/>
      <c r="AO820" s="18"/>
      <c r="AP820" s="18"/>
      <c r="AQ820" s="18"/>
      <c r="AR820" s="18"/>
      <c r="AS820" s="18"/>
      <c r="AT820" s="18"/>
      <c r="AU820" s="18"/>
      <c r="AV820" s="18"/>
      <c r="AW820" s="18"/>
      <c r="AX820" s="18"/>
      <c r="AY820" s="18"/>
      <c r="AZ820" s="18"/>
      <c r="BA820" s="18"/>
      <c r="BB820" s="18"/>
      <c r="BC820" s="18"/>
      <c r="BD820" s="18"/>
      <c r="BE820" s="18"/>
      <c r="BF820" s="18"/>
      <c r="BG820" s="18"/>
      <c r="BH820" s="18"/>
      <c r="BI820" s="18"/>
      <c r="BJ820" s="18"/>
      <c r="BK820" s="18"/>
      <c r="BL820" s="18"/>
      <c r="BM820" s="18"/>
      <c r="BN820" s="18"/>
      <c r="BO820" s="18"/>
      <c r="BP820" s="18"/>
      <c r="BQ820" s="18"/>
      <c r="BR820" s="18"/>
      <c r="BS820" s="18"/>
      <c r="BT820" s="18"/>
      <c r="BU820" s="18"/>
      <c r="BV820" s="18"/>
      <c r="BW820" s="18"/>
      <c r="BX820" s="18"/>
      <c r="BY820" s="18"/>
      <c r="BZ820" s="18"/>
      <c r="CA820" s="18"/>
      <c r="CB820" s="18"/>
      <c r="CC820" s="18"/>
      <c r="CD820" s="18"/>
      <c r="CE820" s="18"/>
      <c r="CF820" s="18"/>
      <c r="CG820" s="18"/>
      <c r="CH820" s="18"/>
      <c r="CI820" s="18"/>
      <c r="CJ820" s="18"/>
      <c r="CK820" s="18"/>
      <c r="CL820" s="18"/>
      <c r="CM820" s="18"/>
      <c r="CN820" s="18"/>
      <c r="CO820" s="18"/>
      <c r="CP820" s="18"/>
      <c r="CQ820" s="18"/>
      <c r="CR820" s="18"/>
      <c r="CS820" s="18"/>
    </row>
    <row r="821" spans="1:97">
      <c r="A821" s="18"/>
      <c r="B821" s="18"/>
      <c r="C821" s="18" t="s">
        <v>18698</v>
      </c>
      <c r="D821" s="18"/>
      <c r="E821" s="18"/>
      <c r="F821" s="18"/>
      <c r="G821" s="18"/>
      <c r="H821" s="18"/>
      <c r="I821" s="18"/>
      <c r="J821" s="18"/>
      <c r="K821" s="18"/>
      <c r="L821" s="18"/>
      <c r="M821" s="18"/>
      <c r="N821" s="18"/>
      <c r="O821" s="18"/>
      <c r="P821" s="18"/>
      <c r="Q821" s="18"/>
      <c r="R821" s="18"/>
      <c r="S821" s="18"/>
      <c r="T821" s="18"/>
      <c r="U821" s="18"/>
      <c r="V821" s="18"/>
      <c r="W821" s="18"/>
      <c r="X821" s="18"/>
      <c r="Y821" s="18"/>
      <c r="Z821" s="18"/>
      <c r="AA821" s="18"/>
      <c r="AB821" s="18"/>
      <c r="AC821" s="18"/>
      <c r="AD821" s="18"/>
      <c r="AE821" s="18"/>
      <c r="AF821" s="18"/>
      <c r="AG821" s="18"/>
      <c r="AH821" s="18"/>
      <c r="AI821" s="18"/>
      <c r="AJ821" s="18"/>
      <c r="AK821" s="18"/>
      <c r="AL821" s="18"/>
      <c r="AM821" s="18"/>
      <c r="AN821" s="18"/>
      <c r="AO821" s="18"/>
      <c r="AP821" s="18"/>
      <c r="AQ821" s="18"/>
      <c r="AR821" s="18"/>
      <c r="AS821" s="18"/>
      <c r="AT821" s="18"/>
      <c r="AU821" s="18"/>
      <c r="AV821" s="18"/>
      <c r="AW821" s="18"/>
      <c r="AX821" s="18"/>
      <c r="AY821" s="18"/>
      <c r="AZ821" s="18"/>
      <c r="BA821" s="18"/>
      <c r="BB821" s="18"/>
      <c r="BC821" s="18"/>
      <c r="BD821" s="18"/>
      <c r="BE821" s="18"/>
      <c r="BF821" s="18"/>
      <c r="BG821" s="18"/>
      <c r="BH821" s="18"/>
      <c r="BI821" s="18"/>
      <c r="BJ821" s="18"/>
      <c r="BK821" s="18"/>
      <c r="BL821" s="18"/>
      <c r="BM821" s="18"/>
      <c r="BN821" s="18"/>
      <c r="BO821" s="18"/>
      <c r="BP821" s="18"/>
      <c r="BQ821" s="18"/>
      <c r="BR821" s="18"/>
      <c r="BS821" s="18"/>
      <c r="BT821" s="18"/>
      <c r="BU821" s="18"/>
      <c r="BV821" s="18"/>
      <c r="BW821" s="18"/>
      <c r="BX821" s="18"/>
      <c r="BY821" s="18"/>
      <c r="BZ821" s="18"/>
      <c r="CA821" s="18"/>
      <c r="CB821" s="18"/>
      <c r="CC821" s="18"/>
      <c r="CD821" s="18"/>
      <c r="CE821" s="18"/>
      <c r="CF821" s="18"/>
      <c r="CG821" s="18"/>
      <c r="CH821" s="18"/>
      <c r="CI821" s="18"/>
      <c r="CJ821" s="18"/>
      <c r="CK821" s="18"/>
      <c r="CL821" s="18"/>
      <c r="CM821" s="18"/>
      <c r="CN821" s="18"/>
      <c r="CO821" s="18"/>
      <c r="CP821" s="18"/>
      <c r="CQ821" s="18"/>
      <c r="CR821" s="18"/>
      <c r="CS821" s="18"/>
    </row>
    <row r="822" spans="1:97">
      <c r="A822" s="18"/>
      <c r="B822" s="18"/>
      <c r="C822" s="18" t="s">
        <v>18699</v>
      </c>
      <c r="D822" s="18"/>
      <c r="E822" s="18"/>
      <c r="F822" s="18"/>
      <c r="G822" s="18"/>
      <c r="H822" s="18"/>
      <c r="I822" s="18"/>
      <c r="J822" s="18"/>
      <c r="K822" s="18"/>
      <c r="L822" s="18"/>
      <c r="M822" s="18"/>
      <c r="N822" s="18"/>
      <c r="O822" s="18"/>
      <c r="P822" s="18"/>
      <c r="Q822" s="18"/>
      <c r="R822" s="18"/>
      <c r="S822" s="18"/>
      <c r="T822" s="18"/>
      <c r="U822" s="18"/>
      <c r="V822" s="18"/>
      <c r="W822" s="18"/>
      <c r="X822" s="18"/>
      <c r="Y822" s="18"/>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c r="BC822" s="18"/>
      <c r="BD822" s="18"/>
      <c r="BE822" s="18"/>
      <c r="BF822" s="18"/>
      <c r="BG822" s="18"/>
      <c r="BH822" s="18"/>
      <c r="BI822" s="18"/>
      <c r="BJ822" s="18"/>
      <c r="BK822" s="18"/>
      <c r="BL822" s="18"/>
      <c r="BM822" s="18"/>
      <c r="BN822" s="18"/>
      <c r="BO822" s="18"/>
      <c r="BP822" s="18"/>
      <c r="BQ822" s="18"/>
      <c r="BR822" s="18"/>
      <c r="BS822" s="18"/>
      <c r="BT822" s="18"/>
      <c r="BU822" s="18"/>
      <c r="BV822" s="18"/>
      <c r="BW822" s="18"/>
      <c r="BX822" s="18"/>
      <c r="BY822" s="18"/>
      <c r="BZ822" s="18"/>
      <c r="CA822" s="18"/>
      <c r="CB822" s="18"/>
      <c r="CC822" s="18"/>
      <c r="CD822" s="18"/>
      <c r="CE822" s="18"/>
      <c r="CF822" s="18"/>
      <c r="CG822" s="18"/>
      <c r="CH822" s="18"/>
      <c r="CI822" s="18"/>
      <c r="CJ822" s="18"/>
      <c r="CK822" s="18"/>
      <c r="CL822" s="18"/>
      <c r="CM822" s="18"/>
      <c r="CN822" s="18"/>
      <c r="CO822" s="18"/>
      <c r="CP822" s="18"/>
      <c r="CQ822" s="18"/>
      <c r="CR822" s="18"/>
      <c r="CS822" s="18"/>
    </row>
    <row r="823" spans="1:97">
      <c r="A823" s="18"/>
      <c r="B823" s="18"/>
      <c r="C823" s="18" t="s">
        <v>18700</v>
      </c>
      <c r="D823" s="18"/>
      <c r="E823" s="18"/>
      <c r="F823" s="18"/>
      <c r="G823" s="18"/>
      <c r="H823" s="18"/>
      <c r="I823" s="18"/>
      <c r="J823" s="18"/>
      <c r="K823" s="18"/>
      <c r="L823" s="18"/>
      <c r="M823" s="18"/>
      <c r="N823" s="18"/>
      <c r="O823" s="18"/>
      <c r="P823" s="18"/>
      <c r="Q823" s="18"/>
      <c r="R823" s="18"/>
      <c r="S823" s="18"/>
      <c r="T823" s="18"/>
      <c r="U823" s="18"/>
      <c r="V823" s="18"/>
      <c r="W823" s="18"/>
      <c r="X823" s="18"/>
      <c r="Y823" s="18"/>
      <c r="Z823" s="18"/>
      <c r="AA823" s="18"/>
      <c r="AB823" s="18"/>
      <c r="AC823" s="18"/>
      <c r="AD823" s="18"/>
      <c r="AE823" s="18"/>
      <c r="AF823" s="18"/>
      <c r="AG823" s="18"/>
      <c r="AH823" s="18"/>
      <c r="AI823" s="18"/>
      <c r="AJ823" s="18"/>
      <c r="AK823" s="18"/>
      <c r="AL823" s="18"/>
      <c r="AM823" s="18"/>
      <c r="AN823" s="18"/>
      <c r="AO823" s="18"/>
      <c r="AP823" s="18"/>
      <c r="AQ823" s="18"/>
      <c r="AR823" s="18"/>
      <c r="AS823" s="18"/>
      <c r="AT823" s="18"/>
      <c r="AU823" s="18"/>
      <c r="AV823" s="18"/>
      <c r="AW823" s="18"/>
      <c r="AX823" s="18"/>
      <c r="AY823" s="18"/>
      <c r="AZ823" s="18"/>
      <c r="BA823" s="18"/>
      <c r="BB823" s="18"/>
      <c r="BC823" s="18"/>
      <c r="BD823" s="18"/>
      <c r="BE823" s="18"/>
      <c r="BF823" s="18"/>
      <c r="BG823" s="18"/>
      <c r="BH823" s="18"/>
      <c r="BI823" s="18"/>
      <c r="BJ823" s="18"/>
      <c r="BK823" s="18"/>
      <c r="BL823" s="18"/>
      <c r="BM823" s="18"/>
      <c r="BN823" s="18"/>
      <c r="BO823" s="18"/>
      <c r="BP823" s="18"/>
      <c r="BQ823" s="18"/>
      <c r="BR823" s="18"/>
      <c r="BS823" s="18"/>
      <c r="BT823" s="18"/>
      <c r="BU823" s="18"/>
      <c r="BV823" s="18"/>
      <c r="BW823" s="18"/>
      <c r="BX823" s="18"/>
      <c r="BY823" s="18"/>
      <c r="BZ823" s="18"/>
      <c r="CA823" s="18"/>
      <c r="CB823" s="18"/>
      <c r="CC823" s="18"/>
      <c r="CD823" s="18"/>
      <c r="CE823" s="18"/>
      <c r="CF823" s="18"/>
      <c r="CG823" s="18"/>
      <c r="CH823" s="18"/>
      <c r="CI823" s="18"/>
      <c r="CJ823" s="18"/>
      <c r="CK823" s="18"/>
      <c r="CL823" s="18"/>
      <c r="CM823" s="18"/>
      <c r="CN823" s="18"/>
      <c r="CO823" s="18"/>
      <c r="CP823" s="18"/>
      <c r="CQ823" s="18"/>
      <c r="CR823" s="18"/>
      <c r="CS823" s="18"/>
    </row>
    <row r="824" spans="1:97">
      <c r="A824" s="18"/>
      <c r="B824" s="18"/>
      <c r="C824" s="18" t="s">
        <v>18701</v>
      </c>
      <c r="D824" s="18"/>
      <c r="E824" s="18"/>
      <c r="F824" s="18"/>
      <c r="G824" s="18"/>
      <c r="H824" s="18"/>
      <c r="I824" s="18"/>
      <c r="J824" s="18"/>
      <c r="K824" s="18"/>
      <c r="L824" s="18"/>
      <c r="M824" s="18"/>
      <c r="N824" s="18"/>
      <c r="O824" s="18"/>
      <c r="P824" s="18"/>
      <c r="Q824" s="18"/>
      <c r="R824" s="18"/>
      <c r="S824" s="18"/>
      <c r="T824" s="18"/>
      <c r="U824" s="18"/>
      <c r="V824" s="18"/>
      <c r="W824" s="18"/>
      <c r="X824" s="18"/>
      <c r="Y824" s="18"/>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c r="BC824" s="18"/>
      <c r="BD824" s="18"/>
      <c r="BE824" s="18"/>
      <c r="BF824" s="18"/>
      <c r="BG824" s="18"/>
      <c r="BH824" s="18"/>
      <c r="BI824" s="18"/>
      <c r="BJ824" s="18"/>
      <c r="BK824" s="18"/>
      <c r="BL824" s="18"/>
      <c r="BM824" s="18"/>
      <c r="BN824" s="18"/>
      <c r="BO824" s="18"/>
      <c r="BP824" s="18"/>
      <c r="BQ824" s="18"/>
      <c r="BR824" s="18"/>
      <c r="BS824" s="18"/>
      <c r="BT824" s="18"/>
      <c r="BU824" s="18"/>
      <c r="BV824" s="18"/>
      <c r="BW824" s="18"/>
      <c r="BX824" s="18"/>
      <c r="BY824" s="18"/>
      <c r="BZ824" s="18"/>
      <c r="CA824" s="18"/>
      <c r="CB824" s="18"/>
      <c r="CC824" s="18"/>
      <c r="CD824" s="18"/>
      <c r="CE824" s="18"/>
      <c r="CF824" s="18"/>
      <c r="CG824" s="18"/>
      <c r="CH824" s="18"/>
      <c r="CI824" s="18"/>
      <c r="CJ824" s="18"/>
      <c r="CK824" s="18"/>
      <c r="CL824" s="18"/>
      <c r="CM824" s="18"/>
      <c r="CN824" s="18"/>
      <c r="CO824" s="18"/>
      <c r="CP824" s="18"/>
      <c r="CQ824" s="18"/>
      <c r="CR824" s="18"/>
      <c r="CS824" s="18"/>
    </row>
    <row r="825" spans="1:97">
      <c r="A825" s="18"/>
      <c r="B825" s="18"/>
      <c r="C825" s="18" t="s">
        <v>18702</v>
      </c>
      <c r="D825" s="18"/>
      <c r="E825" s="18"/>
      <c r="F825" s="18"/>
      <c r="G825" s="18"/>
      <c r="H825" s="18"/>
      <c r="I825" s="18"/>
      <c r="J825" s="18"/>
      <c r="K825" s="18"/>
      <c r="L825" s="18"/>
      <c r="M825" s="18"/>
      <c r="N825" s="18"/>
      <c r="O825" s="18"/>
      <c r="P825" s="18"/>
      <c r="Q825" s="18"/>
      <c r="R825" s="18"/>
      <c r="S825" s="18"/>
      <c r="T825" s="18"/>
      <c r="U825" s="18"/>
      <c r="V825" s="18"/>
      <c r="W825" s="18"/>
      <c r="X825" s="18"/>
      <c r="Y825" s="18"/>
      <c r="Z825" s="18"/>
      <c r="AA825" s="18"/>
      <c r="AB825" s="18"/>
      <c r="AC825" s="18"/>
      <c r="AD825" s="18"/>
      <c r="AE825" s="18"/>
      <c r="AF825" s="18"/>
      <c r="AG825" s="18"/>
      <c r="AH825" s="18"/>
      <c r="AI825" s="18"/>
      <c r="AJ825" s="18"/>
      <c r="AK825" s="18"/>
      <c r="AL825" s="18"/>
      <c r="AM825" s="18"/>
      <c r="AN825" s="18"/>
      <c r="AO825" s="18"/>
      <c r="AP825" s="18"/>
      <c r="AQ825" s="18"/>
      <c r="AR825" s="18"/>
      <c r="AS825" s="18"/>
      <c r="AT825" s="18"/>
      <c r="AU825" s="18"/>
      <c r="AV825" s="18"/>
      <c r="AW825" s="18"/>
      <c r="AX825" s="18"/>
      <c r="AY825" s="18"/>
      <c r="AZ825" s="18"/>
      <c r="BA825" s="18"/>
      <c r="BB825" s="18"/>
      <c r="BC825" s="18"/>
      <c r="BD825" s="18"/>
      <c r="BE825" s="18"/>
      <c r="BF825" s="18"/>
      <c r="BG825" s="18"/>
      <c r="BH825" s="18"/>
      <c r="BI825" s="18"/>
      <c r="BJ825" s="18"/>
      <c r="BK825" s="18"/>
      <c r="BL825" s="18"/>
      <c r="BM825" s="18"/>
      <c r="BN825" s="18"/>
      <c r="BO825" s="18"/>
      <c r="BP825" s="18"/>
      <c r="BQ825" s="18"/>
      <c r="BR825" s="18"/>
      <c r="BS825" s="18"/>
      <c r="BT825" s="18"/>
      <c r="BU825" s="18"/>
      <c r="BV825" s="18"/>
      <c r="BW825" s="18"/>
      <c r="BX825" s="18"/>
      <c r="BY825" s="18"/>
      <c r="BZ825" s="18"/>
      <c r="CA825" s="18"/>
      <c r="CB825" s="18"/>
      <c r="CC825" s="18"/>
      <c r="CD825" s="18"/>
      <c r="CE825" s="18"/>
      <c r="CF825" s="18"/>
      <c r="CG825" s="18"/>
      <c r="CH825" s="18"/>
      <c r="CI825" s="18"/>
      <c r="CJ825" s="18"/>
      <c r="CK825" s="18"/>
      <c r="CL825" s="18"/>
      <c r="CM825" s="18"/>
      <c r="CN825" s="18"/>
      <c r="CO825" s="18"/>
      <c r="CP825" s="18"/>
      <c r="CQ825" s="18"/>
      <c r="CR825" s="18"/>
      <c r="CS825" s="18"/>
    </row>
    <row r="826" spans="1:97">
      <c r="A826" s="18"/>
      <c r="B826" s="18"/>
      <c r="C826" s="18" t="s">
        <v>18703</v>
      </c>
      <c r="D826" s="18"/>
      <c r="E826" s="18"/>
      <c r="F826" s="18"/>
      <c r="G826" s="18"/>
      <c r="H826" s="18"/>
      <c r="I826" s="18"/>
      <c r="J826" s="18"/>
      <c r="K826" s="18"/>
      <c r="L826" s="18"/>
      <c r="M826" s="18"/>
      <c r="N826" s="18"/>
      <c r="O826" s="18"/>
      <c r="P826" s="18"/>
      <c r="Q826" s="18"/>
      <c r="R826" s="18"/>
      <c r="S826" s="18"/>
      <c r="T826" s="18"/>
      <c r="U826" s="18"/>
      <c r="V826" s="18"/>
      <c r="W826" s="18"/>
      <c r="X826" s="18"/>
      <c r="Y826" s="18"/>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c r="BC826" s="18"/>
      <c r="BD826" s="18"/>
      <c r="BE826" s="18"/>
      <c r="BF826" s="18"/>
      <c r="BG826" s="18"/>
      <c r="BH826" s="18"/>
      <c r="BI826" s="18"/>
      <c r="BJ826" s="18"/>
      <c r="BK826" s="18"/>
      <c r="BL826" s="18"/>
      <c r="BM826" s="18"/>
      <c r="BN826" s="18"/>
      <c r="BO826" s="18"/>
      <c r="BP826" s="18"/>
      <c r="BQ826" s="18"/>
      <c r="BR826" s="18"/>
      <c r="BS826" s="18"/>
      <c r="BT826" s="18"/>
      <c r="BU826" s="18"/>
      <c r="BV826" s="18"/>
      <c r="BW826" s="18"/>
      <c r="BX826" s="18"/>
      <c r="BY826" s="18"/>
      <c r="BZ826" s="18"/>
      <c r="CA826" s="18"/>
      <c r="CB826" s="18"/>
      <c r="CC826" s="18"/>
      <c r="CD826" s="18"/>
      <c r="CE826" s="18"/>
      <c r="CF826" s="18"/>
      <c r="CG826" s="18"/>
      <c r="CH826" s="18"/>
      <c r="CI826" s="18"/>
      <c r="CJ826" s="18"/>
      <c r="CK826" s="18"/>
      <c r="CL826" s="18"/>
      <c r="CM826" s="18"/>
      <c r="CN826" s="18"/>
      <c r="CO826" s="18"/>
      <c r="CP826" s="18"/>
      <c r="CQ826" s="18"/>
      <c r="CR826" s="18"/>
      <c r="CS826" s="18"/>
    </row>
    <row r="827" spans="1:97">
      <c r="A827" s="18"/>
      <c r="B827" s="18"/>
      <c r="C827" s="18" t="s">
        <v>18704</v>
      </c>
      <c r="D827" s="18"/>
      <c r="E827" s="18"/>
      <c r="F827" s="18"/>
      <c r="G827" s="18"/>
      <c r="H827" s="18"/>
      <c r="I827" s="18"/>
      <c r="J827" s="18"/>
      <c r="K827" s="18"/>
      <c r="L827" s="18"/>
      <c r="M827" s="18"/>
      <c r="N827" s="18"/>
      <c r="O827" s="18"/>
      <c r="P827" s="18"/>
      <c r="Q827" s="18"/>
      <c r="R827" s="18"/>
      <c r="S827" s="18"/>
      <c r="T827" s="18"/>
      <c r="U827" s="18"/>
      <c r="V827" s="18"/>
      <c r="W827" s="18"/>
      <c r="X827" s="18"/>
      <c r="Y827" s="18"/>
      <c r="Z827" s="18"/>
      <c r="AA827" s="18"/>
      <c r="AB827" s="18"/>
      <c r="AC827" s="18"/>
      <c r="AD827" s="18"/>
      <c r="AE827" s="18"/>
      <c r="AF827" s="18"/>
      <c r="AG827" s="18"/>
      <c r="AH827" s="18"/>
      <c r="AI827" s="18"/>
      <c r="AJ827" s="18"/>
      <c r="AK827" s="18"/>
      <c r="AL827" s="18"/>
      <c r="AM827" s="18"/>
      <c r="AN827" s="18"/>
      <c r="AO827" s="18"/>
      <c r="AP827" s="18"/>
      <c r="AQ827" s="18"/>
      <c r="AR827" s="18"/>
      <c r="AS827" s="18"/>
      <c r="AT827" s="18"/>
      <c r="AU827" s="18"/>
      <c r="AV827" s="18"/>
      <c r="AW827" s="18"/>
      <c r="AX827" s="18"/>
      <c r="AY827" s="18"/>
      <c r="AZ827" s="18"/>
      <c r="BA827" s="18"/>
      <c r="BB827" s="18"/>
      <c r="BC827" s="18"/>
      <c r="BD827" s="18"/>
      <c r="BE827" s="18"/>
      <c r="BF827" s="18"/>
      <c r="BG827" s="18"/>
      <c r="BH827" s="18"/>
      <c r="BI827" s="18"/>
      <c r="BJ827" s="18"/>
      <c r="BK827" s="18"/>
      <c r="BL827" s="18"/>
      <c r="BM827" s="18"/>
      <c r="BN827" s="18"/>
      <c r="BO827" s="18"/>
      <c r="BP827" s="18"/>
      <c r="BQ827" s="18"/>
      <c r="BR827" s="18"/>
      <c r="BS827" s="18"/>
      <c r="BT827" s="18"/>
      <c r="BU827" s="18"/>
      <c r="BV827" s="18"/>
      <c r="BW827" s="18"/>
      <c r="BX827" s="18"/>
      <c r="BY827" s="18"/>
      <c r="BZ827" s="18"/>
      <c r="CA827" s="18"/>
      <c r="CB827" s="18"/>
      <c r="CC827" s="18"/>
      <c r="CD827" s="18"/>
      <c r="CE827" s="18"/>
      <c r="CF827" s="18"/>
      <c r="CG827" s="18"/>
      <c r="CH827" s="18"/>
      <c r="CI827" s="18"/>
      <c r="CJ827" s="18"/>
      <c r="CK827" s="18"/>
      <c r="CL827" s="18"/>
      <c r="CM827" s="18"/>
      <c r="CN827" s="18"/>
      <c r="CO827" s="18"/>
      <c r="CP827" s="18"/>
      <c r="CQ827" s="18"/>
      <c r="CR827" s="18"/>
      <c r="CS827" s="18"/>
    </row>
    <row r="828" spans="1:97">
      <c r="A828" s="18"/>
      <c r="B828" s="18"/>
      <c r="C828" s="18" t="s">
        <v>18705</v>
      </c>
      <c r="D828" s="18"/>
      <c r="E828" s="18"/>
      <c r="F828" s="18"/>
      <c r="G828" s="18"/>
      <c r="H828" s="18"/>
      <c r="I828" s="18"/>
      <c r="J828" s="18"/>
      <c r="K828" s="18"/>
      <c r="L828" s="18"/>
      <c r="M828" s="18"/>
      <c r="N828" s="18"/>
      <c r="O828" s="18"/>
      <c r="P828" s="18"/>
      <c r="Q828" s="18"/>
      <c r="R828" s="18"/>
      <c r="S828" s="18"/>
      <c r="T828" s="18"/>
      <c r="U828" s="18"/>
      <c r="V828" s="18"/>
      <c r="W828" s="18"/>
      <c r="X828" s="18"/>
      <c r="Y828" s="18"/>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c r="BC828" s="18"/>
      <c r="BD828" s="18"/>
      <c r="BE828" s="18"/>
      <c r="BF828" s="18"/>
      <c r="BG828" s="18"/>
      <c r="BH828" s="18"/>
      <c r="BI828" s="18"/>
      <c r="BJ828" s="18"/>
      <c r="BK828" s="18"/>
      <c r="BL828" s="18"/>
      <c r="BM828" s="18"/>
      <c r="BN828" s="18"/>
      <c r="BO828" s="18"/>
      <c r="BP828" s="18"/>
      <c r="BQ828" s="18"/>
      <c r="BR828" s="18"/>
      <c r="BS828" s="18"/>
      <c r="BT828" s="18"/>
      <c r="BU828" s="18"/>
      <c r="BV828" s="18"/>
      <c r="BW828" s="18"/>
      <c r="BX828" s="18"/>
      <c r="BY828" s="18"/>
      <c r="BZ828" s="18"/>
      <c r="CA828" s="18"/>
      <c r="CB828" s="18"/>
      <c r="CC828" s="18"/>
      <c r="CD828" s="18"/>
      <c r="CE828" s="18"/>
      <c r="CF828" s="18"/>
      <c r="CG828" s="18"/>
      <c r="CH828" s="18"/>
      <c r="CI828" s="18"/>
      <c r="CJ828" s="18"/>
      <c r="CK828" s="18"/>
      <c r="CL828" s="18"/>
      <c r="CM828" s="18"/>
      <c r="CN828" s="18"/>
      <c r="CO828" s="18"/>
      <c r="CP828" s="18"/>
      <c r="CQ828" s="18"/>
      <c r="CR828" s="18"/>
      <c r="CS828" s="18"/>
    </row>
    <row r="829" spans="1:97">
      <c r="A829" s="18"/>
      <c r="B829" s="18"/>
      <c r="C829" s="18" t="s">
        <v>18706</v>
      </c>
      <c r="D829" s="18"/>
      <c r="E829" s="18"/>
      <c r="F829" s="18"/>
      <c r="G829" s="18"/>
      <c r="H829" s="18"/>
      <c r="I829" s="18"/>
      <c r="J829" s="18"/>
      <c r="K829" s="18"/>
      <c r="L829" s="18"/>
      <c r="M829" s="18"/>
      <c r="N829" s="18"/>
      <c r="O829" s="18"/>
      <c r="P829" s="18"/>
      <c r="Q829" s="18"/>
      <c r="R829" s="18"/>
      <c r="S829" s="18"/>
      <c r="T829" s="18"/>
      <c r="U829" s="18"/>
      <c r="V829" s="18"/>
      <c r="W829" s="18"/>
      <c r="X829" s="18"/>
      <c r="Y829" s="18"/>
      <c r="Z829" s="18"/>
      <c r="AA829" s="18"/>
      <c r="AB829" s="18"/>
      <c r="AC829" s="18"/>
      <c r="AD829" s="18"/>
      <c r="AE829" s="18"/>
      <c r="AF829" s="18"/>
      <c r="AG829" s="18"/>
      <c r="AH829" s="18"/>
      <c r="AI829" s="18"/>
      <c r="AJ829" s="18"/>
      <c r="AK829" s="18"/>
      <c r="AL829" s="18"/>
      <c r="AM829" s="18"/>
      <c r="AN829" s="18"/>
      <c r="AO829" s="18"/>
      <c r="AP829" s="18"/>
      <c r="AQ829" s="18"/>
      <c r="AR829" s="18"/>
      <c r="AS829" s="18"/>
      <c r="AT829" s="18"/>
      <c r="AU829" s="18"/>
      <c r="AV829" s="18"/>
      <c r="AW829" s="18"/>
      <c r="AX829" s="18"/>
      <c r="AY829" s="18"/>
      <c r="AZ829" s="18"/>
      <c r="BA829" s="18"/>
      <c r="BB829" s="18"/>
      <c r="BC829" s="18"/>
      <c r="BD829" s="18"/>
      <c r="BE829" s="18"/>
      <c r="BF829" s="18"/>
      <c r="BG829" s="18"/>
      <c r="BH829" s="18"/>
      <c r="BI829" s="18"/>
      <c r="BJ829" s="18"/>
      <c r="BK829" s="18"/>
      <c r="BL829" s="18"/>
      <c r="BM829" s="18"/>
      <c r="BN829" s="18"/>
      <c r="BO829" s="18"/>
      <c r="BP829" s="18"/>
      <c r="BQ829" s="18"/>
      <c r="BR829" s="18"/>
      <c r="BS829" s="18"/>
      <c r="BT829" s="18"/>
      <c r="BU829" s="18"/>
      <c r="BV829" s="18"/>
      <c r="BW829" s="18"/>
      <c r="BX829" s="18"/>
      <c r="BY829" s="18"/>
      <c r="BZ829" s="18"/>
      <c r="CA829" s="18"/>
      <c r="CB829" s="18"/>
      <c r="CC829" s="18"/>
      <c r="CD829" s="18"/>
      <c r="CE829" s="18"/>
      <c r="CF829" s="18"/>
      <c r="CG829" s="18"/>
      <c r="CH829" s="18"/>
      <c r="CI829" s="18"/>
      <c r="CJ829" s="18"/>
      <c r="CK829" s="18"/>
      <c r="CL829" s="18"/>
      <c r="CM829" s="18"/>
      <c r="CN829" s="18"/>
      <c r="CO829" s="18"/>
      <c r="CP829" s="18"/>
      <c r="CQ829" s="18"/>
      <c r="CR829" s="18"/>
      <c r="CS829" s="18"/>
    </row>
    <row r="830" spans="1:97">
      <c r="A830" s="18"/>
      <c r="B830" s="18"/>
      <c r="C830" s="18" t="s">
        <v>18707</v>
      </c>
      <c r="D830" s="18"/>
      <c r="E830" s="18"/>
      <c r="F830" s="18"/>
      <c r="G830" s="18"/>
      <c r="H830" s="18"/>
      <c r="I830" s="18"/>
      <c r="J830" s="18"/>
      <c r="K830" s="18"/>
      <c r="L830" s="18"/>
      <c r="M830" s="18"/>
      <c r="N830" s="18"/>
      <c r="O830" s="18"/>
      <c r="P830" s="18"/>
      <c r="Q830" s="18"/>
      <c r="R830" s="18"/>
      <c r="S830" s="18"/>
      <c r="T830" s="18"/>
      <c r="U830" s="18"/>
      <c r="V830" s="18"/>
      <c r="W830" s="18"/>
      <c r="X830" s="18"/>
      <c r="Y830" s="18"/>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c r="BC830" s="18"/>
      <c r="BD830" s="18"/>
      <c r="BE830" s="18"/>
      <c r="BF830" s="18"/>
      <c r="BG830" s="18"/>
      <c r="BH830" s="18"/>
      <c r="BI830" s="18"/>
      <c r="BJ830" s="18"/>
      <c r="BK830" s="18"/>
      <c r="BL830" s="18"/>
      <c r="BM830" s="18"/>
      <c r="BN830" s="18"/>
      <c r="BO830" s="18"/>
      <c r="BP830" s="18"/>
      <c r="BQ830" s="18"/>
      <c r="BR830" s="18"/>
      <c r="BS830" s="18"/>
      <c r="BT830" s="18"/>
      <c r="BU830" s="18"/>
      <c r="BV830" s="18"/>
      <c r="BW830" s="18"/>
      <c r="BX830" s="18"/>
      <c r="BY830" s="18"/>
      <c r="BZ830" s="18"/>
      <c r="CA830" s="18"/>
      <c r="CB830" s="18"/>
      <c r="CC830" s="18"/>
      <c r="CD830" s="18"/>
      <c r="CE830" s="18"/>
      <c r="CF830" s="18"/>
      <c r="CG830" s="18"/>
      <c r="CH830" s="18"/>
      <c r="CI830" s="18"/>
      <c r="CJ830" s="18"/>
      <c r="CK830" s="18"/>
      <c r="CL830" s="18"/>
      <c r="CM830" s="18"/>
      <c r="CN830" s="18"/>
      <c r="CO830" s="18"/>
      <c r="CP830" s="18"/>
      <c r="CQ830" s="18"/>
      <c r="CR830" s="18"/>
      <c r="CS830" s="18"/>
    </row>
    <row r="831" spans="1:97">
      <c r="A831" s="18"/>
      <c r="B831" s="18"/>
      <c r="C831" s="18" t="s">
        <v>18708</v>
      </c>
      <c r="D831" s="18"/>
      <c r="E831" s="18"/>
      <c r="F831" s="18"/>
      <c r="G831" s="18"/>
      <c r="H831" s="18"/>
      <c r="I831" s="18"/>
      <c r="J831" s="18"/>
      <c r="K831" s="18"/>
      <c r="L831" s="18"/>
      <c r="M831" s="18"/>
      <c r="N831" s="18"/>
      <c r="O831" s="18"/>
      <c r="P831" s="18"/>
      <c r="Q831" s="18"/>
      <c r="R831" s="18"/>
      <c r="S831" s="18"/>
      <c r="T831" s="18"/>
      <c r="U831" s="18"/>
      <c r="V831" s="18"/>
      <c r="W831" s="18"/>
      <c r="X831" s="18"/>
      <c r="Y831" s="18"/>
      <c r="Z831" s="18"/>
      <c r="AA831" s="18"/>
      <c r="AB831" s="18"/>
      <c r="AC831" s="18"/>
      <c r="AD831" s="18"/>
      <c r="AE831" s="18"/>
      <c r="AF831" s="18"/>
      <c r="AG831" s="18"/>
      <c r="AH831" s="18"/>
      <c r="AI831" s="18"/>
      <c r="AJ831" s="18"/>
      <c r="AK831" s="18"/>
      <c r="AL831" s="18"/>
      <c r="AM831" s="18"/>
      <c r="AN831" s="18"/>
      <c r="AO831" s="18"/>
      <c r="AP831" s="18"/>
      <c r="AQ831" s="18"/>
      <c r="AR831" s="18"/>
      <c r="AS831" s="18"/>
      <c r="AT831" s="18"/>
      <c r="AU831" s="18"/>
      <c r="AV831" s="18"/>
      <c r="AW831" s="18"/>
      <c r="AX831" s="18"/>
      <c r="AY831" s="18"/>
      <c r="AZ831" s="18"/>
      <c r="BA831" s="18"/>
      <c r="BB831" s="18"/>
      <c r="BC831" s="18"/>
      <c r="BD831" s="18"/>
      <c r="BE831" s="18"/>
      <c r="BF831" s="18"/>
      <c r="BG831" s="18"/>
      <c r="BH831" s="18"/>
      <c r="BI831" s="18"/>
      <c r="BJ831" s="18"/>
      <c r="BK831" s="18"/>
      <c r="BL831" s="18"/>
      <c r="BM831" s="18"/>
      <c r="BN831" s="18"/>
      <c r="BO831" s="18"/>
      <c r="BP831" s="18"/>
      <c r="BQ831" s="18"/>
      <c r="BR831" s="18"/>
      <c r="BS831" s="18"/>
      <c r="BT831" s="18"/>
      <c r="BU831" s="18"/>
      <c r="BV831" s="18"/>
      <c r="BW831" s="18"/>
      <c r="BX831" s="18"/>
      <c r="BY831" s="18"/>
      <c r="BZ831" s="18"/>
      <c r="CA831" s="18"/>
      <c r="CB831" s="18"/>
      <c r="CC831" s="18"/>
      <c r="CD831" s="18"/>
      <c r="CE831" s="18"/>
      <c r="CF831" s="18"/>
      <c r="CG831" s="18"/>
      <c r="CH831" s="18"/>
      <c r="CI831" s="18"/>
      <c r="CJ831" s="18"/>
      <c r="CK831" s="18"/>
      <c r="CL831" s="18"/>
      <c r="CM831" s="18"/>
      <c r="CN831" s="18"/>
      <c r="CO831" s="18"/>
      <c r="CP831" s="18"/>
      <c r="CQ831" s="18"/>
      <c r="CR831" s="18"/>
      <c r="CS831" s="18"/>
    </row>
    <row r="832" spans="1:97">
      <c r="A832" s="18"/>
      <c r="B832" s="18"/>
      <c r="C832" s="18" t="s">
        <v>18709</v>
      </c>
      <c r="D832" s="18"/>
      <c r="E832" s="18"/>
      <c r="F832" s="18"/>
      <c r="G832" s="18"/>
      <c r="H832" s="18"/>
      <c r="I832" s="18"/>
      <c r="J832" s="18"/>
      <c r="K832" s="18"/>
      <c r="L832" s="18"/>
      <c r="M832" s="18"/>
      <c r="N832" s="18"/>
      <c r="O832" s="18"/>
      <c r="P832" s="18"/>
      <c r="Q832" s="18"/>
      <c r="R832" s="18"/>
      <c r="S832" s="18"/>
      <c r="T832" s="18"/>
      <c r="U832" s="18"/>
      <c r="V832" s="18"/>
      <c r="W832" s="18"/>
      <c r="X832" s="18"/>
      <c r="Y832" s="18"/>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c r="BC832" s="18"/>
      <c r="BD832" s="18"/>
      <c r="BE832" s="18"/>
      <c r="BF832" s="18"/>
      <c r="BG832" s="18"/>
      <c r="BH832" s="18"/>
      <c r="BI832" s="18"/>
      <c r="BJ832" s="18"/>
      <c r="BK832" s="18"/>
      <c r="BL832" s="18"/>
      <c r="BM832" s="18"/>
      <c r="BN832" s="18"/>
      <c r="BO832" s="18"/>
      <c r="BP832" s="18"/>
      <c r="BQ832" s="18"/>
      <c r="BR832" s="18"/>
      <c r="BS832" s="18"/>
      <c r="BT832" s="18"/>
      <c r="BU832" s="18"/>
      <c r="BV832" s="18"/>
      <c r="BW832" s="18"/>
      <c r="BX832" s="18"/>
      <c r="BY832" s="18"/>
      <c r="BZ832" s="18"/>
      <c r="CA832" s="18"/>
      <c r="CB832" s="18"/>
      <c r="CC832" s="18"/>
      <c r="CD832" s="18"/>
      <c r="CE832" s="18"/>
      <c r="CF832" s="18"/>
      <c r="CG832" s="18"/>
      <c r="CH832" s="18"/>
      <c r="CI832" s="18"/>
      <c r="CJ832" s="18"/>
      <c r="CK832" s="18"/>
      <c r="CL832" s="18"/>
      <c r="CM832" s="18"/>
      <c r="CN832" s="18"/>
      <c r="CO832" s="18"/>
      <c r="CP832" s="18"/>
      <c r="CQ832" s="18"/>
      <c r="CR832" s="18"/>
      <c r="CS832" s="18"/>
    </row>
    <row r="833" spans="1:97">
      <c r="A833" s="18"/>
      <c r="B833" s="18"/>
      <c r="C833" s="18" t="s">
        <v>18710</v>
      </c>
      <c r="D833" s="18"/>
      <c r="E833" s="18"/>
      <c r="F833" s="18"/>
      <c r="G833" s="18"/>
      <c r="H833" s="18"/>
      <c r="I833" s="18"/>
      <c r="J833" s="18"/>
      <c r="K833" s="18"/>
      <c r="L833" s="18"/>
      <c r="M833" s="18"/>
      <c r="N833" s="18"/>
      <c r="O833" s="18"/>
      <c r="P833" s="18"/>
      <c r="Q833" s="18"/>
      <c r="R833" s="18"/>
      <c r="S833" s="18"/>
      <c r="T833" s="18"/>
      <c r="U833" s="18"/>
      <c r="V833" s="18"/>
      <c r="W833" s="18"/>
      <c r="X833" s="18"/>
      <c r="Y833" s="18"/>
      <c r="Z833" s="18"/>
      <c r="AA833" s="18"/>
      <c r="AB833" s="18"/>
      <c r="AC833" s="18"/>
      <c r="AD833" s="18"/>
      <c r="AE833" s="18"/>
      <c r="AF833" s="18"/>
      <c r="AG833" s="18"/>
      <c r="AH833" s="18"/>
      <c r="AI833" s="18"/>
      <c r="AJ833" s="18"/>
      <c r="AK833" s="18"/>
      <c r="AL833" s="18"/>
      <c r="AM833" s="18"/>
      <c r="AN833" s="18"/>
      <c r="AO833" s="18"/>
      <c r="AP833" s="18"/>
      <c r="AQ833" s="18"/>
      <c r="AR833" s="18"/>
      <c r="AS833" s="18"/>
      <c r="AT833" s="18"/>
      <c r="AU833" s="18"/>
      <c r="AV833" s="18"/>
      <c r="AW833" s="18"/>
      <c r="AX833" s="18"/>
      <c r="AY833" s="18"/>
      <c r="AZ833" s="18"/>
      <c r="BA833" s="18"/>
      <c r="BB833" s="18"/>
      <c r="BC833" s="18"/>
      <c r="BD833" s="18"/>
      <c r="BE833" s="18"/>
      <c r="BF833" s="18"/>
      <c r="BG833" s="18"/>
      <c r="BH833" s="18"/>
      <c r="BI833" s="18"/>
      <c r="BJ833" s="18"/>
      <c r="BK833" s="18"/>
      <c r="BL833" s="18"/>
      <c r="BM833" s="18"/>
      <c r="BN833" s="18"/>
      <c r="BO833" s="18"/>
      <c r="BP833" s="18"/>
      <c r="BQ833" s="18"/>
      <c r="BR833" s="18"/>
      <c r="BS833" s="18"/>
      <c r="BT833" s="18"/>
      <c r="BU833" s="18"/>
      <c r="BV833" s="18"/>
      <c r="BW833" s="18"/>
      <c r="BX833" s="18"/>
      <c r="BY833" s="18"/>
      <c r="BZ833" s="18"/>
      <c r="CA833" s="18"/>
      <c r="CB833" s="18"/>
      <c r="CC833" s="18"/>
      <c r="CD833" s="18"/>
      <c r="CE833" s="18"/>
      <c r="CF833" s="18"/>
      <c r="CG833" s="18"/>
      <c r="CH833" s="18"/>
      <c r="CI833" s="18"/>
      <c r="CJ833" s="18"/>
      <c r="CK833" s="18"/>
      <c r="CL833" s="18"/>
      <c r="CM833" s="18"/>
      <c r="CN833" s="18"/>
      <c r="CO833" s="18"/>
      <c r="CP833" s="18"/>
      <c r="CQ833" s="18"/>
      <c r="CR833" s="18"/>
      <c r="CS833" s="18"/>
    </row>
    <row r="834" spans="1:97">
      <c r="A834" s="18"/>
      <c r="B834" s="18"/>
      <c r="C834" s="18" t="s">
        <v>18711</v>
      </c>
      <c r="D834" s="18"/>
      <c r="E834" s="18"/>
      <c r="F834" s="18"/>
      <c r="G834" s="18"/>
      <c r="H834" s="18"/>
      <c r="I834" s="18"/>
      <c r="J834" s="18"/>
      <c r="K834" s="18"/>
      <c r="L834" s="18"/>
      <c r="M834" s="18"/>
      <c r="N834" s="18"/>
      <c r="O834" s="18"/>
      <c r="P834" s="18"/>
      <c r="Q834" s="18"/>
      <c r="R834" s="18"/>
      <c r="S834" s="18"/>
      <c r="T834" s="18"/>
      <c r="U834" s="18"/>
      <c r="V834" s="18"/>
      <c r="W834" s="18"/>
      <c r="X834" s="18"/>
      <c r="Y834" s="18"/>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c r="BC834" s="18"/>
      <c r="BD834" s="18"/>
      <c r="BE834" s="18"/>
      <c r="BF834" s="18"/>
      <c r="BG834" s="18"/>
      <c r="BH834" s="18"/>
      <c r="BI834" s="18"/>
      <c r="BJ834" s="18"/>
      <c r="BK834" s="18"/>
      <c r="BL834" s="18"/>
      <c r="BM834" s="18"/>
      <c r="BN834" s="18"/>
      <c r="BO834" s="18"/>
      <c r="BP834" s="18"/>
      <c r="BQ834" s="18"/>
      <c r="BR834" s="18"/>
      <c r="BS834" s="18"/>
      <c r="BT834" s="18"/>
      <c r="BU834" s="18"/>
      <c r="BV834" s="18"/>
      <c r="BW834" s="18"/>
      <c r="BX834" s="18"/>
      <c r="BY834" s="18"/>
      <c r="BZ834" s="18"/>
      <c r="CA834" s="18"/>
      <c r="CB834" s="18"/>
      <c r="CC834" s="18"/>
      <c r="CD834" s="18"/>
      <c r="CE834" s="18"/>
      <c r="CF834" s="18"/>
      <c r="CG834" s="18"/>
      <c r="CH834" s="18"/>
      <c r="CI834" s="18"/>
      <c r="CJ834" s="18"/>
      <c r="CK834" s="18"/>
      <c r="CL834" s="18"/>
      <c r="CM834" s="18"/>
      <c r="CN834" s="18"/>
      <c r="CO834" s="18"/>
      <c r="CP834" s="18"/>
      <c r="CQ834" s="18"/>
      <c r="CR834" s="18"/>
      <c r="CS834" s="18"/>
    </row>
    <row r="835" spans="1:97">
      <c r="A835" s="18"/>
      <c r="B835" s="18"/>
      <c r="C835" s="18" t="s">
        <v>18712</v>
      </c>
      <c r="D835" s="18"/>
      <c r="E835" s="18"/>
      <c r="F835" s="18"/>
      <c r="G835" s="18"/>
      <c r="H835" s="18"/>
      <c r="I835" s="18"/>
      <c r="J835" s="18"/>
      <c r="K835" s="18"/>
      <c r="L835" s="18"/>
      <c r="M835" s="18"/>
      <c r="N835" s="18"/>
      <c r="O835" s="18"/>
      <c r="P835" s="18"/>
      <c r="Q835" s="18"/>
      <c r="R835" s="18"/>
      <c r="S835" s="18"/>
      <c r="T835" s="18"/>
      <c r="U835" s="18"/>
      <c r="V835" s="18"/>
      <c r="W835" s="18"/>
      <c r="X835" s="18"/>
      <c r="Y835" s="18"/>
      <c r="Z835" s="18"/>
      <c r="AA835" s="18"/>
      <c r="AB835" s="18"/>
      <c r="AC835" s="18"/>
      <c r="AD835" s="18"/>
      <c r="AE835" s="18"/>
      <c r="AF835" s="18"/>
      <c r="AG835" s="18"/>
      <c r="AH835" s="18"/>
      <c r="AI835" s="18"/>
      <c r="AJ835" s="18"/>
      <c r="AK835" s="18"/>
      <c r="AL835" s="18"/>
      <c r="AM835" s="18"/>
      <c r="AN835" s="18"/>
      <c r="AO835" s="18"/>
      <c r="AP835" s="18"/>
      <c r="AQ835" s="18"/>
      <c r="AR835" s="18"/>
      <c r="AS835" s="18"/>
      <c r="AT835" s="18"/>
      <c r="AU835" s="18"/>
      <c r="AV835" s="18"/>
      <c r="AW835" s="18"/>
      <c r="AX835" s="18"/>
      <c r="AY835" s="18"/>
      <c r="AZ835" s="18"/>
      <c r="BA835" s="18"/>
      <c r="BB835" s="18"/>
      <c r="BC835" s="18"/>
      <c r="BD835" s="18"/>
      <c r="BE835" s="18"/>
      <c r="BF835" s="18"/>
      <c r="BG835" s="18"/>
      <c r="BH835" s="18"/>
      <c r="BI835" s="18"/>
      <c r="BJ835" s="18"/>
      <c r="BK835" s="18"/>
      <c r="BL835" s="18"/>
      <c r="BM835" s="18"/>
      <c r="BN835" s="18"/>
      <c r="BO835" s="18"/>
      <c r="BP835" s="18"/>
      <c r="BQ835" s="18"/>
      <c r="BR835" s="18"/>
      <c r="BS835" s="18"/>
      <c r="BT835" s="18"/>
      <c r="BU835" s="18"/>
      <c r="BV835" s="18"/>
      <c r="BW835" s="18"/>
      <c r="BX835" s="18"/>
      <c r="BY835" s="18"/>
      <c r="BZ835" s="18"/>
      <c r="CA835" s="18"/>
      <c r="CB835" s="18"/>
      <c r="CC835" s="18"/>
      <c r="CD835" s="18"/>
      <c r="CE835" s="18"/>
      <c r="CF835" s="18"/>
      <c r="CG835" s="18"/>
      <c r="CH835" s="18"/>
      <c r="CI835" s="18"/>
      <c r="CJ835" s="18"/>
      <c r="CK835" s="18"/>
      <c r="CL835" s="18"/>
      <c r="CM835" s="18"/>
      <c r="CN835" s="18"/>
      <c r="CO835" s="18"/>
      <c r="CP835" s="18"/>
      <c r="CQ835" s="18"/>
      <c r="CR835" s="18"/>
      <c r="CS835" s="18"/>
    </row>
    <row r="836" spans="1:97">
      <c r="A836" s="18"/>
      <c r="B836" s="18"/>
      <c r="C836" s="18" t="s">
        <v>18713</v>
      </c>
      <c r="D836" s="18"/>
      <c r="E836" s="18"/>
      <c r="F836" s="18"/>
      <c r="G836" s="18"/>
      <c r="H836" s="18"/>
      <c r="I836" s="18"/>
      <c r="J836" s="18"/>
      <c r="K836" s="18"/>
      <c r="L836" s="18"/>
      <c r="M836" s="18"/>
      <c r="N836" s="18"/>
      <c r="O836" s="18"/>
      <c r="P836" s="18"/>
      <c r="Q836" s="18"/>
      <c r="R836" s="18"/>
      <c r="S836" s="18"/>
      <c r="T836" s="18"/>
      <c r="U836" s="18"/>
      <c r="V836" s="18"/>
      <c r="W836" s="18"/>
      <c r="X836" s="18"/>
      <c r="Y836" s="18"/>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c r="BC836" s="18"/>
      <c r="BD836" s="18"/>
      <c r="BE836" s="18"/>
      <c r="BF836" s="18"/>
      <c r="BG836" s="18"/>
      <c r="BH836" s="18"/>
      <c r="BI836" s="18"/>
      <c r="BJ836" s="18"/>
      <c r="BK836" s="18"/>
      <c r="BL836" s="18"/>
      <c r="BM836" s="18"/>
      <c r="BN836" s="18"/>
      <c r="BO836" s="18"/>
      <c r="BP836" s="18"/>
      <c r="BQ836" s="18"/>
      <c r="BR836" s="18"/>
      <c r="BS836" s="18"/>
      <c r="BT836" s="18"/>
      <c r="BU836" s="18"/>
      <c r="BV836" s="18"/>
      <c r="BW836" s="18"/>
      <c r="BX836" s="18"/>
      <c r="BY836" s="18"/>
      <c r="BZ836" s="18"/>
      <c r="CA836" s="18"/>
      <c r="CB836" s="18"/>
      <c r="CC836" s="18"/>
      <c r="CD836" s="18"/>
      <c r="CE836" s="18"/>
      <c r="CF836" s="18"/>
      <c r="CG836" s="18"/>
      <c r="CH836" s="18"/>
      <c r="CI836" s="18"/>
      <c r="CJ836" s="18"/>
      <c r="CK836" s="18"/>
      <c r="CL836" s="18"/>
      <c r="CM836" s="18"/>
      <c r="CN836" s="18"/>
      <c r="CO836" s="18"/>
      <c r="CP836" s="18"/>
      <c r="CQ836" s="18"/>
      <c r="CR836" s="18"/>
      <c r="CS836" s="18"/>
    </row>
    <row r="837" spans="1:97">
      <c r="A837" s="18"/>
      <c r="B837" s="18"/>
      <c r="C837" s="18" t="s">
        <v>18714</v>
      </c>
      <c r="D837" s="18"/>
      <c r="E837" s="18"/>
      <c r="F837" s="18"/>
      <c r="G837" s="18"/>
      <c r="H837" s="18"/>
      <c r="I837" s="18"/>
      <c r="J837" s="18"/>
      <c r="K837" s="18"/>
      <c r="L837" s="18"/>
      <c r="M837" s="18"/>
      <c r="N837" s="18"/>
      <c r="O837" s="18"/>
      <c r="P837" s="18"/>
      <c r="Q837" s="18"/>
      <c r="R837" s="18"/>
      <c r="S837" s="18"/>
      <c r="T837" s="18"/>
      <c r="U837" s="18"/>
      <c r="V837" s="18"/>
      <c r="W837" s="18"/>
      <c r="X837" s="18"/>
      <c r="Y837" s="18"/>
      <c r="Z837" s="18"/>
      <c r="AA837" s="18"/>
      <c r="AB837" s="18"/>
      <c r="AC837" s="18"/>
      <c r="AD837" s="18"/>
      <c r="AE837" s="18"/>
      <c r="AF837" s="18"/>
      <c r="AG837" s="18"/>
      <c r="AH837" s="18"/>
      <c r="AI837" s="18"/>
      <c r="AJ837" s="18"/>
      <c r="AK837" s="18"/>
      <c r="AL837" s="18"/>
      <c r="AM837" s="18"/>
      <c r="AN837" s="18"/>
      <c r="AO837" s="18"/>
      <c r="AP837" s="18"/>
      <c r="AQ837" s="18"/>
      <c r="AR837" s="18"/>
      <c r="AS837" s="18"/>
      <c r="AT837" s="18"/>
      <c r="AU837" s="18"/>
      <c r="AV837" s="18"/>
      <c r="AW837" s="18"/>
      <c r="AX837" s="18"/>
      <c r="AY837" s="18"/>
      <c r="AZ837" s="18"/>
      <c r="BA837" s="18"/>
      <c r="BB837" s="18"/>
      <c r="BC837" s="18"/>
      <c r="BD837" s="18"/>
      <c r="BE837" s="18"/>
      <c r="BF837" s="18"/>
      <c r="BG837" s="18"/>
      <c r="BH837" s="18"/>
      <c r="BI837" s="18"/>
      <c r="BJ837" s="18"/>
      <c r="BK837" s="18"/>
      <c r="BL837" s="18"/>
      <c r="BM837" s="18"/>
      <c r="BN837" s="18"/>
      <c r="BO837" s="18"/>
      <c r="BP837" s="18"/>
      <c r="BQ837" s="18"/>
      <c r="BR837" s="18"/>
      <c r="BS837" s="18"/>
      <c r="BT837" s="18"/>
      <c r="BU837" s="18"/>
      <c r="BV837" s="18"/>
      <c r="BW837" s="18"/>
      <c r="BX837" s="18"/>
      <c r="BY837" s="18"/>
      <c r="BZ837" s="18"/>
      <c r="CA837" s="18"/>
      <c r="CB837" s="18"/>
      <c r="CC837" s="18"/>
      <c r="CD837" s="18"/>
      <c r="CE837" s="18"/>
      <c r="CF837" s="18"/>
      <c r="CG837" s="18"/>
      <c r="CH837" s="18"/>
      <c r="CI837" s="18"/>
      <c r="CJ837" s="18"/>
      <c r="CK837" s="18"/>
      <c r="CL837" s="18"/>
      <c r="CM837" s="18"/>
      <c r="CN837" s="18"/>
      <c r="CO837" s="18"/>
      <c r="CP837" s="18"/>
      <c r="CQ837" s="18"/>
      <c r="CR837" s="18"/>
      <c r="CS837" s="18"/>
    </row>
    <row r="838" spans="1:97">
      <c r="A838" s="18"/>
      <c r="B838" s="18"/>
      <c r="C838" s="18" t="s">
        <v>18715</v>
      </c>
      <c r="D838" s="18"/>
      <c r="E838" s="18"/>
      <c r="F838" s="18"/>
      <c r="G838" s="18"/>
      <c r="H838" s="18"/>
      <c r="I838" s="18"/>
      <c r="J838" s="18"/>
      <c r="K838" s="18"/>
      <c r="L838" s="18"/>
      <c r="M838" s="18"/>
      <c r="N838" s="18"/>
      <c r="O838" s="18"/>
      <c r="P838" s="18"/>
      <c r="Q838" s="18"/>
      <c r="R838" s="18"/>
      <c r="S838" s="18"/>
      <c r="T838" s="18"/>
      <c r="U838" s="18"/>
      <c r="V838" s="18"/>
      <c r="W838" s="18"/>
      <c r="X838" s="18"/>
      <c r="Y838" s="18"/>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c r="BC838" s="18"/>
      <c r="BD838" s="18"/>
      <c r="BE838" s="18"/>
      <c r="BF838" s="18"/>
      <c r="BG838" s="18"/>
      <c r="BH838" s="18"/>
      <c r="BI838" s="18"/>
      <c r="BJ838" s="18"/>
      <c r="BK838" s="18"/>
      <c r="BL838" s="18"/>
      <c r="BM838" s="18"/>
      <c r="BN838" s="18"/>
      <c r="BO838" s="18"/>
      <c r="BP838" s="18"/>
      <c r="BQ838" s="18"/>
      <c r="BR838" s="18"/>
      <c r="BS838" s="18"/>
      <c r="BT838" s="18"/>
      <c r="BU838" s="18"/>
      <c r="BV838" s="18"/>
      <c r="BW838" s="18"/>
      <c r="BX838" s="18"/>
      <c r="BY838" s="18"/>
      <c r="BZ838" s="18"/>
      <c r="CA838" s="18"/>
      <c r="CB838" s="18"/>
      <c r="CC838" s="18"/>
      <c r="CD838" s="18"/>
      <c r="CE838" s="18"/>
      <c r="CF838" s="18"/>
      <c r="CG838" s="18"/>
      <c r="CH838" s="18"/>
      <c r="CI838" s="18"/>
      <c r="CJ838" s="18"/>
      <c r="CK838" s="18"/>
      <c r="CL838" s="18"/>
      <c r="CM838" s="18"/>
      <c r="CN838" s="18"/>
      <c r="CO838" s="18"/>
      <c r="CP838" s="18"/>
      <c r="CQ838" s="18"/>
      <c r="CR838" s="18"/>
      <c r="CS838" s="18"/>
    </row>
    <row r="839" spans="1:97">
      <c r="A839" s="18"/>
      <c r="B839" s="18"/>
      <c r="C839" s="18" t="s">
        <v>18716</v>
      </c>
      <c r="D839" s="18"/>
      <c r="E839" s="18"/>
      <c r="F839" s="18"/>
      <c r="G839" s="18"/>
      <c r="H839" s="18"/>
      <c r="I839" s="18"/>
      <c r="J839" s="18"/>
      <c r="K839" s="18"/>
      <c r="L839" s="18"/>
      <c r="M839" s="18"/>
      <c r="N839" s="18"/>
      <c r="O839" s="18"/>
      <c r="P839" s="18"/>
      <c r="Q839" s="18"/>
      <c r="R839" s="18"/>
      <c r="S839" s="18"/>
      <c r="T839" s="18"/>
      <c r="U839" s="18"/>
      <c r="V839" s="18"/>
      <c r="W839" s="18"/>
      <c r="X839" s="18"/>
      <c r="Y839" s="18"/>
      <c r="Z839" s="18"/>
      <c r="AA839" s="18"/>
      <c r="AB839" s="18"/>
      <c r="AC839" s="18"/>
      <c r="AD839" s="18"/>
      <c r="AE839" s="18"/>
      <c r="AF839" s="18"/>
      <c r="AG839" s="18"/>
      <c r="AH839" s="18"/>
      <c r="AI839" s="18"/>
      <c r="AJ839" s="18"/>
      <c r="AK839" s="18"/>
      <c r="AL839" s="18"/>
      <c r="AM839" s="18"/>
      <c r="AN839" s="18"/>
      <c r="AO839" s="18"/>
      <c r="AP839" s="18"/>
      <c r="AQ839" s="18"/>
      <c r="AR839" s="18"/>
      <c r="AS839" s="18"/>
      <c r="AT839" s="18"/>
      <c r="AU839" s="18"/>
      <c r="AV839" s="18"/>
      <c r="AW839" s="18"/>
      <c r="AX839" s="18"/>
      <c r="AY839" s="18"/>
      <c r="AZ839" s="18"/>
      <c r="BA839" s="18"/>
      <c r="BB839" s="18"/>
      <c r="BC839" s="18"/>
      <c r="BD839" s="18"/>
      <c r="BE839" s="18"/>
      <c r="BF839" s="18"/>
      <c r="BG839" s="18"/>
      <c r="BH839" s="18"/>
      <c r="BI839" s="18"/>
      <c r="BJ839" s="18"/>
      <c r="BK839" s="18"/>
      <c r="BL839" s="18"/>
      <c r="BM839" s="18"/>
      <c r="BN839" s="18"/>
      <c r="BO839" s="18"/>
      <c r="BP839" s="18"/>
      <c r="BQ839" s="18"/>
      <c r="BR839" s="18"/>
      <c r="BS839" s="18"/>
      <c r="BT839" s="18"/>
      <c r="BU839" s="18"/>
      <c r="BV839" s="18"/>
      <c r="BW839" s="18"/>
      <c r="BX839" s="18"/>
      <c r="BY839" s="18"/>
      <c r="BZ839" s="18"/>
      <c r="CA839" s="18"/>
      <c r="CB839" s="18"/>
      <c r="CC839" s="18"/>
      <c r="CD839" s="18"/>
      <c r="CE839" s="18"/>
      <c r="CF839" s="18"/>
      <c r="CG839" s="18"/>
      <c r="CH839" s="18"/>
      <c r="CI839" s="18"/>
      <c r="CJ839" s="18"/>
      <c r="CK839" s="18"/>
      <c r="CL839" s="18"/>
      <c r="CM839" s="18"/>
      <c r="CN839" s="18"/>
      <c r="CO839" s="18"/>
      <c r="CP839" s="18"/>
      <c r="CQ839" s="18"/>
      <c r="CR839" s="18"/>
      <c r="CS839" s="18"/>
    </row>
    <row r="840" spans="1:97">
      <c r="A840" s="18"/>
      <c r="B840" s="18"/>
      <c r="C840" s="18" t="s">
        <v>18717</v>
      </c>
      <c r="D840" s="18"/>
      <c r="E840" s="18"/>
      <c r="F840" s="18"/>
      <c r="G840" s="18"/>
      <c r="H840" s="18"/>
      <c r="I840" s="18"/>
      <c r="J840" s="18"/>
      <c r="K840" s="18"/>
      <c r="L840" s="18"/>
      <c r="M840" s="18"/>
      <c r="N840" s="18"/>
      <c r="O840" s="18"/>
      <c r="P840" s="18"/>
      <c r="Q840" s="18"/>
      <c r="R840" s="18"/>
      <c r="S840" s="18"/>
      <c r="T840" s="18"/>
      <c r="U840" s="18"/>
      <c r="V840" s="18"/>
      <c r="W840" s="18"/>
      <c r="X840" s="18"/>
      <c r="Y840" s="18"/>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c r="BC840" s="18"/>
      <c r="BD840" s="18"/>
      <c r="BE840" s="18"/>
      <c r="BF840" s="18"/>
      <c r="BG840" s="18"/>
      <c r="BH840" s="18"/>
      <c r="BI840" s="18"/>
      <c r="BJ840" s="18"/>
      <c r="BK840" s="18"/>
      <c r="BL840" s="18"/>
      <c r="BM840" s="18"/>
      <c r="BN840" s="18"/>
      <c r="BO840" s="18"/>
      <c r="BP840" s="18"/>
      <c r="BQ840" s="18"/>
      <c r="BR840" s="18"/>
      <c r="BS840" s="18"/>
      <c r="BT840" s="18"/>
      <c r="BU840" s="18"/>
      <c r="BV840" s="18"/>
      <c r="BW840" s="18"/>
      <c r="BX840" s="18"/>
      <c r="BY840" s="18"/>
      <c r="BZ840" s="18"/>
      <c r="CA840" s="18"/>
      <c r="CB840" s="18"/>
      <c r="CC840" s="18"/>
      <c r="CD840" s="18"/>
      <c r="CE840" s="18"/>
      <c r="CF840" s="18"/>
      <c r="CG840" s="18"/>
      <c r="CH840" s="18"/>
      <c r="CI840" s="18"/>
      <c r="CJ840" s="18"/>
      <c r="CK840" s="18"/>
      <c r="CL840" s="18"/>
      <c r="CM840" s="18"/>
      <c r="CN840" s="18"/>
      <c r="CO840" s="18"/>
      <c r="CP840" s="18"/>
      <c r="CQ840" s="18"/>
      <c r="CR840" s="18"/>
      <c r="CS840" s="18"/>
    </row>
    <row r="841" spans="1:97">
      <c r="A841" s="18"/>
      <c r="B841" s="18"/>
      <c r="C841" s="18" t="s">
        <v>18718</v>
      </c>
      <c r="D841" s="18"/>
      <c r="E841" s="18"/>
      <c r="F841" s="18"/>
      <c r="G841" s="18"/>
      <c r="H841" s="18"/>
      <c r="I841" s="18"/>
      <c r="J841" s="18"/>
      <c r="K841" s="18"/>
      <c r="L841" s="18"/>
      <c r="M841" s="18"/>
      <c r="N841" s="18"/>
      <c r="O841" s="18"/>
      <c r="P841" s="18"/>
      <c r="Q841" s="18"/>
      <c r="R841" s="18"/>
      <c r="S841" s="18"/>
      <c r="T841" s="18"/>
      <c r="U841" s="18"/>
      <c r="V841" s="18"/>
      <c r="W841" s="18"/>
      <c r="X841" s="18"/>
      <c r="Y841" s="18"/>
      <c r="Z841" s="18"/>
      <c r="AA841" s="18"/>
      <c r="AB841" s="18"/>
      <c r="AC841" s="18"/>
      <c r="AD841" s="18"/>
      <c r="AE841" s="18"/>
      <c r="AF841" s="18"/>
      <c r="AG841" s="18"/>
      <c r="AH841" s="18"/>
      <c r="AI841" s="18"/>
      <c r="AJ841" s="18"/>
      <c r="AK841" s="18"/>
      <c r="AL841" s="18"/>
      <c r="AM841" s="18"/>
      <c r="AN841" s="18"/>
      <c r="AO841" s="18"/>
      <c r="AP841" s="18"/>
      <c r="AQ841" s="18"/>
      <c r="AR841" s="18"/>
      <c r="AS841" s="18"/>
      <c r="AT841" s="18"/>
      <c r="AU841" s="18"/>
      <c r="AV841" s="18"/>
      <c r="AW841" s="18"/>
      <c r="AX841" s="18"/>
      <c r="AY841" s="18"/>
      <c r="AZ841" s="18"/>
      <c r="BA841" s="18"/>
      <c r="BB841" s="18"/>
      <c r="BC841" s="18"/>
      <c r="BD841" s="18"/>
      <c r="BE841" s="18"/>
      <c r="BF841" s="18"/>
      <c r="BG841" s="18"/>
      <c r="BH841" s="18"/>
      <c r="BI841" s="18"/>
      <c r="BJ841" s="18"/>
      <c r="BK841" s="18"/>
      <c r="BL841" s="18"/>
      <c r="BM841" s="18"/>
      <c r="BN841" s="18"/>
      <c r="BO841" s="18"/>
      <c r="BP841" s="18"/>
      <c r="BQ841" s="18"/>
      <c r="BR841" s="18"/>
      <c r="BS841" s="18"/>
      <c r="BT841" s="18"/>
      <c r="BU841" s="18"/>
      <c r="BV841" s="18"/>
      <c r="BW841" s="18"/>
      <c r="BX841" s="18"/>
      <c r="BY841" s="18"/>
      <c r="BZ841" s="18"/>
      <c r="CA841" s="18"/>
      <c r="CB841" s="18"/>
      <c r="CC841" s="18"/>
      <c r="CD841" s="18"/>
      <c r="CE841" s="18"/>
      <c r="CF841" s="18"/>
      <c r="CG841" s="18"/>
      <c r="CH841" s="18"/>
      <c r="CI841" s="18"/>
      <c r="CJ841" s="18"/>
      <c r="CK841" s="18"/>
      <c r="CL841" s="18"/>
      <c r="CM841" s="18"/>
      <c r="CN841" s="18"/>
      <c r="CO841" s="18"/>
      <c r="CP841" s="18"/>
      <c r="CQ841" s="18"/>
      <c r="CR841" s="18"/>
      <c r="CS841" s="18"/>
    </row>
    <row r="842" spans="1:97">
      <c r="A842" s="18"/>
      <c r="B842" s="18"/>
      <c r="C842" s="18" t="s">
        <v>18719</v>
      </c>
      <c r="D842" s="18"/>
      <c r="E842" s="18"/>
      <c r="F842" s="18"/>
      <c r="G842" s="18"/>
      <c r="H842" s="18"/>
      <c r="I842" s="18"/>
      <c r="J842" s="18"/>
      <c r="K842" s="18"/>
      <c r="L842" s="18"/>
      <c r="M842" s="18"/>
      <c r="N842" s="18"/>
      <c r="O842" s="18"/>
      <c r="P842" s="18"/>
      <c r="Q842" s="18"/>
      <c r="R842" s="18"/>
      <c r="S842" s="18"/>
      <c r="T842" s="18"/>
      <c r="U842" s="18"/>
      <c r="V842" s="18"/>
      <c r="W842" s="18"/>
      <c r="X842" s="18"/>
      <c r="Y842" s="18"/>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c r="BC842" s="18"/>
      <c r="BD842" s="18"/>
      <c r="BE842" s="18"/>
      <c r="BF842" s="18"/>
      <c r="BG842" s="18"/>
      <c r="BH842" s="18"/>
      <c r="BI842" s="18"/>
      <c r="BJ842" s="18"/>
      <c r="BK842" s="18"/>
      <c r="BL842" s="18"/>
      <c r="BM842" s="18"/>
      <c r="BN842" s="18"/>
      <c r="BO842" s="18"/>
      <c r="BP842" s="18"/>
      <c r="BQ842" s="18"/>
      <c r="BR842" s="18"/>
      <c r="BS842" s="18"/>
      <c r="BT842" s="18"/>
      <c r="BU842" s="18"/>
      <c r="BV842" s="18"/>
      <c r="BW842" s="18"/>
      <c r="BX842" s="18"/>
      <c r="BY842" s="18"/>
      <c r="BZ842" s="18"/>
      <c r="CA842" s="18"/>
      <c r="CB842" s="18"/>
      <c r="CC842" s="18"/>
      <c r="CD842" s="18"/>
      <c r="CE842" s="18"/>
      <c r="CF842" s="18"/>
      <c r="CG842" s="18"/>
      <c r="CH842" s="18"/>
      <c r="CI842" s="18"/>
      <c r="CJ842" s="18"/>
      <c r="CK842" s="18"/>
      <c r="CL842" s="18"/>
      <c r="CM842" s="18"/>
      <c r="CN842" s="18"/>
      <c r="CO842" s="18"/>
      <c r="CP842" s="18"/>
      <c r="CQ842" s="18"/>
      <c r="CR842" s="18"/>
      <c r="CS842" s="18"/>
    </row>
    <row r="843" spans="1:97">
      <c r="A843" s="18"/>
      <c r="B843" s="18"/>
      <c r="C843" s="18" t="s">
        <v>18720</v>
      </c>
      <c r="D843" s="18"/>
      <c r="E843" s="18"/>
      <c r="F843" s="18"/>
      <c r="G843" s="18"/>
      <c r="H843" s="18"/>
      <c r="I843" s="18"/>
      <c r="J843" s="18"/>
      <c r="K843" s="18"/>
      <c r="L843" s="18"/>
      <c r="M843" s="18"/>
      <c r="N843" s="18"/>
      <c r="O843" s="18"/>
      <c r="P843" s="18"/>
      <c r="Q843" s="18"/>
      <c r="R843" s="18"/>
      <c r="S843" s="18"/>
      <c r="T843" s="18"/>
      <c r="U843" s="18"/>
      <c r="V843" s="18"/>
      <c r="W843" s="18"/>
      <c r="X843" s="18"/>
      <c r="Y843" s="18"/>
      <c r="Z843" s="18"/>
      <c r="AA843" s="18"/>
      <c r="AB843" s="18"/>
      <c r="AC843" s="18"/>
      <c r="AD843" s="18"/>
      <c r="AE843" s="18"/>
      <c r="AF843" s="18"/>
      <c r="AG843" s="18"/>
      <c r="AH843" s="18"/>
      <c r="AI843" s="18"/>
      <c r="AJ843" s="18"/>
      <c r="AK843" s="18"/>
      <c r="AL843" s="18"/>
      <c r="AM843" s="18"/>
      <c r="AN843" s="18"/>
      <c r="AO843" s="18"/>
      <c r="AP843" s="18"/>
      <c r="AQ843" s="18"/>
      <c r="AR843" s="18"/>
      <c r="AS843" s="18"/>
      <c r="AT843" s="18"/>
      <c r="AU843" s="18"/>
      <c r="AV843" s="18"/>
      <c r="AW843" s="18"/>
      <c r="AX843" s="18"/>
      <c r="AY843" s="18"/>
      <c r="AZ843" s="18"/>
      <c r="BA843" s="18"/>
      <c r="BB843" s="18"/>
      <c r="BC843" s="18"/>
      <c r="BD843" s="18"/>
      <c r="BE843" s="18"/>
      <c r="BF843" s="18"/>
      <c r="BG843" s="18"/>
      <c r="BH843" s="18"/>
      <c r="BI843" s="18"/>
      <c r="BJ843" s="18"/>
      <c r="BK843" s="18"/>
      <c r="BL843" s="18"/>
      <c r="BM843" s="18"/>
      <c r="BN843" s="18"/>
      <c r="BO843" s="18"/>
      <c r="BP843" s="18"/>
      <c r="BQ843" s="18"/>
      <c r="BR843" s="18"/>
      <c r="BS843" s="18"/>
      <c r="BT843" s="18"/>
      <c r="BU843" s="18"/>
      <c r="BV843" s="18"/>
      <c r="BW843" s="18"/>
      <c r="BX843" s="18"/>
      <c r="BY843" s="18"/>
      <c r="BZ843" s="18"/>
      <c r="CA843" s="18"/>
      <c r="CB843" s="18"/>
      <c r="CC843" s="18"/>
      <c r="CD843" s="18"/>
      <c r="CE843" s="18"/>
      <c r="CF843" s="18"/>
      <c r="CG843" s="18"/>
      <c r="CH843" s="18"/>
      <c r="CI843" s="18"/>
      <c r="CJ843" s="18"/>
      <c r="CK843" s="18"/>
      <c r="CL843" s="18"/>
      <c r="CM843" s="18"/>
      <c r="CN843" s="18"/>
      <c r="CO843" s="18"/>
      <c r="CP843" s="18"/>
      <c r="CQ843" s="18"/>
      <c r="CR843" s="18"/>
      <c r="CS843" s="18"/>
    </row>
    <row r="844" spans="1:97">
      <c r="A844" s="18"/>
      <c r="B844" s="18"/>
      <c r="C844" s="18" t="s">
        <v>18721</v>
      </c>
      <c r="D844" s="18"/>
      <c r="E844" s="18"/>
      <c r="F844" s="18"/>
      <c r="G844" s="18"/>
      <c r="H844" s="18"/>
      <c r="I844" s="18"/>
      <c r="J844" s="18"/>
      <c r="K844" s="18"/>
      <c r="L844" s="18"/>
      <c r="M844" s="18"/>
      <c r="N844" s="18"/>
      <c r="O844" s="18"/>
      <c r="P844" s="18"/>
      <c r="Q844" s="18"/>
      <c r="R844" s="18"/>
      <c r="S844" s="18"/>
      <c r="T844" s="18"/>
      <c r="U844" s="18"/>
      <c r="V844" s="18"/>
      <c r="W844" s="18"/>
      <c r="X844" s="18"/>
      <c r="Y844" s="18"/>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c r="BC844" s="18"/>
      <c r="BD844" s="18"/>
      <c r="BE844" s="18"/>
      <c r="BF844" s="18"/>
      <c r="BG844" s="18"/>
      <c r="BH844" s="18"/>
      <c r="BI844" s="18"/>
      <c r="BJ844" s="18"/>
      <c r="BK844" s="18"/>
      <c r="BL844" s="18"/>
      <c r="BM844" s="18"/>
      <c r="BN844" s="18"/>
      <c r="BO844" s="18"/>
      <c r="BP844" s="18"/>
      <c r="BQ844" s="18"/>
      <c r="BR844" s="18"/>
      <c r="BS844" s="18"/>
      <c r="BT844" s="18"/>
      <c r="BU844" s="18"/>
      <c r="BV844" s="18"/>
      <c r="BW844" s="18"/>
      <c r="BX844" s="18"/>
      <c r="BY844" s="18"/>
      <c r="BZ844" s="18"/>
      <c r="CA844" s="18"/>
      <c r="CB844" s="18"/>
      <c r="CC844" s="18"/>
      <c r="CD844" s="18"/>
      <c r="CE844" s="18"/>
      <c r="CF844" s="18"/>
      <c r="CG844" s="18"/>
      <c r="CH844" s="18"/>
      <c r="CI844" s="18"/>
      <c r="CJ844" s="18"/>
      <c r="CK844" s="18"/>
      <c r="CL844" s="18"/>
      <c r="CM844" s="18"/>
      <c r="CN844" s="18"/>
      <c r="CO844" s="18"/>
      <c r="CP844" s="18"/>
      <c r="CQ844" s="18"/>
      <c r="CR844" s="18"/>
      <c r="CS844" s="18"/>
    </row>
    <row r="845" spans="1:97">
      <c r="A845" s="18"/>
      <c r="B845" s="18"/>
      <c r="C845" s="18" t="s">
        <v>18722</v>
      </c>
      <c r="D845" s="18"/>
      <c r="E845" s="18"/>
      <c r="F845" s="18"/>
      <c r="G845" s="18"/>
      <c r="H845" s="18"/>
      <c r="I845" s="18"/>
      <c r="J845" s="18"/>
      <c r="K845" s="18"/>
      <c r="L845" s="18"/>
      <c r="M845" s="18"/>
      <c r="N845" s="18"/>
      <c r="O845" s="18"/>
      <c r="P845" s="18"/>
      <c r="Q845" s="18"/>
      <c r="R845" s="18"/>
      <c r="S845" s="18"/>
      <c r="T845" s="18"/>
      <c r="U845" s="18"/>
      <c r="V845" s="18"/>
      <c r="W845" s="18"/>
      <c r="X845" s="18"/>
      <c r="Y845" s="18"/>
      <c r="Z845" s="18"/>
      <c r="AA845" s="18"/>
      <c r="AB845" s="18"/>
      <c r="AC845" s="18"/>
      <c r="AD845" s="18"/>
      <c r="AE845" s="18"/>
      <c r="AF845" s="18"/>
      <c r="AG845" s="18"/>
      <c r="AH845" s="18"/>
      <c r="AI845" s="18"/>
      <c r="AJ845" s="18"/>
      <c r="AK845" s="18"/>
      <c r="AL845" s="18"/>
      <c r="AM845" s="18"/>
      <c r="AN845" s="18"/>
      <c r="AO845" s="18"/>
      <c r="AP845" s="18"/>
      <c r="AQ845" s="18"/>
      <c r="AR845" s="18"/>
      <c r="AS845" s="18"/>
      <c r="AT845" s="18"/>
      <c r="AU845" s="18"/>
      <c r="AV845" s="18"/>
      <c r="AW845" s="18"/>
      <c r="AX845" s="18"/>
      <c r="AY845" s="18"/>
      <c r="AZ845" s="18"/>
      <c r="BA845" s="18"/>
      <c r="BB845" s="18"/>
      <c r="BC845" s="18"/>
      <c r="BD845" s="18"/>
      <c r="BE845" s="18"/>
      <c r="BF845" s="18"/>
      <c r="BG845" s="18"/>
      <c r="BH845" s="18"/>
      <c r="BI845" s="18"/>
      <c r="BJ845" s="18"/>
      <c r="BK845" s="18"/>
      <c r="BL845" s="18"/>
      <c r="BM845" s="18"/>
      <c r="BN845" s="18"/>
      <c r="BO845" s="18"/>
      <c r="BP845" s="18"/>
      <c r="BQ845" s="18"/>
      <c r="BR845" s="18"/>
      <c r="BS845" s="18"/>
      <c r="BT845" s="18"/>
      <c r="BU845" s="18"/>
      <c r="BV845" s="18"/>
      <c r="BW845" s="18"/>
      <c r="BX845" s="18"/>
      <c r="BY845" s="18"/>
      <c r="BZ845" s="18"/>
      <c r="CA845" s="18"/>
      <c r="CB845" s="18"/>
      <c r="CC845" s="18"/>
      <c r="CD845" s="18"/>
      <c r="CE845" s="18"/>
      <c r="CF845" s="18"/>
      <c r="CG845" s="18"/>
      <c r="CH845" s="18"/>
      <c r="CI845" s="18"/>
      <c r="CJ845" s="18"/>
      <c r="CK845" s="18"/>
      <c r="CL845" s="18"/>
      <c r="CM845" s="18"/>
      <c r="CN845" s="18"/>
      <c r="CO845" s="18"/>
      <c r="CP845" s="18"/>
      <c r="CQ845" s="18"/>
      <c r="CR845" s="18"/>
      <c r="CS845" s="18"/>
    </row>
    <row r="846" spans="1:97">
      <c r="A846" s="18"/>
      <c r="B846" s="18"/>
      <c r="C846" s="18" t="s">
        <v>18723</v>
      </c>
      <c r="D846" s="18"/>
      <c r="E846" s="18"/>
      <c r="F846" s="18"/>
      <c r="G846" s="18"/>
      <c r="H846" s="18"/>
      <c r="I846" s="18"/>
      <c r="J846" s="18"/>
      <c r="K846" s="18"/>
      <c r="L846" s="18"/>
      <c r="M846" s="18"/>
      <c r="N846" s="18"/>
      <c r="O846" s="18"/>
      <c r="P846" s="18"/>
      <c r="Q846" s="18"/>
      <c r="R846" s="18"/>
      <c r="S846" s="18"/>
      <c r="T846" s="18"/>
      <c r="U846" s="18"/>
      <c r="V846" s="18"/>
      <c r="W846" s="18"/>
      <c r="X846" s="18"/>
      <c r="Y846" s="18"/>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c r="BC846" s="18"/>
      <c r="BD846" s="18"/>
      <c r="BE846" s="18"/>
      <c r="BF846" s="18"/>
      <c r="BG846" s="18"/>
      <c r="BH846" s="18"/>
      <c r="BI846" s="18"/>
      <c r="BJ846" s="18"/>
      <c r="BK846" s="18"/>
      <c r="BL846" s="18"/>
      <c r="BM846" s="18"/>
      <c r="BN846" s="18"/>
      <c r="BO846" s="18"/>
      <c r="BP846" s="18"/>
      <c r="BQ846" s="18"/>
      <c r="BR846" s="18"/>
      <c r="BS846" s="18"/>
      <c r="BT846" s="18"/>
      <c r="BU846" s="18"/>
      <c r="BV846" s="18"/>
      <c r="BW846" s="18"/>
      <c r="BX846" s="18"/>
      <c r="BY846" s="18"/>
      <c r="BZ846" s="18"/>
      <c r="CA846" s="18"/>
      <c r="CB846" s="18"/>
      <c r="CC846" s="18"/>
      <c r="CD846" s="18"/>
      <c r="CE846" s="18"/>
      <c r="CF846" s="18"/>
      <c r="CG846" s="18"/>
      <c r="CH846" s="18"/>
      <c r="CI846" s="18"/>
      <c r="CJ846" s="18"/>
      <c r="CK846" s="18"/>
      <c r="CL846" s="18"/>
      <c r="CM846" s="18"/>
      <c r="CN846" s="18"/>
      <c r="CO846" s="18"/>
      <c r="CP846" s="18"/>
      <c r="CQ846" s="18"/>
      <c r="CR846" s="18"/>
      <c r="CS846" s="18"/>
    </row>
    <row r="847" spans="1:97">
      <c r="A847" s="18"/>
      <c r="B847" s="18"/>
      <c r="C847" s="18" t="s">
        <v>18724</v>
      </c>
      <c r="D847" s="18"/>
      <c r="E847" s="18"/>
      <c r="F847" s="18"/>
      <c r="G847" s="18"/>
      <c r="H847" s="18"/>
      <c r="I847" s="18"/>
      <c r="J847" s="18"/>
      <c r="K847" s="18"/>
      <c r="L847" s="18"/>
      <c r="M847" s="18"/>
      <c r="N847" s="18"/>
      <c r="O847" s="18"/>
      <c r="P847" s="18"/>
      <c r="Q847" s="18"/>
      <c r="R847" s="18"/>
      <c r="S847" s="18"/>
      <c r="T847" s="18"/>
      <c r="U847" s="18"/>
      <c r="V847" s="18"/>
      <c r="W847" s="18"/>
      <c r="X847" s="18"/>
      <c r="Y847" s="18"/>
      <c r="Z847" s="18"/>
      <c r="AA847" s="18"/>
      <c r="AB847" s="18"/>
      <c r="AC847" s="18"/>
      <c r="AD847" s="18"/>
      <c r="AE847" s="18"/>
      <c r="AF847" s="18"/>
      <c r="AG847" s="18"/>
      <c r="AH847" s="18"/>
      <c r="AI847" s="18"/>
      <c r="AJ847" s="18"/>
      <c r="AK847" s="18"/>
      <c r="AL847" s="18"/>
      <c r="AM847" s="18"/>
      <c r="AN847" s="18"/>
      <c r="AO847" s="18"/>
      <c r="AP847" s="18"/>
      <c r="AQ847" s="18"/>
      <c r="AR847" s="18"/>
      <c r="AS847" s="18"/>
      <c r="AT847" s="18"/>
      <c r="AU847" s="18"/>
      <c r="AV847" s="18"/>
      <c r="AW847" s="18"/>
      <c r="AX847" s="18"/>
      <c r="AY847" s="18"/>
      <c r="AZ847" s="18"/>
      <c r="BA847" s="18"/>
      <c r="BB847" s="18"/>
      <c r="BC847" s="18"/>
      <c r="BD847" s="18"/>
      <c r="BE847" s="18"/>
      <c r="BF847" s="18"/>
      <c r="BG847" s="18"/>
      <c r="BH847" s="18"/>
      <c r="BI847" s="18"/>
      <c r="BJ847" s="18"/>
      <c r="BK847" s="18"/>
      <c r="BL847" s="18"/>
      <c r="BM847" s="18"/>
      <c r="BN847" s="18"/>
      <c r="BO847" s="18"/>
      <c r="BP847" s="18"/>
      <c r="BQ847" s="18"/>
      <c r="BR847" s="18"/>
      <c r="BS847" s="18"/>
      <c r="BT847" s="18"/>
      <c r="BU847" s="18"/>
      <c r="BV847" s="18"/>
      <c r="BW847" s="18"/>
      <c r="BX847" s="18"/>
      <c r="BY847" s="18"/>
      <c r="BZ847" s="18"/>
      <c r="CA847" s="18"/>
      <c r="CB847" s="18"/>
      <c r="CC847" s="18"/>
      <c r="CD847" s="18"/>
      <c r="CE847" s="18"/>
      <c r="CF847" s="18"/>
      <c r="CG847" s="18"/>
      <c r="CH847" s="18"/>
      <c r="CI847" s="18"/>
      <c r="CJ847" s="18"/>
      <c r="CK847" s="18"/>
      <c r="CL847" s="18"/>
      <c r="CM847" s="18"/>
      <c r="CN847" s="18"/>
      <c r="CO847" s="18"/>
      <c r="CP847" s="18"/>
      <c r="CQ847" s="18"/>
      <c r="CR847" s="18"/>
      <c r="CS847" s="18"/>
    </row>
    <row r="848" spans="1:97">
      <c r="A848" s="18"/>
      <c r="B848" s="18"/>
      <c r="C848" s="18" t="s">
        <v>18725</v>
      </c>
      <c r="D848" s="18"/>
      <c r="E848" s="18"/>
      <c r="F848" s="18"/>
      <c r="G848" s="18"/>
      <c r="H848" s="18"/>
      <c r="I848" s="18"/>
      <c r="J848" s="18"/>
      <c r="K848" s="18"/>
      <c r="L848" s="18"/>
      <c r="M848" s="18"/>
      <c r="N848" s="18"/>
      <c r="O848" s="18"/>
      <c r="P848" s="18"/>
      <c r="Q848" s="18"/>
      <c r="R848" s="18"/>
      <c r="S848" s="18"/>
      <c r="T848" s="18"/>
      <c r="U848" s="18"/>
      <c r="V848" s="18"/>
      <c r="W848" s="18"/>
      <c r="X848" s="18"/>
      <c r="Y848" s="18"/>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c r="BC848" s="18"/>
      <c r="BD848" s="18"/>
      <c r="BE848" s="18"/>
      <c r="BF848" s="18"/>
      <c r="BG848" s="18"/>
      <c r="BH848" s="18"/>
      <c r="BI848" s="18"/>
      <c r="BJ848" s="18"/>
      <c r="BK848" s="18"/>
      <c r="BL848" s="18"/>
      <c r="BM848" s="18"/>
      <c r="BN848" s="18"/>
      <c r="BO848" s="18"/>
      <c r="BP848" s="18"/>
      <c r="BQ848" s="18"/>
      <c r="BR848" s="18"/>
      <c r="BS848" s="18"/>
      <c r="BT848" s="18"/>
      <c r="BU848" s="18"/>
      <c r="BV848" s="18"/>
      <c r="BW848" s="18"/>
      <c r="BX848" s="18"/>
      <c r="BY848" s="18"/>
      <c r="BZ848" s="18"/>
      <c r="CA848" s="18"/>
      <c r="CB848" s="18"/>
      <c r="CC848" s="18"/>
      <c r="CD848" s="18"/>
      <c r="CE848" s="18"/>
      <c r="CF848" s="18"/>
      <c r="CG848" s="18"/>
      <c r="CH848" s="18"/>
      <c r="CI848" s="18"/>
      <c r="CJ848" s="18"/>
      <c r="CK848" s="18"/>
      <c r="CL848" s="18"/>
      <c r="CM848" s="18"/>
      <c r="CN848" s="18"/>
      <c r="CO848" s="18"/>
      <c r="CP848" s="18"/>
      <c r="CQ848" s="18"/>
      <c r="CR848" s="18"/>
      <c r="CS848" s="18"/>
    </row>
    <row r="849" spans="1:97">
      <c r="A849" s="18"/>
      <c r="B849" s="18"/>
      <c r="C849" s="18" t="s">
        <v>18726</v>
      </c>
      <c r="D849" s="18"/>
      <c r="E849" s="18"/>
      <c r="F849" s="18"/>
      <c r="G849" s="18"/>
      <c r="H849" s="18"/>
      <c r="I849" s="18"/>
      <c r="J849" s="18"/>
      <c r="K849" s="18"/>
      <c r="L849" s="18"/>
      <c r="M849" s="18"/>
      <c r="N849" s="18"/>
      <c r="O849" s="18"/>
      <c r="P849" s="18"/>
      <c r="Q849" s="18"/>
      <c r="R849" s="18"/>
      <c r="S849" s="18"/>
      <c r="T849" s="18"/>
      <c r="U849" s="18"/>
      <c r="V849" s="18"/>
      <c r="W849" s="18"/>
      <c r="X849" s="18"/>
      <c r="Y849" s="18"/>
      <c r="Z849" s="18"/>
      <c r="AA849" s="18"/>
      <c r="AB849" s="18"/>
      <c r="AC849" s="18"/>
      <c r="AD849" s="18"/>
      <c r="AE849" s="18"/>
      <c r="AF849" s="18"/>
      <c r="AG849" s="18"/>
      <c r="AH849" s="18"/>
      <c r="AI849" s="18"/>
      <c r="AJ849" s="18"/>
      <c r="AK849" s="18"/>
      <c r="AL849" s="18"/>
      <c r="AM849" s="18"/>
      <c r="AN849" s="18"/>
      <c r="AO849" s="18"/>
      <c r="AP849" s="18"/>
      <c r="AQ849" s="18"/>
      <c r="AR849" s="18"/>
      <c r="AS849" s="18"/>
      <c r="AT849" s="18"/>
      <c r="AU849" s="18"/>
      <c r="AV849" s="18"/>
      <c r="AW849" s="18"/>
      <c r="AX849" s="18"/>
      <c r="AY849" s="18"/>
      <c r="AZ849" s="18"/>
      <c r="BA849" s="18"/>
      <c r="BB849" s="18"/>
      <c r="BC849" s="18"/>
      <c r="BD849" s="18"/>
      <c r="BE849" s="18"/>
      <c r="BF849" s="18"/>
      <c r="BG849" s="18"/>
      <c r="BH849" s="18"/>
      <c r="BI849" s="18"/>
      <c r="BJ849" s="18"/>
      <c r="BK849" s="18"/>
      <c r="BL849" s="18"/>
      <c r="BM849" s="18"/>
      <c r="BN849" s="18"/>
      <c r="BO849" s="18"/>
      <c r="BP849" s="18"/>
      <c r="BQ849" s="18"/>
      <c r="BR849" s="18"/>
      <c r="BS849" s="18"/>
      <c r="BT849" s="18"/>
      <c r="BU849" s="18"/>
      <c r="BV849" s="18"/>
      <c r="BW849" s="18"/>
      <c r="BX849" s="18"/>
      <c r="BY849" s="18"/>
      <c r="BZ849" s="18"/>
      <c r="CA849" s="18"/>
      <c r="CB849" s="18"/>
      <c r="CC849" s="18"/>
      <c r="CD849" s="18"/>
      <c r="CE849" s="18"/>
      <c r="CF849" s="18"/>
      <c r="CG849" s="18"/>
      <c r="CH849" s="18"/>
      <c r="CI849" s="18"/>
      <c r="CJ849" s="18"/>
      <c r="CK849" s="18"/>
      <c r="CL849" s="18"/>
      <c r="CM849" s="18"/>
      <c r="CN849" s="18"/>
      <c r="CO849" s="18"/>
      <c r="CP849" s="18"/>
      <c r="CQ849" s="18"/>
      <c r="CR849" s="18"/>
      <c r="CS849" s="18"/>
    </row>
    <row r="850" spans="1:97">
      <c r="A850" s="18"/>
      <c r="B850" s="18"/>
      <c r="C850" s="18" t="s">
        <v>18727</v>
      </c>
      <c r="D850" s="18"/>
      <c r="E850" s="18"/>
      <c r="F850" s="18"/>
      <c r="G850" s="18"/>
      <c r="H850" s="18"/>
      <c r="I850" s="18"/>
      <c r="J850" s="18"/>
      <c r="K850" s="18"/>
      <c r="L850" s="18"/>
      <c r="M850" s="18"/>
      <c r="N850" s="18"/>
      <c r="O850" s="18"/>
      <c r="P850" s="18"/>
      <c r="Q850" s="18"/>
      <c r="R850" s="18"/>
      <c r="S850" s="18"/>
      <c r="T850" s="18"/>
      <c r="U850" s="18"/>
      <c r="V850" s="18"/>
      <c r="W850" s="18"/>
      <c r="X850" s="18"/>
      <c r="Y850" s="18"/>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c r="BC850" s="18"/>
      <c r="BD850" s="18"/>
      <c r="BE850" s="18"/>
      <c r="BF850" s="18"/>
      <c r="BG850" s="18"/>
      <c r="BH850" s="18"/>
      <c r="BI850" s="18"/>
      <c r="BJ850" s="18"/>
      <c r="BK850" s="18"/>
      <c r="BL850" s="18"/>
      <c r="BM850" s="18"/>
      <c r="BN850" s="18"/>
      <c r="BO850" s="18"/>
      <c r="BP850" s="18"/>
      <c r="BQ850" s="18"/>
      <c r="BR850" s="18"/>
      <c r="BS850" s="18"/>
      <c r="BT850" s="18"/>
      <c r="BU850" s="18"/>
      <c r="BV850" s="18"/>
      <c r="BW850" s="18"/>
      <c r="BX850" s="18"/>
      <c r="BY850" s="18"/>
      <c r="BZ850" s="18"/>
      <c r="CA850" s="18"/>
      <c r="CB850" s="18"/>
      <c r="CC850" s="18"/>
      <c r="CD850" s="18"/>
      <c r="CE850" s="18"/>
      <c r="CF850" s="18"/>
      <c r="CG850" s="18"/>
      <c r="CH850" s="18"/>
      <c r="CI850" s="18"/>
      <c r="CJ850" s="18"/>
      <c r="CK850" s="18"/>
      <c r="CL850" s="18"/>
      <c r="CM850" s="18"/>
      <c r="CN850" s="18"/>
      <c r="CO850" s="18"/>
      <c r="CP850" s="18"/>
      <c r="CQ850" s="18"/>
      <c r="CR850" s="18"/>
      <c r="CS850" s="18"/>
    </row>
    <row r="851" spans="1:97">
      <c r="A851" s="18"/>
      <c r="B851" s="18"/>
      <c r="C851" s="18" t="s">
        <v>18728</v>
      </c>
      <c r="D851" s="18"/>
      <c r="E851" s="18"/>
      <c r="F851" s="18"/>
      <c r="G851" s="18"/>
      <c r="H851" s="18"/>
      <c r="I851" s="18"/>
      <c r="J851" s="18"/>
      <c r="K851" s="18"/>
      <c r="L851" s="18"/>
      <c r="M851" s="18"/>
      <c r="N851" s="18"/>
      <c r="O851" s="18"/>
      <c r="P851" s="18"/>
      <c r="Q851" s="18"/>
      <c r="R851" s="18"/>
      <c r="S851" s="18"/>
      <c r="T851" s="18"/>
      <c r="U851" s="18"/>
      <c r="V851" s="18"/>
      <c r="W851" s="18"/>
      <c r="X851" s="18"/>
      <c r="Y851" s="18"/>
      <c r="Z851" s="18"/>
      <c r="AA851" s="18"/>
      <c r="AB851" s="18"/>
      <c r="AC851" s="18"/>
      <c r="AD851" s="18"/>
      <c r="AE851" s="18"/>
      <c r="AF851" s="18"/>
      <c r="AG851" s="18"/>
      <c r="AH851" s="18"/>
      <c r="AI851" s="18"/>
      <c r="AJ851" s="18"/>
      <c r="AK851" s="18"/>
      <c r="AL851" s="18"/>
      <c r="AM851" s="18"/>
      <c r="AN851" s="18"/>
      <c r="AO851" s="18"/>
      <c r="AP851" s="18"/>
      <c r="AQ851" s="18"/>
      <c r="AR851" s="18"/>
      <c r="AS851" s="18"/>
      <c r="AT851" s="18"/>
      <c r="AU851" s="18"/>
      <c r="AV851" s="18"/>
      <c r="AW851" s="18"/>
      <c r="AX851" s="18"/>
      <c r="AY851" s="18"/>
      <c r="AZ851" s="18"/>
      <c r="BA851" s="18"/>
      <c r="BB851" s="18"/>
      <c r="BC851" s="18"/>
      <c r="BD851" s="18"/>
      <c r="BE851" s="18"/>
      <c r="BF851" s="18"/>
      <c r="BG851" s="18"/>
      <c r="BH851" s="18"/>
      <c r="BI851" s="18"/>
      <c r="BJ851" s="18"/>
      <c r="BK851" s="18"/>
      <c r="BL851" s="18"/>
      <c r="BM851" s="18"/>
      <c r="BN851" s="18"/>
      <c r="BO851" s="18"/>
      <c r="BP851" s="18"/>
      <c r="BQ851" s="18"/>
      <c r="BR851" s="18"/>
      <c r="BS851" s="18"/>
      <c r="BT851" s="18"/>
      <c r="BU851" s="18"/>
      <c r="BV851" s="18"/>
      <c r="BW851" s="18"/>
      <c r="BX851" s="18"/>
      <c r="BY851" s="18"/>
      <c r="BZ851" s="18"/>
      <c r="CA851" s="18"/>
      <c r="CB851" s="18"/>
      <c r="CC851" s="18"/>
      <c r="CD851" s="18"/>
      <c r="CE851" s="18"/>
      <c r="CF851" s="18"/>
      <c r="CG851" s="18"/>
      <c r="CH851" s="18"/>
      <c r="CI851" s="18"/>
      <c r="CJ851" s="18"/>
      <c r="CK851" s="18"/>
      <c r="CL851" s="18"/>
      <c r="CM851" s="18"/>
      <c r="CN851" s="18"/>
      <c r="CO851" s="18"/>
      <c r="CP851" s="18"/>
      <c r="CQ851" s="18"/>
      <c r="CR851" s="18"/>
      <c r="CS851" s="18"/>
    </row>
    <row r="852" spans="1:97">
      <c r="A852" s="18"/>
      <c r="B852" s="18"/>
      <c r="C852" s="18" t="s">
        <v>18729</v>
      </c>
      <c r="D852" s="18"/>
      <c r="E852" s="18"/>
      <c r="F852" s="18"/>
      <c r="G852" s="18"/>
      <c r="H852" s="18"/>
      <c r="I852" s="18"/>
      <c r="J852" s="18"/>
      <c r="K852" s="18"/>
      <c r="L852" s="18"/>
      <c r="M852" s="18"/>
      <c r="N852" s="18"/>
      <c r="O852" s="18"/>
      <c r="P852" s="18"/>
      <c r="Q852" s="18"/>
      <c r="R852" s="18"/>
      <c r="S852" s="18"/>
      <c r="T852" s="18"/>
      <c r="U852" s="18"/>
      <c r="V852" s="18"/>
      <c r="W852" s="18"/>
      <c r="X852" s="18"/>
      <c r="Y852" s="18"/>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c r="BC852" s="18"/>
      <c r="BD852" s="18"/>
      <c r="BE852" s="18"/>
      <c r="BF852" s="18"/>
      <c r="BG852" s="18"/>
      <c r="BH852" s="18"/>
      <c r="BI852" s="18"/>
      <c r="BJ852" s="18"/>
      <c r="BK852" s="18"/>
      <c r="BL852" s="18"/>
      <c r="BM852" s="18"/>
      <c r="BN852" s="18"/>
      <c r="BO852" s="18"/>
      <c r="BP852" s="18"/>
      <c r="BQ852" s="18"/>
      <c r="BR852" s="18"/>
      <c r="BS852" s="18"/>
      <c r="BT852" s="18"/>
      <c r="BU852" s="18"/>
      <c r="BV852" s="18"/>
      <c r="BW852" s="18"/>
      <c r="BX852" s="18"/>
      <c r="BY852" s="18"/>
      <c r="BZ852" s="18"/>
      <c r="CA852" s="18"/>
      <c r="CB852" s="18"/>
      <c r="CC852" s="18"/>
      <c r="CD852" s="18"/>
      <c r="CE852" s="18"/>
      <c r="CF852" s="18"/>
      <c r="CG852" s="18"/>
      <c r="CH852" s="18"/>
      <c r="CI852" s="18"/>
      <c r="CJ852" s="18"/>
      <c r="CK852" s="18"/>
      <c r="CL852" s="18"/>
      <c r="CM852" s="18"/>
      <c r="CN852" s="18"/>
      <c r="CO852" s="18"/>
      <c r="CP852" s="18"/>
      <c r="CQ852" s="18"/>
      <c r="CR852" s="18"/>
      <c r="CS852" s="18"/>
    </row>
    <row r="853" spans="1:97">
      <c r="A853" s="18"/>
      <c r="B853" s="18"/>
      <c r="C853" s="18" t="s">
        <v>18730</v>
      </c>
      <c r="D853" s="18"/>
      <c r="E853" s="18"/>
      <c r="F853" s="18"/>
      <c r="G853" s="18"/>
      <c r="H853" s="18"/>
      <c r="I853" s="18"/>
      <c r="J853" s="18"/>
      <c r="K853" s="18"/>
      <c r="L853" s="18"/>
      <c r="M853" s="18"/>
      <c r="N853" s="18"/>
      <c r="O853" s="18"/>
      <c r="P853" s="18"/>
      <c r="Q853" s="18"/>
      <c r="R853" s="18"/>
      <c r="S853" s="18"/>
      <c r="T853" s="18"/>
      <c r="U853" s="18"/>
      <c r="V853" s="18"/>
      <c r="W853" s="18"/>
      <c r="X853" s="18"/>
      <c r="Y853" s="18"/>
      <c r="Z853" s="18"/>
      <c r="AA853" s="18"/>
      <c r="AB853" s="18"/>
      <c r="AC853" s="18"/>
      <c r="AD853" s="18"/>
      <c r="AE853" s="18"/>
      <c r="AF853" s="18"/>
      <c r="AG853" s="18"/>
      <c r="AH853" s="18"/>
      <c r="AI853" s="18"/>
      <c r="AJ853" s="18"/>
      <c r="AK853" s="18"/>
      <c r="AL853" s="18"/>
      <c r="AM853" s="18"/>
      <c r="AN853" s="18"/>
      <c r="AO853" s="18"/>
      <c r="AP853" s="18"/>
      <c r="AQ853" s="18"/>
      <c r="AR853" s="18"/>
      <c r="AS853" s="18"/>
      <c r="AT853" s="18"/>
      <c r="AU853" s="18"/>
      <c r="AV853" s="18"/>
      <c r="AW853" s="18"/>
      <c r="AX853" s="18"/>
      <c r="AY853" s="18"/>
      <c r="AZ853" s="18"/>
      <c r="BA853" s="18"/>
      <c r="BB853" s="18"/>
      <c r="BC853" s="18"/>
      <c r="BD853" s="18"/>
      <c r="BE853" s="18"/>
      <c r="BF853" s="18"/>
      <c r="BG853" s="18"/>
      <c r="BH853" s="18"/>
      <c r="BI853" s="18"/>
      <c r="BJ853" s="18"/>
      <c r="BK853" s="18"/>
      <c r="BL853" s="18"/>
      <c r="BM853" s="18"/>
      <c r="BN853" s="18"/>
      <c r="BO853" s="18"/>
      <c r="BP853" s="18"/>
      <c r="BQ853" s="18"/>
      <c r="BR853" s="18"/>
      <c r="BS853" s="18"/>
      <c r="BT853" s="18"/>
      <c r="BU853" s="18"/>
      <c r="BV853" s="18"/>
      <c r="BW853" s="18"/>
      <c r="BX853" s="18"/>
      <c r="BY853" s="18"/>
      <c r="BZ853" s="18"/>
      <c r="CA853" s="18"/>
      <c r="CB853" s="18"/>
      <c r="CC853" s="18"/>
      <c r="CD853" s="18"/>
      <c r="CE853" s="18"/>
      <c r="CF853" s="18"/>
      <c r="CG853" s="18"/>
      <c r="CH853" s="18"/>
      <c r="CI853" s="18"/>
      <c r="CJ853" s="18"/>
      <c r="CK853" s="18"/>
      <c r="CL853" s="18"/>
      <c r="CM853" s="18"/>
      <c r="CN853" s="18"/>
      <c r="CO853" s="18"/>
      <c r="CP853" s="18"/>
      <c r="CQ853" s="18"/>
      <c r="CR853" s="18"/>
      <c r="CS853" s="18"/>
    </row>
    <row r="854" spans="1:97">
      <c r="A854" s="18"/>
      <c r="B854" s="18"/>
      <c r="C854" s="18" t="s">
        <v>18731</v>
      </c>
      <c r="D854" s="18"/>
      <c r="E854" s="18"/>
      <c r="F854" s="18"/>
      <c r="G854" s="18"/>
      <c r="H854" s="18"/>
      <c r="I854" s="18"/>
      <c r="J854" s="18"/>
      <c r="K854" s="18"/>
      <c r="L854" s="18"/>
      <c r="M854" s="18"/>
      <c r="N854" s="18"/>
      <c r="O854" s="18"/>
      <c r="P854" s="18"/>
      <c r="Q854" s="18"/>
      <c r="R854" s="18"/>
      <c r="S854" s="18"/>
      <c r="T854" s="18"/>
      <c r="U854" s="18"/>
      <c r="V854" s="18"/>
      <c r="W854" s="18"/>
      <c r="X854" s="18"/>
      <c r="Y854" s="18"/>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c r="BC854" s="18"/>
      <c r="BD854" s="18"/>
      <c r="BE854" s="18"/>
      <c r="BF854" s="18"/>
      <c r="BG854" s="18"/>
      <c r="BH854" s="18"/>
      <c r="BI854" s="18"/>
      <c r="BJ854" s="18"/>
      <c r="BK854" s="18"/>
      <c r="BL854" s="18"/>
      <c r="BM854" s="18"/>
      <c r="BN854" s="18"/>
      <c r="BO854" s="18"/>
      <c r="BP854" s="18"/>
      <c r="BQ854" s="18"/>
      <c r="BR854" s="18"/>
      <c r="BS854" s="18"/>
      <c r="BT854" s="18"/>
      <c r="BU854" s="18"/>
      <c r="BV854" s="18"/>
      <c r="BW854" s="18"/>
      <c r="BX854" s="18"/>
      <c r="BY854" s="18"/>
      <c r="BZ854" s="18"/>
      <c r="CA854" s="18"/>
      <c r="CB854" s="18"/>
      <c r="CC854" s="18"/>
      <c r="CD854" s="18"/>
      <c r="CE854" s="18"/>
      <c r="CF854" s="18"/>
      <c r="CG854" s="18"/>
      <c r="CH854" s="18"/>
      <c r="CI854" s="18"/>
      <c r="CJ854" s="18"/>
      <c r="CK854" s="18"/>
      <c r="CL854" s="18"/>
      <c r="CM854" s="18"/>
      <c r="CN854" s="18"/>
      <c r="CO854" s="18"/>
      <c r="CP854" s="18"/>
      <c r="CQ854" s="18"/>
      <c r="CR854" s="18"/>
      <c r="CS854" s="18"/>
    </row>
    <row r="855" spans="1:97">
      <c r="A855" s="18"/>
      <c r="B855" s="18"/>
      <c r="C855" s="18" t="s">
        <v>18732</v>
      </c>
      <c r="D855" s="18"/>
      <c r="E855" s="18"/>
      <c r="F855" s="18"/>
      <c r="G855" s="18"/>
      <c r="H855" s="18"/>
      <c r="I855" s="18"/>
      <c r="J855" s="18"/>
      <c r="K855" s="18"/>
      <c r="L855" s="18"/>
      <c r="M855" s="18"/>
      <c r="N855" s="18"/>
      <c r="O855" s="18"/>
      <c r="P855" s="18"/>
      <c r="Q855" s="18"/>
      <c r="R855" s="18"/>
      <c r="S855" s="18"/>
      <c r="T855" s="18"/>
      <c r="U855" s="18"/>
      <c r="V855" s="18"/>
      <c r="W855" s="18"/>
      <c r="X855" s="18"/>
      <c r="Y855" s="18"/>
      <c r="Z855" s="18"/>
      <c r="AA855" s="18"/>
      <c r="AB855" s="18"/>
      <c r="AC855" s="18"/>
      <c r="AD855" s="18"/>
      <c r="AE855" s="18"/>
      <c r="AF855" s="18"/>
      <c r="AG855" s="18"/>
      <c r="AH855" s="18"/>
      <c r="AI855" s="18"/>
      <c r="AJ855" s="18"/>
      <c r="AK855" s="18"/>
      <c r="AL855" s="18"/>
      <c r="AM855" s="18"/>
      <c r="AN855" s="18"/>
      <c r="AO855" s="18"/>
      <c r="AP855" s="18"/>
      <c r="AQ855" s="18"/>
      <c r="AR855" s="18"/>
      <c r="AS855" s="18"/>
      <c r="AT855" s="18"/>
      <c r="AU855" s="18"/>
      <c r="AV855" s="18"/>
      <c r="AW855" s="18"/>
      <c r="AX855" s="18"/>
      <c r="AY855" s="18"/>
      <c r="AZ855" s="18"/>
      <c r="BA855" s="18"/>
      <c r="BB855" s="18"/>
      <c r="BC855" s="18"/>
      <c r="BD855" s="18"/>
      <c r="BE855" s="18"/>
      <c r="BF855" s="18"/>
      <c r="BG855" s="18"/>
      <c r="BH855" s="18"/>
      <c r="BI855" s="18"/>
      <c r="BJ855" s="18"/>
      <c r="BK855" s="18"/>
      <c r="BL855" s="18"/>
      <c r="BM855" s="18"/>
      <c r="BN855" s="18"/>
      <c r="BO855" s="18"/>
      <c r="BP855" s="18"/>
      <c r="BQ855" s="18"/>
      <c r="BR855" s="18"/>
      <c r="BS855" s="18"/>
      <c r="BT855" s="18"/>
      <c r="BU855" s="18"/>
      <c r="BV855" s="18"/>
      <c r="BW855" s="18"/>
      <c r="BX855" s="18"/>
      <c r="BY855" s="18"/>
      <c r="BZ855" s="18"/>
      <c r="CA855" s="18"/>
      <c r="CB855" s="18"/>
      <c r="CC855" s="18"/>
      <c r="CD855" s="18"/>
      <c r="CE855" s="18"/>
      <c r="CF855" s="18"/>
      <c r="CG855" s="18"/>
      <c r="CH855" s="18"/>
      <c r="CI855" s="18"/>
      <c r="CJ855" s="18"/>
      <c r="CK855" s="18"/>
      <c r="CL855" s="18"/>
      <c r="CM855" s="18"/>
      <c r="CN855" s="18"/>
      <c r="CO855" s="18"/>
      <c r="CP855" s="18"/>
      <c r="CQ855" s="18"/>
      <c r="CR855" s="18"/>
      <c r="CS855" s="18"/>
    </row>
    <row r="856" spans="1:97">
      <c r="A856" s="18"/>
      <c r="B856" s="18"/>
      <c r="C856" s="18" t="s">
        <v>18733</v>
      </c>
      <c r="D856" s="18"/>
      <c r="E856" s="18"/>
      <c r="F856" s="18"/>
      <c r="G856" s="18"/>
      <c r="H856" s="18"/>
      <c r="I856" s="18"/>
      <c r="J856" s="18"/>
      <c r="K856" s="18"/>
      <c r="L856" s="18"/>
      <c r="M856" s="18"/>
      <c r="N856" s="18"/>
      <c r="O856" s="18"/>
      <c r="P856" s="18"/>
      <c r="Q856" s="18"/>
      <c r="R856" s="18"/>
      <c r="S856" s="18"/>
      <c r="T856" s="18"/>
      <c r="U856" s="18"/>
      <c r="V856" s="18"/>
      <c r="W856" s="18"/>
      <c r="X856" s="18"/>
      <c r="Y856" s="18"/>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c r="BC856" s="18"/>
      <c r="BD856" s="18"/>
      <c r="BE856" s="18"/>
      <c r="BF856" s="18"/>
      <c r="BG856" s="18"/>
      <c r="BH856" s="18"/>
      <c r="BI856" s="18"/>
      <c r="BJ856" s="18"/>
      <c r="BK856" s="18"/>
      <c r="BL856" s="18"/>
      <c r="BM856" s="18"/>
      <c r="BN856" s="18"/>
      <c r="BO856" s="18"/>
      <c r="BP856" s="18"/>
      <c r="BQ856" s="18"/>
      <c r="BR856" s="18"/>
      <c r="BS856" s="18"/>
      <c r="BT856" s="18"/>
      <c r="BU856" s="18"/>
      <c r="BV856" s="18"/>
      <c r="BW856" s="18"/>
      <c r="BX856" s="18"/>
      <c r="BY856" s="18"/>
      <c r="BZ856" s="18"/>
      <c r="CA856" s="18"/>
      <c r="CB856" s="18"/>
      <c r="CC856" s="18"/>
      <c r="CD856" s="18"/>
      <c r="CE856" s="18"/>
      <c r="CF856" s="18"/>
      <c r="CG856" s="18"/>
      <c r="CH856" s="18"/>
      <c r="CI856" s="18"/>
      <c r="CJ856" s="18"/>
      <c r="CK856" s="18"/>
      <c r="CL856" s="18"/>
      <c r="CM856" s="18"/>
      <c r="CN856" s="18"/>
      <c r="CO856" s="18"/>
      <c r="CP856" s="18"/>
      <c r="CQ856" s="18"/>
      <c r="CR856" s="18"/>
      <c r="CS856" s="18"/>
    </row>
    <row r="857" spans="1:97">
      <c r="A857" s="18"/>
      <c r="B857" s="18"/>
      <c r="C857" s="18" t="s">
        <v>18734</v>
      </c>
      <c r="D857" s="18"/>
      <c r="E857" s="18"/>
      <c r="F857" s="18"/>
      <c r="G857" s="18"/>
      <c r="H857" s="18"/>
      <c r="I857" s="18"/>
      <c r="J857" s="18"/>
      <c r="K857" s="18"/>
      <c r="L857" s="18"/>
      <c r="M857" s="18"/>
      <c r="N857" s="18"/>
      <c r="O857" s="18"/>
      <c r="P857" s="18"/>
      <c r="Q857" s="18"/>
      <c r="R857" s="18"/>
      <c r="S857" s="18"/>
      <c r="T857" s="18"/>
      <c r="U857" s="18"/>
      <c r="V857" s="18"/>
      <c r="W857" s="18"/>
      <c r="X857" s="18"/>
      <c r="Y857" s="18"/>
      <c r="Z857" s="18"/>
      <c r="AA857" s="18"/>
      <c r="AB857" s="18"/>
      <c r="AC857" s="18"/>
      <c r="AD857" s="18"/>
      <c r="AE857" s="18"/>
      <c r="AF857" s="18"/>
      <c r="AG857" s="18"/>
      <c r="AH857" s="18"/>
      <c r="AI857" s="18"/>
      <c r="AJ857" s="18"/>
      <c r="AK857" s="18"/>
      <c r="AL857" s="18"/>
      <c r="AM857" s="18"/>
      <c r="AN857" s="18"/>
      <c r="AO857" s="18"/>
      <c r="AP857" s="18"/>
      <c r="AQ857" s="18"/>
      <c r="AR857" s="18"/>
      <c r="AS857" s="18"/>
      <c r="AT857" s="18"/>
      <c r="AU857" s="18"/>
      <c r="AV857" s="18"/>
      <c r="AW857" s="18"/>
      <c r="AX857" s="18"/>
      <c r="AY857" s="18"/>
      <c r="AZ857" s="18"/>
      <c r="BA857" s="18"/>
      <c r="BB857" s="18"/>
      <c r="BC857" s="18"/>
      <c r="BD857" s="18"/>
      <c r="BE857" s="18"/>
      <c r="BF857" s="18"/>
      <c r="BG857" s="18"/>
      <c r="BH857" s="18"/>
      <c r="BI857" s="18"/>
      <c r="BJ857" s="18"/>
      <c r="BK857" s="18"/>
      <c r="BL857" s="18"/>
      <c r="BM857" s="18"/>
      <c r="BN857" s="18"/>
      <c r="BO857" s="18"/>
      <c r="BP857" s="18"/>
      <c r="BQ857" s="18"/>
      <c r="BR857" s="18"/>
      <c r="BS857" s="18"/>
      <c r="BT857" s="18"/>
      <c r="BU857" s="18"/>
      <c r="BV857" s="18"/>
      <c r="BW857" s="18"/>
      <c r="BX857" s="18"/>
      <c r="BY857" s="18"/>
      <c r="BZ857" s="18"/>
      <c r="CA857" s="18"/>
      <c r="CB857" s="18"/>
      <c r="CC857" s="18"/>
      <c r="CD857" s="18"/>
      <c r="CE857" s="18"/>
      <c r="CF857" s="18"/>
      <c r="CG857" s="18"/>
      <c r="CH857" s="18"/>
      <c r="CI857" s="18"/>
      <c r="CJ857" s="18"/>
      <c r="CK857" s="18"/>
      <c r="CL857" s="18"/>
      <c r="CM857" s="18"/>
      <c r="CN857" s="18"/>
      <c r="CO857" s="18"/>
      <c r="CP857" s="18"/>
      <c r="CQ857" s="18"/>
      <c r="CR857" s="18"/>
      <c r="CS857" s="18"/>
    </row>
    <row r="858" spans="1:97">
      <c r="A858" s="18"/>
      <c r="B858" s="18"/>
      <c r="C858" s="18" t="s">
        <v>18735</v>
      </c>
      <c r="D858" s="18"/>
      <c r="E858" s="18"/>
      <c r="F858" s="18"/>
      <c r="G858" s="18"/>
      <c r="H858" s="18"/>
      <c r="I858" s="18"/>
      <c r="J858" s="18"/>
      <c r="K858" s="18"/>
      <c r="L858" s="18"/>
      <c r="M858" s="18"/>
      <c r="N858" s="18"/>
      <c r="O858" s="18"/>
      <c r="P858" s="18"/>
      <c r="Q858" s="18"/>
      <c r="R858" s="18"/>
      <c r="S858" s="18"/>
      <c r="T858" s="18"/>
      <c r="U858" s="18"/>
      <c r="V858" s="18"/>
      <c r="W858" s="18"/>
      <c r="X858" s="18"/>
      <c r="Y858" s="18"/>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c r="BC858" s="18"/>
      <c r="BD858" s="18"/>
      <c r="BE858" s="18"/>
      <c r="BF858" s="18"/>
      <c r="BG858" s="18"/>
      <c r="BH858" s="18"/>
      <c r="BI858" s="18"/>
      <c r="BJ858" s="18"/>
      <c r="BK858" s="18"/>
      <c r="BL858" s="18"/>
      <c r="BM858" s="18"/>
      <c r="BN858" s="18"/>
      <c r="BO858" s="18"/>
      <c r="BP858" s="18"/>
      <c r="BQ858" s="18"/>
      <c r="BR858" s="18"/>
      <c r="BS858" s="18"/>
      <c r="BT858" s="18"/>
      <c r="BU858" s="18"/>
      <c r="BV858" s="18"/>
      <c r="BW858" s="18"/>
      <c r="BX858" s="18"/>
      <c r="BY858" s="18"/>
      <c r="BZ858" s="18"/>
      <c r="CA858" s="18"/>
      <c r="CB858" s="18"/>
      <c r="CC858" s="18"/>
      <c r="CD858" s="18"/>
      <c r="CE858" s="18"/>
      <c r="CF858" s="18"/>
      <c r="CG858" s="18"/>
      <c r="CH858" s="18"/>
      <c r="CI858" s="18"/>
      <c r="CJ858" s="18"/>
      <c r="CK858" s="18"/>
      <c r="CL858" s="18"/>
      <c r="CM858" s="18"/>
      <c r="CN858" s="18"/>
      <c r="CO858" s="18"/>
      <c r="CP858" s="18"/>
      <c r="CQ858" s="18"/>
      <c r="CR858" s="18"/>
      <c r="CS858" s="18"/>
    </row>
    <row r="859" spans="1:97">
      <c r="A859" s="18"/>
      <c r="B859" s="18"/>
      <c r="C859" s="18" t="s">
        <v>18736</v>
      </c>
      <c r="D859" s="18"/>
      <c r="E859" s="18"/>
      <c r="F859" s="18"/>
      <c r="G859" s="18"/>
      <c r="H859" s="18"/>
      <c r="I859" s="18"/>
      <c r="J859" s="18"/>
      <c r="K859" s="18"/>
      <c r="L859" s="18"/>
      <c r="M859" s="18"/>
      <c r="N859" s="18"/>
      <c r="O859" s="18"/>
      <c r="P859" s="18"/>
      <c r="Q859" s="18"/>
      <c r="R859" s="18"/>
      <c r="S859" s="18"/>
      <c r="T859" s="18"/>
      <c r="U859" s="18"/>
      <c r="V859" s="18"/>
      <c r="W859" s="18"/>
      <c r="X859" s="18"/>
      <c r="Y859" s="18"/>
      <c r="Z859" s="18"/>
      <c r="AA859" s="18"/>
      <c r="AB859" s="18"/>
      <c r="AC859" s="18"/>
      <c r="AD859" s="18"/>
      <c r="AE859" s="18"/>
      <c r="AF859" s="18"/>
      <c r="AG859" s="18"/>
      <c r="AH859" s="18"/>
      <c r="AI859" s="18"/>
      <c r="AJ859" s="18"/>
      <c r="AK859" s="18"/>
      <c r="AL859" s="18"/>
      <c r="AM859" s="18"/>
      <c r="AN859" s="18"/>
      <c r="AO859" s="18"/>
      <c r="AP859" s="18"/>
      <c r="AQ859" s="18"/>
      <c r="AR859" s="18"/>
      <c r="AS859" s="18"/>
      <c r="AT859" s="18"/>
      <c r="AU859" s="18"/>
      <c r="AV859" s="18"/>
      <c r="AW859" s="18"/>
      <c r="AX859" s="18"/>
      <c r="AY859" s="18"/>
      <c r="AZ859" s="18"/>
      <c r="BA859" s="18"/>
      <c r="BB859" s="18"/>
      <c r="BC859" s="18"/>
      <c r="BD859" s="18"/>
      <c r="BE859" s="18"/>
      <c r="BF859" s="18"/>
      <c r="BG859" s="18"/>
      <c r="BH859" s="18"/>
      <c r="BI859" s="18"/>
      <c r="BJ859" s="18"/>
      <c r="BK859" s="18"/>
      <c r="BL859" s="18"/>
      <c r="BM859" s="18"/>
      <c r="BN859" s="18"/>
      <c r="BO859" s="18"/>
      <c r="BP859" s="18"/>
      <c r="BQ859" s="18"/>
      <c r="BR859" s="18"/>
      <c r="BS859" s="18"/>
      <c r="BT859" s="18"/>
      <c r="BU859" s="18"/>
      <c r="BV859" s="18"/>
      <c r="BW859" s="18"/>
      <c r="BX859" s="18"/>
      <c r="BY859" s="18"/>
      <c r="BZ859" s="18"/>
      <c r="CA859" s="18"/>
      <c r="CB859" s="18"/>
      <c r="CC859" s="18"/>
      <c r="CD859" s="18"/>
      <c r="CE859" s="18"/>
      <c r="CF859" s="18"/>
      <c r="CG859" s="18"/>
      <c r="CH859" s="18"/>
      <c r="CI859" s="18"/>
      <c r="CJ859" s="18"/>
      <c r="CK859" s="18"/>
      <c r="CL859" s="18"/>
      <c r="CM859" s="18"/>
      <c r="CN859" s="18"/>
      <c r="CO859" s="18"/>
      <c r="CP859" s="18"/>
      <c r="CQ859" s="18"/>
      <c r="CR859" s="18"/>
      <c r="CS859" s="18"/>
    </row>
    <row r="860" spans="1:97">
      <c r="A860" s="18"/>
      <c r="B860" s="18"/>
      <c r="C860" s="18" t="s">
        <v>18737</v>
      </c>
      <c r="D860" s="18"/>
      <c r="E860" s="18"/>
      <c r="F860" s="18"/>
      <c r="G860" s="18"/>
      <c r="H860" s="18"/>
      <c r="I860" s="18"/>
      <c r="J860" s="18"/>
      <c r="K860" s="18"/>
      <c r="L860" s="18"/>
      <c r="M860" s="18"/>
      <c r="N860" s="18"/>
      <c r="O860" s="18"/>
      <c r="P860" s="18"/>
      <c r="Q860" s="18"/>
      <c r="R860" s="18"/>
      <c r="S860" s="18"/>
      <c r="T860" s="18"/>
      <c r="U860" s="18"/>
      <c r="V860" s="18"/>
      <c r="W860" s="18"/>
      <c r="X860" s="18"/>
      <c r="Y860" s="18"/>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c r="BC860" s="18"/>
      <c r="BD860" s="18"/>
      <c r="BE860" s="18"/>
      <c r="BF860" s="18"/>
      <c r="BG860" s="18"/>
      <c r="BH860" s="18"/>
      <c r="BI860" s="18"/>
      <c r="BJ860" s="18"/>
      <c r="BK860" s="18"/>
      <c r="BL860" s="18"/>
      <c r="BM860" s="18"/>
      <c r="BN860" s="18"/>
      <c r="BO860" s="18"/>
      <c r="BP860" s="18"/>
      <c r="BQ860" s="18"/>
      <c r="BR860" s="18"/>
      <c r="BS860" s="18"/>
      <c r="BT860" s="18"/>
      <c r="BU860" s="18"/>
      <c r="BV860" s="18"/>
      <c r="BW860" s="18"/>
      <c r="BX860" s="18"/>
      <c r="BY860" s="18"/>
      <c r="BZ860" s="18"/>
      <c r="CA860" s="18"/>
      <c r="CB860" s="18"/>
      <c r="CC860" s="18"/>
      <c r="CD860" s="18"/>
      <c r="CE860" s="18"/>
      <c r="CF860" s="18"/>
      <c r="CG860" s="18"/>
      <c r="CH860" s="18"/>
      <c r="CI860" s="18"/>
      <c r="CJ860" s="18"/>
      <c r="CK860" s="18"/>
      <c r="CL860" s="18"/>
      <c r="CM860" s="18"/>
      <c r="CN860" s="18"/>
      <c r="CO860" s="18"/>
      <c r="CP860" s="18"/>
      <c r="CQ860" s="18"/>
      <c r="CR860" s="18"/>
      <c r="CS860" s="18"/>
    </row>
    <row r="861" spans="1:97">
      <c r="A861" s="18"/>
      <c r="B861" s="18"/>
      <c r="C861" s="18" t="s">
        <v>18738</v>
      </c>
      <c r="D861" s="18"/>
      <c r="E861" s="18"/>
      <c r="F861" s="18"/>
      <c r="G861" s="18"/>
      <c r="H861" s="18"/>
      <c r="I861" s="18"/>
      <c r="J861" s="18"/>
      <c r="K861" s="18"/>
      <c r="L861" s="18"/>
      <c r="M861" s="18"/>
      <c r="N861" s="18"/>
      <c r="O861" s="18"/>
      <c r="P861" s="18"/>
      <c r="Q861" s="18"/>
      <c r="R861" s="18"/>
      <c r="S861" s="18"/>
      <c r="T861" s="18"/>
      <c r="U861" s="18"/>
      <c r="V861" s="18"/>
      <c r="W861" s="18"/>
      <c r="X861" s="18"/>
      <c r="Y861" s="18"/>
      <c r="Z861" s="18"/>
      <c r="AA861" s="18"/>
      <c r="AB861" s="18"/>
      <c r="AC861" s="18"/>
      <c r="AD861" s="18"/>
      <c r="AE861" s="18"/>
      <c r="AF861" s="18"/>
      <c r="AG861" s="18"/>
      <c r="AH861" s="18"/>
      <c r="AI861" s="18"/>
      <c r="AJ861" s="18"/>
      <c r="AK861" s="18"/>
      <c r="AL861" s="18"/>
      <c r="AM861" s="18"/>
      <c r="AN861" s="18"/>
      <c r="AO861" s="18"/>
      <c r="AP861" s="18"/>
      <c r="AQ861" s="18"/>
      <c r="AR861" s="18"/>
      <c r="AS861" s="18"/>
      <c r="AT861" s="18"/>
      <c r="AU861" s="18"/>
      <c r="AV861" s="18"/>
      <c r="AW861" s="18"/>
      <c r="AX861" s="18"/>
      <c r="AY861" s="18"/>
      <c r="AZ861" s="18"/>
      <c r="BA861" s="18"/>
      <c r="BB861" s="18"/>
      <c r="BC861" s="18"/>
      <c r="BD861" s="18"/>
      <c r="BE861" s="18"/>
      <c r="BF861" s="18"/>
      <c r="BG861" s="18"/>
      <c r="BH861" s="18"/>
      <c r="BI861" s="18"/>
      <c r="BJ861" s="18"/>
      <c r="BK861" s="18"/>
      <c r="BL861" s="18"/>
      <c r="BM861" s="18"/>
      <c r="BN861" s="18"/>
      <c r="BO861" s="18"/>
      <c r="BP861" s="18"/>
      <c r="BQ861" s="18"/>
      <c r="BR861" s="18"/>
      <c r="BS861" s="18"/>
      <c r="BT861" s="18"/>
      <c r="BU861" s="18"/>
      <c r="BV861" s="18"/>
      <c r="BW861" s="18"/>
      <c r="BX861" s="18"/>
      <c r="BY861" s="18"/>
      <c r="BZ861" s="18"/>
      <c r="CA861" s="18"/>
      <c r="CB861" s="18"/>
      <c r="CC861" s="18"/>
      <c r="CD861" s="18"/>
      <c r="CE861" s="18"/>
      <c r="CF861" s="18"/>
      <c r="CG861" s="18"/>
      <c r="CH861" s="18"/>
      <c r="CI861" s="18"/>
      <c r="CJ861" s="18"/>
      <c r="CK861" s="18"/>
      <c r="CL861" s="18"/>
      <c r="CM861" s="18"/>
      <c r="CN861" s="18"/>
      <c r="CO861" s="18"/>
      <c r="CP861" s="18"/>
      <c r="CQ861" s="18"/>
      <c r="CR861" s="18"/>
      <c r="CS861" s="18"/>
    </row>
    <row r="862" spans="1:97">
      <c r="A862" s="18"/>
      <c r="B862" s="18"/>
      <c r="C862" s="18" t="s">
        <v>18739</v>
      </c>
      <c r="D862" s="18"/>
      <c r="E862" s="18"/>
      <c r="F862" s="18"/>
      <c r="G862" s="18"/>
      <c r="H862" s="18"/>
      <c r="I862" s="18"/>
      <c r="J862" s="18"/>
      <c r="K862" s="18"/>
      <c r="L862" s="18"/>
      <c r="M862" s="18"/>
      <c r="N862" s="18"/>
      <c r="O862" s="18"/>
      <c r="P862" s="18"/>
      <c r="Q862" s="18"/>
      <c r="R862" s="18"/>
      <c r="S862" s="18"/>
      <c r="T862" s="18"/>
      <c r="U862" s="18"/>
      <c r="V862" s="18"/>
      <c r="W862" s="18"/>
      <c r="X862" s="18"/>
      <c r="Y862" s="18"/>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c r="BC862" s="18"/>
      <c r="BD862" s="18"/>
      <c r="BE862" s="18"/>
      <c r="BF862" s="18"/>
      <c r="BG862" s="18"/>
      <c r="BH862" s="18"/>
      <c r="BI862" s="18"/>
      <c r="BJ862" s="18"/>
      <c r="BK862" s="18"/>
      <c r="BL862" s="18"/>
      <c r="BM862" s="18"/>
      <c r="BN862" s="18"/>
      <c r="BO862" s="18"/>
      <c r="BP862" s="18"/>
      <c r="BQ862" s="18"/>
      <c r="BR862" s="18"/>
      <c r="BS862" s="18"/>
      <c r="BT862" s="18"/>
      <c r="BU862" s="18"/>
      <c r="BV862" s="18"/>
      <c r="BW862" s="18"/>
      <c r="BX862" s="18"/>
      <c r="BY862" s="18"/>
      <c r="BZ862" s="18"/>
      <c r="CA862" s="18"/>
      <c r="CB862" s="18"/>
      <c r="CC862" s="18"/>
      <c r="CD862" s="18"/>
      <c r="CE862" s="18"/>
      <c r="CF862" s="18"/>
      <c r="CG862" s="18"/>
      <c r="CH862" s="18"/>
      <c r="CI862" s="18"/>
      <c r="CJ862" s="18"/>
      <c r="CK862" s="18"/>
      <c r="CL862" s="18"/>
      <c r="CM862" s="18"/>
      <c r="CN862" s="18"/>
      <c r="CO862" s="18"/>
      <c r="CP862" s="18"/>
      <c r="CQ862" s="18"/>
      <c r="CR862" s="18"/>
      <c r="CS862" s="18"/>
    </row>
    <row r="863" spans="1:97">
      <c r="A863" s="18"/>
      <c r="B863" s="18"/>
      <c r="C863" s="18" t="s">
        <v>18740</v>
      </c>
      <c r="D863" s="18"/>
      <c r="E863" s="18"/>
      <c r="F863" s="18"/>
      <c r="G863" s="18"/>
      <c r="H863" s="18"/>
      <c r="I863" s="18"/>
      <c r="J863" s="18"/>
      <c r="K863" s="18"/>
      <c r="L863" s="18"/>
      <c r="M863" s="18"/>
      <c r="N863" s="18"/>
      <c r="O863" s="18"/>
      <c r="P863" s="18"/>
      <c r="Q863" s="18"/>
      <c r="R863" s="18"/>
      <c r="S863" s="18"/>
      <c r="T863" s="18"/>
      <c r="U863" s="18"/>
      <c r="V863" s="18"/>
      <c r="W863" s="18"/>
      <c r="X863" s="18"/>
      <c r="Y863" s="18"/>
      <c r="Z863" s="18"/>
      <c r="AA863" s="18"/>
      <c r="AB863" s="18"/>
      <c r="AC863" s="18"/>
      <c r="AD863" s="18"/>
      <c r="AE863" s="18"/>
      <c r="AF863" s="18"/>
      <c r="AG863" s="18"/>
      <c r="AH863" s="18"/>
      <c r="AI863" s="18"/>
      <c r="AJ863" s="18"/>
      <c r="AK863" s="18"/>
      <c r="AL863" s="18"/>
      <c r="AM863" s="18"/>
      <c r="AN863" s="18"/>
      <c r="AO863" s="18"/>
      <c r="AP863" s="18"/>
      <c r="AQ863" s="18"/>
      <c r="AR863" s="18"/>
      <c r="AS863" s="18"/>
      <c r="AT863" s="18"/>
      <c r="AU863" s="18"/>
      <c r="AV863" s="18"/>
      <c r="AW863" s="18"/>
      <c r="AX863" s="18"/>
      <c r="AY863" s="18"/>
      <c r="AZ863" s="18"/>
      <c r="BA863" s="18"/>
      <c r="BB863" s="18"/>
      <c r="BC863" s="18"/>
      <c r="BD863" s="18"/>
      <c r="BE863" s="18"/>
      <c r="BF863" s="18"/>
      <c r="BG863" s="18"/>
      <c r="BH863" s="18"/>
      <c r="BI863" s="18"/>
      <c r="BJ863" s="18"/>
      <c r="BK863" s="18"/>
      <c r="BL863" s="18"/>
      <c r="BM863" s="18"/>
      <c r="BN863" s="18"/>
      <c r="BO863" s="18"/>
      <c r="BP863" s="18"/>
      <c r="BQ863" s="18"/>
      <c r="BR863" s="18"/>
      <c r="BS863" s="18"/>
      <c r="BT863" s="18"/>
      <c r="BU863" s="18"/>
      <c r="BV863" s="18"/>
      <c r="BW863" s="18"/>
      <c r="BX863" s="18"/>
      <c r="BY863" s="18"/>
      <c r="BZ863" s="18"/>
      <c r="CA863" s="18"/>
      <c r="CB863" s="18"/>
      <c r="CC863" s="18"/>
      <c r="CD863" s="18"/>
      <c r="CE863" s="18"/>
      <c r="CF863" s="18"/>
      <c r="CG863" s="18"/>
      <c r="CH863" s="18"/>
      <c r="CI863" s="18"/>
      <c r="CJ863" s="18"/>
      <c r="CK863" s="18"/>
      <c r="CL863" s="18"/>
      <c r="CM863" s="18"/>
      <c r="CN863" s="18"/>
      <c r="CO863" s="18"/>
      <c r="CP863" s="18"/>
      <c r="CQ863" s="18"/>
      <c r="CR863" s="18"/>
      <c r="CS863" s="18"/>
    </row>
    <row r="864" spans="1:97">
      <c r="A864" s="18"/>
      <c r="B864" s="18"/>
      <c r="C864" s="18" t="s">
        <v>18741</v>
      </c>
      <c r="D864" s="18"/>
      <c r="E864" s="18"/>
      <c r="F864" s="18"/>
      <c r="G864" s="18"/>
      <c r="H864" s="18"/>
      <c r="I864" s="18"/>
      <c r="J864" s="18"/>
      <c r="K864" s="18"/>
      <c r="L864" s="18"/>
      <c r="M864" s="18"/>
      <c r="N864" s="18"/>
      <c r="O864" s="18"/>
      <c r="P864" s="18"/>
      <c r="Q864" s="18"/>
      <c r="R864" s="18"/>
      <c r="S864" s="18"/>
      <c r="T864" s="18"/>
      <c r="U864" s="18"/>
      <c r="V864" s="18"/>
      <c r="W864" s="18"/>
      <c r="X864" s="18"/>
      <c r="Y864" s="18"/>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c r="BC864" s="18"/>
      <c r="BD864" s="18"/>
      <c r="BE864" s="18"/>
      <c r="BF864" s="18"/>
      <c r="BG864" s="18"/>
      <c r="BH864" s="18"/>
      <c r="BI864" s="18"/>
      <c r="BJ864" s="18"/>
      <c r="BK864" s="18"/>
      <c r="BL864" s="18"/>
      <c r="BM864" s="18"/>
      <c r="BN864" s="18"/>
      <c r="BO864" s="18"/>
      <c r="BP864" s="18"/>
      <c r="BQ864" s="18"/>
      <c r="BR864" s="18"/>
      <c r="BS864" s="18"/>
      <c r="BT864" s="18"/>
      <c r="BU864" s="18"/>
      <c r="BV864" s="18"/>
      <c r="BW864" s="18"/>
      <c r="BX864" s="18"/>
      <c r="BY864" s="18"/>
      <c r="BZ864" s="18"/>
      <c r="CA864" s="18"/>
      <c r="CB864" s="18"/>
      <c r="CC864" s="18"/>
      <c r="CD864" s="18"/>
      <c r="CE864" s="18"/>
      <c r="CF864" s="18"/>
      <c r="CG864" s="18"/>
      <c r="CH864" s="18"/>
      <c r="CI864" s="18"/>
      <c r="CJ864" s="18"/>
      <c r="CK864" s="18"/>
      <c r="CL864" s="18"/>
      <c r="CM864" s="18"/>
      <c r="CN864" s="18"/>
      <c r="CO864" s="18"/>
      <c r="CP864" s="18"/>
      <c r="CQ864" s="18"/>
      <c r="CR864" s="18"/>
      <c r="CS864" s="18"/>
    </row>
    <row r="865" spans="1:97">
      <c r="A865" s="18"/>
      <c r="B865" s="18"/>
      <c r="C865" s="18" t="s">
        <v>18742</v>
      </c>
      <c r="D865" s="18"/>
      <c r="E865" s="18"/>
      <c r="F865" s="18"/>
      <c r="G865" s="18"/>
      <c r="H865" s="18"/>
      <c r="I865" s="18"/>
      <c r="J865" s="18"/>
      <c r="K865" s="18"/>
      <c r="L865" s="18"/>
      <c r="M865" s="18"/>
      <c r="N865" s="18"/>
      <c r="O865" s="18"/>
      <c r="P865" s="18"/>
      <c r="Q865" s="18"/>
      <c r="R865" s="18"/>
      <c r="S865" s="18"/>
      <c r="T865" s="18"/>
      <c r="U865" s="18"/>
      <c r="V865" s="18"/>
      <c r="W865" s="18"/>
      <c r="X865" s="18"/>
      <c r="Y865" s="18"/>
      <c r="Z865" s="18"/>
      <c r="AA865" s="18"/>
      <c r="AB865" s="18"/>
      <c r="AC865" s="18"/>
      <c r="AD865" s="18"/>
      <c r="AE865" s="18"/>
      <c r="AF865" s="18"/>
      <c r="AG865" s="18"/>
      <c r="AH865" s="18"/>
      <c r="AI865" s="18"/>
      <c r="AJ865" s="18"/>
      <c r="AK865" s="18"/>
      <c r="AL865" s="18"/>
      <c r="AM865" s="18"/>
      <c r="AN865" s="18"/>
      <c r="AO865" s="18"/>
      <c r="AP865" s="18"/>
      <c r="AQ865" s="18"/>
      <c r="AR865" s="18"/>
      <c r="AS865" s="18"/>
      <c r="AT865" s="18"/>
      <c r="AU865" s="18"/>
      <c r="AV865" s="18"/>
      <c r="AW865" s="18"/>
      <c r="AX865" s="18"/>
      <c r="AY865" s="18"/>
      <c r="AZ865" s="18"/>
      <c r="BA865" s="18"/>
      <c r="BB865" s="18"/>
      <c r="BC865" s="18"/>
      <c r="BD865" s="18"/>
      <c r="BE865" s="18"/>
      <c r="BF865" s="18"/>
      <c r="BG865" s="18"/>
      <c r="BH865" s="18"/>
      <c r="BI865" s="18"/>
      <c r="BJ865" s="18"/>
      <c r="BK865" s="18"/>
      <c r="BL865" s="18"/>
      <c r="BM865" s="18"/>
      <c r="BN865" s="18"/>
      <c r="BO865" s="18"/>
      <c r="BP865" s="18"/>
      <c r="BQ865" s="18"/>
      <c r="BR865" s="18"/>
      <c r="BS865" s="18"/>
      <c r="BT865" s="18"/>
      <c r="BU865" s="18"/>
      <c r="BV865" s="18"/>
      <c r="BW865" s="18"/>
      <c r="BX865" s="18"/>
      <c r="BY865" s="18"/>
      <c r="BZ865" s="18"/>
      <c r="CA865" s="18"/>
      <c r="CB865" s="18"/>
      <c r="CC865" s="18"/>
      <c r="CD865" s="18"/>
      <c r="CE865" s="18"/>
      <c r="CF865" s="18"/>
      <c r="CG865" s="18"/>
      <c r="CH865" s="18"/>
      <c r="CI865" s="18"/>
      <c r="CJ865" s="18"/>
      <c r="CK865" s="18"/>
      <c r="CL865" s="18"/>
      <c r="CM865" s="18"/>
      <c r="CN865" s="18"/>
      <c r="CO865" s="18"/>
      <c r="CP865" s="18"/>
      <c r="CQ865" s="18"/>
      <c r="CR865" s="18"/>
      <c r="CS865" s="18"/>
    </row>
    <row r="866" spans="1:97">
      <c r="A866" s="18"/>
      <c r="B866" s="18"/>
      <c r="C866" s="18" t="s">
        <v>18743</v>
      </c>
      <c r="D866" s="18"/>
      <c r="E866" s="18"/>
      <c r="F866" s="18"/>
      <c r="G866" s="18"/>
      <c r="H866" s="18"/>
      <c r="I866" s="18"/>
      <c r="J866" s="18"/>
      <c r="K866" s="18"/>
      <c r="L866" s="18"/>
      <c r="M866" s="18"/>
      <c r="N866" s="18"/>
      <c r="O866" s="18"/>
      <c r="P866" s="18"/>
      <c r="Q866" s="18"/>
      <c r="R866" s="18"/>
      <c r="S866" s="18"/>
      <c r="T866" s="18"/>
      <c r="U866" s="18"/>
      <c r="V866" s="18"/>
      <c r="W866" s="18"/>
      <c r="X866" s="18"/>
      <c r="Y866" s="18"/>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c r="BC866" s="18"/>
      <c r="BD866" s="18"/>
      <c r="BE866" s="18"/>
      <c r="BF866" s="18"/>
      <c r="BG866" s="18"/>
      <c r="BH866" s="18"/>
      <c r="BI866" s="18"/>
      <c r="BJ866" s="18"/>
      <c r="BK866" s="18"/>
      <c r="BL866" s="18"/>
      <c r="BM866" s="18"/>
      <c r="BN866" s="18"/>
      <c r="BO866" s="18"/>
      <c r="BP866" s="18"/>
      <c r="BQ866" s="18"/>
      <c r="BR866" s="18"/>
      <c r="BS866" s="18"/>
      <c r="BT866" s="18"/>
      <c r="BU866" s="18"/>
      <c r="BV866" s="18"/>
      <c r="BW866" s="18"/>
      <c r="BX866" s="18"/>
      <c r="BY866" s="18"/>
      <c r="BZ866" s="18"/>
      <c r="CA866" s="18"/>
      <c r="CB866" s="18"/>
      <c r="CC866" s="18"/>
      <c r="CD866" s="18"/>
      <c r="CE866" s="18"/>
      <c r="CF866" s="18"/>
      <c r="CG866" s="18"/>
      <c r="CH866" s="18"/>
      <c r="CI866" s="18"/>
      <c r="CJ866" s="18"/>
      <c r="CK866" s="18"/>
      <c r="CL866" s="18"/>
      <c r="CM866" s="18"/>
      <c r="CN866" s="18"/>
      <c r="CO866" s="18"/>
      <c r="CP866" s="18"/>
      <c r="CQ866" s="18"/>
      <c r="CR866" s="18"/>
      <c r="CS866" s="18"/>
    </row>
    <row r="867" spans="1:97">
      <c r="A867" s="18"/>
      <c r="B867" s="18"/>
      <c r="C867" s="18" t="s">
        <v>18744</v>
      </c>
      <c r="D867" s="18"/>
      <c r="E867" s="18"/>
      <c r="F867" s="18"/>
      <c r="G867" s="18"/>
      <c r="H867" s="18"/>
      <c r="I867" s="18"/>
      <c r="J867" s="18"/>
      <c r="K867" s="18"/>
      <c r="L867" s="18"/>
      <c r="M867" s="18"/>
      <c r="N867" s="18"/>
      <c r="O867" s="18"/>
      <c r="P867" s="18"/>
      <c r="Q867" s="18"/>
      <c r="R867" s="18"/>
      <c r="S867" s="18"/>
      <c r="T867" s="18"/>
      <c r="U867" s="18"/>
      <c r="V867" s="18"/>
      <c r="W867" s="18"/>
      <c r="X867" s="18"/>
      <c r="Y867" s="18"/>
      <c r="Z867" s="18"/>
      <c r="AA867" s="18"/>
      <c r="AB867" s="18"/>
      <c r="AC867" s="18"/>
      <c r="AD867" s="18"/>
      <c r="AE867" s="18"/>
      <c r="AF867" s="18"/>
      <c r="AG867" s="18"/>
      <c r="AH867" s="18"/>
      <c r="AI867" s="18"/>
      <c r="AJ867" s="18"/>
      <c r="AK867" s="18"/>
      <c r="AL867" s="18"/>
      <c r="AM867" s="18"/>
      <c r="AN867" s="18"/>
      <c r="AO867" s="18"/>
      <c r="AP867" s="18"/>
      <c r="AQ867" s="18"/>
      <c r="AR867" s="18"/>
      <c r="AS867" s="18"/>
      <c r="AT867" s="18"/>
      <c r="AU867" s="18"/>
      <c r="AV867" s="18"/>
      <c r="AW867" s="18"/>
      <c r="AX867" s="18"/>
      <c r="AY867" s="18"/>
      <c r="AZ867" s="18"/>
      <c r="BA867" s="18"/>
      <c r="BB867" s="18"/>
      <c r="BC867" s="18"/>
      <c r="BD867" s="18"/>
      <c r="BE867" s="18"/>
      <c r="BF867" s="18"/>
      <c r="BG867" s="18"/>
      <c r="BH867" s="18"/>
      <c r="BI867" s="18"/>
      <c r="BJ867" s="18"/>
      <c r="BK867" s="18"/>
      <c r="BL867" s="18"/>
      <c r="BM867" s="18"/>
      <c r="BN867" s="18"/>
      <c r="BO867" s="18"/>
      <c r="BP867" s="18"/>
      <c r="BQ867" s="18"/>
      <c r="BR867" s="18"/>
      <c r="BS867" s="18"/>
      <c r="BT867" s="18"/>
      <c r="BU867" s="18"/>
      <c r="BV867" s="18"/>
      <c r="BW867" s="18"/>
      <c r="BX867" s="18"/>
      <c r="BY867" s="18"/>
      <c r="BZ867" s="18"/>
      <c r="CA867" s="18"/>
      <c r="CB867" s="18"/>
      <c r="CC867" s="18"/>
      <c r="CD867" s="18"/>
      <c r="CE867" s="18"/>
      <c r="CF867" s="18"/>
      <c r="CG867" s="18"/>
      <c r="CH867" s="18"/>
      <c r="CI867" s="18"/>
      <c r="CJ867" s="18"/>
      <c r="CK867" s="18"/>
      <c r="CL867" s="18"/>
      <c r="CM867" s="18"/>
      <c r="CN867" s="18"/>
      <c r="CO867" s="18"/>
      <c r="CP867" s="18"/>
      <c r="CQ867" s="18"/>
      <c r="CR867" s="18"/>
      <c r="CS867" s="18"/>
    </row>
    <row r="868" spans="1:97">
      <c r="A868" s="18"/>
      <c r="B868" s="18"/>
      <c r="C868" s="18" t="s">
        <v>18745</v>
      </c>
      <c r="D868" s="18"/>
      <c r="E868" s="18"/>
      <c r="F868" s="18"/>
      <c r="G868" s="18"/>
      <c r="H868" s="18"/>
      <c r="I868" s="18"/>
      <c r="J868" s="18"/>
      <c r="K868" s="18"/>
      <c r="L868" s="18"/>
      <c r="M868" s="18"/>
      <c r="N868" s="18"/>
      <c r="O868" s="18"/>
      <c r="P868" s="18"/>
      <c r="Q868" s="18"/>
      <c r="R868" s="18"/>
      <c r="S868" s="18"/>
      <c r="T868" s="18"/>
      <c r="U868" s="18"/>
      <c r="V868" s="18"/>
      <c r="W868" s="18"/>
      <c r="X868" s="18"/>
      <c r="Y868" s="18"/>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c r="BC868" s="18"/>
      <c r="BD868" s="18"/>
      <c r="BE868" s="18"/>
      <c r="BF868" s="18"/>
      <c r="BG868" s="18"/>
      <c r="BH868" s="18"/>
      <c r="BI868" s="18"/>
      <c r="BJ868" s="18"/>
      <c r="BK868" s="18"/>
      <c r="BL868" s="18"/>
      <c r="BM868" s="18"/>
      <c r="BN868" s="18"/>
      <c r="BO868" s="18"/>
      <c r="BP868" s="18"/>
      <c r="BQ868" s="18"/>
      <c r="BR868" s="18"/>
      <c r="BS868" s="18"/>
      <c r="BT868" s="18"/>
      <c r="BU868" s="18"/>
      <c r="BV868" s="18"/>
      <c r="BW868" s="18"/>
      <c r="BX868" s="18"/>
      <c r="BY868" s="18"/>
      <c r="BZ868" s="18"/>
      <c r="CA868" s="18"/>
      <c r="CB868" s="18"/>
      <c r="CC868" s="18"/>
      <c r="CD868" s="18"/>
      <c r="CE868" s="18"/>
      <c r="CF868" s="18"/>
      <c r="CG868" s="18"/>
      <c r="CH868" s="18"/>
      <c r="CI868" s="18"/>
      <c r="CJ868" s="18"/>
      <c r="CK868" s="18"/>
      <c r="CL868" s="18"/>
      <c r="CM868" s="18"/>
      <c r="CN868" s="18"/>
      <c r="CO868" s="18"/>
      <c r="CP868" s="18"/>
      <c r="CQ868" s="18"/>
      <c r="CR868" s="18"/>
      <c r="CS868" s="18"/>
    </row>
    <row r="869" spans="1:97">
      <c r="A869" s="18"/>
      <c r="B869" s="18"/>
      <c r="C869" s="18" t="s">
        <v>18746</v>
      </c>
      <c r="D869" s="18"/>
      <c r="E869" s="18"/>
      <c r="F869" s="18"/>
      <c r="G869" s="18"/>
      <c r="H869" s="18"/>
      <c r="I869" s="18"/>
      <c r="J869" s="18"/>
      <c r="K869" s="18"/>
      <c r="L869" s="18"/>
      <c r="M869" s="18"/>
      <c r="N869" s="18"/>
      <c r="O869" s="18"/>
      <c r="P869" s="18"/>
      <c r="Q869" s="18"/>
      <c r="R869" s="18"/>
      <c r="S869" s="18"/>
      <c r="T869" s="18"/>
      <c r="U869" s="18"/>
      <c r="V869" s="18"/>
      <c r="W869" s="18"/>
      <c r="X869" s="18"/>
      <c r="Y869" s="18"/>
      <c r="Z869" s="18"/>
      <c r="AA869" s="18"/>
      <c r="AB869" s="18"/>
      <c r="AC869" s="18"/>
      <c r="AD869" s="18"/>
      <c r="AE869" s="18"/>
      <c r="AF869" s="18"/>
      <c r="AG869" s="18"/>
      <c r="AH869" s="18"/>
      <c r="AI869" s="18"/>
      <c r="AJ869" s="18"/>
      <c r="AK869" s="18"/>
      <c r="AL869" s="18"/>
      <c r="AM869" s="18"/>
      <c r="AN869" s="18"/>
      <c r="AO869" s="18"/>
      <c r="AP869" s="18"/>
      <c r="AQ869" s="18"/>
      <c r="AR869" s="18"/>
      <c r="AS869" s="18"/>
      <c r="AT869" s="18"/>
      <c r="AU869" s="18"/>
      <c r="AV869" s="18"/>
      <c r="AW869" s="18"/>
      <c r="AX869" s="18"/>
      <c r="AY869" s="18"/>
      <c r="AZ869" s="18"/>
      <c r="BA869" s="18"/>
      <c r="BB869" s="18"/>
      <c r="BC869" s="18"/>
      <c r="BD869" s="18"/>
      <c r="BE869" s="18"/>
      <c r="BF869" s="18"/>
      <c r="BG869" s="18"/>
      <c r="BH869" s="18"/>
      <c r="BI869" s="18"/>
      <c r="BJ869" s="18"/>
      <c r="BK869" s="18"/>
      <c r="BL869" s="18"/>
      <c r="BM869" s="18"/>
      <c r="BN869" s="18"/>
      <c r="BO869" s="18"/>
      <c r="BP869" s="18"/>
      <c r="BQ869" s="18"/>
      <c r="BR869" s="18"/>
      <c r="BS869" s="18"/>
      <c r="BT869" s="18"/>
      <c r="BU869" s="18"/>
      <c r="BV869" s="18"/>
      <c r="BW869" s="18"/>
      <c r="BX869" s="18"/>
      <c r="BY869" s="18"/>
      <c r="BZ869" s="18"/>
      <c r="CA869" s="18"/>
      <c r="CB869" s="18"/>
      <c r="CC869" s="18"/>
      <c r="CD869" s="18"/>
      <c r="CE869" s="18"/>
      <c r="CF869" s="18"/>
      <c r="CG869" s="18"/>
      <c r="CH869" s="18"/>
      <c r="CI869" s="18"/>
      <c r="CJ869" s="18"/>
      <c r="CK869" s="18"/>
      <c r="CL869" s="18"/>
      <c r="CM869" s="18"/>
      <c r="CN869" s="18"/>
      <c r="CO869" s="18"/>
      <c r="CP869" s="18"/>
      <c r="CQ869" s="18"/>
      <c r="CR869" s="18"/>
      <c r="CS869" s="18"/>
    </row>
    <row r="870" spans="1:97">
      <c r="A870" s="18"/>
      <c r="B870" s="18"/>
      <c r="C870" s="18" t="s">
        <v>18747</v>
      </c>
      <c r="D870" s="18"/>
      <c r="E870" s="18"/>
      <c r="F870" s="18"/>
      <c r="G870" s="18"/>
      <c r="H870" s="18"/>
      <c r="I870" s="18"/>
      <c r="J870" s="18"/>
      <c r="K870" s="18"/>
      <c r="L870" s="18"/>
      <c r="M870" s="18"/>
      <c r="N870" s="18"/>
      <c r="O870" s="18"/>
      <c r="P870" s="18"/>
      <c r="Q870" s="18"/>
      <c r="R870" s="18"/>
      <c r="S870" s="18"/>
      <c r="T870" s="18"/>
      <c r="U870" s="18"/>
      <c r="V870" s="18"/>
      <c r="W870" s="18"/>
      <c r="X870" s="18"/>
      <c r="Y870" s="18"/>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c r="BC870" s="18"/>
      <c r="BD870" s="18"/>
      <c r="BE870" s="18"/>
      <c r="BF870" s="18"/>
      <c r="BG870" s="18"/>
      <c r="BH870" s="18"/>
      <c r="BI870" s="18"/>
      <c r="BJ870" s="18"/>
      <c r="BK870" s="18"/>
      <c r="BL870" s="18"/>
      <c r="BM870" s="18"/>
      <c r="BN870" s="18"/>
      <c r="BO870" s="18"/>
      <c r="BP870" s="18"/>
      <c r="BQ870" s="18"/>
      <c r="BR870" s="18"/>
      <c r="BS870" s="18"/>
      <c r="BT870" s="18"/>
      <c r="BU870" s="18"/>
      <c r="BV870" s="18"/>
      <c r="BW870" s="18"/>
      <c r="BX870" s="18"/>
      <c r="BY870" s="18"/>
      <c r="BZ870" s="18"/>
      <c r="CA870" s="18"/>
      <c r="CB870" s="18"/>
      <c r="CC870" s="18"/>
      <c r="CD870" s="18"/>
      <c r="CE870" s="18"/>
      <c r="CF870" s="18"/>
      <c r="CG870" s="18"/>
      <c r="CH870" s="18"/>
      <c r="CI870" s="18"/>
      <c r="CJ870" s="18"/>
      <c r="CK870" s="18"/>
      <c r="CL870" s="18"/>
      <c r="CM870" s="18"/>
      <c r="CN870" s="18"/>
      <c r="CO870" s="18"/>
      <c r="CP870" s="18"/>
      <c r="CQ870" s="18"/>
      <c r="CR870" s="18"/>
      <c r="CS870" s="18"/>
    </row>
    <row r="871" spans="1:97">
      <c r="A871" s="18"/>
      <c r="B871" s="18"/>
      <c r="C871" s="18" t="s">
        <v>18748</v>
      </c>
      <c r="D871" s="18"/>
      <c r="E871" s="18"/>
      <c r="F871" s="18"/>
      <c r="G871" s="18"/>
      <c r="H871" s="18"/>
      <c r="I871" s="18"/>
      <c r="J871" s="18"/>
      <c r="K871" s="18"/>
      <c r="L871" s="18"/>
      <c r="M871" s="18"/>
      <c r="N871" s="18"/>
      <c r="O871" s="18"/>
      <c r="P871" s="18"/>
      <c r="Q871" s="18"/>
      <c r="R871" s="18"/>
      <c r="S871" s="18"/>
      <c r="T871" s="18"/>
      <c r="U871" s="18"/>
      <c r="V871" s="18"/>
      <c r="W871" s="18"/>
      <c r="X871" s="18"/>
      <c r="Y871" s="18"/>
      <c r="Z871" s="18"/>
      <c r="AA871" s="18"/>
      <c r="AB871" s="18"/>
      <c r="AC871" s="18"/>
      <c r="AD871" s="18"/>
      <c r="AE871" s="18"/>
      <c r="AF871" s="18"/>
      <c r="AG871" s="18"/>
      <c r="AH871" s="18"/>
      <c r="AI871" s="18"/>
      <c r="AJ871" s="18"/>
      <c r="AK871" s="18"/>
      <c r="AL871" s="18"/>
      <c r="AM871" s="18"/>
      <c r="AN871" s="18"/>
      <c r="AO871" s="18"/>
      <c r="AP871" s="18"/>
      <c r="AQ871" s="18"/>
      <c r="AR871" s="18"/>
      <c r="AS871" s="18"/>
      <c r="AT871" s="18"/>
      <c r="AU871" s="18"/>
      <c r="AV871" s="18"/>
      <c r="AW871" s="18"/>
      <c r="AX871" s="18"/>
      <c r="AY871" s="18"/>
      <c r="AZ871" s="18"/>
      <c r="BA871" s="18"/>
      <c r="BB871" s="18"/>
      <c r="BC871" s="18"/>
      <c r="BD871" s="18"/>
      <c r="BE871" s="18"/>
      <c r="BF871" s="18"/>
      <c r="BG871" s="18"/>
      <c r="BH871" s="18"/>
      <c r="BI871" s="18"/>
      <c r="BJ871" s="18"/>
      <c r="BK871" s="18"/>
      <c r="BL871" s="18"/>
      <c r="BM871" s="18"/>
      <c r="BN871" s="18"/>
      <c r="BO871" s="18"/>
      <c r="BP871" s="18"/>
      <c r="BQ871" s="18"/>
      <c r="BR871" s="18"/>
      <c r="BS871" s="18"/>
      <c r="BT871" s="18"/>
      <c r="BU871" s="18"/>
      <c r="BV871" s="18"/>
      <c r="BW871" s="18"/>
      <c r="BX871" s="18"/>
      <c r="BY871" s="18"/>
      <c r="BZ871" s="18"/>
      <c r="CA871" s="18"/>
      <c r="CB871" s="18"/>
      <c r="CC871" s="18"/>
      <c r="CD871" s="18"/>
      <c r="CE871" s="18"/>
      <c r="CF871" s="18"/>
      <c r="CG871" s="18"/>
      <c r="CH871" s="18"/>
      <c r="CI871" s="18"/>
      <c r="CJ871" s="18"/>
      <c r="CK871" s="18"/>
      <c r="CL871" s="18"/>
      <c r="CM871" s="18"/>
      <c r="CN871" s="18"/>
      <c r="CO871" s="18"/>
      <c r="CP871" s="18"/>
      <c r="CQ871" s="18"/>
      <c r="CR871" s="18"/>
      <c r="CS871" s="18"/>
    </row>
    <row r="872" spans="1:97">
      <c r="A872" s="18"/>
      <c r="B872" s="18"/>
      <c r="C872" s="18" t="s">
        <v>18749</v>
      </c>
      <c r="D872" s="18"/>
      <c r="E872" s="18"/>
      <c r="F872" s="18"/>
      <c r="G872" s="18"/>
      <c r="H872" s="18"/>
      <c r="I872" s="18"/>
      <c r="J872" s="18"/>
      <c r="K872" s="18"/>
      <c r="L872" s="18"/>
      <c r="M872" s="18"/>
      <c r="N872" s="18"/>
      <c r="O872" s="18"/>
      <c r="P872" s="18"/>
      <c r="Q872" s="18"/>
      <c r="R872" s="18"/>
      <c r="S872" s="18"/>
      <c r="T872" s="18"/>
      <c r="U872" s="18"/>
      <c r="V872" s="18"/>
      <c r="W872" s="18"/>
      <c r="X872" s="18"/>
      <c r="Y872" s="18"/>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c r="BC872" s="18"/>
      <c r="BD872" s="18"/>
      <c r="BE872" s="18"/>
      <c r="BF872" s="18"/>
      <c r="BG872" s="18"/>
      <c r="BH872" s="18"/>
      <c r="BI872" s="18"/>
      <c r="BJ872" s="18"/>
      <c r="BK872" s="18"/>
      <c r="BL872" s="18"/>
      <c r="BM872" s="18"/>
      <c r="BN872" s="18"/>
      <c r="BO872" s="18"/>
      <c r="BP872" s="18"/>
      <c r="BQ872" s="18"/>
      <c r="BR872" s="18"/>
      <c r="BS872" s="18"/>
      <c r="BT872" s="18"/>
      <c r="BU872" s="18"/>
      <c r="BV872" s="18"/>
      <c r="BW872" s="18"/>
      <c r="BX872" s="18"/>
      <c r="BY872" s="18"/>
      <c r="BZ872" s="18"/>
      <c r="CA872" s="18"/>
      <c r="CB872" s="18"/>
      <c r="CC872" s="18"/>
      <c r="CD872" s="18"/>
      <c r="CE872" s="18"/>
      <c r="CF872" s="18"/>
      <c r="CG872" s="18"/>
      <c r="CH872" s="18"/>
      <c r="CI872" s="18"/>
      <c r="CJ872" s="18"/>
      <c r="CK872" s="18"/>
      <c r="CL872" s="18"/>
      <c r="CM872" s="18"/>
      <c r="CN872" s="18"/>
      <c r="CO872" s="18"/>
      <c r="CP872" s="18"/>
      <c r="CQ872" s="18"/>
      <c r="CR872" s="18"/>
      <c r="CS872" s="18"/>
    </row>
    <row r="873" spans="1:97">
      <c r="A873" s="18"/>
      <c r="B873" s="18"/>
      <c r="C873" s="18" t="s">
        <v>18750</v>
      </c>
      <c r="D873" s="18"/>
      <c r="E873" s="18"/>
      <c r="F873" s="18"/>
      <c r="G873" s="18"/>
      <c r="H873" s="18"/>
      <c r="I873" s="18"/>
      <c r="J873" s="18"/>
      <c r="K873" s="18"/>
      <c r="L873" s="18"/>
      <c r="M873" s="18"/>
      <c r="N873" s="18"/>
      <c r="O873" s="18"/>
      <c r="P873" s="18"/>
      <c r="Q873" s="18"/>
      <c r="R873" s="18"/>
      <c r="S873" s="18"/>
      <c r="T873" s="18"/>
      <c r="U873" s="18"/>
      <c r="V873" s="18"/>
      <c r="W873" s="18"/>
      <c r="X873" s="18"/>
      <c r="Y873" s="18"/>
      <c r="Z873" s="18"/>
      <c r="AA873" s="18"/>
      <c r="AB873" s="18"/>
      <c r="AC873" s="18"/>
      <c r="AD873" s="18"/>
      <c r="AE873" s="18"/>
      <c r="AF873" s="18"/>
      <c r="AG873" s="18"/>
      <c r="AH873" s="18"/>
      <c r="AI873" s="18"/>
      <c r="AJ873" s="18"/>
      <c r="AK873" s="18"/>
      <c r="AL873" s="18"/>
      <c r="AM873" s="18"/>
      <c r="AN873" s="18"/>
      <c r="AO873" s="18"/>
      <c r="AP873" s="18"/>
      <c r="AQ873" s="18"/>
      <c r="AR873" s="18"/>
      <c r="AS873" s="18"/>
      <c r="AT873" s="18"/>
      <c r="AU873" s="18"/>
      <c r="AV873" s="18"/>
      <c r="AW873" s="18"/>
      <c r="AX873" s="18"/>
      <c r="AY873" s="18"/>
      <c r="AZ873" s="18"/>
      <c r="BA873" s="18"/>
      <c r="BB873" s="18"/>
      <c r="BC873" s="18"/>
      <c r="BD873" s="18"/>
      <c r="BE873" s="18"/>
      <c r="BF873" s="18"/>
      <c r="BG873" s="18"/>
      <c r="BH873" s="18"/>
      <c r="BI873" s="18"/>
      <c r="BJ873" s="18"/>
      <c r="BK873" s="18"/>
      <c r="BL873" s="18"/>
      <c r="BM873" s="18"/>
      <c r="BN873" s="18"/>
      <c r="BO873" s="18"/>
      <c r="BP873" s="18"/>
      <c r="BQ873" s="18"/>
      <c r="BR873" s="18"/>
      <c r="BS873" s="18"/>
      <c r="BT873" s="18"/>
      <c r="BU873" s="18"/>
      <c r="BV873" s="18"/>
      <c r="BW873" s="18"/>
      <c r="BX873" s="18"/>
      <c r="BY873" s="18"/>
      <c r="BZ873" s="18"/>
      <c r="CA873" s="18"/>
      <c r="CB873" s="18"/>
      <c r="CC873" s="18"/>
      <c r="CD873" s="18"/>
      <c r="CE873" s="18"/>
      <c r="CF873" s="18"/>
      <c r="CG873" s="18"/>
      <c r="CH873" s="18"/>
      <c r="CI873" s="18"/>
      <c r="CJ873" s="18"/>
      <c r="CK873" s="18"/>
      <c r="CL873" s="18"/>
      <c r="CM873" s="18"/>
      <c r="CN873" s="18"/>
      <c r="CO873" s="18"/>
      <c r="CP873" s="18"/>
      <c r="CQ873" s="18"/>
      <c r="CR873" s="18"/>
      <c r="CS873" s="18"/>
    </row>
    <row r="874" spans="1:97">
      <c r="A874" s="18"/>
      <c r="B874" s="18"/>
      <c r="C874" s="18" t="s">
        <v>18751</v>
      </c>
      <c r="D874" s="18"/>
      <c r="E874" s="18"/>
      <c r="F874" s="18"/>
      <c r="G874" s="18"/>
      <c r="H874" s="18"/>
      <c r="I874" s="18"/>
      <c r="J874" s="18"/>
      <c r="K874" s="18"/>
      <c r="L874" s="18"/>
      <c r="M874" s="18"/>
      <c r="N874" s="18"/>
      <c r="O874" s="18"/>
      <c r="P874" s="18"/>
      <c r="Q874" s="18"/>
      <c r="R874" s="18"/>
      <c r="S874" s="18"/>
      <c r="T874" s="18"/>
      <c r="U874" s="18"/>
      <c r="V874" s="18"/>
      <c r="W874" s="18"/>
      <c r="X874" s="18"/>
      <c r="Y874" s="18"/>
      <c r="Z874" s="18"/>
      <c r="AA874" s="18"/>
      <c r="AB874" s="18"/>
      <c r="AC874" s="18"/>
      <c r="AD874" s="18"/>
      <c r="AE874" s="18"/>
      <c r="AF874" s="18"/>
      <c r="AG874" s="18"/>
      <c r="AH874" s="18"/>
      <c r="AI874" s="18"/>
      <c r="AJ874" s="18"/>
      <c r="AK874" s="18"/>
      <c r="AL874" s="18"/>
      <c r="AM874" s="18"/>
      <c r="AN874" s="18"/>
      <c r="AO874" s="18"/>
      <c r="AP874" s="18"/>
      <c r="AQ874" s="18"/>
      <c r="AR874" s="18"/>
      <c r="AS874" s="18"/>
      <c r="AT874" s="18"/>
      <c r="AU874" s="18"/>
      <c r="AV874" s="18"/>
      <c r="AW874" s="18"/>
      <c r="AX874" s="18"/>
      <c r="AY874" s="18"/>
      <c r="AZ874" s="18"/>
      <c r="BA874" s="18"/>
      <c r="BB874" s="18"/>
      <c r="BC874" s="18"/>
      <c r="BD874" s="18"/>
      <c r="BE874" s="18"/>
      <c r="BF874" s="18"/>
      <c r="BG874" s="18"/>
      <c r="BH874" s="18"/>
      <c r="BI874" s="18"/>
      <c r="BJ874" s="18"/>
      <c r="BK874" s="18"/>
      <c r="BL874" s="18"/>
      <c r="BM874" s="18"/>
      <c r="BN874" s="18"/>
      <c r="BO874" s="18"/>
      <c r="BP874" s="18"/>
      <c r="BQ874" s="18"/>
      <c r="BR874" s="18"/>
      <c r="BS874" s="18"/>
      <c r="BT874" s="18"/>
      <c r="BU874" s="18"/>
      <c r="BV874" s="18"/>
      <c r="BW874" s="18"/>
      <c r="BX874" s="18"/>
      <c r="BY874" s="18"/>
      <c r="BZ874" s="18"/>
      <c r="CA874" s="18"/>
      <c r="CB874" s="18"/>
      <c r="CC874" s="18"/>
      <c r="CD874" s="18"/>
      <c r="CE874" s="18"/>
      <c r="CF874" s="18"/>
      <c r="CG874" s="18"/>
      <c r="CH874" s="18"/>
      <c r="CI874" s="18"/>
      <c r="CJ874" s="18"/>
      <c r="CK874" s="18"/>
      <c r="CL874" s="18"/>
      <c r="CM874" s="18"/>
      <c r="CN874" s="18"/>
      <c r="CO874" s="18"/>
      <c r="CP874" s="18"/>
      <c r="CQ874" s="18"/>
      <c r="CR874" s="18"/>
      <c r="CS874" s="18"/>
    </row>
    <row r="875" spans="1:97">
      <c r="A875" s="18"/>
      <c r="B875" s="18"/>
      <c r="C875" s="18" t="s">
        <v>18752</v>
      </c>
      <c r="D875" s="18"/>
      <c r="E875" s="18"/>
      <c r="F875" s="18"/>
      <c r="G875" s="18"/>
      <c r="H875" s="18"/>
      <c r="I875" s="18"/>
      <c r="J875" s="18"/>
      <c r="K875" s="18"/>
      <c r="L875" s="18"/>
      <c r="M875" s="18"/>
      <c r="N875" s="18"/>
      <c r="O875" s="18"/>
      <c r="P875" s="18"/>
      <c r="Q875" s="18"/>
      <c r="R875" s="18"/>
      <c r="S875" s="18"/>
      <c r="T875" s="18"/>
      <c r="U875" s="18"/>
      <c r="V875" s="18"/>
      <c r="W875" s="18"/>
      <c r="X875" s="18"/>
      <c r="Y875" s="18"/>
      <c r="Z875" s="18"/>
      <c r="AA875" s="18"/>
      <c r="AB875" s="18"/>
      <c r="AC875" s="18"/>
      <c r="AD875" s="18"/>
      <c r="AE875" s="18"/>
      <c r="AF875" s="18"/>
      <c r="AG875" s="18"/>
      <c r="AH875" s="18"/>
      <c r="AI875" s="18"/>
      <c r="AJ875" s="18"/>
      <c r="AK875" s="18"/>
      <c r="AL875" s="18"/>
      <c r="AM875" s="18"/>
      <c r="AN875" s="18"/>
      <c r="AO875" s="18"/>
      <c r="AP875" s="18"/>
      <c r="AQ875" s="18"/>
      <c r="AR875" s="18"/>
      <c r="AS875" s="18"/>
      <c r="AT875" s="18"/>
      <c r="AU875" s="18"/>
      <c r="AV875" s="18"/>
      <c r="AW875" s="18"/>
      <c r="AX875" s="18"/>
      <c r="AY875" s="18"/>
      <c r="AZ875" s="18"/>
      <c r="BA875" s="18"/>
      <c r="BB875" s="18"/>
      <c r="BC875" s="18"/>
      <c r="BD875" s="18"/>
      <c r="BE875" s="18"/>
      <c r="BF875" s="18"/>
      <c r="BG875" s="18"/>
      <c r="BH875" s="18"/>
      <c r="BI875" s="18"/>
      <c r="BJ875" s="18"/>
      <c r="BK875" s="18"/>
      <c r="BL875" s="18"/>
      <c r="BM875" s="18"/>
      <c r="BN875" s="18"/>
      <c r="BO875" s="18"/>
      <c r="BP875" s="18"/>
      <c r="BQ875" s="18"/>
      <c r="BR875" s="18"/>
      <c r="BS875" s="18"/>
      <c r="BT875" s="18"/>
      <c r="BU875" s="18"/>
      <c r="BV875" s="18"/>
      <c r="BW875" s="18"/>
      <c r="BX875" s="18"/>
      <c r="BY875" s="18"/>
      <c r="BZ875" s="18"/>
      <c r="CA875" s="18"/>
      <c r="CB875" s="18"/>
      <c r="CC875" s="18"/>
      <c r="CD875" s="18"/>
      <c r="CE875" s="18"/>
      <c r="CF875" s="18"/>
      <c r="CG875" s="18"/>
      <c r="CH875" s="18"/>
      <c r="CI875" s="18"/>
      <c r="CJ875" s="18"/>
      <c r="CK875" s="18"/>
      <c r="CL875" s="18"/>
      <c r="CM875" s="18"/>
      <c r="CN875" s="18"/>
      <c r="CO875" s="18"/>
      <c r="CP875" s="18"/>
      <c r="CQ875" s="18"/>
      <c r="CR875" s="18"/>
      <c r="CS875" s="18"/>
    </row>
    <row r="876" spans="1:97">
      <c r="A876" s="18"/>
      <c r="B876" s="18"/>
      <c r="C876" s="18" t="s">
        <v>18753</v>
      </c>
      <c r="D876" s="18"/>
      <c r="E876" s="18"/>
      <c r="F876" s="18"/>
      <c r="G876" s="18"/>
      <c r="H876" s="18"/>
      <c r="I876" s="18"/>
      <c r="J876" s="18"/>
      <c r="K876" s="18"/>
      <c r="L876" s="18"/>
      <c r="M876" s="18"/>
      <c r="N876" s="18"/>
      <c r="O876" s="18"/>
      <c r="P876" s="18"/>
      <c r="Q876" s="18"/>
      <c r="R876" s="18"/>
      <c r="S876" s="18"/>
      <c r="T876" s="18"/>
      <c r="U876" s="18"/>
      <c r="V876" s="18"/>
      <c r="W876" s="18"/>
      <c r="X876" s="18"/>
      <c r="Y876" s="18"/>
      <c r="Z876" s="18"/>
      <c r="AA876" s="18"/>
      <c r="AB876" s="18"/>
      <c r="AC876" s="18"/>
      <c r="AD876" s="18"/>
      <c r="AE876" s="18"/>
      <c r="AF876" s="18"/>
      <c r="AG876" s="18"/>
      <c r="AH876" s="18"/>
      <c r="AI876" s="18"/>
      <c r="AJ876" s="18"/>
      <c r="AK876" s="18"/>
      <c r="AL876" s="18"/>
      <c r="AM876" s="18"/>
      <c r="AN876" s="18"/>
      <c r="AO876" s="18"/>
      <c r="AP876" s="18"/>
      <c r="AQ876" s="18"/>
      <c r="AR876" s="18"/>
      <c r="AS876" s="18"/>
      <c r="AT876" s="18"/>
      <c r="AU876" s="18"/>
      <c r="AV876" s="18"/>
      <c r="AW876" s="18"/>
      <c r="AX876" s="18"/>
      <c r="AY876" s="18"/>
      <c r="AZ876" s="18"/>
      <c r="BA876" s="18"/>
      <c r="BB876" s="18"/>
      <c r="BC876" s="18"/>
      <c r="BD876" s="18"/>
      <c r="BE876" s="18"/>
      <c r="BF876" s="18"/>
      <c r="BG876" s="18"/>
      <c r="BH876" s="18"/>
      <c r="BI876" s="18"/>
      <c r="BJ876" s="18"/>
      <c r="BK876" s="18"/>
      <c r="BL876" s="18"/>
      <c r="BM876" s="18"/>
      <c r="BN876" s="18"/>
      <c r="BO876" s="18"/>
      <c r="BP876" s="18"/>
      <c r="BQ876" s="18"/>
      <c r="BR876" s="18"/>
      <c r="BS876" s="18"/>
      <c r="BT876" s="18"/>
      <c r="BU876" s="18"/>
      <c r="BV876" s="18"/>
      <c r="BW876" s="18"/>
      <c r="BX876" s="18"/>
      <c r="BY876" s="18"/>
      <c r="BZ876" s="18"/>
      <c r="CA876" s="18"/>
      <c r="CB876" s="18"/>
      <c r="CC876" s="18"/>
      <c r="CD876" s="18"/>
      <c r="CE876" s="18"/>
      <c r="CF876" s="18"/>
      <c r="CG876" s="18"/>
      <c r="CH876" s="18"/>
      <c r="CI876" s="18"/>
      <c r="CJ876" s="18"/>
      <c r="CK876" s="18"/>
      <c r="CL876" s="18"/>
      <c r="CM876" s="18"/>
      <c r="CN876" s="18"/>
      <c r="CO876" s="18"/>
      <c r="CP876" s="18"/>
      <c r="CQ876" s="18"/>
      <c r="CR876" s="18"/>
      <c r="CS876" s="18"/>
    </row>
    <row r="877" spans="1:97">
      <c r="A877" s="18"/>
      <c r="B877" s="18"/>
      <c r="C877" s="18" t="s">
        <v>18754</v>
      </c>
      <c r="D877" s="18"/>
      <c r="E877" s="18"/>
      <c r="F877" s="18"/>
      <c r="G877" s="18"/>
      <c r="H877" s="18"/>
      <c r="I877" s="18"/>
      <c r="J877" s="18"/>
      <c r="K877" s="18"/>
      <c r="L877" s="18"/>
      <c r="M877" s="18"/>
      <c r="N877" s="18"/>
      <c r="O877" s="18"/>
      <c r="P877" s="18"/>
      <c r="Q877" s="18"/>
      <c r="R877" s="18"/>
      <c r="S877" s="18"/>
      <c r="T877" s="18"/>
      <c r="U877" s="18"/>
      <c r="V877" s="18"/>
      <c r="W877" s="18"/>
      <c r="X877" s="18"/>
      <c r="Y877" s="18"/>
      <c r="Z877" s="18"/>
      <c r="AA877" s="18"/>
      <c r="AB877" s="18"/>
      <c r="AC877" s="18"/>
      <c r="AD877" s="18"/>
      <c r="AE877" s="18"/>
      <c r="AF877" s="18"/>
      <c r="AG877" s="18"/>
      <c r="AH877" s="18"/>
      <c r="AI877" s="18"/>
      <c r="AJ877" s="18"/>
      <c r="AK877" s="18"/>
      <c r="AL877" s="18"/>
      <c r="AM877" s="18"/>
      <c r="AN877" s="18"/>
      <c r="AO877" s="18"/>
      <c r="AP877" s="18"/>
      <c r="AQ877" s="18"/>
      <c r="AR877" s="18"/>
      <c r="AS877" s="18"/>
      <c r="AT877" s="18"/>
      <c r="AU877" s="18"/>
      <c r="AV877" s="18"/>
      <c r="AW877" s="18"/>
      <c r="AX877" s="18"/>
      <c r="AY877" s="18"/>
      <c r="AZ877" s="18"/>
      <c r="BA877" s="18"/>
      <c r="BB877" s="18"/>
      <c r="BC877" s="18"/>
      <c r="BD877" s="18"/>
      <c r="BE877" s="18"/>
      <c r="BF877" s="18"/>
      <c r="BG877" s="18"/>
      <c r="BH877" s="18"/>
      <c r="BI877" s="18"/>
      <c r="BJ877" s="18"/>
      <c r="BK877" s="18"/>
      <c r="BL877" s="18"/>
      <c r="BM877" s="18"/>
      <c r="BN877" s="18"/>
      <c r="BO877" s="18"/>
      <c r="BP877" s="18"/>
      <c r="BQ877" s="18"/>
      <c r="BR877" s="18"/>
      <c r="BS877" s="18"/>
      <c r="BT877" s="18"/>
      <c r="BU877" s="18"/>
      <c r="BV877" s="18"/>
      <c r="BW877" s="18"/>
      <c r="BX877" s="18"/>
      <c r="BY877" s="18"/>
      <c r="BZ877" s="18"/>
      <c r="CA877" s="18"/>
      <c r="CB877" s="18"/>
      <c r="CC877" s="18"/>
      <c r="CD877" s="18"/>
      <c r="CE877" s="18"/>
      <c r="CF877" s="18"/>
      <c r="CG877" s="18"/>
      <c r="CH877" s="18"/>
      <c r="CI877" s="18"/>
      <c r="CJ877" s="18"/>
      <c r="CK877" s="18"/>
      <c r="CL877" s="18"/>
      <c r="CM877" s="18"/>
      <c r="CN877" s="18"/>
      <c r="CO877" s="18"/>
      <c r="CP877" s="18"/>
      <c r="CQ877" s="18"/>
      <c r="CR877" s="18"/>
      <c r="CS877" s="18"/>
    </row>
    <row r="878" spans="1:97">
      <c r="A878" s="18"/>
      <c r="B878" s="18"/>
      <c r="C878" s="18" t="s">
        <v>18755</v>
      </c>
      <c r="D878" s="18"/>
      <c r="E878" s="18"/>
      <c r="F878" s="18"/>
      <c r="G878" s="18"/>
      <c r="H878" s="18"/>
      <c r="I878" s="18"/>
      <c r="J878" s="18"/>
      <c r="K878" s="18"/>
      <c r="L878" s="18"/>
      <c r="M878" s="18"/>
      <c r="N878" s="18"/>
      <c r="O878" s="18"/>
      <c r="P878" s="18"/>
      <c r="Q878" s="18"/>
      <c r="R878" s="18"/>
      <c r="S878" s="18"/>
      <c r="T878" s="18"/>
      <c r="U878" s="18"/>
      <c r="V878" s="18"/>
      <c r="W878" s="18"/>
      <c r="X878" s="18"/>
      <c r="Y878" s="18"/>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c r="BC878" s="18"/>
      <c r="BD878" s="18"/>
      <c r="BE878" s="18"/>
      <c r="BF878" s="18"/>
      <c r="BG878" s="18"/>
      <c r="BH878" s="18"/>
      <c r="BI878" s="18"/>
      <c r="BJ878" s="18"/>
      <c r="BK878" s="18"/>
      <c r="BL878" s="18"/>
      <c r="BM878" s="18"/>
      <c r="BN878" s="18"/>
      <c r="BO878" s="18"/>
      <c r="BP878" s="18"/>
      <c r="BQ878" s="18"/>
      <c r="BR878" s="18"/>
      <c r="BS878" s="18"/>
      <c r="BT878" s="18"/>
      <c r="BU878" s="18"/>
      <c r="BV878" s="18"/>
      <c r="BW878" s="18"/>
      <c r="BX878" s="18"/>
      <c r="BY878" s="18"/>
      <c r="BZ878" s="18"/>
      <c r="CA878" s="18"/>
      <c r="CB878" s="18"/>
      <c r="CC878" s="18"/>
      <c r="CD878" s="18"/>
      <c r="CE878" s="18"/>
      <c r="CF878" s="18"/>
      <c r="CG878" s="18"/>
      <c r="CH878" s="18"/>
      <c r="CI878" s="18"/>
      <c r="CJ878" s="18"/>
      <c r="CK878" s="18"/>
      <c r="CL878" s="18"/>
      <c r="CM878" s="18"/>
      <c r="CN878" s="18"/>
      <c r="CO878" s="18"/>
      <c r="CP878" s="18"/>
      <c r="CQ878" s="18"/>
      <c r="CR878" s="18"/>
      <c r="CS878" s="18"/>
    </row>
    <row r="879" spans="1:97">
      <c r="A879" s="18"/>
      <c r="B879" s="18"/>
      <c r="C879" s="18" t="s">
        <v>18756</v>
      </c>
      <c r="D879" s="18"/>
      <c r="E879" s="18"/>
      <c r="F879" s="18"/>
      <c r="G879" s="18"/>
      <c r="H879" s="18"/>
      <c r="I879" s="18"/>
      <c r="J879" s="18"/>
      <c r="K879" s="18"/>
      <c r="L879" s="18"/>
      <c r="M879" s="18"/>
      <c r="N879" s="18"/>
      <c r="O879" s="18"/>
      <c r="P879" s="18"/>
      <c r="Q879" s="18"/>
      <c r="R879" s="18"/>
      <c r="S879" s="18"/>
      <c r="T879" s="18"/>
      <c r="U879" s="18"/>
      <c r="V879" s="18"/>
      <c r="W879" s="18"/>
      <c r="X879" s="18"/>
      <c r="Y879" s="18"/>
      <c r="Z879" s="18"/>
      <c r="AA879" s="18"/>
      <c r="AB879" s="18"/>
      <c r="AC879" s="18"/>
      <c r="AD879" s="18"/>
      <c r="AE879" s="18"/>
      <c r="AF879" s="18"/>
      <c r="AG879" s="18"/>
      <c r="AH879" s="18"/>
      <c r="AI879" s="18"/>
      <c r="AJ879" s="18"/>
      <c r="AK879" s="18"/>
      <c r="AL879" s="18"/>
      <c r="AM879" s="18"/>
      <c r="AN879" s="18"/>
      <c r="AO879" s="18"/>
      <c r="AP879" s="18"/>
      <c r="AQ879" s="18"/>
      <c r="AR879" s="18"/>
      <c r="AS879" s="18"/>
      <c r="AT879" s="18"/>
      <c r="AU879" s="18"/>
      <c r="AV879" s="18"/>
      <c r="AW879" s="18"/>
      <c r="AX879" s="18"/>
      <c r="AY879" s="18"/>
      <c r="AZ879" s="18"/>
      <c r="BA879" s="18"/>
      <c r="BB879" s="18"/>
      <c r="BC879" s="18"/>
      <c r="BD879" s="18"/>
      <c r="BE879" s="18"/>
      <c r="BF879" s="18"/>
      <c r="BG879" s="18"/>
      <c r="BH879" s="18"/>
      <c r="BI879" s="18"/>
      <c r="BJ879" s="18"/>
      <c r="BK879" s="18"/>
      <c r="BL879" s="18"/>
      <c r="BM879" s="18"/>
      <c r="BN879" s="18"/>
      <c r="BO879" s="18"/>
      <c r="BP879" s="18"/>
      <c r="BQ879" s="18"/>
      <c r="BR879" s="18"/>
      <c r="BS879" s="18"/>
      <c r="BT879" s="18"/>
      <c r="BU879" s="18"/>
      <c r="BV879" s="18"/>
      <c r="BW879" s="18"/>
      <c r="BX879" s="18"/>
      <c r="BY879" s="18"/>
      <c r="BZ879" s="18"/>
      <c r="CA879" s="18"/>
      <c r="CB879" s="18"/>
      <c r="CC879" s="18"/>
      <c r="CD879" s="18"/>
      <c r="CE879" s="18"/>
      <c r="CF879" s="18"/>
      <c r="CG879" s="18"/>
      <c r="CH879" s="18"/>
      <c r="CI879" s="18"/>
      <c r="CJ879" s="18"/>
      <c r="CK879" s="18"/>
      <c r="CL879" s="18"/>
      <c r="CM879" s="18"/>
      <c r="CN879" s="18"/>
      <c r="CO879" s="18"/>
      <c r="CP879" s="18"/>
      <c r="CQ879" s="18"/>
      <c r="CR879" s="18"/>
      <c r="CS879" s="18"/>
    </row>
    <row r="880" spans="1:97">
      <c r="A880" s="18"/>
      <c r="B880" s="18"/>
      <c r="C880" s="18" t="s">
        <v>18757</v>
      </c>
      <c r="D880" s="18"/>
      <c r="E880" s="18"/>
      <c r="F880" s="18"/>
      <c r="G880" s="18"/>
      <c r="H880" s="18"/>
      <c r="I880" s="18"/>
      <c r="J880" s="18"/>
      <c r="K880" s="18"/>
      <c r="L880" s="18"/>
      <c r="M880" s="18"/>
      <c r="N880" s="18"/>
      <c r="O880" s="18"/>
      <c r="P880" s="18"/>
      <c r="Q880" s="18"/>
      <c r="R880" s="18"/>
      <c r="S880" s="18"/>
      <c r="T880" s="18"/>
      <c r="U880" s="18"/>
      <c r="V880" s="18"/>
      <c r="W880" s="18"/>
      <c r="X880" s="18"/>
      <c r="Y880" s="18"/>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c r="BC880" s="18"/>
      <c r="BD880" s="18"/>
      <c r="BE880" s="18"/>
      <c r="BF880" s="18"/>
      <c r="BG880" s="18"/>
      <c r="BH880" s="18"/>
      <c r="BI880" s="18"/>
      <c r="BJ880" s="18"/>
      <c r="BK880" s="18"/>
      <c r="BL880" s="18"/>
      <c r="BM880" s="18"/>
      <c r="BN880" s="18"/>
      <c r="BO880" s="18"/>
      <c r="BP880" s="18"/>
      <c r="BQ880" s="18"/>
      <c r="BR880" s="18"/>
      <c r="BS880" s="18"/>
      <c r="BT880" s="18"/>
      <c r="BU880" s="18"/>
      <c r="BV880" s="18"/>
      <c r="BW880" s="18"/>
      <c r="BX880" s="18"/>
      <c r="BY880" s="18"/>
      <c r="BZ880" s="18"/>
      <c r="CA880" s="18"/>
      <c r="CB880" s="18"/>
      <c r="CC880" s="18"/>
      <c r="CD880" s="18"/>
      <c r="CE880" s="18"/>
      <c r="CF880" s="18"/>
      <c r="CG880" s="18"/>
      <c r="CH880" s="18"/>
      <c r="CI880" s="18"/>
      <c r="CJ880" s="18"/>
      <c r="CK880" s="18"/>
      <c r="CL880" s="18"/>
      <c r="CM880" s="18"/>
      <c r="CN880" s="18"/>
      <c r="CO880" s="18"/>
      <c r="CP880" s="18"/>
      <c r="CQ880" s="18"/>
      <c r="CR880" s="18"/>
      <c r="CS880" s="18"/>
    </row>
    <row r="881" spans="1:97">
      <c r="A881" s="18"/>
      <c r="B881" s="18"/>
      <c r="C881" s="18" t="s">
        <v>18758</v>
      </c>
      <c r="D881" s="18"/>
      <c r="E881" s="18"/>
      <c r="F881" s="18"/>
      <c r="G881" s="18"/>
      <c r="H881" s="18"/>
      <c r="I881" s="18"/>
      <c r="J881" s="18"/>
      <c r="K881" s="18"/>
      <c r="L881" s="18"/>
      <c r="M881" s="18"/>
      <c r="N881" s="18"/>
      <c r="O881" s="18"/>
      <c r="P881" s="18"/>
      <c r="Q881" s="18"/>
      <c r="R881" s="18"/>
      <c r="S881" s="18"/>
      <c r="T881" s="18"/>
      <c r="U881" s="18"/>
      <c r="V881" s="18"/>
      <c r="W881" s="18"/>
      <c r="X881" s="18"/>
      <c r="Y881" s="18"/>
      <c r="Z881" s="18"/>
      <c r="AA881" s="18"/>
      <c r="AB881" s="18"/>
      <c r="AC881" s="18"/>
      <c r="AD881" s="18"/>
      <c r="AE881" s="18"/>
      <c r="AF881" s="18"/>
      <c r="AG881" s="18"/>
      <c r="AH881" s="18"/>
      <c r="AI881" s="18"/>
      <c r="AJ881" s="18"/>
      <c r="AK881" s="18"/>
      <c r="AL881" s="18"/>
      <c r="AM881" s="18"/>
      <c r="AN881" s="18"/>
      <c r="AO881" s="18"/>
      <c r="AP881" s="18"/>
      <c r="AQ881" s="18"/>
      <c r="AR881" s="18"/>
      <c r="AS881" s="18"/>
      <c r="AT881" s="18"/>
      <c r="AU881" s="18"/>
      <c r="AV881" s="18"/>
      <c r="AW881" s="18"/>
      <c r="AX881" s="18"/>
      <c r="AY881" s="18"/>
      <c r="AZ881" s="18"/>
      <c r="BA881" s="18"/>
      <c r="BB881" s="18"/>
      <c r="BC881" s="18"/>
      <c r="BD881" s="18"/>
      <c r="BE881" s="18"/>
      <c r="BF881" s="18"/>
      <c r="BG881" s="18"/>
      <c r="BH881" s="18"/>
      <c r="BI881" s="18"/>
      <c r="BJ881" s="18"/>
      <c r="BK881" s="18"/>
      <c r="BL881" s="18"/>
      <c r="BM881" s="18"/>
      <c r="BN881" s="18"/>
      <c r="BO881" s="18"/>
      <c r="BP881" s="18"/>
      <c r="BQ881" s="18"/>
      <c r="BR881" s="18"/>
      <c r="BS881" s="18"/>
      <c r="BT881" s="18"/>
      <c r="BU881" s="18"/>
      <c r="BV881" s="18"/>
      <c r="BW881" s="18"/>
      <c r="BX881" s="18"/>
      <c r="BY881" s="18"/>
      <c r="BZ881" s="18"/>
      <c r="CA881" s="18"/>
      <c r="CB881" s="18"/>
      <c r="CC881" s="18"/>
      <c r="CD881" s="18"/>
      <c r="CE881" s="18"/>
      <c r="CF881" s="18"/>
      <c r="CG881" s="18"/>
      <c r="CH881" s="18"/>
      <c r="CI881" s="18"/>
      <c r="CJ881" s="18"/>
      <c r="CK881" s="18"/>
      <c r="CL881" s="18"/>
      <c r="CM881" s="18"/>
      <c r="CN881" s="18"/>
      <c r="CO881" s="18"/>
      <c r="CP881" s="18"/>
      <c r="CQ881" s="18"/>
      <c r="CR881" s="18"/>
      <c r="CS881" s="18"/>
    </row>
    <row r="882" spans="1:97">
      <c r="A882" s="18"/>
      <c r="B882" s="18"/>
      <c r="C882" s="18" t="s">
        <v>18759</v>
      </c>
      <c r="D882" s="18"/>
      <c r="E882" s="18"/>
      <c r="F882" s="18"/>
      <c r="G882" s="18"/>
      <c r="H882" s="18"/>
      <c r="I882" s="18"/>
      <c r="J882" s="18"/>
      <c r="K882" s="18"/>
      <c r="L882" s="18"/>
      <c r="M882" s="18"/>
      <c r="N882" s="18"/>
      <c r="O882" s="18"/>
      <c r="P882" s="18"/>
      <c r="Q882" s="18"/>
      <c r="R882" s="18"/>
      <c r="S882" s="18"/>
      <c r="T882" s="18"/>
      <c r="U882" s="18"/>
      <c r="V882" s="18"/>
      <c r="W882" s="18"/>
      <c r="X882" s="18"/>
      <c r="Y882" s="18"/>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c r="BC882" s="18"/>
      <c r="BD882" s="18"/>
      <c r="BE882" s="18"/>
      <c r="BF882" s="18"/>
      <c r="BG882" s="18"/>
      <c r="BH882" s="18"/>
      <c r="BI882" s="18"/>
      <c r="BJ882" s="18"/>
      <c r="BK882" s="18"/>
      <c r="BL882" s="18"/>
      <c r="BM882" s="18"/>
      <c r="BN882" s="18"/>
      <c r="BO882" s="18"/>
      <c r="BP882" s="18"/>
      <c r="BQ882" s="18"/>
      <c r="BR882" s="18"/>
      <c r="BS882" s="18"/>
      <c r="BT882" s="18"/>
      <c r="BU882" s="18"/>
      <c r="BV882" s="18"/>
      <c r="BW882" s="18"/>
      <c r="BX882" s="18"/>
      <c r="BY882" s="18"/>
      <c r="BZ882" s="18"/>
      <c r="CA882" s="18"/>
      <c r="CB882" s="18"/>
      <c r="CC882" s="18"/>
      <c r="CD882" s="18"/>
      <c r="CE882" s="18"/>
      <c r="CF882" s="18"/>
      <c r="CG882" s="18"/>
      <c r="CH882" s="18"/>
      <c r="CI882" s="18"/>
      <c r="CJ882" s="18"/>
      <c r="CK882" s="18"/>
      <c r="CL882" s="18"/>
      <c r="CM882" s="18"/>
      <c r="CN882" s="18"/>
      <c r="CO882" s="18"/>
      <c r="CP882" s="18"/>
      <c r="CQ882" s="18"/>
      <c r="CR882" s="18"/>
      <c r="CS882" s="18"/>
    </row>
    <row r="883" spans="1:97">
      <c r="A883" s="18"/>
      <c r="B883" s="18"/>
      <c r="C883" s="18" t="s">
        <v>18760</v>
      </c>
      <c r="D883" s="18"/>
      <c r="E883" s="18"/>
      <c r="F883" s="18"/>
      <c r="G883" s="18"/>
      <c r="H883" s="18"/>
      <c r="I883" s="18"/>
      <c r="J883" s="18"/>
      <c r="K883" s="18"/>
      <c r="L883" s="18"/>
      <c r="M883" s="18"/>
      <c r="N883" s="18"/>
      <c r="O883" s="18"/>
      <c r="P883" s="18"/>
      <c r="Q883" s="18"/>
      <c r="R883" s="18"/>
      <c r="S883" s="18"/>
      <c r="T883" s="18"/>
      <c r="U883" s="18"/>
      <c r="V883" s="18"/>
      <c r="W883" s="18"/>
      <c r="X883" s="18"/>
      <c r="Y883" s="18"/>
      <c r="Z883" s="18"/>
      <c r="AA883" s="18"/>
      <c r="AB883" s="18"/>
      <c r="AC883" s="18"/>
      <c r="AD883" s="18"/>
      <c r="AE883" s="18"/>
      <c r="AF883" s="18"/>
      <c r="AG883" s="18"/>
      <c r="AH883" s="18"/>
      <c r="AI883" s="18"/>
      <c r="AJ883" s="18"/>
      <c r="AK883" s="18"/>
      <c r="AL883" s="18"/>
      <c r="AM883" s="18"/>
      <c r="AN883" s="18"/>
      <c r="AO883" s="18"/>
      <c r="AP883" s="18"/>
      <c r="AQ883" s="18"/>
      <c r="AR883" s="18"/>
      <c r="AS883" s="18"/>
      <c r="AT883" s="18"/>
      <c r="AU883" s="18"/>
      <c r="AV883" s="18"/>
      <c r="AW883" s="18"/>
      <c r="AX883" s="18"/>
      <c r="AY883" s="18"/>
      <c r="AZ883" s="18"/>
      <c r="BA883" s="18"/>
      <c r="BB883" s="18"/>
      <c r="BC883" s="18"/>
      <c r="BD883" s="18"/>
      <c r="BE883" s="18"/>
      <c r="BF883" s="18"/>
      <c r="BG883" s="18"/>
      <c r="BH883" s="18"/>
      <c r="BI883" s="18"/>
      <c r="BJ883" s="18"/>
      <c r="BK883" s="18"/>
      <c r="BL883" s="18"/>
      <c r="BM883" s="18"/>
      <c r="BN883" s="18"/>
      <c r="BO883" s="18"/>
      <c r="BP883" s="18"/>
      <c r="BQ883" s="18"/>
      <c r="BR883" s="18"/>
      <c r="BS883" s="18"/>
      <c r="BT883" s="18"/>
      <c r="BU883" s="18"/>
      <c r="BV883" s="18"/>
      <c r="BW883" s="18"/>
      <c r="BX883" s="18"/>
      <c r="BY883" s="18"/>
      <c r="BZ883" s="18"/>
      <c r="CA883" s="18"/>
      <c r="CB883" s="18"/>
      <c r="CC883" s="18"/>
      <c r="CD883" s="18"/>
      <c r="CE883" s="18"/>
      <c r="CF883" s="18"/>
      <c r="CG883" s="18"/>
      <c r="CH883" s="18"/>
      <c r="CI883" s="18"/>
      <c r="CJ883" s="18"/>
      <c r="CK883" s="18"/>
      <c r="CL883" s="18"/>
      <c r="CM883" s="18"/>
      <c r="CN883" s="18"/>
      <c r="CO883" s="18"/>
      <c r="CP883" s="18"/>
      <c r="CQ883" s="18"/>
      <c r="CR883" s="18"/>
      <c r="CS883" s="18"/>
    </row>
    <row r="884" spans="1:97">
      <c r="A884" s="18"/>
      <c r="B884" s="18"/>
      <c r="C884" s="18" t="s">
        <v>18761</v>
      </c>
      <c r="D884" s="18"/>
      <c r="E884" s="18"/>
      <c r="F884" s="18"/>
      <c r="G884" s="18"/>
      <c r="H884" s="18"/>
      <c r="I884" s="18"/>
      <c r="J884" s="18"/>
      <c r="K884" s="18"/>
      <c r="L884" s="18"/>
      <c r="M884" s="18"/>
      <c r="N884" s="18"/>
      <c r="O884" s="18"/>
      <c r="P884" s="18"/>
      <c r="Q884" s="18"/>
      <c r="R884" s="18"/>
      <c r="S884" s="18"/>
      <c r="T884" s="18"/>
      <c r="U884" s="18"/>
      <c r="V884" s="18"/>
      <c r="W884" s="18"/>
      <c r="X884" s="18"/>
      <c r="Y884" s="18"/>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c r="BC884" s="18"/>
      <c r="BD884" s="18"/>
      <c r="BE884" s="18"/>
      <c r="BF884" s="18"/>
      <c r="BG884" s="18"/>
      <c r="BH884" s="18"/>
      <c r="BI884" s="18"/>
      <c r="BJ884" s="18"/>
      <c r="BK884" s="18"/>
      <c r="BL884" s="18"/>
      <c r="BM884" s="18"/>
      <c r="BN884" s="18"/>
      <c r="BO884" s="18"/>
      <c r="BP884" s="18"/>
      <c r="BQ884" s="18"/>
      <c r="BR884" s="18"/>
      <c r="BS884" s="18"/>
      <c r="BT884" s="18"/>
      <c r="BU884" s="18"/>
      <c r="BV884" s="18"/>
      <c r="BW884" s="18"/>
      <c r="BX884" s="18"/>
      <c r="BY884" s="18"/>
      <c r="BZ884" s="18"/>
      <c r="CA884" s="18"/>
      <c r="CB884" s="18"/>
      <c r="CC884" s="18"/>
      <c r="CD884" s="18"/>
      <c r="CE884" s="18"/>
      <c r="CF884" s="18"/>
      <c r="CG884" s="18"/>
      <c r="CH884" s="18"/>
      <c r="CI884" s="18"/>
      <c r="CJ884" s="18"/>
      <c r="CK884" s="18"/>
      <c r="CL884" s="18"/>
      <c r="CM884" s="18"/>
      <c r="CN884" s="18"/>
      <c r="CO884" s="18"/>
      <c r="CP884" s="18"/>
      <c r="CQ884" s="18"/>
      <c r="CR884" s="18"/>
      <c r="CS884" s="18"/>
    </row>
    <row r="885" spans="1:97">
      <c r="A885" s="18"/>
      <c r="B885" s="18"/>
      <c r="C885" s="18" t="s">
        <v>18762</v>
      </c>
      <c r="D885" s="18"/>
      <c r="E885" s="18"/>
      <c r="F885" s="18"/>
      <c r="G885" s="18"/>
      <c r="H885" s="18"/>
      <c r="I885" s="18"/>
      <c r="J885" s="18"/>
      <c r="K885" s="18"/>
      <c r="L885" s="18"/>
      <c r="M885" s="18"/>
      <c r="N885" s="18"/>
      <c r="O885" s="18"/>
      <c r="P885" s="18"/>
      <c r="Q885" s="18"/>
      <c r="R885" s="18"/>
      <c r="S885" s="18"/>
      <c r="T885" s="18"/>
      <c r="U885" s="18"/>
      <c r="V885" s="18"/>
      <c r="W885" s="18"/>
      <c r="X885" s="18"/>
      <c r="Y885" s="18"/>
      <c r="Z885" s="18"/>
      <c r="AA885" s="18"/>
      <c r="AB885" s="18"/>
      <c r="AC885" s="18"/>
      <c r="AD885" s="18"/>
      <c r="AE885" s="18"/>
      <c r="AF885" s="18"/>
      <c r="AG885" s="18"/>
      <c r="AH885" s="18"/>
      <c r="AI885" s="18"/>
      <c r="AJ885" s="18"/>
      <c r="AK885" s="18"/>
      <c r="AL885" s="18"/>
      <c r="AM885" s="18"/>
      <c r="AN885" s="18"/>
      <c r="AO885" s="18"/>
      <c r="AP885" s="18"/>
      <c r="AQ885" s="18"/>
      <c r="AR885" s="18"/>
      <c r="AS885" s="18"/>
      <c r="AT885" s="18"/>
      <c r="AU885" s="18"/>
      <c r="AV885" s="18"/>
      <c r="AW885" s="18"/>
      <c r="AX885" s="18"/>
      <c r="AY885" s="18"/>
      <c r="AZ885" s="18"/>
      <c r="BA885" s="18"/>
      <c r="BB885" s="18"/>
      <c r="BC885" s="18"/>
      <c r="BD885" s="18"/>
      <c r="BE885" s="18"/>
      <c r="BF885" s="18"/>
      <c r="BG885" s="18"/>
      <c r="BH885" s="18"/>
      <c r="BI885" s="18"/>
      <c r="BJ885" s="18"/>
      <c r="BK885" s="18"/>
      <c r="BL885" s="18"/>
      <c r="BM885" s="18"/>
      <c r="BN885" s="18"/>
      <c r="BO885" s="18"/>
      <c r="BP885" s="18"/>
      <c r="BQ885" s="18"/>
      <c r="BR885" s="18"/>
      <c r="BS885" s="18"/>
      <c r="BT885" s="18"/>
      <c r="BU885" s="18"/>
      <c r="BV885" s="18"/>
      <c r="BW885" s="18"/>
      <c r="BX885" s="18"/>
      <c r="BY885" s="18"/>
      <c r="BZ885" s="18"/>
      <c r="CA885" s="18"/>
      <c r="CB885" s="18"/>
      <c r="CC885" s="18"/>
      <c r="CD885" s="18"/>
      <c r="CE885" s="18"/>
      <c r="CF885" s="18"/>
      <c r="CG885" s="18"/>
      <c r="CH885" s="18"/>
      <c r="CI885" s="18"/>
      <c r="CJ885" s="18"/>
      <c r="CK885" s="18"/>
      <c r="CL885" s="18"/>
      <c r="CM885" s="18"/>
      <c r="CN885" s="18"/>
      <c r="CO885" s="18"/>
      <c r="CP885" s="18"/>
      <c r="CQ885" s="18"/>
      <c r="CR885" s="18"/>
      <c r="CS885" s="18"/>
    </row>
    <row r="886" spans="1:97">
      <c r="A886" s="18"/>
      <c r="B886" s="18"/>
      <c r="C886" s="18" t="s">
        <v>18763</v>
      </c>
      <c r="D886" s="18"/>
      <c r="E886" s="18"/>
      <c r="F886" s="18"/>
      <c r="G886" s="18"/>
      <c r="H886" s="18"/>
      <c r="I886" s="18"/>
      <c r="J886" s="18"/>
      <c r="K886" s="18"/>
      <c r="L886" s="18"/>
      <c r="M886" s="18"/>
      <c r="N886" s="18"/>
      <c r="O886" s="18"/>
      <c r="P886" s="18"/>
      <c r="Q886" s="18"/>
      <c r="R886" s="18"/>
      <c r="S886" s="18"/>
      <c r="T886" s="18"/>
      <c r="U886" s="18"/>
      <c r="V886" s="18"/>
      <c r="W886" s="18"/>
      <c r="X886" s="18"/>
      <c r="Y886" s="18"/>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c r="BC886" s="18"/>
      <c r="BD886" s="18"/>
      <c r="BE886" s="18"/>
      <c r="BF886" s="18"/>
      <c r="BG886" s="18"/>
      <c r="BH886" s="18"/>
      <c r="BI886" s="18"/>
      <c r="BJ886" s="18"/>
      <c r="BK886" s="18"/>
      <c r="BL886" s="18"/>
      <c r="BM886" s="18"/>
      <c r="BN886" s="18"/>
      <c r="BO886" s="18"/>
      <c r="BP886" s="18"/>
      <c r="BQ886" s="18"/>
      <c r="BR886" s="18"/>
      <c r="BS886" s="18"/>
      <c r="BT886" s="18"/>
      <c r="BU886" s="18"/>
      <c r="BV886" s="18"/>
      <c r="BW886" s="18"/>
      <c r="BX886" s="18"/>
      <c r="BY886" s="18"/>
      <c r="BZ886" s="18"/>
      <c r="CA886" s="18"/>
      <c r="CB886" s="18"/>
      <c r="CC886" s="18"/>
      <c r="CD886" s="18"/>
      <c r="CE886" s="18"/>
      <c r="CF886" s="18"/>
      <c r="CG886" s="18"/>
      <c r="CH886" s="18"/>
      <c r="CI886" s="18"/>
      <c r="CJ886" s="18"/>
      <c r="CK886" s="18"/>
      <c r="CL886" s="18"/>
      <c r="CM886" s="18"/>
      <c r="CN886" s="18"/>
      <c r="CO886" s="18"/>
      <c r="CP886" s="18"/>
      <c r="CQ886" s="18"/>
      <c r="CR886" s="18"/>
      <c r="CS886" s="18"/>
    </row>
    <row r="887" spans="1:97">
      <c r="A887" s="18"/>
      <c r="B887" s="18"/>
      <c r="C887" s="18" t="s">
        <v>18764</v>
      </c>
      <c r="D887" s="18"/>
      <c r="E887" s="18"/>
      <c r="F887" s="18"/>
      <c r="G887" s="18"/>
      <c r="H887" s="18"/>
      <c r="I887" s="18"/>
      <c r="J887" s="18"/>
      <c r="K887" s="18"/>
      <c r="L887" s="18"/>
      <c r="M887" s="18"/>
      <c r="N887" s="18"/>
      <c r="O887" s="18"/>
      <c r="P887" s="18"/>
      <c r="Q887" s="18"/>
      <c r="R887" s="18"/>
      <c r="S887" s="18"/>
      <c r="T887" s="18"/>
      <c r="U887" s="18"/>
      <c r="V887" s="18"/>
      <c r="W887" s="18"/>
      <c r="X887" s="18"/>
      <c r="Y887" s="18"/>
      <c r="Z887" s="18"/>
      <c r="AA887" s="18"/>
      <c r="AB887" s="18"/>
      <c r="AC887" s="18"/>
      <c r="AD887" s="18"/>
      <c r="AE887" s="18"/>
      <c r="AF887" s="18"/>
      <c r="AG887" s="18"/>
      <c r="AH887" s="18"/>
      <c r="AI887" s="18"/>
      <c r="AJ887" s="18"/>
      <c r="AK887" s="18"/>
      <c r="AL887" s="18"/>
      <c r="AM887" s="18"/>
      <c r="AN887" s="18"/>
      <c r="AO887" s="18"/>
      <c r="AP887" s="18"/>
      <c r="AQ887" s="18"/>
      <c r="AR887" s="18"/>
      <c r="AS887" s="18"/>
      <c r="AT887" s="18"/>
      <c r="AU887" s="18"/>
      <c r="AV887" s="18"/>
      <c r="AW887" s="18"/>
      <c r="AX887" s="18"/>
      <c r="AY887" s="18"/>
      <c r="AZ887" s="18"/>
      <c r="BA887" s="18"/>
      <c r="BB887" s="18"/>
      <c r="BC887" s="18"/>
      <c r="BD887" s="18"/>
      <c r="BE887" s="18"/>
      <c r="BF887" s="18"/>
      <c r="BG887" s="18"/>
      <c r="BH887" s="18"/>
      <c r="BI887" s="18"/>
      <c r="BJ887" s="18"/>
      <c r="BK887" s="18"/>
      <c r="BL887" s="18"/>
      <c r="BM887" s="18"/>
      <c r="BN887" s="18"/>
      <c r="BO887" s="18"/>
      <c r="BP887" s="18"/>
      <c r="BQ887" s="18"/>
      <c r="BR887" s="18"/>
      <c r="BS887" s="18"/>
      <c r="BT887" s="18"/>
      <c r="BU887" s="18"/>
      <c r="BV887" s="18"/>
      <c r="BW887" s="18"/>
      <c r="BX887" s="18"/>
      <c r="BY887" s="18"/>
      <c r="BZ887" s="18"/>
      <c r="CA887" s="18"/>
      <c r="CB887" s="18"/>
      <c r="CC887" s="18"/>
      <c r="CD887" s="18"/>
      <c r="CE887" s="18"/>
      <c r="CF887" s="18"/>
      <c r="CG887" s="18"/>
      <c r="CH887" s="18"/>
      <c r="CI887" s="18"/>
      <c r="CJ887" s="18"/>
      <c r="CK887" s="18"/>
      <c r="CL887" s="18"/>
      <c r="CM887" s="18"/>
      <c r="CN887" s="18"/>
      <c r="CO887" s="18"/>
      <c r="CP887" s="18"/>
      <c r="CQ887" s="18"/>
      <c r="CR887" s="18"/>
      <c r="CS887" s="18"/>
    </row>
    <row r="888" spans="1:97">
      <c r="A888" s="18"/>
      <c r="B888" s="18"/>
      <c r="C888" s="18" t="s">
        <v>18765</v>
      </c>
      <c r="D888" s="18"/>
      <c r="E888" s="18"/>
      <c r="F888" s="18"/>
      <c r="G888" s="18"/>
      <c r="H888" s="18"/>
      <c r="I888" s="18"/>
      <c r="J888" s="18"/>
      <c r="K888" s="18"/>
      <c r="L888" s="18"/>
      <c r="M888" s="18"/>
      <c r="N888" s="18"/>
      <c r="O888" s="18"/>
      <c r="P888" s="18"/>
      <c r="Q888" s="18"/>
      <c r="R888" s="18"/>
      <c r="S888" s="18"/>
      <c r="T888" s="18"/>
      <c r="U888" s="18"/>
      <c r="V888" s="18"/>
      <c r="W888" s="18"/>
      <c r="X888" s="18"/>
      <c r="Y888" s="18"/>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c r="BC888" s="18"/>
      <c r="BD888" s="18"/>
      <c r="BE888" s="18"/>
      <c r="BF888" s="18"/>
      <c r="BG888" s="18"/>
      <c r="BH888" s="18"/>
      <c r="BI888" s="18"/>
      <c r="BJ888" s="18"/>
      <c r="BK888" s="18"/>
      <c r="BL888" s="18"/>
      <c r="BM888" s="18"/>
      <c r="BN888" s="18"/>
      <c r="BO888" s="18"/>
      <c r="BP888" s="18"/>
      <c r="BQ888" s="18"/>
      <c r="BR888" s="18"/>
      <c r="BS888" s="18"/>
      <c r="BT888" s="18"/>
      <c r="BU888" s="18"/>
      <c r="BV888" s="18"/>
      <c r="BW888" s="18"/>
      <c r="BX888" s="18"/>
      <c r="BY888" s="18"/>
      <c r="BZ888" s="18"/>
      <c r="CA888" s="18"/>
      <c r="CB888" s="18"/>
      <c r="CC888" s="18"/>
      <c r="CD888" s="18"/>
      <c r="CE888" s="18"/>
      <c r="CF888" s="18"/>
      <c r="CG888" s="18"/>
      <c r="CH888" s="18"/>
      <c r="CI888" s="18"/>
      <c r="CJ888" s="18"/>
      <c r="CK888" s="18"/>
      <c r="CL888" s="18"/>
      <c r="CM888" s="18"/>
      <c r="CN888" s="18"/>
      <c r="CO888" s="18"/>
      <c r="CP888" s="18"/>
      <c r="CQ888" s="18"/>
      <c r="CR888" s="18"/>
      <c r="CS888" s="18"/>
    </row>
    <row r="889" spans="1:97">
      <c r="A889" s="18"/>
      <c r="B889" s="18"/>
      <c r="C889" s="18" t="s">
        <v>18766</v>
      </c>
      <c r="D889" s="18"/>
      <c r="E889" s="18"/>
      <c r="F889" s="18"/>
      <c r="G889" s="18"/>
      <c r="H889" s="18"/>
      <c r="I889" s="18"/>
      <c r="J889" s="18"/>
      <c r="K889" s="18"/>
      <c r="L889" s="18"/>
      <c r="M889" s="18"/>
      <c r="N889" s="18"/>
      <c r="O889" s="18"/>
      <c r="P889" s="18"/>
      <c r="Q889" s="18"/>
      <c r="R889" s="18"/>
      <c r="S889" s="18"/>
      <c r="T889" s="18"/>
      <c r="U889" s="18"/>
      <c r="V889" s="18"/>
      <c r="W889" s="18"/>
      <c r="X889" s="18"/>
      <c r="Y889" s="18"/>
      <c r="Z889" s="18"/>
      <c r="AA889" s="18"/>
      <c r="AB889" s="18"/>
      <c r="AC889" s="18"/>
      <c r="AD889" s="18"/>
      <c r="AE889" s="18"/>
      <c r="AF889" s="18"/>
      <c r="AG889" s="18"/>
      <c r="AH889" s="18"/>
      <c r="AI889" s="18"/>
      <c r="AJ889" s="18"/>
      <c r="AK889" s="18"/>
      <c r="AL889" s="18"/>
      <c r="AM889" s="18"/>
      <c r="AN889" s="18"/>
      <c r="AO889" s="18"/>
      <c r="AP889" s="18"/>
      <c r="AQ889" s="18"/>
      <c r="AR889" s="18"/>
      <c r="AS889" s="18"/>
      <c r="AT889" s="18"/>
      <c r="AU889" s="18"/>
      <c r="AV889" s="18"/>
      <c r="AW889" s="18"/>
      <c r="AX889" s="18"/>
      <c r="AY889" s="18"/>
      <c r="AZ889" s="18"/>
      <c r="BA889" s="18"/>
      <c r="BB889" s="18"/>
      <c r="BC889" s="18"/>
      <c r="BD889" s="18"/>
      <c r="BE889" s="18"/>
      <c r="BF889" s="18"/>
      <c r="BG889" s="18"/>
      <c r="BH889" s="18"/>
      <c r="BI889" s="18"/>
      <c r="BJ889" s="18"/>
      <c r="BK889" s="18"/>
      <c r="BL889" s="18"/>
      <c r="BM889" s="18"/>
      <c r="BN889" s="18"/>
      <c r="BO889" s="18"/>
      <c r="BP889" s="18"/>
      <c r="BQ889" s="18"/>
      <c r="BR889" s="18"/>
      <c r="BS889" s="18"/>
      <c r="BT889" s="18"/>
      <c r="BU889" s="18"/>
      <c r="BV889" s="18"/>
      <c r="BW889" s="18"/>
      <c r="BX889" s="18"/>
      <c r="BY889" s="18"/>
      <c r="BZ889" s="18"/>
      <c r="CA889" s="18"/>
      <c r="CB889" s="18"/>
      <c r="CC889" s="18"/>
      <c r="CD889" s="18"/>
      <c r="CE889" s="18"/>
      <c r="CF889" s="18"/>
      <c r="CG889" s="18"/>
      <c r="CH889" s="18"/>
      <c r="CI889" s="18"/>
      <c r="CJ889" s="18"/>
      <c r="CK889" s="18"/>
      <c r="CL889" s="18"/>
      <c r="CM889" s="18"/>
      <c r="CN889" s="18"/>
      <c r="CO889" s="18"/>
      <c r="CP889" s="18"/>
      <c r="CQ889" s="18"/>
      <c r="CR889" s="18"/>
      <c r="CS889" s="18"/>
    </row>
    <row r="890" spans="1:97">
      <c r="A890" s="18"/>
      <c r="B890" s="18"/>
      <c r="C890" s="18" t="s">
        <v>18767</v>
      </c>
      <c r="D890" s="18"/>
      <c r="E890" s="18"/>
      <c r="F890" s="18"/>
      <c r="G890" s="18"/>
      <c r="H890" s="18"/>
      <c r="I890" s="18"/>
      <c r="J890" s="18"/>
      <c r="K890" s="18"/>
      <c r="L890" s="18"/>
      <c r="M890" s="18"/>
      <c r="N890" s="18"/>
      <c r="O890" s="18"/>
      <c r="P890" s="18"/>
      <c r="Q890" s="18"/>
      <c r="R890" s="18"/>
      <c r="S890" s="18"/>
      <c r="T890" s="18"/>
      <c r="U890" s="18"/>
      <c r="V890" s="18"/>
      <c r="W890" s="18"/>
      <c r="X890" s="18"/>
      <c r="Y890" s="18"/>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c r="BC890" s="18"/>
      <c r="BD890" s="18"/>
      <c r="BE890" s="18"/>
      <c r="BF890" s="18"/>
      <c r="BG890" s="18"/>
      <c r="BH890" s="18"/>
      <c r="BI890" s="18"/>
      <c r="BJ890" s="18"/>
      <c r="BK890" s="18"/>
      <c r="BL890" s="18"/>
      <c r="BM890" s="18"/>
      <c r="BN890" s="18"/>
      <c r="BO890" s="18"/>
      <c r="BP890" s="18"/>
      <c r="BQ890" s="18"/>
      <c r="BR890" s="18"/>
      <c r="BS890" s="18"/>
      <c r="BT890" s="18"/>
      <c r="BU890" s="18"/>
      <c r="BV890" s="18"/>
      <c r="BW890" s="18"/>
      <c r="BX890" s="18"/>
      <c r="BY890" s="18"/>
      <c r="BZ890" s="18"/>
      <c r="CA890" s="18"/>
      <c r="CB890" s="18"/>
      <c r="CC890" s="18"/>
      <c r="CD890" s="18"/>
      <c r="CE890" s="18"/>
      <c r="CF890" s="18"/>
      <c r="CG890" s="18"/>
      <c r="CH890" s="18"/>
      <c r="CI890" s="18"/>
      <c r="CJ890" s="18"/>
      <c r="CK890" s="18"/>
      <c r="CL890" s="18"/>
      <c r="CM890" s="18"/>
      <c r="CN890" s="18"/>
      <c r="CO890" s="18"/>
      <c r="CP890" s="18"/>
      <c r="CQ890" s="18"/>
      <c r="CR890" s="18"/>
      <c r="CS890" s="18"/>
    </row>
    <row r="891" spans="1:97">
      <c r="A891" s="18"/>
      <c r="B891" s="18"/>
      <c r="C891" s="18" t="s">
        <v>18768</v>
      </c>
      <c r="D891" s="18"/>
      <c r="E891" s="18"/>
      <c r="F891" s="18"/>
      <c r="G891" s="18"/>
      <c r="H891" s="18"/>
      <c r="I891" s="18"/>
      <c r="J891" s="18"/>
      <c r="K891" s="18"/>
      <c r="L891" s="18"/>
      <c r="M891" s="18"/>
      <c r="N891" s="18"/>
      <c r="O891" s="18"/>
      <c r="P891" s="18"/>
      <c r="Q891" s="18"/>
      <c r="R891" s="18"/>
      <c r="S891" s="18"/>
      <c r="T891" s="18"/>
      <c r="U891" s="18"/>
      <c r="V891" s="18"/>
      <c r="W891" s="18"/>
      <c r="X891" s="18"/>
      <c r="Y891" s="18"/>
      <c r="Z891" s="18"/>
      <c r="AA891" s="18"/>
      <c r="AB891" s="18"/>
      <c r="AC891" s="18"/>
      <c r="AD891" s="18"/>
      <c r="AE891" s="18"/>
      <c r="AF891" s="18"/>
      <c r="AG891" s="18"/>
      <c r="AH891" s="18"/>
      <c r="AI891" s="18"/>
      <c r="AJ891" s="18"/>
      <c r="AK891" s="18"/>
      <c r="AL891" s="18"/>
      <c r="AM891" s="18"/>
      <c r="AN891" s="18"/>
      <c r="AO891" s="18"/>
      <c r="AP891" s="18"/>
      <c r="AQ891" s="18"/>
      <c r="AR891" s="18"/>
      <c r="AS891" s="18"/>
      <c r="AT891" s="18"/>
      <c r="AU891" s="18"/>
      <c r="AV891" s="18"/>
      <c r="AW891" s="18"/>
      <c r="AX891" s="18"/>
      <c r="AY891" s="18"/>
      <c r="AZ891" s="18"/>
      <c r="BA891" s="18"/>
      <c r="BB891" s="18"/>
      <c r="BC891" s="18"/>
      <c r="BD891" s="18"/>
      <c r="BE891" s="18"/>
      <c r="BF891" s="18"/>
      <c r="BG891" s="18"/>
      <c r="BH891" s="18"/>
      <c r="BI891" s="18"/>
      <c r="BJ891" s="18"/>
      <c r="BK891" s="18"/>
      <c r="BL891" s="18"/>
      <c r="BM891" s="18"/>
      <c r="BN891" s="18"/>
      <c r="BO891" s="18"/>
      <c r="BP891" s="18"/>
      <c r="BQ891" s="18"/>
      <c r="BR891" s="18"/>
      <c r="BS891" s="18"/>
      <c r="BT891" s="18"/>
      <c r="BU891" s="18"/>
      <c r="BV891" s="18"/>
      <c r="BW891" s="18"/>
      <c r="BX891" s="18"/>
      <c r="BY891" s="18"/>
      <c r="BZ891" s="18"/>
      <c r="CA891" s="18"/>
      <c r="CB891" s="18"/>
      <c r="CC891" s="18"/>
      <c r="CD891" s="18"/>
      <c r="CE891" s="18"/>
      <c r="CF891" s="18"/>
      <c r="CG891" s="18"/>
      <c r="CH891" s="18"/>
      <c r="CI891" s="18"/>
      <c r="CJ891" s="18"/>
      <c r="CK891" s="18"/>
      <c r="CL891" s="18"/>
      <c r="CM891" s="18"/>
      <c r="CN891" s="18"/>
      <c r="CO891" s="18"/>
      <c r="CP891" s="18"/>
      <c r="CQ891" s="18"/>
      <c r="CR891" s="18"/>
      <c r="CS891" s="18"/>
    </row>
    <row r="892" spans="1:97">
      <c r="A892" s="18"/>
      <c r="B892" s="18"/>
      <c r="C892" s="18" t="s">
        <v>18769</v>
      </c>
      <c r="D892" s="18"/>
      <c r="E892" s="18"/>
      <c r="F892" s="18"/>
      <c r="G892" s="18"/>
      <c r="H892" s="18"/>
      <c r="I892" s="18"/>
      <c r="J892" s="18"/>
      <c r="K892" s="18"/>
      <c r="L892" s="18"/>
      <c r="M892" s="18"/>
      <c r="N892" s="18"/>
      <c r="O892" s="18"/>
      <c r="P892" s="18"/>
      <c r="Q892" s="18"/>
      <c r="R892" s="18"/>
      <c r="S892" s="18"/>
      <c r="T892" s="18"/>
      <c r="U892" s="18"/>
      <c r="V892" s="18"/>
      <c r="W892" s="18"/>
      <c r="X892" s="18"/>
      <c r="Y892" s="18"/>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c r="BC892" s="18"/>
      <c r="BD892" s="18"/>
      <c r="BE892" s="18"/>
      <c r="BF892" s="18"/>
      <c r="BG892" s="18"/>
      <c r="BH892" s="18"/>
      <c r="BI892" s="18"/>
      <c r="BJ892" s="18"/>
      <c r="BK892" s="18"/>
      <c r="BL892" s="18"/>
      <c r="BM892" s="18"/>
      <c r="BN892" s="18"/>
      <c r="BO892" s="18"/>
      <c r="BP892" s="18"/>
      <c r="BQ892" s="18"/>
      <c r="BR892" s="18"/>
      <c r="BS892" s="18"/>
      <c r="BT892" s="18"/>
      <c r="BU892" s="18"/>
      <c r="BV892" s="18"/>
      <c r="BW892" s="18"/>
      <c r="BX892" s="18"/>
      <c r="BY892" s="18"/>
      <c r="BZ892" s="18"/>
      <c r="CA892" s="18"/>
      <c r="CB892" s="18"/>
      <c r="CC892" s="18"/>
      <c r="CD892" s="18"/>
      <c r="CE892" s="18"/>
      <c r="CF892" s="18"/>
      <c r="CG892" s="18"/>
      <c r="CH892" s="18"/>
      <c r="CI892" s="18"/>
      <c r="CJ892" s="18"/>
      <c r="CK892" s="18"/>
      <c r="CL892" s="18"/>
      <c r="CM892" s="18"/>
      <c r="CN892" s="18"/>
      <c r="CO892" s="18"/>
      <c r="CP892" s="18"/>
      <c r="CQ892" s="18"/>
      <c r="CR892" s="18"/>
      <c r="CS892" s="18"/>
    </row>
    <row r="893" spans="1:97">
      <c r="A893" s="18"/>
      <c r="B893" s="18"/>
      <c r="C893" s="18" t="s">
        <v>18770</v>
      </c>
      <c r="D893" s="18"/>
      <c r="E893" s="18"/>
      <c r="F893" s="18"/>
      <c r="G893" s="18"/>
      <c r="H893" s="18"/>
      <c r="I893" s="18"/>
      <c r="J893" s="18"/>
      <c r="K893" s="18"/>
      <c r="L893" s="18"/>
      <c r="M893" s="18"/>
      <c r="N893" s="18"/>
      <c r="O893" s="18"/>
      <c r="P893" s="18"/>
      <c r="Q893" s="18"/>
      <c r="R893" s="18"/>
      <c r="S893" s="18"/>
      <c r="T893" s="18"/>
      <c r="U893" s="18"/>
      <c r="V893" s="18"/>
      <c r="W893" s="18"/>
      <c r="X893" s="18"/>
      <c r="Y893" s="18"/>
      <c r="Z893" s="18"/>
      <c r="AA893" s="18"/>
      <c r="AB893" s="18"/>
      <c r="AC893" s="18"/>
      <c r="AD893" s="18"/>
      <c r="AE893" s="18"/>
      <c r="AF893" s="18"/>
      <c r="AG893" s="18"/>
      <c r="AH893" s="18"/>
      <c r="AI893" s="18"/>
      <c r="AJ893" s="18"/>
      <c r="AK893" s="18"/>
      <c r="AL893" s="18"/>
      <c r="AM893" s="18"/>
      <c r="AN893" s="18"/>
      <c r="AO893" s="18"/>
      <c r="AP893" s="18"/>
      <c r="AQ893" s="18"/>
      <c r="AR893" s="18"/>
      <c r="AS893" s="18"/>
      <c r="AT893" s="18"/>
      <c r="AU893" s="18"/>
      <c r="AV893" s="18"/>
      <c r="AW893" s="18"/>
      <c r="AX893" s="18"/>
      <c r="AY893" s="18"/>
      <c r="AZ893" s="18"/>
      <c r="BA893" s="18"/>
      <c r="BB893" s="18"/>
      <c r="BC893" s="18"/>
      <c r="BD893" s="18"/>
      <c r="BE893" s="18"/>
      <c r="BF893" s="18"/>
      <c r="BG893" s="18"/>
      <c r="BH893" s="18"/>
      <c r="BI893" s="18"/>
      <c r="BJ893" s="18"/>
      <c r="BK893" s="18"/>
      <c r="BL893" s="18"/>
      <c r="BM893" s="18"/>
      <c r="BN893" s="18"/>
      <c r="BO893" s="18"/>
      <c r="BP893" s="18"/>
      <c r="BQ893" s="18"/>
      <c r="BR893" s="18"/>
      <c r="BS893" s="18"/>
      <c r="BT893" s="18"/>
      <c r="BU893" s="18"/>
      <c r="BV893" s="18"/>
      <c r="BW893" s="18"/>
      <c r="BX893" s="18"/>
      <c r="BY893" s="18"/>
      <c r="BZ893" s="18"/>
      <c r="CA893" s="18"/>
      <c r="CB893" s="18"/>
      <c r="CC893" s="18"/>
      <c r="CD893" s="18"/>
      <c r="CE893" s="18"/>
      <c r="CF893" s="18"/>
      <c r="CG893" s="18"/>
      <c r="CH893" s="18"/>
      <c r="CI893" s="18"/>
      <c r="CJ893" s="18"/>
      <c r="CK893" s="18"/>
      <c r="CL893" s="18"/>
      <c r="CM893" s="18"/>
      <c r="CN893" s="18"/>
      <c r="CO893" s="18"/>
      <c r="CP893" s="18"/>
      <c r="CQ893" s="18"/>
      <c r="CR893" s="18"/>
      <c r="CS893" s="18"/>
    </row>
    <row r="894" spans="1:97">
      <c r="A894" s="18"/>
      <c r="B894" s="18"/>
      <c r="C894" s="18" t="s">
        <v>18771</v>
      </c>
      <c r="D894" s="18"/>
      <c r="E894" s="18"/>
      <c r="F894" s="18"/>
      <c r="G894" s="18"/>
      <c r="H894" s="18"/>
      <c r="I894" s="18"/>
      <c r="J894" s="18"/>
      <c r="K894" s="18"/>
      <c r="L894" s="18"/>
      <c r="M894" s="18"/>
      <c r="N894" s="18"/>
      <c r="O894" s="18"/>
      <c r="P894" s="18"/>
      <c r="Q894" s="18"/>
      <c r="R894" s="18"/>
      <c r="S894" s="18"/>
      <c r="T894" s="18"/>
      <c r="U894" s="18"/>
      <c r="V894" s="18"/>
      <c r="W894" s="18"/>
      <c r="X894" s="18"/>
      <c r="Y894" s="18"/>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c r="BC894" s="18"/>
      <c r="BD894" s="18"/>
      <c r="BE894" s="18"/>
      <c r="BF894" s="18"/>
      <c r="BG894" s="18"/>
      <c r="BH894" s="18"/>
      <c r="BI894" s="18"/>
      <c r="BJ894" s="18"/>
      <c r="BK894" s="18"/>
      <c r="BL894" s="18"/>
      <c r="BM894" s="18"/>
      <c r="BN894" s="18"/>
      <c r="BO894" s="18"/>
      <c r="BP894" s="18"/>
      <c r="BQ894" s="18"/>
      <c r="BR894" s="18"/>
      <c r="BS894" s="18"/>
      <c r="BT894" s="18"/>
      <c r="BU894" s="18"/>
      <c r="BV894" s="18"/>
      <c r="BW894" s="18"/>
      <c r="BX894" s="18"/>
      <c r="BY894" s="18"/>
      <c r="BZ894" s="18"/>
      <c r="CA894" s="18"/>
      <c r="CB894" s="18"/>
      <c r="CC894" s="18"/>
      <c r="CD894" s="18"/>
      <c r="CE894" s="18"/>
      <c r="CF894" s="18"/>
      <c r="CG894" s="18"/>
      <c r="CH894" s="18"/>
      <c r="CI894" s="18"/>
      <c r="CJ894" s="18"/>
      <c r="CK894" s="18"/>
      <c r="CL894" s="18"/>
      <c r="CM894" s="18"/>
      <c r="CN894" s="18"/>
      <c r="CO894" s="18"/>
      <c r="CP894" s="18"/>
      <c r="CQ894" s="18"/>
      <c r="CR894" s="18"/>
      <c r="CS894" s="18"/>
    </row>
    <row r="895" spans="1:97">
      <c r="A895" s="18"/>
      <c r="B895" s="18"/>
      <c r="C895" s="18" t="s">
        <v>18772</v>
      </c>
      <c r="D895" s="18"/>
      <c r="E895" s="18"/>
      <c r="F895" s="18"/>
      <c r="G895" s="18"/>
      <c r="H895" s="18"/>
      <c r="I895" s="18"/>
      <c r="J895" s="18"/>
      <c r="K895" s="18"/>
      <c r="L895" s="18"/>
      <c r="M895" s="18"/>
      <c r="N895" s="18"/>
      <c r="O895" s="18"/>
      <c r="P895" s="18"/>
      <c r="Q895" s="18"/>
      <c r="R895" s="18"/>
      <c r="S895" s="18"/>
      <c r="T895" s="18"/>
      <c r="U895" s="18"/>
      <c r="V895" s="18"/>
      <c r="W895" s="18"/>
      <c r="X895" s="18"/>
      <c r="Y895" s="18"/>
      <c r="Z895" s="18"/>
      <c r="AA895" s="18"/>
      <c r="AB895" s="18"/>
      <c r="AC895" s="18"/>
      <c r="AD895" s="18"/>
      <c r="AE895" s="18"/>
      <c r="AF895" s="18"/>
      <c r="AG895" s="18"/>
      <c r="AH895" s="18"/>
      <c r="AI895" s="18"/>
      <c r="AJ895" s="18"/>
      <c r="AK895" s="18"/>
      <c r="AL895" s="18"/>
      <c r="AM895" s="18"/>
      <c r="AN895" s="18"/>
      <c r="AO895" s="18"/>
      <c r="AP895" s="18"/>
      <c r="AQ895" s="18"/>
      <c r="AR895" s="18"/>
      <c r="AS895" s="18"/>
      <c r="AT895" s="18"/>
      <c r="AU895" s="18"/>
      <c r="AV895" s="18"/>
      <c r="AW895" s="18"/>
      <c r="AX895" s="18"/>
      <c r="AY895" s="18"/>
      <c r="AZ895" s="18"/>
      <c r="BA895" s="18"/>
      <c r="BB895" s="18"/>
      <c r="BC895" s="18"/>
      <c r="BD895" s="18"/>
      <c r="BE895" s="18"/>
      <c r="BF895" s="18"/>
      <c r="BG895" s="18"/>
      <c r="BH895" s="18"/>
      <c r="BI895" s="18"/>
      <c r="BJ895" s="18"/>
      <c r="BK895" s="18"/>
      <c r="BL895" s="18"/>
      <c r="BM895" s="18"/>
      <c r="BN895" s="18"/>
      <c r="BO895" s="18"/>
      <c r="BP895" s="18"/>
      <c r="BQ895" s="18"/>
      <c r="BR895" s="18"/>
      <c r="BS895" s="18"/>
      <c r="BT895" s="18"/>
      <c r="BU895" s="18"/>
      <c r="BV895" s="18"/>
      <c r="BW895" s="18"/>
      <c r="BX895" s="18"/>
      <c r="BY895" s="18"/>
      <c r="BZ895" s="18"/>
      <c r="CA895" s="18"/>
      <c r="CB895" s="18"/>
      <c r="CC895" s="18"/>
      <c r="CD895" s="18"/>
      <c r="CE895" s="18"/>
      <c r="CF895" s="18"/>
      <c r="CG895" s="18"/>
      <c r="CH895" s="18"/>
      <c r="CI895" s="18"/>
      <c r="CJ895" s="18"/>
      <c r="CK895" s="18"/>
      <c r="CL895" s="18"/>
      <c r="CM895" s="18"/>
      <c r="CN895" s="18"/>
      <c r="CO895" s="18"/>
      <c r="CP895" s="18"/>
      <c r="CQ895" s="18"/>
      <c r="CR895" s="18"/>
      <c r="CS895" s="18"/>
    </row>
    <row r="896" spans="1:97">
      <c r="A896" s="18"/>
      <c r="B896" s="18"/>
      <c r="C896" s="18" t="s">
        <v>18773</v>
      </c>
      <c r="D896" s="18"/>
      <c r="E896" s="18"/>
      <c r="F896" s="18"/>
      <c r="G896" s="18"/>
      <c r="H896" s="18"/>
      <c r="I896" s="18"/>
      <c r="J896" s="18"/>
      <c r="K896" s="18"/>
      <c r="L896" s="18"/>
      <c r="M896" s="18"/>
      <c r="N896" s="18"/>
      <c r="O896" s="18"/>
      <c r="P896" s="18"/>
      <c r="Q896" s="18"/>
      <c r="R896" s="18"/>
      <c r="S896" s="18"/>
      <c r="T896" s="18"/>
      <c r="U896" s="18"/>
      <c r="V896" s="18"/>
      <c r="W896" s="18"/>
      <c r="X896" s="18"/>
      <c r="Y896" s="18"/>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c r="BC896" s="18"/>
      <c r="BD896" s="18"/>
      <c r="BE896" s="18"/>
      <c r="BF896" s="18"/>
      <c r="BG896" s="18"/>
      <c r="BH896" s="18"/>
      <c r="BI896" s="18"/>
      <c r="BJ896" s="18"/>
      <c r="BK896" s="18"/>
      <c r="BL896" s="18"/>
      <c r="BM896" s="18"/>
      <c r="BN896" s="18"/>
      <c r="BO896" s="18"/>
      <c r="BP896" s="18"/>
      <c r="BQ896" s="18"/>
      <c r="BR896" s="18"/>
      <c r="BS896" s="18"/>
      <c r="BT896" s="18"/>
      <c r="BU896" s="18"/>
      <c r="BV896" s="18"/>
      <c r="BW896" s="18"/>
      <c r="BX896" s="18"/>
      <c r="BY896" s="18"/>
      <c r="BZ896" s="18"/>
      <c r="CA896" s="18"/>
      <c r="CB896" s="18"/>
      <c r="CC896" s="18"/>
      <c r="CD896" s="18"/>
      <c r="CE896" s="18"/>
      <c r="CF896" s="18"/>
      <c r="CG896" s="18"/>
      <c r="CH896" s="18"/>
      <c r="CI896" s="18"/>
      <c r="CJ896" s="18"/>
      <c r="CK896" s="18"/>
      <c r="CL896" s="18"/>
      <c r="CM896" s="18"/>
      <c r="CN896" s="18"/>
      <c r="CO896" s="18"/>
      <c r="CP896" s="18"/>
      <c r="CQ896" s="18"/>
      <c r="CR896" s="18"/>
      <c r="CS896" s="18"/>
    </row>
    <row r="897" spans="1:97">
      <c r="A897" s="18"/>
      <c r="B897" s="18"/>
      <c r="C897" s="18" t="s">
        <v>18774</v>
      </c>
      <c r="D897" s="18"/>
      <c r="E897" s="18"/>
      <c r="F897" s="18"/>
      <c r="G897" s="18"/>
      <c r="H897" s="18"/>
      <c r="I897" s="18"/>
      <c r="J897" s="18"/>
      <c r="K897" s="18"/>
      <c r="L897" s="18"/>
      <c r="M897" s="18"/>
      <c r="N897" s="18"/>
      <c r="O897" s="18"/>
      <c r="P897" s="18"/>
      <c r="Q897" s="18"/>
      <c r="R897" s="18"/>
      <c r="S897" s="18"/>
      <c r="T897" s="18"/>
      <c r="U897" s="18"/>
      <c r="V897" s="18"/>
      <c r="W897" s="18"/>
      <c r="X897" s="18"/>
      <c r="Y897" s="18"/>
      <c r="Z897" s="18"/>
      <c r="AA897" s="18"/>
      <c r="AB897" s="18"/>
      <c r="AC897" s="18"/>
      <c r="AD897" s="18"/>
      <c r="AE897" s="18"/>
      <c r="AF897" s="18"/>
      <c r="AG897" s="18"/>
      <c r="AH897" s="18"/>
      <c r="AI897" s="18"/>
      <c r="AJ897" s="18"/>
      <c r="AK897" s="18"/>
      <c r="AL897" s="18"/>
      <c r="AM897" s="18"/>
      <c r="AN897" s="18"/>
      <c r="AO897" s="18"/>
      <c r="AP897" s="18"/>
      <c r="AQ897" s="18"/>
      <c r="AR897" s="18"/>
      <c r="AS897" s="18"/>
      <c r="AT897" s="18"/>
      <c r="AU897" s="18"/>
      <c r="AV897" s="18"/>
      <c r="AW897" s="18"/>
      <c r="AX897" s="18"/>
      <c r="AY897" s="18"/>
      <c r="AZ897" s="18"/>
      <c r="BA897" s="18"/>
      <c r="BB897" s="18"/>
      <c r="BC897" s="18"/>
      <c r="BD897" s="18"/>
      <c r="BE897" s="18"/>
      <c r="BF897" s="18"/>
      <c r="BG897" s="18"/>
      <c r="BH897" s="18"/>
      <c r="BI897" s="18"/>
      <c r="BJ897" s="18"/>
      <c r="BK897" s="18"/>
      <c r="BL897" s="18"/>
      <c r="BM897" s="18"/>
      <c r="BN897" s="18"/>
      <c r="BO897" s="18"/>
      <c r="BP897" s="18"/>
      <c r="BQ897" s="18"/>
      <c r="BR897" s="18"/>
      <c r="BS897" s="18"/>
      <c r="BT897" s="18"/>
      <c r="BU897" s="18"/>
      <c r="BV897" s="18"/>
      <c r="BW897" s="18"/>
      <c r="BX897" s="18"/>
      <c r="BY897" s="18"/>
      <c r="BZ897" s="18"/>
      <c r="CA897" s="18"/>
      <c r="CB897" s="18"/>
      <c r="CC897" s="18"/>
      <c r="CD897" s="18"/>
      <c r="CE897" s="18"/>
      <c r="CF897" s="18"/>
      <c r="CG897" s="18"/>
      <c r="CH897" s="18"/>
      <c r="CI897" s="18"/>
      <c r="CJ897" s="18"/>
      <c r="CK897" s="18"/>
      <c r="CL897" s="18"/>
      <c r="CM897" s="18"/>
      <c r="CN897" s="18"/>
      <c r="CO897" s="18"/>
      <c r="CP897" s="18"/>
      <c r="CQ897" s="18"/>
      <c r="CR897" s="18"/>
      <c r="CS897" s="18"/>
    </row>
    <row r="898" spans="1:97">
      <c r="A898" s="18"/>
      <c r="B898" s="18"/>
      <c r="C898" s="18" t="s">
        <v>18775</v>
      </c>
      <c r="D898" s="18"/>
      <c r="E898" s="18"/>
      <c r="F898" s="18"/>
      <c r="G898" s="18"/>
      <c r="H898" s="18"/>
      <c r="I898" s="18"/>
      <c r="J898" s="18"/>
      <c r="K898" s="18"/>
      <c r="L898" s="18"/>
      <c r="M898" s="18"/>
      <c r="N898" s="18"/>
      <c r="O898" s="18"/>
      <c r="P898" s="18"/>
      <c r="Q898" s="18"/>
      <c r="R898" s="18"/>
      <c r="S898" s="18"/>
      <c r="T898" s="18"/>
      <c r="U898" s="18"/>
      <c r="V898" s="18"/>
      <c r="W898" s="18"/>
      <c r="X898" s="18"/>
      <c r="Y898" s="18"/>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c r="BC898" s="18"/>
      <c r="BD898" s="18"/>
      <c r="BE898" s="18"/>
      <c r="BF898" s="18"/>
      <c r="BG898" s="18"/>
      <c r="BH898" s="18"/>
      <c r="BI898" s="18"/>
      <c r="BJ898" s="18"/>
      <c r="BK898" s="18"/>
      <c r="BL898" s="18"/>
      <c r="BM898" s="18"/>
      <c r="BN898" s="18"/>
      <c r="BO898" s="18"/>
      <c r="BP898" s="18"/>
      <c r="BQ898" s="18"/>
      <c r="BR898" s="18"/>
      <c r="BS898" s="18"/>
      <c r="BT898" s="18"/>
      <c r="BU898" s="18"/>
      <c r="BV898" s="18"/>
      <c r="BW898" s="18"/>
      <c r="BX898" s="18"/>
      <c r="BY898" s="18"/>
      <c r="BZ898" s="18"/>
      <c r="CA898" s="18"/>
      <c r="CB898" s="18"/>
      <c r="CC898" s="18"/>
      <c r="CD898" s="18"/>
      <c r="CE898" s="18"/>
      <c r="CF898" s="18"/>
      <c r="CG898" s="18"/>
      <c r="CH898" s="18"/>
      <c r="CI898" s="18"/>
      <c r="CJ898" s="18"/>
      <c r="CK898" s="18"/>
      <c r="CL898" s="18"/>
      <c r="CM898" s="18"/>
      <c r="CN898" s="18"/>
      <c r="CO898" s="18"/>
      <c r="CP898" s="18"/>
      <c r="CQ898" s="18"/>
      <c r="CR898" s="18"/>
      <c r="CS898" s="18"/>
    </row>
    <row r="899" spans="1:97">
      <c r="A899" s="18"/>
      <c r="B899" s="18"/>
      <c r="C899" s="18" t="s">
        <v>18776</v>
      </c>
      <c r="D899" s="18"/>
      <c r="E899" s="18"/>
      <c r="F899" s="18"/>
      <c r="G899" s="18"/>
      <c r="H899" s="18"/>
      <c r="I899" s="18"/>
      <c r="J899" s="18"/>
      <c r="K899" s="18"/>
      <c r="L899" s="18"/>
      <c r="M899" s="18"/>
      <c r="N899" s="18"/>
      <c r="O899" s="18"/>
      <c r="P899" s="18"/>
      <c r="Q899" s="18"/>
      <c r="R899" s="18"/>
      <c r="S899" s="18"/>
      <c r="T899" s="18"/>
      <c r="U899" s="18"/>
      <c r="V899" s="18"/>
      <c r="W899" s="18"/>
      <c r="X899" s="18"/>
      <c r="Y899" s="18"/>
      <c r="Z899" s="18"/>
      <c r="AA899" s="18"/>
      <c r="AB899" s="18"/>
      <c r="AC899" s="18"/>
      <c r="AD899" s="18"/>
      <c r="AE899" s="18"/>
      <c r="AF899" s="18"/>
      <c r="AG899" s="18"/>
      <c r="AH899" s="18"/>
      <c r="AI899" s="18"/>
      <c r="AJ899" s="18"/>
      <c r="AK899" s="18"/>
      <c r="AL899" s="18"/>
      <c r="AM899" s="18"/>
      <c r="AN899" s="18"/>
      <c r="AO899" s="18"/>
      <c r="AP899" s="18"/>
      <c r="AQ899" s="18"/>
      <c r="AR899" s="18"/>
      <c r="AS899" s="18"/>
      <c r="AT899" s="18"/>
      <c r="AU899" s="18"/>
      <c r="AV899" s="18"/>
      <c r="AW899" s="18"/>
      <c r="AX899" s="18"/>
      <c r="AY899" s="18"/>
      <c r="AZ899" s="18"/>
      <c r="BA899" s="18"/>
      <c r="BB899" s="18"/>
      <c r="BC899" s="18"/>
      <c r="BD899" s="18"/>
      <c r="BE899" s="18"/>
      <c r="BF899" s="18"/>
      <c r="BG899" s="18"/>
      <c r="BH899" s="18"/>
      <c r="BI899" s="18"/>
      <c r="BJ899" s="18"/>
      <c r="BK899" s="18"/>
      <c r="BL899" s="18"/>
      <c r="BM899" s="18"/>
      <c r="BN899" s="18"/>
      <c r="BO899" s="18"/>
      <c r="BP899" s="18"/>
      <c r="BQ899" s="18"/>
      <c r="BR899" s="18"/>
      <c r="BS899" s="18"/>
      <c r="BT899" s="18"/>
      <c r="BU899" s="18"/>
      <c r="BV899" s="18"/>
      <c r="BW899" s="18"/>
      <c r="BX899" s="18"/>
      <c r="BY899" s="18"/>
      <c r="BZ899" s="18"/>
      <c r="CA899" s="18"/>
      <c r="CB899" s="18"/>
      <c r="CC899" s="18"/>
      <c r="CD899" s="18"/>
      <c r="CE899" s="18"/>
      <c r="CF899" s="18"/>
      <c r="CG899" s="18"/>
      <c r="CH899" s="18"/>
      <c r="CI899" s="18"/>
      <c r="CJ899" s="18"/>
      <c r="CK899" s="18"/>
      <c r="CL899" s="18"/>
      <c r="CM899" s="18"/>
      <c r="CN899" s="18"/>
      <c r="CO899" s="18"/>
      <c r="CP899" s="18"/>
      <c r="CQ899" s="18"/>
      <c r="CR899" s="18"/>
      <c r="CS899" s="18"/>
    </row>
    <row r="900" spans="1:97">
      <c r="A900" s="18"/>
      <c r="B900" s="18"/>
      <c r="C900" s="18" t="s">
        <v>18777</v>
      </c>
      <c r="D900" s="18"/>
      <c r="E900" s="18"/>
      <c r="F900" s="18"/>
      <c r="G900" s="18"/>
      <c r="H900" s="18"/>
      <c r="I900" s="18"/>
      <c r="J900" s="18"/>
      <c r="K900" s="18"/>
      <c r="L900" s="18"/>
      <c r="M900" s="18"/>
      <c r="N900" s="18"/>
      <c r="O900" s="18"/>
      <c r="P900" s="18"/>
      <c r="Q900" s="18"/>
      <c r="R900" s="18"/>
      <c r="S900" s="18"/>
      <c r="T900" s="18"/>
      <c r="U900" s="18"/>
      <c r="V900" s="18"/>
      <c r="W900" s="18"/>
      <c r="X900" s="18"/>
      <c r="Y900" s="18"/>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c r="BC900" s="18"/>
      <c r="BD900" s="18"/>
      <c r="BE900" s="18"/>
      <c r="BF900" s="18"/>
      <c r="BG900" s="18"/>
      <c r="BH900" s="18"/>
      <c r="BI900" s="18"/>
      <c r="BJ900" s="18"/>
      <c r="BK900" s="18"/>
      <c r="BL900" s="18"/>
      <c r="BM900" s="18"/>
      <c r="BN900" s="18"/>
      <c r="BO900" s="18"/>
      <c r="BP900" s="18"/>
      <c r="BQ900" s="18"/>
      <c r="BR900" s="18"/>
      <c r="BS900" s="18"/>
      <c r="BT900" s="18"/>
      <c r="BU900" s="18"/>
      <c r="BV900" s="18"/>
      <c r="BW900" s="18"/>
      <c r="BX900" s="18"/>
      <c r="BY900" s="18"/>
      <c r="BZ900" s="18"/>
      <c r="CA900" s="18"/>
      <c r="CB900" s="18"/>
      <c r="CC900" s="18"/>
      <c r="CD900" s="18"/>
      <c r="CE900" s="18"/>
      <c r="CF900" s="18"/>
      <c r="CG900" s="18"/>
      <c r="CH900" s="18"/>
      <c r="CI900" s="18"/>
      <c r="CJ900" s="18"/>
      <c r="CK900" s="18"/>
      <c r="CL900" s="18"/>
      <c r="CM900" s="18"/>
      <c r="CN900" s="18"/>
      <c r="CO900" s="18"/>
      <c r="CP900" s="18"/>
      <c r="CQ900" s="18"/>
      <c r="CR900" s="18"/>
      <c r="CS900" s="18"/>
    </row>
    <row r="901" spans="1:97">
      <c r="A901" s="18"/>
      <c r="B901" s="18"/>
      <c r="C901" s="18" t="s">
        <v>18778</v>
      </c>
      <c r="D901" s="18"/>
      <c r="E901" s="18"/>
      <c r="F901" s="18"/>
      <c r="G901" s="18"/>
      <c r="H901" s="18"/>
      <c r="I901" s="18"/>
      <c r="J901" s="18"/>
      <c r="K901" s="18"/>
      <c r="L901" s="18"/>
      <c r="M901" s="18"/>
      <c r="N901" s="18"/>
      <c r="O901" s="18"/>
      <c r="P901" s="18"/>
      <c r="Q901" s="18"/>
      <c r="R901" s="18"/>
      <c r="S901" s="18"/>
      <c r="T901" s="18"/>
      <c r="U901" s="18"/>
      <c r="V901" s="18"/>
      <c r="W901" s="18"/>
      <c r="X901" s="18"/>
      <c r="Y901" s="18"/>
      <c r="Z901" s="18"/>
      <c r="AA901" s="18"/>
      <c r="AB901" s="18"/>
      <c r="AC901" s="18"/>
      <c r="AD901" s="18"/>
      <c r="AE901" s="18"/>
      <c r="AF901" s="18"/>
      <c r="AG901" s="18"/>
      <c r="AH901" s="18"/>
      <c r="AI901" s="18"/>
      <c r="AJ901" s="18"/>
      <c r="AK901" s="18"/>
      <c r="AL901" s="18"/>
      <c r="AM901" s="18"/>
      <c r="AN901" s="18"/>
      <c r="AO901" s="18"/>
      <c r="AP901" s="18"/>
      <c r="AQ901" s="18"/>
      <c r="AR901" s="18"/>
      <c r="AS901" s="18"/>
      <c r="AT901" s="18"/>
      <c r="AU901" s="18"/>
      <c r="AV901" s="18"/>
      <c r="AW901" s="18"/>
      <c r="AX901" s="18"/>
      <c r="AY901" s="18"/>
      <c r="AZ901" s="18"/>
      <c r="BA901" s="18"/>
      <c r="BB901" s="18"/>
      <c r="BC901" s="18"/>
      <c r="BD901" s="18"/>
      <c r="BE901" s="18"/>
      <c r="BF901" s="18"/>
      <c r="BG901" s="18"/>
      <c r="BH901" s="18"/>
      <c r="BI901" s="18"/>
      <c r="BJ901" s="18"/>
      <c r="BK901" s="18"/>
      <c r="BL901" s="18"/>
      <c r="BM901" s="18"/>
      <c r="BN901" s="18"/>
      <c r="BO901" s="18"/>
      <c r="BP901" s="18"/>
      <c r="BQ901" s="18"/>
      <c r="BR901" s="18"/>
      <c r="BS901" s="18"/>
      <c r="BT901" s="18"/>
      <c r="BU901" s="18"/>
      <c r="BV901" s="18"/>
      <c r="BW901" s="18"/>
      <c r="BX901" s="18"/>
      <c r="BY901" s="18"/>
      <c r="BZ901" s="18"/>
      <c r="CA901" s="18"/>
      <c r="CB901" s="18"/>
      <c r="CC901" s="18"/>
      <c r="CD901" s="18"/>
      <c r="CE901" s="18"/>
      <c r="CF901" s="18"/>
      <c r="CG901" s="18"/>
      <c r="CH901" s="18"/>
      <c r="CI901" s="18"/>
      <c r="CJ901" s="18"/>
      <c r="CK901" s="18"/>
      <c r="CL901" s="18"/>
      <c r="CM901" s="18"/>
      <c r="CN901" s="18"/>
      <c r="CO901" s="18"/>
      <c r="CP901" s="18"/>
      <c r="CQ901" s="18"/>
      <c r="CR901" s="18"/>
      <c r="CS901" s="18"/>
    </row>
    <row r="902" spans="1:97">
      <c r="A902" s="18"/>
      <c r="B902" s="18"/>
      <c r="C902" s="18" t="s">
        <v>18779</v>
      </c>
      <c r="D902" s="18"/>
      <c r="E902" s="18"/>
      <c r="F902" s="18"/>
      <c r="G902" s="18"/>
      <c r="H902" s="18"/>
      <c r="I902" s="18"/>
      <c r="J902" s="18"/>
      <c r="K902" s="18"/>
      <c r="L902" s="18"/>
      <c r="M902" s="18"/>
      <c r="N902" s="18"/>
      <c r="O902" s="18"/>
      <c r="P902" s="18"/>
      <c r="Q902" s="18"/>
      <c r="R902" s="18"/>
      <c r="S902" s="18"/>
      <c r="T902" s="18"/>
      <c r="U902" s="18"/>
      <c r="V902" s="18"/>
      <c r="W902" s="18"/>
      <c r="X902" s="18"/>
      <c r="Y902" s="18"/>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c r="BC902" s="18"/>
      <c r="BD902" s="18"/>
      <c r="BE902" s="18"/>
      <c r="BF902" s="18"/>
      <c r="BG902" s="18"/>
      <c r="BH902" s="18"/>
      <c r="BI902" s="18"/>
      <c r="BJ902" s="18"/>
      <c r="BK902" s="18"/>
      <c r="BL902" s="18"/>
      <c r="BM902" s="18"/>
      <c r="BN902" s="18"/>
      <c r="BO902" s="18"/>
      <c r="BP902" s="18"/>
      <c r="BQ902" s="18"/>
      <c r="BR902" s="18"/>
      <c r="BS902" s="18"/>
      <c r="BT902" s="18"/>
      <c r="BU902" s="18"/>
      <c r="BV902" s="18"/>
      <c r="BW902" s="18"/>
      <c r="BX902" s="18"/>
      <c r="BY902" s="18"/>
      <c r="BZ902" s="18"/>
      <c r="CA902" s="18"/>
      <c r="CB902" s="18"/>
      <c r="CC902" s="18"/>
      <c r="CD902" s="18"/>
      <c r="CE902" s="18"/>
      <c r="CF902" s="18"/>
      <c r="CG902" s="18"/>
      <c r="CH902" s="18"/>
      <c r="CI902" s="18"/>
      <c r="CJ902" s="18"/>
      <c r="CK902" s="18"/>
      <c r="CL902" s="18"/>
      <c r="CM902" s="18"/>
      <c r="CN902" s="18"/>
      <c r="CO902" s="18"/>
      <c r="CP902" s="18"/>
      <c r="CQ902" s="18"/>
      <c r="CR902" s="18"/>
      <c r="CS902" s="18"/>
    </row>
    <row r="903" spans="1:97">
      <c r="A903" s="18"/>
      <c r="B903" s="18"/>
      <c r="C903" s="18" t="s">
        <v>18780</v>
      </c>
      <c r="D903" s="18"/>
      <c r="E903" s="18"/>
      <c r="F903" s="18"/>
      <c r="G903" s="18"/>
      <c r="H903" s="18"/>
      <c r="I903" s="18"/>
      <c r="J903" s="18"/>
      <c r="K903" s="18"/>
      <c r="L903" s="18"/>
      <c r="M903" s="18"/>
      <c r="N903" s="18"/>
      <c r="O903" s="18"/>
      <c r="P903" s="18"/>
      <c r="Q903" s="18"/>
      <c r="R903" s="18"/>
      <c r="S903" s="18"/>
      <c r="T903" s="18"/>
      <c r="U903" s="18"/>
      <c r="V903" s="18"/>
      <c r="W903" s="18"/>
      <c r="X903" s="18"/>
      <c r="Y903" s="18"/>
      <c r="Z903" s="18"/>
      <c r="AA903" s="18"/>
      <c r="AB903" s="18"/>
      <c r="AC903" s="18"/>
      <c r="AD903" s="18"/>
      <c r="AE903" s="18"/>
      <c r="AF903" s="18"/>
      <c r="AG903" s="18"/>
      <c r="AH903" s="18"/>
      <c r="AI903" s="18"/>
      <c r="AJ903" s="18"/>
      <c r="AK903" s="18"/>
      <c r="AL903" s="18"/>
      <c r="AM903" s="18"/>
      <c r="AN903" s="18"/>
      <c r="AO903" s="18"/>
      <c r="AP903" s="18"/>
      <c r="AQ903" s="18"/>
      <c r="AR903" s="18"/>
      <c r="AS903" s="18"/>
      <c r="AT903" s="18"/>
      <c r="AU903" s="18"/>
      <c r="AV903" s="18"/>
      <c r="AW903" s="18"/>
      <c r="AX903" s="18"/>
      <c r="AY903" s="18"/>
      <c r="AZ903" s="18"/>
      <c r="BA903" s="18"/>
      <c r="BB903" s="18"/>
      <c r="BC903" s="18"/>
      <c r="BD903" s="18"/>
      <c r="BE903" s="18"/>
      <c r="BF903" s="18"/>
      <c r="BG903" s="18"/>
      <c r="BH903" s="18"/>
      <c r="BI903" s="18"/>
      <c r="BJ903" s="18"/>
      <c r="BK903" s="18"/>
      <c r="BL903" s="18"/>
      <c r="BM903" s="18"/>
      <c r="BN903" s="18"/>
      <c r="BO903" s="18"/>
      <c r="BP903" s="18"/>
      <c r="BQ903" s="18"/>
      <c r="BR903" s="18"/>
      <c r="BS903" s="18"/>
      <c r="BT903" s="18"/>
      <c r="BU903" s="18"/>
      <c r="BV903" s="18"/>
      <c r="BW903" s="18"/>
      <c r="BX903" s="18"/>
      <c r="BY903" s="18"/>
      <c r="BZ903" s="18"/>
      <c r="CA903" s="18"/>
      <c r="CB903" s="18"/>
      <c r="CC903" s="18"/>
      <c r="CD903" s="18"/>
      <c r="CE903" s="18"/>
      <c r="CF903" s="18"/>
      <c r="CG903" s="18"/>
      <c r="CH903" s="18"/>
      <c r="CI903" s="18"/>
      <c r="CJ903" s="18"/>
      <c r="CK903" s="18"/>
      <c r="CL903" s="18"/>
      <c r="CM903" s="18"/>
      <c r="CN903" s="18"/>
      <c r="CO903" s="18"/>
      <c r="CP903" s="18"/>
      <c r="CQ903" s="18"/>
      <c r="CR903" s="18"/>
      <c r="CS903" s="18"/>
    </row>
    <row r="904" spans="1:97">
      <c r="A904" s="18"/>
      <c r="B904" s="18"/>
      <c r="C904" s="18" t="s">
        <v>18781</v>
      </c>
      <c r="D904" s="18"/>
      <c r="E904" s="18"/>
      <c r="F904" s="18"/>
      <c r="G904" s="18"/>
      <c r="H904" s="18"/>
      <c r="I904" s="18"/>
      <c r="J904" s="18"/>
      <c r="K904" s="18"/>
      <c r="L904" s="18"/>
      <c r="M904" s="18"/>
      <c r="N904" s="18"/>
      <c r="O904" s="18"/>
      <c r="P904" s="18"/>
      <c r="Q904" s="18"/>
      <c r="R904" s="18"/>
      <c r="S904" s="18"/>
      <c r="T904" s="18"/>
      <c r="U904" s="18"/>
      <c r="V904" s="18"/>
      <c r="W904" s="18"/>
      <c r="X904" s="18"/>
      <c r="Y904" s="18"/>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c r="BC904" s="18"/>
      <c r="BD904" s="18"/>
      <c r="BE904" s="18"/>
      <c r="BF904" s="18"/>
      <c r="BG904" s="18"/>
      <c r="BH904" s="18"/>
      <c r="BI904" s="18"/>
      <c r="BJ904" s="18"/>
      <c r="BK904" s="18"/>
      <c r="BL904" s="18"/>
      <c r="BM904" s="18"/>
      <c r="BN904" s="18"/>
      <c r="BO904" s="18"/>
      <c r="BP904" s="18"/>
      <c r="BQ904" s="18"/>
      <c r="BR904" s="18"/>
      <c r="BS904" s="18"/>
      <c r="BT904" s="18"/>
      <c r="BU904" s="18"/>
      <c r="BV904" s="18"/>
      <c r="BW904" s="18"/>
      <c r="BX904" s="18"/>
      <c r="BY904" s="18"/>
      <c r="BZ904" s="18"/>
      <c r="CA904" s="18"/>
      <c r="CB904" s="18"/>
      <c r="CC904" s="18"/>
      <c r="CD904" s="18"/>
      <c r="CE904" s="18"/>
      <c r="CF904" s="18"/>
      <c r="CG904" s="18"/>
      <c r="CH904" s="18"/>
      <c r="CI904" s="18"/>
      <c r="CJ904" s="18"/>
      <c r="CK904" s="18"/>
      <c r="CL904" s="18"/>
      <c r="CM904" s="18"/>
      <c r="CN904" s="18"/>
      <c r="CO904" s="18"/>
      <c r="CP904" s="18"/>
      <c r="CQ904" s="18"/>
      <c r="CR904" s="18"/>
      <c r="CS904" s="18"/>
    </row>
    <row r="905" spans="1:97">
      <c r="A905" s="18"/>
      <c r="B905" s="18"/>
      <c r="C905" s="18" t="s">
        <v>18782</v>
      </c>
      <c r="D905" s="18"/>
      <c r="E905" s="18"/>
      <c r="F905" s="18"/>
      <c r="G905" s="18"/>
      <c r="H905" s="18"/>
      <c r="I905" s="18"/>
      <c r="J905" s="18"/>
      <c r="K905" s="18"/>
      <c r="L905" s="18"/>
      <c r="M905" s="18"/>
      <c r="N905" s="18"/>
      <c r="O905" s="18"/>
      <c r="P905" s="18"/>
      <c r="Q905" s="18"/>
      <c r="R905" s="18"/>
      <c r="S905" s="18"/>
      <c r="T905" s="18"/>
      <c r="U905" s="18"/>
      <c r="V905" s="18"/>
      <c r="W905" s="18"/>
      <c r="X905" s="18"/>
      <c r="Y905" s="18"/>
      <c r="Z905" s="18"/>
      <c r="AA905" s="18"/>
      <c r="AB905" s="18"/>
      <c r="AC905" s="18"/>
      <c r="AD905" s="18"/>
      <c r="AE905" s="18"/>
      <c r="AF905" s="18"/>
      <c r="AG905" s="18"/>
      <c r="AH905" s="18"/>
      <c r="AI905" s="18"/>
      <c r="AJ905" s="18"/>
      <c r="AK905" s="18"/>
      <c r="AL905" s="18"/>
      <c r="AM905" s="18"/>
      <c r="AN905" s="18"/>
      <c r="AO905" s="18"/>
      <c r="AP905" s="18"/>
      <c r="AQ905" s="18"/>
      <c r="AR905" s="18"/>
      <c r="AS905" s="18"/>
      <c r="AT905" s="18"/>
      <c r="AU905" s="18"/>
      <c r="AV905" s="18"/>
      <c r="AW905" s="18"/>
      <c r="AX905" s="18"/>
      <c r="AY905" s="18"/>
      <c r="AZ905" s="18"/>
      <c r="BA905" s="18"/>
      <c r="BB905" s="18"/>
      <c r="BC905" s="18"/>
      <c r="BD905" s="18"/>
      <c r="BE905" s="18"/>
      <c r="BF905" s="18"/>
      <c r="BG905" s="18"/>
      <c r="BH905" s="18"/>
      <c r="BI905" s="18"/>
      <c r="BJ905" s="18"/>
      <c r="BK905" s="18"/>
      <c r="BL905" s="18"/>
      <c r="BM905" s="18"/>
      <c r="BN905" s="18"/>
      <c r="BO905" s="18"/>
      <c r="BP905" s="18"/>
      <c r="BQ905" s="18"/>
      <c r="BR905" s="18"/>
      <c r="BS905" s="18"/>
      <c r="BT905" s="18"/>
      <c r="BU905" s="18"/>
      <c r="BV905" s="18"/>
      <c r="BW905" s="18"/>
      <c r="BX905" s="18"/>
      <c r="BY905" s="18"/>
      <c r="BZ905" s="18"/>
      <c r="CA905" s="18"/>
      <c r="CB905" s="18"/>
      <c r="CC905" s="18"/>
      <c r="CD905" s="18"/>
      <c r="CE905" s="18"/>
      <c r="CF905" s="18"/>
      <c r="CG905" s="18"/>
      <c r="CH905" s="18"/>
      <c r="CI905" s="18"/>
      <c r="CJ905" s="18"/>
      <c r="CK905" s="18"/>
      <c r="CL905" s="18"/>
      <c r="CM905" s="18"/>
      <c r="CN905" s="18"/>
      <c r="CO905" s="18"/>
      <c r="CP905" s="18"/>
      <c r="CQ905" s="18"/>
      <c r="CR905" s="18"/>
      <c r="CS905" s="18"/>
    </row>
    <row r="906" spans="1:97">
      <c r="A906" s="18"/>
      <c r="B906" s="18"/>
      <c r="C906" s="18" t="s">
        <v>18783</v>
      </c>
      <c r="D906" s="18"/>
      <c r="E906" s="18"/>
      <c r="F906" s="18"/>
      <c r="G906" s="18"/>
      <c r="H906" s="18"/>
      <c r="I906" s="18"/>
      <c r="J906" s="18"/>
      <c r="K906" s="18"/>
      <c r="L906" s="18"/>
      <c r="M906" s="18"/>
      <c r="N906" s="18"/>
      <c r="O906" s="18"/>
      <c r="P906" s="18"/>
      <c r="Q906" s="18"/>
      <c r="R906" s="18"/>
      <c r="S906" s="18"/>
      <c r="T906" s="18"/>
      <c r="U906" s="18"/>
      <c r="V906" s="18"/>
      <c r="W906" s="18"/>
      <c r="X906" s="18"/>
      <c r="Y906" s="18"/>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c r="BC906" s="18"/>
      <c r="BD906" s="18"/>
      <c r="BE906" s="18"/>
      <c r="BF906" s="18"/>
      <c r="BG906" s="18"/>
      <c r="BH906" s="18"/>
      <c r="BI906" s="18"/>
      <c r="BJ906" s="18"/>
      <c r="BK906" s="18"/>
      <c r="BL906" s="18"/>
      <c r="BM906" s="18"/>
      <c r="BN906" s="18"/>
      <c r="BO906" s="18"/>
      <c r="BP906" s="18"/>
      <c r="BQ906" s="18"/>
      <c r="BR906" s="18"/>
      <c r="BS906" s="18"/>
      <c r="BT906" s="18"/>
      <c r="BU906" s="18"/>
      <c r="BV906" s="18"/>
      <c r="BW906" s="18"/>
      <c r="BX906" s="18"/>
      <c r="BY906" s="18"/>
      <c r="BZ906" s="18"/>
      <c r="CA906" s="18"/>
      <c r="CB906" s="18"/>
      <c r="CC906" s="18"/>
      <c r="CD906" s="18"/>
      <c r="CE906" s="18"/>
      <c r="CF906" s="18"/>
      <c r="CG906" s="18"/>
      <c r="CH906" s="18"/>
      <c r="CI906" s="18"/>
      <c r="CJ906" s="18"/>
      <c r="CK906" s="18"/>
      <c r="CL906" s="18"/>
      <c r="CM906" s="18"/>
      <c r="CN906" s="18"/>
      <c r="CO906" s="18"/>
      <c r="CP906" s="18"/>
      <c r="CQ906" s="18"/>
      <c r="CR906" s="18"/>
      <c r="CS906" s="18"/>
    </row>
    <row r="907" spans="1:97">
      <c r="A907" s="18"/>
      <c r="B907" s="18"/>
      <c r="C907" s="18" t="s">
        <v>18784</v>
      </c>
      <c r="D907" s="18"/>
      <c r="E907" s="18"/>
      <c r="F907" s="18"/>
      <c r="G907" s="18"/>
      <c r="H907" s="18"/>
      <c r="I907" s="18"/>
      <c r="J907" s="18"/>
      <c r="K907" s="18"/>
      <c r="L907" s="18"/>
      <c r="M907" s="18"/>
      <c r="N907" s="18"/>
      <c r="O907" s="18"/>
      <c r="P907" s="18"/>
      <c r="Q907" s="18"/>
      <c r="R907" s="18"/>
      <c r="S907" s="18"/>
      <c r="T907" s="18"/>
      <c r="U907" s="18"/>
      <c r="V907" s="18"/>
      <c r="W907" s="18"/>
      <c r="X907" s="18"/>
      <c r="Y907" s="18"/>
      <c r="Z907" s="18"/>
      <c r="AA907" s="18"/>
      <c r="AB907" s="18"/>
      <c r="AC907" s="18"/>
      <c r="AD907" s="18"/>
      <c r="AE907" s="18"/>
      <c r="AF907" s="18"/>
      <c r="AG907" s="18"/>
      <c r="AH907" s="18"/>
      <c r="AI907" s="18"/>
      <c r="AJ907" s="18"/>
      <c r="AK907" s="18"/>
      <c r="AL907" s="18"/>
      <c r="AM907" s="18"/>
      <c r="AN907" s="18"/>
      <c r="AO907" s="18"/>
      <c r="AP907" s="18"/>
      <c r="AQ907" s="18"/>
      <c r="AR907" s="18"/>
      <c r="AS907" s="18"/>
      <c r="AT907" s="18"/>
      <c r="AU907" s="18"/>
      <c r="AV907" s="18"/>
      <c r="AW907" s="18"/>
      <c r="AX907" s="18"/>
      <c r="AY907" s="18"/>
      <c r="AZ907" s="18"/>
      <c r="BA907" s="18"/>
      <c r="BB907" s="18"/>
      <c r="BC907" s="18"/>
      <c r="BD907" s="18"/>
      <c r="BE907" s="18"/>
      <c r="BF907" s="18"/>
      <c r="BG907" s="18"/>
      <c r="BH907" s="18"/>
      <c r="BI907" s="18"/>
      <c r="BJ907" s="18"/>
      <c r="BK907" s="18"/>
      <c r="BL907" s="18"/>
      <c r="BM907" s="18"/>
      <c r="BN907" s="18"/>
      <c r="BO907" s="18"/>
      <c r="BP907" s="18"/>
      <c r="BQ907" s="18"/>
      <c r="BR907" s="18"/>
      <c r="BS907" s="18"/>
      <c r="BT907" s="18"/>
      <c r="BU907" s="18"/>
      <c r="BV907" s="18"/>
      <c r="BW907" s="18"/>
      <c r="BX907" s="18"/>
      <c r="BY907" s="18"/>
      <c r="BZ907" s="18"/>
      <c r="CA907" s="18"/>
      <c r="CB907" s="18"/>
      <c r="CC907" s="18"/>
      <c r="CD907" s="18"/>
      <c r="CE907" s="18"/>
      <c r="CF907" s="18"/>
      <c r="CG907" s="18"/>
      <c r="CH907" s="18"/>
      <c r="CI907" s="18"/>
      <c r="CJ907" s="18"/>
      <c r="CK907" s="18"/>
      <c r="CL907" s="18"/>
      <c r="CM907" s="18"/>
      <c r="CN907" s="18"/>
      <c r="CO907" s="18"/>
      <c r="CP907" s="18"/>
      <c r="CQ907" s="18"/>
      <c r="CR907" s="18"/>
      <c r="CS907" s="18"/>
    </row>
    <row r="908" spans="1:97">
      <c r="A908" s="18"/>
      <c r="B908" s="18"/>
      <c r="C908" s="18" t="s">
        <v>18785</v>
      </c>
      <c r="D908" s="18"/>
      <c r="E908" s="18"/>
      <c r="F908" s="18"/>
      <c r="G908" s="18"/>
      <c r="H908" s="18"/>
      <c r="I908" s="18"/>
      <c r="J908" s="18"/>
      <c r="K908" s="18"/>
      <c r="L908" s="18"/>
      <c r="M908" s="18"/>
      <c r="N908" s="18"/>
      <c r="O908" s="18"/>
      <c r="P908" s="18"/>
      <c r="Q908" s="18"/>
      <c r="R908" s="18"/>
      <c r="S908" s="18"/>
      <c r="T908" s="18"/>
      <c r="U908" s="18"/>
      <c r="V908" s="18"/>
      <c r="W908" s="18"/>
      <c r="X908" s="18"/>
      <c r="Y908" s="18"/>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c r="BC908" s="18"/>
      <c r="BD908" s="18"/>
      <c r="BE908" s="18"/>
      <c r="BF908" s="18"/>
      <c r="BG908" s="18"/>
      <c r="BH908" s="18"/>
      <c r="BI908" s="18"/>
      <c r="BJ908" s="18"/>
      <c r="BK908" s="18"/>
      <c r="BL908" s="18"/>
      <c r="BM908" s="18"/>
      <c r="BN908" s="18"/>
      <c r="BO908" s="18"/>
      <c r="BP908" s="18"/>
      <c r="BQ908" s="18"/>
      <c r="BR908" s="18"/>
      <c r="BS908" s="18"/>
      <c r="BT908" s="18"/>
      <c r="BU908" s="18"/>
      <c r="BV908" s="18"/>
      <c r="BW908" s="18"/>
      <c r="BX908" s="18"/>
      <c r="BY908" s="18"/>
      <c r="BZ908" s="18"/>
      <c r="CA908" s="18"/>
      <c r="CB908" s="18"/>
      <c r="CC908" s="18"/>
      <c r="CD908" s="18"/>
      <c r="CE908" s="18"/>
      <c r="CF908" s="18"/>
      <c r="CG908" s="18"/>
      <c r="CH908" s="18"/>
      <c r="CI908" s="18"/>
      <c r="CJ908" s="18"/>
      <c r="CK908" s="18"/>
      <c r="CL908" s="18"/>
      <c r="CM908" s="18"/>
      <c r="CN908" s="18"/>
      <c r="CO908" s="18"/>
      <c r="CP908" s="18"/>
      <c r="CQ908" s="18"/>
      <c r="CR908" s="18"/>
      <c r="CS908" s="18"/>
    </row>
    <row r="909" spans="1:97">
      <c r="A909" s="18"/>
      <c r="B909" s="18"/>
      <c r="C909" s="18" t="s">
        <v>18786</v>
      </c>
      <c r="D909" s="18"/>
      <c r="E909" s="18"/>
      <c r="F909" s="18"/>
      <c r="G909" s="18"/>
      <c r="H909" s="18"/>
      <c r="I909" s="18"/>
      <c r="J909" s="18"/>
      <c r="K909" s="18"/>
      <c r="L909" s="18"/>
      <c r="M909" s="18"/>
      <c r="N909" s="18"/>
      <c r="O909" s="18"/>
      <c r="P909" s="18"/>
      <c r="Q909" s="18"/>
      <c r="R909" s="18"/>
      <c r="S909" s="18"/>
      <c r="T909" s="18"/>
      <c r="U909" s="18"/>
      <c r="V909" s="18"/>
      <c r="W909" s="18"/>
      <c r="X909" s="18"/>
      <c r="Y909" s="18"/>
      <c r="Z909" s="18"/>
      <c r="AA909" s="18"/>
      <c r="AB909" s="18"/>
      <c r="AC909" s="18"/>
      <c r="AD909" s="18"/>
      <c r="AE909" s="18"/>
      <c r="AF909" s="18"/>
      <c r="AG909" s="18"/>
      <c r="AH909" s="18"/>
      <c r="AI909" s="18"/>
      <c r="AJ909" s="18"/>
      <c r="AK909" s="18"/>
      <c r="AL909" s="18"/>
      <c r="AM909" s="18"/>
      <c r="AN909" s="18"/>
      <c r="AO909" s="18"/>
      <c r="AP909" s="18"/>
      <c r="AQ909" s="18"/>
      <c r="AR909" s="18"/>
      <c r="AS909" s="18"/>
      <c r="AT909" s="18"/>
      <c r="AU909" s="18"/>
      <c r="AV909" s="18"/>
      <c r="AW909" s="18"/>
      <c r="AX909" s="18"/>
      <c r="AY909" s="18"/>
      <c r="AZ909" s="18"/>
      <c r="BA909" s="18"/>
      <c r="BB909" s="18"/>
      <c r="BC909" s="18"/>
      <c r="BD909" s="18"/>
      <c r="BE909" s="18"/>
      <c r="BF909" s="18"/>
      <c r="BG909" s="18"/>
      <c r="BH909" s="18"/>
      <c r="BI909" s="18"/>
      <c r="BJ909" s="18"/>
      <c r="BK909" s="18"/>
      <c r="BL909" s="18"/>
      <c r="BM909" s="18"/>
      <c r="BN909" s="18"/>
      <c r="BO909" s="18"/>
      <c r="BP909" s="18"/>
      <c r="BQ909" s="18"/>
      <c r="BR909" s="18"/>
      <c r="BS909" s="18"/>
      <c r="BT909" s="18"/>
      <c r="BU909" s="18"/>
      <c r="BV909" s="18"/>
      <c r="BW909" s="18"/>
      <c r="BX909" s="18"/>
      <c r="BY909" s="18"/>
      <c r="BZ909" s="18"/>
      <c r="CA909" s="18"/>
      <c r="CB909" s="18"/>
      <c r="CC909" s="18"/>
      <c r="CD909" s="18"/>
      <c r="CE909" s="18"/>
      <c r="CF909" s="18"/>
      <c r="CG909" s="18"/>
      <c r="CH909" s="18"/>
      <c r="CI909" s="18"/>
      <c r="CJ909" s="18"/>
      <c r="CK909" s="18"/>
      <c r="CL909" s="18"/>
      <c r="CM909" s="18"/>
      <c r="CN909" s="18"/>
      <c r="CO909" s="18"/>
      <c r="CP909" s="18"/>
      <c r="CQ909" s="18"/>
      <c r="CR909" s="18"/>
      <c r="CS909" s="18"/>
    </row>
    <row r="910" spans="1:97">
      <c r="A910" s="18"/>
      <c r="B910" s="18"/>
      <c r="C910" s="18" t="s">
        <v>18787</v>
      </c>
      <c r="D910" s="18"/>
      <c r="E910" s="18"/>
      <c r="F910" s="18"/>
      <c r="G910" s="18"/>
      <c r="H910" s="18"/>
      <c r="I910" s="18"/>
      <c r="J910" s="18"/>
      <c r="K910" s="18"/>
      <c r="L910" s="18"/>
      <c r="M910" s="18"/>
      <c r="N910" s="18"/>
      <c r="O910" s="18"/>
      <c r="P910" s="18"/>
      <c r="Q910" s="18"/>
      <c r="R910" s="18"/>
      <c r="S910" s="18"/>
      <c r="T910" s="18"/>
      <c r="U910" s="18"/>
      <c r="V910" s="18"/>
      <c r="W910" s="18"/>
      <c r="X910" s="18"/>
      <c r="Y910" s="18"/>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c r="BC910" s="18"/>
      <c r="BD910" s="18"/>
      <c r="BE910" s="18"/>
      <c r="BF910" s="18"/>
      <c r="BG910" s="18"/>
      <c r="BH910" s="18"/>
      <c r="BI910" s="18"/>
      <c r="BJ910" s="18"/>
      <c r="BK910" s="18"/>
      <c r="BL910" s="18"/>
      <c r="BM910" s="18"/>
      <c r="BN910" s="18"/>
      <c r="BO910" s="18"/>
      <c r="BP910" s="18"/>
      <c r="BQ910" s="18"/>
      <c r="BR910" s="18"/>
      <c r="BS910" s="18"/>
      <c r="BT910" s="18"/>
      <c r="BU910" s="18"/>
      <c r="BV910" s="18"/>
      <c r="BW910" s="18"/>
      <c r="BX910" s="18"/>
      <c r="BY910" s="18"/>
      <c r="BZ910" s="18"/>
      <c r="CA910" s="18"/>
      <c r="CB910" s="18"/>
      <c r="CC910" s="18"/>
      <c r="CD910" s="18"/>
      <c r="CE910" s="18"/>
      <c r="CF910" s="18"/>
      <c r="CG910" s="18"/>
      <c r="CH910" s="18"/>
      <c r="CI910" s="18"/>
      <c r="CJ910" s="18"/>
      <c r="CK910" s="18"/>
      <c r="CL910" s="18"/>
      <c r="CM910" s="18"/>
      <c r="CN910" s="18"/>
      <c r="CO910" s="18"/>
      <c r="CP910" s="18"/>
      <c r="CQ910" s="18"/>
      <c r="CR910" s="18"/>
      <c r="CS910" s="18"/>
    </row>
    <row r="911" spans="1:97">
      <c r="A911" s="18"/>
      <c r="B911" s="18"/>
      <c r="C911" s="18" t="s">
        <v>18788</v>
      </c>
      <c r="D911" s="18"/>
      <c r="E911" s="18"/>
      <c r="F911" s="18"/>
      <c r="G911" s="18"/>
      <c r="H911" s="18"/>
      <c r="I911" s="18"/>
      <c r="J911" s="18"/>
      <c r="K911" s="18"/>
      <c r="L911" s="18"/>
      <c r="M911" s="18"/>
      <c r="N911" s="18"/>
      <c r="O911" s="18"/>
      <c r="P911" s="18"/>
      <c r="Q911" s="18"/>
      <c r="R911" s="18"/>
      <c r="S911" s="18"/>
      <c r="T911" s="18"/>
      <c r="U911" s="18"/>
      <c r="V911" s="18"/>
      <c r="W911" s="18"/>
      <c r="X911" s="18"/>
      <c r="Y911" s="18"/>
      <c r="Z911" s="18"/>
      <c r="AA911" s="18"/>
      <c r="AB911" s="18"/>
      <c r="AC911" s="18"/>
      <c r="AD911" s="18"/>
      <c r="AE911" s="18"/>
      <c r="AF911" s="18"/>
      <c r="AG911" s="18"/>
      <c r="AH911" s="18"/>
      <c r="AI911" s="18"/>
      <c r="AJ911" s="18"/>
      <c r="AK911" s="18"/>
      <c r="AL911" s="18"/>
      <c r="AM911" s="18"/>
      <c r="AN911" s="18"/>
      <c r="AO911" s="18"/>
      <c r="AP911" s="18"/>
      <c r="AQ911" s="18"/>
      <c r="AR911" s="18"/>
      <c r="AS911" s="18"/>
      <c r="AT911" s="18"/>
      <c r="AU911" s="18"/>
      <c r="AV911" s="18"/>
      <c r="AW911" s="18"/>
      <c r="AX911" s="18"/>
      <c r="AY911" s="18"/>
      <c r="AZ911" s="18"/>
      <c r="BA911" s="18"/>
      <c r="BB911" s="18"/>
      <c r="BC911" s="18"/>
      <c r="BD911" s="18"/>
      <c r="BE911" s="18"/>
      <c r="BF911" s="18"/>
      <c r="BG911" s="18"/>
      <c r="BH911" s="18"/>
      <c r="BI911" s="18"/>
      <c r="BJ911" s="18"/>
      <c r="BK911" s="18"/>
      <c r="BL911" s="18"/>
      <c r="BM911" s="18"/>
      <c r="BN911" s="18"/>
      <c r="BO911" s="18"/>
      <c r="BP911" s="18"/>
      <c r="BQ911" s="18"/>
      <c r="BR911" s="18"/>
      <c r="BS911" s="18"/>
      <c r="BT911" s="18"/>
      <c r="BU911" s="18"/>
      <c r="BV911" s="18"/>
      <c r="BW911" s="18"/>
      <c r="BX911" s="18"/>
      <c r="BY911" s="18"/>
      <c r="BZ911" s="18"/>
      <c r="CA911" s="18"/>
      <c r="CB911" s="18"/>
      <c r="CC911" s="18"/>
      <c r="CD911" s="18"/>
      <c r="CE911" s="18"/>
      <c r="CF911" s="18"/>
      <c r="CG911" s="18"/>
      <c r="CH911" s="18"/>
      <c r="CI911" s="18"/>
      <c r="CJ911" s="18"/>
      <c r="CK911" s="18"/>
      <c r="CL911" s="18"/>
      <c r="CM911" s="18"/>
      <c r="CN911" s="18"/>
      <c r="CO911" s="18"/>
      <c r="CP911" s="18"/>
      <c r="CQ911" s="18"/>
      <c r="CR911" s="18"/>
      <c r="CS911" s="18"/>
    </row>
    <row r="912" spans="1:97">
      <c r="A912" s="18"/>
      <c r="B912" s="18"/>
      <c r="C912" s="18" t="s">
        <v>18789</v>
      </c>
      <c r="D912" s="18"/>
      <c r="E912" s="18"/>
      <c r="F912" s="18"/>
      <c r="G912" s="18"/>
      <c r="H912" s="18"/>
      <c r="I912" s="18"/>
      <c r="J912" s="18"/>
      <c r="K912" s="18"/>
      <c r="L912" s="18"/>
      <c r="M912" s="18"/>
      <c r="N912" s="18"/>
      <c r="O912" s="18"/>
      <c r="P912" s="18"/>
      <c r="Q912" s="18"/>
      <c r="R912" s="18"/>
      <c r="S912" s="18"/>
      <c r="T912" s="18"/>
      <c r="U912" s="18"/>
      <c r="V912" s="18"/>
      <c r="W912" s="18"/>
      <c r="X912" s="18"/>
      <c r="Y912" s="18"/>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c r="BC912" s="18"/>
      <c r="BD912" s="18"/>
      <c r="BE912" s="18"/>
      <c r="BF912" s="18"/>
      <c r="BG912" s="18"/>
      <c r="BH912" s="18"/>
      <c r="BI912" s="18"/>
      <c r="BJ912" s="18"/>
      <c r="BK912" s="18"/>
      <c r="BL912" s="18"/>
      <c r="BM912" s="18"/>
      <c r="BN912" s="18"/>
      <c r="BO912" s="18"/>
      <c r="BP912" s="18"/>
      <c r="BQ912" s="18"/>
      <c r="BR912" s="18"/>
      <c r="BS912" s="18"/>
      <c r="BT912" s="18"/>
      <c r="BU912" s="18"/>
      <c r="BV912" s="18"/>
      <c r="BW912" s="18"/>
      <c r="BX912" s="18"/>
      <c r="BY912" s="18"/>
      <c r="BZ912" s="18"/>
      <c r="CA912" s="18"/>
      <c r="CB912" s="18"/>
      <c r="CC912" s="18"/>
      <c r="CD912" s="18"/>
      <c r="CE912" s="18"/>
      <c r="CF912" s="18"/>
      <c r="CG912" s="18"/>
      <c r="CH912" s="18"/>
      <c r="CI912" s="18"/>
      <c r="CJ912" s="18"/>
      <c r="CK912" s="18"/>
      <c r="CL912" s="18"/>
      <c r="CM912" s="18"/>
      <c r="CN912" s="18"/>
      <c r="CO912" s="18"/>
      <c r="CP912" s="18"/>
      <c r="CQ912" s="18"/>
      <c r="CR912" s="18"/>
      <c r="CS912" s="18"/>
    </row>
    <row r="913" spans="1:97">
      <c r="A913" s="18"/>
      <c r="B913" s="18"/>
      <c r="C913" s="18" t="s">
        <v>18790</v>
      </c>
      <c r="D913" s="18"/>
      <c r="E913" s="18"/>
      <c r="F913" s="18"/>
      <c r="G913" s="18"/>
      <c r="H913" s="18"/>
      <c r="I913" s="18"/>
      <c r="J913" s="18"/>
      <c r="K913" s="18"/>
      <c r="L913" s="18"/>
      <c r="M913" s="18"/>
      <c r="N913" s="18"/>
      <c r="O913" s="18"/>
      <c r="P913" s="18"/>
      <c r="Q913" s="18"/>
      <c r="R913" s="18"/>
      <c r="S913" s="18"/>
      <c r="T913" s="18"/>
      <c r="U913" s="18"/>
      <c r="V913" s="18"/>
      <c r="W913" s="18"/>
      <c r="X913" s="18"/>
      <c r="Y913" s="18"/>
      <c r="Z913" s="18"/>
      <c r="AA913" s="18"/>
      <c r="AB913" s="18"/>
      <c r="AC913" s="18"/>
      <c r="AD913" s="18"/>
      <c r="AE913" s="18"/>
      <c r="AF913" s="18"/>
      <c r="AG913" s="18"/>
      <c r="AH913" s="18"/>
      <c r="AI913" s="18"/>
      <c r="AJ913" s="18"/>
      <c r="AK913" s="18"/>
      <c r="AL913" s="18"/>
      <c r="AM913" s="18"/>
      <c r="AN913" s="18"/>
      <c r="AO913" s="18"/>
      <c r="AP913" s="18"/>
      <c r="AQ913" s="18"/>
      <c r="AR913" s="18"/>
      <c r="AS913" s="18"/>
      <c r="AT913" s="18"/>
      <c r="AU913" s="18"/>
      <c r="AV913" s="18"/>
      <c r="AW913" s="18"/>
      <c r="AX913" s="18"/>
      <c r="AY913" s="18"/>
      <c r="AZ913" s="18"/>
      <c r="BA913" s="18"/>
      <c r="BB913" s="18"/>
      <c r="BC913" s="18"/>
      <c r="BD913" s="18"/>
      <c r="BE913" s="18"/>
      <c r="BF913" s="18"/>
      <c r="BG913" s="18"/>
      <c r="BH913" s="18"/>
      <c r="BI913" s="18"/>
      <c r="BJ913" s="18"/>
      <c r="BK913" s="18"/>
      <c r="BL913" s="18"/>
      <c r="BM913" s="18"/>
      <c r="BN913" s="18"/>
      <c r="BO913" s="18"/>
      <c r="BP913" s="18"/>
      <c r="BQ913" s="18"/>
      <c r="BR913" s="18"/>
      <c r="BS913" s="18"/>
      <c r="BT913" s="18"/>
      <c r="BU913" s="18"/>
      <c r="BV913" s="18"/>
      <c r="BW913" s="18"/>
      <c r="BX913" s="18"/>
      <c r="BY913" s="18"/>
      <c r="BZ913" s="18"/>
      <c r="CA913" s="18"/>
      <c r="CB913" s="18"/>
      <c r="CC913" s="18"/>
      <c r="CD913" s="18"/>
      <c r="CE913" s="18"/>
      <c r="CF913" s="18"/>
      <c r="CG913" s="18"/>
      <c r="CH913" s="18"/>
      <c r="CI913" s="18"/>
      <c r="CJ913" s="18"/>
      <c r="CK913" s="18"/>
      <c r="CL913" s="18"/>
      <c r="CM913" s="18"/>
      <c r="CN913" s="18"/>
      <c r="CO913" s="18"/>
      <c r="CP913" s="18"/>
      <c r="CQ913" s="18"/>
      <c r="CR913" s="18"/>
      <c r="CS913" s="18"/>
    </row>
    <row r="914" spans="1:97">
      <c r="A914" s="18"/>
      <c r="B914" s="18"/>
      <c r="C914" s="18" t="s">
        <v>18791</v>
      </c>
      <c r="D914" s="18"/>
      <c r="E914" s="18"/>
      <c r="F914" s="18"/>
      <c r="G914" s="18"/>
      <c r="H914" s="18"/>
      <c r="I914" s="18"/>
      <c r="J914" s="18"/>
      <c r="K914" s="18"/>
      <c r="L914" s="18"/>
      <c r="M914" s="18"/>
      <c r="N914" s="18"/>
      <c r="O914" s="18"/>
      <c r="P914" s="18"/>
      <c r="Q914" s="18"/>
      <c r="R914" s="18"/>
      <c r="S914" s="18"/>
      <c r="T914" s="18"/>
      <c r="U914" s="18"/>
      <c r="V914" s="18"/>
      <c r="W914" s="18"/>
      <c r="X914" s="18"/>
      <c r="Y914" s="18"/>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c r="BC914" s="18"/>
      <c r="BD914" s="18"/>
      <c r="BE914" s="18"/>
      <c r="BF914" s="18"/>
      <c r="BG914" s="18"/>
      <c r="BH914" s="18"/>
      <c r="BI914" s="18"/>
      <c r="BJ914" s="18"/>
      <c r="BK914" s="18"/>
      <c r="BL914" s="18"/>
      <c r="BM914" s="18"/>
      <c r="BN914" s="18"/>
      <c r="BO914" s="18"/>
      <c r="BP914" s="18"/>
      <c r="BQ914" s="18"/>
      <c r="BR914" s="18"/>
      <c r="BS914" s="18"/>
      <c r="BT914" s="18"/>
      <c r="BU914" s="18"/>
      <c r="BV914" s="18"/>
      <c r="BW914" s="18"/>
      <c r="BX914" s="18"/>
      <c r="BY914" s="18"/>
      <c r="BZ914" s="18"/>
      <c r="CA914" s="18"/>
      <c r="CB914" s="18"/>
      <c r="CC914" s="18"/>
      <c r="CD914" s="18"/>
      <c r="CE914" s="18"/>
      <c r="CF914" s="18"/>
      <c r="CG914" s="18"/>
      <c r="CH914" s="18"/>
      <c r="CI914" s="18"/>
      <c r="CJ914" s="18"/>
      <c r="CK914" s="18"/>
      <c r="CL914" s="18"/>
      <c r="CM914" s="18"/>
      <c r="CN914" s="18"/>
      <c r="CO914" s="18"/>
      <c r="CP914" s="18"/>
      <c r="CQ914" s="18"/>
      <c r="CR914" s="18"/>
      <c r="CS914" s="18"/>
    </row>
    <row r="915" spans="1:97">
      <c r="A915" s="18"/>
      <c r="B915" s="18"/>
      <c r="C915" s="18" t="s">
        <v>18792</v>
      </c>
      <c r="D915" s="18"/>
      <c r="E915" s="18"/>
      <c r="F915" s="18"/>
      <c r="G915" s="18"/>
      <c r="H915" s="18"/>
      <c r="I915" s="18"/>
      <c r="J915" s="18"/>
      <c r="K915" s="18"/>
      <c r="L915" s="18"/>
      <c r="M915" s="18"/>
      <c r="N915" s="18"/>
      <c r="O915" s="18"/>
      <c r="P915" s="18"/>
      <c r="Q915" s="18"/>
      <c r="R915" s="18"/>
      <c r="S915" s="18"/>
      <c r="T915" s="18"/>
      <c r="U915" s="18"/>
      <c r="V915" s="18"/>
      <c r="W915" s="18"/>
      <c r="X915" s="18"/>
      <c r="Y915" s="18"/>
      <c r="Z915" s="18"/>
      <c r="AA915" s="18"/>
      <c r="AB915" s="18"/>
      <c r="AC915" s="18"/>
      <c r="AD915" s="18"/>
      <c r="AE915" s="18"/>
      <c r="AF915" s="18"/>
      <c r="AG915" s="18"/>
      <c r="AH915" s="18"/>
      <c r="AI915" s="18"/>
      <c r="AJ915" s="18"/>
      <c r="AK915" s="18"/>
      <c r="AL915" s="18"/>
      <c r="AM915" s="18"/>
      <c r="AN915" s="18"/>
      <c r="AO915" s="18"/>
      <c r="AP915" s="18"/>
      <c r="AQ915" s="18"/>
      <c r="AR915" s="18"/>
      <c r="AS915" s="18"/>
      <c r="AT915" s="18"/>
      <c r="AU915" s="18"/>
      <c r="AV915" s="18"/>
      <c r="AW915" s="18"/>
      <c r="AX915" s="18"/>
      <c r="AY915" s="18"/>
      <c r="AZ915" s="18"/>
      <c r="BA915" s="18"/>
      <c r="BB915" s="18"/>
      <c r="BC915" s="18"/>
      <c r="BD915" s="18"/>
      <c r="BE915" s="18"/>
      <c r="BF915" s="18"/>
      <c r="BG915" s="18"/>
      <c r="BH915" s="18"/>
      <c r="BI915" s="18"/>
      <c r="BJ915" s="18"/>
      <c r="BK915" s="18"/>
      <c r="BL915" s="18"/>
      <c r="BM915" s="18"/>
      <c r="BN915" s="18"/>
      <c r="BO915" s="18"/>
      <c r="BP915" s="18"/>
      <c r="BQ915" s="18"/>
      <c r="BR915" s="18"/>
      <c r="BS915" s="18"/>
      <c r="BT915" s="18"/>
      <c r="BU915" s="18"/>
      <c r="BV915" s="18"/>
      <c r="BW915" s="18"/>
      <c r="BX915" s="18"/>
      <c r="BY915" s="18"/>
      <c r="BZ915" s="18"/>
      <c r="CA915" s="18"/>
      <c r="CB915" s="18"/>
      <c r="CC915" s="18"/>
      <c r="CD915" s="18"/>
      <c r="CE915" s="18"/>
      <c r="CF915" s="18"/>
      <c r="CG915" s="18"/>
      <c r="CH915" s="18"/>
      <c r="CI915" s="18"/>
      <c r="CJ915" s="18"/>
      <c r="CK915" s="18"/>
      <c r="CL915" s="18"/>
      <c r="CM915" s="18"/>
      <c r="CN915" s="18"/>
      <c r="CO915" s="18"/>
      <c r="CP915" s="18"/>
      <c r="CQ915" s="18"/>
      <c r="CR915" s="18"/>
      <c r="CS915" s="18"/>
    </row>
    <row r="916" spans="1:97">
      <c r="A916" s="18"/>
      <c r="B916" s="18"/>
      <c r="C916" s="18" t="s">
        <v>18793</v>
      </c>
      <c r="D916" s="18"/>
      <c r="E916" s="18"/>
      <c r="F916" s="18"/>
      <c r="G916" s="18"/>
      <c r="H916" s="18"/>
      <c r="I916" s="18"/>
      <c r="J916" s="18"/>
      <c r="K916" s="18"/>
      <c r="L916" s="18"/>
      <c r="M916" s="18"/>
      <c r="N916" s="18"/>
      <c r="O916" s="18"/>
      <c r="P916" s="18"/>
      <c r="Q916" s="18"/>
      <c r="R916" s="18"/>
      <c r="S916" s="18"/>
      <c r="T916" s="18"/>
      <c r="U916" s="18"/>
      <c r="V916" s="18"/>
      <c r="W916" s="18"/>
      <c r="X916" s="18"/>
      <c r="Y916" s="18"/>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c r="BC916" s="18"/>
      <c r="BD916" s="18"/>
      <c r="BE916" s="18"/>
      <c r="BF916" s="18"/>
      <c r="BG916" s="18"/>
      <c r="BH916" s="18"/>
      <c r="BI916" s="18"/>
      <c r="BJ916" s="18"/>
      <c r="BK916" s="18"/>
      <c r="BL916" s="18"/>
      <c r="BM916" s="18"/>
      <c r="BN916" s="18"/>
      <c r="BO916" s="18"/>
      <c r="BP916" s="18"/>
      <c r="BQ916" s="18"/>
      <c r="BR916" s="18"/>
      <c r="BS916" s="18"/>
      <c r="BT916" s="18"/>
      <c r="BU916" s="18"/>
      <c r="BV916" s="18"/>
      <c r="BW916" s="18"/>
      <c r="BX916" s="18"/>
      <c r="BY916" s="18"/>
      <c r="BZ916" s="18"/>
      <c r="CA916" s="18"/>
      <c r="CB916" s="18"/>
      <c r="CC916" s="18"/>
      <c r="CD916" s="18"/>
      <c r="CE916" s="18"/>
      <c r="CF916" s="18"/>
      <c r="CG916" s="18"/>
      <c r="CH916" s="18"/>
      <c r="CI916" s="18"/>
      <c r="CJ916" s="18"/>
      <c r="CK916" s="18"/>
      <c r="CL916" s="18"/>
      <c r="CM916" s="18"/>
      <c r="CN916" s="18"/>
      <c r="CO916" s="18"/>
      <c r="CP916" s="18"/>
      <c r="CQ916" s="18"/>
      <c r="CR916" s="18"/>
      <c r="CS916" s="18"/>
    </row>
    <row r="917" spans="1:97">
      <c r="A917" s="18"/>
      <c r="B917" s="18"/>
      <c r="C917" s="18" t="s">
        <v>18794</v>
      </c>
      <c r="D917" s="18"/>
      <c r="E917" s="18"/>
      <c r="F917" s="18"/>
      <c r="G917" s="18"/>
      <c r="H917" s="18"/>
      <c r="I917" s="18"/>
      <c r="J917" s="18"/>
      <c r="K917" s="18"/>
      <c r="L917" s="18"/>
      <c r="M917" s="18"/>
      <c r="N917" s="18"/>
      <c r="O917" s="18"/>
      <c r="P917" s="18"/>
      <c r="Q917" s="18"/>
      <c r="R917" s="18"/>
      <c r="S917" s="18"/>
      <c r="T917" s="18"/>
      <c r="U917" s="18"/>
      <c r="V917" s="18"/>
      <c r="W917" s="18"/>
      <c r="X917" s="18"/>
      <c r="Y917" s="18"/>
      <c r="Z917" s="18"/>
      <c r="AA917" s="18"/>
      <c r="AB917" s="18"/>
      <c r="AC917" s="18"/>
      <c r="AD917" s="18"/>
      <c r="AE917" s="18"/>
      <c r="AF917" s="18"/>
      <c r="AG917" s="18"/>
      <c r="AH917" s="18"/>
      <c r="AI917" s="18"/>
      <c r="AJ917" s="18"/>
      <c r="AK917" s="18"/>
      <c r="AL917" s="18"/>
      <c r="AM917" s="18"/>
      <c r="AN917" s="18"/>
      <c r="AO917" s="18"/>
      <c r="AP917" s="18"/>
      <c r="AQ917" s="18"/>
      <c r="AR917" s="18"/>
      <c r="AS917" s="18"/>
      <c r="AT917" s="18"/>
      <c r="AU917" s="18"/>
      <c r="AV917" s="18"/>
      <c r="AW917" s="18"/>
      <c r="AX917" s="18"/>
      <c r="AY917" s="18"/>
      <c r="AZ917" s="18"/>
      <c r="BA917" s="18"/>
      <c r="BB917" s="18"/>
      <c r="BC917" s="18"/>
      <c r="BD917" s="18"/>
      <c r="BE917" s="18"/>
      <c r="BF917" s="18"/>
      <c r="BG917" s="18"/>
      <c r="BH917" s="18"/>
      <c r="BI917" s="18"/>
      <c r="BJ917" s="18"/>
      <c r="BK917" s="18"/>
      <c r="BL917" s="18"/>
      <c r="BM917" s="18"/>
      <c r="BN917" s="18"/>
      <c r="BO917" s="18"/>
      <c r="BP917" s="18"/>
      <c r="BQ917" s="18"/>
      <c r="BR917" s="18"/>
      <c r="BS917" s="18"/>
      <c r="BT917" s="18"/>
      <c r="BU917" s="18"/>
      <c r="BV917" s="18"/>
      <c r="BW917" s="18"/>
      <c r="BX917" s="18"/>
      <c r="BY917" s="18"/>
      <c r="BZ917" s="18"/>
      <c r="CA917" s="18"/>
      <c r="CB917" s="18"/>
      <c r="CC917" s="18"/>
      <c r="CD917" s="18"/>
      <c r="CE917" s="18"/>
      <c r="CF917" s="18"/>
      <c r="CG917" s="18"/>
      <c r="CH917" s="18"/>
      <c r="CI917" s="18"/>
      <c r="CJ917" s="18"/>
      <c r="CK917" s="18"/>
      <c r="CL917" s="18"/>
      <c r="CM917" s="18"/>
      <c r="CN917" s="18"/>
      <c r="CO917" s="18"/>
      <c r="CP917" s="18"/>
      <c r="CQ917" s="18"/>
      <c r="CR917" s="18"/>
      <c r="CS917" s="18"/>
    </row>
    <row r="918" spans="1:97">
      <c r="A918" s="18"/>
      <c r="B918" s="18"/>
      <c r="C918" s="18" t="s">
        <v>18795</v>
      </c>
      <c r="D918" s="18"/>
      <c r="E918" s="18"/>
      <c r="F918" s="18"/>
      <c r="G918" s="18"/>
      <c r="H918" s="18"/>
      <c r="I918" s="18"/>
      <c r="J918" s="18"/>
      <c r="K918" s="18"/>
      <c r="L918" s="18"/>
      <c r="M918" s="18"/>
      <c r="N918" s="18"/>
      <c r="O918" s="18"/>
      <c r="P918" s="18"/>
      <c r="Q918" s="18"/>
      <c r="R918" s="18"/>
      <c r="S918" s="18"/>
      <c r="T918" s="18"/>
      <c r="U918" s="18"/>
      <c r="V918" s="18"/>
      <c r="W918" s="18"/>
      <c r="X918" s="18"/>
      <c r="Y918" s="18"/>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c r="BC918" s="18"/>
      <c r="BD918" s="18"/>
      <c r="BE918" s="18"/>
      <c r="BF918" s="18"/>
      <c r="BG918" s="18"/>
      <c r="BH918" s="18"/>
      <c r="BI918" s="18"/>
      <c r="BJ918" s="18"/>
      <c r="BK918" s="18"/>
      <c r="BL918" s="18"/>
      <c r="BM918" s="18"/>
      <c r="BN918" s="18"/>
      <c r="BO918" s="18"/>
      <c r="BP918" s="18"/>
      <c r="BQ918" s="18"/>
      <c r="BR918" s="18"/>
      <c r="BS918" s="18"/>
      <c r="BT918" s="18"/>
      <c r="BU918" s="18"/>
      <c r="BV918" s="18"/>
      <c r="BW918" s="18"/>
      <c r="BX918" s="18"/>
      <c r="BY918" s="18"/>
      <c r="BZ918" s="18"/>
      <c r="CA918" s="18"/>
      <c r="CB918" s="18"/>
      <c r="CC918" s="18"/>
      <c r="CD918" s="18"/>
      <c r="CE918" s="18"/>
      <c r="CF918" s="18"/>
      <c r="CG918" s="18"/>
      <c r="CH918" s="18"/>
      <c r="CI918" s="18"/>
      <c r="CJ918" s="18"/>
      <c r="CK918" s="18"/>
      <c r="CL918" s="18"/>
      <c r="CM918" s="18"/>
      <c r="CN918" s="18"/>
      <c r="CO918" s="18"/>
      <c r="CP918" s="18"/>
      <c r="CQ918" s="18"/>
      <c r="CR918" s="18"/>
      <c r="CS918" s="18"/>
    </row>
    <row r="919" spans="1:97">
      <c r="A919" s="18"/>
      <c r="B919" s="18"/>
      <c r="C919" s="18" t="s">
        <v>18796</v>
      </c>
      <c r="D919" s="18"/>
      <c r="E919" s="18"/>
      <c r="F919" s="18"/>
      <c r="G919" s="18"/>
      <c r="H919" s="18"/>
      <c r="I919" s="18"/>
      <c r="J919" s="18"/>
      <c r="K919" s="18"/>
      <c r="L919" s="18"/>
      <c r="M919" s="18"/>
      <c r="N919" s="18"/>
      <c r="O919" s="18"/>
      <c r="P919" s="18"/>
      <c r="Q919" s="18"/>
      <c r="R919" s="18"/>
      <c r="S919" s="18"/>
      <c r="T919" s="18"/>
      <c r="U919" s="18"/>
      <c r="V919" s="18"/>
      <c r="W919" s="18"/>
      <c r="X919" s="18"/>
      <c r="Y919" s="18"/>
      <c r="Z919" s="18"/>
      <c r="AA919" s="18"/>
      <c r="AB919" s="18"/>
      <c r="AC919" s="18"/>
      <c r="AD919" s="18"/>
      <c r="AE919" s="18"/>
      <c r="AF919" s="18"/>
      <c r="AG919" s="18"/>
      <c r="AH919" s="18"/>
      <c r="AI919" s="18"/>
      <c r="AJ919" s="18"/>
      <c r="AK919" s="18"/>
      <c r="AL919" s="18"/>
      <c r="AM919" s="18"/>
      <c r="AN919" s="18"/>
      <c r="AO919" s="18"/>
      <c r="AP919" s="18"/>
      <c r="AQ919" s="18"/>
      <c r="AR919" s="18"/>
      <c r="AS919" s="18"/>
      <c r="AT919" s="18"/>
      <c r="AU919" s="18"/>
      <c r="AV919" s="18"/>
      <c r="AW919" s="18"/>
      <c r="AX919" s="18"/>
      <c r="AY919" s="18"/>
      <c r="AZ919" s="18"/>
      <c r="BA919" s="18"/>
      <c r="BB919" s="18"/>
      <c r="BC919" s="18"/>
      <c r="BD919" s="18"/>
      <c r="BE919" s="18"/>
      <c r="BF919" s="18"/>
      <c r="BG919" s="18"/>
      <c r="BH919" s="18"/>
      <c r="BI919" s="18"/>
      <c r="BJ919" s="18"/>
      <c r="BK919" s="18"/>
      <c r="BL919" s="18"/>
      <c r="BM919" s="18"/>
      <c r="BN919" s="18"/>
      <c r="BO919" s="18"/>
      <c r="BP919" s="18"/>
      <c r="BQ919" s="18"/>
      <c r="BR919" s="18"/>
      <c r="BS919" s="18"/>
      <c r="BT919" s="18"/>
      <c r="BU919" s="18"/>
      <c r="BV919" s="18"/>
      <c r="BW919" s="18"/>
      <c r="BX919" s="18"/>
      <c r="BY919" s="18"/>
      <c r="BZ919" s="18"/>
      <c r="CA919" s="18"/>
      <c r="CB919" s="18"/>
      <c r="CC919" s="18"/>
      <c r="CD919" s="18"/>
      <c r="CE919" s="18"/>
      <c r="CF919" s="18"/>
      <c r="CG919" s="18"/>
      <c r="CH919" s="18"/>
      <c r="CI919" s="18"/>
      <c r="CJ919" s="18"/>
      <c r="CK919" s="18"/>
      <c r="CL919" s="18"/>
      <c r="CM919" s="18"/>
      <c r="CN919" s="18"/>
      <c r="CO919" s="18"/>
      <c r="CP919" s="18"/>
      <c r="CQ919" s="18"/>
      <c r="CR919" s="18"/>
      <c r="CS919" s="18"/>
    </row>
    <row r="920" spans="1:97">
      <c r="A920" s="18"/>
      <c r="B920" s="18"/>
      <c r="C920" s="18" t="s">
        <v>18797</v>
      </c>
      <c r="D920" s="18"/>
      <c r="E920" s="18"/>
      <c r="F920" s="18"/>
      <c r="G920" s="18"/>
      <c r="H920" s="18"/>
      <c r="I920" s="18"/>
      <c r="J920" s="18"/>
      <c r="K920" s="18"/>
      <c r="L920" s="18"/>
      <c r="M920" s="18"/>
      <c r="N920" s="18"/>
      <c r="O920" s="18"/>
      <c r="P920" s="18"/>
      <c r="Q920" s="18"/>
      <c r="R920" s="18"/>
      <c r="S920" s="18"/>
      <c r="T920" s="18"/>
      <c r="U920" s="18"/>
      <c r="V920" s="18"/>
      <c r="W920" s="18"/>
      <c r="X920" s="18"/>
      <c r="Y920" s="18"/>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c r="BC920" s="18"/>
      <c r="BD920" s="18"/>
      <c r="BE920" s="18"/>
      <c r="BF920" s="18"/>
      <c r="BG920" s="18"/>
      <c r="BH920" s="18"/>
      <c r="BI920" s="18"/>
      <c r="BJ920" s="18"/>
      <c r="BK920" s="18"/>
      <c r="BL920" s="18"/>
      <c r="BM920" s="18"/>
      <c r="BN920" s="18"/>
      <c r="BO920" s="18"/>
      <c r="BP920" s="18"/>
      <c r="BQ920" s="18"/>
      <c r="BR920" s="18"/>
      <c r="BS920" s="18"/>
      <c r="BT920" s="18"/>
      <c r="BU920" s="18"/>
      <c r="BV920" s="18"/>
      <c r="BW920" s="18"/>
      <c r="BX920" s="18"/>
      <c r="BY920" s="18"/>
      <c r="BZ920" s="18"/>
      <c r="CA920" s="18"/>
      <c r="CB920" s="18"/>
      <c r="CC920" s="18"/>
      <c r="CD920" s="18"/>
      <c r="CE920" s="18"/>
      <c r="CF920" s="18"/>
      <c r="CG920" s="18"/>
      <c r="CH920" s="18"/>
      <c r="CI920" s="18"/>
      <c r="CJ920" s="18"/>
      <c r="CK920" s="18"/>
      <c r="CL920" s="18"/>
      <c r="CM920" s="18"/>
      <c r="CN920" s="18"/>
      <c r="CO920" s="18"/>
      <c r="CP920" s="18"/>
      <c r="CQ920" s="18"/>
      <c r="CR920" s="18"/>
      <c r="CS920" s="18"/>
    </row>
    <row r="921" spans="1:97">
      <c r="A921" s="18"/>
      <c r="B921" s="18"/>
      <c r="C921" s="18" t="s">
        <v>18798</v>
      </c>
      <c r="D921" s="18"/>
      <c r="E921" s="18"/>
      <c r="F921" s="18"/>
      <c r="G921" s="18"/>
      <c r="H921" s="18"/>
      <c r="I921" s="18"/>
      <c r="J921" s="18"/>
      <c r="K921" s="18"/>
      <c r="L921" s="18"/>
      <c r="M921" s="18"/>
      <c r="N921" s="18"/>
      <c r="O921" s="18"/>
      <c r="P921" s="18"/>
      <c r="Q921" s="18"/>
      <c r="R921" s="18"/>
      <c r="S921" s="18"/>
      <c r="T921" s="18"/>
      <c r="U921" s="18"/>
      <c r="V921" s="18"/>
      <c r="W921" s="18"/>
      <c r="X921" s="18"/>
      <c r="Y921" s="18"/>
      <c r="Z921" s="18"/>
      <c r="AA921" s="18"/>
      <c r="AB921" s="18"/>
      <c r="AC921" s="18"/>
      <c r="AD921" s="18"/>
      <c r="AE921" s="18"/>
      <c r="AF921" s="18"/>
      <c r="AG921" s="18"/>
      <c r="AH921" s="18"/>
      <c r="AI921" s="18"/>
      <c r="AJ921" s="18"/>
      <c r="AK921" s="18"/>
      <c r="AL921" s="18"/>
      <c r="AM921" s="18"/>
      <c r="AN921" s="18"/>
      <c r="AO921" s="18"/>
      <c r="AP921" s="18"/>
      <c r="AQ921" s="18"/>
      <c r="AR921" s="18"/>
      <c r="AS921" s="18"/>
      <c r="AT921" s="18"/>
      <c r="AU921" s="18"/>
      <c r="AV921" s="18"/>
      <c r="AW921" s="18"/>
      <c r="AX921" s="18"/>
      <c r="AY921" s="18"/>
      <c r="AZ921" s="18"/>
      <c r="BA921" s="18"/>
      <c r="BB921" s="18"/>
      <c r="BC921" s="18"/>
      <c r="BD921" s="18"/>
      <c r="BE921" s="18"/>
      <c r="BF921" s="18"/>
      <c r="BG921" s="18"/>
      <c r="BH921" s="18"/>
      <c r="BI921" s="18"/>
      <c r="BJ921" s="18"/>
      <c r="BK921" s="18"/>
      <c r="BL921" s="18"/>
      <c r="BM921" s="18"/>
      <c r="BN921" s="18"/>
      <c r="BO921" s="18"/>
      <c r="BP921" s="18"/>
      <c r="BQ921" s="18"/>
      <c r="BR921" s="18"/>
      <c r="BS921" s="18"/>
      <c r="BT921" s="18"/>
      <c r="BU921" s="18"/>
      <c r="BV921" s="18"/>
      <c r="BW921" s="18"/>
      <c r="BX921" s="18"/>
      <c r="BY921" s="18"/>
      <c r="BZ921" s="18"/>
      <c r="CA921" s="18"/>
      <c r="CB921" s="18"/>
      <c r="CC921" s="18"/>
      <c r="CD921" s="18"/>
      <c r="CE921" s="18"/>
      <c r="CF921" s="18"/>
      <c r="CG921" s="18"/>
      <c r="CH921" s="18"/>
      <c r="CI921" s="18"/>
      <c r="CJ921" s="18"/>
      <c r="CK921" s="18"/>
      <c r="CL921" s="18"/>
      <c r="CM921" s="18"/>
      <c r="CN921" s="18"/>
      <c r="CO921" s="18"/>
      <c r="CP921" s="18"/>
      <c r="CQ921" s="18"/>
      <c r="CR921" s="18"/>
      <c r="CS921" s="18"/>
    </row>
    <row r="922" spans="1:97">
      <c r="A922" s="18"/>
      <c r="B922" s="18"/>
      <c r="C922" s="18" t="s">
        <v>18799</v>
      </c>
      <c r="D922" s="18"/>
      <c r="E922" s="18"/>
      <c r="F922" s="18"/>
      <c r="G922" s="18"/>
      <c r="H922" s="18"/>
      <c r="I922" s="18"/>
      <c r="J922" s="18"/>
      <c r="K922" s="18"/>
      <c r="L922" s="18"/>
      <c r="M922" s="18"/>
      <c r="N922" s="18"/>
      <c r="O922" s="18"/>
      <c r="P922" s="18"/>
      <c r="Q922" s="18"/>
      <c r="R922" s="18"/>
      <c r="S922" s="18"/>
      <c r="T922" s="18"/>
      <c r="U922" s="18"/>
      <c r="V922" s="18"/>
      <c r="W922" s="18"/>
      <c r="X922" s="18"/>
      <c r="Y922" s="18"/>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c r="BC922" s="18"/>
      <c r="BD922" s="18"/>
      <c r="BE922" s="18"/>
      <c r="BF922" s="18"/>
      <c r="BG922" s="18"/>
      <c r="BH922" s="18"/>
      <c r="BI922" s="18"/>
      <c r="BJ922" s="18"/>
      <c r="BK922" s="18"/>
      <c r="BL922" s="18"/>
      <c r="BM922" s="18"/>
      <c r="BN922" s="18"/>
      <c r="BO922" s="18"/>
      <c r="BP922" s="18"/>
      <c r="BQ922" s="18"/>
      <c r="BR922" s="18"/>
      <c r="BS922" s="18"/>
      <c r="BT922" s="18"/>
      <c r="BU922" s="18"/>
      <c r="BV922" s="18"/>
      <c r="BW922" s="18"/>
      <c r="BX922" s="18"/>
      <c r="BY922" s="18"/>
      <c r="BZ922" s="18"/>
      <c r="CA922" s="18"/>
      <c r="CB922" s="18"/>
      <c r="CC922" s="18"/>
      <c r="CD922" s="18"/>
      <c r="CE922" s="18"/>
      <c r="CF922" s="18"/>
      <c r="CG922" s="18"/>
      <c r="CH922" s="18"/>
      <c r="CI922" s="18"/>
      <c r="CJ922" s="18"/>
      <c r="CK922" s="18"/>
      <c r="CL922" s="18"/>
      <c r="CM922" s="18"/>
      <c r="CN922" s="18"/>
      <c r="CO922" s="18"/>
      <c r="CP922" s="18"/>
      <c r="CQ922" s="18"/>
      <c r="CR922" s="18"/>
      <c r="CS922" s="18"/>
    </row>
    <row r="923" spans="1:97">
      <c r="A923" s="18"/>
      <c r="B923" s="18"/>
      <c r="C923" s="18" t="s">
        <v>18800</v>
      </c>
      <c r="D923" s="18"/>
      <c r="E923" s="18"/>
      <c r="F923" s="18"/>
      <c r="G923" s="18"/>
      <c r="H923" s="18"/>
      <c r="I923" s="18"/>
      <c r="J923" s="18"/>
      <c r="K923" s="18"/>
      <c r="L923" s="18"/>
      <c r="M923" s="18"/>
      <c r="N923" s="18"/>
      <c r="O923" s="18"/>
      <c r="P923" s="18"/>
      <c r="Q923" s="18"/>
      <c r="R923" s="18"/>
      <c r="S923" s="18"/>
      <c r="T923" s="18"/>
      <c r="U923" s="18"/>
      <c r="V923" s="18"/>
      <c r="W923" s="18"/>
      <c r="X923" s="18"/>
      <c r="Y923" s="18"/>
      <c r="Z923" s="18"/>
      <c r="AA923" s="18"/>
      <c r="AB923" s="18"/>
      <c r="AC923" s="18"/>
      <c r="AD923" s="18"/>
      <c r="AE923" s="18"/>
      <c r="AF923" s="18"/>
      <c r="AG923" s="18"/>
      <c r="AH923" s="18"/>
      <c r="AI923" s="18"/>
      <c r="AJ923" s="18"/>
      <c r="AK923" s="18"/>
      <c r="AL923" s="18"/>
      <c r="AM923" s="18"/>
      <c r="AN923" s="18"/>
      <c r="AO923" s="18"/>
      <c r="AP923" s="18"/>
      <c r="AQ923" s="18"/>
      <c r="AR923" s="18"/>
      <c r="AS923" s="18"/>
      <c r="AT923" s="18"/>
      <c r="AU923" s="18"/>
      <c r="AV923" s="18"/>
      <c r="AW923" s="18"/>
      <c r="AX923" s="18"/>
      <c r="AY923" s="18"/>
      <c r="AZ923" s="18"/>
      <c r="BA923" s="18"/>
      <c r="BB923" s="18"/>
      <c r="BC923" s="18"/>
      <c r="BD923" s="18"/>
      <c r="BE923" s="18"/>
      <c r="BF923" s="18"/>
      <c r="BG923" s="18"/>
      <c r="BH923" s="18"/>
      <c r="BI923" s="18"/>
      <c r="BJ923" s="18"/>
      <c r="BK923" s="18"/>
      <c r="BL923" s="18"/>
      <c r="BM923" s="18"/>
      <c r="BN923" s="18"/>
      <c r="BO923" s="18"/>
      <c r="BP923" s="18"/>
      <c r="BQ923" s="18"/>
      <c r="BR923" s="18"/>
      <c r="BS923" s="18"/>
      <c r="BT923" s="18"/>
      <c r="BU923" s="18"/>
      <c r="BV923" s="18"/>
      <c r="BW923" s="18"/>
      <c r="BX923" s="18"/>
      <c r="BY923" s="18"/>
      <c r="BZ923" s="18"/>
      <c r="CA923" s="18"/>
      <c r="CB923" s="18"/>
      <c r="CC923" s="18"/>
      <c r="CD923" s="18"/>
      <c r="CE923" s="18"/>
      <c r="CF923" s="18"/>
      <c r="CG923" s="18"/>
      <c r="CH923" s="18"/>
      <c r="CI923" s="18"/>
      <c r="CJ923" s="18"/>
      <c r="CK923" s="18"/>
      <c r="CL923" s="18"/>
      <c r="CM923" s="18"/>
      <c r="CN923" s="18"/>
      <c r="CO923" s="18"/>
      <c r="CP923" s="18"/>
      <c r="CQ923" s="18"/>
      <c r="CR923" s="18"/>
      <c r="CS923" s="18"/>
    </row>
    <row r="924" spans="1:97">
      <c r="A924" s="18"/>
      <c r="B924" s="18"/>
      <c r="C924" s="18" t="s">
        <v>18801</v>
      </c>
      <c r="D924" s="18"/>
      <c r="E924" s="18"/>
      <c r="F924" s="18"/>
      <c r="G924" s="18"/>
      <c r="H924" s="18"/>
      <c r="I924" s="18"/>
      <c r="J924" s="18"/>
      <c r="K924" s="18"/>
      <c r="L924" s="18"/>
      <c r="M924" s="18"/>
      <c r="N924" s="18"/>
      <c r="O924" s="18"/>
      <c r="P924" s="18"/>
      <c r="Q924" s="18"/>
      <c r="R924" s="18"/>
      <c r="S924" s="18"/>
      <c r="T924" s="18"/>
      <c r="U924" s="18"/>
      <c r="V924" s="18"/>
      <c r="W924" s="18"/>
      <c r="X924" s="18"/>
      <c r="Y924" s="18"/>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c r="BC924" s="18"/>
      <c r="BD924" s="18"/>
      <c r="BE924" s="18"/>
      <c r="BF924" s="18"/>
      <c r="BG924" s="18"/>
      <c r="BH924" s="18"/>
      <c r="BI924" s="18"/>
      <c r="BJ924" s="18"/>
      <c r="BK924" s="18"/>
      <c r="BL924" s="18"/>
      <c r="BM924" s="18"/>
      <c r="BN924" s="18"/>
      <c r="BO924" s="18"/>
      <c r="BP924" s="18"/>
      <c r="BQ924" s="18"/>
      <c r="BR924" s="18"/>
      <c r="BS924" s="18"/>
      <c r="BT924" s="18"/>
      <c r="BU924" s="18"/>
      <c r="BV924" s="18"/>
      <c r="BW924" s="18"/>
      <c r="BX924" s="18"/>
      <c r="BY924" s="18"/>
      <c r="BZ924" s="18"/>
      <c r="CA924" s="18"/>
      <c r="CB924" s="18"/>
      <c r="CC924" s="18"/>
      <c r="CD924" s="18"/>
      <c r="CE924" s="18"/>
      <c r="CF924" s="18"/>
      <c r="CG924" s="18"/>
      <c r="CH924" s="18"/>
      <c r="CI924" s="18"/>
      <c r="CJ924" s="18"/>
      <c r="CK924" s="18"/>
      <c r="CL924" s="18"/>
      <c r="CM924" s="18"/>
      <c r="CN924" s="18"/>
      <c r="CO924" s="18"/>
      <c r="CP924" s="18"/>
      <c r="CQ924" s="18"/>
      <c r="CR924" s="18"/>
      <c r="CS924" s="18"/>
    </row>
    <row r="925" spans="1:97">
      <c r="A925" s="18"/>
      <c r="B925" s="18"/>
      <c r="C925" s="18" t="s">
        <v>18802</v>
      </c>
      <c r="D925" s="18"/>
      <c r="E925" s="18"/>
      <c r="F925" s="18"/>
      <c r="G925" s="18"/>
      <c r="H925" s="18"/>
      <c r="I925" s="18"/>
      <c r="J925" s="18"/>
      <c r="K925" s="18"/>
      <c r="L925" s="18"/>
      <c r="M925" s="18"/>
      <c r="N925" s="18"/>
      <c r="O925" s="18"/>
      <c r="P925" s="18"/>
      <c r="Q925" s="18"/>
      <c r="R925" s="18"/>
      <c r="S925" s="18"/>
      <c r="T925" s="18"/>
      <c r="U925" s="18"/>
      <c r="V925" s="18"/>
      <c r="W925" s="18"/>
      <c r="X925" s="18"/>
      <c r="Y925" s="18"/>
      <c r="Z925" s="18"/>
      <c r="AA925" s="18"/>
      <c r="AB925" s="18"/>
      <c r="AC925" s="18"/>
      <c r="AD925" s="18"/>
      <c r="AE925" s="18"/>
      <c r="AF925" s="18"/>
      <c r="AG925" s="18"/>
      <c r="AH925" s="18"/>
      <c r="AI925" s="18"/>
      <c r="AJ925" s="18"/>
      <c r="AK925" s="18"/>
      <c r="AL925" s="18"/>
      <c r="AM925" s="18"/>
      <c r="AN925" s="18"/>
      <c r="AO925" s="18"/>
      <c r="AP925" s="18"/>
      <c r="AQ925" s="18"/>
      <c r="AR925" s="18"/>
      <c r="AS925" s="18"/>
      <c r="AT925" s="18"/>
      <c r="AU925" s="18"/>
      <c r="AV925" s="18"/>
      <c r="AW925" s="18"/>
      <c r="AX925" s="18"/>
      <c r="AY925" s="18"/>
      <c r="AZ925" s="18"/>
      <c r="BA925" s="18"/>
      <c r="BB925" s="18"/>
      <c r="BC925" s="18"/>
      <c r="BD925" s="18"/>
      <c r="BE925" s="18"/>
      <c r="BF925" s="18"/>
      <c r="BG925" s="18"/>
      <c r="BH925" s="18"/>
      <c r="BI925" s="18"/>
      <c r="BJ925" s="18"/>
      <c r="BK925" s="18"/>
      <c r="BL925" s="18"/>
      <c r="BM925" s="18"/>
      <c r="BN925" s="18"/>
      <c r="BO925" s="18"/>
      <c r="BP925" s="18"/>
      <c r="BQ925" s="18"/>
      <c r="BR925" s="18"/>
      <c r="BS925" s="18"/>
      <c r="BT925" s="18"/>
      <c r="BU925" s="18"/>
      <c r="BV925" s="18"/>
      <c r="BW925" s="18"/>
      <c r="BX925" s="18"/>
      <c r="BY925" s="18"/>
      <c r="BZ925" s="18"/>
      <c r="CA925" s="18"/>
      <c r="CB925" s="18"/>
      <c r="CC925" s="18"/>
      <c r="CD925" s="18"/>
      <c r="CE925" s="18"/>
      <c r="CF925" s="18"/>
      <c r="CG925" s="18"/>
      <c r="CH925" s="18"/>
      <c r="CI925" s="18"/>
      <c r="CJ925" s="18"/>
      <c r="CK925" s="18"/>
      <c r="CL925" s="18"/>
      <c r="CM925" s="18"/>
      <c r="CN925" s="18"/>
      <c r="CO925" s="18"/>
      <c r="CP925" s="18"/>
      <c r="CQ925" s="18"/>
      <c r="CR925" s="18"/>
      <c r="CS925" s="18"/>
    </row>
    <row r="926" spans="1:97">
      <c r="A926" s="18"/>
      <c r="B926" s="18"/>
      <c r="C926" s="18" t="s">
        <v>18803</v>
      </c>
      <c r="D926" s="18"/>
      <c r="E926" s="18"/>
      <c r="F926" s="18"/>
      <c r="G926" s="18"/>
      <c r="H926" s="18"/>
      <c r="I926" s="18"/>
      <c r="J926" s="18"/>
      <c r="K926" s="18"/>
      <c r="L926" s="18"/>
      <c r="M926" s="18"/>
      <c r="N926" s="18"/>
      <c r="O926" s="18"/>
      <c r="P926" s="18"/>
      <c r="Q926" s="18"/>
      <c r="R926" s="18"/>
      <c r="S926" s="18"/>
      <c r="T926" s="18"/>
      <c r="U926" s="18"/>
      <c r="V926" s="18"/>
      <c r="W926" s="18"/>
      <c r="X926" s="18"/>
      <c r="Y926" s="18"/>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c r="BC926" s="18"/>
      <c r="BD926" s="18"/>
      <c r="BE926" s="18"/>
      <c r="BF926" s="18"/>
      <c r="BG926" s="18"/>
      <c r="BH926" s="18"/>
      <c r="BI926" s="18"/>
      <c r="BJ926" s="18"/>
      <c r="BK926" s="18"/>
      <c r="BL926" s="18"/>
      <c r="BM926" s="18"/>
      <c r="BN926" s="18"/>
      <c r="BO926" s="18"/>
      <c r="BP926" s="18"/>
      <c r="BQ926" s="18"/>
      <c r="BR926" s="18"/>
      <c r="BS926" s="18"/>
      <c r="BT926" s="18"/>
      <c r="BU926" s="18"/>
      <c r="BV926" s="18"/>
      <c r="BW926" s="18"/>
      <c r="BX926" s="18"/>
      <c r="BY926" s="18"/>
      <c r="BZ926" s="18"/>
      <c r="CA926" s="18"/>
      <c r="CB926" s="18"/>
      <c r="CC926" s="18"/>
      <c r="CD926" s="18"/>
      <c r="CE926" s="18"/>
      <c r="CF926" s="18"/>
      <c r="CG926" s="18"/>
      <c r="CH926" s="18"/>
      <c r="CI926" s="18"/>
      <c r="CJ926" s="18"/>
      <c r="CK926" s="18"/>
      <c r="CL926" s="18"/>
      <c r="CM926" s="18"/>
      <c r="CN926" s="18"/>
      <c r="CO926" s="18"/>
      <c r="CP926" s="18"/>
      <c r="CQ926" s="18"/>
      <c r="CR926" s="18"/>
      <c r="CS926" s="18"/>
    </row>
    <row r="927" spans="1:97">
      <c r="A927" s="18"/>
      <c r="B927" s="18"/>
      <c r="C927" s="18" t="s">
        <v>18804</v>
      </c>
      <c r="D927" s="18"/>
      <c r="E927" s="18"/>
      <c r="F927" s="18"/>
      <c r="G927" s="18"/>
      <c r="H927" s="18"/>
      <c r="I927" s="18"/>
      <c r="J927" s="18"/>
      <c r="K927" s="18"/>
      <c r="L927" s="18"/>
      <c r="M927" s="18"/>
      <c r="N927" s="18"/>
      <c r="O927" s="18"/>
      <c r="P927" s="18"/>
      <c r="Q927" s="18"/>
      <c r="R927" s="18"/>
      <c r="S927" s="18"/>
      <c r="T927" s="18"/>
      <c r="U927" s="18"/>
      <c r="V927" s="18"/>
      <c r="W927" s="18"/>
      <c r="X927" s="18"/>
      <c r="Y927" s="18"/>
      <c r="Z927" s="18"/>
      <c r="AA927" s="18"/>
      <c r="AB927" s="18"/>
      <c r="AC927" s="18"/>
      <c r="AD927" s="18"/>
      <c r="AE927" s="18"/>
      <c r="AF927" s="18"/>
      <c r="AG927" s="18"/>
      <c r="AH927" s="18"/>
      <c r="AI927" s="18"/>
      <c r="AJ927" s="18"/>
      <c r="AK927" s="18"/>
      <c r="AL927" s="18"/>
      <c r="AM927" s="18"/>
      <c r="AN927" s="18"/>
      <c r="AO927" s="18"/>
      <c r="AP927" s="18"/>
      <c r="AQ927" s="18"/>
      <c r="AR927" s="18"/>
      <c r="AS927" s="18"/>
      <c r="AT927" s="18"/>
      <c r="AU927" s="18"/>
      <c r="AV927" s="18"/>
      <c r="AW927" s="18"/>
      <c r="AX927" s="18"/>
      <c r="AY927" s="18"/>
      <c r="AZ927" s="18"/>
      <c r="BA927" s="18"/>
      <c r="BB927" s="18"/>
      <c r="BC927" s="18"/>
      <c r="BD927" s="18"/>
      <c r="BE927" s="18"/>
      <c r="BF927" s="18"/>
      <c r="BG927" s="18"/>
      <c r="BH927" s="18"/>
      <c r="BI927" s="18"/>
      <c r="BJ927" s="18"/>
      <c r="BK927" s="18"/>
      <c r="BL927" s="18"/>
      <c r="BM927" s="18"/>
      <c r="BN927" s="18"/>
      <c r="BO927" s="18"/>
      <c r="BP927" s="18"/>
      <c r="BQ927" s="18"/>
      <c r="BR927" s="18"/>
      <c r="BS927" s="18"/>
      <c r="BT927" s="18"/>
      <c r="BU927" s="18"/>
      <c r="BV927" s="18"/>
      <c r="BW927" s="18"/>
      <c r="BX927" s="18"/>
      <c r="BY927" s="18"/>
      <c r="BZ927" s="18"/>
      <c r="CA927" s="18"/>
      <c r="CB927" s="18"/>
      <c r="CC927" s="18"/>
      <c r="CD927" s="18"/>
      <c r="CE927" s="18"/>
      <c r="CF927" s="18"/>
      <c r="CG927" s="18"/>
      <c r="CH927" s="18"/>
      <c r="CI927" s="18"/>
      <c r="CJ927" s="18"/>
      <c r="CK927" s="18"/>
      <c r="CL927" s="18"/>
      <c r="CM927" s="18"/>
      <c r="CN927" s="18"/>
      <c r="CO927" s="18"/>
      <c r="CP927" s="18"/>
      <c r="CQ927" s="18"/>
      <c r="CR927" s="18"/>
      <c r="CS927" s="18"/>
    </row>
    <row r="928" spans="1:97">
      <c r="A928" s="18"/>
      <c r="B928" s="18"/>
      <c r="C928" s="18" t="s">
        <v>18805</v>
      </c>
      <c r="D928" s="18"/>
      <c r="E928" s="18"/>
      <c r="F928" s="18"/>
      <c r="G928" s="18"/>
      <c r="H928" s="18"/>
      <c r="I928" s="18"/>
      <c r="J928" s="18"/>
      <c r="K928" s="18"/>
      <c r="L928" s="18"/>
      <c r="M928" s="18"/>
      <c r="N928" s="18"/>
      <c r="O928" s="18"/>
      <c r="P928" s="18"/>
      <c r="Q928" s="18"/>
      <c r="R928" s="18"/>
      <c r="S928" s="18"/>
      <c r="T928" s="18"/>
      <c r="U928" s="18"/>
      <c r="V928" s="18"/>
      <c r="W928" s="18"/>
      <c r="X928" s="18"/>
      <c r="Y928" s="18"/>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c r="BC928" s="18"/>
      <c r="BD928" s="18"/>
      <c r="BE928" s="18"/>
      <c r="BF928" s="18"/>
      <c r="BG928" s="18"/>
      <c r="BH928" s="18"/>
      <c r="BI928" s="18"/>
      <c r="BJ928" s="18"/>
      <c r="BK928" s="18"/>
      <c r="BL928" s="18"/>
      <c r="BM928" s="18"/>
      <c r="BN928" s="18"/>
      <c r="BO928" s="18"/>
      <c r="BP928" s="18"/>
      <c r="BQ928" s="18"/>
      <c r="BR928" s="18"/>
      <c r="BS928" s="18"/>
      <c r="BT928" s="18"/>
      <c r="BU928" s="18"/>
      <c r="BV928" s="18"/>
      <c r="BW928" s="18"/>
      <c r="BX928" s="18"/>
      <c r="BY928" s="18"/>
      <c r="BZ928" s="18"/>
      <c r="CA928" s="18"/>
      <c r="CB928" s="18"/>
      <c r="CC928" s="18"/>
      <c r="CD928" s="18"/>
      <c r="CE928" s="18"/>
      <c r="CF928" s="18"/>
      <c r="CG928" s="18"/>
      <c r="CH928" s="18"/>
      <c r="CI928" s="18"/>
      <c r="CJ928" s="18"/>
      <c r="CK928" s="18"/>
      <c r="CL928" s="18"/>
      <c r="CM928" s="18"/>
      <c r="CN928" s="18"/>
      <c r="CO928" s="18"/>
      <c r="CP928" s="18"/>
      <c r="CQ928" s="18"/>
      <c r="CR928" s="18"/>
      <c r="CS928" s="18"/>
    </row>
    <row r="929" spans="1:97">
      <c r="A929" s="18"/>
      <c r="B929" s="18"/>
      <c r="C929" s="18" t="s">
        <v>18806</v>
      </c>
      <c r="D929" s="18"/>
      <c r="E929" s="18"/>
      <c r="F929" s="18"/>
      <c r="G929" s="18"/>
      <c r="H929" s="18"/>
      <c r="I929" s="18"/>
      <c r="J929" s="18"/>
      <c r="K929" s="18"/>
      <c r="L929" s="18"/>
      <c r="M929" s="18"/>
      <c r="N929" s="18"/>
      <c r="O929" s="18"/>
      <c r="P929" s="18"/>
      <c r="Q929" s="18"/>
      <c r="R929" s="18"/>
      <c r="S929" s="18"/>
      <c r="T929" s="18"/>
      <c r="U929" s="18"/>
      <c r="V929" s="18"/>
      <c r="W929" s="18"/>
      <c r="X929" s="18"/>
      <c r="Y929" s="18"/>
      <c r="Z929" s="18"/>
      <c r="AA929" s="18"/>
      <c r="AB929" s="18"/>
      <c r="AC929" s="18"/>
      <c r="AD929" s="18"/>
      <c r="AE929" s="18"/>
      <c r="AF929" s="18"/>
      <c r="AG929" s="18"/>
      <c r="AH929" s="18"/>
      <c r="AI929" s="18"/>
      <c r="AJ929" s="18"/>
      <c r="AK929" s="18"/>
      <c r="AL929" s="18"/>
      <c r="AM929" s="18"/>
      <c r="AN929" s="18"/>
      <c r="AO929" s="18"/>
      <c r="AP929" s="18"/>
      <c r="AQ929" s="18"/>
      <c r="AR929" s="18"/>
      <c r="AS929" s="18"/>
      <c r="AT929" s="18"/>
      <c r="AU929" s="18"/>
      <c r="AV929" s="18"/>
      <c r="AW929" s="18"/>
      <c r="AX929" s="18"/>
      <c r="AY929" s="18"/>
      <c r="AZ929" s="18"/>
      <c r="BA929" s="18"/>
      <c r="BB929" s="18"/>
      <c r="BC929" s="18"/>
      <c r="BD929" s="18"/>
      <c r="BE929" s="18"/>
      <c r="BF929" s="18"/>
      <c r="BG929" s="18"/>
      <c r="BH929" s="18"/>
      <c r="BI929" s="18"/>
      <c r="BJ929" s="18"/>
      <c r="BK929" s="18"/>
      <c r="BL929" s="18"/>
      <c r="BM929" s="18"/>
      <c r="BN929" s="18"/>
      <c r="BO929" s="18"/>
      <c r="BP929" s="18"/>
      <c r="BQ929" s="18"/>
      <c r="BR929" s="18"/>
      <c r="BS929" s="18"/>
      <c r="BT929" s="18"/>
      <c r="BU929" s="18"/>
      <c r="BV929" s="18"/>
      <c r="BW929" s="18"/>
      <c r="BX929" s="18"/>
      <c r="BY929" s="18"/>
      <c r="BZ929" s="18"/>
      <c r="CA929" s="18"/>
      <c r="CB929" s="18"/>
      <c r="CC929" s="18"/>
      <c r="CD929" s="18"/>
      <c r="CE929" s="18"/>
      <c r="CF929" s="18"/>
      <c r="CG929" s="18"/>
      <c r="CH929" s="18"/>
      <c r="CI929" s="18"/>
      <c r="CJ929" s="18"/>
      <c r="CK929" s="18"/>
      <c r="CL929" s="18"/>
      <c r="CM929" s="18"/>
      <c r="CN929" s="18"/>
      <c r="CO929" s="18"/>
      <c r="CP929" s="18"/>
      <c r="CQ929" s="18"/>
      <c r="CR929" s="18"/>
      <c r="CS929" s="18"/>
    </row>
    <row r="930" spans="1:97">
      <c r="A930" s="18"/>
      <c r="B930" s="18"/>
      <c r="C930" s="18" t="s">
        <v>18807</v>
      </c>
      <c r="D930" s="18"/>
      <c r="E930" s="18"/>
      <c r="F930" s="18"/>
      <c r="G930" s="18"/>
      <c r="H930" s="18"/>
      <c r="I930" s="18"/>
      <c r="J930" s="18"/>
      <c r="K930" s="18"/>
      <c r="L930" s="18"/>
      <c r="M930" s="18"/>
      <c r="N930" s="18"/>
      <c r="O930" s="18"/>
      <c r="P930" s="18"/>
      <c r="Q930" s="18"/>
      <c r="R930" s="18"/>
      <c r="S930" s="18"/>
      <c r="T930" s="18"/>
      <c r="U930" s="18"/>
      <c r="V930" s="18"/>
      <c r="W930" s="18"/>
      <c r="X930" s="18"/>
      <c r="Y930" s="18"/>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c r="BC930" s="18"/>
      <c r="BD930" s="18"/>
      <c r="BE930" s="18"/>
      <c r="BF930" s="18"/>
      <c r="BG930" s="18"/>
      <c r="BH930" s="18"/>
      <c r="BI930" s="18"/>
      <c r="BJ930" s="18"/>
      <c r="BK930" s="18"/>
      <c r="BL930" s="18"/>
      <c r="BM930" s="18"/>
      <c r="BN930" s="18"/>
      <c r="BO930" s="18"/>
      <c r="BP930" s="18"/>
      <c r="BQ930" s="18"/>
      <c r="BR930" s="18"/>
      <c r="BS930" s="18"/>
      <c r="BT930" s="18"/>
      <c r="BU930" s="18"/>
      <c r="BV930" s="18"/>
      <c r="BW930" s="18"/>
      <c r="BX930" s="18"/>
      <c r="BY930" s="18"/>
      <c r="BZ930" s="18"/>
      <c r="CA930" s="18"/>
      <c r="CB930" s="18"/>
      <c r="CC930" s="18"/>
      <c r="CD930" s="18"/>
      <c r="CE930" s="18"/>
      <c r="CF930" s="18"/>
      <c r="CG930" s="18"/>
      <c r="CH930" s="18"/>
      <c r="CI930" s="18"/>
      <c r="CJ930" s="18"/>
      <c r="CK930" s="18"/>
      <c r="CL930" s="18"/>
      <c r="CM930" s="18"/>
      <c r="CN930" s="18"/>
      <c r="CO930" s="18"/>
      <c r="CP930" s="18"/>
      <c r="CQ930" s="18"/>
      <c r="CR930" s="18"/>
      <c r="CS930" s="18"/>
    </row>
    <row r="931" spans="1:97">
      <c r="A931" s="18"/>
      <c r="B931" s="18"/>
      <c r="C931" s="18" t="s">
        <v>18808</v>
      </c>
      <c r="D931" s="18"/>
      <c r="E931" s="18"/>
      <c r="F931" s="18"/>
      <c r="G931" s="18"/>
      <c r="H931" s="18"/>
      <c r="I931" s="18"/>
      <c r="J931" s="18"/>
      <c r="K931" s="18"/>
      <c r="L931" s="18"/>
      <c r="M931" s="18"/>
      <c r="N931" s="18"/>
      <c r="O931" s="18"/>
      <c r="P931" s="18"/>
      <c r="Q931" s="18"/>
      <c r="R931" s="18"/>
      <c r="S931" s="18"/>
      <c r="T931" s="18"/>
      <c r="U931" s="18"/>
      <c r="V931" s="18"/>
      <c r="W931" s="18"/>
      <c r="X931" s="18"/>
      <c r="Y931" s="18"/>
      <c r="Z931" s="18"/>
      <c r="AA931" s="18"/>
      <c r="AB931" s="18"/>
      <c r="AC931" s="18"/>
      <c r="AD931" s="18"/>
      <c r="AE931" s="18"/>
      <c r="AF931" s="18"/>
      <c r="AG931" s="18"/>
      <c r="AH931" s="18"/>
      <c r="AI931" s="18"/>
      <c r="AJ931" s="18"/>
      <c r="AK931" s="18"/>
      <c r="AL931" s="18"/>
      <c r="AM931" s="18"/>
      <c r="AN931" s="18"/>
      <c r="AO931" s="18"/>
      <c r="AP931" s="18"/>
      <c r="AQ931" s="18"/>
      <c r="AR931" s="18"/>
      <c r="AS931" s="18"/>
      <c r="AT931" s="18"/>
      <c r="AU931" s="18"/>
      <c r="AV931" s="18"/>
      <c r="AW931" s="18"/>
      <c r="AX931" s="18"/>
      <c r="AY931" s="18"/>
      <c r="AZ931" s="18"/>
      <c r="BA931" s="18"/>
      <c r="BB931" s="18"/>
      <c r="BC931" s="18"/>
      <c r="BD931" s="18"/>
      <c r="BE931" s="18"/>
      <c r="BF931" s="18"/>
      <c r="BG931" s="18"/>
      <c r="BH931" s="18"/>
      <c r="BI931" s="18"/>
      <c r="BJ931" s="18"/>
      <c r="BK931" s="18"/>
      <c r="BL931" s="18"/>
      <c r="BM931" s="18"/>
      <c r="BN931" s="18"/>
      <c r="BO931" s="18"/>
      <c r="BP931" s="18"/>
      <c r="BQ931" s="18"/>
      <c r="BR931" s="18"/>
      <c r="BS931" s="18"/>
      <c r="BT931" s="18"/>
      <c r="BU931" s="18"/>
      <c r="BV931" s="18"/>
      <c r="BW931" s="18"/>
      <c r="BX931" s="18"/>
      <c r="BY931" s="18"/>
      <c r="BZ931" s="18"/>
      <c r="CA931" s="18"/>
      <c r="CB931" s="18"/>
      <c r="CC931" s="18"/>
      <c r="CD931" s="18"/>
      <c r="CE931" s="18"/>
      <c r="CF931" s="18"/>
      <c r="CG931" s="18"/>
      <c r="CH931" s="18"/>
      <c r="CI931" s="18"/>
      <c r="CJ931" s="18"/>
      <c r="CK931" s="18"/>
      <c r="CL931" s="18"/>
      <c r="CM931" s="18"/>
      <c r="CN931" s="18"/>
      <c r="CO931" s="18"/>
      <c r="CP931" s="18"/>
      <c r="CQ931" s="18"/>
      <c r="CR931" s="18"/>
      <c r="CS931" s="18"/>
    </row>
    <row r="932" spans="1:97">
      <c r="A932" s="18"/>
      <c r="B932" s="18"/>
      <c r="C932" s="18" t="s">
        <v>18809</v>
      </c>
      <c r="D932" s="18"/>
      <c r="E932" s="18"/>
      <c r="F932" s="18"/>
      <c r="G932" s="18"/>
      <c r="H932" s="18"/>
      <c r="I932" s="18"/>
      <c r="J932" s="18"/>
      <c r="K932" s="18"/>
      <c r="L932" s="18"/>
      <c r="M932" s="18"/>
      <c r="N932" s="18"/>
      <c r="O932" s="18"/>
      <c r="P932" s="18"/>
      <c r="Q932" s="18"/>
      <c r="R932" s="18"/>
      <c r="S932" s="18"/>
      <c r="T932" s="18"/>
      <c r="U932" s="18"/>
      <c r="V932" s="18"/>
      <c r="W932" s="18"/>
      <c r="X932" s="18"/>
      <c r="Y932" s="18"/>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c r="BC932" s="18"/>
      <c r="BD932" s="18"/>
      <c r="BE932" s="18"/>
      <c r="BF932" s="18"/>
      <c r="BG932" s="18"/>
      <c r="BH932" s="18"/>
      <c r="BI932" s="18"/>
      <c r="BJ932" s="18"/>
      <c r="BK932" s="18"/>
      <c r="BL932" s="18"/>
      <c r="BM932" s="18"/>
      <c r="BN932" s="18"/>
      <c r="BO932" s="18"/>
      <c r="BP932" s="18"/>
      <c r="BQ932" s="18"/>
      <c r="BR932" s="18"/>
      <c r="BS932" s="18"/>
      <c r="BT932" s="18"/>
      <c r="BU932" s="18"/>
      <c r="BV932" s="18"/>
      <c r="BW932" s="18"/>
      <c r="BX932" s="18"/>
      <c r="BY932" s="18"/>
      <c r="BZ932" s="18"/>
      <c r="CA932" s="18"/>
      <c r="CB932" s="18"/>
      <c r="CC932" s="18"/>
      <c r="CD932" s="18"/>
      <c r="CE932" s="18"/>
      <c r="CF932" s="18"/>
      <c r="CG932" s="18"/>
      <c r="CH932" s="18"/>
      <c r="CI932" s="18"/>
      <c r="CJ932" s="18"/>
      <c r="CK932" s="18"/>
      <c r="CL932" s="18"/>
      <c r="CM932" s="18"/>
      <c r="CN932" s="18"/>
      <c r="CO932" s="18"/>
      <c r="CP932" s="18"/>
      <c r="CQ932" s="18"/>
      <c r="CR932" s="18"/>
      <c r="CS932" s="18"/>
    </row>
    <row r="933" spans="1:97">
      <c r="A933" s="18"/>
      <c r="B933" s="18"/>
      <c r="C933" s="18" t="s">
        <v>18810</v>
      </c>
      <c r="D933" s="18"/>
      <c r="E933" s="18"/>
      <c r="F933" s="18"/>
      <c r="G933" s="18"/>
      <c r="H933" s="18"/>
      <c r="I933" s="18"/>
      <c r="J933" s="18"/>
      <c r="K933" s="18"/>
      <c r="L933" s="18"/>
      <c r="M933" s="18"/>
      <c r="N933" s="18"/>
      <c r="O933" s="18"/>
      <c r="P933" s="18"/>
      <c r="Q933" s="18"/>
      <c r="R933" s="18"/>
      <c r="S933" s="18"/>
      <c r="T933" s="18"/>
      <c r="U933" s="18"/>
      <c r="V933" s="18"/>
      <c r="W933" s="18"/>
      <c r="X933" s="18"/>
      <c r="Y933" s="18"/>
      <c r="Z933" s="18"/>
      <c r="AA933" s="18"/>
      <c r="AB933" s="18"/>
      <c r="AC933" s="18"/>
      <c r="AD933" s="18"/>
      <c r="AE933" s="18"/>
      <c r="AF933" s="18"/>
      <c r="AG933" s="18"/>
      <c r="AH933" s="18"/>
      <c r="AI933" s="18"/>
      <c r="AJ933" s="18"/>
      <c r="AK933" s="18"/>
      <c r="AL933" s="18"/>
      <c r="AM933" s="18"/>
      <c r="AN933" s="18"/>
      <c r="AO933" s="18"/>
      <c r="AP933" s="18"/>
      <c r="AQ933" s="18"/>
      <c r="AR933" s="18"/>
      <c r="AS933" s="18"/>
      <c r="AT933" s="18"/>
      <c r="AU933" s="18"/>
      <c r="AV933" s="18"/>
      <c r="AW933" s="18"/>
      <c r="AX933" s="18"/>
      <c r="AY933" s="18"/>
      <c r="AZ933" s="18"/>
      <c r="BA933" s="18"/>
      <c r="BB933" s="18"/>
      <c r="BC933" s="18"/>
      <c r="BD933" s="18"/>
      <c r="BE933" s="18"/>
      <c r="BF933" s="18"/>
      <c r="BG933" s="18"/>
      <c r="BH933" s="18"/>
      <c r="BI933" s="18"/>
      <c r="BJ933" s="18"/>
      <c r="BK933" s="18"/>
      <c r="BL933" s="18"/>
      <c r="BM933" s="18"/>
      <c r="BN933" s="18"/>
      <c r="BO933" s="18"/>
      <c r="BP933" s="18"/>
      <c r="BQ933" s="18"/>
      <c r="BR933" s="18"/>
      <c r="BS933" s="18"/>
      <c r="BT933" s="18"/>
      <c r="BU933" s="18"/>
      <c r="BV933" s="18"/>
      <c r="BW933" s="18"/>
      <c r="BX933" s="18"/>
      <c r="BY933" s="18"/>
      <c r="BZ933" s="18"/>
      <c r="CA933" s="18"/>
      <c r="CB933" s="18"/>
      <c r="CC933" s="18"/>
      <c r="CD933" s="18"/>
      <c r="CE933" s="18"/>
      <c r="CF933" s="18"/>
      <c r="CG933" s="18"/>
      <c r="CH933" s="18"/>
      <c r="CI933" s="18"/>
      <c r="CJ933" s="18"/>
      <c r="CK933" s="18"/>
      <c r="CL933" s="18"/>
      <c r="CM933" s="18"/>
      <c r="CN933" s="18"/>
      <c r="CO933" s="18"/>
      <c r="CP933" s="18"/>
      <c r="CQ933" s="18"/>
      <c r="CR933" s="18"/>
      <c r="CS933" s="18"/>
    </row>
    <row r="934" spans="1:97">
      <c r="A934" s="18"/>
      <c r="B934" s="18"/>
      <c r="C934" s="18" t="s">
        <v>18811</v>
      </c>
      <c r="D934" s="18"/>
      <c r="E934" s="18"/>
      <c r="F934" s="18"/>
      <c r="G934" s="18"/>
      <c r="H934" s="18"/>
      <c r="I934" s="18"/>
      <c r="J934" s="18"/>
      <c r="K934" s="18"/>
      <c r="L934" s="18"/>
      <c r="M934" s="18"/>
      <c r="N934" s="18"/>
      <c r="O934" s="18"/>
      <c r="P934" s="18"/>
      <c r="Q934" s="18"/>
      <c r="R934" s="18"/>
      <c r="S934" s="18"/>
      <c r="T934" s="18"/>
      <c r="U934" s="18"/>
      <c r="V934" s="18"/>
      <c r="W934" s="18"/>
      <c r="X934" s="18"/>
      <c r="Y934" s="18"/>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c r="BC934" s="18"/>
      <c r="BD934" s="18"/>
      <c r="BE934" s="18"/>
      <c r="BF934" s="18"/>
      <c r="BG934" s="18"/>
      <c r="BH934" s="18"/>
      <c r="BI934" s="18"/>
      <c r="BJ934" s="18"/>
      <c r="BK934" s="18"/>
      <c r="BL934" s="18"/>
      <c r="BM934" s="18"/>
      <c r="BN934" s="18"/>
      <c r="BO934" s="18"/>
      <c r="BP934" s="18"/>
      <c r="BQ934" s="18"/>
      <c r="BR934" s="18"/>
      <c r="BS934" s="18"/>
      <c r="BT934" s="18"/>
      <c r="BU934" s="18"/>
      <c r="BV934" s="18"/>
      <c r="BW934" s="18"/>
      <c r="BX934" s="18"/>
      <c r="BY934" s="18"/>
      <c r="BZ934" s="18"/>
      <c r="CA934" s="18"/>
      <c r="CB934" s="18"/>
      <c r="CC934" s="18"/>
      <c r="CD934" s="18"/>
      <c r="CE934" s="18"/>
      <c r="CF934" s="18"/>
      <c r="CG934" s="18"/>
      <c r="CH934" s="18"/>
      <c r="CI934" s="18"/>
      <c r="CJ934" s="18"/>
      <c r="CK934" s="18"/>
      <c r="CL934" s="18"/>
      <c r="CM934" s="18"/>
      <c r="CN934" s="18"/>
      <c r="CO934" s="18"/>
      <c r="CP934" s="18"/>
      <c r="CQ934" s="18"/>
      <c r="CR934" s="18"/>
      <c r="CS934" s="18"/>
    </row>
    <row r="935" spans="1:97">
      <c r="A935" s="18"/>
      <c r="B935" s="18"/>
      <c r="C935" s="18" t="s">
        <v>18812</v>
      </c>
      <c r="D935" s="18"/>
      <c r="E935" s="18"/>
      <c r="F935" s="18"/>
      <c r="G935" s="18"/>
      <c r="H935" s="18"/>
      <c r="I935" s="18"/>
      <c r="J935" s="18"/>
      <c r="K935" s="18"/>
      <c r="L935" s="18"/>
      <c r="M935" s="18"/>
      <c r="N935" s="18"/>
      <c r="O935" s="18"/>
      <c r="P935" s="18"/>
      <c r="Q935" s="18"/>
      <c r="R935" s="18"/>
      <c r="S935" s="18"/>
      <c r="T935" s="18"/>
      <c r="U935" s="18"/>
      <c r="V935" s="18"/>
      <c r="W935" s="18"/>
      <c r="X935" s="18"/>
      <c r="Y935" s="18"/>
      <c r="Z935" s="18"/>
      <c r="AA935" s="18"/>
      <c r="AB935" s="18"/>
      <c r="AC935" s="18"/>
      <c r="AD935" s="18"/>
      <c r="AE935" s="18"/>
      <c r="AF935" s="18"/>
      <c r="AG935" s="18"/>
      <c r="AH935" s="18"/>
      <c r="AI935" s="18"/>
      <c r="AJ935" s="18"/>
      <c r="AK935" s="18"/>
      <c r="AL935" s="18"/>
      <c r="AM935" s="18"/>
      <c r="AN935" s="18"/>
      <c r="AO935" s="18"/>
      <c r="AP935" s="18"/>
      <c r="AQ935" s="18"/>
      <c r="AR935" s="18"/>
      <c r="AS935" s="18"/>
      <c r="AT935" s="18"/>
      <c r="AU935" s="18"/>
      <c r="AV935" s="18"/>
      <c r="AW935" s="18"/>
      <c r="AX935" s="18"/>
      <c r="AY935" s="18"/>
      <c r="AZ935" s="18"/>
      <c r="BA935" s="18"/>
      <c r="BB935" s="18"/>
      <c r="BC935" s="18"/>
      <c r="BD935" s="18"/>
      <c r="BE935" s="18"/>
      <c r="BF935" s="18"/>
      <c r="BG935" s="18"/>
      <c r="BH935" s="18"/>
      <c r="BI935" s="18"/>
      <c r="BJ935" s="18"/>
      <c r="BK935" s="18"/>
      <c r="BL935" s="18"/>
      <c r="BM935" s="18"/>
      <c r="BN935" s="18"/>
      <c r="BO935" s="18"/>
      <c r="BP935" s="18"/>
      <c r="BQ935" s="18"/>
      <c r="BR935" s="18"/>
      <c r="BS935" s="18"/>
      <c r="BT935" s="18"/>
      <c r="BU935" s="18"/>
      <c r="BV935" s="18"/>
      <c r="BW935" s="18"/>
      <c r="BX935" s="18"/>
      <c r="BY935" s="18"/>
      <c r="BZ935" s="18"/>
      <c r="CA935" s="18"/>
      <c r="CB935" s="18"/>
      <c r="CC935" s="18"/>
      <c r="CD935" s="18"/>
      <c r="CE935" s="18"/>
      <c r="CF935" s="18"/>
      <c r="CG935" s="18"/>
      <c r="CH935" s="18"/>
      <c r="CI935" s="18"/>
      <c r="CJ935" s="18"/>
      <c r="CK935" s="18"/>
      <c r="CL935" s="18"/>
      <c r="CM935" s="18"/>
      <c r="CN935" s="18"/>
      <c r="CO935" s="18"/>
      <c r="CP935" s="18"/>
      <c r="CQ935" s="18"/>
      <c r="CR935" s="18"/>
      <c r="CS935" s="18"/>
    </row>
    <row r="936" spans="1:97">
      <c r="A936" s="18"/>
      <c r="B936" s="18"/>
      <c r="C936" s="18" t="s">
        <v>18813</v>
      </c>
      <c r="D936" s="18"/>
      <c r="E936" s="18"/>
      <c r="F936" s="18"/>
      <c r="G936" s="18"/>
      <c r="H936" s="18"/>
      <c r="I936" s="18"/>
      <c r="J936" s="18"/>
      <c r="K936" s="18"/>
      <c r="L936" s="18"/>
      <c r="M936" s="18"/>
      <c r="N936" s="18"/>
      <c r="O936" s="18"/>
      <c r="P936" s="18"/>
      <c r="Q936" s="18"/>
      <c r="R936" s="18"/>
      <c r="S936" s="18"/>
      <c r="T936" s="18"/>
      <c r="U936" s="18"/>
      <c r="V936" s="18"/>
      <c r="W936" s="18"/>
      <c r="X936" s="18"/>
      <c r="Y936" s="18"/>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c r="BC936" s="18"/>
      <c r="BD936" s="18"/>
      <c r="BE936" s="18"/>
      <c r="BF936" s="18"/>
      <c r="BG936" s="18"/>
      <c r="BH936" s="18"/>
      <c r="BI936" s="18"/>
      <c r="BJ936" s="18"/>
      <c r="BK936" s="18"/>
      <c r="BL936" s="18"/>
      <c r="BM936" s="18"/>
      <c r="BN936" s="18"/>
      <c r="BO936" s="18"/>
      <c r="BP936" s="18"/>
      <c r="BQ936" s="18"/>
      <c r="BR936" s="18"/>
      <c r="BS936" s="18"/>
      <c r="BT936" s="18"/>
      <c r="BU936" s="18"/>
      <c r="BV936" s="18"/>
      <c r="BW936" s="18"/>
      <c r="BX936" s="18"/>
      <c r="BY936" s="18"/>
      <c r="BZ936" s="18"/>
      <c r="CA936" s="18"/>
      <c r="CB936" s="18"/>
      <c r="CC936" s="18"/>
      <c r="CD936" s="18"/>
      <c r="CE936" s="18"/>
      <c r="CF936" s="18"/>
      <c r="CG936" s="18"/>
      <c r="CH936" s="18"/>
      <c r="CI936" s="18"/>
      <c r="CJ936" s="18"/>
      <c r="CK936" s="18"/>
      <c r="CL936" s="18"/>
      <c r="CM936" s="18"/>
      <c r="CN936" s="18"/>
      <c r="CO936" s="18"/>
      <c r="CP936" s="18"/>
      <c r="CQ936" s="18"/>
      <c r="CR936" s="18"/>
      <c r="CS936" s="18"/>
    </row>
    <row r="937" spans="1:97">
      <c r="A937" s="18"/>
      <c r="B937" s="18"/>
      <c r="C937" s="18" t="s">
        <v>18814</v>
      </c>
      <c r="D937" s="18"/>
      <c r="E937" s="18"/>
      <c r="F937" s="18"/>
      <c r="G937" s="18"/>
      <c r="H937" s="18"/>
      <c r="I937" s="18"/>
      <c r="J937" s="18"/>
      <c r="K937" s="18"/>
      <c r="L937" s="18"/>
      <c r="M937" s="18"/>
      <c r="N937" s="18"/>
      <c r="O937" s="18"/>
      <c r="P937" s="18"/>
      <c r="Q937" s="18"/>
      <c r="R937" s="18"/>
      <c r="S937" s="18"/>
      <c r="T937" s="18"/>
      <c r="U937" s="18"/>
      <c r="V937" s="18"/>
      <c r="W937" s="18"/>
      <c r="X937" s="18"/>
      <c r="Y937" s="18"/>
      <c r="Z937" s="18"/>
      <c r="AA937" s="18"/>
      <c r="AB937" s="18"/>
      <c r="AC937" s="18"/>
      <c r="AD937" s="18"/>
      <c r="AE937" s="18"/>
      <c r="AF937" s="18"/>
      <c r="AG937" s="18"/>
      <c r="AH937" s="18"/>
      <c r="AI937" s="18"/>
      <c r="AJ937" s="18"/>
      <c r="AK937" s="18"/>
      <c r="AL937" s="18"/>
      <c r="AM937" s="18"/>
      <c r="AN937" s="18"/>
      <c r="AO937" s="18"/>
      <c r="AP937" s="18"/>
      <c r="AQ937" s="18"/>
      <c r="AR937" s="18"/>
      <c r="AS937" s="18"/>
      <c r="AT937" s="18"/>
      <c r="AU937" s="18"/>
      <c r="AV937" s="18"/>
      <c r="AW937" s="18"/>
      <c r="AX937" s="18"/>
      <c r="AY937" s="18"/>
      <c r="AZ937" s="18"/>
      <c r="BA937" s="18"/>
      <c r="BB937" s="18"/>
      <c r="BC937" s="18"/>
      <c r="BD937" s="18"/>
      <c r="BE937" s="18"/>
      <c r="BF937" s="18"/>
      <c r="BG937" s="18"/>
      <c r="BH937" s="18"/>
      <c r="BI937" s="18"/>
      <c r="BJ937" s="18"/>
      <c r="BK937" s="18"/>
      <c r="BL937" s="18"/>
      <c r="BM937" s="18"/>
      <c r="BN937" s="18"/>
      <c r="BO937" s="18"/>
      <c r="BP937" s="18"/>
      <c r="BQ937" s="18"/>
      <c r="BR937" s="18"/>
      <c r="BS937" s="18"/>
      <c r="BT937" s="18"/>
      <c r="BU937" s="18"/>
      <c r="BV937" s="18"/>
      <c r="BW937" s="18"/>
      <c r="BX937" s="18"/>
      <c r="BY937" s="18"/>
      <c r="BZ937" s="18"/>
      <c r="CA937" s="18"/>
      <c r="CB937" s="18"/>
      <c r="CC937" s="18"/>
      <c r="CD937" s="18"/>
      <c r="CE937" s="18"/>
      <c r="CF937" s="18"/>
      <c r="CG937" s="18"/>
      <c r="CH937" s="18"/>
      <c r="CI937" s="18"/>
      <c r="CJ937" s="18"/>
      <c r="CK937" s="18"/>
      <c r="CL937" s="18"/>
      <c r="CM937" s="18"/>
      <c r="CN937" s="18"/>
      <c r="CO937" s="18"/>
      <c r="CP937" s="18"/>
      <c r="CQ937" s="18"/>
      <c r="CR937" s="18"/>
      <c r="CS937" s="18"/>
    </row>
    <row r="938" spans="1:97">
      <c r="A938" s="18"/>
      <c r="B938" s="18"/>
      <c r="C938" s="18" t="s">
        <v>18815</v>
      </c>
      <c r="D938" s="18"/>
      <c r="E938" s="18"/>
      <c r="F938" s="18"/>
      <c r="G938" s="18"/>
      <c r="H938" s="18"/>
      <c r="I938" s="18"/>
      <c r="J938" s="18"/>
      <c r="K938" s="18"/>
      <c r="L938" s="18"/>
      <c r="M938" s="18"/>
      <c r="N938" s="18"/>
      <c r="O938" s="18"/>
      <c r="P938" s="18"/>
      <c r="Q938" s="18"/>
      <c r="R938" s="18"/>
      <c r="S938" s="18"/>
      <c r="T938" s="18"/>
      <c r="U938" s="18"/>
      <c r="V938" s="18"/>
      <c r="W938" s="18"/>
      <c r="X938" s="18"/>
      <c r="Y938" s="18"/>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c r="BC938" s="18"/>
      <c r="BD938" s="18"/>
      <c r="BE938" s="18"/>
      <c r="BF938" s="18"/>
      <c r="BG938" s="18"/>
      <c r="BH938" s="18"/>
      <c r="BI938" s="18"/>
      <c r="BJ938" s="18"/>
      <c r="BK938" s="18"/>
      <c r="BL938" s="18"/>
      <c r="BM938" s="18"/>
      <c r="BN938" s="18"/>
      <c r="BO938" s="18"/>
      <c r="BP938" s="18"/>
      <c r="BQ938" s="18"/>
      <c r="BR938" s="18"/>
      <c r="BS938" s="18"/>
      <c r="BT938" s="18"/>
      <c r="BU938" s="18"/>
      <c r="BV938" s="18"/>
      <c r="BW938" s="18"/>
      <c r="BX938" s="18"/>
      <c r="BY938" s="18"/>
      <c r="BZ938" s="18"/>
      <c r="CA938" s="18"/>
      <c r="CB938" s="18"/>
      <c r="CC938" s="18"/>
      <c r="CD938" s="18"/>
      <c r="CE938" s="18"/>
      <c r="CF938" s="18"/>
      <c r="CG938" s="18"/>
      <c r="CH938" s="18"/>
      <c r="CI938" s="18"/>
      <c r="CJ938" s="18"/>
      <c r="CK938" s="18"/>
      <c r="CL938" s="18"/>
      <c r="CM938" s="18"/>
      <c r="CN938" s="18"/>
      <c r="CO938" s="18"/>
      <c r="CP938" s="18"/>
      <c r="CQ938" s="18"/>
      <c r="CR938" s="18"/>
      <c r="CS938" s="18"/>
    </row>
    <row r="939" spans="1:97">
      <c r="A939" s="18"/>
      <c r="B939" s="18"/>
      <c r="C939" s="18" t="s">
        <v>18816</v>
      </c>
      <c r="D939" s="18"/>
      <c r="E939" s="18"/>
      <c r="F939" s="18"/>
      <c r="G939" s="18"/>
      <c r="H939" s="18"/>
      <c r="I939" s="18"/>
      <c r="J939" s="18"/>
      <c r="K939" s="18"/>
      <c r="L939" s="18"/>
      <c r="M939" s="18"/>
      <c r="N939" s="18"/>
      <c r="O939" s="18"/>
      <c r="P939" s="18"/>
      <c r="Q939" s="18"/>
      <c r="R939" s="18"/>
      <c r="S939" s="18"/>
      <c r="T939" s="18"/>
      <c r="U939" s="18"/>
      <c r="V939" s="18"/>
      <c r="W939" s="18"/>
      <c r="X939" s="18"/>
      <c r="Y939" s="18"/>
      <c r="Z939" s="18"/>
      <c r="AA939" s="18"/>
      <c r="AB939" s="18"/>
      <c r="AC939" s="18"/>
      <c r="AD939" s="18"/>
      <c r="AE939" s="18"/>
      <c r="AF939" s="18"/>
      <c r="AG939" s="18"/>
      <c r="AH939" s="18"/>
      <c r="AI939" s="18"/>
      <c r="AJ939" s="18"/>
      <c r="AK939" s="18"/>
      <c r="AL939" s="18"/>
      <c r="AM939" s="18"/>
      <c r="AN939" s="18"/>
      <c r="AO939" s="18"/>
      <c r="AP939" s="18"/>
      <c r="AQ939" s="18"/>
      <c r="AR939" s="18"/>
      <c r="AS939" s="18"/>
      <c r="AT939" s="18"/>
      <c r="AU939" s="18"/>
      <c r="AV939" s="18"/>
      <c r="AW939" s="18"/>
      <c r="AX939" s="18"/>
      <c r="AY939" s="18"/>
      <c r="AZ939" s="18"/>
      <c r="BA939" s="18"/>
      <c r="BB939" s="18"/>
      <c r="BC939" s="18"/>
      <c r="BD939" s="18"/>
      <c r="BE939" s="18"/>
      <c r="BF939" s="18"/>
      <c r="BG939" s="18"/>
      <c r="BH939" s="18"/>
      <c r="BI939" s="18"/>
      <c r="BJ939" s="18"/>
      <c r="BK939" s="18"/>
      <c r="BL939" s="18"/>
      <c r="BM939" s="18"/>
      <c r="BN939" s="18"/>
      <c r="BO939" s="18"/>
      <c r="BP939" s="18"/>
      <c r="BQ939" s="18"/>
      <c r="BR939" s="18"/>
      <c r="BS939" s="18"/>
      <c r="BT939" s="18"/>
      <c r="BU939" s="18"/>
      <c r="BV939" s="18"/>
      <c r="BW939" s="18"/>
      <c r="BX939" s="18"/>
      <c r="BY939" s="18"/>
      <c r="BZ939" s="18"/>
      <c r="CA939" s="18"/>
      <c r="CB939" s="18"/>
      <c r="CC939" s="18"/>
      <c r="CD939" s="18"/>
      <c r="CE939" s="18"/>
      <c r="CF939" s="18"/>
      <c r="CG939" s="18"/>
      <c r="CH939" s="18"/>
      <c r="CI939" s="18"/>
      <c r="CJ939" s="18"/>
      <c r="CK939" s="18"/>
      <c r="CL939" s="18"/>
      <c r="CM939" s="18"/>
      <c r="CN939" s="18"/>
      <c r="CO939" s="18"/>
      <c r="CP939" s="18"/>
      <c r="CQ939" s="18"/>
      <c r="CR939" s="18"/>
      <c r="CS939" s="18"/>
    </row>
    <row r="940" spans="1:97">
      <c r="A940" s="18"/>
      <c r="B940" s="18"/>
      <c r="C940" s="18" t="s">
        <v>18817</v>
      </c>
      <c r="D940" s="18"/>
      <c r="E940" s="18"/>
      <c r="F940" s="18"/>
      <c r="G940" s="18"/>
      <c r="H940" s="18"/>
      <c r="I940" s="18"/>
      <c r="J940" s="18"/>
      <c r="K940" s="18"/>
      <c r="L940" s="18"/>
      <c r="M940" s="18"/>
      <c r="N940" s="18"/>
      <c r="O940" s="18"/>
      <c r="P940" s="18"/>
      <c r="Q940" s="18"/>
      <c r="R940" s="18"/>
      <c r="S940" s="18"/>
      <c r="T940" s="18"/>
      <c r="U940" s="18"/>
      <c r="V940" s="18"/>
      <c r="W940" s="18"/>
      <c r="X940" s="18"/>
      <c r="Y940" s="18"/>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c r="BC940" s="18"/>
      <c r="BD940" s="18"/>
      <c r="BE940" s="18"/>
      <c r="BF940" s="18"/>
      <c r="BG940" s="18"/>
      <c r="BH940" s="18"/>
      <c r="BI940" s="18"/>
      <c r="BJ940" s="18"/>
      <c r="BK940" s="18"/>
      <c r="BL940" s="18"/>
      <c r="BM940" s="18"/>
      <c r="BN940" s="18"/>
      <c r="BO940" s="18"/>
      <c r="BP940" s="18"/>
      <c r="BQ940" s="18"/>
      <c r="BR940" s="18"/>
      <c r="BS940" s="18"/>
      <c r="BT940" s="18"/>
      <c r="BU940" s="18"/>
      <c r="BV940" s="18"/>
      <c r="BW940" s="18"/>
      <c r="BX940" s="18"/>
      <c r="BY940" s="18"/>
      <c r="BZ940" s="18"/>
      <c r="CA940" s="18"/>
      <c r="CB940" s="18"/>
      <c r="CC940" s="18"/>
      <c r="CD940" s="18"/>
      <c r="CE940" s="18"/>
      <c r="CF940" s="18"/>
      <c r="CG940" s="18"/>
      <c r="CH940" s="18"/>
      <c r="CI940" s="18"/>
      <c r="CJ940" s="18"/>
      <c r="CK940" s="18"/>
      <c r="CL940" s="18"/>
      <c r="CM940" s="18"/>
      <c r="CN940" s="18"/>
      <c r="CO940" s="18"/>
      <c r="CP940" s="18"/>
      <c r="CQ940" s="18"/>
      <c r="CR940" s="18"/>
      <c r="CS940" s="18"/>
    </row>
    <row r="941" spans="1:97">
      <c r="A941" s="18"/>
      <c r="B941" s="18"/>
      <c r="C941" s="18" t="s">
        <v>18818</v>
      </c>
      <c r="D941" s="18"/>
      <c r="E941" s="18"/>
      <c r="F941" s="18"/>
      <c r="G941" s="18"/>
      <c r="H941" s="18"/>
      <c r="I941" s="18"/>
      <c r="J941" s="18"/>
      <c r="K941" s="18"/>
      <c r="L941" s="18"/>
      <c r="M941" s="18"/>
      <c r="N941" s="18"/>
      <c r="O941" s="18"/>
      <c r="P941" s="18"/>
      <c r="Q941" s="18"/>
      <c r="R941" s="18"/>
      <c r="S941" s="18"/>
      <c r="T941" s="18"/>
      <c r="U941" s="18"/>
      <c r="V941" s="18"/>
      <c r="W941" s="18"/>
      <c r="X941" s="18"/>
      <c r="Y941" s="18"/>
      <c r="Z941" s="18"/>
      <c r="AA941" s="18"/>
      <c r="AB941" s="18"/>
      <c r="AC941" s="18"/>
      <c r="AD941" s="18"/>
      <c r="AE941" s="18"/>
      <c r="AF941" s="18"/>
      <c r="AG941" s="18"/>
      <c r="AH941" s="18"/>
      <c r="AI941" s="18"/>
      <c r="AJ941" s="18"/>
      <c r="AK941" s="18"/>
      <c r="AL941" s="18"/>
      <c r="AM941" s="18"/>
      <c r="AN941" s="18"/>
      <c r="AO941" s="18"/>
      <c r="AP941" s="18"/>
      <c r="AQ941" s="18"/>
      <c r="AR941" s="18"/>
      <c r="AS941" s="18"/>
      <c r="AT941" s="18"/>
      <c r="AU941" s="18"/>
      <c r="AV941" s="18"/>
      <c r="AW941" s="18"/>
      <c r="AX941" s="18"/>
      <c r="AY941" s="18"/>
      <c r="AZ941" s="18"/>
      <c r="BA941" s="18"/>
      <c r="BB941" s="18"/>
      <c r="BC941" s="18"/>
      <c r="BD941" s="18"/>
      <c r="BE941" s="18"/>
      <c r="BF941" s="18"/>
      <c r="BG941" s="18"/>
      <c r="BH941" s="18"/>
      <c r="BI941" s="18"/>
      <c r="BJ941" s="18"/>
      <c r="BK941" s="18"/>
      <c r="BL941" s="18"/>
      <c r="BM941" s="18"/>
      <c r="BN941" s="18"/>
      <c r="BO941" s="18"/>
      <c r="BP941" s="18"/>
      <c r="BQ941" s="18"/>
      <c r="BR941" s="18"/>
      <c r="BS941" s="18"/>
      <c r="BT941" s="18"/>
      <c r="BU941" s="18"/>
      <c r="BV941" s="18"/>
      <c r="BW941" s="18"/>
      <c r="BX941" s="18"/>
      <c r="BY941" s="18"/>
      <c r="BZ941" s="18"/>
      <c r="CA941" s="18"/>
      <c r="CB941" s="18"/>
      <c r="CC941" s="18"/>
      <c r="CD941" s="18"/>
      <c r="CE941" s="18"/>
      <c r="CF941" s="18"/>
      <c r="CG941" s="18"/>
      <c r="CH941" s="18"/>
      <c r="CI941" s="18"/>
      <c r="CJ941" s="18"/>
      <c r="CK941" s="18"/>
      <c r="CL941" s="18"/>
      <c r="CM941" s="18"/>
      <c r="CN941" s="18"/>
      <c r="CO941" s="18"/>
      <c r="CP941" s="18"/>
      <c r="CQ941" s="18"/>
      <c r="CR941" s="18"/>
      <c r="CS941" s="18"/>
    </row>
    <row r="942" spans="1:97">
      <c r="A942" s="18"/>
      <c r="B942" s="18"/>
      <c r="C942" s="18" t="s">
        <v>18819</v>
      </c>
      <c r="D942" s="18"/>
      <c r="E942" s="18"/>
      <c r="F942" s="18"/>
      <c r="G942" s="18"/>
      <c r="H942" s="18"/>
      <c r="I942" s="18"/>
      <c r="J942" s="18"/>
      <c r="K942" s="18"/>
      <c r="L942" s="18"/>
      <c r="M942" s="18"/>
      <c r="N942" s="18"/>
      <c r="O942" s="18"/>
      <c r="P942" s="18"/>
      <c r="Q942" s="18"/>
      <c r="R942" s="18"/>
      <c r="S942" s="18"/>
      <c r="T942" s="18"/>
      <c r="U942" s="18"/>
      <c r="V942" s="18"/>
      <c r="W942" s="18"/>
      <c r="X942" s="18"/>
      <c r="Y942" s="18"/>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c r="BC942" s="18"/>
      <c r="BD942" s="18"/>
      <c r="BE942" s="18"/>
      <c r="BF942" s="18"/>
      <c r="BG942" s="18"/>
      <c r="BH942" s="18"/>
      <c r="BI942" s="18"/>
      <c r="BJ942" s="18"/>
      <c r="BK942" s="18"/>
      <c r="BL942" s="18"/>
      <c r="BM942" s="18"/>
      <c r="BN942" s="18"/>
      <c r="BO942" s="18"/>
      <c r="BP942" s="18"/>
      <c r="BQ942" s="18"/>
      <c r="BR942" s="18"/>
      <c r="BS942" s="18"/>
      <c r="BT942" s="18"/>
      <c r="BU942" s="18"/>
      <c r="BV942" s="18"/>
      <c r="BW942" s="18"/>
      <c r="BX942" s="18"/>
      <c r="BY942" s="18"/>
      <c r="BZ942" s="18"/>
      <c r="CA942" s="18"/>
      <c r="CB942" s="18"/>
      <c r="CC942" s="18"/>
      <c r="CD942" s="18"/>
      <c r="CE942" s="18"/>
      <c r="CF942" s="18"/>
      <c r="CG942" s="18"/>
      <c r="CH942" s="18"/>
      <c r="CI942" s="18"/>
      <c r="CJ942" s="18"/>
      <c r="CK942" s="18"/>
      <c r="CL942" s="18"/>
      <c r="CM942" s="18"/>
      <c r="CN942" s="18"/>
      <c r="CO942" s="18"/>
      <c r="CP942" s="18"/>
      <c r="CQ942" s="18"/>
      <c r="CR942" s="18"/>
      <c r="CS942" s="18"/>
    </row>
    <row r="943" spans="1:97">
      <c r="A943" s="18"/>
      <c r="B943" s="18"/>
      <c r="C943" s="18" t="s">
        <v>18820</v>
      </c>
      <c r="D943" s="18"/>
      <c r="E943" s="18"/>
      <c r="F943" s="18"/>
      <c r="G943" s="18"/>
      <c r="H943" s="18"/>
      <c r="I943" s="18"/>
      <c r="J943" s="18"/>
      <c r="K943" s="18"/>
      <c r="L943" s="18"/>
      <c r="M943" s="18"/>
      <c r="N943" s="18"/>
      <c r="O943" s="18"/>
      <c r="P943" s="18"/>
      <c r="Q943" s="18"/>
      <c r="R943" s="18"/>
      <c r="S943" s="18"/>
      <c r="T943" s="18"/>
      <c r="U943" s="18"/>
      <c r="V943" s="18"/>
      <c r="W943" s="18"/>
      <c r="X943" s="18"/>
      <c r="Y943" s="18"/>
      <c r="Z943" s="18"/>
      <c r="AA943" s="18"/>
      <c r="AB943" s="18"/>
      <c r="AC943" s="18"/>
      <c r="AD943" s="18"/>
      <c r="AE943" s="18"/>
      <c r="AF943" s="18"/>
      <c r="AG943" s="18"/>
      <c r="AH943" s="18"/>
      <c r="AI943" s="18"/>
      <c r="AJ943" s="18"/>
      <c r="AK943" s="18"/>
      <c r="AL943" s="18"/>
      <c r="AM943" s="18"/>
      <c r="AN943" s="18"/>
      <c r="AO943" s="18"/>
      <c r="AP943" s="18"/>
      <c r="AQ943" s="18"/>
      <c r="AR943" s="18"/>
      <c r="AS943" s="18"/>
      <c r="AT943" s="18"/>
      <c r="AU943" s="18"/>
      <c r="AV943" s="18"/>
      <c r="AW943" s="18"/>
      <c r="AX943" s="18"/>
      <c r="AY943" s="18"/>
      <c r="AZ943" s="18"/>
      <c r="BA943" s="18"/>
      <c r="BB943" s="18"/>
      <c r="BC943" s="18"/>
      <c r="BD943" s="18"/>
      <c r="BE943" s="18"/>
      <c r="BF943" s="18"/>
      <c r="BG943" s="18"/>
      <c r="BH943" s="18"/>
      <c r="BI943" s="18"/>
      <c r="BJ943" s="18"/>
      <c r="BK943" s="18"/>
      <c r="BL943" s="18"/>
      <c r="BM943" s="18"/>
      <c r="BN943" s="18"/>
      <c r="BO943" s="18"/>
      <c r="BP943" s="18"/>
      <c r="BQ943" s="18"/>
      <c r="BR943" s="18"/>
      <c r="BS943" s="18"/>
      <c r="BT943" s="18"/>
      <c r="BU943" s="18"/>
      <c r="BV943" s="18"/>
      <c r="BW943" s="18"/>
      <c r="BX943" s="18"/>
      <c r="BY943" s="18"/>
      <c r="BZ943" s="18"/>
      <c r="CA943" s="18"/>
      <c r="CB943" s="18"/>
      <c r="CC943" s="18"/>
      <c r="CD943" s="18"/>
      <c r="CE943" s="18"/>
      <c r="CF943" s="18"/>
      <c r="CG943" s="18"/>
      <c r="CH943" s="18"/>
      <c r="CI943" s="18"/>
      <c r="CJ943" s="18"/>
      <c r="CK943" s="18"/>
      <c r="CL943" s="18"/>
      <c r="CM943" s="18"/>
      <c r="CN943" s="18"/>
      <c r="CO943" s="18"/>
      <c r="CP943" s="18"/>
      <c r="CQ943" s="18"/>
      <c r="CR943" s="18"/>
      <c r="CS943" s="18"/>
    </row>
    <row r="944" spans="1:97">
      <c r="A944" s="18"/>
      <c r="B944" s="18"/>
      <c r="C944" s="18" t="s">
        <v>18821</v>
      </c>
      <c r="D944" s="18"/>
      <c r="E944" s="18"/>
      <c r="F944" s="18"/>
      <c r="G944" s="18"/>
      <c r="H944" s="18"/>
      <c r="I944" s="18"/>
      <c r="J944" s="18"/>
      <c r="K944" s="18"/>
      <c r="L944" s="18"/>
      <c r="M944" s="18"/>
      <c r="N944" s="18"/>
      <c r="O944" s="18"/>
      <c r="P944" s="18"/>
      <c r="Q944" s="18"/>
      <c r="R944" s="18"/>
      <c r="S944" s="18"/>
      <c r="T944" s="18"/>
      <c r="U944" s="18"/>
      <c r="V944" s="18"/>
      <c r="W944" s="18"/>
      <c r="X944" s="18"/>
      <c r="Y944" s="18"/>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c r="BC944" s="18"/>
      <c r="BD944" s="18"/>
      <c r="BE944" s="18"/>
      <c r="BF944" s="18"/>
      <c r="BG944" s="18"/>
      <c r="BH944" s="18"/>
      <c r="BI944" s="18"/>
      <c r="BJ944" s="18"/>
      <c r="BK944" s="18"/>
      <c r="BL944" s="18"/>
      <c r="BM944" s="18"/>
      <c r="BN944" s="18"/>
      <c r="BO944" s="18"/>
      <c r="BP944" s="18"/>
      <c r="BQ944" s="18"/>
      <c r="BR944" s="18"/>
      <c r="BS944" s="18"/>
      <c r="BT944" s="18"/>
      <c r="BU944" s="18"/>
      <c r="BV944" s="18"/>
      <c r="BW944" s="18"/>
      <c r="BX944" s="18"/>
      <c r="BY944" s="18"/>
      <c r="BZ944" s="18"/>
      <c r="CA944" s="18"/>
      <c r="CB944" s="18"/>
      <c r="CC944" s="18"/>
      <c r="CD944" s="18"/>
      <c r="CE944" s="18"/>
      <c r="CF944" s="18"/>
      <c r="CG944" s="18"/>
      <c r="CH944" s="18"/>
      <c r="CI944" s="18"/>
      <c r="CJ944" s="18"/>
      <c r="CK944" s="18"/>
      <c r="CL944" s="18"/>
      <c r="CM944" s="18"/>
      <c r="CN944" s="18"/>
      <c r="CO944" s="18"/>
      <c r="CP944" s="18"/>
      <c r="CQ944" s="18"/>
      <c r="CR944" s="18"/>
      <c r="CS944" s="18"/>
    </row>
    <row r="945" spans="1:97">
      <c r="A945" s="18"/>
      <c r="B945" s="18"/>
      <c r="C945" s="18" t="s">
        <v>18822</v>
      </c>
      <c r="D945" s="18"/>
      <c r="E945" s="18"/>
      <c r="F945" s="18"/>
      <c r="G945" s="18"/>
      <c r="H945" s="18"/>
      <c r="I945" s="18"/>
      <c r="J945" s="18"/>
      <c r="K945" s="18"/>
      <c r="L945" s="18"/>
      <c r="M945" s="18"/>
      <c r="N945" s="18"/>
      <c r="O945" s="18"/>
      <c r="P945" s="18"/>
      <c r="Q945" s="18"/>
      <c r="R945" s="18"/>
      <c r="S945" s="18"/>
      <c r="T945" s="18"/>
      <c r="U945" s="18"/>
      <c r="V945" s="18"/>
      <c r="W945" s="18"/>
      <c r="X945" s="18"/>
      <c r="Y945" s="18"/>
      <c r="Z945" s="18"/>
      <c r="AA945" s="18"/>
      <c r="AB945" s="18"/>
      <c r="AC945" s="18"/>
      <c r="AD945" s="18"/>
      <c r="AE945" s="18"/>
      <c r="AF945" s="18"/>
      <c r="AG945" s="18"/>
      <c r="AH945" s="18"/>
      <c r="AI945" s="18"/>
      <c r="AJ945" s="18"/>
      <c r="AK945" s="18"/>
      <c r="AL945" s="18"/>
      <c r="AM945" s="18"/>
      <c r="AN945" s="18"/>
      <c r="AO945" s="18"/>
      <c r="AP945" s="18"/>
      <c r="AQ945" s="18"/>
      <c r="AR945" s="18"/>
      <c r="AS945" s="18"/>
      <c r="AT945" s="18"/>
      <c r="AU945" s="18"/>
      <c r="AV945" s="18"/>
      <c r="AW945" s="18"/>
      <c r="AX945" s="18"/>
      <c r="AY945" s="18"/>
      <c r="AZ945" s="18"/>
      <c r="BA945" s="18"/>
      <c r="BB945" s="18"/>
      <c r="BC945" s="18"/>
      <c r="BD945" s="18"/>
      <c r="BE945" s="18"/>
      <c r="BF945" s="18"/>
      <c r="BG945" s="18"/>
      <c r="BH945" s="18"/>
      <c r="BI945" s="18"/>
      <c r="BJ945" s="18"/>
      <c r="BK945" s="18"/>
      <c r="BL945" s="18"/>
      <c r="BM945" s="18"/>
      <c r="BN945" s="18"/>
      <c r="BO945" s="18"/>
      <c r="BP945" s="18"/>
      <c r="BQ945" s="18"/>
      <c r="BR945" s="18"/>
      <c r="BS945" s="18"/>
      <c r="BT945" s="18"/>
      <c r="BU945" s="18"/>
      <c r="BV945" s="18"/>
      <c r="BW945" s="18"/>
      <c r="BX945" s="18"/>
      <c r="BY945" s="18"/>
      <c r="BZ945" s="18"/>
      <c r="CA945" s="18"/>
      <c r="CB945" s="18"/>
      <c r="CC945" s="18"/>
      <c r="CD945" s="18"/>
      <c r="CE945" s="18"/>
      <c r="CF945" s="18"/>
      <c r="CG945" s="18"/>
      <c r="CH945" s="18"/>
      <c r="CI945" s="18"/>
      <c r="CJ945" s="18"/>
      <c r="CK945" s="18"/>
      <c r="CL945" s="18"/>
      <c r="CM945" s="18"/>
      <c r="CN945" s="18"/>
      <c r="CO945" s="18"/>
      <c r="CP945" s="18"/>
      <c r="CQ945" s="18"/>
      <c r="CR945" s="18"/>
      <c r="CS945" s="18"/>
    </row>
    <row r="946" spans="1:97">
      <c r="A946" s="18"/>
      <c r="B946" s="18"/>
      <c r="C946" s="18" t="s">
        <v>18823</v>
      </c>
      <c r="D946" s="18"/>
      <c r="E946" s="18"/>
      <c r="F946" s="18"/>
      <c r="G946" s="18"/>
      <c r="H946" s="18"/>
      <c r="I946" s="18"/>
      <c r="J946" s="18"/>
      <c r="K946" s="18"/>
      <c r="L946" s="18"/>
      <c r="M946" s="18"/>
      <c r="N946" s="18"/>
      <c r="O946" s="18"/>
      <c r="P946" s="18"/>
      <c r="Q946" s="18"/>
      <c r="R946" s="18"/>
      <c r="S946" s="18"/>
      <c r="T946" s="18"/>
      <c r="U946" s="18"/>
      <c r="V946" s="18"/>
      <c r="W946" s="18"/>
      <c r="X946" s="18"/>
      <c r="Y946" s="18"/>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c r="BC946" s="18"/>
      <c r="BD946" s="18"/>
      <c r="BE946" s="18"/>
      <c r="BF946" s="18"/>
      <c r="BG946" s="18"/>
      <c r="BH946" s="18"/>
      <c r="BI946" s="18"/>
      <c r="BJ946" s="18"/>
      <c r="BK946" s="18"/>
      <c r="BL946" s="18"/>
      <c r="BM946" s="18"/>
      <c r="BN946" s="18"/>
      <c r="BO946" s="18"/>
      <c r="BP946" s="18"/>
      <c r="BQ946" s="18"/>
      <c r="BR946" s="18"/>
      <c r="BS946" s="18"/>
      <c r="BT946" s="18"/>
      <c r="BU946" s="18"/>
      <c r="BV946" s="18"/>
      <c r="BW946" s="18"/>
      <c r="BX946" s="18"/>
      <c r="BY946" s="18"/>
      <c r="BZ946" s="18"/>
      <c r="CA946" s="18"/>
      <c r="CB946" s="18"/>
      <c r="CC946" s="18"/>
      <c r="CD946" s="18"/>
      <c r="CE946" s="18"/>
      <c r="CF946" s="18"/>
      <c r="CG946" s="18"/>
      <c r="CH946" s="18"/>
      <c r="CI946" s="18"/>
      <c r="CJ946" s="18"/>
      <c r="CK946" s="18"/>
      <c r="CL946" s="18"/>
      <c r="CM946" s="18"/>
      <c r="CN946" s="18"/>
      <c r="CO946" s="18"/>
      <c r="CP946" s="18"/>
      <c r="CQ946" s="18"/>
      <c r="CR946" s="18"/>
      <c r="CS946" s="18"/>
    </row>
    <row r="947" spans="1:97">
      <c r="A947" s="18"/>
      <c r="B947" s="18"/>
      <c r="C947" s="18" t="s">
        <v>18824</v>
      </c>
      <c r="D947" s="18"/>
      <c r="E947" s="18"/>
      <c r="F947" s="18"/>
      <c r="G947" s="18"/>
      <c r="H947" s="18"/>
      <c r="I947" s="18"/>
      <c r="J947" s="18"/>
      <c r="K947" s="18"/>
      <c r="L947" s="18"/>
      <c r="M947" s="18"/>
      <c r="N947" s="18"/>
      <c r="O947" s="18"/>
      <c r="P947" s="18"/>
      <c r="Q947" s="18"/>
      <c r="R947" s="18"/>
      <c r="S947" s="18"/>
      <c r="T947" s="18"/>
      <c r="U947" s="18"/>
      <c r="V947" s="18"/>
      <c r="W947" s="18"/>
      <c r="X947" s="18"/>
      <c r="Y947" s="18"/>
      <c r="Z947" s="18"/>
      <c r="AA947" s="18"/>
      <c r="AB947" s="18"/>
      <c r="AC947" s="18"/>
      <c r="AD947" s="18"/>
      <c r="AE947" s="18"/>
      <c r="AF947" s="18"/>
      <c r="AG947" s="18"/>
      <c r="AH947" s="18"/>
      <c r="AI947" s="18"/>
      <c r="AJ947" s="18"/>
      <c r="AK947" s="18"/>
      <c r="AL947" s="18"/>
      <c r="AM947" s="18"/>
      <c r="AN947" s="18"/>
      <c r="AO947" s="18"/>
      <c r="AP947" s="18"/>
      <c r="AQ947" s="18"/>
      <c r="AR947" s="18"/>
      <c r="AS947" s="18"/>
      <c r="AT947" s="18"/>
      <c r="AU947" s="18"/>
      <c r="AV947" s="18"/>
      <c r="AW947" s="18"/>
      <c r="AX947" s="18"/>
      <c r="AY947" s="18"/>
      <c r="AZ947" s="18"/>
      <c r="BA947" s="18"/>
      <c r="BB947" s="18"/>
      <c r="BC947" s="18"/>
      <c r="BD947" s="18"/>
      <c r="BE947" s="18"/>
      <c r="BF947" s="18"/>
      <c r="BG947" s="18"/>
      <c r="BH947" s="18"/>
      <c r="BI947" s="18"/>
      <c r="BJ947" s="18"/>
      <c r="BK947" s="18"/>
      <c r="BL947" s="18"/>
      <c r="BM947" s="18"/>
      <c r="BN947" s="18"/>
      <c r="BO947" s="18"/>
      <c r="BP947" s="18"/>
      <c r="BQ947" s="18"/>
      <c r="BR947" s="18"/>
      <c r="BS947" s="18"/>
      <c r="BT947" s="18"/>
      <c r="BU947" s="18"/>
      <c r="BV947" s="18"/>
      <c r="BW947" s="18"/>
      <c r="BX947" s="18"/>
      <c r="BY947" s="18"/>
      <c r="BZ947" s="18"/>
      <c r="CA947" s="18"/>
      <c r="CB947" s="18"/>
      <c r="CC947" s="18"/>
      <c r="CD947" s="18"/>
      <c r="CE947" s="18"/>
      <c r="CF947" s="18"/>
      <c r="CG947" s="18"/>
      <c r="CH947" s="18"/>
      <c r="CI947" s="18"/>
      <c r="CJ947" s="18"/>
      <c r="CK947" s="18"/>
      <c r="CL947" s="18"/>
      <c r="CM947" s="18"/>
      <c r="CN947" s="18"/>
      <c r="CO947" s="18"/>
      <c r="CP947" s="18"/>
      <c r="CQ947" s="18"/>
      <c r="CR947" s="18"/>
      <c r="CS947" s="18"/>
    </row>
    <row r="948" spans="1:97">
      <c r="A948" s="18"/>
      <c r="B948" s="18"/>
      <c r="C948" s="18" t="s">
        <v>18825</v>
      </c>
      <c r="D948" s="18"/>
      <c r="E948" s="18"/>
      <c r="F948" s="18"/>
      <c r="G948" s="18"/>
      <c r="H948" s="18"/>
      <c r="I948" s="18"/>
      <c r="J948" s="18"/>
      <c r="K948" s="18"/>
      <c r="L948" s="18"/>
      <c r="M948" s="18"/>
      <c r="N948" s="18"/>
      <c r="O948" s="18"/>
      <c r="P948" s="18"/>
      <c r="Q948" s="18"/>
      <c r="R948" s="18"/>
      <c r="S948" s="18"/>
      <c r="T948" s="18"/>
      <c r="U948" s="18"/>
      <c r="V948" s="18"/>
      <c r="W948" s="18"/>
      <c r="X948" s="18"/>
      <c r="Y948" s="18"/>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c r="BC948" s="18"/>
      <c r="BD948" s="18"/>
      <c r="BE948" s="18"/>
      <c r="BF948" s="18"/>
      <c r="BG948" s="18"/>
      <c r="BH948" s="18"/>
      <c r="BI948" s="18"/>
      <c r="BJ948" s="18"/>
      <c r="BK948" s="18"/>
      <c r="BL948" s="18"/>
      <c r="BM948" s="18"/>
      <c r="BN948" s="18"/>
      <c r="BO948" s="18"/>
      <c r="BP948" s="18"/>
      <c r="BQ948" s="18"/>
      <c r="BR948" s="18"/>
      <c r="BS948" s="18"/>
      <c r="BT948" s="18"/>
      <c r="BU948" s="18"/>
      <c r="BV948" s="18"/>
      <c r="BW948" s="18"/>
      <c r="BX948" s="18"/>
      <c r="BY948" s="18"/>
      <c r="BZ948" s="18"/>
      <c r="CA948" s="18"/>
      <c r="CB948" s="18"/>
      <c r="CC948" s="18"/>
      <c r="CD948" s="18"/>
      <c r="CE948" s="18"/>
      <c r="CF948" s="18"/>
      <c r="CG948" s="18"/>
      <c r="CH948" s="18"/>
      <c r="CI948" s="18"/>
      <c r="CJ948" s="18"/>
      <c r="CK948" s="18"/>
      <c r="CL948" s="18"/>
      <c r="CM948" s="18"/>
      <c r="CN948" s="18"/>
      <c r="CO948" s="18"/>
      <c r="CP948" s="18"/>
      <c r="CQ948" s="18"/>
      <c r="CR948" s="18"/>
      <c r="CS948" s="18"/>
    </row>
    <row r="949" spans="1:97">
      <c r="A949" s="18"/>
      <c r="B949" s="18"/>
      <c r="C949" s="18" t="s">
        <v>18826</v>
      </c>
      <c r="D949" s="18"/>
      <c r="E949" s="18"/>
      <c r="F949" s="18"/>
      <c r="G949" s="18"/>
      <c r="H949" s="18"/>
      <c r="I949" s="18"/>
      <c r="J949" s="18"/>
      <c r="K949" s="18"/>
      <c r="L949" s="18"/>
      <c r="M949" s="18"/>
      <c r="N949" s="18"/>
      <c r="O949" s="18"/>
      <c r="P949" s="18"/>
      <c r="Q949" s="18"/>
      <c r="R949" s="18"/>
      <c r="S949" s="18"/>
      <c r="T949" s="18"/>
      <c r="U949" s="18"/>
      <c r="V949" s="18"/>
      <c r="W949" s="18"/>
      <c r="X949" s="18"/>
      <c r="Y949" s="18"/>
      <c r="Z949" s="18"/>
      <c r="AA949" s="18"/>
      <c r="AB949" s="18"/>
      <c r="AC949" s="18"/>
      <c r="AD949" s="18"/>
      <c r="AE949" s="18"/>
      <c r="AF949" s="18"/>
      <c r="AG949" s="18"/>
      <c r="AH949" s="18"/>
      <c r="AI949" s="18"/>
      <c r="AJ949" s="18"/>
      <c r="AK949" s="18"/>
      <c r="AL949" s="18"/>
      <c r="AM949" s="18"/>
      <c r="AN949" s="18"/>
      <c r="AO949" s="18"/>
      <c r="AP949" s="18"/>
      <c r="AQ949" s="18"/>
      <c r="AR949" s="18"/>
      <c r="AS949" s="18"/>
      <c r="AT949" s="18"/>
      <c r="AU949" s="18"/>
      <c r="AV949" s="18"/>
      <c r="AW949" s="18"/>
      <c r="AX949" s="18"/>
      <c r="AY949" s="18"/>
      <c r="AZ949" s="18"/>
      <c r="BA949" s="18"/>
      <c r="BB949" s="18"/>
      <c r="BC949" s="18"/>
      <c r="BD949" s="18"/>
      <c r="BE949" s="18"/>
      <c r="BF949" s="18"/>
      <c r="BG949" s="18"/>
      <c r="BH949" s="18"/>
      <c r="BI949" s="18"/>
      <c r="BJ949" s="18"/>
      <c r="BK949" s="18"/>
      <c r="BL949" s="18"/>
      <c r="BM949" s="18"/>
      <c r="BN949" s="18"/>
      <c r="BO949" s="18"/>
      <c r="BP949" s="18"/>
      <c r="BQ949" s="18"/>
      <c r="BR949" s="18"/>
      <c r="BS949" s="18"/>
      <c r="BT949" s="18"/>
      <c r="BU949" s="18"/>
      <c r="BV949" s="18"/>
      <c r="BW949" s="18"/>
      <c r="BX949" s="18"/>
      <c r="BY949" s="18"/>
      <c r="BZ949" s="18"/>
      <c r="CA949" s="18"/>
      <c r="CB949" s="18"/>
      <c r="CC949" s="18"/>
      <c r="CD949" s="18"/>
      <c r="CE949" s="18"/>
      <c r="CF949" s="18"/>
      <c r="CG949" s="18"/>
      <c r="CH949" s="18"/>
      <c r="CI949" s="18"/>
      <c r="CJ949" s="18"/>
      <c r="CK949" s="18"/>
      <c r="CL949" s="18"/>
      <c r="CM949" s="18"/>
      <c r="CN949" s="18"/>
      <c r="CO949" s="18"/>
      <c r="CP949" s="18"/>
      <c r="CQ949" s="18"/>
      <c r="CR949" s="18"/>
      <c r="CS949" s="18"/>
    </row>
    <row r="950" spans="1:97">
      <c r="A950" s="18"/>
      <c r="B950" s="18"/>
      <c r="C950" s="18" t="s">
        <v>18827</v>
      </c>
      <c r="D950" s="18"/>
      <c r="E950" s="18"/>
      <c r="F950" s="18"/>
      <c r="G950" s="18"/>
      <c r="H950" s="18"/>
      <c r="I950" s="18"/>
      <c r="J950" s="18"/>
      <c r="K950" s="18"/>
      <c r="L950" s="18"/>
      <c r="M950" s="18"/>
      <c r="N950" s="18"/>
      <c r="O950" s="18"/>
      <c r="P950" s="18"/>
      <c r="Q950" s="18"/>
      <c r="R950" s="18"/>
      <c r="S950" s="18"/>
      <c r="T950" s="18"/>
      <c r="U950" s="18"/>
      <c r="V950" s="18"/>
      <c r="W950" s="18"/>
      <c r="X950" s="18"/>
      <c r="Y950" s="18"/>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c r="BC950" s="18"/>
      <c r="BD950" s="18"/>
      <c r="BE950" s="18"/>
      <c r="BF950" s="18"/>
      <c r="BG950" s="18"/>
      <c r="BH950" s="18"/>
      <c r="BI950" s="18"/>
      <c r="BJ950" s="18"/>
      <c r="BK950" s="18"/>
      <c r="BL950" s="18"/>
      <c r="BM950" s="18"/>
      <c r="BN950" s="18"/>
      <c r="BO950" s="18"/>
      <c r="BP950" s="18"/>
      <c r="BQ950" s="18"/>
      <c r="BR950" s="18"/>
      <c r="BS950" s="18"/>
      <c r="BT950" s="18"/>
      <c r="BU950" s="18"/>
      <c r="BV950" s="18"/>
      <c r="BW950" s="18"/>
      <c r="BX950" s="18"/>
      <c r="BY950" s="18"/>
      <c r="BZ950" s="18"/>
      <c r="CA950" s="18"/>
      <c r="CB950" s="18"/>
      <c r="CC950" s="18"/>
      <c r="CD950" s="18"/>
      <c r="CE950" s="18"/>
      <c r="CF950" s="18"/>
      <c r="CG950" s="18"/>
      <c r="CH950" s="18"/>
      <c r="CI950" s="18"/>
      <c r="CJ950" s="18"/>
      <c r="CK950" s="18"/>
      <c r="CL950" s="18"/>
      <c r="CM950" s="18"/>
      <c r="CN950" s="18"/>
      <c r="CO950" s="18"/>
      <c r="CP950" s="18"/>
      <c r="CQ950" s="18"/>
      <c r="CR950" s="18"/>
      <c r="CS950" s="18"/>
    </row>
    <row r="951" spans="1:97">
      <c r="A951" s="18"/>
      <c r="B951" s="18"/>
      <c r="C951" s="18" t="s">
        <v>18828</v>
      </c>
      <c r="D951" s="18"/>
      <c r="E951" s="18"/>
      <c r="F951" s="18"/>
      <c r="G951" s="18"/>
      <c r="H951" s="18"/>
      <c r="I951" s="18"/>
      <c r="J951" s="18"/>
      <c r="K951" s="18"/>
      <c r="L951" s="18"/>
      <c r="M951" s="18"/>
      <c r="N951" s="18"/>
      <c r="O951" s="18"/>
      <c r="P951" s="18"/>
      <c r="Q951" s="18"/>
      <c r="R951" s="18"/>
      <c r="S951" s="18"/>
      <c r="T951" s="18"/>
      <c r="U951" s="18"/>
      <c r="V951" s="18"/>
      <c r="W951" s="18"/>
      <c r="X951" s="18"/>
      <c r="Y951" s="18"/>
      <c r="Z951" s="18"/>
      <c r="AA951" s="18"/>
      <c r="AB951" s="18"/>
      <c r="AC951" s="18"/>
      <c r="AD951" s="18"/>
      <c r="AE951" s="18"/>
      <c r="AF951" s="18"/>
      <c r="AG951" s="18"/>
      <c r="AH951" s="18"/>
      <c r="AI951" s="18"/>
      <c r="AJ951" s="18"/>
      <c r="AK951" s="18"/>
      <c r="AL951" s="18"/>
      <c r="AM951" s="18"/>
      <c r="AN951" s="18"/>
      <c r="AO951" s="18"/>
      <c r="AP951" s="18"/>
      <c r="AQ951" s="18"/>
      <c r="AR951" s="18"/>
      <c r="AS951" s="18"/>
      <c r="AT951" s="18"/>
      <c r="AU951" s="18"/>
      <c r="AV951" s="18"/>
      <c r="AW951" s="18"/>
      <c r="AX951" s="18"/>
      <c r="AY951" s="18"/>
      <c r="AZ951" s="18"/>
      <c r="BA951" s="18"/>
      <c r="BB951" s="18"/>
      <c r="BC951" s="18"/>
      <c r="BD951" s="18"/>
      <c r="BE951" s="18"/>
      <c r="BF951" s="18"/>
      <c r="BG951" s="18"/>
      <c r="BH951" s="18"/>
      <c r="BI951" s="18"/>
      <c r="BJ951" s="18"/>
      <c r="BK951" s="18"/>
      <c r="BL951" s="18"/>
      <c r="BM951" s="18"/>
      <c r="BN951" s="18"/>
      <c r="BO951" s="18"/>
      <c r="BP951" s="18"/>
      <c r="BQ951" s="18"/>
      <c r="BR951" s="18"/>
      <c r="BS951" s="18"/>
      <c r="BT951" s="18"/>
      <c r="BU951" s="18"/>
      <c r="BV951" s="18"/>
      <c r="BW951" s="18"/>
      <c r="BX951" s="18"/>
      <c r="BY951" s="18"/>
      <c r="BZ951" s="18"/>
      <c r="CA951" s="18"/>
      <c r="CB951" s="18"/>
      <c r="CC951" s="18"/>
      <c r="CD951" s="18"/>
      <c r="CE951" s="18"/>
      <c r="CF951" s="18"/>
      <c r="CG951" s="18"/>
      <c r="CH951" s="18"/>
      <c r="CI951" s="18"/>
      <c r="CJ951" s="18"/>
      <c r="CK951" s="18"/>
      <c r="CL951" s="18"/>
      <c r="CM951" s="18"/>
      <c r="CN951" s="18"/>
      <c r="CO951" s="18"/>
      <c r="CP951" s="18"/>
      <c r="CQ951" s="18"/>
      <c r="CR951" s="18"/>
      <c r="CS951" s="18"/>
    </row>
    <row r="952" spans="1:97">
      <c r="A952" s="18"/>
      <c r="B952" s="18"/>
      <c r="C952" s="18" t="s">
        <v>18829</v>
      </c>
      <c r="D952" s="18"/>
      <c r="E952" s="18"/>
      <c r="F952" s="18"/>
      <c r="G952" s="18"/>
      <c r="H952" s="18"/>
      <c r="I952" s="18"/>
      <c r="J952" s="18"/>
      <c r="K952" s="18"/>
      <c r="L952" s="18"/>
      <c r="M952" s="18"/>
      <c r="N952" s="18"/>
      <c r="O952" s="18"/>
      <c r="P952" s="18"/>
      <c r="Q952" s="18"/>
      <c r="R952" s="18"/>
      <c r="S952" s="18"/>
      <c r="T952" s="18"/>
      <c r="U952" s="18"/>
      <c r="V952" s="18"/>
      <c r="W952" s="18"/>
      <c r="X952" s="18"/>
      <c r="Y952" s="18"/>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c r="BC952" s="18"/>
      <c r="BD952" s="18"/>
      <c r="BE952" s="18"/>
      <c r="BF952" s="18"/>
      <c r="BG952" s="18"/>
      <c r="BH952" s="18"/>
      <c r="BI952" s="18"/>
      <c r="BJ952" s="18"/>
      <c r="BK952" s="18"/>
      <c r="BL952" s="18"/>
      <c r="BM952" s="18"/>
      <c r="BN952" s="18"/>
      <c r="BO952" s="18"/>
      <c r="BP952" s="18"/>
      <c r="BQ952" s="18"/>
      <c r="BR952" s="18"/>
      <c r="BS952" s="18"/>
      <c r="BT952" s="18"/>
      <c r="BU952" s="18"/>
      <c r="BV952" s="18"/>
      <c r="BW952" s="18"/>
      <c r="BX952" s="18"/>
      <c r="BY952" s="18"/>
      <c r="BZ952" s="18"/>
      <c r="CA952" s="18"/>
      <c r="CB952" s="18"/>
      <c r="CC952" s="18"/>
      <c r="CD952" s="18"/>
      <c r="CE952" s="18"/>
      <c r="CF952" s="18"/>
      <c r="CG952" s="18"/>
      <c r="CH952" s="18"/>
      <c r="CI952" s="18"/>
      <c r="CJ952" s="18"/>
      <c r="CK952" s="18"/>
      <c r="CL952" s="18"/>
      <c r="CM952" s="18"/>
      <c r="CN952" s="18"/>
      <c r="CO952" s="18"/>
      <c r="CP952" s="18"/>
      <c r="CQ952" s="18"/>
      <c r="CR952" s="18"/>
      <c r="CS952" s="18"/>
    </row>
    <row r="953" spans="1:97">
      <c r="A953" s="18"/>
      <c r="B953" s="18"/>
      <c r="C953" s="18" t="s">
        <v>18830</v>
      </c>
      <c r="D953" s="18"/>
      <c r="E953" s="18"/>
      <c r="F953" s="18"/>
      <c r="G953" s="18"/>
      <c r="H953" s="18"/>
      <c r="I953" s="18"/>
      <c r="J953" s="18"/>
      <c r="K953" s="18"/>
      <c r="L953" s="18"/>
      <c r="M953" s="18"/>
      <c r="N953" s="18"/>
      <c r="O953" s="18"/>
      <c r="P953" s="18"/>
      <c r="Q953" s="18"/>
      <c r="R953" s="18"/>
      <c r="S953" s="18"/>
      <c r="T953" s="18"/>
      <c r="U953" s="18"/>
      <c r="V953" s="18"/>
      <c r="W953" s="18"/>
      <c r="X953" s="18"/>
      <c r="Y953" s="18"/>
      <c r="Z953" s="18"/>
      <c r="AA953" s="18"/>
      <c r="AB953" s="18"/>
      <c r="AC953" s="18"/>
      <c r="AD953" s="18"/>
      <c r="AE953" s="18"/>
      <c r="AF953" s="18"/>
      <c r="AG953" s="18"/>
      <c r="AH953" s="18"/>
      <c r="AI953" s="18"/>
      <c r="AJ953" s="18"/>
      <c r="AK953" s="18"/>
      <c r="AL953" s="18"/>
      <c r="AM953" s="18"/>
      <c r="AN953" s="18"/>
      <c r="AO953" s="18"/>
      <c r="AP953" s="18"/>
      <c r="AQ953" s="18"/>
      <c r="AR953" s="18"/>
      <c r="AS953" s="18"/>
      <c r="AT953" s="18"/>
      <c r="AU953" s="18"/>
      <c r="AV953" s="18"/>
      <c r="AW953" s="18"/>
      <c r="AX953" s="18"/>
      <c r="AY953" s="18"/>
      <c r="AZ953" s="18"/>
      <c r="BA953" s="18"/>
      <c r="BB953" s="18"/>
      <c r="BC953" s="18"/>
      <c r="BD953" s="18"/>
      <c r="BE953" s="18"/>
      <c r="BF953" s="18"/>
      <c r="BG953" s="18"/>
      <c r="BH953" s="18"/>
      <c r="BI953" s="18"/>
      <c r="BJ953" s="18"/>
      <c r="BK953" s="18"/>
      <c r="BL953" s="18"/>
      <c r="BM953" s="18"/>
      <c r="BN953" s="18"/>
      <c r="BO953" s="18"/>
      <c r="BP953" s="18"/>
      <c r="BQ953" s="18"/>
      <c r="BR953" s="18"/>
      <c r="BS953" s="18"/>
      <c r="BT953" s="18"/>
      <c r="BU953" s="18"/>
      <c r="BV953" s="18"/>
      <c r="BW953" s="18"/>
      <c r="BX953" s="18"/>
      <c r="BY953" s="18"/>
      <c r="BZ953" s="18"/>
      <c r="CA953" s="18"/>
      <c r="CB953" s="18"/>
      <c r="CC953" s="18"/>
      <c r="CD953" s="18"/>
      <c r="CE953" s="18"/>
      <c r="CF953" s="18"/>
      <c r="CG953" s="18"/>
      <c r="CH953" s="18"/>
      <c r="CI953" s="18"/>
      <c r="CJ953" s="18"/>
      <c r="CK953" s="18"/>
      <c r="CL953" s="18"/>
      <c r="CM953" s="18"/>
      <c r="CN953" s="18"/>
      <c r="CO953" s="18"/>
      <c r="CP953" s="18"/>
      <c r="CQ953" s="18"/>
      <c r="CR953" s="18"/>
      <c r="CS953" s="18"/>
    </row>
    <row r="954" spans="1:97">
      <c r="A954" s="18"/>
      <c r="B954" s="18"/>
      <c r="C954" s="18" t="s">
        <v>18831</v>
      </c>
      <c r="D954" s="18"/>
      <c r="E954" s="18"/>
      <c r="F954" s="18"/>
      <c r="G954" s="18"/>
      <c r="H954" s="18"/>
      <c r="I954" s="18"/>
      <c r="J954" s="18"/>
      <c r="K954" s="18"/>
      <c r="L954" s="18"/>
      <c r="M954" s="18"/>
      <c r="N954" s="18"/>
      <c r="O954" s="18"/>
      <c r="P954" s="18"/>
      <c r="Q954" s="18"/>
      <c r="R954" s="18"/>
      <c r="S954" s="18"/>
      <c r="T954" s="18"/>
      <c r="U954" s="18"/>
      <c r="V954" s="18"/>
      <c r="W954" s="18"/>
      <c r="X954" s="18"/>
      <c r="Y954" s="18"/>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c r="BC954" s="18"/>
      <c r="BD954" s="18"/>
      <c r="BE954" s="18"/>
      <c r="BF954" s="18"/>
      <c r="BG954" s="18"/>
      <c r="BH954" s="18"/>
      <c r="BI954" s="18"/>
      <c r="BJ954" s="18"/>
      <c r="BK954" s="18"/>
      <c r="BL954" s="18"/>
      <c r="BM954" s="18"/>
      <c r="BN954" s="18"/>
      <c r="BO954" s="18"/>
      <c r="BP954" s="18"/>
      <c r="BQ954" s="18"/>
      <c r="BR954" s="18"/>
      <c r="BS954" s="18"/>
      <c r="BT954" s="18"/>
      <c r="BU954" s="18"/>
      <c r="BV954" s="18"/>
      <c r="BW954" s="18"/>
      <c r="BX954" s="18"/>
      <c r="BY954" s="18"/>
      <c r="BZ954" s="18"/>
      <c r="CA954" s="18"/>
      <c r="CB954" s="18"/>
      <c r="CC954" s="18"/>
      <c r="CD954" s="18"/>
      <c r="CE954" s="18"/>
      <c r="CF954" s="18"/>
      <c r="CG954" s="18"/>
      <c r="CH954" s="18"/>
      <c r="CI954" s="18"/>
      <c r="CJ954" s="18"/>
      <c r="CK954" s="18"/>
      <c r="CL954" s="18"/>
      <c r="CM954" s="18"/>
      <c r="CN954" s="18"/>
      <c r="CO954" s="18"/>
      <c r="CP954" s="18"/>
      <c r="CQ954" s="18"/>
      <c r="CR954" s="18"/>
      <c r="CS954" s="18"/>
    </row>
    <row r="955" spans="1:97">
      <c r="A955" s="18"/>
      <c r="B955" s="18"/>
      <c r="C955" s="18" t="s">
        <v>18832</v>
      </c>
      <c r="D955" s="18"/>
      <c r="E955" s="18"/>
      <c r="F955" s="18"/>
      <c r="G955" s="18"/>
      <c r="H955" s="18"/>
      <c r="I955" s="18"/>
      <c r="J955" s="18"/>
      <c r="K955" s="18"/>
      <c r="L955" s="18"/>
      <c r="M955" s="18"/>
      <c r="N955" s="18"/>
      <c r="O955" s="18"/>
      <c r="P955" s="18"/>
      <c r="Q955" s="18"/>
      <c r="R955" s="18"/>
      <c r="S955" s="18"/>
      <c r="T955" s="18"/>
      <c r="U955" s="18"/>
      <c r="V955" s="18"/>
      <c r="W955" s="18"/>
      <c r="X955" s="18"/>
      <c r="Y955" s="18"/>
      <c r="Z955" s="18"/>
      <c r="AA955" s="18"/>
      <c r="AB955" s="18"/>
      <c r="AC955" s="18"/>
      <c r="AD955" s="18"/>
      <c r="AE955" s="18"/>
      <c r="AF955" s="18"/>
      <c r="AG955" s="18"/>
      <c r="AH955" s="18"/>
      <c r="AI955" s="18"/>
      <c r="AJ955" s="18"/>
      <c r="AK955" s="18"/>
      <c r="AL955" s="18"/>
      <c r="AM955" s="18"/>
      <c r="AN955" s="18"/>
      <c r="AO955" s="18"/>
      <c r="AP955" s="18"/>
      <c r="AQ955" s="18"/>
      <c r="AR955" s="18"/>
      <c r="AS955" s="18"/>
      <c r="AT955" s="18"/>
      <c r="AU955" s="18"/>
      <c r="AV955" s="18"/>
      <c r="AW955" s="18"/>
      <c r="AX955" s="18"/>
      <c r="AY955" s="18"/>
      <c r="AZ955" s="18"/>
      <c r="BA955" s="18"/>
      <c r="BB955" s="18"/>
      <c r="BC955" s="18"/>
      <c r="BD955" s="18"/>
      <c r="BE955" s="18"/>
      <c r="BF955" s="18"/>
      <c r="BG955" s="18"/>
      <c r="BH955" s="18"/>
      <c r="BI955" s="18"/>
      <c r="BJ955" s="18"/>
      <c r="BK955" s="18"/>
      <c r="BL955" s="18"/>
      <c r="BM955" s="18"/>
      <c r="BN955" s="18"/>
      <c r="BO955" s="18"/>
      <c r="BP955" s="18"/>
      <c r="BQ955" s="18"/>
      <c r="BR955" s="18"/>
      <c r="BS955" s="18"/>
      <c r="BT955" s="18"/>
      <c r="BU955" s="18"/>
      <c r="BV955" s="18"/>
      <c r="BW955" s="18"/>
      <c r="BX955" s="18"/>
      <c r="BY955" s="18"/>
      <c r="BZ955" s="18"/>
      <c r="CA955" s="18"/>
      <c r="CB955" s="18"/>
      <c r="CC955" s="18"/>
      <c r="CD955" s="18"/>
      <c r="CE955" s="18"/>
      <c r="CF955" s="18"/>
      <c r="CG955" s="18"/>
      <c r="CH955" s="18"/>
      <c r="CI955" s="18"/>
      <c r="CJ955" s="18"/>
      <c r="CK955" s="18"/>
      <c r="CL955" s="18"/>
      <c r="CM955" s="18"/>
      <c r="CN955" s="18"/>
      <c r="CO955" s="18"/>
      <c r="CP955" s="18"/>
      <c r="CQ955" s="18"/>
      <c r="CR955" s="18"/>
      <c r="CS955" s="18"/>
    </row>
    <row r="956" spans="1:97">
      <c r="A956" s="18"/>
      <c r="B956" s="18"/>
      <c r="C956" s="18" t="s">
        <v>18833</v>
      </c>
      <c r="D956" s="18"/>
      <c r="E956" s="18"/>
      <c r="F956" s="18"/>
      <c r="G956" s="18"/>
      <c r="H956" s="18"/>
      <c r="I956" s="18"/>
      <c r="J956" s="18"/>
      <c r="K956" s="18"/>
      <c r="L956" s="18"/>
      <c r="M956" s="18"/>
      <c r="N956" s="18"/>
      <c r="O956" s="18"/>
      <c r="P956" s="18"/>
      <c r="Q956" s="18"/>
      <c r="R956" s="18"/>
      <c r="S956" s="18"/>
      <c r="T956" s="18"/>
      <c r="U956" s="18"/>
      <c r="V956" s="18"/>
      <c r="W956" s="18"/>
      <c r="X956" s="18"/>
      <c r="Y956" s="18"/>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c r="BC956" s="18"/>
      <c r="BD956" s="18"/>
      <c r="BE956" s="18"/>
      <c r="BF956" s="18"/>
      <c r="BG956" s="18"/>
      <c r="BH956" s="18"/>
      <c r="BI956" s="18"/>
      <c r="BJ956" s="18"/>
      <c r="BK956" s="18"/>
      <c r="BL956" s="18"/>
      <c r="BM956" s="18"/>
      <c r="BN956" s="18"/>
      <c r="BO956" s="18"/>
      <c r="BP956" s="18"/>
      <c r="BQ956" s="18"/>
      <c r="BR956" s="18"/>
      <c r="BS956" s="18"/>
      <c r="BT956" s="18"/>
      <c r="BU956" s="18"/>
      <c r="BV956" s="18"/>
      <c r="BW956" s="18"/>
      <c r="BX956" s="18"/>
      <c r="BY956" s="18"/>
      <c r="BZ956" s="18"/>
      <c r="CA956" s="18"/>
      <c r="CB956" s="18"/>
      <c r="CC956" s="18"/>
      <c r="CD956" s="18"/>
      <c r="CE956" s="18"/>
      <c r="CF956" s="18"/>
      <c r="CG956" s="18"/>
      <c r="CH956" s="18"/>
      <c r="CI956" s="18"/>
      <c r="CJ956" s="18"/>
      <c r="CK956" s="18"/>
      <c r="CL956" s="18"/>
      <c r="CM956" s="18"/>
      <c r="CN956" s="18"/>
      <c r="CO956" s="18"/>
      <c r="CP956" s="18"/>
      <c r="CQ956" s="18"/>
      <c r="CR956" s="18"/>
      <c r="CS956" s="18"/>
    </row>
    <row r="957" spans="1:97">
      <c r="A957" s="18"/>
      <c r="B957" s="18"/>
      <c r="C957" s="18" t="s">
        <v>18834</v>
      </c>
      <c r="D957" s="18"/>
      <c r="E957" s="18"/>
      <c r="F957" s="18"/>
      <c r="G957" s="18"/>
      <c r="H957" s="18"/>
      <c r="I957" s="18"/>
      <c r="J957" s="18"/>
      <c r="K957" s="18"/>
      <c r="L957" s="18"/>
      <c r="M957" s="18"/>
      <c r="N957" s="18"/>
      <c r="O957" s="18"/>
      <c r="P957" s="18"/>
      <c r="Q957" s="18"/>
      <c r="R957" s="18"/>
      <c r="S957" s="18"/>
      <c r="T957" s="18"/>
      <c r="U957" s="18"/>
      <c r="V957" s="18"/>
      <c r="W957" s="18"/>
      <c r="X957" s="18"/>
      <c r="Y957" s="18"/>
      <c r="Z957" s="18"/>
      <c r="AA957" s="18"/>
      <c r="AB957" s="18"/>
      <c r="AC957" s="18"/>
      <c r="AD957" s="18"/>
      <c r="AE957" s="18"/>
      <c r="AF957" s="18"/>
      <c r="AG957" s="18"/>
      <c r="AH957" s="18"/>
      <c r="AI957" s="18"/>
      <c r="AJ957" s="18"/>
      <c r="AK957" s="18"/>
      <c r="AL957" s="18"/>
      <c r="AM957" s="18"/>
      <c r="AN957" s="18"/>
      <c r="AO957" s="18"/>
      <c r="AP957" s="18"/>
      <c r="AQ957" s="18"/>
      <c r="AR957" s="18"/>
      <c r="AS957" s="18"/>
      <c r="AT957" s="18"/>
      <c r="AU957" s="18"/>
      <c r="AV957" s="18"/>
      <c r="AW957" s="18"/>
      <c r="AX957" s="18"/>
      <c r="AY957" s="18"/>
      <c r="AZ957" s="18"/>
      <c r="BA957" s="18"/>
      <c r="BB957" s="18"/>
      <c r="BC957" s="18"/>
      <c r="BD957" s="18"/>
      <c r="BE957" s="18"/>
      <c r="BF957" s="18"/>
      <c r="BG957" s="18"/>
      <c r="BH957" s="18"/>
      <c r="BI957" s="18"/>
      <c r="BJ957" s="18"/>
      <c r="BK957" s="18"/>
      <c r="BL957" s="18"/>
      <c r="BM957" s="18"/>
      <c r="BN957" s="18"/>
      <c r="BO957" s="18"/>
      <c r="BP957" s="18"/>
      <c r="BQ957" s="18"/>
      <c r="BR957" s="18"/>
      <c r="BS957" s="18"/>
      <c r="BT957" s="18"/>
      <c r="BU957" s="18"/>
      <c r="BV957" s="18"/>
      <c r="BW957" s="18"/>
      <c r="BX957" s="18"/>
      <c r="BY957" s="18"/>
      <c r="BZ957" s="18"/>
      <c r="CA957" s="18"/>
      <c r="CB957" s="18"/>
      <c r="CC957" s="18"/>
      <c r="CD957" s="18"/>
      <c r="CE957" s="18"/>
      <c r="CF957" s="18"/>
      <c r="CG957" s="18"/>
      <c r="CH957" s="18"/>
      <c r="CI957" s="18"/>
      <c r="CJ957" s="18"/>
      <c r="CK957" s="18"/>
      <c r="CL957" s="18"/>
      <c r="CM957" s="18"/>
      <c r="CN957" s="18"/>
      <c r="CO957" s="18"/>
      <c r="CP957" s="18"/>
      <c r="CQ957" s="18"/>
      <c r="CR957" s="18"/>
      <c r="CS957" s="18"/>
    </row>
    <row r="958" spans="1:97">
      <c r="A958" s="18"/>
      <c r="B958" s="18"/>
      <c r="C958" s="18" t="s">
        <v>18835</v>
      </c>
      <c r="D958" s="18"/>
      <c r="E958" s="18"/>
      <c r="F958" s="18"/>
      <c r="G958" s="18"/>
      <c r="H958" s="18"/>
      <c r="I958" s="18"/>
      <c r="J958" s="18"/>
      <c r="K958" s="18"/>
      <c r="L958" s="18"/>
      <c r="M958" s="18"/>
      <c r="N958" s="18"/>
      <c r="O958" s="18"/>
      <c r="P958" s="18"/>
      <c r="Q958" s="18"/>
      <c r="R958" s="18"/>
      <c r="S958" s="18"/>
      <c r="T958" s="18"/>
      <c r="U958" s="18"/>
      <c r="V958" s="18"/>
      <c r="W958" s="18"/>
      <c r="X958" s="18"/>
      <c r="Y958" s="18"/>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c r="BC958" s="18"/>
      <c r="BD958" s="18"/>
      <c r="BE958" s="18"/>
      <c r="BF958" s="18"/>
      <c r="BG958" s="18"/>
      <c r="BH958" s="18"/>
      <c r="BI958" s="18"/>
      <c r="BJ958" s="18"/>
      <c r="BK958" s="18"/>
      <c r="BL958" s="18"/>
      <c r="BM958" s="18"/>
      <c r="BN958" s="18"/>
      <c r="BO958" s="18"/>
      <c r="BP958" s="18"/>
      <c r="BQ958" s="18"/>
      <c r="BR958" s="18"/>
      <c r="BS958" s="18"/>
      <c r="BT958" s="18"/>
      <c r="BU958" s="18"/>
      <c r="BV958" s="18"/>
      <c r="BW958" s="18"/>
      <c r="BX958" s="18"/>
      <c r="BY958" s="18"/>
      <c r="BZ958" s="18"/>
      <c r="CA958" s="18"/>
      <c r="CB958" s="18"/>
      <c r="CC958" s="18"/>
      <c r="CD958" s="18"/>
      <c r="CE958" s="18"/>
      <c r="CF958" s="18"/>
      <c r="CG958" s="18"/>
      <c r="CH958" s="18"/>
      <c r="CI958" s="18"/>
      <c r="CJ958" s="18"/>
      <c r="CK958" s="18"/>
      <c r="CL958" s="18"/>
      <c r="CM958" s="18"/>
      <c r="CN958" s="18"/>
      <c r="CO958" s="18"/>
      <c r="CP958" s="18"/>
      <c r="CQ958" s="18"/>
      <c r="CR958" s="18"/>
      <c r="CS958" s="18"/>
    </row>
    <row r="959" spans="1:97">
      <c r="A959" s="18"/>
      <c r="B959" s="18"/>
      <c r="C959" s="18" t="s">
        <v>18836</v>
      </c>
      <c r="D959" s="18"/>
      <c r="E959" s="18"/>
      <c r="F959" s="18"/>
      <c r="G959" s="18"/>
      <c r="H959" s="18"/>
      <c r="I959" s="18"/>
      <c r="J959" s="18"/>
      <c r="K959" s="18"/>
      <c r="L959" s="18"/>
      <c r="M959" s="18"/>
      <c r="N959" s="18"/>
      <c r="O959" s="18"/>
      <c r="P959" s="18"/>
      <c r="Q959" s="18"/>
      <c r="R959" s="18"/>
      <c r="S959" s="18"/>
      <c r="T959" s="18"/>
      <c r="U959" s="18"/>
      <c r="V959" s="18"/>
      <c r="W959" s="18"/>
      <c r="X959" s="18"/>
      <c r="Y959" s="18"/>
      <c r="Z959" s="18"/>
      <c r="AA959" s="18"/>
      <c r="AB959" s="18"/>
      <c r="AC959" s="18"/>
      <c r="AD959" s="18"/>
      <c r="AE959" s="18"/>
      <c r="AF959" s="18"/>
      <c r="AG959" s="18"/>
      <c r="AH959" s="18"/>
      <c r="AI959" s="18"/>
      <c r="AJ959" s="18"/>
      <c r="AK959" s="18"/>
      <c r="AL959" s="18"/>
      <c r="AM959" s="18"/>
      <c r="AN959" s="18"/>
      <c r="AO959" s="18"/>
      <c r="AP959" s="18"/>
      <c r="AQ959" s="18"/>
      <c r="AR959" s="18"/>
      <c r="AS959" s="18"/>
      <c r="AT959" s="18"/>
      <c r="AU959" s="18"/>
      <c r="AV959" s="18"/>
      <c r="AW959" s="18"/>
      <c r="AX959" s="18"/>
      <c r="AY959" s="18"/>
      <c r="AZ959" s="18"/>
      <c r="BA959" s="18"/>
      <c r="BB959" s="18"/>
      <c r="BC959" s="18"/>
      <c r="BD959" s="18"/>
      <c r="BE959" s="18"/>
      <c r="BF959" s="18"/>
      <c r="BG959" s="18"/>
      <c r="BH959" s="18"/>
      <c r="BI959" s="18"/>
      <c r="BJ959" s="18"/>
      <c r="BK959" s="18"/>
      <c r="BL959" s="18"/>
      <c r="BM959" s="18"/>
      <c r="BN959" s="18"/>
      <c r="BO959" s="18"/>
      <c r="BP959" s="18"/>
      <c r="BQ959" s="18"/>
      <c r="BR959" s="18"/>
      <c r="BS959" s="18"/>
      <c r="BT959" s="18"/>
      <c r="BU959" s="18"/>
      <c r="BV959" s="18"/>
      <c r="BW959" s="18"/>
      <c r="BX959" s="18"/>
      <c r="BY959" s="18"/>
      <c r="BZ959" s="18"/>
      <c r="CA959" s="18"/>
      <c r="CB959" s="18"/>
      <c r="CC959" s="18"/>
      <c r="CD959" s="18"/>
      <c r="CE959" s="18"/>
      <c r="CF959" s="18"/>
      <c r="CG959" s="18"/>
      <c r="CH959" s="18"/>
      <c r="CI959" s="18"/>
      <c r="CJ959" s="18"/>
      <c r="CK959" s="18"/>
      <c r="CL959" s="18"/>
      <c r="CM959" s="18"/>
      <c r="CN959" s="18"/>
      <c r="CO959" s="18"/>
      <c r="CP959" s="18"/>
      <c r="CQ959" s="18"/>
      <c r="CR959" s="18"/>
      <c r="CS959" s="18"/>
    </row>
    <row r="960" spans="1:97">
      <c r="A960" s="18"/>
      <c r="B960" s="18"/>
      <c r="C960" s="18" t="s">
        <v>18837</v>
      </c>
      <c r="D960" s="18"/>
      <c r="E960" s="18"/>
      <c r="F960" s="18"/>
      <c r="G960" s="18"/>
      <c r="H960" s="18"/>
      <c r="I960" s="18"/>
      <c r="J960" s="18"/>
      <c r="K960" s="18"/>
      <c r="L960" s="18"/>
      <c r="M960" s="18"/>
      <c r="N960" s="18"/>
      <c r="O960" s="18"/>
      <c r="P960" s="18"/>
      <c r="Q960" s="18"/>
      <c r="R960" s="18"/>
      <c r="S960" s="18"/>
      <c r="T960" s="18"/>
      <c r="U960" s="18"/>
      <c r="V960" s="18"/>
      <c r="W960" s="18"/>
      <c r="X960" s="18"/>
      <c r="Y960" s="18"/>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c r="BC960" s="18"/>
      <c r="BD960" s="18"/>
      <c r="BE960" s="18"/>
      <c r="BF960" s="18"/>
      <c r="BG960" s="18"/>
      <c r="BH960" s="18"/>
      <c r="BI960" s="18"/>
      <c r="BJ960" s="18"/>
      <c r="BK960" s="18"/>
      <c r="BL960" s="18"/>
      <c r="BM960" s="18"/>
      <c r="BN960" s="18"/>
      <c r="BO960" s="18"/>
      <c r="BP960" s="18"/>
      <c r="BQ960" s="18"/>
      <c r="BR960" s="18"/>
      <c r="BS960" s="18"/>
      <c r="BT960" s="18"/>
      <c r="BU960" s="18"/>
      <c r="BV960" s="18"/>
      <c r="BW960" s="18"/>
      <c r="BX960" s="18"/>
      <c r="BY960" s="18"/>
      <c r="BZ960" s="18"/>
      <c r="CA960" s="18"/>
      <c r="CB960" s="18"/>
      <c r="CC960" s="18"/>
      <c r="CD960" s="18"/>
      <c r="CE960" s="18"/>
      <c r="CF960" s="18"/>
      <c r="CG960" s="18"/>
      <c r="CH960" s="18"/>
      <c r="CI960" s="18"/>
      <c r="CJ960" s="18"/>
      <c r="CK960" s="18"/>
      <c r="CL960" s="18"/>
      <c r="CM960" s="18"/>
      <c r="CN960" s="18"/>
      <c r="CO960" s="18"/>
      <c r="CP960" s="18"/>
      <c r="CQ960" s="18"/>
      <c r="CR960" s="18"/>
      <c r="CS960" s="18"/>
    </row>
    <row r="961" spans="1:97">
      <c r="A961" s="18"/>
      <c r="B961" s="18"/>
      <c r="C961" s="18" t="s">
        <v>18838</v>
      </c>
      <c r="D961" s="18"/>
      <c r="E961" s="18"/>
      <c r="F961" s="18"/>
      <c r="G961" s="18"/>
      <c r="H961" s="18"/>
      <c r="I961" s="18"/>
      <c r="J961" s="18"/>
      <c r="K961" s="18"/>
      <c r="L961" s="18"/>
      <c r="M961" s="18"/>
      <c r="N961" s="18"/>
      <c r="O961" s="18"/>
      <c r="P961" s="18"/>
      <c r="Q961" s="18"/>
      <c r="R961" s="18"/>
      <c r="S961" s="18"/>
      <c r="T961" s="18"/>
      <c r="U961" s="18"/>
      <c r="V961" s="18"/>
      <c r="W961" s="18"/>
      <c r="X961" s="18"/>
      <c r="Y961" s="18"/>
      <c r="Z961" s="18"/>
      <c r="AA961" s="18"/>
      <c r="AB961" s="18"/>
      <c r="AC961" s="18"/>
      <c r="AD961" s="18"/>
      <c r="AE961" s="18"/>
      <c r="AF961" s="18"/>
      <c r="AG961" s="18"/>
      <c r="AH961" s="18"/>
      <c r="AI961" s="18"/>
      <c r="AJ961" s="18"/>
      <c r="AK961" s="18"/>
      <c r="AL961" s="18"/>
      <c r="AM961" s="18"/>
      <c r="AN961" s="18"/>
      <c r="AO961" s="18"/>
      <c r="AP961" s="18"/>
      <c r="AQ961" s="18"/>
      <c r="AR961" s="18"/>
      <c r="AS961" s="18"/>
      <c r="AT961" s="18"/>
      <c r="AU961" s="18"/>
      <c r="AV961" s="18"/>
      <c r="AW961" s="18"/>
      <c r="AX961" s="18"/>
      <c r="AY961" s="18"/>
      <c r="AZ961" s="18"/>
      <c r="BA961" s="18"/>
      <c r="BB961" s="18"/>
      <c r="BC961" s="18"/>
      <c r="BD961" s="18"/>
      <c r="BE961" s="18"/>
      <c r="BF961" s="18"/>
      <c r="BG961" s="18"/>
      <c r="BH961" s="18"/>
      <c r="BI961" s="18"/>
      <c r="BJ961" s="18"/>
      <c r="BK961" s="18"/>
      <c r="BL961" s="18"/>
      <c r="BM961" s="18"/>
      <c r="BN961" s="18"/>
      <c r="BO961" s="18"/>
      <c r="BP961" s="18"/>
      <c r="BQ961" s="18"/>
      <c r="BR961" s="18"/>
      <c r="BS961" s="18"/>
      <c r="BT961" s="18"/>
      <c r="BU961" s="18"/>
      <c r="BV961" s="18"/>
      <c r="BW961" s="18"/>
      <c r="BX961" s="18"/>
      <c r="BY961" s="18"/>
      <c r="BZ961" s="18"/>
      <c r="CA961" s="18"/>
      <c r="CB961" s="18"/>
      <c r="CC961" s="18"/>
      <c r="CD961" s="18"/>
      <c r="CE961" s="18"/>
      <c r="CF961" s="18"/>
      <c r="CG961" s="18"/>
      <c r="CH961" s="18"/>
      <c r="CI961" s="18"/>
      <c r="CJ961" s="18"/>
      <c r="CK961" s="18"/>
      <c r="CL961" s="18"/>
      <c r="CM961" s="18"/>
      <c r="CN961" s="18"/>
      <c r="CO961" s="18"/>
      <c r="CP961" s="18"/>
      <c r="CQ961" s="18"/>
      <c r="CR961" s="18"/>
      <c r="CS961" s="18"/>
    </row>
    <row r="962" spans="1:97">
      <c r="A962" s="18"/>
      <c r="B962" s="18"/>
      <c r="C962" s="18" t="s">
        <v>18839</v>
      </c>
      <c r="D962" s="18"/>
      <c r="E962" s="18"/>
      <c r="F962" s="18"/>
      <c r="G962" s="18"/>
      <c r="H962" s="18"/>
      <c r="I962" s="18"/>
      <c r="J962" s="18"/>
      <c r="K962" s="18"/>
      <c r="L962" s="18"/>
      <c r="M962" s="18"/>
      <c r="N962" s="18"/>
      <c r="O962" s="18"/>
      <c r="P962" s="18"/>
      <c r="Q962" s="18"/>
      <c r="R962" s="18"/>
      <c r="S962" s="18"/>
      <c r="T962" s="18"/>
      <c r="U962" s="18"/>
      <c r="V962" s="18"/>
      <c r="W962" s="18"/>
      <c r="X962" s="18"/>
      <c r="Y962" s="18"/>
      <c r="Z962" s="18"/>
      <c r="AA962" s="18"/>
      <c r="AB962" s="18"/>
      <c r="AC962" s="18"/>
      <c r="AD962" s="18"/>
      <c r="AE962" s="18"/>
      <c r="AF962" s="18"/>
      <c r="AG962" s="18"/>
      <c r="AH962" s="18"/>
      <c r="AI962" s="18"/>
      <c r="AJ962" s="18"/>
      <c r="AK962" s="18"/>
      <c r="AL962" s="18"/>
      <c r="AM962" s="18"/>
      <c r="AN962" s="18"/>
      <c r="AO962" s="18"/>
      <c r="AP962" s="18"/>
      <c r="AQ962" s="18"/>
      <c r="AR962" s="18"/>
      <c r="AS962" s="18"/>
      <c r="AT962" s="18"/>
      <c r="AU962" s="18"/>
      <c r="AV962" s="18"/>
      <c r="AW962" s="18"/>
      <c r="AX962" s="18"/>
      <c r="AY962" s="18"/>
      <c r="AZ962" s="18"/>
      <c r="BA962" s="18"/>
      <c r="BB962" s="18"/>
      <c r="BC962" s="18"/>
      <c r="BD962" s="18"/>
      <c r="BE962" s="18"/>
      <c r="BF962" s="18"/>
      <c r="BG962" s="18"/>
      <c r="BH962" s="18"/>
      <c r="BI962" s="18"/>
      <c r="BJ962" s="18"/>
      <c r="BK962" s="18"/>
      <c r="BL962" s="18"/>
      <c r="BM962" s="18"/>
      <c r="BN962" s="18"/>
      <c r="BO962" s="18"/>
      <c r="BP962" s="18"/>
      <c r="BQ962" s="18"/>
      <c r="BR962" s="18"/>
      <c r="BS962" s="18"/>
      <c r="BT962" s="18"/>
      <c r="BU962" s="18"/>
      <c r="BV962" s="18"/>
      <c r="BW962" s="18"/>
      <c r="BX962" s="18"/>
      <c r="BY962" s="18"/>
      <c r="BZ962" s="18"/>
      <c r="CA962" s="18"/>
      <c r="CB962" s="18"/>
      <c r="CC962" s="18"/>
      <c r="CD962" s="18"/>
      <c r="CE962" s="18"/>
      <c r="CF962" s="18"/>
      <c r="CG962" s="18"/>
      <c r="CH962" s="18"/>
      <c r="CI962" s="18"/>
      <c r="CJ962" s="18"/>
      <c r="CK962" s="18"/>
      <c r="CL962" s="18"/>
      <c r="CM962" s="18"/>
      <c r="CN962" s="18"/>
      <c r="CO962" s="18"/>
      <c r="CP962" s="18"/>
      <c r="CQ962" s="18"/>
      <c r="CR962" s="18"/>
      <c r="CS962" s="18"/>
    </row>
    <row r="963" spans="1:97">
      <c r="A963" s="18"/>
      <c r="B963" s="18"/>
      <c r="C963" s="18" t="s">
        <v>18840</v>
      </c>
      <c r="D963" s="18"/>
      <c r="E963" s="18"/>
      <c r="F963" s="18"/>
      <c r="G963" s="18"/>
      <c r="H963" s="18"/>
      <c r="I963" s="18"/>
      <c r="J963" s="18"/>
      <c r="K963" s="18"/>
      <c r="L963" s="18"/>
      <c r="M963" s="18"/>
      <c r="N963" s="18"/>
      <c r="O963" s="18"/>
      <c r="P963" s="18"/>
      <c r="Q963" s="18"/>
      <c r="R963" s="18"/>
      <c r="S963" s="18"/>
      <c r="T963" s="18"/>
      <c r="U963" s="18"/>
      <c r="V963" s="18"/>
      <c r="W963" s="18"/>
      <c r="X963" s="18"/>
      <c r="Y963" s="18"/>
      <c r="Z963" s="18"/>
      <c r="AA963" s="18"/>
      <c r="AB963" s="18"/>
      <c r="AC963" s="18"/>
      <c r="AD963" s="18"/>
      <c r="AE963" s="18"/>
      <c r="AF963" s="18"/>
      <c r="AG963" s="18"/>
      <c r="AH963" s="18"/>
      <c r="AI963" s="18"/>
      <c r="AJ963" s="18"/>
      <c r="AK963" s="18"/>
      <c r="AL963" s="18"/>
      <c r="AM963" s="18"/>
      <c r="AN963" s="18"/>
      <c r="AO963" s="18"/>
      <c r="AP963" s="18"/>
      <c r="AQ963" s="18"/>
      <c r="AR963" s="18"/>
      <c r="AS963" s="18"/>
      <c r="AT963" s="18"/>
      <c r="AU963" s="18"/>
      <c r="AV963" s="18"/>
      <c r="AW963" s="18"/>
      <c r="AX963" s="18"/>
      <c r="AY963" s="18"/>
      <c r="AZ963" s="18"/>
      <c r="BA963" s="18"/>
      <c r="BB963" s="18"/>
      <c r="BC963" s="18"/>
      <c r="BD963" s="18"/>
      <c r="BE963" s="18"/>
      <c r="BF963" s="18"/>
      <c r="BG963" s="18"/>
      <c r="BH963" s="18"/>
      <c r="BI963" s="18"/>
      <c r="BJ963" s="18"/>
      <c r="BK963" s="18"/>
      <c r="BL963" s="18"/>
      <c r="BM963" s="18"/>
      <c r="BN963" s="18"/>
      <c r="BO963" s="18"/>
      <c r="BP963" s="18"/>
      <c r="BQ963" s="18"/>
      <c r="BR963" s="18"/>
      <c r="BS963" s="18"/>
      <c r="BT963" s="18"/>
      <c r="BU963" s="18"/>
      <c r="BV963" s="18"/>
      <c r="BW963" s="18"/>
      <c r="BX963" s="18"/>
      <c r="BY963" s="18"/>
      <c r="BZ963" s="18"/>
      <c r="CA963" s="18"/>
      <c r="CB963" s="18"/>
      <c r="CC963" s="18"/>
      <c r="CD963" s="18"/>
      <c r="CE963" s="18"/>
      <c r="CF963" s="18"/>
      <c r="CG963" s="18"/>
      <c r="CH963" s="18"/>
      <c r="CI963" s="18"/>
      <c r="CJ963" s="18"/>
      <c r="CK963" s="18"/>
      <c r="CL963" s="18"/>
      <c r="CM963" s="18"/>
      <c r="CN963" s="18"/>
      <c r="CO963" s="18"/>
      <c r="CP963" s="18"/>
      <c r="CQ963" s="18"/>
      <c r="CR963" s="18"/>
      <c r="CS963" s="18"/>
    </row>
    <row r="964" spans="1:97">
      <c r="A964" s="18"/>
      <c r="B964" s="18"/>
      <c r="C964" s="18" t="s">
        <v>18841</v>
      </c>
      <c r="D964" s="18"/>
      <c r="E964" s="18"/>
      <c r="F964" s="18"/>
      <c r="G964" s="18"/>
      <c r="H964" s="18"/>
      <c r="I964" s="18"/>
      <c r="J964" s="18"/>
      <c r="K964" s="18"/>
      <c r="L964" s="18"/>
      <c r="M964" s="18"/>
      <c r="N964" s="18"/>
      <c r="O964" s="18"/>
      <c r="P964" s="18"/>
      <c r="Q964" s="18"/>
      <c r="R964" s="18"/>
      <c r="S964" s="18"/>
      <c r="T964" s="18"/>
      <c r="U964" s="18"/>
      <c r="V964" s="18"/>
      <c r="W964" s="18"/>
      <c r="X964" s="18"/>
      <c r="Y964" s="18"/>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c r="BC964" s="18"/>
      <c r="BD964" s="18"/>
      <c r="BE964" s="18"/>
      <c r="BF964" s="18"/>
      <c r="BG964" s="18"/>
      <c r="BH964" s="18"/>
      <c r="BI964" s="18"/>
      <c r="BJ964" s="18"/>
      <c r="BK964" s="18"/>
      <c r="BL964" s="18"/>
      <c r="BM964" s="18"/>
      <c r="BN964" s="18"/>
      <c r="BO964" s="18"/>
      <c r="BP964" s="18"/>
      <c r="BQ964" s="18"/>
      <c r="BR964" s="18"/>
      <c r="BS964" s="18"/>
      <c r="BT964" s="18"/>
      <c r="BU964" s="18"/>
      <c r="BV964" s="18"/>
      <c r="BW964" s="18"/>
      <c r="BX964" s="18"/>
      <c r="BY964" s="18"/>
      <c r="BZ964" s="18"/>
      <c r="CA964" s="18"/>
      <c r="CB964" s="18"/>
      <c r="CC964" s="18"/>
      <c r="CD964" s="18"/>
      <c r="CE964" s="18"/>
      <c r="CF964" s="18"/>
      <c r="CG964" s="18"/>
      <c r="CH964" s="18"/>
      <c r="CI964" s="18"/>
      <c r="CJ964" s="18"/>
      <c r="CK964" s="18"/>
      <c r="CL964" s="18"/>
      <c r="CM964" s="18"/>
      <c r="CN964" s="18"/>
      <c r="CO964" s="18"/>
      <c r="CP964" s="18"/>
      <c r="CQ964" s="18"/>
      <c r="CR964" s="18"/>
      <c r="CS964" s="18"/>
    </row>
    <row r="965" spans="1:97">
      <c r="A965" s="18"/>
      <c r="B965" s="18"/>
      <c r="C965" s="18" t="s">
        <v>18842</v>
      </c>
      <c r="D965" s="18"/>
      <c r="E965" s="18"/>
      <c r="F965" s="18"/>
      <c r="G965" s="18"/>
      <c r="H965" s="18"/>
      <c r="I965" s="18"/>
      <c r="J965" s="18"/>
      <c r="K965" s="18"/>
      <c r="L965" s="18"/>
      <c r="M965" s="18"/>
      <c r="N965" s="18"/>
      <c r="O965" s="18"/>
      <c r="P965" s="18"/>
      <c r="Q965" s="18"/>
      <c r="R965" s="18"/>
      <c r="S965" s="18"/>
      <c r="T965" s="18"/>
      <c r="U965" s="18"/>
      <c r="V965" s="18"/>
      <c r="W965" s="18"/>
      <c r="X965" s="18"/>
      <c r="Y965" s="18"/>
      <c r="Z965" s="18"/>
      <c r="AA965" s="18"/>
      <c r="AB965" s="18"/>
      <c r="AC965" s="18"/>
      <c r="AD965" s="18"/>
      <c r="AE965" s="18"/>
      <c r="AF965" s="18"/>
      <c r="AG965" s="18"/>
      <c r="AH965" s="18"/>
      <c r="AI965" s="18"/>
      <c r="AJ965" s="18"/>
      <c r="AK965" s="18"/>
      <c r="AL965" s="18"/>
      <c r="AM965" s="18"/>
      <c r="AN965" s="18"/>
      <c r="AO965" s="18"/>
      <c r="AP965" s="18"/>
      <c r="AQ965" s="18"/>
      <c r="AR965" s="18"/>
      <c r="AS965" s="18"/>
      <c r="AT965" s="18"/>
      <c r="AU965" s="18"/>
      <c r="AV965" s="18"/>
      <c r="AW965" s="18"/>
      <c r="AX965" s="18"/>
      <c r="AY965" s="18"/>
      <c r="AZ965" s="18"/>
      <c r="BA965" s="18"/>
      <c r="BB965" s="18"/>
      <c r="BC965" s="18"/>
      <c r="BD965" s="18"/>
      <c r="BE965" s="18"/>
      <c r="BF965" s="18"/>
      <c r="BG965" s="18"/>
      <c r="BH965" s="18"/>
      <c r="BI965" s="18"/>
      <c r="BJ965" s="18"/>
      <c r="BK965" s="18"/>
      <c r="BL965" s="18"/>
      <c r="BM965" s="18"/>
      <c r="BN965" s="18"/>
      <c r="BO965" s="18"/>
      <c r="BP965" s="18"/>
      <c r="BQ965" s="18"/>
      <c r="BR965" s="18"/>
      <c r="BS965" s="18"/>
      <c r="BT965" s="18"/>
      <c r="BU965" s="18"/>
      <c r="BV965" s="18"/>
      <c r="BW965" s="18"/>
      <c r="BX965" s="18"/>
      <c r="BY965" s="18"/>
      <c r="BZ965" s="18"/>
      <c r="CA965" s="18"/>
      <c r="CB965" s="18"/>
      <c r="CC965" s="18"/>
      <c r="CD965" s="18"/>
      <c r="CE965" s="18"/>
      <c r="CF965" s="18"/>
      <c r="CG965" s="18"/>
      <c r="CH965" s="18"/>
      <c r="CI965" s="18"/>
      <c r="CJ965" s="18"/>
      <c r="CK965" s="18"/>
      <c r="CL965" s="18"/>
      <c r="CM965" s="18"/>
      <c r="CN965" s="18"/>
      <c r="CO965" s="18"/>
      <c r="CP965" s="18"/>
      <c r="CQ965" s="18"/>
      <c r="CR965" s="18"/>
      <c r="CS965" s="18"/>
    </row>
    <row r="966" spans="1:97">
      <c r="A966" s="18"/>
      <c r="B966" s="18"/>
      <c r="C966" s="18" t="s">
        <v>18843</v>
      </c>
      <c r="D966" s="18"/>
      <c r="E966" s="18"/>
      <c r="F966" s="18"/>
      <c r="G966" s="18"/>
      <c r="H966" s="18"/>
      <c r="I966" s="18"/>
      <c r="J966" s="18"/>
      <c r="K966" s="18"/>
      <c r="L966" s="18"/>
      <c r="M966" s="18"/>
      <c r="N966" s="18"/>
      <c r="O966" s="18"/>
      <c r="P966" s="18"/>
      <c r="Q966" s="18"/>
      <c r="R966" s="18"/>
      <c r="S966" s="18"/>
      <c r="T966" s="18"/>
      <c r="U966" s="18"/>
      <c r="V966" s="18"/>
      <c r="W966" s="18"/>
      <c r="X966" s="18"/>
      <c r="Y966" s="18"/>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c r="BC966" s="18"/>
      <c r="BD966" s="18"/>
      <c r="BE966" s="18"/>
      <c r="BF966" s="18"/>
      <c r="BG966" s="18"/>
      <c r="BH966" s="18"/>
      <c r="BI966" s="18"/>
      <c r="BJ966" s="18"/>
      <c r="BK966" s="18"/>
      <c r="BL966" s="18"/>
      <c r="BM966" s="18"/>
      <c r="BN966" s="18"/>
      <c r="BO966" s="18"/>
      <c r="BP966" s="18"/>
      <c r="BQ966" s="18"/>
      <c r="BR966" s="18"/>
      <c r="BS966" s="18"/>
      <c r="BT966" s="18"/>
      <c r="BU966" s="18"/>
      <c r="BV966" s="18"/>
      <c r="BW966" s="18"/>
      <c r="BX966" s="18"/>
      <c r="BY966" s="18"/>
      <c r="BZ966" s="18"/>
      <c r="CA966" s="18"/>
      <c r="CB966" s="18"/>
      <c r="CC966" s="18"/>
      <c r="CD966" s="18"/>
      <c r="CE966" s="18"/>
      <c r="CF966" s="18"/>
      <c r="CG966" s="18"/>
      <c r="CH966" s="18"/>
      <c r="CI966" s="18"/>
      <c r="CJ966" s="18"/>
      <c r="CK966" s="18"/>
      <c r="CL966" s="18"/>
      <c r="CM966" s="18"/>
      <c r="CN966" s="18"/>
      <c r="CO966" s="18"/>
      <c r="CP966" s="18"/>
      <c r="CQ966" s="18"/>
      <c r="CR966" s="18"/>
      <c r="CS966" s="18"/>
    </row>
    <row r="967" spans="1:97">
      <c r="A967" s="18"/>
      <c r="B967" s="18"/>
      <c r="C967" s="18" t="s">
        <v>18844</v>
      </c>
      <c r="D967" s="18"/>
      <c r="E967" s="18"/>
      <c r="F967" s="18"/>
      <c r="G967" s="18"/>
      <c r="H967" s="18"/>
      <c r="I967" s="18"/>
      <c r="J967" s="18"/>
      <c r="K967" s="18"/>
      <c r="L967" s="18"/>
      <c r="M967" s="18"/>
      <c r="N967" s="18"/>
      <c r="O967" s="18"/>
      <c r="P967" s="18"/>
      <c r="Q967" s="18"/>
      <c r="R967" s="18"/>
      <c r="S967" s="18"/>
      <c r="T967" s="18"/>
      <c r="U967" s="18"/>
      <c r="V967" s="18"/>
      <c r="W967" s="18"/>
      <c r="X967" s="18"/>
      <c r="Y967" s="18"/>
      <c r="Z967" s="18"/>
      <c r="AA967" s="18"/>
      <c r="AB967" s="18"/>
      <c r="AC967" s="18"/>
      <c r="AD967" s="18"/>
      <c r="AE967" s="18"/>
      <c r="AF967" s="18"/>
      <c r="AG967" s="18"/>
      <c r="AH967" s="18"/>
      <c r="AI967" s="18"/>
      <c r="AJ967" s="18"/>
      <c r="AK967" s="18"/>
      <c r="AL967" s="18"/>
      <c r="AM967" s="18"/>
      <c r="AN967" s="18"/>
      <c r="AO967" s="18"/>
      <c r="AP967" s="18"/>
      <c r="AQ967" s="18"/>
      <c r="AR967" s="18"/>
      <c r="AS967" s="18"/>
      <c r="AT967" s="18"/>
      <c r="AU967" s="18"/>
      <c r="AV967" s="18"/>
      <c r="AW967" s="18"/>
      <c r="AX967" s="18"/>
      <c r="AY967" s="18"/>
      <c r="AZ967" s="18"/>
      <c r="BA967" s="18"/>
      <c r="BB967" s="18"/>
      <c r="BC967" s="18"/>
      <c r="BD967" s="18"/>
      <c r="BE967" s="18"/>
      <c r="BF967" s="18"/>
      <c r="BG967" s="18"/>
      <c r="BH967" s="18"/>
      <c r="BI967" s="18"/>
      <c r="BJ967" s="18"/>
      <c r="BK967" s="18"/>
      <c r="BL967" s="18"/>
      <c r="BM967" s="18"/>
      <c r="BN967" s="18"/>
      <c r="BO967" s="18"/>
      <c r="BP967" s="18"/>
      <c r="BQ967" s="18"/>
      <c r="BR967" s="18"/>
      <c r="BS967" s="18"/>
      <c r="BT967" s="18"/>
      <c r="BU967" s="18"/>
      <c r="BV967" s="18"/>
      <c r="BW967" s="18"/>
      <c r="BX967" s="18"/>
      <c r="BY967" s="18"/>
      <c r="BZ967" s="18"/>
      <c r="CA967" s="18"/>
      <c r="CB967" s="18"/>
      <c r="CC967" s="18"/>
      <c r="CD967" s="18"/>
      <c r="CE967" s="18"/>
      <c r="CF967" s="18"/>
      <c r="CG967" s="18"/>
      <c r="CH967" s="18"/>
      <c r="CI967" s="18"/>
      <c r="CJ967" s="18"/>
      <c r="CK967" s="18"/>
      <c r="CL967" s="18"/>
      <c r="CM967" s="18"/>
      <c r="CN967" s="18"/>
      <c r="CO967" s="18"/>
      <c r="CP967" s="18"/>
      <c r="CQ967" s="18"/>
      <c r="CR967" s="18"/>
      <c r="CS967" s="18"/>
    </row>
    <row r="968" spans="1:97">
      <c r="A968" s="18"/>
      <c r="B968" s="18"/>
      <c r="C968" s="18" t="s">
        <v>18845</v>
      </c>
      <c r="D968" s="18"/>
      <c r="E968" s="18"/>
      <c r="F968" s="18"/>
      <c r="G968" s="18"/>
      <c r="H968" s="18"/>
      <c r="I968" s="18"/>
      <c r="J968" s="18"/>
      <c r="K968" s="18"/>
      <c r="L968" s="18"/>
      <c r="M968" s="18"/>
      <c r="N968" s="18"/>
      <c r="O968" s="18"/>
      <c r="P968" s="18"/>
      <c r="Q968" s="18"/>
      <c r="R968" s="18"/>
      <c r="S968" s="18"/>
      <c r="T968" s="18"/>
      <c r="U968" s="18"/>
      <c r="V968" s="18"/>
      <c r="W968" s="18"/>
      <c r="X968" s="18"/>
      <c r="Y968" s="18"/>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c r="BC968" s="18"/>
      <c r="BD968" s="18"/>
      <c r="BE968" s="18"/>
      <c r="BF968" s="18"/>
      <c r="BG968" s="18"/>
      <c r="BH968" s="18"/>
      <c r="BI968" s="18"/>
      <c r="BJ968" s="18"/>
      <c r="BK968" s="18"/>
      <c r="BL968" s="18"/>
      <c r="BM968" s="18"/>
      <c r="BN968" s="18"/>
      <c r="BO968" s="18"/>
      <c r="BP968" s="18"/>
      <c r="BQ968" s="18"/>
      <c r="BR968" s="18"/>
      <c r="BS968" s="18"/>
      <c r="BT968" s="18"/>
      <c r="BU968" s="18"/>
      <c r="BV968" s="18"/>
      <c r="BW968" s="18"/>
      <c r="BX968" s="18"/>
      <c r="BY968" s="18"/>
      <c r="BZ968" s="18"/>
      <c r="CA968" s="18"/>
      <c r="CB968" s="18"/>
      <c r="CC968" s="18"/>
      <c r="CD968" s="18"/>
      <c r="CE968" s="18"/>
      <c r="CF968" s="18"/>
      <c r="CG968" s="18"/>
      <c r="CH968" s="18"/>
      <c r="CI968" s="18"/>
      <c r="CJ968" s="18"/>
      <c r="CK968" s="18"/>
      <c r="CL968" s="18"/>
      <c r="CM968" s="18"/>
      <c r="CN968" s="18"/>
      <c r="CO968" s="18"/>
      <c r="CP968" s="18"/>
      <c r="CQ968" s="18"/>
      <c r="CR968" s="18"/>
      <c r="CS968" s="18"/>
    </row>
    <row r="969" spans="1:97">
      <c r="A969" s="18"/>
      <c r="B969" s="18"/>
      <c r="C969" s="18" t="s">
        <v>18846</v>
      </c>
      <c r="D969" s="18"/>
      <c r="E969" s="18"/>
      <c r="F969" s="18"/>
      <c r="G969" s="18"/>
      <c r="H969" s="18"/>
      <c r="I969" s="18"/>
      <c r="J969" s="18"/>
      <c r="K969" s="18"/>
      <c r="L969" s="18"/>
      <c r="M969" s="18"/>
      <c r="N969" s="18"/>
      <c r="O969" s="18"/>
      <c r="P969" s="18"/>
      <c r="Q969" s="18"/>
      <c r="R969" s="18"/>
      <c r="S969" s="18"/>
      <c r="T969" s="18"/>
      <c r="U969" s="18"/>
      <c r="V969" s="18"/>
      <c r="W969" s="18"/>
      <c r="X969" s="18"/>
      <c r="Y969" s="18"/>
      <c r="Z969" s="18"/>
      <c r="AA969" s="18"/>
      <c r="AB969" s="18"/>
      <c r="AC969" s="18"/>
      <c r="AD969" s="18"/>
      <c r="AE969" s="18"/>
      <c r="AF969" s="18"/>
      <c r="AG969" s="18"/>
      <c r="AH969" s="18"/>
      <c r="AI969" s="18"/>
      <c r="AJ969" s="18"/>
      <c r="AK969" s="18"/>
      <c r="AL969" s="18"/>
      <c r="AM969" s="18"/>
      <c r="AN969" s="18"/>
      <c r="AO969" s="18"/>
      <c r="AP969" s="18"/>
      <c r="AQ969" s="18"/>
      <c r="AR969" s="18"/>
      <c r="AS969" s="18"/>
      <c r="AT969" s="18"/>
      <c r="AU969" s="18"/>
      <c r="AV969" s="18"/>
      <c r="AW969" s="18"/>
      <c r="AX969" s="18"/>
      <c r="AY969" s="18"/>
      <c r="AZ969" s="18"/>
      <c r="BA969" s="18"/>
      <c r="BB969" s="18"/>
      <c r="BC969" s="18"/>
      <c r="BD969" s="18"/>
      <c r="BE969" s="18"/>
      <c r="BF969" s="18"/>
      <c r="BG969" s="18"/>
      <c r="BH969" s="18"/>
      <c r="BI969" s="18"/>
      <c r="BJ969" s="18"/>
      <c r="BK969" s="18"/>
      <c r="BL969" s="18"/>
      <c r="BM969" s="18"/>
      <c r="BN969" s="18"/>
      <c r="BO969" s="18"/>
      <c r="BP969" s="18"/>
      <c r="BQ969" s="18"/>
      <c r="BR969" s="18"/>
      <c r="BS969" s="18"/>
      <c r="BT969" s="18"/>
      <c r="BU969" s="18"/>
      <c r="BV969" s="18"/>
      <c r="BW969" s="18"/>
      <c r="BX969" s="18"/>
      <c r="BY969" s="18"/>
      <c r="BZ969" s="18"/>
      <c r="CA969" s="18"/>
      <c r="CB969" s="18"/>
      <c r="CC969" s="18"/>
      <c r="CD969" s="18"/>
      <c r="CE969" s="18"/>
      <c r="CF969" s="18"/>
      <c r="CG969" s="18"/>
      <c r="CH969" s="18"/>
      <c r="CI969" s="18"/>
      <c r="CJ969" s="18"/>
      <c r="CK969" s="18"/>
      <c r="CL969" s="18"/>
      <c r="CM969" s="18"/>
      <c r="CN969" s="18"/>
      <c r="CO969" s="18"/>
      <c r="CP969" s="18"/>
      <c r="CQ969" s="18"/>
      <c r="CR969" s="18"/>
      <c r="CS969" s="18"/>
    </row>
    <row r="970" spans="1:97">
      <c r="A970" s="18"/>
      <c r="B970" s="18"/>
      <c r="C970" s="18" t="s">
        <v>18847</v>
      </c>
      <c r="D970" s="18"/>
      <c r="E970" s="18"/>
      <c r="F970" s="18"/>
      <c r="G970" s="18"/>
      <c r="H970" s="18"/>
      <c r="I970" s="18"/>
      <c r="J970" s="18"/>
      <c r="K970" s="18"/>
      <c r="L970" s="18"/>
      <c r="M970" s="18"/>
      <c r="N970" s="18"/>
      <c r="O970" s="18"/>
      <c r="P970" s="18"/>
      <c r="Q970" s="18"/>
      <c r="R970" s="18"/>
      <c r="S970" s="18"/>
      <c r="T970" s="18"/>
      <c r="U970" s="18"/>
      <c r="V970" s="18"/>
      <c r="W970" s="18"/>
      <c r="X970" s="18"/>
      <c r="Y970" s="18"/>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c r="BC970" s="18"/>
      <c r="BD970" s="18"/>
      <c r="BE970" s="18"/>
      <c r="BF970" s="18"/>
      <c r="BG970" s="18"/>
      <c r="BH970" s="18"/>
      <c r="BI970" s="18"/>
      <c r="BJ970" s="18"/>
      <c r="BK970" s="18"/>
      <c r="BL970" s="18"/>
      <c r="BM970" s="18"/>
      <c r="BN970" s="18"/>
      <c r="BO970" s="18"/>
      <c r="BP970" s="18"/>
      <c r="BQ970" s="18"/>
      <c r="BR970" s="18"/>
      <c r="BS970" s="18"/>
      <c r="BT970" s="18"/>
      <c r="BU970" s="18"/>
      <c r="BV970" s="18"/>
      <c r="BW970" s="18"/>
      <c r="BX970" s="18"/>
      <c r="BY970" s="18"/>
      <c r="BZ970" s="18"/>
      <c r="CA970" s="18"/>
      <c r="CB970" s="18"/>
      <c r="CC970" s="18"/>
      <c r="CD970" s="18"/>
      <c r="CE970" s="18"/>
      <c r="CF970" s="18"/>
      <c r="CG970" s="18"/>
      <c r="CH970" s="18"/>
      <c r="CI970" s="18"/>
      <c r="CJ970" s="18"/>
      <c r="CK970" s="18"/>
      <c r="CL970" s="18"/>
      <c r="CM970" s="18"/>
      <c r="CN970" s="18"/>
      <c r="CO970" s="18"/>
      <c r="CP970" s="18"/>
      <c r="CQ970" s="18"/>
      <c r="CR970" s="18"/>
      <c r="CS970" s="18"/>
    </row>
    <row r="971" spans="1:97">
      <c r="A971" s="18"/>
      <c r="B971" s="18"/>
      <c r="C971" s="18" t="s">
        <v>18848</v>
      </c>
      <c r="D971" s="18"/>
      <c r="E971" s="18"/>
      <c r="F971" s="18"/>
      <c r="G971" s="18"/>
      <c r="H971" s="18"/>
      <c r="I971" s="18"/>
      <c r="J971" s="18"/>
      <c r="K971" s="18"/>
      <c r="L971" s="18"/>
      <c r="M971" s="18"/>
      <c r="N971" s="18"/>
      <c r="O971" s="18"/>
      <c r="P971" s="18"/>
      <c r="Q971" s="18"/>
      <c r="R971" s="18"/>
      <c r="S971" s="18"/>
      <c r="T971" s="18"/>
      <c r="U971" s="18"/>
      <c r="V971" s="18"/>
      <c r="W971" s="18"/>
      <c r="X971" s="18"/>
      <c r="Y971" s="18"/>
      <c r="Z971" s="18"/>
      <c r="AA971" s="18"/>
      <c r="AB971" s="18"/>
      <c r="AC971" s="18"/>
      <c r="AD971" s="18"/>
      <c r="AE971" s="18"/>
      <c r="AF971" s="18"/>
      <c r="AG971" s="18"/>
      <c r="AH971" s="18"/>
      <c r="AI971" s="18"/>
      <c r="AJ971" s="18"/>
      <c r="AK971" s="18"/>
      <c r="AL971" s="18"/>
      <c r="AM971" s="18"/>
      <c r="AN971" s="18"/>
      <c r="AO971" s="18"/>
      <c r="AP971" s="18"/>
      <c r="AQ971" s="18"/>
      <c r="AR971" s="18"/>
      <c r="AS971" s="18"/>
      <c r="AT971" s="18"/>
      <c r="AU971" s="18"/>
      <c r="AV971" s="18"/>
      <c r="AW971" s="18"/>
      <c r="AX971" s="18"/>
      <c r="AY971" s="18"/>
      <c r="AZ971" s="18"/>
      <c r="BA971" s="18"/>
      <c r="BB971" s="18"/>
      <c r="BC971" s="18"/>
      <c r="BD971" s="18"/>
      <c r="BE971" s="18"/>
      <c r="BF971" s="18"/>
      <c r="BG971" s="18"/>
      <c r="BH971" s="18"/>
      <c r="BI971" s="18"/>
      <c r="BJ971" s="18"/>
      <c r="BK971" s="18"/>
      <c r="BL971" s="18"/>
      <c r="BM971" s="18"/>
      <c r="BN971" s="18"/>
      <c r="BO971" s="18"/>
      <c r="BP971" s="18"/>
      <c r="BQ971" s="18"/>
      <c r="BR971" s="18"/>
      <c r="BS971" s="18"/>
      <c r="BT971" s="18"/>
      <c r="BU971" s="18"/>
      <c r="BV971" s="18"/>
      <c r="BW971" s="18"/>
      <c r="BX971" s="18"/>
      <c r="BY971" s="18"/>
      <c r="BZ971" s="18"/>
      <c r="CA971" s="18"/>
      <c r="CB971" s="18"/>
      <c r="CC971" s="18"/>
      <c r="CD971" s="18"/>
      <c r="CE971" s="18"/>
      <c r="CF971" s="18"/>
      <c r="CG971" s="18"/>
      <c r="CH971" s="18"/>
      <c r="CI971" s="18"/>
      <c r="CJ971" s="18"/>
      <c r="CK971" s="18"/>
      <c r="CL971" s="18"/>
      <c r="CM971" s="18"/>
      <c r="CN971" s="18"/>
      <c r="CO971" s="18"/>
      <c r="CP971" s="18"/>
      <c r="CQ971" s="18"/>
      <c r="CR971" s="18"/>
      <c r="CS971" s="18"/>
    </row>
    <row r="972" spans="1:97">
      <c r="A972" s="18"/>
      <c r="B972" s="18"/>
      <c r="C972" s="18" t="s">
        <v>18849</v>
      </c>
      <c r="D972" s="18"/>
      <c r="E972" s="18"/>
      <c r="F972" s="18"/>
      <c r="G972" s="18"/>
      <c r="H972" s="18"/>
      <c r="I972" s="18"/>
      <c r="J972" s="18"/>
      <c r="K972" s="18"/>
      <c r="L972" s="18"/>
      <c r="M972" s="18"/>
      <c r="N972" s="18"/>
      <c r="O972" s="18"/>
      <c r="P972" s="18"/>
      <c r="Q972" s="18"/>
      <c r="R972" s="18"/>
      <c r="S972" s="18"/>
      <c r="T972" s="18"/>
      <c r="U972" s="18"/>
      <c r="V972" s="18"/>
      <c r="W972" s="18"/>
      <c r="X972" s="18"/>
      <c r="Y972" s="18"/>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c r="BC972" s="18"/>
      <c r="BD972" s="18"/>
      <c r="BE972" s="18"/>
      <c r="BF972" s="18"/>
      <c r="BG972" s="18"/>
      <c r="BH972" s="18"/>
      <c r="BI972" s="18"/>
      <c r="BJ972" s="18"/>
      <c r="BK972" s="18"/>
      <c r="BL972" s="18"/>
      <c r="BM972" s="18"/>
      <c r="BN972" s="18"/>
      <c r="BO972" s="18"/>
      <c r="BP972" s="18"/>
      <c r="BQ972" s="18"/>
      <c r="BR972" s="18"/>
      <c r="BS972" s="18"/>
      <c r="BT972" s="18"/>
      <c r="BU972" s="18"/>
      <c r="BV972" s="18"/>
      <c r="BW972" s="18"/>
      <c r="BX972" s="18"/>
      <c r="BY972" s="18"/>
      <c r="BZ972" s="18"/>
      <c r="CA972" s="18"/>
      <c r="CB972" s="18"/>
      <c r="CC972" s="18"/>
      <c r="CD972" s="18"/>
      <c r="CE972" s="18"/>
      <c r="CF972" s="18"/>
      <c r="CG972" s="18"/>
      <c r="CH972" s="18"/>
      <c r="CI972" s="18"/>
      <c r="CJ972" s="18"/>
      <c r="CK972" s="18"/>
      <c r="CL972" s="18"/>
      <c r="CM972" s="18"/>
      <c r="CN972" s="18"/>
      <c r="CO972" s="18"/>
      <c r="CP972" s="18"/>
      <c r="CQ972" s="18"/>
      <c r="CR972" s="18"/>
      <c r="CS972" s="18"/>
    </row>
    <row r="973" spans="1:97">
      <c r="A973" s="18"/>
      <c r="B973" s="18"/>
      <c r="C973" s="18" t="s">
        <v>18850</v>
      </c>
      <c r="D973" s="18"/>
      <c r="E973" s="18"/>
      <c r="F973" s="18"/>
      <c r="G973" s="18"/>
      <c r="H973" s="18"/>
      <c r="I973" s="18"/>
      <c r="J973" s="18"/>
      <c r="K973" s="18"/>
      <c r="L973" s="18"/>
      <c r="M973" s="18"/>
      <c r="N973" s="18"/>
      <c r="O973" s="18"/>
      <c r="P973" s="18"/>
      <c r="Q973" s="18"/>
      <c r="R973" s="18"/>
      <c r="S973" s="18"/>
      <c r="T973" s="18"/>
      <c r="U973" s="18"/>
      <c r="V973" s="18"/>
      <c r="W973" s="18"/>
      <c r="X973" s="18"/>
      <c r="Y973" s="18"/>
      <c r="Z973" s="18"/>
      <c r="AA973" s="18"/>
      <c r="AB973" s="18"/>
      <c r="AC973" s="18"/>
      <c r="AD973" s="18"/>
      <c r="AE973" s="18"/>
      <c r="AF973" s="18"/>
      <c r="AG973" s="18"/>
      <c r="AH973" s="18"/>
      <c r="AI973" s="18"/>
      <c r="AJ973" s="18"/>
      <c r="AK973" s="18"/>
      <c r="AL973" s="18"/>
      <c r="AM973" s="18"/>
      <c r="AN973" s="18"/>
      <c r="AO973" s="18"/>
      <c r="AP973" s="18"/>
      <c r="AQ973" s="18"/>
      <c r="AR973" s="18"/>
      <c r="AS973" s="18"/>
      <c r="AT973" s="18"/>
      <c r="AU973" s="18"/>
      <c r="AV973" s="18"/>
      <c r="AW973" s="18"/>
      <c r="AX973" s="18"/>
      <c r="AY973" s="18"/>
      <c r="AZ973" s="18"/>
      <c r="BA973" s="18"/>
      <c r="BB973" s="18"/>
      <c r="BC973" s="18"/>
      <c r="BD973" s="18"/>
      <c r="BE973" s="18"/>
      <c r="BF973" s="18"/>
      <c r="BG973" s="18"/>
      <c r="BH973" s="18"/>
      <c r="BI973" s="18"/>
      <c r="BJ973" s="18"/>
      <c r="BK973" s="18"/>
      <c r="BL973" s="18"/>
      <c r="BM973" s="18"/>
      <c r="BN973" s="18"/>
      <c r="BO973" s="18"/>
      <c r="BP973" s="18"/>
      <c r="BQ973" s="18"/>
      <c r="BR973" s="18"/>
      <c r="BS973" s="18"/>
      <c r="BT973" s="18"/>
      <c r="BU973" s="18"/>
      <c r="BV973" s="18"/>
      <c r="BW973" s="18"/>
      <c r="BX973" s="18"/>
      <c r="BY973" s="18"/>
      <c r="BZ973" s="18"/>
      <c r="CA973" s="18"/>
      <c r="CB973" s="18"/>
      <c r="CC973" s="18"/>
      <c r="CD973" s="18"/>
      <c r="CE973" s="18"/>
      <c r="CF973" s="18"/>
      <c r="CG973" s="18"/>
      <c r="CH973" s="18"/>
      <c r="CI973" s="18"/>
      <c r="CJ973" s="18"/>
      <c r="CK973" s="18"/>
      <c r="CL973" s="18"/>
      <c r="CM973" s="18"/>
      <c r="CN973" s="18"/>
      <c r="CO973" s="18"/>
      <c r="CP973" s="18"/>
      <c r="CQ973" s="18"/>
      <c r="CR973" s="18"/>
      <c r="CS973" s="18"/>
    </row>
    <row r="974" spans="1:97">
      <c r="A974" s="18"/>
      <c r="B974" s="18"/>
      <c r="C974" s="18" t="s">
        <v>18851</v>
      </c>
      <c r="D974" s="18"/>
      <c r="E974" s="18"/>
      <c r="F974" s="18"/>
      <c r="G974" s="18"/>
      <c r="H974" s="18"/>
      <c r="I974" s="18"/>
      <c r="J974" s="18"/>
      <c r="K974" s="18"/>
      <c r="L974" s="18"/>
      <c r="M974" s="18"/>
      <c r="N974" s="18"/>
      <c r="O974" s="18"/>
      <c r="P974" s="18"/>
      <c r="Q974" s="18"/>
      <c r="R974" s="18"/>
      <c r="S974" s="18"/>
      <c r="T974" s="18"/>
      <c r="U974" s="18"/>
      <c r="V974" s="18"/>
      <c r="W974" s="18"/>
      <c r="X974" s="18"/>
      <c r="Y974" s="18"/>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c r="BC974" s="18"/>
      <c r="BD974" s="18"/>
      <c r="BE974" s="18"/>
      <c r="BF974" s="18"/>
      <c r="BG974" s="18"/>
      <c r="BH974" s="18"/>
      <c r="BI974" s="18"/>
      <c r="BJ974" s="18"/>
      <c r="BK974" s="18"/>
      <c r="BL974" s="18"/>
      <c r="BM974" s="18"/>
      <c r="BN974" s="18"/>
      <c r="BO974" s="18"/>
      <c r="BP974" s="18"/>
      <c r="BQ974" s="18"/>
      <c r="BR974" s="18"/>
      <c r="BS974" s="18"/>
      <c r="BT974" s="18"/>
      <c r="BU974" s="18"/>
      <c r="BV974" s="18"/>
      <c r="BW974" s="18"/>
      <c r="BX974" s="18"/>
      <c r="BY974" s="18"/>
      <c r="BZ974" s="18"/>
      <c r="CA974" s="18"/>
      <c r="CB974" s="18"/>
      <c r="CC974" s="18"/>
      <c r="CD974" s="18"/>
      <c r="CE974" s="18"/>
      <c r="CF974" s="18"/>
      <c r="CG974" s="18"/>
      <c r="CH974" s="18"/>
      <c r="CI974" s="18"/>
      <c r="CJ974" s="18"/>
      <c r="CK974" s="18"/>
      <c r="CL974" s="18"/>
      <c r="CM974" s="18"/>
      <c r="CN974" s="18"/>
      <c r="CO974" s="18"/>
      <c r="CP974" s="18"/>
      <c r="CQ974" s="18"/>
      <c r="CR974" s="18"/>
      <c r="CS974" s="18"/>
    </row>
    <row r="975" spans="1:97">
      <c r="A975" s="18"/>
      <c r="B975" s="18"/>
      <c r="C975" s="18" t="s">
        <v>18852</v>
      </c>
      <c r="D975" s="18"/>
      <c r="E975" s="18"/>
      <c r="F975" s="18"/>
      <c r="G975" s="18"/>
      <c r="H975" s="18"/>
      <c r="I975" s="18"/>
      <c r="J975" s="18"/>
      <c r="K975" s="18"/>
      <c r="L975" s="18"/>
      <c r="M975" s="18"/>
      <c r="N975" s="18"/>
      <c r="O975" s="18"/>
      <c r="P975" s="18"/>
      <c r="Q975" s="18"/>
      <c r="R975" s="18"/>
      <c r="S975" s="18"/>
      <c r="T975" s="18"/>
      <c r="U975" s="18"/>
      <c r="V975" s="18"/>
      <c r="W975" s="18"/>
      <c r="X975" s="18"/>
      <c r="Y975" s="18"/>
      <c r="Z975" s="18"/>
      <c r="AA975" s="18"/>
      <c r="AB975" s="18"/>
      <c r="AC975" s="18"/>
      <c r="AD975" s="18"/>
      <c r="AE975" s="18"/>
      <c r="AF975" s="18"/>
      <c r="AG975" s="18"/>
      <c r="AH975" s="18"/>
      <c r="AI975" s="18"/>
      <c r="AJ975" s="18"/>
      <c r="AK975" s="18"/>
      <c r="AL975" s="18"/>
      <c r="AM975" s="18"/>
      <c r="AN975" s="18"/>
      <c r="AO975" s="18"/>
      <c r="AP975" s="18"/>
      <c r="AQ975" s="18"/>
      <c r="AR975" s="18"/>
      <c r="AS975" s="18"/>
      <c r="AT975" s="18"/>
      <c r="AU975" s="18"/>
      <c r="AV975" s="18"/>
      <c r="AW975" s="18"/>
      <c r="AX975" s="18"/>
      <c r="AY975" s="18"/>
      <c r="AZ975" s="18"/>
      <c r="BA975" s="18"/>
      <c r="BB975" s="18"/>
      <c r="BC975" s="18"/>
      <c r="BD975" s="18"/>
      <c r="BE975" s="18"/>
      <c r="BF975" s="18"/>
      <c r="BG975" s="18"/>
      <c r="BH975" s="18"/>
      <c r="BI975" s="18"/>
      <c r="BJ975" s="18"/>
      <c r="BK975" s="18"/>
      <c r="BL975" s="18"/>
      <c r="BM975" s="18"/>
      <c r="BN975" s="18"/>
      <c r="BO975" s="18"/>
      <c r="BP975" s="18"/>
      <c r="BQ975" s="18"/>
      <c r="BR975" s="18"/>
      <c r="BS975" s="18"/>
      <c r="BT975" s="18"/>
      <c r="BU975" s="18"/>
      <c r="BV975" s="18"/>
      <c r="BW975" s="18"/>
      <c r="BX975" s="18"/>
      <c r="BY975" s="18"/>
      <c r="BZ975" s="18"/>
      <c r="CA975" s="18"/>
      <c r="CB975" s="18"/>
      <c r="CC975" s="18"/>
      <c r="CD975" s="18"/>
      <c r="CE975" s="18"/>
      <c r="CF975" s="18"/>
      <c r="CG975" s="18"/>
      <c r="CH975" s="18"/>
      <c r="CI975" s="18"/>
      <c r="CJ975" s="18"/>
      <c r="CK975" s="18"/>
      <c r="CL975" s="18"/>
      <c r="CM975" s="18"/>
      <c r="CN975" s="18"/>
      <c r="CO975" s="18"/>
      <c r="CP975" s="18"/>
      <c r="CQ975" s="18"/>
      <c r="CR975" s="18"/>
      <c r="CS975" s="18"/>
    </row>
    <row r="976" spans="1:97">
      <c r="A976" s="18"/>
      <c r="B976" s="18"/>
      <c r="C976" s="18" t="s">
        <v>18853</v>
      </c>
      <c r="D976" s="18"/>
      <c r="E976" s="18"/>
      <c r="F976" s="18"/>
      <c r="G976" s="18"/>
      <c r="H976" s="18"/>
      <c r="I976" s="18"/>
      <c r="J976" s="18"/>
      <c r="K976" s="18"/>
      <c r="L976" s="18"/>
      <c r="M976" s="18"/>
      <c r="N976" s="18"/>
      <c r="O976" s="18"/>
      <c r="P976" s="18"/>
      <c r="Q976" s="18"/>
      <c r="R976" s="18"/>
      <c r="S976" s="18"/>
      <c r="T976" s="18"/>
      <c r="U976" s="18"/>
      <c r="V976" s="18"/>
      <c r="W976" s="18"/>
      <c r="X976" s="18"/>
      <c r="Y976" s="18"/>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c r="BC976" s="18"/>
      <c r="BD976" s="18"/>
      <c r="BE976" s="18"/>
      <c r="BF976" s="18"/>
      <c r="BG976" s="18"/>
      <c r="BH976" s="18"/>
      <c r="BI976" s="18"/>
      <c r="BJ976" s="18"/>
      <c r="BK976" s="18"/>
      <c r="BL976" s="18"/>
      <c r="BM976" s="18"/>
      <c r="BN976" s="18"/>
      <c r="BO976" s="18"/>
      <c r="BP976" s="18"/>
      <c r="BQ976" s="18"/>
      <c r="BR976" s="18"/>
      <c r="BS976" s="18"/>
      <c r="BT976" s="18"/>
      <c r="BU976" s="18"/>
      <c r="BV976" s="18"/>
      <c r="BW976" s="18"/>
      <c r="BX976" s="18"/>
      <c r="BY976" s="18"/>
      <c r="BZ976" s="18"/>
      <c r="CA976" s="18"/>
      <c r="CB976" s="18"/>
      <c r="CC976" s="18"/>
      <c r="CD976" s="18"/>
      <c r="CE976" s="18"/>
      <c r="CF976" s="18"/>
      <c r="CG976" s="18"/>
      <c r="CH976" s="18"/>
      <c r="CI976" s="18"/>
      <c r="CJ976" s="18"/>
      <c r="CK976" s="18"/>
      <c r="CL976" s="18"/>
      <c r="CM976" s="18"/>
      <c r="CN976" s="18"/>
      <c r="CO976" s="18"/>
      <c r="CP976" s="18"/>
      <c r="CQ976" s="18"/>
      <c r="CR976" s="18"/>
      <c r="CS976" s="18"/>
    </row>
    <row r="977" spans="1:97">
      <c r="A977" s="18"/>
      <c r="B977" s="18"/>
      <c r="C977" s="18" t="s">
        <v>18854</v>
      </c>
      <c r="D977" s="18"/>
      <c r="E977" s="18"/>
      <c r="F977" s="18"/>
      <c r="G977" s="18"/>
      <c r="H977" s="18"/>
      <c r="I977" s="18"/>
      <c r="J977" s="18"/>
      <c r="K977" s="18"/>
      <c r="L977" s="18"/>
      <c r="M977" s="18"/>
      <c r="N977" s="18"/>
      <c r="O977" s="18"/>
      <c r="P977" s="18"/>
      <c r="Q977" s="18"/>
      <c r="R977" s="18"/>
      <c r="S977" s="18"/>
      <c r="T977" s="18"/>
      <c r="U977" s="18"/>
      <c r="V977" s="18"/>
      <c r="W977" s="18"/>
      <c r="X977" s="18"/>
      <c r="Y977" s="18"/>
      <c r="Z977" s="18"/>
      <c r="AA977" s="18"/>
      <c r="AB977" s="18"/>
      <c r="AC977" s="18"/>
      <c r="AD977" s="18"/>
      <c r="AE977" s="18"/>
      <c r="AF977" s="18"/>
      <c r="AG977" s="18"/>
      <c r="AH977" s="18"/>
      <c r="AI977" s="18"/>
      <c r="AJ977" s="18"/>
      <c r="AK977" s="18"/>
      <c r="AL977" s="18"/>
      <c r="AM977" s="18"/>
      <c r="AN977" s="18"/>
      <c r="AO977" s="18"/>
      <c r="AP977" s="18"/>
      <c r="AQ977" s="18"/>
      <c r="AR977" s="18"/>
      <c r="AS977" s="18"/>
      <c r="AT977" s="18"/>
      <c r="AU977" s="18"/>
      <c r="AV977" s="18"/>
      <c r="AW977" s="18"/>
      <c r="AX977" s="18"/>
      <c r="AY977" s="18"/>
      <c r="AZ977" s="18"/>
      <c r="BA977" s="18"/>
      <c r="BB977" s="18"/>
      <c r="BC977" s="18"/>
      <c r="BD977" s="18"/>
      <c r="BE977" s="18"/>
      <c r="BF977" s="18"/>
      <c r="BG977" s="18"/>
      <c r="BH977" s="18"/>
      <c r="BI977" s="18"/>
      <c r="BJ977" s="18"/>
      <c r="BK977" s="18"/>
      <c r="BL977" s="18"/>
      <c r="BM977" s="18"/>
      <c r="BN977" s="18"/>
      <c r="BO977" s="18"/>
      <c r="BP977" s="18"/>
      <c r="BQ977" s="18"/>
      <c r="BR977" s="18"/>
      <c r="BS977" s="18"/>
      <c r="BT977" s="18"/>
      <c r="BU977" s="18"/>
      <c r="BV977" s="18"/>
      <c r="BW977" s="18"/>
      <c r="BX977" s="18"/>
      <c r="BY977" s="18"/>
      <c r="BZ977" s="18"/>
      <c r="CA977" s="18"/>
      <c r="CB977" s="18"/>
      <c r="CC977" s="18"/>
      <c r="CD977" s="18"/>
      <c r="CE977" s="18"/>
      <c r="CF977" s="18"/>
      <c r="CG977" s="18"/>
      <c r="CH977" s="18"/>
      <c r="CI977" s="18"/>
      <c r="CJ977" s="18"/>
      <c r="CK977" s="18"/>
      <c r="CL977" s="18"/>
      <c r="CM977" s="18"/>
      <c r="CN977" s="18"/>
      <c r="CO977" s="18"/>
      <c r="CP977" s="18"/>
      <c r="CQ977" s="18"/>
      <c r="CR977" s="18"/>
      <c r="CS977" s="18"/>
    </row>
    <row r="978" spans="1:97">
      <c r="A978" s="18"/>
      <c r="B978" s="18"/>
      <c r="C978" s="18" t="s">
        <v>18855</v>
      </c>
      <c r="D978" s="18"/>
      <c r="E978" s="18"/>
      <c r="F978" s="18"/>
      <c r="G978" s="18"/>
      <c r="H978" s="18"/>
      <c r="I978" s="18"/>
      <c r="J978" s="18"/>
      <c r="K978" s="18"/>
      <c r="L978" s="18"/>
      <c r="M978" s="18"/>
      <c r="N978" s="18"/>
      <c r="O978" s="18"/>
      <c r="P978" s="18"/>
      <c r="Q978" s="18"/>
      <c r="R978" s="18"/>
      <c r="S978" s="18"/>
      <c r="T978" s="18"/>
      <c r="U978" s="18"/>
      <c r="V978" s="18"/>
      <c r="W978" s="18"/>
      <c r="X978" s="18"/>
      <c r="Y978" s="18"/>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c r="BC978" s="18"/>
      <c r="BD978" s="18"/>
      <c r="BE978" s="18"/>
      <c r="BF978" s="18"/>
      <c r="BG978" s="18"/>
      <c r="BH978" s="18"/>
      <c r="BI978" s="18"/>
      <c r="BJ978" s="18"/>
      <c r="BK978" s="18"/>
      <c r="BL978" s="18"/>
      <c r="BM978" s="18"/>
      <c r="BN978" s="18"/>
      <c r="BO978" s="18"/>
      <c r="BP978" s="18"/>
      <c r="BQ978" s="18"/>
      <c r="BR978" s="18"/>
      <c r="BS978" s="18"/>
      <c r="BT978" s="18"/>
      <c r="BU978" s="18"/>
      <c r="BV978" s="18"/>
      <c r="BW978" s="18"/>
      <c r="BX978" s="18"/>
      <c r="BY978" s="18"/>
      <c r="BZ978" s="18"/>
      <c r="CA978" s="18"/>
      <c r="CB978" s="18"/>
      <c r="CC978" s="18"/>
      <c r="CD978" s="18"/>
      <c r="CE978" s="18"/>
      <c r="CF978" s="18"/>
      <c r="CG978" s="18"/>
      <c r="CH978" s="18"/>
      <c r="CI978" s="18"/>
      <c r="CJ978" s="18"/>
      <c r="CK978" s="18"/>
      <c r="CL978" s="18"/>
      <c r="CM978" s="18"/>
      <c r="CN978" s="18"/>
      <c r="CO978" s="18"/>
      <c r="CP978" s="18"/>
      <c r="CQ978" s="18"/>
      <c r="CR978" s="18"/>
      <c r="CS978" s="18"/>
    </row>
    <row r="979" spans="1:97">
      <c r="A979" s="18"/>
      <c r="B979" s="18"/>
      <c r="C979" s="18" t="s">
        <v>18856</v>
      </c>
      <c r="D979" s="18"/>
      <c r="E979" s="18"/>
      <c r="F979" s="18"/>
      <c r="G979" s="18"/>
      <c r="H979" s="18"/>
      <c r="I979" s="18"/>
      <c r="J979" s="18"/>
      <c r="K979" s="18"/>
      <c r="L979" s="18"/>
      <c r="M979" s="18"/>
      <c r="N979" s="18"/>
      <c r="O979" s="18"/>
      <c r="P979" s="18"/>
      <c r="Q979" s="18"/>
      <c r="R979" s="18"/>
      <c r="S979" s="18"/>
      <c r="T979" s="18"/>
      <c r="U979" s="18"/>
      <c r="V979" s="18"/>
      <c r="W979" s="18"/>
      <c r="X979" s="18"/>
      <c r="Y979" s="18"/>
      <c r="Z979" s="18"/>
      <c r="AA979" s="18"/>
      <c r="AB979" s="18"/>
      <c r="AC979" s="18"/>
      <c r="AD979" s="18"/>
      <c r="AE979" s="18"/>
      <c r="AF979" s="18"/>
      <c r="AG979" s="18"/>
      <c r="AH979" s="18"/>
      <c r="AI979" s="18"/>
      <c r="AJ979" s="18"/>
      <c r="AK979" s="18"/>
      <c r="AL979" s="18"/>
      <c r="AM979" s="18"/>
      <c r="AN979" s="18"/>
      <c r="AO979" s="18"/>
      <c r="AP979" s="18"/>
      <c r="AQ979" s="18"/>
      <c r="AR979" s="18"/>
      <c r="AS979" s="18"/>
      <c r="AT979" s="18"/>
      <c r="AU979" s="18"/>
      <c r="AV979" s="18"/>
      <c r="AW979" s="18"/>
      <c r="AX979" s="18"/>
      <c r="AY979" s="18"/>
      <c r="AZ979" s="18"/>
      <c r="BA979" s="18"/>
      <c r="BB979" s="18"/>
      <c r="BC979" s="18"/>
      <c r="BD979" s="18"/>
      <c r="BE979" s="18"/>
      <c r="BF979" s="18"/>
      <c r="BG979" s="18"/>
      <c r="BH979" s="18"/>
      <c r="BI979" s="18"/>
      <c r="BJ979" s="18"/>
      <c r="BK979" s="18"/>
      <c r="BL979" s="18"/>
      <c r="BM979" s="18"/>
      <c r="BN979" s="18"/>
      <c r="BO979" s="18"/>
      <c r="BP979" s="18"/>
      <c r="BQ979" s="18"/>
      <c r="BR979" s="18"/>
      <c r="BS979" s="18"/>
      <c r="BT979" s="18"/>
      <c r="BU979" s="18"/>
      <c r="BV979" s="18"/>
      <c r="BW979" s="18"/>
      <c r="BX979" s="18"/>
      <c r="BY979" s="18"/>
      <c r="BZ979" s="18"/>
      <c r="CA979" s="18"/>
      <c r="CB979" s="18"/>
      <c r="CC979" s="18"/>
      <c r="CD979" s="18"/>
      <c r="CE979" s="18"/>
      <c r="CF979" s="18"/>
      <c r="CG979" s="18"/>
      <c r="CH979" s="18"/>
      <c r="CI979" s="18"/>
      <c r="CJ979" s="18"/>
      <c r="CK979" s="18"/>
      <c r="CL979" s="18"/>
      <c r="CM979" s="18"/>
      <c r="CN979" s="18"/>
      <c r="CO979" s="18"/>
      <c r="CP979" s="18"/>
      <c r="CQ979" s="18"/>
      <c r="CR979" s="18"/>
      <c r="CS979" s="18"/>
    </row>
    <row r="980" spans="1:97">
      <c r="A980" s="18"/>
      <c r="B980" s="18"/>
      <c r="C980" s="18" t="s">
        <v>18857</v>
      </c>
      <c r="D980" s="18"/>
      <c r="E980" s="18"/>
      <c r="F980" s="18"/>
      <c r="G980" s="18"/>
      <c r="H980" s="18"/>
      <c r="I980" s="18"/>
      <c r="J980" s="18"/>
      <c r="K980" s="18"/>
      <c r="L980" s="18"/>
      <c r="M980" s="18"/>
      <c r="N980" s="18"/>
      <c r="O980" s="18"/>
      <c r="P980" s="18"/>
      <c r="Q980" s="18"/>
      <c r="R980" s="18"/>
      <c r="S980" s="18"/>
      <c r="T980" s="18"/>
      <c r="U980" s="18"/>
      <c r="V980" s="18"/>
      <c r="W980" s="18"/>
      <c r="X980" s="18"/>
      <c r="Y980" s="18"/>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c r="BC980" s="18"/>
      <c r="BD980" s="18"/>
      <c r="BE980" s="18"/>
      <c r="BF980" s="18"/>
      <c r="BG980" s="18"/>
      <c r="BH980" s="18"/>
      <c r="BI980" s="18"/>
      <c r="BJ980" s="18"/>
      <c r="BK980" s="18"/>
      <c r="BL980" s="18"/>
      <c r="BM980" s="18"/>
      <c r="BN980" s="18"/>
      <c r="BO980" s="18"/>
      <c r="BP980" s="18"/>
      <c r="BQ980" s="18"/>
      <c r="BR980" s="18"/>
      <c r="BS980" s="18"/>
      <c r="BT980" s="18"/>
      <c r="BU980" s="18"/>
      <c r="BV980" s="18"/>
      <c r="BW980" s="18"/>
      <c r="BX980" s="18"/>
      <c r="BY980" s="18"/>
      <c r="BZ980" s="18"/>
      <c r="CA980" s="18"/>
      <c r="CB980" s="18"/>
      <c r="CC980" s="18"/>
      <c r="CD980" s="18"/>
      <c r="CE980" s="18"/>
      <c r="CF980" s="18"/>
      <c r="CG980" s="18"/>
      <c r="CH980" s="18"/>
      <c r="CI980" s="18"/>
      <c r="CJ980" s="18"/>
      <c r="CK980" s="18"/>
      <c r="CL980" s="18"/>
      <c r="CM980" s="18"/>
      <c r="CN980" s="18"/>
      <c r="CO980" s="18"/>
      <c r="CP980" s="18"/>
      <c r="CQ980" s="18"/>
      <c r="CR980" s="18"/>
      <c r="CS980" s="18"/>
    </row>
    <row r="981" spans="1:97">
      <c r="A981" s="18"/>
      <c r="B981" s="18"/>
      <c r="C981" s="18" t="s">
        <v>18858</v>
      </c>
      <c r="D981" s="18"/>
      <c r="E981" s="18"/>
      <c r="F981" s="18"/>
      <c r="G981" s="18"/>
      <c r="H981" s="18"/>
      <c r="I981" s="18"/>
      <c r="J981" s="18"/>
      <c r="K981" s="18"/>
      <c r="L981" s="18"/>
      <c r="M981" s="18"/>
      <c r="N981" s="18"/>
      <c r="O981" s="18"/>
      <c r="P981" s="18"/>
      <c r="Q981" s="18"/>
      <c r="R981" s="18"/>
      <c r="S981" s="18"/>
      <c r="T981" s="18"/>
      <c r="U981" s="18"/>
      <c r="V981" s="18"/>
      <c r="W981" s="18"/>
      <c r="X981" s="18"/>
      <c r="Y981" s="18"/>
      <c r="Z981" s="18"/>
      <c r="AA981" s="18"/>
      <c r="AB981" s="18"/>
      <c r="AC981" s="18"/>
      <c r="AD981" s="18"/>
      <c r="AE981" s="18"/>
      <c r="AF981" s="18"/>
      <c r="AG981" s="18"/>
      <c r="AH981" s="18"/>
      <c r="AI981" s="18"/>
      <c r="AJ981" s="18"/>
      <c r="AK981" s="18"/>
      <c r="AL981" s="18"/>
      <c r="AM981" s="18"/>
      <c r="AN981" s="18"/>
      <c r="AO981" s="18"/>
      <c r="AP981" s="18"/>
      <c r="AQ981" s="18"/>
      <c r="AR981" s="18"/>
      <c r="AS981" s="18"/>
      <c r="AT981" s="18"/>
      <c r="AU981" s="18"/>
      <c r="AV981" s="18"/>
      <c r="AW981" s="18"/>
      <c r="AX981" s="18"/>
      <c r="AY981" s="18"/>
      <c r="AZ981" s="18"/>
      <c r="BA981" s="18"/>
      <c r="BB981" s="18"/>
      <c r="BC981" s="18"/>
      <c r="BD981" s="18"/>
      <c r="BE981" s="18"/>
      <c r="BF981" s="18"/>
      <c r="BG981" s="18"/>
      <c r="BH981" s="18"/>
      <c r="BI981" s="18"/>
      <c r="BJ981" s="18"/>
      <c r="BK981" s="18"/>
      <c r="BL981" s="18"/>
      <c r="BM981" s="18"/>
      <c r="BN981" s="18"/>
      <c r="BO981" s="18"/>
      <c r="BP981" s="18"/>
      <c r="BQ981" s="18"/>
      <c r="BR981" s="18"/>
      <c r="BS981" s="18"/>
      <c r="BT981" s="18"/>
      <c r="BU981" s="18"/>
      <c r="BV981" s="18"/>
      <c r="BW981" s="18"/>
      <c r="BX981" s="18"/>
      <c r="BY981" s="18"/>
      <c r="BZ981" s="18"/>
      <c r="CA981" s="18"/>
      <c r="CB981" s="18"/>
      <c r="CC981" s="18"/>
      <c r="CD981" s="18"/>
      <c r="CE981" s="18"/>
      <c r="CF981" s="18"/>
      <c r="CG981" s="18"/>
      <c r="CH981" s="18"/>
      <c r="CI981" s="18"/>
      <c r="CJ981" s="18"/>
      <c r="CK981" s="18"/>
      <c r="CL981" s="18"/>
      <c r="CM981" s="18"/>
      <c r="CN981" s="18"/>
      <c r="CO981" s="18"/>
      <c r="CP981" s="18"/>
      <c r="CQ981" s="18"/>
      <c r="CR981" s="18"/>
      <c r="CS981" s="18"/>
    </row>
    <row r="982" spans="1:97">
      <c r="A982" s="18"/>
      <c r="B982" s="18"/>
      <c r="C982" s="18" t="s">
        <v>18859</v>
      </c>
      <c r="D982" s="18"/>
      <c r="E982" s="18"/>
      <c r="F982" s="18"/>
      <c r="G982" s="18"/>
      <c r="H982" s="18"/>
      <c r="I982" s="18"/>
      <c r="J982" s="18"/>
      <c r="K982" s="18"/>
      <c r="L982" s="18"/>
      <c r="M982" s="18"/>
      <c r="N982" s="18"/>
      <c r="O982" s="18"/>
      <c r="P982" s="18"/>
      <c r="Q982" s="18"/>
      <c r="R982" s="18"/>
      <c r="S982" s="18"/>
      <c r="T982" s="18"/>
      <c r="U982" s="18"/>
      <c r="V982" s="18"/>
      <c r="W982" s="18"/>
      <c r="X982" s="18"/>
      <c r="Y982" s="18"/>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c r="BC982" s="18"/>
      <c r="BD982" s="18"/>
      <c r="BE982" s="18"/>
      <c r="BF982" s="18"/>
      <c r="BG982" s="18"/>
      <c r="BH982" s="18"/>
      <c r="BI982" s="18"/>
      <c r="BJ982" s="18"/>
      <c r="BK982" s="18"/>
      <c r="BL982" s="18"/>
      <c r="BM982" s="18"/>
      <c r="BN982" s="18"/>
      <c r="BO982" s="18"/>
      <c r="BP982" s="18"/>
      <c r="BQ982" s="18"/>
      <c r="BR982" s="18"/>
      <c r="BS982" s="18"/>
      <c r="BT982" s="18"/>
      <c r="BU982" s="18"/>
      <c r="BV982" s="18"/>
      <c r="BW982" s="18"/>
      <c r="BX982" s="18"/>
      <c r="BY982" s="18"/>
      <c r="BZ982" s="18"/>
      <c r="CA982" s="18"/>
      <c r="CB982" s="18"/>
      <c r="CC982" s="18"/>
      <c r="CD982" s="18"/>
      <c r="CE982" s="18"/>
      <c r="CF982" s="18"/>
      <c r="CG982" s="18"/>
      <c r="CH982" s="18"/>
      <c r="CI982" s="18"/>
      <c r="CJ982" s="18"/>
      <c r="CK982" s="18"/>
      <c r="CL982" s="18"/>
      <c r="CM982" s="18"/>
      <c r="CN982" s="18"/>
      <c r="CO982" s="18"/>
      <c r="CP982" s="18"/>
      <c r="CQ982" s="18"/>
      <c r="CR982" s="18"/>
      <c r="CS982" s="18"/>
    </row>
    <row r="983" spans="1:97">
      <c r="A983" s="18"/>
      <c r="B983" s="18"/>
      <c r="C983" s="18" t="s">
        <v>18860</v>
      </c>
      <c r="D983" s="18"/>
      <c r="E983" s="18"/>
      <c r="F983" s="18"/>
      <c r="G983" s="18"/>
      <c r="H983" s="18"/>
      <c r="I983" s="18"/>
      <c r="J983" s="18"/>
      <c r="K983" s="18"/>
      <c r="L983" s="18"/>
      <c r="M983" s="18"/>
      <c r="N983" s="18"/>
      <c r="O983" s="18"/>
      <c r="P983" s="18"/>
      <c r="Q983" s="18"/>
      <c r="R983" s="18"/>
      <c r="S983" s="18"/>
      <c r="T983" s="18"/>
      <c r="U983" s="18"/>
      <c r="V983" s="18"/>
      <c r="W983" s="18"/>
      <c r="X983" s="18"/>
      <c r="Y983" s="18"/>
      <c r="Z983" s="18"/>
      <c r="AA983" s="18"/>
      <c r="AB983" s="18"/>
      <c r="AC983" s="18"/>
      <c r="AD983" s="18"/>
      <c r="AE983" s="18"/>
      <c r="AF983" s="18"/>
      <c r="AG983" s="18"/>
      <c r="AH983" s="18"/>
      <c r="AI983" s="18"/>
      <c r="AJ983" s="18"/>
      <c r="AK983" s="18"/>
      <c r="AL983" s="18"/>
      <c r="AM983" s="18"/>
      <c r="AN983" s="18"/>
      <c r="AO983" s="18"/>
      <c r="AP983" s="18"/>
      <c r="AQ983" s="18"/>
      <c r="AR983" s="18"/>
      <c r="AS983" s="18"/>
      <c r="AT983" s="18"/>
      <c r="AU983" s="18"/>
      <c r="AV983" s="18"/>
      <c r="AW983" s="18"/>
      <c r="AX983" s="18"/>
      <c r="AY983" s="18"/>
      <c r="AZ983" s="18"/>
      <c r="BA983" s="18"/>
      <c r="BB983" s="18"/>
      <c r="BC983" s="18"/>
      <c r="BD983" s="18"/>
      <c r="BE983" s="18"/>
      <c r="BF983" s="18"/>
      <c r="BG983" s="18"/>
      <c r="BH983" s="18"/>
      <c r="BI983" s="18"/>
      <c r="BJ983" s="18"/>
      <c r="BK983" s="18"/>
      <c r="BL983" s="18"/>
      <c r="BM983" s="18"/>
      <c r="BN983" s="18"/>
      <c r="BO983" s="18"/>
      <c r="BP983" s="18"/>
      <c r="BQ983" s="18"/>
      <c r="BR983" s="18"/>
      <c r="BS983" s="18"/>
      <c r="BT983" s="18"/>
      <c r="BU983" s="18"/>
      <c r="BV983" s="18"/>
      <c r="BW983" s="18"/>
      <c r="BX983" s="18"/>
      <c r="BY983" s="18"/>
      <c r="BZ983" s="18"/>
      <c r="CA983" s="18"/>
      <c r="CB983" s="18"/>
      <c r="CC983" s="18"/>
      <c r="CD983" s="18"/>
      <c r="CE983" s="18"/>
      <c r="CF983" s="18"/>
      <c r="CG983" s="18"/>
      <c r="CH983" s="18"/>
      <c r="CI983" s="18"/>
      <c r="CJ983" s="18"/>
      <c r="CK983" s="18"/>
      <c r="CL983" s="18"/>
      <c r="CM983" s="18"/>
      <c r="CN983" s="18"/>
      <c r="CO983" s="18"/>
      <c r="CP983" s="18"/>
      <c r="CQ983" s="18"/>
      <c r="CR983" s="18"/>
      <c r="CS983" s="18"/>
    </row>
    <row r="984" spans="1:97">
      <c r="A984" s="18"/>
      <c r="B984" s="18"/>
      <c r="C984" s="18" t="s">
        <v>18861</v>
      </c>
      <c r="D984" s="18"/>
      <c r="E984" s="18"/>
      <c r="F984" s="18"/>
      <c r="G984" s="18"/>
      <c r="H984" s="18"/>
      <c r="I984" s="18"/>
      <c r="J984" s="18"/>
      <c r="K984" s="18"/>
      <c r="L984" s="18"/>
      <c r="M984" s="18"/>
      <c r="N984" s="18"/>
      <c r="O984" s="18"/>
      <c r="P984" s="18"/>
      <c r="Q984" s="18"/>
      <c r="R984" s="18"/>
      <c r="S984" s="18"/>
      <c r="T984" s="18"/>
      <c r="U984" s="18"/>
      <c r="V984" s="18"/>
      <c r="W984" s="18"/>
      <c r="X984" s="18"/>
      <c r="Y984" s="18"/>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c r="BC984" s="18"/>
      <c r="BD984" s="18"/>
      <c r="BE984" s="18"/>
      <c r="BF984" s="18"/>
      <c r="BG984" s="18"/>
      <c r="BH984" s="18"/>
      <c r="BI984" s="18"/>
      <c r="BJ984" s="18"/>
      <c r="BK984" s="18"/>
      <c r="BL984" s="18"/>
      <c r="BM984" s="18"/>
      <c r="BN984" s="18"/>
      <c r="BO984" s="18"/>
      <c r="BP984" s="18"/>
      <c r="BQ984" s="18"/>
      <c r="BR984" s="18"/>
      <c r="BS984" s="18"/>
      <c r="BT984" s="18"/>
      <c r="BU984" s="18"/>
      <c r="BV984" s="18"/>
      <c r="BW984" s="18"/>
      <c r="BX984" s="18"/>
      <c r="BY984" s="18"/>
      <c r="BZ984" s="18"/>
      <c r="CA984" s="18"/>
      <c r="CB984" s="18"/>
      <c r="CC984" s="18"/>
      <c r="CD984" s="18"/>
      <c r="CE984" s="18"/>
      <c r="CF984" s="18"/>
      <c r="CG984" s="18"/>
      <c r="CH984" s="18"/>
      <c r="CI984" s="18"/>
      <c r="CJ984" s="18"/>
      <c r="CK984" s="18"/>
      <c r="CL984" s="18"/>
      <c r="CM984" s="18"/>
      <c r="CN984" s="18"/>
      <c r="CO984" s="18"/>
      <c r="CP984" s="18"/>
      <c r="CQ984" s="18"/>
      <c r="CR984" s="18"/>
      <c r="CS984" s="18"/>
    </row>
    <row r="985" spans="1:97">
      <c r="A985" s="18"/>
      <c r="B985" s="18"/>
      <c r="C985" s="18" t="s">
        <v>18862</v>
      </c>
      <c r="D985" s="18"/>
      <c r="E985" s="18"/>
      <c r="F985" s="18"/>
      <c r="G985" s="18"/>
      <c r="H985" s="18"/>
      <c r="I985" s="18"/>
      <c r="J985" s="18"/>
      <c r="K985" s="18"/>
      <c r="L985" s="18"/>
      <c r="M985" s="18"/>
      <c r="N985" s="18"/>
      <c r="O985" s="18"/>
      <c r="P985" s="18"/>
      <c r="Q985" s="18"/>
      <c r="R985" s="18"/>
      <c r="S985" s="18"/>
      <c r="T985" s="18"/>
      <c r="U985" s="18"/>
      <c r="V985" s="18"/>
      <c r="W985" s="18"/>
      <c r="X985" s="18"/>
      <c r="Y985" s="18"/>
      <c r="Z985" s="18"/>
      <c r="AA985" s="18"/>
      <c r="AB985" s="18"/>
      <c r="AC985" s="18"/>
      <c r="AD985" s="18"/>
      <c r="AE985" s="18"/>
      <c r="AF985" s="18"/>
      <c r="AG985" s="18"/>
      <c r="AH985" s="18"/>
      <c r="AI985" s="18"/>
      <c r="AJ985" s="18"/>
      <c r="AK985" s="18"/>
      <c r="AL985" s="18"/>
      <c r="AM985" s="18"/>
      <c r="AN985" s="18"/>
      <c r="AO985" s="18"/>
      <c r="AP985" s="18"/>
      <c r="AQ985" s="18"/>
      <c r="AR985" s="18"/>
      <c r="AS985" s="18"/>
      <c r="AT985" s="18"/>
      <c r="AU985" s="18"/>
      <c r="AV985" s="18"/>
      <c r="AW985" s="18"/>
      <c r="AX985" s="18"/>
      <c r="AY985" s="18"/>
      <c r="AZ985" s="18"/>
      <c r="BA985" s="18"/>
      <c r="BB985" s="18"/>
      <c r="BC985" s="18"/>
      <c r="BD985" s="18"/>
      <c r="BE985" s="18"/>
      <c r="BF985" s="18"/>
      <c r="BG985" s="18"/>
      <c r="BH985" s="18"/>
      <c r="BI985" s="18"/>
      <c r="BJ985" s="18"/>
      <c r="BK985" s="18"/>
      <c r="BL985" s="18"/>
      <c r="BM985" s="18"/>
      <c r="BN985" s="18"/>
      <c r="BO985" s="18"/>
      <c r="BP985" s="18"/>
      <c r="BQ985" s="18"/>
      <c r="BR985" s="18"/>
      <c r="BS985" s="18"/>
      <c r="BT985" s="18"/>
      <c r="BU985" s="18"/>
      <c r="BV985" s="18"/>
      <c r="BW985" s="18"/>
      <c r="BX985" s="18"/>
      <c r="BY985" s="18"/>
      <c r="BZ985" s="18"/>
      <c r="CA985" s="18"/>
      <c r="CB985" s="18"/>
      <c r="CC985" s="18"/>
      <c r="CD985" s="18"/>
      <c r="CE985" s="18"/>
      <c r="CF985" s="18"/>
      <c r="CG985" s="18"/>
      <c r="CH985" s="18"/>
      <c r="CI985" s="18"/>
      <c r="CJ985" s="18"/>
      <c r="CK985" s="18"/>
      <c r="CL985" s="18"/>
      <c r="CM985" s="18"/>
      <c r="CN985" s="18"/>
      <c r="CO985" s="18"/>
      <c r="CP985" s="18"/>
      <c r="CQ985" s="18"/>
      <c r="CR985" s="18"/>
      <c r="CS985" s="18"/>
    </row>
    <row r="986" spans="1:97">
      <c r="A986" s="18"/>
      <c r="B986" s="18"/>
      <c r="C986" s="18" t="s">
        <v>18863</v>
      </c>
      <c r="D986" s="18"/>
      <c r="E986" s="18"/>
      <c r="F986" s="18"/>
      <c r="G986" s="18"/>
      <c r="H986" s="18"/>
      <c r="I986" s="18"/>
      <c r="J986" s="18"/>
      <c r="K986" s="18"/>
      <c r="L986" s="18"/>
      <c r="M986" s="18"/>
      <c r="N986" s="18"/>
      <c r="O986" s="18"/>
      <c r="P986" s="18"/>
      <c r="Q986" s="18"/>
      <c r="R986" s="18"/>
      <c r="S986" s="18"/>
      <c r="T986" s="18"/>
      <c r="U986" s="18"/>
      <c r="V986" s="18"/>
      <c r="W986" s="18"/>
      <c r="X986" s="18"/>
      <c r="Y986" s="18"/>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c r="BC986" s="18"/>
      <c r="BD986" s="18"/>
      <c r="BE986" s="18"/>
      <c r="BF986" s="18"/>
      <c r="BG986" s="18"/>
      <c r="BH986" s="18"/>
      <c r="BI986" s="18"/>
      <c r="BJ986" s="18"/>
      <c r="BK986" s="18"/>
      <c r="BL986" s="18"/>
      <c r="BM986" s="18"/>
      <c r="BN986" s="18"/>
      <c r="BO986" s="18"/>
      <c r="BP986" s="18"/>
      <c r="BQ986" s="18"/>
      <c r="BR986" s="18"/>
      <c r="BS986" s="18"/>
      <c r="BT986" s="18"/>
      <c r="BU986" s="18"/>
      <c r="BV986" s="18"/>
      <c r="BW986" s="18"/>
      <c r="BX986" s="18"/>
      <c r="BY986" s="18"/>
      <c r="BZ986" s="18"/>
      <c r="CA986" s="18"/>
      <c r="CB986" s="18"/>
      <c r="CC986" s="18"/>
      <c r="CD986" s="18"/>
      <c r="CE986" s="18"/>
      <c r="CF986" s="18"/>
      <c r="CG986" s="18"/>
      <c r="CH986" s="18"/>
      <c r="CI986" s="18"/>
      <c r="CJ986" s="18"/>
      <c r="CK986" s="18"/>
      <c r="CL986" s="18"/>
      <c r="CM986" s="18"/>
      <c r="CN986" s="18"/>
      <c r="CO986" s="18"/>
      <c r="CP986" s="18"/>
      <c r="CQ986" s="18"/>
      <c r="CR986" s="18"/>
      <c r="CS986" s="18"/>
    </row>
    <row r="987" spans="1:97">
      <c r="A987" s="18"/>
      <c r="B987" s="18"/>
      <c r="C987" s="18" t="s">
        <v>18864</v>
      </c>
      <c r="D987" s="18"/>
      <c r="E987" s="18"/>
      <c r="F987" s="18"/>
      <c r="G987" s="18"/>
      <c r="H987" s="18"/>
      <c r="I987" s="18"/>
      <c r="J987" s="18"/>
      <c r="K987" s="18"/>
      <c r="L987" s="18"/>
      <c r="M987" s="18"/>
      <c r="N987" s="18"/>
      <c r="O987" s="18"/>
      <c r="P987" s="18"/>
      <c r="Q987" s="18"/>
      <c r="R987" s="18"/>
      <c r="S987" s="18"/>
      <c r="T987" s="18"/>
      <c r="U987" s="18"/>
      <c r="V987" s="18"/>
      <c r="W987" s="18"/>
      <c r="X987" s="18"/>
      <c r="Y987" s="18"/>
      <c r="Z987" s="18"/>
      <c r="AA987" s="18"/>
      <c r="AB987" s="18"/>
      <c r="AC987" s="18"/>
      <c r="AD987" s="18"/>
      <c r="AE987" s="18"/>
      <c r="AF987" s="18"/>
      <c r="AG987" s="18"/>
      <c r="AH987" s="18"/>
      <c r="AI987" s="18"/>
      <c r="AJ987" s="18"/>
      <c r="AK987" s="18"/>
      <c r="AL987" s="18"/>
      <c r="AM987" s="18"/>
      <c r="AN987" s="18"/>
      <c r="AO987" s="18"/>
      <c r="AP987" s="18"/>
      <c r="AQ987" s="18"/>
      <c r="AR987" s="18"/>
      <c r="AS987" s="18"/>
      <c r="AT987" s="18"/>
      <c r="AU987" s="18"/>
      <c r="AV987" s="18"/>
      <c r="AW987" s="18"/>
      <c r="AX987" s="18"/>
      <c r="AY987" s="18"/>
      <c r="AZ987" s="18"/>
      <c r="BA987" s="18"/>
      <c r="BB987" s="18"/>
      <c r="BC987" s="18"/>
      <c r="BD987" s="18"/>
      <c r="BE987" s="18"/>
      <c r="BF987" s="18"/>
      <c r="BG987" s="18"/>
      <c r="BH987" s="18"/>
      <c r="BI987" s="18"/>
      <c r="BJ987" s="18"/>
      <c r="BK987" s="18"/>
      <c r="BL987" s="18"/>
      <c r="BM987" s="18"/>
      <c r="BN987" s="18"/>
      <c r="BO987" s="18"/>
      <c r="BP987" s="18"/>
      <c r="BQ987" s="18"/>
      <c r="BR987" s="18"/>
      <c r="BS987" s="18"/>
      <c r="BT987" s="18"/>
      <c r="BU987" s="18"/>
      <c r="BV987" s="18"/>
      <c r="BW987" s="18"/>
      <c r="BX987" s="18"/>
      <c r="BY987" s="18"/>
      <c r="BZ987" s="18"/>
      <c r="CA987" s="18"/>
      <c r="CB987" s="18"/>
      <c r="CC987" s="18"/>
      <c r="CD987" s="18"/>
      <c r="CE987" s="18"/>
      <c r="CF987" s="18"/>
      <c r="CG987" s="18"/>
      <c r="CH987" s="18"/>
      <c r="CI987" s="18"/>
      <c r="CJ987" s="18"/>
      <c r="CK987" s="18"/>
      <c r="CL987" s="18"/>
      <c r="CM987" s="18"/>
      <c r="CN987" s="18"/>
      <c r="CO987" s="18"/>
      <c r="CP987" s="18"/>
      <c r="CQ987" s="18"/>
      <c r="CR987" s="18"/>
      <c r="CS987" s="18"/>
    </row>
    <row r="988" spans="1:97">
      <c r="A988" s="18"/>
      <c r="B988" s="18"/>
      <c r="C988" s="18" t="s">
        <v>18865</v>
      </c>
      <c r="D988" s="18"/>
      <c r="E988" s="18"/>
      <c r="F988" s="18"/>
      <c r="G988" s="18"/>
      <c r="H988" s="18"/>
      <c r="I988" s="18"/>
      <c r="J988" s="18"/>
      <c r="K988" s="18"/>
      <c r="L988" s="18"/>
      <c r="M988" s="18"/>
      <c r="N988" s="18"/>
      <c r="O988" s="18"/>
      <c r="P988" s="18"/>
      <c r="Q988" s="18"/>
      <c r="R988" s="18"/>
      <c r="S988" s="18"/>
      <c r="T988" s="18"/>
      <c r="U988" s="18"/>
      <c r="V988" s="18"/>
      <c r="W988" s="18"/>
      <c r="X988" s="18"/>
      <c r="Y988" s="18"/>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c r="BC988" s="18"/>
      <c r="BD988" s="18"/>
      <c r="BE988" s="18"/>
      <c r="BF988" s="18"/>
      <c r="BG988" s="18"/>
      <c r="BH988" s="18"/>
      <c r="BI988" s="18"/>
      <c r="BJ988" s="18"/>
      <c r="BK988" s="18"/>
      <c r="BL988" s="18"/>
      <c r="BM988" s="18"/>
      <c r="BN988" s="18"/>
      <c r="BO988" s="18"/>
      <c r="BP988" s="18"/>
      <c r="BQ988" s="18"/>
      <c r="BR988" s="18"/>
      <c r="BS988" s="18"/>
      <c r="BT988" s="18"/>
      <c r="BU988" s="18"/>
      <c r="BV988" s="18"/>
      <c r="BW988" s="18"/>
      <c r="BX988" s="18"/>
      <c r="BY988" s="18"/>
      <c r="BZ988" s="18"/>
      <c r="CA988" s="18"/>
      <c r="CB988" s="18"/>
      <c r="CC988" s="18"/>
      <c r="CD988" s="18"/>
      <c r="CE988" s="18"/>
      <c r="CF988" s="18"/>
      <c r="CG988" s="18"/>
      <c r="CH988" s="18"/>
      <c r="CI988" s="18"/>
      <c r="CJ988" s="18"/>
      <c r="CK988" s="18"/>
      <c r="CL988" s="18"/>
      <c r="CM988" s="18"/>
      <c r="CN988" s="18"/>
      <c r="CO988" s="18"/>
      <c r="CP988" s="18"/>
      <c r="CQ988" s="18"/>
      <c r="CR988" s="18"/>
      <c r="CS988" s="18"/>
    </row>
    <row r="989" spans="1:97">
      <c r="A989" s="18"/>
      <c r="B989" s="18"/>
      <c r="C989" s="18" t="s">
        <v>18866</v>
      </c>
      <c r="D989" s="18"/>
      <c r="E989" s="18"/>
      <c r="F989" s="18"/>
      <c r="G989" s="18"/>
      <c r="H989" s="18"/>
      <c r="I989" s="18"/>
      <c r="J989" s="18"/>
      <c r="K989" s="18"/>
      <c r="L989" s="18"/>
      <c r="M989" s="18"/>
      <c r="N989" s="18"/>
      <c r="O989" s="18"/>
      <c r="P989" s="18"/>
      <c r="Q989" s="18"/>
      <c r="R989" s="18"/>
      <c r="S989" s="18"/>
      <c r="T989" s="18"/>
      <c r="U989" s="18"/>
      <c r="V989" s="18"/>
      <c r="W989" s="18"/>
      <c r="X989" s="18"/>
      <c r="Y989" s="18"/>
      <c r="Z989" s="18"/>
      <c r="AA989" s="18"/>
      <c r="AB989" s="18"/>
      <c r="AC989" s="18"/>
      <c r="AD989" s="18"/>
      <c r="AE989" s="18"/>
      <c r="AF989" s="18"/>
      <c r="AG989" s="18"/>
      <c r="AH989" s="18"/>
      <c r="AI989" s="18"/>
      <c r="AJ989" s="18"/>
      <c r="AK989" s="18"/>
      <c r="AL989" s="18"/>
      <c r="AM989" s="18"/>
      <c r="AN989" s="18"/>
      <c r="AO989" s="18"/>
      <c r="AP989" s="18"/>
      <c r="AQ989" s="18"/>
      <c r="AR989" s="18"/>
      <c r="AS989" s="18"/>
      <c r="AT989" s="18"/>
      <c r="AU989" s="18"/>
      <c r="AV989" s="18"/>
      <c r="AW989" s="18"/>
      <c r="AX989" s="18"/>
      <c r="AY989" s="18"/>
      <c r="AZ989" s="18"/>
      <c r="BA989" s="18"/>
      <c r="BB989" s="18"/>
      <c r="BC989" s="18"/>
      <c r="BD989" s="18"/>
      <c r="BE989" s="18"/>
      <c r="BF989" s="18"/>
      <c r="BG989" s="18"/>
      <c r="BH989" s="18"/>
      <c r="BI989" s="18"/>
      <c r="BJ989" s="18"/>
      <c r="BK989" s="18"/>
      <c r="BL989" s="18"/>
      <c r="BM989" s="18"/>
      <c r="BN989" s="18"/>
      <c r="BO989" s="18"/>
      <c r="BP989" s="18"/>
      <c r="BQ989" s="18"/>
      <c r="BR989" s="18"/>
      <c r="BS989" s="18"/>
      <c r="BT989" s="18"/>
      <c r="BU989" s="18"/>
      <c r="BV989" s="18"/>
      <c r="BW989" s="18"/>
      <c r="BX989" s="18"/>
      <c r="BY989" s="18"/>
      <c r="BZ989" s="18"/>
      <c r="CA989" s="18"/>
      <c r="CB989" s="18"/>
      <c r="CC989" s="18"/>
      <c r="CD989" s="18"/>
      <c r="CE989" s="18"/>
      <c r="CF989" s="18"/>
      <c r="CG989" s="18"/>
      <c r="CH989" s="18"/>
      <c r="CI989" s="18"/>
      <c r="CJ989" s="18"/>
      <c r="CK989" s="18"/>
      <c r="CL989" s="18"/>
      <c r="CM989" s="18"/>
      <c r="CN989" s="18"/>
      <c r="CO989" s="18"/>
      <c r="CP989" s="18"/>
      <c r="CQ989" s="18"/>
      <c r="CR989" s="18"/>
      <c r="CS989" s="18"/>
    </row>
    <row r="990" spans="1:97">
      <c r="A990" s="18"/>
      <c r="B990" s="18"/>
      <c r="C990" s="18" t="s">
        <v>18867</v>
      </c>
      <c r="D990" s="18"/>
      <c r="E990" s="18"/>
      <c r="F990" s="18"/>
      <c r="G990" s="18"/>
      <c r="H990" s="18"/>
      <c r="I990" s="18"/>
      <c r="J990" s="18"/>
      <c r="K990" s="18"/>
      <c r="L990" s="18"/>
      <c r="M990" s="18"/>
      <c r="N990" s="18"/>
      <c r="O990" s="18"/>
      <c r="P990" s="18"/>
      <c r="Q990" s="18"/>
      <c r="R990" s="18"/>
      <c r="S990" s="18"/>
      <c r="T990" s="18"/>
      <c r="U990" s="18"/>
      <c r="V990" s="18"/>
      <c r="W990" s="18"/>
      <c r="X990" s="18"/>
      <c r="Y990" s="18"/>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c r="BC990" s="18"/>
      <c r="BD990" s="18"/>
      <c r="BE990" s="18"/>
      <c r="BF990" s="18"/>
      <c r="BG990" s="18"/>
      <c r="BH990" s="18"/>
      <c r="BI990" s="18"/>
      <c r="BJ990" s="18"/>
      <c r="BK990" s="18"/>
      <c r="BL990" s="18"/>
      <c r="BM990" s="18"/>
      <c r="BN990" s="18"/>
      <c r="BO990" s="18"/>
      <c r="BP990" s="18"/>
      <c r="BQ990" s="18"/>
      <c r="BR990" s="18"/>
      <c r="BS990" s="18"/>
      <c r="BT990" s="18"/>
      <c r="BU990" s="18"/>
      <c r="BV990" s="18"/>
      <c r="BW990" s="18"/>
      <c r="BX990" s="18"/>
      <c r="BY990" s="18"/>
      <c r="BZ990" s="18"/>
      <c r="CA990" s="18"/>
      <c r="CB990" s="18"/>
      <c r="CC990" s="18"/>
      <c r="CD990" s="18"/>
      <c r="CE990" s="18"/>
      <c r="CF990" s="18"/>
      <c r="CG990" s="18"/>
      <c r="CH990" s="18"/>
      <c r="CI990" s="18"/>
      <c r="CJ990" s="18"/>
      <c r="CK990" s="18"/>
      <c r="CL990" s="18"/>
      <c r="CM990" s="18"/>
      <c r="CN990" s="18"/>
      <c r="CO990" s="18"/>
      <c r="CP990" s="18"/>
      <c r="CQ990" s="18"/>
      <c r="CR990" s="18"/>
      <c r="CS990" s="18"/>
    </row>
    <row r="991" spans="1:97">
      <c r="A991" s="18"/>
      <c r="B991" s="18"/>
      <c r="C991" s="18" t="s">
        <v>18868</v>
      </c>
      <c r="D991" s="18"/>
      <c r="E991" s="18"/>
      <c r="F991" s="18"/>
      <c r="G991" s="18"/>
      <c r="H991" s="18"/>
      <c r="I991" s="18"/>
      <c r="J991" s="18"/>
      <c r="K991" s="18"/>
      <c r="L991" s="18"/>
      <c r="M991" s="18"/>
      <c r="N991" s="18"/>
      <c r="O991" s="18"/>
      <c r="P991" s="18"/>
      <c r="Q991" s="18"/>
      <c r="R991" s="18"/>
      <c r="S991" s="18"/>
      <c r="T991" s="18"/>
      <c r="U991" s="18"/>
      <c r="V991" s="18"/>
      <c r="W991" s="18"/>
      <c r="X991" s="18"/>
      <c r="Y991" s="18"/>
      <c r="Z991" s="18"/>
      <c r="AA991" s="18"/>
      <c r="AB991" s="18"/>
      <c r="AC991" s="18"/>
      <c r="AD991" s="18"/>
      <c r="AE991" s="18"/>
      <c r="AF991" s="18"/>
      <c r="AG991" s="18"/>
      <c r="AH991" s="18"/>
      <c r="AI991" s="18"/>
      <c r="AJ991" s="18"/>
      <c r="AK991" s="18"/>
      <c r="AL991" s="18"/>
      <c r="AM991" s="18"/>
      <c r="AN991" s="18"/>
      <c r="AO991" s="18"/>
      <c r="AP991" s="18"/>
      <c r="AQ991" s="18"/>
      <c r="AR991" s="18"/>
      <c r="AS991" s="18"/>
      <c r="AT991" s="18"/>
      <c r="AU991" s="18"/>
      <c r="AV991" s="18"/>
      <c r="AW991" s="18"/>
      <c r="AX991" s="18"/>
      <c r="AY991" s="18"/>
      <c r="AZ991" s="18"/>
      <c r="BA991" s="18"/>
      <c r="BB991" s="18"/>
      <c r="BC991" s="18"/>
      <c r="BD991" s="18"/>
      <c r="BE991" s="18"/>
      <c r="BF991" s="18"/>
      <c r="BG991" s="18"/>
      <c r="BH991" s="18"/>
      <c r="BI991" s="18"/>
      <c r="BJ991" s="18"/>
      <c r="BK991" s="18"/>
      <c r="BL991" s="18"/>
      <c r="BM991" s="18"/>
      <c r="BN991" s="18"/>
      <c r="BO991" s="18"/>
      <c r="BP991" s="18"/>
      <c r="BQ991" s="18"/>
      <c r="BR991" s="18"/>
      <c r="BS991" s="18"/>
      <c r="BT991" s="18"/>
      <c r="BU991" s="18"/>
      <c r="BV991" s="18"/>
      <c r="BW991" s="18"/>
      <c r="BX991" s="18"/>
      <c r="BY991" s="18"/>
      <c r="BZ991" s="18"/>
      <c r="CA991" s="18"/>
      <c r="CB991" s="18"/>
      <c r="CC991" s="18"/>
      <c r="CD991" s="18"/>
      <c r="CE991" s="18"/>
      <c r="CF991" s="18"/>
      <c r="CG991" s="18"/>
      <c r="CH991" s="18"/>
      <c r="CI991" s="18"/>
      <c r="CJ991" s="18"/>
      <c r="CK991" s="18"/>
      <c r="CL991" s="18"/>
      <c r="CM991" s="18"/>
      <c r="CN991" s="18"/>
      <c r="CO991" s="18"/>
      <c r="CP991" s="18"/>
      <c r="CQ991" s="18"/>
      <c r="CR991" s="18"/>
      <c r="CS991" s="18"/>
    </row>
    <row r="992" spans="1:97">
      <c r="A992" s="18"/>
      <c r="B992" s="18"/>
      <c r="C992" s="18" t="s">
        <v>18869</v>
      </c>
      <c r="D992" s="18"/>
      <c r="E992" s="18"/>
      <c r="F992" s="18"/>
      <c r="G992" s="18"/>
      <c r="H992" s="18"/>
      <c r="I992" s="18"/>
      <c r="J992" s="18"/>
      <c r="K992" s="18"/>
      <c r="L992" s="18"/>
      <c r="M992" s="18"/>
      <c r="N992" s="18"/>
      <c r="O992" s="18"/>
      <c r="P992" s="18"/>
      <c r="Q992" s="18"/>
      <c r="R992" s="18"/>
      <c r="S992" s="18"/>
      <c r="T992" s="18"/>
      <c r="U992" s="18"/>
      <c r="V992" s="18"/>
      <c r="W992" s="18"/>
      <c r="X992" s="18"/>
      <c r="Y992" s="18"/>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c r="BC992" s="18"/>
      <c r="BD992" s="18"/>
      <c r="BE992" s="18"/>
      <c r="BF992" s="18"/>
      <c r="BG992" s="18"/>
      <c r="BH992" s="18"/>
      <c r="BI992" s="18"/>
      <c r="BJ992" s="18"/>
      <c r="BK992" s="18"/>
      <c r="BL992" s="18"/>
      <c r="BM992" s="18"/>
      <c r="BN992" s="18"/>
      <c r="BO992" s="18"/>
      <c r="BP992" s="18"/>
      <c r="BQ992" s="18"/>
      <c r="BR992" s="18"/>
      <c r="BS992" s="18"/>
      <c r="BT992" s="18"/>
      <c r="BU992" s="18"/>
      <c r="BV992" s="18"/>
      <c r="BW992" s="18"/>
      <c r="BX992" s="18"/>
      <c r="BY992" s="18"/>
      <c r="BZ992" s="18"/>
      <c r="CA992" s="18"/>
      <c r="CB992" s="18"/>
      <c r="CC992" s="18"/>
      <c r="CD992" s="18"/>
      <c r="CE992" s="18"/>
      <c r="CF992" s="18"/>
      <c r="CG992" s="18"/>
      <c r="CH992" s="18"/>
      <c r="CI992" s="18"/>
      <c r="CJ992" s="18"/>
      <c r="CK992" s="18"/>
      <c r="CL992" s="18"/>
      <c r="CM992" s="18"/>
      <c r="CN992" s="18"/>
      <c r="CO992" s="18"/>
      <c r="CP992" s="18"/>
      <c r="CQ992" s="18"/>
      <c r="CR992" s="18"/>
      <c r="CS992" s="18"/>
    </row>
    <row r="993" spans="1:97">
      <c r="A993" s="18"/>
      <c r="B993" s="18"/>
      <c r="C993" s="18" t="s">
        <v>18870</v>
      </c>
      <c r="D993" s="18"/>
      <c r="E993" s="18"/>
      <c r="F993" s="18"/>
      <c r="G993" s="18"/>
      <c r="H993" s="18"/>
      <c r="I993" s="18"/>
      <c r="J993" s="18"/>
      <c r="K993" s="18"/>
      <c r="L993" s="18"/>
      <c r="M993" s="18"/>
      <c r="N993" s="18"/>
      <c r="O993" s="18"/>
      <c r="P993" s="18"/>
      <c r="Q993" s="18"/>
      <c r="R993" s="18"/>
      <c r="S993" s="18"/>
      <c r="T993" s="18"/>
      <c r="U993" s="18"/>
      <c r="V993" s="18"/>
      <c r="W993" s="18"/>
      <c r="X993" s="18"/>
      <c r="Y993" s="18"/>
      <c r="Z993" s="18"/>
      <c r="AA993" s="18"/>
      <c r="AB993" s="18"/>
      <c r="AC993" s="18"/>
      <c r="AD993" s="18"/>
      <c r="AE993" s="18"/>
      <c r="AF993" s="18"/>
      <c r="AG993" s="18"/>
      <c r="AH993" s="18"/>
      <c r="AI993" s="18"/>
      <c r="AJ993" s="18"/>
      <c r="AK993" s="18"/>
      <c r="AL993" s="18"/>
      <c r="AM993" s="18"/>
      <c r="AN993" s="18"/>
      <c r="AO993" s="18"/>
      <c r="AP993" s="18"/>
      <c r="AQ993" s="18"/>
      <c r="AR993" s="18"/>
      <c r="AS993" s="18"/>
      <c r="AT993" s="18"/>
      <c r="AU993" s="18"/>
      <c r="AV993" s="18"/>
      <c r="AW993" s="18"/>
      <c r="AX993" s="18"/>
      <c r="AY993" s="18"/>
      <c r="AZ993" s="18"/>
      <c r="BA993" s="18"/>
      <c r="BB993" s="18"/>
      <c r="BC993" s="18"/>
      <c r="BD993" s="18"/>
      <c r="BE993" s="18"/>
      <c r="BF993" s="18"/>
      <c r="BG993" s="18"/>
      <c r="BH993" s="18"/>
      <c r="BI993" s="18"/>
      <c r="BJ993" s="18"/>
      <c r="BK993" s="18"/>
      <c r="BL993" s="18"/>
      <c r="BM993" s="18"/>
      <c r="BN993" s="18"/>
      <c r="BO993" s="18"/>
      <c r="BP993" s="18"/>
      <c r="BQ993" s="18"/>
      <c r="BR993" s="18"/>
      <c r="BS993" s="18"/>
      <c r="BT993" s="18"/>
      <c r="BU993" s="18"/>
      <c r="BV993" s="18"/>
      <c r="BW993" s="18"/>
      <c r="BX993" s="18"/>
      <c r="BY993" s="18"/>
      <c r="BZ993" s="18"/>
      <c r="CA993" s="18"/>
      <c r="CB993" s="18"/>
      <c r="CC993" s="18"/>
      <c r="CD993" s="18"/>
      <c r="CE993" s="18"/>
      <c r="CF993" s="18"/>
      <c r="CG993" s="18"/>
      <c r="CH993" s="18"/>
      <c r="CI993" s="18"/>
      <c r="CJ993" s="18"/>
      <c r="CK993" s="18"/>
      <c r="CL993" s="18"/>
      <c r="CM993" s="18"/>
      <c r="CN993" s="18"/>
      <c r="CO993" s="18"/>
      <c r="CP993" s="18"/>
      <c r="CQ993" s="18"/>
      <c r="CR993" s="18"/>
      <c r="CS993" s="18"/>
    </row>
    <row r="994" spans="1:97">
      <c r="A994" s="18"/>
      <c r="B994" s="18"/>
      <c r="C994" s="18" t="s">
        <v>18871</v>
      </c>
      <c r="D994" s="18"/>
      <c r="E994" s="18"/>
      <c r="F994" s="18"/>
      <c r="G994" s="18"/>
      <c r="H994" s="18"/>
      <c r="I994" s="18"/>
      <c r="J994" s="18"/>
      <c r="K994" s="18"/>
      <c r="L994" s="18"/>
      <c r="M994" s="18"/>
      <c r="N994" s="18"/>
      <c r="O994" s="18"/>
      <c r="P994" s="18"/>
      <c r="Q994" s="18"/>
      <c r="R994" s="18"/>
      <c r="S994" s="18"/>
      <c r="T994" s="18"/>
      <c r="U994" s="18"/>
      <c r="V994" s="18"/>
      <c r="W994" s="18"/>
      <c r="X994" s="18"/>
      <c r="Y994" s="18"/>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c r="BC994" s="18"/>
      <c r="BD994" s="18"/>
      <c r="BE994" s="18"/>
      <c r="BF994" s="18"/>
      <c r="BG994" s="18"/>
      <c r="BH994" s="18"/>
      <c r="BI994" s="18"/>
      <c r="BJ994" s="18"/>
      <c r="BK994" s="18"/>
      <c r="BL994" s="18"/>
      <c r="BM994" s="18"/>
      <c r="BN994" s="18"/>
      <c r="BO994" s="18"/>
      <c r="BP994" s="18"/>
      <c r="BQ994" s="18"/>
      <c r="BR994" s="18"/>
      <c r="BS994" s="18"/>
      <c r="BT994" s="18"/>
      <c r="BU994" s="18"/>
      <c r="BV994" s="18"/>
      <c r="BW994" s="18"/>
      <c r="BX994" s="18"/>
      <c r="BY994" s="18"/>
      <c r="BZ994" s="18"/>
      <c r="CA994" s="18"/>
      <c r="CB994" s="18"/>
      <c r="CC994" s="18"/>
      <c r="CD994" s="18"/>
      <c r="CE994" s="18"/>
      <c r="CF994" s="18"/>
      <c r="CG994" s="18"/>
      <c r="CH994" s="18"/>
      <c r="CI994" s="18"/>
      <c r="CJ994" s="18"/>
      <c r="CK994" s="18"/>
      <c r="CL994" s="18"/>
      <c r="CM994" s="18"/>
      <c r="CN994" s="18"/>
      <c r="CO994" s="18"/>
      <c r="CP994" s="18"/>
      <c r="CQ994" s="18"/>
      <c r="CR994" s="18"/>
      <c r="CS994" s="18"/>
    </row>
    <row r="995" spans="1:97">
      <c r="A995" s="18"/>
      <c r="B995" s="18"/>
      <c r="C995" s="18" t="s">
        <v>18872</v>
      </c>
      <c r="D995" s="18"/>
      <c r="E995" s="18"/>
      <c r="F995" s="18"/>
      <c r="G995" s="18"/>
      <c r="H995" s="18"/>
      <c r="I995" s="18"/>
      <c r="J995" s="18"/>
      <c r="K995" s="18"/>
      <c r="L995" s="18"/>
      <c r="M995" s="18"/>
      <c r="N995" s="18"/>
      <c r="O995" s="18"/>
      <c r="P995" s="18"/>
      <c r="Q995" s="18"/>
      <c r="R995" s="18"/>
      <c r="S995" s="18"/>
      <c r="T995" s="18"/>
      <c r="U995" s="18"/>
      <c r="V995" s="18"/>
      <c r="W995" s="18"/>
      <c r="X995" s="18"/>
      <c r="Y995" s="18"/>
      <c r="Z995" s="18"/>
      <c r="AA995" s="18"/>
      <c r="AB995" s="18"/>
      <c r="AC995" s="18"/>
      <c r="AD995" s="18"/>
      <c r="AE995" s="18"/>
      <c r="AF995" s="18"/>
      <c r="AG995" s="18"/>
      <c r="AH995" s="18"/>
      <c r="AI995" s="18"/>
      <c r="AJ995" s="18"/>
      <c r="AK995" s="18"/>
      <c r="AL995" s="18"/>
      <c r="AM995" s="18"/>
      <c r="AN995" s="18"/>
      <c r="AO995" s="18"/>
      <c r="AP995" s="18"/>
      <c r="AQ995" s="18"/>
      <c r="AR995" s="18"/>
      <c r="AS995" s="18"/>
      <c r="AT995" s="18"/>
      <c r="AU995" s="18"/>
      <c r="AV995" s="18"/>
      <c r="AW995" s="18"/>
      <c r="AX995" s="18"/>
      <c r="AY995" s="18"/>
      <c r="AZ995" s="18"/>
      <c r="BA995" s="18"/>
      <c r="BB995" s="18"/>
      <c r="BC995" s="18"/>
      <c r="BD995" s="18"/>
      <c r="BE995" s="18"/>
      <c r="BF995" s="18"/>
      <c r="BG995" s="18"/>
      <c r="BH995" s="18"/>
      <c r="BI995" s="18"/>
      <c r="BJ995" s="18"/>
      <c r="BK995" s="18"/>
      <c r="BL995" s="18"/>
      <c r="BM995" s="18"/>
      <c r="BN995" s="18"/>
      <c r="BO995" s="18"/>
      <c r="BP995" s="18"/>
      <c r="BQ995" s="18"/>
      <c r="BR995" s="18"/>
      <c r="BS995" s="18"/>
      <c r="BT995" s="18"/>
      <c r="BU995" s="18"/>
      <c r="BV995" s="18"/>
      <c r="BW995" s="18"/>
      <c r="BX995" s="18"/>
      <c r="BY995" s="18"/>
      <c r="BZ995" s="18"/>
      <c r="CA995" s="18"/>
      <c r="CB995" s="18"/>
      <c r="CC995" s="18"/>
      <c r="CD995" s="18"/>
      <c r="CE995" s="18"/>
      <c r="CF995" s="18"/>
      <c r="CG995" s="18"/>
      <c r="CH995" s="18"/>
      <c r="CI995" s="18"/>
      <c r="CJ995" s="18"/>
      <c r="CK995" s="18"/>
      <c r="CL995" s="18"/>
      <c r="CM995" s="18"/>
      <c r="CN995" s="18"/>
      <c r="CO995" s="18"/>
      <c r="CP995" s="18"/>
      <c r="CQ995" s="18"/>
      <c r="CR995" s="18"/>
      <c r="CS995" s="18"/>
    </row>
    <row r="996" spans="1:97">
      <c r="A996" s="18"/>
      <c r="B996" s="18"/>
      <c r="C996" s="18" t="s">
        <v>18873</v>
      </c>
      <c r="D996" s="18"/>
      <c r="E996" s="18"/>
      <c r="F996" s="18"/>
      <c r="G996" s="18"/>
      <c r="H996" s="18"/>
      <c r="I996" s="18"/>
      <c r="J996" s="18"/>
      <c r="K996" s="18"/>
      <c r="L996" s="18"/>
      <c r="M996" s="18"/>
      <c r="N996" s="18"/>
      <c r="O996" s="18"/>
      <c r="P996" s="18"/>
      <c r="Q996" s="18"/>
      <c r="R996" s="18"/>
      <c r="S996" s="18"/>
      <c r="T996" s="18"/>
      <c r="U996" s="18"/>
      <c r="V996" s="18"/>
      <c r="W996" s="18"/>
      <c r="X996" s="18"/>
      <c r="Y996" s="18"/>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c r="BC996" s="18"/>
      <c r="BD996" s="18"/>
      <c r="BE996" s="18"/>
      <c r="BF996" s="18"/>
      <c r="BG996" s="18"/>
      <c r="BH996" s="18"/>
      <c r="BI996" s="18"/>
      <c r="BJ996" s="18"/>
      <c r="BK996" s="18"/>
      <c r="BL996" s="18"/>
      <c r="BM996" s="18"/>
      <c r="BN996" s="18"/>
      <c r="BO996" s="18"/>
      <c r="BP996" s="18"/>
      <c r="BQ996" s="18"/>
      <c r="BR996" s="18"/>
      <c r="BS996" s="18"/>
      <c r="BT996" s="18"/>
      <c r="BU996" s="18"/>
      <c r="BV996" s="18"/>
      <c r="BW996" s="18"/>
      <c r="BX996" s="18"/>
      <c r="BY996" s="18"/>
      <c r="BZ996" s="18"/>
      <c r="CA996" s="18"/>
      <c r="CB996" s="18"/>
      <c r="CC996" s="18"/>
      <c r="CD996" s="18"/>
      <c r="CE996" s="18"/>
      <c r="CF996" s="18"/>
      <c r="CG996" s="18"/>
      <c r="CH996" s="18"/>
      <c r="CI996" s="18"/>
      <c r="CJ996" s="18"/>
      <c r="CK996" s="18"/>
      <c r="CL996" s="18"/>
      <c r="CM996" s="18"/>
      <c r="CN996" s="18"/>
      <c r="CO996" s="18"/>
      <c r="CP996" s="18"/>
      <c r="CQ996" s="18"/>
      <c r="CR996" s="18"/>
      <c r="CS996" s="18"/>
    </row>
    <row r="997" spans="1:97">
      <c r="A997" s="18"/>
      <c r="B997" s="18"/>
      <c r="C997" s="18" t="s">
        <v>18874</v>
      </c>
      <c r="D997" s="18"/>
      <c r="E997" s="18"/>
      <c r="F997" s="18"/>
      <c r="G997" s="18"/>
      <c r="H997" s="18"/>
      <c r="I997" s="18"/>
      <c r="J997" s="18"/>
      <c r="K997" s="18"/>
      <c r="L997" s="18"/>
      <c r="M997" s="18"/>
      <c r="N997" s="18"/>
      <c r="O997" s="18"/>
      <c r="P997" s="18"/>
      <c r="Q997" s="18"/>
      <c r="R997" s="18"/>
      <c r="S997" s="18"/>
      <c r="T997" s="18"/>
      <c r="U997" s="18"/>
      <c r="V997" s="18"/>
      <c r="W997" s="18"/>
      <c r="X997" s="18"/>
      <c r="Y997" s="18"/>
      <c r="Z997" s="18"/>
      <c r="AA997" s="18"/>
      <c r="AB997" s="18"/>
      <c r="AC997" s="18"/>
      <c r="AD997" s="18"/>
      <c r="AE997" s="18"/>
      <c r="AF997" s="18"/>
      <c r="AG997" s="18"/>
      <c r="AH997" s="18"/>
      <c r="AI997" s="18"/>
      <c r="AJ997" s="18"/>
      <c r="AK997" s="18"/>
      <c r="AL997" s="18"/>
      <c r="AM997" s="18"/>
      <c r="AN997" s="18"/>
      <c r="AO997" s="18"/>
      <c r="AP997" s="18"/>
      <c r="AQ997" s="18"/>
      <c r="AR997" s="18"/>
      <c r="AS997" s="18"/>
      <c r="AT997" s="18"/>
      <c r="AU997" s="18"/>
      <c r="AV997" s="18"/>
      <c r="AW997" s="18"/>
      <c r="AX997" s="18"/>
      <c r="AY997" s="18"/>
      <c r="AZ997" s="18"/>
      <c r="BA997" s="18"/>
      <c r="BB997" s="18"/>
      <c r="BC997" s="18"/>
      <c r="BD997" s="18"/>
      <c r="BE997" s="18"/>
      <c r="BF997" s="18"/>
      <c r="BG997" s="18"/>
      <c r="BH997" s="18"/>
      <c r="BI997" s="18"/>
      <c r="BJ997" s="18"/>
      <c r="BK997" s="18"/>
      <c r="BL997" s="18"/>
      <c r="BM997" s="18"/>
      <c r="BN997" s="18"/>
      <c r="BO997" s="18"/>
      <c r="BP997" s="18"/>
      <c r="BQ997" s="18"/>
      <c r="BR997" s="18"/>
      <c r="BS997" s="18"/>
      <c r="BT997" s="18"/>
      <c r="BU997" s="18"/>
      <c r="BV997" s="18"/>
      <c r="BW997" s="18"/>
      <c r="BX997" s="18"/>
      <c r="BY997" s="18"/>
      <c r="BZ997" s="18"/>
      <c r="CA997" s="18"/>
      <c r="CB997" s="18"/>
      <c r="CC997" s="18"/>
      <c r="CD997" s="18"/>
      <c r="CE997" s="18"/>
      <c r="CF997" s="18"/>
      <c r="CG997" s="18"/>
      <c r="CH997" s="18"/>
      <c r="CI997" s="18"/>
      <c r="CJ997" s="18"/>
      <c r="CK997" s="18"/>
      <c r="CL997" s="18"/>
      <c r="CM997" s="18"/>
      <c r="CN997" s="18"/>
      <c r="CO997" s="18"/>
      <c r="CP997" s="18"/>
      <c r="CQ997" s="18"/>
      <c r="CR997" s="18"/>
      <c r="CS997" s="18"/>
    </row>
    <row r="998" spans="1:97">
      <c r="A998" s="18"/>
      <c r="B998" s="18"/>
      <c r="C998" s="18" t="s">
        <v>18875</v>
      </c>
      <c r="D998" s="18"/>
      <c r="E998" s="18"/>
      <c r="F998" s="18"/>
      <c r="G998" s="18"/>
      <c r="H998" s="18"/>
      <c r="I998" s="18"/>
      <c r="J998" s="18"/>
      <c r="K998" s="18"/>
      <c r="L998" s="18"/>
      <c r="M998" s="18"/>
      <c r="N998" s="18"/>
      <c r="O998" s="18"/>
      <c r="P998" s="18"/>
      <c r="Q998" s="18"/>
      <c r="R998" s="18"/>
      <c r="S998" s="18"/>
      <c r="T998" s="18"/>
      <c r="U998" s="18"/>
      <c r="V998" s="18"/>
      <c r="W998" s="18"/>
      <c r="X998" s="18"/>
      <c r="Y998" s="18"/>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c r="BC998" s="18"/>
      <c r="BD998" s="18"/>
      <c r="BE998" s="18"/>
      <c r="BF998" s="18"/>
      <c r="BG998" s="18"/>
      <c r="BH998" s="18"/>
      <c r="BI998" s="18"/>
      <c r="BJ998" s="18"/>
      <c r="BK998" s="18"/>
      <c r="BL998" s="18"/>
      <c r="BM998" s="18"/>
      <c r="BN998" s="18"/>
      <c r="BO998" s="18"/>
      <c r="BP998" s="18"/>
      <c r="BQ998" s="18"/>
      <c r="BR998" s="18"/>
      <c r="BS998" s="18"/>
      <c r="BT998" s="18"/>
      <c r="BU998" s="18"/>
      <c r="BV998" s="18"/>
      <c r="BW998" s="18"/>
      <c r="BX998" s="18"/>
      <c r="BY998" s="18"/>
      <c r="BZ998" s="18"/>
      <c r="CA998" s="18"/>
      <c r="CB998" s="18"/>
      <c r="CC998" s="18"/>
      <c r="CD998" s="18"/>
      <c r="CE998" s="18"/>
      <c r="CF998" s="18"/>
      <c r="CG998" s="18"/>
      <c r="CH998" s="18"/>
      <c r="CI998" s="18"/>
      <c r="CJ998" s="18"/>
      <c r="CK998" s="18"/>
      <c r="CL998" s="18"/>
      <c r="CM998" s="18"/>
      <c r="CN998" s="18"/>
      <c r="CO998" s="18"/>
      <c r="CP998" s="18"/>
      <c r="CQ998" s="18"/>
      <c r="CR998" s="18"/>
      <c r="CS998" s="18"/>
    </row>
    <row r="999" spans="1:97">
      <c r="A999" s="18"/>
      <c r="B999" s="18"/>
      <c r="C999" s="18" t="s">
        <v>18876</v>
      </c>
      <c r="D999" s="18"/>
      <c r="E999" s="18"/>
      <c r="F999" s="18"/>
      <c r="G999" s="18"/>
      <c r="H999" s="18"/>
      <c r="I999" s="18"/>
      <c r="J999" s="18"/>
      <c r="K999" s="18"/>
      <c r="L999" s="18"/>
      <c r="M999" s="18"/>
      <c r="N999" s="18"/>
      <c r="O999" s="18"/>
      <c r="P999" s="18"/>
      <c r="Q999" s="18"/>
      <c r="R999" s="18"/>
      <c r="S999" s="18"/>
      <c r="T999" s="18"/>
      <c r="U999" s="18"/>
      <c r="V999" s="18"/>
      <c r="W999" s="18"/>
      <c r="X999" s="18"/>
      <c r="Y999" s="18"/>
      <c r="Z999" s="18"/>
      <c r="AA999" s="18"/>
      <c r="AB999" s="18"/>
      <c r="AC999" s="18"/>
      <c r="AD999" s="18"/>
      <c r="AE999" s="18"/>
      <c r="AF999" s="18"/>
      <c r="AG999" s="18"/>
      <c r="AH999" s="18"/>
      <c r="AI999" s="18"/>
      <c r="AJ999" s="18"/>
      <c r="AK999" s="18"/>
      <c r="AL999" s="18"/>
      <c r="AM999" s="18"/>
      <c r="AN999" s="18"/>
      <c r="AO999" s="18"/>
      <c r="AP999" s="18"/>
      <c r="AQ999" s="18"/>
      <c r="AR999" s="18"/>
      <c r="AS999" s="18"/>
      <c r="AT999" s="18"/>
      <c r="AU999" s="18"/>
      <c r="AV999" s="18"/>
      <c r="AW999" s="18"/>
      <c r="AX999" s="18"/>
      <c r="AY999" s="18"/>
      <c r="AZ999" s="18"/>
      <c r="BA999" s="18"/>
      <c r="BB999" s="18"/>
      <c r="BC999" s="18"/>
      <c r="BD999" s="18"/>
      <c r="BE999" s="18"/>
      <c r="BF999" s="18"/>
      <c r="BG999" s="18"/>
      <c r="BH999" s="18"/>
      <c r="BI999" s="18"/>
      <c r="BJ999" s="18"/>
      <c r="BK999" s="18"/>
      <c r="BL999" s="18"/>
      <c r="BM999" s="18"/>
      <c r="BN999" s="18"/>
      <c r="BO999" s="18"/>
      <c r="BP999" s="18"/>
      <c r="BQ999" s="18"/>
      <c r="BR999" s="18"/>
      <c r="BS999" s="18"/>
      <c r="BT999" s="18"/>
      <c r="BU999" s="18"/>
      <c r="BV999" s="18"/>
      <c r="BW999" s="18"/>
      <c r="BX999" s="18"/>
      <c r="BY999" s="18"/>
      <c r="BZ999" s="18"/>
      <c r="CA999" s="18"/>
      <c r="CB999" s="18"/>
      <c r="CC999" s="18"/>
      <c r="CD999" s="18"/>
      <c r="CE999" s="18"/>
      <c r="CF999" s="18"/>
      <c r="CG999" s="18"/>
      <c r="CH999" s="18"/>
      <c r="CI999" s="18"/>
      <c r="CJ999" s="18"/>
      <c r="CK999" s="18"/>
      <c r="CL999" s="18"/>
      <c r="CM999" s="18"/>
      <c r="CN999" s="18"/>
      <c r="CO999" s="18"/>
      <c r="CP999" s="18"/>
      <c r="CQ999" s="18"/>
      <c r="CR999" s="18"/>
      <c r="CS999" s="18"/>
    </row>
    <row r="1000" spans="1:97">
      <c r="A1000" s="18"/>
      <c r="B1000" s="18"/>
      <c r="C1000" s="18" t="s">
        <v>18877</v>
      </c>
      <c r="D1000" s="18"/>
      <c r="E1000" s="18"/>
      <c r="F1000" s="18"/>
      <c r="G1000" s="18"/>
      <c r="H1000" s="18"/>
      <c r="I1000" s="18"/>
      <c r="J1000" s="18"/>
      <c r="K1000" s="18"/>
      <c r="L1000" s="18"/>
      <c r="M1000" s="18"/>
      <c r="N1000" s="18"/>
      <c r="O1000" s="18"/>
      <c r="P1000" s="18"/>
      <c r="Q1000" s="18"/>
      <c r="R1000" s="18"/>
      <c r="S1000" s="18"/>
      <c r="T1000" s="18"/>
      <c r="U1000" s="18"/>
      <c r="V1000" s="18"/>
      <c r="W1000" s="18"/>
      <c r="X1000" s="18"/>
      <c r="Y1000" s="18"/>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c r="BC1000" s="18"/>
      <c r="BD1000" s="18"/>
      <c r="BE1000" s="18"/>
      <c r="BF1000" s="18"/>
      <c r="BG1000" s="18"/>
      <c r="BH1000" s="18"/>
      <c r="BI1000" s="18"/>
      <c r="BJ1000" s="18"/>
      <c r="BK1000" s="18"/>
      <c r="BL1000" s="18"/>
      <c r="BM1000" s="18"/>
      <c r="BN1000" s="18"/>
      <c r="BO1000" s="18"/>
      <c r="BP1000" s="18"/>
      <c r="BQ1000" s="18"/>
      <c r="BR1000" s="18"/>
      <c r="BS1000" s="18"/>
      <c r="BT1000" s="18"/>
      <c r="BU1000" s="18"/>
      <c r="BV1000" s="18"/>
      <c r="BW1000" s="18"/>
      <c r="BX1000" s="18"/>
      <c r="BY1000" s="18"/>
      <c r="BZ1000" s="18"/>
      <c r="CA1000" s="18"/>
      <c r="CB1000" s="18"/>
      <c r="CC1000" s="18"/>
      <c r="CD1000" s="18"/>
      <c r="CE1000" s="18"/>
      <c r="CF1000" s="18"/>
      <c r="CG1000" s="18"/>
      <c r="CH1000" s="18"/>
      <c r="CI1000" s="18"/>
      <c r="CJ1000" s="18"/>
      <c r="CK1000" s="18"/>
      <c r="CL1000" s="18"/>
      <c r="CM1000" s="18"/>
      <c r="CN1000" s="18"/>
      <c r="CO1000" s="18"/>
      <c r="CP1000" s="18"/>
      <c r="CQ1000" s="18"/>
      <c r="CR1000" s="18"/>
      <c r="CS1000" s="18"/>
    </row>
    <row r="1001" spans="1:97">
      <c r="A1001" s="18"/>
      <c r="B1001" s="18"/>
      <c r="C1001" s="18" t="s">
        <v>18878</v>
      </c>
      <c r="D1001" s="18"/>
      <c r="E1001" s="18"/>
      <c r="F1001" s="18"/>
      <c r="G1001" s="18"/>
      <c r="H1001" s="18"/>
      <c r="I1001" s="18"/>
      <c r="J1001" s="18"/>
      <c r="K1001" s="18"/>
      <c r="L1001" s="18"/>
      <c r="M1001" s="18"/>
      <c r="N1001" s="18"/>
      <c r="O1001" s="18"/>
      <c r="P1001" s="18"/>
      <c r="Q1001" s="18"/>
      <c r="R1001" s="18"/>
      <c r="S1001" s="18"/>
      <c r="T1001" s="18"/>
      <c r="U1001" s="18"/>
      <c r="V1001" s="18"/>
      <c r="W1001" s="18"/>
      <c r="X1001" s="18"/>
      <c r="Y1001" s="18"/>
      <c r="Z1001" s="18"/>
      <c r="AA1001" s="18"/>
      <c r="AB1001" s="18"/>
      <c r="AC1001" s="18"/>
      <c r="AD1001" s="18"/>
      <c r="AE1001" s="18"/>
      <c r="AF1001" s="18"/>
      <c r="AG1001" s="18"/>
      <c r="AH1001" s="18"/>
      <c r="AI1001" s="18"/>
      <c r="AJ1001" s="18"/>
      <c r="AK1001" s="18"/>
      <c r="AL1001" s="18"/>
      <c r="AM1001" s="18"/>
      <c r="AN1001" s="18"/>
      <c r="AO1001" s="18"/>
      <c r="AP1001" s="18"/>
      <c r="AQ1001" s="18"/>
      <c r="AR1001" s="18"/>
      <c r="AS1001" s="18"/>
      <c r="AT1001" s="18"/>
      <c r="AU1001" s="18"/>
      <c r="AV1001" s="18"/>
      <c r="AW1001" s="18"/>
      <c r="AX1001" s="18"/>
      <c r="AY1001" s="18"/>
      <c r="AZ1001" s="18"/>
      <c r="BA1001" s="18"/>
      <c r="BB1001" s="18"/>
      <c r="BC1001" s="18"/>
      <c r="BD1001" s="18"/>
      <c r="BE1001" s="18"/>
      <c r="BF1001" s="18"/>
      <c r="BG1001" s="18"/>
      <c r="BH1001" s="18"/>
      <c r="BI1001" s="18"/>
      <c r="BJ1001" s="18"/>
      <c r="BK1001" s="18"/>
      <c r="BL1001" s="18"/>
      <c r="BM1001" s="18"/>
      <c r="BN1001" s="18"/>
      <c r="BO1001" s="18"/>
      <c r="BP1001" s="18"/>
      <c r="BQ1001" s="18"/>
      <c r="BR1001" s="18"/>
      <c r="BS1001" s="18"/>
      <c r="BT1001" s="18"/>
      <c r="BU1001" s="18"/>
      <c r="BV1001" s="18"/>
      <c r="BW1001" s="18"/>
      <c r="BX1001" s="18"/>
      <c r="BY1001" s="18"/>
      <c r="BZ1001" s="18"/>
      <c r="CA1001" s="18"/>
      <c r="CB1001" s="18"/>
      <c r="CC1001" s="18"/>
      <c r="CD1001" s="18"/>
      <c r="CE1001" s="18"/>
      <c r="CF1001" s="18"/>
      <c r="CG1001" s="18"/>
      <c r="CH1001" s="18"/>
      <c r="CI1001" s="18"/>
      <c r="CJ1001" s="18"/>
      <c r="CK1001" s="18"/>
      <c r="CL1001" s="18"/>
      <c r="CM1001" s="18"/>
      <c r="CN1001" s="18"/>
      <c r="CO1001" s="18"/>
      <c r="CP1001" s="18"/>
      <c r="CQ1001" s="18"/>
      <c r="CR1001" s="18"/>
      <c r="CS1001" s="18"/>
    </row>
    <row r="1002" spans="1:97">
      <c r="A1002" s="18"/>
      <c r="B1002" s="18"/>
      <c r="C1002" s="18" t="s">
        <v>18879</v>
      </c>
      <c r="D1002" s="18"/>
      <c r="E1002" s="18"/>
      <c r="F1002" s="18"/>
      <c r="G1002" s="18"/>
      <c r="H1002" s="18"/>
      <c r="I1002" s="18"/>
      <c r="J1002" s="18"/>
      <c r="K1002" s="18"/>
      <c r="L1002" s="18"/>
      <c r="M1002" s="18"/>
      <c r="N1002" s="18"/>
      <c r="O1002" s="18"/>
      <c r="P1002" s="18"/>
      <c r="Q1002" s="18"/>
      <c r="R1002" s="18"/>
      <c r="S1002" s="18"/>
      <c r="T1002" s="18"/>
      <c r="U1002" s="18"/>
      <c r="V1002" s="18"/>
      <c r="W1002" s="18"/>
      <c r="X1002" s="18"/>
      <c r="Y1002" s="18"/>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c r="BC1002" s="18"/>
      <c r="BD1002" s="18"/>
      <c r="BE1002" s="18"/>
      <c r="BF1002" s="18"/>
      <c r="BG1002" s="18"/>
      <c r="BH1002" s="18"/>
      <c r="BI1002" s="18"/>
      <c r="BJ1002" s="18"/>
      <c r="BK1002" s="18"/>
      <c r="BL1002" s="18"/>
      <c r="BM1002" s="18"/>
      <c r="BN1002" s="18"/>
      <c r="BO1002" s="18"/>
      <c r="BP1002" s="18"/>
      <c r="BQ1002" s="18"/>
      <c r="BR1002" s="18"/>
      <c r="BS1002" s="18"/>
      <c r="BT1002" s="18"/>
      <c r="BU1002" s="18"/>
      <c r="BV1002" s="18"/>
      <c r="BW1002" s="18"/>
      <c r="BX1002" s="18"/>
      <c r="BY1002" s="18"/>
      <c r="BZ1002" s="18"/>
      <c r="CA1002" s="18"/>
      <c r="CB1002" s="18"/>
      <c r="CC1002" s="18"/>
      <c r="CD1002" s="18"/>
      <c r="CE1002" s="18"/>
      <c r="CF1002" s="18"/>
      <c r="CG1002" s="18"/>
      <c r="CH1002" s="18"/>
      <c r="CI1002" s="18"/>
      <c r="CJ1002" s="18"/>
      <c r="CK1002" s="18"/>
      <c r="CL1002" s="18"/>
      <c r="CM1002" s="18"/>
      <c r="CN1002" s="18"/>
      <c r="CO1002" s="18"/>
      <c r="CP1002" s="18"/>
      <c r="CQ1002" s="18"/>
      <c r="CR1002" s="18"/>
      <c r="CS1002" s="18"/>
    </row>
    <row r="1003" spans="1:97">
      <c r="A1003" s="18"/>
      <c r="B1003" s="18"/>
      <c r="C1003" s="18" t="s">
        <v>18880</v>
      </c>
      <c r="D1003" s="18"/>
      <c r="E1003" s="18"/>
      <c r="F1003" s="18"/>
      <c r="G1003" s="18"/>
      <c r="H1003" s="18"/>
      <c r="I1003" s="18"/>
      <c r="J1003" s="18"/>
      <c r="K1003" s="18"/>
      <c r="L1003" s="18"/>
      <c r="M1003" s="18"/>
      <c r="N1003" s="18"/>
      <c r="O1003" s="18"/>
      <c r="P1003" s="18"/>
      <c r="Q1003" s="18"/>
      <c r="R1003" s="18"/>
      <c r="S1003" s="18"/>
      <c r="T1003" s="18"/>
      <c r="U1003" s="18"/>
      <c r="V1003" s="18"/>
      <c r="W1003" s="18"/>
      <c r="X1003" s="18"/>
      <c r="Y1003" s="18"/>
      <c r="Z1003" s="18"/>
      <c r="AA1003" s="18"/>
      <c r="AB1003" s="18"/>
      <c r="AC1003" s="18"/>
      <c r="AD1003" s="18"/>
      <c r="AE1003" s="18"/>
      <c r="AF1003" s="18"/>
      <c r="AG1003" s="18"/>
      <c r="AH1003" s="18"/>
      <c r="AI1003" s="18"/>
      <c r="AJ1003" s="18"/>
      <c r="AK1003" s="18"/>
      <c r="AL1003" s="18"/>
      <c r="AM1003" s="18"/>
      <c r="AN1003" s="18"/>
      <c r="AO1003" s="18"/>
      <c r="AP1003" s="18"/>
      <c r="AQ1003" s="18"/>
      <c r="AR1003" s="18"/>
      <c r="AS1003" s="18"/>
      <c r="AT1003" s="18"/>
      <c r="AU1003" s="18"/>
      <c r="AV1003" s="18"/>
      <c r="AW1003" s="18"/>
      <c r="AX1003" s="18"/>
      <c r="AY1003" s="18"/>
      <c r="AZ1003" s="18"/>
      <c r="BA1003" s="18"/>
      <c r="BB1003" s="18"/>
      <c r="BC1003" s="18"/>
      <c r="BD1003" s="18"/>
      <c r="BE1003" s="18"/>
      <c r="BF1003" s="18"/>
      <c r="BG1003" s="18"/>
      <c r="BH1003" s="18"/>
      <c r="BI1003" s="18"/>
      <c r="BJ1003" s="18"/>
      <c r="BK1003" s="18"/>
      <c r="BL1003" s="18"/>
      <c r="BM1003" s="18"/>
      <c r="BN1003" s="18"/>
      <c r="BO1003" s="18"/>
      <c r="BP1003" s="18"/>
      <c r="BQ1003" s="18"/>
      <c r="BR1003" s="18"/>
      <c r="BS1003" s="18"/>
      <c r="BT1003" s="18"/>
      <c r="BU1003" s="18"/>
      <c r="BV1003" s="18"/>
      <c r="BW1003" s="18"/>
      <c r="BX1003" s="18"/>
      <c r="BY1003" s="18"/>
      <c r="BZ1003" s="18"/>
      <c r="CA1003" s="18"/>
      <c r="CB1003" s="18"/>
      <c r="CC1003" s="18"/>
      <c r="CD1003" s="18"/>
      <c r="CE1003" s="18"/>
      <c r="CF1003" s="18"/>
      <c r="CG1003" s="18"/>
      <c r="CH1003" s="18"/>
      <c r="CI1003" s="18"/>
      <c r="CJ1003" s="18"/>
      <c r="CK1003" s="18"/>
      <c r="CL1003" s="18"/>
      <c r="CM1003" s="18"/>
      <c r="CN1003" s="18"/>
      <c r="CO1003" s="18"/>
      <c r="CP1003" s="18"/>
      <c r="CQ1003" s="18"/>
      <c r="CR1003" s="18"/>
      <c r="CS1003" s="18"/>
    </row>
    <row r="1004" spans="1:97">
      <c r="A1004" s="18"/>
      <c r="B1004" s="18"/>
      <c r="C1004" s="18" t="s">
        <v>18881</v>
      </c>
      <c r="D1004" s="18"/>
      <c r="E1004" s="18"/>
      <c r="F1004" s="18"/>
      <c r="G1004" s="18"/>
      <c r="H1004" s="18"/>
      <c r="I1004" s="18"/>
      <c r="J1004" s="18"/>
      <c r="K1004" s="18"/>
      <c r="L1004" s="18"/>
      <c r="M1004" s="18"/>
      <c r="N1004" s="18"/>
      <c r="O1004" s="18"/>
      <c r="P1004" s="18"/>
      <c r="Q1004" s="18"/>
      <c r="R1004" s="18"/>
      <c r="S1004" s="18"/>
      <c r="T1004" s="18"/>
      <c r="U1004" s="18"/>
      <c r="V1004" s="18"/>
      <c r="W1004" s="18"/>
      <c r="X1004" s="18"/>
      <c r="Y1004" s="18"/>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c r="BC1004" s="18"/>
      <c r="BD1004" s="18"/>
      <c r="BE1004" s="18"/>
      <c r="BF1004" s="18"/>
      <c r="BG1004" s="18"/>
      <c r="BH1004" s="18"/>
      <c r="BI1004" s="18"/>
      <c r="BJ1004" s="18"/>
      <c r="BK1004" s="18"/>
      <c r="BL1004" s="18"/>
      <c r="BM1004" s="18"/>
      <c r="BN1004" s="18"/>
      <c r="BO1004" s="18"/>
      <c r="BP1004" s="18"/>
      <c r="BQ1004" s="18"/>
      <c r="BR1004" s="18"/>
      <c r="BS1004" s="18"/>
      <c r="BT1004" s="18"/>
      <c r="BU1004" s="18"/>
      <c r="BV1004" s="18"/>
      <c r="BW1004" s="18"/>
      <c r="BX1004" s="18"/>
      <c r="BY1004" s="18"/>
      <c r="BZ1004" s="18"/>
      <c r="CA1004" s="18"/>
      <c r="CB1004" s="18"/>
      <c r="CC1004" s="18"/>
      <c r="CD1004" s="18"/>
      <c r="CE1004" s="18"/>
      <c r="CF1004" s="18"/>
      <c r="CG1004" s="18"/>
      <c r="CH1004" s="18"/>
      <c r="CI1004" s="18"/>
      <c r="CJ1004" s="18"/>
      <c r="CK1004" s="18"/>
      <c r="CL1004" s="18"/>
      <c r="CM1004" s="18"/>
      <c r="CN1004" s="18"/>
      <c r="CO1004" s="18"/>
      <c r="CP1004" s="18"/>
      <c r="CQ1004" s="18"/>
      <c r="CR1004" s="18"/>
      <c r="CS1004" s="18"/>
    </row>
    <row r="1005" spans="1:97">
      <c r="A1005" s="18"/>
      <c r="B1005" s="18"/>
      <c r="C1005" s="18" t="s">
        <v>18882</v>
      </c>
      <c r="D1005" s="18"/>
      <c r="E1005" s="18"/>
      <c r="F1005" s="18"/>
      <c r="G1005" s="18"/>
      <c r="H1005" s="18"/>
      <c r="I1005" s="18"/>
      <c r="J1005" s="18"/>
      <c r="K1005" s="18"/>
      <c r="L1005" s="18"/>
      <c r="M1005" s="18"/>
      <c r="N1005" s="18"/>
      <c r="O1005" s="18"/>
      <c r="P1005" s="18"/>
      <c r="Q1005" s="18"/>
      <c r="R1005" s="18"/>
      <c r="S1005" s="18"/>
      <c r="T1005" s="18"/>
      <c r="U1005" s="18"/>
      <c r="V1005" s="18"/>
      <c r="W1005" s="18"/>
      <c r="X1005" s="18"/>
      <c r="Y1005" s="18"/>
      <c r="Z1005" s="18"/>
      <c r="AA1005" s="18"/>
      <c r="AB1005" s="18"/>
      <c r="AC1005" s="18"/>
      <c r="AD1005" s="18"/>
      <c r="AE1005" s="18"/>
      <c r="AF1005" s="18"/>
      <c r="AG1005" s="18"/>
      <c r="AH1005" s="18"/>
      <c r="AI1005" s="18"/>
      <c r="AJ1005" s="18"/>
      <c r="AK1005" s="18"/>
      <c r="AL1005" s="18"/>
      <c r="AM1005" s="18"/>
      <c r="AN1005" s="18"/>
      <c r="AO1005" s="18"/>
      <c r="AP1005" s="18"/>
      <c r="AQ1005" s="18"/>
      <c r="AR1005" s="18"/>
      <c r="AS1005" s="18"/>
      <c r="AT1005" s="18"/>
      <c r="AU1005" s="18"/>
      <c r="AV1005" s="18"/>
      <c r="AW1005" s="18"/>
      <c r="AX1005" s="18"/>
      <c r="AY1005" s="18"/>
      <c r="AZ1005" s="18"/>
      <c r="BA1005" s="18"/>
      <c r="BB1005" s="18"/>
      <c r="BC1005" s="18"/>
      <c r="BD1005" s="18"/>
      <c r="BE1005" s="18"/>
      <c r="BF1005" s="18"/>
      <c r="BG1005" s="18"/>
      <c r="BH1005" s="18"/>
      <c r="BI1005" s="18"/>
      <c r="BJ1005" s="18"/>
      <c r="BK1005" s="18"/>
      <c r="BL1005" s="18"/>
      <c r="BM1005" s="18"/>
      <c r="BN1005" s="18"/>
      <c r="BO1005" s="18"/>
      <c r="BP1005" s="18"/>
      <c r="BQ1005" s="18"/>
      <c r="BR1005" s="18"/>
      <c r="BS1005" s="18"/>
      <c r="BT1005" s="18"/>
      <c r="BU1005" s="18"/>
      <c r="BV1005" s="18"/>
      <c r="BW1005" s="18"/>
      <c r="BX1005" s="18"/>
      <c r="BY1005" s="18"/>
      <c r="BZ1005" s="18"/>
      <c r="CA1005" s="18"/>
      <c r="CB1005" s="18"/>
      <c r="CC1005" s="18"/>
      <c r="CD1005" s="18"/>
      <c r="CE1005" s="18"/>
      <c r="CF1005" s="18"/>
      <c r="CG1005" s="18"/>
      <c r="CH1005" s="18"/>
      <c r="CI1005" s="18"/>
      <c r="CJ1005" s="18"/>
      <c r="CK1005" s="18"/>
      <c r="CL1005" s="18"/>
      <c r="CM1005" s="18"/>
      <c r="CN1005" s="18"/>
      <c r="CO1005" s="18"/>
      <c r="CP1005" s="18"/>
      <c r="CQ1005" s="18"/>
      <c r="CR1005" s="18"/>
      <c r="CS1005" s="18"/>
    </row>
    <row r="1006" spans="1:97">
      <c r="A1006" s="18"/>
      <c r="B1006" s="18"/>
      <c r="C1006" s="18" t="s">
        <v>18883</v>
      </c>
      <c r="D1006" s="18"/>
      <c r="E1006" s="18"/>
      <c r="F1006" s="18"/>
      <c r="G1006" s="18"/>
      <c r="H1006" s="18"/>
      <c r="I1006" s="18"/>
      <c r="J1006" s="18"/>
      <c r="K1006" s="18"/>
      <c r="L1006" s="18"/>
      <c r="M1006" s="18"/>
      <c r="N1006" s="18"/>
      <c r="O1006" s="18"/>
      <c r="P1006" s="18"/>
      <c r="Q1006" s="18"/>
      <c r="R1006" s="18"/>
      <c r="S1006" s="18"/>
      <c r="T1006" s="18"/>
      <c r="U1006" s="18"/>
      <c r="V1006" s="18"/>
      <c r="W1006" s="18"/>
      <c r="X1006" s="18"/>
      <c r="Y1006" s="18"/>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c r="BC1006" s="18"/>
      <c r="BD1006" s="18"/>
      <c r="BE1006" s="18"/>
      <c r="BF1006" s="18"/>
      <c r="BG1006" s="18"/>
      <c r="BH1006" s="18"/>
      <c r="BI1006" s="18"/>
      <c r="BJ1006" s="18"/>
      <c r="BK1006" s="18"/>
      <c r="BL1006" s="18"/>
      <c r="BM1006" s="18"/>
      <c r="BN1006" s="18"/>
      <c r="BO1006" s="18"/>
      <c r="BP1006" s="18"/>
      <c r="BQ1006" s="18"/>
      <c r="BR1006" s="18"/>
      <c r="BS1006" s="18"/>
      <c r="BT1006" s="18"/>
      <c r="BU1006" s="18"/>
      <c r="BV1006" s="18"/>
      <c r="BW1006" s="18"/>
      <c r="BX1006" s="18"/>
      <c r="BY1006" s="18"/>
      <c r="BZ1006" s="18"/>
      <c r="CA1006" s="18"/>
      <c r="CB1006" s="18"/>
      <c r="CC1006" s="18"/>
      <c r="CD1006" s="18"/>
      <c r="CE1006" s="18"/>
      <c r="CF1006" s="18"/>
      <c r="CG1006" s="18"/>
      <c r="CH1006" s="18"/>
      <c r="CI1006" s="18"/>
      <c r="CJ1006" s="18"/>
      <c r="CK1006" s="18"/>
      <c r="CL1006" s="18"/>
      <c r="CM1006" s="18"/>
      <c r="CN1006" s="18"/>
      <c r="CO1006" s="18"/>
      <c r="CP1006" s="18"/>
      <c r="CQ1006" s="18"/>
      <c r="CR1006" s="18"/>
      <c r="CS1006" s="18"/>
    </row>
    <row r="1007" spans="1:97">
      <c r="A1007" s="18"/>
      <c r="B1007" s="18"/>
      <c r="C1007" s="18" t="s">
        <v>18884</v>
      </c>
      <c r="D1007" s="18"/>
      <c r="E1007" s="18"/>
      <c r="F1007" s="18"/>
      <c r="G1007" s="18"/>
      <c r="H1007" s="18"/>
      <c r="I1007" s="18"/>
      <c r="J1007" s="18"/>
      <c r="K1007" s="18"/>
      <c r="L1007" s="18"/>
      <c r="M1007" s="18"/>
      <c r="N1007" s="18"/>
      <c r="O1007" s="18"/>
      <c r="P1007" s="18"/>
      <c r="Q1007" s="18"/>
      <c r="R1007" s="18"/>
      <c r="S1007" s="18"/>
      <c r="T1007" s="18"/>
      <c r="U1007" s="18"/>
      <c r="V1007" s="18"/>
      <c r="W1007" s="18"/>
      <c r="X1007" s="18"/>
      <c r="Y1007" s="18"/>
      <c r="Z1007" s="18"/>
      <c r="AA1007" s="18"/>
      <c r="AB1007" s="18"/>
      <c r="AC1007" s="18"/>
      <c r="AD1007" s="18"/>
      <c r="AE1007" s="18"/>
      <c r="AF1007" s="18"/>
      <c r="AG1007" s="18"/>
      <c r="AH1007" s="18"/>
      <c r="AI1007" s="18"/>
      <c r="AJ1007" s="18"/>
      <c r="AK1007" s="18"/>
      <c r="AL1007" s="18"/>
      <c r="AM1007" s="18"/>
      <c r="AN1007" s="18"/>
      <c r="AO1007" s="18"/>
      <c r="AP1007" s="18"/>
      <c r="AQ1007" s="18"/>
      <c r="AR1007" s="18"/>
      <c r="AS1007" s="18"/>
      <c r="AT1007" s="18"/>
      <c r="AU1007" s="18"/>
      <c r="AV1007" s="18"/>
      <c r="AW1007" s="18"/>
      <c r="AX1007" s="18"/>
      <c r="AY1007" s="18"/>
      <c r="AZ1007" s="18"/>
      <c r="BA1007" s="18"/>
      <c r="BB1007" s="18"/>
      <c r="BC1007" s="18"/>
      <c r="BD1007" s="18"/>
      <c r="BE1007" s="18"/>
      <c r="BF1007" s="18"/>
      <c r="BG1007" s="18"/>
      <c r="BH1007" s="18"/>
      <c r="BI1007" s="18"/>
      <c r="BJ1007" s="18"/>
      <c r="BK1007" s="18"/>
      <c r="BL1007" s="18"/>
      <c r="BM1007" s="18"/>
      <c r="BN1007" s="18"/>
      <c r="BO1007" s="18"/>
      <c r="BP1007" s="18"/>
      <c r="BQ1007" s="18"/>
      <c r="BR1007" s="18"/>
      <c r="BS1007" s="18"/>
      <c r="BT1007" s="18"/>
      <c r="BU1007" s="18"/>
      <c r="BV1007" s="18"/>
      <c r="BW1007" s="18"/>
      <c r="BX1007" s="18"/>
      <c r="BY1007" s="18"/>
      <c r="BZ1007" s="18"/>
      <c r="CA1007" s="18"/>
      <c r="CB1007" s="18"/>
      <c r="CC1007" s="18"/>
      <c r="CD1007" s="18"/>
      <c r="CE1007" s="18"/>
      <c r="CF1007" s="18"/>
      <c r="CG1007" s="18"/>
      <c r="CH1007" s="18"/>
      <c r="CI1007" s="18"/>
      <c r="CJ1007" s="18"/>
      <c r="CK1007" s="18"/>
      <c r="CL1007" s="18"/>
      <c r="CM1007" s="18"/>
      <c r="CN1007" s="18"/>
      <c r="CO1007" s="18"/>
      <c r="CP1007" s="18"/>
      <c r="CQ1007" s="18"/>
      <c r="CR1007" s="18"/>
      <c r="CS1007" s="18"/>
    </row>
    <row r="1008" spans="1:97">
      <c r="A1008" s="18"/>
      <c r="B1008" s="18"/>
      <c r="C1008" s="18" t="s">
        <v>18885</v>
      </c>
      <c r="D1008" s="18"/>
      <c r="E1008" s="18"/>
      <c r="F1008" s="18"/>
      <c r="G1008" s="18"/>
      <c r="H1008" s="18"/>
      <c r="I1008" s="18"/>
      <c r="J1008" s="18"/>
      <c r="K1008" s="18"/>
      <c r="L1008" s="18"/>
      <c r="M1008" s="18"/>
      <c r="N1008" s="18"/>
      <c r="O1008" s="18"/>
      <c r="P1008" s="18"/>
      <c r="Q1008" s="18"/>
      <c r="R1008" s="18"/>
      <c r="S1008" s="18"/>
      <c r="T1008" s="18"/>
      <c r="U1008" s="18"/>
      <c r="V1008" s="18"/>
      <c r="W1008" s="18"/>
      <c r="X1008" s="18"/>
      <c r="Y1008" s="18"/>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c r="BC1008" s="18"/>
      <c r="BD1008" s="18"/>
      <c r="BE1008" s="18"/>
      <c r="BF1008" s="18"/>
      <c r="BG1008" s="18"/>
      <c r="BH1008" s="18"/>
      <c r="BI1008" s="18"/>
      <c r="BJ1008" s="18"/>
      <c r="BK1008" s="18"/>
      <c r="BL1008" s="18"/>
      <c r="BM1008" s="18"/>
      <c r="BN1008" s="18"/>
      <c r="BO1008" s="18"/>
      <c r="BP1008" s="18"/>
      <c r="BQ1008" s="18"/>
      <c r="BR1008" s="18"/>
      <c r="BS1008" s="18"/>
      <c r="BT1008" s="18"/>
      <c r="BU1008" s="18"/>
      <c r="BV1008" s="18"/>
      <c r="BW1008" s="18"/>
      <c r="BX1008" s="18"/>
      <c r="BY1008" s="18"/>
      <c r="BZ1008" s="18"/>
      <c r="CA1008" s="18"/>
      <c r="CB1008" s="18"/>
      <c r="CC1008" s="18"/>
      <c r="CD1008" s="18"/>
      <c r="CE1008" s="18"/>
      <c r="CF1008" s="18"/>
      <c r="CG1008" s="18"/>
      <c r="CH1008" s="18"/>
      <c r="CI1008" s="18"/>
      <c r="CJ1008" s="18"/>
      <c r="CK1008" s="18"/>
      <c r="CL1008" s="18"/>
      <c r="CM1008" s="18"/>
      <c r="CN1008" s="18"/>
      <c r="CO1008" s="18"/>
      <c r="CP1008" s="18"/>
      <c r="CQ1008" s="18"/>
      <c r="CR1008" s="18"/>
      <c r="CS1008" s="18"/>
    </row>
    <row r="1009" spans="1:97">
      <c r="A1009" s="18"/>
      <c r="B1009" s="18"/>
      <c r="C1009" s="18" t="s">
        <v>18886</v>
      </c>
      <c r="D1009" s="18"/>
      <c r="E1009" s="18"/>
      <c r="F1009" s="18"/>
      <c r="G1009" s="18"/>
      <c r="H1009" s="18"/>
      <c r="I1009" s="18"/>
      <c r="J1009" s="18"/>
      <c r="K1009" s="18"/>
      <c r="L1009" s="18"/>
      <c r="M1009" s="18"/>
      <c r="N1009" s="18"/>
      <c r="O1009" s="18"/>
      <c r="P1009" s="18"/>
      <c r="Q1009" s="18"/>
      <c r="R1009" s="18"/>
      <c r="S1009" s="18"/>
      <c r="T1009" s="18"/>
      <c r="U1009" s="18"/>
      <c r="V1009" s="18"/>
      <c r="W1009" s="18"/>
      <c r="X1009" s="18"/>
      <c r="Y1009" s="18"/>
      <c r="Z1009" s="18"/>
      <c r="AA1009" s="18"/>
      <c r="AB1009" s="18"/>
      <c r="AC1009" s="18"/>
      <c r="AD1009" s="18"/>
      <c r="AE1009" s="18"/>
      <c r="AF1009" s="18"/>
      <c r="AG1009" s="18"/>
      <c r="AH1009" s="18"/>
      <c r="AI1009" s="18"/>
      <c r="AJ1009" s="18"/>
      <c r="AK1009" s="18"/>
      <c r="AL1009" s="18"/>
      <c r="AM1009" s="18"/>
      <c r="AN1009" s="18"/>
      <c r="AO1009" s="18"/>
      <c r="AP1009" s="18"/>
      <c r="AQ1009" s="18"/>
      <c r="AR1009" s="18"/>
      <c r="AS1009" s="18"/>
      <c r="AT1009" s="18"/>
      <c r="AU1009" s="18"/>
      <c r="AV1009" s="18"/>
      <c r="AW1009" s="18"/>
      <c r="AX1009" s="18"/>
      <c r="AY1009" s="18"/>
      <c r="AZ1009" s="18"/>
      <c r="BA1009" s="18"/>
      <c r="BB1009" s="18"/>
      <c r="BC1009" s="18"/>
      <c r="BD1009" s="18"/>
      <c r="BE1009" s="18"/>
      <c r="BF1009" s="18"/>
      <c r="BG1009" s="18"/>
      <c r="BH1009" s="18"/>
      <c r="BI1009" s="18"/>
      <c r="BJ1009" s="18"/>
      <c r="BK1009" s="18"/>
      <c r="BL1009" s="18"/>
      <c r="BM1009" s="18"/>
      <c r="BN1009" s="18"/>
      <c r="BO1009" s="18"/>
      <c r="BP1009" s="18"/>
      <c r="BQ1009" s="18"/>
      <c r="BR1009" s="18"/>
      <c r="BS1009" s="18"/>
      <c r="BT1009" s="18"/>
      <c r="BU1009" s="18"/>
      <c r="BV1009" s="18"/>
      <c r="BW1009" s="18"/>
      <c r="BX1009" s="18"/>
      <c r="BY1009" s="18"/>
      <c r="BZ1009" s="18"/>
      <c r="CA1009" s="18"/>
      <c r="CB1009" s="18"/>
      <c r="CC1009" s="18"/>
      <c r="CD1009" s="18"/>
      <c r="CE1009" s="18"/>
      <c r="CF1009" s="18"/>
      <c r="CG1009" s="18"/>
      <c r="CH1009" s="18"/>
      <c r="CI1009" s="18"/>
      <c r="CJ1009" s="18"/>
      <c r="CK1009" s="18"/>
      <c r="CL1009" s="18"/>
      <c r="CM1009" s="18"/>
      <c r="CN1009" s="18"/>
      <c r="CO1009" s="18"/>
      <c r="CP1009" s="18"/>
      <c r="CQ1009" s="18"/>
      <c r="CR1009" s="18"/>
      <c r="CS1009" s="18"/>
    </row>
    <row r="1010" spans="1:97">
      <c r="A1010" s="18"/>
      <c r="B1010" s="18"/>
      <c r="C1010" s="18" t="s">
        <v>18887</v>
      </c>
      <c r="D1010" s="18"/>
      <c r="E1010" s="18"/>
      <c r="F1010" s="18"/>
      <c r="G1010" s="18"/>
      <c r="H1010" s="18"/>
      <c r="I1010" s="18"/>
      <c r="J1010" s="18"/>
      <c r="K1010" s="18"/>
      <c r="L1010" s="18"/>
      <c r="M1010" s="18"/>
      <c r="N1010" s="18"/>
      <c r="O1010" s="18"/>
      <c r="P1010" s="18"/>
      <c r="Q1010" s="18"/>
      <c r="R1010" s="18"/>
      <c r="S1010" s="18"/>
      <c r="T1010" s="18"/>
      <c r="U1010" s="18"/>
      <c r="V1010" s="18"/>
      <c r="W1010" s="18"/>
      <c r="X1010" s="18"/>
      <c r="Y1010" s="18"/>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c r="BC1010" s="18"/>
      <c r="BD1010" s="18"/>
      <c r="BE1010" s="18"/>
      <c r="BF1010" s="18"/>
      <c r="BG1010" s="18"/>
      <c r="BH1010" s="18"/>
      <c r="BI1010" s="18"/>
      <c r="BJ1010" s="18"/>
      <c r="BK1010" s="18"/>
      <c r="BL1010" s="18"/>
      <c r="BM1010" s="18"/>
      <c r="BN1010" s="18"/>
      <c r="BO1010" s="18"/>
      <c r="BP1010" s="18"/>
      <c r="BQ1010" s="18"/>
      <c r="BR1010" s="18"/>
      <c r="BS1010" s="18"/>
      <c r="BT1010" s="18"/>
      <c r="BU1010" s="18"/>
      <c r="BV1010" s="18"/>
      <c r="BW1010" s="18"/>
      <c r="BX1010" s="18"/>
      <c r="BY1010" s="18"/>
      <c r="BZ1010" s="18"/>
      <c r="CA1010" s="18"/>
      <c r="CB1010" s="18"/>
      <c r="CC1010" s="18"/>
      <c r="CD1010" s="18"/>
      <c r="CE1010" s="18"/>
      <c r="CF1010" s="18"/>
      <c r="CG1010" s="18"/>
      <c r="CH1010" s="18"/>
      <c r="CI1010" s="18"/>
      <c r="CJ1010" s="18"/>
      <c r="CK1010" s="18"/>
      <c r="CL1010" s="18"/>
      <c r="CM1010" s="18"/>
      <c r="CN1010" s="18"/>
      <c r="CO1010" s="18"/>
      <c r="CP1010" s="18"/>
      <c r="CQ1010" s="18"/>
      <c r="CR1010" s="18"/>
      <c r="CS1010" s="18"/>
    </row>
    <row r="1011" spans="1:97">
      <c r="A1011" s="18"/>
      <c r="B1011" s="18"/>
      <c r="C1011" s="18" t="s">
        <v>18888</v>
      </c>
      <c r="D1011" s="18"/>
      <c r="E1011" s="18"/>
      <c r="F1011" s="18"/>
      <c r="G1011" s="18"/>
      <c r="H1011" s="18"/>
      <c r="I1011" s="18"/>
      <c r="J1011" s="18"/>
      <c r="K1011" s="18"/>
      <c r="L1011" s="18"/>
      <c r="M1011" s="18"/>
      <c r="N1011" s="18"/>
      <c r="O1011" s="18"/>
      <c r="P1011" s="18"/>
      <c r="Q1011" s="18"/>
      <c r="R1011" s="18"/>
      <c r="S1011" s="18"/>
      <c r="T1011" s="18"/>
      <c r="U1011" s="18"/>
      <c r="V1011" s="18"/>
      <c r="W1011" s="18"/>
      <c r="X1011" s="18"/>
      <c r="Y1011" s="18"/>
      <c r="Z1011" s="18"/>
      <c r="AA1011" s="18"/>
      <c r="AB1011" s="18"/>
      <c r="AC1011" s="18"/>
      <c r="AD1011" s="18"/>
      <c r="AE1011" s="18"/>
      <c r="AF1011" s="18"/>
      <c r="AG1011" s="18"/>
      <c r="AH1011" s="18"/>
      <c r="AI1011" s="18"/>
      <c r="AJ1011" s="18"/>
      <c r="AK1011" s="18"/>
      <c r="AL1011" s="18"/>
      <c r="AM1011" s="18"/>
      <c r="AN1011" s="18"/>
      <c r="AO1011" s="18"/>
      <c r="AP1011" s="18"/>
      <c r="AQ1011" s="18"/>
      <c r="AR1011" s="18"/>
      <c r="AS1011" s="18"/>
      <c r="AT1011" s="18"/>
      <c r="AU1011" s="18"/>
      <c r="AV1011" s="18"/>
      <c r="AW1011" s="18"/>
      <c r="AX1011" s="18"/>
      <c r="AY1011" s="18"/>
      <c r="AZ1011" s="18"/>
      <c r="BA1011" s="18"/>
      <c r="BB1011" s="18"/>
      <c r="BC1011" s="18"/>
      <c r="BD1011" s="18"/>
      <c r="BE1011" s="18"/>
      <c r="BF1011" s="18"/>
      <c r="BG1011" s="18"/>
      <c r="BH1011" s="18"/>
      <c r="BI1011" s="18"/>
      <c r="BJ1011" s="18"/>
      <c r="BK1011" s="18"/>
      <c r="BL1011" s="18"/>
      <c r="BM1011" s="18"/>
      <c r="BN1011" s="18"/>
      <c r="BO1011" s="18"/>
      <c r="BP1011" s="18"/>
      <c r="BQ1011" s="18"/>
      <c r="BR1011" s="18"/>
      <c r="BS1011" s="18"/>
      <c r="BT1011" s="18"/>
      <c r="BU1011" s="18"/>
      <c r="BV1011" s="18"/>
      <c r="BW1011" s="18"/>
      <c r="BX1011" s="18"/>
      <c r="BY1011" s="18"/>
      <c r="BZ1011" s="18"/>
      <c r="CA1011" s="18"/>
      <c r="CB1011" s="18"/>
      <c r="CC1011" s="18"/>
      <c r="CD1011" s="18"/>
      <c r="CE1011" s="18"/>
      <c r="CF1011" s="18"/>
      <c r="CG1011" s="18"/>
      <c r="CH1011" s="18"/>
      <c r="CI1011" s="18"/>
      <c r="CJ1011" s="18"/>
      <c r="CK1011" s="18"/>
      <c r="CL1011" s="18"/>
      <c r="CM1011" s="18"/>
      <c r="CN1011" s="18"/>
      <c r="CO1011" s="18"/>
      <c r="CP1011" s="18"/>
      <c r="CQ1011" s="18"/>
      <c r="CR1011" s="18"/>
      <c r="CS1011" s="18"/>
    </row>
    <row r="1012" spans="1:97">
      <c r="A1012" s="18"/>
      <c r="B1012" s="18"/>
      <c r="C1012" s="18" t="s">
        <v>18889</v>
      </c>
      <c r="D1012" s="18"/>
      <c r="E1012" s="18"/>
      <c r="F1012" s="18"/>
      <c r="G1012" s="18"/>
      <c r="H1012" s="18"/>
      <c r="I1012" s="18"/>
      <c r="J1012" s="18"/>
      <c r="K1012" s="18"/>
      <c r="L1012" s="18"/>
      <c r="M1012" s="18"/>
      <c r="N1012" s="18"/>
      <c r="O1012" s="18"/>
      <c r="P1012" s="18"/>
      <c r="Q1012" s="18"/>
      <c r="R1012" s="18"/>
      <c r="S1012" s="18"/>
      <c r="T1012" s="18"/>
      <c r="U1012" s="18"/>
      <c r="V1012" s="18"/>
      <c r="W1012" s="18"/>
      <c r="X1012" s="18"/>
      <c r="Y1012" s="18"/>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c r="BC1012" s="18"/>
      <c r="BD1012" s="18"/>
      <c r="BE1012" s="18"/>
      <c r="BF1012" s="18"/>
      <c r="BG1012" s="18"/>
      <c r="BH1012" s="18"/>
      <c r="BI1012" s="18"/>
      <c r="BJ1012" s="18"/>
      <c r="BK1012" s="18"/>
      <c r="BL1012" s="18"/>
      <c r="BM1012" s="18"/>
      <c r="BN1012" s="18"/>
      <c r="BO1012" s="18"/>
      <c r="BP1012" s="18"/>
      <c r="BQ1012" s="18"/>
      <c r="BR1012" s="18"/>
      <c r="BS1012" s="18"/>
      <c r="BT1012" s="18"/>
      <c r="BU1012" s="18"/>
      <c r="BV1012" s="18"/>
      <c r="BW1012" s="18"/>
      <c r="BX1012" s="18"/>
      <c r="BY1012" s="18"/>
      <c r="BZ1012" s="18"/>
      <c r="CA1012" s="18"/>
      <c r="CB1012" s="18"/>
      <c r="CC1012" s="18"/>
      <c r="CD1012" s="18"/>
      <c r="CE1012" s="18"/>
      <c r="CF1012" s="18"/>
      <c r="CG1012" s="18"/>
      <c r="CH1012" s="18"/>
      <c r="CI1012" s="18"/>
      <c r="CJ1012" s="18"/>
      <c r="CK1012" s="18"/>
      <c r="CL1012" s="18"/>
      <c r="CM1012" s="18"/>
      <c r="CN1012" s="18"/>
      <c r="CO1012" s="18"/>
      <c r="CP1012" s="18"/>
      <c r="CQ1012" s="18"/>
      <c r="CR1012" s="18"/>
      <c r="CS1012" s="18"/>
    </row>
    <row r="1013" spans="1:97">
      <c r="A1013" s="18"/>
      <c r="B1013" s="18"/>
      <c r="C1013" s="18" t="s">
        <v>18890</v>
      </c>
      <c r="D1013" s="18"/>
      <c r="E1013" s="18"/>
      <c r="F1013" s="18"/>
      <c r="G1013" s="18"/>
      <c r="H1013" s="18"/>
      <c r="I1013" s="18"/>
      <c r="J1013" s="18"/>
      <c r="K1013" s="18"/>
      <c r="L1013" s="18"/>
      <c r="M1013" s="18"/>
      <c r="N1013" s="18"/>
      <c r="O1013" s="18"/>
      <c r="P1013" s="18"/>
      <c r="Q1013" s="18"/>
      <c r="R1013" s="18"/>
      <c r="S1013" s="18"/>
      <c r="T1013" s="18"/>
      <c r="U1013" s="18"/>
      <c r="V1013" s="18"/>
      <c r="W1013" s="18"/>
      <c r="X1013" s="18"/>
      <c r="Y1013" s="18"/>
      <c r="Z1013" s="18"/>
      <c r="AA1013" s="18"/>
      <c r="AB1013" s="18"/>
      <c r="AC1013" s="18"/>
      <c r="AD1013" s="18"/>
      <c r="AE1013" s="18"/>
      <c r="AF1013" s="18"/>
      <c r="AG1013" s="18"/>
      <c r="AH1013" s="18"/>
      <c r="AI1013" s="18"/>
      <c r="AJ1013" s="18"/>
      <c r="AK1013" s="18"/>
      <c r="AL1013" s="18"/>
      <c r="AM1013" s="18"/>
      <c r="AN1013" s="18"/>
      <c r="AO1013" s="18"/>
      <c r="AP1013" s="18"/>
      <c r="AQ1013" s="18"/>
      <c r="AR1013" s="18"/>
      <c r="AS1013" s="18"/>
      <c r="AT1013" s="18"/>
      <c r="AU1013" s="18"/>
      <c r="AV1013" s="18"/>
      <c r="AW1013" s="18"/>
      <c r="AX1013" s="18"/>
      <c r="AY1013" s="18"/>
      <c r="AZ1013" s="18"/>
      <c r="BA1013" s="18"/>
      <c r="BB1013" s="18"/>
      <c r="BC1013" s="18"/>
      <c r="BD1013" s="18"/>
      <c r="BE1013" s="18"/>
      <c r="BF1013" s="18"/>
      <c r="BG1013" s="18"/>
      <c r="BH1013" s="18"/>
      <c r="BI1013" s="18"/>
      <c r="BJ1013" s="18"/>
      <c r="BK1013" s="18"/>
      <c r="BL1013" s="18"/>
      <c r="BM1013" s="18"/>
      <c r="BN1013" s="18"/>
      <c r="BO1013" s="18"/>
      <c r="BP1013" s="18"/>
      <c r="BQ1013" s="18"/>
      <c r="BR1013" s="18"/>
      <c r="BS1013" s="18"/>
      <c r="BT1013" s="18"/>
      <c r="BU1013" s="18"/>
      <c r="BV1013" s="18"/>
      <c r="BW1013" s="18"/>
      <c r="BX1013" s="18"/>
      <c r="BY1013" s="18"/>
      <c r="BZ1013" s="18"/>
      <c r="CA1013" s="18"/>
      <c r="CB1013" s="18"/>
      <c r="CC1013" s="18"/>
      <c r="CD1013" s="18"/>
      <c r="CE1013" s="18"/>
      <c r="CF1013" s="18"/>
      <c r="CG1013" s="18"/>
      <c r="CH1013" s="18"/>
      <c r="CI1013" s="18"/>
      <c r="CJ1013" s="18"/>
      <c r="CK1013" s="18"/>
      <c r="CL1013" s="18"/>
      <c r="CM1013" s="18"/>
      <c r="CN1013" s="18"/>
      <c r="CO1013" s="18"/>
      <c r="CP1013" s="18"/>
      <c r="CQ1013" s="18"/>
      <c r="CR1013" s="18"/>
      <c r="CS1013" s="18"/>
    </row>
    <row r="1014" spans="1:97">
      <c r="A1014" s="18"/>
      <c r="B1014" s="18"/>
      <c r="C1014" s="18" t="s">
        <v>18891</v>
      </c>
      <c r="D1014" s="18"/>
      <c r="E1014" s="18"/>
      <c r="F1014" s="18"/>
      <c r="G1014" s="18"/>
      <c r="H1014" s="18"/>
      <c r="I1014" s="18"/>
      <c r="J1014" s="18"/>
      <c r="K1014" s="18"/>
      <c r="L1014" s="18"/>
      <c r="M1014" s="18"/>
      <c r="N1014" s="18"/>
      <c r="O1014" s="18"/>
      <c r="P1014" s="18"/>
      <c r="Q1014" s="18"/>
      <c r="R1014" s="18"/>
      <c r="S1014" s="18"/>
      <c r="T1014" s="18"/>
      <c r="U1014" s="18"/>
      <c r="V1014" s="18"/>
      <c r="W1014" s="18"/>
      <c r="X1014" s="18"/>
      <c r="Y1014" s="18"/>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c r="BC1014" s="18"/>
      <c r="BD1014" s="18"/>
      <c r="BE1014" s="18"/>
      <c r="BF1014" s="18"/>
      <c r="BG1014" s="18"/>
      <c r="BH1014" s="18"/>
      <c r="BI1014" s="18"/>
      <c r="BJ1014" s="18"/>
      <c r="BK1014" s="18"/>
      <c r="BL1014" s="18"/>
      <c r="BM1014" s="18"/>
      <c r="BN1014" s="18"/>
      <c r="BO1014" s="18"/>
      <c r="BP1014" s="18"/>
      <c r="BQ1014" s="18"/>
      <c r="BR1014" s="18"/>
      <c r="BS1014" s="18"/>
      <c r="BT1014" s="18"/>
      <c r="BU1014" s="18"/>
      <c r="BV1014" s="18"/>
      <c r="BW1014" s="18"/>
      <c r="BX1014" s="18"/>
      <c r="BY1014" s="18"/>
      <c r="BZ1014" s="18"/>
      <c r="CA1014" s="18"/>
      <c r="CB1014" s="18"/>
      <c r="CC1014" s="18"/>
      <c r="CD1014" s="18"/>
      <c r="CE1014" s="18"/>
      <c r="CF1014" s="18"/>
      <c r="CG1014" s="18"/>
      <c r="CH1014" s="18"/>
      <c r="CI1014" s="18"/>
      <c r="CJ1014" s="18"/>
      <c r="CK1014" s="18"/>
      <c r="CL1014" s="18"/>
      <c r="CM1014" s="18"/>
      <c r="CN1014" s="18"/>
      <c r="CO1014" s="18"/>
      <c r="CP1014" s="18"/>
      <c r="CQ1014" s="18"/>
      <c r="CR1014" s="18"/>
      <c r="CS1014" s="18"/>
    </row>
    <row r="1015" spans="1:97">
      <c r="A1015" s="18"/>
      <c r="B1015" s="18"/>
      <c r="C1015" s="18" t="s">
        <v>18892</v>
      </c>
      <c r="D1015" s="18"/>
      <c r="E1015" s="18"/>
      <c r="F1015" s="18"/>
      <c r="G1015" s="18"/>
      <c r="H1015" s="18"/>
      <c r="I1015" s="18"/>
      <c r="J1015" s="18"/>
      <c r="K1015" s="18"/>
      <c r="L1015" s="18"/>
      <c r="M1015" s="18"/>
      <c r="N1015" s="18"/>
      <c r="O1015" s="18"/>
      <c r="P1015" s="18"/>
      <c r="Q1015" s="18"/>
      <c r="R1015" s="18"/>
      <c r="S1015" s="18"/>
      <c r="T1015" s="18"/>
      <c r="U1015" s="18"/>
      <c r="V1015" s="18"/>
      <c r="W1015" s="18"/>
      <c r="X1015" s="18"/>
      <c r="Y1015" s="18"/>
      <c r="Z1015" s="18"/>
      <c r="AA1015" s="18"/>
      <c r="AB1015" s="18"/>
      <c r="AC1015" s="18"/>
      <c r="AD1015" s="18"/>
      <c r="AE1015" s="18"/>
      <c r="AF1015" s="18"/>
      <c r="AG1015" s="18"/>
      <c r="AH1015" s="18"/>
      <c r="AI1015" s="18"/>
      <c r="AJ1015" s="18"/>
      <c r="AK1015" s="18"/>
      <c r="AL1015" s="18"/>
      <c r="AM1015" s="18"/>
      <c r="AN1015" s="18"/>
      <c r="AO1015" s="18"/>
      <c r="AP1015" s="18"/>
      <c r="AQ1015" s="18"/>
      <c r="AR1015" s="18"/>
      <c r="AS1015" s="18"/>
      <c r="AT1015" s="18"/>
      <c r="AU1015" s="18"/>
      <c r="AV1015" s="18"/>
      <c r="AW1015" s="18"/>
      <c r="AX1015" s="18"/>
      <c r="AY1015" s="18"/>
      <c r="AZ1015" s="18"/>
      <c r="BA1015" s="18"/>
      <c r="BB1015" s="18"/>
      <c r="BC1015" s="18"/>
      <c r="BD1015" s="18"/>
      <c r="BE1015" s="18"/>
      <c r="BF1015" s="18"/>
      <c r="BG1015" s="18"/>
      <c r="BH1015" s="18"/>
      <c r="BI1015" s="18"/>
      <c r="BJ1015" s="18"/>
      <c r="BK1015" s="18"/>
      <c r="BL1015" s="18"/>
      <c r="BM1015" s="18"/>
      <c r="BN1015" s="18"/>
      <c r="BO1015" s="18"/>
      <c r="BP1015" s="18"/>
      <c r="BQ1015" s="18"/>
      <c r="BR1015" s="18"/>
      <c r="BS1015" s="18"/>
      <c r="BT1015" s="18"/>
      <c r="BU1015" s="18"/>
      <c r="BV1015" s="18"/>
      <c r="BW1015" s="18"/>
      <c r="BX1015" s="18"/>
      <c r="BY1015" s="18"/>
      <c r="BZ1015" s="18"/>
      <c r="CA1015" s="18"/>
      <c r="CB1015" s="18"/>
      <c r="CC1015" s="18"/>
      <c r="CD1015" s="18"/>
      <c r="CE1015" s="18"/>
      <c r="CF1015" s="18"/>
      <c r="CG1015" s="18"/>
      <c r="CH1015" s="18"/>
      <c r="CI1015" s="18"/>
      <c r="CJ1015" s="18"/>
      <c r="CK1015" s="18"/>
      <c r="CL1015" s="18"/>
      <c r="CM1015" s="18"/>
      <c r="CN1015" s="18"/>
      <c r="CO1015" s="18"/>
      <c r="CP1015" s="18"/>
      <c r="CQ1015" s="18"/>
      <c r="CR1015" s="18"/>
      <c r="CS1015" s="18"/>
    </row>
    <row r="1016" spans="1:97">
      <c r="A1016" s="18"/>
      <c r="B1016" s="18"/>
      <c r="C1016" s="18" t="s">
        <v>18893</v>
      </c>
      <c r="D1016" s="18"/>
      <c r="E1016" s="18"/>
      <c r="F1016" s="18"/>
      <c r="G1016" s="18"/>
      <c r="H1016" s="18"/>
      <c r="I1016" s="18"/>
      <c r="J1016" s="18"/>
      <c r="K1016" s="18"/>
      <c r="L1016" s="18"/>
      <c r="M1016" s="18"/>
      <c r="N1016" s="18"/>
      <c r="O1016" s="18"/>
      <c r="P1016" s="18"/>
      <c r="Q1016" s="18"/>
      <c r="R1016" s="18"/>
      <c r="S1016" s="18"/>
      <c r="T1016" s="18"/>
      <c r="U1016" s="18"/>
      <c r="V1016" s="18"/>
      <c r="W1016" s="18"/>
      <c r="X1016" s="18"/>
      <c r="Y1016" s="18"/>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c r="BC1016" s="18"/>
      <c r="BD1016" s="18"/>
      <c r="BE1016" s="18"/>
      <c r="BF1016" s="18"/>
      <c r="BG1016" s="18"/>
      <c r="BH1016" s="18"/>
      <c r="BI1016" s="18"/>
      <c r="BJ1016" s="18"/>
      <c r="BK1016" s="18"/>
      <c r="BL1016" s="18"/>
      <c r="BM1016" s="18"/>
      <c r="BN1016" s="18"/>
      <c r="BO1016" s="18"/>
      <c r="BP1016" s="18"/>
      <c r="BQ1016" s="18"/>
      <c r="BR1016" s="18"/>
      <c r="BS1016" s="18"/>
      <c r="BT1016" s="18"/>
      <c r="BU1016" s="18"/>
      <c r="BV1016" s="18"/>
      <c r="BW1016" s="18"/>
      <c r="BX1016" s="18"/>
      <c r="BY1016" s="18"/>
      <c r="BZ1016" s="18"/>
      <c r="CA1016" s="18"/>
      <c r="CB1016" s="18"/>
      <c r="CC1016" s="18"/>
      <c r="CD1016" s="18"/>
      <c r="CE1016" s="18"/>
      <c r="CF1016" s="18"/>
      <c r="CG1016" s="18"/>
      <c r="CH1016" s="18"/>
      <c r="CI1016" s="18"/>
      <c r="CJ1016" s="18"/>
      <c r="CK1016" s="18"/>
      <c r="CL1016" s="18"/>
      <c r="CM1016" s="18"/>
      <c r="CN1016" s="18"/>
      <c r="CO1016" s="18"/>
      <c r="CP1016" s="18"/>
      <c r="CQ1016" s="18"/>
      <c r="CR1016" s="18"/>
      <c r="CS1016" s="18"/>
    </row>
    <row r="1017" spans="1:97">
      <c r="A1017" s="18"/>
      <c r="B1017" s="18"/>
      <c r="C1017" s="18" t="s">
        <v>18894</v>
      </c>
      <c r="D1017" s="18"/>
      <c r="E1017" s="18"/>
      <c r="F1017" s="18"/>
      <c r="G1017" s="18"/>
      <c r="H1017" s="18"/>
      <c r="I1017" s="18"/>
      <c r="J1017" s="18"/>
      <c r="K1017" s="18"/>
      <c r="L1017" s="18"/>
      <c r="M1017" s="18"/>
      <c r="N1017" s="18"/>
      <c r="O1017" s="18"/>
      <c r="P1017" s="18"/>
      <c r="Q1017" s="18"/>
      <c r="R1017" s="18"/>
      <c r="S1017" s="18"/>
      <c r="T1017" s="18"/>
      <c r="U1017" s="18"/>
      <c r="V1017" s="18"/>
      <c r="W1017" s="18"/>
      <c r="X1017" s="18"/>
      <c r="Y1017" s="18"/>
      <c r="Z1017" s="18"/>
      <c r="AA1017" s="18"/>
      <c r="AB1017" s="18"/>
      <c r="AC1017" s="18"/>
      <c r="AD1017" s="18"/>
      <c r="AE1017" s="18"/>
      <c r="AF1017" s="18"/>
      <c r="AG1017" s="18"/>
      <c r="AH1017" s="18"/>
      <c r="AI1017" s="18"/>
      <c r="AJ1017" s="18"/>
      <c r="AK1017" s="18"/>
      <c r="AL1017" s="18"/>
      <c r="AM1017" s="18"/>
      <c r="AN1017" s="18"/>
      <c r="AO1017" s="18"/>
      <c r="AP1017" s="18"/>
      <c r="AQ1017" s="18"/>
      <c r="AR1017" s="18"/>
      <c r="AS1017" s="18"/>
      <c r="AT1017" s="18"/>
      <c r="AU1017" s="18"/>
      <c r="AV1017" s="18"/>
      <c r="AW1017" s="18"/>
      <c r="AX1017" s="18"/>
      <c r="AY1017" s="18"/>
      <c r="AZ1017" s="18"/>
      <c r="BA1017" s="18"/>
      <c r="BB1017" s="18"/>
      <c r="BC1017" s="18"/>
      <c r="BD1017" s="18"/>
      <c r="BE1017" s="18"/>
      <c r="BF1017" s="18"/>
      <c r="BG1017" s="18"/>
      <c r="BH1017" s="18"/>
      <c r="BI1017" s="18"/>
      <c r="BJ1017" s="18"/>
      <c r="BK1017" s="18"/>
      <c r="BL1017" s="18"/>
      <c r="BM1017" s="18"/>
      <c r="BN1017" s="18"/>
      <c r="BO1017" s="18"/>
      <c r="BP1017" s="18"/>
      <c r="BQ1017" s="18"/>
      <c r="BR1017" s="18"/>
      <c r="BS1017" s="18"/>
      <c r="BT1017" s="18"/>
      <c r="BU1017" s="18"/>
      <c r="BV1017" s="18"/>
      <c r="BW1017" s="18"/>
      <c r="BX1017" s="18"/>
      <c r="BY1017" s="18"/>
      <c r="BZ1017" s="18"/>
      <c r="CA1017" s="18"/>
      <c r="CB1017" s="18"/>
      <c r="CC1017" s="18"/>
      <c r="CD1017" s="18"/>
      <c r="CE1017" s="18"/>
      <c r="CF1017" s="18"/>
      <c r="CG1017" s="18"/>
      <c r="CH1017" s="18"/>
      <c r="CI1017" s="18"/>
      <c r="CJ1017" s="18"/>
      <c r="CK1017" s="18"/>
      <c r="CL1017" s="18"/>
      <c r="CM1017" s="18"/>
      <c r="CN1017" s="18"/>
      <c r="CO1017" s="18"/>
      <c r="CP1017" s="18"/>
      <c r="CQ1017" s="18"/>
      <c r="CR1017" s="18"/>
      <c r="CS1017" s="18"/>
    </row>
    <row r="1018" spans="1:97">
      <c r="A1018" s="18"/>
      <c r="B1018" s="18"/>
      <c r="C1018" s="18" t="s">
        <v>18895</v>
      </c>
      <c r="D1018" s="18"/>
      <c r="E1018" s="18"/>
      <c r="F1018" s="18"/>
      <c r="G1018" s="18"/>
      <c r="H1018" s="18"/>
      <c r="I1018" s="18"/>
      <c r="J1018" s="18"/>
      <c r="K1018" s="18"/>
      <c r="L1018" s="18"/>
      <c r="M1018" s="18"/>
      <c r="N1018" s="18"/>
      <c r="O1018" s="18"/>
      <c r="P1018" s="18"/>
      <c r="Q1018" s="18"/>
      <c r="R1018" s="18"/>
      <c r="S1018" s="18"/>
      <c r="T1018" s="18"/>
      <c r="U1018" s="18"/>
      <c r="V1018" s="18"/>
      <c r="W1018" s="18"/>
      <c r="X1018" s="18"/>
      <c r="Y1018" s="18"/>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c r="BC1018" s="18"/>
      <c r="BD1018" s="18"/>
      <c r="BE1018" s="18"/>
      <c r="BF1018" s="18"/>
      <c r="BG1018" s="18"/>
      <c r="BH1018" s="18"/>
      <c r="BI1018" s="18"/>
      <c r="BJ1018" s="18"/>
      <c r="BK1018" s="18"/>
      <c r="BL1018" s="18"/>
      <c r="BM1018" s="18"/>
      <c r="BN1018" s="18"/>
      <c r="BO1018" s="18"/>
      <c r="BP1018" s="18"/>
      <c r="BQ1018" s="18"/>
      <c r="BR1018" s="18"/>
      <c r="BS1018" s="18"/>
      <c r="BT1018" s="18"/>
      <c r="BU1018" s="18"/>
      <c r="BV1018" s="18"/>
      <c r="BW1018" s="18"/>
      <c r="BX1018" s="18"/>
      <c r="BY1018" s="18"/>
      <c r="BZ1018" s="18"/>
      <c r="CA1018" s="18"/>
      <c r="CB1018" s="18"/>
      <c r="CC1018" s="18"/>
      <c r="CD1018" s="18"/>
      <c r="CE1018" s="18"/>
      <c r="CF1018" s="18"/>
      <c r="CG1018" s="18"/>
      <c r="CH1018" s="18"/>
      <c r="CI1018" s="18"/>
      <c r="CJ1018" s="18"/>
      <c r="CK1018" s="18"/>
      <c r="CL1018" s="18"/>
      <c r="CM1018" s="18"/>
      <c r="CN1018" s="18"/>
      <c r="CO1018" s="18"/>
      <c r="CP1018" s="18"/>
      <c r="CQ1018" s="18"/>
      <c r="CR1018" s="18"/>
      <c r="CS1018" s="18"/>
    </row>
    <row r="1019" spans="1:97">
      <c r="A1019" s="18"/>
      <c r="B1019" s="18"/>
      <c r="C1019" s="18" t="s">
        <v>18896</v>
      </c>
      <c r="D1019" s="18"/>
      <c r="E1019" s="18"/>
      <c r="F1019" s="18"/>
      <c r="G1019" s="18"/>
      <c r="H1019" s="18"/>
      <c r="I1019" s="18"/>
      <c r="J1019" s="18"/>
      <c r="K1019" s="18"/>
      <c r="L1019" s="18"/>
      <c r="M1019" s="18"/>
      <c r="N1019" s="18"/>
      <c r="O1019" s="18"/>
      <c r="P1019" s="18"/>
      <c r="Q1019" s="18"/>
      <c r="R1019" s="18"/>
      <c r="S1019" s="18"/>
      <c r="T1019" s="18"/>
      <c r="U1019" s="18"/>
      <c r="V1019" s="18"/>
      <c r="W1019" s="18"/>
      <c r="X1019" s="18"/>
      <c r="Y1019" s="18"/>
      <c r="Z1019" s="18"/>
      <c r="AA1019" s="18"/>
      <c r="AB1019" s="18"/>
      <c r="AC1019" s="18"/>
      <c r="AD1019" s="18"/>
      <c r="AE1019" s="18"/>
      <c r="AF1019" s="18"/>
      <c r="AG1019" s="18"/>
      <c r="AH1019" s="18"/>
      <c r="AI1019" s="18"/>
      <c r="AJ1019" s="18"/>
      <c r="AK1019" s="18"/>
      <c r="AL1019" s="18"/>
      <c r="AM1019" s="18"/>
      <c r="AN1019" s="18"/>
      <c r="AO1019" s="18"/>
      <c r="AP1019" s="18"/>
      <c r="AQ1019" s="18"/>
      <c r="AR1019" s="18"/>
      <c r="AS1019" s="18"/>
      <c r="AT1019" s="18"/>
      <c r="AU1019" s="18"/>
      <c r="AV1019" s="18"/>
      <c r="AW1019" s="18"/>
      <c r="AX1019" s="18"/>
      <c r="AY1019" s="18"/>
      <c r="AZ1019" s="18"/>
      <c r="BA1019" s="18"/>
      <c r="BB1019" s="18"/>
      <c r="BC1019" s="18"/>
      <c r="BD1019" s="18"/>
      <c r="BE1019" s="18"/>
      <c r="BF1019" s="18"/>
      <c r="BG1019" s="18"/>
      <c r="BH1019" s="18"/>
      <c r="BI1019" s="18"/>
      <c r="BJ1019" s="18"/>
      <c r="BK1019" s="18"/>
      <c r="BL1019" s="18"/>
      <c r="BM1019" s="18"/>
      <c r="BN1019" s="18"/>
      <c r="BO1019" s="18"/>
      <c r="BP1019" s="18"/>
      <c r="BQ1019" s="18"/>
      <c r="BR1019" s="18"/>
      <c r="BS1019" s="18"/>
      <c r="BT1019" s="18"/>
      <c r="BU1019" s="18"/>
      <c r="BV1019" s="18"/>
      <c r="BW1019" s="18"/>
      <c r="BX1019" s="18"/>
      <c r="BY1019" s="18"/>
      <c r="BZ1019" s="18"/>
      <c r="CA1019" s="18"/>
      <c r="CB1019" s="18"/>
      <c r="CC1019" s="18"/>
      <c r="CD1019" s="18"/>
      <c r="CE1019" s="18"/>
      <c r="CF1019" s="18"/>
      <c r="CG1019" s="18"/>
      <c r="CH1019" s="18"/>
      <c r="CI1019" s="18"/>
      <c r="CJ1019" s="18"/>
      <c r="CK1019" s="18"/>
      <c r="CL1019" s="18"/>
      <c r="CM1019" s="18"/>
      <c r="CN1019" s="18"/>
      <c r="CO1019" s="18"/>
      <c r="CP1019" s="18"/>
      <c r="CQ1019" s="18"/>
      <c r="CR1019" s="18"/>
      <c r="CS1019" s="18"/>
    </row>
    <row r="1020" spans="1:97">
      <c r="A1020" s="18"/>
      <c r="B1020" s="18"/>
      <c r="C1020" s="18" t="s">
        <v>18897</v>
      </c>
      <c r="D1020" s="18"/>
      <c r="E1020" s="18"/>
      <c r="F1020" s="18"/>
      <c r="G1020" s="18"/>
      <c r="H1020" s="18"/>
      <c r="I1020" s="18"/>
      <c r="J1020" s="18"/>
      <c r="K1020" s="18"/>
      <c r="L1020" s="18"/>
      <c r="M1020" s="18"/>
      <c r="N1020" s="18"/>
      <c r="O1020" s="18"/>
      <c r="P1020" s="18"/>
      <c r="Q1020" s="18"/>
      <c r="R1020" s="18"/>
      <c r="S1020" s="18"/>
      <c r="T1020" s="18"/>
      <c r="U1020" s="18"/>
      <c r="V1020" s="18"/>
      <c r="W1020" s="18"/>
      <c r="X1020" s="18"/>
      <c r="Y1020" s="18"/>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c r="BC1020" s="18"/>
      <c r="BD1020" s="18"/>
      <c r="BE1020" s="18"/>
      <c r="BF1020" s="18"/>
      <c r="BG1020" s="18"/>
      <c r="BH1020" s="18"/>
      <c r="BI1020" s="18"/>
      <c r="BJ1020" s="18"/>
      <c r="BK1020" s="18"/>
      <c r="BL1020" s="18"/>
      <c r="BM1020" s="18"/>
      <c r="BN1020" s="18"/>
      <c r="BO1020" s="18"/>
      <c r="BP1020" s="18"/>
      <c r="BQ1020" s="18"/>
      <c r="BR1020" s="18"/>
      <c r="BS1020" s="18"/>
      <c r="BT1020" s="18"/>
      <c r="BU1020" s="18"/>
      <c r="BV1020" s="18"/>
      <c r="BW1020" s="18"/>
      <c r="BX1020" s="18"/>
      <c r="BY1020" s="18"/>
      <c r="BZ1020" s="18"/>
      <c r="CA1020" s="18"/>
      <c r="CB1020" s="18"/>
      <c r="CC1020" s="18"/>
      <c r="CD1020" s="18"/>
      <c r="CE1020" s="18"/>
      <c r="CF1020" s="18"/>
      <c r="CG1020" s="18"/>
      <c r="CH1020" s="18"/>
      <c r="CI1020" s="18"/>
      <c r="CJ1020" s="18"/>
      <c r="CK1020" s="18"/>
      <c r="CL1020" s="18"/>
      <c r="CM1020" s="18"/>
      <c r="CN1020" s="18"/>
      <c r="CO1020" s="18"/>
      <c r="CP1020" s="18"/>
      <c r="CQ1020" s="18"/>
      <c r="CR1020" s="18"/>
      <c r="CS1020" s="18"/>
    </row>
    <row r="1021" spans="1:97">
      <c r="A1021" s="18"/>
      <c r="B1021" s="18"/>
      <c r="C1021" s="18" t="s">
        <v>18898</v>
      </c>
      <c r="D1021" s="18"/>
      <c r="E1021" s="18"/>
      <c r="F1021" s="18"/>
      <c r="G1021" s="18"/>
      <c r="H1021" s="18"/>
      <c r="I1021" s="18"/>
      <c r="J1021" s="18"/>
      <c r="K1021" s="18"/>
      <c r="L1021" s="18"/>
      <c r="M1021" s="18"/>
      <c r="N1021" s="18"/>
      <c r="O1021" s="18"/>
      <c r="P1021" s="18"/>
      <c r="Q1021" s="18"/>
      <c r="R1021" s="18"/>
      <c r="S1021" s="18"/>
      <c r="T1021" s="18"/>
      <c r="U1021" s="18"/>
      <c r="V1021" s="18"/>
      <c r="W1021" s="18"/>
      <c r="X1021" s="18"/>
      <c r="Y1021" s="18"/>
      <c r="Z1021" s="18"/>
      <c r="AA1021" s="18"/>
      <c r="AB1021" s="18"/>
      <c r="AC1021" s="18"/>
      <c r="AD1021" s="18"/>
      <c r="AE1021" s="18"/>
      <c r="AF1021" s="18"/>
      <c r="AG1021" s="18"/>
      <c r="AH1021" s="18"/>
      <c r="AI1021" s="18"/>
      <c r="AJ1021" s="18"/>
      <c r="AK1021" s="18"/>
      <c r="AL1021" s="18"/>
      <c r="AM1021" s="18"/>
      <c r="AN1021" s="18"/>
      <c r="AO1021" s="18"/>
      <c r="AP1021" s="18"/>
      <c r="AQ1021" s="18"/>
      <c r="AR1021" s="18"/>
      <c r="AS1021" s="18"/>
      <c r="AT1021" s="18"/>
      <c r="AU1021" s="18"/>
      <c r="AV1021" s="18"/>
      <c r="AW1021" s="18"/>
      <c r="AX1021" s="18"/>
      <c r="AY1021" s="18"/>
      <c r="AZ1021" s="18"/>
      <c r="BA1021" s="18"/>
      <c r="BB1021" s="18"/>
      <c r="BC1021" s="18"/>
      <c r="BD1021" s="18"/>
      <c r="BE1021" s="18"/>
      <c r="BF1021" s="18"/>
      <c r="BG1021" s="18"/>
      <c r="BH1021" s="18"/>
      <c r="BI1021" s="18"/>
      <c r="BJ1021" s="18"/>
      <c r="BK1021" s="18"/>
      <c r="BL1021" s="18"/>
      <c r="BM1021" s="18"/>
      <c r="BN1021" s="18"/>
      <c r="BO1021" s="18"/>
      <c r="BP1021" s="18"/>
      <c r="BQ1021" s="18"/>
      <c r="BR1021" s="18"/>
      <c r="BS1021" s="18"/>
      <c r="BT1021" s="18"/>
      <c r="BU1021" s="18"/>
      <c r="BV1021" s="18"/>
      <c r="BW1021" s="18"/>
      <c r="BX1021" s="18"/>
      <c r="BY1021" s="18"/>
      <c r="BZ1021" s="18"/>
      <c r="CA1021" s="18"/>
      <c r="CB1021" s="18"/>
      <c r="CC1021" s="18"/>
      <c r="CD1021" s="18"/>
      <c r="CE1021" s="18"/>
      <c r="CF1021" s="18"/>
      <c r="CG1021" s="18"/>
      <c r="CH1021" s="18"/>
      <c r="CI1021" s="18"/>
      <c r="CJ1021" s="18"/>
      <c r="CK1021" s="18"/>
      <c r="CL1021" s="18"/>
      <c r="CM1021" s="18"/>
      <c r="CN1021" s="18"/>
      <c r="CO1021" s="18"/>
      <c r="CP1021" s="18"/>
      <c r="CQ1021" s="18"/>
      <c r="CR1021" s="18"/>
      <c r="CS1021" s="18"/>
    </row>
    <row r="1022" spans="1:97">
      <c r="A1022" s="18"/>
      <c r="B1022" s="18"/>
      <c r="C1022" s="18" t="s">
        <v>18899</v>
      </c>
      <c r="D1022" s="18"/>
      <c r="E1022" s="18"/>
      <c r="F1022" s="18"/>
      <c r="G1022" s="18"/>
      <c r="H1022" s="18"/>
      <c r="I1022" s="18"/>
      <c r="J1022" s="18"/>
      <c r="K1022" s="18"/>
      <c r="L1022" s="18"/>
      <c r="M1022" s="18"/>
      <c r="N1022" s="18"/>
      <c r="O1022" s="18"/>
      <c r="P1022" s="18"/>
      <c r="Q1022" s="18"/>
      <c r="R1022" s="18"/>
      <c r="S1022" s="18"/>
      <c r="T1022" s="18"/>
      <c r="U1022" s="18"/>
      <c r="V1022" s="18"/>
      <c r="W1022" s="18"/>
      <c r="X1022" s="18"/>
      <c r="Y1022" s="18"/>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c r="BC1022" s="18"/>
      <c r="BD1022" s="18"/>
      <c r="BE1022" s="18"/>
      <c r="BF1022" s="18"/>
      <c r="BG1022" s="18"/>
      <c r="BH1022" s="18"/>
      <c r="BI1022" s="18"/>
      <c r="BJ1022" s="18"/>
      <c r="BK1022" s="18"/>
      <c r="BL1022" s="18"/>
      <c r="BM1022" s="18"/>
      <c r="BN1022" s="18"/>
      <c r="BO1022" s="18"/>
      <c r="BP1022" s="18"/>
      <c r="BQ1022" s="18"/>
      <c r="BR1022" s="18"/>
      <c r="BS1022" s="18"/>
      <c r="BT1022" s="18"/>
      <c r="BU1022" s="18"/>
      <c r="BV1022" s="18"/>
      <c r="BW1022" s="18"/>
      <c r="BX1022" s="18"/>
      <c r="BY1022" s="18"/>
      <c r="BZ1022" s="18"/>
      <c r="CA1022" s="18"/>
      <c r="CB1022" s="18"/>
      <c r="CC1022" s="18"/>
      <c r="CD1022" s="18"/>
      <c r="CE1022" s="18"/>
      <c r="CF1022" s="18"/>
      <c r="CG1022" s="18"/>
      <c r="CH1022" s="18"/>
      <c r="CI1022" s="18"/>
      <c r="CJ1022" s="18"/>
      <c r="CK1022" s="18"/>
      <c r="CL1022" s="18"/>
      <c r="CM1022" s="18"/>
      <c r="CN1022" s="18"/>
      <c r="CO1022" s="18"/>
      <c r="CP1022" s="18"/>
      <c r="CQ1022" s="18"/>
      <c r="CR1022" s="18"/>
      <c r="CS1022" s="18"/>
    </row>
    <row r="1023" spans="1:97">
      <c r="A1023" s="18"/>
      <c r="B1023" s="18"/>
      <c r="C1023" s="18" t="s">
        <v>18900</v>
      </c>
      <c r="D1023" s="18"/>
      <c r="E1023" s="18"/>
      <c r="F1023" s="18"/>
      <c r="G1023" s="18"/>
      <c r="H1023" s="18"/>
      <c r="I1023" s="18"/>
      <c r="J1023" s="18"/>
      <c r="K1023" s="18"/>
      <c r="L1023" s="18"/>
      <c r="M1023" s="18"/>
      <c r="N1023" s="18"/>
      <c r="O1023" s="18"/>
      <c r="P1023" s="18"/>
      <c r="Q1023" s="18"/>
      <c r="R1023" s="18"/>
      <c r="S1023" s="18"/>
      <c r="T1023" s="18"/>
      <c r="U1023" s="18"/>
      <c r="V1023" s="18"/>
      <c r="W1023" s="18"/>
      <c r="X1023" s="18"/>
      <c r="Y1023" s="18"/>
      <c r="Z1023" s="18"/>
      <c r="AA1023" s="18"/>
      <c r="AB1023" s="18"/>
      <c r="AC1023" s="18"/>
      <c r="AD1023" s="18"/>
      <c r="AE1023" s="18"/>
      <c r="AF1023" s="18"/>
      <c r="AG1023" s="18"/>
      <c r="AH1023" s="18"/>
      <c r="AI1023" s="18"/>
      <c r="AJ1023" s="18"/>
      <c r="AK1023" s="18"/>
      <c r="AL1023" s="18"/>
      <c r="AM1023" s="18"/>
      <c r="AN1023" s="18"/>
      <c r="AO1023" s="18"/>
      <c r="AP1023" s="18"/>
      <c r="AQ1023" s="18"/>
      <c r="AR1023" s="18"/>
      <c r="AS1023" s="18"/>
      <c r="AT1023" s="18"/>
      <c r="AU1023" s="18"/>
      <c r="AV1023" s="18"/>
      <c r="AW1023" s="18"/>
      <c r="AX1023" s="18"/>
      <c r="AY1023" s="18"/>
      <c r="AZ1023" s="18"/>
      <c r="BA1023" s="18"/>
      <c r="BB1023" s="18"/>
      <c r="BC1023" s="18"/>
      <c r="BD1023" s="18"/>
      <c r="BE1023" s="18"/>
      <c r="BF1023" s="18"/>
      <c r="BG1023" s="18"/>
      <c r="BH1023" s="18"/>
      <c r="BI1023" s="18"/>
      <c r="BJ1023" s="18"/>
      <c r="BK1023" s="18"/>
      <c r="BL1023" s="18"/>
      <c r="BM1023" s="18"/>
      <c r="BN1023" s="18"/>
      <c r="BO1023" s="18"/>
      <c r="BP1023" s="18"/>
      <c r="BQ1023" s="18"/>
      <c r="BR1023" s="18"/>
      <c r="BS1023" s="18"/>
      <c r="BT1023" s="18"/>
      <c r="BU1023" s="18"/>
      <c r="BV1023" s="18"/>
      <c r="BW1023" s="18"/>
      <c r="BX1023" s="18"/>
      <c r="BY1023" s="18"/>
      <c r="BZ1023" s="18"/>
      <c r="CA1023" s="18"/>
      <c r="CB1023" s="18"/>
      <c r="CC1023" s="18"/>
      <c r="CD1023" s="18"/>
      <c r="CE1023" s="18"/>
      <c r="CF1023" s="18"/>
      <c r="CG1023" s="18"/>
      <c r="CH1023" s="18"/>
      <c r="CI1023" s="18"/>
      <c r="CJ1023" s="18"/>
      <c r="CK1023" s="18"/>
      <c r="CL1023" s="18"/>
      <c r="CM1023" s="18"/>
      <c r="CN1023" s="18"/>
      <c r="CO1023" s="18"/>
      <c r="CP1023" s="18"/>
      <c r="CQ1023" s="18"/>
      <c r="CR1023" s="18"/>
      <c r="CS1023" s="18"/>
    </row>
    <row r="1024" spans="1:97">
      <c r="A1024" s="18"/>
      <c r="B1024" s="18"/>
      <c r="C1024" s="18" t="s">
        <v>18901</v>
      </c>
      <c r="D1024" s="18"/>
      <c r="E1024" s="18"/>
      <c r="F1024" s="18"/>
      <c r="G1024" s="18"/>
      <c r="H1024" s="18"/>
      <c r="I1024" s="18"/>
      <c r="J1024" s="18"/>
      <c r="K1024" s="18"/>
      <c r="L1024" s="18"/>
      <c r="M1024" s="18"/>
      <c r="N1024" s="18"/>
      <c r="O1024" s="18"/>
      <c r="P1024" s="18"/>
      <c r="Q1024" s="18"/>
      <c r="R1024" s="18"/>
      <c r="S1024" s="18"/>
      <c r="T1024" s="18"/>
      <c r="U1024" s="18"/>
      <c r="V1024" s="18"/>
      <c r="W1024" s="18"/>
      <c r="X1024" s="18"/>
      <c r="Y1024" s="18"/>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c r="BC1024" s="18"/>
      <c r="BD1024" s="18"/>
      <c r="BE1024" s="18"/>
      <c r="BF1024" s="18"/>
      <c r="BG1024" s="18"/>
      <c r="BH1024" s="18"/>
      <c r="BI1024" s="18"/>
      <c r="BJ1024" s="18"/>
      <c r="BK1024" s="18"/>
      <c r="BL1024" s="18"/>
      <c r="BM1024" s="18"/>
      <c r="BN1024" s="18"/>
      <c r="BO1024" s="18"/>
      <c r="BP1024" s="18"/>
      <c r="BQ1024" s="18"/>
      <c r="BR1024" s="18"/>
      <c r="BS1024" s="18"/>
      <c r="BT1024" s="18"/>
      <c r="BU1024" s="18"/>
      <c r="BV1024" s="18"/>
      <c r="BW1024" s="18"/>
      <c r="BX1024" s="18"/>
      <c r="BY1024" s="18"/>
      <c r="BZ1024" s="18"/>
      <c r="CA1024" s="18"/>
      <c r="CB1024" s="18"/>
      <c r="CC1024" s="18"/>
      <c r="CD1024" s="18"/>
      <c r="CE1024" s="18"/>
      <c r="CF1024" s="18"/>
      <c r="CG1024" s="18"/>
      <c r="CH1024" s="18"/>
      <c r="CI1024" s="18"/>
      <c r="CJ1024" s="18"/>
      <c r="CK1024" s="18"/>
      <c r="CL1024" s="18"/>
      <c r="CM1024" s="18"/>
      <c r="CN1024" s="18"/>
      <c r="CO1024" s="18"/>
      <c r="CP1024" s="18"/>
      <c r="CQ1024" s="18"/>
      <c r="CR1024" s="18"/>
      <c r="CS1024" s="18"/>
    </row>
    <row r="1025" spans="1:97">
      <c r="A1025" s="18"/>
      <c r="B1025" s="18"/>
      <c r="C1025" s="18" t="s">
        <v>18902</v>
      </c>
      <c r="D1025" s="18"/>
      <c r="E1025" s="18"/>
      <c r="F1025" s="18"/>
      <c r="G1025" s="18"/>
      <c r="H1025" s="18"/>
      <c r="I1025" s="18"/>
      <c r="J1025" s="18"/>
      <c r="K1025" s="18"/>
      <c r="L1025" s="18"/>
      <c r="M1025" s="18"/>
      <c r="N1025" s="18"/>
      <c r="O1025" s="18"/>
      <c r="P1025" s="18"/>
      <c r="Q1025" s="18"/>
      <c r="R1025" s="18"/>
      <c r="S1025" s="18"/>
      <c r="T1025" s="18"/>
      <c r="U1025" s="18"/>
      <c r="V1025" s="18"/>
      <c r="W1025" s="18"/>
      <c r="X1025" s="18"/>
      <c r="Y1025" s="18"/>
      <c r="Z1025" s="18"/>
      <c r="AA1025" s="18"/>
      <c r="AB1025" s="18"/>
      <c r="AC1025" s="18"/>
      <c r="AD1025" s="18"/>
      <c r="AE1025" s="18"/>
      <c r="AF1025" s="18"/>
      <c r="AG1025" s="18"/>
      <c r="AH1025" s="18"/>
      <c r="AI1025" s="18"/>
      <c r="AJ1025" s="18"/>
      <c r="AK1025" s="18"/>
      <c r="AL1025" s="18"/>
      <c r="AM1025" s="18"/>
      <c r="AN1025" s="18"/>
      <c r="AO1025" s="18"/>
      <c r="AP1025" s="18"/>
      <c r="AQ1025" s="18"/>
      <c r="AR1025" s="18"/>
      <c r="AS1025" s="18"/>
      <c r="AT1025" s="18"/>
      <c r="AU1025" s="18"/>
      <c r="AV1025" s="18"/>
      <c r="AW1025" s="18"/>
      <c r="AX1025" s="18"/>
      <c r="AY1025" s="18"/>
      <c r="AZ1025" s="18"/>
      <c r="BA1025" s="18"/>
      <c r="BB1025" s="18"/>
      <c r="BC1025" s="18"/>
      <c r="BD1025" s="18"/>
      <c r="BE1025" s="18"/>
      <c r="BF1025" s="18"/>
      <c r="BG1025" s="18"/>
      <c r="BH1025" s="18"/>
      <c r="BI1025" s="18"/>
      <c r="BJ1025" s="18"/>
      <c r="BK1025" s="18"/>
      <c r="BL1025" s="18"/>
      <c r="BM1025" s="18"/>
      <c r="BN1025" s="18"/>
      <c r="BO1025" s="18"/>
      <c r="BP1025" s="18"/>
      <c r="BQ1025" s="18"/>
      <c r="BR1025" s="18"/>
      <c r="BS1025" s="18"/>
      <c r="BT1025" s="18"/>
      <c r="BU1025" s="18"/>
      <c r="BV1025" s="18"/>
      <c r="BW1025" s="18"/>
      <c r="BX1025" s="18"/>
      <c r="BY1025" s="18"/>
      <c r="BZ1025" s="18"/>
      <c r="CA1025" s="18"/>
      <c r="CB1025" s="18"/>
      <c r="CC1025" s="18"/>
      <c r="CD1025" s="18"/>
      <c r="CE1025" s="18"/>
      <c r="CF1025" s="18"/>
      <c r="CG1025" s="18"/>
      <c r="CH1025" s="18"/>
      <c r="CI1025" s="18"/>
      <c r="CJ1025" s="18"/>
      <c r="CK1025" s="18"/>
      <c r="CL1025" s="18"/>
      <c r="CM1025" s="18"/>
      <c r="CN1025" s="18"/>
      <c r="CO1025" s="18"/>
      <c r="CP1025" s="18"/>
      <c r="CQ1025" s="18"/>
      <c r="CR1025" s="18"/>
      <c r="CS1025" s="18"/>
    </row>
    <row r="1026" spans="1:97">
      <c r="A1026" s="18"/>
      <c r="B1026" s="18"/>
      <c r="C1026" s="18" t="s">
        <v>18903</v>
      </c>
      <c r="D1026" s="18"/>
      <c r="E1026" s="18"/>
      <c r="F1026" s="18"/>
      <c r="G1026" s="18"/>
      <c r="H1026" s="18"/>
      <c r="I1026" s="18"/>
      <c r="J1026" s="18"/>
      <c r="K1026" s="18"/>
      <c r="L1026" s="18"/>
      <c r="M1026" s="18"/>
      <c r="N1026" s="18"/>
      <c r="O1026" s="18"/>
      <c r="P1026" s="18"/>
      <c r="Q1026" s="18"/>
      <c r="R1026" s="18"/>
      <c r="S1026" s="18"/>
      <c r="T1026" s="18"/>
      <c r="U1026" s="18"/>
      <c r="V1026" s="18"/>
      <c r="W1026" s="18"/>
      <c r="X1026" s="18"/>
      <c r="Y1026" s="18"/>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c r="BC1026" s="18"/>
      <c r="BD1026" s="18"/>
      <c r="BE1026" s="18"/>
      <c r="BF1026" s="18"/>
      <c r="BG1026" s="18"/>
      <c r="BH1026" s="18"/>
      <c r="BI1026" s="18"/>
      <c r="BJ1026" s="18"/>
      <c r="BK1026" s="18"/>
      <c r="BL1026" s="18"/>
      <c r="BM1026" s="18"/>
      <c r="BN1026" s="18"/>
      <c r="BO1026" s="18"/>
      <c r="BP1026" s="18"/>
      <c r="BQ1026" s="18"/>
      <c r="BR1026" s="18"/>
      <c r="BS1026" s="18"/>
      <c r="BT1026" s="18"/>
      <c r="BU1026" s="18"/>
      <c r="BV1026" s="18"/>
      <c r="BW1026" s="18"/>
      <c r="BX1026" s="18"/>
      <c r="BY1026" s="18"/>
      <c r="BZ1026" s="18"/>
      <c r="CA1026" s="18"/>
      <c r="CB1026" s="18"/>
      <c r="CC1026" s="18"/>
      <c r="CD1026" s="18"/>
      <c r="CE1026" s="18"/>
      <c r="CF1026" s="18"/>
      <c r="CG1026" s="18"/>
      <c r="CH1026" s="18"/>
      <c r="CI1026" s="18"/>
      <c r="CJ1026" s="18"/>
      <c r="CK1026" s="18"/>
      <c r="CL1026" s="18"/>
      <c r="CM1026" s="18"/>
      <c r="CN1026" s="18"/>
      <c r="CO1026" s="18"/>
      <c r="CP1026" s="18"/>
      <c r="CQ1026" s="18"/>
      <c r="CR1026" s="18"/>
      <c r="CS1026" s="18"/>
    </row>
    <row r="1027" spans="1:97">
      <c r="A1027" s="18"/>
      <c r="B1027" s="18"/>
      <c r="C1027" s="18" t="s">
        <v>18904</v>
      </c>
      <c r="D1027" s="18"/>
      <c r="E1027" s="18"/>
      <c r="F1027" s="18"/>
      <c r="G1027" s="18"/>
      <c r="H1027" s="18"/>
      <c r="I1027" s="18"/>
      <c r="J1027" s="18"/>
      <c r="K1027" s="18"/>
      <c r="L1027" s="18"/>
      <c r="M1027" s="18"/>
      <c r="N1027" s="18"/>
      <c r="O1027" s="18"/>
      <c r="P1027" s="18"/>
      <c r="Q1027" s="18"/>
      <c r="R1027" s="18"/>
      <c r="S1027" s="18"/>
      <c r="T1027" s="18"/>
      <c r="U1027" s="18"/>
      <c r="V1027" s="18"/>
      <c r="W1027" s="18"/>
      <c r="X1027" s="18"/>
      <c r="Y1027" s="18"/>
      <c r="Z1027" s="18"/>
      <c r="AA1027" s="18"/>
      <c r="AB1027" s="18"/>
      <c r="AC1027" s="18"/>
      <c r="AD1027" s="18"/>
      <c r="AE1027" s="18"/>
      <c r="AF1027" s="18"/>
      <c r="AG1027" s="18"/>
      <c r="AH1027" s="18"/>
      <c r="AI1027" s="18"/>
      <c r="AJ1027" s="18"/>
      <c r="AK1027" s="18"/>
      <c r="AL1027" s="18"/>
      <c r="AM1027" s="18"/>
      <c r="AN1027" s="18"/>
      <c r="AO1027" s="18"/>
      <c r="AP1027" s="18"/>
      <c r="AQ1027" s="18"/>
      <c r="AR1027" s="18"/>
      <c r="AS1027" s="18"/>
      <c r="AT1027" s="18"/>
      <c r="AU1027" s="18"/>
      <c r="AV1027" s="18"/>
      <c r="AW1027" s="18"/>
      <c r="AX1027" s="18"/>
      <c r="AY1027" s="18"/>
      <c r="AZ1027" s="18"/>
      <c r="BA1027" s="18"/>
      <c r="BB1027" s="18"/>
      <c r="BC1027" s="18"/>
      <c r="BD1027" s="18"/>
      <c r="BE1027" s="18"/>
      <c r="BF1027" s="18"/>
      <c r="BG1027" s="18"/>
      <c r="BH1027" s="18"/>
      <c r="BI1027" s="18"/>
      <c r="BJ1027" s="18"/>
      <c r="BK1027" s="18"/>
      <c r="BL1027" s="18"/>
      <c r="BM1027" s="18"/>
      <c r="BN1027" s="18"/>
      <c r="BO1027" s="18"/>
      <c r="BP1027" s="18"/>
      <c r="BQ1027" s="18"/>
      <c r="BR1027" s="18"/>
      <c r="BS1027" s="18"/>
      <c r="BT1027" s="18"/>
      <c r="BU1027" s="18"/>
      <c r="BV1027" s="18"/>
      <c r="BW1027" s="18"/>
      <c r="BX1027" s="18"/>
      <c r="BY1027" s="18"/>
      <c r="BZ1027" s="18"/>
      <c r="CA1027" s="18"/>
      <c r="CB1027" s="18"/>
      <c r="CC1027" s="18"/>
      <c r="CD1027" s="18"/>
      <c r="CE1027" s="18"/>
      <c r="CF1027" s="18"/>
      <c r="CG1027" s="18"/>
      <c r="CH1027" s="18"/>
      <c r="CI1027" s="18"/>
      <c r="CJ1027" s="18"/>
      <c r="CK1027" s="18"/>
      <c r="CL1027" s="18"/>
      <c r="CM1027" s="18"/>
      <c r="CN1027" s="18"/>
      <c r="CO1027" s="18"/>
      <c r="CP1027" s="18"/>
      <c r="CQ1027" s="18"/>
      <c r="CR1027" s="18"/>
      <c r="CS1027" s="18"/>
    </row>
    <row r="1028" spans="1:97">
      <c r="A1028" s="18"/>
      <c r="B1028" s="18"/>
      <c r="C1028" s="18" t="s">
        <v>18905</v>
      </c>
      <c r="D1028" s="18"/>
      <c r="E1028" s="18"/>
      <c r="F1028" s="18"/>
      <c r="G1028" s="18"/>
      <c r="H1028" s="18"/>
      <c r="I1028" s="18"/>
      <c r="J1028" s="18"/>
      <c r="K1028" s="18"/>
      <c r="L1028" s="18"/>
      <c r="M1028" s="18"/>
      <c r="N1028" s="18"/>
      <c r="O1028" s="18"/>
      <c r="P1028" s="18"/>
      <c r="Q1028" s="18"/>
      <c r="R1028" s="18"/>
      <c r="S1028" s="18"/>
      <c r="T1028" s="18"/>
      <c r="U1028" s="18"/>
      <c r="V1028" s="18"/>
      <c r="W1028" s="18"/>
      <c r="X1028" s="18"/>
      <c r="Y1028" s="18"/>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c r="BC1028" s="18"/>
      <c r="BD1028" s="18"/>
      <c r="BE1028" s="18"/>
      <c r="BF1028" s="18"/>
      <c r="BG1028" s="18"/>
      <c r="BH1028" s="18"/>
      <c r="BI1028" s="18"/>
      <c r="BJ1028" s="18"/>
      <c r="BK1028" s="18"/>
      <c r="BL1028" s="18"/>
      <c r="BM1028" s="18"/>
      <c r="BN1028" s="18"/>
      <c r="BO1028" s="18"/>
      <c r="BP1028" s="18"/>
      <c r="BQ1028" s="18"/>
      <c r="BR1028" s="18"/>
      <c r="BS1028" s="18"/>
      <c r="BT1028" s="18"/>
      <c r="BU1028" s="18"/>
      <c r="BV1028" s="18"/>
      <c r="BW1028" s="18"/>
      <c r="BX1028" s="18"/>
      <c r="BY1028" s="18"/>
      <c r="BZ1028" s="18"/>
      <c r="CA1028" s="18"/>
      <c r="CB1028" s="18"/>
      <c r="CC1028" s="18"/>
      <c r="CD1028" s="18"/>
      <c r="CE1028" s="18"/>
      <c r="CF1028" s="18"/>
      <c r="CG1028" s="18"/>
      <c r="CH1028" s="18"/>
      <c r="CI1028" s="18"/>
      <c r="CJ1028" s="18"/>
      <c r="CK1028" s="18"/>
      <c r="CL1028" s="18"/>
      <c r="CM1028" s="18"/>
      <c r="CN1028" s="18"/>
      <c r="CO1028" s="18"/>
      <c r="CP1028" s="18"/>
      <c r="CQ1028" s="18"/>
      <c r="CR1028" s="18"/>
      <c r="CS1028" s="18"/>
    </row>
    <row r="1029" spans="1:97">
      <c r="A1029" s="18"/>
      <c r="B1029" s="18"/>
      <c r="C1029" s="18" t="s">
        <v>18906</v>
      </c>
      <c r="D1029" s="18"/>
      <c r="E1029" s="18"/>
      <c r="F1029" s="18"/>
      <c r="G1029" s="18"/>
      <c r="H1029" s="18"/>
      <c r="I1029" s="18"/>
      <c r="J1029" s="18"/>
      <c r="K1029" s="18"/>
      <c r="L1029" s="18"/>
      <c r="M1029" s="18"/>
      <c r="N1029" s="18"/>
      <c r="O1029" s="18"/>
      <c r="P1029" s="18"/>
      <c r="Q1029" s="18"/>
      <c r="R1029" s="18"/>
      <c r="S1029" s="18"/>
      <c r="T1029" s="18"/>
      <c r="U1029" s="18"/>
      <c r="V1029" s="18"/>
      <c r="W1029" s="18"/>
      <c r="X1029" s="18"/>
      <c r="Y1029" s="18"/>
      <c r="Z1029" s="18"/>
      <c r="AA1029" s="18"/>
      <c r="AB1029" s="18"/>
      <c r="AC1029" s="18"/>
      <c r="AD1029" s="18"/>
      <c r="AE1029" s="18"/>
      <c r="AF1029" s="18"/>
      <c r="AG1029" s="18"/>
      <c r="AH1029" s="18"/>
      <c r="AI1029" s="18"/>
      <c r="AJ1029" s="18"/>
      <c r="AK1029" s="18"/>
      <c r="AL1029" s="18"/>
      <c r="AM1029" s="18"/>
      <c r="AN1029" s="18"/>
      <c r="AO1029" s="18"/>
      <c r="AP1029" s="18"/>
      <c r="AQ1029" s="18"/>
      <c r="AR1029" s="18"/>
      <c r="AS1029" s="18"/>
      <c r="AT1029" s="18"/>
      <c r="AU1029" s="18"/>
      <c r="AV1029" s="18"/>
      <c r="AW1029" s="18"/>
      <c r="AX1029" s="18"/>
      <c r="AY1029" s="18"/>
      <c r="AZ1029" s="18"/>
      <c r="BA1029" s="18"/>
      <c r="BB1029" s="18"/>
      <c r="BC1029" s="18"/>
      <c r="BD1029" s="18"/>
      <c r="BE1029" s="18"/>
      <c r="BF1029" s="18"/>
      <c r="BG1029" s="18"/>
      <c r="BH1029" s="18"/>
      <c r="BI1029" s="18"/>
      <c r="BJ1029" s="18"/>
      <c r="BK1029" s="18"/>
      <c r="BL1029" s="18"/>
      <c r="BM1029" s="18"/>
      <c r="BN1029" s="18"/>
      <c r="BO1029" s="18"/>
      <c r="BP1029" s="18"/>
      <c r="BQ1029" s="18"/>
      <c r="BR1029" s="18"/>
      <c r="BS1029" s="18"/>
      <c r="BT1029" s="18"/>
      <c r="BU1029" s="18"/>
      <c r="BV1029" s="18"/>
      <c r="BW1029" s="18"/>
      <c r="BX1029" s="18"/>
      <c r="BY1029" s="18"/>
      <c r="BZ1029" s="18"/>
      <c r="CA1029" s="18"/>
      <c r="CB1029" s="18"/>
      <c r="CC1029" s="18"/>
      <c r="CD1029" s="18"/>
      <c r="CE1029" s="18"/>
      <c r="CF1029" s="18"/>
      <c r="CG1029" s="18"/>
      <c r="CH1029" s="18"/>
      <c r="CI1029" s="18"/>
      <c r="CJ1029" s="18"/>
      <c r="CK1029" s="18"/>
      <c r="CL1029" s="18"/>
      <c r="CM1029" s="18"/>
      <c r="CN1029" s="18"/>
      <c r="CO1029" s="18"/>
      <c r="CP1029" s="18"/>
      <c r="CQ1029" s="18"/>
      <c r="CR1029" s="18"/>
      <c r="CS1029" s="18"/>
    </row>
    <row r="1030" spans="1:97">
      <c r="A1030" s="18"/>
      <c r="B1030" s="18"/>
      <c r="C1030" s="18" t="s">
        <v>18907</v>
      </c>
      <c r="D1030" s="18"/>
      <c r="E1030" s="18"/>
      <c r="F1030" s="18"/>
      <c r="G1030" s="18"/>
      <c r="H1030" s="18"/>
      <c r="I1030" s="18"/>
      <c r="J1030" s="18"/>
      <c r="K1030" s="18"/>
      <c r="L1030" s="18"/>
      <c r="M1030" s="18"/>
      <c r="N1030" s="18"/>
      <c r="O1030" s="18"/>
      <c r="P1030" s="18"/>
      <c r="Q1030" s="18"/>
      <c r="R1030" s="18"/>
      <c r="S1030" s="18"/>
      <c r="T1030" s="18"/>
      <c r="U1030" s="18"/>
      <c r="V1030" s="18"/>
      <c r="W1030" s="18"/>
      <c r="X1030" s="18"/>
      <c r="Y1030" s="18"/>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c r="BC1030" s="18"/>
      <c r="BD1030" s="18"/>
      <c r="BE1030" s="18"/>
      <c r="BF1030" s="18"/>
      <c r="BG1030" s="18"/>
      <c r="BH1030" s="18"/>
      <c r="BI1030" s="18"/>
      <c r="BJ1030" s="18"/>
      <c r="BK1030" s="18"/>
      <c r="BL1030" s="18"/>
      <c r="BM1030" s="18"/>
      <c r="BN1030" s="18"/>
      <c r="BO1030" s="18"/>
      <c r="BP1030" s="18"/>
      <c r="BQ1030" s="18"/>
      <c r="BR1030" s="18"/>
      <c r="BS1030" s="18"/>
      <c r="BT1030" s="18"/>
      <c r="BU1030" s="18"/>
      <c r="BV1030" s="18"/>
      <c r="BW1030" s="18"/>
      <c r="BX1030" s="18"/>
      <c r="BY1030" s="18"/>
      <c r="BZ1030" s="18"/>
      <c r="CA1030" s="18"/>
      <c r="CB1030" s="18"/>
      <c r="CC1030" s="18"/>
      <c r="CD1030" s="18"/>
      <c r="CE1030" s="18"/>
      <c r="CF1030" s="18"/>
      <c r="CG1030" s="18"/>
      <c r="CH1030" s="18"/>
      <c r="CI1030" s="18"/>
      <c r="CJ1030" s="18"/>
      <c r="CK1030" s="18"/>
      <c r="CL1030" s="18"/>
      <c r="CM1030" s="18"/>
      <c r="CN1030" s="18"/>
      <c r="CO1030" s="18"/>
      <c r="CP1030" s="18"/>
      <c r="CQ1030" s="18"/>
      <c r="CR1030" s="18"/>
      <c r="CS1030" s="18"/>
    </row>
    <row r="1031" spans="1:97">
      <c r="A1031" s="18"/>
      <c r="B1031" s="18"/>
      <c r="C1031" s="18" t="s">
        <v>18908</v>
      </c>
      <c r="D1031" s="18"/>
      <c r="E1031" s="18"/>
      <c r="F1031" s="18"/>
      <c r="G1031" s="18"/>
      <c r="H1031" s="18"/>
      <c r="I1031" s="18"/>
      <c r="J1031" s="18"/>
      <c r="K1031" s="18"/>
      <c r="L1031" s="18"/>
      <c r="M1031" s="18"/>
      <c r="N1031" s="18"/>
      <c r="O1031" s="18"/>
      <c r="P1031" s="18"/>
      <c r="Q1031" s="18"/>
      <c r="R1031" s="18"/>
      <c r="S1031" s="18"/>
      <c r="T1031" s="18"/>
      <c r="U1031" s="18"/>
      <c r="V1031" s="18"/>
      <c r="W1031" s="18"/>
      <c r="X1031" s="18"/>
      <c r="Y1031" s="18"/>
      <c r="Z1031" s="18"/>
      <c r="AA1031" s="18"/>
      <c r="AB1031" s="18"/>
      <c r="AC1031" s="18"/>
      <c r="AD1031" s="18"/>
      <c r="AE1031" s="18"/>
      <c r="AF1031" s="18"/>
      <c r="AG1031" s="18"/>
      <c r="AH1031" s="18"/>
      <c r="AI1031" s="18"/>
      <c r="AJ1031" s="18"/>
      <c r="AK1031" s="18"/>
      <c r="AL1031" s="18"/>
      <c r="AM1031" s="18"/>
      <c r="AN1031" s="18"/>
      <c r="AO1031" s="18"/>
      <c r="AP1031" s="18"/>
      <c r="AQ1031" s="18"/>
      <c r="AR1031" s="18"/>
      <c r="AS1031" s="18"/>
      <c r="AT1031" s="18"/>
      <c r="AU1031" s="18"/>
      <c r="AV1031" s="18"/>
      <c r="AW1031" s="18"/>
      <c r="AX1031" s="18"/>
      <c r="AY1031" s="18"/>
      <c r="AZ1031" s="18"/>
      <c r="BA1031" s="18"/>
      <c r="BB1031" s="18"/>
      <c r="BC1031" s="18"/>
      <c r="BD1031" s="18"/>
      <c r="BE1031" s="18"/>
      <c r="BF1031" s="18"/>
      <c r="BG1031" s="18"/>
      <c r="BH1031" s="18"/>
      <c r="BI1031" s="18"/>
      <c r="BJ1031" s="18"/>
      <c r="BK1031" s="18"/>
      <c r="BL1031" s="18"/>
      <c r="BM1031" s="18"/>
      <c r="BN1031" s="18"/>
      <c r="BO1031" s="18"/>
      <c r="BP1031" s="18"/>
      <c r="BQ1031" s="18"/>
      <c r="BR1031" s="18"/>
      <c r="BS1031" s="18"/>
      <c r="BT1031" s="18"/>
      <c r="BU1031" s="18"/>
      <c r="BV1031" s="18"/>
      <c r="BW1031" s="18"/>
      <c r="BX1031" s="18"/>
      <c r="BY1031" s="18"/>
      <c r="BZ1031" s="18"/>
      <c r="CA1031" s="18"/>
      <c r="CB1031" s="18"/>
      <c r="CC1031" s="18"/>
      <c r="CD1031" s="18"/>
      <c r="CE1031" s="18"/>
      <c r="CF1031" s="18"/>
      <c r="CG1031" s="18"/>
      <c r="CH1031" s="18"/>
      <c r="CI1031" s="18"/>
      <c r="CJ1031" s="18"/>
      <c r="CK1031" s="18"/>
      <c r="CL1031" s="18"/>
      <c r="CM1031" s="18"/>
      <c r="CN1031" s="18"/>
      <c r="CO1031" s="18"/>
      <c r="CP1031" s="18"/>
      <c r="CQ1031" s="18"/>
      <c r="CR1031" s="18"/>
      <c r="CS1031" s="18"/>
    </row>
    <row r="1032" spans="1:97">
      <c r="A1032" s="18"/>
      <c r="B1032" s="18"/>
      <c r="C1032" s="18" t="s">
        <v>18909</v>
      </c>
      <c r="D1032" s="18"/>
      <c r="E1032" s="18"/>
      <c r="F1032" s="18"/>
      <c r="G1032" s="18"/>
      <c r="H1032" s="18"/>
      <c r="I1032" s="18"/>
      <c r="J1032" s="18"/>
      <c r="K1032" s="18"/>
      <c r="L1032" s="18"/>
      <c r="M1032" s="18"/>
      <c r="N1032" s="18"/>
      <c r="O1032" s="18"/>
      <c r="P1032" s="18"/>
      <c r="Q1032" s="18"/>
      <c r="R1032" s="18"/>
      <c r="S1032" s="18"/>
      <c r="T1032" s="18"/>
      <c r="U1032" s="18"/>
      <c r="V1032" s="18"/>
      <c r="W1032" s="18"/>
      <c r="X1032" s="18"/>
      <c r="Y1032" s="18"/>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c r="BC1032" s="18"/>
      <c r="BD1032" s="18"/>
      <c r="BE1032" s="18"/>
      <c r="BF1032" s="18"/>
      <c r="BG1032" s="18"/>
      <c r="BH1032" s="18"/>
      <c r="BI1032" s="18"/>
      <c r="BJ1032" s="18"/>
      <c r="BK1032" s="18"/>
      <c r="BL1032" s="18"/>
      <c r="BM1032" s="18"/>
      <c r="BN1032" s="18"/>
      <c r="BO1032" s="18"/>
      <c r="BP1032" s="18"/>
      <c r="BQ1032" s="18"/>
      <c r="BR1032" s="18"/>
      <c r="BS1032" s="18"/>
      <c r="BT1032" s="18"/>
      <c r="BU1032" s="18"/>
      <c r="BV1032" s="18"/>
      <c r="BW1032" s="18"/>
      <c r="BX1032" s="18"/>
      <c r="BY1032" s="18"/>
      <c r="BZ1032" s="18"/>
      <c r="CA1032" s="18"/>
      <c r="CB1032" s="18"/>
      <c r="CC1032" s="18"/>
      <c r="CD1032" s="18"/>
      <c r="CE1032" s="18"/>
      <c r="CF1032" s="18"/>
      <c r="CG1032" s="18"/>
      <c r="CH1032" s="18"/>
      <c r="CI1032" s="18"/>
      <c r="CJ1032" s="18"/>
      <c r="CK1032" s="18"/>
      <c r="CL1032" s="18"/>
      <c r="CM1032" s="18"/>
      <c r="CN1032" s="18"/>
      <c r="CO1032" s="18"/>
      <c r="CP1032" s="18"/>
      <c r="CQ1032" s="18"/>
      <c r="CR1032" s="18"/>
      <c r="CS1032" s="18"/>
    </row>
    <row r="1033" spans="1:97">
      <c r="A1033" s="18"/>
      <c r="B1033" s="18"/>
      <c r="C1033" s="18" t="s">
        <v>18910</v>
      </c>
      <c r="D1033" s="18"/>
      <c r="E1033" s="18"/>
      <c r="F1033" s="18"/>
      <c r="G1033" s="18"/>
      <c r="H1033" s="18"/>
      <c r="I1033" s="18"/>
      <c r="J1033" s="18"/>
      <c r="K1033" s="18"/>
      <c r="L1033" s="18"/>
      <c r="M1033" s="18"/>
      <c r="N1033" s="18"/>
      <c r="O1033" s="18"/>
      <c r="P1033" s="18"/>
      <c r="Q1033" s="18"/>
      <c r="R1033" s="18"/>
      <c r="S1033" s="18"/>
      <c r="T1033" s="18"/>
      <c r="U1033" s="18"/>
      <c r="V1033" s="18"/>
      <c r="W1033" s="18"/>
      <c r="X1033" s="18"/>
      <c r="Y1033" s="18"/>
      <c r="Z1033" s="18"/>
      <c r="AA1033" s="18"/>
      <c r="AB1033" s="18"/>
      <c r="AC1033" s="18"/>
      <c r="AD1033" s="18"/>
      <c r="AE1033" s="18"/>
      <c r="AF1033" s="18"/>
      <c r="AG1033" s="18"/>
      <c r="AH1033" s="18"/>
      <c r="AI1033" s="18"/>
      <c r="AJ1033" s="18"/>
      <c r="AK1033" s="18"/>
      <c r="AL1033" s="18"/>
      <c r="AM1033" s="18"/>
      <c r="AN1033" s="18"/>
      <c r="AO1033" s="18"/>
      <c r="AP1033" s="18"/>
      <c r="AQ1033" s="18"/>
      <c r="AR1033" s="18"/>
      <c r="AS1033" s="18"/>
      <c r="AT1033" s="18"/>
      <c r="AU1033" s="18"/>
      <c r="AV1033" s="18"/>
      <c r="AW1033" s="18"/>
      <c r="AX1033" s="18"/>
      <c r="AY1033" s="18"/>
      <c r="AZ1033" s="18"/>
      <c r="BA1033" s="18"/>
      <c r="BB1033" s="18"/>
      <c r="BC1033" s="18"/>
      <c r="BD1033" s="18"/>
      <c r="BE1033" s="18"/>
      <c r="BF1033" s="18"/>
      <c r="BG1033" s="18"/>
      <c r="BH1033" s="18"/>
      <c r="BI1033" s="18"/>
      <c r="BJ1033" s="18"/>
      <c r="BK1033" s="18"/>
      <c r="BL1033" s="18"/>
      <c r="BM1033" s="18"/>
      <c r="BN1033" s="18"/>
      <c r="BO1033" s="18"/>
      <c r="BP1033" s="18"/>
      <c r="BQ1033" s="18"/>
      <c r="BR1033" s="18"/>
      <c r="BS1033" s="18"/>
      <c r="BT1033" s="18"/>
      <c r="BU1033" s="18"/>
      <c r="BV1033" s="18"/>
      <c r="BW1033" s="18"/>
      <c r="BX1033" s="18"/>
      <c r="BY1033" s="18"/>
      <c r="BZ1033" s="18"/>
      <c r="CA1033" s="18"/>
      <c r="CB1033" s="18"/>
      <c r="CC1033" s="18"/>
      <c r="CD1033" s="18"/>
      <c r="CE1033" s="18"/>
      <c r="CF1033" s="18"/>
      <c r="CG1033" s="18"/>
      <c r="CH1033" s="18"/>
      <c r="CI1033" s="18"/>
      <c r="CJ1033" s="18"/>
      <c r="CK1033" s="18"/>
      <c r="CL1033" s="18"/>
      <c r="CM1033" s="18"/>
      <c r="CN1033" s="18"/>
      <c r="CO1033" s="18"/>
      <c r="CP1033" s="18"/>
      <c r="CQ1033" s="18"/>
      <c r="CR1033" s="18"/>
      <c r="CS1033" s="18"/>
    </row>
    <row r="1034" spans="1:97">
      <c r="A1034" s="18"/>
      <c r="B1034" s="18"/>
      <c r="C1034" s="18" t="s">
        <v>18911</v>
      </c>
      <c r="D1034" s="18"/>
      <c r="E1034" s="18"/>
      <c r="F1034" s="18"/>
      <c r="G1034" s="18"/>
      <c r="H1034" s="18"/>
      <c r="I1034" s="18"/>
      <c r="J1034" s="18"/>
      <c r="K1034" s="18"/>
      <c r="L1034" s="18"/>
      <c r="M1034" s="18"/>
      <c r="N1034" s="18"/>
      <c r="O1034" s="18"/>
      <c r="P1034" s="18"/>
      <c r="Q1034" s="18"/>
      <c r="R1034" s="18"/>
      <c r="S1034" s="18"/>
      <c r="T1034" s="18"/>
      <c r="U1034" s="18"/>
      <c r="V1034" s="18"/>
      <c r="W1034" s="18"/>
      <c r="X1034" s="18"/>
      <c r="Y1034" s="18"/>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c r="BC1034" s="18"/>
      <c r="BD1034" s="18"/>
      <c r="BE1034" s="18"/>
      <c r="BF1034" s="18"/>
      <c r="BG1034" s="18"/>
      <c r="BH1034" s="18"/>
      <c r="BI1034" s="18"/>
      <c r="BJ1034" s="18"/>
      <c r="BK1034" s="18"/>
      <c r="BL1034" s="18"/>
      <c r="BM1034" s="18"/>
      <c r="BN1034" s="18"/>
      <c r="BO1034" s="18"/>
      <c r="BP1034" s="18"/>
      <c r="BQ1034" s="18"/>
      <c r="BR1034" s="18"/>
      <c r="BS1034" s="18"/>
      <c r="BT1034" s="18"/>
      <c r="BU1034" s="18"/>
      <c r="BV1034" s="18"/>
      <c r="BW1034" s="18"/>
      <c r="BX1034" s="18"/>
      <c r="BY1034" s="18"/>
      <c r="BZ1034" s="18"/>
      <c r="CA1034" s="18"/>
      <c r="CB1034" s="18"/>
      <c r="CC1034" s="18"/>
      <c r="CD1034" s="18"/>
      <c r="CE1034" s="18"/>
      <c r="CF1034" s="18"/>
      <c r="CG1034" s="18"/>
      <c r="CH1034" s="18"/>
      <c r="CI1034" s="18"/>
      <c r="CJ1034" s="18"/>
      <c r="CK1034" s="18"/>
      <c r="CL1034" s="18"/>
      <c r="CM1034" s="18"/>
      <c r="CN1034" s="18"/>
      <c r="CO1034" s="18"/>
      <c r="CP1034" s="18"/>
      <c r="CQ1034" s="18"/>
      <c r="CR1034" s="18"/>
      <c r="CS1034" s="18"/>
    </row>
    <row r="1035" spans="1:97">
      <c r="A1035" s="18"/>
      <c r="B1035" s="18"/>
      <c r="C1035" s="18" t="s">
        <v>18912</v>
      </c>
      <c r="D1035" s="18"/>
      <c r="E1035" s="18"/>
      <c r="F1035" s="18"/>
      <c r="G1035" s="18"/>
      <c r="H1035" s="18"/>
      <c r="I1035" s="18"/>
      <c r="J1035" s="18"/>
      <c r="K1035" s="18"/>
      <c r="L1035" s="18"/>
      <c r="M1035" s="18"/>
      <c r="N1035" s="18"/>
      <c r="O1035" s="18"/>
      <c r="P1035" s="18"/>
      <c r="Q1035" s="18"/>
      <c r="R1035" s="18"/>
      <c r="S1035" s="18"/>
      <c r="T1035" s="18"/>
      <c r="U1035" s="18"/>
      <c r="V1035" s="18"/>
      <c r="W1035" s="18"/>
      <c r="X1035" s="18"/>
      <c r="Y1035" s="18"/>
      <c r="Z1035" s="18"/>
      <c r="AA1035" s="18"/>
      <c r="AB1035" s="18"/>
      <c r="AC1035" s="18"/>
      <c r="AD1035" s="18"/>
      <c r="AE1035" s="18"/>
      <c r="AF1035" s="18"/>
      <c r="AG1035" s="18"/>
      <c r="AH1035" s="18"/>
      <c r="AI1035" s="18"/>
      <c r="AJ1035" s="18"/>
      <c r="AK1035" s="18"/>
      <c r="AL1035" s="18"/>
      <c r="AM1035" s="18"/>
      <c r="AN1035" s="18"/>
      <c r="AO1035" s="18"/>
      <c r="AP1035" s="18"/>
      <c r="AQ1035" s="18"/>
      <c r="AR1035" s="18"/>
      <c r="AS1035" s="18"/>
      <c r="AT1035" s="18"/>
      <c r="AU1035" s="18"/>
      <c r="AV1035" s="18"/>
      <c r="AW1035" s="18"/>
      <c r="AX1035" s="18"/>
      <c r="AY1035" s="18"/>
      <c r="AZ1035" s="18"/>
      <c r="BA1035" s="18"/>
      <c r="BB1035" s="18"/>
      <c r="BC1035" s="18"/>
      <c r="BD1035" s="18"/>
      <c r="BE1035" s="18"/>
      <c r="BF1035" s="18"/>
      <c r="BG1035" s="18"/>
      <c r="BH1035" s="18"/>
      <c r="BI1035" s="18"/>
      <c r="BJ1035" s="18"/>
      <c r="BK1035" s="18"/>
      <c r="BL1035" s="18"/>
      <c r="BM1035" s="18"/>
      <c r="BN1035" s="18"/>
      <c r="BO1035" s="18"/>
      <c r="BP1035" s="18"/>
      <c r="BQ1035" s="18"/>
      <c r="BR1035" s="18"/>
      <c r="BS1035" s="18"/>
      <c r="BT1035" s="18"/>
      <c r="BU1035" s="18"/>
      <c r="BV1035" s="18"/>
      <c r="BW1035" s="18"/>
      <c r="BX1035" s="18"/>
      <c r="BY1035" s="18"/>
      <c r="BZ1035" s="18"/>
      <c r="CA1035" s="18"/>
      <c r="CB1035" s="18"/>
      <c r="CC1035" s="18"/>
      <c r="CD1035" s="18"/>
      <c r="CE1035" s="18"/>
      <c r="CF1035" s="18"/>
      <c r="CG1035" s="18"/>
      <c r="CH1035" s="18"/>
      <c r="CI1035" s="18"/>
      <c r="CJ1035" s="18"/>
      <c r="CK1035" s="18"/>
      <c r="CL1035" s="18"/>
      <c r="CM1035" s="18"/>
      <c r="CN1035" s="18"/>
      <c r="CO1035" s="18"/>
      <c r="CP1035" s="18"/>
      <c r="CQ1035" s="18"/>
      <c r="CR1035" s="18"/>
      <c r="CS1035" s="18"/>
    </row>
    <row r="1036" spans="1:97">
      <c r="A1036" s="18"/>
      <c r="B1036" s="18"/>
      <c r="C1036" s="18" t="s">
        <v>18913</v>
      </c>
      <c r="D1036" s="18"/>
      <c r="E1036" s="18"/>
      <c r="F1036" s="18"/>
      <c r="G1036" s="18"/>
      <c r="H1036" s="18"/>
      <c r="I1036" s="18"/>
      <c r="J1036" s="18"/>
      <c r="K1036" s="18"/>
      <c r="L1036" s="18"/>
      <c r="M1036" s="18"/>
      <c r="N1036" s="18"/>
      <c r="O1036" s="18"/>
      <c r="P1036" s="18"/>
      <c r="Q1036" s="18"/>
      <c r="R1036" s="18"/>
      <c r="S1036" s="18"/>
      <c r="T1036" s="18"/>
      <c r="U1036" s="18"/>
      <c r="V1036" s="18"/>
      <c r="W1036" s="18"/>
      <c r="X1036" s="18"/>
      <c r="Y1036" s="18"/>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c r="BC1036" s="18"/>
      <c r="BD1036" s="18"/>
      <c r="BE1036" s="18"/>
      <c r="BF1036" s="18"/>
      <c r="BG1036" s="18"/>
      <c r="BH1036" s="18"/>
      <c r="BI1036" s="18"/>
      <c r="BJ1036" s="18"/>
      <c r="BK1036" s="18"/>
      <c r="BL1036" s="18"/>
      <c r="BM1036" s="18"/>
      <c r="BN1036" s="18"/>
      <c r="BO1036" s="18"/>
      <c r="BP1036" s="18"/>
      <c r="BQ1036" s="18"/>
      <c r="BR1036" s="18"/>
      <c r="BS1036" s="18"/>
      <c r="BT1036" s="18"/>
      <c r="BU1036" s="18"/>
      <c r="BV1036" s="18"/>
      <c r="BW1036" s="18"/>
      <c r="BX1036" s="18"/>
      <c r="BY1036" s="18"/>
      <c r="BZ1036" s="18"/>
      <c r="CA1036" s="18"/>
      <c r="CB1036" s="18"/>
      <c r="CC1036" s="18"/>
      <c r="CD1036" s="18"/>
      <c r="CE1036" s="18"/>
      <c r="CF1036" s="18"/>
      <c r="CG1036" s="18"/>
      <c r="CH1036" s="18"/>
      <c r="CI1036" s="18"/>
      <c r="CJ1036" s="18"/>
      <c r="CK1036" s="18"/>
      <c r="CL1036" s="18"/>
      <c r="CM1036" s="18"/>
      <c r="CN1036" s="18"/>
      <c r="CO1036" s="18"/>
      <c r="CP1036" s="18"/>
      <c r="CQ1036" s="18"/>
      <c r="CR1036" s="18"/>
      <c r="CS1036" s="18"/>
    </row>
    <row r="1037" spans="1:97">
      <c r="A1037" s="18"/>
      <c r="B1037" s="18"/>
      <c r="C1037" s="18" t="s">
        <v>18914</v>
      </c>
      <c r="D1037" s="18"/>
      <c r="E1037" s="18"/>
      <c r="F1037" s="18"/>
      <c r="G1037" s="18"/>
      <c r="H1037" s="18"/>
      <c r="I1037" s="18"/>
      <c r="J1037" s="18"/>
      <c r="K1037" s="18"/>
      <c r="L1037" s="18"/>
      <c r="M1037" s="18"/>
      <c r="N1037" s="18"/>
      <c r="O1037" s="18"/>
      <c r="P1037" s="18"/>
      <c r="Q1037" s="18"/>
      <c r="R1037" s="18"/>
      <c r="S1037" s="18"/>
      <c r="T1037" s="18"/>
      <c r="U1037" s="18"/>
      <c r="V1037" s="18"/>
      <c r="W1037" s="18"/>
      <c r="X1037" s="18"/>
      <c r="Y1037" s="18"/>
      <c r="Z1037" s="18"/>
      <c r="AA1037" s="18"/>
      <c r="AB1037" s="18"/>
      <c r="AC1037" s="18"/>
      <c r="AD1037" s="18"/>
      <c r="AE1037" s="18"/>
      <c r="AF1037" s="18"/>
      <c r="AG1037" s="18"/>
      <c r="AH1037" s="18"/>
      <c r="AI1037" s="18"/>
      <c r="AJ1037" s="18"/>
      <c r="AK1037" s="18"/>
      <c r="AL1037" s="18"/>
      <c r="AM1037" s="18"/>
      <c r="AN1037" s="18"/>
      <c r="AO1037" s="18"/>
      <c r="AP1037" s="18"/>
      <c r="AQ1037" s="18"/>
      <c r="AR1037" s="18"/>
      <c r="AS1037" s="18"/>
      <c r="AT1037" s="18"/>
      <c r="AU1037" s="18"/>
      <c r="AV1037" s="18"/>
      <c r="AW1037" s="18"/>
      <c r="AX1037" s="18"/>
      <c r="AY1037" s="18"/>
      <c r="AZ1037" s="18"/>
      <c r="BA1037" s="18"/>
      <c r="BB1037" s="18"/>
      <c r="BC1037" s="18"/>
      <c r="BD1037" s="18"/>
      <c r="BE1037" s="18"/>
      <c r="BF1037" s="18"/>
      <c r="BG1037" s="18"/>
      <c r="BH1037" s="18"/>
      <c r="BI1037" s="18"/>
      <c r="BJ1037" s="18"/>
      <c r="BK1037" s="18"/>
      <c r="BL1037" s="18"/>
      <c r="BM1037" s="18"/>
      <c r="BN1037" s="18"/>
      <c r="BO1037" s="18"/>
      <c r="BP1037" s="18"/>
      <c r="BQ1037" s="18"/>
      <c r="BR1037" s="18"/>
      <c r="BS1037" s="18"/>
      <c r="BT1037" s="18"/>
      <c r="BU1037" s="18"/>
      <c r="BV1037" s="18"/>
      <c r="BW1037" s="18"/>
      <c r="BX1037" s="18"/>
      <c r="BY1037" s="18"/>
      <c r="BZ1037" s="18"/>
      <c r="CA1037" s="18"/>
      <c r="CB1037" s="18"/>
      <c r="CC1037" s="18"/>
      <c r="CD1037" s="18"/>
      <c r="CE1037" s="18"/>
      <c r="CF1037" s="18"/>
      <c r="CG1037" s="18"/>
      <c r="CH1037" s="18"/>
      <c r="CI1037" s="18"/>
      <c r="CJ1037" s="18"/>
      <c r="CK1037" s="18"/>
      <c r="CL1037" s="18"/>
      <c r="CM1037" s="18"/>
      <c r="CN1037" s="18"/>
      <c r="CO1037" s="18"/>
      <c r="CP1037" s="18"/>
      <c r="CQ1037" s="18"/>
      <c r="CR1037" s="18"/>
      <c r="CS1037" s="18"/>
    </row>
    <row r="1038" spans="1:97">
      <c r="A1038" s="18"/>
      <c r="B1038" s="18"/>
      <c r="C1038" s="18" t="s">
        <v>18915</v>
      </c>
      <c r="D1038" s="18"/>
      <c r="E1038" s="18"/>
      <c r="F1038" s="18"/>
      <c r="G1038" s="18"/>
      <c r="H1038" s="18"/>
      <c r="I1038" s="18"/>
      <c r="J1038" s="18"/>
      <c r="K1038" s="18"/>
      <c r="L1038" s="18"/>
      <c r="M1038" s="18"/>
      <c r="N1038" s="18"/>
      <c r="O1038" s="18"/>
      <c r="P1038" s="18"/>
      <c r="Q1038" s="18"/>
      <c r="R1038" s="18"/>
      <c r="S1038" s="18"/>
      <c r="T1038" s="18"/>
      <c r="U1038" s="18"/>
      <c r="V1038" s="18"/>
      <c r="W1038" s="18"/>
      <c r="X1038" s="18"/>
      <c r="Y1038" s="18"/>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c r="BC1038" s="18"/>
      <c r="BD1038" s="18"/>
      <c r="BE1038" s="18"/>
      <c r="BF1038" s="18"/>
      <c r="BG1038" s="18"/>
      <c r="BH1038" s="18"/>
      <c r="BI1038" s="18"/>
      <c r="BJ1038" s="18"/>
      <c r="BK1038" s="18"/>
      <c r="BL1038" s="18"/>
      <c r="BM1038" s="18"/>
      <c r="BN1038" s="18"/>
      <c r="BO1038" s="18"/>
      <c r="BP1038" s="18"/>
      <c r="BQ1038" s="18"/>
      <c r="BR1038" s="18"/>
      <c r="BS1038" s="18"/>
      <c r="BT1038" s="18"/>
      <c r="BU1038" s="18"/>
      <c r="BV1038" s="18"/>
      <c r="BW1038" s="18"/>
      <c r="BX1038" s="18"/>
      <c r="BY1038" s="18"/>
      <c r="BZ1038" s="18"/>
      <c r="CA1038" s="18"/>
      <c r="CB1038" s="18"/>
      <c r="CC1038" s="18"/>
      <c r="CD1038" s="18"/>
      <c r="CE1038" s="18"/>
      <c r="CF1038" s="18"/>
      <c r="CG1038" s="18"/>
      <c r="CH1038" s="18"/>
      <c r="CI1038" s="18"/>
      <c r="CJ1038" s="18"/>
      <c r="CK1038" s="18"/>
      <c r="CL1038" s="18"/>
      <c r="CM1038" s="18"/>
      <c r="CN1038" s="18"/>
      <c r="CO1038" s="18"/>
      <c r="CP1038" s="18"/>
      <c r="CQ1038" s="18"/>
      <c r="CR1038" s="18"/>
      <c r="CS1038" s="18"/>
    </row>
    <row r="1039" spans="1:97">
      <c r="A1039" s="18"/>
      <c r="B1039" s="18"/>
      <c r="C1039" s="18" t="s">
        <v>18916</v>
      </c>
      <c r="D1039" s="18"/>
      <c r="E1039" s="18"/>
      <c r="F1039" s="18"/>
      <c r="G1039" s="18"/>
      <c r="H1039" s="18"/>
      <c r="I1039" s="18"/>
      <c r="J1039" s="18"/>
      <c r="K1039" s="18"/>
      <c r="L1039" s="18"/>
      <c r="M1039" s="18"/>
      <c r="N1039" s="18"/>
      <c r="O1039" s="18"/>
      <c r="P1039" s="18"/>
      <c r="Q1039" s="18"/>
      <c r="R1039" s="18"/>
      <c r="S1039" s="18"/>
      <c r="T1039" s="18"/>
      <c r="U1039" s="18"/>
      <c r="V1039" s="18"/>
      <c r="W1039" s="18"/>
      <c r="X1039" s="18"/>
      <c r="Y1039" s="18"/>
      <c r="Z1039" s="18"/>
      <c r="AA1039" s="18"/>
      <c r="AB1039" s="18"/>
      <c r="AC1039" s="18"/>
      <c r="AD1039" s="18"/>
      <c r="AE1039" s="18"/>
      <c r="AF1039" s="18"/>
      <c r="AG1039" s="18"/>
      <c r="AH1039" s="18"/>
      <c r="AI1039" s="18"/>
      <c r="AJ1039" s="18"/>
      <c r="AK1039" s="18"/>
      <c r="AL1039" s="18"/>
      <c r="AM1039" s="18"/>
      <c r="AN1039" s="18"/>
      <c r="AO1039" s="18"/>
      <c r="AP1039" s="18"/>
      <c r="AQ1039" s="18"/>
      <c r="AR1039" s="18"/>
      <c r="AS1039" s="18"/>
      <c r="AT1039" s="18"/>
      <c r="AU1039" s="18"/>
      <c r="AV1039" s="18"/>
      <c r="AW1039" s="18"/>
      <c r="AX1039" s="18"/>
      <c r="AY1039" s="18"/>
      <c r="AZ1039" s="18"/>
      <c r="BA1039" s="18"/>
      <c r="BB1039" s="18"/>
      <c r="BC1039" s="18"/>
      <c r="BD1039" s="18"/>
      <c r="BE1039" s="18"/>
      <c r="BF1039" s="18"/>
      <c r="BG1039" s="18"/>
      <c r="BH1039" s="18"/>
      <c r="BI1039" s="18"/>
      <c r="BJ1039" s="18"/>
      <c r="BK1039" s="18"/>
      <c r="BL1039" s="18"/>
      <c r="BM1039" s="18"/>
      <c r="BN1039" s="18"/>
      <c r="BO1039" s="18"/>
      <c r="BP1039" s="18"/>
      <c r="BQ1039" s="18"/>
      <c r="BR1039" s="18"/>
      <c r="BS1039" s="18"/>
      <c r="BT1039" s="18"/>
      <c r="BU1039" s="18"/>
      <c r="BV1039" s="18"/>
      <c r="BW1039" s="18"/>
      <c r="BX1039" s="18"/>
      <c r="BY1039" s="18"/>
      <c r="BZ1039" s="18"/>
      <c r="CA1039" s="18"/>
      <c r="CB1039" s="18"/>
      <c r="CC1039" s="18"/>
      <c r="CD1039" s="18"/>
      <c r="CE1039" s="18"/>
      <c r="CF1039" s="18"/>
      <c r="CG1039" s="18"/>
      <c r="CH1039" s="18"/>
      <c r="CI1039" s="18"/>
      <c r="CJ1039" s="18"/>
      <c r="CK1039" s="18"/>
      <c r="CL1039" s="18"/>
      <c r="CM1039" s="18"/>
      <c r="CN1039" s="18"/>
      <c r="CO1039" s="18"/>
      <c r="CP1039" s="18"/>
      <c r="CQ1039" s="18"/>
      <c r="CR1039" s="18"/>
      <c r="CS1039" s="18"/>
    </row>
    <row r="1040" spans="1:97">
      <c r="A1040" s="18"/>
      <c r="B1040" s="18"/>
      <c r="C1040" s="18" t="s">
        <v>18917</v>
      </c>
      <c r="D1040" s="18"/>
      <c r="E1040" s="18"/>
      <c r="F1040" s="18"/>
      <c r="G1040" s="18"/>
      <c r="H1040" s="18"/>
      <c r="I1040" s="18"/>
      <c r="J1040" s="18"/>
      <c r="K1040" s="18"/>
      <c r="L1040" s="18"/>
      <c r="M1040" s="18"/>
      <c r="N1040" s="18"/>
      <c r="O1040" s="18"/>
      <c r="P1040" s="18"/>
      <c r="Q1040" s="18"/>
      <c r="R1040" s="18"/>
      <c r="S1040" s="18"/>
      <c r="T1040" s="18"/>
      <c r="U1040" s="18"/>
      <c r="V1040" s="18"/>
      <c r="W1040" s="18"/>
      <c r="X1040" s="18"/>
      <c r="Y1040" s="18"/>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c r="BC1040" s="18"/>
      <c r="BD1040" s="18"/>
      <c r="BE1040" s="18"/>
      <c r="BF1040" s="18"/>
      <c r="BG1040" s="18"/>
      <c r="BH1040" s="18"/>
      <c r="BI1040" s="18"/>
      <c r="BJ1040" s="18"/>
      <c r="BK1040" s="18"/>
      <c r="BL1040" s="18"/>
      <c r="BM1040" s="18"/>
      <c r="BN1040" s="18"/>
      <c r="BO1040" s="18"/>
      <c r="BP1040" s="18"/>
      <c r="BQ1040" s="18"/>
      <c r="BR1040" s="18"/>
      <c r="BS1040" s="18"/>
      <c r="BT1040" s="18"/>
      <c r="BU1040" s="18"/>
      <c r="BV1040" s="18"/>
      <c r="BW1040" s="18"/>
      <c r="BX1040" s="18"/>
      <c r="BY1040" s="18"/>
      <c r="BZ1040" s="18"/>
      <c r="CA1040" s="18"/>
      <c r="CB1040" s="18"/>
      <c r="CC1040" s="18"/>
      <c r="CD1040" s="18"/>
      <c r="CE1040" s="18"/>
      <c r="CF1040" s="18"/>
      <c r="CG1040" s="18"/>
      <c r="CH1040" s="18"/>
      <c r="CI1040" s="18"/>
      <c r="CJ1040" s="18"/>
      <c r="CK1040" s="18"/>
      <c r="CL1040" s="18"/>
      <c r="CM1040" s="18"/>
      <c r="CN1040" s="18"/>
      <c r="CO1040" s="18"/>
      <c r="CP1040" s="18"/>
      <c r="CQ1040" s="18"/>
      <c r="CR1040" s="18"/>
      <c r="CS1040" s="18"/>
    </row>
    <row r="1041" spans="1:97">
      <c r="A1041" s="18"/>
      <c r="B1041" s="18"/>
      <c r="C1041" s="18" t="s">
        <v>18918</v>
      </c>
      <c r="D1041" s="18"/>
      <c r="E1041" s="18"/>
      <c r="F1041" s="18"/>
      <c r="G1041" s="18"/>
      <c r="H1041" s="18"/>
      <c r="I1041" s="18"/>
      <c r="J1041" s="18"/>
      <c r="K1041" s="18"/>
      <c r="L1041" s="18"/>
      <c r="M1041" s="18"/>
      <c r="N1041" s="18"/>
      <c r="O1041" s="18"/>
      <c r="P1041" s="18"/>
      <c r="Q1041" s="18"/>
      <c r="R1041" s="18"/>
      <c r="S1041" s="18"/>
      <c r="T1041" s="18"/>
      <c r="U1041" s="18"/>
      <c r="V1041" s="18"/>
      <c r="W1041" s="18"/>
      <c r="X1041" s="18"/>
      <c r="Y1041" s="18"/>
      <c r="Z1041" s="18"/>
      <c r="AA1041" s="18"/>
      <c r="AB1041" s="18"/>
      <c r="AC1041" s="18"/>
      <c r="AD1041" s="18"/>
      <c r="AE1041" s="18"/>
      <c r="AF1041" s="18"/>
      <c r="AG1041" s="18"/>
      <c r="AH1041" s="18"/>
      <c r="AI1041" s="18"/>
      <c r="AJ1041" s="18"/>
      <c r="AK1041" s="18"/>
      <c r="AL1041" s="18"/>
      <c r="AM1041" s="18"/>
      <c r="AN1041" s="18"/>
      <c r="AO1041" s="18"/>
      <c r="AP1041" s="18"/>
      <c r="AQ1041" s="18"/>
      <c r="AR1041" s="18"/>
      <c r="AS1041" s="18"/>
      <c r="AT1041" s="18"/>
      <c r="AU1041" s="18"/>
      <c r="AV1041" s="18"/>
      <c r="AW1041" s="18"/>
      <c r="AX1041" s="18"/>
      <c r="AY1041" s="18"/>
      <c r="AZ1041" s="18"/>
      <c r="BA1041" s="18"/>
      <c r="BB1041" s="18"/>
      <c r="BC1041" s="18"/>
      <c r="BD1041" s="18"/>
      <c r="BE1041" s="18"/>
      <c r="BF1041" s="18"/>
      <c r="BG1041" s="18"/>
      <c r="BH1041" s="18"/>
      <c r="BI1041" s="18"/>
      <c r="BJ1041" s="18"/>
      <c r="BK1041" s="18"/>
      <c r="BL1041" s="18"/>
      <c r="BM1041" s="18"/>
      <c r="BN1041" s="18"/>
      <c r="BO1041" s="18"/>
      <c r="BP1041" s="18"/>
      <c r="BQ1041" s="18"/>
      <c r="BR1041" s="18"/>
      <c r="BS1041" s="18"/>
      <c r="BT1041" s="18"/>
      <c r="BU1041" s="18"/>
      <c r="BV1041" s="18"/>
      <c r="BW1041" s="18"/>
      <c r="BX1041" s="18"/>
      <c r="BY1041" s="18"/>
      <c r="BZ1041" s="18"/>
      <c r="CA1041" s="18"/>
      <c r="CB1041" s="18"/>
      <c r="CC1041" s="18"/>
      <c r="CD1041" s="18"/>
      <c r="CE1041" s="18"/>
      <c r="CF1041" s="18"/>
      <c r="CG1041" s="18"/>
      <c r="CH1041" s="18"/>
      <c r="CI1041" s="18"/>
      <c r="CJ1041" s="18"/>
      <c r="CK1041" s="18"/>
      <c r="CL1041" s="18"/>
      <c r="CM1041" s="18"/>
      <c r="CN1041" s="18"/>
      <c r="CO1041" s="18"/>
      <c r="CP1041" s="18"/>
      <c r="CQ1041" s="18"/>
      <c r="CR1041" s="18"/>
      <c r="CS1041" s="18"/>
    </row>
    <row r="1042" spans="1:97">
      <c r="A1042" s="18"/>
      <c r="B1042" s="18"/>
      <c r="C1042" s="18" t="s">
        <v>18919</v>
      </c>
      <c r="D1042" s="18"/>
      <c r="E1042" s="18"/>
      <c r="F1042" s="18"/>
      <c r="G1042" s="18"/>
      <c r="H1042" s="18"/>
      <c r="I1042" s="18"/>
      <c r="J1042" s="18"/>
      <c r="K1042" s="18"/>
      <c r="L1042" s="18"/>
      <c r="M1042" s="18"/>
      <c r="N1042" s="18"/>
      <c r="O1042" s="18"/>
      <c r="P1042" s="18"/>
      <c r="Q1042" s="18"/>
      <c r="R1042" s="18"/>
      <c r="S1042" s="18"/>
      <c r="T1042" s="18"/>
      <c r="U1042" s="18"/>
      <c r="V1042" s="18"/>
      <c r="W1042" s="18"/>
      <c r="X1042" s="18"/>
      <c r="Y1042" s="18"/>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c r="BC1042" s="18"/>
      <c r="BD1042" s="18"/>
      <c r="BE1042" s="18"/>
      <c r="BF1042" s="18"/>
      <c r="BG1042" s="18"/>
      <c r="BH1042" s="18"/>
      <c r="BI1042" s="18"/>
      <c r="BJ1042" s="18"/>
      <c r="BK1042" s="18"/>
      <c r="BL1042" s="18"/>
      <c r="BM1042" s="18"/>
      <c r="BN1042" s="18"/>
      <c r="BO1042" s="18"/>
      <c r="BP1042" s="18"/>
      <c r="BQ1042" s="18"/>
      <c r="BR1042" s="18"/>
      <c r="BS1042" s="18"/>
      <c r="BT1042" s="18"/>
      <c r="BU1042" s="18"/>
      <c r="BV1042" s="18"/>
      <c r="BW1042" s="18"/>
      <c r="BX1042" s="18"/>
      <c r="BY1042" s="18"/>
      <c r="BZ1042" s="18"/>
      <c r="CA1042" s="18"/>
      <c r="CB1042" s="18"/>
      <c r="CC1042" s="18"/>
      <c r="CD1042" s="18"/>
      <c r="CE1042" s="18"/>
      <c r="CF1042" s="18"/>
      <c r="CG1042" s="18"/>
      <c r="CH1042" s="18"/>
      <c r="CI1042" s="18"/>
      <c r="CJ1042" s="18"/>
      <c r="CK1042" s="18"/>
      <c r="CL1042" s="18"/>
      <c r="CM1042" s="18"/>
      <c r="CN1042" s="18"/>
      <c r="CO1042" s="18"/>
      <c r="CP1042" s="18"/>
      <c r="CQ1042" s="18"/>
      <c r="CR1042" s="18"/>
      <c r="CS1042" s="18"/>
    </row>
    <row r="1043" spans="1:97">
      <c r="A1043" s="18"/>
      <c r="B1043" s="18"/>
      <c r="C1043" s="18" t="s">
        <v>18920</v>
      </c>
      <c r="D1043" s="18"/>
      <c r="E1043" s="18"/>
      <c r="F1043" s="18"/>
      <c r="G1043" s="18"/>
      <c r="H1043" s="18"/>
      <c r="I1043" s="18"/>
      <c r="J1043" s="18"/>
      <c r="K1043" s="18"/>
      <c r="L1043" s="18"/>
      <c r="M1043" s="18"/>
      <c r="N1043" s="18"/>
      <c r="O1043" s="18"/>
      <c r="P1043" s="18"/>
      <c r="Q1043" s="18"/>
      <c r="R1043" s="18"/>
      <c r="S1043" s="18"/>
      <c r="T1043" s="18"/>
      <c r="U1043" s="18"/>
      <c r="V1043" s="18"/>
      <c r="W1043" s="18"/>
      <c r="X1043" s="18"/>
      <c r="Y1043" s="18"/>
      <c r="Z1043" s="18"/>
      <c r="AA1043" s="18"/>
      <c r="AB1043" s="18"/>
      <c r="AC1043" s="18"/>
      <c r="AD1043" s="18"/>
      <c r="AE1043" s="18"/>
      <c r="AF1043" s="18"/>
      <c r="AG1043" s="18"/>
      <c r="AH1043" s="18"/>
      <c r="AI1043" s="18"/>
      <c r="AJ1043" s="18"/>
      <c r="AK1043" s="18"/>
      <c r="AL1043" s="18"/>
      <c r="AM1043" s="18"/>
      <c r="AN1043" s="18"/>
      <c r="AO1043" s="18"/>
      <c r="AP1043" s="18"/>
      <c r="AQ1043" s="18"/>
      <c r="AR1043" s="18"/>
      <c r="AS1043" s="18"/>
      <c r="AT1043" s="18"/>
      <c r="AU1043" s="18"/>
      <c r="AV1043" s="18"/>
      <c r="AW1043" s="18"/>
      <c r="AX1043" s="18"/>
      <c r="AY1043" s="18"/>
      <c r="AZ1043" s="18"/>
      <c r="BA1043" s="18"/>
      <c r="BB1043" s="18"/>
      <c r="BC1043" s="18"/>
      <c r="BD1043" s="18"/>
      <c r="BE1043" s="18"/>
      <c r="BF1043" s="18"/>
      <c r="BG1043" s="18"/>
      <c r="BH1043" s="18"/>
      <c r="BI1043" s="18"/>
      <c r="BJ1043" s="18"/>
      <c r="BK1043" s="18"/>
      <c r="BL1043" s="18"/>
      <c r="BM1043" s="18"/>
      <c r="BN1043" s="18"/>
      <c r="BO1043" s="18"/>
      <c r="BP1043" s="18"/>
      <c r="BQ1043" s="18"/>
      <c r="BR1043" s="18"/>
      <c r="BS1043" s="18"/>
      <c r="BT1043" s="18"/>
      <c r="BU1043" s="18"/>
      <c r="BV1043" s="18"/>
      <c r="BW1043" s="18"/>
      <c r="BX1043" s="18"/>
      <c r="BY1043" s="18"/>
      <c r="BZ1043" s="18"/>
      <c r="CA1043" s="18"/>
      <c r="CB1043" s="18"/>
      <c r="CC1043" s="18"/>
      <c r="CD1043" s="18"/>
      <c r="CE1043" s="18"/>
      <c r="CF1043" s="18"/>
      <c r="CG1043" s="18"/>
      <c r="CH1043" s="18"/>
      <c r="CI1043" s="18"/>
      <c r="CJ1043" s="18"/>
      <c r="CK1043" s="18"/>
      <c r="CL1043" s="18"/>
      <c r="CM1043" s="18"/>
      <c r="CN1043" s="18"/>
      <c r="CO1043" s="18"/>
      <c r="CP1043" s="18"/>
      <c r="CQ1043" s="18"/>
      <c r="CR1043" s="18"/>
      <c r="CS1043" s="18"/>
    </row>
    <row r="1044" spans="1:97">
      <c r="A1044" s="18"/>
      <c r="B1044" s="18"/>
      <c r="C1044" s="18" t="s">
        <v>18921</v>
      </c>
      <c r="D1044" s="18"/>
      <c r="E1044" s="18"/>
      <c r="F1044" s="18"/>
      <c r="G1044" s="18"/>
      <c r="H1044" s="18"/>
      <c r="I1044" s="18"/>
      <c r="J1044" s="18"/>
      <c r="K1044" s="18"/>
      <c r="L1044" s="18"/>
      <c r="M1044" s="18"/>
      <c r="N1044" s="18"/>
      <c r="O1044" s="18"/>
      <c r="P1044" s="18"/>
      <c r="Q1044" s="18"/>
      <c r="R1044" s="18"/>
      <c r="S1044" s="18"/>
      <c r="T1044" s="18"/>
      <c r="U1044" s="18"/>
      <c r="V1044" s="18"/>
      <c r="W1044" s="18"/>
      <c r="X1044" s="18"/>
      <c r="Y1044" s="18"/>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c r="BC1044" s="18"/>
      <c r="BD1044" s="18"/>
      <c r="BE1044" s="18"/>
      <c r="BF1044" s="18"/>
      <c r="BG1044" s="18"/>
      <c r="BH1044" s="18"/>
      <c r="BI1044" s="18"/>
      <c r="BJ1044" s="18"/>
      <c r="BK1044" s="18"/>
      <c r="BL1044" s="18"/>
      <c r="BM1044" s="18"/>
      <c r="BN1044" s="18"/>
      <c r="BO1044" s="18"/>
      <c r="BP1044" s="18"/>
      <c r="BQ1044" s="18"/>
      <c r="BR1044" s="18"/>
      <c r="BS1044" s="18"/>
      <c r="BT1044" s="18"/>
      <c r="BU1044" s="18"/>
      <c r="BV1044" s="18"/>
      <c r="BW1044" s="18"/>
      <c r="BX1044" s="18"/>
      <c r="BY1044" s="18"/>
      <c r="BZ1044" s="18"/>
      <c r="CA1044" s="18"/>
      <c r="CB1044" s="18"/>
      <c r="CC1044" s="18"/>
      <c r="CD1044" s="18"/>
      <c r="CE1044" s="18"/>
      <c r="CF1044" s="18"/>
      <c r="CG1044" s="18"/>
      <c r="CH1044" s="18"/>
      <c r="CI1044" s="18"/>
      <c r="CJ1044" s="18"/>
      <c r="CK1044" s="18"/>
      <c r="CL1044" s="18"/>
      <c r="CM1044" s="18"/>
      <c r="CN1044" s="18"/>
      <c r="CO1044" s="18"/>
      <c r="CP1044" s="18"/>
      <c r="CQ1044" s="18"/>
      <c r="CR1044" s="18"/>
      <c r="CS1044" s="18"/>
    </row>
    <row r="1045" spans="1:97">
      <c r="A1045" s="18"/>
      <c r="B1045" s="18"/>
      <c r="C1045" s="18" t="s">
        <v>18922</v>
      </c>
      <c r="D1045" s="18"/>
      <c r="E1045" s="18"/>
      <c r="F1045" s="18"/>
      <c r="G1045" s="18"/>
      <c r="H1045" s="18"/>
      <c r="I1045" s="18"/>
      <c r="J1045" s="18"/>
      <c r="K1045" s="18"/>
      <c r="L1045" s="18"/>
      <c r="M1045" s="18"/>
      <c r="N1045" s="18"/>
      <c r="O1045" s="18"/>
      <c r="P1045" s="18"/>
      <c r="Q1045" s="18"/>
      <c r="R1045" s="18"/>
      <c r="S1045" s="18"/>
      <c r="T1045" s="18"/>
      <c r="U1045" s="18"/>
      <c r="V1045" s="18"/>
      <c r="W1045" s="18"/>
      <c r="X1045" s="18"/>
      <c r="Y1045" s="18"/>
      <c r="Z1045" s="18"/>
      <c r="AA1045" s="18"/>
      <c r="AB1045" s="18"/>
      <c r="AC1045" s="18"/>
      <c r="AD1045" s="18"/>
      <c r="AE1045" s="18"/>
      <c r="AF1045" s="18"/>
      <c r="AG1045" s="18"/>
      <c r="AH1045" s="18"/>
      <c r="AI1045" s="18"/>
      <c r="AJ1045" s="18"/>
      <c r="AK1045" s="18"/>
      <c r="AL1045" s="18"/>
      <c r="AM1045" s="18"/>
      <c r="AN1045" s="18"/>
      <c r="AO1045" s="18"/>
      <c r="AP1045" s="18"/>
      <c r="AQ1045" s="18"/>
      <c r="AR1045" s="18"/>
      <c r="AS1045" s="18"/>
      <c r="AT1045" s="18"/>
      <c r="AU1045" s="18"/>
      <c r="AV1045" s="18"/>
      <c r="AW1045" s="18"/>
      <c r="AX1045" s="18"/>
      <c r="AY1045" s="18"/>
      <c r="AZ1045" s="18"/>
      <c r="BA1045" s="18"/>
      <c r="BB1045" s="18"/>
      <c r="BC1045" s="18"/>
      <c r="BD1045" s="18"/>
      <c r="BE1045" s="18"/>
      <c r="BF1045" s="18"/>
      <c r="BG1045" s="18"/>
      <c r="BH1045" s="18"/>
      <c r="BI1045" s="18"/>
      <c r="BJ1045" s="18"/>
      <c r="BK1045" s="18"/>
      <c r="BL1045" s="18"/>
      <c r="BM1045" s="18"/>
      <c r="BN1045" s="18"/>
      <c r="BO1045" s="18"/>
      <c r="BP1045" s="18"/>
      <c r="BQ1045" s="18"/>
      <c r="BR1045" s="18"/>
      <c r="BS1045" s="18"/>
      <c r="BT1045" s="18"/>
      <c r="BU1045" s="18"/>
      <c r="BV1045" s="18"/>
      <c r="BW1045" s="18"/>
      <c r="BX1045" s="18"/>
      <c r="BY1045" s="18"/>
      <c r="BZ1045" s="18"/>
      <c r="CA1045" s="18"/>
      <c r="CB1045" s="18"/>
      <c r="CC1045" s="18"/>
      <c r="CD1045" s="18"/>
      <c r="CE1045" s="18"/>
      <c r="CF1045" s="18"/>
      <c r="CG1045" s="18"/>
      <c r="CH1045" s="18"/>
      <c r="CI1045" s="18"/>
      <c r="CJ1045" s="18"/>
      <c r="CK1045" s="18"/>
      <c r="CL1045" s="18"/>
      <c r="CM1045" s="18"/>
      <c r="CN1045" s="18"/>
      <c r="CO1045" s="18"/>
      <c r="CP1045" s="18"/>
      <c r="CQ1045" s="18"/>
      <c r="CR1045" s="18"/>
      <c r="CS1045" s="18"/>
    </row>
    <row r="1046" spans="1:97">
      <c r="A1046" s="18"/>
      <c r="B1046" s="18"/>
      <c r="C1046" s="18" t="s">
        <v>18923</v>
      </c>
      <c r="D1046" s="18"/>
      <c r="E1046" s="18"/>
      <c r="F1046" s="18"/>
      <c r="G1046" s="18"/>
      <c r="H1046" s="18"/>
      <c r="I1046" s="18"/>
      <c r="J1046" s="18"/>
      <c r="K1046" s="18"/>
      <c r="L1046" s="18"/>
      <c r="M1046" s="18"/>
      <c r="N1046" s="18"/>
      <c r="O1046" s="18"/>
      <c r="P1046" s="18"/>
      <c r="Q1046" s="18"/>
      <c r="R1046" s="18"/>
      <c r="S1046" s="18"/>
      <c r="T1046" s="18"/>
      <c r="U1046" s="18"/>
      <c r="V1046" s="18"/>
      <c r="W1046" s="18"/>
      <c r="X1046" s="18"/>
      <c r="Y1046" s="18"/>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c r="BC1046" s="18"/>
      <c r="BD1046" s="18"/>
      <c r="BE1046" s="18"/>
      <c r="BF1046" s="18"/>
      <c r="BG1046" s="18"/>
      <c r="BH1046" s="18"/>
      <c r="BI1046" s="18"/>
      <c r="BJ1046" s="18"/>
      <c r="BK1046" s="18"/>
      <c r="BL1046" s="18"/>
      <c r="BM1046" s="18"/>
      <c r="BN1046" s="18"/>
      <c r="BO1046" s="18"/>
      <c r="BP1046" s="18"/>
      <c r="BQ1046" s="18"/>
      <c r="BR1046" s="18"/>
      <c r="BS1046" s="18"/>
      <c r="BT1046" s="18"/>
      <c r="BU1046" s="18"/>
      <c r="BV1046" s="18"/>
      <c r="BW1046" s="18"/>
      <c r="BX1046" s="18"/>
      <c r="BY1046" s="18"/>
      <c r="BZ1046" s="18"/>
      <c r="CA1046" s="18"/>
      <c r="CB1046" s="18"/>
      <c r="CC1046" s="18"/>
      <c r="CD1046" s="18"/>
      <c r="CE1046" s="18"/>
      <c r="CF1046" s="18"/>
      <c r="CG1046" s="18"/>
      <c r="CH1046" s="18"/>
      <c r="CI1046" s="18"/>
      <c r="CJ1046" s="18"/>
      <c r="CK1046" s="18"/>
      <c r="CL1046" s="18"/>
      <c r="CM1046" s="18"/>
      <c r="CN1046" s="18"/>
      <c r="CO1046" s="18"/>
      <c r="CP1046" s="18"/>
      <c r="CQ1046" s="18"/>
      <c r="CR1046" s="18"/>
      <c r="CS1046" s="18"/>
    </row>
    <row r="1047" spans="1:97">
      <c r="A1047" s="18"/>
      <c r="B1047" s="18"/>
      <c r="C1047" s="18" t="s">
        <v>18924</v>
      </c>
      <c r="D1047" s="18"/>
      <c r="E1047" s="18"/>
      <c r="F1047" s="18"/>
      <c r="G1047" s="18"/>
      <c r="H1047" s="18"/>
      <c r="I1047" s="18"/>
      <c r="J1047" s="18"/>
      <c r="K1047" s="18"/>
      <c r="L1047" s="18"/>
      <c r="M1047" s="18"/>
      <c r="N1047" s="18"/>
      <c r="O1047" s="18"/>
      <c r="P1047" s="18"/>
      <c r="Q1047" s="18"/>
      <c r="R1047" s="18"/>
      <c r="S1047" s="18"/>
      <c r="T1047" s="18"/>
      <c r="U1047" s="18"/>
      <c r="V1047" s="18"/>
      <c r="W1047" s="18"/>
      <c r="X1047" s="18"/>
      <c r="Y1047" s="18"/>
      <c r="Z1047" s="18"/>
      <c r="AA1047" s="18"/>
      <c r="AB1047" s="18"/>
      <c r="AC1047" s="18"/>
      <c r="AD1047" s="18"/>
      <c r="AE1047" s="18"/>
      <c r="AF1047" s="18"/>
      <c r="AG1047" s="18"/>
      <c r="AH1047" s="18"/>
      <c r="AI1047" s="18"/>
      <c r="AJ1047" s="18"/>
      <c r="AK1047" s="18"/>
      <c r="AL1047" s="18"/>
      <c r="AM1047" s="18"/>
      <c r="AN1047" s="18"/>
      <c r="AO1047" s="18"/>
      <c r="AP1047" s="18"/>
      <c r="AQ1047" s="18"/>
      <c r="AR1047" s="18"/>
      <c r="AS1047" s="18"/>
      <c r="AT1047" s="18"/>
      <c r="AU1047" s="18"/>
      <c r="AV1047" s="18"/>
      <c r="AW1047" s="18"/>
      <c r="AX1047" s="18"/>
      <c r="AY1047" s="18"/>
      <c r="AZ1047" s="18"/>
      <c r="BA1047" s="18"/>
      <c r="BB1047" s="18"/>
      <c r="BC1047" s="18"/>
      <c r="BD1047" s="18"/>
      <c r="BE1047" s="18"/>
      <c r="BF1047" s="18"/>
      <c r="BG1047" s="18"/>
      <c r="BH1047" s="18"/>
      <c r="BI1047" s="18"/>
      <c r="BJ1047" s="18"/>
      <c r="BK1047" s="18"/>
      <c r="BL1047" s="18"/>
      <c r="BM1047" s="18"/>
      <c r="BN1047" s="18"/>
      <c r="BO1047" s="18"/>
      <c r="BP1047" s="18"/>
      <c r="BQ1047" s="18"/>
      <c r="BR1047" s="18"/>
      <c r="BS1047" s="18"/>
      <c r="BT1047" s="18"/>
      <c r="BU1047" s="18"/>
      <c r="BV1047" s="18"/>
      <c r="BW1047" s="18"/>
      <c r="BX1047" s="18"/>
      <c r="BY1047" s="18"/>
      <c r="BZ1047" s="18"/>
      <c r="CA1047" s="18"/>
      <c r="CB1047" s="18"/>
      <c r="CC1047" s="18"/>
      <c r="CD1047" s="18"/>
      <c r="CE1047" s="18"/>
      <c r="CF1047" s="18"/>
      <c r="CG1047" s="18"/>
      <c r="CH1047" s="18"/>
      <c r="CI1047" s="18"/>
      <c r="CJ1047" s="18"/>
      <c r="CK1047" s="18"/>
      <c r="CL1047" s="18"/>
      <c r="CM1047" s="18"/>
      <c r="CN1047" s="18"/>
      <c r="CO1047" s="18"/>
      <c r="CP1047" s="18"/>
      <c r="CQ1047" s="18"/>
      <c r="CR1047" s="18"/>
      <c r="CS1047" s="18"/>
    </row>
    <row r="1048" spans="1:97">
      <c r="A1048" s="18"/>
      <c r="B1048" s="18"/>
      <c r="C1048" s="18" t="s">
        <v>18925</v>
      </c>
      <c r="D1048" s="18"/>
      <c r="E1048" s="18"/>
      <c r="F1048" s="18"/>
      <c r="G1048" s="18"/>
      <c r="H1048" s="18"/>
      <c r="I1048" s="18"/>
      <c r="J1048" s="18"/>
      <c r="K1048" s="18"/>
      <c r="L1048" s="18"/>
      <c r="M1048" s="18"/>
      <c r="N1048" s="18"/>
      <c r="O1048" s="18"/>
      <c r="P1048" s="18"/>
      <c r="Q1048" s="18"/>
      <c r="R1048" s="18"/>
      <c r="S1048" s="18"/>
      <c r="T1048" s="18"/>
      <c r="U1048" s="18"/>
      <c r="V1048" s="18"/>
      <c r="W1048" s="18"/>
      <c r="X1048" s="18"/>
      <c r="Y1048" s="18"/>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c r="BC1048" s="18"/>
      <c r="BD1048" s="18"/>
      <c r="BE1048" s="18"/>
      <c r="BF1048" s="18"/>
      <c r="BG1048" s="18"/>
      <c r="BH1048" s="18"/>
      <c r="BI1048" s="18"/>
      <c r="BJ1048" s="18"/>
      <c r="BK1048" s="18"/>
      <c r="BL1048" s="18"/>
      <c r="BM1048" s="18"/>
      <c r="BN1048" s="18"/>
      <c r="BO1048" s="18"/>
      <c r="BP1048" s="18"/>
      <c r="BQ1048" s="18"/>
      <c r="BR1048" s="18"/>
      <c r="BS1048" s="18"/>
      <c r="BT1048" s="18"/>
      <c r="BU1048" s="18"/>
      <c r="BV1048" s="18"/>
      <c r="BW1048" s="18"/>
      <c r="BX1048" s="18"/>
      <c r="BY1048" s="18"/>
      <c r="BZ1048" s="18"/>
      <c r="CA1048" s="18"/>
      <c r="CB1048" s="18"/>
      <c r="CC1048" s="18"/>
      <c r="CD1048" s="18"/>
      <c r="CE1048" s="18"/>
      <c r="CF1048" s="18"/>
      <c r="CG1048" s="18"/>
      <c r="CH1048" s="18"/>
      <c r="CI1048" s="18"/>
      <c r="CJ1048" s="18"/>
      <c r="CK1048" s="18"/>
      <c r="CL1048" s="18"/>
      <c r="CM1048" s="18"/>
      <c r="CN1048" s="18"/>
      <c r="CO1048" s="18"/>
      <c r="CP1048" s="18"/>
      <c r="CQ1048" s="18"/>
      <c r="CR1048" s="18"/>
      <c r="CS1048" s="18"/>
    </row>
    <row r="1049" spans="1:97">
      <c r="A1049" s="18"/>
      <c r="B1049" s="18"/>
      <c r="C1049" s="18" t="s">
        <v>18926</v>
      </c>
      <c r="D1049" s="18"/>
      <c r="E1049" s="18"/>
      <c r="F1049" s="18"/>
      <c r="G1049" s="18"/>
      <c r="H1049" s="18"/>
      <c r="I1049" s="18"/>
      <c r="J1049" s="18"/>
      <c r="K1049" s="18"/>
      <c r="L1049" s="18"/>
      <c r="M1049" s="18"/>
      <c r="N1049" s="18"/>
      <c r="O1049" s="18"/>
      <c r="P1049" s="18"/>
      <c r="Q1049" s="18"/>
      <c r="R1049" s="18"/>
      <c r="S1049" s="18"/>
      <c r="T1049" s="18"/>
      <c r="U1049" s="18"/>
      <c r="V1049" s="18"/>
      <c r="W1049" s="18"/>
      <c r="X1049" s="18"/>
      <c r="Y1049" s="18"/>
      <c r="Z1049" s="18"/>
      <c r="AA1049" s="18"/>
      <c r="AB1049" s="18"/>
      <c r="AC1049" s="18"/>
      <c r="AD1049" s="18"/>
      <c r="AE1049" s="18"/>
      <c r="AF1049" s="18"/>
      <c r="AG1049" s="18"/>
      <c r="AH1049" s="18"/>
      <c r="AI1049" s="18"/>
      <c r="AJ1049" s="18"/>
      <c r="AK1049" s="18"/>
      <c r="AL1049" s="18"/>
      <c r="AM1049" s="18"/>
      <c r="AN1049" s="18"/>
      <c r="AO1049" s="18"/>
      <c r="AP1049" s="18"/>
      <c r="AQ1049" s="18"/>
      <c r="AR1049" s="18"/>
      <c r="AS1049" s="18"/>
      <c r="AT1049" s="18"/>
      <c r="AU1049" s="18"/>
      <c r="AV1049" s="18"/>
      <c r="AW1049" s="18"/>
      <c r="AX1049" s="18"/>
      <c r="AY1049" s="18"/>
      <c r="AZ1049" s="18"/>
      <c r="BA1049" s="18"/>
      <c r="BB1049" s="18"/>
      <c r="BC1049" s="18"/>
      <c r="BD1049" s="18"/>
      <c r="BE1049" s="18"/>
      <c r="BF1049" s="18"/>
      <c r="BG1049" s="18"/>
      <c r="BH1049" s="18"/>
      <c r="BI1049" s="18"/>
      <c r="BJ1049" s="18"/>
      <c r="BK1049" s="18"/>
      <c r="BL1049" s="18"/>
      <c r="BM1049" s="18"/>
      <c r="BN1049" s="18"/>
      <c r="BO1049" s="18"/>
      <c r="BP1049" s="18"/>
      <c r="BQ1049" s="18"/>
      <c r="BR1049" s="18"/>
      <c r="BS1049" s="18"/>
      <c r="BT1049" s="18"/>
      <c r="BU1049" s="18"/>
      <c r="BV1049" s="18"/>
      <c r="BW1049" s="18"/>
      <c r="BX1049" s="18"/>
      <c r="BY1049" s="18"/>
      <c r="BZ1049" s="18"/>
      <c r="CA1049" s="18"/>
      <c r="CB1049" s="18"/>
      <c r="CC1049" s="18"/>
      <c r="CD1049" s="18"/>
      <c r="CE1049" s="18"/>
      <c r="CF1049" s="18"/>
      <c r="CG1049" s="18"/>
      <c r="CH1049" s="18"/>
      <c r="CI1049" s="18"/>
      <c r="CJ1049" s="18"/>
      <c r="CK1049" s="18"/>
      <c r="CL1049" s="18"/>
      <c r="CM1049" s="18"/>
      <c r="CN1049" s="18"/>
      <c r="CO1049" s="18"/>
      <c r="CP1049" s="18"/>
      <c r="CQ1049" s="18"/>
      <c r="CR1049" s="18"/>
      <c r="CS1049" s="18"/>
    </row>
    <row r="1050" spans="1:97">
      <c r="A1050" s="18"/>
      <c r="B1050" s="18"/>
      <c r="C1050" s="18" t="s">
        <v>18927</v>
      </c>
      <c r="D1050" s="18"/>
      <c r="E1050" s="18"/>
      <c r="F1050" s="18"/>
      <c r="G1050" s="18"/>
      <c r="H1050" s="18"/>
      <c r="I1050" s="18"/>
      <c r="J1050" s="18"/>
      <c r="K1050" s="18"/>
      <c r="L1050" s="18"/>
      <c r="M1050" s="18"/>
      <c r="N1050" s="18"/>
      <c r="O1050" s="18"/>
      <c r="P1050" s="18"/>
      <c r="Q1050" s="18"/>
      <c r="R1050" s="18"/>
      <c r="S1050" s="18"/>
      <c r="T1050" s="18"/>
      <c r="U1050" s="18"/>
      <c r="V1050" s="18"/>
      <c r="W1050" s="18"/>
      <c r="X1050" s="18"/>
      <c r="Y1050" s="18"/>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c r="BC1050" s="18"/>
      <c r="BD1050" s="18"/>
      <c r="BE1050" s="18"/>
      <c r="BF1050" s="18"/>
      <c r="BG1050" s="18"/>
      <c r="BH1050" s="18"/>
      <c r="BI1050" s="18"/>
      <c r="BJ1050" s="18"/>
      <c r="BK1050" s="18"/>
      <c r="BL1050" s="18"/>
      <c r="BM1050" s="18"/>
      <c r="BN1050" s="18"/>
      <c r="BO1050" s="18"/>
      <c r="BP1050" s="18"/>
      <c r="BQ1050" s="18"/>
      <c r="BR1050" s="18"/>
      <c r="BS1050" s="18"/>
      <c r="BT1050" s="18"/>
      <c r="BU1050" s="18"/>
      <c r="BV1050" s="18"/>
      <c r="BW1050" s="18"/>
      <c r="BX1050" s="18"/>
      <c r="BY1050" s="18"/>
      <c r="BZ1050" s="18"/>
      <c r="CA1050" s="18"/>
      <c r="CB1050" s="18"/>
      <c r="CC1050" s="18"/>
      <c r="CD1050" s="18"/>
      <c r="CE1050" s="18"/>
      <c r="CF1050" s="18"/>
      <c r="CG1050" s="18"/>
      <c r="CH1050" s="18"/>
      <c r="CI1050" s="18"/>
      <c r="CJ1050" s="18"/>
      <c r="CK1050" s="18"/>
      <c r="CL1050" s="18"/>
      <c r="CM1050" s="18"/>
      <c r="CN1050" s="18"/>
      <c r="CO1050" s="18"/>
      <c r="CP1050" s="18"/>
      <c r="CQ1050" s="18"/>
      <c r="CR1050" s="18"/>
      <c r="CS1050" s="18"/>
    </row>
    <row r="1051" spans="1:97">
      <c r="A1051" s="18"/>
      <c r="B1051" s="18"/>
      <c r="C1051" s="18" t="s">
        <v>18928</v>
      </c>
      <c r="D1051" s="18"/>
      <c r="E1051" s="18"/>
      <c r="F1051" s="18"/>
      <c r="G1051" s="18"/>
      <c r="H1051" s="18"/>
      <c r="I1051" s="18"/>
      <c r="J1051" s="18"/>
      <c r="K1051" s="18"/>
      <c r="L1051" s="18"/>
      <c r="M1051" s="18"/>
      <c r="N1051" s="18"/>
      <c r="O1051" s="18"/>
      <c r="P1051" s="18"/>
      <c r="Q1051" s="18"/>
      <c r="R1051" s="18"/>
      <c r="S1051" s="18"/>
      <c r="T1051" s="18"/>
      <c r="U1051" s="18"/>
      <c r="V1051" s="18"/>
      <c r="W1051" s="18"/>
      <c r="X1051" s="18"/>
      <c r="Y1051" s="18"/>
      <c r="Z1051" s="18"/>
      <c r="AA1051" s="18"/>
      <c r="AB1051" s="18"/>
      <c r="AC1051" s="18"/>
      <c r="AD1051" s="18"/>
      <c r="AE1051" s="18"/>
      <c r="AF1051" s="18"/>
      <c r="AG1051" s="18"/>
      <c r="AH1051" s="18"/>
      <c r="AI1051" s="18"/>
      <c r="AJ1051" s="18"/>
      <c r="AK1051" s="18"/>
      <c r="AL1051" s="18"/>
      <c r="AM1051" s="18"/>
      <c r="AN1051" s="18"/>
      <c r="AO1051" s="18"/>
      <c r="AP1051" s="18"/>
      <c r="AQ1051" s="18"/>
      <c r="AR1051" s="18"/>
      <c r="AS1051" s="18"/>
      <c r="AT1051" s="18"/>
      <c r="AU1051" s="18"/>
      <c r="AV1051" s="18"/>
      <c r="AW1051" s="18"/>
      <c r="AX1051" s="18"/>
      <c r="AY1051" s="18"/>
      <c r="AZ1051" s="18"/>
      <c r="BA1051" s="18"/>
      <c r="BB1051" s="18"/>
      <c r="BC1051" s="18"/>
      <c r="BD1051" s="18"/>
      <c r="BE1051" s="18"/>
      <c r="BF1051" s="18"/>
      <c r="BG1051" s="18"/>
      <c r="BH1051" s="18"/>
      <c r="BI1051" s="18"/>
      <c r="BJ1051" s="18"/>
      <c r="BK1051" s="18"/>
      <c r="BL1051" s="18"/>
      <c r="BM1051" s="18"/>
      <c r="BN1051" s="18"/>
      <c r="BO1051" s="18"/>
      <c r="BP1051" s="18"/>
      <c r="BQ1051" s="18"/>
      <c r="BR1051" s="18"/>
      <c r="BS1051" s="18"/>
      <c r="BT1051" s="18"/>
      <c r="BU1051" s="18"/>
      <c r="BV1051" s="18"/>
      <c r="BW1051" s="18"/>
      <c r="BX1051" s="18"/>
      <c r="BY1051" s="18"/>
      <c r="BZ1051" s="18"/>
      <c r="CA1051" s="18"/>
      <c r="CB1051" s="18"/>
      <c r="CC1051" s="18"/>
      <c r="CD1051" s="18"/>
      <c r="CE1051" s="18"/>
      <c r="CF1051" s="18"/>
      <c r="CG1051" s="18"/>
      <c r="CH1051" s="18"/>
      <c r="CI1051" s="18"/>
      <c r="CJ1051" s="18"/>
      <c r="CK1051" s="18"/>
      <c r="CL1051" s="18"/>
      <c r="CM1051" s="18"/>
      <c r="CN1051" s="18"/>
      <c r="CO1051" s="18"/>
      <c r="CP1051" s="18"/>
      <c r="CQ1051" s="18"/>
      <c r="CR1051" s="18"/>
      <c r="CS1051" s="18"/>
    </row>
    <row r="1052" spans="1:97">
      <c r="A1052" s="18"/>
      <c r="B1052" s="18"/>
      <c r="C1052" s="18" t="s">
        <v>18929</v>
      </c>
      <c r="D1052" s="18"/>
      <c r="E1052" s="18"/>
      <c r="F1052" s="18"/>
      <c r="G1052" s="18"/>
      <c r="H1052" s="18"/>
      <c r="I1052" s="18"/>
      <c r="J1052" s="18"/>
      <c r="K1052" s="18"/>
      <c r="L1052" s="18"/>
      <c r="M1052" s="18"/>
      <c r="N1052" s="18"/>
      <c r="O1052" s="18"/>
      <c r="P1052" s="18"/>
      <c r="Q1052" s="18"/>
      <c r="R1052" s="18"/>
      <c r="S1052" s="18"/>
      <c r="T1052" s="18"/>
      <c r="U1052" s="18"/>
      <c r="V1052" s="18"/>
      <c r="W1052" s="18"/>
      <c r="X1052" s="18"/>
      <c r="Y1052" s="18"/>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c r="BC1052" s="18"/>
      <c r="BD1052" s="18"/>
      <c r="BE1052" s="18"/>
      <c r="BF1052" s="18"/>
      <c r="BG1052" s="18"/>
      <c r="BH1052" s="18"/>
      <c r="BI1052" s="18"/>
      <c r="BJ1052" s="18"/>
      <c r="BK1052" s="18"/>
      <c r="BL1052" s="18"/>
      <c r="BM1052" s="18"/>
      <c r="BN1052" s="18"/>
      <c r="BO1052" s="18"/>
      <c r="BP1052" s="18"/>
      <c r="BQ1052" s="18"/>
      <c r="BR1052" s="18"/>
      <c r="BS1052" s="18"/>
      <c r="BT1052" s="18"/>
      <c r="BU1052" s="18"/>
      <c r="BV1052" s="18"/>
      <c r="BW1052" s="18"/>
      <c r="BX1052" s="18"/>
      <c r="BY1052" s="18"/>
      <c r="BZ1052" s="18"/>
      <c r="CA1052" s="18"/>
      <c r="CB1052" s="18"/>
      <c r="CC1052" s="18"/>
      <c r="CD1052" s="18"/>
      <c r="CE1052" s="18"/>
      <c r="CF1052" s="18"/>
      <c r="CG1052" s="18"/>
      <c r="CH1052" s="18"/>
      <c r="CI1052" s="18"/>
      <c r="CJ1052" s="18"/>
      <c r="CK1052" s="18"/>
      <c r="CL1052" s="18"/>
      <c r="CM1052" s="18"/>
      <c r="CN1052" s="18"/>
      <c r="CO1052" s="18"/>
      <c r="CP1052" s="18"/>
      <c r="CQ1052" s="18"/>
      <c r="CR1052" s="18"/>
      <c r="CS1052" s="18"/>
    </row>
    <row r="1053" spans="1:97">
      <c r="A1053" s="18"/>
      <c r="B1053" s="18"/>
      <c r="C1053" s="18" t="s">
        <v>18930</v>
      </c>
      <c r="D1053" s="18"/>
      <c r="E1053" s="18"/>
      <c r="F1053" s="18"/>
      <c r="G1053" s="18"/>
      <c r="H1053" s="18"/>
      <c r="I1053" s="18"/>
      <c r="J1053" s="18"/>
      <c r="K1053" s="18"/>
      <c r="L1053" s="18"/>
      <c r="M1053" s="18"/>
      <c r="N1053" s="18"/>
      <c r="O1053" s="18"/>
      <c r="P1053" s="18"/>
      <c r="Q1053" s="18"/>
      <c r="R1053" s="18"/>
      <c r="S1053" s="18"/>
      <c r="T1053" s="18"/>
      <c r="U1053" s="18"/>
      <c r="V1053" s="18"/>
      <c r="W1053" s="18"/>
      <c r="X1053" s="18"/>
      <c r="Y1053" s="18"/>
      <c r="Z1053" s="18"/>
      <c r="AA1053" s="18"/>
      <c r="AB1053" s="18"/>
      <c r="AC1053" s="18"/>
      <c r="AD1053" s="18"/>
      <c r="AE1053" s="18"/>
      <c r="AF1053" s="18"/>
      <c r="AG1053" s="18"/>
      <c r="AH1053" s="18"/>
      <c r="AI1053" s="18"/>
      <c r="AJ1053" s="18"/>
      <c r="AK1053" s="18"/>
      <c r="AL1053" s="18"/>
      <c r="AM1053" s="18"/>
      <c r="AN1053" s="18"/>
      <c r="AO1053" s="18"/>
      <c r="AP1053" s="18"/>
      <c r="AQ1053" s="18"/>
      <c r="AR1053" s="18"/>
      <c r="AS1053" s="18"/>
      <c r="AT1053" s="18"/>
      <c r="AU1053" s="18"/>
      <c r="AV1053" s="18"/>
      <c r="AW1053" s="18"/>
      <c r="AX1053" s="18"/>
      <c r="AY1053" s="18"/>
      <c r="AZ1053" s="18"/>
      <c r="BA1053" s="18"/>
      <c r="BB1053" s="18"/>
      <c r="BC1053" s="18"/>
      <c r="BD1053" s="18"/>
      <c r="BE1053" s="18"/>
      <c r="BF1053" s="18"/>
      <c r="BG1053" s="18"/>
      <c r="BH1053" s="18"/>
      <c r="BI1053" s="18"/>
      <c r="BJ1053" s="18"/>
      <c r="BK1053" s="18"/>
      <c r="BL1053" s="18"/>
      <c r="BM1053" s="18"/>
      <c r="BN1053" s="18"/>
      <c r="BO1053" s="18"/>
      <c r="BP1053" s="18"/>
      <c r="BQ1053" s="18"/>
      <c r="BR1053" s="18"/>
      <c r="BS1053" s="18"/>
      <c r="BT1053" s="18"/>
      <c r="BU1053" s="18"/>
      <c r="BV1053" s="18"/>
      <c r="BW1053" s="18"/>
      <c r="BX1053" s="18"/>
      <c r="BY1053" s="18"/>
      <c r="BZ1053" s="18"/>
      <c r="CA1053" s="18"/>
      <c r="CB1053" s="18"/>
      <c r="CC1053" s="18"/>
      <c r="CD1053" s="18"/>
      <c r="CE1053" s="18"/>
      <c r="CF1053" s="18"/>
      <c r="CG1053" s="18"/>
      <c r="CH1053" s="18"/>
      <c r="CI1053" s="18"/>
      <c r="CJ1053" s="18"/>
      <c r="CK1053" s="18"/>
      <c r="CL1053" s="18"/>
      <c r="CM1053" s="18"/>
      <c r="CN1053" s="18"/>
      <c r="CO1053" s="18"/>
      <c r="CP1053" s="18"/>
      <c r="CQ1053" s="18"/>
      <c r="CR1053" s="18"/>
      <c r="CS1053" s="18"/>
    </row>
    <row r="1054" spans="1:97">
      <c r="A1054" s="18"/>
      <c r="B1054" s="18"/>
      <c r="C1054" s="18" t="s">
        <v>18931</v>
      </c>
      <c r="D1054" s="18"/>
      <c r="E1054" s="18"/>
      <c r="F1054" s="18"/>
      <c r="G1054" s="18"/>
      <c r="H1054" s="18"/>
      <c r="I1054" s="18"/>
      <c r="J1054" s="18"/>
      <c r="K1054" s="18"/>
      <c r="L1054" s="18"/>
      <c r="M1054" s="18"/>
      <c r="N1054" s="18"/>
      <c r="O1054" s="18"/>
      <c r="P1054" s="18"/>
      <c r="Q1054" s="18"/>
      <c r="R1054" s="18"/>
      <c r="S1054" s="18"/>
      <c r="T1054" s="18"/>
      <c r="U1054" s="18"/>
      <c r="V1054" s="18"/>
      <c r="W1054" s="18"/>
      <c r="X1054" s="18"/>
      <c r="Y1054" s="18"/>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c r="BC1054" s="18"/>
      <c r="BD1054" s="18"/>
      <c r="BE1054" s="18"/>
      <c r="BF1054" s="18"/>
      <c r="BG1054" s="18"/>
      <c r="BH1054" s="18"/>
      <c r="BI1054" s="18"/>
      <c r="BJ1054" s="18"/>
      <c r="BK1054" s="18"/>
      <c r="BL1054" s="18"/>
      <c r="BM1054" s="18"/>
      <c r="BN1054" s="18"/>
      <c r="BO1054" s="18"/>
      <c r="BP1054" s="18"/>
      <c r="BQ1054" s="18"/>
      <c r="BR1054" s="18"/>
      <c r="BS1054" s="18"/>
      <c r="BT1054" s="18"/>
      <c r="BU1054" s="18"/>
      <c r="BV1054" s="18"/>
      <c r="BW1054" s="18"/>
      <c r="BX1054" s="18"/>
      <c r="BY1054" s="18"/>
      <c r="BZ1054" s="18"/>
      <c r="CA1054" s="18"/>
      <c r="CB1054" s="18"/>
      <c r="CC1054" s="18"/>
      <c r="CD1054" s="18"/>
      <c r="CE1054" s="18"/>
      <c r="CF1054" s="18"/>
      <c r="CG1054" s="18"/>
      <c r="CH1054" s="18"/>
      <c r="CI1054" s="18"/>
      <c r="CJ1054" s="18"/>
      <c r="CK1054" s="18"/>
      <c r="CL1054" s="18"/>
      <c r="CM1054" s="18"/>
      <c r="CN1054" s="18"/>
      <c r="CO1054" s="18"/>
      <c r="CP1054" s="18"/>
      <c r="CQ1054" s="18"/>
      <c r="CR1054" s="18"/>
      <c r="CS1054" s="18"/>
    </row>
    <row r="1055" spans="1:97">
      <c r="A1055" s="18"/>
      <c r="B1055" s="18"/>
      <c r="C1055" s="18" t="s">
        <v>18932</v>
      </c>
      <c r="D1055" s="18"/>
      <c r="E1055" s="18"/>
      <c r="F1055" s="18"/>
      <c r="G1055" s="18"/>
      <c r="H1055" s="18"/>
      <c r="I1055" s="18"/>
      <c r="J1055" s="18"/>
      <c r="K1055" s="18"/>
      <c r="L1055" s="18"/>
      <c r="M1055" s="18"/>
      <c r="N1055" s="18"/>
      <c r="O1055" s="18"/>
      <c r="P1055" s="18"/>
      <c r="Q1055" s="18"/>
      <c r="R1055" s="18"/>
      <c r="S1055" s="18"/>
      <c r="T1055" s="18"/>
      <c r="U1055" s="18"/>
      <c r="V1055" s="18"/>
      <c r="W1055" s="18"/>
      <c r="X1055" s="18"/>
      <c r="Y1055" s="18"/>
      <c r="Z1055" s="18"/>
      <c r="AA1055" s="18"/>
      <c r="AB1055" s="18"/>
      <c r="AC1055" s="18"/>
      <c r="AD1055" s="18"/>
      <c r="AE1055" s="18"/>
      <c r="AF1055" s="18"/>
      <c r="AG1055" s="18"/>
      <c r="AH1055" s="18"/>
      <c r="AI1055" s="18"/>
      <c r="AJ1055" s="18"/>
      <c r="AK1055" s="18"/>
      <c r="AL1055" s="18"/>
      <c r="AM1055" s="18"/>
      <c r="AN1055" s="18"/>
      <c r="AO1055" s="18"/>
      <c r="AP1055" s="18"/>
      <c r="AQ1055" s="18"/>
      <c r="AR1055" s="18"/>
      <c r="AS1055" s="18"/>
      <c r="AT1055" s="18"/>
      <c r="AU1055" s="18"/>
      <c r="AV1055" s="18"/>
      <c r="AW1055" s="18"/>
      <c r="AX1055" s="18"/>
      <c r="AY1055" s="18"/>
      <c r="AZ1055" s="18"/>
      <c r="BA1055" s="18"/>
      <c r="BB1055" s="18"/>
      <c r="BC1055" s="18"/>
      <c r="BD1055" s="18"/>
      <c r="BE1055" s="18"/>
      <c r="BF1055" s="18"/>
      <c r="BG1055" s="18"/>
      <c r="BH1055" s="18"/>
      <c r="BI1055" s="18"/>
      <c r="BJ1055" s="18"/>
      <c r="BK1055" s="18"/>
      <c r="BL1055" s="18"/>
      <c r="BM1055" s="18"/>
      <c r="BN1055" s="18"/>
      <c r="BO1055" s="18"/>
      <c r="BP1055" s="18"/>
      <c r="BQ1055" s="18"/>
      <c r="BR1055" s="18"/>
      <c r="BS1055" s="18"/>
      <c r="BT1055" s="18"/>
      <c r="BU1055" s="18"/>
      <c r="BV1055" s="18"/>
      <c r="BW1055" s="18"/>
      <c r="BX1055" s="18"/>
      <c r="BY1055" s="18"/>
      <c r="BZ1055" s="18"/>
      <c r="CA1055" s="18"/>
      <c r="CB1055" s="18"/>
      <c r="CC1055" s="18"/>
      <c r="CD1055" s="18"/>
      <c r="CE1055" s="18"/>
      <c r="CF1055" s="18"/>
      <c r="CG1055" s="18"/>
      <c r="CH1055" s="18"/>
      <c r="CI1055" s="18"/>
      <c r="CJ1055" s="18"/>
      <c r="CK1055" s="18"/>
      <c r="CL1055" s="18"/>
      <c r="CM1055" s="18"/>
      <c r="CN1055" s="18"/>
      <c r="CO1055" s="18"/>
      <c r="CP1055" s="18"/>
      <c r="CQ1055" s="18"/>
      <c r="CR1055" s="18"/>
      <c r="CS1055" s="18"/>
    </row>
    <row r="1056" spans="1:97">
      <c r="A1056" s="18"/>
      <c r="B1056" s="18"/>
      <c r="C1056" s="18" t="s">
        <v>18933</v>
      </c>
      <c r="D1056" s="18"/>
      <c r="E1056" s="18"/>
      <c r="F1056" s="18"/>
      <c r="G1056" s="18"/>
      <c r="H1056" s="18"/>
      <c r="I1056" s="18"/>
      <c r="J1056" s="18"/>
      <c r="K1056" s="18"/>
      <c r="L1056" s="18"/>
      <c r="M1056" s="18"/>
      <c r="N1056" s="18"/>
      <c r="O1056" s="18"/>
      <c r="P1056" s="18"/>
      <c r="Q1056" s="18"/>
      <c r="R1056" s="18"/>
      <c r="S1056" s="18"/>
      <c r="T1056" s="18"/>
      <c r="U1056" s="18"/>
      <c r="V1056" s="18"/>
      <c r="W1056" s="18"/>
      <c r="X1056" s="18"/>
      <c r="Y1056" s="18"/>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c r="BC1056" s="18"/>
      <c r="BD1056" s="18"/>
      <c r="BE1056" s="18"/>
      <c r="BF1056" s="18"/>
      <c r="BG1056" s="18"/>
      <c r="BH1056" s="18"/>
      <c r="BI1056" s="18"/>
      <c r="BJ1056" s="18"/>
      <c r="BK1056" s="18"/>
      <c r="BL1056" s="18"/>
      <c r="BM1056" s="18"/>
      <c r="BN1056" s="18"/>
      <c r="BO1056" s="18"/>
      <c r="BP1056" s="18"/>
      <c r="BQ1056" s="18"/>
      <c r="BR1056" s="18"/>
      <c r="BS1056" s="18"/>
      <c r="BT1056" s="18"/>
      <c r="BU1056" s="18"/>
      <c r="BV1056" s="18"/>
      <c r="BW1056" s="18"/>
      <c r="BX1056" s="18"/>
      <c r="BY1056" s="18"/>
      <c r="BZ1056" s="18"/>
      <c r="CA1056" s="18"/>
      <c r="CB1056" s="18"/>
      <c r="CC1056" s="18"/>
      <c r="CD1056" s="18"/>
      <c r="CE1056" s="18"/>
      <c r="CF1056" s="18"/>
      <c r="CG1056" s="18"/>
      <c r="CH1056" s="18"/>
      <c r="CI1056" s="18"/>
      <c r="CJ1056" s="18"/>
      <c r="CK1056" s="18"/>
      <c r="CL1056" s="18"/>
      <c r="CM1056" s="18"/>
      <c r="CN1056" s="18"/>
      <c r="CO1056" s="18"/>
      <c r="CP1056" s="18"/>
      <c r="CQ1056" s="18"/>
      <c r="CR1056" s="18"/>
      <c r="CS1056" s="18"/>
    </row>
    <row r="1057" spans="1:97">
      <c r="A1057" s="18"/>
      <c r="B1057" s="18"/>
      <c r="C1057" s="18" t="s">
        <v>18934</v>
      </c>
      <c r="D1057" s="18"/>
      <c r="E1057" s="18"/>
      <c r="F1057" s="18"/>
      <c r="G1057" s="18"/>
      <c r="H1057" s="18"/>
      <c r="I1057" s="18"/>
      <c r="J1057" s="18"/>
      <c r="K1057" s="18"/>
      <c r="L1057" s="18"/>
      <c r="M1057" s="18"/>
      <c r="N1057" s="18"/>
      <c r="O1057" s="18"/>
      <c r="P1057" s="18"/>
      <c r="Q1057" s="18"/>
      <c r="R1057" s="18"/>
      <c r="S1057" s="18"/>
      <c r="T1057" s="18"/>
      <c r="U1057" s="18"/>
      <c r="V1057" s="18"/>
      <c r="W1057" s="18"/>
      <c r="X1057" s="18"/>
      <c r="Y1057" s="18"/>
      <c r="Z1057" s="18"/>
      <c r="AA1057" s="18"/>
      <c r="AB1057" s="18"/>
      <c r="AC1057" s="18"/>
      <c r="AD1057" s="18"/>
      <c r="AE1057" s="18"/>
      <c r="AF1057" s="18"/>
      <c r="AG1057" s="18"/>
      <c r="AH1057" s="18"/>
      <c r="AI1057" s="18"/>
      <c r="AJ1057" s="18"/>
      <c r="AK1057" s="18"/>
      <c r="AL1057" s="18"/>
      <c r="AM1057" s="18"/>
      <c r="AN1057" s="18"/>
      <c r="AO1057" s="18"/>
      <c r="AP1057" s="18"/>
      <c r="AQ1057" s="18"/>
      <c r="AR1057" s="18"/>
      <c r="AS1057" s="18"/>
      <c r="AT1057" s="18"/>
      <c r="AU1057" s="18"/>
      <c r="AV1057" s="18"/>
      <c r="AW1057" s="18"/>
      <c r="AX1057" s="18"/>
      <c r="AY1057" s="18"/>
      <c r="AZ1057" s="18"/>
      <c r="BA1057" s="18"/>
      <c r="BB1057" s="18"/>
      <c r="BC1057" s="18"/>
      <c r="BD1057" s="18"/>
      <c r="BE1057" s="18"/>
      <c r="BF1057" s="18"/>
      <c r="BG1057" s="18"/>
      <c r="BH1057" s="18"/>
      <c r="BI1057" s="18"/>
      <c r="BJ1057" s="18"/>
      <c r="BK1057" s="18"/>
      <c r="BL1057" s="18"/>
      <c r="BM1057" s="18"/>
      <c r="BN1057" s="18"/>
      <c r="BO1057" s="18"/>
      <c r="BP1057" s="18"/>
      <c r="BQ1057" s="18"/>
      <c r="BR1057" s="18"/>
      <c r="BS1057" s="18"/>
      <c r="BT1057" s="18"/>
      <c r="BU1057" s="18"/>
      <c r="BV1057" s="18"/>
      <c r="BW1057" s="18"/>
      <c r="BX1057" s="18"/>
      <c r="BY1057" s="18"/>
      <c r="BZ1057" s="18"/>
      <c r="CA1057" s="18"/>
      <c r="CB1057" s="18"/>
      <c r="CC1057" s="18"/>
      <c r="CD1057" s="18"/>
      <c r="CE1057" s="18"/>
      <c r="CF1057" s="18"/>
      <c r="CG1057" s="18"/>
      <c r="CH1057" s="18"/>
      <c r="CI1057" s="18"/>
      <c r="CJ1057" s="18"/>
      <c r="CK1057" s="18"/>
      <c r="CL1057" s="18"/>
      <c r="CM1057" s="18"/>
      <c r="CN1057" s="18"/>
      <c r="CO1057" s="18"/>
      <c r="CP1057" s="18"/>
      <c r="CQ1057" s="18"/>
      <c r="CR1057" s="18"/>
      <c r="CS1057" s="18"/>
    </row>
    <row r="1058" spans="1:97">
      <c r="A1058" s="18"/>
      <c r="B1058" s="18"/>
      <c r="C1058" s="18" t="s">
        <v>18935</v>
      </c>
      <c r="D1058" s="18"/>
      <c r="E1058" s="18"/>
      <c r="F1058" s="18"/>
      <c r="G1058" s="18"/>
      <c r="H1058" s="18"/>
      <c r="I1058" s="18"/>
      <c r="J1058" s="18"/>
      <c r="K1058" s="18"/>
      <c r="L1058" s="18"/>
      <c r="M1058" s="18"/>
      <c r="N1058" s="18"/>
      <c r="O1058" s="18"/>
      <c r="P1058" s="18"/>
      <c r="Q1058" s="18"/>
      <c r="R1058" s="18"/>
      <c r="S1058" s="18"/>
      <c r="T1058" s="18"/>
      <c r="U1058" s="18"/>
      <c r="V1058" s="18"/>
      <c r="W1058" s="18"/>
      <c r="X1058" s="18"/>
      <c r="Y1058" s="18"/>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c r="BC1058" s="18"/>
      <c r="BD1058" s="18"/>
      <c r="BE1058" s="18"/>
      <c r="BF1058" s="18"/>
      <c r="BG1058" s="18"/>
      <c r="BH1058" s="18"/>
      <c r="BI1058" s="18"/>
      <c r="BJ1058" s="18"/>
      <c r="BK1058" s="18"/>
      <c r="BL1058" s="18"/>
      <c r="BM1058" s="18"/>
      <c r="BN1058" s="18"/>
      <c r="BO1058" s="18"/>
      <c r="BP1058" s="18"/>
      <c r="BQ1058" s="18"/>
      <c r="BR1058" s="18"/>
      <c r="BS1058" s="18"/>
      <c r="BT1058" s="18"/>
      <c r="BU1058" s="18"/>
      <c r="BV1058" s="18"/>
      <c r="BW1058" s="18"/>
      <c r="BX1058" s="18"/>
      <c r="BY1058" s="18"/>
      <c r="BZ1058" s="18"/>
      <c r="CA1058" s="18"/>
      <c r="CB1058" s="18"/>
      <c r="CC1058" s="18"/>
      <c r="CD1058" s="18"/>
      <c r="CE1058" s="18"/>
      <c r="CF1058" s="18"/>
      <c r="CG1058" s="18"/>
      <c r="CH1058" s="18"/>
      <c r="CI1058" s="18"/>
      <c r="CJ1058" s="18"/>
      <c r="CK1058" s="18"/>
      <c r="CL1058" s="18"/>
      <c r="CM1058" s="18"/>
      <c r="CN1058" s="18"/>
      <c r="CO1058" s="18"/>
      <c r="CP1058" s="18"/>
      <c r="CQ1058" s="18"/>
      <c r="CR1058" s="18"/>
      <c r="CS1058" s="18"/>
    </row>
    <row r="1059" spans="1:97">
      <c r="A1059" s="18"/>
      <c r="B1059" s="18"/>
      <c r="C1059" s="18" t="s">
        <v>18936</v>
      </c>
      <c r="D1059" s="18"/>
      <c r="E1059" s="18"/>
      <c r="F1059" s="18"/>
      <c r="G1059" s="18"/>
      <c r="H1059" s="18"/>
      <c r="I1059" s="18"/>
      <c r="J1059" s="18"/>
      <c r="K1059" s="18"/>
      <c r="L1059" s="18"/>
      <c r="M1059" s="18"/>
      <c r="N1059" s="18"/>
      <c r="O1059" s="18"/>
      <c r="P1059" s="18"/>
      <c r="Q1059" s="18"/>
      <c r="R1059" s="18"/>
      <c r="S1059" s="18"/>
      <c r="T1059" s="18"/>
      <c r="U1059" s="18"/>
      <c r="V1059" s="18"/>
      <c r="W1059" s="18"/>
      <c r="X1059" s="18"/>
      <c r="Y1059" s="18"/>
      <c r="Z1059" s="18"/>
      <c r="AA1059" s="18"/>
      <c r="AB1059" s="18"/>
      <c r="AC1059" s="18"/>
      <c r="AD1059" s="18"/>
      <c r="AE1059" s="18"/>
      <c r="AF1059" s="18"/>
      <c r="AG1059" s="18"/>
      <c r="AH1059" s="18"/>
      <c r="AI1059" s="18"/>
      <c r="AJ1059" s="18"/>
      <c r="AK1059" s="18"/>
      <c r="AL1059" s="18"/>
      <c r="AM1059" s="18"/>
      <c r="AN1059" s="18"/>
      <c r="AO1059" s="18"/>
      <c r="AP1059" s="18"/>
      <c r="AQ1059" s="18"/>
      <c r="AR1059" s="18"/>
      <c r="AS1059" s="18"/>
      <c r="AT1059" s="18"/>
      <c r="AU1059" s="18"/>
      <c r="AV1059" s="18"/>
      <c r="AW1059" s="18"/>
      <c r="AX1059" s="18"/>
      <c r="AY1059" s="18"/>
      <c r="AZ1059" s="18"/>
      <c r="BA1059" s="18"/>
      <c r="BB1059" s="18"/>
      <c r="BC1059" s="18"/>
      <c r="BD1059" s="18"/>
      <c r="BE1059" s="18"/>
      <c r="BF1059" s="18"/>
      <c r="BG1059" s="18"/>
      <c r="BH1059" s="18"/>
      <c r="BI1059" s="18"/>
      <c r="BJ1059" s="18"/>
      <c r="BK1059" s="18"/>
      <c r="BL1059" s="18"/>
      <c r="BM1059" s="18"/>
      <c r="BN1059" s="18"/>
      <c r="BO1059" s="18"/>
      <c r="BP1059" s="18"/>
      <c r="BQ1059" s="18"/>
      <c r="BR1059" s="18"/>
      <c r="BS1059" s="18"/>
      <c r="BT1059" s="18"/>
      <c r="BU1059" s="18"/>
      <c r="BV1059" s="18"/>
      <c r="BW1059" s="18"/>
      <c r="BX1059" s="18"/>
      <c r="BY1059" s="18"/>
      <c r="BZ1059" s="18"/>
      <c r="CA1059" s="18"/>
      <c r="CB1059" s="18"/>
      <c r="CC1059" s="18"/>
      <c r="CD1059" s="18"/>
      <c r="CE1059" s="18"/>
      <c r="CF1059" s="18"/>
      <c r="CG1059" s="18"/>
      <c r="CH1059" s="18"/>
      <c r="CI1059" s="18"/>
      <c r="CJ1059" s="18"/>
      <c r="CK1059" s="18"/>
      <c r="CL1059" s="18"/>
      <c r="CM1059" s="18"/>
      <c r="CN1059" s="18"/>
      <c r="CO1059" s="18"/>
      <c r="CP1059" s="18"/>
      <c r="CQ1059" s="18"/>
      <c r="CR1059" s="18"/>
      <c r="CS1059" s="18"/>
    </row>
    <row r="1060" spans="1:97">
      <c r="A1060" s="18"/>
      <c r="B1060" s="18"/>
      <c r="C1060" s="18" t="s">
        <v>18937</v>
      </c>
      <c r="D1060" s="18"/>
      <c r="E1060" s="18"/>
      <c r="F1060" s="18"/>
      <c r="G1060" s="18"/>
      <c r="H1060" s="18"/>
      <c r="I1060" s="18"/>
      <c r="J1060" s="18"/>
      <c r="K1060" s="18"/>
      <c r="L1060" s="18"/>
      <c r="M1060" s="18"/>
      <c r="N1060" s="18"/>
      <c r="O1060" s="18"/>
      <c r="P1060" s="18"/>
      <c r="Q1060" s="18"/>
      <c r="R1060" s="18"/>
      <c r="S1060" s="18"/>
      <c r="T1060" s="18"/>
      <c r="U1060" s="18"/>
      <c r="V1060" s="18"/>
      <c r="W1060" s="18"/>
      <c r="X1060" s="18"/>
      <c r="Y1060" s="18"/>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c r="BC1060" s="18"/>
      <c r="BD1060" s="18"/>
      <c r="BE1060" s="18"/>
      <c r="BF1060" s="18"/>
      <c r="BG1060" s="18"/>
      <c r="BH1060" s="18"/>
      <c r="BI1060" s="18"/>
      <c r="BJ1060" s="18"/>
      <c r="BK1060" s="18"/>
      <c r="BL1060" s="18"/>
      <c r="BM1060" s="18"/>
      <c r="BN1060" s="18"/>
      <c r="BO1060" s="18"/>
      <c r="BP1060" s="18"/>
      <c r="BQ1060" s="18"/>
      <c r="BR1060" s="18"/>
      <c r="BS1060" s="18"/>
      <c r="BT1060" s="18"/>
      <c r="BU1060" s="18"/>
      <c r="BV1060" s="18"/>
      <c r="BW1060" s="18"/>
      <c r="BX1060" s="18"/>
      <c r="BY1060" s="18"/>
      <c r="BZ1060" s="18"/>
      <c r="CA1060" s="18"/>
      <c r="CB1060" s="18"/>
      <c r="CC1060" s="18"/>
      <c r="CD1060" s="18"/>
      <c r="CE1060" s="18"/>
      <c r="CF1060" s="18"/>
      <c r="CG1060" s="18"/>
      <c r="CH1060" s="18"/>
      <c r="CI1060" s="18"/>
      <c r="CJ1060" s="18"/>
      <c r="CK1060" s="18"/>
      <c r="CL1060" s="18"/>
      <c r="CM1060" s="18"/>
      <c r="CN1060" s="18"/>
      <c r="CO1060" s="18"/>
      <c r="CP1060" s="18"/>
      <c r="CQ1060" s="18"/>
      <c r="CR1060" s="18"/>
      <c r="CS1060" s="18"/>
    </row>
    <row r="1061" spans="1:97">
      <c r="A1061" s="18"/>
      <c r="B1061" s="18"/>
      <c r="C1061" s="18" t="s">
        <v>18938</v>
      </c>
      <c r="D1061" s="18"/>
      <c r="E1061" s="18"/>
      <c r="F1061" s="18"/>
      <c r="G1061" s="18"/>
      <c r="H1061" s="18"/>
      <c r="I1061" s="18"/>
      <c r="J1061" s="18"/>
      <c r="K1061" s="18"/>
      <c r="L1061" s="18"/>
      <c r="M1061" s="18"/>
      <c r="N1061" s="18"/>
      <c r="O1061" s="18"/>
      <c r="P1061" s="18"/>
      <c r="Q1061" s="18"/>
      <c r="R1061" s="18"/>
      <c r="S1061" s="18"/>
      <c r="T1061" s="18"/>
      <c r="U1061" s="18"/>
      <c r="V1061" s="18"/>
      <c r="W1061" s="18"/>
      <c r="X1061" s="18"/>
      <c r="Y1061" s="18"/>
      <c r="Z1061" s="18"/>
      <c r="AA1061" s="18"/>
      <c r="AB1061" s="18"/>
      <c r="AC1061" s="18"/>
      <c r="AD1061" s="18"/>
      <c r="AE1061" s="18"/>
      <c r="AF1061" s="18"/>
      <c r="AG1061" s="18"/>
      <c r="AH1061" s="18"/>
      <c r="AI1061" s="18"/>
      <c r="AJ1061" s="18"/>
      <c r="AK1061" s="18"/>
      <c r="AL1061" s="18"/>
      <c r="AM1061" s="18"/>
      <c r="AN1061" s="18"/>
      <c r="AO1061" s="18"/>
      <c r="AP1061" s="18"/>
      <c r="AQ1061" s="18"/>
      <c r="AR1061" s="18"/>
      <c r="AS1061" s="18"/>
      <c r="AT1061" s="18"/>
      <c r="AU1061" s="18"/>
      <c r="AV1061" s="18"/>
      <c r="AW1061" s="18"/>
      <c r="AX1061" s="18"/>
      <c r="AY1061" s="18"/>
      <c r="AZ1061" s="18"/>
      <c r="BA1061" s="18"/>
      <c r="BB1061" s="18"/>
      <c r="BC1061" s="18"/>
      <c r="BD1061" s="18"/>
      <c r="BE1061" s="18"/>
      <c r="BF1061" s="18"/>
      <c r="BG1061" s="18"/>
      <c r="BH1061" s="18"/>
      <c r="BI1061" s="18"/>
      <c r="BJ1061" s="18"/>
      <c r="BK1061" s="18"/>
      <c r="BL1061" s="18"/>
      <c r="BM1061" s="18"/>
      <c r="BN1061" s="18"/>
      <c r="BO1061" s="18"/>
      <c r="BP1061" s="18"/>
      <c r="BQ1061" s="18"/>
      <c r="BR1061" s="18"/>
      <c r="BS1061" s="18"/>
      <c r="BT1061" s="18"/>
      <c r="BU1061" s="18"/>
      <c r="BV1061" s="18"/>
      <c r="BW1061" s="18"/>
      <c r="BX1061" s="18"/>
      <c r="BY1061" s="18"/>
      <c r="BZ1061" s="18"/>
      <c r="CA1061" s="18"/>
      <c r="CB1061" s="18"/>
      <c r="CC1061" s="18"/>
      <c r="CD1061" s="18"/>
      <c r="CE1061" s="18"/>
      <c r="CF1061" s="18"/>
      <c r="CG1061" s="18"/>
      <c r="CH1061" s="18"/>
      <c r="CI1061" s="18"/>
      <c r="CJ1061" s="18"/>
      <c r="CK1061" s="18"/>
      <c r="CL1061" s="18"/>
      <c r="CM1061" s="18"/>
      <c r="CN1061" s="18"/>
      <c r="CO1061" s="18"/>
      <c r="CP1061" s="18"/>
      <c r="CQ1061" s="18"/>
      <c r="CR1061" s="18"/>
      <c r="CS1061" s="18"/>
    </row>
    <row r="1062" spans="1:97">
      <c r="A1062" s="18"/>
      <c r="B1062" s="18"/>
      <c r="C1062" s="18" t="s">
        <v>18939</v>
      </c>
      <c r="D1062" s="18"/>
      <c r="E1062" s="18"/>
      <c r="F1062" s="18"/>
      <c r="G1062" s="18"/>
      <c r="H1062" s="18"/>
      <c r="I1062" s="18"/>
      <c r="J1062" s="18"/>
      <c r="K1062" s="18"/>
      <c r="L1062" s="18"/>
      <c r="M1062" s="18"/>
      <c r="N1062" s="18"/>
      <c r="O1062" s="18"/>
      <c r="P1062" s="18"/>
      <c r="Q1062" s="18"/>
      <c r="R1062" s="18"/>
      <c r="S1062" s="18"/>
      <c r="T1062" s="18"/>
      <c r="U1062" s="18"/>
      <c r="V1062" s="18"/>
      <c r="W1062" s="18"/>
      <c r="X1062" s="18"/>
      <c r="Y1062" s="18"/>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c r="BC1062" s="18"/>
      <c r="BD1062" s="18"/>
      <c r="BE1062" s="18"/>
      <c r="BF1062" s="18"/>
      <c r="BG1062" s="18"/>
      <c r="BH1062" s="18"/>
      <c r="BI1062" s="18"/>
      <c r="BJ1062" s="18"/>
      <c r="BK1062" s="18"/>
      <c r="BL1062" s="18"/>
      <c r="BM1062" s="18"/>
      <c r="BN1062" s="18"/>
      <c r="BO1062" s="18"/>
      <c r="BP1062" s="18"/>
      <c r="BQ1062" s="18"/>
      <c r="BR1062" s="18"/>
      <c r="BS1062" s="18"/>
      <c r="BT1062" s="18"/>
      <c r="BU1062" s="18"/>
      <c r="BV1062" s="18"/>
      <c r="BW1062" s="18"/>
      <c r="BX1062" s="18"/>
      <c r="BY1062" s="18"/>
      <c r="BZ1062" s="18"/>
      <c r="CA1062" s="18"/>
      <c r="CB1062" s="18"/>
      <c r="CC1062" s="18"/>
      <c r="CD1062" s="18"/>
      <c r="CE1062" s="18"/>
      <c r="CF1062" s="18"/>
      <c r="CG1062" s="18"/>
      <c r="CH1062" s="18"/>
      <c r="CI1062" s="18"/>
      <c r="CJ1062" s="18"/>
      <c r="CK1062" s="18"/>
      <c r="CL1062" s="18"/>
      <c r="CM1062" s="18"/>
      <c r="CN1062" s="18"/>
      <c r="CO1062" s="18"/>
      <c r="CP1062" s="18"/>
      <c r="CQ1062" s="18"/>
      <c r="CR1062" s="18"/>
      <c r="CS1062" s="18"/>
    </row>
    <row r="1063" spans="1:97">
      <c r="A1063" s="18"/>
      <c r="B1063" s="18"/>
      <c r="C1063" s="18" t="s">
        <v>18940</v>
      </c>
      <c r="D1063" s="18"/>
      <c r="E1063" s="18"/>
      <c r="F1063" s="18"/>
      <c r="G1063" s="18"/>
      <c r="H1063" s="18"/>
      <c r="I1063" s="18"/>
      <c r="J1063" s="18"/>
      <c r="K1063" s="18"/>
      <c r="L1063" s="18"/>
      <c r="M1063" s="18"/>
      <c r="N1063" s="18"/>
      <c r="O1063" s="18"/>
      <c r="P1063" s="18"/>
      <c r="Q1063" s="18"/>
      <c r="R1063" s="18"/>
      <c r="S1063" s="18"/>
      <c r="T1063" s="18"/>
      <c r="U1063" s="18"/>
      <c r="V1063" s="18"/>
      <c r="W1063" s="18"/>
      <c r="X1063" s="18"/>
      <c r="Y1063" s="18"/>
      <c r="Z1063" s="18"/>
      <c r="AA1063" s="18"/>
      <c r="AB1063" s="18"/>
      <c r="AC1063" s="18"/>
      <c r="AD1063" s="18"/>
      <c r="AE1063" s="18"/>
      <c r="AF1063" s="18"/>
      <c r="AG1063" s="18"/>
      <c r="AH1063" s="18"/>
      <c r="AI1063" s="18"/>
      <c r="AJ1063" s="18"/>
      <c r="AK1063" s="18"/>
      <c r="AL1063" s="18"/>
      <c r="AM1063" s="18"/>
      <c r="AN1063" s="18"/>
      <c r="AO1063" s="18"/>
      <c r="AP1063" s="18"/>
      <c r="AQ1063" s="18"/>
      <c r="AR1063" s="18"/>
      <c r="AS1063" s="18"/>
      <c r="AT1063" s="18"/>
      <c r="AU1063" s="18"/>
      <c r="AV1063" s="18"/>
      <c r="AW1063" s="18"/>
      <c r="AX1063" s="18"/>
      <c r="AY1063" s="18"/>
      <c r="AZ1063" s="18"/>
      <c r="BA1063" s="18"/>
      <c r="BB1063" s="18"/>
      <c r="BC1063" s="18"/>
      <c r="BD1063" s="18"/>
      <c r="BE1063" s="18"/>
      <c r="BF1063" s="18"/>
      <c r="BG1063" s="18"/>
      <c r="BH1063" s="18"/>
      <c r="BI1063" s="18"/>
      <c r="BJ1063" s="18"/>
      <c r="BK1063" s="18"/>
      <c r="BL1063" s="18"/>
      <c r="BM1063" s="18"/>
      <c r="BN1063" s="18"/>
      <c r="BO1063" s="18"/>
      <c r="BP1063" s="18"/>
      <c r="BQ1063" s="18"/>
      <c r="BR1063" s="18"/>
      <c r="BS1063" s="18"/>
      <c r="BT1063" s="18"/>
      <c r="BU1063" s="18"/>
      <c r="BV1063" s="18"/>
      <c r="BW1063" s="18"/>
      <c r="BX1063" s="18"/>
      <c r="BY1063" s="18"/>
      <c r="BZ1063" s="18"/>
      <c r="CA1063" s="18"/>
      <c r="CB1063" s="18"/>
      <c r="CC1063" s="18"/>
      <c r="CD1063" s="18"/>
      <c r="CE1063" s="18"/>
      <c r="CF1063" s="18"/>
      <c r="CG1063" s="18"/>
      <c r="CH1063" s="18"/>
      <c r="CI1063" s="18"/>
      <c r="CJ1063" s="18"/>
      <c r="CK1063" s="18"/>
      <c r="CL1063" s="18"/>
      <c r="CM1063" s="18"/>
      <c r="CN1063" s="18"/>
      <c r="CO1063" s="18"/>
      <c r="CP1063" s="18"/>
      <c r="CQ1063" s="18"/>
      <c r="CR1063" s="18"/>
      <c r="CS1063" s="18"/>
    </row>
    <row r="1064" spans="1:97">
      <c r="A1064" s="18"/>
      <c r="B1064" s="18"/>
      <c r="C1064" s="18" t="s">
        <v>18941</v>
      </c>
      <c r="D1064" s="18"/>
      <c r="E1064" s="18"/>
      <c r="F1064" s="18"/>
      <c r="G1064" s="18"/>
      <c r="H1064" s="18"/>
      <c r="I1064" s="18"/>
      <c r="J1064" s="18"/>
      <c r="K1064" s="18"/>
      <c r="L1064" s="18"/>
      <c r="M1064" s="18"/>
      <c r="N1064" s="18"/>
      <c r="O1064" s="18"/>
      <c r="P1064" s="18"/>
      <c r="Q1064" s="18"/>
      <c r="R1064" s="18"/>
      <c r="S1064" s="18"/>
      <c r="T1064" s="18"/>
      <c r="U1064" s="18"/>
      <c r="V1064" s="18"/>
      <c r="W1064" s="18"/>
      <c r="X1064" s="18"/>
      <c r="Y1064" s="18"/>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c r="BC1064" s="18"/>
      <c r="BD1064" s="18"/>
      <c r="BE1064" s="18"/>
      <c r="BF1064" s="18"/>
      <c r="BG1064" s="18"/>
      <c r="BH1064" s="18"/>
      <c r="BI1064" s="18"/>
      <c r="BJ1064" s="18"/>
      <c r="BK1064" s="18"/>
      <c r="BL1064" s="18"/>
      <c r="BM1064" s="18"/>
      <c r="BN1064" s="18"/>
      <c r="BO1064" s="18"/>
      <c r="BP1064" s="18"/>
      <c r="BQ1064" s="18"/>
      <c r="BR1064" s="18"/>
      <c r="BS1064" s="18"/>
      <c r="BT1064" s="18"/>
      <c r="BU1064" s="18"/>
      <c r="BV1064" s="18"/>
      <c r="BW1064" s="18"/>
      <c r="BX1064" s="18"/>
      <c r="BY1064" s="18"/>
      <c r="BZ1064" s="18"/>
      <c r="CA1064" s="18"/>
      <c r="CB1064" s="18"/>
      <c r="CC1064" s="18"/>
      <c r="CD1064" s="18"/>
      <c r="CE1064" s="18"/>
      <c r="CF1064" s="18"/>
      <c r="CG1064" s="18"/>
      <c r="CH1064" s="18"/>
      <c r="CI1064" s="18"/>
      <c r="CJ1064" s="18"/>
      <c r="CK1064" s="18"/>
      <c r="CL1064" s="18"/>
      <c r="CM1064" s="18"/>
      <c r="CN1064" s="18"/>
      <c r="CO1064" s="18"/>
      <c r="CP1064" s="18"/>
      <c r="CQ1064" s="18"/>
      <c r="CR1064" s="18"/>
      <c r="CS1064" s="18"/>
    </row>
    <row r="1065" spans="1:97">
      <c r="A1065" s="18"/>
      <c r="B1065" s="18"/>
      <c r="C1065" s="18" t="s">
        <v>18942</v>
      </c>
      <c r="D1065" s="18"/>
      <c r="E1065" s="18"/>
      <c r="F1065" s="18"/>
      <c r="G1065" s="18"/>
      <c r="H1065" s="18"/>
      <c r="I1065" s="18"/>
      <c r="J1065" s="18"/>
      <c r="K1065" s="18"/>
      <c r="L1065" s="18"/>
      <c r="M1065" s="18"/>
      <c r="N1065" s="18"/>
      <c r="O1065" s="18"/>
      <c r="P1065" s="18"/>
      <c r="Q1065" s="18"/>
      <c r="R1065" s="18"/>
      <c r="S1065" s="18"/>
      <c r="T1065" s="18"/>
      <c r="U1065" s="18"/>
      <c r="V1065" s="18"/>
      <c r="W1065" s="18"/>
      <c r="X1065" s="18"/>
      <c r="Y1065" s="18"/>
      <c r="Z1065" s="18"/>
      <c r="AA1065" s="18"/>
      <c r="AB1065" s="18"/>
      <c r="AC1065" s="18"/>
      <c r="AD1065" s="18"/>
      <c r="AE1065" s="18"/>
      <c r="AF1065" s="18"/>
      <c r="AG1065" s="18"/>
      <c r="AH1065" s="18"/>
      <c r="AI1065" s="18"/>
      <c r="AJ1065" s="18"/>
      <c r="AK1065" s="18"/>
      <c r="AL1065" s="18"/>
      <c r="AM1065" s="18"/>
      <c r="AN1065" s="18"/>
      <c r="AO1065" s="18"/>
      <c r="AP1065" s="18"/>
      <c r="AQ1065" s="18"/>
      <c r="AR1065" s="18"/>
      <c r="AS1065" s="18"/>
      <c r="AT1065" s="18"/>
      <c r="AU1065" s="18"/>
      <c r="AV1065" s="18"/>
      <c r="AW1065" s="18"/>
      <c r="AX1065" s="18"/>
      <c r="AY1065" s="18"/>
      <c r="AZ1065" s="18"/>
      <c r="BA1065" s="18"/>
      <c r="BB1065" s="18"/>
      <c r="BC1065" s="18"/>
      <c r="BD1065" s="18"/>
      <c r="BE1065" s="18"/>
      <c r="BF1065" s="18"/>
      <c r="BG1065" s="18"/>
      <c r="BH1065" s="18"/>
      <c r="BI1065" s="18"/>
      <c r="BJ1065" s="18"/>
      <c r="BK1065" s="18"/>
      <c r="BL1065" s="18"/>
      <c r="BM1065" s="18"/>
      <c r="BN1065" s="18"/>
      <c r="BO1065" s="18"/>
      <c r="BP1065" s="18"/>
      <c r="BQ1065" s="18"/>
      <c r="BR1065" s="18"/>
      <c r="BS1065" s="18"/>
      <c r="BT1065" s="18"/>
      <c r="BU1065" s="18"/>
      <c r="BV1065" s="18"/>
      <c r="BW1065" s="18"/>
      <c r="BX1065" s="18"/>
      <c r="BY1065" s="18"/>
      <c r="BZ1065" s="18"/>
      <c r="CA1065" s="18"/>
      <c r="CB1065" s="18"/>
      <c r="CC1065" s="18"/>
      <c r="CD1065" s="18"/>
      <c r="CE1065" s="18"/>
      <c r="CF1065" s="18"/>
      <c r="CG1065" s="18"/>
      <c r="CH1065" s="18"/>
      <c r="CI1065" s="18"/>
      <c r="CJ1065" s="18"/>
      <c r="CK1065" s="18"/>
      <c r="CL1065" s="18"/>
      <c r="CM1065" s="18"/>
      <c r="CN1065" s="18"/>
      <c r="CO1065" s="18"/>
      <c r="CP1065" s="18"/>
      <c r="CQ1065" s="18"/>
      <c r="CR1065" s="18"/>
      <c r="CS1065" s="18"/>
    </row>
    <row r="1066" spans="1:97">
      <c r="A1066" s="18"/>
      <c r="B1066" s="18"/>
      <c r="C1066" s="18" t="s">
        <v>18943</v>
      </c>
      <c r="D1066" s="18"/>
      <c r="E1066" s="18"/>
      <c r="F1066" s="18"/>
      <c r="G1066" s="18"/>
      <c r="H1066" s="18"/>
      <c r="I1066" s="18"/>
      <c r="J1066" s="18"/>
      <c r="K1066" s="18"/>
      <c r="L1066" s="18"/>
      <c r="M1066" s="18"/>
      <c r="N1066" s="18"/>
      <c r="O1066" s="18"/>
      <c r="P1066" s="18"/>
      <c r="Q1066" s="18"/>
      <c r="R1066" s="18"/>
      <c r="S1066" s="18"/>
      <c r="T1066" s="18"/>
      <c r="U1066" s="18"/>
      <c r="V1066" s="18"/>
      <c r="W1066" s="18"/>
      <c r="X1066" s="18"/>
      <c r="Y1066" s="18"/>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c r="BC1066" s="18"/>
      <c r="BD1066" s="18"/>
      <c r="BE1066" s="18"/>
      <c r="BF1066" s="18"/>
      <c r="BG1066" s="18"/>
      <c r="BH1066" s="18"/>
      <c r="BI1066" s="18"/>
      <c r="BJ1066" s="18"/>
      <c r="BK1066" s="18"/>
      <c r="BL1066" s="18"/>
      <c r="BM1066" s="18"/>
      <c r="BN1066" s="18"/>
      <c r="BO1066" s="18"/>
      <c r="BP1066" s="18"/>
      <c r="BQ1066" s="18"/>
      <c r="BR1066" s="18"/>
      <c r="BS1066" s="18"/>
      <c r="BT1066" s="18"/>
      <c r="BU1066" s="18"/>
      <c r="BV1066" s="18"/>
      <c r="BW1066" s="18"/>
      <c r="BX1066" s="18"/>
      <c r="BY1066" s="18"/>
      <c r="BZ1066" s="18"/>
      <c r="CA1066" s="18"/>
      <c r="CB1066" s="18"/>
      <c r="CC1066" s="18"/>
      <c r="CD1066" s="18"/>
      <c r="CE1066" s="18"/>
      <c r="CF1066" s="18"/>
      <c r="CG1066" s="18"/>
      <c r="CH1066" s="18"/>
      <c r="CI1066" s="18"/>
      <c r="CJ1066" s="18"/>
      <c r="CK1066" s="18"/>
      <c r="CL1066" s="18"/>
      <c r="CM1066" s="18"/>
      <c r="CN1066" s="18"/>
      <c r="CO1066" s="18"/>
      <c r="CP1066" s="18"/>
      <c r="CQ1066" s="18"/>
      <c r="CR1066" s="18"/>
      <c r="CS1066" s="18"/>
    </row>
    <row r="1067" spans="1:97">
      <c r="A1067" s="18"/>
      <c r="B1067" s="18"/>
      <c r="C1067" s="18" t="s">
        <v>18944</v>
      </c>
      <c r="D1067" s="18"/>
      <c r="E1067" s="18"/>
      <c r="F1067" s="18"/>
      <c r="G1067" s="18"/>
      <c r="H1067" s="18"/>
      <c r="I1067" s="18"/>
      <c r="J1067" s="18"/>
      <c r="K1067" s="18"/>
      <c r="L1067" s="18"/>
      <c r="M1067" s="18"/>
      <c r="N1067" s="18"/>
      <c r="O1067" s="18"/>
      <c r="P1067" s="18"/>
      <c r="Q1067" s="18"/>
      <c r="R1067" s="18"/>
      <c r="S1067" s="18"/>
      <c r="T1067" s="18"/>
      <c r="U1067" s="18"/>
      <c r="V1067" s="18"/>
      <c r="W1067" s="18"/>
      <c r="X1067" s="18"/>
      <c r="Y1067" s="18"/>
      <c r="Z1067" s="18"/>
      <c r="AA1067" s="18"/>
      <c r="AB1067" s="18"/>
      <c r="AC1067" s="18"/>
      <c r="AD1067" s="18"/>
      <c r="AE1067" s="18"/>
      <c r="AF1067" s="18"/>
      <c r="AG1067" s="18"/>
      <c r="AH1067" s="18"/>
      <c r="AI1067" s="18"/>
      <c r="AJ1067" s="18"/>
      <c r="AK1067" s="18"/>
      <c r="AL1067" s="18"/>
      <c r="AM1067" s="18"/>
      <c r="AN1067" s="18"/>
      <c r="AO1067" s="18"/>
      <c r="AP1067" s="18"/>
      <c r="AQ1067" s="18"/>
      <c r="AR1067" s="18"/>
      <c r="AS1067" s="18"/>
      <c r="AT1067" s="18"/>
      <c r="AU1067" s="18"/>
      <c r="AV1067" s="18"/>
      <c r="AW1067" s="18"/>
      <c r="AX1067" s="18"/>
      <c r="AY1067" s="18"/>
      <c r="AZ1067" s="18"/>
      <c r="BA1067" s="18"/>
      <c r="BB1067" s="18"/>
      <c r="BC1067" s="18"/>
      <c r="BD1067" s="18"/>
      <c r="BE1067" s="18"/>
      <c r="BF1067" s="18"/>
      <c r="BG1067" s="18"/>
      <c r="BH1067" s="18"/>
      <c r="BI1067" s="18"/>
      <c r="BJ1067" s="18"/>
      <c r="BK1067" s="18"/>
      <c r="BL1067" s="18"/>
      <c r="BM1067" s="18"/>
      <c r="BN1067" s="18"/>
      <c r="BO1067" s="18"/>
      <c r="BP1067" s="18"/>
      <c r="BQ1067" s="18"/>
      <c r="BR1067" s="18"/>
      <c r="BS1067" s="18"/>
      <c r="BT1067" s="18"/>
      <c r="BU1067" s="18"/>
      <c r="BV1067" s="18"/>
      <c r="BW1067" s="18"/>
      <c r="BX1067" s="18"/>
      <c r="BY1067" s="18"/>
      <c r="BZ1067" s="18"/>
      <c r="CA1067" s="18"/>
      <c r="CB1067" s="18"/>
      <c r="CC1067" s="18"/>
      <c r="CD1067" s="18"/>
      <c r="CE1067" s="18"/>
      <c r="CF1067" s="18"/>
      <c r="CG1067" s="18"/>
      <c r="CH1067" s="18"/>
      <c r="CI1067" s="18"/>
      <c r="CJ1067" s="18"/>
      <c r="CK1067" s="18"/>
      <c r="CL1067" s="18"/>
      <c r="CM1067" s="18"/>
      <c r="CN1067" s="18"/>
      <c r="CO1067" s="18"/>
      <c r="CP1067" s="18"/>
      <c r="CQ1067" s="18"/>
      <c r="CR1067" s="18"/>
      <c r="CS1067" s="18"/>
    </row>
    <row r="1068" spans="1:97">
      <c r="A1068" s="18"/>
      <c r="B1068" s="18"/>
      <c r="C1068" s="18" t="s">
        <v>18945</v>
      </c>
      <c r="D1068" s="18"/>
      <c r="E1068" s="18"/>
      <c r="F1068" s="18"/>
      <c r="G1068" s="18"/>
      <c r="H1068" s="18"/>
      <c r="I1068" s="18"/>
      <c r="J1068" s="18"/>
      <c r="K1068" s="18"/>
      <c r="L1068" s="18"/>
      <c r="M1068" s="18"/>
      <c r="N1068" s="18"/>
      <c r="O1068" s="18"/>
      <c r="P1068" s="18"/>
      <c r="Q1068" s="18"/>
      <c r="R1068" s="18"/>
      <c r="S1068" s="18"/>
      <c r="T1068" s="18"/>
      <c r="U1068" s="18"/>
      <c r="V1068" s="18"/>
      <c r="W1068" s="18"/>
      <c r="X1068" s="18"/>
      <c r="Y1068" s="18"/>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c r="BC1068" s="18"/>
      <c r="BD1068" s="18"/>
      <c r="BE1068" s="18"/>
      <c r="BF1068" s="18"/>
      <c r="BG1068" s="18"/>
      <c r="BH1068" s="18"/>
      <c r="BI1068" s="18"/>
      <c r="BJ1068" s="18"/>
      <c r="BK1068" s="18"/>
      <c r="BL1068" s="18"/>
      <c r="BM1068" s="18"/>
      <c r="BN1068" s="18"/>
      <c r="BO1068" s="18"/>
      <c r="BP1068" s="18"/>
      <c r="BQ1068" s="18"/>
      <c r="BR1068" s="18"/>
      <c r="BS1068" s="18"/>
      <c r="BT1068" s="18"/>
      <c r="BU1068" s="18"/>
      <c r="BV1068" s="18"/>
      <c r="BW1068" s="18"/>
      <c r="BX1068" s="18"/>
      <c r="BY1068" s="18"/>
      <c r="BZ1068" s="18"/>
      <c r="CA1068" s="18"/>
      <c r="CB1068" s="18"/>
      <c r="CC1068" s="18"/>
      <c r="CD1068" s="18"/>
      <c r="CE1068" s="18"/>
      <c r="CF1068" s="18"/>
      <c r="CG1068" s="18"/>
      <c r="CH1068" s="18"/>
      <c r="CI1068" s="18"/>
      <c r="CJ1068" s="18"/>
      <c r="CK1068" s="18"/>
      <c r="CL1068" s="18"/>
      <c r="CM1068" s="18"/>
      <c r="CN1068" s="18"/>
      <c r="CO1068" s="18"/>
      <c r="CP1068" s="18"/>
      <c r="CQ1068" s="18"/>
      <c r="CR1068" s="18"/>
      <c r="CS1068" s="18"/>
    </row>
    <row r="1069" spans="1:97">
      <c r="A1069" s="18"/>
      <c r="B1069" s="18"/>
      <c r="C1069" s="18" t="s">
        <v>18946</v>
      </c>
      <c r="D1069" s="18"/>
      <c r="E1069" s="18"/>
      <c r="F1069" s="18"/>
      <c r="G1069" s="18"/>
      <c r="H1069" s="18"/>
      <c r="I1069" s="18"/>
      <c r="J1069" s="18"/>
      <c r="K1069" s="18"/>
      <c r="L1069" s="18"/>
      <c r="M1069" s="18"/>
      <c r="N1069" s="18"/>
      <c r="O1069" s="18"/>
      <c r="P1069" s="18"/>
      <c r="Q1069" s="18"/>
      <c r="R1069" s="18"/>
      <c r="S1069" s="18"/>
      <c r="T1069" s="18"/>
      <c r="U1069" s="18"/>
      <c r="V1069" s="18"/>
      <c r="W1069" s="18"/>
      <c r="X1069" s="18"/>
      <c r="Y1069" s="18"/>
      <c r="Z1069" s="18"/>
      <c r="AA1069" s="18"/>
      <c r="AB1069" s="18"/>
      <c r="AC1069" s="18"/>
      <c r="AD1069" s="18"/>
      <c r="AE1069" s="18"/>
      <c r="AF1069" s="18"/>
      <c r="AG1069" s="18"/>
      <c r="AH1069" s="18"/>
      <c r="AI1069" s="18"/>
      <c r="AJ1069" s="18"/>
      <c r="AK1069" s="18"/>
      <c r="AL1069" s="18"/>
      <c r="AM1069" s="18"/>
      <c r="AN1069" s="18"/>
      <c r="AO1069" s="18"/>
      <c r="AP1069" s="18"/>
      <c r="AQ1069" s="18"/>
      <c r="AR1069" s="18"/>
      <c r="AS1069" s="18"/>
      <c r="AT1069" s="18"/>
      <c r="AU1069" s="18"/>
      <c r="AV1069" s="18"/>
      <c r="AW1069" s="18"/>
      <c r="AX1069" s="18"/>
      <c r="AY1069" s="18"/>
      <c r="AZ1069" s="18"/>
      <c r="BA1069" s="18"/>
      <c r="BB1069" s="18"/>
      <c r="BC1069" s="18"/>
      <c r="BD1069" s="18"/>
      <c r="BE1069" s="18"/>
      <c r="BF1069" s="18"/>
      <c r="BG1069" s="18"/>
      <c r="BH1069" s="18"/>
      <c r="BI1069" s="18"/>
      <c r="BJ1069" s="18"/>
      <c r="BK1069" s="18"/>
      <c r="BL1069" s="18"/>
      <c r="BM1069" s="18"/>
      <c r="BN1069" s="18"/>
      <c r="BO1069" s="18"/>
      <c r="BP1069" s="18"/>
      <c r="BQ1069" s="18"/>
      <c r="BR1069" s="18"/>
      <c r="BS1069" s="18"/>
      <c r="BT1069" s="18"/>
      <c r="BU1069" s="18"/>
      <c r="BV1069" s="18"/>
      <c r="BW1069" s="18"/>
      <c r="BX1069" s="18"/>
      <c r="BY1069" s="18"/>
      <c r="BZ1069" s="18"/>
      <c r="CA1069" s="18"/>
      <c r="CB1069" s="18"/>
      <c r="CC1069" s="18"/>
      <c r="CD1069" s="18"/>
      <c r="CE1069" s="18"/>
      <c r="CF1069" s="18"/>
      <c r="CG1069" s="18"/>
      <c r="CH1069" s="18"/>
      <c r="CI1069" s="18"/>
      <c r="CJ1069" s="18"/>
      <c r="CK1069" s="18"/>
      <c r="CL1069" s="18"/>
      <c r="CM1069" s="18"/>
      <c r="CN1069" s="18"/>
      <c r="CO1069" s="18"/>
      <c r="CP1069" s="18"/>
      <c r="CQ1069" s="18"/>
      <c r="CR1069" s="18"/>
      <c r="CS1069" s="18"/>
    </row>
    <row r="1070" spans="1:97">
      <c r="A1070" s="18"/>
      <c r="B1070" s="18"/>
      <c r="C1070" s="18" t="s">
        <v>18947</v>
      </c>
      <c r="D1070" s="18"/>
      <c r="E1070" s="18"/>
      <c r="F1070" s="18"/>
      <c r="G1070" s="18"/>
      <c r="H1070" s="18"/>
      <c r="I1070" s="18"/>
      <c r="J1070" s="18"/>
      <c r="K1070" s="18"/>
      <c r="L1070" s="18"/>
      <c r="M1070" s="18"/>
      <c r="N1070" s="18"/>
      <c r="O1070" s="18"/>
      <c r="P1070" s="18"/>
      <c r="Q1070" s="18"/>
      <c r="R1070" s="18"/>
      <c r="S1070" s="18"/>
      <c r="T1070" s="18"/>
      <c r="U1070" s="18"/>
      <c r="V1070" s="18"/>
      <c r="W1070" s="18"/>
      <c r="X1070" s="18"/>
      <c r="Y1070" s="18"/>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c r="BC1070" s="18"/>
      <c r="BD1070" s="18"/>
      <c r="BE1070" s="18"/>
      <c r="BF1070" s="18"/>
      <c r="BG1070" s="18"/>
      <c r="BH1070" s="18"/>
      <c r="BI1070" s="18"/>
      <c r="BJ1070" s="18"/>
      <c r="BK1070" s="18"/>
      <c r="BL1070" s="18"/>
      <c r="BM1070" s="18"/>
      <c r="BN1070" s="18"/>
      <c r="BO1070" s="18"/>
      <c r="BP1070" s="18"/>
      <c r="BQ1070" s="18"/>
      <c r="BR1070" s="18"/>
      <c r="BS1070" s="18"/>
      <c r="BT1070" s="18"/>
      <c r="BU1070" s="18"/>
      <c r="BV1070" s="18"/>
      <c r="BW1070" s="18"/>
      <c r="BX1070" s="18"/>
      <c r="BY1070" s="18"/>
      <c r="BZ1070" s="18"/>
      <c r="CA1070" s="18"/>
      <c r="CB1070" s="18"/>
      <c r="CC1070" s="18"/>
      <c r="CD1070" s="18"/>
      <c r="CE1070" s="18"/>
      <c r="CF1070" s="18"/>
      <c r="CG1070" s="18"/>
      <c r="CH1070" s="18"/>
      <c r="CI1070" s="18"/>
      <c r="CJ1070" s="18"/>
      <c r="CK1070" s="18"/>
      <c r="CL1070" s="18"/>
      <c r="CM1070" s="18"/>
      <c r="CN1070" s="18"/>
      <c r="CO1070" s="18"/>
      <c r="CP1070" s="18"/>
      <c r="CQ1070" s="18"/>
      <c r="CR1070" s="18"/>
      <c r="CS1070" s="18"/>
    </row>
    <row r="1071" spans="1:97">
      <c r="A1071" s="18"/>
      <c r="B1071" s="18"/>
      <c r="C1071" s="18" t="s">
        <v>18948</v>
      </c>
      <c r="D1071" s="18"/>
      <c r="E1071" s="18"/>
      <c r="F1071" s="18"/>
      <c r="G1071" s="18"/>
      <c r="H1071" s="18"/>
      <c r="I1071" s="18"/>
      <c r="J1071" s="18"/>
      <c r="K1071" s="18"/>
      <c r="L1071" s="18"/>
      <c r="M1071" s="18"/>
      <c r="N1071" s="18"/>
      <c r="O1071" s="18"/>
      <c r="P1071" s="18"/>
      <c r="Q1071" s="18"/>
      <c r="R1071" s="18"/>
      <c r="S1071" s="18"/>
      <c r="T1071" s="18"/>
      <c r="U1071" s="18"/>
      <c r="V1071" s="18"/>
      <c r="W1071" s="18"/>
      <c r="X1071" s="18"/>
      <c r="Y1071" s="18"/>
      <c r="Z1071" s="18"/>
      <c r="AA1071" s="18"/>
      <c r="AB1071" s="18"/>
      <c r="AC1071" s="18"/>
      <c r="AD1071" s="18"/>
      <c r="AE1071" s="18"/>
      <c r="AF1071" s="18"/>
      <c r="AG1071" s="18"/>
      <c r="AH1071" s="18"/>
      <c r="AI1071" s="18"/>
      <c r="AJ1071" s="18"/>
      <c r="AK1071" s="18"/>
      <c r="AL1071" s="18"/>
      <c r="AM1071" s="18"/>
      <c r="AN1071" s="18"/>
      <c r="AO1071" s="18"/>
      <c r="AP1071" s="18"/>
      <c r="AQ1071" s="18"/>
      <c r="AR1071" s="18"/>
      <c r="AS1071" s="18"/>
      <c r="AT1071" s="18"/>
      <c r="AU1071" s="18"/>
      <c r="AV1071" s="18"/>
      <c r="AW1071" s="18"/>
      <c r="AX1071" s="18"/>
      <c r="AY1071" s="18"/>
      <c r="AZ1071" s="18"/>
      <c r="BA1071" s="18"/>
      <c r="BB1071" s="18"/>
      <c r="BC1071" s="18"/>
      <c r="BD1071" s="18"/>
      <c r="BE1071" s="18"/>
      <c r="BF1071" s="18"/>
      <c r="BG1071" s="18"/>
      <c r="BH1071" s="18"/>
      <c r="BI1071" s="18"/>
      <c r="BJ1071" s="18"/>
      <c r="BK1071" s="18"/>
      <c r="BL1071" s="18"/>
      <c r="BM1071" s="18"/>
      <c r="BN1071" s="18"/>
      <c r="BO1071" s="18"/>
      <c r="BP1071" s="18"/>
      <c r="BQ1071" s="18"/>
      <c r="BR1071" s="18"/>
      <c r="BS1071" s="18"/>
      <c r="BT1071" s="18"/>
      <c r="BU1071" s="18"/>
      <c r="BV1071" s="18"/>
      <c r="BW1071" s="18"/>
      <c r="BX1071" s="18"/>
      <c r="BY1071" s="18"/>
      <c r="BZ1071" s="18"/>
      <c r="CA1071" s="18"/>
      <c r="CB1071" s="18"/>
      <c r="CC1071" s="18"/>
      <c r="CD1071" s="18"/>
      <c r="CE1071" s="18"/>
      <c r="CF1071" s="18"/>
      <c r="CG1071" s="18"/>
      <c r="CH1071" s="18"/>
      <c r="CI1071" s="18"/>
      <c r="CJ1071" s="18"/>
      <c r="CK1071" s="18"/>
      <c r="CL1071" s="18"/>
      <c r="CM1071" s="18"/>
      <c r="CN1071" s="18"/>
      <c r="CO1071" s="18"/>
      <c r="CP1071" s="18"/>
      <c r="CQ1071" s="18"/>
      <c r="CR1071" s="18"/>
      <c r="CS1071" s="18"/>
    </row>
    <row r="1072" spans="1:97">
      <c r="A1072" s="18"/>
      <c r="B1072" s="18"/>
      <c r="C1072" s="18" t="s">
        <v>18949</v>
      </c>
      <c r="D1072" s="18"/>
      <c r="E1072" s="18"/>
      <c r="F1072" s="18"/>
      <c r="G1072" s="18"/>
      <c r="H1072" s="18"/>
      <c r="I1072" s="18"/>
      <c r="J1072" s="18"/>
      <c r="K1072" s="18"/>
      <c r="L1072" s="18"/>
      <c r="M1072" s="18"/>
      <c r="N1072" s="18"/>
      <c r="O1072" s="18"/>
      <c r="P1072" s="18"/>
      <c r="Q1072" s="18"/>
      <c r="R1072" s="18"/>
      <c r="S1072" s="18"/>
      <c r="T1072" s="18"/>
      <c r="U1072" s="18"/>
      <c r="V1072" s="18"/>
      <c r="W1072" s="18"/>
      <c r="X1072" s="18"/>
      <c r="Y1072" s="18"/>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c r="BC1072" s="18"/>
      <c r="BD1072" s="18"/>
      <c r="BE1072" s="18"/>
      <c r="BF1072" s="18"/>
      <c r="BG1072" s="18"/>
      <c r="BH1072" s="18"/>
      <c r="BI1072" s="18"/>
      <c r="BJ1072" s="18"/>
      <c r="BK1072" s="18"/>
      <c r="BL1072" s="18"/>
      <c r="BM1072" s="18"/>
      <c r="BN1072" s="18"/>
      <c r="BO1072" s="18"/>
      <c r="BP1072" s="18"/>
      <c r="BQ1072" s="18"/>
      <c r="BR1072" s="18"/>
      <c r="BS1072" s="18"/>
      <c r="BT1072" s="18"/>
      <c r="BU1072" s="18"/>
      <c r="BV1072" s="18"/>
      <c r="BW1072" s="18"/>
      <c r="BX1072" s="18"/>
      <c r="BY1072" s="18"/>
      <c r="BZ1072" s="18"/>
      <c r="CA1072" s="18"/>
      <c r="CB1072" s="18"/>
      <c r="CC1072" s="18"/>
      <c r="CD1072" s="18"/>
      <c r="CE1072" s="18"/>
      <c r="CF1072" s="18"/>
      <c r="CG1072" s="18"/>
      <c r="CH1072" s="18"/>
      <c r="CI1072" s="18"/>
      <c r="CJ1072" s="18"/>
      <c r="CK1072" s="18"/>
      <c r="CL1072" s="18"/>
      <c r="CM1072" s="18"/>
      <c r="CN1072" s="18"/>
      <c r="CO1072" s="18"/>
      <c r="CP1072" s="18"/>
      <c r="CQ1072" s="18"/>
      <c r="CR1072" s="18"/>
      <c r="CS1072" s="18"/>
    </row>
    <row r="1073" spans="1:97">
      <c r="A1073" s="18"/>
      <c r="B1073" s="18"/>
      <c r="C1073" s="18" t="s">
        <v>18950</v>
      </c>
      <c r="D1073" s="18"/>
      <c r="E1073" s="18"/>
      <c r="F1073" s="18"/>
      <c r="G1073" s="18"/>
      <c r="H1073" s="18"/>
      <c r="I1073" s="18"/>
      <c r="J1073" s="18"/>
      <c r="K1073" s="18"/>
      <c r="L1073" s="18"/>
      <c r="M1073" s="18"/>
      <c r="N1073" s="18"/>
      <c r="O1073" s="18"/>
      <c r="P1073" s="18"/>
      <c r="Q1073" s="18"/>
      <c r="R1073" s="18"/>
      <c r="S1073" s="18"/>
      <c r="T1073" s="18"/>
      <c r="U1073" s="18"/>
      <c r="V1073" s="18"/>
      <c r="W1073" s="18"/>
      <c r="X1073" s="18"/>
      <c r="Y1073" s="18"/>
      <c r="Z1073" s="18"/>
      <c r="AA1073" s="18"/>
      <c r="AB1073" s="18"/>
      <c r="AC1073" s="18"/>
      <c r="AD1073" s="18"/>
      <c r="AE1073" s="18"/>
      <c r="AF1073" s="18"/>
      <c r="AG1073" s="18"/>
      <c r="AH1073" s="18"/>
      <c r="AI1073" s="18"/>
      <c r="AJ1073" s="18"/>
      <c r="AK1073" s="18"/>
      <c r="AL1073" s="18"/>
      <c r="AM1073" s="18"/>
      <c r="AN1073" s="18"/>
      <c r="AO1073" s="18"/>
      <c r="AP1073" s="18"/>
      <c r="AQ1073" s="18"/>
      <c r="AR1073" s="18"/>
      <c r="AS1073" s="18"/>
      <c r="AT1073" s="18"/>
      <c r="AU1073" s="18"/>
      <c r="AV1073" s="18"/>
      <c r="AW1073" s="18"/>
      <c r="AX1073" s="18"/>
      <c r="AY1073" s="18"/>
      <c r="AZ1073" s="18"/>
      <c r="BA1073" s="18"/>
      <c r="BB1073" s="18"/>
      <c r="BC1073" s="18"/>
      <c r="BD1073" s="18"/>
      <c r="BE1073" s="18"/>
      <c r="BF1073" s="18"/>
      <c r="BG1073" s="18"/>
      <c r="BH1073" s="18"/>
      <c r="BI1073" s="18"/>
      <c r="BJ1073" s="18"/>
      <c r="BK1073" s="18"/>
      <c r="BL1073" s="18"/>
      <c r="BM1073" s="18"/>
      <c r="BN1073" s="18"/>
      <c r="BO1073" s="18"/>
      <c r="BP1073" s="18"/>
      <c r="BQ1073" s="18"/>
      <c r="BR1073" s="18"/>
      <c r="BS1073" s="18"/>
      <c r="BT1073" s="18"/>
      <c r="BU1073" s="18"/>
      <c r="BV1073" s="18"/>
      <c r="BW1073" s="18"/>
      <c r="BX1073" s="18"/>
      <c r="BY1073" s="18"/>
      <c r="BZ1073" s="18"/>
      <c r="CA1073" s="18"/>
      <c r="CB1073" s="18"/>
      <c r="CC1073" s="18"/>
      <c r="CD1073" s="18"/>
      <c r="CE1073" s="18"/>
      <c r="CF1073" s="18"/>
      <c r="CG1073" s="18"/>
      <c r="CH1073" s="18"/>
      <c r="CI1073" s="18"/>
      <c r="CJ1073" s="18"/>
      <c r="CK1073" s="18"/>
      <c r="CL1073" s="18"/>
      <c r="CM1073" s="18"/>
      <c r="CN1073" s="18"/>
      <c r="CO1073" s="18"/>
      <c r="CP1073" s="18"/>
      <c r="CQ1073" s="18"/>
      <c r="CR1073" s="18"/>
      <c r="CS1073" s="18"/>
    </row>
    <row r="1074" spans="1:97">
      <c r="A1074" s="18"/>
      <c r="B1074" s="18"/>
      <c r="C1074" s="18" t="s">
        <v>18951</v>
      </c>
      <c r="D1074" s="18"/>
      <c r="E1074" s="18"/>
      <c r="F1074" s="18"/>
      <c r="G1074" s="18"/>
      <c r="H1074" s="18"/>
      <c r="I1074" s="18"/>
      <c r="J1074" s="18"/>
      <c r="K1074" s="18"/>
      <c r="L1074" s="18"/>
      <c r="M1074" s="18"/>
      <c r="N1074" s="18"/>
      <c r="O1074" s="18"/>
      <c r="P1074" s="18"/>
      <c r="Q1074" s="18"/>
      <c r="R1074" s="18"/>
      <c r="S1074" s="18"/>
      <c r="T1074" s="18"/>
      <c r="U1074" s="18"/>
      <c r="V1074" s="18"/>
      <c r="W1074" s="18"/>
      <c r="X1074" s="18"/>
      <c r="Y1074" s="18"/>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c r="BC1074" s="18"/>
      <c r="BD1074" s="18"/>
      <c r="BE1074" s="18"/>
      <c r="BF1074" s="18"/>
      <c r="BG1074" s="18"/>
      <c r="BH1074" s="18"/>
      <c r="BI1074" s="18"/>
      <c r="BJ1074" s="18"/>
      <c r="BK1074" s="18"/>
      <c r="BL1074" s="18"/>
      <c r="BM1074" s="18"/>
      <c r="BN1074" s="18"/>
      <c r="BO1074" s="18"/>
      <c r="BP1074" s="18"/>
      <c r="BQ1074" s="18"/>
      <c r="BR1074" s="18"/>
      <c r="BS1074" s="18"/>
      <c r="BT1074" s="18"/>
      <c r="BU1074" s="18"/>
      <c r="BV1074" s="18"/>
      <c r="BW1074" s="18"/>
      <c r="BX1074" s="18"/>
      <c r="BY1074" s="18"/>
      <c r="BZ1074" s="18"/>
      <c r="CA1074" s="18"/>
      <c r="CB1074" s="18"/>
      <c r="CC1074" s="18"/>
      <c r="CD1074" s="18"/>
      <c r="CE1074" s="18"/>
      <c r="CF1074" s="18"/>
      <c r="CG1074" s="18"/>
      <c r="CH1074" s="18"/>
      <c r="CI1074" s="18"/>
      <c r="CJ1074" s="18"/>
      <c r="CK1074" s="18"/>
      <c r="CL1074" s="18"/>
      <c r="CM1074" s="18"/>
      <c r="CN1074" s="18"/>
      <c r="CO1074" s="18"/>
      <c r="CP1074" s="18"/>
      <c r="CQ1074" s="18"/>
      <c r="CR1074" s="18"/>
      <c r="CS1074" s="18"/>
    </row>
    <row r="1075" spans="1:97">
      <c r="A1075" s="18"/>
      <c r="B1075" s="18"/>
      <c r="C1075" s="18" t="s">
        <v>18952</v>
      </c>
      <c r="D1075" s="18"/>
      <c r="E1075" s="18"/>
      <c r="F1075" s="18"/>
      <c r="G1075" s="18"/>
      <c r="H1075" s="18"/>
      <c r="I1075" s="18"/>
      <c r="J1075" s="18"/>
      <c r="K1075" s="18"/>
      <c r="L1075" s="18"/>
      <c r="M1075" s="18"/>
      <c r="N1075" s="18"/>
      <c r="O1075" s="18"/>
      <c r="P1075" s="18"/>
      <c r="Q1075" s="18"/>
      <c r="R1075" s="18"/>
      <c r="S1075" s="18"/>
      <c r="T1075" s="18"/>
      <c r="U1075" s="18"/>
      <c r="V1075" s="18"/>
      <c r="W1075" s="18"/>
      <c r="X1075" s="18"/>
      <c r="Y1075" s="18"/>
      <c r="Z1075" s="18"/>
      <c r="AA1075" s="18"/>
      <c r="AB1075" s="18"/>
      <c r="AC1075" s="18"/>
      <c r="AD1075" s="18"/>
      <c r="AE1075" s="18"/>
      <c r="AF1075" s="18"/>
      <c r="AG1075" s="18"/>
      <c r="AH1075" s="18"/>
      <c r="AI1075" s="18"/>
      <c r="AJ1075" s="18"/>
      <c r="AK1075" s="18"/>
      <c r="AL1075" s="18"/>
      <c r="AM1075" s="18"/>
      <c r="AN1075" s="18"/>
      <c r="AO1075" s="18"/>
      <c r="AP1075" s="18"/>
      <c r="AQ1075" s="18"/>
      <c r="AR1075" s="18"/>
      <c r="AS1075" s="18"/>
      <c r="AT1075" s="18"/>
      <c r="AU1075" s="18"/>
      <c r="AV1075" s="18"/>
      <c r="AW1075" s="18"/>
      <c r="AX1075" s="18"/>
      <c r="AY1075" s="18"/>
      <c r="AZ1075" s="18"/>
      <c r="BA1075" s="18"/>
      <c r="BB1075" s="18"/>
      <c r="BC1075" s="18"/>
      <c r="BD1075" s="18"/>
      <c r="BE1075" s="18"/>
      <c r="BF1075" s="18"/>
      <c r="BG1075" s="18"/>
      <c r="BH1075" s="18"/>
      <c r="BI1075" s="18"/>
      <c r="BJ1075" s="18"/>
      <c r="BK1075" s="18"/>
      <c r="BL1075" s="18"/>
      <c r="BM1075" s="18"/>
      <c r="BN1075" s="18"/>
      <c r="BO1075" s="18"/>
      <c r="BP1075" s="18"/>
      <c r="BQ1075" s="18"/>
      <c r="BR1075" s="18"/>
      <c r="BS1075" s="18"/>
      <c r="BT1075" s="18"/>
      <c r="BU1075" s="18"/>
      <c r="BV1075" s="18"/>
      <c r="BW1075" s="18"/>
      <c r="BX1075" s="18"/>
      <c r="BY1075" s="18"/>
      <c r="BZ1075" s="18"/>
      <c r="CA1075" s="18"/>
      <c r="CB1075" s="18"/>
      <c r="CC1075" s="18"/>
      <c r="CD1075" s="18"/>
      <c r="CE1075" s="18"/>
      <c r="CF1075" s="18"/>
      <c r="CG1075" s="18"/>
      <c r="CH1075" s="18"/>
      <c r="CI1075" s="18"/>
      <c r="CJ1075" s="18"/>
      <c r="CK1075" s="18"/>
      <c r="CL1075" s="18"/>
      <c r="CM1075" s="18"/>
      <c r="CN1075" s="18"/>
      <c r="CO1075" s="18"/>
      <c r="CP1075" s="18"/>
      <c r="CQ1075" s="18"/>
      <c r="CR1075" s="18"/>
      <c r="CS1075" s="18"/>
    </row>
    <row r="1076" spans="1:97">
      <c r="A1076" s="18"/>
      <c r="B1076" s="18"/>
      <c r="C1076" s="18" t="s">
        <v>18953</v>
      </c>
      <c r="D1076" s="18"/>
      <c r="E1076" s="18"/>
      <c r="F1076" s="18"/>
      <c r="G1076" s="18"/>
      <c r="H1076" s="18"/>
      <c r="I1076" s="18"/>
      <c r="J1076" s="18"/>
      <c r="K1076" s="18"/>
      <c r="L1076" s="18"/>
      <c r="M1076" s="18"/>
      <c r="N1076" s="18"/>
      <c r="O1076" s="18"/>
      <c r="P1076" s="18"/>
      <c r="Q1076" s="18"/>
      <c r="R1076" s="18"/>
      <c r="S1076" s="18"/>
      <c r="T1076" s="18"/>
      <c r="U1076" s="18"/>
      <c r="V1076" s="18"/>
      <c r="W1076" s="18"/>
      <c r="X1076" s="18"/>
      <c r="Y1076" s="18"/>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c r="BC1076" s="18"/>
      <c r="BD1076" s="18"/>
      <c r="BE1076" s="18"/>
      <c r="BF1076" s="18"/>
      <c r="BG1076" s="18"/>
      <c r="BH1076" s="18"/>
      <c r="BI1076" s="18"/>
      <c r="BJ1076" s="18"/>
      <c r="BK1076" s="18"/>
      <c r="BL1076" s="18"/>
      <c r="BM1076" s="18"/>
      <c r="BN1076" s="18"/>
      <c r="BO1076" s="18"/>
      <c r="BP1076" s="18"/>
      <c r="BQ1076" s="18"/>
      <c r="BR1076" s="18"/>
      <c r="BS1076" s="18"/>
      <c r="BT1076" s="18"/>
      <c r="BU1076" s="18"/>
      <c r="BV1076" s="18"/>
      <c r="BW1076" s="18"/>
      <c r="BX1076" s="18"/>
      <c r="BY1076" s="18"/>
      <c r="BZ1076" s="18"/>
      <c r="CA1076" s="18"/>
      <c r="CB1076" s="18"/>
      <c r="CC1076" s="18"/>
      <c r="CD1076" s="18"/>
      <c r="CE1076" s="18"/>
      <c r="CF1076" s="18"/>
      <c r="CG1076" s="18"/>
      <c r="CH1076" s="18"/>
      <c r="CI1076" s="18"/>
      <c r="CJ1076" s="18"/>
      <c r="CK1076" s="18"/>
      <c r="CL1076" s="18"/>
      <c r="CM1076" s="18"/>
      <c r="CN1076" s="18"/>
      <c r="CO1076" s="18"/>
      <c r="CP1076" s="18"/>
      <c r="CQ1076" s="18"/>
      <c r="CR1076" s="18"/>
      <c r="CS1076" s="18"/>
    </row>
    <row r="1077" spans="1:97">
      <c r="A1077" s="18"/>
      <c r="B1077" s="18"/>
      <c r="C1077" s="18" t="s">
        <v>18954</v>
      </c>
      <c r="D1077" s="18"/>
      <c r="E1077" s="18"/>
      <c r="F1077" s="18"/>
      <c r="G1077" s="18"/>
      <c r="H1077" s="18"/>
      <c r="I1077" s="18"/>
      <c r="J1077" s="18"/>
      <c r="K1077" s="18"/>
      <c r="L1077" s="18"/>
      <c r="M1077" s="18"/>
      <c r="N1077" s="18"/>
      <c r="O1077" s="18"/>
      <c r="P1077" s="18"/>
      <c r="Q1077" s="18"/>
      <c r="R1077" s="18"/>
      <c r="S1077" s="18"/>
      <c r="T1077" s="18"/>
      <c r="U1077" s="18"/>
      <c r="V1077" s="18"/>
      <c r="W1077" s="18"/>
      <c r="X1077" s="18"/>
      <c r="Y1077" s="18"/>
      <c r="Z1077" s="18"/>
      <c r="AA1077" s="18"/>
      <c r="AB1077" s="18"/>
      <c r="AC1077" s="18"/>
      <c r="AD1077" s="18"/>
      <c r="AE1077" s="18"/>
      <c r="AF1077" s="18"/>
      <c r="AG1077" s="18"/>
      <c r="AH1077" s="18"/>
      <c r="AI1077" s="18"/>
      <c r="AJ1077" s="18"/>
      <c r="AK1077" s="18"/>
      <c r="AL1077" s="18"/>
      <c r="AM1077" s="18"/>
      <c r="AN1077" s="18"/>
      <c r="AO1077" s="18"/>
      <c r="AP1077" s="18"/>
      <c r="AQ1077" s="18"/>
      <c r="AR1077" s="18"/>
      <c r="AS1077" s="18"/>
      <c r="AT1077" s="18"/>
      <c r="AU1077" s="18"/>
      <c r="AV1077" s="18"/>
      <c r="AW1077" s="18"/>
      <c r="AX1077" s="18"/>
      <c r="AY1077" s="18"/>
      <c r="AZ1077" s="18"/>
      <c r="BA1077" s="18"/>
      <c r="BB1077" s="18"/>
      <c r="BC1077" s="18"/>
      <c r="BD1077" s="18"/>
      <c r="BE1077" s="18"/>
      <c r="BF1077" s="18"/>
      <c r="BG1077" s="18"/>
      <c r="BH1077" s="18"/>
      <c r="BI1077" s="18"/>
      <c r="BJ1077" s="18"/>
      <c r="BK1077" s="18"/>
      <c r="BL1077" s="18"/>
      <c r="BM1077" s="18"/>
      <c r="BN1077" s="18"/>
      <c r="BO1077" s="18"/>
      <c r="BP1077" s="18"/>
      <c r="BQ1077" s="18"/>
      <c r="BR1077" s="18"/>
      <c r="BS1077" s="18"/>
      <c r="BT1077" s="18"/>
      <c r="BU1077" s="18"/>
      <c r="BV1077" s="18"/>
      <c r="BW1077" s="18"/>
      <c r="BX1077" s="18"/>
      <c r="BY1077" s="18"/>
      <c r="BZ1077" s="18"/>
      <c r="CA1077" s="18"/>
      <c r="CB1077" s="18"/>
      <c r="CC1077" s="18"/>
      <c r="CD1077" s="18"/>
      <c r="CE1077" s="18"/>
      <c r="CF1077" s="18"/>
      <c r="CG1077" s="18"/>
      <c r="CH1077" s="18"/>
      <c r="CI1077" s="18"/>
      <c r="CJ1077" s="18"/>
      <c r="CK1077" s="18"/>
      <c r="CL1077" s="18"/>
      <c r="CM1077" s="18"/>
      <c r="CN1077" s="18"/>
      <c r="CO1077" s="18"/>
      <c r="CP1077" s="18"/>
      <c r="CQ1077" s="18"/>
      <c r="CR1077" s="18"/>
      <c r="CS1077" s="18"/>
    </row>
    <row r="1078" spans="1:97">
      <c r="A1078" s="18"/>
      <c r="B1078" s="18"/>
      <c r="C1078" s="18" t="s">
        <v>18955</v>
      </c>
      <c r="D1078" s="18"/>
      <c r="E1078" s="18"/>
      <c r="F1078" s="18"/>
      <c r="G1078" s="18"/>
      <c r="H1078" s="18"/>
      <c r="I1078" s="18"/>
      <c r="J1078" s="18"/>
      <c r="K1078" s="18"/>
      <c r="L1078" s="18"/>
      <c r="M1078" s="18"/>
      <c r="N1078" s="18"/>
      <c r="O1078" s="18"/>
      <c r="P1078" s="18"/>
      <c r="Q1078" s="18"/>
      <c r="R1078" s="18"/>
      <c r="S1078" s="18"/>
      <c r="T1078" s="18"/>
      <c r="U1078" s="18"/>
      <c r="V1078" s="18"/>
      <c r="W1078" s="18"/>
      <c r="X1078" s="18"/>
      <c r="Y1078" s="18"/>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c r="BC1078" s="18"/>
      <c r="BD1078" s="18"/>
      <c r="BE1078" s="18"/>
      <c r="BF1078" s="18"/>
      <c r="BG1078" s="18"/>
      <c r="BH1078" s="18"/>
      <c r="BI1078" s="18"/>
      <c r="BJ1078" s="18"/>
      <c r="BK1078" s="18"/>
      <c r="BL1078" s="18"/>
      <c r="BM1078" s="18"/>
      <c r="BN1078" s="18"/>
      <c r="BO1078" s="18"/>
      <c r="BP1078" s="18"/>
      <c r="BQ1078" s="18"/>
      <c r="BR1078" s="18"/>
      <c r="BS1078" s="18"/>
      <c r="BT1078" s="18"/>
      <c r="BU1078" s="18"/>
      <c r="BV1078" s="18"/>
      <c r="BW1078" s="18"/>
      <c r="BX1078" s="18"/>
      <c r="BY1078" s="18"/>
      <c r="BZ1078" s="18"/>
      <c r="CA1078" s="18"/>
      <c r="CB1078" s="18"/>
      <c r="CC1078" s="18"/>
      <c r="CD1078" s="18"/>
      <c r="CE1078" s="18"/>
      <c r="CF1078" s="18"/>
      <c r="CG1078" s="18"/>
      <c r="CH1078" s="18"/>
      <c r="CI1078" s="18"/>
      <c r="CJ1078" s="18"/>
      <c r="CK1078" s="18"/>
      <c r="CL1078" s="18"/>
      <c r="CM1078" s="18"/>
      <c r="CN1078" s="18"/>
      <c r="CO1078" s="18"/>
      <c r="CP1078" s="18"/>
      <c r="CQ1078" s="18"/>
      <c r="CR1078" s="18"/>
      <c r="CS1078" s="18"/>
    </row>
    <row r="1079" spans="1:97">
      <c r="A1079" s="18"/>
      <c r="B1079" s="18"/>
      <c r="C1079" s="18" t="s">
        <v>18956</v>
      </c>
      <c r="D1079" s="18"/>
      <c r="E1079" s="18"/>
      <c r="F1079" s="18"/>
      <c r="G1079" s="18"/>
      <c r="H1079" s="18"/>
      <c r="I1079" s="18"/>
      <c r="J1079" s="18"/>
      <c r="K1079" s="18"/>
      <c r="L1079" s="18"/>
      <c r="M1079" s="18"/>
      <c r="N1079" s="18"/>
      <c r="O1079" s="18"/>
      <c r="P1079" s="18"/>
      <c r="Q1079" s="18"/>
      <c r="R1079" s="18"/>
      <c r="S1079" s="18"/>
      <c r="T1079" s="18"/>
      <c r="U1079" s="18"/>
      <c r="V1079" s="18"/>
      <c r="W1079" s="18"/>
      <c r="X1079" s="18"/>
      <c r="Y1079" s="18"/>
      <c r="Z1079" s="18"/>
      <c r="AA1079" s="18"/>
      <c r="AB1079" s="18"/>
      <c r="AC1079" s="18"/>
      <c r="AD1079" s="18"/>
      <c r="AE1079" s="18"/>
      <c r="AF1079" s="18"/>
      <c r="AG1079" s="18"/>
      <c r="AH1079" s="18"/>
      <c r="AI1079" s="18"/>
      <c r="AJ1079" s="18"/>
      <c r="AK1079" s="18"/>
      <c r="AL1079" s="18"/>
      <c r="AM1079" s="18"/>
      <c r="AN1079" s="18"/>
      <c r="AO1079" s="18"/>
      <c r="AP1079" s="18"/>
      <c r="AQ1079" s="18"/>
      <c r="AR1079" s="18"/>
      <c r="AS1079" s="18"/>
      <c r="AT1079" s="18"/>
      <c r="AU1079" s="18"/>
      <c r="AV1079" s="18"/>
      <c r="AW1079" s="18"/>
      <c r="AX1079" s="18"/>
      <c r="AY1079" s="18"/>
      <c r="AZ1079" s="18"/>
      <c r="BA1079" s="18"/>
      <c r="BB1079" s="18"/>
      <c r="BC1079" s="18"/>
      <c r="BD1079" s="18"/>
      <c r="BE1079" s="18"/>
      <c r="BF1079" s="18"/>
      <c r="BG1079" s="18"/>
      <c r="BH1079" s="18"/>
      <c r="BI1079" s="18"/>
      <c r="BJ1079" s="18"/>
      <c r="BK1079" s="18"/>
      <c r="BL1079" s="18"/>
      <c r="BM1079" s="18"/>
      <c r="BN1079" s="18"/>
      <c r="BO1079" s="18"/>
      <c r="BP1079" s="18"/>
      <c r="BQ1079" s="18"/>
      <c r="BR1079" s="18"/>
      <c r="BS1079" s="18"/>
      <c r="BT1079" s="18"/>
      <c r="BU1079" s="18"/>
      <c r="BV1079" s="18"/>
      <c r="BW1079" s="18"/>
      <c r="BX1079" s="18"/>
      <c r="BY1079" s="18"/>
      <c r="BZ1079" s="18"/>
      <c r="CA1079" s="18"/>
      <c r="CB1079" s="18"/>
      <c r="CC1079" s="18"/>
      <c r="CD1079" s="18"/>
      <c r="CE1079" s="18"/>
      <c r="CF1079" s="18"/>
      <c r="CG1079" s="18"/>
      <c r="CH1079" s="18"/>
      <c r="CI1079" s="18"/>
      <c r="CJ1079" s="18"/>
      <c r="CK1079" s="18"/>
      <c r="CL1079" s="18"/>
      <c r="CM1079" s="18"/>
      <c r="CN1079" s="18"/>
      <c r="CO1079" s="18"/>
      <c r="CP1079" s="18"/>
      <c r="CQ1079" s="18"/>
      <c r="CR1079" s="18"/>
      <c r="CS1079" s="18"/>
    </row>
    <row r="1080" spans="1:97">
      <c r="A1080" s="18"/>
      <c r="B1080" s="18"/>
      <c r="C1080" s="18" t="s">
        <v>18957</v>
      </c>
      <c r="D1080" s="18"/>
      <c r="E1080" s="18"/>
      <c r="F1080" s="18"/>
      <c r="G1080" s="18"/>
      <c r="H1080" s="18"/>
      <c r="I1080" s="18"/>
      <c r="J1080" s="18"/>
      <c r="K1080" s="18"/>
      <c r="L1080" s="18"/>
      <c r="M1080" s="18"/>
      <c r="N1080" s="18"/>
      <c r="O1080" s="18"/>
      <c r="P1080" s="18"/>
      <c r="Q1080" s="18"/>
      <c r="R1080" s="18"/>
      <c r="S1080" s="18"/>
      <c r="T1080" s="18"/>
      <c r="U1080" s="18"/>
      <c r="V1080" s="18"/>
      <c r="W1080" s="18"/>
      <c r="X1080" s="18"/>
      <c r="Y1080" s="18"/>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c r="BC1080" s="18"/>
      <c r="BD1080" s="18"/>
      <c r="BE1080" s="18"/>
      <c r="BF1080" s="18"/>
      <c r="BG1080" s="18"/>
      <c r="BH1080" s="18"/>
      <c r="BI1080" s="18"/>
      <c r="BJ1080" s="18"/>
      <c r="BK1080" s="18"/>
      <c r="BL1080" s="18"/>
      <c r="BM1080" s="18"/>
      <c r="BN1080" s="18"/>
      <c r="BO1080" s="18"/>
      <c r="BP1080" s="18"/>
      <c r="BQ1080" s="18"/>
      <c r="BR1080" s="18"/>
      <c r="BS1080" s="18"/>
      <c r="BT1080" s="18"/>
      <c r="BU1080" s="18"/>
      <c r="BV1080" s="18"/>
      <c r="BW1080" s="18"/>
      <c r="BX1080" s="18"/>
      <c r="BY1080" s="18"/>
      <c r="BZ1080" s="18"/>
      <c r="CA1080" s="18"/>
      <c r="CB1080" s="18"/>
      <c r="CC1080" s="18"/>
      <c r="CD1080" s="18"/>
      <c r="CE1080" s="18"/>
      <c r="CF1080" s="18"/>
      <c r="CG1080" s="18"/>
      <c r="CH1080" s="18"/>
      <c r="CI1080" s="18"/>
      <c r="CJ1080" s="18"/>
      <c r="CK1080" s="18"/>
      <c r="CL1080" s="18"/>
      <c r="CM1080" s="18"/>
      <c r="CN1080" s="18"/>
      <c r="CO1080" s="18"/>
      <c r="CP1080" s="18"/>
      <c r="CQ1080" s="18"/>
      <c r="CR1080" s="18"/>
      <c r="CS1080" s="18"/>
    </row>
    <row r="1081" spans="1:97">
      <c r="A1081" s="18"/>
      <c r="B1081" s="18"/>
      <c r="C1081" s="18" t="s">
        <v>18958</v>
      </c>
      <c r="D1081" s="18"/>
      <c r="E1081" s="18"/>
      <c r="F1081" s="18"/>
      <c r="G1081" s="18"/>
      <c r="H1081" s="18"/>
      <c r="I1081" s="18"/>
      <c r="J1081" s="18"/>
      <c r="K1081" s="18"/>
      <c r="L1081" s="18"/>
      <c r="M1081" s="18"/>
      <c r="N1081" s="18"/>
      <c r="O1081" s="18"/>
      <c r="P1081" s="18"/>
      <c r="Q1081" s="18"/>
      <c r="R1081" s="18"/>
      <c r="S1081" s="18"/>
      <c r="T1081" s="18"/>
      <c r="U1081" s="18"/>
      <c r="V1081" s="18"/>
      <c r="W1081" s="18"/>
      <c r="X1081" s="18"/>
      <c r="Y1081" s="18"/>
      <c r="Z1081" s="18"/>
      <c r="AA1081" s="18"/>
      <c r="AB1081" s="18"/>
      <c r="AC1081" s="18"/>
      <c r="AD1081" s="18"/>
      <c r="AE1081" s="18"/>
      <c r="AF1081" s="18"/>
      <c r="AG1081" s="18"/>
      <c r="AH1081" s="18"/>
      <c r="AI1081" s="18"/>
      <c r="AJ1081" s="18"/>
      <c r="AK1081" s="18"/>
      <c r="AL1081" s="18"/>
      <c r="AM1081" s="18"/>
      <c r="AN1081" s="18"/>
      <c r="AO1081" s="18"/>
      <c r="AP1081" s="18"/>
      <c r="AQ1081" s="18"/>
      <c r="AR1081" s="18"/>
      <c r="AS1081" s="18"/>
      <c r="AT1081" s="18"/>
      <c r="AU1081" s="18"/>
      <c r="AV1081" s="18"/>
      <c r="AW1081" s="18"/>
      <c r="AX1081" s="18"/>
      <c r="AY1081" s="18"/>
      <c r="AZ1081" s="18"/>
      <c r="BA1081" s="18"/>
      <c r="BB1081" s="18"/>
      <c r="BC1081" s="18"/>
      <c r="BD1081" s="18"/>
      <c r="BE1081" s="18"/>
      <c r="BF1081" s="18"/>
      <c r="BG1081" s="18"/>
      <c r="BH1081" s="18"/>
      <c r="BI1081" s="18"/>
      <c r="BJ1081" s="18"/>
      <c r="BK1081" s="18"/>
      <c r="BL1081" s="18"/>
      <c r="BM1081" s="18"/>
      <c r="BN1081" s="18"/>
      <c r="BO1081" s="18"/>
      <c r="BP1081" s="18"/>
      <c r="BQ1081" s="18"/>
      <c r="BR1081" s="18"/>
      <c r="BS1081" s="18"/>
      <c r="BT1081" s="18"/>
      <c r="BU1081" s="18"/>
      <c r="BV1081" s="18"/>
      <c r="BW1081" s="18"/>
      <c r="BX1081" s="18"/>
      <c r="BY1081" s="18"/>
      <c r="BZ1081" s="18"/>
      <c r="CA1081" s="18"/>
      <c r="CB1081" s="18"/>
      <c r="CC1081" s="18"/>
      <c r="CD1081" s="18"/>
      <c r="CE1081" s="18"/>
      <c r="CF1081" s="18"/>
      <c r="CG1081" s="18"/>
      <c r="CH1081" s="18"/>
      <c r="CI1081" s="18"/>
      <c r="CJ1081" s="18"/>
      <c r="CK1081" s="18"/>
      <c r="CL1081" s="18"/>
      <c r="CM1081" s="18"/>
      <c r="CN1081" s="18"/>
      <c r="CO1081" s="18"/>
      <c r="CP1081" s="18"/>
      <c r="CQ1081" s="18"/>
      <c r="CR1081" s="18"/>
      <c r="CS1081" s="18"/>
    </row>
    <row r="1082" spans="1:97">
      <c r="A1082" s="18"/>
      <c r="B1082" s="18"/>
      <c r="C1082" s="18" t="s">
        <v>18959</v>
      </c>
      <c r="D1082" s="18"/>
      <c r="E1082" s="18"/>
      <c r="F1082" s="18"/>
      <c r="G1082" s="18"/>
      <c r="H1082" s="18"/>
      <c r="I1082" s="18"/>
      <c r="J1082" s="18"/>
      <c r="K1082" s="18"/>
      <c r="L1082" s="18"/>
      <c r="M1082" s="18"/>
      <c r="N1082" s="18"/>
      <c r="O1082" s="18"/>
      <c r="P1082" s="18"/>
      <c r="Q1082" s="18"/>
      <c r="R1082" s="18"/>
      <c r="S1082" s="18"/>
      <c r="T1082" s="18"/>
      <c r="U1082" s="18"/>
      <c r="V1082" s="18"/>
      <c r="W1082" s="18"/>
      <c r="X1082" s="18"/>
      <c r="Y1082" s="18"/>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c r="BC1082" s="18"/>
      <c r="BD1082" s="18"/>
      <c r="BE1082" s="18"/>
      <c r="BF1082" s="18"/>
      <c r="BG1082" s="18"/>
      <c r="BH1082" s="18"/>
      <c r="BI1082" s="18"/>
      <c r="BJ1082" s="18"/>
      <c r="BK1082" s="18"/>
      <c r="BL1082" s="18"/>
      <c r="BM1082" s="18"/>
      <c r="BN1082" s="18"/>
      <c r="BO1082" s="18"/>
      <c r="BP1082" s="18"/>
      <c r="BQ1082" s="18"/>
      <c r="BR1082" s="18"/>
      <c r="BS1082" s="18"/>
      <c r="BT1082" s="18"/>
      <c r="BU1082" s="18"/>
      <c r="BV1082" s="18"/>
      <c r="BW1082" s="18"/>
      <c r="BX1082" s="18"/>
      <c r="BY1082" s="18"/>
      <c r="BZ1082" s="18"/>
      <c r="CA1082" s="18"/>
      <c r="CB1082" s="18"/>
      <c r="CC1082" s="18"/>
      <c r="CD1082" s="18"/>
      <c r="CE1082" s="18"/>
      <c r="CF1082" s="18"/>
      <c r="CG1082" s="18"/>
      <c r="CH1082" s="18"/>
      <c r="CI1082" s="18"/>
      <c r="CJ1082" s="18"/>
      <c r="CK1082" s="18"/>
      <c r="CL1082" s="18"/>
      <c r="CM1082" s="18"/>
      <c r="CN1082" s="18"/>
      <c r="CO1082" s="18"/>
      <c r="CP1082" s="18"/>
      <c r="CQ1082" s="18"/>
      <c r="CR1082" s="18"/>
      <c r="CS1082" s="18"/>
    </row>
    <row r="1083" spans="1:97">
      <c r="A1083" s="18"/>
      <c r="B1083" s="18"/>
      <c r="C1083" s="18" t="s">
        <v>18960</v>
      </c>
      <c r="D1083" s="18"/>
      <c r="E1083" s="18"/>
      <c r="F1083" s="18"/>
      <c r="G1083" s="18"/>
      <c r="H1083" s="18"/>
      <c r="I1083" s="18"/>
      <c r="J1083" s="18"/>
      <c r="K1083" s="18"/>
      <c r="L1083" s="18"/>
      <c r="M1083" s="18"/>
      <c r="N1083" s="18"/>
      <c r="O1083" s="18"/>
      <c r="P1083" s="18"/>
      <c r="Q1083" s="18"/>
      <c r="R1083" s="18"/>
      <c r="S1083" s="18"/>
      <c r="T1083" s="18"/>
      <c r="U1083" s="18"/>
      <c r="V1083" s="18"/>
      <c r="W1083" s="18"/>
      <c r="X1083" s="18"/>
      <c r="Y1083" s="18"/>
      <c r="Z1083" s="18"/>
      <c r="AA1083" s="18"/>
      <c r="AB1083" s="18"/>
      <c r="AC1083" s="18"/>
      <c r="AD1083" s="18"/>
      <c r="AE1083" s="18"/>
      <c r="AF1083" s="18"/>
      <c r="AG1083" s="18"/>
      <c r="AH1083" s="18"/>
      <c r="AI1083" s="18"/>
      <c r="AJ1083" s="18"/>
      <c r="AK1083" s="18"/>
      <c r="AL1083" s="18"/>
      <c r="AM1083" s="18"/>
      <c r="AN1083" s="18"/>
      <c r="AO1083" s="18"/>
      <c r="AP1083" s="18"/>
      <c r="AQ1083" s="18"/>
      <c r="AR1083" s="18"/>
      <c r="AS1083" s="18"/>
      <c r="AT1083" s="18"/>
      <c r="AU1083" s="18"/>
      <c r="AV1083" s="18"/>
      <c r="AW1083" s="18"/>
      <c r="AX1083" s="18"/>
      <c r="AY1083" s="18"/>
      <c r="AZ1083" s="18"/>
      <c r="BA1083" s="18"/>
      <c r="BB1083" s="18"/>
      <c r="BC1083" s="18"/>
      <c r="BD1083" s="18"/>
      <c r="BE1083" s="18"/>
      <c r="BF1083" s="18"/>
      <c r="BG1083" s="18"/>
      <c r="BH1083" s="18"/>
      <c r="BI1083" s="18"/>
      <c r="BJ1083" s="18"/>
      <c r="BK1083" s="18"/>
      <c r="BL1083" s="18"/>
      <c r="BM1083" s="18"/>
      <c r="BN1083" s="18"/>
      <c r="BO1083" s="18"/>
      <c r="BP1083" s="18"/>
      <c r="BQ1083" s="18"/>
      <c r="BR1083" s="18"/>
      <c r="BS1083" s="18"/>
      <c r="BT1083" s="18"/>
      <c r="BU1083" s="18"/>
      <c r="BV1083" s="18"/>
      <c r="BW1083" s="18"/>
      <c r="BX1083" s="18"/>
      <c r="BY1083" s="18"/>
      <c r="BZ1083" s="18"/>
      <c r="CA1083" s="18"/>
      <c r="CB1083" s="18"/>
      <c r="CC1083" s="18"/>
      <c r="CD1083" s="18"/>
      <c r="CE1083" s="18"/>
      <c r="CF1083" s="18"/>
      <c r="CG1083" s="18"/>
      <c r="CH1083" s="18"/>
      <c r="CI1083" s="18"/>
      <c r="CJ1083" s="18"/>
      <c r="CK1083" s="18"/>
      <c r="CL1083" s="18"/>
      <c r="CM1083" s="18"/>
      <c r="CN1083" s="18"/>
      <c r="CO1083" s="18"/>
      <c r="CP1083" s="18"/>
      <c r="CQ1083" s="18"/>
      <c r="CR1083" s="18"/>
      <c r="CS1083" s="18"/>
    </row>
    <row r="1084" spans="1:97">
      <c r="A1084" s="18"/>
      <c r="B1084" s="18"/>
      <c r="C1084" s="18" t="s">
        <v>18961</v>
      </c>
      <c r="D1084" s="18"/>
      <c r="E1084" s="18"/>
      <c r="F1084" s="18"/>
      <c r="G1084" s="18"/>
      <c r="H1084" s="18"/>
      <c r="I1084" s="18"/>
      <c r="J1084" s="18"/>
      <c r="K1084" s="18"/>
      <c r="L1084" s="18"/>
      <c r="M1084" s="18"/>
      <c r="N1084" s="18"/>
      <c r="O1084" s="18"/>
      <c r="P1084" s="18"/>
      <c r="Q1084" s="18"/>
      <c r="R1084" s="18"/>
      <c r="S1084" s="18"/>
      <c r="T1084" s="18"/>
      <c r="U1084" s="18"/>
      <c r="V1084" s="18"/>
      <c r="W1084" s="18"/>
      <c r="X1084" s="18"/>
      <c r="Y1084" s="18"/>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c r="BC1084" s="18"/>
      <c r="BD1084" s="18"/>
      <c r="BE1084" s="18"/>
      <c r="BF1084" s="18"/>
      <c r="BG1084" s="18"/>
      <c r="BH1084" s="18"/>
      <c r="BI1084" s="18"/>
      <c r="BJ1084" s="18"/>
      <c r="BK1084" s="18"/>
      <c r="BL1084" s="18"/>
      <c r="BM1084" s="18"/>
      <c r="BN1084" s="18"/>
      <c r="BO1084" s="18"/>
      <c r="BP1084" s="18"/>
      <c r="BQ1084" s="18"/>
      <c r="BR1084" s="18"/>
      <c r="BS1084" s="18"/>
      <c r="BT1084" s="18"/>
      <c r="BU1084" s="18"/>
      <c r="BV1084" s="18"/>
      <c r="BW1084" s="18"/>
      <c r="BX1084" s="18"/>
      <c r="BY1084" s="18"/>
      <c r="BZ1084" s="18"/>
      <c r="CA1084" s="18"/>
      <c r="CB1084" s="18"/>
      <c r="CC1084" s="18"/>
      <c r="CD1084" s="18"/>
      <c r="CE1084" s="18"/>
      <c r="CF1084" s="18"/>
      <c r="CG1084" s="18"/>
      <c r="CH1084" s="18"/>
      <c r="CI1084" s="18"/>
      <c r="CJ1084" s="18"/>
      <c r="CK1084" s="18"/>
      <c r="CL1084" s="18"/>
      <c r="CM1084" s="18"/>
      <c r="CN1084" s="18"/>
      <c r="CO1084" s="18"/>
      <c r="CP1084" s="18"/>
      <c r="CQ1084" s="18"/>
      <c r="CR1084" s="18"/>
      <c r="CS1084" s="18"/>
    </row>
    <row r="1085" spans="1:97">
      <c r="A1085" s="18"/>
      <c r="B1085" s="18"/>
      <c r="C1085" s="18" t="s">
        <v>18962</v>
      </c>
      <c r="D1085" s="18"/>
      <c r="E1085" s="18"/>
      <c r="F1085" s="18"/>
      <c r="G1085" s="18"/>
      <c r="H1085" s="18"/>
      <c r="I1085" s="18"/>
      <c r="J1085" s="18"/>
      <c r="K1085" s="18"/>
      <c r="L1085" s="18"/>
      <c r="M1085" s="18"/>
      <c r="N1085" s="18"/>
      <c r="O1085" s="18"/>
      <c r="P1085" s="18"/>
      <c r="Q1085" s="18"/>
      <c r="R1085" s="18"/>
      <c r="S1085" s="18"/>
      <c r="T1085" s="18"/>
      <c r="U1085" s="18"/>
      <c r="V1085" s="18"/>
      <c r="W1085" s="18"/>
      <c r="X1085" s="18"/>
      <c r="Y1085" s="18"/>
      <c r="Z1085" s="18"/>
      <c r="AA1085" s="18"/>
      <c r="AB1085" s="18"/>
      <c r="AC1085" s="18"/>
      <c r="AD1085" s="18"/>
      <c r="AE1085" s="18"/>
      <c r="AF1085" s="18"/>
      <c r="AG1085" s="18"/>
      <c r="AH1085" s="18"/>
      <c r="AI1085" s="18"/>
      <c r="AJ1085" s="18"/>
      <c r="AK1085" s="18"/>
      <c r="AL1085" s="18"/>
      <c r="AM1085" s="18"/>
      <c r="AN1085" s="18"/>
      <c r="AO1085" s="18"/>
      <c r="AP1085" s="18"/>
      <c r="AQ1085" s="18"/>
      <c r="AR1085" s="18"/>
      <c r="AS1085" s="18"/>
      <c r="AT1085" s="18"/>
      <c r="AU1085" s="18"/>
      <c r="AV1085" s="18"/>
      <c r="AW1085" s="18"/>
      <c r="AX1085" s="18"/>
      <c r="AY1085" s="18"/>
      <c r="AZ1085" s="18"/>
      <c r="BA1085" s="18"/>
      <c r="BB1085" s="18"/>
      <c r="BC1085" s="18"/>
      <c r="BD1085" s="18"/>
      <c r="BE1085" s="18"/>
      <c r="BF1085" s="18"/>
      <c r="BG1085" s="18"/>
      <c r="BH1085" s="18"/>
      <c r="BI1085" s="18"/>
      <c r="BJ1085" s="18"/>
      <c r="BK1085" s="18"/>
      <c r="BL1085" s="18"/>
      <c r="BM1085" s="18"/>
      <c r="BN1085" s="18"/>
      <c r="BO1085" s="18"/>
      <c r="BP1085" s="18"/>
      <c r="BQ1085" s="18"/>
      <c r="BR1085" s="18"/>
      <c r="BS1085" s="18"/>
      <c r="BT1085" s="18"/>
      <c r="BU1085" s="18"/>
      <c r="BV1085" s="18"/>
      <c r="BW1085" s="18"/>
      <c r="BX1085" s="18"/>
      <c r="BY1085" s="18"/>
      <c r="BZ1085" s="18"/>
      <c r="CA1085" s="18"/>
      <c r="CB1085" s="18"/>
      <c r="CC1085" s="18"/>
      <c r="CD1085" s="18"/>
      <c r="CE1085" s="18"/>
      <c r="CF1085" s="18"/>
      <c r="CG1085" s="18"/>
      <c r="CH1085" s="18"/>
      <c r="CI1085" s="18"/>
      <c r="CJ1085" s="18"/>
      <c r="CK1085" s="18"/>
      <c r="CL1085" s="18"/>
      <c r="CM1085" s="18"/>
      <c r="CN1085" s="18"/>
      <c r="CO1085" s="18"/>
      <c r="CP1085" s="18"/>
      <c r="CQ1085" s="18"/>
      <c r="CR1085" s="18"/>
      <c r="CS1085" s="18"/>
    </row>
    <row r="1086" spans="1:97">
      <c r="A1086" s="18"/>
      <c r="B1086" s="18"/>
      <c r="C1086" s="18" t="s">
        <v>18963</v>
      </c>
      <c r="D1086" s="18"/>
      <c r="E1086" s="18"/>
      <c r="F1086" s="18"/>
      <c r="G1086" s="18"/>
      <c r="H1086" s="18"/>
      <c r="I1086" s="18"/>
      <c r="J1086" s="18"/>
      <c r="K1086" s="18"/>
      <c r="L1086" s="18"/>
      <c r="M1086" s="18"/>
      <c r="N1086" s="18"/>
      <c r="O1086" s="18"/>
      <c r="P1086" s="18"/>
      <c r="Q1086" s="18"/>
      <c r="R1086" s="18"/>
      <c r="S1086" s="18"/>
      <c r="T1086" s="18"/>
      <c r="U1086" s="18"/>
      <c r="V1086" s="18"/>
      <c r="W1086" s="18"/>
      <c r="X1086" s="18"/>
      <c r="Y1086" s="18"/>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c r="BC1086" s="18"/>
      <c r="BD1086" s="18"/>
      <c r="BE1086" s="18"/>
      <c r="BF1086" s="18"/>
      <c r="BG1086" s="18"/>
      <c r="BH1086" s="18"/>
      <c r="BI1086" s="18"/>
      <c r="BJ1086" s="18"/>
      <c r="BK1086" s="18"/>
      <c r="BL1086" s="18"/>
      <c r="BM1086" s="18"/>
      <c r="BN1086" s="18"/>
      <c r="BO1086" s="18"/>
      <c r="BP1086" s="18"/>
      <c r="BQ1086" s="18"/>
      <c r="BR1086" s="18"/>
      <c r="BS1086" s="18"/>
      <c r="BT1086" s="18"/>
      <c r="BU1086" s="18"/>
      <c r="BV1086" s="18"/>
      <c r="BW1086" s="18"/>
      <c r="BX1086" s="18"/>
      <c r="BY1086" s="18"/>
      <c r="BZ1086" s="18"/>
      <c r="CA1086" s="18"/>
      <c r="CB1086" s="18"/>
      <c r="CC1086" s="18"/>
      <c r="CD1086" s="18"/>
      <c r="CE1086" s="18"/>
      <c r="CF1086" s="18"/>
      <c r="CG1086" s="18"/>
      <c r="CH1086" s="18"/>
      <c r="CI1086" s="18"/>
      <c r="CJ1086" s="18"/>
      <c r="CK1086" s="18"/>
      <c r="CL1086" s="18"/>
      <c r="CM1086" s="18"/>
      <c r="CN1086" s="18"/>
      <c r="CO1086" s="18"/>
      <c r="CP1086" s="18"/>
      <c r="CQ1086" s="18"/>
      <c r="CR1086" s="18"/>
      <c r="CS1086" s="18"/>
    </row>
    <row r="1087" spans="1:97">
      <c r="A1087" s="18"/>
      <c r="B1087" s="18"/>
      <c r="C1087" s="18" t="s">
        <v>18964</v>
      </c>
      <c r="D1087" s="18"/>
      <c r="E1087" s="18"/>
      <c r="F1087" s="18"/>
      <c r="G1087" s="18"/>
      <c r="H1087" s="18"/>
      <c r="I1087" s="18"/>
      <c r="J1087" s="18"/>
      <c r="K1087" s="18"/>
      <c r="L1087" s="18"/>
      <c r="M1087" s="18"/>
      <c r="N1087" s="18"/>
      <c r="O1087" s="18"/>
      <c r="P1087" s="18"/>
      <c r="Q1087" s="18"/>
      <c r="R1087" s="18"/>
      <c r="S1087" s="18"/>
      <c r="T1087" s="18"/>
      <c r="U1087" s="18"/>
      <c r="V1087" s="18"/>
      <c r="W1087" s="18"/>
      <c r="X1087" s="18"/>
      <c r="Y1087" s="18"/>
      <c r="Z1087" s="18"/>
      <c r="AA1087" s="18"/>
      <c r="AB1087" s="18"/>
      <c r="AC1087" s="18"/>
      <c r="AD1087" s="18"/>
      <c r="AE1087" s="18"/>
      <c r="AF1087" s="18"/>
      <c r="AG1087" s="18"/>
      <c r="AH1087" s="18"/>
      <c r="AI1087" s="18"/>
      <c r="AJ1087" s="18"/>
      <c r="AK1087" s="18"/>
      <c r="AL1087" s="18"/>
      <c r="AM1087" s="18"/>
      <c r="AN1087" s="18"/>
      <c r="AO1087" s="18"/>
      <c r="AP1087" s="18"/>
      <c r="AQ1087" s="18"/>
      <c r="AR1087" s="18"/>
      <c r="AS1087" s="18"/>
      <c r="AT1087" s="18"/>
      <c r="AU1087" s="18"/>
      <c r="AV1087" s="18"/>
      <c r="AW1087" s="18"/>
      <c r="AX1087" s="18"/>
      <c r="AY1087" s="18"/>
      <c r="AZ1087" s="18"/>
      <c r="BA1087" s="18"/>
      <c r="BB1087" s="18"/>
      <c r="BC1087" s="18"/>
      <c r="BD1087" s="18"/>
      <c r="BE1087" s="18"/>
      <c r="BF1087" s="18"/>
      <c r="BG1087" s="18"/>
      <c r="BH1087" s="18"/>
      <c r="BI1087" s="18"/>
      <c r="BJ1087" s="18"/>
      <c r="BK1087" s="18"/>
      <c r="BL1087" s="18"/>
      <c r="BM1087" s="18"/>
      <c r="BN1087" s="18"/>
      <c r="BO1087" s="18"/>
      <c r="BP1087" s="18"/>
      <c r="BQ1087" s="18"/>
      <c r="BR1087" s="18"/>
      <c r="BS1087" s="18"/>
      <c r="BT1087" s="18"/>
      <c r="BU1087" s="18"/>
      <c r="BV1087" s="18"/>
      <c r="BW1087" s="18"/>
      <c r="BX1087" s="18"/>
      <c r="BY1087" s="18"/>
      <c r="BZ1087" s="18"/>
      <c r="CA1087" s="18"/>
      <c r="CB1087" s="18"/>
      <c r="CC1087" s="18"/>
      <c r="CD1087" s="18"/>
      <c r="CE1087" s="18"/>
      <c r="CF1087" s="18"/>
      <c r="CG1087" s="18"/>
      <c r="CH1087" s="18"/>
      <c r="CI1087" s="18"/>
      <c r="CJ1087" s="18"/>
      <c r="CK1087" s="18"/>
      <c r="CL1087" s="18"/>
      <c r="CM1087" s="18"/>
      <c r="CN1087" s="18"/>
      <c r="CO1087" s="18"/>
      <c r="CP1087" s="18"/>
      <c r="CQ1087" s="18"/>
      <c r="CR1087" s="18"/>
      <c r="CS1087" s="18"/>
    </row>
    <row r="1088" spans="1:97">
      <c r="A1088" s="18"/>
      <c r="B1088" s="18"/>
      <c r="C1088" s="18" t="s">
        <v>18965</v>
      </c>
      <c r="D1088" s="18"/>
      <c r="E1088" s="18"/>
      <c r="F1088" s="18"/>
      <c r="G1088" s="18"/>
      <c r="H1088" s="18"/>
      <c r="I1088" s="18"/>
      <c r="J1088" s="18"/>
      <c r="K1088" s="18"/>
      <c r="L1088" s="18"/>
      <c r="M1088" s="18"/>
      <c r="N1088" s="18"/>
      <c r="O1088" s="18"/>
      <c r="P1088" s="18"/>
      <c r="Q1088" s="18"/>
      <c r="R1088" s="18"/>
      <c r="S1088" s="18"/>
      <c r="T1088" s="18"/>
      <c r="U1088" s="18"/>
      <c r="V1088" s="18"/>
      <c r="W1088" s="18"/>
      <c r="X1088" s="18"/>
      <c r="Y1088" s="18"/>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c r="BC1088" s="18"/>
      <c r="BD1088" s="18"/>
      <c r="BE1088" s="18"/>
      <c r="BF1088" s="18"/>
      <c r="BG1088" s="18"/>
      <c r="BH1088" s="18"/>
      <c r="BI1088" s="18"/>
      <c r="BJ1088" s="18"/>
      <c r="BK1088" s="18"/>
      <c r="BL1088" s="18"/>
      <c r="BM1088" s="18"/>
      <c r="BN1088" s="18"/>
      <c r="BO1088" s="18"/>
      <c r="BP1088" s="18"/>
      <c r="BQ1088" s="18"/>
      <c r="BR1088" s="18"/>
      <c r="BS1088" s="18"/>
      <c r="BT1088" s="18"/>
      <c r="BU1088" s="18"/>
      <c r="BV1088" s="18"/>
      <c r="BW1088" s="18"/>
      <c r="BX1088" s="18"/>
      <c r="BY1088" s="18"/>
      <c r="BZ1088" s="18"/>
      <c r="CA1088" s="18"/>
      <c r="CB1088" s="18"/>
      <c r="CC1088" s="18"/>
      <c r="CD1088" s="18"/>
      <c r="CE1088" s="18"/>
      <c r="CF1088" s="18"/>
      <c r="CG1088" s="18"/>
      <c r="CH1088" s="18"/>
      <c r="CI1088" s="18"/>
      <c r="CJ1088" s="18"/>
      <c r="CK1088" s="18"/>
      <c r="CL1088" s="18"/>
      <c r="CM1088" s="18"/>
      <c r="CN1088" s="18"/>
      <c r="CO1088" s="18"/>
      <c r="CP1088" s="18"/>
      <c r="CQ1088" s="18"/>
      <c r="CR1088" s="18"/>
      <c r="CS1088" s="18"/>
    </row>
    <row r="1089" spans="1:97">
      <c r="A1089" s="18"/>
      <c r="B1089" s="18"/>
      <c r="C1089" s="18" t="s">
        <v>18966</v>
      </c>
      <c r="D1089" s="18"/>
      <c r="E1089" s="18"/>
      <c r="F1089" s="18"/>
      <c r="G1089" s="18"/>
      <c r="H1089" s="18"/>
      <c r="I1089" s="18"/>
      <c r="J1089" s="18"/>
      <c r="K1089" s="18"/>
      <c r="L1089" s="18"/>
      <c r="M1089" s="18"/>
      <c r="N1089" s="18"/>
      <c r="O1089" s="18"/>
      <c r="P1089" s="18"/>
      <c r="Q1089" s="18"/>
      <c r="R1089" s="18"/>
      <c r="S1089" s="18"/>
      <c r="T1089" s="18"/>
      <c r="U1089" s="18"/>
      <c r="V1089" s="18"/>
      <c r="W1089" s="18"/>
      <c r="X1089" s="18"/>
      <c r="Y1089" s="18"/>
      <c r="Z1089" s="18"/>
      <c r="AA1089" s="18"/>
      <c r="AB1089" s="18"/>
      <c r="AC1089" s="18"/>
      <c r="AD1089" s="18"/>
      <c r="AE1089" s="18"/>
      <c r="AF1089" s="18"/>
      <c r="AG1089" s="18"/>
      <c r="AH1089" s="18"/>
      <c r="AI1089" s="18"/>
      <c r="AJ1089" s="18"/>
      <c r="AK1089" s="18"/>
      <c r="AL1089" s="18"/>
      <c r="AM1089" s="18"/>
      <c r="AN1089" s="18"/>
      <c r="AO1089" s="18"/>
      <c r="AP1089" s="18"/>
      <c r="AQ1089" s="18"/>
      <c r="AR1089" s="18"/>
      <c r="AS1089" s="18"/>
      <c r="AT1089" s="18"/>
      <c r="AU1089" s="18"/>
      <c r="AV1089" s="18"/>
      <c r="AW1089" s="18"/>
      <c r="AX1089" s="18"/>
      <c r="AY1089" s="18"/>
      <c r="AZ1089" s="18"/>
      <c r="BA1089" s="18"/>
      <c r="BB1089" s="18"/>
      <c r="BC1089" s="18"/>
      <c r="BD1089" s="18"/>
      <c r="BE1089" s="18"/>
      <c r="BF1089" s="18"/>
      <c r="BG1089" s="18"/>
      <c r="BH1089" s="18"/>
      <c r="BI1089" s="18"/>
      <c r="BJ1089" s="18"/>
      <c r="BK1089" s="18"/>
      <c r="BL1089" s="18"/>
      <c r="BM1089" s="18"/>
      <c r="BN1089" s="18"/>
      <c r="BO1089" s="18"/>
      <c r="BP1089" s="18"/>
      <c r="BQ1089" s="18"/>
      <c r="BR1089" s="18"/>
      <c r="BS1089" s="18"/>
      <c r="BT1089" s="18"/>
      <c r="BU1089" s="18"/>
      <c r="BV1089" s="18"/>
      <c r="BW1089" s="18"/>
      <c r="BX1089" s="18"/>
      <c r="BY1089" s="18"/>
      <c r="BZ1089" s="18"/>
      <c r="CA1089" s="18"/>
      <c r="CB1089" s="18"/>
      <c r="CC1089" s="18"/>
      <c r="CD1089" s="18"/>
      <c r="CE1089" s="18"/>
      <c r="CF1089" s="18"/>
      <c r="CG1089" s="18"/>
      <c r="CH1089" s="18"/>
      <c r="CI1089" s="18"/>
      <c r="CJ1089" s="18"/>
      <c r="CK1089" s="18"/>
      <c r="CL1089" s="18"/>
      <c r="CM1089" s="18"/>
      <c r="CN1089" s="18"/>
      <c r="CO1089" s="18"/>
      <c r="CP1089" s="18"/>
      <c r="CQ1089" s="18"/>
      <c r="CR1089" s="18"/>
      <c r="CS1089" s="18"/>
    </row>
    <row r="1090" spans="1:97">
      <c r="A1090" s="18"/>
      <c r="B1090" s="18"/>
      <c r="C1090" s="18" t="s">
        <v>18967</v>
      </c>
      <c r="D1090" s="18"/>
      <c r="E1090" s="18"/>
      <c r="F1090" s="18"/>
      <c r="G1090" s="18"/>
      <c r="H1090" s="18"/>
      <c r="I1090" s="18"/>
      <c r="J1090" s="18"/>
      <c r="K1090" s="18"/>
      <c r="L1090" s="18"/>
      <c r="M1090" s="18"/>
      <c r="N1090" s="18"/>
      <c r="O1090" s="18"/>
      <c r="P1090" s="18"/>
      <c r="Q1090" s="18"/>
      <c r="R1090" s="18"/>
      <c r="S1090" s="18"/>
      <c r="T1090" s="18"/>
      <c r="U1090" s="18"/>
      <c r="V1090" s="18"/>
      <c r="W1090" s="18"/>
      <c r="X1090" s="18"/>
      <c r="Y1090" s="18"/>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c r="BC1090" s="18"/>
      <c r="BD1090" s="18"/>
      <c r="BE1090" s="18"/>
      <c r="BF1090" s="18"/>
      <c r="BG1090" s="18"/>
      <c r="BH1090" s="18"/>
      <c r="BI1090" s="18"/>
      <c r="BJ1090" s="18"/>
      <c r="BK1090" s="18"/>
      <c r="BL1090" s="18"/>
      <c r="BM1090" s="18"/>
      <c r="BN1090" s="18"/>
      <c r="BO1090" s="18"/>
      <c r="BP1090" s="18"/>
      <c r="BQ1090" s="18"/>
      <c r="BR1090" s="18"/>
      <c r="BS1090" s="18"/>
      <c r="BT1090" s="18"/>
      <c r="BU1090" s="18"/>
      <c r="BV1090" s="18"/>
      <c r="BW1090" s="18"/>
      <c r="BX1090" s="18"/>
      <c r="BY1090" s="18"/>
      <c r="BZ1090" s="18"/>
      <c r="CA1090" s="18"/>
      <c r="CB1090" s="18"/>
      <c r="CC1090" s="18"/>
      <c r="CD1090" s="18"/>
      <c r="CE1090" s="18"/>
      <c r="CF1090" s="18"/>
      <c r="CG1090" s="18"/>
      <c r="CH1090" s="18"/>
      <c r="CI1090" s="18"/>
      <c r="CJ1090" s="18"/>
      <c r="CK1090" s="18"/>
      <c r="CL1090" s="18"/>
      <c r="CM1090" s="18"/>
      <c r="CN1090" s="18"/>
      <c r="CO1090" s="18"/>
      <c r="CP1090" s="18"/>
      <c r="CQ1090" s="18"/>
      <c r="CR1090" s="18"/>
      <c r="CS1090" s="18"/>
    </row>
    <row r="1091" spans="1:97">
      <c r="A1091" s="18"/>
      <c r="B1091" s="18"/>
      <c r="C1091" s="18" t="s">
        <v>18968</v>
      </c>
      <c r="D1091" s="18"/>
      <c r="E1091" s="18"/>
      <c r="F1091" s="18"/>
      <c r="G1091" s="18"/>
      <c r="H1091" s="18"/>
      <c r="I1091" s="18"/>
      <c r="J1091" s="18"/>
      <c r="K1091" s="18"/>
      <c r="L1091" s="18"/>
      <c r="M1091" s="18"/>
      <c r="N1091" s="18"/>
      <c r="O1091" s="18"/>
      <c r="P1091" s="18"/>
      <c r="Q1091" s="18"/>
      <c r="R1091" s="18"/>
      <c r="S1091" s="18"/>
      <c r="T1091" s="18"/>
      <c r="U1091" s="18"/>
      <c r="V1091" s="18"/>
      <c r="W1091" s="18"/>
      <c r="X1091" s="18"/>
      <c r="Y1091" s="18"/>
      <c r="Z1091" s="18"/>
      <c r="AA1091" s="18"/>
      <c r="AB1091" s="18"/>
      <c r="AC1091" s="18"/>
      <c r="AD1091" s="18"/>
      <c r="AE1091" s="18"/>
      <c r="AF1091" s="18"/>
      <c r="AG1091" s="18"/>
      <c r="AH1091" s="18"/>
      <c r="AI1091" s="18"/>
      <c r="AJ1091" s="18"/>
      <c r="AK1091" s="18"/>
      <c r="AL1091" s="18"/>
      <c r="AM1091" s="18"/>
      <c r="AN1091" s="18"/>
      <c r="AO1091" s="18"/>
      <c r="AP1091" s="18"/>
      <c r="AQ1091" s="18"/>
      <c r="AR1091" s="18"/>
      <c r="AS1091" s="18"/>
      <c r="AT1091" s="18"/>
      <c r="AU1091" s="18"/>
      <c r="AV1091" s="18"/>
      <c r="AW1091" s="18"/>
      <c r="AX1091" s="18"/>
      <c r="AY1091" s="18"/>
      <c r="AZ1091" s="18"/>
      <c r="BA1091" s="18"/>
      <c r="BB1091" s="18"/>
      <c r="BC1091" s="18"/>
      <c r="BD1091" s="18"/>
      <c r="BE1091" s="18"/>
      <c r="BF1091" s="18"/>
      <c r="BG1091" s="18"/>
      <c r="BH1091" s="18"/>
      <c r="BI1091" s="18"/>
      <c r="BJ1091" s="18"/>
      <c r="BK1091" s="18"/>
      <c r="BL1091" s="18"/>
      <c r="BM1091" s="18"/>
      <c r="BN1091" s="18"/>
      <c r="BO1091" s="18"/>
      <c r="BP1091" s="18"/>
      <c r="BQ1091" s="18"/>
      <c r="BR1091" s="18"/>
      <c r="BS1091" s="18"/>
      <c r="BT1091" s="18"/>
      <c r="BU1091" s="18"/>
      <c r="BV1091" s="18"/>
      <c r="BW1091" s="18"/>
      <c r="BX1091" s="18"/>
      <c r="BY1091" s="18"/>
      <c r="BZ1091" s="18"/>
      <c r="CA1091" s="18"/>
      <c r="CB1091" s="18"/>
      <c r="CC1091" s="18"/>
      <c r="CD1091" s="18"/>
      <c r="CE1091" s="18"/>
      <c r="CF1091" s="18"/>
      <c r="CG1091" s="18"/>
      <c r="CH1091" s="18"/>
      <c r="CI1091" s="18"/>
      <c r="CJ1091" s="18"/>
      <c r="CK1091" s="18"/>
      <c r="CL1091" s="18"/>
      <c r="CM1091" s="18"/>
      <c r="CN1091" s="18"/>
      <c r="CO1091" s="18"/>
      <c r="CP1091" s="18"/>
      <c r="CQ1091" s="18"/>
      <c r="CR1091" s="18"/>
      <c r="CS1091" s="18"/>
    </row>
    <row r="1092" spans="1:97">
      <c r="A1092" s="18"/>
      <c r="B1092" s="18"/>
      <c r="C1092" s="18" t="s">
        <v>18969</v>
      </c>
      <c r="D1092" s="18"/>
      <c r="E1092" s="18"/>
      <c r="F1092" s="18"/>
      <c r="G1092" s="18"/>
      <c r="H1092" s="18"/>
      <c r="I1092" s="18"/>
      <c r="J1092" s="18"/>
      <c r="K1092" s="18"/>
      <c r="L1092" s="18"/>
      <c r="M1092" s="18"/>
      <c r="N1092" s="18"/>
      <c r="O1092" s="18"/>
      <c r="P1092" s="18"/>
      <c r="Q1092" s="18"/>
      <c r="R1092" s="18"/>
      <c r="S1092" s="18"/>
      <c r="T1092" s="18"/>
      <c r="U1092" s="18"/>
      <c r="V1092" s="18"/>
      <c r="W1092" s="18"/>
      <c r="X1092" s="18"/>
      <c r="Y1092" s="18"/>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c r="BC1092" s="18"/>
      <c r="BD1092" s="18"/>
      <c r="BE1092" s="18"/>
      <c r="BF1092" s="18"/>
      <c r="BG1092" s="18"/>
      <c r="BH1092" s="18"/>
      <c r="BI1092" s="18"/>
      <c r="BJ1092" s="18"/>
      <c r="BK1092" s="18"/>
      <c r="BL1092" s="18"/>
      <c r="BM1092" s="18"/>
      <c r="BN1092" s="18"/>
      <c r="BO1092" s="18"/>
      <c r="BP1092" s="18"/>
      <c r="BQ1092" s="18"/>
      <c r="BR1092" s="18"/>
      <c r="BS1092" s="18"/>
      <c r="BT1092" s="18"/>
      <c r="BU1092" s="18"/>
      <c r="BV1092" s="18"/>
      <c r="BW1092" s="18"/>
      <c r="BX1092" s="18"/>
      <c r="BY1092" s="18"/>
      <c r="BZ1092" s="18"/>
      <c r="CA1092" s="18"/>
      <c r="CB1092" s="18"/>
      <c r="CC1092" s="18"/>
      <c r="CD1092" s="18"/>
      <c r="CE1092" s="18"/>
      <c r="CF1092" s="18"/>
      <c r="CG1092" s="18"/>
      <c r="CH1092" s="18"/>
      <c r="CI1092" s="18"/>
      <c r="CJ1092" s="18"/>
      <c r="CK1092" s="18"/>
      <c r="CL1092" s="18"/>
      <c r="CM1092" s="18"/>
      <c r="CN1092" s="18"/>
      <c r="CO1092" s="18"/>
      <c r="CP1092" s="18"/>
      <c r="CQ1092" s="18"/>
      <c r="CR1092" s="18"/>
      <c r="CS1092" s="18"/>
    </row>
    <row r="1093" spans="1:97">
      <c r="A1093" s="18"/>
      <c r="B1093" s="18"/>
      <c r="C1093" s="18" t="s">
        <v>18970</v>
      </c>
      <c r="D1093" s="18"/>
      <c r="E1093" s="18"/>
      <c r="F1093" s="18"/>
      <c r="G1093" s="18"/>
      <c r="H1093" s="18"/>
      <c r="I1093" s="18"/>
      <c r="J1093" s="18"/>
      <c r="K1093" s="18"/>
      <c r="L1093" s="18"/>
      <c r="M1093" s="18"/>
      <c r="N1093" s="18"/>
      <c r="O1093" s="18"/>
      <c r="P1093" s="18"/>
      <c r="Q1093" s="18"/>
      <c r="R1093" s="18"/>
      <c r="S1093" s="18"/>
      <c r="T1093" s="18"/>
      <c r="U1093" s="18"/>
      <c r="V1093" s="18"/>
      <c r="W1093" s="18"/>
      <c r="X1093" s="18"/>
      <c r="Y1093" s="18"/>
      <c r="Z1093" s="18"/>
      <c r="AA1093" s="18"/>
      <c r="AB1093" s="18"/>
      <c r="AC1093" s="18"/>
      <c r="AD1093" s="18"/>
      <c r="AE1093" s="18"/>
      <c r="AF1093" s="18"/>
      <c r="AG1093" s="18"/>
      <c r="AH1093" s="18"/>
      <c r="AI1093" s="18"/>
      <c r="AJ1093" s="18"/>
      <c r="AK1093" s="18"/>
      <c r="AL1093" s="18"/>
      <c r="AM1093" s="18"/>
      <c r="AN1093" s="18"/>
      <c r="AO1093" s="18"/>
      <c r="AP1093" s="18"/>
      <c r="AQ1093" s="18"/>
      <c r="AR1093" s="18"/>
      <c r="AS1093" s="18"/>
      <c r="AT1093" s="18"/>
      <c r="AU1093" s="18"/>
      <c r="AV1093" s="18"/>
      <c r="AW1093" s="18"/>
      <c r="AX1093" s="18"/>
      <c r="AY1093" s="18"/>
      <c r="AZ1093" s="18"/>
      <c r="BA1093" s="18"/>
      <c r="BB1093" s="18"/>
      <c r="BC1093" s="18"/>
      <c r="BD1093" s="18"/>
      <c r="BE1093" s="18"/>
      <c r="BF1093" s="18"/>
      <c r="BG1093" s="18"/>
      <c r="BH1093" s="18"/>
      <c r="BI1093" s="18"/>
      <c r="BJ1093" s="18"/>
      <c r="BK1093" s="18"/>
      <c r="BL1093" s="18"/>
      <c r="BM1093" s="18"/>
      <c r="BN1093" s="18"/>
      <c r="BO1093" s="18"/>
      <c r="BP1093" s="18"/>
      <c r="BQ1093" s="18"/>
      <c r="BR1093" s="18"/>
      <c r="BS1093" s="18"/>
      <c r="BT1093" s="18"/>
      <c r="BU1093" s="18"/>
      <c r="BV1093" s="18"/>
      <c r="BW1093" s="18"/>
      <c r="BX1093" s="18"/>
      <c r="BY1093" s="18"/>
      <c r="BZ1093" s="18"/>
      <c r="CA1093" s="18"/>
      <c r="CB1093" s="18"/>
      <c r="CC1093" s="18"/>
      <c r="CD1093" s="18"/>
      <c r="CE1093" s="18"/>
      <c r="CF1093" s="18"/>
      <c r="CG1093" s="18"/>
      <c r="CH1093" s="18"/>
      <c r="CI1093" s="18"/>
      <c r="CJ1093" s="18"/>
      <c r="CK1093" s="18"/>
      <c r="CL1093" s="18"/>
      <c r="CM1093" s="18"/>
      <c r="CN1093" s="18"/>
      <c r="CO1093" s="18"/>
      <c r="CP1093" s="18"/>
      <c r="CQ1093" s="18"/>
      <c r="CR1093" s="18"/>
      <c r="CS1093" s="18"/>
    </row>
    <row r="1094" spans="1:97">
      <c r="A1094" s="18"/>
      <c r="B1094" s="18"/>
      <c r="C1094" s="18" t="s">
        <v>18971</v>
      </c>
      <c r="D1094" s="18"/>
      <c r="E1094" s="18"/>
      <c r="F1094" s="18"/>
      <c r="G1094" s="18"/>
      <c r="H1094" s="18"/>
      <c r="I1094" s="18"/>
      <c r="J1094" s="18"/>
      <c r="K1094" s="18"/>
      <c r="L1094" s="18"/>
      <c r="M1094" s="18"/>
      <c r="N1094" s="18"/>
      <c r="O1094" s="18"/>
      <c r="P1094" s="18"/>
      <c r="Q1094" s="18"/>
      <c r="R1094" s="18"/>
      <c r="S1094" s="18"/>
      <c r="T1094" s="18"/>
      <c r="U1094" s="18"/>
      <c r="V1094" s="18"/>
      <c r="W1094" s="18"/>
      <c r="X1094" s="18"/>
      <c r="Y1094" s="18"/>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c r="BC1094" s="18"/>
      <c r="BD1094" s="18"/>
      <c r="BE1094" s="18"/>
      <c r="BF1094" s="18"/>
      <c r="BG1094" s="18"/>
      <c r="BH1094" s="18"/>
      <c r="BI1094" s="18"/>
      <c r="BJ1094" s="18"/>
      <c r="BK1094" s="18"/>
      <c r="BL1094" s="18"/>
      <c r="BM1094" s="18"/>
      <c r="BN1094" s="18"/>
      <c r="BO1094" s="18"/>
      <c r="BP1094" s="18"/>
      <c r="BQ1094" s="18"/>
      <c r="BR1094" s="18"/>
      <c r="BS1094" s="18"/>
      <c r="BT1094" s="18"/>
      <c r="BU1094" s="18"/>
      <c r="BV1094" s="18"/>
      <c r="BW1094" s="18"/>
      <c r="BX1094" s="18"/>
      <c r="BY1094" s="18"/>
      <c r="BZ1094" s="18"/>
      <c r="CA1094" s="18"/>
      <c r="CB1094" s="18"/>
      <c r="CC1094" s="18"/>
      <c r="CD1094" s="18"/>
      <c r="CE1094" s="18"/>
      <c r="CF1094" s="18"/>
      <c r="CG1094" s="18"/>
      <c r="CH1094" s="18"/>
      <c r="CI1094" s="18"/>
      <c r="CJ1094" s="18"/>
      <c r="CK1094" s="18"/>
      <c r="CL1094" s="18"/>
      <c r="CM1094" s="18"/>
      <c r="CN1094" s="18"/>
      <c r="CO1094" s="18"/>
      <c r="CP1094" s="18"/>
      <c r="CQ1094" s="18"/>
      <c r="CR1094" s="18"/>
      <c r="CS1094" s="18"/>
    </row>
    <row r="1095" spans="1:97">
      <c r="A1095" s="18"/>
      <c r="B1095" s="18"/>
      <c r="C1095" s="18" t="s">
        <v>18972</v>
      </c>
      <c r="D1095" s="18"/>
      <c r="E1095" s="18"/>
      <c r="F1095" s="18"/>
      <c r="G1095" s="18"/>
      <c r="H1095" s="18"/>
      <c r="I1095" s="18"/>
      <c r="J1095" s="18"/>
      <c r="K1095" s="18"/>
      <c r="L1095" s="18"/>
      <c r="M1095" s="18"/>
      <c r="N1095" s="18"/>
      <c r="O1095" s="18"/>
      <c r="P1095" s="18"/>
      <c r="Q1095" s="18"/>
      <c r="R1095" s="18"/>
      <c r="S1095" s="18"/>
      <c r="T1095" s="18"/>
      <c r="U1095" s="18"/>
      <c r="V1095" s="18"/>
      <c r="W1095" s="18"/>
      <c r="X1095" s="18"/>
      <c r="Y1095" s="18"/>
      <c r="Z1095" s="18"/>
      <c r="AA1095" s="18"/>
      <c r="AB1095" s="18"/>
      <c r="AC1095" s="18"/>
      <c r="AD1095" s="18"/>
      <c r="AE1095" s="18"/>
      <c r="AF1095" s="18"/>
      <c r="AG1095" s="18"/>
      <c r="AH1095" s="18"/>
      <c r="AI1095" s="18"/>
      <c r="AJ1095" s="18"/>
      <c r="AK1095" s="18"/>
      <c r="AL1095" s="18"/>
      <c r="AM1095" s="18"/>
      <c r="AN1095" s="18"/>
      <c r="AO1095" s="18"/>
      <c r="AP1095" s="18"/>
      <c r="AQ1095" s="18"/>
      <c r="AR1095" s="18"/>
      <c r="AS1095" s="18"/>
      <c r="AT1095" s="18"/>
      <c r="AU1095" s="18"/>
      <c r="AV1095" s="18"/>
      <c r="AW1095" s="18"/>
      <c r="AX1095" s="18"/>
      <c r="AY1095" s="18"/>
      <c r="AZ1095" s="18"/>
      <c r="BA1095" s="18"/>
      <c r="BB1095" s="18"/>
      <c r="BC1095" s="18"/>
      <c r="BD1095" s="18"/>
      <c r="BE1095" s="18"/>
      <c r="BF1095" s="18"/>
      <c r="BG1095" s="18"/>
      <c r="BH1095" s="18"/>
      <c r="BI1095" s="18"/>
      <c r="BJ1095" s="18"/>
      <c r="BK1095" s="18"/>
      <c r="BL1095" s="18"/>
      <c r="BM1095" s="18"/>
      <c r="BN1095" s="18"/>
      <c r="BO1095" s="18"/>
      <c r="BP1095" s="18"/>
      <c r="BQ1095" s="18"/>
      <c r="BR1095" s="18"/>
      <c r="BS1095" s="18"/>
      <c r="BT1095" s="18"/>
      <c r="BU1095" s="18"/>
      <c r="BV1095" s="18"/>
      <c r="BW1095" s="18"/>
      <c r="BX1095" s="18"/>
      <c r="BY1095" s="18"/>
      <c r="BZ1095" s="18"/>
      <c r="CA1095" s="18"/>
      <c r="CB1095" s="18"/>
      <c r="CC1095" s="18"/>
      <c r="CD1095" s="18"/>
      <c r="CE1095" s="18"/>
      <c r="CF1095" s="18"/>
      <c r="CG1095" s="18"/>
      <c r="CH1095" s="18"/>
      <c r="CI1095" s="18"/>
      <c r="CJ1095" s="18"/>
      <c r="CK1095" s="18"/>
      <c r="CL1095" s="18"/>
      <c r="CM1095" s="18"/>
      <c r="CN1095" s="18"/>
      <c r="CO1095" s="18"/>
      <c r="CP1095" s="18"/>
      <c r="CQ1095" s="18"/>
      <c r="CR1095" s="18"/>
      <c r="CS1095" s="18"/>
    </row>
    <row r="1096" spans="1:97">
      <c r="A1096" s="18"/>
      <c r="B1096" s="18"/>
      <c r="C1096" s="18" t="s">
        <v>18973</v>
      </c>
      <c r="D1096" s="18"/>
      <c r="E1096" s="18"/>
      <c r="F1096" s="18"/>
      <c r="G1096" s="18"/>
      <c r="H1096" s="18"/>
      <c r="I1096" s="18"/>
      <c r="J1096" s="18"/>
      <c r="K1096" s="18"/>
      <c r="L1096" s="18"/>
      <c r="M1096" s="18"/>
      <c r="N1096" s="18"/>
      <c r="O1096" s="18"/>
      <c r="P1096" s="18"/>
      <c r="Q1096" s="18"/>
      <c r="R1096" s="18"/>
      <c r="S1096" s="18"/>
      <c r="T1096" s="18"/>
      <c r="U1096" s="18"/>
      <c r="V1096" s="18"/>
      <c r="W1096" s="18"/>
      <c r="X1096" s="18"/>
      <c r="Y1096" s="18"/>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c r="BC1096" s="18"/>
      <c r="BD1096" s="18"/>
      <c r="BE1096" s="18"/>
      <c r="BF1096" s="18"/>
      <c r="BG1096" s="18"/>
      <c r="BH1096" s="18"/>
      <c r="BI1096" s="18"/>
      <c r="BJ1096" s="18"/>
      <c r="BK1096" s="18"/>
      <c r="BL1096" s="18"/>
      <c r="BM1096" s="18"/>
      <c r="BN1096" s="18"/>
      <c r="BO1096" s="18"/>
      <c r="BP1096" s="18"/>
      <c r="BQ1096" s="18"/>
      <c r="BR1096" s="18"/>
      <c r="BS1096" s="18"/>
      <c r="BT1096" s="18"/>
      <c r="BU1096" s="18"/>
      <c r="BV1096" s="18"/>
      <c r="BW1096" s="18"/>
      <c r="BX1096" s="18"/>
      <c r="BY1096" s="18"/>
      <c r="BZ1096" s="18"/>
      <c r="CA1096" s="18"/>
      <c r="CB1096" s="18"/>
      <c r="CC1096" s="18"/>
      <c r="CD1096" s="18"/>
      <c r="CE1096" s="18"/>
      <c r="CF1096" s="18"/>
      <c r="CG1096" s="18"/>
      <c r="CH1096" s="18"/>
      <c r="CI1096" s="18"/>
      <c r="CJ1096" s="18"/>
      <c r="CK1096" s="18"/>
      <c r="CL1096" s="18"/>
      <c r="CM1096" s="18"/>
      <c r="CN1096" s="18"/>
      <c r="CO1096" s="18"/>
      <c r="CP1096" s="18"/>
      <c r="CQ1096" s="18"/>
      <c r="CR1096" s="18"/>
      <c r="CS1096" s="18"/>
    </row>
    <row r="1097" spans="1:97">
      <c r="A1097" s="18"/>
      <c r="B1097" s="18"/>
      <c r="C1097" s="18" t="s">
        <v>18974</v>
      </c>
      <c r="D1097" s="18"/>
      <c r="E1097" s="18"/>
      <c r="F1097" s="18"/>
      <c r="G1097" s="18"/>
      <c r="H1097" s="18"/>
      <c r="I1097" s="18"/>
      <c r="J1097" s="18"/>
      <c r="K1097" s="18"/>
      <c r="L1097" s="18"/>
      <c r="M1097" s="18"/>
      <c r="N1097" s="18"/>
      <c r="O1097" s="18"/>
      <c r="P1097" s="18"/>
      <c r="Q1097" s="18"/>
      <c r="R1097" s="18"/>
      <c r="S1097" s="18"/>
      <c r="T1097" s="18"/>
      <c r="U1097" s="18"/>
      <c r="V1097" s="18"/>
      <c r="W1097" s="18"/>
      <c r="X1097" s="18"/>
      <c r="Y1097" s="18"/>
      <c r="Z1097" s="18"/>
      <c r="AA1097" s="18"/>
      <c r="AB1097" s="18"/>
      <c r="AC1097" s="18"/>
      <c r="AD1097" s="18"/>
      <c r="AE1097" s="18"/>
      <c r="AF1097" s="18"/>
      <c r="AG1097" s="18"/>
      <c r="AH1097" s="18"/>
      <c r="AI1097" s="18"/>
      <c r="AJ1097" s="18"/>
      <c r="AK1097" s="18"/>
      <c r="AL1097" s="18"/>
      <c r="AM1097" s="18"/>
      <c r="AN1097" s="18"/>
      <c r="AO1097" s="18"/>
      <c r="AP1097" s="18"/>
      <c r="AQ1097" s="18"/>
      <c r="AR1097" s="18"/>
      <c r="AS1097" s="18"/>
      <c r="AT1097" s="18"/>
      <c r="AU1097" s="18"/>
      <c r="AV1097" s="18"/>
      <c r="AW1097" s="18"/>
      <c r="AX1097" s="18"/>
      <c r="AY1097" s="18"/>
      <c r="AZ1097" s="18"/>
      <c r="BA1097" s="18"/>
      <c r="BB1097" s="18"/>
      <c r="BC1097" s="18"/>
      <c r="BD1097" s="18"/>
      <c r="BE1097" s="18"/>
      <c r="BF1097" s="18"/>
      <c r="BG1097" s="18"/>
      <c r="BH1097" s="18"/>
      <c r="BI1097" s="18"/>
      <c r="BJ1097" s="18"/>
      <c r="BK1097" s="18"/>
      <c r="BL1097" s="18"/>
      <c r="BM1097" s="18"/>
      <c r="BN1097" s="18"/>
      <c r="BO1097" s="18"/>
      <c r="BP1097" s="18"/>
      <c r="BQ1097" s="18"/>
      <c r="BR1097" s="18"/>
      <c r="BS1097" s="18"/>
      <c r="BT1097" s="18"/>
      <c r="BU1097" s="18"/>
      <c r="BV1097" s="18"/>
      <c r="BW1097" s="18"/>
      <c r="BX1097" s="18"/>
      <c r="BY1097" s="18"/>
      <c r="BZ1097" s="18"/>
      <c r="CA1097" s="18"/>
      <c r="CB1097" s="18"/>
      <c r="CC1097" s="18"/>
      <c r="CD1097" s="18"/>
      <c r="CE1097" s="18"/>
      <c r="CF1097" s="18"/>
      <c r="CG1097" s="18"/>
      <c r="CH1097" s="18"/>
      <c r="CI1097" s="18"/>
      <c r="CJ1097" s="18"/>
      <c r="CK1097" s="18"/>
      <c r="CL1097" s="18"/>
      <c r="CM1097" s="18"/>
      <c r="CN1097" s="18"/>
      <c r="CO1097" s="18"/>
      <c r="CP1097" s="18"/>
      <c r="CQ1097" s="18"/>
      <c r="CR1097" s="18"/>
      <c r="CS1097" s="18"/>
    </row>
    <row r="1098" spans="1:97">
      <c r="A1098" s="18"/>
      <c r="B1098" s="18"/>
      <c r="C1098" s="18" t="s">
        <v>18975</v>
      </c>
      <c r="D1098" s="18"/>
      <c r="E1098" s="18"/>
      <c r="F1098" s="18"/>
      <c r="G1098" s="18"/>
      <c r="H1098" s="18"/>
      <c r="I1098" s="18"/>
      <c r="J1098" s="18"/>
      <c r="K1098" s="18"/>
      <c r="L1098" s="18"/>
      <c r="M1098" s="18"/>
      <c r="N1098" s="18"/>
      <c r="O1098" s="18"/>
      <c r="P1098" s="18"/>
      <c r="Q1098" s="18"/>
      <c r="R1098" s="18"/>
      <c r="S1098" s="18"/>
      <c r="T1098" s="18"/>
      <c r="U1098" s="18"/>
      <c r="V1098" s="18"/>
      <c r="W1098" s="18"/>
      <c r="X1098" s="18"/>
      <c r="Y1098" s="18"/>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c r="BC1098" s="18"/>
      <c r="BD1098" s="18"/>
      <c r="BE1098" s="18"/>
      <c r="BF1098" s="18"/>
      <c r="BG1098" s="18"/>
      <c r="BH1098" s="18"/>
      <c r="BI1098" s="18"/>
      <c r="BJ1098" s="18"/>
      <c r="BK1098" s="18"/>
      <c r="BL1098" s="18"/>
      <c r="BM1098" s="18"/>
      <c r="BN1098" s="18"/>
      <c r="BO1098" s="18"/>
      <c r="BP1098" s="18"/>
      <c r="BQ1098" s="18"/>
      <c r="BR1098" s="18"/>
      <c r="BS1098" s="18"/>
      <c r="BT1098" s="18"/>
      <c r="BU1098" s="18"/>
      <c r="BV1098" s="18"/>
      <c r="BW1098" s="18"/>
      <c r="BX1098" s="18"/>
      <c r="BY1098" s="18"/>
      <c r="BZ1098" s="18"/>
      <c r="CA1098" s="18"/>
      <c r="CB1098" s="18"/>
      <c r="CC1098" s="18"/>
      <c r="CD1098" s="18"/>
      <c r="CE1098" s="18"/>
      <c r="CF1098" s="18"/>
      <c r="CG1098" s="18"/>
      <c r="CH1098" s="18"/>
      <c r="CI1098" s="18"/>
      <c r="CJ1098" s="18"/>
      <c r="CK1098" s="18"/>
      <c r="CL1098" s="18"/>
      <c r="CM1098" s="18"/>
      <c r="CN1098" s="18"/>
      <c r="CO1098" s="18"/>
      <c r="CP1098" s="18"/>
      <c r="CQ1098" s="18"/>
      <c r="CR1098" s="18"/>
      <c r="CS1098" s="18"/>
    </row>
    <row r="1099" spans="1:97">
      <c r="A1099" s="18"/>
      <c r="B1099" s="18"/>
      <c r="C1099" s="18" t="s">
        <v>18976</v>
      </c>
      <c r="D1099" s="18"/>
      <c r="E1099" s="18"/>
      <c r="F1099" s="18"/>
      <c r="G1099" s="18"/>
      <c r="H1099" s="18"/>
      <c r="I1099" s="18"/>
      <c r="J1099" s="18"/>
      <c r="K1099" s="18"/>
      <c r="L1099" s="18"/>
      <c r="M1099" s="18"/>
      <c r="N1099" s="18"/>
      <c r="O1099" s="18"/>
      <c r="P1099" s="18"/>
      <c r="Q1099" s="18"/>
      <c r="R1099" s="18"/>
      <c r="S1099" s="18"/>
      <c r="T1099" s="18"/>
      <c r="U1099" s="18"/>
      <c r="V1099" s="18"/>
      <c r="W1099" s="18"/>
      <c r="X1099" s="18"/>
      <c r="Y1099" s="18"/>
      <c r="Z1099" s="18"/>
      <c r="AA1099" s="18"/>
      <c r="AB1099" s="18"/>
      <c r="AC1099" s="18"/>
      <c r="AD1099" s="18"/>
      <c r="AE1099" s="18"/>
      <c r="AF1099" s="18"/>
      <c r="AG1099" s="18"/>
      <c r="AH1099" s="18"/>
      <c r="AI1099" s="18"/>
      <c r="AJ1099" s="18"/>
      <c r="AK1099" s="18"/>
      <c r="AL1099" s="18"/>
      <c r="AM1099" s="18"/>
      <c r="AN1099" s="18"/>
      <c r="AO1099" s="18"/>
      <c r="AP1099" s="18"/>
      <c r="AQ1099" s="18"/>
      <c r="AR1099" s="18"/>
      <c r="AS1099" s="18"/>
      <c r="AT1099" s="18"/>
      <c r="AU1099" s="18"/>
      <c r="AV1099" s="18"/>
      <c r="AW1099" s="18"/>
      <c r="AX1099" s="18"/>
      <c r="AY1099" s="18"/>
      <c r="AZ1099" s="18"/>
      <c r="BA1099" s="18"/>
      <c r="BB1099" s="18"/>
      <c r="BC1099" s="18"/>
      <c r="BD1099" s="18"/>
      <c r="BE1099" s="18"/>
      <c r="BF1099" s="18"/>
      <c r="BG1099" s="18"/>
      <c r="BH1099" s="18"/>
      <c r="BI1099" s="18"/>
      <c r="BJ1099" s="18"/>
      <c r="BK1099" s="18"/>
      <c r="BL1099" s="18"/>
      <c r="BM1099" s="18"/>
      <c r="BN1099" s="18"/>
      <c r="BO1099" s="18"/>
      <c r="BP1099" s="18"/>
      <c r="BQ1099" s="18"/>
      <c r="BR1099" s="18"/>
      <c r="BS1099" s="18"/>
      <c r="BT1099" s="18"/>
      <c r="BU1099" s="18"/>
      <c r="BV1099" s="18"/>
      <c r="BW1099" s="18"/>
      <c r="BX1099" s="18"/>
      <c r="BY1099" s="18"/>
      <c r="BZ1099" s="18"/>
      <c r="CA1099" s="18"/>
      <c r="CB1099" s="18"/>
      <c r="CC1099" s="18"/>
      <c r="CD1099" s="18"/>
      <c r="CE1099" s="18"/>
      <c r="CF1099" s="18"/>
      <c r="CG1099" s="18"/>
      <c r="CH1099" s="18"/>
      <c r="CI1099" s="18"/>
      <c r="CJ1099" s="18"/>
      <c r="CK1099" s="18"/>
      <c r="CL1099" s="18"/>
      <c r="CM1099" s="18"/>
      <c r="CN1099" s="18"/>
      <c r="CO1099" s="18"/>
      <c r="CP1099" s="18"/>
      <c r="CQ1099" s="18"/>
      <c r="CR1099" s="18"/>
      <c r="CS1099" s="18"/>
    </row>
    <row r="1100" spans="1:97">
      <c r="A1100" s="18"/>
      <c r="B1100" s="18"/>
      <c r="C1100" s="18" t="s">
        <v>18977</v>
      </c>
      <c r="D1100" s="18"/>
      <c r="E1100" s="18"/>
      <c r="F1100" s="18"/>
      <c r="G1100" s="18"/>
      <c r="H1100" s="18"/>
      <c r="I1100" s="18"/>
      <c r="J1100" s="18"/>
      <c r="K1100" s="18"/>
      <c r="L1100" s="18"/>
      <c r="M1100" s="18"/>
      <c r="N1100" s="18"/>
      <c r="O1100" s="18"/>
      <c r="P1100" s="18"/>
      <c r="Q1100" s="18"/>
      <c r="R1100" s="18"/>
      <c r="S1100" s="18"/>
      <c r="T1100" s="18"/>
      <c r="U1100" s="18"/>
      <c r="V1100" s="18"/>
      <c r="W1100" s="18"/>
      <c r="X1100" s="18"/>
      <c r="Y1100" s="18"/>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c r="BC1100" s="18"/>
      <c r="BD1100" s="18"/>
      <c r="BE1100" s="18"/>
      <c r="BF1100" s="18"/>
      <c r="BG1100" s="18"/>
      <c r="BH1100" s="18"/>
      <c r="BI1100" s="18"/>
      <c r="BJ1100" s="18"/>
      <c r="BK1100" s="18"/>
      <c r="BL1100" s="18"/>
      <c r="BM1100" s="18"/>
      <c r="BN1100" s="18"/>
      <c r="BO1100" s="18"/>
      <c r="BP1100" s="18"/>
      <c r="BQ1100" s="18"/>
      <c r="BR1100" s="18"/>
      <c r="BS1100" s="18"/>
      <c r="BT1100" s="18"/>
      <c r="BU1100" s="18"/>
      <c r="BV1100" s="18"/>
      <c r="BW1100" s="18"/>
      <c r="BX1100" s="18"/>
      <c r="BY1100" s="18"/>
      <c r="BZ1100" s="18"/>
      <c r="CA1100" s="18"/>
      <c r="CB1100" s="18"/>
      <c r="CC1100" s="18"/>
      <c r="CD1100" s="18"/>
      <c r="CE1100" s="18"/>
      <c r="CF1100" s="18"/>
      <c r="CG1100" s="18"/>
      <c r="CH1100" s="18"/>
      <c r="CI1100" s="18"/>
      <c r="CJ1100" s="18"/>
      <c r="CK1100" s="18"/>
      <c r="CL1100" s="18"/>
      <c r="CM1100" s="18"/>
      <c r="CN1100" s="18"/>
      <c r="CO1100" s="18"/>
      <c r="CP1100" s="18"/>
      <c r="CQ1100" s="18"/>
      <c r="CR1100" s="18"/>
      <c r="CS1100" s="18"/>
    </row>
    <row r="1101" spans="1:97">
      <c r="A1101" s="18"/>
      <c r="B1101" s="18"/>
      <c r="C1101" s="18" t="s">
        <v>18978</v>
      </c>
      <c r="D1101" s="18"/>
      <c r="E1101" s="18"/>
      <c r="F1101" s="18"/>
      <c r="G1101" s="18"/>
      <c r="H1101" s="18"/>
      <c r="I1101" s="18"/>
      <c r="J1101" s="18"/>
      <c r="K1101" s="18"/>
      <c r="L1101" s="18"/>
      <c r="M1101" s="18"/>
      <c r="N1101" s="18"/>
      <c r="O1101" s="18"/>
      <c r="P1101" s="18"/>
      <c r="Q1101" s="18"/>
      <c r="R1101" s="18"/>
      <c r="S1101" s="18"/>
      <c r="T1101" s="18"/>
      <c r="U1101" s="18"/>
      <c r="V1101" s="18"/>
      <c r="W1101" s="18"/>
      <c r="X1101" s="18"/>
      <c r="Y1101" s="18"/>
      <c r="Z1101" s="18"/>
      <c r="AA1101" s="18"/>
      <c r="AB1101" s="18"/>
      <c r="AC1101" s="18"/>
      <c r="AD1101" s="18"/>
      <c r="AE1101" s="18"/>
      <c r="AF1101" s="18"/>
      <c r="AG1101" s="18"/>
      <c r="AH1101" s="18"/>
      <c r="AI1101" s="18"/>
      <c r="AJ1101" s="18"/>
      <c r="AK1101" s="18"/>
      <c r="AL1101" s="18"/>
      <c r="AM1101" s="18"/>
      <c r="AN1101" s="18"/>
      <c r="AO1101" s="18"/>
      <c r="AP1101" s="18"/>
      <c r="AQ1101" s="18"/>
      <c r="AR1101" s="18"/>
      <c r="AS1101" s="18"/>
      <c r="AT1101" s="18"/>
      <c r="AU1101" s="18"/>
      <c r="AV1101" s="18"/>
      <c r="AW1101" s="18"/>
      <c r="AX1101" s="18"/>
      <c r="AY1101" s="18"/>
      <c r="AZ1101" s="18"/>
      <c r="BA1101" s="18"/>
      <c r="BB1101" s="18"/>
      <c r="BC1101" s="18"/>
      <c r="BD1101" s="18"/>
      <c r="BE1101" s="18"/>
      <c r="BF1101" s="18"/>
      <c r="BG1101" s="18"/>
      <c r="BH1101" s="18"/>
      <c r="BI1101" s="18"/>
      <c r="BJ1101" s="18"/>
      <c r="BK1101" s="18"/>
      <c r="BL1101" s="18"/>
      <c r="BM1101" s="18"/>
      <c r="BN1101" s="18"/>
      <c r="BO1101" s="18"/>
      <c r="BP1101" s="18"/>
      <c r="BQ1101" s="18"/>
      <c r="BR1101" s="18"/>
      <c r="BS1101" s="18"/>
      <c r="BT1101" s="18"/>
      <c r="BU1101" s="18"/>
      <c r="BV1101" s="18"/>
      <c r="BW1101" s="18"/>
      <c r="BX1101" s="18"/>
      <c r="BY1101" s="18"/>
      <c r="BZ1101" s="18"/>
      <c r="CA1101" s="18"/>
      <c r="CB1101" s="18"/>
      <c r="CC1101" s="18"/>
      <c r="CD1101" s="18"/>
      <c r="CE1101" s="18"/>
      <c r="CF1101" s="18"/>
      <c r="CG1101" s="18"/>
      <c r="CH1101" s="18"/>
      <c r="CI1101" s="18"/>
      <c r="CJ1101" s="18"/>
      <c r="CK1101" s="18"/>
      <c r="CL1101" s="18"/>
      <c r="CM1101" s="18"/>
      <c r="CN1101" s="18"/>
      <c r="CO1101" s="18"/>
      <c r="CP1101" s="18"/>
      <c r="CQ1101" s="18"/>
      <c r="CR1101" s="18"/>
      <c r="CS1101" s="18"/>
    </row>
    <row r="1102" spans="1:97">
      <c r="A1102" s="18"/>
      <c r="B1102" s="18"/>
      <c r="C1102" s="18" t="s">
        <v>18979</v>
      </c>
      <c r="D1102" s="18"/>
      <c r="E1102" s="18"/>
      <c r="F1102" s="18"/>
      <c r="G1102" s="18"/>
      <c r="H1102" s="18"/>
      <c r="I1102" s="18"/>
      <c r="J1102" s="18"/>
      <c r="K1102" s="18"/>
      <c r="L1102" s="18"/>
      <c r="M1102" s="18"/>
      <c r="N1102" s="18"/>
      <c r="O1102" s="18"/>
      <c r="P1102" s="18"/>
      <c r="Q1102" s="18"/>
      <c r="R1102" s="18"/>
      <c r="S1102" s="18"/>
      <c r="T1102" s="18"/>
      <c r="U1102" s="18"/>
      <c r="V1102" s="18"/>
      <c r="W1102" s="18"/>
      <c r="X1102" s="18"/>
      <c r="Y1102" s="18"/>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c r="BC1102" s="18"/>
      <c r="BD1102" s="18"/>
      <c r="BE1102" s="18"/>
      <c r="BF1102" s="18"/>
      <c r="BG1102" s="18"/>
      <c r="BH1102" s="18"/>
      <c r="BI1102" s="18"/>
      <c r="BJ1102" s="18"/>
      <c r="BK1102" s="18"/>
      <c r="BL1102" s="18"/>
      <c r="BM1102" s="18"/>
      <c r="BN1102" s="18"/>
      <c r="BO1102" s="18"/>
      <c r="BP1102" s="18"/>
      <c r="BQ1102" s="18"/>
      <c r="BR1102" s="18"/>
      <c r="BS1102" s="18"/>
      <c r="BT1102" s="18"/>
      <c r="BU1102" s="18"/>
      <c r="BV1102" s="18"/>
      <c r="BW1102" s="18"/>
      <c r="BX1102" s="18"/>
      <c r="BY1102" s="18"/>
      <c r="BZ1102" s="18"/>
      <c r="CA1102" s="18"/>
      <c r="CB1102" s="18"/>
      <c r="CC1102" s="18"/>
      <c r="CD1102" s="18"/>
      <c r="CE1102" s="18"/>
      <c r="CF1102" s="18"/>
      <c r="CG1102" s="18"/>
      <c r="CH1102" s="18"/>
      <c r="CI1102" s="18"/>
      <c r="CJ1102" s="18"/>
      <c r="CK1102" s="18"/>
      <c r="CL1102" s="18"/>
      <c r="CM1102" s="18"/>
      <c r="CN1102" s="18"/>
      <c r="CO1102" s="18"/>
      <c r="CP1102" s="18"/>
      <c r="CQ1102" s="18"/>
      <c r="CR1102" s="18"/>
      <c r="CS1102" s="18"/>
    </row>
    <row r="1103" spans="1:97">
      <c r="A1103" s="18"/>
      <c r="B1103" s="18"/>
      <c r="C1103" s="18" t="s">
        <v>18980</v>
      </c>
      <c r="D1103" s="18"/>
      <c r="E1103" s="18"/>
      <c r="F1103" s="18"/>
      <c r="G1103" s="18"/>
      <c r="H1103" s="18"/>
      <c r="I1103" s="18"/>
      <c r="J1103" s="18"/>
      <c r="K1103" s="18"/>
      <c r="L1103" s="18"/>
      <c r="M1103" s="18"/>
      <c r="N1103" s="18"/>
      <c r="O1103" s="18"/>
      <c r="P1103" s="18"/>
      <c r="Q1103" s="18"/>
      <c r="R1103" s="18"/>
      <c r="S1103" s="18"/>
      <c r="T1103" s="18"/>
      <c r="U1103" s="18"/>
      <c r="V1103" s="18"/>
      <c r="W1103" s="18"/>
      <c r="X1103" s="18"/>
      <c r="Y1103" s="18"/>
      <c r="Z1103" s="18"/>
      <c r="AA1103" s="18"/>
      <c r="AB1103" s="18"/>
      <c r="AC1103" s="18"/>
      <c r="AD1103" s="18"/>
      <c r="AE1103" s="18"/>
      <c r="AF1103" s="18"/>
      <c r="AG1103" s="18"/>
      <c r="AH1103" s="18"/>
      <c r="AI1103" s="18"/>
      <c r="AJ1103" s="18"/>
      <c r="AK1103" s="18"/>
      <c r="AL1103" s="18"/>
      <c r="AM1103" s="18"/>
      <c r="AN1103" s="18"/>
      <c r="AO1103" s="18"/>
      <c r="AP1103" s="18"/>
      <c r="AQ1103" s="18"/>
      <c r="AR1103" s="18"/>
      <c r="AS1103" s="18"/>
      <c r="AT1103" s="18"/>
      <c r="AU1103" s="18"/>
      <c r="AV1103" s="18"/>
      <c r="AW1103" s="18"/>
      <c r="AX1103" s="18"/>
      <c r="AY1103" s="18"/>
      <c r="AZ1103" s="18"/>
      <c r="BA1103" s="18"/>
      <c r="BB1103" s="18"/>
      <c r="BC1103" s="18"/>
      <c r="BD1103" s="18"/>
      <c r="BE1103" s="18"/>
      <c r="BF1103" s="18"/>
      <c r="BG1103" s="18"/>
      <c r="BH1103" s="18"/>
      <c r="BI1103" s="18"/>
      <c r="BJ1103" s="18"/>
      <c r="BK1103" s="18"/>
      <c r="BL1103" s="18"/>
      <c r="BM1103" s="18"/>
      <c r="BN1103" s="18"/>
      <c r="BO1103" s="18"/>
      <c r="BP1103" s="18"/>
      <c r="BQ1103" s="18"/>
      <c r="BR1103" s="18"/>
      <c r="BS1103" s="18"/>
      <c r="BT1103" s="18"/>
      <c r="BU1103" s="18"/>
      <c r="BV1103" s="18"/>
      <c r="BW1103" s="18"/>
      <c r="BX1103" s="18"/>
      <c r="BY1103" s="18"/>
      <c r="BZ1103" s="18"/>
      <c r="CA1103" s="18"/>
      <c r="CB1103" s="18"/>
      <c r="CC1103" s="18"/>
      <c r="CD1103" s="18"/>
      <c r="CE1103" s="18"/>
      <c r="CF1103" s="18"/>
      <c r="CG1103" s="18"/>
      <c r="CH1103" s="18"/>
      <c r="CI1103" s="18"/>
      <c r="CJ1103" s="18"/>
      <c r="CK1103" s="18"/>
      <c r="CL1103" s="18"/>
      <c r="CM1103" s="18"/>
      <c r="CN1103" s="18"/>
      <c r="CO1103" s="18"/>
      <c r="CP1103" s="18"/>
      <c r="CQ1103" s="18"/>
      <c r="CR1103" s="18"/>
      <c r="CS1103" s="18"/>
    </row>
    <row r="1104" spans="1:97">
      <c r="A1104" s="18"/>
      <c r="B1104" s="18"/>
      <c r="C1104" s="18" t="s">
        <v>18981</v>
      </c>
      <c r="D1104" s="18"/>
      <c r="E1104" s="18"/>
      <c r="F1104" s="18"/>
      <c r="G1104" s="18"/>
      <c r="H1104" s="18"/>
      <c r="I1104" s="18"/>
      <c r="J1104" s="18"/>
      <c r="K1104" s="18"/>
      <c r="L1104" s="18"/>
      <c r="M1104" s="18"/>
      <c r="N1104" s="18"/>
      <c r="O1104" s="18"/>
      <c r="P1104" s="18"/>
      <c r="Q1104" s="18"/>
      <c r="R1104" s="18"/>
      <c r="S1104" s="18"/>
      <c r="T1104" s="18"/>
      <c r="U1104" s="18"/>
      <c r="V1104" s="18"/>
      <c r="W1104" s="18"/>
      <c r="X1104" s="18"/>
      <c r="Y1104" s="18"/>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c r="BC1104" s="18"/>
      <c r="BD1104" s="18"/>
      <c r="BE1104" s="18"/>
      <c r="BF1104" s="18"/>
      <c r="BG1104" s="18"/>
      <c r="BH1104" s="18"/>
      <c r="BI1104" s="18"/>
      <c r="BJ1104" s="18"/>
      <c r="BK1104" s="18"/>
      <c r="BL1104" s="18"/>
      <c r="BM1104" s="18"/>
      <c r="BN1104" s="18"/>
      <c r="BO1104" s="18"/>
      <c r="BP1104" s="18"/>
      <c r="BQ1104" s="18"/>
      <c r="BR1104" s="18"/>
      <c r="BS1104" s="18"/>
      <c r="BT1104" s="18"/>
      <c r="BU1104" s="18"/>
      <c r="BV1104" s="18"/>
      <c r="BW1104" s="18"/>
      <c r="BX1104" s="18"/>
      <c r="BY1104" s="18"/>
      <c r="BZ1104" s="18"/>
      <c r="CA1104" s="18"/>
      <c r="CB1104" s="18"/>
      <c r="CC1104" s="18"/>
      <c r="CD1104" s="18"/>
      <c r="CE1104" s="18"/>
      <c r="CF1104" s="18"/>
      <c r="CG1104" s="18"/>
      <c r="CH1104" s="18"/>
      <c r="CI1104" s="18"/>
      <c r="CJ1104" s="18"/>
      <c r="CK1104" s="18"/>
      <c r="CL1104" s="18"/>
      <c r="CM1104" s="18"/>
      <c r="CN1104" s="18"/>
      <c r="CO1104" s="18"/>
      <c r="CP1104" s="18"/>
      <c r="CQ1104" s="18"/>
      <c r="CR1104" s="18"/>
      <c r="CS1104" s="18"/>
    </row>
    <row r="1105" spans="1:97">
      <c r="A1105" s="18"/>
      <c r="B1105" s="18"/>
      <c r="C1105" s="18" t="s">
        <v>18982</v>
      </c>
      <c r="D1105" s="18"/>
      <c r="E1105" s="18"/>
      <c r="F1105" s="18"/>
      <c r="G1105" s="18"/>
      <c r="H1105" s="18"/>
      <c r="I1105" s="18"/>
      <c r="J1105" s="18"/>
      <c r="K1105" s="18"/>
      <c r="L1105" s="18"/>
      <c r="M1105" s="18"/>
      <c r="N1105" s="18"/>
      <c r="O1105" s="18"/>
      <c r="P1105" s="18"/>
      <c r="Q1105" s="18"/>
      <c r="R1105" s="18"/>
      <c r="S1105" s="18"/>
      <c r="T1105" s="18"/>
      <c r="U1105" s="18"/>
      <c r="V1105" s="18"/>
      <c r="W1105" s="18"/>
      <c r="X1105" s="18"/>
      <c r="Y1105" s="18"/>
      <c r="Z1105" s="18"/>
      <c r="AA1105" s="18"/>
      <c r="AB1105" s="18"/>
      <c r="AC1105" s="18"/>
      <c r="AD1105" s="18"/>
      <c r="AE1105" s="18"/>
      <c r="AF1105" s="18"/>
      <c r="AG1105" s="18"/>
      <c r="AH1105" s="18"/>
      <c r="AI1105" s="18"/>
      <c r="AJ1105" s="18"/>
      <c r="AK1105" s="18"/>
      <c r="AL1105" s="18"/>
      <c r="AM1105" s="18"/>
      <c r="AN1105" s="18"/>
      <c r="AO1105" s="18"/>
      <c r="AP1105" s="18"/>
      <c r="AQ1105" s="18"/>
      <c r="AR1105" s="18"/>
      <c r="AS1105" s="18"/>
      <c r="AT1105" s="18"/>
      <c r="AU1105" s="18"/>
      <c r="AV1105" s="18"/>
      <c r="AW1105" s="18"/>
      <c r="AX1105" s="18"/>
      <c r="AY1105" s="18"/>
      <c r="AZ1105" s="18"/>
      <c r="BA1105" s="18"/>
      <c r="BB1105" s="18"/>
      <c r="BC1105" s="18"/>
      <c r="BD1105" s="18"/>
      <c r="BE1105" s="18"/>
      <c r="BF1105" s="18"/>
      <c r="BG1105" s="18"/>
      <c r="BH1105" s="18"/>
      <c r="BI1105" s="18"/>
      <c r="BJ1105" s="18"/>
      <c r="BK1105" s="18"/>
      <c r="BL1105" s="18"/>
      <c r="BM1105" s="18"/>
      <c r="BN1105" s="18"/>
      <c r="BO1105" s="18"/>
      <c r="BP1105" s="18"/>
      <c r="BQ1105" s="18"/>
      <c r="BR1105" s="18"/>
      <c r="BS1105" s="18"/>
      <c r="BT1105" s="18"/>
      <c r="BU1105" s="18"/>
      <c r="BV1105" s="18"/>
      <c r="BW1105" s="18"/>
      <c r="BX1105" s="18"/>
      <c r="BY1105" s="18"/>
      <c r="BZ1105" s="18"/>
      <c r="CA1105" s="18"/>
      <c r="CB1105" s="18"/>
      <c r="CC1105" s="18"/>
      <c r="CD1105" s="18"/>
      <c r="CE1105" s="18"/>
      <c r="CF1105" s="18"/>
      <c r="CG1105" s="18"/>
      <c r="CH1105" s="18"/>
      <c r="CI1105" s="18"/>
      <c r="CJ1105" s="18"/>
      <c r="CK1105" s="18"/>
      <c r="CL1105" s="18"/>
      <c r="CM1105" s="18"/>
      <c r="CN1105" s="18"/>
      <c r="CO1105" s="18"/>
      <c r="CP1105" s="18"/>
      <c r="CQ1105" s="18"/>
      <c r="CR1105" s="18"/>
      <c r="CS1105" s="18"/>
    </row>
    <row r="1106" spans="1:97">
      <c r="A1106" s="18"/>
      <c r="B1106" s="18"/>
      <c r="C1106" s="18" t="s">
        <v>18983</v>
      </c>
      <c r="D1106" s="18"/>
      <c r="E1106" s="18"/>
      <c r="F1106" s="18"/>
      <c r="G1106" s="18"/>
      <c r="H1106" s="18"/>
      <c r="I1106" s="18"/>
      <c r="J1106" s="18"/>
      <c r="K1106" s="18"/>
      <c r="L1106" s="18"/>
      <c r="M1106" s="18"/>
      <c r="N1106" s="18"/>
      <c r="O1106" s="18"/>
      <c r="P1106" s="18"/>
      <c r="Q1106" s="18"/>
      <c r="R1106" s="18"/>
      <c r="S1106" s="18"/>
      <c r="T1106" s="18"/>
      <c r="U1106" s="18"/>
      <c r="V1106" s="18"/>
      <c r="W1106" s="18"/>
      <c r="X1106" s="18"/>
      <c r="Y1106" s="18"/>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c r="BC1106" s="18"/>
      <c r="BD1106" s="18"/>
      <c r="BE1106" s="18"/>
      <c r="BF1106" s="18"/>
      <c r="BG1106" s="18"/>
      <c r="BH1106" s="18"/>
      <c r="BI1106" s="18"/>
      <c r="BJ1106" s="18"/>
      <c r="BK1106" s="18"/>
      <c r="BL1106" s="18"/>
      <c r="BM1106" s="18"/>
      <c r="BN1106" s="18"/>
      <c r="BO1106" s="18"/>
      <c r="BP1106" s="18"/>
      <c r="BQ1106" s="18"/>
      <c r="BR1106" s="18"/>
      <c r="BS1106" s="18"/>
      <c r="BT1106" s="18"/>
      <c r="BU1106" s="18"/>
      <c r="BV1106" s="18"/>
      <c r="BW1106" s="18"/>
      <c r="BX1106" s="18"/>
      <c r="BY1106" s="18"/>
      <c r="BZ1106" s="18"/>
      <c r="CA1106" s="18"/>
      <c r="CB1106" s="18"/>
      <c r="CC1106" s="18"/>
      <c r="CD1106" s="18"/>
      <c r="CE1106" s="18"/>
      <c r="CF1106" s="18"/>
      <c r="CG1106" s="18"/>
      <c r="CH1106" s="18"/>
      <c r="CI1106" s="18"/>
      <c r="CJ1106" s="18"/>
      <c r="CK1106" s="18"/>
      <c r="CL1106" s="18"/>
      <c r="CM1106" s="18"/>
      <c r="CN1106" s="18"/>
      <c r="CO1106" s="18"/>
      <c r="CP1106" s="18"/>
      <c r="CQ1106" s="18"/>
      <c r="CR1106" s="18"/>
      <c r="CS1106" s="18"/>
    </row>
    <row r="1107" spans="1:97">
      <c r="A1107" s="18"/>
      <c r="B1107" s="18"/>
      <c r="C1107" s="18" t="s">
        <v>18984</v>
      </c>
      <c r="D1107" s="18"/>
      <c r="E1107" s="18"/>
      <c r="F1107" s="18"/>
      <c r="G1107" s="18"/>
      <c r="H1107" s="18"/>
      <c r="I1107" s="18"/>
      <c r="J1107" s="18"/>
      <c r="K1107" s="18"/>
      <c r="L1107" s="18"/>
      <c r="M1107" s="18"/>
      <c r="N1107" s="18"/>
      <c r="O1107" s="18"/>
      <c r="P1107" s="18"/>
      <c r="Q1107" s="18"/>
      <c r="R1107" s="18"/>
      <c r="S1107" s="18"/>
      <c r="T1107" s="18"/>
      <c r="U1107" s="18"/>
      <c r="V1107" s="18"/>
      <c r="W1107" s="18"/>
      <c r="X1107" s="18"/>
      <c r="Y1107" s="18"/>
      <c r="Z1107" s="18"/>
      <c r="AA1107" s="18"/>
      <c r="AB1107" s="18"/>
      <c r="AC1107" s="18"/>
      <c r="AD1107" s="18"/>
      <c r="AE1107" s="18"/>
      <c r="AF1107" s="18"/>
      <c r="AG1107" s="18"/>
      <c r="AH1107" s="18"/>
      <c r="AI1107" s="18"/>
      <c r="AJ1107" s="18"/>
      <c r="AK1107" s="18"/>
      <c r="AL1107" s="18"/>
      <c r="AM1107" s="18"/>
      <c r="AN1107" s="18"/>
      <c r="AO1107" s="18"/>
      <c r="AP1107" s="18"/>
      <c r="AQ1107" s="18"/>
      <c r="AR1107" s="18"/>
      <c r="AS1107" s="18"/>
      <c r="AT1107" s="18"/>
      <c r="AU1107" s="18"/>
      <c r="AV1107" s="18"/>
      <c r="AW1107" s="18"/>
      <c r="AX1107" s="18"/>
      <c r="AY1107" s="18"/>
      <c r="AZ1107" s="18"/>
      <c r="BA1107" s="18"/>
      <c r="BB1107" s="18"/>
      <c r="BC1107" s="18"/>
      <c r="BD1107" s="18"/>
      <c r="BE1107" s="18"/>
      <c r="BF1107" s="18"/>
      <c r="BG1107" s="18"/>
      <c r="BH1107" s="18"/>
      <c r="BI1107" s="18"/>
      <c r="BJ1107" s="18"/>
      <c r="BK1107" s="18"/>
      <c r="BL1107" s="18"/>
      <c r="BM1107" s="18"/>
      <c r="BN1107" s="18"/>
      <c r="BO1107" s="18"/>
      <c r="BP1107" s="18"/>
      <c r="BQ1107" s="18"/>
      <c r="BR1107" s="18"/>
      <c r="BS1107" s="18"/>
      <c r="BT1107" s="18"/>
      <c r="BU1107" s="18"/>
      <c r="BV1107" s="18"/>
      <c r="BW1107" s="18"/>
      <c r="BX1107" s="18"/>
      <c r="BY1107" s="18"/>
      <c r="BZ1107" s="18"/>
      <c r="CA1107" s="18"/>
      <c r="CB1107" s="18"/>
      <c r="CC1107" s="18"/>
      <c r="CD1107" s="18"/>
      <c r="CE1107" s="18"/>
      <c r="CF1107" s="18"/>
      <c r="CG1107" s="18"/>
      <c r="CH1107" s="18"/>
      <c r="CI1107" s="18"/>
      <c r="CJ1107" s="18"/>
      <c r="CK1107" s="18"/>
      <c r="CL1107" s="18"/>
      <c r="CM1107" s="18"/>
      <c r="CN1107" s="18"/>
      <c r="CO1107" s="18"/>
      <c r="CP1107" s="18"/>
      <c r="CQ1107" s="18"/>
      <c r="CR1107" s="18"/>
      <c r="CS1107" s="18"/>
    </row>
    <row r="1108" spans="1:97">
      <c r="A1108" s="18"/>
      <c r="B1108" s="18"/>
      <c r="C1108" s="18" t="s">
        <v>18985</v>
      </c>
      <c r="D1108" s="18"/>
      <c r="E1108" s="18"/>
      <c r="F1108" s="18"/>
      <c r="G1108" s="18"/>
      <c r="H1108" s="18"/>
      <c r="I1108" s="18"/>
      <c r="J1108" s="18"/>
      <c r="K1108" s="18"/>
      <c r="L1108" s="18"/>
      <c r="M1108" s="18"/>
      <c r="N1108" s="18"/>
      <c r="O1108" s="18"/>
      <c r="P1108" s="18"/>
      <c r="Q1108" s="18"/>
      <c r="R1108" s="18"/>
      <c r="S1108" s="18"/>
      <c r="T1108" s="18"/>
      <c r="U1108" s="18"/>
      <c r="V1108" s="18"/>
      <c r="W1108" s="18"/>
      <c r="X1108" s="18"/>
      <c r="Y1108" s="18"/>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c r="BC1108" s="18"/>
      <c r="BD1108" s="18"/>
      <c r="BE1108" s="18"/>
      <c r="BF1108" s="18"/>
      <c r="BG1108" s="18"/>
      <c r="BH1108" s="18"/>
      <c r="BI1108" s="18"/>
      <c r="BJ1108" s="18"/>
      <c r="BK1108" s="18"/>
      <c r="BL1108" s="18"/>
      <c r="BM1108" s="18"/>
      <c r="BN1108" s="18"/>
      <c r="BO1108" s="18"/>
      <c r="BP1108" s="18"/>
      <c r="BQ1108" s="18"/>
      <c r="BR1108" s="18"/>
      <c r="BS1108" s="18"/>
      <c r="BT1108" s="18"/>
      <c r="BU1108" s="18"/>
      <c r="BV1108" s="18"/>
      <c r="BW1108" s="18"/>
      <c r="BX1108" s="18"/>
      <c r="BY1108" s="18"/>
      <c r="BZ1108" s="18"/>
      <c r="CA1108" s="18"/>
      <c r="CB1108" s="18"/>
      <c r="CC1108" s="18"/>
      <c r="CD1108" s="18"/>
      <c r="CE1108" s="18"/>
      <c r="CF1108" s="18"/>
      <c r="CG1108" s="18"/>
      <c r="CH1108" s="18"/>
      <c r="CI1108" s="18"/>
      <c r="CJ1108" s="18"/>
      <c r="CK1108" s="18"/>
      <c r="CL1108" s="18"/>
      <c r="CM1108" s="18"/>
      <c r="CN1108" s="18"/>
      <c r="CO1108" s="18"/>
      <c r="CP1108" s="18"/>
      <c r="CQ1108" s="18"/>
      <c r="CR1108" s="18"/>
      <c r="CS1108" s="18"/>
    </row>
    <row r="1109" spans="1:97">
      <c r="A1109" s="18"/>
      <c r="B1109" s="18"/>
      <c r="C1109" s="18" t="s">
        <v>18986</v>
      </c>
      <c r="D1109" s="18"/>
      <c r="E1109" s="18"/>
      <c r="F1109" s="18"/>
      <c r="G1109" s="18"/>
      <c r="H1109" s="18"/>
      <c r="I1109" s="18"/>
      <c r="J1109" s="18"/>
      <c r="K1109" s="18"/>
      <c r="L1109" s="18"/>
      <c r="M1109" s="18"/>
      <c r="N1109" s="18"/>
      <c r="O1109" s="18"/>
      <c r="P1109" s="18"/>
      <c r="Q1109" s="18"/>
      <c r="R1109" s="18"/>
      <c r="S1109" s="18"/>
      <c r="T1109" s="18"/>
      <c r="U1109" s="18"/>
      <c r="V1109" s="18"/>
      <c r="W1109" s="18"/>
      <c r="X1109" s="18"/>
      <c r="Y1109" s="18"/>
      <c r="Z1109" s="18"/>
      <c r="AA1109" s="18"/>
      <c r="AB1109" s="18"/>
      <c r="AC1109" s="18"/>
      <c r="AD1109" s="18"/>
      <c r="AE1109" s="18"/>
      <c r="AF1109" s="18"/>
      <c r="AG1109" s="18"/>
      <c r="AH1109" s="18"/>
      <c r="AI1109" s="18"/>
      <c r="AJ1109" s="18"/>
      <c r="AK1109" s="18"/>
      <c r="AL1109" s="18"/>
      <c r="AM1109" s="18"/>
      <c r="AN1109" s="18"/>
      <c r="AO1109" s="18"/>
      <c r="AP1109" s="18"/>
      <c r="AQ1109" s="18"/>
      <c r="AR1109" s="18"/>
      <c r="AS1109" s="18"/>
      <c r="AT1109" s="18"/>
      <c r="AU1109" s="18"/>
      <c r="AV1109" s="18"/>
      <c r="AW1109" s="18"/>
      <c r="AX1109" s="18"/>
      <c r="AY1109" s="18"/>
      <c r="AZ1109" s="18"/>
      <c r="BA1109" s="18"/>
      <c r="BB1109" s="18"/>
      <c r="BC1109" s="18"/>
      <c r="BD1109" s="18"/>
      <c r="BE1109" s="18"/>
      <c r="BF1109" s="18"/>
      <c r="BG1109" s="18"/>
      <c r="BH1109" s="18"/>
      <c r="BI1109" s="18"/>
      <c r="BJ1109" s="18"/>
      <c r="BK1109" s="18"/>
      <c r="BL1109" s="18"/>
      <c r="BM1109" s="18"/>
      <c r="BN1109" s="18"/>
      <c r="BO1109" s="18"/>
      <c r="BP1109" s="18"/>
      <c r="BQ1109" s="18"/>
      <c r="BR1109" s="18"/>
      <c r="BS1109" s="18"/>
      <c r="BT1109" s="18"/>
      <c r="BU1109" s="18"/>
      <c r="BV1109" s="18"/>
      <c r="BW1109" s="18"/>
      <c r="BX1109" s="18"/>
      <c r="BY1109" s="18"/>
      <c r="BZ1109" s="18"/>
      <c r="CA1109" s="18"/>
      <c r="CB1109" s="18"/>
      <c r="CC1109" s="18"/>
      <c r="CD1109" s="18"/>
      <c r="CE1109" s="18"/>
      <c r="CF1109" s="18"/>
      <c r="CG1109" s="18"/>
      <c r="CH1109" s="18"/>
      <c r="CI1109" s="18"/>
      <c r="CJ1109" s="18"/>
      <c r="CK1109" s="18"/>
      <c r="CL1109" s="18"/>
      <c r="CM1109" s="18"/>
      <c r="CN1109" s="18"/>
      <c r="CO1109" s="18"/>
      <c r="CP1109" s="18"/>
      <c r="CQ1109" s="18"/>
      <c r="CR1109" s="18"/>
      <c r="CS1109" s="18"/>
    </row>
    <row r="1110" spans="1:97">
      <c r="A1110" s="18"/>
      <c r="B1110" s="18"/>
      <c r="C1110" s="18" t="s">
        <v>18987</v>
      </c>
      <c r="D1110" s="18"/>
      <c r="E1110" s="18"/>
      <c r="F1110" s="18"/>
      <c r="G1110" s="18"/>
      <c r="H1110" s="18"/>
      <c r="I1110" s="18"/>
      <c r="J1110" s="18"/>
      <c r="K1110" s="18"/>
      <c r="L1110" s="18"/>
      <c r="M1110" s="18"/>
      <c r="N1110" s="18"/>
      <c r="O1110" s="18"/>
      <c r="P1110" s="18"/>
      <c r="Q1110" s="18"/>
      <c r="R1110" s="18"/>
      <c r="S1110" s="18"/>
      <c r="T1110" s="18"/>
      <c r="U1110" s="18"/>
      <c r="V1110" s="18"/>
      <c r="W1110" s="18"/>
      <c r="X1110" s="18"/>
      <c r="Y1110" s="18"/>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c r="BC1110" s="18"/>
      <c r="BD1110" s="18"/>
      <c r="BE1110" s="18"/>
      <c r="BF1110" s="18"/>
      <c r="BG1110" s="18"/>
      <c r="BH1110" s="18"/>
      <c r="BI1110" s="18"/>
      <c r="BJ1110" s="18"/>
      <c r="BK1110" s="18"/>
      <c r="BL1110" s="18"/>
      <c r="BM1110" s="18"/>
      <c r="BN1110" s="18"/>
      <c r="BO1110" s="18"/>
      <c r="BP1110" s="18"/>
      <c r="BQ1110" s="18"/>
      <c r="BR1110" s="18"/>
      <c r="BS1110" s="18"/>
      <c r="BT1110" s="18"/>
      <c r="BU1110" s="18"/>
      <c r="BV1110" s="18"/>
      <c r="BW1110" s="18"/>
      <c r="BX1110" s="18"/>
      <c r="BY1110" s="18"/>
      <c r="BZ1110" s="18"/>
      <c r="CA1110" s="18"/>
      <c r="CB1110" s="18"/>
      <c r="CC1110" s="18"/>
      <c r="CD1110" s="18"/>
      <c r="CE1110" s="18"/>
      <c r="CF1110" s="18"/>
      <c r="CG1110" s="18"/>
      <c r="CH1110" s="18"/>
      <c r="CI1110" s="18"/>
      <c r="CJ1110" s="18"/>
      <c r="CK1110" s="18"/>
      <c r="CL1110" s="18"/>
      <c r="CM1110" s="18"/>
      <c r="CN1110" s="18"/>
      <c r="CO1110" s="18"/>
      <c r="CP1110" s="18"/>
      <c r="CQ1110" s="18"/>
      <c r="CR1110" s="18"/>
      <c r="CS1110" s="18"/>
    </row>
    <row r="1111" spans="1:97">
      <c r="A1111" s="18"/>
      <c r="B1111" s="18"/>
      <c r="C1111" s="18" t="s">
        <v>18988</v>
      </c>
      <c r="D1111" s="18"/>
      <c r="E1111" s="18"/>
      <c r="F1111" s="18"/>
      <c r="G1111" s="18"/>
      <c r="H1111" s="18"/>
      <c r="I1111" s="18"/>
      <c r="J1111" s="18"/>
      <c r="K1111" s="18"/>
      <c r="L1111" s="18"/>
      <c r="M1111" s="18"/>
      <c r="N1111" s="18"/>
      <c r="O1111" s="18"/>
      <c r="P1111" s="18"/>
      <c r="Q1111" s="18"/>
      <c r="R1111" s="18"/>
      <c r="S1111" s="18"/>
      <c r="T1111" s="18"/>
      <c r="U1111" s="18"/>
      <c r="V1111" s="18"/>
      <c r="W1111" s="18"/>
      <c r="X1111" s="18"/>
      <c r="Y1111" s="18"/>
      <c r="Z1111" s="18"/>
      <c r="AA1111" s="18"/>
      <c r="AB1111" s="18"/>
      <c r="AC1111" s="18"/>
      <c r="AD1111" s="18"/>
      <c r="AE1111" s="18"/>
      <c r="AF1111" s="18"/>
      <c r="AG1111" s="18"/>
      <c r="AH1111" s="18"/>
      <c r="AI1111" s="18"/>
      <c r="AJ1111" s="18"/>
      <c r="AK1111" s="18"/>
      <c r="AL1111" s="18"/>
      <c r="AM1111" s="18"/>
      <c r="AN1111" s="18"/>
      <c r="AO1111" s="18"/>
      <c r="AP1111" s="18"/>
      <c r="AQ1111" s="18"/>
      <c r="AR1111" s="18"/>
      <c r="AS1111" s="18"/>
      <c r="AT1111" s="18"/>
      <c r="AU1111" s="18"/>
      <c r="AV1111" s="18"/>
      <c r="AW1111" s="18"/>
      <c r="AX1111" s="18"/>
      <c r="AY1111" s="18"/>
      <c r="AZ1111" s="18"/>
      <c r="BA1111" s="18"/>
      <c r="BB1111" s="18"/>
      <c r="BC1111" s="18"/>
      <c r="BD1111" s="18"/>
      <c r="BE1111" s="18"/>
      <c r="BF1111" s="18"/>
      <c r="BG1111" s="18"/>
      <c r="BH1111" s="18"/>
      <c r="BI1111" s="18"/>
      <c r="BJ1111" s="18"/>
      <c r="BK1111" s="18"/>
      <c r="BL1111" s="18"/>
      <c r="BM1111" s="18"/>
      <c r="BN1111" s="18"/>
      <c r="BO1111" s="18"/>
      <c r="BP1111" s="18"/>
      <c r="BQ1111" s="18"/>
      <c r="BR1111" s="18"/>
      <c r="BS1111" s="18"/>
      <c r="BT1111" s="18"/>
      <c r="BU1111" s="18"/>
      <c r="BV1111" s="18"/>
      <c r="BW1111" s="18"/>
      <c r="BX1111" s="18"/>
      <c r="BY1111" s="18"/>
      <c r="BZ1111" s="18"/>
      <c r="CA1111" s="18"/>
      <c r="CB1111" s="18"/>
      <c r="CC1111" s="18"/>
      <c r="CD1111" s="18"/>
      <c r="CE1111" s="18"/>
      <c r="CF1111" s="18"/>
      <c r="CG1111" s="18"/>
      <c r="CH1111" s="18"/>
      <c r="CI1111" s="18"/>
      <c r="CJ1111" s="18"/>
      <c r="CK1111" s="18"/>
      <c r="CL1111" s="18"/>
      <c r="CM1111" s="18"/>
      <c r="CN1111" s="18"/>
      <c r="CO1111" s="18"/>
      <c r="CP1111" s="18"/>
      <c r="CQ1111" s="18"/>
      <c r="CR1111" s="18"/>
      <c r="CS1111" s="18"/>
    </row>
    <row r="1112" spans="1:97">
      <c r="A1112" s="18"/>
      <c r="B1112" s="18"/>
      <c r="C1112" s="18" t="s">
        <v>18989</v>
      </c>
      <c r="D1112" s="18"/>
      <c r="E1112" s="18"/>
      <c r="F1112" s="18"/>
      <c r="G1112" s="18"/>
      <c r="H1112" s="18"/>
      <c r="I1112" s="18"/>
      <c r="J1112" s="18"/>
      <c r="K1112" s="18"/>
      <c r="L1112" s="18"/>
      <c r="M1112" s="18"/>
      <c r="N1112" s="18"/>
      <c r="O1112" s="18"/>
      <c r="P1112" s="18"/>
      <c r="Q1112" s="18"/>
      <c r="R1112" s="18"/>
      <c r="S1112" s="18"/>
      <c r="T1112" s="18"/>
      <c r="U1112" s="18"/>
      <c r="V1112" s="18"/>
      <c r="W1112" s="18"/>
      <c r="X1112" s="18"/>
      <c r="Y1112" s="18"/>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c r="BC1112" s="18"/>
      <c r="BD1112" s="18"/>
      <c r="BE1112" s="18"/>
      <c r="BF1112" s="18"/>
      <c r="BG1112" s="18"/>
      <c r="BH1112" s="18"/>
      <c r="BI1112" s="18"/>
      <c r="BJ1112" s="18"/>
      <c r="BK1112" s="18"/>
      <c r="BL1112" s="18"/>
      <c r="BM1112" s="18"/>
      <c r="BN1112" s="18"/>
      <c r="BO1112" s="18"/>
      <c r="BP1112" s="18"/>
      <c r="BQ1112" s="18"/>
      <c r="BR1112" s="18"/>
      <c r="BS1112" s="18"/>
      <c r="BT1112" s="18"/>
      <c r="BU1112" s="18"/>
      <c r="BV1112" s="18"/>
      <c r="BW1112" s="18"/>
      <c r="BX1112" s="18"/>
      <c r="BY1112" s="18"/>
      <c r="BZ1112" s="18"/>
      <c r="CA1112" s="18"/>
      <c r="CB1112" s="18"/>
      <c r="CC1112" s="18"/>
      <c r="CD1112" s="18"/>
      <c r="CE1112" s="18"/>
      <c r="CF1112" s="18"/>
      <c r="CG1112" s="18"/>
      <c r="CH1112" s="18"/>
      <c r="CI1112" s="18"/>
      <c r="CJ1112" s="18"/>
      <c r="CK1112" s="18"/>
      <c r="CL1112" s="18"/>
      <c r="CM1112" s="18"/>
      <c r="CN1112" s="18"/>
      <c r="CO1112" s="18"/>
      <c r="CP1112" s="18"/>
      <c r="CQ1112" s="18"/>
      <c r="CR1112" s="18"/>
      <c r="CS1112" s="18"/>
    </row>
    <row r="1113" spans="1:97">
      <c r="A1113" s="18"/>
      <c r="B1113" s="18"/>
      <c r="C1113" s="18" t="s">
        <v>18990</v>
      </c>
      <c r="D1113" s="18"/>
      <c r="E1113" s="18"/>
      <c r="F1113" s="18"/>
      <c r="G1113" s="18"/>
      <c r="H1113" s="18"/>
      <c r="I1113" s="18"/>
      <c r="J1113" s="18"/>
      <c r="K1113" s="18"/>
      <c r="L1113" s="18"/>
      <c r="M1113" s="18"/>
      <c r="N1113" s="18"/>
      <c r="O1113" s="18"/>
      <c r="P1113" s="18"/>
      <c r="Q1113" s="18"/>
      <c r="R1113" s="18"/>
      <c r="S1113" s="18"/>
      <c r="T1113" s="18"/>
      <c r="U1113" s="18"/>
      <c r="V1113" s="18"/>
      <c r="W1113" s="18"/>
      <c r="X1113" s="18"/>
      <c r="Y1113" s="18"/>
      <c r="Z1113" s="18"/>
      <c r="AA1113" s="18"/>
      <c r="AB1113" s="18"/>
      <c r="AC1113" s="18"/>
      <c r="AD1113" s="18"/>
      <c r="AE1113" s="18"/>
      <c r="AF1113" s="18"/>
      <c r="AG1113" s="18"/>
      <c r="AH1113" s="18"/>
      <c r="AI1113" s="18"/>
      <c r="AJ1113" s="18"/>
      <c r="AK1113" s="18"/>
      <c r="AL1113" s="18"/>
      <c r="AM1113" s="18"/>
      <c r="AN1113" s="18"/>
      <c r="AO1113" s="18"/>
      <c r="AP1113" s="18"/>
      <c r="AQ1113" s="18"/>
      <c r="AR1113" s="18"/>
      <c r="AS1113" s="18"/>
      <c r="AT1113" s="18"/>
      <c r="AU1113" s="18"/>
      <c r="AV1113" s="18"/>
      <c r="AW1113" s="18"/>
      <c r="AX1113" s="18"/>
      <c r="AY1113" s="18"/>
      <c r="AZ1113" s="18"/>
      <c r="BA1113" s="18"/>
      <c r="BB1113" s="18"/>
      <c r="BC1113" s="18"/>
      <c r="BD1113" s="18"/>
      <c r="BE1113" s="18"/>
      <c r="BF1113" s="18"/>
      <c r="BG1113" s="18"/>
      <c r="BH1113" s="18"/>
      <c r="BI1113" s="18"/>
      <c r="BJ1113" s="18"/>
      <c r="BK1113" s="18"/>
      <c r="BL1113" s="18"/>
      <c r="BM1113" s="18"/>
      <c r="BN1113" s="18"/>
      <c r="BO1113" s="18"/>
      <c r="BP1113" s="18"/>
      <c r="BQ1113" s="18"/>
      <c r="BR1113" s="18"/>
      <c r="BS1113" s="18"/>
      <c r="BT1113" s="18"/>
      <c r="BU1113" s="18"/>
      <c r="BV1113" s="18"/>
      <c r="BW1113" s="18"/>
      <c r="BX1113" s="18"/>
      <c r="BY1113" s="18"/>
      <c r="BZ1113" s="18"/>
      <c r="CA1113" s="18"/>
      <c r="CB1113" s="18"/>
      <c r="CC1113" s="18"/>
      <c r="CD1113" s="18"/>
      <c r="CE1113" s="18"/>
      <c r="CF1113" s="18"/>
      <c r="CG1113" s="18"/>
      <c r="CH1113" s="18"/>
      <c r="CI1113" s="18"/>
      <c r="CJ1113" s="18"/>
      <c r="CK1113" s="18"/>
      <c r="CL1113" s="18"/>
      <c r="CM1113" s="18"/>
      <c r="CN1113" s="18"/>
      <c r="CO1113" s="18"/>
      <c r="CP1113" s="18"/>
      <c r="CQ1113" s="18"/>
      <c r="CR1113" s="18"/>
      <c r="CS1113" s="18"/>
    </row>
    <row r="1114" spans="1:97">
      <c r="A1114" s="18"/>
      <c r="B1114" s="18"/>
      <c r="C1114" s="18" t="s">
        <v>18991</v>
      </c>
      <c r="D1114" s="18"/>
      <c r="E1114" s="18"/>
      <c r="F1114" s="18"/>
      <c r="G1114" s="18"/>
      <c r="H1114" s="18"/>
      <c r="I1114" s="18"/>
      <c r="J1114" s="18"/>
      <c r="K1114" s="18"/>
      <c r="L1114" s="18"/>
      <c r="M1114" s="18"/>
      <c r="N1114" s="18"/>
      <c r="O1114" s="18"/>
      <c r="P1114" s="18"/>
      <c r="Q1114" s="18"/>
      <c r="R1114" s="18"/>
      <c r="S1114" s="18"/>
      <c r="T1114" s="18"/>
      <c r="U1114" s="18"/>
      <c r="V1114" s="18"/>
      <c r="W1114" s="18"/>
      <c r="X1114" s="18"/>
      <c r="Y1114" s="18"/>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c r="BC1114" s="18"/>
      <c r="BD1114" s="18"/>
      <c r="BE1114" s="18"/>
      <c r="BF1114" s="18"/>
      <c r="BG1114" s="18"/>
      <c r="BH1114" s="18"/>
      <c r="BI1114" s="18"/>
      <c r="BJ1114" s="18"/>
      <c r="BK1114" s="18"/>
      <c r="BL1114" s="18"/>
      <c r="BM1114" s="18"/>
      <c r="BN1114" s="18"/>
      <c r="BO1114" s="18"/>
      <c r="BP1114" s="18"/>
      <c r="BQ1114" s="18"/>
      <c r="BR1114" s="18"/>
      <c r="BS1114" s="18"/>
      <c r="BT1114" s="18"/>
      <c r="BU1114" s="18"/>
      <c r="BV1114" s="18"/>
      <c r="BW1114" s="18"/>
      <c r="BX1114" s="18"/>
      <c r="BY1114" s="18"/>
      <c r="BZ1114" s="18"/>
      <c r="CA1114" s="18"/>
      <c r="CB1114" s="18"/>
      <c r="CC1114" s="18"/>
      <c r="CD1114" s="18"/>
      <c r="CE1114" s="18"/>
      <c r="CF1114" s="18"/>
      <c r="CG1114" s="18"/>
      <c r="CH1114" s="18"/>
      <c r="CI1114" s="18"/>
      <c r="CJ1114" s="18"/>
      <c r="CK1114" s="18"/>
      <c r="CL1114" s="18"/>
      <c r="CM1114" s="18"/>
      <c r="CN1114" s="18"/>
      <c r="CO1114" s="18"/>
      <c r="CP1114" s="18"/>
      <c r="CQ1114" s="18"/>
      <c r="CR1114" s="18"/>
      <c r="CS1114" s="18"/>
    </row>
    <row r="1115" spans="1:97">
      <c r="A1115" s="18"/>
      <c r="B1115" s="18"/>
      <c r="C1115" s="18" t="s">
        <v>18992</v>
      </c>
      <c r="D1115" s="18"/>
      <c r="E1115" s="18"/>
      <c r="F1115" s="18"/>
      <c r="G1115" s="18"/>
      <c r="H1115" s="18"/>
      <c r="I1115" s="18"/>
      <c r="J1115" s="18"/>
      <c r="K1115" s="18"/>
      <c r="L1115" s="18"/>
      <c r="M1115" s="18"/>
      <c r="N1115" s="18"/>
      <c r="O1115" s="18"/>
      <c r="P1115" s="18"/>
      <c r="Q1115" s="18"/>
      <c r="R1115" s="18"/>
      <c r="S1115" s="18"/>
      <c r="T1115" s="18"/>
      <c r="U1115" s="18"/>
      <c r="V1115" s="18"/>
      <c r="W1115" s="18"/>
      <c r="X1115" s="18"/>
      <c r="Y1115" s="18"/>
      <c r="Z1115" s="18"/>
      <c r="AA1115" s="18"/>
      <c r="AB1115" s="18"/>
      <c r="AC1115" s="18"/>
      <c r="AD1115" s="18"/>
      <c r="AE1115" s="18"/>
      <c r="AF1115" s="18"/>
      <c r="AG1115" s="18"/>
      <c r="AH1115" s="18"/>
      <c r="AI1115" s="18"/>
      <c r="AJ1115" s="18"/>
      <c r="AK1115" s="18"/>
      <c r="AL1115" s="18"/>
      <c r="AM1115" s="18"/>
      <c r="AN1115" s="18"/>
      <c r="AO1115" s="18"/>
      <c r="AP1115" s="18"/>
      <c r="AQ1115" s="18"/>
      <c r="AR1115" s="18"/>
      <c r="AS1115" s="18"/>
      <c r="AT1115" s="18"/>
      <c r="AU1115" s="18"/>
      <c r="AV1115" s="18"/>
      <c r="AW1115" s="18"/>
      <c r="AX1115" s="18"/>
      <c r="AY1115" s="18"/>
      <c r="AZ1115" s="18"/>
      <c r="BA1115" s="18"/>
      <c r="BB1115" s="18"/>
      <c r="BC1115" s="18"/>
      <c r="BD1115" s="18"/>
      <c r="BE1115" s="18"/>
      <c r="BF1115" s="18"/>
      <c r="BG1115" s="18"/>
      <c r="BH1115" s="18"/>
      <c r="BI1115" s="18"/>
      <c r="BJ1115" s="18"/>
      <c r="BK1115" s="18"/>
      <c r="BL1115" s="18"/>
      <c r="BM1115" s="18"/>
      <c r="BN1115" s="18"/>
      <c r="BO1115" s="18"/>
      <c r="BP1115" s="18"/>
      <c r="BQ1115" s="18"/>
      <c r="BR1115" s="18"/>
      <c r="BS1115" s="18"/>
      <c r="BT1115" s="18"/>
      <c r="BU1115" s="18"/>
      <c r="BV1115" s="18"/>
      <c r="BW1115" s="18"/>
      <c r="BX1115" s="18"/>
      <c r="BY1115" s="18"/>
      <c r="BZ1115" s="18"/>
      <c r="CA1115" s="18"/>
      <c r="CB1115" s="18"/>
      <c r="CC1115" s="18"/>
      <c r="CD1115" s="18"/>
      <c r="CE1115" s="18"/>
      <c r="CF1115" s="18"/>
      <c r="CG1115" s="18"/>
      <c r="CH1115" s="18"/>
      <c r="CI1115" s="18"/>
      <c r="CJ1115" s="18"/>
      <c r="CK1115" s="18"/>
      <c r="CL1115" s="18"/>
      <c r="CM1115" s="18"/>
      <c r="CN1115" s="18"/>
      <c r="CO1115" s="18"/>
      <c r="CP1115" s="18"/>
      <c r="CQ1115" s="18"/>
      <c r="CR1115" s="18"/>
      <c r="CS1115" s="18"/>
    </row>
    <row r="1116" spans="1:97">
      <c r="A1116" s="18"/>
      <c r="B1116" s="18"/>
      <c r="C1116" s="18" t="s">
        <v>18993</v>
      </c>
      <c r="D1116" s="18"/>
      <c r="E1116" s="18"/>
      <c r="F1116" s="18"/>
      <c r="G1116" s="18"/>
      <c r="H1116" s="18"/>
      <c r="I1116" s="18"/>
      <c r="J1116" s="18"/>
      <c r="K1116" s="18"/>
      <c r="L1116" s="18"/>
      <c r="M1116" s="18"/>
      <c r="N1116" s="18"/>
      <c r="O1116" s="18"/>
      <c r="P1116" s="18"/>
      <c r="Q1116" s="18"/>
      <c r="R1116" s="18"/>
      <c r="S1116" s="18"/>
      <c r="T1116" s="18"/>
      <c r="U1116" s="18"/>
      <c r="V1116" s="18"/>
      <c r="W1116" s="18"/>
      <c r="X1116" s="18"/>
      <c r="Y1116" s="18"/>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c r="BC1116" s="18"/>
      <c r="BD1116" s="18"/>
      <c r="BE1116" s="18"/>
      <c r="BF1116" s="18"/>
      <c r="BG1116" s="18"/>
      <c r="BH1116" s="18"/>
      <c r="BI1116" s="18"/>
      <c r="BJ1116" s="18"/>
      <c r="BK1116" s="18"/>
      <c r="BL1116" s="18"/>
      <c r="BM1116" s="18"/>
      <c r="BN1116" s="18"/>
      <c r="BO1116" s="18"/>
      <c r="BP1116" s="18"/>
      <c r="BQ1116" s="18"/>
      <c r="BR1116" s="18"/>
      <c r="BS1116" s="18"/>
      <c r="BT1116" s="18"/>
      <c r="BU1116" s="18"/>
      <c r="BV1116" s="18"/>
      <c r="BW1116" s="18"/>
      <c r="BX1116" s="18"/>
      <c r="BY1116" s="18"/>
      <c r="BZ1116" s="18"/>
      <c r="CA1116" s="18"/>
      <c r="CB1116" s="18"/>
      <c r="CC1116" s="18"/>
      <c r="CD1116" s="18"/>
      <c r="CE1116" s="18"/>
      <c r="CF1116" s="18"/>
      <c r="CG1116" s="18"/>
      <c r="CH1116" s="18"/>
      <c r="CI1116" s="18"/>
      <c r="CJ1116" s="18"/>
      <c r="CK1116" s="18"/>
      <c r="CL1116" s="18"/>
      <c r="CM1116" s="18"/>
      <c r="CN1116" s="18"/>
      <c r="CO1116" s="18"/>
      <c r="CP1116" s="18"/>
      <c r="CQ1116" s="18"/>
      <c r="CR1116" s="18"/>
      <c r="CS1116" s="18"/>
    </row>
    <row r="1117" spans="1:97">
      <c r="A1117" s="18"/>
      <c r="B1117" s="18"/>
      <c r="C1117" s="18" t="s">
        <v>18994</v>
      </c>
      <c r="D1117" s="18"/>
      <c r="E1117" s="18"/>
      <c r="F1117" s="18"/>
      <c r="G1117" s="18"/>
      <c r="H1117" s="18"/>
      <c r="I1117" s="18"/>
      <c r="J1117" s="18"/>
      <c r="K1117" s="18"/>
      <c r="L1117" s="18"/>
      <c r="M1117" s="18"/>
      <c r="N1117" s="18"/>
      <c r="O1117" s="18"/>
      <c r="P1117" s="18"/>
      <c r="Q1117" s="18"/>
      <c r="R1117" s="18"/>
      <c r="S1117" s="18"/>
      <c r="T1117" s="18"/>
      <c r="U1117" s="18"/>
      <c r="V1117" s="18"/>
      <c r="W1117" s="18"/>
      <c r="X1117" s="18"/>
      <c r="Y1117" s="18"/>
      <c r="Z1117" s="18"/>
      <c r="AA1117" s="18"/>
      <c r="AB1117" s="18"/>
      <c r="AC1117" s="18"/>
      <c r="AD1117" s="18"/>
      <c r="AE1117" s="18"/>
      <c r="AF1117" s="18"/>
      <c r="AG1117" s="18"/>
      <c r="AH1117" s="18"/>
      <c r="AI1117" s="18"/>
      <c r="AJ1117" s="18"/>
      <c r="AK1117" s="18"/>
      <c r="AL1117" s="18"/>
      <c r="AM1117" s="18"/>
      <c r="AN1117" s="18"/>
      <c r="AO1117" s="18"/>
      <c r="AP1117" s="18"/>
      <c r="AQ1117" s="18"/>
      <c r="AR1117" s="18"/>
      <c r="AS1117" s="18"/>
      <c r="AT1117" s="18"/>
      <c r="AU1117" s="18"/>
      <c r="AV1117" s="18"/>
      <c r="AW1117" s="18"/>
      <c r="AX1117" s="18"/>
      <c r="AY1117" s="18"/>
      <c r="AZ1117" s="18"/>
      <c r="BA1117" s="18"/>
      <c r="BB1117" s="18"/>
      <c r="BC1117" s="18"/>
      <c r="BD1117" s="18"/>
      <c r="BE1117" s="18"/>
      <c r="BF1117" s="18"/>
      <c r="BG1117" s="18"/>
      <c r="BH1117" s="18"/>
      <c r="BI1117" s="18"/>
      <c r="BJ1117" s="18"/>
      <c r="BK1117" s="18"/>
      <c r="BL1117" s="18"/>
      <c r="BM1117" s="18"/>
      <c r="BN1117" s="18"/>
      <c r="BO1117" s="18"/>
      <c r="BP1117" s="18"/>
      <c r="BQ1117" s="18"/>
      <c r="BR1117" s="18"/>
      <c r="BS1117" s="18"/>
      <c r="BT1117" s="18"/>
      <c r="BU1117" s="18"/>
      <c r="BV1117" s="18"/>
      <c r="BW1117" s="18"/>
      <c r="BX1117" s="18"/>
      <c r="BY1117" s="18"/>
      <c r="BZ1117" s="18"/>
      <c r="CA1117" s="18"/>
      <c r="CB1117" s="18"/>
      <c r="CC1117" s="18"/>
      <c r="CD1117" s="18"/>
      <c r="CE1117" s="18"/>
      <c r="CF1117" s="18"/>
      <c r="CG1117" s="18"/>
      <c r="CH1117" s="18"/>
      <c r="CI1117" s="18"/>
      <c r="CJ1117" s="18"/>
      <c r="CK1117" s="18"/>
      <c r="CL1117" s="18"/>
      <c r="CM1117" s="18"/>
      <c r="CN1117" s="18"/>
      <c r="CO1117" s="18"/>
      <c r="CP1117" s="18"/>
      <c r="CQ1117" s="18"/>
      <c r="CR1117" s="18"/>
      <c r="CS1117" s="18"/>
    </row>
    <row r="1118" spans="1:97">
      <c r="A1118" s="18"/>
      <c r="B1118" s="18"/>
      <c r="C1118" s="18" t="s">
        <v>18995</v>
      </c>
      <c r="D1118" s="18"/>
      <c r="E1118" s="18"/>
      <c r="F1118" s="18"/>
      <c r="G1118" s="18"/>
      <c r="H1118" s="18"/>
      <c r="I1118" s="18"/>
      <c r="J1118" s="18"/>
      <c r="K1118" s="18"/>
      <c r="L1118" s="18"/>
      <c r="M1118" s="18"/>
      <c r="N1118" s="18"/>
      <c r="O1118" s="18"/>
      <c r="P1118" s="18"/>
      <c r="Q1118" s="18"/>
      <c r="R1118" s="18"/>
      <c r="S1118" s="18"/>
      <c r="T1118" s="18"/>
      <c r="U1118" s="18"/>
      <c r="V1118" s="18"/>
      <c r="W1118" s="18"/>
      <c r="X1118" s="18"/>
      <c r="Y1118" s="18"/>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c r="BC1118" s="18"/>
      <c r="BD1118" s="18"/>
      <c r="BE1118" s="18"/>
      <c r="BF1118" s="18"/>
      <c r="BG1118" s="18"/>
      <c r="BH1118" s="18"/>
      <c r="BI1118" s="18"/>
      <c r="BJ1118" s="18"/>
      <c r="BK1118" s="18"/>
      <c r="BL1118" s="18"/>
      <c r="BM1118" s="18"/>
      <c r="BN1118" s="18"/>
      <c r="BO1118" s="18"/>
      <c r="BP1118" s="18"/>
      <c r="BQ1118" s="18"/>
      <c r="BR1118" s="18"/>
      <c r="BS1118" s="18"/>
      <c r="BT1118" s="18"/>
      <c r="BU1118" s="18"/>
      <c r="BV1118" s="18"/>
      <c r="BW1118" s="18"/>
      <c r="BX1118" s="18"/>
      <c r="BY1118" s="18"/>
      <c r="BZ1118" s="18"/>
      <c r="CA1118" s="18"/>
      <c r="CB1118" s="18"/>
      <c r="CC1118" s="18"/>
      <c r="CD1118" s="18"/>
      <c r="CE1118" s="18"/>
      <c r="CF1118" s="18"/>
      <c r="CG1118" s="18"/>
      <c r="CH1118" s="18"/>
      <c r="CI1118" s="18"/>
      <c r="CJ1118" s="18"/>
      <c r="CK1118" s="18"/>
      <c r="CL1118" s="18"/>
      <c r="CM1118" s="18"/>
      <c r="CN1118" s="18"/>
      <c r="CO1118" s="18"/>
      <c r="CP1118" s="18"/>
      <c r="CQ1118" s="18"/>
      <c r="CR1118" s="18"/>
      <c r="CS1118" s="18"/>
    </row>
    <row r="1119" spans="1:97">
      <c r="A1119" s="18"/>
      <c r="B1119" s="18"/>
      <c r="C1119" s="18" t="s">
        <v>18996</v>
      </c>
      <c r="D1119" s="18"/>
      <c r="E1119" s="18"/>
      <c r="F1119" s="18"/>
      <c r="G1119" s="18"/>
      <c r="H1119" s="18"/>
      <c r="I1119" s="18"/>
      <c r="J1119" s="18"/>
      <c r="K1119" s="18"/>
      <c r="L1119" s="18"/>
      <c r="M1119" s="18"/>
      <c r="N1119" s="18"/>
      <c r="O1119" s="18"/>
      <c r="P1119" s="18"/>
      <c r="Q1119" s="18"/>
      <c r="R1119" s="18"/>
      <c r="S1119" s="18"/>
      <c r="T1119" s="18"/>
      <c r="U1119" s="18"/>
      <c r="V1119" s="18"/>
      <c r="W1119" s="18"/>
      <c r="X1119" s="18"/>
      <c r="Y1119" s="18"/>
      <c r="Z1119" s="18"/>
      <c r="AA1119" s="18"/>
      <c r="AB1119" s="18"/>
      <c r="AC1119" s="18"/>
      <c r="AD1119" s="18"/>
      <c r="AE1119" s="18"/>
      <c r="AF1119" s="18"/>
      <c r="AG1119" s="18"/>
      <c r="AH1119" s="18"/>
      <c r="AI1119" s="18"/>
      <c r="AJ1119" s="18"/>
      <c r="AK1119" s="18"/>
      <c r="AL1119" s="18"/>
      <c r="AM1119" s="18"/>
      <c r="AN1119" s="18"/>
      <c r="AO1119" s="18"/>
      <c r="AP1119" s="18"/>
      <c r="AQ1119" s="18"/>
      <c r="AR1119" s="18"/>
      <c r="AS1119" s="18"/>
      <c r="AT1119" s="18"/>
      <c r="AU1119" s="18"/>
      <c r="AV1119" s="18"/>
      <c r="AW1119" s="18"/>
      <c r="AX1119" s="18"/>
      <c r="AY1119" s="18"/>
      <c r="AZ1119" s="18"/>
      <c r="BA1119" s="18"/>
      <c r="BB1119" s="18"/>
      <c r="BC1119" s="18"/>
      <c r="BD1119" s="18"/>
      <c r="BE1119" s="18"/>
      <c r="BF1119" s="18"/>
      <c r="BG1119" s="18"/>
      <c r="BH1119" s="18"/>
      <c r="BI1119" s="18"/>
      <c r="BJ1119" s="18"/>
      <c r="BK1119" s="18"/>
      <c r="BL1119" s="18"/>
      <c r="BM1119" s="18"/>
      <c r="BN1119" s="18"/>
      <c r="BO1119" s="18"/>
      <c r="BP1119" s="18"/>
      <c r="BQ1119" s="18"/>
      <c r="BR1119" s="18"/>
      <c r="BS1119" s="18"/>
      <c r="BT1119" s="18"/>
      <c r="BU1119" s="18"/>
      <c r="BV1119" s="18"/>
      <c r="BW1119" s="18"/>
      <c r="BX1119" s="18"/>
      <c r="BY1119" s="18"/>
      <c r="BZ1119" s="18"/>
      <c r="CA1119" s="18"/>
      <c r="CB1119" s="18"/>
      <c r="CC1119" s="18"/>
      <c r="CD1119" s="18"/>
      <c r="CE1119" s="18"/>
      <c r="CF1119" s="18"/>
      <c r="CG1119" s="18"/>
      <c r="CH1119" s="18"/>
      <c r="CI1119" s="18"/>
      <c r="CJ1119" s="18"/>
      <c r="CK1119" s="18"/>
      <c r="CL1119" s="18"/>
      <c r="CM1119" s="18"/>
      <c r="CN1119" s="18"/>
      <c r="CO1119" s="18"/>
      <c r="CP1119" s="18"/>
      <c r="CQ1119" s="18"/>
      <c r="CR1119" s="18"/>
      <c r="CS1119" s="18"/>
    </row>
    <row r="1120" spans="1:97">
      <c r="A1120" s="18"/>
      <c r="B1120" s="18"/>
      <c r="C1120" s="18" t="s">
        <v>18997</v>
      </c>
      <c r="D1120" s="18"/>
      <c r="E1120" s="18"/>
      <c r="F1120" s="18"/>
      <c r="G1120" s="18"/>
      <c r="H1120" s="18"/>
      <c r="I1120" s="18"/>
      <c r="J1120" s="18"/>
      <c r="K1120" s="18"/>
      <c r="L1120" s="18"/>
      <c r="M1120" s="18"/>
      <c r="N1120" s="18"/>
      <c r="O1120" s="18"/>
      <c r="P1120" s="18"/>
      <c r="Q1120" s="18"/>
      <c r="R1120" s="18"/>
      <c r="S1120" s="18"/>
      <c r="T1120" s="18"/>
      <c r="U1120" s="18"/>
      <c r="V1120" s="18"/>
      <c r="W1120" s="18"/>
      <c r="X1120" s="18"/>
      <c r="Y1120" s="18"/>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c r="BC1120" s="18"/>
      <c r="BD1120" s="18"/>
      <c r="BE1120" s="18"/>
      <c r="BF1120" s="18"/>
      <c r="BG1120" s="18"/>
      <c r="BH1120" s="18"/>
      <c r="BI1120" s="18"/>
      <c r="BJ1120" s="18"/>
      <c r="BK1120" s="18"/>
      <c r="BL1120" s="18"/>
      <c r="BM1120" s="18"/>
      <c r="BN1120" s="18"/>
      <c r="BO1120" s="18"/>
      <c r="BP1120" s="18"/>
      <c r="BQ1120" s="18"/>
      <c r="BR1120" s="18"/>
      <c r="BS1120" s="18"/>
      <c r="BT1120" s="18"/>
      <c r="BU1120" s="18"/>
      <c r="BV1120" s="18"/>
      <c r="BW1120" s="18"/>
      <c r="BX1120" s="18"/>
      <c r="BY1120" s="18"/>
      <c r="BZ1120" s="18"/>
      <c r="CA1120" s="18"/>
      <c r="CB1120" s="18"/>
      <c r="CC1120" s="18"/>
      <c r="CD1120" s="18"/>
      <c r="CE1120" s="18"/>
      <c r="CF1120" s="18"/>
      <c r="CG1120" s="18"/>
      <c r="CH1120" s="18"/>
      <c r="CI1120" s="18"/>
      <c r="CJ1120" s="18"/>
      <c r="CK1120" s="18"/>
      <c r="CL1120" s="18"/>
      <c r="CM1120" s="18"/>
      <c r="CN1120" s="18"/>
      <c r="CO1120" s="18"/>
      <c r="CP1120" s="18"/>
      <c r="CQ1120" s="18"/>
      <c r="CR1120" s="18"/>
      <c r="CS1120" s="18"/>
    </row>
    <row r="1121" spans="1:97">
      <c r="A1121" s="18"/>
      <c r="B1121" s="18"/>
      <c r="C1121" s="18" t="s">
        <v>18998</v>
      </c>
      <c r="D1121" s="18"/>
      <c r="E1121" s="18"/>
      <c r="F1121" s="18"/>
      <c r="G1121" s="18"/>
      <c r="H1121" s="18"/>
      <c r="I1121" s="18"/>
      <c r="J1121" s="18"/>
      <c r="K1121" s="18"/>
      <c r="L1121" s="18"/>
      <c r="M1121" s="18"/>
      <c r="N1121" s="18"/>
      <c r="O1121" s="18"/>
      <c r="P1121" s="18"/>
      <c r="Q1121" s="18"/>
      <c r="R1121" s="18"/>
      <c r="S1121" s="18"/>
      <c r="T1121" s="18"/>
      <c r="U1121" s="18"/>
      <c r="V1121" s="18"/>
      <c r="W1121" s="18"/>
      <c r="X1121" s="18"/>
      <c r="Y1121" s="18"/>
      <c r="Z1121" s="18"/>
      <c r="AA1121" s="18"/>
      <c r="AB1121" s="18"/>
      <c r="AC1121" s="18"/>
      <c r="AD1121" s="18"/>
      <c r="AE1121" s="18"/>
      <c r="AF1121" s="18"/>
      <c r="AG1121" s="18"/>
      <c r="AH1121" s="18"/>
      <c r="AI1121" s="18"/>
      <c r="AJ1121" s="18"/>
      <c r="AK1121" s="18"/>
      <c r="AL1121" s="18"/>
      <c r="AM1121" s="18"/>
      <c r="AN1121" s="18"/>
      <c r="AO1121" s="18"/>
      <c r="AP1121" s="18"/>
      <c r="AQ1121" s="18"/>
      <c r="AR1121" s="18"/>
      <c r="AS1121" s="18"/>
      <c r="AT1121" s="18"/>
      <c r="AU1121" s="18"/>
      <c r="AV1121" s="18"/>
      <c r="AW1121" s="18"/>
      <c r="AX1121" s="18"/>
      <c r="AY1121" s="18"/>
      <c r="AZ1121" s="18"/>
      <c r="BA1121" s="18"/>
      <c r="BB1121" s="18"/>
      <c r="BC1121" s="18"/>
      <c r="BD1121" s="18"/>
      <c r="BE1121" s="18"/>
      <c r="BF1121" s="18"/>
      <c r="BG1121" s="18"/>
      <c r="BH1121" s="18"/>
      <c r="BI1121" s="18"/>
      <c r="BJ1121" s="18"/>
      <c r="BK1121" s="18"/>
      <c r="BL1121" s="18"/>
      <c r="BM1121" s="18"/>
      <c r="BN1121" s="18"/>
      <c r="BO1121" s="18"/>
      <c r="BP1121" s="18"/>
      <c r="BQ1121" s="18"/>
      <c r="BR1121" s="18"/>
      <c r="BS1121" s="18"/>
      <c r="BT1121" s="18"/>
      <c r="BU1121" s="18"/>
      <c r="BV1121" s="18"/>
      <c r="BW1121" s="18"/>
      <c r="BX1121" s="18"/>
      <c r="BY1121" s="18"/>
      <c r="BZ1121" s="18"/>
      <c r="CA1121" s="18"/>
      <c r="CB1121" s="18"/>
      <c r="CC1121" s="18"/>
      <c r="CD1121" s="18"/>
      <c r="CE1121" s="18"/>
      <c r="CF1121" s="18"/>
      <c r="CG1121" s="18"/>
      <c r="CH1121" s="18"/>
      <c r="CI1121" s="18"/>
      <c r="CJ1121" s="18"/>
      <c r="CK1121" s="18"/>
      <c r="CL1121" s="18"/>
      <c r="CM1121" s="18"/>
      <c r="CN1121" s="18"/>
      <c r="CO1121" s="18"/>
      <c r="CP1121" s="18"/>
      <c r="CQ1121" s="18"/>
      <c r="CR1121" s="18"/>
      <c r="CS1121" s="18"/>
    </row>
    <row r="1122" spans="1:97">
      <c r="A1122" s="18"/>
      <c r="B1122" s="18"/>
      <c r="C1122" s="18" t="s">
        <v>18999</v>
      </c>
      <c r="D1122" s="18"/>
      <c r="E1122" s="18"/>
      <c r="F1122" s="18"/>
      <c r="G1122" s="18"/>
      <c r="H1122" s="18"/>
      <c r="I1122" s="18"/>
      <c r="J1122" s="18"/>
      <c r="K1122" s="18"/>
      <c r="L1122" s="18"/>
      <c r="M1122" s="18"/>
      <c r="N1122" s="18"/>
      <c r="O1122" s="18"/>
      <c r="P1122" s="18"/>
      <c r="Q1122" s="18"/>
      <c r="R1122" s="18"/>
      <c r="S1122" s="18"/>
      <c r="T1122" s="18"/>
      <c r="U1122" s="18"/>
      <c r="V1122" s="18"/>
      <c r="W1122" s="18"/>
      <c r="X1122" s="18"/>
      <c r="Y1122" s="18"/>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c r="BC1122" s="18"/>
      <c r="BD1122" s="18"/>
      <c r="BE1122" s="18"/>
      <c r="BF1122" s="18"/>
      <c r="BG1122" s="18"/>
      <c r="BH1122" s="18"/>
      <c r="BI1122" s="18"/>
      <c r="BJ1122" s="18"/>
      <c r="BK1122" s="18"/>
      <c r="BL1122" s="18"/>
      <c r="BM1122" s="18"/>
      <c r="BN1122" s="18"/>
      <c r="BO1122" s="18"/>
      <c r="BP1122" s="18"/>
      <c r="BQ1122" s="18"/>
      <c r="BR1122" s="18"/>
      <c r="BS1122" s="18"/>
      <c r="BT1122" s="18"/>
      <c r="BU1122" s="18"/>
      <c r="BV1122" s="18"/>
      <c r="BW1122" s="18"/>
      <c r="BX1122" s="18"/>
      <c r="BY1122" s="18"/>
      <c r="BZ1122" s="18"/>
      <c r="CA1122" s="18"/>
      <c r="CB1122" s="18"/>
      <c r="CC1122" s="18"/>
      <c r="CD1122" s="18"/>
      <c r="CE1122" s="18"/>
      <c r="CF1122" s="18"/>
      <c r="CG1122" s="18"/>
      <c r="CH1122" s="18"/>
      <c r="CI1122" s="18"/>
      <c r="CJ1122" s="18"/>
      <c r="CK1122" s="18"/>
      <c r="CL1122" s="18"/>
      <c r="CM1122" s="18"/>
      <c r="CN1122" s="18"/>
      <c r="CO1122" s="18"/>
      <c r="CP1122" s="18"/>
      <c r="CQ1122" s="18"/>
      <c r="CR1122" s="18"/>
      <c r="CS1122" s="18"/>
    </row>
    <row r="1123" spans="1:97">
      <c r="A1123" s="18"/>
      <c r="B1123" s="18"/>
      <c r="C1123" s="18" t="s">
        <v>19000</v>
      </c>
      <c r="D1123" s="18"/>
      <c r="E1123" s="18"/>
      <c r="F1123" s="18"/>
      <c r="G1123" s="18"/>
      <c r="H1123" s="18"/>
      <c r="I1123" s="18"/>
      <c r="J1123" s="18"/>
      <c r="K1123" s="18"/>
      <c r="L1123" s="18"/>
      <c r="M1123" s="18"/>
      <c r="N1123" s="18"/>
      <c r="O1123" s="18"/>
      <c r="P1123" s="18"/>
      <c r="Q1123" s="18"/>
      <c r="R1123" s="18"/>
      <c r="S1123" s="18"/>
      <c r="T1123" s="18"/>
      <c r="U1123" s="18"/>
      <c r="V1123" s="18"/>
      <c r="W1123" s="18"/>
      <c r="X1123" s="18"/>
      <c r="Y1123" s="18"/>
      <c r="Z1123" s="18"/>
      <c r="AA1123" s="18"/>
      <c r="AB1123" s="18"/>
      <c r="AC1123" s="18"/>
      <c r="AD1123" s="18"/>
      <c r="AE1123" s="18"/>
      <c r="AF1123" s="18"/>
      <c r="AG1123" s="18"/>
      <c r="AH1123" s="18"/>
      <c r="AI1123" s="18"/>
      <c r="AJ1123" s="18"/>
      <c r="AK1123" s="18"/>
      <c r="AL1123" s="18"/>
      <c r="AM1123" s="18"/>
      <c r="AN1123" s="18"/>
      <c r="AO1123" s="18"/>
      <c r="AP1123" s="18"/>
      <c r="AQ1123" s="18"/>
      <c r="AR1123" s="18"/>
      <c r="AS1123" s="18"/>
      <c r="AT1123" s="18"/>
      <c r="AU1123" s="18"/>
      <c r="AV1123" s="18"/>
      <c r="AW1123" s="18"/>
      <c r="AX1123" s="18"/>
      <c r="AY1123" s="18"/>
      <c r="AZ1123" s="18"/>
      <c r="BA1123" s="18"/>
      <c r="BB1123" s="18"/>
      <c r="BC1123" s="18"/>
      <c r="BD1123" s="18"/>
      <c r="BE1123" s="18"/>
      <c r="BF1123" s="18"/>
      <c r="BG1123" s="18"/>
      <c r="BH1123" s="18"/>
      <c r="BI1123" s="18"/>
      <c r="BJ1123" s="18"/>
      <c r="BK1123" s="18"/>
      <c r="BL1123" s="18"/>
      <c r="BM1123" s="18"/>
      <c r="BN1123" s="18"/>
      <c r="BO1123" s="18"/>
      <c r="BP1123" s="18"/>
      <c r="BQ1123" s="18"/>
      <c r="BR1123" s="18"/>
      <c r="BS1123" s="18"/>
      <c r="BT1123" s="18"/>
      <c r="BU1123" s="18"/>
      <c r="BV1123" s="18"/>
      <c r="BW1123" s="18"/>
      <c r="BX1123" s="18"/>
      <c r="BY1123" s="18"/>
      <c r="BZ1123" s="18"/>
      <c r="CA1123" s="18"/>
      <c r="CB1123" s="18"/>
      <c r="CC1123" s="18"/>
      <c r="CD1123" s="18"/>
      <c r="CE1123" s="18"/>
      <c r="CF1123" s="18"/>
      <c r="CG1123" s="18"/>
      <c r="CH1123" s="18"/>
      <c r="CI1123" s="18"/>
      <c r="CJ1123" s="18"/>
      <c r="CK1123" s="18"/>
      <c r="CL1123" s="18"/>
      <c r="CM1123" s="18"/>
      <c r="CN1123" s="18"/>
      <c r="CO1123" s="18"/>
      <c r="CP1123" s="18"/>
      <c r="CQ1123" s="18"/>
      <c r="CR1123" s="18"/>
      <c r="CS1123" s="18"/>
    </row>
    <row r="1124" spans="1:97">
      <c r="A1124" s="18"/>
      <c r="B1124" s="18"/>
      <c r="C1124" s="18" t="s">
        <v>19001</v>
      </c>
      <c r="D1124" s="18"/>
      <c r="E1124" s="18"/>
      <c r="F1124" s="18"/>
      <c r="G1124" s="18"/>
      <c r="H1124" s="18"/>
      <c r="I1124" s="18"/>
      <c r="J1124" s="18"/>
      <c r="K1124" s="18"/>
      <c r="L1124" s="18"/>
      <c r="M1124" s="18"/>
      <c r="N1124" s="18"/>
      <c r="O1124" s="18"/>
      <c r="P1124" s="18"/>
      <c r="Q1124" s="18"/>
      <c r="R1124" s="18"/>
      <c r="S1124" s="18"/>
      <c r="T1124" s="18"/>
      <c r="U1124" s="18"/>
      <c r="V1124" s="18"/>
      <c r="W1124" s="18"/>
      <c r="X1124" s="18"/>
      <c r="Y1124" s="18"/>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c r="BC1124" s="18"/>
      <c r="BD1124" s="18"/>
      <c r="BE1124" s="18"/>
      <c r="BF1124" s="18"/>
      <c r="BG1124" s="18"/>
      <c r="BH1124" s="18"/>
      <c r="BI1124" s="18"/>
      <c r="BJ1124" s="18"/>
      <c r="BK1124" s="18"/>
      <c r="BL1124" s="18"/>
      <c r="BM1124" s="18"/>
      <c r="BN1124" s="18"/>
      <c r="BO1124" s="18"/>
      <c r="BP1124" s="18"/>
      <c r="BQ1124" s="18"/>
      <c r="BR1124" s="18"/>
      <c r="BS1124" s="18"/>
      <c r="BT1124" s="18"/>
      <c r="BU1124" s="18"/>
      <c r="BV1124" s="18"/>
      <c r="BW1124" s="18"/>
      <c r="BX1124" s="18"/>
      <c r="BY1124" s="18"/>
      <c r="BZ1124" s="18"/>
      <c r="CA1124" s="18"/>
      <c r="CB1124" s="18"/>
      <c r="CC1124" s="18"/>
      <c r="CD1124" s="18"/>
      <c r="CE1124" s="18"/>
      <c r="CF1124" s="18"/>
      <c r="CG1124" s="18"/>
      <c r="CH1124" s="18"/>
      <c r="CI1124" s="18"/>
      <c r="CJ1124" s="18"/>
      <c r="CK1124" s="18"/>
      <c r="CL1124" s="18"/>
      <c r="CM1124" s="18"/>
      <c r="CN1124" s="18"/>
      <c r="CO1124" s="18"/>
      <c r="CP1124" s="18"/>
      <c r="CQ1124" s="18"/>
      <c r="CR1124" s="18"/>
      <c r="CS1124" s="18"/>
    </row>
    <row r="1125" spans="1:97">
      <c r="A1125" s="18"/>
      <c r="B1125" s="18"/>
      <c r="C1125" s="18" t="s">
        <v>19002</v>
      </c>
      <c r="D1125" s="18"/>
      <c r="E1125" s="18"/>
      <c r="F1125" s="18"/>
      <c r="G1125" s="18"/>
      <c r="H1125" s="18"/>
      <c r="I1125" s="18"/>
      <c r="J1125" s="18"/>
      <c r="K1125" s="18"/>
      <c r="L1125" s="18"/>
      <c r="M1125" s="18"/>
      <c r="N1125" s="18"/>
      <c r="O1125" s="18"/>
      <c r="P1125" s="18"/>
      <c r="Q1125" s="18"/>
      <c r="R1125" s="18"/>
      <c r="S1125" s="18"/>
      <c r="T1125" s="18"/>
      <c r="U1125" s="18"/>
      <c r="V1125" s="18"/>
      <c r="W1125" s="18"/>
      <c r="X1125" s="18"/>
      <c r="Y1125" s="18"/>
      <c r="Z1125" s="18"/>
      <c r="AA1125" s="18"/>
      <c r="AB1125" s="18"/>
      <c r="AC1125" s="18"/>
      <c r="AD1125" s="18"/>
      <c r="AE1125" s="18"/>
      <c r="AF1125" s="18"/>
      <c r="AG1125" s="18"/>
      <c r="AH1125" s="18"/>
      <c r="AI1125" s="18"/>
      <c r="AJ1125" s="18"/>
      <c r="AK1125" s="18"/>
      <c r="AL1125" s="18"/>
      <c r="AM1125" s="18"/>
      <c r="AN1125" s="18"/>
      <c r="AO1125" s="18"/>
      <c r="AP1125" s="18"/>
      <c r="AQ1125" s="18"/>
      <c r="AR1125" s="18"/>
      <c r="AS1125" s="18"/>
      <c r="AT1125" s="18"/>
      <c r="AU1125" s="18"/>
      <c r="AV1125" s="18"/>
      <c r="AW1125" s="18"/>
      <c r="AX1125" s="18"/>
      <c r="AY1125" s="18"/>
      <c r="AZ1125" s="18"/>
      <c r="BA1125" s="18"/>
      <c r="BB1125" s="18"/>
      <c r="BC1125" s="18"/>
      <c r="BD1125" s="18"/>
      <c r="BE1125" s="18"/>
      <c r="BF1125" s="18"/>
      <c r="BG1125" s="18"/>
      <c r="BH1125" s="18"/>
      <c r="BI1125" s="18"/>
      <c r="BJ1125" s="18"/>
      <c r="BK1125" s="18"/>
      <c r="BL1125" s="18"/>
      <c r="BM1125" s="18"/>
      <c r="BN1125" s="18"/>
      <c r="BO1125" s="18"/>
      <c r="BP1125" s="18"/>
      <c r="BQ1125" s="18"/>
      <c r="BR1125" s="18"/>
      <c r="BS1125" s="18"/>
      <c r="BT1125" s="18"/>
      <c r="BU1125" s="18"/>
      <c r="BV1125" s="18"/>
      <c r="BW1125" s="18"/>
      <c r="BX1125" s="18"/>
      <c r="BY1125" s="18"/>
      <c r="BZ1125" s="18"/>
      <c r="CA1125" s="18"/>
      <c r="CB1125" s="18"/>
      <c r="CC1125" s="18"/>
      <c r="CD1125" s="18"/>
      <c r="CE1125" s="18"/>
      <c r="CF1125" s="18"/>
      <c r="CG1125" s="18"/>
      <c r="CH1125" s="18"/>
      <c r="CI1125" s="18"/>
      <c r="CJ1125" s="18"/>
      <c r="CK1125" s="18"/>
      <c r="CL1125" s="18"/>
      <c r="CM1125" s="18"/>
      <c r="CN1125" s="18"/>
      <c r="CO1125" s="18"/>
      <c r="CP1125" s="18"/>
      <c r="CQ1125" s="18"/>
      <c r="CR1125" s="18"/>
      <c r="CS1125" s="18"/>
    </row>
    <row r="1126" spans="1:97">
      <c r="A1126" s="18"/>
      <c r="B1126" s="18"/>
      <c r="C1126" s="18" t="s">
        <v>19003</v>
      </c>
      <c r="D1126" s="18"/>
      <c r="E1126" s="18"/>
      <c r="F1126" s="18"/>
      <c r="G1126" s="18"/>
      <c r="H1126" s="18"/>
      <c r="I1126" s="18"/>
      <c r="J1126" s="18"/>
      <c r="K1126" s="18"/>
      <c r="L1126" s="18"/>
      <c r="M1126" s="18"/>
      <c r="N1126" s="18"/>
      <c r="O1126" s="18"/>
      <c r="P1126" s="18"/>
      <c r="Q1126" s="18"/>
      <c r="R1126" s="18"/>
      <c r="S1126" s="18"/>
      <c r="T1126" s="18"/>
      <c r="U1126" s="18"/>
      <c r="V1126" s="18"/>
      <c r="W1126" s="18"/>
      <c r="X1126" s="18"/>
      <c r="Y1126" s="18"/>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c r="BC1126" s="18"/>
      <c r="BD1126" s="18"/>
      <c r="BE1126" s="18"/>
      <c r="BF1126" s="18"/>
      <c r="BG1126" s="18"/>
      <c r="BH1126" s="18"/>
      <c r="BI1126" s="18"/>
      <c r="BJ1126" s="18"/>
      <c r="BK1126" s="18"/>
      <c r="BL1126" s="18"/>
      <c r="BM1126" s="18"/>
      <c r="BN1126" s="18"/>
      <c r="BO1126" s="18"/>
      <c r="BP1126" s="18"/>
      <c r="BQ1126" s="18"/>
      <c r="BR1126" s="18"/>
      <c r="BS1126" s="18"/>
      <c r="BT1126" s="18"/>
      <c r="BU1126" s="18"/>
      <c r="BV1126" s="18"/>
      <c r="BW1126" s="18"/>
      <c r="BX1126" s="18"/>
      <c r="BY1126" s="18"/>
      <c r="BZ1126" s="18"/>
      <c r="CA1126" s="18"/>
      <c r="CB1126" s="18"/>
      <c r="CC1126" s="18"/>
      <c r="CD1126" s="18"/>
      <c r="CE1126" s="18"/>
      <c r="CF1126" s="18"/>
      <c r="CG1126" s="18"/>
      <c r="CH1126" s="18"/>
      <c r="CI1126" s="18"/>
      <c r="CJ1126" s="18"/>
      <c r="CK1126" s="18"/>
      <c r="CL1126" s="18"/>
      <c r="CM1126" s="18"/>
      <c r="CN1126" s="18"/>
      <c r="CO1126" s="18"/>
      <c r="CP1126" s="18"/>
      <c r="CQ1126" s="18"/>
      <c r="CR1126" s="18"/>
      <c r="CS1126" s="18"/>
    </row>
    <row r="1127" spans="1:97">
      <c r="A1127" s="18"/>
      <c r="B1127" s="18"/>
      <c r="C1127" s="18" t="s">
        <v>19004</v>
      </c>
      <c r="D1127" s="18"/>
      <c r="E1127" s="18"/>
      <c r="F1127" s="18"/>
      <c r="G1127" s="18"/>
      <c r="H1127" s="18"/>
      <c r="I1127" s="18"/>
      <c r="J1127" s="18"/>
      <c r="K1127" s="18"/>
      <c r="L1127" s="18"/>
      <c r="M1127" s="18"/>
      <c r="N1127" s="18"/>
      <c r="O1127" s="18"/>
      <c r="P1127" s="18"/>
      <c r="Q1127" s="18"/>
      <c r="R1127" s="18"/>
      <c r="S1127" s="18"/>
      <c r="T1127" s="18"/>
      <c r="U1127" s="18"/>
      <c r="V1127" s="18"/>
      <c r="W1127" s="18"/>
      <c r="X1127" s="18"/>
      <c r="Y1127" s="18"/>
      <c r="Z1127" s="18"/>
      <c r="AA1127" s="18"/>
      <c r="AB1127" s="18"/>
      <c r="AC1127" s="18"/>
      <c r="AD1127" s="18"/>
      <c r="AE1127" s="18"/>
      <c r="AF1127" s="18"/>
      <c r="AG1127" s="18"/>
      <c r="AH1127" s="18"/>
      <c r="AI1127" s="18"/>
      <c r="AJ1127" s="18"/>
      <c r="AK1127" s="18"/>
      <c r="AL1127" s="18"/>
      <c r="AM1127" s="18"/>
      <c r="AN1127" s="18"/>
      <c r="AO1127" s="18"/>
      <c r="AP1127" s="18"/>
      <c r="AQ1127" s="18"/>
      <c r="AR1127" s="18"/>
      <c r="AS1127" s="18"/>
      <c r="AT1127" s="18"/>
      <c r="AU1127" s="18"/>
      <c r="AV1127" s="18"/>
      <c r="AW1127" s="18"/>
      <c r="AX1127" s="18"/>
      <c r="AY1127" s="18"/>
      <c r="AZ1127" s="18"/>
      <c r="BA1127" s="18"/>
      <c r="BB1127" s="18"/>
      <c r="BC1127" s="18"/>
      <c r="BD1127" s="18"/>
      <c r="BE1127" s="18"/>
      <c r="BF1127" s="18"/>
      <c r="BG1127" s="18"/>
      <c r="BH1127" s="18"/>
      <c r="BI1127" s="18"/>
      <c r="BJ1127" s="18"/>
      <c r="BK1127" s="18"/>
      <c r="BL1127" s="18"/>
      <c r="BM1127" s="18"/>
      <c r="BN1127" s="18"/>
      <c r="BO1127" s="18"/>
      <c r="BP1127" s="18"/>
      <c r="BQ1127" s="18"/>
      <c r="BR1127" s="18"/>
      <c r="BS1127" s="18"/>
      <c r="BT1127" s="18"/>
      <c r="BU1127" s="18"/>
      <c r="BV1127" s="18"/>
      <c r="BW1127" s="18"/>
      <c r="BX1127" s="18"/>
      <c r="BY1127" s="18"/>
      <c r="BZ1127" s="18"/>
      <c r="CA1127" s="18"/>
      <c r="CB1127" s="18"/>
      <c r="CC1127" s="18"/>
      <c r="CD1127" s="18"/>
      <c r="CE1127" s="18"/>
      <c r="CF1127" s="18"/>
      <c r="CG1127" s="18"/>
      <c r="CH1127" s="18"/>
      <c r="CI1127" s="18"/>
      <c r="CJ1127" s="18"/>
      <c r="CK1127" s="18"/>
      <c r="CL1127" s="18"/>
      <c r="CM1127" s="18"/>
      <c r="CN1127" s="18"/>
      <c r="CO1127" s="18"/>
      <c r="CP1127" s="18"/>
      <c r="CQ1127" s="18"/>
      <c r="CR1127" s="18"/>
      <c r="CS1127" s="18"/>
    </row>
    <row r="1128" spans="1:97">
      <c r="A1128" s="18"/>
      <c r="B1128" s="18"/>
      <c r="C1128" s="18" t="s">
        <v>19005</v>
      </c>
      <c r="D1128" s="18"/>
      <c r="E1128" s="18"/>
      <c r="F1128" s="18"/>
      <c r="G1128" s="18"/>
      <c r="H1128" s="18"/>
      <c r="I1128" s="18"/>
      <c r="J1128" s="18"/>
      <c r="K1128" s="18"/>
      <c r="L1128" s="18"/>
      <c r="M1128" s="18"/>
      <c r="N1128" s="18"/>
      <c r="O1128" s="18"/>
      <c r="P1128" s="18"/>
      <c r="Q1128" s="18"/>
      <c r="R1128" s="18"/>
      <c r="S1128" s="18"/>
      <c r="T1128" s="18"/>
      <c r="U1128" s="18"/>
      <c r="V1128" s="18"/>
      <c r="W1128" s="18"/>
      <c r="X1128" s="18"/>
      <c r="Y1128" s="18"/>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c r="BC1128" s="18"/>
      <c r="BD1128" s="18"/>
      <c r="BE1128" s="18"/>
      <c r="BF1128" s="18"/>
      <c r="BG1128" s="18"/>
      <c r="BH1128" s="18"/>
      <c r="BI1128" s="18"/>
      <c r="BJ1128" s="18"/>
      <c r="BK1128" s="18"/>
      <c r="BL1128" s="18"/>
      <c r="BM1128" s="18"/>
      <c r="BN1128" s="18"/>
      <c r="BO1128" s="18"/>
      <c r="BP1128" s="18"/>
      <c r="BQ1128" s="18"/>
      <c r="BR1128" s="18"/>
      <c r="BS1128" s="18"/>
      <c r="BT1128" s="18"/>
      <c r="BU1128" s="18"/>
      <c r="BV1128" s="18"/>
      <c r="BW1128" s="18"/>
      <c r="BX1128" s="18"/>
      <c r="BY1128" s="18"/>
      <c r="BZ1128" s="18"/>
      <c r="CA1128" s="18"/>
      <c r="CB1128" s="18"/>
      <c r="CC1128" s="18"/>
      <c r="CD1128" s="18"/>
      <c r="CE1128" s="18"/>
      <c r="CF1128" s="18"/>
      <c r="CG1128" s="18"/>
      <c r="CH1128" s="18"/>
      <c r="CI1128" s="18"/>
      <c r="CJ1128" s="18"/>
      <c r="CK1128" s="18"/>
      <c r="CL1128" s="18"/>
      <c r="CM1128" s="18"/>
      <c r="CN1128" s="18"/>
      <c r="CO1128" s="18"/>
      <c r="CP1128" s="18"/>
      <c r="CQ1128" s="18"/>
      <c r="CR1128" s="18"/>
      <c r="CS1128" s="18"/>
    </row>
    <row r="1129" spans="1:97">
      <c r="A1129" s="18"/>
      <c r="B1129" s="18"/>
      <c r="C1129" s="18" t="s">
        <v>19006</v>
      </c>
      <c r="D1129" s="18"/>
      <c r="E1129" s="18"/>
      <c r="F1129" s="18"/>
      <c r="G1129" s="18"/>
      <c r="H1129" s="18"/>
      <c r="I1129" s="18"/>
      <c r="J1129" s="18"/>
      <c r="K1129" s="18"/>
      <c r="L1129" s="18"/>
      <c r="M1129" s="18"/>
      <c r="N1129" s="18"/>
      <c r="O1129" s="18"/>
      <c r="P1129" s="18"/>
      <c r="Q1129" s="18"/>
      <c r="R1129" s="18"/>
      <c r="S1129" s="18"/>
      <c r="T1129" s="18"/>
      <c r="U1129" s="18"/>
      <c r="V1129" s="18"/>
      <c r="W1129" s="18"/>
      <c r="X1129" s="18"/>
      <c r="Y1129" s="18"/>
      <c r="Z1129" s="18"/>
      <c r="AA1129" s="18"/>
      <c r="AB1129" s="18"/>
      <c r="AC1129" s="18"/>
      <c r="AD1129" s="18"/>
      <c r="AE1129" s="18"/>
      <c r="AF1129" s="18"/>
      <c r="AG1129" s="18"/>
      <c r="AH1129" s="18"/>
      <c r="AI1129" s="18"/>
      <c r="AJ1129" s="18"/>
      <c r="AK1129" s="18"/>
      <c r="AL1129" s="18"/>
      <c r="AM1129" s="18"/>
      <c r="AN1129" s="18"/>
      <c r="AO1129" s="18"/>
      <c r="AP1129" s="18"/>
      <c r="AQ1129" s="18"/>
      <c r="AR1129" s="18"/>
      <c r="AS1129" s="18"/>
      <c r="AT1129" s="18"/>
      <c r="AU1129" s="18"/>
      <c r="AV1129" s="18"/>
      <c r="AW1129" s="18"/>
      <c r="AX1129" s="18"/>
      <c r="AY1129" s="18"/>
      <c r="AZ1129" s="18"/>
      <c r="BA1129" s="18"/>
      <c r="BB1129" s="18"/>
      <c r="BC1129" s="18"/>
      <c r="BD1129" s="18"/>
      <c r="BE1129" s="18"/>
      <c r="BF1129" s="18"/>
      <c r="BG1129" s="18"/>
      <c r="BH1129" s="18"/>
      <c r="BI1129" s="18"/>
      <c r="BJ1129" s="18"/>
      <c r="BK1129" s="18"/>
      <c r="BL1129" s="18"/>
      <c r="BM1129" s="18"/>
      <c r="BN1129" s="18"/>
      <c r="BO1129" s="18"/>
      <c r="BP1129" s="18"/>
      <c r="BQ1129" s="18"/>
      <c r="BR1129" s="18"/>
      <c r="BS1129" s="18"/>
      <c r="BT1129" s="18"/>
      <c r="BU1129" s="18"/>
      <c r="BV1129" s="18"/>
      <c r="BW1129" s="18"/>
      <c r="BX1129" s="18"/>
      <c r="BY1129" s="18"/>
      <c r="BZ1129" s="18"/>
      <c r="CA1129" s="18"/>
      <c r="CB1129" s="18"/>
      <c r="CC1129" s="18"/>
      <c r="CD1129" s="18"/>
      <c r="CE1129" s="18"/>
      <c r="CF1129" s="18"/>
      <c r="CG1129" s="18"/>
      <c r="CH1129" s="18"/>
      <c r="CI1129" s="18"/>
      <c r="CJ1129" s="18"/>
      <c r="CK1129" s="18"/>
      <c r="CL1129" s="18"/>
      <c r="CM1129" s="18"/>
      <c r="CN1129" s="18"/>
      <c r="CO1129" s="18"/>
      <c r="CP1129" s="18"/>
      <c r="CQ1129" s="18"/>
      <c r="CR1129" s="18"/>
      <c r="CS1129" s="18"/>
    </row>
    <row r="1130" spans="1:97">
      <c r="A1130" s="18"/>
      <c r="B1130" s="18"/>
      <c r="C1130" s="18" t="s">
        <v>19007</v>
      </c>
      <c r="D1130" s="18"/>
      <c r="E1130" s="18"/>
      <c r="F1130" s="18"/>
      <c r="G1130" s="18"/>
      <c r="H1130" s="18"/>
      <c r="I1130" s="18"/>
      <c r="J1130" s="18"/>
      <c r="K1130" s="18"/>
      <c r="L1130" s="18"/>
      <c r="M1130" s="18"/>
      <c r="N1130" s="18"/>
      <c r="O1130" s="18"/>
      <c r="P1130" s="18"/>
      <c r="Q1130" s="18"/>
      <c r="R1130" s="18"/>
      <c r="S1130" s="18"/>
      <c r="T1130" s="18"/>
      <c r="U1130" s="18"/>
      <c r="V1130" s="18"/>
      <c r="W1130" s="18"/>
      <c r="X1130" s="18"/>
      <c r="Y1130" s="18"/>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c r="BC1130" s="18"/>
      <c r="BD1130" s="18"/>
      <c r="BE1130" s="18"/>
      <c r="BF1130" s="18"/>
      <c r="BG1130" s="18"/>
      <c r="BH1130" s="18"/>
      <c r="BI1130" s="18"/>
      <c r="BJ1130" s="18"/>
      <c r="BK1130" s="18"/>
      <c r="BL1130" s="18"/>
      <c r="BM1130" s="18"/>
      <c r="BN1130" s="18"/>
      <c r="BO1130" s="18"/>
      <c r="BP1130" s="18"/>
      <c r="BQ1130" s="18"/>
      <c r="BR1130" s="18"/>
      <c r="BS1130" s="18"/>
      <c r="BT1130" s="18"/>
      <c r="BU1130" s="18"/>
      <c r="BV1130" s="18"/>
      <c r="BW1130" s="18"/>
      <c r="BX1130" s="18"/>
      <c r="BY1130" s="18"/>
      <c r="BZ1130" s="18"/>
      <c r="CA1130" s="18"/>
      <c r="CB1130" s="18"/>
      <c r="CC1130" s="18"/>
      <c r="CD1130" s="18"/>
      <c r="CE1130" s="18"/>
      <c r="CF1130" s="18"/>
      <c r="CG1130" s="18"/>
      <c r="CH1130" s="18"/>
      <c r="CI1130" s="18"/>
      <c r="CJ1130" s="18"/>
      <c r="CK1130" s="18"/>
      <c r="CL1130" s="18"/>
      <c r="CM1130" s="18"/>
      <c r="CN1130" s="18"/>
      <c r="CO1130" s="18"/>
      <c r="CP1130" s="18"/>
      <c r="CQ1130" s="18"/>
      <c r="CR1130" s="18"/>
      <c r="CS1130" s="18"/>
    </row>
    <row r="1131" spans="1:97">
      <c r="A1131" s="18"/>
      <c r="B1131" s="18"/>
      <c r="C1131" s="18" t="s">
        <v>19008</v>
      </c>
      <c r="D1131" s="18"/>
      <c r="E1131" s="18"/>
      <c r="F1131" s="18"/>
      <c r="G1131" s="18"/>
      <c r="H1131" s="18"/>
      <c r="I1131" s="18"/>
      <c r="J1131" s="18"/>
      <c r="K1131" s="18"/>
      <c r="L1131" s="18"/>
      <c r="M1131" s="18"/>
      <c r="N1131" s="18"/>
      <c r="O1131" s="18"/>
      <c r="P1131" s="18"/>
      <c r="Q1131" s="18"/>
      <c r="R1131" s="18"/>
      <c r="S1131" s="18"/>
      <c r="T1131" s="18"/>
      <c r="U1131" s="18"/>
      <c r="V1131" s="18"/>
      <c r="W1131" s="18"/>
      <c r="X1131" s="18"/>
      <c r="Y1131" s="18"/>
      <c r="Z1131" s="18"/>
      <c r="AA1131" s="18"/>
      <c r="AB1131" s="18"/>
      <c r="AC1131" s="18"/>
      <c r="AD1131" s="18"/>
      <c r="AE1131" s="18"/>
      <c r="AF1131" s="18"/>
      <c r="AG1131" s="18"/>
      <c r="AH1131" s="18"/>
      <c r="AI1131" s="18"/>
      <c r="AJ1131" s="18"/>
      <c r="AK1131" s="18"/>
      <c r="AL1131" s="18"/>
      <c r="AM1131" s="18"/>
      <c r="AN1131" s="18"/>
      <c r="AO1131" s="18"/>
      <c r="AP1131" s="18"/>
      <c r="AQ1131" s="18"/>
      <c r="AR1131" s="18"/>
      <c r="AS1131" s="18"/>
      <c r="AT1131" s="18"/>
      <c r="AU1131" s="18"/>
      <c r="AV1131" s="18"/>
      <c r="AW1131" s="18"/>
      <c r="AX1131" s="18"/>
      <c r="AY1131" s="18"/>
      <c r="AZ1131" s="18"/>
      <c r="BA1131" s="18"/>
      <c r="BB1131" s="18"/>
      <c r="BC1131" s="18"/>
      <c r="BD1131" s="18"/>
      <c r="BE1131" s="18"/>
      <c r="BF1131" s="18"/>
      <c r="BG1131" s="18"/>
      <c r="BH1131" s="18"/>
      <c r="BI1131" s="18"/>
      <c r="BJ1131" s="18"/>
      <c r="BK1131" s="18"/>
      <c r="BL1131" s="18"/>
      <c r="BM1131" s="18"/>
      <c r="BN1131" s="18"/>
      <c r="BO1131" s="18"/>
      <c r="BP1131" s="18"/>
      <c r="BQ1131" s="18"/>
      <c r="BR1131" s="18"/>
      <c r="BS1131" s="18"/>
      <c r="BT1131" s="18"/>
      <c r="BU1131" s="18"/>
      <c r="BV1131" s="18"/>
      <c r="BW1131" s="18"/>
      <c r="BX1131" s="18"/>
      <c r="BY1131" s="18"/>
      <c r="BZ1131" s="18"/>
      <c r="CA1131" s="18"/>
      <c r="CB1131" s="18"/>
      <c r="CC1131" s="18"/>
      <c r="CD1131" s="18"/>
      <c r="CE1131" s="18"/>
      <c r="CF1131" s="18"/>
      <c r="CG1131" s="18"/>
      <c r="CH1131" s="18"/>
      <c r="CI1131" s="18"/>
      <c r="CJ1131" s="18"/>
      <c r="CK1131" s="18"/>
      <c r="CL1131" s="18"/>
      <c r="CM1131" s="18"/>
      <c r="CN1131" s="18"/>
      <c r="CO1131" s="18"/>
      <c r="CP1131" s="18"/>
      <c r="CQ1131" s="18"/>
      <c r="CR1131" s="18"/>
      <c r="CS1131" s="18"/>
    </row>
    <row r="1132" spans="1:97">
      <c r="A1132" s="18"/>
      <c r="B1132" s="18"/>
      <c r="C1132" s="18" t="s">
        <v>19009</v>
      </c>
      <c r="D1132" s="18"/>
      <c r="E1132" s="18"/>
      <c r="F1132" s="18"/>
      <c r="G1132" s="18"/>
      <c r="H1132" s="18"/>
      <c r="I1132" s="18"/>
      <c r="J1132" s="18"/>
      <c r="K1132" s="18"/>
      <c r="L1132" s="18"/>
      <c r="M1132" s="18"/>
      <c r="N1132" s="18"/>
      <c r="O1132" s="18"/>
      <c r="P1132" s="18"/>
      <c r="Q1132" s="18"/>
      <c r="R1132" s="18"/>
      <c r="S1132" s="18"/>
      <c r="T1132" s="18"/>
      <c r="U1132" s="18"/>
      <c r="V1132" s="18"/>
      <c r="W1132" s="18"/>
      <c r="X1132" s="18"/>
      <c r="Y1132" s="18"/>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c r="BC1132" s="18"/>
      <c r="BD1132" s="18"/>
      <c r="BE1132" s="18"/>
      <c r="BF1132" s="18"/>
      <c r="BG1132" s="18"/>
      <c r="BH1132" s="18"/>
      <c r="BI1132" s="18"/>
      <c r="BJ1132" s="18"/>
      <c r="BK1132" s="18"/>
      <c r="BL1132" s="18"/>
      <c r="BM1132" s="18"/>
      <c r="BN1132" s="18"/>
      <c r="BO1132" s="18"/>
      <c r="BP1132" s="18"/>
      <c r="BQ1132" s="18"/>
      <c r="BR1132" s="18"/>
      <c r="BS1132" s="18"/>
      <c r="BT1132" s="18"/>
      <c r="BU1132" s="18"/>
      <c r="BV1132" s="18"/>
      <c r="BW1132" s="18"/>
      <c r="BX1132" s="18"/>
      <c r="BY1132" s="18"/>
      <c r="BZ1132" s="18"/>
      <c r="CA1132" s="18"/>
      <c r="CB1132" s="18"/>
      <c r="CC1132" s="18"/>
      <c r="CD1132" s="18"/>
      <c r="CE1132" s="18"/>
      <c r="CF1132" s="18"/>
      <c r="CG1132" s="18"/>
      <c r="CH1132" s="18"/>
      <c r="CI1132" s="18"/>
      <c r="CJ1132" s="18"/>
      <c r="CK1132" s="18"/>
      <c r="CL1132" s="18"/>
      <c r="CM1132" s="18"/>
      <c r="CN1132" s="18"/>
      <c r="CO1132" s="18"/>
      <c r="CP1132" s="18"/>
      <c r="CQ1132" s="18"/>
      <c r="CR1132" s="18"/>
      <c r="CS1132" s="18"/>
    </row>
    <row r="1133" spans="1:97">
      <c r="A1133" s="18"/>
      <c r="B1133" s="18"/>
      <c r="C1133" s="18" t="s">
        <v>19010</v>
      </c>
      <c r="D1133" s="18"/>
      <c r="E1133" s="18"/>
      <c r="F1133" s="18"/>
      <c r="G1133" s="18"/>
      <c r="H1133" s="18"/>
      <c r="I1133" s="18"/>
      <c r="J1133" s="18"/>
      <c r="K1133" s="18"/>
      <c r="L1133" s="18"/>
      <c r="M1133" s="18"/>
      <c r="N1133" s="18"/>
      <c r="O1133" s="18"/>
      <c r="P1133" s="18"/>
      <c r="Q1133" s="18"/>
      <c r="R1133" s="18"/>
      <c r="S1133" s="18"/>
      <c r="T1133" s="18"/>
      <c r="U1133" s="18"/>
      <c r="V1133" s="18"/>
      <c r="W1133" s="18"/>
      <c r="X1133" s="18"/>
      <c r="Y1133" s="18"/>
      <c r="Z1133" s="18"/>
      <c r="AA1133" s="18"/>
      <c r="AB1133" s="18"/>
      <c r="AC1133" s="18"/>
      <c r="AD1133" s="18"/>
      <c r="AE1133" s="18"/>
      <c r="AF1133" s="18"/>
      <c r="AG1133" s="18"/>
      <c r="AH1133" s="18"/>
      <c r="AI1133" s="18"/>
      <c r="AJ1133" s="18"/>
      <c r="AK1133" s="18"/>
      <c r="AL1133" s="18"/>
      <c r="AM1133" s="18"/>
      <c r="AN1133" s="18"/>
      <c r="AO1133" s="18"/>
      <c r="AP1133" s="18"/>
      <c r="AQ1133" s="18"/>
      <c r="AR1133" s="18"/>
      <c r="AS1133" s="18"/>
      <c r="AT1133" s="18"/>
      <c r="AU1133" s="18"/>
      <c r="AV1133" s="18"/>
      <c r="AW1133" s="18"/>
      <c r="AX1133" s="18"/>
      <c r="AY1133" s="18"/>
      <c r="AZ1133" s="18"/>
      <c r="BA1133" s="18"/>
      <c r="BB1133" s="18"/>
      <c r="BC1133" s="18"/>
      <c r="BD1133" s="18"/>
      <c r="BE1133" s="18"/>
      <c r="BF1133" s="18"/>
      <c r="BG1133" s="18"/>
      <c r="BH1133" s="18"/>
      <c r="BI1133" s="18"/>
      <c r="BJ1133" s="18"/>
      <c r="BK1133" s="18"/>
      <c r="BL1133" s="18"/>
      <c r="BM1133" s="18"/>
      <c r="BN1133" s="18"/>
      <c r="BO1133" s="18"/>
      <c r="BP1133" s="18"/>
      <c r="BQ1133" s="18"/>
      <c r="BR1133" s="18"/>
      <c r="BS1133" s="18"/>
      <c r="BT1133" s="18"/>
      <c r="BU1133" s="18"/>
      <c r="BV1133" s="18"/>
      <c r="BW1133" s="18"/>
      <c r="BX1133" s="18"/>
      <c r="BY1133" s="18"/>
      <c r="BZ1133" s="18"/>
      <c r="CA1133" s="18"/>
      <c r="CB1133" s="18"/>
      <c r="CC1133" s="18"/>
      <c r="CD1133" s="18"/>
      <c r="CE1133" s="18"/>
      <c r="CF1133" s="18"/>
      <c r="CG1133" s="18"/>
      <c r="CH1133" s="18"/>
      <c r="CI1133" s="18"/>
      <c r="CJ1133" s="18"/>
      <c r="CK1133" s="18"/>
      <c r="CL1133" s="18"/>
      <c r="CM1133" s="18"/>
      <c r="CN1133" s="18"/>
      <c r="CO1133" s="18"/>
      <c r="CP1133" s="18"/>
      <c r="CQ1133" s="18"/>
      <c r="CR1133" s="18"/>
      <c r="CS1133" s="18"/>
    </row>
    <row r="1134" spans="1:97">
      <c r="A1134" s="18"/>
      <c r="B1134" s="18"/>
      <c r="C1134" s="18" t="s">
        <v>19011</v>
      </c>
      <c r="D1134" s="18"/>
      <c r="E1134" s="18"/>
      <c r="F1134" s="18"/>
      <c r="G1134" s="18"/>
      <c r="H1134" s="18"/>
      <c r="I1134" s="18"/>
      <c r="J1134" s="18"/>
      <c r="K1134" s="18"/>
      <c r="L1134" s="18"/>
      <c r="M1134" s="18"/>
      <c r="N1134" s="18"/>
      <c r="O1134" s="18"/>
      <c r="P1134" s="18"/>
      <c r="Q1134" s="18"/>
      <c r="R1134" s="18"/>
      <c r="S1134" s="18"/>
      <c r="T1134" s="18"/>
      <c r="U1134" s="18"/>
      <c r="V1134" s="18"/>
      <c r="W1134" s="18"/>
      <c r="X1134" s="18"/>
      <c r="Y1134" s="18"/>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c r="BC1134" s="18"/>
      <c r="BD1134" s="18"/>
      <c r="BE1134" s="18"/>
      <c r="BF1134" s="18"/>
      <c r="BG1134" s="18"/>
      <c r="BH1134" s="18"/>
      <c r="BI1134" s="18"/>
      <c r="BJ1134" s="18"/>
      <c r="BK1134" s="18"/>
      <c r="BL1134" s="18"/>
      <c r="BM1134" s="18"/>
      <c r="BN1134" s="18"/>
      <c r="BO1134" s="18"/>
      <c r="BP1134" s="18"/>
      <c r="BQ1134" s="18"/>
      <c r="BR1134" s="18"/>
      <c r="BS1134" s="18"/>
      <c r="BT1134" s="18"/>
      <c r="BU1134" s="18"/>
      <c r="BV1134" s="18"/>
      <c r="BW1134" s="18"/>
      <c r="BX1134" s="18"/>
      <c r="BY1134" s="18"/>
      <c r="BZ1134" s="18"/>
      <c r="CA1134" s="18"/>
      <c r="CB1134" s="18"/>
      <c r="CC1134" s="18"/>
      <c r="CD1134" s="18"/>
      <c r="CE1134" s="18"/>
      <c r="CF1134" s="18"/>
      <c r="CG1134" s="18"/>
      <c r="CH1134" s="18"/>
      <c r="CI1134" s="18"/>
      <c r="CJ1134" s="18"/>
      <c r="CK1134" s="18"/>
      <c r="CL1134" s="18"/>
      <c r="CM1134" s="18"/>
      <c r="CN1134" s="18"/>
      <c r="CO1134" s="18"/>
      <c r="CP1134" s="18"/>
      <c r="CQ1134" s="18"/>
      <c r="CR1134" s="18"/>
      <c r="CS1134" s="18"/>
    </row>
    <row r="1135" spans="1:97">
      <c r="A1135" s="18"/>
      <c r="B1135" s="18"/>
      <c r="C1135" s="18" t="s">
        <v>19012</v>
      </c>
      <c r="D1135" s="18"/>
      <c r="E1135" s="18"/>
      <c r="F1135" s="18"/>
      <c r="G1135" s="18"/>
      <c r="H1135" s="18"/>
      <c r="I1135" s="18"/>
      <c r="J1135" s="18"/>
      <c r="K1135" s="18"/>
      <c r="L1135" s="18"/>
      <c r="M1135" s="18"/>
      <c r="N1135" s="18"/>
      <c r="O1135" s="18"/>
      <c r="P1135" s="18"/>
      <c r="Q1135" s="18"/>
      <c r="R1135" s="18"/>
      <c r="S1135" s="18"/>
      <c r="T1135" s="18"/>
      <c r="U1135" s="18"/>
      <c r="V1135" s="18"/>
      <c r="W1135" s="18"/>
      <c r="X1135" s="18"/>
      <c r="Y1135" s="18"/>
      <c r="Z1135" s="18"/>
      <c r="AA1135" s="18"/>
      <c r="AB1135" s="18"/>
      <c r="AC1135" s="18"/>
      <c r="AD1135" s="18"/>
      <c r="AE1135" s="18"/>
      <c r="AF1135" s="18"/>
      <c r="AG1135" s="18"/>
      <c r="AH1135" s="18"/>
      <c r="AI1135" s="18"/>
      <c r="AJ1135" s="18"/>
      <c r="AK1135" s="18"/>
      <c r="AL1135" s="18"/>
      <c r="AM1135" s="18"/>
      <c r="AN1135" s="18"/>
      <c r="AO1135" s="18"/>
      <c r="AP1135" s="18"/>
      <c r="AQ1135" s="18"/>
      <c r="AR1135" s="18"/>
      <c r="AS1135" s="18"/>
      <c r="AT1135" s="18"/>
      <c r="AU1135" s="18"/>
      <c r="AV1135" s="18"/>
      <c r="AW1135" s="18"/>
      <c r="AX1135" s="18"/>
      <c r="AY1135" s="18"/>
      <c r="AZ1135" s="18"/>
      <c r="BA1135" s="18"/>
      <c r="BB1135" s="18"/>
      <c r="BC1135" s="18"/>
      <c r="BD1135" s="18"/>
      <c r="BE1135" s="18"/>
      <c r="BF1135" s="18"/>
      <c r="BG1135" s="18"/>
      <c r="BH1135" s="18"/>
      <c r="BI1135" s="18"/>
      <c r="BJ1135" s="18"/>
      <c r="BK1135" s="18"/>
      <c r="BL1135" s="18"/>
      <c r="BM1135" s="18"/>
      <c r="BN1135" s="18"/>
      <c r="BO1135" s="18"/>
      <c r="BP1135" s="18"/>
      <c r="BQ1135" s="18"/>
      <c r="BR1135" s="18"/>
      <c r="BS1135" s="18"/>
      <c r="BT1135" s="18"/>
      <c r="BU1135" s="18"/>
      <c r="BV1135" s="18"/>
      <c r="BW1135" s="18"/>
      <c r="BX1135" s="18"/>
      <c r="BY1135" s="18"/>
      <c r="BZ1135" s="18"/>
      <c r="CA1135" s="18"/>
      <c r="CB1135" s="18"/>
      <c r="CC1135" s="18"/>
      <c r="CD1135" s="18"/>
      <c r="CE1135" s="18"/>
      <c r="CF1135" s="18"/>
      <c r="CG1135" s="18"/>
      <c r="CH1135" s="18"/>
      <c r="CI1135" s="18"/>
      <c r="CJ1135" s="18"/>
      <c r="CK1135" s="18"/>
      <c r="CL1135" s="18"/>
      <c r="CM1135" s="18"/>
      <c r="CN1135" s="18"/>
      <c r="CO1135" s="18"/>
      <c r="CP1135" s="18"/>
      <c r="CQ1135" s="18"/>
      <c r="CR1135" s="18"/>
      <c r="CS1135" s="18"/>
    </row>
    <row r="1136" spans="1:97">
      <c r="A1136" s="18"/>
      <c r="B1136" s="18"/>
      <c r="C1136" s="18" t="s">
        <v>19013</v>
      </c>
      <c r="D1136" s="18"/>
      <c r="E1136" s="18"/>
      <c r="F1136" s="18"/>
      <c r="G1136" s="18"/>
      <c r="H1136" s="18"/>
      <c r="I1136" s="18"/>
      <c r="J1136" s="18"/>
      <c r="K1136" s="18"/>
      <c r="L1136" s="18"/>
      <c r="M1136" s="18"/>
      <c r="N1136" s="18"/>
      <c r="O1136" s="18"/>
      <c r="P1136" s="18"/>
      <c r="Q1136" s="18"/>
      <c r="R1136" s="18"/>
      <c r="S1136" s="18"/>
      <c r="T1136" s="18"/>
      <c r="U1136" s="18"/>
      <c r="V1136" s="18"/>
      <c r="W1136" s="18"/>
      <c r="X1136" s="18"/>
      <c r="Y1136" s="18"/>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c r="BC1136" s="18"/>
      <c r="BD1136" s="18"/>
      <c r="BE1136" s="18"/>
      <c r="BF1136" s="18"/>
      <c r="BG1136" s="18"/>
      <c r="BH1136" s="18"/>
      <c r="BI1136" s="18"/>
      <c r="BJ1136" s="18"/>
      <c r="BK1136" s="18"/>
      <c r="BL1136" s="18"/>
      <c r="BM1136" s="18"/>
      <c r="BN1136" s="18"/>
      <c r="BO1136" s="18"/>
      <c r="BP1136" s="18"/>
      <c r="BQ1136" s="18"/>
      <c r="BR1136" s="18"/>
      <c r="BS1136" s="18"/>
      <c r="BT1136" s="18"/>
      <c r="BU1136" s="18"/>
      <c r="BV1136" s="18"/>
      <c r="BW1136" s="18"/>
      <c r="BX1136" s="18"/>
      <c r="BY1136" s="18"/>
      <c r="BZ1136" s="18"/>
      <c r="CA1136" s="18"/>
      <c r="CB1136" s="18"/>
      <c r="CC1136" s="18"/>
      <c r="CD1136" s="18"/>
      <c r="CE1136" s="18"/>
      <c r="CF1136" s="18"/>
      <c r="CG1136" s="18"/>
      <c r="CH1136" s="18"/>
      <c r="CI1136" s="18"/>
      <c r="CJ1136" s="18"/>
      <c r="CK1136" s="18"/>
      <c r="CL1136" s="18"/>
      <c r="CM1136" s="18"/>
      <c r="CN1136" s="18"/>
      <c r="CO1136" s="18"/>
      <c r="CP1136" s="18"/>
      <c r="CQ1136" s="18"/>
      <c r="CR1136" s="18"/>
      <c r="CS1136" s="18"/>
    </row>
    <row r="1137" spans="1:97">
      <c r="A1137" s="18"/>
      <c r="B1137" s="18"/>
      <c r="C1137" s="18" t="s">
        <v>19014</v>
      </c>
      <c r="D1137" s="18"/>
      <c r="E1137" s="18"/>
      <c r="F1137" s="18"/>
      <c r="G1137" s="18"/>
      <c r="H1137" s="18"/>
      <c r="I1137" s="18"/>
      <c r="J1137" s="18"/>
      <c r="K1137" s="18"/>
      <c r="L1137" s="18"/>
      <c r="M1137" s="18"/>
      <c r="N1137" s="18"/>
      <c r="O1137" s="18"/>
      <c r="P1137" s="18"/>
      <c r="Q1137" s="18"/>
      <c r="R1137" s="18"/>
      <c r="S1137" s="18"/>
      <c r="T1137" s="18"/>
      <c r="U1137" s="18"/>
      <c r="V1137" s="18"/>
      <c r="W1137" s="18"/>
      <c r="X1137" s="18"/>
      <c r="Y1137" s="18"/>
      <c r="Z1137" s="18"/>
      <c r="AA1137" s="18"/>
      <c r="AB1137" s="18"/>
      <c r="AC1137" s="18"/>
      <c r="AD1137" s="18"/>
      <c r="AE1137" s="18"/>
      <c r="AF1137" s="18"/>
      <c r="AG1137" s="18"/>
      <c r="AH1137" s="18"/>
      <c r="AI1137" s="18"/>
      <c r="AJ1137" s="18"/>
      <c r="AK1137" s="18"/>
      <c r="AL1137" s="18"/>
      <c r="AM1137" s="18"/>
      <c r="AN1137" s="18"/>
      <c r="AO1137" s="18"/>
      <c r="AP1137" s="18"/>
      <c r="AQ1137" s="18"/>
      <c r="AR1137" s="18"/>
      <c r="AS1137" s="18"/>
      <c r="AT1137" s="18"/>
      <c r="AU1137" s="18"/>
      <c r="AV1137" s="18"/>
      <c r="AW1137" s="18"/>
      <c r="AX1137" s="18"/>
      <c r="AY1137" s="18"/>
      <c r="AZ1137" s="18"/>
      <c r="BA1137" s="18"/>
      <c r="BB1137" s="18"/>
      <c r="BC1137" s="18"/>
      <c r="BD1137" s="18"/>
      <c r="BE1137" s="18"/>
      <c r="BF1137" s="18"/>
      <c r="BG1137" s="18"/>
      <c r="BH1137" s="18"/>
      <c r="BI1137" s="18"/>
      <c r="BJ1137" s="18"/>
      <c r="BK1137" s="18"/>
      <c r="BL1137" s="18"/>
      <c r="BM1137" s="18"/>
      <c r="BN1137" s="18"/>
      <c r="BO1137" s="18"/>
      <c r="BP1137" s="18"/>
      <c r="BQ1137" s="18"/>
      <c r="BR1137" s="18"/>
      <c r="BS1137" s="18"/>
      <c r="BT1137" s="18"/>
      <c r="BU1137" s="18"/>
      <c r="BV1137" s="18"/>
      <c r="BW1137" s="18"/>
      <c r="BX1137" s="18"/>
      <c r="BY1137" s="18"/>
      <c r="BZ1137" s="18"/>
      <c r="CA1137" s="18"/>
      <c r="CB1137" s="18"/>
      <c r="CC1137" s="18"/>
      <c r="CD1137" s="18"/>
      <c r="CE1137" s="18"/>
      <c r="CF1137" s="18"/>
      <c r="CG1137" s="18"/>
      <c r="CH1137" s="18"/>
      <c r="CI1137" s="18"/>
      <c r="CJ1137" s="18"/>
      <c r="CK1137" s="18"/>
      <c r="CL1137" s="18"/>
      <c r="CM1137" s="18"/>
      <c r="CN1137" s="18"/>
      <c r="CO1137" s="18"/>
      <c r="CP1137" s="18"/>
      <c r="CQ1137" s="18"/>
      <c r="CR1137" s="18"/>
      <c r="CS1137" s="18"/>
    </row>
    <row r="1138" spans="1:97">
      <c r="A1138" s="18"/>
      <c r="B1138" s="18"/>
      <c r="C1138" s="18" t="s">
        <v>19015</v>
      </c>
      <c r="D1138" s="18"/>
      <c r="E1138" s="18"/>
      <c r="F1138" s="18"/>
      <c r="G1138" s="18"/>
      <c r="H1138" s="18"/>
      <c r="I1138" s="18"/>
      <c r="J1138" s="18"/>
      <c r="K1138" s="18"/>
      <c r="L1138" s="18"/>
      <c r="M1138" s="18"/>
      <c r="N1138" s="18"/>
      <c r="O1138" s="18"/>
      <c r="P1138" s="18"/>
      <c r="Q1138" s="18"/>
      <c r="R1138" s="18"/>
      <c r="S1138" s="18"/>
      <c r="T1138" s="18"/>
      <c r="U1138" s="18"/>
      <c r="V1138" s="18"/>
      <c r="W1138" s="18"/>
      <c r="X1138" s="18"/>
      <c r="Y1138" s="18"/>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c r="BC1138" s="18"/>
      <c r="BD1138" s="18"/>
      <c r="BE1138" s="18"/>
      <c r="BF1138" s="18"/>
      <c r="BG1138" s="18"/>
      <c r="BH1138" s="18"/>
      <c r="BI1138" s="18"/>
      <c r="BJ1138" s="18"/>
      <c r="BK1138" s="18"/>
      <c r="BL1138" s="18"/>
      <c r="BM1138" s="18"/>
      <c r="BN1138" s="18"/>
      <c r="BO1138" s="18"/>
      <c r="BP1138" s="18"/>
      <c r="BQ1138" s="18"/>
      <c r="BR1138" s="18"/>
      <c r="BS1138" s="18"/>
      <c r="BT1138" s="18"/>
      <c r="BU1138" s="18"/>
      <c r="BV1138" s="18"/>
      <c r="BW1138" s="18"/>
      <c r="BX1138" s="18"/>
      <c r="BY1138" s="18"/>
      <c r="BZ1138" s="18"/>
      <c r="CA1138" s="18"/>
      <c r="CB1138" s="18"/>
      <c r="CC1138" s="18"/>
      <c r="CD1138" s="18"/>
      <c r="CE1138" s="18"/>
      <c r="CF1138" s="18"/>
      <c r="CG1138" s="18"/>
      <c r="CH1138" s="18"/>
      <c r="CI1138" s="18"/>
      <c r="CJ1138" s="18"/>
      <c r="CK1138" s="18"/>
      <c r="CL1138" s="18"/>
      <c r="CM1138" s="18"/>
      <c r="CN1138" s="18"/>
      <c r="CO1138" s="18"/>
      <c r="CP1138" s="18"/>
      <c r="CQ1138" s="18"/>
      <c r="CR1138" s="18"/>
      <c r="CS1138" s="18"/>
    </row>
    <row r="1139" spans="1:97">
      <c r="A1139" s="18"/>
      <c r="B1139" s="18"/>
      <c r="C1139" s="18" t="s">
        <v>19016</v>
      </c>
      <c r="D1139" s="18"/>
      <c r="E1139" s="18"/>
      <c r="F1139" s="18"/>
      <c r="G1139" s="18"/>
      <c r="H1139" s="18"/>
      <c r="I1139" s="18"/>
      <c r="J1139" s="18"/>
      <c r="K1139" s="18"/>
      <c r="L1139" s="18"/>
      <c r="M1139" s="18"/>
      <c r="N1139" s="18"/>
      <c r="O1139" s="18"/>
      <c r="P1139" s="18"/>
      <c r="Q1139" s="18"/>
      <c r="R1139" s="18"/>
      <c r="S1139" s="18"/>
      <c r="T1139" s="18"/>
      <c r="U1139" s="18"/>
      <c r="V1139" s="18"/>
      <c r="W1139" s="18"/>
      <c r="X1139" s="18"/>
      <c r="Y1139" s="18"/>
      <c r="Z1139" s="18"/>
      <c r="AA1139" s="18"/>
      <c r="AB1139" s="18"/>
      <c r="AC1139" s="18"/>
      <c r="AD1139" s="18"/>
      <c r="AE1139" s="18"/>
      <c r="AF1139" s="18"/>
      <c r="AG1139" s="18"/>
      <c r="AH1139" s="18"/>
      <c r="AI1139" s="18"/>
      <c r="AJ1139" s="18"/>
      <c r="AK1139" s="18"/>
      <c r="AL1139" s="18"/>
      <c r="AM1139" s="18"/>
      <c r="AN1139" s="18"/>
      <c r="AO1139" s="18"/>
      <c r="AP1139" s="18"/>
      <c r="AQ1139" s="18"/>
      <c r="AR1139" s="18"/>
      <c r="AS1139" s="18"/>
      <c r="AT1139" s="18"/>
      <c r="AU1139" s="18"/>
      <c r="AV1139" s="18"/>
      <c r="AW1139" s="18"/>
      <c r="AX1139" s="18"/>
      <c r="AY1139" s="18"/>
      <c r="AZ1139" s="18"/>
      <c r="BA1139" s="18"/>
      <c r="BB1139" s="18"/>
      <c r="BC1139" s="18"/>
      <c r="BD1139" s="18"/>
      <c r="BE1139" s="18"/>
      <c r="BF1139" s="18"/>
      <c r="BG1139" s="18"/>
      <c r="BH1139" s="18"/>
      <c r="BI1139" s="18"/>
      <c r="BJ1139" s="18"/>
      <c r="BK1139" s="18"/>
      <c r="BL1139" s="18"/>
      <c r="BM1139" s="18"/>
      <c r="BN1139" s="18"/>
      <c r="BO1139" s="18"/>
      <c r="BP1139" s="18"/>
      <c r="BQ1139" s="18"/>
      <c r="BR1139" s="18"/>
      <c r="BS1139" s="18"/>
      <c r="BT1139" s="18"/>
      <c r="BU1139" s="18"/>
      <c r="BV1139" s="18"/>
      <c r="BW1139" s="18"/>
      <c r="BX1139" s="18"/>
      <c r="BY1139" s="18"/>
      <c r="BZ1139" s="18"/>
      <c r="CA1139" s="18"/>
      <c r="CB1139" s="18"/>
      <c r="CC1139" s="18"/>
      <c r="CD1139" s="18"/>
      <c r="CE1139" s="18"/>
      <c r="CF1139" s="18"/>
      <c r="CG1139" s="18"/>
      <c r="CH1139" s="18"/>
      <c r="CI1139" s="18"/>
      <c r="CJ1139" s="18"/>
      <c r="CK1139" s="18"/>
      <c r="CL1139" s="18"/>
      <c r="CM1139" s="18"/>
      <c r="CN1139" s="18"/>
      <c r="CO1139" s="18"/>
      <c r="CP1139" s="18"/>
      <c r="CQ1139" s="18"/>
      <c r="CR1139" s="18"/>
      <c r="CS1139" s="18"/>
    </row>
    <row r="1140" spans="1:97">
      <c r="A1140" s="18"/>
      <c r="B1140" s="18"/>
      <c r="C1140" s="18" t="s">
        <v>19017</v>
      </c>
      <c r="D1140" s="18"/>
      <c r="E1140" s="18"/>
      <c r="F1140" s="18"/>
      <c r="G1140" s="18"/>
      <c r="H1140" s="18"/>
      <c r="I1140" s="18"/>
      <c r="J1140" s="18"/>
      <c r="K1140" s="18"/>
      <c r="L1140" s="18"/>
      <c r="M1140" s="18"/>
      <c r="N1140" s="18"/>
      <c r="O1140" s="18"/>
      <c r="P1140" s="18"/>
      <c r="Q1140" s="18"/>
      <c r="R1140" s="18"/>
      <c r="S1140" s="18"/>
      <c r="T1140" s="18"/>
      <c r="U1140" s="18"/>
      <c r="V1140" s="18"/>
      <c r="W1140" s="18"/>
      <c r="X1140" s="18"/>
      <c r="Y1140" s="18"/>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c r="BC1140" s="18"/>
      <c r="BD1140" s="18"/>
      <c r="BE1140" s="18"/>
      <c r="BF1140" s="18"/>
      <c r="BG1140" s="18"/>
      <c r="BH1140" s="18"/>
      <c r="BI1140" s="18"/>
      <c r="BJ1140" s="18"/>
      <c r="BK1140" s="18"/>
      <c r="BL1140" s="18"/>
      <c r="BM1140" s="18"/>
      <c r="BN1140" s="18"/>
      <c r="BO1140" s="18"/>
      <c r="BP1140" s="18"/>
      <c r="BQ1140" s="18"/>
      <c r="BR1140" s="18"/>
      <c r="BS1140" s="18"/>
      <c r="BT1140" s="18"/>
      <c r="BU1140" s="18"/>
      <c r="BV1140" s="18"/>
      <c r="BW1140" s="18"/>
      <c r="BX1140" s="18"/>
      <c r="BY1140" s="18"/>
      <c r="BZ1140" s="18"/>
      <c r="CA1140" s="18"/>
      <c r="CB1140" s="18"/>
      <c r="CC1140" s="18"/>
      <c r="CD1140" s="18"/>
      <c r="CE1140" s="18"/>
      <c r="CF1140" s="18"/>
      <c r="CG1140" s="18"/>
      <c r="CH1140" s="18"/>
      <c r="CI1140" s="18"/>
      <c r="CJ1140" s="18"/>
      <c r="CK1140" s="18"/>
      <c r="CL1140" s="18"/>
      <c r="CM1140" s="18"/>
      <c r="CN1140" s="18"/>
      <c r="CO1140" s="18"/>
      <c r="CP1140" s="18"/>
      <c r="CQ1140" s="18"/>
      <c r="CR1140" s="18"/>
      <c r="CS1140" s="18"/>
    </row>
    <row r="1141" spans="1:97">
      <c r="A1141" s="18"/>
      <c r="B1141" s="18"/>
      <c r="C1141" s="18" t="s">
        <v>19018</v>
      </c>
      <c r="D1141" s="18"/>
      <c r="E1141" s="18"/>
      <c r="F1141" s="18"/>
      <c r="G1141" s="18"/>
      <c r="H1141" s="18"/>
      <c r="I1141" s="18"/>
      <c r="J1141" s="18"/>
      <c r="K1141" s="18"/>
      <c r="L1141" s="18"/>
      <c r="M1141" s="18"/>
      <c r="N1141" s="18"/>
      <c r="O1141" s="18"/>
      <c r="P1141" s="18"/>
      <c r="Q1141" s="18"/>
      <c r="R1141" s="18"/>
      <c r="S1141" s="18"/>
      <c r="T1141" s="18"/>
      <c r="U1141" s="18"/>
      <c r="V1141" s="18"/>
      <c r="W1141" s="18"/>
      <c r="X1141" s="18"/>
      <c r="Y1141" s="18"/>
      <c r="Z1141" s="18"/>
      <c r="AA1141" s="18"/>
      <c r="AB1141" s="18"/>
      <c r="AC1141" s="18"/>
      <c r="AD1141" s="18"/>
      <c r="AE1141" s="18"/>
      <c r="AF1141" s="18"/>
      <c r="AG1141" s="18"/>
      <c r="AH1141" s="18"/>
      <c r="AI1141" s="18"/>
      <c r="AJ1141" s="18"/>
      <c r="AK1141" s="18"/>
      <c r="AL1141" s="18"/>
      <c r="AM1141" s="18"/>
      <c r="AN1141" s="18"/>
      <c r="AO1141" s="18"/>
      <c r="AP1141" s="18"/>
      <c r="AQ1141" s="18"/>
      <c r="AR1141" s="18"/>
      <c r="AS1141" s="18"/>
      <c r="AT1141" s="18"/>
      <c r="AU1141" s="18"/>
      <c r="AV1141" s="18"/>
      <c r="AW1141" s="18"/>
      <c r="AX1141" s="18"/>
      <c r="AY1141" s="18"/>
      <c r="AZ1141" s="18"/>
      <c r="BA1141" s="18"/>
      <c r="BB1141" s="18"/>
      <c r="BC1141" s="18"/>
      <c r="BD1141" s="18"/>
      <c r="BE1141" s="18"/>
      <c r="BF1141" s="18"/>
      <c r="BG1141" s="18"/>
      <c r="BH1141" s="18"/>
      <c r="BI1141" s="18"/>
      <c r="BJ1141" s="18"/>
      <c r="BK1141" s="18"/>
      <c r="BL1141" s="18"/>
      <c r="BM1141" s="18"/>
      <c r="BN1141" s="18"/>
      <c r="BO1141" s="18"/>
      <c r="BP1141" s="18"/>
      <c r="BQ1141" s="18"/>
      <c r="BR1141" s="18"/>
      <c r="BS1141" s="18"/>
      <c r="BT1141" s="18"/>
      <c r="BU1141" s="18"/>
      <c r="BV1141" s="18"/>
      <c r="BW1141" s="18"/>
      <c r="BX1141" s="18"/>
      <c r="BY1141" s="18"/>
      <c r="BZ1141" s="18"/>
      <c r="CA1141" s="18"/>
      <c r="CB1141" s="18"/>
      <c r="CC1141" s="18"/>
      <c r="CD1141" s="18"/>
      <c r="CE1141" s="18"/>
      <c r="CF1141" s="18"/>
      <c r="CG1141" s="18"/>
      <c r="CH1141" s="18"/>
      <c r="CI1141" s="18"/>
      <c r="CJ1141" s="18"/>
      <c r="CK1141" s="18"/>
      <c r="CL1141" s="18"/>
      <c r="CM1141" s="18"/>
      <c r="CN1141" s="18"/>
      <c r="CO1141" s="18"/>
      <c r="CP1141" s="18"/>
      <c r="CQ1141" s="18"/>
      <c r="CR1141" s="18"/>
      <c r="CS1141" s="18"/>
    </row>
    <row r="1142" spans="1:97">
      <c r="A1142" s="18"/>
      <c r="B1142" s="18"/>
      <c r="C1142" s="18" t="s">
        <v>19019</v>
      </c>
      <c r="D1142" s="18"/>
      <c r="E1142" s="18"/>
      <c r="F1142" s="18"/>
      <c r="G1142" s="18"/>
      <c r="H1142" s="18"/>
      <c r="I1142" s="18"/>
      <c r="J1142" s="18"/>
      <c r="K1142" s="18"/>
      <c r="L1142" s="18"/>
      <c r="M1142" s="18"/>
      <c r="N1142" s="18"/>
      <c r="O1142" s="18"/>
      <c r="P1142" s="18"/>
      <c r="Q1142" s="18"/>
      <c r="R1142" s="18"/>
      <c r="S1142" s="18"/>
      <c r="T1142" s="18"/>
      <c r="U1142" s="18"/>
      <c r="V1142" s="18"/>
      <c r="W1142" s="18"/>
      <c r="X1142" s="18"/>
      <c r="Y1142" s="18"/>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c r="BC1142" s="18"/>
      <c r="BD1142" s="18"/>
      <c r="BE1142" s="18"/>
      <c r="BF1142" s="18"/>
      <c r="BG1142" s="18"/>
      <c r="BH1142" s="18"/>
      <c r="BI1142" s="18"/>
      <c r="BJ1142" s="18"/>
      <c r="BK1142" s="18"/>
      <c r="BL1142" s="18"/>
      <c r="BM1142" s="18"/>
      <c r="BN1142" s="18"/>
      <c r="BO1142" s="18"/>
      <c r="BP1142" s="18"/>
      <c r="BQ1142" s="18"/>
      <c r="BR1142" s="18"/>
      <c r="BS1142" s="18"/>
      <c r="BT1142" s="18"/>
      <c r="BU1142" s="18"/>
      <c r="BV1142" s="18"/>
      <c r="BW1142" s="18"/>
      <c r="BX1142" s="18"/>
      <c r="BY1142" s="18"/>
      <c r="BZ1142" s="18"/>
      <c r="CA1142" s="18"/>
      <c r="CB1142" s="18"/>
      <c r="CC1142" s="18"/>
      <c r="CD1142" s="18"/>
      <c r="CE1142" s="18"/>
      <c r="CF1142" s="18"/>
      <c r="CG1142" s="18"/>
      <c r="CH1142" s="18"/>
      <c r="CI1142" s="18"/>
      <c r="CJ1142" s="18"/>
      <c r="CK1142" s="18"/>
      <c r="CL1142" s="18"/>
      <c r="CM1142" s="18"/>
      <c r="CN1142" s="18"/>
      <c r="CO1142" s="18"/>
      <c r="CP1142" s="18"/>
      <c r="CQ1142" s="18"/>
      <c r="CR1142" s="18"/>
      <c r="CS1142" s="18"/>
    </row>
    <row r="1143" spans="1:97">
      <c r="A1143" s="18"/>
      <c r="B1143" s="18"/>
      <c r="C1143" s="18" t="s">
        <v>19020</v>
      </c>
      <c r="D1143" s="18"/>
      <c r="E1143" s="18"/>
      <c r="F1143" s="18"/>
      <c r="G1143" s="18"/>
      <c r="H1143" s="18"/>
      <c r="I1143" s="18"/>
      <c r="J1143" s="18"/>
      <c r="K1143" s="18"/>
      <c r="L1143" s="18"/>
      <c r="M1143" s="18"/>
      <c r="N1143" s="18"/>
      <c r="O1143" s="18"/>
      <c r="P1143" s="18"/>
      <c r="Q1143" s="18"/>
      <c r="R1143" s="18"/>
      <c r="S1143" s="18"/>
      <c r="T1143" s="18"/>
      <c r="U1143" s="18"/>
      <c r="V1143" s="18"/>
      <c r="W1143" s="18"/>
      <c r="X1143" s="18"/>
      <c r="Y1143" s="18"/>
      <c r="Z1143" s="18"/>
      <c r="AA1143" s="18"/>
      <c r="AB1143" s="18"/>
      <c r="AC1143" s="18"/>
      <c r="AD1143" s="18"/>
      <c r="AE1143" s="18"/>
      <c r="AF1143" s="18"/>
      <c r="AG1143" s="18"/>
      <c r="AH1143" s="18"/>
      <c r="AI1143" s="18"/>
      <c r="AJ1143" s="18"/>
      <c r="AK1143" s="18"/>
      <c r="AL1143" s="18"/>
      <c r="AM1143" s="18"/>
      <c r="AN1143" s="18"/>
      <c r="AO1143" s="18"/>
      <c r="AP1143" s="18"/>
      <c r="AQ1143" s="18"/>
      <c r="AR1143" s="18"/>
      <c r="AS1143" s="18"/>
      <c r="AT1143" s="18"/>
      <c r="AU1143" s="18"/>
      <c r="AV1143" s="18"/>
      <c r="AW1143" s="18"/>
      <c r="AX1143" s="18"/>
      <c r="AY1143" s="18"/>
      <c r="AZ1143" s="18"/>
      <c r="BA1143" s="18"/>
      <c r="BB1143" s="18"/>
      <c r="BC1143" s="18"/>
      <c r="BD1143" s="18"/>
      <c r="BE1143" s="18"/>
      <c r="BF1143" s="18"/>
      <c r="BG1143" s="18"/>
      <c r="BH1143" s="18"/>
      <c r="BI1143" s="18"/>
      <c r="BJ1143" s="18"/>
      <c r="BK1143" s="18"/>
      <c r="BL1143" s="18"/>
      <c r="BM1143" s="18"/>
      <c r="BN1143" s="18"/>
      <c r="BO1143" s="18"/>
      <c r="BP1143" s="18"/>
      <c r="BQ1143" s="18"/>
      <c r="BR1143" s="18"/>
      <c r="BS1143" s="18"/>
      <c r="BT1143" s="18"/>
      <c r="BU1143" s="18"/>
      <c r="BV1143" s="18"/>
      <c r="BW1143" s="18"/>
      <c r="BX1143" s="18"/>
      <c r="BY1143" s="18"/>
      <c r="BZ1143" s="18"/>
      <c r="CA1143" s="18"/>
      <c r="CB1143" s="18"/>
      <c r="CC1143" s="18"/>
      <c r="CD1143" s="18"/>
      <c r="CE1143" s="18"/>
      <c r="CF1143" s="18"/>
      <c r="CG1143" s="18"/>
      <c r="CH1143" s="18"/>
      <c r="CI1143" s="18"/>
      <c r="CJ1143" s="18"/>
      <c r="CK1143" s="18"/>
      <c r="CL1143" s="18"/>
      <c r="CM1143" s="18"/>
      <c r="CN1143" s="18"/>
      <c r="CO1143" s="18"/>
      <c r="CP1143" s="18"/>
      <c r="CQ1143" s="18"/>
      <c r="CR1143" s="18"/>
      <c r="CS1143" s="18"/>
    </row>
    <row r="1144" spans="1:97">
      <c r="A1144" s="18"/>
      <c r="B1144" s="18"/>
      <c r="C1144" s="18" t="s">
        <v>19021</v>
      </c>
      <c r="D1144" s="18"/>
      <c r="E1144" s="18"/>
      <c r="F1144" s="18"/>
      <c r="G1144" s="18"/>
      <c r="H1144" s="18"/>
      <c r="I1144" s="18"/>
      <c r="J1144" s="18"/>
      <c r="K1144" s="18"/>
      <c r="L1144" s="18"/>
      <c r="M1144" s="18"/>
      <c r="N1144" s="18"/>
      <c r="O1144" s="18"/>
      <c r="P1144" s="18"/>
      <c r="Q1144" s="18"/>
      <c r="R1144" s="18"/>
      <c r="S1144" s="18"/>
      <c r="T1144" s="18"/>
      <c r="U1144" s="18"/>
      <c r="V1144" s="18"/>
      <c r="W1144" s="18"/>
      <c r="X1144" s="18"/>
      <c r="Y1144" s="18"/>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c r="BC1144" s="18"/>
      <c r="BD1144" s="18"/>
      <c r="BE1144" s="18"/>
      <c r="BF1144" s="18"/>
      <c r="BG1144" s="18"/>
      <c r="BH1144" s="18"/>
      <c r="BI1144" s="18"/>
      <c r="BJ1144" s="18"/>
      <c r="BK1144" s="18"/>
      <c r="BL1144" s="18"/>
      <c r="BM1144" s="18"/>
      <c r="BN1144" s="18"/>
      <c r="BO1144" s="18"/>
      <c r="BP1144" s="18"/>
      <c r="BQ1144" s="18"/>
      <c r="BR1144" s="18"/>
      <c r="BS1144" s="18"/>
      <c r="BT1144" s="18"/>
      <c r="BU1144" s="18"/>
      <c r="BV1144" s="18"/>
      <c r="BW1144" s="18"/>
      <c r="BX1144" s="18"/>
      <c r="BY1144" s="18"/>
      <c r="BZ1144" s="18"/>
      <c r="CA1144" s="18"/>
      <c r="CB1144" s="18"/>
      <c r="CC1144" s="18"/>
      <c r="CD1144" s="18"/>
      <c r="CE1144" s="18"/>
      <c r="CF1144" s="18"/>
      <c r="CG1144" s="18"/>
      <c r="CH1144" s="18"/>
      <c r="CI1144" s="18"/>
      <c r="CJ1144" s="18"/>
      <c r="CK1144" s="18"/>
      <c r="CL1144" s="18"/>
      <c r="CM1144" s="18"/>
      <c r="CN1144" s="18"/>
      <c r="CO1144" s="18"/>
      <c r="CP1144" s="18"/>
      <c r="CQ1144" s="18"/>
      <c r="CR1144" s="18"/>
      <c r="CS1144" s="18"/>
    </row>
    <row r="1145" spans="1:97">
      <c r="A1145" s="18"/>
      <c r="B1145" s="18"/>
      <c r="C1145" s="18" t="s">
        <v>19022</v>
      </c>
      <c r="D1145" s="18"/>
      <c r="E1145" s="18"/>
      <c r="F1145" s="18"/>
      <c r="G1145" s="18"/>
      <c r="H1145" s="18"/>
      <c r="I1145" s="18"/>
      <c r="J1145" s="18"/>
      <c r="K1145" s="18"/>
      <c r="L1145" s="18"/>
      <c r="M1145" s="18"/>
      <c r="N1145" s="18"/>
      <c r="O1145" s="18"/>
      <c r="P1145" s="18"/>
      <c r="Q1145" s="18"/>
      <c r="R1145" s="18"/>
      <c r="S1145" s="18"/>
      <c r="T1145" s="18"/>
      <c r="U1145" s="18"/>
      <c r="V1145" s="18"/>
      <c r="W1145" s="18"/>
      <c r="X1145" s="18"/>
      <c r="Y1145" s="18"/>
      <c r="Z1145" s="18"/>
      <c r="AA1145" s="18"/>
      <c r="AB1145" s="18"/>
      <c r="AC1145" s="18"/>
      <c r="AD1145" s="18"/>
      <c r="AE1145" s="18"/>
      <c r="AF1145" s="18"/>
      <c r="AG1145" s="18"/>
      <c r="AH1145" s="18"/>
      <c r="AI1145" s="18"/>
      <c r="AJ1145" s="18"/>
      <c r="AK1145" s="18"/>
      <c r="AL1145" s="18"/>
      <c r="AM1145" s="18"/>
      <c r="AN1145" s="18"/>
      <c r="AO1145" s="18"/>
      <c r="AP1145" s="18"/>
      <c r="AQ1145" s="18"/>
      <c r="AR1145" s="18"/>
      <c r="AS1145" s="18"/>
      <c r="AT1145" s="18"/>
      <c r="AU1145" s="18"/>
      <c r="AV1145" s="18"/>
      <c r="AW1145" s="18"/>
      <c r="AX1145" s="18"/>
      <c r="AY1145" s="18"/>
      <c r="AZ1145" s="18"/>
      <c r="BA1145" s="18"/>
      <c r="BB1145" s="18"/>
      <c r="BC1145" s="18"/>
      <c r="BD1145" s="18"/>
      <c r="BE1145" s="18"/>
      <c r="BF1145" s="18"/>
      <c r="BG1145" s="18"/>
      <c r="BH1145" s="18"/>
      <c r="BI1145" s="18"/>
      <c r="BJ1145" s="18"/>
      <c r="BK1145" s="18"/>
      <c r="BL1145" s="18"/>
      <c r="BM1145" s="18"/>
      <c r="BN1145" s="18"/>
      <c r="BO1145" s="18"/>
      <c r="BP1145" s="18"/>
      <c r="BQ1145" s="18"/>
      <c r="BR1145" s="18"/>
      <c r="BS1145" s="18"/>
      <c r="BT1145" s="18"/>
      <c r="BU1145" s="18"/>
      <c r="BV1145" s="18"/>
      <c r="BW1145" s="18"/>
      <c r="BX1145" s="18"/>
      <c r="BY1145" s="18"/>
      <c r="BZ1145" s="18"/>
      <c r="CA1145" s="18"/>
      <c r="CB1145" s="18"/>
      <c r="CC1145" s="18"/>
      <c r="CD1145" s="18"/>
      <c r="CE1145" s="18"/>
      <c r="CF1145" s="18"/>
      <c r="CG1145" s="18"/>
      <c r="CH1145" s="18"/>
      <c r="CI1145" s="18"/>
      <c r="CJ1145" s="18"/>
      <c r="CK1145" s="18"/>
      <c r="CL1145" s="18"/>
      <c r="CM1145" s="18"/>
      <c r="CN1145" s="18"/>
      <c r="CO1145" s="18"/>
      <c r="CP1145" s="18"/>
      <c r="CQ1145" s="18"/>
      <c r="CR1145" s="18"/>
      <c r="CS1145" s="18"/>
    </row>
    <row r="1146" spans="1:97">
      <c r="A1146" s="18"/>
      <c r="B1146" s="18"/>
      <c r="C1146" s="18" t="s">
        <v>19023</v>
      </c>
      <c r="D1146" s="18"/>
      <c r="E1146" s="18"/>
      <c r="F1146" s="18"/>
      <c r="G1146" s="18"/>
      <c r="H1146" s="18"/>
      <c r="I1146" s="18"/>
      <c r="J1146" s="18"/>
      <c r="K1146" s="18"/>
      <c r="L1146" s="18"/>
      <c r="M1146" s="18"/>
      <c r="N1146" s="18"/>
      <c r="O1146" s="18"/>
      <c r="P1146" s="18"/>
      <c r="Q1146" s="18"/>
      <c r="R1146" s="18"/>
      <c r="S1146" s="18"/>
      <c r="T1146" s="18"/>
      <c r="U1146" s="18"/>
      <c r="V1146" s="18"/>
      <c r="W1146" s="18"/>
      <c r="X1146" s="18"/>
      <c r="Y1146" s="18"/>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c r="BC1146" s="18"/>
      <c r="BD1146" s="18"/>
      <c r="BE1146" s="18"/>
      <c r="BF1146" s="18"/>
      <c r="BG1146" s="18"/>
      <c r="BH1146" s="18"/>
      <c r="BI1146" s="18"/>
      <c r="BJ1146" s="18"/>
      <c r="BK1146" s="18"/>
      <c r="BL1146" s="18"/>
      <c r="BM1146" s="18"/>
      <c r="BN1146" s="18"/>
      <c r="BO1146" s="18"/>
      <c r="BP1146" s="18"/>
      <c r="BQ1146" s="18"/>
      <c r="BR1146" s="18"/>
      <c r="BS1146" s="18"/>
      <c r="BT1146" s="18"/>
      <c r="BU1146" s="18"/>
      <c r="BV1146" s="18"/>
      <c r="BW1146" s="18"/>
      <c r="BX1146" s="18"/>
      <c r="BY1146" s="18"/>
      <c r="BZ1146" s="18"/>
      <c r="CA1146" s="18"/>
      <c r="CB1146" s="18"/>
      <c r="CC1146" s="18"/>
      <c r="CD1146" s="18"/>
      <c r="CE1146" s="18"/>
      <c r="CF1146" s="18"/>
      <c r="CG1146" s="18"/>
      <c r="CH1146" s="18"/>
      <c r="CI1146" s="18"/>
      <c r="CJ1146" s="18"/>
      <c r="CK1146" s="18"/>
      <c r="CL1146" s="18"/>
      <c r="CM1146" s="18"/>
      <c r="CN1146" s="18"/>
      <c r="CO1146" s="18"/>
      <c r="CP1146" s="18"/>
      <c r="CQ1146" s="18"/>
      <c r="CR1146" s="18"/>
      <c r="CS1146" s="18"/>
    </row>
    <row r="1147" spans="1:97">
      <c r="A1147" s="18"/>
      <c r="B1147" s="18"/>
      <c r="C1147" s="18" t="s">
        <v>19024</v>
      </c>
      <c r="D1147" s="18"/>
      <c r="E1147" s="18"/>
      <c r="F1147" s="18"/>
      <c r="G1147" s="18"/>
      <c r="H1147" s="18"/>
      <c r="I1147" s="18"/>
      <c r="J1147" s="18"/>
      <c r="K1147" s="18"/>
      <c r="L1147" s="18"/>
      <c r="M1147" s="18"/>
      <c r="N1147" s="18"/>
      <c r="O1147" s="18"/>
      <c r="P1147" s="18"/>
      <c r="Q1147" s="18"/>
      <c r="R1147" s="18"/>
      <c r="S1147" s="18"/>
      <c r="T1147" s="18"/>
      <c r="U1147" s="18"/>
      <c r="V1147" s="18"/>
      <c r="W1147" s="18"/>
      <c r="X1147" s="18"/>
      <c r="Y1147" s="18"/>
      <c r="Z1147" s="18"/>
      <c r="AA1147" s="18"/>
      <c r="AB1147" s="18"/>
      <c r="AC1147" s="18"/>
      <c r="AD1147" s="18"/>
      <c r="AE1147" s="18"/>
      <c r="AF1147" s="18"/>
      <c r="AG1147" s="18"/>
      <c r="AH1147" s="18"/>
      <c r="AI1147" s="18"/>
      <c r="AJ1147" s="18"/>
      <c r="AK1147" s="18"/>
      <c r="AL1147" s="18"/>
      <c r="AM1147" s="18"/>
      <c r="AN1147" s="18"/>
      <c r="AO1147" s="18"/>
      <c r="AP1147" s="18"/>
      <c r="AQ1147" s="18"/>
      <c r="AR1147" s="18"/>
      <c r="AS1147" s="18"/>
      <c r="AT1147" s="18"/>
      <c r="AU1147" s="18"/>
      <c r="AV1147" s="18"/>
      <c r="AW1147" s="18"/>
      <c r="AX1147" s="18"/>
      <c r="AY1147" s="18"/>
      <c r="AZ1147" s="18"/>
      <c r="BA1147" s="18"/>
      <c r="BB1147" s="18"/>
      <c r="BC1147" s="18"/>
      <c r="BD1147" s="18"/>
      <c r="BE1147" s="18"/>
      <c r="BF1147" s="18"/>
      <c r="BG1147" s="18"/>
      <c r="BH1147" s="18"/>
      <c r="BI1147" s="18"/>
      <c r="BJ1147" s="18"/>
      <c r="BK1147" s="18"/>
      <c r="BL1147" s="18"/>
      <c r="BM1147" s="18"/>
      <c r="BN1147" s="18"/>
      <c r="BO1147" s="18"/>
      <c r="BP1147" s="18"/>
      <c r="BQ1147" s="18"/>
      <c r="BR1147" s="18"/>
      <c r="BS1147" s="18"/>
      <c r="BT1147" s="18"/>
      <c r="BU1147" s="18"/>
      <c r="BV1147" s="18"/>
      <c r="BW1147" s="18"/>
      <c r="BX1147" s="18"/>
      <c r="BY1147" s="18"/>
      <c r="BZ1147" s="18"/>
      <c r="CA1147" s="18"/>
      <c r="CB1147" s="18"/>
      <c r="CC1147" s="18"/>
      <c r="CD1147" s="18"/>
      <c r="CE1147" s="18"/>
      <c r="CF1147" s="18"/>
      <c r="CG1147" s="18"/>
      <c r="CH1147" s="18"/>
      <c r="CI1147" s="18"/>
      <c r="CJ1147" s="18"/>
      <c r="CK1147" s="18"/>
      <c r="CL1147" s="18"/>
      <c r="CM1147" s="18"/>
      <c r="CN1147" s="18"/>
      <c r="CO1147" s="18"/>
      <c r="CP1147" s="18"/>
      <c r="CQ1147" s="18"/>
      <c r="CR1147" s="18"/>
      <c r="CS1147" s="18"/>
    </row>
    <row r="1148" spans="1:97">
      <c r="A1148" s="18"/>
      <c r="B1148" s="18"/>
      <c r="C1148" s="18" t="s">
        <v>19025</v>
      </c>
      <c r="D1148" s="18"/>
      <c r="E1148" s="18"/>
      <c r="F1148" s="18"/>
      <c r="G1148" s="18"/>
      <c r="H1148" s="18"/>
      <c r="I1148" s="18"/>
      <c r="J1148" s="18"/>
      <c r="K1148" s="18"/>
      <c r="L1148" s="18"/>
      <c r="M1148" s="18"/>
      <c r="N1148" s="18"/>
      <c r="O1148" s="18"/>
      <c r="P1148" s="18"/>
      <c r="Q1148" s="18"/>
      <c r="R1148" s="18"/>
      <c r="S1148" s="18"/>
      <c r="T1148" s="18"/>
      <c r="U1148" s="18"/>
      <c r="V1148" s="18"/>
      <c r="W1148" s="18"/>
      <c r="X1148" s="18"/>
      <c r="Y1148" s="18"/>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c r="BC1148" s="18"/>
      <c r="BD1148" s="18"/>
      <c r="BE1148" s="18"/>
      <c r="BF1148" s="18"/>
      <c r="BG1148" s="18"/>
      <c r="BH1148" s="18"/>
      <c r="BI1148" s="18"/>
      <c r="BJ1148" s="18"/>
      <c r="BK1148" s="18"/>
      <c r="BL1148" s="18"/>
      <c r="BM1148" s="18"/>
      <c r="BN1148" s="18"/>
      <c r="BO1148" s="18"/>
      <c r="BP1148" s="18"/>
      <c r="BQ1148" s="18"/>
      <c r="BR1148" s="18"/>
      <c r="BS1148" s="18"/>
      <c r="BT1148" s="18"/>
      <c r="BU1148" s="18"/>
      <c r="BV1148" s="18"/>
      <c r="BW1148" s="18"/>
      <c r="BX1148" s="18"/>
      <c r="BY1148" s="18"/>
      <c r="BZ1148" s="18"/>
      <c r="CA1148" s="18"/>
      <c r="CB1148" s="18"/>
      <c r="CC1148" s="18"/>
      <c r="CD1148" s="18"/>
      <c r="CE1148" s="18"/>
      <c r="CF1148" s="18"/>
      <c r="CG1148" s="18"/>
      <c r="CH1148" s="18"/>
      <c r="CI1148" s="18"/>
      <c r="CJ1148" s="18"/>
      <c r="CK1148" s="18"/>
      <c r="CL1148" s="18"/>
      <c r="CM1148" s="18"/>
      <c r="CN1148" s="18"/>
      <c r="CO1148" s="18"/>
      <c r="CP1148" s="18"/>
      <c r="CQ1148" s="18"/>
      <c r="CR1148" s="18"/>
      <c r="CS1148" s="18"/>
    </row>
    <row r="1149" spans="1:97">
      <c r="A1149" s="18"/>
      <c r="B1149" s="18"/>
      <c r="C1149" s="18" t="s">
        <v>19026</v>
      </c>
      <c r="D1149" s="18"/>
      <c r="E1149" s="18"/>
      <c r="F1149" s="18"/>
      <c r="G1149" s="18"/>
      <c r="H1149" s="18"/>
      <c r="I1149" s="18"/>
      <c r="J1149" s="18"/>
      <c r="K1149" s="18"/>
      <c r="L1149" s="18"/>
      <c r="M1149" s="18"/>
      <c r="N1149" s="18"/>
      <c r="O1149" s="18"/>
      <c r="P1149" s="18"/>
      <c r="Q1149" s="18"/>
      <c r="R1149" s="18"/>
      <c r="S1149" s="18"/>
      <c r="T1149" s="18"/>
      <c r="U1149" s="18"/>
      <c r="V1149" s="18"/>
      <c r="W1149" s="18"/>
      <c r="X1149" s="18"/>
      <c r="Y1149" s="18"/>
      <c r="Z1149" s="18"/>
      <c r="AA1149" s="18"/>
      <c r="AB1149" s="18"/>
      <c r="AC1149" s="18"/>
      <c r="AD1149" s="18"/>
      <c r="AE1149" s="18"/>
      <c r="AF1149" s="18"/>
      <c r="AG1149" s="18"/>
      <c r="AH1149" s="18"/>
      <c r="AI1149" s="18"/>
      <c r="AJ1149" s="18"/>
      <c r="AK1149" s="18"/>
      <c r="AL1149" s="18"/>
      <c r="AM1149" s="18"/>
      <c r="AN1149" s="18"/>
      <c r="AO1149" s="18"/>
      <c r="AP1149" s="18"/>
      <c r="AQ1149" s="18"/>
      <c r="AR1149" s="18"/>
      <c r="AS1149" s="18"/>
      <c r="AT1149" s="18"/>
      <c r="AU1149" s="18"/>
      <c r="AV1149" s="18"/>
      <c r="AW1149" s="18"/>
      <c r="AX1149" s="18"/>
      <c r="AY1149" s="18"/>
      <c r="AZ1149" s="18"/>
      <c r="BA1149" s="18"/>
      <c r="BB1149" s="18"/>
      <c r="BC1149" s="18"/>
      <c r="BD1149" s="18"/>
      <c r="BE1149" s="18"/>
      <c r="BF1149" s="18"/>
      <c r="BG1149" s="18"/>
      <c r="BH1149" s="18"/>
      <c r="BI1149" s="18"/>
      <c r="BJ1149" s="18"/>
      <c r="BK1149" s="18"/>
      <c r="BL1149" s="18"/>
      <c r="BM1149" s="18"/>
      <c r="BN1149" s="18"/>
      <c r="BO1149" s="18"/>
      <c r="BP1149" s="18"/>
      <c r="BQ1149" s="18"/>
      <c r="BR1149" s="18"/>
      <c r="BS1149" s="18"/>
      <c r="BT1149" s="18"/>
      <c r="BU1149" s="18"/>
      <c r="BV1149" s="18"/>
      <c r="BW1149" s="18"/>
      <c r="BX1149" s="18"/>
      <c r="BY1149" s="18"/>
      <c r="BZ1149" s="18"/>
      <c r="CA1149" s="18"/>
      <c r="CB1149" s="18"/>
      <c r="CC1149" s="18"/>
      <c r="CD1149" s="18"/>
      <c r="CE1149" s="18"/>
      <c r="CF1149" s="18"/>
      <c r="CG1149" s="18"/>
      <c r="CH1149" s="18"/>
      <c r="CI1149" s="18"/>
      <c r="CJ1149" s="18"/>
      <c r="CK1149" s="18"/>
      <c r="CL1149" s="18"/>
      <c r="CM1149" s="18"/>
      <c r="CN1149" s="18"/>
      <c r="CO1149" s="18"/>
      <c r="CP1149" s="18"/>
      <c r="CQ1149" s="18"/>
      <c r="CR1149" s="18"/>
      <c r="CS1149" s="18"/>
    </row>
    <row r="1150" spans="1:97">
      <c r="A1150" s="18"/>
      <c r="B1150" s="18"/>
      <c r="C1150" s="18" t="s">
        <v>19027</v>
      </c>
      <c r="D1150" s="18"/>
      <c r="E1150" s="18"/>
      <c r="F1150" s="18"/>
      <c r="G1150" s="18"/>
      <c r="H1150" s="18"/>
      <c r="I1150" s="18"/>
      <c r="J1150" s="18"/>
      <c r="K1150" s="18"/>
      <c r="L1150" s="18"/>
      <c r="M1150" s="18"/>
      <c r="N1150" s="18"/>
      <c r="O1150" s="18"/>
      <c r="P1150" s="18"/>
      <c r="Q1150" s="18"/>
      <c r="R1150" s="18"/>
      <c r="S1150" s="18"/>
      <c r="T1150" s="18"/>
      <c r="U1150" s="18"/>
      <c r="V1150" s="18"/>
      <c r="W1150" s="18"/>
      <c r="X1150" s="18"/>
      <c r="Y1150" s="18"/>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c r="BC1150" s="18"/>
      <c r="BD1150" s="18"/>
      <c r="BE1150" s="18"/>
      <c r="BF1150" s="18"/>
      <c r="BG1150" s="18"/>
      <c r="BH1150" s="18"/>
      <c r="BI1150" s="18"/>
      <c r="BJ1150" s="18"/>
      <c r="BK1150" s="18"/>
      <c r="BL1150" s="18"/>
      <c r="BM1150" s="18"/>
      <c r="BN1150" s="18"/>
      <c r="BO1150" s="18"/>
      <c r="BP1150" s="18"/>
      <c r="BQ1150" s="18"/>
      <c r="BR1150" s="18"/>
      <c r="BS1150" s="18"/>
      <c r="BT1150" s="18"/>
      <c r="BU1150" s="18"/>
      <c r="BV1150" s="18"/>
      <c r="BW1150" s="18"/>
      <c r="BX1150" s="18"/>
      <c r="BY1150" s="18"/>
      <c r="BZ1150" s="18"/>
      <c r="CA1150" s="18"/>
      <c r="CB1150" s="18"/>
      <c r="CC1150" s="18"/>
      <c r="CD1150" s="18"/>
      <c r="CE1150" s="18"/>
      <c r="CF1150" s="18"/>
      <c r="CG1150" s="18"/>
      <c r="CH1150" s="18"/>
      <c r="CI1150" s="18"/>
      <c r="CJ1150" s="18"/>
      <c r="CK1150" s="18"/>
      <c r="CL1150" s="18"/>
      <c r="CM1150" s="18"/>
      <c r="CN1150" s="18"/>
      <c r="CO1150" s="18"/>
      <c r="CP1150" s="18"/>
      <c r="CQ1150" s="18"/>
      <c r="CR1150" s="18"/>
      <c r="CS1150" s="18"/>
    </row>
    <row r="1151" spans="1:97">
      <c r="A1151" s="18"/>
      <c r="B1151" s="18"/>
      <c r="C1151" s="18" t="s">
        <v>19028</v>
      </c>
      <c r="D1151" s="18"/>
      <c r="E1151" s="18"/>
      <c r="F1151" s="18"/>
      <c r="G1151" s="18"/>
      <c r="H1151" s="18"/>
      <c r="I1151" s="18"/>
      <c r="J1151" s="18"/>
      <c r="K1151" s="18"/>
      <c r="L1151" s="18"/>
      <c r="M1151" s="18"/>
      <c r="N1151" s="18"/>
      <c r="O1151" s="18"/>
      <c r="P1151" s="18"/>
      <c r="Q1151" s="18"/>
      <c r="R1151" s="18"/>
      <c r="S1151" s="18"/>
      <c r="T1151" s="18"/>
      <c r="U1151" s="18"/>
      <c r="V1151" s="18"/>
      <c r="W1151" s="18"/>
      <c r="X1151" s="18"/>
      <c r="Y1151" s="18"/>
      <c r="Z1151" s="18"/>
      <c r="AA1151" s="18"/>
      <c r="AB1151" s="18"/>
      <c r="AC1151" s="18"/>
      <c r="AD1151" s="18"/>
      <c r="AE1151" s="18"/>
      <c r="AF1151" s="18"/>
      <c r="AG1151" s="18"/>
      <c r="AH1151" s="18"/>
      <c r="AI1151" s="18"/>
      <c r="AJ1151" s="18"/>
      <c r="AK1151" s="18"/>
      <c r="AL1151" s="18"/>
      <c r="AM1151" s="18"/>
      <c r="AN1151" s="18"/>
      <c r="AO1151" s="18"/>
      <c r="AP1151" s="18"/>
      <c r="AQ1151" s="18"/>
      <c r="AR1151" s="18"/>
      <c r="AS1151" s="18"/>
      <c r="AT1151" s="18"/>
      <c r="AU1151" s="18"/>
      <c r="AV1151" s="18"/>
      <c r="AW1151" s="18"/>
      <c r="AX1151" s="18"/>
      <c r="AY1151" s="18"/>
      <c r="AZ1151" s="18"/>
      <c r="BA1151" s="18"/>
      <c r="BB1151" s="18"/>
      <c r="BC1151" s="18"/>
      <c r="BD1151" s="18"/>
      <c r="BE1151" s="18"/>
      <c r="BF1151" s="18"/>
      <c r="BG1151" s="18"/>
      <c r="BH1151" s="18"/>
      <c r="BI1151" s="18"/>
      <c r="BJ1151" s="18"/>
      <c r="BK1151" s="18"/>
      <c r="BL1151" s="18"/>
      <c r="BM1151" s="18"/>
      <c r="BN1151" s="18"/>
      <c r="BO1151" s="18"/>
      <c r="BP1151" s="18"/>
      <c r="BQ1151" s="18"/>
      <c r="BR1151" s="18"/>
      <c r="BS1151" s="18"/>
      <c r="BT1151" s="18"/>
      <c r="BU1151" s="18"/>
      <c r="BV1151" s="18"/>
      <c r="BW1151" s="18"/>
      <c r="BX1151" s="18"/>
      <c r="BY1151" s="18"/>
      <c r="BZ1151" s="18"/>
      <c r="CA1151" s="18"/>
      <c r="CB1151" s="18"/>
      <c r="CC1151" s="18"/>
      <c r="CD1151" s="18"/>
      <c r="CE1151" s="18"/>
      <c r="CF1151" s="18"/>
      <c r="CG1151" s="18"/>
      <c r="CH1151" s="18"/>
      <c r="CI1151" s="18"/>
      <c r="CJ1151" s="18"/>
      <c r="CK1151" s="18"/>
      <c r="CL1151" s="18"/>
      <c r="CM1151" s="18"/>
      <c r="CN1151" s="18"/>
      <c r="CO1151" s="18"/>
      <c r="CP1151" s="18"/>
      <c r="CQ1151" s="18"/>
      <c r="CR1151" s="18"/>
      <c r="CS1151" s="18"/>
    </row>
    <row r="1152" spans="1:97">
      <c r="A1152" s="18"/>
      <c r="B1152" s="18"/>
      <c r="C1152" s="18" t="s">
        <v>19029</v>
      </c>
      <c r="D1152" s="18"/>
      <c r="E1152" s="18"/>
      <c r="F1152" s="18"/>
      <c r="G1152" s="18"/>
      <c r="H1152" s="18"/>
      <c r="I1152" s="18"/>
      <c r="J1152" s="18"/>
      <c r="K1152" s="18"/>
      <c r="L1152" s="18"/>
      <c r="M1152" s="18"/>
      <c r="N1152" s="18"/>
      <c r="O1152" s="18"/>
      <c r="P1152" s="18"/>
      <c r="Q1152" s="18"/>
      <c r="R1152" s="18"/>
      <c r="S1152" s="18"/>
      <c r="T1152" s="18"/>
      <c r="U1152" s="18"/>
      <c r="V1152" s="18"/>
      <c r="W1152" s="18"/>
      <c r="X1152" s="18"/>
      <c r="Y1152" s="18"/>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c r="BC1152" s="18"/>
      <c r="BD1152" s="18"/>
      <c r="BE1152" s="18"/>
      <c r="BF1152" s="18"/>
      <c r="BG1152" s="18"/>
      <c r="BH1152" s="18"/>
      <c r="BI1152" s="18"/>
      <c r="BJ1152" s="18"/>
      <c r="BK1152" s="18"/>
      <c r="BL1152" s="18"/>
      <c r="BM1152" s="18"/>
      <c r="BN1152" s="18"/>
      <c r="BO1152" s="18"/>
      <c r="BP1152" s="18"/>
      <c r="BQ1152" s="18"/>
      <c r="BR1152" s="18"/>
      <c r="BS1152" s="18"/>
      <c r="BT1152" s="18"/>
      <c r="BU1152" s="18"/>
      <c r="BV1152" s="18"/>
      <c r="BW1152" s="18"/>
      <c r="BX1152" s="18"/>
      <c r="BY1152" s="18"/>
      <c r="BZ1152" s="18"/>
      <c r="CA1152" s="18"/>
      <c r="CB1152" s="18"/>
      <c r="CC1152" s="18"/>
      <c r="CD1152" s="18"/>
      <c r="CE1152" s="18"/>
      <c r="CF1152" s="18"/>
      <c r="CG1152" s="18"/>
      <c r="CH1152" s="18"/>
      <c r="CI1152" s="18"/>
      <c r="CJ1152" s="18"/>
      <c r="CK1152" s="18"/>
      <c r="CL1152" s="18"/>
      <c r="CM1152" s="18"/>
      <c r="CN1152" s="18"/>
      <c r="CO1152" s="18"/>
      <c r="CP1152" s="18"/>
      <c r="CQ1152" s="18"/>
      <c r="CR1152" s="18"/>
      <c r="CS1152" s="18"/>
    </row>
    <row r="1153" spans="1:97">
      <c r="A1153" s="18"/>
      <c r="B1153" s="18"/>
      <c r="C1153" s="18" t="s">
        <v>19030</v>
      </c>
      <c r="D1153" s="18"/>
      <c r="E1153" s="18"/>
      <c r="F1153" s="18"/>
      <c r="G1153" s="18"/>
      <c r="H1153" s="18"/>
      <c r="I1153" s="18"/>
      <c r="J1153" s="18"/>
      <c r="K1153" s="18"/>
      <c r="L1153" s="18"/>
      <c r="M1153" s="18"/>
      <c r="N1153" s="18"/>
      <c r="O1153" s="18"/>
      <c r="P1153" s="18"/>
      <c r="Q1153" s="18"/>
      <c r="R1153" s="18"/>
      <c r="S1153" s="18"/>
      <c r="T1153" s="18"/>
      <c r="U1153" s="18"/>
      <c r="V1153" s="18"/>
      <c r="W1153" s="18"/>
      <c r="X1153" s="18"/>
      <c r="Y1153" s="18"/>
      <c r="Z1153" s="18"/>
      <c r="AA1153" s="18"/>
      <c r="AB1153" s="18"/>
      <c r="AC1153" s="18"/>
      <c r="AD1153" s="18"/>
      <c r="AE1153" s="18"/>
      <c r="AF1153" s="18"/>
      <c r="AG1153" s="18"/>
      <c r="AH1153" s="18"/>
      <c r="AI1153" s="18"/>
      <c r="AJ1153" s="18"/>
      <c r="AK1153" s="18"/>
      <c r="AL1153" s="18"/>
      <c r="AM1153" s="18"/>
      <c r="AN1153" s="18"/>
      <c r="AO1153" s="18"/>
      <c r="AP1153" s="18"/>
      <c r="AQ1153" s="18"/>
      <c r="AR1153" s="18"/>
      <c r="AS1153" s="18"/>
      <c r="AT1153" s="18"/>
      <c r="AU1153" s="18"/>
      <c r="AV1153" s="18"/>
      <c r="AW1153" s="18"/>
      <c r="AX1153" s="18"/>
      <c r="AY1153" s="18"/>
      <c r="AZ1153" s="18"/>
      <c r="BA1153" s="18"/>
      <c r="BB1153" s="18"/>
      <c r="BC1153" s="18"/>
      <c r="BD1153" s="18"/>
      <c r="BE1153" s="18"/>
      <c r="BF1153" s="18"/>
      <c r="BG1153" s="18"/>
      <c r="BH1153" s="18"/>
      <c r="BI1153" s="18"/>
      <c r="BJ1153" s="18"/>
      <c r="BK1153" s="18"/>
      <c r="BL1153" s="18"/>
      <c r="BM1153" s="18"/>
      <c r="BN1153" s="18"/>
      <c r="BO1153" s="18"/>
      <c r="BP1153" s="18"/>
      <c r="BQ1153" s="18"/>
      <c r="BR1153" s="18"/>
      <c r="BS1153" s="18"/>
      <c r="BT1153" s="18"/>
      <c r="BU1153" s="18"/>
      <c r="BV1153" s="18"/>
      <c r="BW1153" s="18"/>
      <c r="BX1153" s="18"/>
      <c r="BY1153" s="18"/>
      <c r="BZ1153" s="18"/>
      <c r="CA1153" s="18"/>
      <c r="CB1153" s="18"/>
      <c r="CC1153" s="18"/>
      <c r="CD1153" s="18"/>
      <c r="CE1153" s="18"/>
      <c r="CF1153" s="18"/>
      <c r="CG1153" s="18"/>
      <c r="CH1153" s="18"/>
      <c r="CI1153" s="18"/>
      <c r="CJ1153" s="18"/>
      <c r="CK1153" s="18"/>
      <c r="CL1153" s="18"/>
      <c r="CM1153" s="18"/>
      <c r="CN1153" s="18"/>
      <c r="CO1153" s="18"/>
      <c r="CP1153" s="18"/>
      <c r="CQ1153" s="18"/>
      <c r="CR1153" s="18"/>
      <c r="CS1153" s="18"/>
    </row>
    <row r="1154" spans="1:97">
      <c r="A1154" s="18"/>
      <c r="B1154" s="18"/>
      <c r="C1154" s="18" t="s">
        <v>19031</v>
      </c>
      <c r="D1154" s="18"/>
      <c r="E1154" s="18"/>
      <c r="F1154" s="18"/>
      <c r="G1154" s="18"/>
      <c r="H1154" s="18"/>
      <c r="I1154" s="18"/>
      <c r="J1154" s="18"/>
      <c r="K1154" s="18"/>
      <c r="L1154" s="18"/>
      <c r="M1154" s="18"/>
      <c r="N1154" s="18"/>
      <c r="O1154" s="18"/>
      <c r="P1154" s="18"/>
      <c r="Q1154" s="18"/>
      <c r="R1154" s="18"/>
      <c r="S1154" s="18"/>
      <c r="T1154" s="18"/>
      <c r="U1154" s="18"/>
      <c r="V1154" s="18"/>
      <c r="W1154" s="18"/>
      <c r="X1154" s="18"/>
      <c r="Y1154" s="18"/>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c r="BC1154" s="18"/>
      <c r="BD1154" s="18"/>
      <c r="BE1154" s="18"/>
      <c r="BF1154" s="18"/>
      <c r="BG1154" s="18"/>
      <c r="BH1154" s="18"/>
      <c r="BI1154" s="18"/>
      <c r="BJ1154" s="18"/>
      <c r="BK1154" s="18"/>
      <c r="BL1154" s="18"/>
      <c r="BM1154" s="18"/>
      <c r="BN1154" s="18"/>
      <c r="BO1154" s="18"/>
      <c r="BP1154" s="18"/>
      <c r="BQ1154" s="18"/>
      <c r="BR1154" s="18"/>
      <c r="BS1154" s="18"/>
      <c r="BT1154" s="18"/>
      <c r="BU1154" s="18"/>
      <c r="BV1154" s="18"/>
      <c r="BW1154" s="18"/>
      <c r="BX1154" s="18"/>
      <c r="BY1154" s="18"/>
      <c r="BZ1154" s="18"/>
      <c r="CA1154" s="18"/>
      <c r="CB1154" s="18"/>
      <c r="CC1154" s="18"/>
      <c r="CD1154" s="18"/>
      <c r="CE1154" s="18"/>
      <c r="CF1154" s="18"/>
      <c r="CG1154" s="18"/>
      <c r="CH1154" s="18"/>
      <c r="CI1154" s="18"/>
      <c r="CJ1154" s="18"/>
      <c r="CK1154" s="18"/>
      <c r="CL1154" s="18"/>
      <c r="CM1154" s="18"/>
      <c r="CN1154" s="18"/>
      <c r="CO1154" s="18"/>
      <c r="CP1154" s="18"/>
      <c r="CQ1154" s="18"/>
      <c r="CR1154" s="18"/>
      <c r="CS1154" s="18"/>
    </row>
    <row r="1155" spans="1:97">
      <c r="A1155" s="18"/>
      <c r="B1155" s="18"/>
      <c r="C1155" s="18" t="s">
        <v>19032</v>
      </c>
      <c r="D1155" s="18"/>
      <c r="E1155" s="18"/>
      <c r="F1155" s="18"/>
      <c r="G1155" s="18"/>
      <c r="H1155" s="18"/>
      <c r="I1155" s="18"/>
      <c r="J1155" s="18"/>
      <c r="K1155" s="18"/>
      <c r="L1155" s="18"/>
      <c r="M1155" s="18"/>
      <c r="N1155" s="18"/>
      <c r="O1155" s="18"/>
      <c r="P1155" s="18"/>
      <c r="Q1155" s="18"/>
      <c r="R1155" s="18"/>
      <c r="S1155" s="18"/>
      <c r="T1155" s="18"/>
      <c r="U1155" s="18"/>
      <c r="V1155" s="18"/>
      <c r="W1155" s="18"/>
      <c r="X1155" s="18"/>
      <c r="Y1155" s="18"/>
      <c r="Z1155" s="18"/>
      <c r="AA1155" s="18"/>
      <c r="AB1155" s="18"/>
      <c r="AC1155" s="18"/>
      <c r="AD1155" s="18"/>
      <c r="AE1155" s="18"/>
      <c r="AF1155" s="18"/>
      <c r="AG1155" s="18"/>
      <c r="AH1155" s="18"/>
      <c r="AI1155" s="18"/>
      <c r="AJ1155" s="18"/>
      <c r="AK1155" s="18"/>
      <c r="AL1155" s="18"/>
      <c r="AM1155" s="18"/>
      <c r="AN1155" s="18"/>
      <c r="AO1155" s="18"/>
      <c r="AP1155" s="18"/>
      <c r="AQ1155" s="18"/>
      <c r="AR1155" s="18"/>
      <c r="AS1155" s="18"/>
      <c r="AT1155" s="18"/>
      <c r="AU1155" s="18"/>
      <c r="AV1155" s="18"/>
      <c r="AW1155" s="18"/>
      <c r="AX1155" s="18"/>
      <c r="AY1155" s="18"/>
      <c r="AZ1155" s="18"/>
      <c r="BA1155" s="18"/>
      <c r="BB1155" s="18"/>
      <c r="BC1155" s="18"/>
      <c r="BD1155" s="18"/>
      <c r="BE1155" s="18"/>
      <c r="BF1155" s="18"/>
      <c r="BG1155" s="18"/>
      <c r="BH1155" s="18"/>
      <c r="BI1155" s="18"/>
      <c r="BJ1155" s="18"/>
      <c r="BK1155" s="18"/>
      <c r="BL1155" s="18"/>
      <c r="BM1155" s="18"/>
      <c r="BN1155" s="18"/>
      <c r="BO1155" s="18"/>
      <c r="BP1155" s="18"/>
      <c r="BQ1155" s="18"/>
      <c r="BR1155" s="18"/>
      <c r="BS1155" s="18"/>
      <c r="BT1155" s="18"/>
      <c r="BU1155" s="18"/>
      <c r="BV1155" s="18"/>
      <c r="BW1155" s="18"/>
      <c r="BX1155" s="18"/>
      <c r="BY1155" s="18"/>
      <c r="BZ1155" s="18"/>
      <c r="CA1155" s="18"/>
      <c r="CB1155" s="18"/>
      <c r="CC1155" s="18"/>
      <c r="CD1155" s="18"/>
      <c r="CE1155" s="18"/>
      <c r="CF1155" s="18"/>
      <c r="CG1155" s="18"/>
      <c r="CH1155" s="18"/>
      <c r="CI1155" s="18"/>
      <c r="CJ1155" s="18"/>
      <c r="CK1155" s="18"/>
      <c r="CL1155" s="18"/>
      <c r="CM1155" s="18"/>
      <c r="CN1155" s="18"/>
      <c r="CO1155" s="18"/>
      <c r="CP1155" s="18"/>
      <c r="CQ1155" s="18"/>
      <c r="CR1155" s="18"/>
      <c r="CS1155" s="18"/>
    </row>
    <row r="1156" spans="1:97">
      <c r="A1156" s="18"/>
      <c r="B1156" s="18"/>
      <c r="C1156" s="18" t="s">
        <v>19033</v>
      </c>
      <c r="D1156" s="18"/>
      <c r="E1156" s="18"/>
      <c r="F1156" s="18"/>
      <c r="G1156" s="18"/>
      <c r="H1156" s="18"/>
      <c r="I1156" s="18"/>
      <c r="J1156" s="18"/>
      <c r="K1156" s="18"/>
      <c r="L1156" s="18"/>
      <c r="M1156" s="18"/>
      <c r="N1156" s="18"/>
      <c r="O1156" s="18"/>
      <c r="P1156" s="18"/>
      <c r="Q1156" s="18"/>
      <c r="R1156" s="18"/>
      <c r="S1156" s="18"/>
      <c r="T1156" s="18"/>
      <c r="U1156" s="18"/>
      <c r="V1156" s="18"/>
      <c r="W1156" s="18"/>
      <c r="X1156" s="18"/>
      <c r="Y1156" s="18"/>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c r="BC1156" s="18"/>
      <c r="BD1156" s="18"/>
      <c r="BE1156" s="18"/>
      <c r="BF1156" s="18"/>
      <c r="BG1156" s="18"/>
      <c r="BH1156" s="18"/>
      <c r="BI1156" s="18"/>
      <c r="BJ1156" s="18"/>
      <c r="BK1156" s="18"/>
      <c r="BL1156" s="18"/>
      <c r="BM1156" s="18"/>
      <c r="BN1156" s="18"/>
      <c r="BO1156" s="18"/>
      <c r="BP1156" s="18"/>
      <c r="BQ1156" s="18"/>
      <c r="BR1156" s="18"/>
      <c r="BS1156" s="18"/>
      <c r="BT1156" s="18"/>
      <c r="BU1156" s="18"/>
      <c r="BV1156" s="18"/>
      <c r="BW1156" s="18"/>
      <c r="BX1156" s="18"/>
      <c r="BY1156" s="18"/>
      <c r="BZ1156" s="18"/>
      <c r="CA1156" s="18"/>
      <c r="CB1156" s="18"/>
      <c r="CC1156" s="18"/>
      <c r="CD1156" s="18"/>
      <c r="CE1156" s="18"/>
      <c r="CF1156" s="18"/>
      <c r="CG1156" s="18"/>
      <c r="CH1156" s="18"/>
      <c r="CI1156" s="18"/>
      <c r="CJ1156" s="18"/>
      <c r="CK1156" s="18"/>
      <c r="CL1156" s="18"/>
      <c r="CM1156" s="18"/>
      <c r="CN1156" s="18"/>
      <c r="CO1156" s="18"/>
      <c r="CP1156" s="18"/>
      <c r="CQ1156" s="18"/>
      <c r="CR1156" s="18"/>
      <c r="CS1156" s="18"/>
    </row>
    <row r="1157" spans="1:97">
      <c r="A1157" s="18"/>
      <c r="B1157" s="18"/>
      <c r="C1157" s="18" t="s">
        <v>19034</v>
      </c>
      <c r="D1157" s="18"/>
      <c r="E1157" s="18"/>
      <c r="F1157" s="18"/>
      <c r="G1157" s="18"/>
      <c r="H1157" s="18"/>
      <c r="I1157" s="18"/>
      <c r="J1157" s="18"/>
      <c r="K1157" s="18"/>
      <c r="L1157" s="18"/>
      <c r="M1157" s="18"/>
      <c r="N1157" s="18"/>
      <c r="O1157" s="18"/>
      <c r="P1157" s="18"/>
      <c r="Q1157" s="18"/>
      <c r="R1157" s="18"/>
      <c r="S1157" s="18"/>
      <c r="T1157" s="18"/>
      <c r="U1157" s="18"/>
      <c r="V1157" s="18"/>
      <c r="W1157" s="18"/>
      <c r="X1157" s="18"/>
      <c r="Y1157" s="18"/>
      <c r="Z1157" s="18"/>
      <c r="AA1157" s="18"/>
      <c r="AB1157" s="18"/>
      <c r="AC1157" s="18"/>
      <c r="AD1157" s="18"/>
      <c r="AE1157" s="18"/>
      <c r="AF1157" s="18"/>
      <c r="AG1157" s="18"/>
      <c r="AH1157" s="18"/>
      <c r="AI1157" s="18"/>
      <c r="AJ1157" s="18"/>
      <c r="AK1157" s="18"/>
      <c r="AL1157" s="18"/>
      <c r="AM1157" s="18"/>
      <c r="AN1157" s="18"/>
      <c r="AO1157" s="18"/>
      <c r="AP1157" s="18"/>
      <c r="AQ1157" s="18"/>
      <c r="AR1157" s="18"/>
      <c r="AS1157" s="18"/>
      <c r="AT1157" s="18"/>
      <c r="AU1157" s="18"/>
      <c r="AV1157" s="18"/>
      <c r="AW1157" s="18"/>
      <c r="AX1157" s="18"/>
      <c r="AY1157" s="18"/>
      <c r="AZ1157" s="18"/>
      <c r="BA1157" s="18"/>
      <c r="BB1157" s="18"/>
      <c r="BC1157" s="18"/>
      <c r="BD1157" s="18"/>
      <c r="BE1157" s="18"/>
      <c r="BF1157" s="18"/>
      <c r="BG1157" s="18"/>
      <c r="BH1157" s="18"/>
      <c r="BI1157" s="18"/>
      <c r="BJ1157" s="18"/>
      <c r="BK1157" s="18"/>
      <c r="BL1157" s="18"/>
      <c r="BM1157" s="18"/>
      <c r="BN1157" s="18"/>
      <c r="BO1157" s="18"/>
      <c r="BP1157" s="18"/>
      <c r="BQ1157" s="18"/>
      <c r="BR1157" s="18"/>
      <c r="BS1157" s="18"/>
      <c r="BT1157" s="18"/>
      <c r="BU1157" s="18"/>
      <c r="BV1157" s="18"/>
      <c r="BW1157" s="18"/>
      <c r="BX1157" s="18"/>
      <c r="BY1157" s="18"/>
      <c r="BZ1157" s="18"/>
      <c r="CA1157" s="18"/>
      <c r="CB1157" s="18"/>
      <c r="CC1157" s="18"/>
      <c r="CD1157" s="18"/>
      <c r="CE1157" s="18"/>
      <c r="CF1157" s="18"/>
      <c r="CG1157" s="18"/>
      <c r="CH1157" s="18"/>
      <c r="CI1157" s="18"/>
      <c r="CJ1157" s="18"/>
      <c r="CK1157" s="18"/>
      <c r="CL1157" s="18"/>
      <c r="CM1157" s="18"/>
      <c r="CN1157" s="18"/>
      <c r="CO1157" s="18"/>
      <c r="CP1157" s="18"/>
      <c r="CQ1157" s="18"/>
      <c r="CR1157" s="18"/>
      <c r="CS1157" s="18"/>
    </row>
    <row r="1158" spans="1:97">
      <c r="A1158" s="18"/>
      <c r="B1158" s="18"/>
      <c r="C1158" s="18" t="s">
        <v>19035</v>
      </c>
      <c r="D1158" s="18"/>
      <c r="E1158" s="18"/>
      <c r="F1158" s="18"/>
      <c r="G1158" s="18"/>
      <c r="H1158" s="18"/>
      <c r="I1158" s="18"/>
      <c r="J1158" s="18"/>
      <c r="K1158" s="18"/>
      <c r="L1158" s="18"/>
      <c r="M1158" s="18"/>
      <c r="N1158" s="18"/>
      <c r="O1158" s="18"/>
      <c r="P1158" s="18"/>
      <c r="Q1158" s="18"/>
      <c r="R1158" s="18"/>
      <c r="S1158" s="18"/>
      <c r="T1158" s="18"/>
      <c r="U1158" s="18"/>
      <c r="V1158" s="18"/>
      <c r="W1158" s="18"/>
      <c r="X1158" s="18"/>
      <c r="Y1158" s="18"/>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c r="BC1158" s="18"/>
      <c r="BD1158" s="18"/>
      <c r="BE1158" s="18"/>
      <c r="BF1158" s="18"/>
      <c r="BG1158" s="18"/>
      <c r="BH1158" s="18"/>
      <c r="BI1158" s="18"/>
      <c r="BJ1158" s="18"/>
      <c r="BK1158" s="18"/>
      <c r="BL1158" s="18"/>
      <c r="BM1158" s="18"/>
      <c r="BN1158" s="18"/>
      <c r="BO1158" s="18"/>
      <c r="BP1158" s="18"/>
      <c r="BQ1158" s="18"/>
      <c r="BR1158" s="18"/>
      <c r="BS1158" s="18"/>
      <c r="BT1158" s="18"/>
      <c r="BU1158" s="18"/>
      <c r="BV1158" s="18"/>
      <c r="BW1158" s="18"/>
      <c r="BX1158" s="18"/>
      <c r="BY1158" s="18"/>
      <c r="BZ1158" s="18"/>
      <c r="CA1158" s="18"/>
      <c r="CB1158" s="18"/>
      <c r="CC1158" s="18"/>
      <c r="CD1158" s="18"/>
      <c r="CE1158" s="18"/>
      <c r="CF1158" s="18"/>
      <c r="CG1158" s="18"/>
      <c r="CH1158" s="18"/>
      <c r="CI1158" s="18"/>
      <c r="CJ1158" s="18"/>
      <c r="CK1158" s="18"/>
      <c r="CL1158" s="18"/>
      <c r="CM1158" s="18"/>
      <c r="CN1158" s="18"/>
      <c r="CO1158" s="18"/>
      <c r="CP1158" s="18"/>
      <c r="CQ1158" s="18"/>
      <c r="CR1158" s="18"/>
      <c r="CS1158" s="18"/>
    </row>
    <row r="1159" spans="1:97">
      <c r="A1159" s="18"/>
      <c r="B1159" s="18"/>
      <c r="C1159" s="18" t="s">
        <v>19036</v>
      </c>
      <c r="D1159" s="18"/>
      <c r="E1159" s="18"/>
      <c r="F1159" s="18"/>
      <c r="G1159" s="18"/>
      <c r="H1159" s="18"/>
      <c r="I1159" s="18"/>
      <c r="J1159" s="18"/>
      <c r="K1159" s="18"/>
      <c r="L1159" s="18"/>
      <c r="M1159" s="18"/>
      <c r="N1159" s="18"/>
      <c r="O1159" s="18"/>
      <c r="P1159" s="18"/>
      <c r="Q1159" s="18"/>
      <c r="R1159" s="18"/>
      <c r="S1159" s="18"/>
      <c r="T1159" s="18"/>
      <c r="U1159" s="18"/>
      <c r="V1159" s="18"/>
      <c r="W1159" s="18"/>
      <c r="X1159" s="18"/>
      <c r="Y1159" s="18"/>
      <c r="Z1159" s="18"/>
      <c r="AA1159" s="18"/>
      <c r="AB1159" s="18"/>
      <c r="AC1159" s="18"/>
      <c r="AD1159" s="18"/>
      <c r="AE1159" s="18"/>
      <c r="AF1159" s="18"/>
      <c r="AG1159" s="18"/>
      <c r="AH1159" s="18"/>
      <c r="AI1159" s="18"/>
      <c r="AJ1159" s="18"/>
      <c r="AK1159" s="18"/>
      <c r="AL1159" s="18"/>
      <c r="AM1159" s="18"/>
      <c r="AN1159" s="18"/>
      <c r="AO1159" s="18"/>
      <c r="AP1159" s="18"/>
      <c r="AQ1159" s="18"/>
      <c r="AR1159" s="18"/>
      <c r="AS1159" s="18"/>
      <c r="AT1159" s="18"/>
      <c r="AU1159" s="18"/>
      <c r="AV1159" s="18"/>
      <c r="AW1159" s="18"/>
      <c r="AX1159" s="18"/>
      <c r="AY1159" s="18"/>
      <c r="AZ1159" s="18"/>
      <c r="BA1159" s="18"/>
      <c r="BB1159" s="18"/>
      <c r="BC1159" s="18"/>
      <c r="BD1159" s="18"/>
      <c r="BE1159" s="18"/>
      <c r="BF1159" s="18"/>
      <c r="BG1159" s="18"/>
      <c r="BH1159" s="18"/>
      <c r="BI1159" s="18"/>
      <c r="BJ1159" s="18"/>
      <c r="BK1159" s="18"/>
      <c r="BL1159" s="18"/>
      <c r="BM1159" s="18"/>
      <c r="BN1159" s="18"/>
      <c r="BO1159" s="18"/>
      <c r="BP1159" s="18"/>
      <c r="BQ1159" s="18"/>
      <c r="BR1159" s="18"/>
      <c r="BS1159" s="18"/>
      <c r="BT1159" s="18"/>
      <c r="BU1159" s="18"/>
      <c r="BV1159" s="18"/>
      <c r="BW1159" s="18"/>
      <c r="BX1159" s="18"/>
      <c r="BY1159" s="18"/>
      <c r="BZ1159" s="18"/>
      <c r="CA1159" s="18"/>
      <c r="CB1159" s="18"/>
      <c r="CC1159" s="18"/>
      <c r="CD1159" s="18"/>
      <c r="CE1159" s="18"/>
      <c r="CF1159" s="18"/>
      <c r="CG1159" s="18"/>
      <c r="CH1159" s="18"/>
      <c r="CI1159" s="18"/>
      <c r="CJ1159" s="18"/>
      <c r="CK1159" s="18"/>
      <c r="CL1159" s="18"/>
      <c r="CM1159" s="18"/>
      <c r="CN1159" s="18"/>
      <c r="CO1159" s="18"/>
      <c r="CP1159" s="18"/>
      <c r="CQ1159" s="18"/>
      <c r="CR1159" s="18"/>
      <c r="CS1159" s="18"/>
    </row>
    <row r="1160" spans="1:97">
      <c r="A1160" s="18"/>
      <c r="B1160" s="18"/>
      <c r="C1160" s="18" t="s">
        <v>19037</v>
      </c>
      <c r="D1160" s="18"/>
      <c r="E1160" s="18"/>
      <c r="F1160" s="18"/>
      <c r="G1160" s="18"/>
      <c r="H1160" s="18"/>
      <c r="I1160" s="18"/>
      <c r="J1160" s="18"/>
      <c r="K1160" s="18"/>
      <c r="L1160" s="18"/>
      <c r="M1160" s="18"/>
      <c r="N1160" s="18"/>
      <c r="O1160" s="18"/>
      <c r="P1160" s="18"/>
      <c r="Q1160" s="18"/>
      <c r="R1160" s="18"/>
      <c r="S1160" s="18"/>
      <c r="T1160" s="18"/>
      <c r="U1160" s="18"/>
      <c r="V1160" s="18"/>
      <c r="W1160" s="18"/>
      <c r="X1160" s="18"/>
      <c r="Y1160" s="18"/>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c r="BC1160" s="18"/>
      <c r="BD1160" s="18"/>
      <c r="BE1160" s="18"/>
      <c r="BF1160" s="18"/>
      <c r="BG1160" s="18"/>
      <c r="BH1160" s="18"/>
      <c r="BI1160" s="18"/>
      <c r="BJ1160" s="18"/>
      <c r="BK1160" s="18"/>
      <c r="BL1160" s="18"/>
      <c r="BM1160" s="18"/>
      <c r="BN1160" s="18"/>
      <c r="BO1160" s="18"/>
      <c r="BP1160" s="18"/>
      <c r="BQ1160" s="18"/>
      <c r="BR1160" s="18"/>
      <c r="BS1160" s="18"/>
      <c r="BT1160" s="18"/>
      <c r="BU1160" s="18"/>
      <c r="BV1160" s="18"/>
      <c r="BW1160" s="18"/>
      <c r="BX1160" s="18"/>
      <c r="BY1160" s="18"/>
      <c r="BZ1160" s="18"/>
      <c r="CA1160" s="18"/>
      <c r="CB1160" s="18"/>
      <c r="CC1160" s="18"/>
      <c r="CD1160" s="18"/>
      <c r="CE1160" s="18"/>
      <c r="CF1160" s="18"/>
      <c r="CG1160" s="18"/>
      <c r="CH1160" s="18"/>
      <c r="CI1160" s="18"/>
      <c r="CJ1160" s="18"/>
      <c r="CK1160" s="18"/>
      <c r="CL1160" s="18"/>
      <c r="CM1160" s="18"/>
      <c r="CN1160" s="18"/>
      <c r="CO1160" s="18"/>
      <c r="CP1160" s="18"/>
      <c r="CQ1160" s="18"/>
      <c r="CR1160" s="18"/>
      <c r="CS1160" s="18"/>
    </row>
    <row r="1161" spans="1:97">
      <c r="A1161" s="18"/>
      <c r="B1161" s="18"/>
      <c r="C1161" s="18" t="s">
        <v>19038</v>
      </c>
      <c r="D1161" s="18"/>
      <c r="E1161" s="18"/>
      <c r="F1161" s="18"/>
      <c r="G1161" s="18"/>
      <c r="H1161" s="18"/>
      <c r="I1161" s="18"/>
      <c r="J1161" s="18"/>
      <c r="K1161" s="18"/>
      <c r="L1161" s="18"/>
      <c r="M1161" s="18"/>
      <c r="N1161" s="18"/>
      <c r="O1161" s="18"/>
      <c r="P1161" s="18"/>
      <c r="Q1161" s="18"/>
      <c r="R1161" s="18"/>
      <c r="S1161" s="18"/>
      <c r="T1161" s="18"/>
      <c r="U1161" s="18"/>
      <c r="V1161" s="18"/>
      <c r="W1161" s="18"/>
      <c r="X1161" s="18"/>
      <c r="Y1161" s="18"/>
      <c r="Z1161" s="18"/>
      <c r="AA1161" s="18"/>
      <c r="AB1161" s="18"/>
      <c r="AC1161" s="18"/>
      <c r="AD1161" s="18"/>
      <c r="AE1161" s="18"/>
      <c r="AF1161" s="18"/>
      <c r="AG1161" s="18"/>
      <c r="AH1161" s="18"/>
      <c r="AI1161" s="18"/>
      <c r="AJ1161" s="18"/>
      <c r="AK1161" s="18"/>
      <c r="AL1161" s="18"/>
      <c r="AM1161" s="18"/>
      <c r="AN1161" s="18"/>
      <c r="AO1161" s="18"/>
      <c r="AP1161" s="18"/>
      <c r="AQ1161" s="18"/>
      <c r="AR1161" s="18"/>
      <c r="AS1161" s="18"/>
      <c r="AT1161" s="18"/>
      <c r="AU1161" s="18"/>
      <c r="AV1161" s="18"/>
      <c r="AW1161" s="18"/>
      <c r="AX1161" s="18"/>
      <c r="AY1161" s="18"/>
      <c r="AZ1161" s="18"/>
      <c r="BA1161" s="18"/>
      <c r="BB1161" s="18"/>
      <c r="BC1161" s="18"/>
      <c r="BD1161" s="18"/>
      <c r="BE1161" s="18"/>
      <c r="BF1161" s="18"/>
      <c r="BG1161" s="18"/>
      <c r="BH1161" s="18"/>
      <c r="BI1161" s="18"/>
      <c r="BJ1161" s="18"/>
      <c r="BK1161" s="18"/>
      <c r="BL1161" s="18"/>
      <c r="BM1161" s="18"/>
      <c r="BN1161" s="18"/>
      <c r="BO1161" s="18"/>
      <c r="BP1161" s="18"/>
      <c r="BQ1161" s="18"/>
      <c r="BR1161" s="18"/>
      <c r="BS1161" s="18"/>
      <c r="BT1161" s="18"/>
      <c r="BU1161" s="18"/>
      <c r="BV1161" s="18"/>
      <c r="BW1161" s="18"/>
      <c r="BX1161" s="18"/>
      <c r="BY1161" s="18"/>
      <c r="BZ1161" s="18"/>
      <c r="CA1161" s="18"/>
      <c r="CB1161" s="18"/>
      <c r="CC1161" s="18"/>
      <c r="CD1161" s="18"/>
      <c r="CE1161" s="18"/>
      <c r="CF1161" s="18"/>
      <c r="CG1161" s="18"/>
      <c r="CH1161" s="18"/>
      <c r="CI1161" s="18"/>
      <c r="CJ1161" s="18"/>
      <c r="CK1161" s="18"/>
      <c r="CL1161" s="18"/>
      <c r="CM1161" s="18"/>
      <c r="CN1161" s="18"/>
      <c r="CO1161" s="18"/>
      <c r="CP1161" s="18"/>
      <c r="CQ1161" s="18"/>
      <c r="CR1161" s="18"/>
      <c r="CS1161" s="18"/>
    </row>
    <row r="1162" spans="1:97">
      <c r="A1162" s="18"/>
      <c r="B1162" s="18"/>
      <c r="C1162" s="18" t="s">
        <v>19039</v>
      </c>
      <c r="D1162" s="18"/>
      <c r="E1162" s="18"/>
      <c r="F1162" s="18"/>
      <c r="G1162" s="18"/>
      <c r="H1162" s="18"/>
      <c r="I1162" s="18"/>
      <c r="J1162" s="18"/>
      <c r="K1162" s="18"/>
      <c r="L1162" s="18"/>
      <c r="M1162" s="18"/>
      <c r="N1162" s="18"/>
      <c r="O1162" s="18"/>
      <c r="P1162" s="18"/>
      <c r="Q1162" s="18"/>
      <c r="R1162" s="18"/>
      <c r="S1162" s="18"/>
      <c r="T1162" s="18"/>
      <c r="U1162" s="18"/>
      <c r="V1162" s="18"/>
      <c r="W1162" s="18"/>
      <c r="X1162" s="18"/>
      <c r="Y1162" s="18"/>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c r="BC1162" s="18"/>
      <c r="BD1162" s="18"/>
      <c r="BE1162" s="18"/>
      <c r="BF1162" s="18"/>
      <c r="BG1162" s="18"/>
      <c r="BH1162" s="18"/>
      <c r="BI1162" s="18"/>
      <c r="BJ1162" s="18"/>
      <c r="BK1162" s="18"/>
      <c r="BL1162" s="18"/>
      <c r="BM1162" s="18"/>
      <c r="BN1162" s="18"/>
      <c r="BO1162" s="18"/>
      <c r="BP1162" s="18"/>
      <c r="BQ1162" s="18"/>
      <c r="BR1162" s="18"/>
      <c r="BS1162" s="18"/>
      <c r="BT1162" s="18"/>
      <c r="BU1162" s="18"/>
      <c r="BV1162" s="18"/>
      <c r="BW1162" s="18"/>
      <c r="BX1162" s="18"/>
      <c r="BY1162" s="18"/>
      <c r="BZ1162" s="18"/>
      <c r="CA1162" s="18"/>
      <c r="CB1162" s="18"/>
      <c r="CC1162" s="18"/>
      <c r="CD1162" s="18"/>
      <c r="CE1162" s="18"/>
      <c r="CF1162" s="18"/>
      <c r="CG1162" s="18"/>
      <c r="CH1162" s="18"/>
      <c r="CI1162" s="18"/>
      <c r="CJ1162" s="18"/>
      <c r="CK1162" s="18"/>
      <c r="CL1162" s="18"/>
      <c r="CM1162" s="18"/>
      <c r="CN1162" s="18"/>
      <c r="CO1162" s="18"/>
      <c r="CP1162" s="18"/>
      <c r="CQ1162" s="18"/>
      <c r="CR1162" s="18"/>
      <c r="CS1162" s="18"/>
    </row>
    <row r="1163" spans="1:97">
      <c r="A1163" s="18"/>
      <c r="B1163" s="18"/>
      <c r="C1163" s="18" t="s">
        <v>19040</v>
      </c>
      <c r="D1163" s="18"/>
      <c r="E1163" s="18"/>
      <c r="F1163" s="18"/>
      <c r="G1163" s="18"/>
      <c r="H1163" s="18"/>
      <c r="I1163" s="18"/>
      <c r="J1163" s="18"/>
      <c r="K1163" s="18"/>
      <c r="L1163" s="18"/>
      <c r="M1163" s="18"/>
      <c r="N1163" s="18"/>
      <c r="O1163" s="18"/>
      <c r="P1163" s="18"/>
      <c r="Q1163" s="18"/>
      <c r="R1163" s="18"/>
      <c r="S1163" s="18"/>
      <c r="T1163" s="18"/>
      <c r="U1163" s="18"/>
      <c r="V1163" s="18"/>
      <c r="W1163" s="18"/>
      <c r="X1163" s="18"/>
      <c r="Y1163" s="18"/>
      <c r="Z1163" s="18"/>
      <c r="AA1163" s="18"/>
      <c r="AB1163" s="18"/>
      <c r="AC1163" s="18"/>
      <c r="AD1163" s="18"/>
      <c r="AE1163" s="18"/>
      <c r="AF1163" s="18"/>
      <c r="AG1163" s="18"/>
      <c r="AH1163" s="18"/>
      <c r="AI1163" s="18"/>
      <c r="AJ1163" s="18"/>
      <c r="AK1163" s="18"/>
      <c r="AL1163" s="18"/>
      <c r="AM1163" s="18"/>
      <c r="AN1163" s="18"/>
      <c r="AO1163" s="18"/>
      <c r="AP1163" s="18"/>
      <c r="AQ1163" s="18"/>
      <c r="AR1163" s="18"/>
      <c r="AS1163" s="18"/>
      <c r="AT1163" s="18"/>
      <c r="AU1163" s="18"/>
      <c r="AV1163" s="18"/>
      <c r="AW1163" s="18"/>
      <c r="AX1163" s="18"/>
      <c r="AY1163" s="18"/>
      <c r="AZ1163" s="18"/>
      <c r="BA1163" s="18"/>
      <c r="BB1163" s="18"/>
      <c r="BC1163" s="18"/>
      <c r="BD1163" s="18"/>
      <c r="BE1163" s="18"/>
      <c r="BF1163" s="18"/>
      <c r="BG1163" s="18"/>
      <c r="BH1163" s="18"/>
      <c r="BI1163" s="18"/>
      <c r="BJ1163" s="18"/>
      <c r="BK1163" s="18"/>
      <c r="BL1163" s="18"/>
      <c r="BM1163" s="18"/>
      <c r="BN1163" s="18"/>
      <c r="BO1163" s="18"/>
      <c r="BP1163" s="18"/>
      <c r="BQ1163" s="18"/>
      <c r="BR1163" s="18"/>
      <c r="BS1163" s="18"/>
      <c r="BT1163" s="18"/>
      <c r="BU1163" s="18"/>
      <c r="BV1163" s="18"/>
      <c r="BW1163" s="18"/>
      <c r="BX1163" s="18"/>
      <c r="BY1163" s="18"/>
      <c r="BZ1163" s="18"/>
      <c r="CA1163" s="18"/>
      <c r="CB1163" s="18"/>
      <c r="CC1163" s="18"/>
      <c r="CD1163" s="18"/>
      <c r="CE1163" s="18"/>
      <c r="CF1163" s="18"/>
      <c r="CG1163" s="18"/>
      <c r="CH1163" s="18"/>
      <c r="CI1163" s="18"/>
      <c r="CJ1163" s="18"/>
      <c r="CK1163" s="18"/>
      <c r="CL1163" s="18"/>
      <c r="CM1163" s="18"/>
      <c r="CN1163" s="18"/>
      <c r="CO1163" s="18"/>
      <c r="CP1163" s="18"/>
      <c r="CQ1163" s="18"/>
      <c r="CR1163" s="18"/>
      <c r="CS1163" s="18"/>
    </row>
    <row r="1164" spans="1:97">
      <c r="A1164" s="18"/>
      <c r="B1164" s="18"/>
      <c r="C1164" s="18" t="s">
        <v>19041</v>
      </c>
      <c r="D1164" s="18"/>
      <c r="E1164" s="18"/>
      <c r="F1164" s="18"/>
      <c r="G1164" s="18"/>
      <c r="H1164" s="18"/>
      <c r="I1164" s="18"/>
      <c r="J1164" s="18"/>
      <c r="K1164" s="18"/>
      <c r="L1164" s="18"/>
      <c r="M1164" s="18"/>
      <c r="N1164" s="18"/>
      <c r="O1164" s="18"/>
      <c r="P1164" s="18"/>
      <c r="Q1164" s="18"/>
      <c r="R1164" s="18"/>
      <c r="S1164" s="18"/>
      <c r="T1164" s="18"/>
      <c r="U1164" s="18"/>
      <c r="V1164" s="18"/>
      <c r="W1164" s="18"/>
      <c r="X1164" s="18"/>
      <c r="Y1164" s="18"/>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c r="BC1164" s="18"/>
      <c r="BD1164" s="18"/>
      <c r="BE1164" s="18"/>
      <c r="BF1164" s="18"/>
      <c r="BG1164" s="18"/>
      <c r="BH1164" s="18"/>
      <c r="BI1164" s="18"/>
      <c r="BJ1164" s="18"/>
      <c r="BK1164" s="18"/>
      <c r="BL1164" s="18"/>
      <c r="BM1164" s="18"/>
      <c r="BN1164" s="18"/>
      <c r="BO1164" s="18"/>
      <c r="BP1164" s="18"/>
      <c r="BQ1164" s="18"/>
      <c r="BR1164" s="18"/>
      <c r="BS1164" s="18"/>
      <c r="BT1164" s="18"/>
      <c r="BU1164" s="18"/>
      <c r="BV1164" s="18"/>
      <c r="BW1164" s="18"/>
      <c r="BX1164" s="18"/>
      <c r="BY1164" s="18"/>
      <c r="BZ1164" s="18"/>
      <c r="CA1164" s="18"/>
      <c r="CB1164" s="18"/>
      <c r="CC1164" s="18"/>
      <c r="CD1164" s="18"/>
      <c r="CE1164" s="18"/>
      <c r="CF1164" s="18"/>
      <c r="CG1164" s="18"/>
      <c r="CH1164" s="18"/>
      <c r="CI1164" s="18"/>
      <c r="CJ1164" s="18"/>
      <c r="CK1164" s="18"/>
      <c r="CL1164" s="18"/>
      <c r="CM1164" s="18"/>
      <c r="CN1164" s="18"/>
      <c r="CO1164" s="18"/>
      <c r="CP1164" s="18"/>
      <c r="CQ1164" s="18"/>
      <c r="CR1164" s="18"/>
      <c r="CS1164" s="18"/>
    </row>
    <row r="1165" spans="1:97">
      <c r="A1165" s="18"/>
      <c r="B1165" s="18"/>
      <c r="C1165" s="18" t="s">
        <v>19042</v>
      </c>
      <c r="D1165" s="18"/>
      <c r="E1165" s="18"/>
      <c r="F1165" s="18"/>
      <c r="G1165" s="18"/>
      <c r="H1165" s="18"/>
      <c r="I1165" s="18"/>
      <c r="J1165" s="18"/>
      <c r="K1165" s="18"/>
      <c r="L1165" s="18"/>
      <c r="M1165" s="18"/>
      <c r="N1165" s="18"/>
      <c r="O1165" s="18"/>
      <c r="P1165" s="18"/>
      <c r="Q1165" s="18"/>
      <c r="R1165" s="18"/>
      <c r="S1165" s="18"/>
      <c r="T1165" s="18"/>
      <c r="U1165" s="18"/>
      <c r="V1165" s="18"/>
      <c r="W1165" s="18"/>
      <c r="X1165" s="18"/>
      <c r="Y1165" s="18"/>
      <c r="Z1165" s="18"/>
      <c r="AA1165" s="18"/>
      <c r="AB1165" s="18"/>
      <c r="AC1165" s="18"/>
      <c r="AD1165" s="18"/>
      <c r="AE1165" s="18"/>
      <c r="AF1165" s="18"/>
      <c r="AG1165" s="18"/>
      <c r="AH1165" s="18"/>
      <c r="AI1165" s="18"/>
      <c r="AJ1165" s="18"/>
      <c r="AK1165" s="18"/>
      <c r="AL1165" s="18"/>
      <c r="AM1165" s="18"/>
      <c r="AN1165" s="18"/>
      <c r="AO1165" s="18"/>
      <c r="AP1165" s="18"/>
      <c r="AQ1165" s="18"/>
      <c r="AR1165" s="18"/>
      <c r="AS1165" s="18"/>
      <c r="AT1165" s="18"/>
      <c r="AU1165" s="18"/>
      <c r="AV1165" s="18"/>
      <c r="AW1165" s="18"/>
      <c r="AX1165" s="18"/>
      <c r="AY1165" s="18"/>
      <c r="AZ1165" s="18"/>
      <c r="BA1165" s="18"/>
      <c r="BB1165" s="18"/>
      <c r="BC1165" s="18"/>
      <c r="BD1165" s="18"/>
      <c r="BE1165" s="18"/>
      <c r="BF1165" s="18"/>
      <c r="BG1165" s="18"/>
      <c r="BH1165" s="18"/>
      <c r="BI1165" s="18"/>
      <c r="BJ1165" s="18"/>
      <c r="BK1165" s="18"/>
      <c r="BL1165" s="18"/>
      <c r="BM1165" s="18"/>
      <c r="BN1165" s="18"/>
      <c r="BO1165" s="18"/>
      <c r="BP1165" s="18"/>
      <c r="BQ1165" s="18"/>
      <c r="BR1165" s="18"/>
      <c r="BS1165" s="18"/>
      <c r="BT1165" s="18"/>
      <c r="BU1165" s="18"/>
      <c r="BV1165" s="18"/>
      <c r="BW1165" s="18"/>
      <c r="BX1165" s="18"/>
      <c r="BY1165" s="18"/>
      <c r="BZ1165" s="18"/>
      <c r="CA1165" s="18"/>
      <c r="CB1165" s="18"/>
      <c r="CC1165" s="18"/>
      <c r="CD1165" s="18"/>
      <c r="CE1165" s="18"/>
      <c r="CF1165" s="18"/>
      <c r="CG1165" s="18"/>
      <c r="CH1165" s="18"/>
      <c r="CI1165" s="18"/>
      <c r="CJ1165" s="18"/>
      <c r="CK1165" s="18"/>
      <c r="CL1165" s="18"/>
      <c r="CM1165" s="18"/>
      <c r="CN1165" s="18"/>
      <c r="CO1165" s="18"/>
      <c r="CP1165" s="18"/>
      <c r="CQ1165" s="18"/>
      <c r="CR1165" s="18"/>
      <c r="CS1165" s="18"/>
    </row>
    <row r="1166" spans="1:97">
      <c r="A1166" s="18"/>
      <c r="B1166" s="18"/>
      <c r="C1166" s="18" t="s">
        <v>19043</v>
      </c>
      <c r="D1166" s="18"/>
      <c r="E1166" s="18"/>
      <c r="F1166" s="18"/>
      <c r="G1166" s="18"/>
      <c r="H1166" s="18"/>
      <c r="I1166" s="18"/>
      <c r="J1166" s="18"/>
      <c r="K1166" s="18"/>
      <c r="L1166" s="18"/>
      <c r="M1166" s="18"/>
      <c r="N1166" s="18"/>
      <c r="O1166" s="18"/>
      <c r="P1166" s="18"/>
      <c r="Q1166" s="18"/>
      <c r="R1166" s="18"/>
      <c r="S1166" s="18"/>
      <c r="T1166" s="18"/>
      <c r="U1166" s="18"/>
      <c r="V1166" s="18"/>
      <c r="W1166" s="18"/>
      <c r="X1166" s="18"/>
      <c r="Y1166" s="18"/>
      <c r="Z1166" s="18"/>
      <c r="AA1166" s="18"/>
      <c r="AB1166" s="18"/>
      <c r="AC1166" s="18"/>
      <c r="AD1166" s="18"/>
      <c r="AE1166" s="18"/>
      <c r="AF1166" s="18"/>
      <c r="AG1166" s="18"/>
      <c r="AH1166" s="18"/>
      <c r="AI1166" s="18"/>
      <c r="AJ1166" s="18"/>
      <c r="AK1166" s="18"/>
      <c r="AL1166" s="18"/>
      <c r="AM1166" s="18"/>
      <c r="AN1166" s="18"/>
      <c r="AO1166" s="18"/>
      <c r="AP1166" s="18"/>
      <c r="AQ1166" s="18"/>
      <c r="AR1166" s="18"/>
      <c r="AS1166" s="18"/>
      <c r="AT1166" s="18"/>
      <c r="AU1166" s="18"/>
      <c r="AV1166" s="18"/>
      <c r="AW1166" s="18"/>
      <c r="AX1166" s="18"/>
      <c r="AY1166" s="18"/>
      <c r="AZ1166" s="18"/>
      <c r="BA1166" s="18"/>
      <c r="BB1166" s="18"/>
      <c r="BC1166" s="18"/>
      <c r="BD1166" s="18"/>
      <c r="BE1166" s="18"/>
      <c r="BF1166" s="18"/>
      <c r="BG1166" s="18"/>
      <c r="BH1166" s="18"/>
      <c r="BI1166" s="18"/>
      <c r="BJ1166" s="18"/>
      <c r="BK1166" s="18"/>
      <c r="BL1166" s="18"/>
      <c r="BM1166" s="18"/>
      <c r="BN1166" s="18"/>
      <c r="BO1166" s="18"/>
      <c r="BP1166" s="18"/>
      <c r="BQ1166" s="18"/>
      <c r="BR1166" s="18"/>
      <c r="BS1166" s="18"/>
      <c r="BT1166" s="18"/>
      <c r="BU1166" s="18"/>
      <c r="BV1166" s="18"/>
      <c r="BW1166" s="18"/>
      <c r="BX1166" s="18"/>
      <c r="BY1166" s="18"/>
      <c r="BZ1166" s="18"/>
      <c r="CA1166" s="18"/>
      <c r="CB1166" s="18"/>
      <c r="CC1166" s="18"/>
      <c r="CD1166" s="18"/>
      <c r="CE1166" s="18"/>
      <c r="CF1166" s="18"/>
      <c r="CG1166" s="18"/>
      <c r="CH1166" s="18"/>
      <c r="CI1166" s="18"/>
      <c r="CJ1166" s="18"/>
      <c r="CK1166" s="18"/>
      <c r="CL1166" s="18"/>
      <c r="CM1166" s="18"/>
      <c r="CN1166" s="18"/>
      <c r="CO1166" s="18"/>
      <c r="CP1166" s="18"/>
      <c r="CQ1166" s="18"/>
      <c r="CR1166" s="18"/>
      <c r="CS1166" s="18"/>
    </row>
    <row r="1167" spans="1:97">
      <c r="A1167" s="18"/>
      <c r="B1167" s="18"/>
      <c r="C1167" s="18" t="s">
        <v>19044</v>
      </c>
      <c r="D1167" s="18"/>
      <c r="E1167" s="18"/>
      <c r="F1167" s="18"/>
      <c r="G1167" s="18"/>
      <c r="H1167" s="18"/>
      <c r="I1167" s="18"/>
      <c r="J1167" s="18"/>
      <c r="K1167" s="18"/>
      <c r="L1167" s="18"/>
      <c r="M1167" s="18"/>
      <c r="N1167" s="18"/>
      <c r="O1167" s="18"/>
      <c r="P1167" s="18"/>
      <c r="Q1167" s="18"/>
      <c r="R1167" s="18"/>
      <c r="S1167" s="18"/>
      <c r="T1167" s="18"/>
      <c r="U1167" s="18"/>
      <c r="V1167" s="18"/>
      <c r="W1167" s="18"/>
      <c r="X1167" s="18"/>
      <c r="Y1167" s="18"/>
      <c r="Z1167" s="18"/>
      <c r="AA1167" s="18"/>
      <c r="AB1167" s="18"/>
      <c r="AC1167" s="18"/>
      <c r="AD1167" s="18"/>
      <c r="AE1167" s="18"/>
      <c r="AF1167" s="18"/>
      <c r="AG1167" s="18"/>
      <c r="AH1167" s="18"/>
      <c r="AI1167" s="18"/>
      <c r="AJ1167" s="18"/>
      <c r="AK1167" s="18"/>
      <c r="AL1167" s="18"/>
      <c r="AM1167" s="18"/>
      <c r="AN1167" s="18"/>
      <c r="AO1167" s="18"/>
      <c r="AP1167" s="18"/>
      <c r="AQ1167" s="18"/>
      <c r="AR1167" s="18"/>
      <c r="AS1167" s="18"/>
      <c r="AT1167" s="18"/>
      <c r="AU1167" s="18"/>
      <c r="AV1167" s="18"/>
      <c r="AW1167" s="18"/>
      <c r="AX1167" s="18"/>
      <c r="AY1167" s="18"/>
      <c r="AZ1167" s="18"/>
      <c r="BA1167" s="18"/>
      <c r="BB1167" s="18"/>
      <c r="BC1167" s="18"/>
      <c r="BD1167" s="18"/>
      <c r="BE1167" s="18"/>
      <c r="BF1167" s="18"/>
      <c r="BG1167" s="18"/>
      <c r="BH1167" s="18"/>
      <c r="BI1167" s="18"/>
      <c r="BJ1167" s="18"/>
      <c r="BK1167" s="18"/>
      <c r="BL1167" s="18"/>
      <c r="BM1167" s="18"/>
      <c r="BN1167" s="18"/>
      <c r="BO1167" s="18"/>
      <c r="BP1167" s="18"/>
      <c r="BQ1167" s="18"/>
      <c r="BR1167" s="18"/>
      <c r="BS1167" s="18"/>
      <c r="BT1167" s="18"/>
      <c r="BU1167" s="18"/>
      <c r="BV1167" s="18"/>
      <c r="BW1167" s="18"/>
      <c r="BX1167" s="18"/>
      <c r="BY1167" s="18"/>
      <c r="BZ1167" s="18"/>
      <c r="CA1167" s="18"/>
      <c r="CB1167" s="18"/>
      <c r="CC1167" s="18"/>
      <c r="CD1167" s="18"/>
      <c r="CE1167" s="18"/>
      <c r="CF1167" s="18"/>
      <c r="CG1167" s="18"/>
      <c r="CH1167" s="18"/>
      <c r="CI1167" s="18"/>
      <c r="CJ1167" s="18"/>
      <c r="CK1167" s="18"/>
      <c r="CL1167" s="18"/>
      <c r="CM1167" s="18"/>
      <c r="CN1167" s="18"/>
      <c r="CO1167" s="18"/>
      <c r="CP1167" s="18"/>
      <c r="CQ1167" s="18"/>
      <c r="CR1167" s="18"/>
      <c r="CS1167" s="18"/>
    </row>
    <row r="1168" spans="1:97">
      <c r="A1168" s="18"/>
      <c r="B1168" s="18"/>
      <c r="C1168" s="18" t="s">
        <v>19045</v>
      </c>
      <c r="D1168" s="18"/>
      <c r="E1168" s="18"/>
      <c r="F1168" s="18"/>
      <c r="G1168" s="18"/>
      <c r="H1168" s="18"/>
      <c r="I1168" s="18"/>
      <c r="J1168" s="18"/>
      <c r="K1168" s="18"/>
      <c r="L1168" s="18"/>
      <c r="M1168" s="18"/>
      <c r="N1168" s="18"/>
      <c r="O1168" s="18"/>
      <c r="P1168" s="18"/>
      <c r="Q1168" s="18"/>
      <c r="R1168" s="18"/>
      <c r="S1168" s="18"/>
      <c r="T1168" s="18"/>
      <c r="U1168" s="18"/>
      <c r="V1168" s="18"/>
      <c r="W1168" s="18"/>
      <c r="X1168" s="18"/>
      <c r="Y1168" s="18"/>
      <c r="Z1168" s="18"/>
      <c r="AA1168" s="18"/>
      <c r="AB1168" s="18"/>
      <c r="AC1168" s="18"/>
      <c r="AD1168" s="18"/>
      <c r="AE1168" s="18"/>
      <c r="AF1168" s="18"/>
      <c r="AG1168" s="18"/>
      <c r="AH1168" s="18"/>
      <c r="AI1168" s="18"/>
      <c r="AJ1168" s="18"/>
      <c r="AK1168" s="18"/>
      <c r="AL1168" s="18"/>
      <c r="AM1168" s="18"/>
      <c r="AN1168" s="18"/>
      <c r="AO1168" s="18"/>
      <c r="AP1168" s="18"/>
      <c r="AQ1168" s="18"/>
      <c r="AR1168" s="18"/>
      <c r="AS1168" s="18"/>
      <c r="AT1168" s="18"/>
      <c r="AU1168" s="18"/>
      <c r="AV1168" s="18"/>
      <c r="AW1168" s="18"/>
      <c r="AX1168" s="18"/>
      <c r="AY1168" s="18"/>
      <c r="AZ1168" s="18"/>
      <c r="BA1168" s="18"/>
      <c r="BB1168" s="18"/>
      <c r="BC1168" s="18"/>
      <c r="BD1168" s="18"/>
      <c r="BE1168" s="18"/>
      <c r="BF1168" s="18"/>
      <c r="BG1168" s="18"/>
      <c r="BH1168" s="18"/>
      <c r="BI1168" s="18"/>
      <c r="BJ1168" s="18"/>
      <c r="BK1168" s="18"/>
      <c r="BL1168" s="18"/>
      <c r="BM1168" s="18"/>
      <c r="BN1168" s="18"/>
      <c r="BO1168" s="18"/>
      <c r="BP1168" s="18"/>
      <c r="BQ1168" s="18"/>
      <c r="BR1168" s="18"/>
      <c r="BS1168" s="18"/>
      <c r="BT1168" s="18"/>
      <c r="BU1168" s="18"/>
      <c r="BV1168" s="18"/>
      <c r="BW1168" s="18"/>
      <c r="BX1168" s="18"/>
      <c r="BY1168" s="18"/>
      <c r="BZ1168" s="18"/>
      <c r="CA1168" s="18"/>
      <c r="CB1168" s="18"/>
      <c r="CC1168" s="18"/>
      <c r="CD1168" s="18"/>
      <c r="CE1168" s="18"/>
      <c r="CF1168" s="18"/>
      <c r="CG1168" s="18"/>
      <c r="CH1168" s="18"/>
      <c r="CI1168" s="18"/>
      <c r="CJ1168" s="18"/>
      <c r="CK1168" s="18"/>
      <c r="CL1168" s="18"/>
      <c r="CM1168" s="18"/>
      <c r="CN1168" s="18"/>
      <c r="CO1168" s="18"/>
      <c r="CP1168" s="18"/>
      <c r="CQ1168" s="18"/>
      <c r="CR1168" s="18"/>
      <c r="CS1168" s="18"/>
    </row>
    <row r="1169" spans="1:97">
      <c r="A1169" s="18"/>
      <c r="B1169" s="18"/>
      <c r="C1169" s="18" t="s">
        <v>19046</v>
      </c>
      <c r="D1169" s="18"/>
      <c r="E1169" s="18"/>
      <c r="F1169" s="18"/>
      <c r="G1169" s="18"/>
      <c r="H1169" s="18"/>
      <c r="I1169" s="18"/>
      <c r="J1169" s="18"/>
      <c r="K1169" s="18"/>
      <c r="L1169" s="18"/>
      <c r="M1169" s="18"/>
      <c r="N1169" s="18"/>
      <c r="O1169" s="18"/>
      <c r="P1169" s="18"/>
      <c r="Q1169" s="18"/>
      <c r="R1169" s="18"/>
      <c r="S1169" s="18"/>
      <c r="T1169" s="18"/>
      <c r="U1169" s="18"/>
      <c r="V1169" s="18"/>
      <c r="W1169" s="18"/>
      <c r="X1169" s="18"/>
      <c r="Y1169" s="18"/>
      <c r="Z1169" s="18"/>
      <c r="AA1169" s="18"/>
      <c r="AB1169" s="18"/>
      <c r="AC1169" s="18"/>
      <c r="AD1169" s="18"/>
      <c r="AE1169" s="18"/>
      <c r="AF1169" s="18"/>
      <c r="AG1169" s="18"/>
      <c r="AH1169" s="18"/>
      <c r="AI1169" s="18"/>
      <c r="AJ1169" s="18"/>
      <c r="AK1169" s="18"/>
      <c r="AL1169" s="18"/>
      <c r="AM1169" s="18"/>
      <c r="AN1169" s="18"/>
      <c r="AO1169" s="18"/>
      <c r="AP1169" s="18"/>
      <c r="AQ1169" s="18"/>
      <c r="AR1169" s="18"/>
      <c r="AS1169" s="18"/>
      <c r="AT1169" s="18"/>
      <c r="AU1169" s="18"/>
      <c r="AV1169" s="18"/>
      <c r="AW1169" s="18"/>
      <c r="AX1169" s="18"/>
      <c r="AY1169" s="18"/>
      <c r="AZ1169" s="18"/>
      <c r="BA1169" s="18"/>
      <c r="BB1169" s="18"/>
      <c r="BC1169" s="18"/>
      <c r="BD1169" s="18"/>
      <c r="BE1169" s="18"/>
      <c r="BF1169" s="18"/>
      <c r="BG1169" s="18"/>
      <c r="BH1169" s="18"/>
      <c r="BI1169" s="18"/>
      <c r="BJ1169" s="18"/>
      <c r="BK1169" s="18"/>
      <c r="BL1169" s="18"/>
      <c r="BM1169" s="18"/>
      <c r="BN1169" s="18"/>
      <c r="BO1169" s="18"/>
      <c r="BP1169" s="18"/>
      <c r="BQ1169" s="18"/>
      <c r="BR1169" s="18"/>
      <c r="BS1169" s="18"/>
      <c r="BT1169" s="18"/>
      <c r="BU1169" s="18"/>
      <c r="BV1169" s="18"/>
      <c r="BW1169" s="18"/>
      <c r="BX1169" s="18"/>
      <c r="BY1169" s="18"/>
      <c r="BZ1169" s="18"/>
      <c r="CA1169" s="18"/>
      <c r="CB1169" s="18"/>
      <c r="CC1169" s="18"/>
      <c r="CD1169" s="18"/>
      <c r="CE1169" s="18"/>
      <c r="CF1169" s="18"/>
      <c r="CG1169" s="18"/>
      <c r="CH1169" s="18"/>
      <c r="CI1169" s="18"/>
      <c r="CJ1169" s="18"/>
      <c r="CK1169" s="18"/>
      <c r="CL1169" s="18"/>
      <c r="CM1169" s="18"/>
      <c r="CN1169" s="18"/>
      <c r="CO1169" s="18"/>
      <c r="CP1169" s="18"/>
      <c r="CQ1169" s="18"/>
      <c r="CR1169" s="18"/>
      <c r="CS1169" s="18"/>
    </row>
    <row r="1170" spans="1:97">
      <c r="A1170" s="18"/>
      <c r="B1170" s="18"/>
      <c r="C1170" s="18" t="s">
        <v>19047</v>
      </c>
      <c r="D1170" s="18"/>
      <c r="E1170" s="18"/>
      <c r="F1170" s="18"/>
      <c r="G1170" s="18"/>
      <c r="H1170" s="18"/>
      <c r="I1170" s="18"/>
      <c r="J1170" s="18"/>
      <c r="K1170" s="18"/>
      <c r="L1170" s="18"/>
      <c r="M1170" s="18"/>
      <c r="N1170" s="18"/>
      <c r="O1170" s="18"/>
      <c r="P1170" s="18"/>
      <c r="Q1170" s="18"/>
      <c r="R1170" s="18"/>
      <c r="S1170" s="18"/>
      <c r="T1170" s="18"/>
      <c r="U1170" s="18"/>
      <c r="V1170" s="18"/>
      <c r="W1170" s="18"/>
      <c r="X1170" s="18"/>
      <c r="Y1170" s="18"/>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c r="BC1170" s="18"/>
      <c r="BD1170" s="18"/>
      <c r="BE1170" s="18"/>
      <c r="BF1170" s="18"/>
      <c r="BG1170" s="18"/>
      <c r="BH1170" s="18"/>
      <c r="BI1170" s="18"/>
      <c r="BJ1170" s="18"/>
      <c r="BK1170" s="18"/>
      <c r="BL1170" s="18"/>
      <c r="BM1170" s="18"/>
      <c r="BN1170" s="18"/>
      <c r="BO1170" s="18"/>
      <c r="BP1170" s="18"/>
      <c r="BQ1170" s="18"/>
      <c r="BR1170" s="18"/>
      <c r="BS1170" s="18"/>
      <c r="BT1170" s="18"/>
      <c r="BU1170" s="18"/>
      <c r="BV1170" s="18"/>
      <c r="BW1170" s="18"/>
      <c r="BX1170" s="18"/>
      <c r="BY1170" s="18"/>
      <c r="BZ1170" s="18"/>
      <c r="CA1170" s="18"/>
      <c r="CB1170" s="18"/>
      <c r="CC1170" s="18"/>
      <c r="CD1170" s="18"/>
      <c r="CE1170" s="18"/>
      <c r="CF1170" s="18"/>
      <c r="CG1170" s="18"/>
      <c r="CH1170" s="18"/>
      <c r="CI1170" s="18"/>
      <c r="CJ1170" s="18"/>
      <c r="CK1170" s="18"/>
      <c r="CL1170" s="18"/>
      <c r="CM1170" s="18"/>
      <c r="CN1170" s="18"/>
      <c r="CO1170" s="18"/>
      <c r="CP1170" s="18"/>
      <c r="CQ1170" s="18"/>
      <c r="CR1170" s="18"/>
      <c r="CS1170" s="18"/>
    </row>
    <row r="1171" spans="1:97">
      <c r="A1171" s="18"/>
      <c r="B1171" s="18"/>
      <c r="C1171" s="18" t="s">
        <v>19048</v>
      </c>
      <c r="D1171" s="18"/>
      <c r="E1171" s="18"/>
      <c r="F1171" s="18"/>
      <c r="G1171" s="18"/>
      <c r="H1171" s="18"/>
      <c r="I1171" s="18"/>
      <c r="J1171" s="18"/>
      <c r="K1171" s="18"/>
      <c r="L1171" s="18"/>
      <c r="M1171" s="18"/>
      <c r="N1171" s="18"/>
      <c r="O1171" s="18"/>
      <c r="P1171" s="18"/>
      <c r="Q1171" s="18"/>
      <c r="R1171" s="18"/>
      <c r="S1171" s="18"/>
      <c r="T1171" s="18"/>
      <c r="U1171" s="18"/>
      <c r="V1171" s="18"/>
      <c r="W1171" s="18"/>
      <c r="X1171" s="18"/>
      <c r="Y1171" s="18"/>
      <c r="Z1171" s="18"/>
      <c r="AA1171" s="18"/>
      <c r="AB1171" s="18"/>
      <c r="AC1171" s="18"/>
      <c r="AD1171" s="18"/>
      <c r="AE1171" s="18"/>
      <c r="AF1171" s="18"/>
      <c r="AG1171" s="18"/>
      <c r="AH1171" s="18"/>
      <c r="AI1171" s="18"/>
      <c r="AJ1171" s="18"/>
      <c r="AK1171" s="18"/>
      <c r="AL1171" s="18"/>
      <c r="AM1171" s="18"/>
      <c r="AN1171" s="18"/>
      <c r="AO1171" s="18"/>
      <c r="AP1171" s="18"/>
      <c r="AQ1171" s="18"/>
      <c r="AR1171" s="18"/>
      <c r="AS1171" s="18"/>
      <c r="AT1171" s="18"/>
      <c r="AU1171" s="18"/>
      <c r="AV1171" s="18"/>
      <c r="AW1171" s="18"/>
      <c r="AX1171" s="18"/>
      <c r="AY1171" s="18"/>
      <c r="AZ1171" s="18"/>
      <c r="BA1171" s="18"/>
      <c r="BB1171" s="18"/>
      <c r="BC1171" s="18"/>
      <c r="BD1171" s="18"/>
      <c r="BE1171" s="18"/>
      <c r="BF1171" s="18"/>
      <c r="BG1171" s="18"/>
      <c r="BH1171" s="18"/>
      <c r="BI1171" s="18"/>
      <c r="BJ1171" s="18"/>
      <c r="BK1171" s="18"/>
      <c r="BL1171" s="18"/>
      <c r="BM1171" s="18"/>
      <c r="BN1171" s="18"/>
      <c r="BO1171" s="18"/>
      <c r="BP1171" s="18"/>
      <c r="BQ1171" s="18"/>
      <c r="BR1171" s="18"/>
      <c r="BS1171" s="18"/>
      <c r="BT1171" s="18"/>
      <c r="BU1171" s="18"/>
      <c r="BV1171" s="18"/>
      <c r="BW1171" s="18"/>
      <c r="BX1171" s="18"/>
      <c r="BY1171" s="18"/>
      <c r="BZ1171" s="18"/>
      <c r="CA1171" s="18"/>
      <c r="CB1171" s="18"/>
      <c r="CC1171" s="18"/>
      <c r="CD1171" s="18"/>
      <c r="CE1171" s="18"/>
      <c r="CF1171" s="18"/>
      <c r="CG1171" s="18"/>
      <c r="CH1171" s="18"/>
      <c r="CI1171" s="18"/>
      <c r="CJ1171" s="18"/>
      <c r="CK1171" s="18"/>
      <c r="CL1171" s="18"/>
      <c r="CM1171" s="18"/>
      <c r="CN1171" s="18"/>
      <c r="CO1171" s="18"/>
      <c r="CP1171" s="18"/>
      <c r="CQ1171" s="18"/>
      <c r="CR1171" s="18"/>
      <c r="CS1171" s="18"/>
    </row>
    <row r="1172" spans="1:97">
      <c r="A1172" s="18"/>
      <c r="B1172" s="18"/>
      <c r="C1172" s="18" t="s">
        <v>19049</v>
      </c>
      <c r="D1172" s="18"/>
      <c r="E1172" s="18"/>
      <c r="F1172" s="18"/>
      <c r="G1172" s="18"/>
      <c r="H1172" s="18"/>
      <c r="I1172" s="18"/>
      <c r="J1172" s="18"/>
      <c r="K1172" s="18"/>
      <c r="L1172" s="18"/>
      <c r="M1172" s="18"/>
      <c r="N1172" s="18"/>
      <c r="O1172" s="18"/>
      <c r="P1172" s="18"/>
      <c r="Q1172" s="18"/>
      <c r="R1172" s="18"/>
      <c r="S1172" s="18"/>
      <c r="T1172" s="18"/>
      <c r="U1172" s="18"/>
      <c r="V1172" s="18"/>
      <c r="W1172" s="18"/>
      <c r="X1172" s="18"/>
      <c r="Y1172" s="18"/>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c r="BC1172" s="18"/>
      <c r="BD1172" s="18"/>
      <c r="BE1172" s="18"/>
      <c r="BF1172" s="18"/>
      <c r="BG1172" s="18"/>
      <c r="BH1172" s="18"/>
      <c r="BI1172" s="18"/>
      <c r="BJ1172" s="18"/>
      <c r="BK1172" s="18"/>
      <c r="BL1172" s="18"/>
      <c r="BM1172" s="18"/>
      <c r="BN1172" s="18"/>
      <c r="BO1172" s="18"/>
      <c r="BP1172" s="18"/>
      <c r="BQ1172" s="18"/>
      <c r="BR1172" s="18"/>
      <c r="BS1172" s="18"/>
      <c r="BT1172" s="18"/>
      <c r="BU1172" s="18"/>
      <c r="BV1172" s="18"/>
      <c r="BW1172" s="18"/>
      <c r="BX1172" s="18"/>
      <c r="BY1172" s="18"/>
      <c r="BZ1172" s="18"/>
      <c r="CA1172" s="18"/>
      <c r="CB1172" s="18"/>
      <c r="CC1172" s="18"/>
      <c r="CD1172" s="18"/>
      <c r="CE1172" s="18"/>
      <c r="CF1172" s="18"/>
      <c r="CG1172" s="18"/>
      <c r="CH1172" s="18"/>
      <c r="CI1172" s="18"/>
      <c r="CJ1172" s="18"/>
      <c r="CK1172" s="18"/>
      <c r="CL1172" s="18"/>
      <c r="CM1172" s="18"/>
      <c r="CN1172" s="18"/>
      <c r="CO1172" s="18"/>
      <c r="CP1172" s="18"/>
      <c r="CQ1172" s="18"/>
      <c r="CR1172" s="18"/>
      <c r="CS1172" s="18"/>
    </row>
    <row r="1173" spans="1:97">
      <c r="A1173" s="18"/>
      <c r="B1173" s="18"/>
      <c r="C1173" s="18" t="s">
        <v>19050</v>
      </c>
      <c r="D1173" s="18"/>
      <c r="E1173" s="18"/>
      <c r="F1173" s="18"/>
      <c r="G1173" s="18"/>
      <c r="H1173" s="18"/>
      <c r="I1173" s="18"/>
      <c r="J1173" s="18"/>
      <c r="K1173" s="18"/>
      <c r="L1173" s="18"/>
      <c r="M1173" s="18"/>
      <c r="N1173" s="18"/>
      <c r="O1173" s="18"/>
      <c r="P1173" s="18"/>
      <c r="Q1173" s="18"/>
      <c r="R1173" s="18"/>
      <c r="S1173" s="18"/>
      <c r="T1173" s="18"/>
      <c r="U1173" s="18"/>
      <c r="V1173" s="18"/>
      <c r="W1173" s="18"/>
      <c r="X1173" s="18"/>
      <c r="Y1173" s="18"/>
      <c r="Z1173" s="18"/>
      <c r="AA1173" s="18"/>
      <c r="AB1173" s="18"/>
      <c r="AC1173" s="18"/>
      <c r="AD1173" s="18"/>
      <c r="AE1173" s="18"/>
      <c r="AF1173" s="18"/>
      <c r="AG1173" s="18"/>
      <c r="AH1173" s="18"/>
      <c r="AI1173" s="18"/>
      <c r="AJ1173" s="18"/>
      <c r="AK1173" s="18"/>
      <c r="AL1173" s="18"/>
      <c r="AM1173" s="18"/>
      <c r="AN1173" s="18"/>
      <c r="AO1173" s="18"/>
      <c r="AP1173" s="18"/>
      <c r="AQ1173" s="18"/>
      <c r="AR1173" s="18"/>
      <c r="AS1173" s="18"/>
      <c r="AT1173" s="18"/>
      <c r="AU1173" s="18"/>
      <c r="AV1173" s="18"/>
      <c r="AW1173" s="18"/>
      <c r="AX1173" s="18"/>
      <c r="AY1173" s="18"/>
      <c r="AZ1173" s="18"/>
      <c r="BA1173" s="18"/>
      <c r="BB1173" s="18"/>
      <c r="BC1173" s="18"/>
      <c r="BD1173" s="18"/>
      <c r="BE1173" s="18"/>
      <c r="BF1173" s="18"/>
      <c r="BG1173" s="18"/>
      <c r="BH1173" s="18"/>
      <c r="BI1173" s="18"/>
      <c r="BJ1173" s="18"/>
      <c r="BK1173" s="18"/>
      <c r="BL1173" s="18"/>
      <c r="BM1173" s="18"/>
      <c r="BN1173" s="18"/>
      <c r="BO1173" s="18"/>
      <c r="BP1173" s="18"/>
      <c r="BQ1173" s="18"/>
      <c r="BR1173" s="18"/>
      <c r="BS1173" s="18"/>
      <c r="BT1173" s="18"/>
      <c r="BU1173" s="18"/>
      <c r="BV1173" s="18"/>
      <c r="BW1173" s="18"/>
      <c r="BX1173" s="18"/>
      <c r="BY1173" s="18"/>
      <c r="BZ1173" s="18"/>
      <c r="CA1173" s="18"/>
      <c r="CB1173" s="18"/>
      <c r="CC1173" s="18"/>
      <c r="CD1173" s="18"/>
      <c r="CE1173" s="18"/>
      <c r="CF1173" s="18"/>
      <c r="CG1173" s="18"/>
      <c r="CH1173" s="18"/>
      <c r="CI1173" s="18"/>
      <c r="CJ1173" s="18"/>
      <c r="CK1173" s="18"/>
      <c r="CL1173" s="18"/>
      <c r="CM1173" s="18"/>
      <c r="CN1173" s="18"/>
      <c r="CO1173" s="18"/>
      <c r="CP1173" s="18"/>
      <c r="CQ1173" s="18"/>
      <c r="CR1173" s="18"/>
      <c r="CS1173" s="18"/>
    </row>
    <row r="1174" spans="1:97">
      <c r="A1174" s="18"/>
      <c r="B1174" s="18"/>
      <c r="C1174" s="18" t="s">
        <v>19051</v>
      </c>
      <c r="D1174" s="18"/>
      <c r="E1174" s="18"/>
      <c r="F1174" s="18"/>
      <c r="G1174" s="18"/>
      <c r="H1174" s="18"/>
      <c r="I1174" s="18"/>
      <c r="J1174" s="18"/>
      <c r="K1174" s="18"/>
      <c r="L1174" s="18"/>
      <c r="M1174" s="18"/>
      <c r="N1174" s="18"/>
      <c r="O1174" s="18"/>
      <c r="P1174" s="18"/>
      <c r="Q1174" s="18"/>
      <c r="R1174" s="18"/>
      <c r="S1174" s="18"/>
      <c r="T1174" s="18"/>
      <c r="U1174" s="18"/>
      <c r="V1174" s="18"/>
      <c r="W1174" s="18"/>
      <c r="X1174" s="18"/>
      <c r="Y1174" s="18"/>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c r="BC1174" s="18"/>
      <c r="BD1174" s="18"/>
      <c r="BE1174" s="18"/>
      <c r="BF1174" s="18"/>
      <c r="BG1174" s="18"/>
      <c r="BH1174" s="18"/>
      <c r="BI1174" s="18"/>
      <c r="BJ1174" s="18"/>
      <c r="BK1174" s="18"/>
      <c r="BL1174" s="18"/>
      <c r="BM1174" s="18"/>
      <c r="BN1174" s="18"/>
      <c r="BO1174" s="18"/>
      <c r="BP1174" s="18"/>
      <c r="BQ1174" s="18"/>
      <c r="BR1174" s="18"/>
      <c r="BS1174" s="18"/>
      <c r="BT1174" s="18"/>
      <c r="BU1174" s="18"/>
      <c r="BV1174" s="18"/>
      <c r="BW1174" s="18"/>
      <c r="BX1174" s="18"/>
      <c r="BY1174" s="18"/>
      <c r="BZ1174" s="18"/>
      <c r="CA1174" s="18"/>
      <c r="CB1174" s="18"/>
      <c r="CC1174" s="18"/>
      <c r="CD1174" s="18"/>
      <c r="CE1174" s="18"/>
      <c r="CF1174" s="18"/>
      <c r="CG1174" s="18"/>
      <c r="CH1174" s="18"/>
      <c r="CI1174" s="18"/>
      <c r="CJ1174" s="18"/>
      <c r="CK1174" s="18"/>
      <c r="CL1174" s="18"/>
      <c r="CM1174" s="18"/>
      <c r="CN1174" s="18"/>
      <c r="CO1174" s="18"/>
      <c r="CP1174" s="18"/>
      <c r="CQ1174" s="18"/>
      <c r="CR1174" s="18"/>
      <c r="CS1174" s="18"/>
    </row>
    <row r="1175" spans="1:97">
      <c r="A1175" s="18"/>
      <c r="B1175" s="18"/>
      <c r="C1175" s="18" t="s">
        <v>19052</v>
      </c>
      <c r="D1175" s="18"/>
      <c r="E1175" s="18"/>
      <c r="F1175" s="18"/>
      <c r="G1175" s="18"/>
      <c r="H1175" s="18"/>
      <c r="I1175" s="18"/>
      <c r="J1175" s="18"/>
      <c r="K1175" s="18"/>
      <c r="L1175" s="18"/>
      <c r="M1175" s="18"/>
      <c r="N1175" s="18"/>
      <c r="O1175" s="18"/>
      <c r="P1175" s="18"/>
      <c r="Q1175" s="18"/>
      <c r="R1175" s="18"/>
      <c r="S1175" s="18"/>
      <c r="T1175" s="18"/>
      <c r="U1175" s="18"/>
      <c r="V1175" s="18"/>
      <c r="W1175" s="18"/>
      <c r="X1175" s="18"/>
      <c r="Y1175" s="18"/>
      <c r="Z1175" s="18"/>
      <c r="AA1175" s="18"/>
      <c r="AB1175" s="18"/>
      <c r="AC1175" s="18"/>
      <c r="AD1175" s="18"/>
      <c r="AE1175" s="18"/>
      <c r="AF1175" s="18"/>
      <c r="AG1175" s="18"/>
      <c r="AH1175" s="18"/>
      <c r="AI1175" s="18"/>
      <c r="AJ1175" s="18"/>
      <c r="AK1175" s="18"/>
      <c r="AL1175" s="18"/>
      <c r="AM1175" s="18"/>
      <c r="AN1175" s="18"/>
      <c r="AO1175" s="18"/>
      <c r="AP1175" s="18"/>
      <c r="AQ1175" s="18"/>
      <c r="AR1175" s="18"/>
      <c r="AS1175" s="18"/>
      <c r="AT1175" s="18"/>
      <c r="AU1175" s="18"/>
      <c r="AV1175" s="18"/>
      <c r="AW1175" s="18"/>
      <c r="AX1175" s="18"/>
      <c r="AY1175" s="18"/>
      <c r="AZ1175" s="18"/>
      <c r="BA1175" s="18"/>
      <c r="BB1175" s="18"/>
      <c r="BC1175" s="18"/>
      <c r="BD1175" s="18"/>
      <c r="BE1175" s="18"/>
      <c r="BF1175" s="18"/>
      <c r="BG1175" s="18"/>
      <c r="BH1175" s="18"/>
      <c r="BI1175" s="18"/>
      <c r="BJ1175" s="18"/>
      <c r="BK1175" s="18"/>
      <c r="BL1175" s="18"/>
      <c r="BM1175" s="18"/>
      <c r="BN1175" s="18"/>
      <c r="BO1175" s="18"/>
      <c r="BP1175" s="18"/>
      <c r="BQ1175" s="18"/>
      <c r="BR1175" s="18"/>
      <c r="BS1175" s="18"/>
      <c r="BT1175" s="18"/>
      <c r="BU1175" s="18"/>
      <c r="BV1175" s="18"/>
      <c r="BW1175" s="18"/>
      <c r="BX1175" s="18"/>
      <c r="BY1175" s="18"/>
      <c r="BZ1175" s="18"/>
      <c r="CA1175" s="18"/>
      <c r="CB1175" s="18"/>
      <c r="CC1175" s="18"/>
      <c r="CD1175" s="18"/>
      <c r="CE1175" s="18"/>
      <c r="CF1175" s="18"/>
      <c r="CG1175" s="18"/>
      <c r="CH1175" s="18"/>
      <c r="CI1175" s="18"/>
      <c r="CJ1175" s="18"/>
      <c r="CK1175" s="18"/>
      <c r="CL1175" s="18"/>
      <c r="CM1175" s="18"/>
      <c r="CN1175" s="18"/>
      <c r="CO1175" s="18"/>
      <c r="CP1175" s="18"/>
      <c r="CQ1175" s="18"/>
      <c r="CR1175" s="18"/>
      <c r="CS1175" s="18"/>
    </row>
    <row r="1176" spans="1:97">
      <c r="A1176" s="18"/>
      <c r="B1176" s="18"/>
      <c r="C1176" s="18" t="s">
        <v>19053</v>
      </c>
      <c r="D1176" s="18"/>
      <c r="E1176" s="18"/>
      <c r="F1176" s="18"/>
      <c r="G1176" s="18"/>
      <c r="H1176" s="18"/>
      <c r="I1176" s="18"/>
      <c r="J1176" s="18"/>
      <c r="K1176" s="18"/>
      <c r="L1176" s="18"/>
      <c r="M1176" s="18"/>
      <c r="N1176" s="18"/>
      <c r="O1176" s="18"/>
      <c r="P1176" s="18"/>
      <c r="Q1176" s="18"/>
      <c r="R1176" s="18"/>
      <c r="S1176" s="18"/>
      <c r="T1176" s="18"/>
      <c r="U1176" s="18"/>
      <c r="V1176" s="18"/>
      <c r="W1176" s="18"/>
      <c r="X1176" s="18"/>
      <c r="Y1176" s="18"/>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c r="BC1176" s="18"/>
      <c r="BD1176" s="18"/>
      <c r="BE1176" s="18"/>
      <c r="BF1176" s="18"/>
      <c r="BG1176" s="18"/>
      <c r="BH1176" s="18"/>
      <c r="BI1176" s="18"/>
      <c r="BJ1176" s="18"/>
      <c r="BK1176" s="18"/>
      <c r="BL1176" s="18"/>
      <c r="BM1176" s="18"/>
      <c r="BN1176" s="18"/>
      <c r="BO1176" s="18"/>
      <c r="BP1176" s="18"/>
      <c r="BQ1176" s="18"/>
      <c r="BR1176" s="18"/>
      <c r="BS1176" s="18"/>
      <c r="BT1176" s="18"/>
      <c r="BU1176" s="18"/>
      <c r="BV1176" s="18"/>
      <c r="BW1176" s="18"/>
      <c r="BX1176" s="18"/>
      <c r="BY1176" s="18"/>
      <c r="BZ1176" s="18"/>
      <c r="CA1176" s="18"/>
      <c r="CB1176" s="18"/>
      <c r="CC1176" s="18"/>
      <c r="CD1176" s="18"/>
      <c r="CE1176" s="18"/>
      <c r="CF1176" s="18"/>
      <c r="CG1176" s="18"/>
      <c r="CH1176" s="18"/>
      <c r="CI1176" s="18"/>
      <c r="CJ1176" s="18"/>
      <c r="CK1176" s="18"/>
      <c r="CL1176" s="18"/>
      <c r="CM1176" s="18"/>
      <c r="CN1176" s="18"/>
      <c r="CO1176" s="18"/>
      <c r="CP1176" s="18"/>
      <c r="CQ1176" s="18"/>
      <c r="CR1176" s="18"/>
      <c r="CS1176" s="18"/>
    </row>
    <row r="1177" spans="1:97">
      <c r="A1177" s="18"/>
      <c r="B1177" s="18"/>
      <c r="C1177" s="18" t="s">
        <v>19054</v>
      </c>
      <c r="D1177" s="18"/>
      <c r="E1177" s="18"/>
      <c r="F1177" s="18"/>
      <c r="G1177" s="18"/>
      <c r="H1177" s="18"/>
      <c r="I1177" s="18"/>
      <c r="J1177" s="18"/>
      <c r="K1177" s="18"/>
      <c r="L1177" s="18"/>
      <c r="M1177" s="18"/>
      <c r="N1177" s="18"/>
      <c r="O1177" s="18"/>
      <c r="P1177" s="18"/>
      <c r="Q1177" s="18"/>
      <c r="R1177" s="18"/>
      <c r="S1177" s="18"/>
      <c r="T1177" s="18"/>
      <c r="U1177" s="18"/>
      <c r="V1177" s="18"/>
      <c r="W1177" s="18"/>
      <c r="X1177" s="18"/>
      <c r="Y1177" s="18"/>
      <c r="Z1177" s="18"/>
      <c r="AA1177" s="18"/>
      <c r="AB1177" s="18"/>
      <c r="AC1177" s="18"/>
      <c r="AD1177" s="18"/>
      <c r="AE1177" s="18"/>
      <c r="AF1177" s="18"/>
      <c r="AG1177" s="18"/>
      <c r="AH1177" s="18"/>
      <c r="AI1177" s="18"/>
      <c r="AJ1177" s="18"/>
      <c r="AK1177" s="18"/>
      <c r="AL1177" s="18"/>
      <c r="AM1177" s="18"/>
      <c r="AN1177" s="18"/>
      <c r="AO1177" s="18"/>
      <c r="AP1177" s="18"/>
      <c r="AQ1177" s="18"/>
      <c r="AR1177" s="18"/>
      <c r="AS1177" s="18"/>
      <c r="AT1177" s="18"/>
      <c r="AU1177" s="18"/>
      <c r="AV1177" s="18"/>
      <c r="AW1177" s="18"/>
      <c r="AX1177" s="18"/>
      <c r="AY1177" s="18"/>
      <c r="AZ1177" s="18"/>
      <c r="BA1177" s="18"/>
      <c r="BB1177" s="18"/>
      <c r="BC1177" s="18"/>
      <c r="BD1177" s="18"/>
      <c r="BE1177" s="18"/>
      <c r="BF1177" s="18"/>
      <c r="BG1177" s="18"/>
      <c r="BH1177" s="18"/>
      <c r="BI1177" s="18"/>
      <c r="BJ1177" s="18"/>
      <c r="BK1177" s="18"/>
      <c r="BL1177" s="18"/>
      <c r="BM1177" s="18"/>
      <c r="BN1177" s="18"/>
      <c r="BO1177" s="18"/>
      <c r="BP1177" s="18"/>
      <c r="BQ1177" s="18"/>
      <c r="BR1177" s="18"/>
      <c r="BS1177" s="18"/>
      <c r="BT1177" s="18"/>
      <c r="BU1177" s="18"/>
      <c r="BV1177" s="18"/>
      <c r="BW1177" s="18"/>
      <c r="BX1177" s="18"/>
      <c r="BY1177" s="18"/>
      <c r="BZ1177" s="18"/>
      <c r="CA1177" s="18"/>
      <c r="CB1177" s="18"/>
      <c r="CC1177" s="18"/>
      <c r="CD1177" s="18"/>
      <c r="CE1177" s="18"/>
      <c r="CF1177" s="18"/>
      <c r="CG1177" s="18"/>
      <c r="CH1177" s="18"/>
      <c r="CI1177" s="18"/>
      <c r="CJ1177" s="18"/>
      <c r="CK1177" s="18"/>
      <c r="CL1177" s="18"/>
      <c r="CM1177" s="18"/>
      <c r="CN1177" s="18"/>
      <c r="CO1177" s="18"/>
      <c r="CP1177" s="18"/>
      <c r="CQ1177" s="18"/>
      <c r="CR1177" s="18"/>
      <c r="CS1177" s="18"/>
    </row>
    <row r="1178" spans="1:97">
      <c r="A1178" s="18"/>
      <c r="B1178" s="18"/>
      <c r="C1178" s="18" t="s">
        <v>19055</v>
      </c>
      <c r="D1178" s="18"/>
      <c r="E1178" s="18"/>
      <c r="F1178" s="18"/>
      <c r="G1178" s="18"/>
      <c r="H1178" s="18"/>
      <c r="I1178" s="18"/>
      <c r="J1178" s="18"/>
      <c r="K1178" s="18"/>
      <c r="L1178" s="18"/>
      <c r="M1178" s="18"/>
      <c r="N1178" s="18"/>
      <c r="O1178" s="18"/>
      <c r="P1178" s="18"/>
      <c r="Q1178" s="18"/>
      <c r="R1178" s="18"/>
      <c r="S1178" s="18"/>
      <c r="T1178" s="18"/>
      <c r="U1178" s="18"/>
      <c r="V1178" s="18"/>
      <c r="W1178" s="18"/>
      <c r="X1178" s="18"/>
      <c r="Y1178" s="18"/>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c r="BC1178" s="18"/>
      <c r="BD1178" s="18"/>
      <c r="BE1178" s="18"/>
      <c r="BF1178" s="18"/>
      <c r="BG1178" s="18"/>
      <c r="BH1178" s="18"/>
      <c r="BI1178" s="18"/>
      <c r="BJ1178" s="18"/>
      <c r="BK1178" s="18"/>
      <c r="BL1178" s="18"/>
      <c r="BM1178" s="18"/>
      <c r="BN1178" s="18"/>
      <c r="BO1178" s="18"/>
      <c r="BP1178" s="18"/>
      <c r="BQ1178" s="18"/>
      <c r="BR1178" s="18"/>
      <c r="BS1178" s="18"/>
      <c r="BT1178" s="18"/>
      <c r="BU1178" s="18"/>
      <c r="BV1178" s="18"/>
      <c r="BW1178" s="18"/>
      <c r="BX1178" s="18"/>
      <c r="BY1178" s="18"/>
      <c r="BZ1178" s="18"/>
      <c r="CA1178" s="18"/>
      <c r="CB1178" s="18"/>
      <c r="CC1178" s="18"/>
      <c r="CD1178" s="18"/>
      <c r="CE1178" s="18"/>
      <c r="CF1178" s="18"/>
      <c r="CG1178" s="18"/>
      <c r="CH1178" s="18"/>
      <c r="CI1178" s="18"/>
      <c r="CJ1178" s="18"/>
      <c r="CK1178" s="18"/>
      <c r="CL1178" s="18"/>
      <c r="CM1178" s="18"/>
      <c r="CN1178" s="18"/>
      <c r="CO1178" s="18"/>
      <c r="CP1178" s="18"/>
      <c r="CQ1178" s="18"/>
      <c r="CR1178" s="18"/>
      <c r="CS1178" s="18"/>
    </row>
    <row r="1179" spans="1:97">
      <c r="A1179" s="18"/>
      <c r="B1179" s="18"/>
      <c r="C1179" s="18" t="s">
        <v>19056</v>
      </c>
      <c r="D1179" s="18"/>
      <c r="E1179" s="18"/>
      <c r="F1179" s="18"/>
      <c r="G1179" s="18"/>
      <c r="H1179" s="18"/>
      <c r="I1179" s="18"/>
      <c r="J1179" s="18"/>
      <c r="K1179" s="18"/>
      <c r="L1179" s="18"/>
      <c r="M1179" s="18"/>
      <c r="N1179" s="18"/>
      <c r="O1179" s="18"/>
      <c r="P1179" s="18"/>
      <c r="Q1179" s="18"/>
      <c r="R1179" s="18"/>
      <c r="S1179" s="18"/>
      <c r="T1179" s="18"/>
      <c r="U1179" s="18"/>
      <c r="V1179" s="18"/>
      <c r="W1179" s="18"/>
      <c r="X1179" s="18"/>
      <c r="Y1179" s="18"/>
      <c r="Z1179" s="18"/>
      <c r="AA1179" s="18"/>
      <c r="AB1179" s="18"/>
      <c r="AC1179" s="18"/>
      <c r="AD1179" s="18"/>
      <c r="AE1179" s="18"/>
      <c r="AF1179" s="18"/>
      <c r="AG1179" s="18"/>
      <c r="AH1179" s="18"/>
      <c r="AI1179" s="18"/>
      <c r="AJ1179" s="18"/>
      <c r="AK1179" s="18"/>
      <c r="AL1179" s="18"/>
      <c r="AM1179" s="18"/>
      <c r="AN1179" s="18"/>
      <c r="AO1179" s="18"/>
      <c r="AP1179" s="18"/>
      <c r="AQ1179" s="18"/>
      <c r="AR1179" s="18"/>
      <c r="AS1179" s="18"/>
      <c r="AT1179" s="18"/>
      <c r="AU1179" s="18"/>
      <c r="AV1179" s="18"/>
      <c r="AW1179" s="18"/>
      <c r="AX1179" s="18"/>
      <c r="AY1179" s="18"/>
      <c r="AZ1179" s="18"/>
      <c r="BA1179" s="18"/>
      <c r="BB1179" s="18"/>
      <c r="BC1179" s="18"/>
      <c r="BD1179" s="18"/>
      <c r="BE1179" s="18"/>
      <c r="BF1179" s="18"/>
      <c r="BG1179" s="18"/>
      <c r="BH1179" s="18"/>
      <c r="BI1179" s="18"/>
      <c r="BJ1179" s="18"/>
      <c r="BK1179" s="18"/>
      <c r="BL1179" s="18"/>
      <c r="BM1179" s="18"/>
      <c r="BN1179" s="18"/>
      <c r="BO1179" s="18"/>
      <c r="BP1179" s="18"/>
      <c r="BQ1179" s="18"/>
      <c r="BR1179" s="18"/>
      <c r="BS1179" s="18"/>
      <c r="BT1179" s="18"/>
      <c r="BU1179" s="18"/>
      <c r="BV1179" s="18"/>
      <c r="BW1179" s="18"/>
      <c r="BX1179" s="18"/>
      <c r="BY1179" s="18"/>
      <c r="BZ1179" s="18"/>
      <c r="CA1179" s="18"/>
      <c r="CB1179" s="18"/>
      <c r="CC1179" s="18"/>
      <c r="CD1179" s="18"/>
      <c r="CE1179" s="18"/>
      <c r="CF1179" s="18"/>
      <c r="CG1179" s="18"/>
      <c r="CH1179" s="18"/>
      <c r="CI1179" s="18"/>
      <c r="CJ1179" s="18"/>
      <c r="CK1179" s="18"/>
      <c r="CL1179" s="18"/>
      <c r="CM1179" s="18"/>
      <c r="CN1179" s="18"/>
      <c r="CO1179" s="18"/>
      <c r="CP1179" s="18"/>
      <c r="CQ1179" s="18"/>
      <c r="CR1179" s="18"/>
      <c r="CS1179" s="18"/>
    </row>
    <row r="1180" spans="1:97">
      <c r="A1180" s="18"/>
      <c r="B1180" s="18"/>
      <c r="C1180" s="18" t="s">
        <v>19057</v>
      </c>
      <c r="D1180" s="18"/>
      <c r="E1180" s="18"/>
      <c r="F1180" s="18"/>
      <c r="G1180" s="18"/>
      <c r="H1180" s="18"/>
      <c r="I1180" s="18"/>
      <c r="J1180" s="18"/>
      <c r="K1180" s="18"/>
      <c r="L1180" s="18"/>
      <c r="M1180" s="18"/>
      <c r="N1180" s="18"/>
      <c r="O1180" s="18"/>
      <c r="P1180" s="18"/>
      <c r="Q1180" s="18"/>
      <c r="R1180" s="18"/>
      <c r="S1180" s="18"/>
      <c r="T1180" s="18"/>
      <c r="U1180" s="18"/>
      <c r="V1180" s="18"/>
      <c r="W1180" s="18"/>
      <c r="X1180" s="18"/>
      <c r="Y1180" s="18"/>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c r="BC1180" s="18"/>
      <c r="BD1180" s="18"/>
      <c r="BE1180" s="18"/>
      <c r="BF1180" s="18"/>
      <c r="BG1180" s="18"/>
      <c r="BH1180" s="18"/>
      <c r="BI1180" s="18"/>
      <c r="BJ1180" s="18"/>
      <c r="BK1180" s="18"/>
      <c r="BL1180" s="18"/>
      <c r="BM1180" s="18"/>
      <c r="BN1180" s="18"/>
      <c r="BO1180" s="18"/>
      <c r="BP1180" s="18"/>
      <c r="BQ1180" s="18"/>
      <c r="BR1180" s="18"/>
      <c r="BS1180" s="18"/>
      <c r="BT1180" s="18"/>
      <c r="BU1180" s="18"/>
      <c r="BV1180" s="18"/>
      <c r="BW1180" s="18"/>
      <c r="BX1180" s="18"/>
      <c r="BY1180" s="18"/>
      <c r="BZ1180" s="18"/>
      <c r="CA1180" s="18"/>
      <c r="CB1180" s="18"/>
      <c r="CC1180" s="18"/>
      <c r="CD1180" s="18"/>
      <c r="CE1180" s="18"/>
      <c r="CF1180" s="18"/>
      <c r="CG1180" s="18"/>
      <c r="CH1180" s="18"/>
      <c r="CI1180" s="18"/>
      <c r="CJ1180" s="18"/>
      <c r="CK1180" s="18"/>
      <c r="CL1180" s="18"/>
      <c r="CM1180" s="18"/>
      <c r="CN1180" s="18"/>
      <c r="CO1180" s="18"/>
      <c r="CP1180" s="18"/>
      <c r="CQ1180" s="18"/>
      <c r="CR1180" s="18"/>
      <c r="CS1180" s="18"/>
    </row>
    <row r="1181" spans="1:97">
      <c r="A1181" s="18"/>
      <c r="B1181" s="18"/>
      <c r="C1181" s="18" t="s">
        <v>19058</v>
      </c>
      <c r="D1181" s="18"/>
      <c r="E1181" s="18"/>
      <c r="F1181" s="18"/>
      <c r="G1181" s="18"/>
      <c r="H1181" s="18"/>
      <c r="I1181" s="18"/>
      <c r="J1181" s="18"/>
      <c r="K1181" s="18"/>
      <c r="L1181" s="18"/>
      <c r="M1181" s="18"/>
      <c r="N1181" s="18"/>
      <c r="O1181" s="18"/>
      <c r="P1181" s="18"/>
      <c r="Q1181" s="18"/>
      <c r="R1181" s="18"/>
      <c r="S1181" s="18"/>
      <c r="T1181" s="18"/>
      <c r="U1181" s="18"/>
      <c r="V1181" s="18"/>
      <c r="W1181" s="18"/>
      <c r="X1181" s="18"/>
      <c r="Y1181" s="18"/>
      <c r="Z1181" s="18"/>
      <c r="AA1181" s="18"/>
      <c r="AB1181" s="18"/>
      <c r="AC1181" s="18"/>
      <c r="AD1181" s="18"/>
      <c r="AE1181" s="18"/>
      <c r="AF1181" s="18"/>
      <c r="AG1181" s="18"/>
      <c r="AH1181" s="18"/>
      <c r="AI1181" s="18"/>
      <c r="AJ1181" s="18"/>
      <c r="AK1181" s="18"/>
      <c r="AL1181" s="18"/>
      <c r="AM1181" s="18"/>
      <c r="AN1181" s="18"/>
      <c r="AO1181" s="18"/>
      <c r="AP1181" s="18"/>
      <c r="AQ1181" s="18"/>
      <c r="AR1181" s="18"/>
      <c r="AS1181" s="18"/>
      <c r="AT1181" s="18"/>
      <c r="AU1181" s="18"/>
      <c r="AV1181" s="18"/>
      <c r="AW1181" s="18"/>
      <c r="AX1181" s="18"/>
      <c r="AY1181" s="18"/>
      <c r="AZ1181" s="18"/>
      <c r="BA1181" s="18"/>
      <c r="BB1181" s="18"/>
      <c r="BC1181" s="18"/>
      <c r="BD1181" s="18"/>
      <c r="BE1181" s="18"/>
      <c r="BF1181" s="18"/>
      <c r="BG1181" s="18"/>
      <c r="BH1181" s="18"/>
      <c r="BI1181" s="18"/>
      <c r="BJ1181" s="18"/>
      <c r="BK1181" s="18"/>
      <c r="BL1181" s="18"/>
      <c r="BM1181" s="18"/>
      <c r="BN1181" s="18"/>
      <c r="BO1181" s="18"/>
      <c r="BP1181" s="18"/>
      <c r="BQ1181" s="18"/>
      <c r="BR1181" s="18"/>
      <c r="BS1181" s="18"/>
      <c r="BT1181" s="18"/>
      <c r="BU1181" s="18"/>
      <c r="BV1181" s="18"/>
      <c r="BW1181" s="18"/>
      <c r="BX1181" s="18"/>
      <c r="BY1181" s="18"/>
      <c r="BZ1181" s="18"/>
      <c r="CA1181" s="18"/>
      <c r="CB1181" s="18"/>
      <c r="CC1181" s="18"/>
      <c r="CD1181" s="18"/>
      <c r="CE1181" s="18"/>
      <c r="CF1181" s="18"/>
      <c r="CG1181" s="18"/>
      <c r="CH1181" s="18"/>
      <c r="CI1181" s="18"/>
      <c r="CJ1181" s="18"/>
      <c r="CK1181" s="18"/>
      <c r="CL1181" s="18"/>
      <c r="CM1181" s="18"/>
      <c r="CN1181" s="18"/>
      <c r="CO1181" s="18"/>
      <c r="CP1181" s="18"/>
      <c r="CQ1181" s="18"/>
      <c r="CR1181" s="18"/>
      <c r="CS1181" s="18"/>
    </row>
    <row r="1182" spans="1:97">
      <c r="A1182" s="18"/>
      <c r="B1182" s="18"/>
      <c r="C1182" s="18" t="s">
        <v>19059</v>
      </c>
      <c r="D1182" s="18"/>
      <c r="E1182" s="18"/>
      <c r="F1182" s="18"/>
      <c r="G1182" s="18"/>
      <c r="H1182" s="18"/>
      <c r="I1182" s="18"/>
      <c r="J1182" s="18"/>
      <c r="K1182" s="18"/>
      <c r="L1182" s="18"/>
      <c r="M1182" s="18"/>
      <c r="N1182" s="18"/>
      <c r="O1182" s="18"/>
      <c r="P1182" s="18"/>
      <c r="Q1182" s="18"/>
      <c r="R1182" s="18"/>
      <c r="S1182" s="18"/>
      <c r="T1182" s="18"/>
      <c r="U1182" s="18"/>
      <c r="V1182" s="18"/>
      <c r="W1182" s="18"/>
      <c r="X1182" s="18"/>
      <c r="Y1182" s="18"/>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c r="BC1182" s="18"/>
      <c r="BD1182" s="18"/>
      <c r="BE1182" s="18"/>
      <c r="BF1182" s="18"/>
      <c r="BG1182" s="18"/>
      <c r="BH1182" s="18"/>
      <c r="BI1182" s="18"/>
      <c r="BJ1182" s="18"/>
      <c r="BK1182" s="18"/>
      <c r="BL1182" s="18"/>
      <c r="BM1182" s="18"/>
      <c r="BN1182" s="18"/>
      <c r="BO1182" s="18"/>
      <c r="BP1182" s="18"/>
      <c r="BQ1182" s="18"/>
      <c r="BR1182" s="18"/>
      <c r="BS1182" s="18"/>
      <c r="BT1182" s="18"/>
      <c r="BU1182" s="18"/>
      <c r="BV1182" s="18"/>
      <c r="BW1182" s="18"/>
      <c r="BX1182" s="18"/>
      <c r="BY1182" s="18"/>
      <c r="BZ1182" s="18"/>
      <c r="CA1182" s="18"/>
      <c r="CB1182" s="18"/>
      <c r="CC1182" s="18"/>
      <c r="CD1182" s="18"/>
      <c r="CE1182" s="18"/>
      <c r="CF1182" s="18"/>
      <c r="CG1182" s="18"/>
      <c r="CH1182" s="18"/>
      <c r="CI1182" s="18"/>
      <c r="CJ1182" s="18"/>
      <c r="CK1182" s="18"/>
      <c r="CL1182" s="18"/>
      <c r="CM1182" s="18"/>
      <c r="CN1182" s="18"/>
      <c r="CO1182" s="18"/>
      <c r="CP1182" s="18"/>
      <c r="CQ1182" s="18"/>
      <c r="CR1182" s="18"/>
      <c r="CS1182" s="18"/>
    </row>
    <row r="1183" spans="1:97">
      <c r="A1183" s="18"/>
      <c r="B1183" s="18"/>
      <c r="C1183" s="18" t="s">
        <v>19060</v>
      </c>
      <c r="D1183" s="18"/>
      <c r="E1183" s="18"/>
      <c r="F1183" s="18"/>
      <c r="G1183" s="18"/>
      <c r="H1183" s="18"/>
      <c r="I1183" s="18"/>
      <c r="J1183" s="18"/>
      <c r="K1183" s="18"/>
      <c r="L1183" s="18"/>
      <c r="M1183" s="18"/>
      <c r="N1183" s="18"/>
      <c r="O1183" s="18"/>
      <c r="P1183" s="18"/>
      <c r="Q1183" s="18"/>
      <c r="R1183" s="18"/>
      <c r="S1183" s="18"/>
      <c r="T1183" s="18"/>
      <c r="U1183" s="18"/>
      <c r="V1183" s="18"/>
      <c r="W1183" s="18"/>
      <c r="X1183" s="18"/>
      <c r="Y1183" s="18"/>
      <c r="Z1183" s="18"/>
      <c r="AA1183" s="18"/>
      <c r="AB1183" s="18"/>
      <c r="AC1183" s="18"/>
      <c r="AD1183" s="18"/>
      <c r="AE1183" s="18"/>
      <c r="AF1183" s="18"/>
      <c r="AG1183" s="18"/>
      <c r="AH1183" s="18"/>
      <c r="AI1183" s="18"/>
      <c r="AJ1183" s="18"/>
      <c r="AK1183" s="18"/>
      <c r="AL1183" s="18"/>
      <c r="AM1183" s="18"/>
      <c r="AN1183" s="18"/>
      <c r="AO1183" s="18"/>
      <c r="AP1183" s="18"/>
      <c r="AQ1183" s="18"/>
      <c r="AR1183" s="18"/>
      <c r="AS1183" s="18"/>
      <c r="AT1183" s="18"/>
      <c r="AU1183" s="18"/>
      <c r="AV1183" s="18"/>
      <c r="AW1183" s="18"/>
      <c r="AX1183" s="18"/>
      <c r="AY1183" s="18"/>
      <c r="AZ1183" s="18"/>
      <c r="BA1183" s="18"/>
      <c r="BB1183" s="18"/>
      <c r="BC1183" s="18"/>
      <c r="BD1183" s="18"/>
      <c r="BE1183" s="18"/>
      <c r="BF1183" s="18"/>
      <c r="BG1183" s="18"/>
      <c r="BH1183" s="18"/>
      <c r="BI1183" s="18"/>
      <c r="BJ1183" s="18"/>
      <c r="BK1183" s="18"/>
      <c r="BL1183" s="18"/>
      <c r="BM1183" s="18"/>
      <c r="BN1183" s="18"/>
      <c r="BO1183" s="18"/>
      <c r="BP1183" s="18"/>
      <c r="BQ1183" s="18"/>
      <c r="BR1183" s="18"/>
      <c r="BS1183" s="18"/>
      <c r="BT1183" s="18"/>
      <c r="BU1183" s="18"/>
      <c r="BV1183" s="18"/>
      <c r="BW1183" s="18"/>
      <c r="BX1183" s="18"/>
      <c r="BY1183" s="18"/>
      <c r="BZ1183" s="18"/>
      <c r="CA1183" s="18"/>
      <c r="CB1183" s="18"/>
      <c r="CC1183" s="18"/>
      <c r="CD1183" s="18"/>
      <c r="CE1183" s="18"/>
      <c r="CF1183" s="18"/>
      <c r="CG1183" s="18"/>
      <c r="CH1183" s="18"/>
      <c r="CI1183" s="18"/>
      <c r="CJ1183" s="18"/>
      <c r="CK1183" s="18"/>
      <c r="CL1183" s="18"/>
      <c r="CM1183" s="18"/>
      <c r="CN1183" s="18"/>
      <c r="CO1183" s="18"/>
      <c r="CP1183" s="18"/>
      <c r="CQ1183" s="18"/>
      <c r="CR1183" s="18"/>
      <c r="CS1183" s="18"/>
    </row>
    <row r="1184" spans="1:97">
      <c r="A1184" s="18"/>
      <c r="B1184" s="18"/>
      <c r="C1184" s="18" t="s">
        <v>19061</v>
      </c>
      <c r="D1184" s="18"/>
      <c r="E1184" s="18"/>
      <c r="F1184" s="18"/>
      <c r="G1184" s="18"/>
      <c r="H1184" s="18"/>
      <c r="I1184" s="18"/>
      <c r="J1184" s="18"/>
      <c r="K1184" s="18"/>
      <c r="L1184" s="18"/>
      <c r="M1184" s="18"/>
      <c r="N1184" s="18"/>
      <c r="O1184" s="18"/>
      <c r="P1184" s="18"/>
      <c r="Q1184" s="18"/>
      <c r="R1184" s="18"/>
      <c r="S1184" s="18"/>
      <c r="T1184" s="18"/>
      <c r="U1184" s="18"/>
      <c r="V1184" s="18"/>
      <c r="W1184" s="18"/>
      <c r="X1184" s="18"/>
      <c r="Y1184" s="18"/>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c r="BC1184" s="18"/>
      <c r="BD1184" s="18"/>
      <c r="BE1184" s="18"/>
      <c r="BF1184" s="18"/>
      <c r="BG1184" s="18"/>
      <c r="BH1184" s="18"/>
      <c r="BI1184" s="18"/>
      <c r="BJ1184" s="18"/>
      <c r="BK1184" s="18"/>
      <c r="BL1184" s="18"/>
      <c r="BM1184" s="18"/>
      <c r="BN1184" s="18"/>
      <c r="BO1184" s="18"/>
      <c r="BP1184" s="18"/>
      <c r="BQ1184" s="18"/>
      <c r="BR1184" s="18"/>
      <c r="BS1184" s="18"/>
      <c r="BT1184" s="18"/>
      <c r="BU1184" s="18"/>
      <c r="BV1184" s="18"/>
      <c r="BW1184" s="18"/>
      <c r="BX1184" s="18"/>
      <c r="BY1184" s="18"/>
      <c r="BZ1184" s="18"/>
      <c r="CA1184" s="18"/>
      <c r="CB1184" s="18"/>
      <c r="CC1184" s="18"/>
      <c r="CD1184" s="18"/>
      <c r="CE1184" s="18"/>
      <c r="CF1184" s="18"/>
      <c r="CG1184" s="18"/>
      <c r="CH1184" s="18"/>
      <c r="CI1184" s="18"/>
      <c r="CJ1184" s="18"/>
      <c r="CK1184" s="18"/>
      <c r="CL1184" s="18"/>
      <c r="CM1184" s="18"/>
      <c r="CN1184" s="18"/>
      <c r="CO1184" s="18"/>
      <c r="CP1184" s="18"/>
      <c r="CQ1184" s="18"/>
      <c r="CR1184" s="18"/>
      <c r="CS1184" s="18"/>
    </row>
    <row r="1185" spans="1:97">
      <c r="A1185" s="18"/>
      <c r="B1185" s="18"/>
      <c r="C1185" s="18" t="s">
        <v>19062</v>
      </c>
      <c r="D1185" s="18"/>
      <c r="E1185" s="18"/>
      <c r="F1185" s="18"/>
      <c r="G1185" s="18"/>
      <c r="H1185" s="18"/>
      <c r="I1185" s="18"/>
      <c r="J1185" s="18"/>
      <c r="K1185" s="18"/>
      <c r="L1185" s="18"/>
      <c r="M1185" s="18"/>
      <c r="N1185" s="18"/>
      <c r="O1185" s="18"/>
      <c r="P1185" s="18"/>
      <c r="Q1185" s="18"/>
      <c r="R1185" s="18"/>
      <c r="S1185" s="18"/>
      <c r="T1185" s="18"/>
      <c r="U1185" s="18"/>
      <c r="V1185" s="18"/>
      <c r="W1185" s="18"/>
      <c r="X1185" s="18"/>
      <c r="Y1185" s="18"/>
      <c r="Z1185" s="18"/>
      <c r="AA1185" s="18"/>
      <c r="AB1185" s="18"/>
      <c r="AC1185" s="18"/>
      <c r="AD1185" s="18"/>
      <c r="AE1185" s="18"/>
      <c r="AF1185" s="18"/>
      <c r="AG1185" s="18"/>
      <c r="AH1185" s="18"/>
      <c r="AI1185" s="18"/>
      <c r="AJ1185" s="18"/>
      <c r="AK1185" s="18"/>
      <c r="AL1185" s="18"/>
      <c r="AM1185" s="18"/>
      <c r="AN1185" s="18"/>
      <c r="AO1185" s="18"/>
      <c r="AP1185" s="18"/>
      <c r="AQ1185" s="18"/>
      <c r="AR1185" s="18"/>
      <c r="AS1185" s="18"/>
      <c r="AT1185" s="18"/>
      <c r="AU1185" s="18"/>
      <c r="AV1185" s="18"/>
      <c r="AW1185" s="18"/>
      <c r="AX1185" s="18"/>
      <c r="AY1185" s="18"/>
      <c r="AZ1185" s="18"/>
      <c r="BA1185" s="18"/>
      <c r="BB1185" s="18"/>
      <c r="BC1185" s="18"/>
      <c r="BD1185" s="18"/>
      <c r="BE1185" s="18"/>
      <c r="BF1185" s="18"/>
      <c r="BG1185" s="18"/>
      <c r="BH1185" s="18"/>
      <c r="BI1185" s="18"/>
      <c r="BJ1185" s="18"/>
      <c r="BK1185" s="18"/>
      <c r="BL1185" s="18"/>
      <c r="BM1185" s="18"/>
      <c r="BN1185" s="18"/>
      <c r="BO1185" s="18"/>
      <c r="BP1185" s="18"/>
      <c r="BQ1185" s="18"/>
      <c r="BR1185" s="18"/>
      <c r="BS1185" s="18"/>
      <c r="BT1185" s="18"/>
      <c r="BU1185" s="18"/>
      <c r="BV1185" s="18"/>
      <c r="BW1185" s="18"/>
      <c r="BX1185" s="18"/>
      <c r="BY1185" s="18"/>
      <c r="BZ1185" s="18"/>
      <c r="CA1185" s="18"/>
      <c r="CB1185" s="18"/>
      <c r="CC1185" s="18"/>
      <c r="CD1185" s="18"/>
      <c r="CE1185" s="18"/>
      <c r="CF1185" s="18"/>
      <c r="CG1185" s="18"/>
      <c r="CH1185" s="18"/>
      <c r="CI1185" s="18"/>
      <c r="CJ1185" s="18"/>
      <c r="CK1185" s="18"/>
      <c r="CL1185" s="18"/>
      <c r="CM1185" s="18"/>
      <c r="CN1185" s="18"/>
      <c r="CO1185" s="18"/>
      <c r="CP1185" s="18"/>
      <c r="CQ1185" s="18"/>
      <c r="CR1185" s="18"/>
      <c r="CS1185" s="18"/>
    </row>
    <row r="1186" spans="1:97">
      <c r="A1186" s="18"/>
      <c r="B1186" s="18"/>
      <c r="C1186" s="18" t="s">
        <v>19063</v>
      </c>
      <c r="D1186" s="18"/>
      <c r="E1186" s="18"/>
      <c r="F1186" s="18"/>
      <c r="G1186" s="18"/>
      <c r="H1186" s="18"/>
      <c r="I1186" s="18"/>
      <c r="J1186" s="18"/>
      <c r="K1186" s="18"/>
      <c r="L1186" s="18"/>
      <c r="M1186" s="18"/>
      <c r="N1186" s="18"/>
      <c r="O1186" s="18"/>
      <c r="P1186" s="18"/>
      <c r="Q1186" s="18"/>
      <c r="R1186" s="18"/>
      <c r="S1186" s="18"/>
      <c r="T1186" s="18"/>
      <c r="U1186" s="18"/>
      <c r="V1186" s="18"/>
      <c r="W1186" s="18"/>
      <c r="X1186" s="18"/>
      <c r="Y1186" s="18"/>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c r="BC1186" s="18"/>
      <c r="BD1186" s="18"/>
      <c r="BE1186" s="18"/>
      <c r="BF1186" s="18"/>
      <c r="BG1186" s="18"/>
      <c r="BH1186" s="18"/>
      <c r="BI1186" s="18"/>
      <c r="BJ1186" s="18"/>
      <c r="BK1186" s="18"/>
      <c r="BL1186" s="18"/>
      <c r="BM1186" s="18"/>
      <c r="BN1186" s="18"/>
      <c r="BO1186" s="18"/>
      <c r="BP1186" s="18"/>
      <c r="BQ1186" s="18"/>
      <c r="BR1186" s="18"/>
      <c r="BS1186" s="18"/>
      <c r="BT1186" s="18"/>
      <c r="BU1186" s="18"/>
      <c r="BV1186" s="18"/>
      <c r="BW1186" s="18"/>
      <c r="BX1186" s="18"/>
      <c r="BY1186" s="18"/>
      <c r="BZ1186" s="18"/>
      <c r="CA1186" s="18"/>
      <c r="CB1186" s="18"/>
      <c r="CC1186" s="18"/>
      <c r="CD1186" s="18"/>
      <c r="CE1186" s="18"/>
      <c r="CF1186" s="18"/>
      <c r="CG1186" s="18"/>
      <c r="CH1186" s="18"/>
      <c r="CI1186" s="18"/>
      <c r="CJ1186" s="18"/>
      <c r="CK1186" s="18"/>
      <c r="CL1186" s="18"/>
      <c r="CM1186" s="18"/>
      <c r="CN1186" s="18"/>
      <c r="CO1186" s="18"/>
      <c r="CP1186" s="18"/>
      <c r="CQ1186" s="18"/>
      <c r="CR1186" s="18"/>
      <c r="CS1186" s="18"/>
    </row>
    <row r="1187" spans="1:97">
      <c r="A1187" s="18"/>
      <c r="B1187" s="18"/>
      <c r="C1187" s="18" t="s">
        <v>19064</v>
      </c>
      <c r="D1187" s="18"/>
      <c r="E1187" s="18"/>
      <c r="F1187" s="18"/>
      <c r="G1187" s="18"/>
      <c r="H1187" s="18"/>
      <c r="I1187" s="18"/>
      <c r="J1187" s="18"/>
      <c r="K1187" s="18"/>
      <c r="L1187" s="18"/>
      <c r="M1187" s="18"/>
      <c r="N1187" s="18"/>
      <c r="O1187" s="18"/>
      <c r="P1187" s="18"/>
      <c r="Q1187" s="18"/>
      <c r="R1187" s="18"/>
      <c r="S1187" s="18"/>
      <c r="T1187" s="18"/>
      <c r="U1187" s="18"/>
      <c r="V1187" s="18"/>
      <c r="W1187" s="18"/>
      <c r="X1187" s="18"/>
      <c r="Y1187" s="18"/>
      <c r="Z1187" s="18"/>
      <c r="AA1187" s="18"/>
      <c r="AB1187" s="18"/>
      <c r="AC1187" s="18"/>
      <c r="AD1187" s="18"/>
      <c r="AE1187" s="18"/>
      <c r="AF1187" s="18"/>
      <c r="AG1187" s="18"/>
      <c r="AH1187" s="18"/>
      <c r="AI1187" s="18"/>
      <c r="AJ1187" s="18"/>
      <c r="AK1187" s="18"/>
      <c r="AL1187" s="18"/>
      <c r="AM1187" s="18"/>
      <c r="AN1187" s="18"/>
      <c r="AO1187" s="18"/>
      <c r="AP1187" s="18"/>
      <c r="AQ1187" s="18"/>
      <c r="AR1187" s="18"/>
      <c r="AS1187" s="18"/>
      <c r="AT1187" s="18"/>
      <c r="AU1187" s="18"/>
      <c r="AV1187" s="18"/>
      <c r="AW1187" s="18"/>
      <c r="AX1187" s="18"/>
      <c r="AY1187" s="18"/>
      <c r="AZ1187" s="18"/>
      <c r="BA1187" s="18"/>
      <c r="BB1187" s="18"/>
      <c r="BC1187" s="18"/>
      <c r="BD1187" s="18"/>
      <c r="BE1187" s="18"/>
      <c r="BF1187" s="18"/>
      <c r="BG1187" s="18"/>
      <c r="BH1187" s="18"/>
      <c r="BI1187" s="18"/>
      <c r="BJ1187" s="18"/>
      <c r="BK1187" s="18"/>
      <c r="BL1187" s="18"/>
      <c r="BM1187" s="18"/>
      <c r="BN1187" s="18"/>
      <c r="BO1187" s="18"/>
      <c r="BP1187" s="18"/>
      <c r="BQ1187" s="18"/>
      <c r="BR1187" s="18"/>
      <c r="BS1187" s="18"/>
      <c r="BT1187" s="18"/>
      <c r="BU1187" s="18"/>
      <c r="BV1187" s="18"/>
      <c r="BW1187" s="18"/>
      <c r="BX1187" s="18"/>
      <c r="BY1187" s="18"/>
      <c r="BZ1187" s="18"/>
      <c r="CA1187" s="18"/>
      <c r="CB1187" s="18"/>
      <c r="CC1187" s="18"/>
      <c r="CD1187" s="18"/>
      <c r="CE1187" s="18"/>
      <c r="CF1187" s="18"/>
      <c r="CG1187" s="18"/>
      <c r="CH1187" s="18"/>
      <c r="CI1187" s="18"/>
      <c r="CJ1187" s="18"/>
      <c r="CK1187" s="18"/>
      <c r="CL1187" s="18"/>
      <c r="CM1187" s="18"/>
      <c r="CN1187" s="18"/>
      <c r="CO1187" s="18"/>
      <c r="CP1187" s="18"/>
      <c r="CQ1187" s="18"/>
      <c r="CR1187" s="18"/>
      <c r="CS1187" s="18"/>
    </row>
    <row r="1188" spans="1:97">
      <c r="A1188" s="18"/>
      <c r="B1188" s="18"/>
      <c r="C1188" s="18" t="s">
        <v>19065</v>
      </c>
      <c r="D1188" s="18"/>
      <c r="E1188" s="18"/>
      <c r="F1188" s="18"/>
      <c r="G1188" s="18"/>
      <c r="H1188" s="18"/>
      <c r="I1188" s="18"/>
      <c r="J1188" s="18"/>
      <c r="K1188" s="18"/>
      <c r="L1188" s="18"/>
      <c r="M1188" s="18"/>
      <c r="N1188" s="18"/>
      <c r="O1188" s="18"/>
      <c r="P1188" s="18"/>
      <c r="Q1188" s="18"/>
      <c r="R1188" s="18"/>
      <c r="S1188" s="18"/>
      <c r="T1188" s="18"/>
      <c r="U1188" s="18"/>
      <c r="V1188" s="18"/>
      <c r="W1188" s="18"/>
      <c r="X1188" s="18"/>
      <c r="Y1188" s="18"/>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c r="BC1188" s="18"/>
      <c r="BD1188" s="18"/>
      <c r="BE1188" s="18"/>
      <c r="BF1188" s="18"/>
      <c r="BG1188" s="18"/>
      <c r="BH1188" s="18"/>
      <c r="BI1188" s="18"/>
      <c r="BJ1188" s="18"/>
      <c r="BK1188" s="18"/>
      <c r="BL1188" s="18"/>
      <c r="BM1188" s="18"/>
      <c r="BN1188" s="18"/>
      <c r="BO1188" s="18"/>
      <c r="BP1188" s="18"/>
      <c r="BQ1188" s="18"/>
      <c r="BR1188" s="18"/>
      <c r="BS1188" s="18"/>
      <c r="BT1188" s="18"/>
      <c r="BU1188" s="18"/>
      <c r="BV1188" s="18"/>
      <c r="BW1188" s="18"/>
      <c r="BX1188" s="18"/>
      <c r="BY1188" s="18"/>
      <c r="BZ1188" s="18"/>
      <c r="CA1188" s="18"/>
      <c r="CB1188" s="18"/>
      <c r="CC1188" s="18"/>
      <c r="CD1188" s="18"/>
      <c r="CE1188" s="18"/>
      <c r="CF1188" s="18"/>
      <c r="CG1188" s="18"/>
      <c r="CH1188" s="18"/>
      <c r="CI1188" s="18"/>
      <c r="CJ1188" s="18"/>
      <c r="CK1188" s="18"/>
      <c r="CL1188" s="18"/>
      <c r="CM1188" s="18"/>
      <c r="CN1188" s="18"/>
      <c r="CO1188" s="18"/>
      <c r="CP1188" s="18"/>
      <c r="CQ1188" s="18"/>
      <c r="CR1188" s="18"/>
      <c r="CS1188" s="18"/>
    </row>
    <row r="1189" spans="1:97">
      <c r="A1189" s="18"/>
      <c r="B1189" s="18"/>
      <c r="C1189" s="18" t="s">
        <v>19066</v>
      </c>
      <c r="D1189" s="18"/>
      <c r="E1189" s="18"/>
      <c r="F1189" s="18"/>
      <c r="G1189" s="18"/>
      <c r="H1189" s="18"/>
      <c r="I1189" s="18"/>
      <c r="J1189" s="18"/>
      <c r="K1189" s="18"/>
      <c r="L1189" s="18"/>
      <c r="M1189" s="18"/>
      <c r="N1189" s="18"/>
      <c r="O1189" s="18"/>
      <c r="P1189" s="18"/>
      <c r="Q1189" s="18"/>
      <c r="R1189" s="18"/>
      <c r="S1189" s="18"/>
      <c r="T1189" s="18"/>
      <c r="U1189" s="18"/>
      <c r="V1189" s="18"/>
      <c r="W1189" s="18"/>
      <c r="X1189" s="18"/>
      <c r="Y1189" s="18"/>
      <c r="Z1189" s="18"/>
      <c r="AA1189" s="18"/>
      <c r="AB1189" s="18"/>
      <c r="AC1189" s="18"/>
      <c r="AD1189" s="18"/>
      <c r="AE1189" s="18"/>
      <c r="AF1189" s="18"/>
      <c r="AG1189" s="18"/>
      <c r="AH1189" s="18"/>
      <c r="AI1189" s="18"/>
      <c r="AJ1189" s="18"/>
      <c r="AK1189" s="18"/>
      <c r="AL1189" s="18"/>
      <c r="AM1189" s="18"/>
      <c r="AN1189" s="18"/>
      <c r="AO1189" s="18"/>
      <c r="AP1189" s="18"/>
      <c r="AQ1189" s="18"/>
      <c r="AR1189" s="18"/>
      <c r="AS1189" s="18"/>
      <c r="AT1189" s="18"/>
      <c r="AU1189" s="18"/>
      <c r="AV1189" s="18"/>
      <c r="AW1189" s="18"/>
      <c r="AX1189" s="18"/>
      <c r="AY1189" s="18"/>
      <c r="AZ1189" s="18"/>
      <c r="BA1189" s="18"/>
      <c r="BB1189" s="18"/>
      <c r="BC1189" s="18"/>
      <c r="BD1189" s="18"/>
      <c r="BE1189" s="18"/>
      <c r="BF1189" s="18"/>
      <c r="BG1189" s="18"/>
      <c r="BH1189" s="18"/>
      <c r="BI1189" s="18"/>
      <c r="BJ1189" s="18"/>
      <c r="BK1189" s="18"/>
      <c r="BL1189" s="18"/>
      <c r="BM1189" s="18"/>
      <c r="BN1189" s="18"/>
      <c r="BO1189" s="18"/>
      <c r="BP1189" s="18"/>
      <c r="BQ1189" s="18"/>
      <c r="BR1189" s="18"/>
      <c r="BS1189" s="18"/>
      <c r="BT1189" s="18"/>
      <c r="BU1189" s="18"/>
      <c r="BV1189" s="18"/>
      <c r="BW1189" s="18"/>
      <c r="BX1189" s="18"/>
      <c r="BY1189" s="18"/>
      <c r="BZ1189" s="18"/>
      <c r="CA1189" s="18"/>
      <c r="CB1189" s="18"/>
      <c r="CC1189" s="18"/>
      <c r="CD1189" s="18"/>
      <c r="CE1189" s="18"/>
      <c r="CF1189" s="18"/>
      <c r="CG1189" s="18"/>
      <c r="CH1189" s="18"/>
      <c r="CI1189" s="18"/>
      <c r="CJ1189" s="18"/>
      <c r="CK1189" s="18"/>
      <c r="CL1189" s="18"/>
      <c r="CM1189" s="18"/>
      <c r="CN1189" s="18"/>
      <c r="CO1189" s="18"/>
      <c r="CP1189" s="18"/>
      <c r="CQ1189" s="18"/>
      <c r="CR1189" s="18"/>
      <c r="CS1189" s="18"/>
    </row>
    <row r="1190" spans="1:97">
      <c r="A1190" s="18"/>
      <c r="B1190" s="18"/>
      <c r="C1190" s="18" t="s">
        <v>19067</v>
      </c>
      <c r="D1190" s="18"/>
      <c r="E1190" s="18"/>
      <c r="F1190" s="18"/>
      <c r="G1190" s="18"/>
      <c r="H1190" s="18"/>
      <c r="I1190" s="18"/>
      <c r="J1190" s="18"/>
      <c r="K1190" s="18"/>
      <c r="L1190" s="18"/>
      <c r="M1190" s="18"/>
      <c r="N1190" s="18"/>
      <c r="O1190" s="18"/>
      <c r="P1190" s="18"/>
      <c r="Q1190" s="18"/>
      <c r="R1190" s="18"/>
      <c r="S1190" s="18"/>
      <c r="T1190" s="18"/>
      <c r="U1190" s="18"/>
      <c r="V1190" s="18"/>
      <c r="W1190" s="18"/>
      <c r="X1190" s="18"/>
      <c r="Y1190" s="18"/>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c r="BC1190" s="18"/>
      <c r="BD1190" s="18"/>
      <c r="BE1190" s="18"/>
      <c r="BF1190" s="18"/>
      <c r="BG1190" s="18"/>
      <c r="BH1190" s="18"/>
      <c r="BI1190" s="18"/>
      <c r="BJ1190" s="18"/>
      <c r="BK1190" s="18"/>
      <c r="BL1190" s="18"/>
      <c r="BM1190" s="18"/>
      <c r="BN1190" s="18"/>
      <c r="BO1190" s="18"/>
      <c r="BP1190" s="18"/>
      <c r="BQ1190" s="18"/>
      <c r="BR1190" s="18"/>
      <c r="BS1190" s="18"/>
      <c r="BT1190" s="18"/>
      <c r="BU1190" s="18"/>
      <c r="BV1190" s="18"/>
      <c r="BW1190" s="18"/>
      <c r="BX1190" s="18"/>
      <c r="BY1190" s="18"/>
      <c r="BZ1190" s="18"/>
      <c r="CA1190" s="18"/>
      <c r="CB1190" s="18"/>
      <c r="CC1190" s="18"/>
      <c r="CD1190" s="18"/>
      <c r="CE1190" s="18"/>
      <c r="CF1190" s="18"/>
      <c r="CG1190" s="18"/>
      <c r="CH1190" s="18"/>
      <c r="CI1190" s="18"/>
      <c r="CJ1190" s="18"/>
      <c r="CK1190" s="18"/>
      <c r="CL1190" s="18"/>
      <c r="CM1190" s="18"/>
      <c r="CN1190" s="18"/>
      <c r="CO1190" s="18"/>
      <c r="CP1190" s="18"/>
      <c r="CQ1190" s="18"/>
      <c r="CR1190" s="18"/>
      <c r="CS1190" s="18"/>
    </row>
    <row r="1191" spans="1:97">
      <c r="A1191" s="18"/>
      <c r="B1191" s="18"/>
      <c r="C1191" s="18" t="s">
        <v>19068</v>
      </c>
      <c r="D1191" s="18"/>
      <c r="E1191" s="18"/>
      <c r="F1191" s="18"/>
      <c r="G1191" s="18"/>
      <c r="H1191" s="18"/>
      <c r="I1191" s="18"/>
      <c r="J1191" s="18"/>
      <c r="K1191" s="18"/>
      <c r="L1191" s="18"/>
      <c r="M1191" s="18"/>
      <c r="N1191" s="18"/>
      <c r="O1191" s="18"/>
      <c r="P1191" s="18"/>
      <c r="Q1191" s="18"/>
      <c r="R1191" s="18"/>
      <c r="S1191" s="18"/>
      <c r="T1191" s="18"/>
      <c r="U1191" s="18"/>
      <c r="V1191" s="18"/>
      <c r="W1191" s="18"/>
      <c r="X1191" s="18"/>
      <c r="Y1191" s="18"/>
      <c r="Z1191" s="18"/>
      <c r="AA1191" s="18"/>
      <c r="AB1191" s="18"/>
      <c r="AC1191" s="18"/>
      <c r="AD1191" s="18"/>
      <c r="AE1191" s="18"/>
      <c r="AF1191" s="18"/>
      <c r="AG1191" s="18"/>
      <c r="AH1191" s="18"/>
      <c r="AI1191" s="18"/>
      <c r="AJ1191" s="18"/>
      <c r="AK1191" s="18"/>
      <c r="AL1191" s="18"/>
      <c r="AM1191" s="18"/>
      <c r="AN1191" s="18"/>
      <c r="AO1191" s="18"/>
      <c r="AP1191" s="18"/>
      <c r="AQ1191" s="18"/>
      <c r="AR1191" s="18"/>
      <c r="AS1191" s="18"/>
      <c r="AT1191" s="18"/>
      <c r="AU1191" s="18"/>
      <c r="AV1191" s="18"/>
      <c r="AW1191" s="18"/>
      <c r="AX1191" s="18"/>
      <c r="AY1191" s="18"/>
      <c r="AZ1191" s="18"/>
      <c r="BA1191" s="18"/>
      <c r="BB1191" s="18"/>
      <c r="BC1191" s="18"/>
      <c r="BD1191" s="18"/>
      <c r="BE1191" s="18"/>
      <c r="BF1191" s="18"/>
      <c r="BG1191" s="18"/>
      <c r="BH1191" s="18"/>
      <c r="BI1191" s="18"/>
      <c r="BJ1191" s="18"/>
      <c r="BK1191" s="18"/>
      <c r="BL1191" s="18"/>
      <c r="BM1191" s="18"/>
      <c r="BN1191" s="18"/>
      <c r="BO1191" s="18"/>
      <c r="BP1191" s="18"/>
      <c r="BQ1191" s="18"/>
      <c r="BR1191" s="18"/>
      <c r="BS1191" s="18"/>
      <c r="BT1191" s="18"/>
      <c r="BU1191" s="18"/>
      <c r="BV1191" s="18"/>
      <c r="BW1191" s="18"/>
      <c r="BX1191" s="18"/>
      <c r="BY1191" s="18"/>
      <c r="BZ1191" s="18"/>
      <c r="CA1191" s="18"/>
      <c r="CB1191" s="18"/>
      <c r="CC1191" s="18"/>
      <c r="CD1191" s="18"/>
      <c r="CE1191" s="18"/>
      <c r="CF1191" s="18"/>
      <c r="CG1191" s="18"/>
      <c r="CH1191" s="18"/>
      <c r="CI1191" s="18"/>
      <c r="CJ1191" s="18"/>
      <c r="CK1191" s="18"/>
      <c r="CL1191" s="18"/>
      <c r="CM1191" s="18"/>
      <c r="CN1191" s="18"/>
      <c r="CO1191" s="18"/>
      <c r="CP1191" s="18"/>
      <c r="CQ1191" s="18"/>
      <c r="CR1191" s="18"/>
      <c r="CS1191" s="18"/>
    </row>
    <row r="1192" spans="1:97">
      <c r="A1192" s="18"/>
      <c r="B1192" s="18"/>
      <c r="C1192" s="18" t="s">
        <v>19069</v>
      </c>
      <c r="D1192" s="18"/>
      <c r="E1192" s="18"/>
      <c r="F1192" s="18"/>
      <c r="G1192" s="18"/>
      <c r="H1192" s="18"/>
      <c r="I1192" s="18"/>
      <c r="J1192" s="18"/>
      <c r="K1192" s="18"/>
      <c r="L1192" s="18"/>
      <c r="M1192" s="18"/>
      <c r="N1192" s="18"/>
      <c r="O1192" s="18"/>
      <c r="P1192" s="18"/>
      <c r="Q1192" s="18"/>
      <c r="R1192" s="18"/>
      <c r="S1192" s="18"/>
      <c r="T1192" s="18"/>
      <c r="U1192" s="18"/>
      <c r="V1192" s="18"/>
      <c r="W1192" s="18"/>
      <c r="X1192" s="18"/>
      <c r="Y1192" s="18"/>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c r="BC1192" s="18"/>
      <c r="BD1192" s="18"/>
      <c r="BE1192" s="18"/>
      <c r="BF1192" s="18"/>
      <c r="BG1192" s="18"/>
      <c r="BH1192" s="18"/>
      <c r="BI1192" s="18"/>
      <c r="BJ1192" s="18"/>
      <c r="BK1192" s="18"/>
      <c r="BL1192" s="18"/>
      <c r="BM1192" s="18"/>
      <c r="BN1192" s="18"/>
      <c r="BO1192" s="18"/>
      <c r="BP1192" s="18"/>
      <c r="BQ1192" s="18"/>
      <c r="BR1192" s="18"/>
      <c r="BS1192" s="18"/>
      <c r="BT1192" s="18"/>
      <c r="BU1192" s="18"/>
      <c r="BV1192" s="18"/>
      <c r="BW1192" s="18"/>
      <c r="BX1192" s="18"/>
      <c r="BY1192" s="18"/>
      <c r="BZ1192" s="18"/>
      <c r="CA1192" s="18"/>
      <c r="CB1192" s="18"/>
      <c r="CC1192" s="18"/>
      <c r="CD1192" s="18"/>
      <c r="CE1192" s="18"/>
      <c r="CF1192" s="18"/>
      <c r="CG1192" s="18"/>
      <c r="CH1192" s="18"/>
      <c r="CI1192" s="18"/>
      <c r="CJ1192" s="18"/>
      <c r="CK1192" s="18"/>
      <c r="CL1192" s="18"/>
      <c r="CM1192" s="18"/>
      <c r="CN1192" s="18"/>
      <c r="CO1192" s="18"/>
      <c r="CP1192" s="18"/>
      <c r="CQ1192" s="18"/>
      <c r="CR1192" s="18"/>
      <c r="CS1192" s="18"/>
    </row>
    <row r="1193" spans="1:97">
      <c r="A1193" s="18"/>
      <c r="B1193" s="18"/>
      <c r="C1193" s="18" t="s">
        <v>19070</v>
      </c>
      <c r="D1193" s="18"/>
      <c r="E1193" s="18"/>
      <c r="F1193" s="18"/>
      <c r="G1193" s="18"/>
      <c r="H1193" s="18"/>
      <c r="I1193" s="18"/>
      <c r="J1193" s="18"/>
      <c r="K1193" s="18"/>
      <c r="L1193" s="18"/>
      <c r="M1193" s="18"/>
      <c r="N1193" s="18"/>
      <c r="O1193" s="18"/>
      <c r="P1193" s="18"/>
      <c r="Q1193" s="18"/>
      <c r="R1193" s="18"/>
      <c r="S1193" s="18"/>
      <c r="T1193" s="18"/>
      <c r="U1193" s="18"/>
      <c r="V1193" s="18"/>
      <c r="W1193" s="18"/>
      <c r="X1193" s="18"/>
      <c r="Y1193" s="18"/>
      <c r="Z1193" s="18"/>
      <c r="AA1193" s="18"/>
      <c r="AB1193" s="18"/>
      <c r="AC1193" s="18"/>
      <c r="AD1193" s="18"/>
      <c r="AE1193" s="18"/>
      <c r="AF1193" s="18"/>
      <c r="AG1193" s="18"/>
      <c r="AH1193" s="18"/>
      <c r="AI1193" s="18"/>
      <c r="AJ1193" s="18"/>
      <c r="AK1193" s="18"/>
      <c r="AL1193" s="18"/>
      <c r="AM1193" s="18"/>
      <c r="AN1193" s="18"/>
      <c r="AO1193" s="18"/>
      <c r="AP1193" s="18"/>
      <c r="AQ1193" s="18"/>
      <c r="AR1193" s="18"/>
      <c r="AS1193" s="18"/>
      <c r="AT1193" s="18"/>
      <c r="AU1193" s="18"/>
      <c r="AV1193" s="18"/>
      <c r="AW1193" s="18"/>
      <c r="AX1193" s="18"/>
      <c r="AY1193" s="18"/>
      <c r="AZ1193" s="18"/>
      <c r="BA1193" s="18"/>
      <c r="BB1193" s="18"/>
      <c r="BC1193" s="18"/>
      <c r="BD1193" s="18"/>
      <c r="BE1193" s="18"/>
      <c r="BF1193" s="18"/>
      <c r="BG1193" s="18"/>
      <c r="BH1193" s="18"/>
      <c r="BI1193" s="18"/>
      <c r="BJ1193" s="18"/>
      <c r="BK1193" s="18"/>
      <c r="BL1193" s="18"/>
      <c r="BM1193" s="18"/>
      <c r="BN1193" s="18"/>
      <c r="BO1193" s="18"/>
      <c r="BP1193" s="18"/>
      <c r="BQ1193" s="18"/>
      <c r="BR1193" s="18"/>
      <c r="BS1193" s="18"/>
      <c r="BT1193" s="18"/>
      <c r="BU1193" s="18"/>
      <c r="BV1193" s="18"/>
      <c r="BW1193" s="18"/>
      <c r="BX1193" s="18"/>
      <c r="BY1193" s="18"/>
      <c r="BZ1193" s="18"/>
      <c r="CA1193" s="18"/>
      <c r="CB1193" s="18"/>
      <c r="CC1193" s="18"/>
      <c r="CD1193" s="18"/>
      <c r="CE1193" s="18"/>
      <c r="CF1193" s="18"/>
      <c r="CG1193" s="18"/>
      <c r="CH1193" s="18"/>
      <c r="CI1193" s="18"/>
      <c r="CJ1193" s="18"/>
      <c r="CK1193" s="18"/>
      <c r="CL1193" s="18"/>
      <c r="CM1193" s="18"/>
      <c r="CN1193" s="18"/>
      <c r="CO1193" s="18"/>
      <c r="CP1193" s="18"/>
      <c r="CQ1193" s="18"/>
      <c r="CR1193" s="18"/>
      <c r="CS1193" s="18"/>
    </row>
    <row r="1194" spans="1:97">
      <c r="A1194" s="18"/>
      <c r="B1194" s="18"/>
      <c r="C1194" s="18" t="s">
        <v>19071</v>
      </c>
      <c r="D1194" s="18"/>
      <c r="E1194" s="18"/>
      <c r="F1194" s="18"/>
      <c r="G1194" s="18"/>
      <c r="H1194" s="18"/>
      <c r="I1194" s="18"/>
      <c r="J1194" s="18"/>
      <c r="K1194" s="18"/>
      <c r="L1194" s="18"/>
      <c r="M1194" s="18"/>
      <c r="N1194" s="18"/>
      <c r="O1194" s="18"/>
      <c r="P1194" s="18"/>
      <c r="Q1194" s="18"/>
      <c r="R1194" s="18"/>
      <c r="S1194" s="18"/>
      <c r="T1194" s="18"/>
      <c r="U1194" s="18"/>
      <c r="V1194" s="18"/>
      <c r="W1194" s="18"/>
      <c r="X1194" s="18"/>
      <c r="Y1194" s="18"/>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c r="BC1194" s="18"/>
      <c r="BD1194" s="18"/>
      <c r="BE1194" s="18"/>
      <c r="BF1194" s="18"/>
      <c r="BG1194" s="18"/>
      <c r="BH1194" s="18"/>
      <c r="BI1194" s="18"/>
      <c r="BJ1194" s="18"/>
      <c r="BK1194" s="18"/>
      <c r="BL1194" s="18"/>
      <c r="BM1194" s="18"/>
      <c r="BN1194" s="18"/>
      <c r="BO1194" s="18"/>
      <c r="BP1194" s="18"/>
      <c r="BQ1194" s="18"/>
      <c r="BR1194" s="18"/>
      <c r="BS1194" s="18"/>
      <c r="BT1194" s="18"/>
      <c r="BU1194" s="18"/>
      <c r="BV1194" s="18"/>
      <c r="BW1194" s="18"/>
      <c r="BX1194" s="18"/>
      <c r="BY1194" s="18"/>
      <c r="BZ1194" s="18"/>
      <c r="CA1194" s="18"/>
      <c r="CB1194" s="18"/>
      <c r="CC1194" s="18"/>
      <c r="CD1194" s="18"/>
      <c r="CE1194" s="18"/>
      <c r="CF1194" s="18"/>
      <c r="CG1194" s="18"/>
      <c r="CH1194" s="18"/>
      <c r="CI1194" s="18"/>
      <c r="CJ1194" s="18"/>
      <c r="CK1194" s="18"/>
      <c r="CL1194" s="18"/>
      <c r="CM1194" s="18"/>
      <c r="CN1194" s="18"/>
      <c r="CO1194" s="18"/>
      <c r="CP1194" s="18"/>
      <c r="CQ1194" s="18"/>
      <c r="CR1194" s="18"/>
      <c r="CS1194" s="18"/>
    </row>
    <row r="1195" spans="1:97">
      <c r="A1195" s="18"/>
      <c r="B1195" s="18"/>
      <c r="C1195" s="18" t="s">
        <v>19072</v>
      </c>
      <c r="D1195" s="18"/>
      <c r="E1195" s="18"/>
      <c r="F1195" s="18"/>
      <c r="G1195" s="18"/>
      <c r="H1195" s="18"/>
      <c r="I1195" s="18"/>
      <c r="J1195" s="18"/>
      <c r="K1195" s="18"/>
      <c r="L1195" s="18"/>
      <c r="M1195" s="18"/>
      <c r="N1195" s="18"/>
      <c r="O1195" s="18"/>
      <c r="P1195" s="18"/>
      <c r="Q1195" s="18"/>
      <c r="R1195" s="18"/>
      <c r="S1195" s="18"/>
      <c r="T1195" s="18"/>
      <c r="U1195" s="18"/>
      <c r="V1195" s="18"/>
      <c r="W1195" s="18"/>
      <c r="X1195" s="18"/>
      <c r="Y1195" s="18"/>
      <c r="Z1195" s="18"/>
      <c r="AA1195" s="18"/>
      <c r="AB1195" s="18"/>
      <c r="AC1195" s="18"/>
      <c r="AD1195" s="18"/>
      <c r="AE1195" s="18"/>
      <c r="AF1195" s="18"/>
      <c r="AG1195" s="18"/>
      <c r="AH1195" s="18"/>
      <c r="AI1195" s="18"/>
      <c r="AJ1195" s="18"/>
      <c r="AK1195" s="18"/>
      <c r="AL1195" s="18"/>
      <c r="AM1195" s="18"/>
      <c r="AN1195" s="18"/>
      <c r="AO1195" s="18"/>
      <c r="AP1195" s="18"/>
      <c r="AQ1195" s="18"/>
      <c r="AR1195" s="18"/>
      <c r="AS1195" s="18"/>
      <c r="AT1195" s="18"/>
      <c r="AU1195" s="18"/>
      <c r="AV1195" s="18"/>
      <c r="AW1195" s="18"/>
      <c r="AX1195" s="18"/>
      <c r="AY1195" s="18"/>
      <c r="AZ1195" s="18"/>
      <c r="BA1195" s="18"/>
      <c r="BB1195" s="18"/>
      <c r="BC1195" s="18"/>
      <c r="BD1195" s="18"/>
      <c r="BE1195" s="18"/>
      <c r="BF1195" s="18"/>
      <c r="BG1195" s="18"/>
      <c r="BH1195" s="18"/>
      <c r="BI1195" s="18"/>
      <c r="BJ1195" s="18"/>
      <c r="BK1195" s="18"/>
      <c r="BL1195" s="18"/>
      <c r="BM1195" s="18"/>
      <c r="BN1195" s="18"/>
      <c r="BO1195" s="18"/>
      <c r="BP1195" s="18"/>
      <c r="BQ1195" s="18"/>
      <c r="BR1195" s="18"/>
      <c r="BS1195" s="18"/>
      <c r="BT1195" s="18"/>
      <c r="BU1195" s="18"/>
      <c r="BV1195" s="18"/>
      <c r="BW1195" s="18"/>
      <c r="BX1195" s="18"/>
      <c r="BY1195" s="18"/>
      <c r="BZ1195" s="18"/>
      <c r="CA1195" s="18"/>
      <c r="CB1195" s="18"/>
      <c r="CC1195" s="18"/>
      <c r="CD1195" s="18"/>
      <c r="CE1195" s="18"/>
      <c r="CF1195" s="18"/>
      <c r="CG1195" s="18"/>
      <c r="CH1195" s="18"/>
      <c r="CI1195" s="18"/>
      <c r="CJ1195" s="18"/>
      <c r="CK1195" s="18"/>
      <c r="CL1195" s="18"/>
      <c r="CM1195" s="18"/>
      <c r="CN1195" s="18"/>
      <c r="CO1195" s="18"/>
      <c r="CP1195" s="18"/>
      <c r="CQ1195" s="18"/>
      <c r="CR1195" s="18"/>
      <c r="CS1195" s="18"/>
    </row>
    <row r="1196" spans="1:97">
      <c r="A1196" s="18"/>
      <c r="B1196" s="18"/>
      <c r="C1196" s="18" t="s">
        <v>19073</v>
      </c>
      <c r="D1196" s="18"/>
      <c r="E1196" s="18"/>
      <c r="F1196" s="18"/>
      <c r="G1196" s="18"/>
      <c r="H1196" s="18"/>
      <c r="I1196" s="18"/>
      <c r="J1196" s="18"/>
      <c r="K1196" s="18"/>
      <c r="L1196" s="18"/>
      <c r="M1196" s="18"/>
      <c r="N1196" s="18"/>
      <c r="O1196" s="18"/>
      <c r="P1196" s="18"/>
      <c r="Q1196" s="18"/>
      <c r="R1196" s="18"/>
      <c r="S1196" s="18"/>
      <c r="T1196" s="18"/>
      <c r="U1196" s="18"/>
      <c r="V1196" s="18"/>
      <c r="W1196" s="18"/>
      <c r="X1196" s="18"/>
      <c r="Y1196" s="18"/>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c r="BC1196" s="18"/>
      <c r="BD1196" s="18"/>
      <c r="BE1196" s="18"/>
      <c r="BF1196" s="18"/>
      <c r="BG1196" s="18"/>
      <c r="BH1196" s="18"/>
      <c r="BI1196" s="18"/>
      <c r="BJ1196" s="18"/>
      <c r="BK1196" s="18"/>
      <c r="BL1196" s="18"/>
      <c r="BM1196" s="18"/>
      <c r="BN1196" s="18"/>
      <c r="BO1196" s="18"/>
      <c r="BP1196" s="18"/>
      <c r="BQ1196" s="18"/>
      <c r="BR1196" s="18"/>
      <c r="BS1196" s="18"/>
      <c r="BT1196" s="18"/>
      <c r="BU1196" s="18"/>
      <c r="BV1196" s="18"/>
      <c r="BW1196" s="18"/>
      <c r="BX1196" s="18"/>
      <c r="BY1196" s="18"/>
      <c r="BZ1196" s="18"/>
      <c r="CA1196" s="18"/>
      <c r="CB1196" s="18"/>
      <c r="CC1196" s="18"/>
      <c r="CD1196" s="18"/>
      <c r="CE1196" s="18"/>
      <c r="CF1196" s="18"/>
      <c r="CG1196" s="18"/>
      <c r="CH1196" s="18"/>
      <c r="CI1196" s="18"/>
      <c r="CJ1196" s="18"/>
      <c r="CK1196" s="18"/>
      <c r="CL1196" s="18"/>
      <c r="CM1196" s="18"/>
      <c r="CN1196" s="18"/>
      <c r="CO1196" s="18"/>
      <c r="CP1196" s="18"/>
      <c r="CQ1196" s="18"/>
      <c r="CR1196" s="18"/>
      <c r="CS1196" s="18"/>
    </row>
    <row r="1197" spans="1:97">
      <c r="A1197" s="18"/>
      <c r="B1197" s="18"/>
      <c r="C1197" s="18" t="s">
        <v>19074</v>
      </c>
      <c r="D1197" s="18"/>
      <c r="E1197" s="18"/>
      <c r="F1197" s="18"/>
      <c r="G1197" s="18"/>
      <c r="H1197" s="18"/>
      <c r="I1197" s="18"/>
      <c r="J1197" s="18"/>
      <c r="K1197" s="18"/>
      <c r="L1197" s="18"/>
      <c r="M1197" s="18"/>
      <c r="N1197" s="18"/>
      <c r="O1197" s="18"/>
      <c r="P1197" s="18"/>
      <c r="Q1197" s="18"/>
      <c r="R1197" s="18"/>
      <c r="S1197" s="18"/>
      <c r="T1197" s="18"/>
      <c r="U1197" s="18"/>
      <c r="V1197" s="18"/>
      <c r="W1197" s="18"/>
      <c r="X1197" s="18"/>
      <c r="Y1197" s="18"/>
      <c r="Z1197" s="18"/>
      <c r="AA1197" s="18"/>
      <c r="AB1197" s="18"/>
      <c r="AC1197" s="18"/>
      <c r="AD1197" s="18"/>
      <c r="AE1197" s="18"/>
      <c r="AF1197" s="18"/>
      <c r="AG1197" s="18"/>
      <c r="AH1197" s="18"/>
      <c r="AI1197" s="18"/>
      <c r="AJ1197" s="18"/>
      <c r="AK1197" s="18"/>
      <c r="AL1197" s="18"/>
      <c r="AM1197" s="18"/>
      <c r="AN1197" s="18"/>
      <c r="AO1197" s="18"/>
      <c r="AP1197" s="18"/>
      <c r="AQ1197" s="18"/>
      <c r="AR1197" s="18"/>
      <c r="AS1197" s="18"/>
      <c r="AT1197" s="18"/>
      <c r="AU1197" s="18"/>
      <c r="AV1197" s="18"/>
      <c r="AW1197" s="18"/>
      <c r="AX1197" s="18"/>
      <c r="AY1197" s="18"/>
      <c r="AZ1197" s="18"/>
      <c r="BA1197" s="18"/>
      <c r="BB1197" s="18"/>
      <c r="BC1197" s="18"/>
      <c r="BD1197" s="18"/>
      <c r="BE1197" s="18"/>
      <c r="BF1197" s="18"/>
      <c r="BG1197" s="18"/>
      <c r="BH1197" s="18"/>
      <c r="BI1197" s="18"/>
      <c r="BJ1197" s="18"/>
      <c r="BK1197" s="18"/>
      <c r="BL1197" s="18"/>
      <c r="BM1197" s="18"/>
      <c r="BN1197" s="18"/>
      <c r="BO1197" s="18"/>
      <c r="BP1197" s="18"/>
      <c r="BQ1197" s="18"/>
      <c r="BR1197" s="18"/>
      <c r="BS1197" s="18"/>
      <c r="BT1197" s="18"/>
      <c r="BU1197" s="18"/>
      <c r="BV1197" s="18"/>
      <c r="BW1197" s="18"/>
      <c r="BX1197" s="18"/>
      <c r="BY1197" s="18"/>
      <c r="BZ1197" s="18"/>
      <c r="CA1197" s="18"/>
      <c r="CB1197" s="18"/>
      <c r="CC1197" s="18"/>
      <c r="CD1197" s="18"/>
      <c r="CE1197" s="18"/>
      <c r="CF1197" s="18"/>
      <c r="CG1197" s="18"/>
      <c r="CH1197" s="18"/>
      <c r="CI1197" s="18"/>
      <c r="CJ1197" s="18"/>
      <c r="CK1197" s="18"/>
      <c r="CL1197" s="18"/>
      <c r="CM1197" s="18"/>
      <c r="CN1197" s="18"/>
      <c r="CO1197" s="18"/>
      <c r="CP1197" s="18"/>
      <c r="CQ1197" s="18"/>
      <c r="CR1197" s="18"/>
      <c r="CS1197" s="18"/>
    </row>
    <row r="1198" spans="1:97">
      <c r="A1198" s="18"/>
      <c r="B1198" s="18"/>
      <c r="C1198" s="18" t="s">
        <v>19075</v>
      </c>
      <c r="D1198" s="18"/>
      <c r="E1198" s="18"/>
      <c r="F1198" s="18"/>
      <c r="G1198" s="18"/>
      <c r="H1198" s="18"/>
      <c r="I1198" s="18"/>
      <c r="J1198" s="18"/>
      <c r="K1198" s="18"/>
      <c r="L1198" s="18"/>
      <c r="M1198" s="18"/>
      <c r="N1198" s="18"/>
      <c r="O1198" s="18"/>
      <c r="P1198" s="18"/>
      <c r="Q1198" s="18"/>
      <c r="R1198" s="18"/>
      <c r="S1198" s="18"/>
      <c r="T1198" s="18"/>
      <c r="U1198" s="18"/>
      <c r="V1198" s="18"/>
      <c r="W1198" s="18"/>
      <c r="X1198" s="18"/>
      <c r="Y1198" s="18"/>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c r="BC1198" s="18"/>
      <c r="BD1198" s="18"/>
      <c r="BE1198" s="18"/>
      <c r="BF1198" s="18"/>
      <c r="BG1198" s="18"/>
      <c r="BH1198" s="18"/>
      <c r="BI1198" s="18"/>
      <c r="BJ1198" s="18"/>
      <c r="BK1198" s="18"/>
      <c r="BL1198" s="18"/>
      <c r="BM1198" s="18"/>
      <c r="BN1198" s="18"/>
      <c r="BO1198" s="18"/>
      <c r="BP1198" s="18"/>
      <c r="BQ1198" s="18"/>
      <c r="BR1198" s="18"/>
      <c r="BS1198" s="18"/>
      <c r="BT1198" s="18"/>
      <c r="BU1198" s="18"/>
      <c r="BV1198" s="18"/>
      <c r="BW1198" s="18"/>
      <c r="BX1198" s="18"/>
      <c r="BY1198" s="18"/>
      <c r="BZ1198" s="18"/>
      <c r="CA1198" s="18"/>
      <c r="CB1198" s="18"/>
      <c r="CC1198" s="18"/>
      <c r="CD1198" s="18"/>
      <c r="CE1198" s="18"/>
      <c r="CF1198" s="18"/>
      <c r="CG1198" s="18"/>
      <c r="CH1198" s="18"/>
      <c r="CI1198" s="18"/>
      <c r="CJ1198" s="18"/>
      <c r="CK1198" s="18"/>
      <c r="CL1198" s="18"/>
      <c r="CM1198" s="18"/>
      <c r="CN1198" s="18"/>
      <c r="CO1198" s="18"/>
      <c r="CP1198" s="18"/>
      <c r="CQ1198" s="18"/>
      <c r="CR1198" s="18"/>
      <c r="CS1198" s="18"/>
    </row>
    <row r="1199" spans="1:97">
      <c r="A1199" s="18"/>
      <c r="B1199" s="18"/>
      <c r="C1199" s="18" t="s">
        <v>19076</v>
      </c>
      <c r="D1199" s="18"/>
      <c r="E1199" s="18"/>
      <c r="F1199" s="18"/>
      <c r="G1199" s="18"/>
      <c r="H1199" s="18"/>
      <c r="I1199" s="18"/>
      <c r="J1199" s="18"/>
      <c r="K1199" s="18"/>
      <c r="L1199" s="18"/>
      <c r="M1199" s="18"/>
      <c r="N1199" s="18"/>
      <c r="O1199" s="18"/>
      <c r="P1199" s="18"/>
      <c r="Q1199" s="18"/>
      <c r="R1199" s="18"/>
      <c r="S1199" s="18"/>
      <c r="T1199" s="18"/>
      <c r="U1199" s="18"/>
      <c r="V1199" s="18"/>
      <c r="W1199" s="18"/>
      <c r="X1199" s="18"/>
      <c r="Y1199" s="18"/>
      <c r="Z1199" s="18"/>
      <c r="AA1199" s="18"/>
      <c r="AB1199" s="18"/>
      <c r="AC1199" s="18"/>
      <c r="AD1199" s="18"/>
      <c r="AE1199" s="18"/>
      <c r="AF1199" s="18"/>
      <c r="AG1199" s="18"/>
      <c r="AH1199" s="18"/>
      <c r="AI1199" s="18"/>
      <c r="AJ1199" s="18"/>
      <c r="AK1199" s="18"/>
      <c r="AL1199" s="18"/>
      <c r="AM1199" s="18"/>
      <c r="AN1199" s="18"/>
      <c r="AO1199" s="18"/>
      <c r="AP1199" s="18"/>
      <c r="AQ1199" s="18"/>
      <c r="AR1199" s="18"/>
      <c r="AS1199" s="18"/>
      <c r="AT1199" s="18"/>
      <c r="AU1199" s="18"/>
      <c r="AV1199" s="18"/>
      <c r="AW1199" s="18"/>
      <c r="AX1199" s="18"/>
      <c r="AY1199" s="18"/>
      <c r="AZ1199" s="18"/>
      <c r="BA1199" s="18"/>
      <c r="BB1199" s="18"/>
      <c r="BC1199" s="18"/>
      <c r="BD1199" s="18"/>
      <c r="BE1199" s="18"/>
      <c r="BF1199" s="18"/>
      <c r="BG1199" s="18"/>
      <c r="BH1199" s="18"/>
      <c r="BI1199" s="18"/>
      <c r="BJ1199" s="18"/>
      <c r="BK1199" s="18"/>
      <c r="BL1199" s="18"/>
      <c r="BM1199" s="18"/>
      <c r="BN1199" s="18"/>
      <c r="BO1199" s="18"/>
      <c r="BP1199" s="18"/>
      <c r="BQ1199" s="18"/>
      <c r="BR1199" s="18"/>
      <c r="BS1199" s="18"/>
      <c r="BT1199" s="18"/>
      <c r="BU1199" s="18"/>
      <c r="BV1199" s="18"/>
      <c r="BW1199" s="18"/>
      <c r="BX1199" s="18"/>
      <c r="BY1199" s="18"/>
      <c r="BZ1199" s="18"/>
      <c r="CA1199" s="18"/>
      <c r="CB1199" s="18"/>
      <c r="CC1199" s="18"/>
      <c r="CD1199" s="18"/>
      <c r="CE1199" s="18"/>
      <c r="CF1199" s="18"/>
      <c r="CG1199" s="18"/>
      <c r="CH1199" s="18"/>
      <c r="CI1199" s="18"/>
      <c r="CJ1199" s="18"/>
      <c r="CK1199" s="18"/>
      <c r="CL1199" s="18"/>
      <c r="CM1199" s="18"/>
      <c r="CN1199" s="18"/>
      <c r="CO1199" s="18"/>
      <c r="CP1199" s="18"/>
      <c r="CQ1199" s="18"/>
      <c r="CR1199" s="18"/>
      <c r="CS1199" s="18"/>
    </row>
    <row r="1200" spans="1:97">
      <c r="A1200" s="18"/>
      <c r="B1200" s="18"/>
      <c r="C1200" s="18" t="s">
        <v>19077</v>
      </c>
      <c r="D1200" s="18"/>
      <c r="E1200" s="18"/>
      <c r="F1200" s="18"/>
      <c r="G1200" s="18"/>
      <c r="H1200" s="18"/>
      <c r="I1200" s="18"/>
      <c r="J1200" s="18"/>
      <c r="K1200" s="18"/>
      <c r="L1200" s="18"/>
      <c r="M1200" s="18"/>
      <c r="N1200" s="18"/>
      <c r="O1200" s="18"/>
      <c r="P1200" s="18"/>
      <c r="Q1200" s="18"/>
      <c r="R1200" s="18"/>
      <c r="S1200" s="18"/>
      <c r="T1200" s="18"/>
      <c r="U1200" s="18"/>
      <c r="V1200" s="18"/>
      <c r="W1200" s="18"/>
      <c r="X1200" s="18"/>
      <c r="Y1200" s="18"/>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c r="BC1200" s="18"/>
      <c r="BD1200" s="18"/>
      <c r="BE1200" s="18"/>
      <c r="BF1200" s="18"/>
      <c r="BG1200" s="18"/>
      <c r="BH1200" s="18"/>
      <c r="BI1200" s="18"/>
      <c r="BJ1200" s="18"/>
      <c r="BK1200" s="18"/>
      <c r="BL1200" s="18"/>
      <c r="BM1200" s="18"/>
      <c r="BN1200" s="18"/>
      <c r="BO1200" s="18"/>
      <c r="BP1200" s="18"/>
      <c r="BQ1200" s="18"/>
      <c r="BR1200" s="18"/>
      <c r="BS1200" s="18"/>
      <c r="BT1200" s="18"/>
      <c r="BU1200" s="18"/>
      <c r="BV1200" s="18"/>
      <c r="BW1200" s="18"/>
      <c r="BX1200" s="18"/>
      <c r="BY1200" s="18"/>
      <c r="BZ1200" s="18"/>
      <c r="CA1200" s="18"/>
      <c r="CB1200" s="18"/>
      <c r="CC1200" s="18"/>
      <c r="CD1200" s="18"/>
      <c r="CE1200" s="18"/>
      <c r="CF1200" s="18"/>
      <c r="CG1200" s="18"/>
      <c r="CH1200" s="18"/>
      <c r="CI1200" s="18"/>
      <c r="CJ1200" s="18"/>
      <c r="CK1200" s="18"/>
      <c r="CL1200" s="18"/>
      <c r="CM1200" s="18"/>
      <c r="CN1200" s="18"/>
      <c r="CO1200" s="18"/>
      <c r="CP1200" s="18"/>
      <c r="CQ1200" s="18"/>
      <c r="CR1200" s="18"/>
      <c r="CS1200" s="18"/>
    </row>
    <row r="1201" spans="1:97">
      <c r="A1201" s="18"/>
      <c r="B1201" s="18"/>
      <c r="C1201" s="18" t="s">
        <v>19078</v>
      </c>
      <c r="D1201" s="18"/>
      <c r="E1201" s="18"/>
      <c r="F1201" s="18"/>
      <c r="G1201" s="18"/>
      <c r="H1201" s="18"/>
      <c r="I1201" s="18"/>
      <c r="J1201" s="18"/>
      <c r="K1201" s="18"/>
      <c r="L1201" s="18"/>
      <c r="M1201" s="18"/>
      <c r="N1201" s="18"/>
      <c r="O1201" s="18"/>
      <c r="P1201" s="18"/>
      <c r="Q1201" s="18"/>
      <c r="R1201" s="18"/>
      <c r="S1201" s="18"/>
      <c r="T1201" s="18"/>
      <c r="U1201" s="18"/>
      <c r="V1201" s="18"/>
      <c r="W1201" s="18"/>
      <c r="X1201" s="18"/>
      <c r="Y1201" s="18"/>
      <c r="Z1201" s="18"/>
      <c r="AA1201" s="18"/>
      <c r="AB1201" s="18"/>
      <c r="AC1201" s="18"/>
      <c r="AD1201" s="18"/>
      <c r="AE1201" s="18"/>
      <c r="AF1201" s="18"/>
      <c r="AG1201" s="18"/>
      <c r="AH1201" s="18"/>
      <c r="AI1201" s="18"/>
      <c r="AJ1201" s="18"/>
      <c r="AK1201" s="18"/>
      <c r="AL1201" s="18"/>
      <c r="AM1201" s="18"/>
      <c r="AN1201" s="18"/>
      <c r="AO1201" s="18"/>
      <c r="AP1201" s="18"/>
      <c r="AQ1201" s="18"/>
      <c r="AR1201" s="18"/>
      <c r="AS1201" s="18"/>
      <c r="AT1201" s="18"/>
      <c r="AU1201" s="18"/>
      <c r="AV1201" s="18"/>
      <c r="AW1201" s="18"/>
      <c r="AX1201" s="18"/>
      <c r="AY1201" s="18"/>
      <c r="AZ1201" s="18"/>
      <c r="BA1201" s="18"/>
      <c r="BB1201" s="18"/>
      <c r="BC1201" s="18"/>
      <c r="BD1201" s="18"/>
      <c r="BE1201" s="18"/>
      <c r="BF1201" s="18"/>
      <c r="BG1201" s="18"/>
      <c r="BH1201" s="18"/>
      <c r="BI1201" s="18"/>
      <c r="BJ1201" s="18"/>
      <c r="BK1201" s="18"/>
      <c r="BL1201" s="18"/>
      <c r="BM1201" s="18"/>
      <c r="BN1201" s="18"/>
      <c r="BO1201" s="18"/>
      <c r="BP1201" s="18"/>
      <c r="BQ1201" s="18"/>
      <c r="BR1201" s="18"/>
      <c r="BS1201" s="18"/>
      <c r="BT1201" s="18"/>
      <c r="BU1201" s="18"/>
      <c r="BV1201" s="18"/>
      <c r="BW1201" s="18"/>
      <c r="BX1201" s="18"/>
      <c r="BY1201" s="18"/>
      <c r="BZ1201" s="18"/>
      <c r="CA1201" s="18"/>
      <c r="CB1201" s="18"/>
      <c r="CC1201" s="18"/>
      <c r="CD1201" s="18"/>
      <c r="CE1201" s="18"/>
      <c r="CF1201" s="18"/>
      <c r="CG1201" s="18"/>
      <c r="CH1201" s="18"/>
      <c r="CI1201" s="18"/>
      <c r="CJ1201" s="18"/>
      <c r="CK1201" s="18"/>
      <c r="CL1201" s="18"/>
      <c r="CM1201" s="18"/>
      <c r="CN1201" s="18"/>
      <c r="CO1201" s="18"/>
      <c r="CP1201" s="18"/>
      <c r="CQ1201" s="18"/>
      <c r="CR1201" s="18"/>
      <c r="CS1201" s="18"/>
    </row>
    <row r="1202" spans="1:97">
      <c r="A1202" s="18"/>
      <c r="B1202" s="18"/>
      <c r="C1202" s="18" t="s">
        <v>19079</v>
      </c>
      <c r="D1202" s="18"/>
      <c r="E1202" s="18"/>
      <c r="F1202" s="18"/>
      <c r="G1202" s="18"/>
      <c r="H1202" s="18"/>
      <c r="I1202" s="18"/>
      <c r="J1202" s="18"/>
      <c r="K1202" s="18"/>
      <c r="L1202" s="18"/>
      <c r="M1202" s="18"/>
      <c r="N1202" s="18"/>
      <c r="O1202" s="18"/>
      <c r="P1202" s="18"/>
      <c r="Q1202" s="18"/>
      <c r="R1202" s="18"/>
      <c r="S1202" s="18"/>
      <c r="T1202" s="18"/>
      <c r="U1202" s="18"/>
      <c r="V1202" s="18"/>
      <c r="W1202" s="18"/>
      <c r="X1202" s="18"/>
      <c r="Y1202" s="18"/>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c r="BC1202" s="18"/>
      <c r="BD1202" s="18"/>
      <c r="BE1202" s="18"/>
      <c r="BF1202" s="18"/>
      <c r="BG1202" s="18"/>
      <c r="BH1202" s="18"/>
      <c r="BI1202" s="18"/>
      <c r="BJ1202" s="18"/>
      <c r="BK1202" s="18"/>
      <c r="BL1202" s="18"/>
      <c r="BM1202" s="18"/>
      <c r="BN1202" s="18"/>
      <c r="BO1202" s="18"/>
      <c r="BP1202" s="18"/>
      <c r="BQ1202" s="18"/>
      <c r="BR1202" s="18"/>
      <c r="BS1202" s="18"/>
      <c r="BT1202" s="18"/>
      <c r="BU1202" s="18"/>
      <c r="BV1202" s="18"/>
      <c r="BW1202" s="18"/>
      <c r="BX1202" s="18"/>
      <c r="BY1202" s="18"/>
      <c r="BZ1202" s="18"/>
      <c r="CA1202" s="18"/>
      <c r="CB1202" s="18"/>
      <c r="CC1202" s="18"/>
      <c r="CD1202" s="18"/>
      <c r="CE1202" s="18"/>
      <c r="CF1202" s="18"/>
      <c r="CG1202" s="18"/>
      <c r="CH1202" s="18"/>
      <c r="CI1202" s="18"/>
      <c r="CJ1202" s="18"/>
      <c r="CK1202" s="18"/>
      <c r="CL1202" s="18"/>
      <c r="CM1202" s="18"/>
      <c r="CN1202" s="18"/>
      <c r="CO1202" s="18"/>
      <c r="CP1202" s="18"/>
      <c r="CQ1202" s="18"/>
      <c r="CR1202" s="18"/>
      <c r="CS1202" s="18"/>
    </row>
    <row r="1203" spans="1:97">
      <c r="A1203" s="18"/>
      <c r="B1203" s="18"/>
      <c r="C1203" s="18" t="s">
        <v>19080</v>
      </c>
      <c r="D1203" s="18"/>
      <c r="E1203" s="18"/>
      <c r="F1203" s="18"/>
      <c r="G1203" s="18"/>
      <c r="H1203" s="18"/>
      <c r="I1203" s="18"/>
      <c r="J1203" s="18"/>
      <c r="K1203" s="18"/>
      <c r="L1203" s="18"/>
      <c r="M1203" s="18"/>
      <c r="N1203" s="18"/>
      <c r="O1203" s="18"/>
      <c r="P1203" s="18"/>
      <c r="Q1203" s="18"/>
      <c r="R1203" s="18"/>
      <c r="S1203" s="18"/>
      <c r="T1203" s="18"/>
      <c r="U1203" s="18"/>
      <c r="V1203" s="18"/>
      <c r="W1203" s="18"/>
      <c r="X1203" s="18"/>
      <c r="Y1203" s="18"/>
      <c r="Z1203" s="18"/>
      <c r="AA1203" s="18"/>
      <c r="AB1203" s="18"/>
      <c r="AC1203" s="18"/>
      <c r="AD1203" s="18"/>
      <c r="AE1203" s="18"/>
      <c r="AF1203" s="18"/>
      <c r="AG1203" s="18"/>
      <c r="AH1203" s="18"/>
      <c r="AI1203" s="18"/>
      <c r="AJ1203" s="18"/>
      <c r="AK1203" s="18"/>
      <c r="AL1203" s="18"/>
      <c r="AM1203" s="18"/>
      <c r="AN1203" s="18"/>
      <c r="AO1203" s="18"/>
      <c r="AP1203" s="18"/>
      <c r="AQ1203" s="18"/>
      <c r="AR1203" s="18"/>
      <c r="AS1203" s="18"/>
      <c r="AT1203" s="18"/>
      <c r="AU1203" s="18"/>
      <c r="AV1203" s="18"/>
      <c r="AW1203" s="18"/>
      <c r="AX1203" s="18"/>
      <c r="AY1203" s="18"/>
      <c r="AZ1203" s="18"/>
      <c r="BA1203" s="18"/>
      <c r="BB1203" s="18"/>
      <c r="BC1203" s="18"/>
      <c r="BD1203" s="18"/>
      <c r="BE1203" s="18"/>
      <c r="BF1203" s="18"/>
      <c r="BG1203" s="18"/>
      <c r="BH1203" s="18"/>
      <c r="BI1203" s="18"/>
      <c r="BJ1203" s="18"/>
      <c r="BK1203" s="18"/>
      <c r="BL1203" s="18"/>
      <c r="BM1203" s="18"/>
      <c r="BN1203" s="18"/>
      <c r="BO1203" s="18"/>
      <c r="BP1203" s="18"/>
      <c r="BQ1203" s="18"/>
      <c r="BR1203" s="18"/>
      <c r="BS1203" s="18"/>
      <c r="BT1203" s="18"/>
      <c r="BU1203" s="18"/>
      <c r="BV1203" s="18"/>
      <c r="BW1203" s="18"/>
      <c r="BX1203" s="18"/>
      <c r="BY1203" s="18"/>
      <c r="BZ1203" s="18"/>
      <c r="CA1203" s="18"/>
      <c r="CB1203" s="18"/>
      <c r="CC1203" s="18"/>
      <c r="CD1203" s="18"/>
      <c r="CE1203" s="18"/>
      <c r="CF1203" s="18"/>
      <c r="CG1203" s="18"/>
      <c r="CH1203" s="18"/>
      <c r="CI1203" s="18"/>
      <c r="CJ1203" s="18"/>
      <c r="CK1203" s="18"/>
      <c r="CL1203" s="18"/>
      <c r="CM1203" s="18"/>
      <c r="CN1203" s="18"/>
      <c r="CO1203" s="18"/>
      <c r="CP1203" s="18"/>
      <c r="CQ1203" s="18"/>
      <c r="CR1203" s="18"/>
      <c r="CS1203" s="18"/>
    </row>
    <row r="1204" spans="1:97">
      <c r="A1204" s="18"/>
      <c r="B1204" s="18"/>
      <c r="C1204" s="18" t="s">
        <v>19081</v>
      </c>
      <c r="D1204" s="18"/>
      <c r="E1204" s="18"/>
      <c r="F1204" s="18"/>
      <c r="G1204" s="18"/>
      <c r="H1204" s="18"/>
      <c r="I1204" s="18"/>
      <c r="J1204" s="18"/>
      <c r="K1204" s="18"/>
      <c r="L1204" s="18"/>
      <c r="M1204" s="18"/>
      <c r="N1204" s="18"/>
      <c r="O1204" s="18"/>
      <c r="P1204" s="18"/>
      <c r="Q1204" s="18"/>
      <c r="R1204" s="18"/>
      <c r="S1204" s="18"/>
      <c r="T1204" s="18"/>
      <c r="U1204" s="18"/>
      <c r="V1204" s="18"/>
      <c r="W1204" s="18"/>
      <c r="X1204" s="18"/>
      <c r="Y1204" s="18"/>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c r="BC1204" s="18"/>
      <c r="BD1204" s="18"/>
      <c r="BE1204" s="18"/>
      <c r="BF1204" s="18"/>
      <c r="BG1204" s="18"/>
      <c r="BH1204" s="18"/>
      <c r="BI1204" s="18"/>
      <c r="BJ1204" s="18"/>
      <c r="BK1204" s="18"/>
      <c r="BL1204" s="18"/>
      <c r="BM1204" s="18"/>
      <c r="BN1204" s="18"/>
      <c r="BO1204" s="18"/>
      <c r="BP1204" s="18"/>
      <c r="BQ1204" s="18"/>
      <c r="BR1204" s="18"/>
      <c r="BS1204" s="18"/>
      <c r="BT1204" s="18"/>
      <c r="BU1204" s="18"/>
      <c r="BV1204" s="18"/>
      <c r="BW1204" s="18"/>
      <c r="BX1204" s="18"/>
      <c r="BY1204" s="18"/>
      <c r="BZ1204" s="18"/>
      <c r="CA1204" s="18"/>
      <c r="CB1204" s="18"/>
      <c r="CC1204" s="18"/>
      <c r="CD1204" s="18"/>
      <c r="CE1204" s="18"/>
      <c r="CF1204" s="18"/>
      <c r="CG1204" s="18"/>
      <c r="CH1204" s="18"/>
      <c r="CI1204" s="18"/>
      <c r="CJ1204" s="18"/>
      <c r="CK1204" s="18"/>
      <c r="CL1204" s="18"/>
      <c r="CM1204" s="18"/>
      <c r="CN1204" s="18"/>
      <c r="CO1204" s="18"/>
      <c r="CP1204" s="18"/>
      <c r="CQ1204" s="18"/>
      <c r="CR1204" s="18"/>
      <c r="CS1204" s="18"/>
    </row>
    <row r="1205" spans="1:97">
      <c r="A1205" s="18"/>
      <c r="B1205" s="18"/>
      <c r="C1205" s="18" t="s">
        <v>19082</v>
      </c>
      <c r="D1205" s="18"/>
      <c r="E1205" s="18"/>
      <c r="F1205" s="18"/>
      <c r="G1205" s="18"/>
      <c r="H1205" s="18"/>
      <c r="I1205" s="18"/>
      <c r="J1205" s="18"/>
      <c r="K1205" s="18"/>
      <c r="L1205" s="18"/>
      <c r="M1205" s="18"/>
      <c r="N1205" s="18"/>
      <c r="O1205" s="18"/>
      <c r="P1205" s="18"/>
      <c r="Q1205" s="18"/>
      <c r="R1205" s="18"/>
      <c r="S1205" s="18"/>
      <c r="T1205" s="18"/>
      <c r="U1205" s="18"/>
      <c r="V1205" s="18"/>
      <c r="W1205" s="18"/>
      <c r="X1205" s="18"/>
      <c r="Y1205" s="18"/>
      <c r="Z1205" s="18"/>
      <c r="AA1205" s="18"/>
      <c r="AB1205" s="18"/>
      <c r="AC1205" s="18"/>
      <c r="AD1205" s="18"/>
      <c r="AE1205" s="18"/>
      <c r="AF1205" s="18"/>
      <c r="AG1205" s="18"/>
      <c r="AH1205" s="18"/>
      <c r="AI1205" s="18"/>
      <c r="AJ1205" s="18"/>
      <c r="AK1205" s="18"/>
      <c r="AL1205" s="18"/>
      <c r="AM1205" s="18"/>
      <c r="AN1205" s="18"/>
      <c r="AO1205" s="18"/>
      <c r="AP1205" s="18"/>
      <c r="AQ1205" s="18"/>
      <c r="AR1205" s="18"/>
      <c r="AS1205" s="18"/>
      <c r="AT1205" s="18"/>
      <c r="AU1205" s="18"/>
      <c r="AV1205" s="18"/>
      <c r="AW1205" s="18"/>
      <c r="AX1205" s="18"/>
      <c r="AY1205" s="18"/>
      <c r="AZ1205" s="18"/>
      <c r="BA1205" s="18"/>
      <c r="BB1205" s="18"/>
      <c r="BC1205" s="18"/>
      <c r="BD1205" s="18"/>
      <c r="BE1205" s="18"/>
      <c r="BF1205" s="18"/>
      <c r="BG1205" s="18"/>
      <c r="BH1205" s="18"/>
      <c r="BI1205" s="18"/>
      <c r="BJ1205" s="18"/>
      <c r="BK1205" s="18"/>
      <c r="BL1205" s="18"/>
      <c r="BM1205" s="18"/>
      <c r="BN1205" s="18"/>
      <c r="BO1205" s="18"/>
      <c r="BP1205" s="18"/>
      <c r="BQ1205" s="18"/>
      <c r="BR1205" s="18"/>
      <c r="BS1205" s="18"/>
      <c r="BT1205" s="18"/>
      <c r="BU1205" s="18"/>
      <c r="BV1205" s="18"/>
      <c r="BW1205" s="18"/>
      <c r="BX1205" s="18"/>
      <c r="BY1205" s="18"/>
      <c r="BZ1205" s="18"/>
      <c r="CA1205" s="18"/>
      <c r="CB1205" s="18"/>
      <c r="CC1205" s="18"/>
      <c r="CD1205" s="18"/>
      <c r="CE1205" s="18"/>
      <c r="CF1205" s="18"/>
      <c r="CG1205" s="18"/>
      <c r="CH1205" s="18"/>
      <c r="CI1205" s="18"/>
      <c r="CJ1205" s="18"/>
      <c r="CK1205" s="18"/>
      <c r="CL1205" s="18"/>
      <c r="CM1205" s="18"/>
      <c r="CN1205" s="18"/>
      <c r="CO1205" s="18"/>
      <c r="CP1205" s="18"/>
      <c r="CQ1205" s="18"/>
      <c r="CR1205" s="18"/>
      <c r="CS1205" s="18"/>
    </row>
    <row r="1206" spans="1:97">
      <c r="A1206" s="18"/>
      <c r="B1206" s="18"/>
      <c r="C1206" s="18" t="s">
        <v>19083</v>
      </c>
      <c r="D1206" s="18"/>
      <c r="E1206" s="18"/>
      <c r="F1206" s="18"/>
      <c r="G1206" s="18"/>
      <c r="H1206" s="18"/>
      <c r="I1206" s="18"/>
      <c r="J1206" s="18"/>
      <c r="K1206" s="18"/>
      <c r="L1206" s="18"/>
      <c r="M1206" s="18"/>
      <c r="N1206" s="18"/>
      <c r="O1206" s="18"/>
      <c r="P1206" s="18"/>
      <c r="Q1206" s="18"/>
      <c r="R1206" s="18"/>
      <c r="S1206" s="18"/>
      <c r="T1206" s="18"/>
      <c r="U1206" s="18"/>
      <c r="V1206" s="18"/>
      <c r="W1206" s="18"/>
      <c r="X1206" s="18"/>
      <c r="Y1206" s="18"/>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c r="BC1206" s="18"/>
      <c r="BD1206" s="18"/>
      <c r="BE1206" s="18"/>
      <c r="BF1206" s="18"/>
      <c r="BG1206" s="18"/>
      <c r="BH1206" s="18"/>
      <c r="BI1206" s="18"/>
      <c r="BJ1206" s="18"/>
      <c r="BK1206" s="18"/>
      <c r="BL1206" s="18"/>
      <c r="BM1206" s="18"/>
      <c r="BN1206" s="18"/>
      <c r="BO1206" s="18"/>
      <c r="BP1206" s="18"/>
      <c r="BQ1206" s="18"/>
      <c r="BR1206" s="18"/>
      <c r="BS1206" s="18"/>
      <c r="BT1206" s="18"/>
      <c r="BU1206" s="18"/>
      <c r="BV1206" s="18"/>
      <c r="BW1206" s="18"/>
      <c r="BX1206" s="18"/>
      <c r="BY1206" s="18"/>
      <c r="BZ1206" s="18"/>
      <c r="CA1206" s="18"/>
      <c r="CB1206" s="18"/>
      <c r="CC1206" s="18"/>
      <c r="CD1206" s="18"/>
      <c r="CE1206" s="18"/>
      <c r="CF1206" s="18"/>
      <c r="CG1206" s="18"/>
      <c r="CH1206" s="18"/>
      <c r="CI1206" s="18"/>
      <c r="CJ1206" s="18"/>
      <c r="CK1206" s="18"/>
      <c r="CL1206" s="18"/>
      <c r="CM1206" s="18"/>
      <c r="CN1206" s="18"/>
      <c r="CO1206" s="18"/>
      <c r="CP1206" s="18"/>
      <c r="CQ1206" s="18"/>
      <c r="CR1206" s="18"/>
      <c r="CS1206" s="18"/>
    </row>
    <row r="1207" spans="1:97">
      <c r="A1207" s="18"/>
      <c r="B1207" s="18"/>
      <c r="C1207" s="18" t="s">
        <v>19084</v>
      </c>
      <c r="D1207" s="18"/>
      <c r="E1207" s="18"/>
      <c r="F1207" s="18"/>
      <c r="G1207" s="18"/>
      <c r="H1207" s="18"/>
      <c r="I1207" s="18"/>
      <c r="J1207" s="18"/>
      <c r="K1207" s="18"/>
      <c r="L1207" s="18"/>
      <c r="M1207" s="18"/>
      <c r="N1207" s="18"/>
      <c r="O1207" s="18"/>
      <c r="P1207" s="18"/>
      <c r="Q1207" s="18"/>
      <c r="R1207" s="18"/>
      <c r="S1207" s="18"/>
      <c r="T1207" s="18"/>
      <c r="U1207" s="18"/>
      <c r="V1207" s="18"/>
      <c r="W1207" s="18"/>
      <c r="X1207" s="18"/>
      <c r="Y1207" s="18"/>
      <c r="Z1207" s="18"/>
      <c r="AA1207" s="18"/>
      <c r="AB1207" s="18"/>
      <c r="AC1207" s="18"/>
      <c r="AD1207" s="18"/>
      <c r="AE1207" s="18"/>
      <c r="AF1207" s="18"/>
      <c r="AG1207" s="18"/>
      <c r="AH1207" s="18"/>
      <c r="AI1207" s="18"/>
      <c r="AJ1207" s="18"/>
      <c r="AK1207" s="18"/>
      <c r="AL1207" s="18"/>
      <c r="AM1207" s="18"/>
      <c r="AN1207" s="18"/>
      <c r="AO1207" s="18"/>
      <c r="AP1207" s="18"/>
      <c r="AQ1207" s="18"/>
      <c r="AR1207" s="18"/>
      <c r="AS1207" s="18"/>
      <c r="AT1207" s="18"/>
      <c r="AU1207" s="18"/>
      <c r="AV1207" s="18"/>
      <c r="AW1207" s="18"/>
      <c r="AX1207" s="18"/>
      <c r="AY1207" s="18"/>
      <c r="AZ1207" s="18"/>
      <c r="BA1207" s="18"/>
      <c r="BB1207" s="18"/>
      <c r="BC1207" s="18"/>
      <c r="BD1207" s="18"/>
      <c r="BE1207" s="18"/>
      <c r="BF1207" s="18"/>
      <c r="BG1207" s="18"/>
      <c r="BH1207" s="18"/>
      <c r="BI1207" s="18"/>
      <c r="BJ1207" s="18"/>
      <c r="BK1207" s="18"/>
      <c r="BL1207" s="18"/>
      <c r="BM1207" s="18"/>
      <c r="BN1207" s="18"/>
      <c r="BO1207" s="18"/>
      <c r="BP1207" s="18"/>
      <c r="BQ1207" s="18"/>
      <c r="BR1207" s="18"/>
      <c r="BS1207" s="18"/>
      <c r="BT1207" s="18"/>
      <c r="BU1207" s="18"/>
      <c r="BV1207" s="18"/>
      <c r="BW1207" s="18"/>
      <c r="BX1207" s="18"/>
      <c r="BY1207" s="18"/>
      <c r="BZ1207" s="18"/>
      <c r="CA1207" s="18"/>
      <c r="CB1207" s="18"/>
      <c r="CC1207" s="18"/>
      <c r="CD1207" s="18"/>
      <c r="CE1207" s="18"/>
      <c r="CF1207" s="18"/>
      <c r="CG1207" s="18"/>
      <c r="CH1207" s="18"/>
      <c r="CI1207" s="18"/>
      <c r="CJ1207" s="18"/>
      <c r="CK1207" s="18"/>
      <c r="CL1207" s="18"/>
      <c r="CM1207" s="18"/>
      <c r="CN1207" s="18"/>
      <c r="CO1207" s="18"/>
      <c r="CP1207" s="18"/>
      <c r="CQ1207" s="18"/>
      <c r="CR1207" s="18"/>
      <c r="CS1207" s="18"/>
    </row>
    <row r="1208" spans="1:97">
      <c r="A1208" s="18"/>
      <c r="B1208" s="18"/>
      <c r="C1208" s="18" t="s">
        <v>19085</v>
      </c>
      <c r="D1208" s="18"/>
      <c r="E1208" s="18"/>
      <c r="F1208" s="18"/>
      <c r="G1208" s="18"/>
      <c r="H1208" s="18"/>
      <c r="I1208" s="18"/>
      <c r="J1208" s="18"/>
      <c r="K1208" s="18"/>
      <c r="L1208" s="18"/>
      <c r="M1208" s="18"/>
      <c r="N1208" s="18"/>
      <c r="O1208" s="18"/>
      <c r="P1208" s="18"/>
      <c r="Q1208" s="18"/>
      <c r="R1208" s="18"/>
      <c r="S1208" s="18"/>
      <c r="T1208" s="18"/>
      <c r="U1208" s="18"/>
      <c r="V1208" s="18"/>
      <c r="W1208" s="18"/>
      <c r="X1208" s="18"/>
      <c r="Y1208" s="18"/>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c r="BC1208" s="18"/>
      <c r="BD1208" s="18"/>
      <c r="BE1208" s="18"/>
      <c r="BF1208" s="18"/>
      <c r="BG1208" s="18"/>
      <c r="BH1208" s="18"/>
      <c r="BI1208" s="18"/>
      <c r="BJ1208" s="18"/>
      <c r="BK1208" s="18"/>
      <c r="BL1208" s="18"/>
      <c r="BM1208" s="18"/>
      <c r="BN1208" s="18"/>
      <c r="BO1208" s="18"/>
      <c r="BP1208" s="18"/>
      <c r="BQ1208" s="18"/>
      <c r="BR1208" s="18"/>
      <c r="BS1208" s="18"/>
      <c r="BT1208" s="18"/>
      <c r="BU1208" s="18"/>
      <c r="BV1208" s="18"/>
      <c r="BW1208" s="18"/>
      <c r="BX1208" s="18"/>
      <c r="BY1208" s="18"/>
      <c r="BZ1208" s="18"/>
      <c r="CA1208" s="18"/>
      <c r="CB1208" s="18"/>
      <c r="CC1208" s="18"/>
      <c r="CD1208" s="18"/>
      <c r="CE1208" s="18"/>
      <c r="CF1208" s="18"/>
      <c r="CG1208" s="18"/>
      <c r="CH1208" s="18"/>
      <c r="CI1208" s="18"/>
      <c r="CJ1208" s="18"/>
      <c r="CK1208" s="18"/>
      <c r="CL1208" s="18"/>
      <c r="CM1208" s="18"/>
      <c r="CN1208" s="18"/>
      <c r="CO1208" s="18"/>
      <c r="CP1208" s="18"/>
      <c r="CQ1208" s="18"/>
      <c r="CR1208" s="18"/>
      <c r="CS1208" s="18"/>
    </row>
    <row r="1209" spans="1:97">
      <c r="A1209" s="18"/>
      <c r="B1209" s="18"/>
      <c r="C1209" s="18" t="s">
        <v>19086</v>
      </c>
      <c r="D1209" s="18"/>
      <c r="E1209" s="18"/>
      <c r="F1209" s="18"/>
      <c r="G1209" s="18"/>
      <c r="H1209" s="18"/>
      <c r="I1209" s="18"/>
      <c r="J1209" s="18"/>
      <c r="K1209" s="18"/>
      <c r="L1209" s="18"/>
      <c r="M1209" s="18"/>
      <c r="N1209" s="18"/>
      <c r="O1209" s="18"/>
      <c r="P1209" s="18"/>
      <c r="Q1209" s="18"/>
      <c r="R1209" s="18"/>
      <c r="S1209" s="18"/>
      <c r="T1209" s="18"/>
      <c r="U1209" s="18"/>
      <c r="V1209" s="18"/>
      <c r="W1209" s="18"/>
      <c r="X1209" s="18"/>
      <c r="Y1209" s="18"/>
      <c r="Z1209" s="18"/>
      <c r="AA1209" s="18"/>
      <c r="AB1209" s="18"/>
      <c r="AC1209" s="18"/>
      <c r="AD1209" s="18"/>
      <c r="AE1209" s="18"/>
      <c r="AF1209" s="18"/>
      <c r="AG1209" s="18"/>
      <c r="AH1209" s="18"/>
      <c r="AI1209" s="18"/>
      <c r="AJ1209" s="18"/>
      <c r="AK1209" s="18"/>
      <c r="AL1209" s="18"/>
      <c r="AM1209" s="18"/>
      <c r="AN1209" s="18"/>
      <c r="AO1209" s="18"/>
      <c r="AP1209" s="18"/>
      <c r="AQ1209" s="18"/>
      <c r="AR1209" s="18"/>
      <c r="AS1209" s="18"/>
      <c r="AT1209" s="18"/>
      <c r="AU1209" s="18"/>
      <c r="AV1209" s="18"/>
      <c r="AW1209" s="18"/>
      <c r="AX1209" s="18"/>
      <c r="AY1209" s="18"/>
      <c r="AZ1209" s="18"/>
      <c r="BA1209" s="18"/>
      <c r="BB1209" s="18"/>
      <c r="BC1209" s="18"/>
      <c r="BD1209" s="18"/>
      <c r="BE1209" s="18"/>
      <c r="BF1209" s="18"/>
      <c r="BG1209" s="18"/>
      <c r="BH1209" s="18"/>
      <c r="BI1209" s="18"/>
      <c r="BJ1209" s="18"/>
      <c r="BK1209" s="18"/>
      <c r="BL1209" s="18"/>
      <c r="BM1209" s="18"/>
      <c r="BN1209" s="18"/>
      <c r="BO1209" s="18"/>
      <c r="BP1209" s="18"/>
      <c r="BQ1209" s="18"/>
      <c r="BR1209" s="18"/>
      <c r="BS1209" s="18"/>
      <c r="BT1209" s="18"/>
      <c r="BU1209" s="18"/>
      <c r="BV1209" s="18"/>
      <c r="BW1209" s="18"/>
      <c r="BX1209" s="18"/>
      <c r="BY1209" s="18"/>
      <c r="BZ1209" s="18"/>
      <c r="CA1209" s="18"/>
      <c r="CB1209" s="18"/>
      <c r="CC1209" s="18"/>
      <c r="CD1209" s="18"/>
      <c r="CE1209" s="18"/>
      <c r="CF1209" s="18"/>
      <c r="CG1209" s="18"/>
      <c r="CH1209" s="18"/>
      <c r="CI1209" s="18"/>
      <c r="CJ1209" s="18"/>
      <c r="CK1209" s="18"/>
      <c r="CL1209" s="18"/>
      <c r="CM1209" s="18"/>
      <c r="CN1209" s="18"/>
      <c r="CO1209" s="18"/>
      <c r="CP1209" s="18"/>
      <c r="CQ1209" s="18"/>
      <c r="CR1209" s="18"/>
      <c r="CS1209" s="18"/>
    </row>
    <row r="1210" spans="1:97">
      <c r="A1210" s="18"/>
      <c r="B1210" s="18"/>
      <c r="C1210" s="18" t="s">
        <v>19087</v>
      </c>
      <c r="D1210" s="18"/>
      <c r="E1210" s="18"/>
      <c r="F1210" s="18"/>
      <c r="G1210" s="18"/>
      <c r="H1210" s="18"/>
      <c r="I1210" s="18"/>
      <c r="J1210" s="18"/>
      <c r="K1210" s="18"/>
      <c r="L1210" s="18"/>
      <c r="M1210" s="18"/>
      <c r="N1210" s="18"/>
      <c r="O1210" s="18"/>
      <c r="P1210" s="18"/>
      <c r="Q1210" s="18"/>
      <c r="R1210" s="18"/>
      <c r="S1210" s="18"/>
      <c r="T1210" s="18"/>
      <c r="U1210" s="18"/>
      <c r="V1210" s="18"/>
      <c r="W1210" s="18"/>
      <c r="X1210" s="18"/>
      <c r="Y1210" s="18"/>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c r="BC1210" s="18"/>
      <c r="BD1210" s="18"/>
      <c r="BE1210" s="18"/>
      <c r="BF1210" s="18"/>
      <c r="BG1210" s="18"/>
      <c r="BH1210" s="18"/>
      <c r="BI1210" s="18"/>
      <c r="BJ1210" s="18"/>
      <c r="BK1210" s="18"/>
      <c r="BL1210" s="18"/>
      <c r="BM1210" s="18"/>
      <c r="BN1210" s="18"/>
      <c r="BO1210" s="18"/>
      <c r="BP1210" s="18"/>
      <c r="BQ1210" s="18"/>
      <c r="BR1210" s="18"/>
      <c r="BS1210" s="18"/>
      <c r="BT1210" s="18"/>
      <c r="BU1210" s="18"/>
      <c r="BV1210" s="18"/>
      <c r="BW1210" s="18"/>
      <c r="BX1210" s="18"/>
      <c r="BY1210" s="18"/>
      <c r="BZ1210" s="18"/>
      <c r="CA1210" s="18"/>
      <c r="CB1210" s="18"/>
      <c r="CC1210" s="18"/>
      <c r="CD1210" s="18"/>
      <c r="CE1210" s="18"/>
      <c r="CF1210" s="18"/>
      <c r="CG1210" s="18"/>
      <c r="CH1210" s="18"/>
      <c r="CI1210" s="18"/>
      <c r="CJ1210" s="18"/>
      <c r="CK1210" s="18"/>
      <c r="CL1210" s="18"/>
      <c r="CM1210" s="18"/>
      <c r="CN1210" s="18"/>
      <c r="CO1210" s="18"/>
      <c r="CP1210" s="18"/>
      <c r="CQ1210" s="18"/>
      <c r="CR1210" s="18"/>
      <c r="CS1210" s="18"/>
    </row>
    <row r="1211" spans="1:97">
      <c r="A1211" s="18"/>
      <c r="B1211" s="18"/>
      <c r="C1211" s="18" t="s">
        <v>19088</v>
      </c>
      <c r="D1211" s="18"/>
      <c r="E1211" s="18"/>
      <c r="F1211" s="18"/>
      <c r="G1211" s="18"/>
      <c r="H1211" s="18"/>
      <c r="I1211" s="18"/>
      <c r="J1211" s="18"/>
      <c r="K1211" s="18"/>
      <c r="L1211" s="18"/>
      <c r="M1211" s="18"/>
      <c r="N1211" s="18"/>
      <c r="O1211" s="18"/>
      <c r="P1211" s="18"/>
      <c r="Q1211" s="18"/>
      <c r="R1211" s="18"/>
      <c r="S1211" s="18"/>
      <c r="T1211" s="18"/>
      <c r="U1211" s="18"/>
      <c r="V1211" s="18"/>
      <c r="W1211" s="18"/>
      <c r="X1211" s="18"/>
      <c r="Y1211" s="18"/>
      <c r="Z1211" s="18"/>
      <c r="AA1211" s="18"/>
      <c r="AB1211" s="18"/>
      <c r="AC1211" s="18"/>
      <c r="AD1211" s="18"/>
      <c r="AE1211" s="18"/>
      <c r="AF1211" s="18"/>
      <c r="AG1211" s="18"/>
      <c r="AH1211" s="18"/>
      <c r="AI1211" s="18"/>
      <c r="AJ1211" s="18"/>
      <c r="AK1211" s="18"/>
      <c r="AL1211" s="18"/>
      <c r="AM1211" s="18"/>
      <c r="AN1211" s="18"/>
      <c r="AO1211" s="18"/>
      <c r="AP1211" s="18"/>
      <c r="AQ1211" s="18"/>
      <c r="AR1211" s="18"/>
      <c r="AS1211" s="18"/>
      <c r="AT1211" s="18"/>
      <c r="AU1211" s="18"/>
      <c r="AV1211" s="18"/>
      <c r="AW1211" s="18"/>
      <c r="AX1211" s="18"/>
      <c r="AY1211" s="18"/>
      <c r="AZ1211" s="18"/>
      <c r="BA1211" s="18"/>
      <c r="BB1211" s="18"/>
      <c r="BC1211" s="18"/>
      <c r="BD1211" s="18"/>
      <c r="BE1211" s="18"/>
      <c r="BF1211" s="18"/>
      <c r="BG1211" s="18"/>
      <c r="BH1211" s="18"/>
      <c r="BI1211" s="18"/>
      <c r="BJ1211" s="18"/>
      <c r="BK1211" s="18"/>
      <c r="BL1211" s="18"/>
      <c r="BM1211" s="18"/>
      <c r="BN1211" s="18"/>
      <c r="BO1211" s="18"/>
      <c r="BP1211" s="18"/>
      <c r="BQ1211" s="18"/>
      <c r="BR1211" s="18"/>
      <c r="BS1211" s="18"/>
      <c r="BT1211" s="18"/>
      <c r="BU1211" s="18"/>
      <c r="BV1211" s="18"/>
      <c r="BW1211" s="18"/>
      <c r="BX1211" s="18"/>
      <c r="BY1211" s="18"/>
      <c r="BZ1211" s="18"/>
      <c r="CA1211" s="18"/>
      <c r="CB1211" s="18"/>
      <c r="CC1211" s="18"/>
      <c r="CD1211" s="18"/>
      <c r="CE1211" s="18"/>
      <c r="CF1211" s="18"/>
      <c r="CG1211" s="18"/>
      <c r="CH1211" s="18"/>
      <c r="CI1211" s="18"/>
      <c r="CJ1211" s="18"/>
      <c r="CK1211" s="18"/>
      <c r="CL1211" s="18"/>
      <c r="CM1211" s="18"/>
      <c r="CN1211" s="18"/>
      <c r="CO1211" s="18"/>
      <c r="CP1211" s="18"/>
      <c r="CQ1211" s="18"/>
      <c r="CR1211" s="18"/>
      <c r="CS1211" s="18"/>
    </row>
    <row r="1212" spans="1:97">
      <c r="A1212" s="18"/>
      <c r="B1212" s="18"/>
      <c r="C1212" s="18" t="s">
        <v>19089</v>
      </c>
      <c r="D1212" s="18"/>
      <c r="E1212" s="18"/>
      <c r="F1212" s="18"/>
      <c r="G1212" s="18"/>
      <c r="H1212" s="18"/>
      <c r="I1212" s="18"/>
      <c r="J1212" s="18"/>
      <c r="K1212" s="18"/>
      <c r="L1212" s="18"/>
      <c r="M1212" s="18"/>
      <c r="N1212" s="18"/>
      <c r="O1212" s="18"/>
      <c r="P1212" s="18"/>
      <c r="Q1212" s="18"/>
      <c r="R1212" s="18"/>
      <c r="S1212" s="18"/>
      <c r="T1212" s="18"/>
      <c r="U1212" s="18"/>
      <c r="V1212" s="18"/>
      <c r="W1212" s="18"/>
      <c r="X1212" s="18"/>
      <c r="Y1212" s="18"/>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c r="BC1212" s="18"/>
      <c r="BD1212" s="18"/>
      <c r="BE1212" s="18"/>
      <c r="BF1212" s="18"/>
      <c r="BG1212" s="18"/>
      <c r="BH1212" s="18"/>
      <c r="BI1212" s="18"/>
      <c r="BJ1212" s="18"/>
      <c r="BK1212" s="18"/>
      <c r="BL1212" s="18"/>
      <c r="BM1212" s="18"/>
      <c r="BN1212" s="18"/>
      <c r="BO1212" s="18"/>
      <c r="BP1212" s="18"/>
      <c r="BQ1212" s="18"/>
      <c r="BR1212" s="18"/>
      <c r="BS1212" s="18"/>
      <c r="BT1212" s="18"/>
      <c r="BU1212" s="18"/>
      <c r="BV1212" s="18"/>
      <c r="BW1212" s="18"/>
      <c r="BX1212" s="18"/>
      <c r="BY1212" s="18"/>
      <c r="BZ1212" s="18"/>
      <c r="CA1212" s="18"/>
      <c r="CB1212" s="18"/>
      <c r="CC1212" s="18"/>
      <c r="CD1212" s="18"/>
      <c r="CE1212" s="18"/>
      <c r="CF1212" s="18"/>
      <c r="CG1212" s="18"/>
      <c r="CH1212" s="18"/>
      <c r="CI1212" s="18"/>
      <c r="CJ1212" s="18"/>
      <c r="CK1212" s="18"/>
      <c r="CL1212" s="18"/>
      <c r="CM1212" s="18"/>
      <c r="CN1212" s="18"/>
      <c r="CO1212" s="18"/>
      <c r="CP1212" s="18"/>
      <c r="CQ1212" s="18"/>
      <c r="CR1212" s="18"/>
      <c r="CS1212" s="18"/>
    </row>
    <row r="1213" spans="1:97">
      <c r="A1213" s="18"/>
      <c r="B1213" s="18"/>
      <c r="C1213" s="18" t="s">
        <v>19090</v>
      </c>
      <c r="D1213" s="18"/>
      <c r="E1213" s="18"/>
      <c r="F1213" s="18"/>
      <c r="G1213" s="18"/>
      <c r="H1213" s="18"/>
      <c r="I1213" s="18"/>
      <c r="J1213" s="18"/>
      <c r="K1213" s="18"/>
      <c r="L1213" s="18"/>
      <c r="M1213" s="18"/>
      <c r="N1213" s="18"/>
      <c r="O1213" s="18"/>
      <c r="P1213" s="18"/>
      <c r="Q1213" s="18"/>
      <c r="R1213" s="18"/>
      <c r="S1213" s="18"/>
      <c r="T1213" s="18"/>
      <c r="U1213" s="18"/>
      <c r="V1213" s="18"/>
      <c r="W1213" s="18"/>
      <c r="X1213" s="18"/>
      <c r="Y1213" s="18"/>
      <c r="Z1213" s="18"/>
      <c r="AA1213" s="18"/>
      <c r="AB1213" s="18"/>
      <c r="AC1213" s="18"/>
      <c r="AD1213" s="18"/>
      <c r="AE1213" s="18"/>
      <c r="AF1213" s="18"/>
      <c r="AG1213" s="18"/>
      <c r="AH1213" s="18"/>
      <c r="AI1213" s="18"/>
      <c r="AJ1213" s="18"/>
      <c r="AK1213" s="18"/>
      <c r="AL1213" s="18"/>
      <c r="AM1213" s="18"/>
      <c r="AN1213" s="18"/>
      <c r="AO1213" s="18"/>
      <c r="AP1213" s="18"/>
      <c r="AQ1213" s="18"/>
      <c r="AR1213" s="18"/>
      <c r="AS1213" s="18"/>
      <c r="AT1213" s="18"/>
      <c r="AU1213" s="18"/>
      <c r="AV1213" s="18"/>
      <c r="AW1213" s="18"/>
      <c r="AX1213" s="18"/>
      <c r="AY1213" s="18"/>
      <c r="AZ1213" s="18"/>
      <c r="BA1213" s="18"/>
      <c r="BB1213" s="18"/>
      <c r="BC1213" s="18"/>
      <c r="BD1213" s="18"/>
      <c r="BE1213" s="18"/>
      <c r="BF1213" s="18"/>
      <c r="BG1213" s="18"/>
      <c r="BH1213" s="18"/>
      <c r="BI1213" s="18"/>
      <c r="BJ1213" s="18"/>
      <c r="BK1213" s="18"/>
      <c r="BL1213" s="18"/>
      <c r="BM1213" s="18"/>
      <c r="BN1213" s="18"/>
      <c r="BO1213" s="18"/>
      <c r="BP1213" s="18"/>
      <c r="BQ1213" s="18"/>
      <c r="BR1213" s="18"/>
      <c r="BS1213" s="18"/>
      <c r="BT1213" s="18"/>
      <c r="BU1213" s="18"/>
      <c r="BV1213" s="18"/>
      <c r="BW1213" s="18"/>
      <c r="BX1213" s="18"/>
      <c r="BY1213" s="18"/>
      <c r="BZ1213" s="18"/>
      <c r="CA1213" s="18"/>
      <c r="CB1213" s="18"/>
      <c r="CC1213" s="18"/>
      <c r="CD1213" s="18"/>
      <c r="CE1213" s="18"/>
      <c r="CF1213" s="18"/>
      <c r="CG1213" s="18"/>
      <c r="CH1213" s="18"/>
      <c r="CI1213" s="18"/>
      <c r="CJ1213" s="18"/>
      <c r="CK1213" s="18"/>
      <c r="CL1213" s="18"/>
      <c r="CM1213" s="18"/>
      <c r="CN1213" s="18"/>
      <c r="CO1213" s="18"/>
      <c r="CP1213" s="18"/>
      <c r="CQ1213" s="18"/>
      <c r="CR1213" s="18"/>
      <c r="CS1213" s="18"/>
    </row>
    <row r="1214" spans="1:97">
      <c r="A1214" s="18"/>
      <c r="B1214" s="18"/>
      <c r="C1214" s="18" t="s">
        <v>19091</v>
      </c>
      <c r="D1214" s="18"/>
      <c r="E1214" s="18"/>
      <c r="F1214" s="18"/>
      <c r="G1214" s="18"/>
      <c r="H1214" s="18"/>
      <c r="I1214" s="18"/>
      <c r="J1214" s="18"/>
      <c r="K1214" s="18"/>
      <c r="L1214" s="18"/>
      <c r="M1214" s="18"/>
      <c r="N1214" s="18"/>
      <c r="O1214" s="18"/>
      <c r="P1214" s="18"/>
      <c r="Q1214" s="18"/>
      <c r="R1214" s="18"/>
      <c r="S1214" s="18"/>
      <c r="T1214" s="18"/>
      <c r="U1214" s="18"/>
      <c r="V1214" s="18"/>
      <c r="W1214" s="18"/>
      <c r="X1214" s="18"/>
      <c r="Y1214" s="18"/>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c r="BC1214" s="18"/>
      <c r="BD1214" s="18"/>
      <c r="BE1214" s="18"/>
      <c r="BF1214" s="18"/>
      <c r="BG1214" s="18"/>
      <c r="BH1214" s="18"/>
      <c r="BI1214" s="18"/>
      <c r="BJ1214" s="18"/>
      <c r="BK1214" s="18"/>
      <c r="BL1214" s="18"/>
      <c r="BM1214" s="18"/>
      <c r="BN1214" s="18"/>
      <c r="BO1214" s="18"/>
      <c r="BP1214" s="18"/>
      <c r="BQ1214" s="18"/>
      <c r="BR1214" s="18"/>
      <c r="BS1214" s="18"/>
      <c r="BT1214" s="18"/>
      <c r="BU1214" s="18"/>
      <c r="BV1214" s="18"/>
      <c r="BW1214" s="18"/>
      <c r="BX1214" s="18"/>
      <c r="BY1214" s="18"/>
      <c r="BZ1214" s="18"/>
      <c r="CA1214" s="18"/>
      <c r="CB1214" s="18"/>
      <c r="CC1214" s="18"/>
      <c r="CD1214" s="18"/>
      <c r="CE1214" s="18"/>
      <c r="CF1214" s="18"/>
      <c r="CG1214" s="18"/>
      <c r="CH1214" s="18"/>
      <c r="CI1214" s="18"/>
      <c r="CJ1214" s="18"/>
      <c r="CK1214" s="18"/>
      <c r="CL1214" s="18"/>
      <c r="CM1214" s="18"/>
      <c r="CN1214" s="18"/>
      <c r="CO1214" s="18"/>
      <c r="CP1214" s="18"/>
      <c r="CQ1214" s="18"/>
      <c r="CR1214" s="18"/>
      <c r="CS1214" s="18"/>
    </row>
    <row r="1215" spans="1:97">
      <c r="A1215" s="18"/>
      <c r="B1215" s="18"/>
      <c r="C1215" s="18" t="s">
        <v>19092</v>
      </c>
      <c r="D1215" s="18"/>
      <c r="E1215" s="18"/>
      <c r="F1215" s="18"/>
      <c r="G1215" s="18"/>
      <c r="H1215" s="18"/>
      <c r="I1215" s="18"/>
      <c r="J1215" s="18"/>
      <c r="K1215" s="18"/>
      <c r="L1215" s="18"/>
      <c r="M1215" s="18"/>
      <c r="N1215" s="18"/>
      <c r="O1215" s="18"/>
      <c r="P1215" s="18"/>
      <c r="Q1215" s="18"/>
      <c r="R1215" s="18"/>
      <c r="S1215" s="18"/>
      <c r="T1215" s="18"/>
      <c r="U1215" s="18"/>
      <c r="V1215" s="18"/>
      <c r="W1215" s="18"/>
      <c r="X1215" s="18"/>
      <c r="Y1215" s="18"/>
      <c r="Z1215" s="18"/>
      <c r="AA1215" s="18"/>
      <c r="AB1215" s="18"/>
      <c r="AC1215" s="18"/>
      <c r="AD1215" s="18"/>
      <c r="AE1215" s="18"/>
      <c r="AF1215" s="18"/>
      <c r="AG1215" s="18"/>
      <c r="AH1215" s="18"/>
      <c r="AI1215" s="18"/>
      <c r="AJ1215" s="18"/>
      <c r="AK1215" s="18"/>
      <c r="AL1215" s="18"/>
      <c r="AM1215" s="18"/>
      <c r="AN1215" s="18"/>
      <c r="AO1215" s="18"/>
      <c r="AP1215" s="18"/>
      <c r="AQ1215" s="18"/>
      <c r="AR1215" s="18"/>
      <c r="AS1215" s="18"/>
      <c r="AT1215" s="18"/>
      <c r="AU1215" s="18"/>
      <c r="AV1215" s="18"/>
      <c r="AW1215" s="18"/>
      <c r="AX1215" s="18"/>
      <c r="AY1215" s="18"/>
      <c r="AZ1215" s="18"/>
      <c r="BA1215" s="18"/>
      <c r="BB1215" s="18"/>
      <c r="BC1215" s="18"/>
      <c r="BD1215" s="18"/>
      <c r="BE1215" s="18"/>
      <c r="BF1215" s="18"/>
      <c r="BG1215" s="18"/>
      <c r="BH1215" s="18"/>
      <c r="BI1215" s="18"/>
      <c r="BJ1215" s="18"/>
      <c r="BK1215" s="18"/>
      <c r="BL1215" s="18"/>
      <c r="BM1215" s="18"/>
      <c r="BN1215" s="18"/>
      <c r="BO1215" s="18"/>
      <c r="BP1215" s="18"/>
      <c r="BQ1215" s="18"/>
      <c r="BR1215" s="18"/>
      <c r="BS1215" s="18"/>
      <c r="BT1215" s="18"/>
      <c r="BU1215" s="18"/>
      <c r="BV1215" s="18"/>
      <c r="BW1215" s="18"/>
      <c r="BX1215" s="18"/>
      <c r="BY1215" s="18"/>
      <c r="BZ1215" s="18"/>
      <c r="CA1215" s="18"/>
      <c r="CB1215" s="18"/>
      <c r="CC1215" s="18"/>
      <c r="CD1215" s="18"/>
      <c r="CE1215" s="18"/>
      <c r="CF1215" s="18"/>
      <c r="CG1215" s="18"/>
      <c r="CH1215" s="18"/>
      <c r="CI1215" s="18"/>
      <c r="CJ1215" s="18"/>
      <c r="CK1215" s="18"/>
      <c r="CL1215" s="18"/>
      <c r="CM1215" s="18"/>
      <c r="CN1215" s="18"/>
      <c r="CO1215" s="18"/>
      <c r="CP1215" s="18"/>
      <c r="CQ1215" s="18"/>
      <c r="CR1215" s="18"/>
      <c r="CS1215" s="18"/>
    </row>
    <row r="1216" spans="1:97">
      <c r="A1216" s="18"/>
      <c r="B1216" s="18"/>
      <c r="C1216" s="18" t="s">
        <v>19093</v>
      </c>
      <c r="D1216" s="18"/>
      <c r="E1216" s="18"/>
      <c r="F1216" s="18"/>
      <c r="G1216" s="18"/>
      <c r="H1216" s="18"/>
      <c r="I1216" s="18"/>
      <c r="J1216" s="18"/>
      <c r="K1216" s="18"/>
      <c r="L1216" s="18"/>
      <c r="M1216" s="18"/>
      <c r="N1216" s="18"/>
      <c r="O1216" s="18"/>
      <c r="P1216" s="18"/>
      <c r="Q1216" s="18"/>
      <c r="R1216" s="18"/>
      <c r="S1216" s="18"/>
      <c r="T1216" s="18"/>
      <c r="U1216" s="18"/>
      <c r="V1216" s="18"/>
      <c r="W1216" s="18"/>
      <c r="X1216" s="18"/>
      <c r="Y1216" s="18"/>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c r="BC1216" s="18"/>
      <c r="BD1216" s="18"/>
      <c r="BE1216" s="18"/>
      <c r="BF1216" s="18"/>
      <c r="BG1216" s="18"/>
      <c r="BH1216" s="18"/>
      <c r="BI1216" s="18"/>
      <c r="BJ1216" s="18"/>
      <c r="BK1216" s="18"/>
      <c r="BL1216" s="18"/>
      <c r="BM1216" s="18"/>
      <c r="BN1216" s="18"/>
      <c r="BO1216" s="18"/>
      <c r="BP1216" s="18"/>
      <c r="BQ1216" s="18"/>
      <c r="BR1216" s="18"/>
      <c r="BS1216" s="18"/>
      <c r="BT1216" s="18"/>
      <c r="BU1216" s="18"/>
      <c r="BV1216" s="18"/>
      <c r="BW1216" s="18"/>
      <c r="BX1216" s="18"/>
      <c r="BY1216" s="18"/>
      <c r="BZ1216" s="18"/>
      <c r="CA1216" s="18"/>
      <c r="CB1216" s="18"/>
      <c r="CC1216" s="18"/>
      <c r="CD1216" s="18"/>
      <c r="CE1216" s="18"/>
      <c r="CF1216" s="18"/>
      <c r="CG1216" s="18"/>
      <c r="CH1216" s="18"/>
      <c r="CI1216" s="18"/>
      <c r="CJ1216" s="18"/>
      <c r="CK1216" s="18"/>
      <c r="CL1216" s="18"/>
      <c r="CM1216" s="18"/>
      <c r="CN1216" s="18"/>
      <c r="CO1216" s="18"/>
      <c r="CP1216" s="18"/>
      <c r="CQ1216" s="18"/>
      <c r="CR1216" s="18"/>
      <c r="CS1216" s="18"/>
    </row>
    <row r="1217" spans="1:97">
      <c r="A1217" s="18"/>
      <c r="B1217" s="18"/>
      <c r="C1217" s="18" t="s">
        <v>19094</v>
      </c>
      <c r="D1217" s="18"/>
      <c r="E1217" s="18"/>
      <c r="F1217" s="18"/>
      <c r="G1217" s="18"/>
      <c r="H1217" s="18"/>
      <c r="I1217" s="18"/>
      <c r="J1217" s="18"/>
      <c r="K1217" s="18"/>
      <c r="L1217" s="18"/>
      <c r="M1217" s="18"/>
      <c r="N1217" s="18"/>
      <c r="O1217" s="18"/>
      <c r="P1217" s="18"/>
      <c r="Q1217" s="18"/>
      <c r="R1217" s="18"/>
      <c r="S1217" s="18"/>
      <c r="T1217" s="18"/>
      <c r="U1217" s="18"/>
      <c r="V1217" s="18"/>
      <c r="W1217" s="18"/>
      <c r="X1217" s="18"/>
      <c r="Y1217" s="18"/>
      <c r="Z1217" s="18"/>
      <c r="AA1217" s="18"/>
      <c r="AB1217" s="18"/>
      <c r="AC1217" s="18"/>
      <c r="AD1217" s="18"/>
      <c r="AE1217" s="18"/>
      <c r="AF1217" s="18"/>
      <c r="AG1217" s="18"/>
      <c r="AH1217" s="18"/>
      <c r="AI1217" s="18"/>
      <c r="AJ1217" s="18"/>
      <c r="AK1217" s="18"/>
      <c r="AL1217" s="18"/>
      <c r="AM1217" s="18"/>
      <c r="AN1217" s="18"/>
      <c r="AO1217" s="18"/>
      <c r="AP1217" s="18"/>
      <c r="AQ1217" s="18"/>
      <c r="AR1217" s="18"/>
      <c r="AS1217" s="18"/>
      <c r="AT1217" s="18"/>
      <c r="AU1217" s="18"/>
      <c r="AV1217" s="18"/>
      <c r="AW1217" s="18"/>
      <c r="AX1217" s="18"/>
      <c r="AY1217" s="18"/>
      <c r="AZ1217" s="18"/>
      <c r="BA1217" s="18"/>
      <c r="BB1217" s="18"/>
      <c r="BC1217" s="18"/>
      <c r="BD1217" s="18"/>
      <c r="BE1217" s="18"/>
      <c r="BF1217" s="18"/>
      <c r="BG1217" s="18"/>
      <c r="BH1217" s="18"/>
      <c r="BI1217" s="18"/>
      <c r="BJ1217" s="18"/>
      <c r="BK1217" s="18"/>
      <c r="BL1217" s="18"/>
      <c r="BM1217" s="18"/>
      <c r="BN1217" s="18"/>
      <c r="BO1217" s="18"/>
      <c r="BP1217" s="18"/>
      <c r="BQ1217" s="18"/>
      <c r="BR1217" s="18"/>
      <c r="BS1217" s="18"/>
      <c r="BT1217" s="18"/>
      <c r="BU1217" s="18"/>
      <c r="BV1217" s="18"/>
      <c r="BW1217" s="18"/>
      <c r="BX1217" s="18"/>
      <c r="BY1217" s="18"/>
      <c r="BZ1217" s="18"/>
      <c r="CA1217" s="18"/>
      <c r="CB1217" s="18"/>
      <c r="CC1217" s="18"/>
      <c r="CD1217" s="18"/>
      <c r="CE1217" s="18"/>
      <c r="CF1217" s="18"/>
      <c r="CG1217" s="18"/>
      <c r="CH1217" s="18"/>
      <c r="CI1217" s="18"/>
      <c r="CJ1217" s="18"/>
      <c r="CK1217" s="18"/>
      <c r="CL1217" s="18"/>
      <c r="CM1217" s="18"/>
      <c r="CN1217" s="18"/>
      <c r="CO1217" s="18"/>
      <c r="CP1217" s="18"/>
      <c r="CQ1217" s="18"/>
      <c r="CR1217" s="18"/>
      <c r="CS1217" s="18"/>
    </row>
    <row r="1218" spans="1:97">
      <c r="A1218" s="18"/>
      <c r="B1218" s="18"/>
      <c r="C1218" s="18" t="s">
        <v>19095</v>
      </c>
      <c r="D1218" s="18"/>
      <c r="E1218" s="18"/>
      <c r="F1218" s="18"/>
      <c r="G1218" s="18"/>
      <c r="H1218" s="18"/>
      <c r="I1218" s="18"/>
      <c r="J1218" s="18"/>
      <c r="K1218" s="18"/>
      <c r="L1218" s="18"/>
      <c r="M1218" s="18"/>
      <c r="N1218" s="18"/>
      <c r="O1218" s="18"/>
      <c r="P1218" s="18"/>
      <c r="Q1218" s="18"/>
      <c r="R1218" s="18"/>
      <c r="S1218" s="18"/>
      <c r="T1218" s="18"/>
      <c r="U1218" s="18"/>
      <c r="V1218" s="18"/>
      <c r="W1218" s="18"/>
      <c r="X1218" s="18"/>
      <c r="Y1218" s="18"/>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c r="BC1218" s="18"/>
      <c r="BD1218" s="18"/>
      <c r="BE1218" s="18"/>
      <c r="BF1218" s="18"/>
      <c r="BG1218" s="18"/>
      <c r="BH1218" s="18"/>
      <c r="BI1218" s="18"/>
      <c r="BJ1218" s="18"/>
      <c r="BK1218" s="18"/>
      <c r="BL1218" s="18"/>
      <c r="BM1218" s="18"/>
      <c r="BN1218" s="18"/>
      <c r="BO1218" s="18"/>
      <c r="BP1218" s="18"/>
      <c r="BQ1218" s="18"/>
      <c r="BR1218" s="18"/>
      <c r="BS1218" s="18"/>
      <c r="BT1218" s="18"/>
      <c r="BU1218" s="18"/>
      <c r="BV1218" s="18"/>
      <c r="BW1218" s="18"/>
      <c r="BX1218" s="18"/>
      <c r="BY1218" s="18"/>
      <c r="BZ1218" s="18"/>
      <c r="CA1218" s="18"/>
      <c r="CB1218" s="18"/>
      <c r="CC1218" s="18"/>
      <c r="CD1218" s="18"/>
      <c r="CE1218" s="18"/>
      <c r="CF1218" s="18"/>
      <c r="CG1218" s="18"/>
      <c r="CH1218" s="18"/>
      <c r="CI1218" s="18"/>
      <c r="CJ1218" s="18"/>
      <c r="CK1218" s="18"/>
      <c r="CL1218" s="18"/>
      <c r="CM1218" s="18"/>
      <c r="CN1218" s="18"/>
      <c r="CO1218" s="18"/>
      <c r="CP1218" s="18"/>
      <c r="CQ1218" s="18"/>
      <c r="CR1218" s="18"/>
      <c r="CS1218" s="18"/>
    </row>
    <row r="1219" spans="1:97">
      <c r="A1219" s="18"/>
      <c r="B1219" s="18"/>
      <c r="C1219" s="18" t="s">
        <v>19096</v>
      </c>
      <c r="D1219" s="18"/>
      <c r="E1219" s="18"/>
      <c r="F1219" s="18"/>
      <c r="G1219" s="18"/>
      <c r="H1219" s="18"/>
      <c r="I1219" s="18"/>
      <c r="J1219" s="18"/>
      <c r="K1219" s="18"/>
      <c r="L1219" s="18"/>
      <c r="M1219" s="18"/>
      <c r="N1219" s="18"/>
      <c r="O1219" s="18"/>
      <c r="P1219" s="18"/>
      <c r="Q1219" s="18"/>
      <c r="R1219" s="18"/>
      <c r="S1219" s="18"/>
      <c r="T1219" s="18"/>
      <c r="U1219" s="18"/>
      <c r="V1219" s="18"/>
      <c r="W1219" s="18"/>
      <c r="X1219" s="18"/>
      <c r="Y1219" s="18"/>
      <c r="Z1219" s="18"/>
      <c r="AA1219" s="18"/>
      <c r="AB1219" s="18"/>
      <c r="AC1219" s="18"/>
      <c r="AD1219" s="18"/>
      <c r="AE1219" s="18"/>
      <c r="AF1219" s="18"/>
      <c r="AG1219" s="18"/>
      <c r="AH1219" s="18"/>
      <c r="AI1219" s="18"/>
      <c r="AJ1219" s="18"/>
      <c r="AK1219" s="18"/>
      <c r="AL1219" s="18"/>
      <c r="AM1219" s="18"/>
      <c r="AN1219" s="18"/>
      <c r="AO1219" s="18"/>
      <c r="AP1219" s="18"/>
      <c r="AQ1219" s="18"/>
      <c r="AR1219" s="18"/>
      <c r="AS1219" s="18"/>
      <c r="AT1219" s="18"/>
      <c r="AU1219" s="18"/>
      <c r="AV1219" s="18"/>
      <c r="AW1219" s="18"/>
      <c r="AX1219" s="18"/>
      <c r="AY1219" s="18"/>
      <c r="AZ1219" s="18"/>
      <c r="BA1219" s="18"/>
      <c r="BB1219" s="18"/>
      <c r="BC1219" s="18"/>
      <c r="BD1219" s="18"/>
      <c r="BE1219" s="18"/>
      <c r="BF1219" s="18"/>
      <c r="BG1219" s="18"/>
      <c r="BH1219" s="18"/>
      <c r="BI1219" s="18"/>
      <c r="BJ1219" s="18"/>
      <c r="BK1219" s="18"/>
      <c r="BL1219" s="18"/>
      <c r="BM1219" s="18"/>
      <c r="BN1219" s="18"/>
      <c r="BO1219" s="18"/>
      <c r="BP1219" s="18"/>
      <c r="BQ1219" s="18"/>
      <c r="BR1219" s="18"/>
      <c r="BS1219" s="18"/>
      <c r="BT1219" s="18"/>
      <c r="BU1219" s="18"/>
      <c r="BV1219" s="18"/>
      <c r="BW1219" s="18"/>
      <c r="BX1219" s="18"/>
      <c r="BY1219" s="18"/>
      <c r="BZ1219" s="18"/>
      <c r="CA1219" s="18"/>
      <c r="CB1219" s="18"/>
      <c r="CC1219" s="18"/>
      <c r="CD1219" s="18"/>
      <c r="CE1219" s="18"/>
      <c r="CF1219" s="18"/>
      <c r="CG1219" s="18"/>
      <c r="CH1219" s="18"/>
      <c r="CI1219" s="18"/>
      <c r="CJ1219" s="18"/>
      <c r="CK1219" s="18"/>
      <c r="CL1219" s="18"/>
      <c r="CM1219" s="18"/>
      <c r="CN1219" s="18"/>
      <c r="CO1219" s="18"/>
      <c r="CP1219" s="18"/>
      <c r="CQ1219" s="18"/>
      <c r="CR1219" s="18"/>
      <c r="CS1219" s="18"/>
    </row>
    <row r="1220" spans="1:97">
      <c r="A1220" s="18"/>
      <c r="B1220" s="18"/>
      <c r="C1220" s="18" t="s">
        <v>19097</v>
      </c>
      <c r="D1220" s="18"/>
      <c r="E1220" s="18"/>
      <c r="F1220" s="18"/>
      <c r="G1220" s="18"/>
      <c r="H1220" s="18"/>
      <c r="I1220" s="18"/>
      <c r="J1220" s="18"/>
      <c r="K1220" s="18"/>
      <c r="L1220" s="18"/>
      <c r="M1220" s="18"/>
      <c r="N1220" s="18"/>
      <c r="O1220" s="18"/>
      <c r="P1220" s="18"/>
      <c r="Q1220" s="18"/>
      <c r="R1220" s="18"/>
      <c r="S1220" s="18"/>
      <c r="T1220" s="18"/>
      <c r="U1220" s="18"/>
      <c r="V1220" s="18"/>
      <c r="W1220" s="18"/>
      <c r="X1220" s="18"/>
      <c r="Y1220" s="18"/>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c r="BC1220" s="18"/>
      <c r="BD1220" s="18"/>
      <c r="BE1220" s="18"/>
      <c r="BF1220" s="18"/>
      <c r="BG1220" s="18"/>
      <c r="BH1220" s="18"/>
      <c r="BI1220" s="18"/>
      <c r="BJ1220" s="18"/>
      <c r="BK1220" s="18"/>
      <c r="BL1220" s="18"/>
      <c r="BM1220" s="18"/>
      <c r="BN1220" s="18"/>
      <c r="BO1220" s="18"/>
      <c r="BP1220" s="18"/>
      <c r="BQ1220" s="18"/>
      <c r="BR1220" s="18"/>
      <c r="BS1220" s="18"/>
      <c r="BT1220" s="18"/>
      <c r="BU1220" s="18"/>
      <c r="BV1220" s="18"/>
      <c r="BW1220" s="18"/>
      <c r="BX1220" s="18"/>
      <c r="BY1220" s="18"/>
      <c r="BZ1220" s="18"/>
      <c r="CA1220" s="18"/>
      <c r="CB1220" s="18"/>
      <c r="CC1220" s="18"/>
      <c r="CD1220" s="18"/>
      <c r="CE1220" s="18"/>
      <c r="CF1220" s="18"/>
      <c r="CG1220" s="18"/>
      <c r="CH1220" s="18"/>
      <c r="CI1220" s="18"/>
      <c r="CJ1220" s="18"/>
      <c r="CK1220" s="18"/>
      <c r="CL1220" s="18"/>
      <c r="CM1220" s="18"/>
      <c r="CN1220" s="18"/>
      <c r="CO1220" s="18"/>
      <c r="CP1220" s="18"/>
      <c r="CQ1220" s="18"/>
      <c r="CR1220" s="18"/>
      <c r="CS1220" s="18"/>
    </row>
    <row r="1221" spans="1:97">
      <c r="A1221" s="18"/>
      <c r="B1221" s="18"/>
      <c r="C1221" s="18" t="s">
        <v>19098</v>
      </c>
      <c r="D1221" s="18"/>
      <c r="E1221" s="18"/>
      <c r="F1221" s="18"/>
      <c r="G1221" s="18"/>
      <c r="H1221" s="18"/>
      <c r="I1221" s="18"/>
      <c r="J1221" s="18"/>
      <c r="K1221" s="18"/>
      <c r="L1221" s="18"/>
      <c r="M1221" s="18"/>
      <c r="N1221" s="18"/>
      <c r="O1221" s="18"/>
      <c r="P1221" s="18"/>
      <c r="Q1221" s="18"/>
      <c r="R1221" s="18"/>
      <c r="S1221" s="18"/>
      <c r="T1221" s="18"/>
      <c r="U1221" s="18"/>
      <c r="V1221" s="18"/>
      <c r="W1221" s="18"/>
      <c r="X1221" s="18"/>
      <c r="Y1221" s="18"/>
      <c r="Z1221" s="18"/>
      <c r="AA1221" s="18"/>
      <c r="AB1221" s="18"/>
      <c r="AC1221" s="18"/>
      <c r="AD1221" s="18"/>
      <c r="AE1221" s="18"/>
      <c r="AF1221" s="18"/>
      <c r="AG1221" s="18"/>
      <c r="AH1221" s="18"/>
      <c r="AI1221" s="18"/>
      <c r="AJ1221" s="18"/>
      <c r="AK1221" s="18"/>
      <c r="AL1221" s="18"/>
      <c r="AM1221" s="18"/>
      <c r="AN1221" s="18"/>
      <c r="AO1221" s="18"/>
      <c r="AP1221" s="18"/>
      <c r="AQ1221" s="18"/>
      <c r="AR1221" s="18"/>
      <c r="AS1221" s="18"/>
      <c r="AT1221" s="18"/>
      <c r="AU1221" s="18"/>
      <c r="AV1221" s="18"/>
      <c r="AW1221" s="18"/>
      <c r="AX1221" s="18"/>
      <c r="AY1221" s="18"/>
      <c r="AZ1221" s="18"/>
      <c r="BA1221" s="18"/>
      <c r="BB1221" s="18"/>
      <c r="BC1221" s="18"/>
      <c r="BD1221" s="18"/>
      <c r="BE1221" s="18"/>
      <c r="BF1221" s="18"/>
      <c r="BG1221" s="18"/>
      <c r="BH1221" s="18"/>
      <c r="BI1221" s="18"/>
      <c r="BJ1221" s="18"/>
      <c r="BK1221" s="18"/>
      <c r="BL1221" s="18"/>
      <c r="BM1221" s="18"/>
      <c r="BN1221" s="18"/>
      <c r="BO1221" s="18"/>
      <c r="BP1221" s="18"/>
      <c r="BQ1221" s="18"/>
      <c r="BR1221" s="18"/>
      <c r="BS1221" s="18"/>
      <c r="BT1221" s="18"/>
      <c r="BU1221" s="18"/>
      <c r="BV1221" s="18"/>
      <c r="BW1221" s="18"/>
      <c r="BX1221" s="18"/>
      <c r="BY1221" s="18"/>
      <c r="BZ1221" s="18"/>
      <c r="CA1221" s="18"/>
      <c r="CB1221" s="18"/>
      <c r="CC1221" s="18"/>
      <c r="CD1221" s="18"/>
      <c r="CE1221" s="18"/>
      <c r="CF1221" s="18"/>
      <c r="CG1221" s="18"/>
      <c r="CH1221" s="18"/>
      <c r="CI1221" s="18"/>
      <c r="CJ1221" s="18"/>
      <c r="CK1221" s="18"/>
      <c r="CL1221" s="18"/>
      <c r="CM1221" s="18"/>
      <c r="CN1221" s="18"/>
      <c r="CO1221" s="18"/>
      <c r="CP1221" s="18"/>
      <c r="CQ1221" s="18"/>
      <c r="CR1221" s="18"/>
      <c r="CS1221" s="18"/>
    </row>
    <row r="1222" spans="1:97">
      <c r="A1222" s="18"/>
      <c r="B1222" s="18"/>
      <c r="C1222" s="18" t="s">
        <v>19099</v>
      </c>
      <c r="D1222" s="18"/>
      <c r="E1222" s="18"/>
      <c r="F1222" s="18"/>
      <c r="G1222" s="18"/>
      <c r="H1222" s="18"/>
      <c r="I1222" s="18"/>
      <c r="J1222" s="18"/>
      <c r="K1222" s="18"/>
      <c r="L1222" s="18"/>
      <c r="M1222" s="18"/>
      <c r="N1222" s="18"/>
      <c r="O1222" s="18"/>
      <c r="P1222" s="18"/>
      <c r="Q1222" s="18"/>
      <c r="R1222" s="18"/>
      <c r="S1222" s="18"/>
      <c r="T1222" s="18"/>
      <c r="U1222" s="18"/>
      <c r="V1222" s="18"/>
      <c r="W1222" s="18"/>
      <c r="X1222" s="18"/>
      <c r="Y1222" s="18"/>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c r="BC1222" s="18"/>
      <c r="BD1222" s="18"/>
      <c r="BE1222" s="18"/>
      <c r="BF1222" s="18"/>
      <c r="BG1222" s="18"/>
      <c r="BH1222" s="18"/>
      <c r="BI1222" s="18"/>
      <c r="BJ1222" s="18"/>
      <c r="BK1222" s="18"/>
      <c r="BL1222" s="18"/>
      <c r="BM1222" s="18"/>
      <c r="BN1222" s="18"/>
      <c r="BO1222" s="18"/>
      <c r="BP1222" s="18"/>
      <c r="BQ1222" s="18"/>
      <c r="BR1222" s="18"/>
      <c r="BS1222" s="18"/>
      <c r="BT1222" s="18"/>
      <c r="BU1222" s="18"/>
      <c r="BV1222" s="18"/>
      <c r="BW1222" s="18"/>
      <c r="BX1222" s="18"/>
      <c r="BY1222" s="18"/>
      <c r="BZ1222" s="18"/>
      <c r="CA1222" s="18"/>
      <c r="CB1222" s="18"/>
      <c r="CC1222" s="18"/>
      <c r="CD1222" s="18"/>
      <c r="CE1222" s="18"/>
      <c r="CF1222" s="18"/>
      <c r="CG1222" s="18"/>
      <c r="CH1222" s="18"/>
      <c r="CI1222" s="18"/>
      <c r="CJ1222" s="18"/>
      <c r="CK1222" s="18"/>
      <c r="CL1222" s="18"/>
      <c r="CM1222" s="18"/>
      <c r="CN1222" s="18"/>
      <c r="CO1222" s="18"/>
      <c r="CP1222" s="18"/>
      <c r="CQ1222" s="18"/>
      <c r="CR1222" s="18"/>
      <c r="CS1222" s="18"/>
    </row>
    <row r="1223" spans="1:97">
      <c r="A1223" s="18"/>
      <c r="B1223" s="18"/>
      <c r="C1223" s="18" t="s">
        <v>19100</v>
      </c>
      <c r="D1223" s="18"/>
      <c r="E1223" s="18"/>
      <c r="F1223" s="18"/>
      <c r="G1223" s="18"/>
      <c r="H1223" s="18"/>
      <c r="I1223" s="18"/>
      <c r="J1223" s="18"/>
      <c r="K1223" s="18"/>
      <c r="L1223" s="18"/>
      <c r="M1223" s="18"/>
      <c r="N1223" s="18"/>
      <c r="O1223" s="18"/>
      <c r="P1223" s="18"/>
      <c r="Q1223" s="18"/>
      <c r="R1223" s="18"/>
      <c r="S1223" s="18"/>
      <c r="T1223" s="18"/>
      <c r="U1223" s="18"/>
      <c r="V1223" s="18"/>
      <c r="W1223" s="18"/>
      <c r="X1223" s="18"/>
      <c r="Y1223" s="18"/>
      <c r="Z1223" s="18"/>
      <c r="AA1223" s="18"/>
      <c r="AB1223" s="18"/>
      <c r="AC1223" s="18"/>
      <c r="AD1223" s="18"/>
      <c r="AE1223" s="18"/>
      <c r="AF1223" s="18"/>
      <c r="AG1223" s="18"/>
      <c r="AH1223" s="18"/>
      <c r="AI1223" s="18"/>
      <c r="AJ1223" s="18"/>
      <c r="AK1223" s="18"/>
      <c r="AL1223" s="18"/>
      <c r="AM1223" s="18"/>
      <c r="AN1223" s="18"/>
      <c r="AO1223" s="18"/>
      <c r="AP1223" s="18"/>
      <c r="AQ1223" s="18"/>
      <c r="AR1223" s="18"/>
      <c r="AS1223" s="18"/>
      <c r="AT1223" s="18"/>
      <c r="AU1223" s="18"/>
      <c r="AV1223" s="18"/>
      <c r="AW1223" s="18"/>
      <c r="AX1223" s="18"/>
      <c r="AY1223" s="18"/>
      <c r="AZ1223" s="18"/>
      <c r="BA1223" s="18"/>
      <c r="BB1223" s="18"/>
      <c r="BC1223" s="18"/>
      <c r="BD1223" s="18"/>
      <c r="BE1223" s="18"/>
      <c r="BF1223" s="18"/>
      <c r="BG1223" s="18"/>
      <c r="BH1223" s="18"/>
      <c r="BI1223" s="18"/>
      <c r="BJ1223" s="18"/>
      <c r="BK1223" s="18"/>
      <c r="BL1223" s="18"/>
      <c r="BM1223" s="18"/>
      <c r="BN1223" s="18"/>
      <c r="BO1223" s="18"/>
      <c r="BP1223" s="18"/>
      <c r="BQ1223" s="18"/>
      <c r="BR1223" s="18"/>
      <c r="BS1223" s="18"/>
      <c r="BT1223" s="18"/>
      <c r="BU1223" s="18"/>
      <c r="BV1223" s="18"/>
      <c r="BW1223" s="18"/>
      <c r="BX1223" s="18"/>
      <c r="BY1223" s="18"/>
      <c r="BZ1223" s="18"/>
      <c r="CA1223" s="18"/>
      <c r="CB1223" s="18"/>
      <c r="CC1223" s="18"/>
      <c r="CD1223" s="18"/>
      <c r="CE1223" s="18"/>
      <c r="CF1223" s="18"/>
      <c r="CG1223" s="18"/>
      <c r="CH1223" s="18"/>
      <c r="CI1223" s="18"/>
      <c r="CJ1223" s="18"/>
      <c r="CK1223" s="18"/>
      <c r="CL1223" s="18"/>
      <c r="CM1223" s="18"/>
      <c r="CN1223" s="18"/>
      <c r="CO1223" s="18"/>
      <c r="CP1223" s="18"/>
      <c r="CQ1223" s="18"/>
      <c r="CR1223" s="18"/>
      <c r="CS1223" s="18"/>
    </row>
    <row r="1224" spans="1:97">
      <c r="A1224" s="18"/>
      <c r="B1224" s="18"/>
      <c r="C1224" s="18" t="s">
        <v>19101</v>
      </c>
      <c r="D1224" s="18"/>
      <c r="E1224" s="18"/>
      <c r="F1224" s="18"/>
      <c r="G1224" s="18"/>
      <c r="H1224" s="18"/>
      <c r="I1224" s="18"/>
      <c r="J1224" s="18"/>
      <c r="K1224" s="18"/>
      <c r="L1224" s="18"/>
      <c r="M1224" s="18"/>
      <c r="N1224" s="18"/>
      <c r="O1224" s="18"/>
      <c r="P1224" s="18"/>
      <c r="Q1224" s="18"/>
      <c r="R1224" s="18"/>
      <c r="S1224" s="18"/>
      <c r="T1224" s="18"/>
      <c r="U1224" s="18"/>
      <c r="V1224" s="18"/>
      <c r="W1224" s="18"/>
      <c r="X1224" s="18"/>
      <c r="Y1224" s="18"/>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c r="BC1224" s="18"/>
      <c r="BD1224" s="18"/>
      <c r="BE1224" s="18"/>
      <c r="BF1224" s="18"/>
      <c r="BG1224" s="18"/>
      <c r="BH1224" s="18"/>
      <c r="BI1224" s="18"/>
      <c r="BJ1224" s="18"/>
      <c r="BK1224" s="18"/>
      <c r="BL1224" s="18"/>
      <c r="BM1224" s="18"/>
      <c r="BN1224" s="18"/>
      <c r="BO1224" s="18"/>
      <c r="BP1224" s="18"/>
      <c r="BQ1224" s="18"/>
      <c r="BR1224" s="18"/>
      <c r="BS1224" s="18"/>
      <c r="BT1224" s="18"/>
      <c r="BU1224" s="18"/>
      <c r="BV1224" s="18"/>
      <c r="BW1224" s="18"/>
      <c r="BX1224" s="18"/>
      <c r="BY1224" s="18"/>
      <c r="BZ1224" s="18"/>
      <c r="CA1224" s="18"/>
      <c r="CB1224" s="18"/>
      <c r="CC1224" s="18"/>
      <c r="CD1224" s="18"/>
      <c r="CE1224" s="18"/>
      <c r="CF1224" s="18"/>
      <c r="CG1224" s="18"/>
      <c r="CH1224" s="18"/>
      <c r="CI1224" s="18"/>
      <c r="CJ1224" s="18"/>
      <c r="CK1224" s="18"/>
      <c r="CL1224" s="18"/>
      <c r="CM1224" s="18"/>
      <c r="CN1224" s="18"/>
      <c r="CO1224" s="18"/>
      <c r="CP1224" s="18"/>
      <c r="CQ1224" s="18"/>
      <c r="CR1224" s="18"/>
      <c r="CS1224" s="18"/>
    </row>
    <row r="1225" spans="1:97">
      <c r="A1225" s="18"/>
      <c r="B1225" s="18"/>
      <c r="C1225" s="18" t="s">
        <v>19102</v>
      </c>
      <c r="D1225" s="18"/>
      <c r="E1225" s="18"/>
      <c r="F1225" s="18"/>
      <c r="G1225" s="18"/>
      <c r="H1225" s="18"/>
      <c r="I1225" s="18"/>
      <c r="J1225" s="18"/>
      <c r="K1225" s="18"/>
      <c r="L1225" s="18"/>
      <c r="M1225" s="18"/>
      <c r="N1225" s="18"/>
      <c r="O1225" s="18"/>
      <c r="P1225" s="18"/>
      <c r="Q1225" s="18"/>
      <c r="R1225" s="18"/>
      <c r="S1225" s="18"/>
      <c r="T1225" s="18"/>
      <c r="U1225" s="18"/>
      <c r="V1225" s="18"/>
      <c r="W1225" s="18"/>
      <c r="X1225" s="18"/>
      <c r="Y1225" s="18"/>
      <c r="Z1225" s="18"/>
      <c r="AA1225" s="18"/>
      <c r="AB1225" s="18"/>
      <c r="AC1225" s="18"/>
      <c r="AD1225" s="18"/>
      <c r="AE1225" s="18"/>
      <c r="AF1225" s="18"/>
      <c r="AG1225" s="18"/>
      <c r="AH1225" s="18"/>
      <c r="AI1225" s="18"/>
      <c r="AJ1225" s="18"/>
      <c r="AK1225" s="18"/>
      <c r="AL1225" s="18"/>
      <c r="AM1225" s="18"/>
      <c r="AN1225" s="18"/>
      <c r="AO1225" s="18"/>
      <c r="AP1225" s="18"/>
      <c r="AQ1225" s="18"/>
      <c r="AR1225" s="18"/>
      <c r="AS1225" s="18"/>
      <c r="AT1225" s="18"/>
      <c r="AU1225" s="18"/>
      <c r="AV1225" s="18"/>
      <c r="AW1225" s="18"/>
      <c r="AX1225" s="18"/>
      <c r="AY1225" s="18"/>
      <c r="AZ1225" s="18"/>
      <c r="BA1225" s="18"/>
      <c r="BB1225" s="18"/>
      <c r="BC1225" s="18"/>
      <c r="BD1225" s="18"/>
      <c r="BE1225" s="18"/>
      <c r="BF1225" s="18"/>
      <c r="BG1225" s="18"/>
      <c r="BH1225" s="18"/>
      <c r="BI1225" s="18"/>
      <c r="BJ1225" s="18"/>
      <c r="BK1225" s="18"/>
      <c r="BL1225" s="18"/>
      <c r="BM1225" s="18"/>
      <c r="BN1225" s="18"/>
      <c r="BO1225" s="18"/>
      <c r="BP1225" s="18"/>
      <c r="BQ1225" s="18"/>
      <c r="BR1225" s="18"/>
      <c r="BS1225" s="18"/>
      <c r="BT1225" s="18"/>
      <c r="BU1225" s="18"/>
      <c r="BV1225" s="18"/>
      <c r="BW1225" s="18"/>
      <c r="BX1225" s="18"/>
      <c r="BY1225" s="18"/>
      <c r="BZ1225" s="18"/>
      <c r="CA1225" s="18"/>
      <c r="CB1225" s="18"/>
      <c r="CC1225" s="18"/>
      <c r="CD1225" s="18"/>
      <c r="CE1225" s="18"/>
      <c r="CF1225" s="18"/>
      <c r="CG1225" s="18"/>
      <c r="CH1225" s="18"/>
      <c r="CI1225" s="18"/>
      <c r="CJ1225" s="18"/>
      <c r="CK1225" s="18"/>
      <c r="CL1225" s="18"/>
      <c r="CM1225" s="18"/>
      <c r="CN1225" s="18"/>
      <c r="CO1225" s="18"/>
      <c r="CP1225" s="18"/>
      <c r="CQ1225" s="18"/>
      <c r="CR1225" s="18"/>
      <c r="CS1225" s="18"/>
    </row>
    <row r="1226" spans="1:97">
      <c r="A1226" s="18"/>
      <c r="B1226" s="18"/>
      <c r="C1226" s="18" t="s">
        <v>19103</v>
      </c>
      <c r="D1226" s="18"/>
      <c r="E1226" s="18"/>
      <c r="F1226" s="18"/>
      <c r="G1226" s="18"/>
      <c r="H1226" s="18"/>
      <c r="I1226" s="18"/>
      <c r="J1226" s="18"/>
      <c r="K1226" s="18"/>
      <c r="L1226" s="18"/>
      <c r="M1226" s="18"/>
      <c r="N1226" s="18"/>
      <c r="O1226" s="18"/>
      <c r="P1226" s="18"/>
      <c r="Q1226" s="18"/>
      <c r="R1226" s="18"/>
      <c r="S1226" s="18"/>
      <c r="T1226" s="18"/>
      <c r="U1226" s="18"/>
      <c r="V1226" s="18"/>
      <c r="W1226" s="18"/>
      <c r="X1226" s="18"/>
      <c r="Y1226" s="18"/>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c r="BC1226" s="18"/>
      <c r="BD1226" s="18"/>
      <c r="BE1226" s="18"/>
      <c r="BF1226" s="18"/>
      <c r="BG1226" s="18"/>
      <c r="BH1226" s="18"/>
      <c r="BI1226" s="18"/>
      <c r="BJ1226" s="18"/>
      <c r="BK1226" s="18"/>
      <c r="BL1226" s="18"/>
      <c r="BM1226" s="18"/>
      <c r="BN1226" s="18"/>
      <c r="BO1226" s="18"/>
      <c r="BP1226" s="18"/>
      <c r="BQ1226" s="18"/>
      <c r="BR1226" s="18"/>
      <c r="BS1226" s="18"/>
      <c r="BT1226" s="18"/>
      <c r="BU1226" s="18"/>
      <c r="BV1226" s="18"/>
      <c r="BW1226" s="18"/>
      <c r="BX1226" s="18"/>
      <c r="BY1226" s="18"/>
      <c r="BZ1226" s="18"/>
      <c r="CA1226" s="18"/>
      <c r="CB1226" s="18"/>
      <c r="CC1226" s="18"/>
      <c r="CD1226" s="18"/>
      <c r="CE1226" s="18"/>
      <c r="CF1226" s="18"/>
      <c r="CG1226" s="18"/>
      <c r="CH1226" s="18"/>
      <c r="CI1226" s="18"/>
      <c r="CJ1226" s="18"/>
      <c r="CK1226" s="18"/>
      <c r="CL1226" s="18"/>
      <c r="CM1226" s="18"/>
      <c r="CN1226" s="18"/>
      <c r="CO1226" s="18"/>
      <c r="CP1226" s="18"/>
      <c r="CQ1226" s="18"/>
      <c r="CR1226" s="18"/>
      <c r="CS1226" s="18"/>
    </row>
    <row r="1227" spans="1:97">
      <c r="A1227" s="18"/>
      <c r="B1227" s="18"/>
      <c r="C1227" s="18" t="s">
        <v>19104</v>
      </c>
      <c r="D1227" s="18"/>
      <c r="E1227" s="18"/>
      <c r="F1227" s="18"/>
      <c r="G1227" s="18"/>
      <c r="H1227" s="18"/>
      <c r="I1227" s="18"/>
      <c r="J1227" s="18"/>
      <c r="K1227" s="18"/>
      <c r="L1227" s="18"/>
      <c r="M1227" s="18"/>
      <c r="N1227" s="18"/>
      <c r="O1227" s="18"/>
      <c r="P1227" s="18"/>
      <c r="Q1227" s="18"/>
      <c r="R1227" s="18"/>
      <c r="S1227" s="18"/>
      <c r="T1227" s="18"/>
      <c r="U1227" s="18"/>
      <c r="V1227" s="18"/>
      <c r="W1227" s="18"/>
      <c r="X1227" s="18"/>
      <c r="Y1227" s="18"/>
      <c r="Z1227" s="18"/>
      <c r="AA1227" s="18"/>
      <c r="AB1227" s="18"/>
      <c r="AC1227" s="18"/>
      <c r="AD1227" s="18"/>
      <c r="AE1227" s="18"/>
      <c r="AF1227" s="18"/>
      <c r="AG1227" s="18"/>
      <c r="AH1227" s="18"/>
      <c r="AI1227" s="18"/>
      <c r="AJ1227" s="18"/>
      <c r="AK1227" s="18"/>
      <c r="AL1227" s="18"/>
      <c r="AM1227" s="18"/>
      <c r="AN1227" s="18"/>
      <c r="AO1227" s="18"/>
      <c r="AP1227" s="18"/>
      <c r="AQ1227" s="18"/>
      <c r="AR1227" s="18"/>
      <c r="AS1227" s="18"/>
      <c r="AT1227" s="18"/>
      <c r="AU1227" s="18"/>
      <c r="AV1227" s="18"/>
      <c r="AW1227" s="18"/>
      <c r="AX1227" s="18"/>
      <c r="AY1227" s="18"/>
      <c r="AZ1227" s="18"/>
      <c r="BA1227" s="18"/>
      <c r="BB1227" s="18"/>
      <c r="BC1227" s="18"/>
      <c r="BD1227" s="18"/>
      <c r="BE1227" s="18"/>
      <c r="BF1227" s="18"/>
      <c r="BG1227" s="18"/>
      <c r="BH1227" s="18"/>
      <c r="BI1227" s="18"/>
      <c r="BJ1227" s="18"/>
      <c r="BK1227" s="18"/>
      <c r="BL1227" s="18"/>
      <c r="BM1227" s="18"/>
      <c r="BN1227" s="18"/>
      <c r="BO1227" s="18"/>
      <c r="BP1227" s="18"/>
      <c r="BQ1227" s="18"/>
      <c r="BR1227" s="18"/>
      <c r="BS1227" s="18"/>
      <c r="BT1227" s="18"/>
      <c r="BU1227" s="18"/>
      <c r="BV1227" s="18"/>
      <c r="BW1227" s="18"/>
      <c r="BX1227" s="18"/>
      <c r="BY1227" s="18"/>
      <c r="BZ1227" s="18"/>
      <c r="CA1227" s="18"/>
      <c r="CB1227" s="18"/>
      <c r="CC1227" s="18"/>
      <c r="CD1227" s="18"/>
      <c r="CE1227" s="18"/>
      <c r="CF1227" s="18"/>
      <c r="CG1227" s="18"/>
      <c r="CH1227" s="18"/>
      <c r="CI1227" s="18"/>
      <c r="CJ1227" s="18"/>
      <c r="CK1227" s="18"/>
      <c r="CL1227" s="18"/>
      <c r="CM1227" s="18"/>
      <c r="CN1227" s="18"/>
      <c r="CO1227" s="18"/>
      <c r="CP1227" s="18"/>
      <c r="CQ1227" s="18"/>
      <c r="CR1227" s="18"/>
      <c r="CS1227" s="18"/>
    </row>
    <row r="1228" spans="1:97">
      <c r="A1228" s="18"/>
      <c r="B1228" s="18"/>
      <c r="C1228" s="18" t="s">
        <v>19105</v>
      </c>
      <c r="D1228" s="18"/>
      <c r="E1228" s="18"/>
      <c r="F1228" s="18"/>
      <c r="G1228" s="18"/>
      <c r="H1228" s="18"/>
      <c r="I1228" s="18"/>
      <c r="J1228" s="18"/>
      <c r="K1228" s="18"/>
      <c r="L1228" s="18"/>
      <c r="M1228" s="18"/>
      <c r="N1228" s="18"/>
      <c r="O1228" s="18"/>
      <c r="P1228" s="18"/>
      <c r="Q1228" s="18"/>
      <c r="R1228" s="18"/>
      <c r="S1228" s="18"/>
      <c r="T1228" s="18"/>
      <c r="U1228" s="18"/>
      <c r="V1228" s="18"/>
      <c r="W1228" s="18"/>
      <c r="X1228" s="18"/>
      <c r="Y1228" s="18"/>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c r="BC1228" s="18"/>
      <c r="BD1228" s="18"/>
      <c r="BE1228" s="18"/>
      <c r="BF1228" s="18"/>
      <c r="BG1228" s="18"/>
      <c r="BH1228" s="18"/>
      <c r="BI1228" s="18"/>
      <c r="BJ1228" s="18"/>
      <c r="BK1228" s="18"/>
      <c r="BL1228" s="18"/>
      <c r="BM1228" s="18"/>
      <c r="BN1228" s="18"/>
      <c r="BO1228" s="18"/>
      <c r="BP1228" s="18"/>
      <c r="BQ1228" s="18"/>
      <c r="BR1228" s="18"/>
      <c r="BS1228" s="18"/>
      <c r="BT1228" s="18"/>
      <c r="BU1228" s="18"/>
      <c r="BV1228" s="18"/>
      <c r="BW1228" s="18"/>
      <c r="BX1228" s="18"/>
      <c r="BY1228" s="18"/>
      <c r="BZ1228" s="18"/>
      <c r="CA1228" s="18"/>
      <c r="CB1228" s="18"/>
      <c r="CC1228" s="18"/>
      <c r="CD1228" s="18"/>
      <c r="CE1228" s="18"/>
      <c r="CF1228" s="18"/>
      <c r="CG1228" s="18"/>
      <c r="CH1228" s="18"/>
      <c r="CI1228" s="18"/>
      <c r="CJ1228" s="18"/>
      <c r="CK1228" s="18"/>
      <c r="CL1228" s="18"/>
      <c r="CM1228" s="18"/>
      <c r="CN1228" s="18"/>
      <c r="CO1228" s="18"/>
      <c r="CP1228" s="18"/>
      <c r="CQ1228" s="18"/>
      <c r="CR1228" s="18"/>
      <c r="CS1228" s="18"/>
    </row>
    <row r="1229" spans="1:97">
      <c r="A1229" s="18"/>
      <c r="B1229" s="18"/>
      <c r="C1229" s="18" t="s">
        <v>19106</v>
      </c>
      <c r="D1229" s="18"/>
      <c r="E1229" s="18"/>
      <c r="F1229" s="18"/>
      <c r="G1229" s="18"/>
      <c r="H1229" s="18"/>
      <c r="I1229" s="18"/>
      <c r="J1229" s="18"/>
      <c r="K1229" s="18"/>
      <c r="L1229" s="18"/>
      <c r="M1229" s="18"/>
      <c r="N1229" s="18"/>
      <c r="O1229" s="18"/>
      <c r="P1229" s="18"/>
      <c r="Q1229" s="18"/>
      <c r="R1229" s="18"/>
      <c r="S1229" s="18"/>
      <c r="T1229" s="18"/>
      <c r="U1229" s="18"/>
      <c r="V1229" s="18"/>
      <c r="W1229" s="18"/>
      <c r="X1229" s="18"/>
      <c r="Y1229" s="18"/>
      <c r="Z1229" s="18"/>
      <c r="AA1229" s="18"/>
      <c r="AB1229" s="18"/>
      <c r="AC1229" s="18"/>
      <c r="AD1229" s="18"/>
      <c r="AE1229" s="18"/>
      <c r="AF1229" s="18"/>
      <c r="AG1229" s="18"/>
      <c r="AH1229" s="18"/>
      <c r="AI1229" s="18"/>
      <c r="AJ1229" s="18"/>
      <c r="AK1229" s="18"/>
      <c r="AL1229" s="18"/>
      <c r="AM1229" s="18"/>
      <c r="AN1229" s="18"/>
      <c r="AO1229" s="18"/>
      <c r="AP1229" s="18"/>
      <c r="AQ1229" s="18"/>
      <c r="AR1229" s="18"/>
      <c r="AS1229" s="18"/>
      <c r="AT1229" s="18"/>
      <c r="AU1229" s="18"/>
      <c r="AV1229" s="18"/>
      <c r="AW1229" s="18"/>
      <c r="AX1229" s="18"/>
      <c r="AY1229" s="18"/>
      <c r="AZ1229" s="18"/>
      <c r="BA1229" s="18"/>
      <c r="BB1229" s="18"/>
      <c r="BC1229" s="18"/>
      <c r="BD1229" s="18"/>
      <c r="BE1229" s="18"/>
      <c r="BF1229" s="18"/>
      <c r="BG1229" s="18"/>
      <c r="BH1229" s="18"/>
      <c r="BI1229" s="18"/>
      <c r="BJ1229" s="18"/>
      <c r="BK1229" s="18"/>
      <c r="BL1229" s="18"/>
      <c r="BM1229" s="18"/>
      <c r="BN1229" s="18"/>
      <c r="BO1229" s="18"/>
      <c r="BP1229" s="18"/>
      <c r="BQ1229" s="18"/>
      <c r="BR1229" s="18"/>
      <c r="BS1229" s="18"/>
      <c r="BT1229" s="18"/>
      <c r="BU1229" s="18"/>
      <c r="BV1229" s="18"/>
      <c r="BW1229" s="18"/>
      <c r="BX1229" s="18"/>
      <c r="BY1229" s="18"/>
      <c r="BZ1229" s="18"/>
      <c r="CA1229" s="18"/>
      <c r="CB1229" s="18"/>
      <c r="CC1229" s="18"/>
      <c r="CD1229" s="18"/>
      <c r="CE1229" s="18"/>
      <c r="CF1229" s="18"/>
      <c r="CG1229" s="18"/>
      <c r="CH1229" s="18"/>
      <c r="CI1229" s="18"/>
      <c r="CJ1229" s="18"/>
      <c r="CK1229" s="18"/>
      <c r="CL1229" s="18"/>
      <c r="CM1229" s="18"/>
      <c r="CN1229" s="18"/>
      <c r="CO1229" s="18"/>
      <c r="CP1229" s="18"/>
      <c r="CQ1229" s="18"/>
      <c r="CR1229" s="18"/>
      <c r="CS1229" s="18"/>
    </row>
    <row r="1230" spans="1:97">
      <c r="A1230" s="18"/>
      <c r="B1230" s="18"/>
      <c r="C1230" s="18" t="s">
        <v>19107</v>
      </c>
      <c r="D1230" s="18"/>
      <c r="E1230" s="18"/>
      <c r="F1230" s="18"/>
      <c r="G1230" s="18"/>
      <c r="H1230" s="18"/>
      <c r="I1230" s="18"/>
      <c r="J1230" s="18"/>
      <c r="K1230" s="18"/>
      <c r="L1230" s="18"/>
      <c r="M1230" s="18"/>
      <c r="N1230" s="18"/>
      <c r="O1230" s="18"/>
      <c r="P1230" s="18"/>
      <c r="Q1230" s="18"/>
      <c r="R1230" s="18"/>
      <c r="S1230" s="18"/>
      <c r="T1230" s="18"/>
      <c r="U1230" s="18"/>
      <c r="V1230" s="18"/>
      <c r="W1230" s="18"/>
      <c r="X1230" s="18"/>
      <c r="Y1230" s="18"/>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c r="BC1230" s="18"/>
      <c r="BD1230" s="18"/>
      <c r="BE1230" s="18"/>
      <c r="BF1230" s="18"/>
      <c r="BG1230" s="18"/>
      <c r="BH1230" s="18"/>
      <c r="BI1230" s="18"/>
      <c r="BJ1230" s="18"/>
      <c r="BK1230" s="18"/>
      <c r="BL1230" s="18"/>
      <c r="BM1230" s="18"/>
      <c r="BN1230" s="18"/>
      <c r="BO1230" s="18"/>
      <c r="BP1230" s="18"/>
      <c r="BQ1230" s="18"/>
      <c r="BR1230" s="18"/>
      <c r="BS1230" s="18"/>
      <c r="BT1230" s="18"/>
      <c r="BU1230" s="18"/>
      <c r="BV1230" s="18"/>
      <c r="BW1230" s="18"/>
      <c r="BX1230" s="18"/>
      <c r="BY1230" s="18"/>
      <c r="BZ1230" s="18"/>
      <c r="CA1230" s="18"/>
      <c r="CB1230" s="18"/>
      <c r="CC1230" s="18"/>
      <c r="CD1230" s="18"/>
      <c r="CE1230" s="18"/>
      <c r="CF1230" s="18"/>
      <c r="CG1230" s="18"/>
      <c r="CH1230" s="18"/>
      <c r="CI1230" s="18"/>
      <c r="CJ1230" s="18"/>
      <c r="CK1230" s="18"/>
      <c r="CL1230" s="18"/>
      <c r="CM1230" s="18"/>
      <c r="CN1230" s="18"/>
      <c r="CO1230" s="18"/>
      <c r="CP1230" s="18"/>
      <c r="CQ1230" s="18"/>
      <c r="CR1230" s="18"/>
      <c r="CS1230" s="18"/>
    </row>
    <row r="1231" spans="1:97">
      <c r="A1231" s="18"/>
      <c r="B1231" s="18"/>
      <c r="C1231" s="18" t="s">
        <v>19108</v>
      </c>
      <c r="D1231" s="18"/>
      <c r="E1231" s="18"/>
      <c r="F1231" s="18"/>
      <c r="G1231" s="18"/>
      <c r="H1231" s="18"/>
      <c r="I1231" s="18"/>
      <c r="J1231" s="18"/>
      <c r="K1231" s="18"/>
      <c r="L1231" s="18"/>
      <c r="M1231" s="18"/>
      <c r="N1231" s="18"/>
      <c r="O1231" s="18"/>
      <c r="P1231" s="18"/>
      <c r="Q1231" s="18"/>
      <c r="R1231" s="18"/>
      <c r="S1231" s="18"/>
      <c r="T1231" s="18"/>
      <c r="U1231" s="18"/>
      <c r="V1231" s="18"/>
      <c r="W1231" s="18"/>
      <c r="X1231" s="18"/>
      <c r="Y1231" s="18"/>
      <c r="Z1231" s="18"/>
      <c r="AA1231" s="18"/>
      <c r="AB1231" s="18"/>
      <c r="AC1231" s="18"/>
      <c r="AD1231" s="18"/>
      <c r="AE1231" s="18"/>
      <c r="AF1231" s="18"/>
      <c r="AG1231" s="18"/>
      <c r="AH1231" s="18"/>
      <c r="AI1231" s="18"/>
      <c r="AJ1231" s="18"/>
      <c r="AK1231" s="18"/>
      <c r="AL1231" s="18"/>
      <c r="AM1231" s="18"/>
      <c r="AN1231" s="18"/>
      <c r="AO1231" s="18"/>
      <c r="AP1231" s="18"/>
      <c r="AQ1231" s="18"/>
      <c r="AR1231" s="18"/>
      <c r="AS1231" s="18"/>
      <c r="AT1231" s="18"/>
      <c r="AU1231" s="18"/>
      <c r="AV1231" s="18"/>
      <c r="AW1231" s="18"/>
      <c r="AX1231" s="18"/>
      <c r="AY1231" s="18"/>
      <c r="AZ1231" s="18"/>
      <c r="BA1231" s="18"/>
      <c r="BB1231" s="18"/>
      <c r="BC1231" s="18"/>
      <c r="BD1231" s="18"/>
      <c r="BE1231" s="18"/>
      <c r="BF1231" s="18"/>
      <c r="BG1231" s="18"/>
      <c r="BH1231" s="18"/>
      <c r="BI1231" s="18"/>
      <c r="BJ1231" s="18"/>
      <c r="BK1231" s="18"/>
      <c r="BL1231" s="18"/>
      <c r="BM1231" s="18"/>
      <c r="BN1231" s="18"/>
      <c r="BO1231" s="18"/>
      <c r="BP1231" s="18"/>
      <c r="BQ1231" s="18"/>
      <c r="BR1231" s="18"/>
      <c r="BS1231" s="18"/>
      <c r="BT1231" s="18"/>
      <c r="BU1231" s="18"/>
      <c r="BV1231" s="18"/>
      <c r="BW1231" s="18"/>
      <c r="BX1231" s="18"/>
      <c r="BY1231" s="18"/>
      <c r="BZ1231" s="18"/>
      <c r="CA1231" s="18"/>
      <c r="CB1231" s="18"/>
      <c r="CC1231" s="18"/>
      <c r="CD1231" s="18"/>
      <c r="CE1231" s="18"/>
      <c r="CF1231" s="18"/>
      <c r="CG1231" s="18"/>
      <c r="CH1231" s="18"/>
      <c r="CI1231" s="18"/>
      <c r="CJ1231" s="18"/>
      <c r="CK1231" s="18"/>
      <c r="CL1231" s="18"/>
      <c r="CM1231" s="18"/>
      <c r="CN1231" s="18"/>
      <c r="CO1231" s="18"/>
      <c r="CP1231" s="18"/>
      <c r="CQ1231" s="18"/>
      <c r="CR1231" s="18"/>
      <c r="CS1231" s="18"/>
    </row>
    <row r="1232" spans="1:97">
      <c r="A1232" s="18"/>
      <c r="B1232" s="18"/>
      <c r="C1232" s="18" t="s">
        <v>19109</v>
      </c>
      <c r="D1232" s="18"/>
      <c r="E1232" s="18"/>
      <c r="F1232" s="18"/>
      <c r="G1232" s="18"/>
      <c r="H1232" s="18"/>
      <c r="I1232" s="18"/>
      <c r="J1232" s="18"/>
      <c r="K1232" s="18"/>
      <c r="L1232" s="18"/>
      <c r="M1232" s="18"/>
      <c r="N1232" s="18"/>
      <c r="O1232" s="18"/>
      <c r="P1232" s="18"/>
      <c r="Q1232" s="18"/>
      <c r="R1232" s="18"/>
      <c r="S1232" s="18"/>
      <c r="T1232" s="18"/>
      <c r="U1232" s="18"/>
      <c r="V1232" s="18"/>
      <c r="W1232" s="18"/>
      <c r="X1232" s="18"/>
      <c r="Y1232" s="18"/>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c r="BC1232" s="18"/>
      <c r="BD1232" s="18"/>
      <c r="BE1232" s="18"/>
      <c r="BF1232" s="18"/>
      <c r="BG1232" s="18"/>
      <c r="BH1232" s="18"/>
      <c r="BI1232" s="18"/>
      <c r="BJ1232" s="18"/>
      <c r="BK1232" s="18"/>
      <c r="BL1232" s="18"/>
      <c r="BM1232" s="18"/>
      <c r="BN1232" s="18"/>
      <c r="BO1232" s="18"/>
      <c r="BP1232" s="18"/>
      <c r="BQ1232" s="18"/>
      <c r="BR1232" s="18"/>
      <c r="BS1232" s="18"/>
      <c r="BT1232" s="18"/>
      <c r="BU1232" s="18"/>
      <c r="BV1232" s="18"/>
      <c r="BW1232" s="18"/>
      <c r="BX1232" s="18"/>
      <c r="BY1232" s="18"/>
      <c r="BZ1232" s="18"/>
      <c r="CA1232" s="18"/>
      <c r="CB1232" s="18"/>
      <c r="CC1232" s="18"/>
      <c r="CD1232" s="18"/>
      <c r="CE1232" s="18"/>
      <c r="CF1232" s="18"/>
      <c r="CG1232" s="18"/>
      <c r="CH1232" s="18"/>
      <c r="CI1232" s="18"/>
      <c r="CJ1232" s="18"/>
      <c r="CK1232" s="18"/>
      <c r="CL1232" s="18"/>
      <c r="CM1232" s="18"/>
      <c r="CN1232" s="18"/>
      <c r="CO1232" s="18"/>
      <c r="CP1232" s="18"/>
      <c r="CQ1232" s="18"/>
      <c r="CR1232" s="18"/>
      <c r="CS1232" s="18"/>
    </row>
    <row r="1233" spans="1:97">
      <c r="A1233" s="18"/>
      <c r="B1233" s="18"/>
      <c r="C1233" s="18" t="s">
        <v>19110</v>
      </c>
      <c r="D1233" s="18"/>
      <c r="E1233" s="18"/>
      <c r="F1233" s="18"/>
      <c r="G1233" s="18"/>
      <c r="H1233" s="18"/>
      <c r="I1233" s="18"/>
      <c r="J1233" s="18"/>
      <c r="K1233" s="18"/>
      <c r="L1233" s="18"/>
      <c r="M1233" s="18"/>
      <c r="N1233" s="18"/>
      <c r="O1233" s="18"/>
      <c r="P1233" s="18"/>
      <c r="Q1233" s="18"/>
      <c r="R1233" s="18"/>
      <c r="S1233" s="18"/>
      <c r="T1233" s="18"/>
      <c r="U1233" s="18"/>
      <c r="V1233" s="18"/>
      <c r="W1233" s="18"/>
      <c r="X1233" s="18"/>
      <c r="Y1233" s="18"/>
      <c r="Z1233" s="18"/>
      <c r="AA1233" s="18"/>
      <c r="AB1233" s="18"/>
      <c r="AC1233" s="18"/>
      <c r="AD1233" s="18"/>
      <c r="AE1233" s="18"/>
      <c r="AF1233" s="18"/>
      <c r="AG1233" s="18"/>
      <c r="AH1233" s="18"/>
      <c r="AI1233" s="18"/>
      <c r="AJ1233" s="18"/>
      <c r="AK1233" s="18"/>
      <c r="AL1233" s="18"/>
      <c r="AM1233" s="18"/>
      <c r="AN1233" s="18"/>
      <c r="AO1233" s="18"/>
      <c r="AP1233" s="18"/>
      <c r="AQ1233" s="18"/>
      <c r="AR1233" s="18"/>
      <c r="AS1233" s="18"/>
      <c r="AT1233" s="18"/>
      <c r="AU1233" s="18"/>
      <c r="AV1233" s="18"/>
      <c r="AW1233" s="18"/>
      <c r="AX1233" s="18"/>
      <c r="AY1233" s="18"/>
      <c r="AZ1233" s="18"/>
      <c r="BA1233" s="18"/>
      <c r="BB1233" s="18"/>
      <c r="BC1233" s="18"/>
      <c r="BD1233" s="18"/>
      <c r="BE1233" s="18"/>
      <c r="BF1233" s="18"/>
      <c r="BG1233" s="18"/>
      <c r="BH1233" s="18"/>
      <c r="BI1233" s="18"/>
      <c r="BJ1233" s="18"/>
      <c r="BK1233" s="18"/>
      <c r="BL1233" s="18"/>
      <c r="BM1233" s="18"/>
      <c r="BN1233" s="18"/>
      <c r="BO1233" s="18"/>
      <c r="BP1233" s="18"/>
      <c r="BQ1233" s="18"/>
      <c r="BR1233" s="18"/>
      <c r="BS1233" s="18"/>
      <c r="BT1233" s="18"/>
      <c r="BU1233" s="18"/>
      <c r="BV1233" s="18"/>
      <c r="BW1233" s="18"/>
      <c r="BX1233" s="18"/>
      <c r="BY1233" s="18"/>
      <c r="BZ1233" s="18"/>
      <c r="CA1233" s="18"/>
      <c r="CB1233" s="18"/>
      <c r="CC1233" s="18"/>
      <c r="CD1233" s="18"/>
      <c r="CE1233" s="18"/>
      <c r="CF1233" s="18"/>
      <c r="CG1233" s="18"/>
      <c r="CH1233" s="18"/>
      <c r="CI1233" s="18"/>
      <c r="CJ1233" s="18"/>
      <c r="CK1233" s="18"/>
      <c r="CL1233" s="18"/>
      <c r="CM1233" s="18"/>
      <c r="CN1233" s="18"/>
      <c r="CO1233" s="18"/>
      <c r="CP1233" s="18"/>
      <c r="CQ1233" s="18"/>
      <c r="CR1233" s="18"/>
      <c r="CS1233" s="18"/>
    </row>
    <row r="1234" spans="1:97">
      <c r="A1234" s="18"/>
      <c r="B1234" s="18"/>
      <c r="C1234" s="18" t="s">
        <v>19111</v>
      </c>
      <c r="D1234" s="18"/>
      <c r="E1234" s="18"/>
      <c r="F1234" s="18"/>
      <c r="G1234" s="18"/>
      <c r="H1234" s="18"/>
      <c r="I1234" s="18"/>
      <c r="J1234" s="18"/>
      <c r="K1234" s="18"/>
      <c r="L1234" s="18"/>
      <c r="M1234" s="18"/>
      <c r="N1234" s="18"/>
      <c r="O1234" s="18"/>
      <c r="P1234" s="18"/>
      <c r="Q1234" s="18"/>
      <c r="R1234" s="18"/>
      <c r="S1234" s="18"/>
      <c r="T1234" s="18"/>
      <c r="U1234" s="18"/>
      <c r="V1234" s="18"/>
      <c r="W1234" s="18"/>
      <c r="X1234" s="18"/>
      <c r="Y1234" s="18"/>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c r="BC1234" s="18"/>
      <c r="BD1234" s="18"/>
      <c r="BE1234" s="18"/>
      <c r="BF1234" s="18"/>
      <c r="BG1234" s="18"/>
      <c r="BH1234" s="18"/>
      <c r="BI1234" s="18"/>
      <c r="BJ1234" s="18"/>
      <c r="BK1234" s="18"/>
      <c r="BL1234" s="18"/>
      <c r="BM1234" s="18"/>
      <c r="BN1234" s="18"/>
      <c r="BO1234" s="18"/>
      <c r="BP1234" s="18"/>
      <c r="BQ1234" s="18"/>
      <c r="BR1234" s="18"/>
      <c r="BS1234" s="18"/>
      <c r="BT1234" s="18"/>
      <c r="BU1234" s="18"/>
      <c r="BV1234" s="18"/>
      <c r="BW1234" s="18"/>
      <c r="BX1234" s="18"/>
      <c r="BY1234" s="18"/>
      <c r="BZ1234" s="18"/>
      <c r="CA1234" s="18"/>
      <c r="CB1234" s="18"/>
      <c r="CC1234" s="18"/>
      <c r="CD1234" s="18"/>
      <c r="CE1234" s="18"/>
      <c r="CF1234" s="18"/>
      <c r="CG1234" s="18"/>
      <c r="CH1234" s="18"/>
      <c r="CI1234" s="18"/>
      <c r="CJ1234" s="18"/>
      <c r="CK1234" s="18"/>
      <c r="CL1234" s="18"/>
      <c r="CM1234" s="18"/>
      <c r="CN1234" s="18"/>
      <c r="CO1234" s="18"/>
      <c r="CP1234" s="18"/>
      <c r="CQ1234" s="18"/>
      <c r="CR1234" s="18"/>
      <c r="CS1234" s="18"/>
    </row>
    <row r="1235" spans="1:97">
      <c r="A1235" s="18"/>
      <c r="B1235" s="18"/>
      <c r="C1235" s="18" t="s">
        <v>19112</v>
      </c>
      <c r="D1235" s="18"/>
      <c r="E1235" s="18"/>
      <c r="F1235" s="18"/>
      <c r="G1235" s="18"/>
      <c r="H1235" s="18"/>
      <c r="I1235" s="18"/>
      <c r="J1235" s="18"/>
      <c r="K1235" s="18"/>
      <c r="L1235" s="18"/>
      <c r="M1235" s="18"/>
      <c r="N1235" s="18"/>
      <c r="O1235" s="18"/>
      <c r="P1235" s="18"/>
      <c r="Q1235" s="18"/>
      <c r="R1235" s="18"/>
      <c r="S1235" s="18"/>
      <c r="T1235" s="18"/>
      <c r="U1235" s="18"/>
      <c r="V1235" s="18"/>
      <c r="W1235" s="18"/>
      <c r="X1235" s="18"/>
      <c r="Y1235" s="18"/>
      <c r="Z1235" s="18"/>
      <c r="AA1235" s="18"/>
      <c r="AB1235" s="18"/>
      <c r="AC1235" s="18"/>
      <c r="AD1235" s="18"/>
      <c r="AE1235" s="18"/>
      <c r="AF1235" s="18"/>
      <c r="AG1235" s="18"/>
      <c r="AH1235" s="18"/>
      <c r="AI1235" s="18"/>
      <c r="AJ1235" s="18"/>
      <c r="AK1235" s="18"/>
      <c r="AL1235" s="18"/>
      <c r="AM1235" s="18"/>
      <c r="AN1235" s="18"/>
      <c r="AO1235" s="18"/>
      <c r="AP1235" s="18"/>
      <c r="AQ1235" s="18"/>
      <c r="AR1235" s="18"/>
      <c r="AS1235" s="18"/>
      <c r="AT1235" s="18"/>
      <c r="AU1235" s="18"/>
      <c r="AV1235" s="18"/>
      <c r="AW1235" s="18"/>
      <c r="AX1235" s="18"/>
      <c r="AY1235" s="18"/>
      <c r="AZ1235" s="18"/>
      <c r="BA1235" s="18"/>
      <c r="BB1235" s="18"/>
      <c r="BC1235" s="18"/>
      <c r="BD1235" s="18"/>
      <c r="BE1235" s="18"/>
      <c r="BF1235" s="18"/>
      <c r="BG1235" s="18"/>
      <c r="BH1235" s="18"/>
      <c r="BI1235" s="18"/>
      <c r="BJ1235" s="18"/>
      <c r="BK1235" s="18"/>
      <c r="BL1235" s="18"/>
      <c r="BM1235" s="18"/>
      <c r="BN1235" s="18"/>
      <c r="BO1235" s="18"/>
      <c r="BP1235" s="18"/>
      <c r="BQ1235" s="18"/>
      <c r="BR1235" s="18"/>
      <c r="BS1235" s="18"/>
      <c r="BT1235" s="18"/>
      <c r="BU1235" s="18"/>
      <c r="BV1235" s="18"/>
      <c r="BW1235" s="18"/>
      <c r="BX1235" s="18"/>
      <c r="BY1235" s="18"/>
      <c r="BZ1235" s="18"/>
      <c r="CA1235" s="18"/>
      <c r="CB1235" s="18"/>
      <c r="CC1235" s="18"/>
      <c r="CD1235" s="18"/>
      <c r="CE1235" s="18"/>
      <c r="CF1235" s="18"/>
      <c r="CG1235" s="18"/>
      <c r="CH1235" s="18"/>
      <c r="CI1235" s="18"/>
      <c r="CJ1235" s="18"/>
      <c r="CK1235" s="18"/>
      <c r="CL1235" s="18"/>
      <c r="CM1235" s="18"/>
      <c r="CN1235" s="18"/>
      <c r="CO1235" s="18"/>
      <c r="CP1235" s="18"/>
      <c r="CQ1235" s="18"/>
      <c r="CR1235" s="18"/>
      <c r="CS1235" s="18"/>
    </row>
    <row r="1236" spans="1:97">
      <c r="A1236" s="18"/>
      <c r="B1236" s="18"/>
      <c r="C1236" s="18" t="s">
        <v>19113</v>
      </c>
      <c r="D1236" s="18"/>
      <c r="E1236" s="18"/>
      <c r="F1236" s="18"/>
      <c r="G1236" s="18"/>
      <c r="H1236" s="18"/>
      <c r="I1236" s="18"/>
      <c r="J1236" s="18"/>
      <c r="K1236" s="18"/>
      <c r="L1236" s="18"/>
      <c r="M1236" s="18"/>
      <c r="N1236" s="18"/>
      <c r="O1236" s="18"/>
      <c r="P1236" s="18"/>
      <c r="Q1236" s="18"/>
      <c r="R1236" s="18"/>
      <c r="S1236" s="18"/>
      <c r="T1236" s="18"/>
      <c r="U1236" s="18"/>
      <c r="V1236" s="18"/>
      <c r="W1236" s="18"/>
      <c r="X1236" s="18"/>
      <c r="Y1236" s="18"/>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c r="BC1236" s="18"/>
      <c r="BD1236" s="18"/>
      <c r="BE1236" s="18"/>
      <c r="BF1236" s="18"/>
      <c r="BG1236" s="18"/>
      <c r="BH1236" s="18"/>
      <c r="BI1236" s="18"/>
      <c r="BJ1236" s="18"/>
      <c r="BK1236" s="18"/>
      <c r="BL1236" s="18"/>
      <c r="BM1236" s="18"/>
      <c r="BN1236" s="18"/>
      <c r="BO1236" s="18"/>
      <c r="BP1236" s="18"/>
      <c r="BQ1236" s="18"/>
      <c r="BR1236" s="18"/>
      <c r="BS1236" s="18"/>
      <c r="BT1236" s="18"/>
      <c r="BU1236" s="18"/>
      <c r="BV1236" s="18"/>
      <c r="BW1236" s="18"/>
      <c r="BX1236" s="18"/>
      <c r="BY1236" s="18"/>
      <c r="BZ1236" s="18"/>
      <c r="CA1236" s="18"/>
      <c r="CB1236" s="18"/>
      <c r="CC1236" s="18"/>
      <c r="CD1236" s="18"/>
      <c r="CE1236" s="18"/>
      <c r="CF1236" s="18"/>
      <c r="CG1236" s="18"/>
      <c r="CH1236" s="18"/>
      <c r="CI1236" s="18"/>
      <c r="CJ1236" s="18"/>
      <c r="CK1236" s="18"/>
      <c r="CL1236" s="18"/>
      <c r="CM1236" s="18"/>
      <c r="CN1236" s="18"/>
      <c r="CO1236" s="18"/>
      <c r="CP1236" s="18"/>
      <c r="CQ1236" s="18"/>
      <c r="CR1236" s="18"/>
      <c r="CS1236" s="18"/>
    </row>
    <row r="1237" spans="1:97">
      <c r="A1237" s="18"/>
      <c r="B1237" s="18"/>
      <c r="C1237" s="18" t="s">
        <v>19114</v>
      </c>
      <c r="D1237" s="18"/>
      <c r="E1237" s="18"/>
      <c r="F1237" s="18"/>
      <c r="G1237" s="18"/>
      <c r="H1237" s="18"/>
      <c r="I1237" s="18"/>
      <c r="J1237" s="18"/>
      <c r="K1237" s="18"/>
      <c r="L1237" s="18"/>
      <c r="M1237" s="18"/>
      <c r="N1237" s="18"/>
      <c r="O1237" s="18"/>
      <c r="P1237" s="18"/>
      <c r="Q1237" s="18"/>
      <c r="R1237" s="18"/>
      <c r="S1237" s="18"/>
      <c r="T1237" s="18"/>
      <c r="U1237" s="18"/>
      <c r="V1237" s="18"/>
      <c r="W1237" s="18"/>
      <c r="X1237" s="18"/>
      <c r="Y1237" s="18"/>
      <c r="Z1237" s="18"/>
      <c r="AA1237" s="18"/>
      <c r="AB1237" s="18"/>
      <c r="AC1237" s="18"/>
      <c r="AD1237" s="18"/>
      <c r="AE1237" s="18"/>
      <c r="AF1237" s="18"/>
      <c r="AG1237" s="18"/>
      <c r="AH1237" s="18"/>
      <c r="AI1237" s="18"/>
      <c r="AJ1237" s="18"/>
      <c r="AK1237" s="18"/>
      <c r="AL1237" s="18"/>
      <c r="AM1237" s="18"/>
      <c r="AN1237" s="18"/>
      <c r="AO1237" s="18"/>
      <c r="AP1237" s="18"/>
      <c r="AQ1237" s="18"/>
      <c r="AR1237" s="18"/>
      <c r="AS1237" s="18"/>
      <c r="AT1237" s="18"/>
      <c r="AU1237" s="18"/>
      <c r="AV1237" s="18"/>
      <c r="AW1237" s="18"/>
      <c r="AX1237" s="18"/>
      <c r="AY1237" s="18"/>
      <c r="AZ1237" s="18"/>
      <c r="BA1237" s="18"/>
      <c r="BB1237" s="18"/>
      <c r="BC1237" s="18"/>
      <c r="BD1237" s="18"/>
      <c r="BE1237" s="18"/>
      <c r="BF1237" s="18"/>
      <c r="BG1237" s="18"/>
      <c r="BH1237" s="18"/>
      <c r="BI1237" s="18"/>
      <c r="BJ1237" s="18"/>
      <c r="BK1237" s="18"/>
      <c r="BL1237" s="18"/>
      <c r="BM1237" s="18"/>
      <c r="BN1237" s="18"/>
      <c r="BO1237" s="18"/>
      <c r="BP1237" s="18"/>
      <c r="BQ1237" s="18"/>
      <c r="BR1237" s="18"/>
      <c r="BS1237" s="18"/>
      <c r="BT1237" s="18"/>
      <c r="BU1237" s="18"/>
      <c r="BV1237" s="18"/>
      <c r="BW1237" s="18"/>
      <c r="BX1237" s="18"/>
      <c r="BY1237" s="18"/>
      <c r="BZ1237" s="18"/>
      <c r="CA1237" s="18"/>
      <c r="CB1237" s="18"/>
      <c r="CC1237" s="18"/>
      <c r="CD1237" s="18"/>
      <c r="CE1237" s="18"/>
      <c r="CF1237" s="18"/>
      <c r="CG1237" s="18"/>
      <c r="CH1237" s="18"/>
      <c r="CI1237" s="18"/>
      <c r="CJ1237" s="18"/>
      <c r="CK1237" s="18"/>
      <c r="CL1237" s="18"/>
      <c r="CM1237" s="18"/>
      <c r="CN1237" s="18"/>
      <c r="CO1237" s="18"/>
      <c r="CP1237" s="18"/>
      <c r="CQ1237" s="18"/>
      <c r="CR1237" s="18"/>
      <c r="CS1237" s="18"/>
    </row>
    <row r="1238" spans="1:97">
      <c r="A1238" s="18"/>
      <c r="B1238" s="18"/>
      <c r="C1238" s="18" t="s">
        <v>19115</v>
      </c>
      <c r="D1238" s="18"/>
      <c r="E1238" s="18"/>
      <c r="F1238" s="18"/>
      <c r="G1238" s="18"/>
      <c r="H1238" s="18"/>
      <c r="I1238" s="18"/>
      <c r="J1238" s="18"/>
      <c r="K1238" s="18"/>
      <c r="L1238" s="18"/>
      <c r="M1238" s="18"/>
      <c r="N1238" s="18"/>
      <c r="O1238" s="18"/>
      <c r="P1238" s="18"/>
      <c r="Q1238" s="18"/>
      <c r="R1238" s="18"/>
      <c r="S1238" s="18"/>
      <c r="T1238" s="18"/>
      <c r="U1238" s="18"/>
      <c r="V1238" s="18"/>
      <c r="W1238" s="18"/>
      <c r="X1238" s="18"/>
      <c r="Y1238" s="18"/>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c r="BC1238" s="18"/>
      <c r="BD1238" s="18"/>
      <c r="BE1238" s="18"/>
      <c r="BF1238" s="18"/>
      <c r="BG1238" s="18"/>
      <c r="BH1238" s="18"/>
      <c r="BI1238" s="18"/>
      <c r="BJ1238" s="18"/>
      <c r="BK1238" s="18"/>
      <c r="BL1238" s="18"/>
      <c r="BM1238" s="18"/>
      <c r="BN1238" s="18"/>
      <c r="BO1238" s="18"/>
      <c r="BP1238" s="18"/>
      <c r="BQ1238" s="18"/>
      <c r="BR1238" s="18"/>
      <c r="BS1238" s="18"/>
      <c r="BT1238" s="18"/>
      <c r="BU1238" s="18"/>
      <c r="BV1238" s="18"/>
      <c r="BW1238" s="18"/>
      <c r="BX1238" s="18"/>
      <c r="BY1238" s="18"/>
      <c r="BZ1238" s="18"/>
      <c r="CA1238" s="18"/>
      <c r="CB1238" s="18"/>
      <c r="CC1238" s="18"/>
      <c r="CD1238" s="18"/>
      <c r="CE1238" s="18"/>
      <c r="CF1238" s="18"/>
      <c r="CG1238" s="18"/>
      <c r="CH1238" s="18"/>
      <c r="CI1238" s="18"/>
      <c r="CJ1238" s="18"/>
      <c r="CK1238" s="18"/>
      <c r="CL1238" s="18"/>
      <c r="CM1238" s="18"/>
      <c r="CN1238" s="18"/>
      <c r="CO1238" s="18"/>
      <c r="CP1238" s="18"/>
      <c r="CQ1238" s="18"/>
      <c r="CR1238" s="18"/>
      <c r="CS1238" s="18"/>
    </row>
    <row r="1239" spans="1:97">
      <c r="A1239" s="18"/>
      <c r="B1239" s="18"/>
      <c r="C1239" s="18" t="s">
        <v>19116</v>
      </c>
      <c r="D1239" s="18"/>
      <c r="E1239" s="18"/>
      <c r="F1239" s="18"/>
      <c r="G1239" s="18"/>
      <c r="H1239" s="18"/>
      <c r="I1239" s="18"/>
      <c r="J1239" s="18"/>
      <c r="K1239" s="18"/>
      <c r="L1239" s="18"/>
      <c r="M1239" s="18"/>
      <c r="N1239" s="18"/>
      <c r="O1239" s="18"/>
      <c r="P1239" s="18"/>
      <c r="Q1239" s="18"/>
      <c r="R1239" s="18"/>
      <c r="S1239" s="18"/>
      <c r="T1239" s="18"/>
      <c r="U1239" s="18"/>
      <c r="V1239" s="18"/>
      <c r="W1239" s="18"/>
      <c r="X1239" s="18"/>
      <c r="Y1239" s="18"/>
      <c r="Z1239" s="18"/>
      <c r="AA1239" s="18"/>
      <c r="AB1239" s="18"/>
      <c r="AC1239" s="18"/>
      <c r="AD1239" s="18"/>
      <c r="AE1239" s="18"/>
      <c r="AF1239" s="18"/>
      <c r="AG1239" s="18"/>
      <c r="AH1239" s="18"/>
      <c r="AI1239" s="18"/>
      <c r="AJ1239" s="18"/>
      <c r="AK1239" s="18"/>
      <c r="AL1239" s="18"/>
      <c r="AM1239" s="18"/>
      <c r="AN1239" s="18"/>
      <c r="AO1239" s="18"/>
      <c r="AP1239" s="18"/>
      <c r="AQ1239" s="18"/>
      <c r="AR1239" s="18"/>
      <c r="AS1239" s="18"/>
      <c r="AT1239" s="18"/>
      <c r="AU1239" s="18"/>
      <c r="AV1239" s="18"/>
      <c r="AW1239" s="18"/>
      <c r="AX1239" s="18"/>
      <c r="AY1239" s="18"/>
      <c r="AZ1239" s="18"/>
      <c r="BA1239" s="18"/>
      <c r="BB1239" s="18"/>
      <c r="BC1239" s="18"/>
      <c r="BD1239" s="18"/>
      <c r="BE1239" s="18"/>
      <c r="BF1239" s="18"/>
      <c r="BG1239" s="18"/>
      <c r="BH1239" s="18"/>
      <c r="BI1239" s="18"/>
      <c r="BJ1239" s="18"/>
      <c r="BK1239" s="18"/>
      <c r="BL1239" s="18"/>
      <c r="BM1239" s="18"/>
      <c r="BN1239" s="18"/>
      <c r="BO1239" s="18"/>
      <c r="BP1239" s="18"/>
      <c r="BQ1239" s="18"/>
      <c r="BR1239" s="18"/>
      <c r="BS1239" s="18"/>
      <c r="BT1239" s="18"/>
      <c r="BU1239" s="18"/>
      <c r="BV1239" s="18"/>
      <c r="BW1239" s="18"/>
      <c r="BX1239" s="18"/>
      <c r="BY1239" s="18"/>
      <c r="BZ1239" s="18"/>
      <c r="CA1239" s="18"/>
      <c r="CB1239" s="18"/>
      <c r="CC1239" s="18"/>
      <c r="CD1239" s="18"/>
      <c r="CE1239" s="18"/>
      <c r="CF1239" s="18"/>
      <c r="CG1239" s="18"/>
      <c r="CH1239" s="18"/>
      <c r="CI1239" s="18"/>
      <c r="CJ1239" s="18"/>
      <c r="CK1239" s="18"/>
      <c r="CL1239" s="18"/>
      <c r="CM1239" s="18"/>
      <c r="CN1239" s="18"/>
      <c r="CO1239" s="18"/>
      <c r="CP1239" s="18"/>
      <c r="CQ1239" s="18"/>
      <c r="CR1239" s="18"/>
      <c r="CS1239" s="18"/>
    </row>
    <row r="1240" spans="1:97">
      <c r="A1240" s="18"/>
      <c r="B1240" s="18"/>
      <c r="C1240" s="18" t="s">
        <v>19117</v>
      </c>
      <c r="D1240" s="18"/>
      <c r="E1240" s="18"/>
      <c r="F1240" s="18"/>
      <c r="G1240" s="18"/>
      <c r="H1240" s="18"/>
      <c r="I1240" s="18"/>
      <c r="J1240" s="18"/>
      <c r="K1240" s="18"/>
      <c r="L1240" s="18"/>
      <c r="M1240" s="18"/>
      <c r="N1240" s="18"/>
      <c r="O1240" s="18"/>
      <c r="P1240" s="18"/>
      <c r="Q1240" s="18"/>
      <c r="R1240" s="18"/>
      <c r="S1240" s="18"/>
      <c r="T1240" s="18"/>
      <c r="U1240" s="18"/>
      <c r="V1240" s="18"/>
      <c r="W1240" s="18"/>
      <c r="X1240" s="18"/>
      <c r="Y1240" s="18"/>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c r="BC1240" s="18"/>
      <c r="BD1240" s="18"/>
      <c r="BE1240" s="18"/>
      <c r="BF1240" s="18"/>
      <c r="BG1240" s="18"/>
      <c r="BH1240" s="18"/>
      <c r="BI1240" s="18"/>
      <c r="BJ1240" s="18"/>
      <c r="BK1240" s="18"/>
      <c r="BL1240" s="18"/>
      <c r="BM1240" s="18"/>
      <c r="BN1240" s="18"/>
      <c r="BO1240" s="18"/>
      <c r="BP1240" s="18"/>
      <c r="BQ1240" s="18"/>
      <c r="BR1240" s="18"/>
      <c r="BS1240" s="18"/>
      <c r="BT1240" s="18"/>
      <c r="BU1240" s="18"/>
      <c r="BV1240" s="18"/>
      <c r="BW1240" s="18"/>
      <c r="BX1240" s="18"/>
      <c r="BY1240" s="18"/>
      <c r="BZ1240" s="18"/>
      <c r="CA1240" s="18"/>
      <c r="CB1240" s="18"/>
      <c r="CC1240" s="18"/>
      <c r="CD1240" s="18"/>
      <c r="CE1240" s="18"/>
      <c r="CF1240" s="18"/>
      <c r="CG1240" s="18"/>
      <c r="CH1240" s="18"/>
      <c r="CI1240" s="18"/>
      <c r="CJ1240" s="18"/>
      <c r="CK1240" s="18"/>
      <c r="CL1240" s="18"/>
      <c r="CM1240" s="18"/>
      <c r="CN1240" s="18"/>
      <c r="CO1240" s="18"/>
      <c r="CP1240" s="18"/>
      <c r="CQ1240" s="18"/>
      <c r="CR1240" s="18"/>
      <c r="CS1240" s="18"/>
    </row>
    <row r="1241" spans="1:97">
      <c r="A1241" s="18"/>
      <c r="B1241" s="18"/>
      <c r="C1241" s="18" t="s">
        <v>19118</v>
      </c>
      <c r="D1241" s="18"/>
      <c r="E1241" s="18"/>
      <c r="F1241" s="18"/>
      <c r="G1241" s="18"/>
      <c r="H1241" s="18"/>
      <c r="I1241" s="18"/>
      <c r="J1241" s="18"/>
      <c r="K1241" s="18"/>
      <c r="L1241" s="18"/>
      <c r="M1241" s="18"/>
      <c r="N1241" s="18"/>
      <c r="O1241" s="18"/>
      <c r="P1241" s="18"/>
      <c r="Q1241" s="18"/>
      <c r="R1241" s="18"/>
      <c r="S1241" s="18"/>
      <c r="T1241" s="18"/>
      <c r="U1241" s="18"/>
      <c r="V1241" s="18"/>
      <c r="W1241" s="18"/>
      <c r="X1241" s="18"/>
      <c r="Y1241" s="18"/>
      <c r="Z1241" s="18"/>
      <c r="AA1241" s="18"/>
      <c r="AB1241" s="18"/>
      <c r="AC1241" s="18"/>
      <c r="AD1241" s="18"/>
      <c r="AE1241" s="18"/>
      <c r="AF1241" s="18"/>
      <c r="AG1241" s="18"/>
      <c r="AH1241" s="18"/>
      <c r="AI1241" s="18"/>
      <c r="AJ1241" s="18"/>
      <c r="AK1241" s="18"/>
      <c r="AL1241" s="18"/>
      <c r="AM1241" s="18"/>
      <c r="AN1241" s="18"/>
      <c r="AO1241" s="18"/>
      <c r="AP1241" s="18"/>
      <c r="AQ1241" s="18"/>
      <c r="AR1241" s="18"/>
      <c r="AS1241" s="18"/>
      <c r="AT1241" s="18"/>
      <c r="AU1241" s="18"/>
      <c r="AV1241" s="18"/>
      <c r="AW1241" s="18"/>
      <c r="AX1241" s="18"/>
      <c r="AY1241" s="18"/>
      <c r="AZ1241" s="18"/>
      <c r="BA1241" s="18"/>
      <c r="BB1241" s="18"/>
      <c r="BC1241" s="18"/>
      <c r="BD1241" s="18"/>
      <c r="BE1241" s="18"/>
      <c r="BF1241" s="18"/>
      <c r="BG1241" s="18"/>
      <c r="BH1241" s="18"/>
      <c r="BI1241" s="18"/>
      <c r="BJ1241" s="18"/>
      <c r="BK1241" s="18"/>
      <c r="BL1241" s="18"/>
      <c r="BM1241" s="18"/>
      <c r="BN1241" s="18"/>
      <c r="BO1241" s="18"/>
      <c r="BP1241" s="18"/>
      <c r="BQ1241" s="18"/>
      <c r="BR1241" s="18"/>
      <c r="BS1241" s="18"/>
      <c r="BT1241" s="18"/>
      <c r="BU1241" s="18"/>
      <c r="BV1241" s="18"/>
      <c r="BW1241" s="18"/>
      <c r="BX1241" s="18"/>
      <c r="BY1241" s="18"/>
      <c r="BZ1241" s="18"/>
      <c r="CA1241" s="18"/>
      <c r="CB1241" s="18"/>
      <c r="CC1241" s="18"/>
      <c r="CD1241" s="18"/>
      <c r="CE1241" s="18"/>
      <c r="CF1241" s="18"/>
      <c r="CG1241" s="18"/>
      <c r="CH1241" s="18"/>
      <c r="CI1241" s="18"/>
      <c r="CJ1241" s="18"/>
      <c r="CK1241" s="18"/>
      <c r="CL1241" s="18"/>
      <c r="CM1241" s="18"/>
      <c r="CN1241" s="18"/>
      <c r="CO1241" s="18"/>
      <c r="CP1241" s="18"/>
      <c r="CQ1241" s="18"/>
      <c r="CR1241" s="18"/>
      <c r="CS1241" s="18"/>
    </row>
    <row r="1242" spans="1:97">
      <c r="A1242" s="18"/>
      <c r="B1242" s="18"/>
      <c r="C1242" s="18" t="s">
        <v>19119</v>
      </c>
      <c r="D1242" s="18"/>
      <c r="E1242" s="18"/>
      <c r="F1242" s="18"/>
      <c r="G1242" s="18"/>
      <c r="H1242" s="18"/>
      <c r="I1242" s="18"/>
      <c r="J1242" s="18"/>
      <c r="K1242" s="18"/>
      <c r="L1242" s="18"/>
      <c r="M1242" s="18"/>
      <c r="N1242" s="18"/>
      <c r="O1242" s="18"/>
      <c r="P1242" s="18"/>
      <c r="Q1242" s="18"/>
      <c r="R1242" s="18"/>
      <c r="S1242" s="18"/>
      <c r="T1242" s="18"/>
      <c r="U1242" s="18"/>
      <c r="V1242" s="18"/>
      <c r="W1242" s="18"/>
      <c r="X1242" s="18"/>
      <c r="Y1242" s="18"/>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c r="BC1242" s="18"/>
      <c r="BD1242" s="18"/>
      <c r="BE1242" s="18"/>
      <c r="BF1242" s="18"/>
      <c r="BG1242" s="18"/>
      <c r="BH1242" s="18"/>
      <c r="BI1242" s="18"/>
      <c r="BJ1242" s="18"/>
      <c r="BK1242" s="18"/>
      <c r="BL1242" s="18"/>
      <c r="BM1242" s="18"/>
      <c r="BN1242" s="18"/>
      <c r="BO1242" s="18"/>
      <c r="BP1242" s="18"/>
      <c r="BQ1242" s="18"/>
      <c r="BR1242" s="18"/>
      <c r="BS1242" s="18"/>
      <c r="BT1242" s="18"/>
      <c r="BU1242" s="18"/>
      <c r="BV1242" s="18"/>
      <c r="BW1242" s="18"/>
      <c r="BX1242" s="18"/>
      <c r="BY1242" s="18"/>
      <c r="BZ1242" s="18"/>
      <c r="CA1242" s="18"/>
      <c r="CB1242" s="18"/>
      <c r="CC1242" s="18"/>
      <c r="CD1242" s="18"/>
      <c r="CE1242" s="18"/>
      <c r="CF1242" s="18"/>
      <c r="CG1242" s="18"/>
      <c r="CH1242" s="18"/>
      <c r="CI1242" s="18"/>
      <c r="CJ1242" s="18"/>
      <c r="CK1242" s="18"/>
      <c r="CL1242" s="18"/>
      <c r="CM1242" s="18"/>
      <c r="CN1242" s="18"/>
      <c r="CO1242" s="18"/>
      <c r="CP1242" s="18"/>
      <c r="CQ1242" s="18"/>
      <c r="CR1242" s="18"/>
      <c r="CS1242" s="18"/>
    </row>
    <row r="1243" spans="1:97">
      <c r="A1243" s="18"/>
      <c r="B1243" s="18"/>
      <c r="C1243" s="18" t="s">
        <v>19120</v>
      </c>
      <c r="D1243" s="18"/>
      <c r="E1243" s="18"/>
      <c r="F1243" s="18"/>
      <c r="G1243" s="18"/>
      <c r="H1243" s="18"/>
      <c r="I1243" s="18"/>
      <c r="J1243" s="18"/>
      <c r="K1243" s="18"/>
      <c r="L1243" s="18"/>
      <c r="M1243" s="18"/>
      <c r="N1243" s="18"/>
      <c r="O1243" s="18"/>
      <c r="P1243" s="18"/>
      <c r="Q1243" s="18"/>
      <c r="R1243" s="18"/>
      <c r="S1243" s="18"/>
      <c r="T1243" s="18"/>
      <c r="U1243" s="18"/>
      <c r="V1243" s="18"/>
      <c r="W1243" s="18"/>
      <c r="X1243" s="18"/>
      <c r="Y1243" s="18"/>
      <c r="Z1243" s="18"/>
      <c r="AA1243" s="18"/>
      <c r="AB1243" s="18"/>
      <c r="AC1243" s="18"/>
      <c r="AD1243" s="18"/>
      <c r="AE1243" s="18"/>
      <c r="AF1243" s="18"/>
      <c r="AG1243" s="18"/>
      <c r="AH1243" s="18"/>
      <c r="AI1243" s="18"/>
      <c r="AJ1243" s="18"/>
      <c r="AK1243" s="18"/>
      <c r="AL1243" s="18"/>
      <c r="AM1243" s="18"/>
      <c r="AN1243" s="18"/>
      <c r="AO1243" s="18"/>
      <c r="AP1243" s="18"/>
      <c r="AQ1243" s="18"/>
      <c r="AR1243" s="18"/>
      <c r="AS1243" s="18"/>
      <c r="AT1243" s="18"/>
      <c r="AU1243" s="18"/>
      <c r="AV1243" s="18"/>
      <c r="AW1243" s="18"/>
      <c r="AX1243" s="18"/>
      <c r="AY1243" s="18"/>
      <c r="AZ1243" s="18"/>
      <c r="BA1243" s="18"/>
      <c r="BB1243" s="18"/>
      <c r="BC1243" s="18"/>
      <c r="BD1243" s="18"/>
      <c r="BE1243" s="18"/>
      <c r="BF1243" s="18"/>
      <c r="BG1243" s="18"/>
      <c r="BH1243" s="18"/>
      <c r="BI1243" s="18"/>
      <c r="BJ1243" s="18"/>
      <c r="BK1243" s="18"/>
      <c r="BL1243" s="18"/>
      <c r="BM1243" s="18"/>
      <c r="BN1243" s="18"/>
      <c r="BO1243" s="18"/>
      <c r="BP1243" s="18"/>
      <c r="BQ1243" s="18"/>
      <c r="BR1243" s="18"/>
      <c r="BS1243" s="18"/>
      <c r="BT1243" s="18"/>
      <c r="BU1243" s="18"/>
      <c r="BV1243" s="18"/>
      <c r="BW1243" s="18"/>
      <c r="BX1243" s="18"/>
      <c r="BY1243" s="18"/>
      <c r="BZ1243" s="18"/>
      <c r="CA1243" s="18"/>
      <c r="CB1243" s="18"/>
      <c r="CC1243" s="18"/>
      <c r="CD1243" s="18"/>
      <c r="CE1243" s="18"/>
      <c r="CF1243" s="18"/>
      <c r="CG1243" s="18"/>
      <c r="CH1243" s="18"/>
      <c r="CI1243" s="18"/>
      <c r="CJ1243" s="18"/>
      <c r="CK1243" s="18"/>
      <c r="CL1243" s="18"/>
      <c r="CM1243" s="18"/>
      <c r="CN1243" s="18"/>
      <c r="CO1243" s="18"/>
      <c r="CP1243" s="18"/>
      <c r="CQ1243" s="18"/>
      <c r="CR1243" s="18"/>
      <c r="CS1243" s="18"/>
    </row>
    <row r="1244" spans="1:97">
      <c r="A1244" s="18"/>
      <c r="B1244" s="18"/>
      <c r="C1244" s="18" t="s">
        <v>19121</v>
      </c>
      <c r="D1244" s="18"/>
      <c r="E1244" s="18"/>
      <c r="F1244" s="18"/>
      <c r="G1244" s="18"/>
      <c r="H1244" s="18"/>
      <c r="I1244" s="18"/>
      <c r="J1244" s="18"/>
      <c r="K1244" s="18"/>
      <c r="L1244" s="18"/>
      <c r="M1244" s="18"/>
      <c r="N1244" s="18"/>
      <c r="O1244" s="18"/>
      <c r="P1244" s="18"/>
      <c r="Q1244" s="18"/>
      <c r="R1244" s="18"/>
      <c r="S1244" s="18"/>
      <c r="T1244" s="18"/>
      <c r="U1244" s="18"/>
      <c r="V1244" s="18"/>
      <c r="W1244" s="18"/>
      <c r="X1244" s="18"/>
      <c r="Y1244" s="18"/>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c r="BC1244" s="18"/>
      <c r="BD1244" s="18"/>
      <c r="BE1244" s="18"/>
      <c r="BF1244" s="18"/>
      <c r="BG1244" s="18"/>
      <c r="BH1244" s="18"/>
      <c r="BI1244" s="18"/>
      <c r="BJ1244" s="18"/>
      <c r="BK1244" s="18"/>
      <c r="BL1244" s="18"/>
      <c r="BM1244" s="18"/>
      <c r="BN1244" s="18"/>
      <c r="BO1244" s="18"/>
      <c r="BP1244" s="18"/>
      <c r="BQ1244" s="18"/>
      <c r="BR1244" s="18"/>
      <c r="BS1244" s="18"/>
      <c r="BT1244" s="18"/>
      <c r="BU1244" s="18"/>
      <c r="BV1244" s="18"/>
      <c r="BW1244" s="18"/>
      <c r="BX1244" s="18"/>
      <c r="BY1244" s="18"/>
      <c r="BZ1244" s="18"/>
      <c r="CA1244" s="18"/>
      <c r="CB1244" s="18"/>
      <c r="CC1244" s="18"/>
      <c r="CD1244" s="18"/>
      <c r="CE1244" s="18"/>
      <c r="CF1244" s="18"/>
      <c r="CG1244" s="18"/>
      <c r="CH1244" s="18"/>
      <c r="CI1244" s="18"/>
      <c r="CJ1244" s="18"/>
      <c r="CK1244" s="18"/>
      <c r="CL1244" s="18"/>
      <c r="CM1244" s="18"/>
      <c r="CN1244" s="18"/>
      <c r="CO1244" s="18"/>
      <c r="CP1244" s="18"/>
      <c r="CQ1244" s="18"/>
      <c r="CR1244" s="18"/>
      <c r="CS1244" s="18"/>
    </row>
    <row r="1245" spans="1:97">
      <c r="A1245" s="18"/>
      <c r="B1245" s="18"/>
      <c r="C1245" s="18" t="s">
        <v>19122</v>
      </c>
      <c r="D1245" s="18"/>
      <c r="E1245" s="18"/>
      <c r="F1245" s="18"/>
      <c r="G1245" s="18"/>
      <c r="H1245" s="18"/>
      <c r="I1245" s="18"/>
      <c r="J1245" s="18"/>
      <c r="K1245" s="18"/>
      <c r="L1245" s="18"/>
      <c r="M1245" s="18"/>
      <c r="N1245" s="18"/>
      <c r="O1245" s="18"/>
      <c r="P1245" s="18"/>
      <c r="Q1245" s="18"/>
      <c r="R1245" s="18"/>
      <c r="S1245" s="18"/>
      <c r="T1245" s="18"/>
      <c r="U1245" s="18"/>
      <c r="V1245" s="18"/>
      <c r="W1245" s="18"/>
      <c r="X1245" s="18"/>
      <c r="Y1245" s="18"/>
      <c r="Z1245" s="18"/>
      <c r="AA1245" s="18"/>
      <c r="AB1245" s="18"/>
      <c r="AC1245" s="18"/>
      <c r="AD1245" s="18"/>
      <c r="AE1245" s="18"/>
      <c r="AF1245" s="18"/>
      <c r="AG1245" s="18"/>
      <c r="AH1245" s="18"/>
      <c r="AI1245" s="18"/>
      <c r="AJ1245" s="18"/>
      <c r="AK1245" s="18"/>
      <c r="AL1245" s="18"/>
      <c r="AM1245" s="18"/>
      <c r="AN1245" s="18"/>
      <c r="AO1245" s="18"/>
      <c r="AP1245" s="18"/>
      <c r="AQ1245" s="18"/>
      <c r="AR1245" s="18"/>
      <c r="AS1245" s="18"/>
      <c r="AT1245" s="18"/>
      <c r="AU1245" s="18"/>
      <c r="AV1245" s="18"/>
      <c r="AW1245" s="18"/>
      <c r="AX1245" s="18"/>
      <c r="AY1245" s="18"/>
      <c r="AZ1245" s="18"/>
      <c r="BA1245" s="18"/>
      <c r="BB1245" s="18"/>
      <c r="BC1245" s="18"/>
      <c r="BD1245" s="18"/>
      <c r="BE1245" s="18"/>
      <c r="BF1245" s="18"/>
      <c r="BG1245" s="18"/>
      <c r="BH1245" s="18"/>
      <c r="BI1245" s="18"/>
      <c r="BJ1245" s="18"/>
      <c r="BK1245" s="18"/>
      <c r="BL1245" s="18"/>
      <c r="BM1245" s="18"/>
      <c r="BN1245" s="18"/>
      <c r="BO1245" s="18"/>
      <c r="BP1245" s="18"/>
      <c r="BQ1245" s="18"/>
      <c r="BR1245" s="18"/>
      <c r="BS1245" s="18"/>
      <c r="BT1245" s="18"/>
      <c r="BU1245" s="18"/>
      <c r="BV1245" s="18"/>
      <c r="BW1245" s="18"/>
      <c r="BX1245" s="18"/>
      <c r="BY1245" s="18"/>
      <c r="BZ1245" s="18"/>
      <c r="CA1245" s="18"/>
      <c r="CB1245" s="18"/>
      <c r="CC1245" s="18"/>
      <c r="CD1245" s="18"/>
      <c r="CE1245" s="18"/>
      <c r="CF1245" s="18"/>
      <c r="CG1245" s="18"/>
      <c r="CH1245" s="18"/>
      <c r="CI1245" s="18"/>
      <c r="CJ1245" s="18"/>
      <c r="CK1245" s="18"/>
      <c r="CL1245" s="18"/>
      <c r="CM1245" s="18"/>
      <c r="CN1245" s="18"/>
      <c r="CO1245" s="18"/>
      <c r="CP1245" s="18"/>
      <c r="CQ1245" s="18"/>
      <c r="CR1245" s="18"/>
      <c r="CS1245" s="18"/>
    </row>
    <row r="1246" spans="1:97">
      <c r="A1246" s="18"/>
      <c r="B1246" s="18"/>
      <c r="C1246" s="18" t="s">
        <v>19123</v>
      </c>
      <c r="D1246" s="18"/>
      <c r="E1246" s="18"/>
      <c r="F1246" s="18"/>
      <c r="G1246" s="18"/>
      <c r="H1246" s="18"/>
      <c r="I1246" s="18"/>
      <c r="J1246" s="18"/>
      <c r="K1246" s="18"/>
      <c r="L1246" s="18"/>
      <c r="M1246" s="18"/>
      <c r="N1246" s="18"/>
      <c r="O1246" s="18"/>
      <c r="P1246" s="18"/>
      <c r="Q1246" s="18"/>
      <c r="R1246" s="18"/>
      <c r="S1246" s="18"/>
      <c r="T1246" s="18"/>
      <c r="U1246" s="18"/>
      <c r="V1246" s="18"/>
      <c r="W1246" s="18"/>
      <c r="X1246" s="18"/>
      <c r="Y1246" s="18"/>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c r="BC1246" s="18"/>
      <c r="BD1246" s="18"/>
      <c r="BE1246" s="18"/>
      <c r="BF1246" s="18"/>
      <c r="BG1246" s="18"/>
      <c r="BH1246" s="18"/>
      <c r="BI1246" s="18"/>
      <c r="BJ1246" s="18"/>
      <c r="BK1246" s="18"/>
      <c r="BL1246" s="18"/>
      <c r="BM1246" s="18"/>
      <c r="BN1246" s="18"/>
      <c r="BO1246" s="18"/>
      <c r="BP1246" s="18"/>
      <c r="BQ1246" s="18"/>
      <c r="BR1246" s="18"/>
      <c r="BS1246" s="18"/>
      <c r="BT1246" s="18"/>
      <c r="BU1246" s="18"/>
      <c r="BV1246" s="18"/>
      <c r="BW1246" s="18"/>
      <c r="BX1246" s="18"/>
      <c r="BY1246" s="18"/>
      <c r="BZ1246" s="18"/>
      <c r="CA1246" s="18"/>
      <c r="CB1246" s="18"/>
      <c r="CC1246" s="18"/>
      <c r="CD1246" s="18"/>
      <c r="CE1246" s="18"/>
      <c r="CF1246" s="18"/>
      <c r="CG1246" s="18"/>
      <c r="CH1246" s="18"/>
      <c r="CI1246" s="18"/>
      <c r="CJ1246" s="18"/>
      <c r="CK1246" s="18"/>
      <c r="CL1246" s="18"/>
      <c r="CM1246" s="18"/>
      <c r="CN1246" s="18"/>
      <c r="CO1246" s="18"/>
      <c r="CP1246" s="18"/>
      <c r="CQ1246" s="18"/>
      <c r="CR1246" s="18"/>
      <c r="CS1246" s="18"/>
    </row>
    <row r="1247" spans="1:97">
      <c r="A1247" s="18"/>
      <c r="B1247" s="18"/>
      <c r="C1247" s="18" t="s">
        <v>19124</v>
      </c>
      <c r="D1247" s="18"/>
      <c r="E1247" s="18"/>
      <c r="F1247" s="18"/>
      <c r="G1247" s="18"/>
      <c r="H1247" s="18"/>
      <c r="I1247" s="18"/>
      <c r="J1247" s="18"/>
      <c r="K1247" s="18"/>
      <c r="L1247" s="18"/>
      <c r="M1247" s="18"/>
      <c r="N1247" s="18"/>
      <c r="O1247" s="18"/>
      <c r="P1247" s="18"/>
      <c r="Q1247" s="18"/>
      <c r="R1247" s="18"/>
      <c r="S1247" s="18"/>
      <c r="T1247" s="18"/>
      <c r="U1247" s="18"/>
      <c r="V1247" s="18"/>
      <c r="W1247" s="18"/>
      <c r="X1247" s="18"/>
      <c r="Y1247" s="18"/>
      <c r="Z1247" s="18"/>
      <c r="AA1247" s="18"/>
      <c r="AB1247" s="18"/>
      <c r="AC1247" s="18"/>
      <c r="AD1247" s="18"/>
      <c r="AE1247" s="18"/>
      <c r="AF1247" s="18"/>
      <c r="AG1247" s="18"/>
      <c r="AH1247" s="18"/>
      <c r="AI1247" s="18"/>
      <c r="AJ1247" s="18"/>
      <c r="AK1247" s="18"/>
      <c r="AL1247" s="18"/>
      <c r="AM1247" s="18"/>
      <c r="AN1247" s="18"/>
      <c r="AO1247" s="18"/>
      <c r="AP1247" s="18"/>
      <c r="AQ1247" s="18"/>
      <c r="AR1247" s="18"/>
      <c r="AS1247" s="18"/>
      <c r="AT1247" s="18"/>
      <c r="AU1247" s="18"/>
      <c r="AV1247" s="18"/>
      <c r="AW1247" s="18"/>
      <c r="AX1247" s="18"/>
      <c r="AY1247" s="18"/>
      <c r="AZ1247" s="18"/>
      <c r="BA1247" s="18"/>
      <c r="BB1247" s="18"/>
      <c r="BC1247" s="18"/>
      <c r="BD1247" s="18"/>
      <c r="BE1247" s="18"/>
      <c r="BF1247" s="18"/>
      <c r="BG1247" s="18"/>
      <c r="BH1247" s="18"/>
      <c r="BI1247" s="18"/>
      <c r="BJ1247" s="18"/>
      <c r="BK1247" s="18"/>
      <c r="BL1247" s="18"/>
      <c r="BM1247" s="18"/>
      <c r="BN1247" s="18"/>
      <c r="BO1247" s="18"/>
      <c r="BP1247" s="18"/>
      <c r="BQ1247" s="18"/>
      <c r="BR1247" s="18"/>
      <c r="BS1247" s="18"/>
      <c r="BT1247" s="18"/>
      <c r="BU1247" s="18"/>
      <c r="BV1247" s="18"/>
      <c r="BW1247" s="18"/>
      <c r="BX1247" s="18"/>
      <c r="BY1247" s="18"/>
      <c r="BZ1247" s="18"/>
      <c r="CA1247" s="18"/>
      <c r="CB1247" s="18"/>
      <c r="CC1247" s="18"/>
      <c r="CD1247" s="18"/>
      <c r="CE1247" s="18"/>
      <c r="CF1247" s="18"/>
      <c r="CG1247" s="18"/>
      <c r="CH1247" s="18"/>
      <c r="CI1247" s="18"/>
      <c r="CJ1247" s="18"/>
      <c r="CK1247" s="18"/>
      <c r="CL1247" s="18"/>
      <c r="CM1247" s="18"/>
      <c r="CN1247" s="18"/>
      <c r="CO1247" s="18"/>
      <c r="CP1247" s="18"/>
      <c r="CQ1247" s="18"/>
      <c r="CR1247" s="18"/>
      <c r="CS1247" s="18"/>
    </row>
    <row r="1248" spans="1:97">
      <c r="A1248" s="18"/>
      <c r="B1248" s="18"/>
      <c r="C1248" s="18" t="s">
        <v>19125</v>
      </c>
      <c r="D1248" s="18"/>
      <c r="E1248" s="18"/>
      <c r="F1248" s="18"/>
      <c r="G1248" s="18"/>
      <c r="H1248" s="18"/>
      <c r="I1248" s="18"/>
      <c r="J1248" s="18"/>
      <c r="K1248" s="18"/>
      <c r="L1248" s="18"/>
      <c r="M1248" s="18"/>
      <c r="N1248" s="18"/>
      <c r="O1248" s="18"/>
      <c r="P1248" s="18"/>
      <c r="Q1248" s="18"/>
      <c r="R1248" s="18"/>
      <c r="S1248" s="18"/>
      <c r="T1248" s="18"/>
      <c r="U1248" s="18"/>
      <c r="V1248" s="18"/>
      <c r="W1248" s="18"/>
      <c r="X1248" s="18"/>
      <c r="Y1248" s="18"/>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c r="BC1248" s="18"/>
      <c r="BD1248" s="18"/>
      <c r="BE1248" s="18"/>
      <c r="BF1248" s="18"/>
      <c r="BG1248" s="18"/>
      <c r="BH1248" s="18"/>
      <c r="BI1248" s="18"/>
      <c r="BJ1248" s="18"/>
      <c r="BK1248" s="18"/>
      <c r="BL1248" s="18"/>
      <c r="BM1248" s="18"/>
      <c r="BN1248" s="18"/>
      <c r="BO1248" s="18"/>
      <c r="BP1248" s="18"/>
      <c r="BQ1248" s="18"/>
      <c r="BR1248" s="18"/>
      <c r="BS1248" s="18"/>
      <c r="BT1248" s="18"/>
      <c r="BU1248" s="18"/>
      <c r="BV1248" s="18"/>
      <c r="BW1248" s="18"/>
      <c r="BX1248" s="18"/>
      <c r="BY1248" s="18"/>
      <c r="BZ1248" s="18"/>
      <c r="CA1248" s="18"/>
      <c r="CB1248" s="18"/>
      <c r="CC1248" s="18"/>
      <c r="CD1248" s="18"/>
      <c r="CE1248" s="18"/>
      <c r="CF1248" s="18"/>
      <c r="CG1248" s="18"/>
      <c r="CH1248" s="18"/>
      <c r="CI1248" s="18"/>
      <c r="CJ1248" s="18"/>
      <c r="CK1248" s="18"/>
      <c r="CL1248" s="18"/>
      <c r="CM1248" s="18"/>
      <c r="CN1248" s="18"/>
      <c r="CO1248" s="18"/>
      <c r="CP1248" s="18"/>
      <c r="CQ1248" s="18"/>
      <c r="CR1248" s="18"/>
      <c r="CS1248" s="18"/>
    </row>
    <row r="1249" spans="1:97">
      <c r="A1249" s="18"/>
      <c r="B1249" s="18"/>
      <c r="C1249" s="18" t="s">
        <v>19126</v>
      </c>
      <c r="D1249" s="18"/>
      <c r="E1249" s="18"/>
      <c r="F1249" s="18"/>
      <c r="G1249" s="18"/>
      <c r="H1249" s="18"/>
      <c r="I1249" s="18"/>
      <c r="J1249" s="18"/>
      <c r="K1249" s="18"/>
      <c r="L1249" s="18"/>
      <c r="M1249" s="18"/>
      <c r="N1249" s="18"/>
      <c r="O1249" s="18"/>
      <c r="P1249" s="18"/>
      <c r="Q1249" s="18"/>
      <c r="R1249" s="18"/>
      <c r="S1249" s="18"/>
      <c r="T1249" s="18"/>
      <c r="U1249" s="18"/>
      <c r="V1249" s="18"/>
      <c r="W1249" s="18"/>
      <c r="X1249" s="18"/>
      <c r="Y1249" s="18"/>
      <c r="Z1249" s="18"/>
      <c r="AA1249" s="18"/>
      <c r="AB1249" s="18"/>
      <c r="AC1249" s="18"/>
      <c r="AD1249" s="18"/>
      <c r="AE1249" s="18"/>
      <c r="AF1249" s="18"/>
      <c r="AG1249" s="18"/>
      <c r="AH1249" s="18"/>
      <c r="AI1249" s="18"/>
      <c r="AJ1249" s="18"/>
      <c r="AK1249" s="18"/>
      <c r="AL1249" s="18"/>
      <c r="AM1249" s="18"/>
      <c r="AN1249" s="18"/>
      <c r="AO1249" s="18"/>
      <c r="AP1249" s="18"/>
      <c r="AQ1249" s="18"/>
      <c r="AR1249" s="18"/>
      <c r="AS1249" s="18"/>
      <c r="AT1249" s="18"/>
      <c r="AU1249" s="18"/>
      <c r="AV1249" s="18"/>
      <c r="AW1249" s="18"/>
      <c r="AX1249" s="18"/>
      <c r="AY1249" s="18"/>
      <c r="AZ1249" s="18"/>
      <c r="BA1249" s="18"/>
      <c r="BB1249" s="18"/>
      <c r="BC1249" s="18"/>
      <c r="BD1249" s="18"/>
      <c r="BE1249" s="18"/>
      <c r="BF1249" s="18"/>
      <c r="BG1249" s="18"/>
      <c r="BH1249" s="18"/>
      <c r="BI1249" s="18"/>
      <c r="BJ1249" s="18"/>
      <c r="BK1249" s="18"/>
      <c r="BL1249" s="18"/>
      <c r="BM1249" s="18"/>
      <c r="BN1249" s="18"/>
      <c r="BO1249" s="18"/>
      <c r="BP1249" s="18"/>
      <c r="BQ1249" s="18"/>
      <c r="BR1249" s="18"/>
      <c r="BS1249" s="18"/>
      <c r="BT1249" s="18"/>
      <c r="BU1249" s="18"/>
      <c r="BV1249" s="18"/>
      <c r="BW1249" s="18"/>
      <c r="BX1249" s="18"/>
      <c r="BY1249" s="18"/>
      <c r="BZ1249" s="18"/>
      <c r="CA1249" s="18"/>
      <c r="CB1249" s="18"/>
      <c r="CC1249" s="18"/>
      <c r="CD1249" s="18"/>
      <c r="CE1249" s="18"/>
      <c r="CF1249" s="18"/>
      <c r="CG1249" s="18"/>
      <c r="CH1249" s="18"/>
      <c r="CI1249" s="18"/>
      <c r="CJ1249" s="18"/>
      <c r="CK1249" s="18"/>
      <c r="CL1249" s="18"/>
      <c r="CM1249" s="18"/>
      <c r="CN1249" s="18"/>
      <c r="CO1249" s="18"/>
      <c r="CP1249" s="18"/>
      <c r="CQ1249" s="18"/>
      <c r="CR1249" s="18"/>
      <c r="CS1249" s="18"/>
    </row>
    <row r="1250" spans="1:97">
      <c r="A1250" s="18"/>
      <c r="B1250" s="18"/>
      <c r="C1250" s="18" t="s">
        <v>19127</v>
      </c>
      <c r="D1250" s="18"/>
      <c r="E1250" s="18"/>
      <c r="F1250" s="18"/>
      <c r="G1250" s="18"/>
      <c r="H1250" s="18"/>
      <c r="I1250" s="18"/>
      <c r="J1250" s="18"/>
      <c r="K1250" s="18"/>
      <c r="L1250" s="18"/>
      <c r="M1250" s="18"/>
      <c r="N1250" s="18"/>
      <c r="O1250" s="18"/>
      <c r="P1250" s="18"/>
      <c r="Q1250" s="18"/>
      <c r="R1250" s="18"/>
      <c r="S1250" s="18"/>
      <c r="T1250" s="18"/>
      <c r="U1250" s="18"/>
      <c r="V1250" s="18"/>
      <c r="W1250" s="18"/>
      <c r="X1250" s="18"/>
      <c r="Y1250" s="18"/>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c r="BC1250" s="18"/>
      <c r="BD1250" s="18"/>
      <c r="BE1250" s="18"/>
      <c r="BF1250" s="18"/>
      <c r="BG1250" s="18"/>
      <c r="BH1250" s="18"/>
      <c r="BI1250" s="18"/>
      <c r="BJ1250" s="18"/>
      <c r="BK1250" s="18"/>
      <c r="BL1250" s="18"/>
      <c r="BM1250" s="18"/>
      <c r="BN1250" s="18"/>
      <c r="BO1250" s="18"/>
      <c r="BP1250" s="18"/>
      <c r="BQ1250" s="18"/>
      <c r="BR1250" s="18"/>
      <c r="BS1250" s="18"/>
      <c r="BT1250" s="18"/>
      <c r="BU1250" s="18"/>
      <c r="BV1250" s="18"/>
      <c r="BW1250" s="18"/>
      <c r="BX1250" s="18"/>
      <c r="BY1250" s="18"/>
      <c r="BZ1250" s="18"/>
      <c r="CA1250" s="18"/>
      <c r="CB1250" s="18"/>
      <c r="CC1250" s="18"/>
      <c r="CD1250" s="18"/>
      <c r="CE1250" s="18"/>
      <c r="CF1250" s="18"/>
      <c r="CG1250" s="18"/>
      <c r="CH1250" s="18"/>
      <c r="CI1250" s="18"/>
      <c r="CJ1250" s="18"/>
      <c r="CK1250" s="18"/>
      <c r="CL1250" s="18"/>
      <c r="CM1250" s="18"/>
      <c r="CN1250" s="18"/>
      <c r="CO1250" s="18"/>
      <c r="CP1250" s="18"/>
      <c r="CQ1250" s="18"/>
      <c r="CR1250" s="18"/>
      <c r="CS1250" s="18"/>
    </row>
    <row r="1251" spans="1:97">
      <c r="A1251" s="18"/>
      <c r="B1251" s="18"/>
      <c r="C1251" s="18" t="s">
        <v>19128</v>
      </c>
      <c r="D1251" s="18"/>
      <c r="E1251" s="18"/>
      <c r="F1251" s="18"/>
      <c r="G1251" s="18"/>
      <c r="H1251" s="18"/>
      <c r="I1251" s="18"/>
      <c r="J1251" s="18"/>
      <c r="K1251" s="18"/>
      <c r="L1251" s="18"/>
      <c r="M1251" s="18"/>
      <c r="N1251" s="18"/>
      <c r="O1251" s="18"/>
      <c r="P1251" s="18"/>
      <c r="Q1251" s="18"/>
      <c r="R1251" s="18"/>
      <c r="S1251" s="18"/>
      <c r="T1251" s="18"/>
      <c r="U1251" s="18"/>
      <c r="V1251" s="18"/>
      <c r="W1251" s="18"/>
      <c r="X1251" s="18"/>
      <c r="Y1251" s="18"/>
      <c r="Z1251" s="18"/>
      <c r="AA1251" s="18"/>
      <c r="AB1251" s="18"/>
      <c r="AC1251" s="18"/>
      <c r="AD1251" s="18"/>
      <c r="AE1251" s="18"/>
      <c r="AF1251" s="18"/>
      <c r="AG1251" s="18"/>
      <c r="AH1251" s="18"/>
      <c r="AI1251" s="18"/>
      <c r="AJ1251" s="18"/>
      <c r="AK1251" s="18"/>
      <c r="AL1251" s="18"/>
      <c r="AM1251" s="18"/>
      <c r="AN1251" s="18"/>
      <c r="AO1251" s="18"/>
      <c r="AP1251" s="18"/>
      <c r="AQ1251" s="18"/>
      <c r="AR1251" s="18"/>
      <c r="AS1251" s="18"/>
      <c r="AT1251" s="18"/>
      <c r="AU1251" s="18"/>
      <c r="AV1251" s="18"/>
      <c r="AW1251" s="18"/>
      <c r="AX1251" s="18"/>
      <c r="AY1251" s="18"/>
      <c r="AZ1251" s="18"/>
      <c r="BA1251" s="18"/>
      <c r="BB1251" s="18"/>
      <c r="BC1251" s="18"/>
      <c r="BD1251" s="18"/>
      <c r="BE1251" s="18"/>
      <c r="BF1251" s="18"/>
      <c r="BG1251" s="18"/>
      <c r="BH1251" s="18"/>
      <c r="BI1251" s="18"/>
      <c r="BJ1251" s="18"/>
      <c r="BK1251" s="18"/>
      <c r="BL1251" s="18"/>
      <c r="BM1251" s="18"/>
      <c r="BN1251" s="18"/>
      <c r="BO1251" s="18"/>
      <c r="BP1251" s="18"/>
      <c r="BQ1251" s="18"/>
      <c r="BR1251" s="18"/>
      <c r="BS1251" s="18"/>
      <c r="BT1251" s="18"/>
      <c r="BU1251" s="18"/>
      <c r="BV1251" s="18"/>
      <c r="BW1251" s="18"/>
      <c r="BX1251" s="18"/>
      <c r="BY1251" s="18"/>
      <c r="BZ1251" s="18"/>
      <c r="CA1251" s="18"/>
      <c r="CB1251" s="18"/>
      <c r="CC1251" s="18"/>
      <c r="CD1251" s="18"/>
      <c r="CE1251" s="18"/>
      <c r="CF1251" s="18"/>
      <c r="CG1251" s="18"/>
      <c r="CH1251" s="18"/>
      <c r="CI1251" s="18"/>
      <c r="CJ1251" s="18"/>
      <c r="CK1251" s="18"/>
      <c r="CL1251" s="18"/>
      <c r="CM1251" s="18"/>
      <c r="CN1251" s="18"/>
      <c r="CO1251" s="18"/>
      <c r="CP1251" s="18"/>
      <c r="CQ1251" s="18"/>
      <c r="CR1251" s="18"/>
      <c r="CS1251" s="18"/>
    </row>
    <row r="1252" spans="1:97">
      <c r="A1252" s="18"/>
      <c r="B1252" s="18"/>
      <c r="C1252" s="18" t="s">
        <v>19129</v>
      </c>
      <c r="D1252" s="18"/>
      <c r="E1252" s="18"/>
      <c r="F1252" s="18"/>
      <c r="G1252" s="18"/>
      <c r="H1252" s="18"/>
      <c r="I1252" s="18"/>
      <c r="J1252" s="18"/>
      <c r="K1252" s="18"/>
      <c r="L1252" s="18"/>
      <c r="M1252" s="18"/>
      <c r="N1252" s="18"/>
      <c r="O1252" s="18"/>
      <c r="P1252" s="18"/>
      <c r="Q1252" s="18"/>
      <c r="R1252" s="18"/>
      <c r="S1252" s="18"/>
      <c r="T1252" s="18"/>
      <c r="U1252" s="18"/>
      <c r="V1252" s="18"/>
      <c r="W1252" s="18"/>
      <c r="X1252" s="18"/>
      <c r="Y1252" s="18"/>
      <c r="Z1252" s="18"/>
      <c r="AA1252" s="18"/>
      <c r="AB1252" s="18"/>
      <c r="AC1252" s="18"/>
      <c r="AD1252" s="18"/>
      <c r="AE1252" s="18"/>
      <c r="AF1252" s="18"/>
      <c r="AG1252" s="18"/>
      <c r="AH1252" s="18"/>
      <c r="AI1252" s="18"/>
      <c r="AJ1252" s="18"/>
      <c r="AK1252" s="18"/>
      <c r="AL1252" s="18"/>
      <c r="AM1252" s="18"/>
      <c r="AN1252" s="18"/>
      <c r="AO1252" s="18"/>
      <c r="AP1252" s="18"/>
      <c r="AQ1252" s="18"/>
      <c r="AR1252" s="18"/>
      <c r="AS1252" s="18"/>
      <c r="AT1252" s="18"/>
      <c r="AU1252" s="18"/>
      <c r="AV1252" s="18"/>
      <c r="AW1252" s="18"/>
      <c r="AX1252" s="18"/>
      <c r="AY1252" s="18"/>
      <c r="AZ1252" s="18"/>
      <c r="BA1252" s="18"/>
      <c r="BB1252" s="18"/>
      <c r="BC1252" s="18"/>
      <c r="BD1252" s="18"/>
      <c r="BE1252" s="18"/>
      <c r="BF1252" s="18"/>
      <c r="BG1252" s="18"/>
      <c r="BH1252" s="18"/>
      <c r="BI1252" s="18"/>
      <c r="BJ1252" s="18"/>
      <c r="BK1252" s="18"/>
      <c r="BL1252" s="18"/>
      <c r="BM1252" s="18"/>
      <c r="BN1252" s="18"/>
      <c r="BO1252" s="18"/>
      <c r="BP1252" s="18"/>
      <c r="BQ1252" s="18"/>
      <c r="BR1252" s="18"/>
      <c r="BS1252" s="18"/>
      <c r="BT1252" s="18"/>
      <c r="BU1252" s="18"/>
      <c r="BV1252" s="18"/>
      <c r="BW1252" s="18"/>
      <c r="BX1252" s="18"/>
      <c r="BY1252" s="18"/>
      <c r="BZ1252" s="18"/>
      <c r="CA1252" s="18"/>
      <c r="CB1252" s="18"/>
      <c r="CC1252" s="18"/>
      <c r="CD1252" s="18"/>
      <c r="CE1252" s="18"/>
      <c r="CF1252" s="18"/>
      <c r="CG1252" s="18"/>
      <c r="CH1252" s="18"/>
      <c r="CI1252" s="18"/>
      <c r="CJ1252" s="18"/>
      <c r="CK1252" s="18"/>
      <c r="CL1252" s="18"/>
      <c r="CM1252" s="18"/>
      <c r="CN1252" s="18"/>
      <c r="CO1252" s="18"/>
      <c r="CP1252" s="18"/>
      <c r="CQ1252" s="18"/>
      <c r="CR1252" s="18"/>
      <c r="CS1252" s="18"/>
    </row>
    <row r="1253" spans="1:97">
      <c r="A1253" s="18"/>
      <c r="B1253" s="18"/>
      <c r="C1253" s="18" t="s">
        <v>19130</v>
      </c>
      <c r="D1253" s="18"/>
      <c r="E1253" s="18"/>
      <c r="F1253" s="18"/>
      <c r="G1253" s="18"/>
      <c r="H1253" s="18"/>
      <c r="I1253" s="18"/>
      <c r="J1253" s="18"/>
      <c r="K1253" s="18"/>
      <c r="L1253" s="18"/>
      <c r="M1253" s="18"/>
      <c r="N1253" s="18"/>
      <c r="O1253" s="18"/>
      <c r="P1253" s="18"/>
      <c r="Q1253" s="18"/>
      <c r="R1253" s="18"/>
      <c r="S1253" s="18"/>
      <c r="T1253" s="18"/>
      <c r="U1253" s="18"/>
      <c r="V1253" s="18"/>
      <c r="W1253" s="18"/>
      <c r="X1253" s="18"/>
      <c r="Y1253" s="18"/>
      <c r="Z1253" s="18"/>
      <c r="AA1253" s="18"/>
      <c r="AB1253" s="18"/>
      <c r="AC1253" s="18"/>
      <c r="AD1253" s="18"/>
      <c r="AE1253" s="18"/>
      <c r="AF1253" s="18"/>
      <c r="AG1253" s="18"/>
      <c r="AH1253" s="18"/>
      <c r="AI1253" s="18"/>
      <c r="AJ1253" s="18"/>
      <c r="AK1253" s="18"/>
      <c r="AL1253" s="18"/>
      <c r="AM1253" s="18"/>
      <c r="AN1253" s="18"/>
      <c r="AO1253" s="18"/>
      <c r="AP1253" s="18"/>
      <c r="AQ1253" s="18"/>
      <c r="AR1253" s="18"/>
      <c r="AS1253" s="18"/>
      <c r="AT1253" s="18"/>
      <c r="AU1253" s="18"/>
      <c r="AV1253" s="18"/>
      <c r="AW1253" s="18"/>
      <c r="AX1253" s="18"/>
      <c r="AY1253" s="18"/>
      <c r="AZ1253" s="18"/>
      <c r="BA1253" s="18"/>
      <c r="BB1253" s="18"/>
      <c r="BC1253" s="18"/>
      <c r="BD1253" s="18"/>
      <c r="BE1253" s="18"/>
      <c r="BF1253" s="18"/>
      <c r="BG1253" s="18"/>
      <c r="BH1253" s="18"/>
      <c r="BI1253" s="18"/>
      <c r="BJ1253" s="18"/>
      <c r="BK1253" s="18"/>
      <c r="BL1253" s="18"/>
      <c r="BM1253" s="18"/>
      <c r="BN1253" s="18"/>
      <c r="BO1253" s="18"/>
      <c r="BP1253" s="18"/>
      <c r="BQ1253" s="18"/>
      <c r="BR1253" s="18"/>
      <c r="BS1253" s="18"/>
      <c r="BT1253" s="18"/>
      <c r="BU1253" s="18"/>
      <c r="BV1253" s="18"/>
      <c r="BW1253" s="18"/>
      <c r="BX1253" s="18"/>
      <c r="BY1253" s="18"/>
      <c r="BZ1253" s="18"/>
      <c r="CA1253" s="18"/>
      <c r="CB1253" s="18"/>
      <c r="CC1253" s="18"/>
      <c r="CD1253" s="18"/>
      <c r="CE1253" s="18"/>
      <c r="CF1253" s="18"/>
      <c r="CG1253" s="18"/>
      <c r="CH1253" s="18"/>
      <c r="CI1253" s="18"/>
      <c r="CJ1253" s="18"/>
      <c r="CK1253" s="18"/>
      <c r="CL1253" s="18"/>
      <c r="CM1253" s="18"/>
      <c r="CN1253" s="18"/>
      <c r="CO1253" s="18"/>
      <c r="CP1253" s="18"/>
      <c r="CQ1253" s="18"/>
      <c r="CR1253" s="18"/>
      <c r="CS1253" s="18"/>
    </row>
    <row r="1254" spans="1:97">
      <c r="A1254" s="18"/>
      <c r="B1254" s="18"/>
      <c r="C1254" s="18" t="s">
        <v>19131</v>
      </c>
      <c r="D1254" s="18"/>
      <c r="E1254" s="18"/>
      <c r="F1254" s="18"/>
      <c r="G1254" s="18"/>
      <c r="H1254" s="18"/>
      <c r="I1254" s="18"/>
      <c r="J1254" s="18"/>
      <c r="K1254" s="18"/>
      <c r="L1254" s="18"/>
      <c r="M1254" s="18"/>
      <c r="N1254" s="18"/>
      <c r="O1254" s="18"/>
      <c r="P1254" s="18"/>
      <c r="Q1254" s="18"/>
      <c r="R1254" s="18"/>
      <c r="S1254" s="18"/>
      <c r="T1254" s="18"/>
      <c r="U1254" s="18"/>
      <c r="V1254" s="18"/>
      <c r="W1254" s="18"/>
      <c r="X1254" s="18"/>
      <c r="Y1254" s="18"/>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c r="BC1254" s="18"/>
      <c r="BD1254" s="18"/>
      <c r="BE1254" s="18"/>
      <c r="BF1254" s="18"/>
      <c r="BG1254" s="18"/>
      <c r="BH1254" s="18"/>
      <c r="BI1254" s="18"/>
      <c r="BJ1254" s="18"/>
      <c r="BK1254" s="18"/>
      <c r="BL1254" s="18"/>
      <c r="BM1254" s="18"/>
      <c r="BN1254" s="18"/>
      <c r="BO1254" s="18"/>
      <c r="BP1254" s="18"/>
      <c r="BQ1254" s="18"/>
      <c r="BR1254" s="18"/>
      <c r="BS1254" s="18"/>
      <c r="BT1254" s="18"/>
      <c r="BU1254" s="18"/>
      <c r="BV1254" s="18"/>
      <c r="BW1254" s="18"/>
      <c r="BX1254" s="18"/>
      <c r="BY1254" s="18"/>
      <c r="BZ1254" s="18"/>
      <c r="CA1254" s="18"/>
      <c r="CB1254" s="18"/>
      <c r="CC1254" s="18"/>
      <c r="CD1254" s="18"/>
      <c r="CE1254" s="18"/>
      <c r="CF1254" s="18"/>
      <c r="CG1254" s="18"/>
      <c r="CH1254" s="18"/>
      <c r="CI1254" s="18"/>
      <c r="CJ1254" s="18"/>
      <c r="CK1254" s="18"/>
      <c r="CL1254" s="18"/>
      <c r="CM1254" s="18"/>
      <c r="CN1254" s="18"/>
      <c r="CO1254" s="18"/>
      <c r="CP1254" s="18"/>
      <c r="CQ1254" s="18"/>
      <c r="CR1254" s="18"/>
      <c r="CS1254" s="18"/>
    </row>
    <row r="1255" spans="1:97">
      <c r="A1255" s="18"/>
      <c r="B1255" s="18"/>
      <c r="C1255" s="18" t="s">
        <v>19132</v>
      </c>
      <c r="D1255" s="18"/>
      <c r="E1255" s="18"/>
      <c r="F1255" s="18"/>
      <c r="G1255" s="18"/>
      <c r="H1255" s="18"/>
      <c r="I1255" s="18"/>
      <c r="J1255" s="18"/>
      <c r="K1255" s="18"/>
      <c r="L1255" s="18"/>
      <c r="M1255" s="18"/>
      <c r="N1255" s="18"/>
      <c r="O1255" s="18"/>
      <c r="P1255" s="18"/>
      <c r="Q1255" s="18"/>
      <c r="R1255" s="18"/>
      <c r="S1255" s="18"/>
      <c r="T1255" s="18"/>
      <c r="U1255" s="18"/>
      <c r="V1255" s="18"/>
      <c r="W1255" s="18"/>
      <c r="X1255" s="18"/>
      <c r="Y1255" s="18"/>
      <c r="Z1255" s="18"/>
      <c r="AA1255" s="18"/>
      <c r="AB1255" s="18"/>
      <c r="AC1255" s="18"/>
      <c r="AD1255" s="18"/>
      <c r="AE1255" s="18"/>
      <c r="AF1255" s="18"/>
      <c r="AG1255" s="18"/>
      <c r="AH1255" s="18"/>
      <c r="AI1255" s="18"/>
      <c r="AJ1255" s="18"/>
      <c r="AK1255" s="18"/>
      <c r="AL1255" s="18"/>
      <c r="AM1255" s="18"/>
      <c r="AN1255" s="18"/>
      <c r="AO1255" s="18"/>
      <c r="AP1255" s="18"/>
      <c r="AQ1255" s="18"/>
      <c r="AR1255" s="18"/>
      <c r="AS1255" s="18"/>
      <c r="AT1255" s="18"/>
      <c r="AU1255" s="18"/>
      <c r="AV1255" s="18"/>
      <c r="AW1255" s="18"/>
      <c r="AX1255" s="18"/>
      <c r="AY1255" s="18"/>
      <c r="AZ1255" s="18"/>
      <c r="BA1255" s="18"/>
      <c r="BB1255" s="18"/>
      <c r="BC1255" s="18"/>
      <c r="BD1255" s="18"/>
      <c r="BE1255" s="18"/>
      <c r="BF1255" s="18"/>
      <c r="BG1255" s="18"/>
      <c r="BH1255" s="18"/>
      <c r="BI1255" s="18"/>
      <c r="BJ1255" s="18"/>
      <c r="BK1255" s="18"/>
      <c r="BL1255" s="18"/>
      <c r="BM1255" s="18"/>
      <c r="BN1255" s="18"/>
      <c r="BO1255" s="18"/>
      <c r="BP1255" s="18"/>
      <c r="BQ1255" s="18"/>
      <c r="BR1255" s="18"/>
      <c r="BS1255" s="18"/>
      <c r="BT1255" s="18"/>
      <c r="BU1255" s="18"/>
      <c r="BV1255" s="18"/>
      <c r="BW1255" s="18"/>
      <c r="BX1255" s="18"/>
      <c r="BY1255" s="18"/>
      <c r="BZ1255" s="18"/>
      <c r="CA1255" s="18"/>
      <c r="CB1255" s="18"/>
      <c r="CC1255" s="18"/>
      <c r="CD1255" s="18"/>
      <c r="CE1255" s="18"/>
      <c r="CF1255" s="18"/>
      <c r="CG1255" s="18"/>
      <c r="CH1255" s="18"/>
      <c r="CI1255" s="18"/>
      <c r="CJ1255" s="18"/>
      <c r="CK1255" s="18"/>
      <c r="CL1255" s="18"/>
      <c r="CM1255" s="18"/>
      <c r="CN1255" s="18"/>
      <c r="CO1255" s="18"/>
      <c r="CP1255" s="18"/>
      <c r="CQ1255" s="18"/>
      <c r="CR1255" s="18"/>
      <c r="CS1255" s="18"/>
    </row>
    <row r="1256" spans="1:97">
      <c r="A1256" s="18"/>
      <c r="B1256" s="18"/>
      <c r="C1256" s="18" t="s">
        <v>19133</v>
      </c>
      <c r="D1256" s="18"/>
      <c r="E1256" s="18"/>
      <c r="F1256" s="18"/>
      <c r="G1256" s="18"/>
      <c r="H1256" s="18"/>
      <c r="I1256" s="18"/>
      <c r="J1256" s="18"/>
      <c r="K1256" s="18"/>
      <c r="L1256" s="18"/>
      <c r="M1256" s="18"/>
      <c r="N1256" s="18"/>
      <c r="O1256" s="18"/>
      <c r="P1256" s="18"/>
      <c r="Q1256" s="18"/>
      <c r="R1256" s="18"/>
      <c r="S1256" s="18"/>
      <c r="T1256" s="18"/>
      <c r="U1256" s="18"/>
      <c r="V1256" s="18"/>
      <c r="W1256" s="18"/>
      <c r="X1256" s="18"/>
      <c r="Y1256" s="18"/>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c r="BC1256" s="18"/>
      <c r="BD1256" s="18"/>
      <c r="BE1256" s="18"/>
      <c r="BF1256" s="18"/>
      <c r="BG1256" s="18"/>
      <c r="BH1256" s="18"/>
      <c r="BI1256" s="18"/>
      <c r="BJ1256" s="18"/>
      <c r="BK1256" s="18"/>
      <c r="BL1256" s="18"/>
      <c r="BM1256" s="18"/>
      <c r="BN1256" s="18"/>
      <c r="BO1256" s="18"/>
      <c r="BP1256" s="18"/>
      <c r="BQ1256" s="18"/>
      <c r="BR1256" s="18"/>
      <c r="BS1256" s="18"/>
      <c r="BT1256" s="18"/>
      <c r="BU1256" s="18"/>
      <c r="BV1256" s="18"/>
      <c r="BW1256" s="18"/>
      <c r="BX1256" s="18"/>
      <c r="BY1256" s="18"/>
      <c r="BZ1256" s="18"/>
      <c r="CA1256" s="18"/>
      <c r="CB1256" s="18"/>
      <c r="CC1256" s="18"/>
      <c r="CD1256" s="18"/>
      <c r="CE1256" s="18"/>
      <c r="CF1256" s="18"/>
      <c r="CG1256" s="18"/>
      <c r="CH1256" s="18"/>
      <c r="CI1256" s="18"/>
      <c r="CJ1256" s="18"/>
      <c r="CK1256" s="18"/>
      <c r="CL1256" s="18"/>
      <c r="CM1256" s="18"/>
      <c r="CN1256" s="18"/>
      <c r="CO1256" s="18"/>
      <c r="CP1256" s="18"/>
      <c r="CQ1256" s="18"/>
      <c r="CR1256" s="18"/>
      <c r="CS1256" s="18"/>
    </row>
    <row r="1257" spans="1:97">
      <c r="A1257" s="18"/>
      <c r="B1257" s="18"/>
      <c r="C1257" s="18" t="s">
        <v>19134</v>
      </c>
      <c r="D1257" s="18"/>
      <c r="E1257" s="18"/>
      <c r="F1257" s="18"/>
      <c r="G1257" s="18"/>
      <c r="H1257" s="18"/>
      <c r="I1257" s="18"/>
      <c r="J1257" s="18"/>
      <c r="K1257" s="18"/>
      <c r="L1257" s="18"/>
      <c r="M1257" s="18"/>
      <c r="N1257" s="18"/>
      <c r="O1257" s="18"/>
      <c r="P1257" s="18"/>
      <c r="Q1257" s="18"/>
      <c r="R1257" s="18"/>
      <c r="S1257" s="18"/>
      <c r="T1257" s="18"/>
      <c r="U1257" s="18"/>
      <c r="V1257" s="18"/>
      <c r="W1257" s="18"/>
      <c r="X1257" s="18"/>
      <c r="Y1257" s="18"/>
      <c r="Z1257" s="18"/>
      <c r="AA1257" s="18"/>
      <c r="AB1257" s="18"/>
      <c r="AC1257" s="18"/>
      <c r="AD1257" s="18"/>
      <c r="AE1257" s="18"/>
      <c r="AF1257" s="18"/>
      <c r="AG1257" s="18"/>
      <c r="AH1257" s="18"/>
      <c r="AI1257" s="18"/>
      <c r="AJ1257" s="18"/>
      <c r="AK1257" s="18"/>
      <c r="AL1257" s="18"/>
      <c r="AM1257" s="18"/>
      <c r="AN1257" s="18"/>
      <c r="AO1257" s="18"/>
      <c r="AP1257" s="18"/>
      <c r="AQ1257" s="18"/>
      <c r="AR1257" s="18"/>
      <c r="AS1257" s="18"/>
      <c r="AT1257" s="18"/>
      <c r="AU1257" s="18"/>
      <c r="AV1257" s="18"/>
      <c r="AW1257" s="18"/>
      <c r="AX1257" s="18"/>
      <c r="AY1257" s="18"/>
      <c r="AZ1257" s="18"/>
      <c r="BA1257" s="18"/>
      <c r="BB1257" s="18"/>
      <c r="BC1257" s="18"/>
      <c r="BD1257" s="18"/>
      <c r="BE1257" s="18"/>
      <c r="BF1257" s="18"/>
      <c r="BG1257" s="18"/>
      <c r="BH1257" s="18"/>
      <c r="BI1257" s="18"/>
      <c r="BJ1257" s="18"/>
      <c r="BK1257" s="18"/>
      <c r="BL1257" s="18"/>
      <c r="BM1257" s="18"/>
      <c r="BN1257" s="18"/>
      <c r="BO1257" s="18"/>
      <c r="BP1257" s="18"/>
      <c r="BQ1257" s="18"/>
      <c r="BR1257" s="18"/>
      <c r="BS1257" s="18"/>
      <c r="BT1257" s="18"/>
      <c r="BU1257" s="18"/>
      <c r="BV1257" s="18"/>
      <c r="BW1257" s="18"/>
      <c r="BX1257" s="18"/>
      <c r="BY1257" s="18"/>
      <c r="BZ1257" s="18"/>
      <c r="CA1257" s="18"/>
      <c r="CB1257" s="18"/>
      <c r="CC1257" s="18"/>
      <c r="CD1257" s="18"/>
      <c r="CE1257" s="18"/>
      <c r="CF1257" s="18"/>
      <c r="CG1257" s="18"/>
      <c r="CH1257" s="18"/>
      <c r="CI1257" s="18"/>
      <c r="CJ1257" s="18"/>
      <c r="CK1257" s="18"/>
      <c r="CL1257" s="18"/>
      <c r="CM1257" s="18"/>
      <c r="CN1257" s="18"/>
      <c r="CO1257" s="18"/>
      <c r="CP1257" s="18"/>
      <c r="CQ1257" s="18"/>
      <c r="CR1257" s="18"/>
      <c r="CS1257" s="18"/>
    </row>
    <row r="1258" spans="1:97">
      <c r="A1258" s="18"/>
      <c r="B1258" s="18"/>
      <c r="C1258" s="18" t="s">
        <v>19135</v>
      </c>
      <c r="D1258" s="18"/>
      <c r="E1258" s="18"/>
      <c r="F1258" s="18"/>
      <c r="G1258" s="18"/>
      <c r="H1258" s="18"/>
      <c r="I1258" s="18"/>
      <c r="J1258" s="18"/>
      <c r="K1258" s="18"/>
      <c r="L1258" s="18"/>
      <c r="M1258" s="18"/>
      <c r="N1258" s="18"/>
      <c r="O1258" s="18"/>
      <c r="P1258" s="18"/>
      <c r="Q1258" s="18"/>
      <c r="R1258" s="18"/>
      <c r="S1258" s="18"/>
      <c r="T1258" s="18"/>
      <c r="U1258" s="18"/>
      <c r="V1258" s="18"/>
      <c r="W1258" s="18"/>
      <c r="X1258" s="18"/>
      <c r="Y1258" s="18"/>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c r="BC1258" s="18"/>
      <c r="BD1258" s="18"/>
      <c r="BE1258" s="18"/>
      <c r="BF1258" s="18"/>
      <c r="BG1258" s="18"/>
      <c r="BH1258" s="18"/>
      <c r="BI1258" s="18"/>
      <c r="BJ1258" s="18"/>
      <c r="BK1258" s="18"/>
      <c r="BL1258" s="18"/>
      <c r="BM1258" s="18"/>
      <c r="BN1258" s="18"/>
      <c r="BO1258" s="18"/>
      <c r="BP1258" s="18"/>
      <c r="BQ1258" s="18"/>
      <c r="BR1258" s="18"/>
      <c r="BS1258" s="18"/>
      <c r="BT1258" s="18"/>
      <c r="BU1258" s="18"/>
      <c r="BV1258" s="18"/>
      <c r="BW1258" s="18"/>
      <c r="BX1258" s="18"/>
      <c r="BY1258" s="18"/>
      <c r="BZ1258" s="18"/>
      <c r="CA1258" s="18"/>
      <c r="CB1258" s="18"/>
      <c r="CC1258" s="18"/>
      <c r="CD1258" s="18"/>
      <c r="CE1258" s="18"/>
      <c r="CF1258" s="18"/>
      <c r="CG1258" s="18"/>
      <c r="CH1258" s="18"/>
      <c r="CI1258" s="18"/>
      <c r="CJ1258" s="18"/>
      <c r="CK1258" s="18"/>
      <c r="CL1258" s="18"/>
      <c r="CM1258" s="18"/>
      <c r="CN1258" s="18"/>
      <c r="CO1258" s="18"/>
      <c r="CP1258" s="18"/>
      <c r="CQ1258" s="18"/>
      <c r="CR1258" s="18"/>
      <c r="CS1258" s="18"/>
    </row>
    <row r="1259" spans="1:97">
      <c r="A1259" s="18"/>
      <c r="B1259" s="18"/>
      <c r="C1259" s="18" t="s">
        <v>19136</v>
      </c>
      <c r="D1259" s="18"/>
      <c r="E1259" s="18"/>
      <c r="F1259" s="18"/>
      <c r="G1259" s="18"/>
      <c r="H1259" s="18"/>
      <c r="I1259" s="18"/>
      <c r="J1259" s="18"/>
      <c r="K1259" s="18"/>
      <c r="L1259" s="18"/>
      <c r="M1259" s="18"/>
      <c r="N1259" s="18"/>
      <c r="O1259" s="18"/>
      <c r="P1259" s="18"/>
      <c r="Q1259" s="18"/>
      <c r="R1259" s="18"/>
      <c r="S1259" s="18"/>
      <c r="T1259" s="18"/>
      <c r="U1259" s="18"/>
      <c r="V1259" s="18"/>
      <c r="W1259" s="18"/>
      <c r="X1259" s="18"/>
      <c r="Y1259" s="18"/>
      <c r="Z1259" s="18"/>
      <c r="AA1259" s="18"/>
      <c r="AB1259" s="18"/>
      <c r="AC1259" s="18"/>
      <c r="AD1259" s="18"/>
      <c r="AE1259" s="18"/>
      <c r="AF1259" s="18"/>
      <c r="AG1259" s="18"/>
      <c r="AH1259" s="18"/>
      <c r="AI1259" s="18"/>
      <c r="AJ1259" s="18"/>
      <c r="AK1259" s="18"/>
      <c r="AL1259" s="18"/>
      <c r="AM1259" s="18"/>
      <c r="AN1259" s="18"/>
      <c r="AO1259" s="18"/>
      <c r="AP1259" s="18"/>
      <c r="AQ1259" s="18"/>
      <c r="AR1259" s="18"/>
      <c r="AS1259" s="18"/>
      <c r="AT1259" s="18"/>
      <c r="AU1259" s="18"/>
      <c r="AV1259" s="18"/>
      <c r="AW1259" s="18"/>
      <c r="AX1259" s="18"/>
      <c r="AY1259" s="18"/>
      <c r="AZ1259" s="18"/>
      <c r="BA1259" s="18"/>
      <c r="BB1259" s="18"/>
      <c r="BC1259" s="18"/>
      <c r="BD1259" s="18"/>
      <c r="BE1259" s="18"/>
      <c r="BF1259" s="18"/>
      <c r="BG1259" s="18"/>
      <c r="BH1259" s="18"/>
      <c r="BI1259" s="18"/>
      <c r="BJ1259" s="18"/>
      <c r="BK1259" s="18"/>
      <c r="BL1259" s="18"/>
      <c r="BM1259" s="18"/>
      <c r="BN1259" s="18"/>
      <c r="BO1259" s="18"/>
      <c r="BP1259" s="18"/>
      <c r="BQ1259" s="18"/>
      <c r="BR1259" s="18"/>
      <c r="BS1259" s="18"/>
      <c r="BT1259" s="18"/>
      <c r="BU1259" s="18"/>
      <c r="BV1259" s="18"/>
      <c r="BW1259" s="18"/>
      <c r="BX1259" s="18"/>
      <c r="BY1259" s="18"/>
      <c r="BZ1259" s="18"/>
      <c r="CA1259" s="18"/>
      <c r="CB1259" s="18"/>
      <c r="CC1259" s="18"/>
      <c r="CD1259" s="18"/>
      <c r="CE1259" s="18"/>
      <c r="CF1259" s="18"/>
      <c r="CG1259" s="18"/>
      <c r="CH1259" s="18"/>
      <c r="CI1259" s="18"/>
      <c r="CJ1259" s="18"/>
      <c r="CK1259" s="18"/>
      <c r="CL1259" s="18"/>
      <c r="CM1259" s="18"/>
      <c r="CN1259" s="18"/>
      <c r="CO1259" s="18"/>
      <c r="CP1259" s="18"/>
      <c r="CQ1259" s="18"/>
      <c r="CR1259" s="18"/>
      <c r="CS1259" s="18"/>
    </row>
    <row r="1260" spans="1:97">
      <c r="A1260" s="18"/>
      <c r="B1260" s="18"/>
      <c r="C1260" s="18" t="s">
        <v>19137</v>
      </c>
      <c r="D1260" s="18"/>
      <c r="E1260" s="18"/>
      <c r="F1260" s="18"/>
      <c r="G1260" s="18"/>
      <c r="H1260" s="18"/>
      <c r="I1260" s="18"/>
      <c r="J1260" s="18"/>
      <c r="K1260" s="18"/>
      <c r="L1260" s="18"/>
      <c r="M1260" s="18"/>
      <c r="N1260" s="18"/>
      <c r="O1260" s="18"/>
      <c r="P1260" s="18"/>
      <c r="Q1260" s="18"/>
      <c r="R1260" s="18"/>
      <c r="S1260" s="18"/>
      <c r="T1260" s="18"/>
      <c r="U1260" s="18"/>
      <c r="V1260" s="18"/>
      <c r="W1260" s="18"/>
      <c r="X1260" s="18"/>
      <c r="Y1260" s="18"/>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c r="BC1260" s="18"/>
      <c r="BD1260" s="18"/>
      <c r="BE1260" s="18"/>
      <c r="BF1260" s="18"/>
      <c r="BG1260" s="18"/>
      <c r="BH1260" s="18"/>
      <c r="BI1260" s="18"/>
      <c r="BJ1260" s="18"/>
      <c r="BK1260" s="18"/>
      <c r="BL1260" s="18"/>
      <c r="BM1260" s="18"/>
      <c r="BN1260" s="18"/>
      <c r="BO1260" s="18"/>
      <c r="BP1260" s="18"/>
      <c r="BQ1260" s="18"/>
      <c r="BR1260" s="18"/>
      <c r="BS1260" s="18"/>
      <c r="BT1260" s="18"/>
      <c r="BU1260" s="18"/>
      <c r="BV1260" s="18"/>
      <c r="BW1260" s="18"/>
      <c r="BX1260" s="18"/>
      <c r="BY1260" s="18"/>
      <c r="BZ1260" s="18"/>
      <c r="CA1260" s="18"/>
      <c r="CB1260" s="18"/>
      <c r="CC1260" s="18"/>
      <c r="CD1260" s="18"/>
      <c r="CE1260" s="18"/>
      <c r="CF1260" s="18"/>
      <c r="CG1260" s="18"/>
      <c r="CH1260" s="18"/>
      <c r="CI1260" s="18"/>
      <c r="CJ1260" s="18"/>
      <c r="CK1260" s="18"/>
      <c r="CL1260" s="18"/>
      <c r="CM1260" s="18"/>
      <c r="CN1260" s="18"/>
      <c r="CO1260" s="18"/>
      <c r="CP1260" s="18"/>
      <c r="CQ1260" s="18"/>
      <c r="CR1260" s="18"/>
      <c r="CS1260" s="18"/>
    </row>
    <row r="1261" spans="1:97">
      <c r="A1261" s="18"/>
      <c r="B1261" s="18"/>
      <c r="C1261" s="18" t="s">
        <v>19138</v>
      </c>
      <c r="D1261" s="18"/>
      <c r="E1261" s="18"/>
      <c r="F1261" s="18"/>
      <c r="G1261" s="18"/>
      <c r="H1261" s="18"/>
      <c r="I1261" s="18"/>
      <c r="J1261" s="18"/>
      <c r="K1261" s="18"/>
      <c r="L1261" s="18"/>
      <c r="M1261" s="18"/>
      <c r="N1261" s="18"/>
      <c r="O1261" s="18"/>
      <c r="P1261" s="18"/>
      <c r="Q1261" s="18"/>
      <c r="R1261" s="18"/>
      <c r="S1261" s="18"/>
      <c r="T1261" s="18"/>
      <c r="U1261" s="18"/>
      <c r="V1261" s="18"/>
      <c r="W1261" s="18"/>
      <c r="X1261" s="18"/>
      <c r="Y1261" s="18"/>
      <c r="Z1261" s="18"/>
      <c r="AA1261" s="18"/>
      <c r="AB1261" s="18"/>
      <c r="AC1261" s="18"/>
      <c r="AD1261" s="18"/>
      <c r="AE1261" s="18"/>
      <c r="AF1261" s="18"/>
      <c r="AG1261" s="18"/>
      <c r="AH1261" s="18"/>
      <c r="AI1261" s="18"/>
      <c r="AJ1261" s="18"/>
      <c r="AK1261" s="18"/>
      <c r="AL1261" s="18"/>
      <c r="AM1261" s="18"/>
      <c r="AN1261" s="18"/>
      <c r="AO1261" s="18"/>
      <c r="AP1261" s="18"/>
      <c r="AQ1261" s="18"/>
      <c r="AR1261" s="18"/>
      <c r="AS1261" s="18"/>
      <c r="AT1261" s="18"/>
      <c r="AU1261" s="18"/>
      <c r="AV1261" s="18"/>
      <c r="AW1261" s="18"/>
      <c r="AX1261" s="18"/>
      <c r="AY1261" s="18"/>
      <c r="AZ1261" s="18"/>
      <c r="BA1261" s="18"/>
      <c r="BB1261" s="18"/>
      <c r="BC1261" s="18"/>
      <c r="BD1261" s="18"/>
      <c r="BE1261" s="18"/>
      <c r="BF1261" s="18"/>
      <c r="BG1261" s="18"/>
      <c r="BH1261" s="18"/>
      <c r="BI1261" s="18"/>
      <c r="BJ1261" s="18"/>
      <c r="BK1261" s="18"/>
      <c r="BL1261" s="18"/>
      <c r="BM1261" s="18"/>
      <c r="BN1261" s="18"/>
      <c r="BO1261" s="18"/>
      <c r="BP1261" s="18"/>
      <c r="BQ1261" s="18"/>
      <c r="BR1261" s="18"/>
      <c r="BS1261" s="18"/>
      <c r="BT1261" s="18"/>
      <c r="BU1261" s="18"/>
      <c r="BV1261" s="18"/>
      <c r="BW1261" s="18"/>
      <c r="BX1261" s="18"/>
      <c r="BY1261" s="18"/>
      <c r="BZ1261" s="18"/>
      <c r="CA1261" s="18"/>
      <c r="CB1261" s="18"/>
      <c r="CC1261" s="18"/>
      <c r="CD1261" s="18"/>
      <c r="CE1261" s="18"/>
      <c r="CF1261" s="18"/>
      <c r="CG1261" s="18"/>
      <c r="CH1261" s="18"/>
      <c r="CI1261" s="18"/>
      <c r="CJ1261" s="18"/>
      <c r="CK1261" s="18"/>
      <c r="CL1261" s="18"/>
      <c r="CM1261" s="18"/>
      <c r="CN1261" s="18"/>
      <c r="CO1261" s="18"/>
      <c r="CP1261" s="18"/>
      <c r="CQ1261" s="18"/>
      <c r="CR1261" s="18"/>
      <c r="CS1261" s="18"/>
    </row>
    <row r="1262" spans="1:97">
      <c r="A1262" s="18"/>
      <c r="B1262" s="18"/>
      <c r="C1262" s="18" t="s">
        <v>19139</v>
      </c>
      <c r="D1262" s="18"/>
      <c r="E1262" s="18"/>
      <c r="F1262" s="18"/>
      <c r="G1262" s="18"/>
      <c r="H1262" s="18"/>
      <c r="I1262" s="18"/>
      <c r="J1262" s="18"/>
      <c r="K1262" s="18"/>
      <c r="L1262" s="18"/>
      <c r="M1262" s="18"/>
      <c r="N1262" s="18"/>
      <c r="O1262" s="18"/>
      <c r="P1262" s="18"/>
      <c r="Q1262" s="18"/>
      <c r="R1262" s="18"/>
      <c r="S1262" s="18"/>
      <c r="T1262" s="18"/>
      <c r="U1262" s="18"/>
      <c r="V1262" s="18"/>
      <c r="W1262" s="18"/>
      <c r="X1262" s="18"/>
      <c r="Y1262" s="18"/>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c r="BC1262" s="18"/>
      <c r="BD1262" s="18"/>
      <c r="BE1262" s="18"/>
      <c r="BF1262" s="18"/>
      <c r="BG1262" s="18"/>
      <c r="BH1262" s="18"/>
      <c r="BI1262" s="18"/>
      <c r="BJ1262" s="18"/>
      <c r="BK1262" s="18"/>
      <c r="BL1262" s="18"/>
      <c r="BM1262" s="18"/>
      <c r="BN1262" s="18"/>
      <c r="BO1262" s="18"/>
      <c r="BP1262" s="18"/>
      <c r="BQ1262" s="18"/>
      <c r="BR1262" s="18"/>
      <c r="BS1262" s="18"/>
      <c r="BT1262" s="18"/>
      <c r="BU1262" s="18"/>
      <c r="BV1262" s="18"/>
      <c r="BW1262" s="18"/>
      <c r="BX1262" s="18"/>
      <c r="BY1262" s="18"/>
      <c r="BZ1262" s="18"/>
      <c r="CA1262" s="18"/>
      <c r="CB1262" s="18"/>
      <c r="CC1262" s="18"/>
      <c r="CD1262" s="18"/>
      <c r="CE1262" s="18"/>
      <c r="CF1262" s="18"/>
      <c r="CG1262" s="18"/>
      <c r="CH1262" s="18"/>
      <c r="CI1262" s="18"/>
      <c r="CJ1262" s="18"/>
      <c r="CK1262" s="18"/>
      <c r="CL1262" s="18"/>
      <c r="CM1262" s="18"/>
      <c r="CN1262" s="18"/>
      <c r="CO1262" s="18"/>
      <c r="CP1262" s="18"/>
      <c r="CQ1262" s="18"/>
      <c r="CR1262" s="18"/>
      <c r="CS1262" s="18"/>
    </row>
    <row r="1263" spans="1:97">
      <c r="A1263" s="18"/>
      <c r="B1263" s="18"/>
      <c r="C1263" s="18" t="s">
        <v>19140</v>
      </c>
      <c r="D1263" s="18"/>
      <c r="E1263" s="18"/>
      <c r="F1263" s="18"/>
      <c r="G1263" s="18"/>
      <c r="H1263" s="18"/>
      <c r="I1263" s="18"/>
      <c r="J1263" s="18"/>
      <c r="K1263" s="18"/>
      <c r="L1263" s="18"/>
      <c r="M1263" s="18"/>
      <c r="N1263" s="18"/>
      <c r="O1263" s="18"/>
      <c r="P1263" s="18"/>
      <c r="Q1263" s="18"/>
      <c r="R1263" s="18"/>
      <c r="S1263" s="18"/>
      <c r="T1263" s="18"/>
      <c r="U1263" s="18"/>
      <c r="V1263" s="18"/>
      <c r="W1263" s="18"/>
      <c r="X1263" s="18"/>
      <c r="Y1263" s="18"/>
      <c r="Z1263" s="18"/>
      <c r="AA1263" s="18"/>
      <c r="AB1263" s="18"/>
      <c r="AC1263" s="18"/>
      <c r="AD1263" s="18"/>
      <c r="AE1263" s="18"/>
      <c r="AF1263" s="18"/>
      <c r="AG1263" s="18"/>
      <c r="AH1263" s="18"/>
      <c r="AI1263" s="18"/>
      <c r="AJ1263" s="18"/>
      <c r="AK1263" s="18"/>
      <c r="AL1263" s="18"/>
      <c r="AM1263" s="18"/>
      <c r="AN1263" s="18"/>
      <c r="AO1263" s="18"/>
      <c r="AP1263" s="18"/>
      <c r="AQ1263" s="18"/>
      <c r="AR1263" s="18"/>
      <c r="AS1263" s="18"/>
      <c r="AT1263" s="18"/>
      <c r="AU1263" s="18"/>
      <c r="AV1263" s="18"/>
      <c r="AW1263" s="18"/>
      <c r="AX1263" s="18"/>
      <c r="AY1263" s="18"/>
      <c r="AZ1263" s="18"/>
      <c r="BA1263" s="18"/>
      <c r="BB1263" s="18"/>
      <c r="BC1263" s="18"/>
      <c r="BD1263" s="18"/>
      <c r="BE1263" s="18"/>
      <c r="BF1263" s="18"/>
      <c r="BG1263" s="18"/>
      <c r="BH1263" s="18"/>
      <c r="BI1263" s="18"/>
      <c r="BJ1263" s="18"/>
      <c r="BK1263" s="18"/>
      <c r="BL1263" s="18"/>
      <c r="BM1263" s="18"/>
      <c r="BN1263" s="18"/>
      <c r="BO1263" s="18"/>
      <c r="BP1263" s="18"/>
      <c r="BQ1263" s="18"/>
      <c r="BR1263" s="18"/>
      <c r="BS1263" s="18"/>
      <c r="BT1263" s="18"/>
      <c r="BU1263" s="18"/>
      <c r="BV1263" s="18"/>
      <c r="BW1263" s="18"/>
      <c r="BX1263" s="18"/>
      <c r="BY1263" s="18"/>
      <c r="BZ1263" s="18"/>
      <c r="CA1263" s="18"/>
      <c r="CB1263" s="18"/>
      <c r="CC1263" s="18"/>
      <c r="CD1263" s="18"/>
      <c r="CE1263" s="18"/>
      <c r="CF1263" s="18"/>
      <c r="CG1263" s="18"/>
      <c r="CH1263" s="18"/>
      <c r="CI1263" s="18"/>
      <c r="CJ1263" s="18"/>
      <c r="CK1263" s="18"/>
      <c r="CL1263" s="18"/>
      <c r="CM1263" s="18"/>
      <c r="CN1263" s="18"/>
      <c r="CO1263" s="18"/>
      <c r="CP1263" s="18"/>
      <c r="CQ1263" s="18"/>
      <c r="CR1263" s="18"/>
      <c r="CS1263" s="18"/>
    </row>
    <row r="1264" spans="1:97">
      <c r="A1264" s="18"/>
      <c r="B1264" s="18"/>
      <c r="C1264" s="18" t="s">
        <v>19141</v>
      </c>
      <c r="D1264" s="18"/>
      <c r="E1264" s="18"/>
      <c r="F1264" s="18"/>
      <c r="G1264" s="18"/>
      <c r="H1264" s="18"/>
      <c r="I1264" s="18"/>
      <c r="J1264" s="18"/>
      <c r="K1264" s="18"/>
      <c r="L1264" s="18"/>
      <c r="M1264" s="18"/>
      <c r="N1264" s="18"/>
      <c r="O1264" s="18"/>
      <c r="P1264" s="18"/>
      <c r="Q1264" s="18"/>
      <c r="R1264" s="18"/>
      <c r="S1264" s="18"/>
      <c r="T1264" s="18"/>
      <c r="U1264" s="18"/>
      <c r="V1264" s="18"/>
      <c r="W1264" s="18"/>
      <c r="X1264" s="18"/>
      <c r="Y1264" s="18"/>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c r="BC1264" s="18"/>
      <c r="BD1264" s="18"/>
      <c r="BE1264" s="18"/>
      <c r="BF1264" s="18"/>
      <c r="BG1264" s="18"/>
      <c r="BH1264" s="18"/>
      <c r="BI1264" s="18"/>
      <c r="BJ1264" s="18"/>
      <c r="BK1264" s="18"/>
      <c r="BL1264" s="18"/>
      <c r="BM1264" s="18"/>
      <c r="BN1264" s="18"/>
      <c r="BO1264" s="18"/>
      <c r="BP1264" s="18"/>
      <c r="BQ1264" s="18"/>
      <c r="BR1264" s="18"/>
      <c r="BS1264" s="18"/>
      <c r="BT1264" s="18"/>
      <c r="BU1264" s="18"/>
      <c r="BV1264" s="18"/>
      <c r="BW1264" s="18"/>
      <c r="BX1264" s="18"/>
      <c r="BY1264" s="18"/>
      <c r="BZ1264" s="18"/>
      <c r="CA1264" s="18"/>
      <c r="CB1264" s="18"/>
      <c r="CC1264" s="18"/>
      <c r="CD1264" s="18"/>
      <c r="CE1264" s="18"/>
      <c r="CF1264" s="18"/>
      <c r="CG1264" s="18"/>
      <c r="CH1264" s="18"/>
      <c r="CI1264" s="18"/>
      <c r="CJ1264" s="18"/>
      <c r="CK1264" s="18"/>
      <c r="CL1264" s="18"/>
      <c r="CM1264" s="18"/>
      <c r="CN1264" s="18"/>
      <c r="CO1264" s="18"/>
      <c r="CP1264" s="18"/>
      <c r="CQ1264" s="18"/>
      <c r="CR1264" s="18"/>
      <c r="CS1264" s="18"/>
    </row>
    <row r="1265" spans="1:97">
      <c r="A1265" s="18"/>
      <c r="B1265" s="18"/>
      <c r="C1265" s="18" t="s">
        <v>19142</v>
      </c>
      <c r="D1265" s="18"/>
      <c r="E1265" s="18"/>
      <c r="F1265" s="18"/>
      <c r="G1265" s="18"/>
      <c r="H1265" s="18"/>
      <c r="I1265" s="18"/>
      <c r="J1265" s="18"/>
      <c r="K1265" s="18"/>
      <c r="L1265" s="18"/>
      <c r="M1265" s="18"/>
      <c r="N1265" s="18"/>
      <c r="O1265" s="18"/>
      <c r="P1265" s="18"/>
      <c r="Q1265" s="18"/>
      <c r="R1265" s="18"/>
      <c r="S1265" s="18"/>
      <c r="T1265" s="18"/>
      <c r="U1265" s="18"/>
      <c r="V1265" s="18"/>
      <c r="W1265" s="18"/>
      <c r="X1265" s="18"/>
      <c r="Y1265" s="18"/>
      <c r="Z1265" s="18"/>
      <c r="AA1265" s="18"/>
      <c r="AB1265" s="18"/>
      <c r="AC1265" s="18"/>
      <c r="AD1265" s="18"/>
      <c r="AE1265" s="18"/>
      <c r="AF1265" s="18"/>
      <c r="AG1265" s="18"/>
      <c r="AH1265" s="18"/>
      <c r="AI1265" s="18"/>
      <c r="AJ1265" s="18"/>
      <c r="AK1265" s="18"/>
      <c r="AL1265" s="18"/>
      <c r="AM1265" s="18"/>
      <c r="AN1265" s="18"/>
      <c r="AO1265" s="18"/>
      <c r="AP1265" s="18"/>
      <c r="AQ1265" s="18"/>
      <c r="AR1265" s="18"/>
      <c r="AS1265" s="18"/>
      <c r="AT1265" s="18"/>
      <c r="AU1265" s="18"/>
      <c r="AV1265" s="18"/>
      <c r="AW1265" s="18"/>
      <c r="AX1265" s="18"/>
      <c r="AY1265" s="18"/>
      <c r="AZ1265" s="18"/>
      <c r="BA1265" s="18"/>
      <c r="BB1265" s="18"/>
      <c r="BC1265" s="18"/>
      <c r="BD1265" s="18"/>
      <c r="BE1265" s="18"/>
      <c r="BF1265" s="18"/>
      <c r="BG1265" s="18"/>
      <c r="BH1265" s="18"/>
      <c r="BI1265" s="18"/>
      <c r="BJ1265" s="18"/>
      <c r="BK1265" s="18"/>
      <c r="BL1265" s="18"/>
      <c r="BM1265" s="18"/>
      <c r="BN1265" s="18"/>
      <c r="BO1265" s="18"/>
      <c r="BP1265" s="18"/>
      <c r="BQ1265" s="18"/>
      <c r="BR1265" s="18"/>
      <c r="BS1265" s="18"/>
      <c r="BT1265" s="18"/>
      <c r="BU1265" s="18"/>
      <c r="BV1265" s="18"/>
      <c r="BW1265" s="18"/>
      <c r="BX1265" s="18"/>
      <c r="BY1265" s="18"/>
      <c r="BZ1265" s="18"/>
      <c r="CA1265" s="18"/>
      <c r="CB1265" s="18"/>
      <c r="CC1265" s="18"/>
      <c r="CD1265" s="18"/>
      <c r="CE1265" s="18"/>
      <c r="CF1265" s="18"/>
      <c r="CG1265" s="18"/>
      <c r="CH1265" s="18"/>
      <c r="CI1265" s="18"/>
      <c r="CJ1265" s="18"/>
      <c r="CK1265" s="18"/>
      <c r="CL1265" s="18"/>
      <c r="CM1265" s="18"/>
      <c r="CN1265" s="18"/>
      <c r="CO1265" s="18"/>
      <c r="CP1265" s="18"/>
      <c r="CQ1265" s="18"/>
      <c r="CR1265" s="18"/>
      <c r="CS1265" s="18"/>
    </row>
    <row r="1266" spans="1:97">
      <c r="A1266" s="18"/>
      <c r="B1266" s="18"/>
      <c r="C1266" s="18" t="s">
        <v>19143</v>
      </c>
      <c r="D1266" s="18"/>
      <c r="E1266" s="18"/>
      <c r="F1266" s="18"/>
      <c r="G1266" s="18"/>
      <c r="H1266" s="18"/>
      <c r="I1266" s="18"/>
      <c r="J1266" s="18"/>
      <c r="K1266" s="18"/>
      <c r="L1266" s="18"/>
      <c r="M1266" s="18"/>
      <c r="N1266" s="18"/>
      <c r="O1266" s="18"/>
      <c r="P1266" s="18"/>
      <c r="Q1266" s="18"/>
      <c r="R1266" s="18"/>
      <c r="S1266" s="18"/>
      <c r="T1266" s="18"/>
      <c r="U1266" s="18"/>
      <c r="V1266" s="18"/>
      <c r="W1266" s="18"/>
      <c r="X1266" s="18"/>
      <c r="Y1266" s="18"/>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c r="BC1266" s="18"/>
      <c r="BD1266" s="18"/>
      <c r="BE1266" s="18"/>
      <c r="BF1266" s="18"/>
      <c r="BG1266" s="18"/>
      <c r="BH1266" s="18"/>
      <c r="BI1266" s="18"/>
      <c r="BJ1266" s="18"/>
      <c r="BK1266" s="18"/>
      <c r="BL1266" s="18"/>
      <c r="BM1266" s="18"/>
      <c r="BN1266" s="18"/>
      <c r="BO1266" s="18"/>
      <c r="BP1266" s="18"/>
      <c r="BQ1266" s="18"/>
      <c r="BR1266" s="18"/>
      <c r="BS1266" s="18"/>
      <c r="BT1266" s="18"/>
      <c r="BU1266" s="18"/>
      <c r="BV1266" s="18"/>
      <c r="BW1266" s="18"/>
      <c r="BX1266" s="18"/>
      <c r="BY1266" s="18"/>
      <c r="BZ1266" s="18"/>
      <c r="CA1266" s="18"/>
      <c r="CB1266" s="18"/>
      <c r="CC1266" s="18"/>
      <c r="CD1266" s="18"/>
      <c r="CE1266" s="18"/>
      <c r="CF1266" s="18"/>
      <c r="CG1266" s="18"/>
      <c r="CH1266" s="18"/>
      <c r="CI1266" s="18"/>
      <c r="CJ1266" s="18"/>
      <c r="CK1266" s="18"/>
      <c r="CL1266" s="18"/>
      <c r="CM1266" s="18"/>
      <c r="CN1266" s="18"/>
      <c r="CO1266" s="18"/>
      <c r="CP1266" s="18"/>
      <c r="CQ1266" s="18"/>
      <c r="CR1266" s="18"/>
      <c r="CS1266" s="18"/>
    </row>
    <row r="1267" spans="1:97">
      <c r="A1267" s="18"/>
      <c r="B1267" s="18"/>
      <c r="C1267" s="18" t="s">
        <v>19144</v>
      </c>
      <c r="D1267" s="18"/>
      <c r="E1267" s="18"/>
      <c r="F1267" s="18"/>
      <c r="G1267" s="18"/>
      <c r="H1267" s="18"/>
      <c r="I1267" s="18"/>
      <c r="J1267" s="18"/>
      <c r="K1267" s="18"/>
      <c r="L1267" s="18"/>
      <c r="M1267" s="18"/>
      <c r="N1267" s="18"/>
      <c r="O1267" s="18"/>
      <c r="P1267" s="18"/>
      <c r="Q1267" s="18"/>
      <c r="R1267" s="18"/>
      <c r="S1267" s="18"/>
      <c r="T1267" s="18"/>
      <c r="U1267" s="18"/>
      <c r="V1267" s="18"/>
      <c r="W1267" s="18"/>
      <c r="X1267" s="18"/>
      <c r="Y1267" s="18"/>
      <c r="Z1267" s="18"/>
      <c r="AA1267" s="18"/>
      <c r="AB1267" s="18"/>
      <c r="AC1267" s="18"/>
      <c r="AD1267" s="18"/>
      <c r="AE1267" s="18"/>
      <c r="AF1267" s="18"/>
      <c r="AG1267" s="18"/>
      <c r="AH1267" s="18"/>
      <c r="AI1267" s="18"/>
      <c r="AJ1267" s="18"/>
      <c r="AK1267" s="18"/>
      <c r="AL1267" s="18"/>
      <c r="AM1267" s="18"/>
      <c r="AN1267" s="18"/>
      <c r="AO1267" s="18"/>
      <c r="AP1267" s="18"/>
      <c r="AQ1267" s="18"/>
      <c r="AR1267" s="18"/>
      <c r="AS1267" s="18"/>
      <c r="AT1267" s="18"/>
      <c r="AU1267" s="18"/>
      <c r="AV1267" s="18"/>
      <c r="AW1267" s="18"/>
      <c r="AX1267" s="18"/>
      <c r="AY1267" s="18"/>
      <c r="AZ1267" s="18"/>
      <c r="BA1267" s="18"/>
      <c r="BB1267" s="18"/>
      <c r="BC1267" s="18"/>
      <c r="BD1267" s="18"/>
      <c r="BE1267" s="18"/>
      <c r="BF1267" s="18"/>
      <c r="BG1267" s="18"/>
      <c r="BH1267" s="18"/>
      <c r="BI1267" s="18"/>
      <c r="BJ1267" s="18"/>
      <c r="BK1267" s="18"/>
      <c r="BL1267" s="18"/>
      <c r="BM1267" s="18"/>
      <c r="BN1267" s="18"/>
      <c r="BO1267" s="18"/>
      <c r="BP1267" s="18"/>
      <c r="BQ1267" s="18"/>
      <c r="BR1267" s="18"/>
      <c r="BS1267" s="18"/>
      <c r="BT1267" s="18"/>
      <c r="BU1267" s="18"/>
      <c r="BV1267" s="18"/>
      <c r="BW1267" s="18"/>
      <c r="BX1267" s="18"/>
      <c r="BY1267" s="18"/>
      <c r="BZ1267" s="18"/>
      <c r="CA1267" s="18"/>
      <c r="CB1267" s="18"/>
      <c r="CC1267" s="18"/>
      <c r="CD1267" s="18"/>
      <c r="CE1267" s="18"/>
      <c r="CF1267" s="18"/>
      <c r="CG1267" s="18"/>
      <c r="CH1267" s="18"/>
      <c r="CI1267" s="18"/>
      <c r="CJ1267" s="18"/>
      <c r="CK1267" s="18"/>
      <c r="CL1267" s="18"/>
      <c r="CM1267" s="18"/>
      <c r="CN1267" s="18"/>
      <c r="CO1267" s="18"/>
      <c r="CP1267" s="18"/>
      <c r="CQ1267" s="18"/>
      <c r="CR1267" s="18"/>
      <c r="CS1267" s="18"/>
    </row>
    <row r="1268" spans="1:97">
      <c r="A1268" s="18"/>
      <c r="B1268" s="18"/>
      <c r="C1268" s="18" t="s">
        <v>19145</v>
      </c>
      <c r="D1268" s="18"/>
      <c r="E1268" s="18"/>
      <c r="F1268" s="18"/>
      <c r="G1268" s="18"/>
      <c r="H1268" s="18"/>
      <c r="I1268" s="18"/>
      <c r="J1268" s="18"/>
      <c r="K1268" s="18"/>
      <c r="L1268" s="18"/>
      <c r="M1268" s="18"/>
      <c r="N1268" s="18"/>
      <c r="O1268" s="18"/>
      <c r="P1268" s="18"/>
      <c r="Q1268" s="18"/>
      <c r="R1268" s="18"/>
      <c r="S1268" s="18"/>
      <c r="T1268" s="18"/>
      <c r="U1268" s="18"/>
      <c r="V1268" s="18"/>
      <c r="W1268" s="18"/>
      <c r="X1268" s="18"/>
      <c r="Y1268" s="18"/>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c r="BC1268" s="18"/>
      <c r="BD1268" s="18"/>
      <c r="BE1268" s="18"/>
      <c r="BF1268" s="18"/>
      <c r="BG1268" s="18"/>
      <c r="BH1268" s="18"/>
      <c r="BI1268" s="18"/>
      <c r="BJ1268" s="18"/>
      <c r="BK1268" s="18"/>
      <c r="BL1268" s="18"/>
      <c r="BM1268" s="18"/>
      <c r="BN1268" s="18"/>
      <c r="BO1268" s="18"/>
      <c r="BP1268" s="18"/>
      <c r="BQ1268" s="18"/>
      <c r="BR1268" s="18"/>
      <c r="BS1268" s="18"/>
      <c r="BT1268" s="18"/>
      <c r="BU1268" s="18"/>
      <c r="BV1268" s="18"/>
      <c r="BW1268" s="18"/>
      <c r="BX1268" s="18"/>
      <c r="BY1268" s="18"/>
      <c r="BZ1268" s="18"/>
      <c r="CA1268" s="18"/>
      <c r="CB1268" s="18"/>
      <c r="CC1268" s="18"/>
      <c r="CD1268" s="18"/>
      <c r="CE1268" s="18"/>
      <c r="CF1268" s="18"/>
      <c r="CG1268" s="18"/>
      <c r="CH1268" s="18"/>
      <c r="CI1268" s="18"/>
      <c r="CJ1268" s="18"/>
      <c r="CK1268" s="18"/>
      <c r="CL1268" s="18"/>
      <c r="CM1268" s="18"/>
      <c r="CN1268" s="18"/>
      <c r="CO1268" s="18"/>
      <c r="CP1268" s="18"/>
      <c r="CQ1268" s="18"/>
      <c r="CR1268" s="18"/>
      <c r="CS1268" s="18"/>
    </row>
    <row r="1269" spans="1:97">
      <c r="A1269" s="18"/>
      <c r="B1269" s="18"/>
      <c r="C1269" s="18" t="s">
        <v>19146</v>
      </c>
      <c r="D1269" s="18"/>
      <c r="E1269" s="18"/>
      <c r="F1269" s="18"/>
      <c r="G1269" s="18"/>
      <c r="H1269" s="18"/>
      <c r="I1269" s="18"/>
      <c r="J1269" s="18"/>
      <c r="K1269" s="18"/>
      <c r="L1269" s="18"/>
      <c r="M1269" s="18"/>
      <c r="N1269" s="18"/>
      <c r="O1269" s="18"/>
      <c r="P1269" s="18"/>
      <c r="Q1269" s="18"/>
      <c r="R1269" s="18"/>
      <c r="S1269" s="18"/>
      <c r="T1269" s="18"/>
      <c r="U1269" s="18"/>
      <c r="V1269" s="18"/>
      <c r="W1269" s="18"/>
      <c r="X1269" s="18"/>
      <c r="Y1269" s="18"/>
      <c r="Z1269" s="18"/>
      <c r="AA1269" s="18"/>
      <c r="AB1269" s="18"/>
      <c r="AC1269" s="18"/>
      <c r="AD1269" s="18"/>
      <c r="AE1269" s="18"/>
      <c r="AF1269" s="18"/>
      <c r="AG1269" s="18"/>
      <c r="AH1269" s="18"/>
      <c r="AI1269" s="18"/>
      <c r="AJ1269" s="18"/>
      <c r="AK1269" s="18"/>
      <c r="AL1269" s="18"/>
      <c r="AM1269" s="18"/>
      <c r="AN1269" s="18"/>
      <c r="AO1269" s="18"/>
      <c r="AP1269" s="18"/>
      <c r="AQ1269" s="18"/>
      <c r="AR1269" s="18"/>
      <c r="AS1269" s="18"/>
      <c r="AT1269" s="18"/>
      <c r="AU1269" s="18"/>
      <c r="AV1269" s="18"/>
      <c r="AW1269" s="18"/>
      <c r="AX1269" s="18"/>
      <c r="AY1269" s="18"/>
      <c r="AZ1269" s="18"/>
      <c r="BA1269" s="18"/>
      <c r="BB1269" s="18"/>
      <c r="BC1269" s="18"/>
      <c r="BD1269" s="18"/>
      <c r="BE1269" s="18"/>
      <c r="BF1269" s="18"/>
      <c r="BG1269" s="18"/>
      <c r="BH1269" s="18"/>
      <c r="BI1269" s="18"/>
      <c r="BJ1269" s="18"/>
      <c r="BK1269" s="18"/>
      <c r="BL1269" s="18"/>
      <c r="BM1269" s="18"/>
      <c r="BN1269" s="18"/>
      <c r="BO1269" s="18"/>
      <c r="BP1269" s="18"/>
      <c r="BQ1269" s="18"/>
      <c r="BR1269" s="18"/>
      <c r="BS1269" s="18"/>
      <c r="BT1269" s="18"/>
      <c r="BU1269" s="18"/>
      <c r="BV1269" s="18"/>
      <c r="BW1269" s="18"/>
      <c r="BX1269" s="18"/>
      <c r="BY1269" s="18"/>
      <c r="BZ1269" s="18"/>
      <c r="CA1269" s="18"/>
      <c r="CB1269" s="18"/>
      <c r="CC1269" s="18"/>
      <c r="CD1269" s="18"/>
      <c r="CE1269" s="18"/>
      <c r="CF1269" s="18"/>
      <c r="CG1269" s="18"/>
      <c r="CH1269" s="18"/>
      <c r="CI1269" s="18"/>
      <c r="CJ1269" s="18"/>
      <c r="CK1269" s="18"/>
      <c r="CL1269" s="18"/>
      <c r="CM1269" s="18"/>
      <c r="CN1269" s="18"/>
      <c r="CO1269" s="18"/>
      <c r="CP1269" s="18"/>
      <c r="CQ1269" s="18"/>
      <c r="CR1269" s="18"/>
      <c r="CS1269" s="18"/>
    </row>
    <row r="1270" spans="1:97">
      <c r="A1270" s="18"/>
      <c r="B1270" s="18"/>
      <c r="C1270" s="18" t="s">
        <v>19147</v>
      </c>
      <c r="D1270" s="18"/>
      <c r="E1270" s="18"/>
      <c r="F1270" s="18"/>
      <c r="G1270" s="18"/>
      <c r="H1270" s="18"/>
      <c r="I1270" s="18"/>
      <c r="J1270" s="18"/>
      <c r="K1270" s="18"/>
      <c r="L1270" s="18"/>
      <c r="M1270" s="18"/>
      <c r="N1270" s="18"/>
      <c r="O1270" s="18"/>
      <c r="P1270" s="18"/>
      <c r="Q1270" s="18"/>
      <c r="R1270" s="18"/>
      <c r="S1270" s="18"/>
      <c r="T1270" s="18"/>
      <c r="U1270" s="18"/>
      <c r="V1270" s="18"/>
      <c r="W1270" s="18"/>
      <c r="X1270" s="18"/>
      <c r="Y1270" s="18"/>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c r="BC1270" s="18"/>
      <c r="BD1270" s="18"/>
      <c r="BE1270" s="18"/>
      <c r="BF1270" s="18"/>
      <c r="BG1270" s="18"/>
      <c r="BH1270" s="18"/>
      <c r="BI1270" s="18"/>
      <c r="BJ1270" s="18"/>
      <c r="BK1270" s="18"/>
      <c r="BL1270" s="18"/>
      <c r="BM1270" s="18"/>
      <c r="BN1270" s="18"/>
      <c r="BO1270" s="18"/>
      <c r="BP1270" s="18"/>
      <c r="BQ1270" s="18"/>
      <c r="BR1270" s="18"/>
      <c r="BS1270" s="18"/>
      <c r="BT1270" s="18"/>
      <c r="BU1270" s="18"/>
      <c r="BV1270" s="18"/>
      <c r="BW1270" s="18"/>
      <c r="BX1270" s="18"/>
      <c r="BY1270" s="18"/>
      <c r="BZ1270" s="18"/>
      <c r="CA1270" s="18"/>
      <c r="CB1270" s="18"/>
      <c r="CC1270" s="18"/>
      <c r="CD1270" s="18"/>
      <c r="CE1270" s="18"/>
      <c r="CF1270" s="18"/>
      <c r="CG1270" s="18"/>
      <c r="CH1270" s="18"/>
      <c r="CI1270" s="18"/>
      <c r="CJ1270" s="18"/>
      <c r="CK1270" s="18"/>
      <c r="CL1270" s="18"/>
      <c r="CM1270" s="18"/>
      <c r="CN1270" s="18"/>
      <c r="CO1270" s="18"/>
      <c r="CP1270" s="18"/>
      <c r="CQ1270" s="18"/>
      <c r="CR1270" s="18"/>
      <c r="CS1270" s="18"/>
    </row>
    <row r="1271" spans="1:97">
      <c r="A1271" s="18"/>
      <c r="B1271" s="18"/>
      <c r="C1271" s="18" t="s">
        <v>19148</v>
      </c>
      <c r="D1271" s="18"/>
      <c r="E1271" s="18"/>
      <c r="F1271" s="18"/>
      <c r="G1271" s="18"/>
      <c r="H1271" s="18"/>
      <c r="I1271" s="18"/>
      <c r="J1271" s="18"/>
      <c r="K1271" s="18"/>
      <c r="L1271" s="18"/>
      <c r="M1271" s="18"/>
      <c r="N1271" s="18"/>
      <c r="O1271" s="18"/>
      <c r="P1271" s="18"/>
      <c r="Q1271" s="18"/>
      <c r="R1271" s="18"/>
      <c r="S1271" s="18"/>
      <c r="T1271" s="18"/>
      <c r="U1271" s="18"/>
      <c r="V1271" s="18"/>
      <c r="W1271" s="18"/>
      <c r="X1271" s="18"/>
      <c r="Y1271" s="18"/>
      <c r="Z1271" s="18"/>
      <c r="AA1271" s="18"/>
      <c r="AB1271" s="18"/>
      <c r="AC1271" s="18"/>
      <c r="AD1271" s="18"/>
      <c r="AE1271" s="18"/>
      <c r="AF1271" s="18"/>
      <c r="AG1271" s="18"/>
      <c r="AH1271" s="18"/>
      <c r="AI1271" s="18"/>
      <c r="AJ1271" s="18"/>
      <c r="AK1271" s="18"/>
      <c r="AL1271" s="18"/>
      <c r="AM1271" s="18"/>
      <c r="AN1271" s="18"/>
      <c r="AO1271" s="18"/>
      <c r="AP1271" s="18"/>
      <c r="AQ1271" s="18"/>
      <c r="AR1271" s="18"/>
      <c r="AS1271" s="18"/>
      <c r="AT1271" s="18"/>
      <c r="AU1271" s="18"/>
      <c r="AV1271" s="18"/>
      <c r="AW1271" s="18"/>
      <c r="AX1271" s="18"/>
      <c r="AY1271" s="18"/>
      <c r="AZ1271" s="18"/>
      <c r="BA1271" s="18"/>
      <c r="BB1271" s="18"/>
      <c r="BC1271" s="18"/>
      <c r="BD1271" s="18"/>
      <c r="BE1271" s="18"/>
      <c r="BF1271" s="18"/>
      <c r="BG1271" s="18"/>
      <c r="BH1271" s="18"/>
      <c r="BI1271" s="18"/>
      <c r="BJ1271" s="18"/>
      <c r="BK1271" s="18"/>
      <c r="BL1271" s="18"/>
      <c r="BM1271" s="18"/>
      <c r="BN1271" s="18"/>
      <c r="BO1271" s="18"/>
      <c r="BP1271" s="18"/>
      <c r="BQ1271" s="18"/>
      <c r="BR1271" s="18"/>
      <c r="BS1271" s="18"/>
      <c r="BT1271" s="18"/>
      <c r="BU1271" s="18"/>
      <c r="BV1271" s="18"/>
      <c r="BW1271" s="18"/>
      <c r="BX1271" s="18"/>
      <c r="BY1271" s="18"/>
      <c r="BZ1271" s="18"/>
      <c r="CA1271" s="18"/>
      <c r="CB1271" s="18"/>
      <c r="CC1271" s="18"/>
      <c r="CD1271" s="18"/>
      <c r="CE1271" s="18"/>
      <c r="CF1271" s="18"/>
      <c r="CG1271" s="18"/>
      <c r="CH1271" s="18"/>
      <c r="CI1271" s="18"/>
      <c r="CJ1271" s="18"/>
      <c r="CK1271" s="18"/>
      <c r="CL1271" s="18"/>
      <c r="CM1271" s="18"/>
      <c r="CN1271" s="18"/>
      <c r="CO1271" s="18"/>
      <c r="CP1271" s="18"/>
      <c r="CQ1271" s="18"/>
      <c r="CR1271" s="18"/>
      <c r="CS1271" s="18"/>
    </row>
    <row r="1272" spans="1:97">
      <c r="A1272" s="18"/>
      <c r="B1272" s="18"/>
      <c r="C1272" s="18" t="s">
        <v>19149</v>
      </c>
      <c r="D1272" s="18"/>
      <c r="E1272" s="18"/>
      <c r="F1272" s="18"/>
      <c r="G1272" s="18"/>
      <c r="H1272" s="18"/>
      <c r="I1272" s="18"/>
      <c r="J1272" s="18"/>
      <c r="K1272" s="18"/>
      <c r="L1272" s="18"/>
      <c r="M1272" s="18"/>
      <c r="N1272" s="18"/>
      <c r="O1272" s="18"/>
      <c r="P1272" s="18"/>
      <c r="Q1272" s="18"/>
      <c r="R1272" s="18"/>
      <c r="S1272" s="18"/>
      <c r="T1272" s="18"/>
      <c r="U1272" s="18"/>
      <c r="V1272" s="18"/>
      <c r="W1272" s="18"/>
      <c r="X1272" s="18"/>
      <c r="Y1272" s="18"/>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c r="BC1272" s="18"/>
      <c r="BD1272" s="18"/>
      <c r="BE1272" s="18"/>
      <c r="BF1272" s="18"/>
      <c r="BG1272" s="18"/>
      <c r="BH1272" s="18"/>
      <c r="BI1272" s="18"/>
      <c r="BJ1272" s="18"/>
      <c r="BK1272" s="18"/>
      <c r="BL1272" s="18"/>
      <c r="BM1272" s="18"/>
      <c r="BN1272" s="18"/>
      <c r="BO1272" s="18"/>
      <c r="BP1272" s="18"/>
      <c r="BQ1272" s="18"/>
      <c r="BR1272" s="18"/>
      <c r="BS1272" s="18"/>
      <c r="BT1272" s="18"/>
      <c r="BU1272" s="18"/>
      <c r="BV1272" s="18"/>
      <c r="BW1272" s="18"/>
      <c r="BX1272" s="18"/>
      <c r="BY1272" s="18"/>
      <c r="BZ1272" s="18"/>
      <c r="CA1272" s="18"/>
      <c r="CB1272" s="18"/>
      <c r="CC1272" s="18"/>
      <c r="CD1272" s="18"/>
      <c r="CE1272" s="18"/>
      <c r="CF1272" s="18"/>
      <c r="CG1272" s="18"/>
      <c r="CH1272" s="18"/>
      <c r="CI1272" s="18"/>
      <c r="CJ1272" s="18"/>
      <c r="CK1272" s="18"/>
      <c r="CL1272" s="18"/>
      <c r="CM1272" s="18"/>
      <c r="CN1272" s="18"/>
      <c r="CO1272" s="18"/>
      <c r="CP1272" s="18"/>
      <c r="CQ1272" s="18"/>
      <c r="CR1272" s="18"/>
      <c r="CS1272" s="18"/>
    </row>
    <row r="1273" spans="1:97">
      <c r="A1273" s="18"/>
      <c r="B1273" s="18"/>
      <c r="C1273" s="18" t="s">
        <v>19150</v>
      </c>
      <c r="D1273" s="18"/>
      <c r="E1273" s="18"/>
      <c r="F1273" s="18"/>
      <c r="G1273" s="18"/>
      <c r="H1273" s="18"/>
      <c r="I1273" s="18"/>
      <c r="J1273" s="18"/>
      <c r="K1273" s="18"/>
      <c r="L1273" s="18"/>
      <c r="M1273" s="18"/>
      <c r="N1273" s="18"/>
      <c r="O1273" s="18"/>
      <c r="P1273" s="18"/>
      <c r="Q1273" s="18"/>
      <c r="R1273" s="18"/>
      <c r="S1273" s="18"/>
      <c r="T1273" s="18"/>
      <c r="U1273" s="18"/>
      <c r="V1273" s="18"/>
      <c r="W1273" s="18"/>
      <c r="X1273" s="18"/>
      <c r="Y1273" s="18"/>
      <c r="Z1273" s="18"/>
      <c r="AA1273" s="18"/>
      <c r="AB1273" s="18"/>
      <c r="AC1273" s="18"/>
      <c r="AD1273" s="18"/>
      <c r="AE1273" s="18"/>
      <c r="AF1273" s="18"/>
      <c r="AG1273" s="18"/>
      <c r="AH1273" s="18"/>
      <c r="AI1273" s="18"/>
      <c r="AJ1273" s="18"/>
      <c r="AK1273" s="18"/>
      <c r="AL1273" s="18"/>
      <c r="AM1273" s="18"/>
      <c r="AN1273" s="18"/>
      <c r="AO1273" s="18"/>
      <c r="AP1273" s="18"/>
      <c r="AQ1273" s="18"/>
      <c r="AR1273" s="18"/>
      <c r="AS1273" s="18"/>
      <c r="AT1273" s="18"/>
      <c r="AU1273" s="18"/>
      <c r="AV1273" s="18"/>
      <c r="AW1273" s="18"/>
      <c r="AX1273" s="18"/>
      <c r="AY1273" s="18"/>
      <c r="AZ1273" s="18"/>
      <c r="BA1273" s="18"/>
      <c r="BB1273" s="18"/>
      <c r="BC1273" s="18"/>
      <c r="BD1273" s="18"/>
      <c r="BE1273" s="18"/>
      <c r="BF1273" s="18"/>
      <c r="BG1273" s="18"/>
      <c r="BH1273" s="18"/>
      <c r="BI1273" s="18"/>
      <c r="BJ1273" s="18"/>
      <c r="BK1273" s="18"/>
      <c r="BL1273" s="18"/>
      <c r="BM1273" s="18"/>
      <c r="BN1273" s="18"/>
      <c r="BO1273" s="18"/>
      <c r="BP1273" s="18"/>
      <c r="BQ1273" s="18"/>
      <c r="BR1273" s="18"/>
      <c r="BS1273" s="18"/>
      <c r="BT1273" s="18"/>
      <c r="BU1273" s="18"/>
      <c r="BV1273" s="18"/>
      <c r="BW1273" s="18"/>
      <c r="BX1273" s="18"/>
      <c r="BY1273" s="18"/>
      <c r="BZ1273" s="18"/>
      <c r="CA1273" s="18"/>
      <c r="CB1273" s="18"/>
      <c r="CC1273" s="18"/>
      <c r="CD1273" s="18"/>
      <c r="CE1273" s="18"/>
      <c r="CF1273" s="18"/>
      <c r="CG1273" s="18"/>
      <c r="CH1273" s="18"/>
      <c r="CI1273" s="18"/>
      <c r="CJ1273" s="18"/>
      <c r="CK1273" s="18"/>
      <c r="CL1273" s="18"/>
      <c r="CM1273" s="18"/>
      <c r="CN1273" s="18"/>
      <c r="CO1273" s="18"/>
      <c r="CP1273" s="18"/>
      <c r="CQ1273" s="18"/>
      <c r="CR1273" s="18"/>
      <c r="CS1273" s="18"/>
    </row>
    <row r="1274" spans="1:97">
      <c r="A1274" s="18"/>
      <c r="B1274" s="18"/>
      <c r="C1274" s="18" t="s">
        <v>19151</v>
      </c>
      <c r="D1274" s="18"/>
      <c r="E1274" s="18"/>
      <c r="F1274" s="18"/>
      <c r="G1274" s="18"/>
      <c r="H1274" s="18"/>
      <c r="I1274" s="18"/>
      <c r="J1274" s="18"/>
      <c r="K1274" s="18"/>
      <c r="L1274" s="18"/>
      <c r="M1274" s="18"/>
      <c r="N1274" s="18"/>
      <c r="O1274" s="18"/>
      <c r="P1274" s="18"/>
      <c r="Q1274" s="18"/>
      <c r="R1274" s="18"/>
      <c r="S1274" s="18"/>
      <c r="T1274" s="18"/>
      <c r="U1274" s="18"/>
      <c r="V1274" s="18"/>
      <c r="W1274" s="18"/>
      <c r="X1274" s="18"/>
      <c r="Y1274" s="18"/>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c r="BC1274" s="18"/>
      <c r="BD1274" s="18"/>
      <c r="BE1274" s="18"/>
      <c r="BF1274" s="18"/>
      <c r="BG1274" s="18"/>
      <c r="BH1274" s="18"/>
      <c r="BI1274" s="18"/>
      <c r="BJ1274" s="18"/>
      <c r="BK1274" s="18"/>
      <c r="BL1274" s="18"/>
      <c r="BM1274" s="18"/>
      <c r="BN1274" s="18"/>
      <c r="BO1274" s="18"/>
      <c r="BP1274" s="18"/>
      <c r="BQ1274" s="18"/>
      <c r="BR1274" s="18"/>
      <c r="BS1274" s="18"/>
      <c r="BT1274" s="18"/>
      <c r="BU1274" s="18"/>
      <c r="BV1274" s="18"/>
      <c r="BW1274" s="18"/>
      <c r="BX1274" s="18"/>
      <c r="BY1274" s="18"/>
      <c r="BZ1274" s="18"/>
      <c r="CA1274" s="18"/>
      <c r="CB1274" s="18"/>
      <c r="CC1274" s="18"/>
      <c r="CD1274" s="18"/>
      <c r="CE1274" s="18"/>
      <c r="CF1274" s="18"/>
      <c r="CG1274" s="18"/>
      <c r="CH1274" s="18"/>
      <c r="CI1274" s="18"/>
      <c r="CJ1274" s="18"/>
      <c r="CK1274" s="18"/>
      <c r="CL1274" s="18"/>
      <c r="CM1274" s="18"/>
      <c r="CN1274" s="18"/>
      <c r="CO1274" s="18"/>
      <c r="CP1274" s="18"/>
      <c r="CQ1274" s="18"/>
      <c r="CR1274" s="18"/>
      <c r="CS1274" s="18"/>
    </row>
    <row r="1275" spans="1:97">
      <c r="A1275" s="18"/>
      <c r="B1275" s="18"/>
      <c r="C1275" s="18" t="s">
        <v>19152</v>
      </c>
      <c r="D1275" s="18"/>
      <c r="E1275" s="18"/>
      <c r="F1275" s="18"/>
      <c r="G1275" s="18"/>
      <c r="H1275" s="18"/>
      <c r="I1275" s="18"/>
      <c r="J1275" s="18"/>
      <c r="K1275" s="18"/>
      <c r="L1275" s="18"/>
      <c r="M1275" s="18"/>
      <c r="N1275" s="18"/>
      <c r="O1275" s="18"/>
      <c r="P1275" s="18"/>
      <c r="Q1275" s="18"/>
      <c r="R1275" s="18"/>
      <c r="S1275" s="18"/>
      <c r="T1275" s="18"/>
      <c r="U1275" s="18"/>
      <c r="V1275" s="18"/>
      <c r="W1275" s="18"/>
      <c r="X1275" s="18"/>
      <c r="Y1275" s="18"/>
      <c r="Z1275" s="18"/>
      <c r="AA1275" s="18"/>
      <c r="AB1275" s="18"/>
      <c r="AC1275" s="18"/>
      <c r="AD1275" s="18"/>
      <c r="AE1275" s="18"/>
      <c r="AF1275" s="18"/>
      <c r="AG1275" s="18"/>
      <c r="AH1275" s="18"/>
      <c r="AI1275" s="18"/>
      <c r="AJ1275" s="18"/>
      <c r="AK1275" s="18"/>
      <c r="AL1275" s="18"/>
      <c r="AM1275" s="18"/>
      <c r="AN1275" s="18"/>
      <c r="AO1275" s="18"/>
      <c r="AP1275" s="18"/>
      <c r="AQ1275" s="18"/>
      <c r="AR1275" s="18"/>
      <c r="AS1275" s="18"/>
      <c r="AT1275" s="18"/>
      <c r="AU1275" s="18"/>
      <c r="AV1275" s="18"/>
      <c r="AW1275" s="18"/>
      <c r="AX1275" s="18"/>
      <c r="AY1275" s="18"/>
      <c r="AZ1275" s="18"/>
      <c r="BA1275" s="18"/>
      <c r="BB1275" s="18"/>
      <c r="BC1275" s="18"/>
      <c r="BD1275" s="18"/>
      <c r="BE1275" s="18"/>
      <c r="BF1275" s="18"/>
      <c r="BG1275" s="18"/>
      <c r="BH1275" s="18"/>
      <c r="BI1275" s="18"/>
      <c r="BJ1275" s="18"/>
      <c r="BK1275" s="18"/>
      <c r="BL1275" s="18"/>
      <c r="BM1275" s="18"/>
      <c r="BN1275" s="18"/>
      <c r="BO1275" s="18"/>
      <c r="BP1275" s="18"/>
      <c r="BQ1275" s="18"/>
      <c r="BR1275" s="18"/>
      <c r="BS1275" s="18"/>
      <c r="BT1275" s="18"/>
      <c r="BU1275" s="18"/>
      <c r="BV1275" s="18"/>
      <c r="BW1275" s="18"/>
      <c r="BX1275" s="18"/>
      <c r="BY1275" s="18"/>
      <c r="BZ1275" s="18"/>
      <c r="CA1275" s="18"/>
      <c r="CB1275" s="18"/>
      <c r="CC1275" s="18"/>
      <c r="CD1275" s="18"/>
      <c r="CE1275" s="18"/>
      <c r="CF1275" s="18"/>
      <c r="CG1275" s="18"/>
      <c r="CH1275" s="18"/>
      <c r="CI1275" s="18"/>
      <c r="CJ1275" s="18"/>
      <c r="CK1275" s="18"/>
      <c r="CL1275" s="18"/>
      <c r="CM1275" s="18"/>
      <c r="CN1275" s="18"/>
      <c r="CO1275" s="18"/>
      <c r="CP1275" s="18"/>
      <c r="CQ1275" s="18"/>
      <c r="CR1275" s="18"/>
      <c r="CS1275" s="18"/>
    </row>
    <row r="1276" spans="1:97">
      <c r="A1276" s="18"/>
      <c r="B1276" s="18"/>
      <c r="C1276" s="18" t="s">
        <v>19153</v>
      </c>
      <c r="D1276" s="18"/>
      <c r="E1276" s="18"/>
      <c r="F1276" s="18"/>
      <c r="G1276" s="18"/>
      <c r="H1276" s="18"/>
      <c r="I1276" s="18"/>
      <c r="J1276" s="18"/>
      <c r="K1276" s="18"/>
      <c r="L1276" s="18"/>
      <c r="M1276" s="18"/>
      <c r="N1276" s="18"/>
      <c r="O1276" s="18"/>
      <c r="P1276" s="18"/>
      <c r="Q1276" s="18"/>
      <c r="R1276" s="18"/>
      <c r="S1276" s="18"/>
      <c r="T1276" s="18"/>
      <c r="U1276" s="18"/>
      <c r="V1276" s="18"/>
      <c r="W1276" s="18"/>
      <c r="X1276" s="18"/>
      <c r="Y1276" s="18"/>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c r="BC1276" s="18"/>
      <c r="BD1276" s="18"/>
      <c r="BE1276" s="18"/>
      <c r="BF1276" s="18"/>
      <c r="BG1276" s="18"/>
      <c r="BH1276" s="18"/>
      <c r="BI1276" s="18"/>
      <c r="BJ1276" s="18"/>
      <c r="BK1276" s="18"/>
      <c r="BL1276" s="18"/>
      <c r="BM1276" s="18"/>
      <c r="BN1276" s="18"/>
      <c r="BO1276" s="18"/>
      <c r="BP1276" s="18"/>
      <c r="BQ1276" s="18"/>
      <c r="BR1276" s="18"/>
      <c r="BS1276" s="18"/>
      <c r="BT1276" s="18"/>
      <c r="BU1276" s="18"/>
      <c r="BV1276" s="18"/>
      <c r="BW1276" s="18"/>
      <c r="BX1276" s="18"/>
      <c r="BY1276" s="18"/>
      <c r="BZ1276" s="18"/>
      <c r="CA1276" s="18"/>
      <c r="CB1276" s="18"/>
      <c r="CC1276" s="18"/>
      <c r="CD1276" s="18"/>
      <c r="CE1276" s="18"/>
      <c r="CF1276" s="18"/>
      <c r="CG1276" s="18"/>
      <c r="CH1276" s="18"/>
      <c r="CI1276" s="18"/>
      <c r="CJ1276" s="18"/>
      <c r="CK1276" s="18"/>
      <c r="CL1276" s="18"/>
      <c r="CM1276" s="18"/>
      <c r="CN1276" s="18"/>
      <c r="CO1276" s="18"/>
      <c r="CP1276" s="18"/>
      <c r="CQ1276" s="18"/>
      <c r="CR1276" s="18"/>
      <c r="CS1276" s="18"/>
    </row>
    <row r="1277" spans="1:97">
      <c r="A1277" s="18"/>
      <c r="B1277" s="18"/>
      <c r="C1277" s="18" t="s">
        <v>19154</v>
      </c>
      <c r="D1277" s="18"/>
      <c r="E1277" s="18"/>
      <c r="F1277" s="18"/>
      <c r="G1277" s="18"/>
      <c r="H1277" s="18"/>
      <c r="I1277" s="18"/>
      <c r="J1277" s="18"/>
      <c r="K1277" s="18"/>
      <c r="L1277" s="18"/>
      <c r="M1277" s="18"/>
      <c r="N1277" s="18"/>
      <c r="O1277" s="18"/>
      <c r="P1277" s="18"/>
      <c r="Q1277" s="18"/>
      <c r="R1277" s="18"/>
      <c r="S1277" s="18"/>
      <c r="T1277" s="18"/>
      <c r="U1277" s="18"/>
      <c r="V1277" s="18"/>
      <c r="W1277" s="18"/>
      <c r="X1277" s="18"/>
      <c r="Y1277" s="18"/>
      <c r="Z1277" s="18"/>
      <c r="AA1277" s="18"/>
      <c r="AB1277" s="18"/>
      <c r="AC1277" s="18"/>
      <c r="AD1277" s="18"/>
      <c r="AE1277" s="18"/>
      <c r="AF1277" s="18"/>
      <c r="AG1277" s="18"/>
      <c r="AH1277" s="18"/>
      <c r="AI1277" s="18"/>
      <c r="AJ1277" s="18"/>
      <c r="AK1277" s="18"/>
      <c r="AL1277" s="18"/>
      <c r="AM1277" s="18"/>
      <c r="AN1277" s="18"/>
      <c r="AO1277" s="18"/>
      <c r="AP1277" s="18"/>
      <c r="AQ1277" s="18"/>
      <c r="AR1277" s="18"/>
      <c r="AS1277" s="18"/>
      <c r="AT1277" s="18"/>
      <c r="AU1277" s="18"/>
      <c r="AV1277" s="18"/>
      <c r="AW1277" s="18"/>
      <c r="AX1277" s="18"/>
      <c r="AY1277" s="18"/>
      <c r="AZ1277" s="18"/>
      <c r="BA1277" s="18"/>
      <c r="BB1277" s="18"/>
      <c r="BC1277" s="18"/>
      <c r="BD1277" s="18"/>
      <c r="BE1277" s="18"/>
      <c r="BF1277" s="18"/>
      <c r="BG1277" s="18"/>
      <c r="BH1277" s="18"/>
      <c r="BI1277" s="18"/>
      <c r="BJ1277" s="18"/>
      <c r="BK1277" s="18"/>
      <c r="BL1277" s="18"/>
      <c r="BM1277" s="18"/>
      <c r="BN1277" s="18"/>
      <c r="BO1277" s="18"/>
      <c r="BP1277" s="18"/>
      <c r="BQ1277" s="18"/>
      <c r="BR1277" s="18"/>
      <c r="BS1277" s="18"/>
      <c r="BT1277" s="18"/>
      <c r="BU1277" s="18"/>
      <c r="BV1277" s="18"/>
      <c r="BW1277" s="18"/>
      <c r="BX1277" s="18"/>
      <c r="BY1277" s="18"/>
      <c r="BZ1277" s="18"/>
      <c r="CA1277" s="18"/>
      <c r="CB1277" s="18"/>
      <c r="CC1277" s="18"/>
      <c r="CD1277" s="18"/>
      <c r="CE1277" s="18"/>
      <c r="CF1277" s="18"/>
      <c r="CG1277" s="18"/>
      <c r="CH1277" s="18"/>
      <c r="CI1277" s="18"/>
      <c r="CJ1277" s="18"/>
      <c r="CK1277" s="18"/>
      <c r="CL1277" s="18"/>
      <c r="CM1277" s="18"/>
      <c r="CN1277" s="18"/>
      <c r="CO1277" s="18"/>
      <c r="CP1277" s="18"/>
      <c r="CQ1277" s="18"/>
      <c r="CR1277" s="18"/>
      <c r="CS1277" s="18"/>
    </row>
    <row r="1278" spans="1:97">
      <c r="A1278" s="18"/>
      <c r="B1278" s="18"/>
      <c r="C1278" s="18" t="s">
        <v>19155</v>
      </c>
      <c r="D1278" s="18"/>
      <c r="E1278" s="18"/>
      <c r="F1278" s="18"/>
      <c r="G1278" s="18"/>
      <c r="H1278" s="18"/>
      <c r="I1278" s="18"/>
      <c r="J1278" s="18"/>
      <c r="K1278" s="18"/>
      <c r="L1278" s="18"/>
      <c r="M1278" s="18"/>
      <c r="N1278" s="18"/>
      <c r="O1278" s="18"/>
      <c r="P1278" s="18"/>
      <c r="Q1278" s="18"/>
      <c r="R1278" s="18"/>
      <c r="S1278" s="18"/>
      <c r="T1278" s="18"/>
      <c r="U1278" s="18"/>
      <c r="V1278" s="18"/>
      <c r="W1278" s="18"/>
      <c r="X1278" s="18"/>
      <c r="Y1278" s="18"/>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c r="BC1278" s="18"/>
      <c r="BD1278" s="18"/>
      <c r="BE1278" s="18"/>
      <c r="BF1278" s="18"/>
      <c r="BG1278" s="18"/>
      <c r="BH1278" s="18"/>
      <c r="BI1278" s="18"/>
      <c r="BJ1278" s="18"/>
      <c r="BK1278" s="18"/>
      <c r="BL1278" s="18"/>
      <c r="BM1278" s="18"/>
      <c r="BN1278" s="18"/>
      <c r="BO1278" s="18"/>
      <c r="BP1278" s="18"/>
      <c r="BQ1278" s="18"/>
      <c r="BR1278" s="18"/>
      <c r="BS1278" s="18"/>
      <c r="BT1278" s="18"/>
      <c r="BU1278" s="18"/>
      <c r="BV1278" s="18"/>
      <c r="BW1278" s="18"/>
      <c r="BX1278" s="18"/>
      <c r="BY1278" s="18"/>
      <c r="BZ1278" s="18"/>
      <c r="CA1278" s="18"/>
      <c r="CB1278" s="18"/>
      <c r="CC1278" s="18"/>
      <c r="CD1278" s="18"/>
      <c r="CE1278" s="18"/>
      <c r="CF1278" s="18"/>
      <c r="CG1278" s="18"/>
      <c r="CH1278" s="18"/>
      <c r="CI1278" s="18"/>
      <c r="CJ1278" s="18"/>
      <c r="CK1278" s="18"/>
      <c r="CL1278" s="18"/>
      <c r="CM1278" s="18"/>
      <c r="CN1278" s="18"/>
      <c r="CO1278" s="18"/>
      <c r="CP1278" s="18"/>
      <c r="CQ1278" s="18"/>
      <c r="CR1278" s="18"/>
      <c r="CS1278" s="18"/>
    </row>
    <row r="1279" spans="1:97">
      <c r="A1279" s="18"/>
      <c r="B1279" s="18"/>
      <c r="C1279" s="18" t="s">
        <v>19156</v>
      </c>
      <c r="D1279" s="18"/>
      <c r="E1279" s="18"/>
      <c r="F1279" s="18"/>
      <c r="G1279" s="18"/>
      <c r="H1279" s="18"/>
      <c r="I1279" s="18"/>
      <c r="J1279" s="18"/>
      <c r="K1279" s="18"/>
      <c r="L1279" s="18"/>
      <c r="M1279" s="18"/>
      <c r="N1279" s="18"/>
      <c r="O1279" s="18"/>
      <c r="P1279" s="18"/>
      <c r="Q1279" s="18"/>
      <c r="R1279" s="18"/>
      <c r="S1279" s="18"/>
      <c r="T1279" s="18"/>
      <c r="U1279" s="18"/>
      <c r="V1279" s="18"/>
      <c r="W1279" s="18"/>
      <c r="X1279" s="18"/>
      <c r="Y1279" s="18"/>
      <c r="Z1279" s="18"/>
      <c r="AA1279" s="18"/>
      <c r="AB1279" s="18"/>
      <c r="AC1279" s="18"/>
      <c r="AD1279" s="18"/>
      <c r="AE1279" s="18"/>
      <c r="AF1279" s="18"/>
      <c r="AG1279" s="18"/>
      <c r="AH1279" s="18"/>
      <c r="AI1279" s="18"/>
      <c r="AJ1279" s="18"/>
      <c r="AK1279" s="18"/>
      <c r="AL1279" s="18"/>
      <c r="AM1279" s="18"/>
      <c r="AN1279" s="18"/>
      <c r="AO1279" s="18"/>
      <c r="AP1279" s="18"/>
      <c r="AQ1279" s="18"/>
      <c r="AR1279" s="18"/>
      <c r="AS1279" s="18"/>
      <c r="AT1279" s="18"/>
      <c r="AU1279" s="18"/>
      <c r="AV1279" s="18"/>
      <c r="AW1279" s="18"/>
      <c r="AX1279" s="18"/>
      <c r="AY1279" s="18"/>
      <c r="AZ1279" s="18"/>
      <c r="BA1279" s="18"/>
      <c r="BB1279" s="18"/>
      <c r="BC1279" s="18"/>
      <c r="BD1279" s="18"/>
      <c r="BE1279" s="18"/>
      <c r="BF1279" s="18"/>
      <c r="BG1279" s="18"/>
      <c r="BH1279" s="18"/>
      <c r="BI1279" s="18"/>
      <c r="BJ1279" s="18"/>
      <c r="BK1279" s="18"/>
      <c r="BL1279" s="18"/>
      <c r="BM1279" s="18"/>
      <c r="BN1279" s="18"/>
      <c r="BO1279" s="18"/>
      <c r="BP1279" s="18"/>
      <c r="BQ1279" s="18"/>
      <c r="BR1279" s="18"/>
      <c r="BS1279" s="18"/>
      <c r="BT1279" s="18"/>
      <c r="BU1279" s="18"/>
      <c r="BV1279" s="18"/>
      <c r="BW1279" s="18"/>
      <c r="BX1279" s="18"/>
      <c r="BY1279" s="18"/>
      <c r="BZ1279" s="18"/>
      <c r="CA1279" s="18"/>
      <c r="CB1279" s="18"/>
      <c r="CC1279" s="18"/>
      <c r="CD1279" s="18"/>
      <c r="CE1279" s="18"/>
      <c r="CF1279" s="18"/>
      <c r="CG1279" s="18"/>
      <c r="CH1279" s="18"/>
      <c r="CI1279" s="18"/>
      <c r="CJ1279" s="18"/>
      <c r="CK1279" s="18"/>
      <c r="CL1279" s="18"/>
      <c r="CM1279" s="18"/>
      <c r="CN1279" s="18"/>
      <c r="CO1279" s="18"/>
      <c r="CP1279" s="18"/>
      <c r="CQ1279" s="18"/>
      <c r="CR1279" s="18"/>
      <c r="CS1279" s="18"/>
    </row>
    <row r="1280" spans="1:97">
      <c r="A1280" s="18"/>
      <c r="B1280" s="18"/>
      <c r="C1280" s="18" t="s">
        <v>19157</v>
      </c>
      <c r="D1280" s="18"/>
      <c r="E1280" s="18"/>
      <c r="F1280" s="18"/>
      <c r="G1280" s="18"/>
      <c r="H1280" s="18"/>
      <c r="I1280" s="18"/>
      <c r="J1280" s="18"/>
      <c r="K1280" s="18"/>
      <c r="L1280" s="18"/>
      <c r="M1280" s="18"/>
      <c r="N1280" s="18"/>
      <c r="O1280" s="18"/>
      <c r="P1280" s="18"/>
      <c r="Q1280" s="18"/>
      <c r="R1280" s="18"/>
      <c r="S1280" s="18"/>
      <c r="T1280" s="18"/>
      <c r="U1280" s="18"/>
      <c r="V1280" s="18"/>
      <c r="W1280" s="18"/>
      <c r="X1280" s="18"/>
      <c r="Y1280" s="18"/>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c r="BC1280" s="18"/>
      <c r="BD1280" s="18"/>
      <c r="BE1280" s="18"/>
      <c r="BF1280" s="18"/>
      <c r="BG1280" s="18"/>
      <c r="BH1280" s="18"/>
      <c r="BI1280" s="18"/>
      <c r="BJ1280" s="18"/>
      <c r="BK1280" s="18"/>
      <c r="BL1280" s="18"/>
      <c r="BM1280" s="18"/>
      <c r="BN1280" s="18"/>
      <c r="BO1280" s="18"/>
      <c r="BP1280" s="18"/>
      <c r="BQ1280" s="18"/>
      <c r="BR1280" s="18"/>
      <c r="BS1280" s="18"/>
      <c r="BT1280" s="18"/>
      <c r="BU1280" s="18"/>
      <c r="BV1280" s="18"/>
      <c r="BW1280" s="18"/>
      <c r="BX1280" s="18"/>
      <c r="BY1280" s="18"/>
      <c r="BZ1280" s="18"/>
      <c r="CA1280" s="18"/>
      <c r="CB1280" s="18"/>
      <c r="CC1280" s="18"/>
      <c r="CD1280" s="18"/>
      <c r="CE1280" s="18"/>
      <c r="CF1280" s="18"/>
      <c r="CG1280" s="18"/>
      <c r="CH1280" s="18"/>
      <c r="CI1280" s="18"/>
      <c r="CJ1280" s="18"/>
      <c r="CK1280" s="18"/>
      <c r="CL1280" s="18"/>
      <c r="CM1280" s="18"/>
      <c r="CN1280" s="18"/>
      <c r="CO1280" s="18"/>
      <c r="CP1280" s="18"/>
      <c r="CQ1280" s="18"/>
      <c r="CR1280" s="18"/>
      <c r="CS1280" s="18"/>
    </row>
    <row r="1281" spans="1:97">
      <c r="A1281" s="18"/>
      <c r="B1281" s="18"/>
      <c r="C1281" s="18" t="s">
        <v>19158</v>
      </c>
      <c r="D1281" s="18"/>
      <c r="E1281" s="18"/>
      <c r="F1281" s="18"/>
      <c r="G1281" s="18"/>
      <c r="H1281" s="18"/>
      <c r="I1281" s="18"/>
      <c r="J1281" s="18"/>
      <c r="K1281" s="18"/>
      <c r="L1281" s="18"/>
      <c r="M1281" s="18"/>
      <c r="N1281" s="18"/>
      <c r="O1281" s="18"/>
      <c r="P1281" s="18"/>
      <c r="Q1281" s="18"/>
      <c r="R1281" s="18"/>
      <c r="S1281" s="18"/>
      <c r="T1281" s="18"/>
      <c r="U1281" s="18"/>
      <c r="V1281" s="18"/>
      <c r="W1281" s="18"/>
      <c r="X1281" s="18"/>
      <c r="Y1281" s="18"/>
      <c r="Z1281" s="18"/>
      <c r="AA1281" s="18"/>
      <c r="AB1281" s="18"/>
      <c r="AC1281" s="18"/>
      <c r="AD1281" s="18"/>
      <c r="AE1281" s="18"/>
      <c r="AF1281" s="18"/>
      <c r="AG1281" s="18"/>
      <c r="AH1281" s="18"/>
      <c r="AI1281" s="18"/>
      <c r="AJ1281" s="18"/>
      <c r="AK1281" s="18"/>
      <c r="AL1281" s="18"/>
      <c r="AM1281" s="18"/>
      <c r="AN1281" s="18"/>
      <c r="AO1281" s="18"/>
      <c r="AP1281" s="18"/>
      <c r="AQ1281" s="18"/>
      <c r="AR1281" s="18"/>
      <c r="AS1281" s="18"/>
      <c r="AT1281" s="18"/>
      <c r="AU1281" s="18"/>
      <c r="AV1281" s="18"/>
      <c r="AW1281" s="18"/>
      <c r="AX1281" s="18"/>
      <c r="AY1281" s="18"/>
      <c r="AZ1281" s="18"/>
      <c r="BA1281" s="18"/>
      <c r="BB1281" s="18"/>
      <c r="BC1281" s="18"/>
      <c r="BD1281" s="18"/>
      <c r="BE1281" s="18"/>
      <c r="BF1281" s="18"/>
      <c r="BG1281" s="18"/>
      <c r="BH1281" s="18"/>
      <c r="BI1281" s="18"/>
      <c r="BJ1281" s="18"/>
      <c r="BK1281" s="18"/>
      <c r="BL1281" s="18"/>
      <c r="BM1281" s="18"/>
      <c r="BN1281" s="18"/>
      <c r="BO1281" s="18"/>
      <c r="BP1281" s="18"/>
      <c r="BQ1281" s="18"/>
      <c r="BR1281" s="18"/>
      <c r="BS1281" s="18"/>
      <c r="BT1281" s="18"/>
      <c r="BU1281" s="18"/>
      <c r="BV1281" s="18"/>
      <c r="BW1281" s="18"/>
      <c r="BX1281" s="18"/>
      <c r="BY1281" s="18"/>
      <c r="BZ1281" s="18"/>
      <c r="CA1281" s="18"/>
      <c r="CB1281" s="18"/>
      <c r="CC1281" s="18"/>
      <c r="CD1281" s="18"/>
      <c r="CE1281" s="18"/>
      <c r="CF1281" s="18"/>
      <c r="CG1281" s="18"/>
      <c r="CH1281" s="18"/>
      <c r="CI1281" s="18"/>
      <c r="CJ1281" s="18"/>
      <c r="CK1281" s="18"/>
      <c r="CL1281" s="18"/>
      <c r="CM1281" s="18"/>
      <c r="CN1281" s="18"/>
      <c r="CO1281" s="18"/>
      <c r="CP1281" s="18"/>
      <c r="CQ1281" s="18"/>
      <c r="CR1281" s="18"/>
      <c r="CS1281" s="18"/>
    </row>
    <row r="1282" spans="1:97">
      <c r="A1282" s="18"/>
      <c r="B1282" s="18"/>
      <c r="C1282" s="18" t="s">
        <v>19159</v>
      </c>
      <c r="D1282" s="18"/>
      <c r="E1282" s="18"/>
      <c r="F1282" s="18"/>
      <c r="G1282" s="18"/>
      <c r="H1282" s="18"/>
      <c r="I1282" s="18"/>
      <c r="J1282" s="18"/>
      <c r="K1282" s="18"/>
      <c r="L1282" s="18"/>
      <c r="M1282" s="18"/>
      <c r="N1282" s="18"/>
      <c r="O1282" s="18"/>
      <c r="P1282" s="18"/>
      <c r="Q1282" s="18"/>
      <c r="R1282" s="18"/>
      <c r="S1282" s="18"/>
      <c r="T1282" s="18"/>
      <c r="U1282" s="18"/>
      <c r="V1282" s="18"/>
      <c r="W1282" s="18"/>
      <c r="X1282" s="18"/>
      <c r="Y1282" s="18"/>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c r="BC1282" s="18"/>
      <c r="BD1282" s="18"/>
      <c r="BE1282" s="18"/>
      <c r="BF1282" s="18"/>
      <c r="BG1282" s="18"/>
      <c r="BH1282" s="18"/>
      <c r="BI1282" s="18"/>
      <c r="BJ1282" s="18"/>
      <c r="BK1282" s="18"/>
      <c r="BL1282" s="18"/>
      <c r="BM1282" s="18"/>
      <c r="BN1282" s="18"/>
      <c r="BO1282" s="18"/>
      <c r="BP1282" s="18"/>
      <c r="BQ1282" s="18"/>
      <c r="BR1282" s="18"/>
      <c r="BS1282" s="18"/>
      <c r="BT1282" s="18"/>
      <c r="BU1282" s="18"/>
      <c r="BV1282" s="18"/>
      <c r="BW1282" s="18"/>
      <c r="BX1282" s="18"/>
      <c r="BY1282" s="18"/>
      <c r="BZ1282" s="18"/>
      <c r="CA1282" s="18"/>
      <c r="CB1282" s="18"/>
      <c r="CC1282" s="18"/>
      <c r="CD1282" s="18"/>
      <c r="CE1282" s="18"/>
      <c r="CF1282" s="18"/>
      <c r="CG1282" s="18"/>
      <c r="CH1282" s="18"/>
      <c r="CI1282" s="18"/>
      <c r="CJ1282" s="18"/>
      <c r="CK1282" s="18"/>
      <c r="CL1282" s="18"/>
      <c r="CM1282" s="18"/>
      <c r="CN1282" s="18"/>
      <c r="CO1282" s="18"/>
      <c r="CP1282" s="18"/>
      <c r="CQ1282" s="18"/>
      <c r="CR1282" s="18"/>
      <c r="CS1282" s="18"/>
    </row>
    <row r="1283" spans="1:97">
      <c r="A1283" s="18"/>
      <c r="B1283" s="18"/>
      <c r="C1283" s="18" t="s">
        <v>19160</v>
      </c>
      <c r="D1283" s="18"/>
      <c r="E1283" s="18"/>
      <c r="F1283" s="18"/>
      <c r="G1283" s="18"/>
      <c r="H1283" s="18"/>
      <c r="I1283" s="18"/>
      <c r="J1283" s="18"/>
      <c r="K1283" s="18"/>
      <c r="L1283" s="18"/>
      <c r="M1283" s="18"/>
      <c r="N1283" s="18"/>
      <c r="O1283" s="18"/>
      <c r="P1283" s="18"/>
      <c r="Q1283" s="18"/>
      <c r="R1283" s="18"/>
      <c r="S1283" s="18"/>
      <c r="T1283" s="18"/>
      <c r="U1283" s="18"/>
      <c r="V1283" s="18"/>
      <c r="W1283" s="18"/>
      <c r="X1283" s="18"/>
      <c r="Y1283" s="18"/>
      <c r="Z1283" s="18"/>
      <c r="AA1283" s="18"/>
      <c r="AB1283" s="18"/>
      <c r="AC1283" s="18"/>
      <c r="AD1283" s="18"/>
      <c r="AE1283" s="18"/>
      <c r="AF1283" s="18"/>
      <c r="AG1283" s="18"/>
      <c r="AH1283" s="18"/>
      <c r="AI1283" s="18"/>
      <c r="AJ1283" s="18"/>
      <c r="AK1283" s="18"/>
      <c r="AL1283" s="18"/>
      <c r="AM1283" s="18"/>
      <c r="AN1283" s="18"/>
      <c r="AO1283" s="18"/>
      <c r="AP1283" s="18"/>
      <c r="AQ1283" s="18"/>
      <c r="AR1283" s="18"/>
      <c r="AS1283" s="18"/>
      <c r="AT1283" s="18"/>
      <c r="AU1283" s="18"/>
      <c r="AV1283" s="18"/>
      <c r="AW1283" s="18"/>
      <c r="AX1283" s="18"/>
      <c r="AY1283" s="18"/>
      <c r="AZ1283" s="18"/>
      <c r="BA1283" s="18"/>
      <c r="BB1283" s="18"/>
      <c r="BC1283" s="18"/>
      <c r="BD1283" s="18"/>
      <c r="BE1283" s="18"/>
      <c r="BF1283" s="18"/>
      <c r="BG1283" s="18"/>
      <c r="BH1283" s="18"/>
      <c r="BI1283" s="18"/>
      <c r="BJ1283" s="18"/>
      <c r="BK1283" s="18"/>
      <c r="BL1283" s="18"/>
      <c r="BM1283" s="18"/>
      <c r="BN1283" s="18"/>
      <c r="BO1283" s="18"/>
      <c r="BP1283" s="18"/>
      <c r="BQ1283" s="18"/>
      <c r="BR1283" s="18"/>
      <c r="BS1283" s="18"/>
      <c r="BT1283" s="18"/>
      <c r="BU1283" s="18"/>
      <c r="BV1283" s="18"/>
      <c r="BW1283" s="18"/>
      <c r="BX1283" s="18"/>
      <c r="BY1283" s="18"/>
      <c r="BZ1283" s="18"/>
      <c r="CA1283" s="18"/>
      <c r="CB1283" s="18"/>
      <c r="CC1283" s="18"/>
      <c r="CD1283" s="18"/>
      <c r="CE1283" s="18"/>
      <c r="CF1283" s="18"/>
      <c r="CG1283" s="18"/>
      <c r="CH1283" s="18"/>
      <c r="CI1283" s="18"/>
      <c r="CJ1283" s="18"/>
      <c r="CK1283" s="18"/>
      <c r="CL1283" s="18"/>
      <c r="CM1283" s="18"/>
      <c r="CN1283" s="18"/>
      <c r="CO1283" s="18"/>
      <c r="CP1283" s="18"/>
      <c r="CQ1283" s="18"/>
      <c r="CR1283" s="18"/>
      <c r="CS1283" s="18"/>
    </row>
    <row r="1284" spans="1:97">
      <c r="A1284" s="18"/>
      <c r="B1284" s="18"/>
      <c r="C1284" s="18" t="s">
        <v>19161</v>
      </c>
      <c r="D1284" s="18"/>
      <c r="E1284" s="18"/>
      <c r="F1284" s="18"/>
      <c r="G1284" s="18"/>
      <c r="H1284" s="18"/>
      <c r="I1284" s="18"/>
      <c r="J1284" s="18"/>
      <c r="K1284" s="18"/>
      <c r="L1284" s="18"/>
      <c r="M1284" s="18"/>
      <c r="N1284" s="18"/>
      <c r="O1284" s="18"/>
      <c r="P1284" s="18"/>
      <c r="Q1284" s="18"/>
      <c r="R1284" s="18"/>
      <c r="S1284" s="18"/>
      <c r="T1284" s="18"/>
      <c r="U1284" s="18"/>
      <c r="V1284" s="18"/>
      <c r="W1284" s="18"/>
      <c r="X1284" s="18"/>
      <c r="Y1284" s="18"/>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c r="BC1284" s="18"/>
      <c r="BD1284" s="18"/>
      <c r="BE1284" s="18"/>
      <c r="BF1284" s="18"/>
      <c r="BG1284" s="18"/>
      <c r="BH1284" s="18"/>
      <c r="BI1284" s="18"/>
      <c r="BJ1284" s="18"/>
      <c r="BK1284" s="18"/>
      <c r="BL1284" s="18"/>
      <c r="BM1284" s="18"/>
      <c r="BN1284" s="18"/>
      <c r="BO1284" s="18"/>
      <c r="BP1284" s="18"/>
      <c r="BQ1284" s="18"/>
      <c r="BR1284" s="18"/>
      <c r="BS1284" s="18"/>
      <c r="BT1284" s="18"/>
      <c r="BU1284" s="18"/>
      <c r="BV1284" s="18"/>
      <c r="BW1284" s="18"/>
      <c r="BX1284" s="18"/>
      <c r="BY1284" s="18"/>
      <c r="BZ1284" s="18"/>
      <c r="CA1284" s="18"/>
      <c r="CB1284" s="18"/>
      <c r="CC1284" s="18"/>
      <c r="CD1284" s="18"/>
      <c r="CE1284" s="18"/>
      <c r="CF1284" s="18"/>
      <c r="CG1284" s="18"/>
      <c r="CH1284" s="18"/>
      <c r="CI1284" s="18"/>
      <c r="CJ1284" s="18"/>
      <c r="CK1284" s="18"/>
      <c r="CL1284" s="18"/>
      <c r="CM1284" s="18"/>
      <c r="CN1284" s="18"/>
      <c r="CO1284" s="18"/>
      <c r="CP1284" s="18"/>
      <c r="CQ1284" s="18"/>
      <c r="CR1284" s="18"/>
      <c r="CS1284" s="18"/>
    </row>
    <row r="1285" spans="1:97">
      <c r="A1285" s="18"/>
      <c r="B1285" s="18"/>
      <c r="C1285" s="18" t="s">
        <v>19162</v>
      </c>
      <c r="D1285" s="18"/>
      <c r="E1285" s="18"/>
      <c r="F1285" s="18"/>
      <c r="G1285" s="18"/>
      <c r="H1285" s="18"/>
      <c r="I1285" s="18"/>
      <c r="J1285" s="18"/>
      <c r="K1285" s="18"/>
      <c r="L1285" s="18"/>
      <c r="M1285" s="18"/>
      <c r="N1285" s="18"/>
      <c r="O1285" s="18"/>
      <c r="P1285" s="18"/>
      <c r="Q1285" s="18"/>
      <c r="R1285" s="18"/>
      <c r="S1285" s="18"/>
      <c r="T1285" s="18"/>
      <c r="U1285" s="18"/>
      <c r="V1285" s="18"/>
      <c r="W1285" s="18"/>
      <c r="X1285" s="18"/>
      <c r="Y1285" s="18"/>
      <c r="Z1285" s="18"/>
      <c r="AA1285" s="18"/>
      <c r="AB1285" s="18"/>
      <c r="AC1285" s="18"/>
      <c r="AD1285" s="18"/>
      <c r="AE1285" s="18"/>
      <c r="AF1285" s="18"/>
      <c r="AG1285" s="18"/>
      <c r="AH1285" s="18"/>
      <c r="AI1285" s="18"/>
      <c r="AJ1285" s="18"/>
      <c r="AK1285" s="18"/>
      <c r="AL1285" s="18"/>
      <c r="AM1285" s="18"/>
      <c r="AN1285" s="18"/>
      <c r="AO1285" s="18"/>
      <c r="AP1285" s="18"/>
      <c r="AQ1285" s="18"/>
      <c r="AR1285" s="18"/>
      <c r="AS1285" s="18"/>
      <c r="AT1285" s="18"/>
      <c r="AU1285" s="18"/>
      <c r="AV1285" s="18"/>
      <c r="AW1285" s="18"/>
      <c r="AX1285" s="18"/>
      <c r="AY1285" s="18"/>
      <c r="AZ1285" s="18"/>
      <c r="BA1285" s="18"/>
      <c r="BB1285" s="18"/>
      <c r="BC1285" s="18"/>
      <c r="BD1285" s="18"/>
      <c r="BE1285" s="18"/>
      <c r="BF1285" s="18"/>
      <c r="BG1285" s="18"/>
      <c r="BH1285" s="18"/>
      <c r="BI1285" s="18"/>
      <c r="BJ1285" s="18"/>
      <c r="BK1285" s="18"/>
      <c r="BL1285" s="18"/>
      <c r="BM1285" s="18"/>
      <c r="BN1285" s="18"/>
      <c r="BO1285" s="18"/>
      <c r="BP1285" s="18"/>
      <c r="BQ1285" s="18"/>
      <c r="BR1285" s="18"/>
      <c r="BS1285" s="18"/>
      <c r="BT1285" s="18"/>
      <c r="BU1285" s="18"/>
      <c r="BV1285" s="18"/>
      <c r="BW1285" s="18"/>
      <c r="BX1285" s="18"/>
      <c r="BY1285" s="18"/>
      <c r="BZ1285" s="18"/>
      <c r="CA1285" s="18"/>
      <c r="CB1285" s="18"/>
      <c r="CC1285" s="18"/>
      <c r="CD1285" s="18"/>
      <c r="CE1285" s="18"/>
      <c r="CF1285" s="18"/>
      <c r="CG1285" s="18"/>
      <c r="CH1285" s="18"/>
      <c r="CI1285" s="18"/>
      <c r="CJ1285" s="18"/>
      <c r="CK1285" s="18"/>
      <c r="CL1285" s="18"/>
      <c r="CM1285" s="18"/>
      <c r="CN1285" s="18"/>
      <c r="CO1285" s="18"/>
      <c r="CP1285" s="18"/>
      <c r="CQ1285" s="18"/>
      <c r="CR1285" s="18"/>
      <c r="CS1285" s="18"/>
    </row>
    <row r="1286" spans="1:97">
      <c r="A1286" s="18"/>
      <c r="B1286" s="18"/>
      <c r="C1286" s="18" t="s">
        <v>19163</v>
      </c>
      <c r="D1286" s="18"/>
      <c r="E1286" s="18"/>
      <c r="F1286" s="18"/>
      <c r="G1286" s="18"/>
      <c r="H1286" s="18"/>
      <c r="I1286" s="18"/>
      <c r="J1286" s="18"/>
      <c r="K1286" s="18"/>
      <c r="L1286" s="18"/>
      <c r="M1286" s="18"/>
      <c r="N1286" s="18"/>
      <c r="O1286" s="18"/>
      <c r="P1286" s="18"/>
      <c r="Q1286" s="18"/>
      <c r="R1286" s="18"/>
      <c r="S1286" s="18"/>
      <c r="T1286" s="18"/>
      <c r="U1286" s="18"/>
      <c r="V1286" s="18"/>
      <c r="W1286" s="18"/>
      <c r="X1286" s="18"/>
      <c r="Y1286" s="18"/>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c r="BC1286" s="18"/>
      <c r="BD1286" s="18"/>
      <c r="BE1286" s="18"/>
      <c r="BF1286" s="18"/>
      <c r="BG1286" s="18"/>
      <c r="BH1286" s="18"/>
      <c r="BI1286" s="18"/>
      <c r="BJ1286" s="18"/>
      <c r="BK1286" s="18"/>
      <c r="BL1286" s="18"/>
      <c r="BM1286" s="18"/>
      <c r="BN1286" s="18"/>
      <c r="BO1286" s="18"/>
      <c r="BP1286" s="18"/>
      <c r="BQ1286" s="18"/>
      <c r="BR1286" s="18"/>
      <c r="BS1286" s="18"/>
      <c r="BT1286" s="18"/>
      <c r="BU1286" s="18"/>
      <c r="BV1286" s="18"/>
      <c r="BW1286" s="18"/>
      <c r="BX1286" s="18"/>
      <c r="BY1286" s="18"/>
      <c r="BZ1286" s="18"/>
      <c r="CA1286" s="18"/>
      <c r="CB1286" s="18"/>
      <c r="CC1286" s="18"/>
      <c r="CD1286" s="18"/>
      <c r="CE1286" s="18"/>
      <c r="CF1286" s="18"/>
      <c r="CG1286" s="18"/>
      <c r="CH1286" s="18"/>
      <c r="CI1286" s="18"/>
      <c r="CJ1286" s="18"/>
      <c r="CK1286" s="18"/>
      <c r="CL1286" s="18"/>
      <c r="CM1286" s="18"/>
      <c r="CN1286" s="18"/>
      <c r="CO1286" s="18"/>
      <c r="CP1286" s="18"/>
      <c r="CQ1286" s="18"/>
      <c r="CR1286" s="18"/>
      <c r="CS1286" s="18"/>
    </row>
    <row r="1287" spans="1:97">
      <c r="A1287" s="18"/>
      <c r="B1287" s="18"/>
      <c r="C1287" s="18" t="s">
        <v>19164</v>
      </c>
      <c r="D1287" s="18"/>
      <c r="E1287" s="18"/>
      <c r="F1287" s="18"/>
      <c r="G1287" s="18"/>
      <c r="H1287" s="18"/>
      <c r="I1287" s="18"/>
      <c r="J1287" s="18"/>
      <c r="K1287" s="18"/>
      <c r="L1287" s="18"/>
      <c r="M1287" s="18"/>
      <c r="N1287" s="18"/>
      <c r="O1287" s="18"/>
      <c r="P1287" s="18"/>
      <c r="Q1287" s="18"/>
      <c r="R1287" s="18"/>
      <c r="S1287" s="18"/>
      <c r="T1287" s="18"/>
      <c r="U1287" s="18"/>
      <c r="V1287" s="18"/>
      <c r="W1287" s="18"/>
      <c r="X1287" s="18"/>
      <c r="Y1287" s="18"/>
      <c r="Z1287" s="18"/>
      <c r="AA1287" s="18"/>
      <c r="AB1287" s="18"/>
      <c r="AC1287" s="18"/>
      <c r="AD1287" s="18"/>
      <c r="AE1287" s="18"/>
      <c r="AF1287" s="18"/>
      <c r="AG1287" s="18"/>
      <c r="AH1287" s="18"/>
      <c r="AI1287" s="18"/>
      <c r="AJ1287" s="18"/>
      <c r="AK1287" s="18"/>
      <c r="AL1287" s="18"/>
      <c r="AM1287" s="18"/>
      <c r="AN1287" s="18"/>
      <c r="AO1287" s="18"/>
      <c r="AP1287" s="18"/>
      <c r="AQ1287" s="18"/>
      <c r="AR1287" s="18"/>
      <c r="AS1287" s="18"/>
      <c r="AT1287" s="18"/>
      <c r="AU1287" s="18"/>
      <c r="AV1287" s="18"/>
      <c r="AW1287" s="18"/>
      <c r="AX1287" s="18"/>
      <c r="AY1287" s="18"/>
      <c r="AZ1287" s="18"/>
      <c r="BA1287" s="18"/>
      <c r="BB1287" s="18"/>
      <c r="BC1287" s="18"/>
      <c r="BD1287" s="18"/>
      <c r="BE1287" s="18"/>
      <c r="BF1287" s="18"/>
      <c r="BG1287" s="18"/>
      <c r="BH1287" s="18"/>
      <c r="BI1287" s="18"/>
      <c r="BJ1287" s="18"/>
      <c r="BK1287" s="18"/>
      <c r="BL1287" s="18"/>
      <c r="BM1287" s="18"/>
      <c r="BN1287" s="18"/>
      <c r="BO1287" s="18"/>
      <c r="BP1287" s="18"/>
      <c r="BQ1287" s="18"/>
      <c r="BR1287" s="18"/>
      <c r="BS1287" s="18"/>
      <c r="BT1287" s="18"/>
      <c r="BU1287" s="18"/>
      <c r="BV1287" s="18"/>
      <c r="BW1287" s="18"/>
      <c r="BX1287" s="18"/>
      <c r="BY1287" s="18"/>
      <c r="BZ1287" s="18"/>
      <c r="CA1287" s="18"/>
      <c r="CB1287" s="18"/>
      <c r="CC1287" s="18"/>
      <c r="CD1287" s="18"/>
      <c r="CE1287" s="18"/>
      <c r="CF1287" s="18"/>
      <c r="CG1287" s="18"/>
      <c r="CH1287" s="18"/>
      <c r="CI1287" s="18"/>
      <c r="CJ1287" s="18"/>
      <c r="CK1287" s="18"/>
      <c r="CL1287" s="18"/>
      <c r="CM1287" s="18"/>
      <c r="CN1287" s="18"/>
      <c r="CO1287" s="18"/>
      <c r="CP1287" s="18"/>
      <c r="CQ1287" s="18"/>
      <c r="CR1287" s="18"/>
      <c r="CS1287" s="18"/>
    </row>
    <row r="1288" spans="1:97">
      <c r="A1288" s="18"/>
      <c r="B1288" s="18"/>
      <c r="C1288" s="18" t="s">
        <v>19165</v>
      </c>
      <c r="D1288" s="18"/>
      <c r="E1288" s="18"/>
      <c r="F1288" s="18"/>
      <c r="G1288" s="18"/>
      <c r="H1288" s="18"/>
      <c r="I1288" s="18"/>
      <c r="J1288" s="18"/>
      <c r="K1288" s="18"/>
      <c r="L1288" s="18"/>
      <c r="M1288" s="18"/>
      <c r="N1288" s="18"/>
      <c r="O1288" s="18"/>
      <c r="P1288" s="18"/>
      <c r="Q1288" s="18"/>
      <c r="R1288" s="18"/>
      <c r="S1288" s="18"/>
      <c r="T1288" s="18"/>
      <c r="U1288" s="18"/>
      <c r="V1288" s="18"/>
      <c r="W1288" s="18"/>
      <c r="X1288" s="18"/>
      <c r="Y1288" s="18"/>
      <c r="Z1288" s="18"/>
      <c r="AA1288" s="18"/>
      <c r="AB1288" s="18"/>
      <c r="AC1288" s="18"/>
      <c r="AD1288" s="18"/>
      <c r="AE1288" s="18"/>
      <c r="AF1288" s="18"/>
      <c r="AG1288" s="18"/>
      <c r="AH1288" s="18"/>
      <c r="AI1288" s="18"/>
      <c r="AJ1288" s="18"/>
      <c r="AK1288" s="18"/>
      <c r="AL1288" s="18"/>
      <c r="AM1288" s="18"/>
      <c r="AN1288" s="18"/>
      <c r="AO1288" s="18"/>
      <c r="AP1288" s="18"/>
      <c r="AQ1288" s="18"/>
      <c r="AR1288" s="18"/>
      <c r="AS1288" s="18"/>
      <c r="AT1288" s="18"/>
      <c r="AU1288" s="18"/>
      <c r="AV1288" s="18"/>
      <c r="AW1288" s="18"/>
      <c r="AX1288" s="18"/>
      <c r="AY1288" s="18"/>
      <c r="AZ1288" s="18"/>
      <c r="BA1288" s="18"/>
      <c r="BB1288" s="18"/>
      <c r="BC1288" s="18"/>
      <c r="BD1288" s="18"/>
      <c r="BE1288" s="18"/>
      <c r="BF1288" s="18"/>
      <c r="BG1288" s="18"/>
      <c r="BH1288" s="18"/>
      <c r="BI1288" s="18"/>
      <c r="BJ1288" s="18"/>
      <c r="BK1288" s="18"/>
      <c r="BL1288" s="18"/>
      <c r="BM1288" s="18"/>
      <c r="BN1288" s="18"/>
      <c r="BO1288" s="18"/>
      <c r="BP1288" s="18"/>
      <c r="BQ1288" s="18"/>
      <c r="BR1288" s="18"/>
      <c r="BS1288" s="18"/>
      <c r="BT1288" s="18"/>
      <c r="BU1288" s="18"/>
      <c r="BV1288" s="18"/>
      <c r="BW1288" s="18"/>
      <c r="BX1288" s="18"/>
      <c r="BY1288" s="18"/>
      <c r="BZ1288" s="18"/>
      <c r="CA1288" s="18"/>
      <c r="CB1288" s="18"/>
      <c r="CC1288" s="18"/>
      <c r="CD1288" s="18"/>
      <c r="CE1288" s="18"/>
      <c r="CF1288" s="18"/>
      <c r="CG1288" s="18"/>
      <c r="CH1288" s="18"/>
      <c r="CI1288" s="18"/>
      <c r="CJ1288" s="18"/>
      <c r="CK1288" s="18"/>
      <c r="CL1288" s="18"/>
      <c r="CM1288" s="18"/>
      <c r="CN1288" s="18"/>
      <c r="CO1288" s="18"/>
      <c r="CP1288" s="18"/>
      <c r="CQ1288" s="18"/>
      <c r="CR1288" s="18"/>
      <c r="CS1288" s="18"/>
    </row>
    <row r="1289" spans="1:97">
      <c r="A1289" s="18"/>
      <c r="B1289" s="18"/>
      <c r="C1289" s="18" t="s">
        <v>19166</v>
      </c>
      <c r="D1289" s="18"/>
      <c r="E1289" s="18"/>
      <c r="F1289" s="18"/>
      <c r="G1289" s="18"/>
      <c r="H1289" s="18"/>
      <c r="I1289" s="18"/>
      <c r="J1289" s="18"/>
      <c r="K1289" s="18"/>
      <c r="L1289" s="18"/>
      <c r="M1289" s="18"/>
      <c r="N1289" s="18"/>
      <c r="O1289" s="18"/>
      <c r="P1289" s="18"/>
      <c r="Q1289" s="18"/>
      <c r="R1289" s="18"/>
      <c r="S1289" s="18"/>
      <c r="T1289" s="18"/>
      <c r="U1289" s="18"/>
      <c r="V1289" s="18"/>
      <c r="W1289" s="18"/>
      <c r="X1289" s="18"/>
      <c r="Y1289" s="18"/>
      <c r="Z1289" s="18"/>
      <c r="AA1289" s="18"/>
      <c r="AB1289" s="18"/>
      <c r="AC1289" s="18"/>
      <c r="AD1289" s="18"/>
      <c r="AE1289" s="18"/>
      <c r="AF1289" s="18"/>
      <c r="AG1289" s="18"/>
      <c r="AH1289" s="18"/>
      <c r="AI1289" s="18"/>
      <c r="AJ1289" s="18"/>
      <c r="AK1289" s="18"/>
      <c r="AL1289" s="18"/>
      <c r="AM1289" s="18"/>
      <c r="AN1289" s="18"/>
      <c r="AO1289" s="18"/>
      <c r="AP1289" s="18"/>
      <c r="AQ1289" s="18"/>
      <c r="AR1289" s="18"/>
      <c r="AS1289" s="18"/>
      <c r="AT1289" s="18"/>
      <c r="AU1289" s="18"/>
      <c r="AV1289" s="18"/>
      <c r="AW1289" s="18"/>
      <c r="AX1289" s="18"/>
      <c r="AY1289" s="18"/>
      <c r="AZ1289" s="18"/>
      <c r="BA1289" s="18"/>
      <c r="BB1289" s="18"/>
      <c r="BC1289" s="18"/>
      <c r="BD1289" s="18"/>
      <c r="BE1289" s="18"/>
      <c r="BF1289" s="18"/>
      <c r="BG1289" s="18"/>
      <c r="BH1289" s="18"/>
      <c r="BI1289" s="18"/>
      <c r="BJ1289" s="18"/>
      <c r="BK1289" s="18"/>
      <c r="BL1289" s="18"/>
      <c r="BM1289" s="18"/>
      <c r="BN1289" s="18"/>
      <c r="BO1289" s="18"/>
      <c r="BP1289" s="18"/>
      <c r="BQ1289" s="18"/>
      <c r="BR1289" s="18"/>
      <c r="BS1289" s="18"/>
      <c r="BT1289" s="18"/>
      <c r="BU1289" s="18"/>
      <c r="BV1289" s="18"/>
      <c r="BW1289" s="18"/>
      <c r="BX1289" s="18"/>
      <c r="BY1289" s="18"/>
      <c r="BZ1289" s="18"/>
      <c r="CA1289" s="18"/>
      <c r="CB1289" s="18"/>
      <c r="CC1289" s="18"/>
      <c r="CD1289" s="18"/>
      <c r="CE1289" s="18"/>
      <c r="CF1289" s="18"/>
      <c r="CG1289" s="18"/>
      <c r="CH1289" s="18"/>
      <c r="CI1289" s="18"/>
      <c r="CJ1289" s="18"/>
      <c r="CK1289" s="18"/>
      <c r="CL1289" s="18"/>
      <c r="CM1289" s="18"/>
      <c r="CN1289" s="18"/>
      <c r="CO1289" s="18"/>
      <c r="CP1289" s="18"/>
      <c r="CQ1289" s="18"/>
      <c r="CR1289" s="18"/>
      <c r="CS1289" s="18"/>
    </row>
    <row r="1290" spans="1:97">
      <c r="A1290" s="18"/>
      <c r="B1290" s="18"/>
      <c r="C1290" s="18" t="s">
        <v>19167</v>
      </c>
      <c r="D1290" s="18"/>
      <c r="E1290" s="18"/>
      <c r="F1290" s="18"/>
      <c r="G1290" s="18"/>
      <c r="H1290" s="18"/>
      <c r="I1290" s="18"/>
      <c r="J1290" s="18"/>
      <c r="K1290" s="18"/>
      <c r="L1290" s="18"/>
      <c r="M1290" s="18"/>
      <c r="N1290" s="18"/>
      <c r="O1290" s="18"/>
      <c r="P1290" s="18"/>
      <c r="Q1290" s="18"/>
      <c r="R1290" s="18"/>
      <c r="S1290" s="18"/>
      <c r="T1290" s="18"/>
      <c r="U1290" s="18"/>
      <c r="V1290" s="18"/>
      <c r="W1290" s="18"/>
      <c r="X1290" s="18"/>
      <c r="Y1290" s="18"/>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c r="BC1290" s="18"/>
      <c r="BD1290" s="18"/>
      <c r="BE1290" s="18"/>
      <c r="BF1290" s="18"/>
      <c r="BG1290" s="18"/>
      <c r="BH1290" s="18"/>
      <c r="BI1290" s="18"/>
      <c r="BJ1290" s="18"/>
      <c r="BK1290" s="18"/>
      <c r="BL1290" s="18"/>
      <c r="BM1290" s="18"/>
      <c r="BN1290" s="18"/>
      <c r="BO1290" s="18"/>
      <c r="BP1290" s="18"/>
      <c r="BQ1290" s="18"/>
      <c r="BR1290" s="18"/>
      <c r="BS1290" s="18"/>
      <c r="BT1290" s="18"/>
      <c r="BU1290" s="18"/>
      <c r="BV1290" s="18"/>
      <c r="BW1290" s="18"/>
      <c r="BX1290" s="18"/>
      <c r="BY1290" s="18"/>
      <c r="BZ1290" s="18"/>
      <c r="CA1290" s="18"/>
      <c r="CB1290" s="18"/>
      <c r="CC1290" s="18"/>
      <c r="CD1290" s="18"/>
      <c r="CE1290" s="18"/>
      <c r="CF1290" s="18"/>
      <c r="CG1290" s="18"/>
      <c r="CH1290" s="18"/>
      <c r="CI1290" s="18"/>
      <c r="CJ1290" s="18"/>
      <c r="CK1290" s="18"/>
      <c r="CL1290" s="18"/>
      <c r="CM1290" s="18"/>
      <c r="CN1290" s="18"/>
      <c r="CO1290" s="18"/>
      <c r="CP1290" s="18"/>
      <c r="CQ1290" s="18"/>
      <c r="CR1290" s="18"/>
      <c r="CS1290" s="18"/>
    </row>
    <row r="1291" spans="1:97">
      <c r="A1291" s="18"/>
      <c r="B1291" s="18"/>
      <c r="C1291" s="18" t="s">
        <v>19168</v>
      </c>
      <c r="D1291" s="18"/>
      <c r="E1291" s="18"/>
      <c r="F1291" s="18"/>
      <c r="G1291" s="18"/>
      <c r="H1291" s="18"/>
      <c r="I1291" s="18"/>
      <c r="J1291" s="18"/>
      <c r="K1291" s="18"/>
      <c r="L1291" s="18"/>
      <c r="M1291" s="18"/>
      <c r="N1291" s="18"/>
      <c r="O1291" s="18"/>
      <c r="P1291" s="18"/>
      <c r="Q1291" s="18"/>
      <c r="R1291" s="18"/>
      <c r="S1291" s="18"/>
      <c r="T1291" s="18"/>
      <c r="U1291" s="18"/>
      <c r="V1291" s="18"/>
      <c r="W1291" s="18"/>
      <c r="X1291" s="18"/>
      <c r="Y1291" s="18"/>
      <c r="Z1291" s="18"/>
      <c r="AA1291" s="18"/>
      <c r="AB1291" s="18"/>
      <c r="AC1291" s="18"/>
      <c r="AD1291" s="18"/>
      <c r="AE1291" s="18"/>
      <c r="AF1291" s="18"/>
      <c r="AG1291" s="18"/>
      <c r="AH1291" s="18"/>
      <c r="AI1291" s="18"/>
      <c r="AJ1291" s="18"/>
      <c r="AK1291" s="18"/>
      <c r="AL1291" s="18"/>
      <c r="AM1291" s="18"/>
      <c r="AN1291" s="18"/>
      <c r="AO1291" s="18"/>
      <c r="AP1291" s="18"/>
      <c r="AQ1291" s="18"/>
      <c r="AR1291" s="18"/>
      <c r="AS1291" s="18"/>
      <c r="AT1291" s="18"/>
      <c r="AU1291" s="18"/>
      <c r="AV1291" s="18"/>
      <c r="AW1291" s="18"/>
      <c r="AX1291" s="18"/>
      <c r="AY1291" s="18"/>
      <c r="AZ1291" s="18"/>
      <c r="BA1291" s="18"/>
      <c r="BB1291" s="18"/>
      <c r="BC1291" s="18"/>
      <c r="BD1291" s="18"/>
      <c r="BE1291" s="18"/>
      <c r="BF1291" s="18"/>
      <c r="BG1291" s="18"/>
      <c r="BH1291" s="18"/>
      <c r="BI1291" s="18"/>
      <c r="BJ1291" s="18"/>
      <c r="BK1291" s="18"/>
      <c r="BL1291" s="18"/>
      <c r="BM1291" s="18"/>
      <c r="BN1291" s="18"/>
      <c r="BO1291" s="18"/>
      <c r="BP1291" s="18"/>
      <c r="BQ1291" s="18"/>
      <c r="BR1291" s="18"/>
      <c r="BS1291" s="18"/>
      <c r="BT1291" s="18"/>
      <c r="BU1291" s="18"/>
      <c r="BV1291" s="18"/>
      <c r="BW1291" s="18"/>
      <c r="BX1291" s="18"/>
      <c r="BY1291" s="18"/>
      <c r="BZ1291" s="18"/>
      <c r="CA1291" s="18"/>
      <c r="CB1291" s="18"/>
      <c r="CC1291" s="18"/>
      <c r="CD1291" s="18"/>
      <c r="CE1291" s="18"/>
      <c r="CF1291" s="18"/>
      <c r="CG1291" s="18"/>
      <c r="CH1291" s="18"/>
      <c r="CI1291" s="18"/>
      <c r="CJ1291" s="18"/>
      <c r="CK1291" s="18"/>
      <c r="CL1291" s="18"/>
      <c r="CM1291" s="18"/>
      <c r="CN1291" s="18"/>
      <c r="CO1291" s="18"/>
      <c r="CP1291" s="18"/>
      <c r="CQ1291" s="18"/>
      <c r="CR1291" s="18"/>
      <c r="CS1291" s="18"/>
    </row>
    <row r="1292" spans="1:97">
      <c r="A1292" s="18"/>
      <c r="B1292" s="18"/>
      <c r="C1292" s="18" t="s">
        <v>19169</v>
      </c>
      <c r="D1292" s="18"/>
      <c r="E1292" s="18"/>
      <c r="F1292" s="18"/>
      <c r="G1292" s="18"/>
      <c r="H1292" s="18"/>
      <c r="I1292" s="18"/>
      <c r="J1292" s="18"/>
      <c r="K1292" s="18"/>
      <c r="L1292" s="18"/>
      <c r="M1292" s="18"/>
      <c r="N1292" s="18"/>
      <c r="O1292" s="18"/>
      <c r="P1292" s="18"/>
      <c r="Q1292" s="18"/>
      <c r="R1292" s="18"/>
      <c r="S1292" s="18"/>
      <c r="T1292" s="18"/>
      <c r="U1292" s="18"/>
      <c r="V1292" s="18"/>
      <c r="W1292" s="18"/>
      <c r="X1292" s="18"/>
      <c r="Y1292" s="18"/>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c r="BC1292" s="18"/>
      <c r="BD1292" s="18"/>
      <c r="BE1292" s="18"/>
      <c r="BF1292" s="18"/>
      <c r="BG1292" s="18"/>
      <c r="BH1292" s="18"/>
      <c r="BI1292" s="18"/>
      <c r="BJ1292" s="18"/>
      <c r="BK1292" s="18"/>
      <c r="BL1292" s="18"/>
      <c r="BM1292" s="18"/>
      <c r="BN1292" s="18"/>
      <c r="BO1292" s="18"/>
      <c r="BP1292" s="18"/>
      <c r="BQ1292" s="18"/>
      <c r="BR1292" s="18"/>
      <c r="BS1292" s="18"/>
      <c r="BT1292" s="18"/>
      <c r="BU1292" s="18"/>
      <c r="BV1292" s="18"/>
      <c r="BW1292" s="18"/>
      <c r="BX1292" s="18"/>
      <c r="BY1292" s="18"/>
      <c r="BZ1292" s="18"/>
      <c r="CA1292" s="18"/>
      <c r="CB1292" s="18"/>
      <c r="CC1292" s="18"/>
      <c r="CD1292" s="18"/>
      <c r="CE1292" s="18"/>
      <c r="CF1292" s="18"/>
      <c r="CG1292" s="18"/>
      <c r="CH1292" s="18"/>
      <c r="CI1292" s="18"/>
      <c r="CJ1292" s="18"/>
      <c r="CK1292" s="18"/>
      <c r="CL1292" s="18"/>
      <c r="CM1292" s="18"/>
      <c r="CN1292" s="18"/>
      <c r="CO1292" s="18"/>
      <c r="CP1292" s="18"/>
      <c r="CQ1292" s="18"/>
      <c r="CR1292" s="18"/>
      <c r="CS1292" s="18"/>
    </row>
    <row r="1293" spans="1:97">
      <c r="A1293" s="18"/>
      <c r="B1293" s="18"/>
      <c r="C1293" s="18" t="s">
        <v>19170</v>
      </c>
      <c r="D1293" s="18"/>
      <c r="E1293" s="18"/>
      <c r="F1293" s="18"/>
      <c r="G1293" s="18"/>
      <c r="H1293" s="18"/>
      <c r="I1293" s="18"/>
      <c r="J1293" s="18"/>
      <c r="K1293" s="18"/>
      <c r="L1293" s="18"/>
      <c r="M1293" s="18"/>
      <c r="N1293" s="18"/>
      <c r="O1293" s="18"/>
      <c r="P1293" s="18"/>
      <c r="Q1293" s="18"/>
      <c r="R1293" s="18"/>
      <c r="S1293" s="18"/>
      <c r="T1293" s="18"/>
      <c r="U1293" s="18"/>
      <c r="V1293" s="18"/>
      <c r="W1293" s="18"/>
      <c r="X1293" s="18"/>
      <c r="Y1293" s="18"/>
      <c r="Z1293" s="18"/>
      <c r="AA1293" s="18"/>
      <c r="AB1293" s="18"/>
      <c r="AC1293" s="18"/>
      <c r="AD1293" s="18"/>
      <c r="AE1293" s="18"/>
      <c r="AF1293" s="18"/>
      <c r="AG1293" s="18"/>
      <c r="AH1293" s="18"/>
      <c r="AI1293" s="18"/>
      <c r="AJ1293" s="18"/>
      <c r="AK1293" s="18"/>
      <c r="AL1293" s="18"/>
      <c r="AM1293" s="18"/>
      <c r="AN1293" s="18"/>
      <c r="AO1293" s="18"/>
      <c r="AP1293" s="18"/>
      <c r="AQ1293" s="18"/>
      <c r="AR1293" s="18"/>
      <c r="AS1293" s="18"/>
      <c r="AT1293" s="18"/>
      <c r="AU1293" s="18"/>
      <c r="AV1293" s="18"/>
      <c r="AW1293" s="18"/>
      <c r="AX1293" s="18"/>
      <c r="AY1293" s="18"/>
      <c r="AZ1293" s="18"/>
      <c r="BA1293" s="18"/>
      <c r="BB1293" s="18"/>
      <c r="BC1293" s="18"/>
      <c r="BD1293" s="18"/>
      <c r="BE1293" s="18"/>
      <c r="BF1293" s="18"/>
      <c r="BG1293" s="18"/>
      <c r="BH1293" s="18"/>
      <c r="BI1293" s="18"/>
      <c r="BJ1293" s="18"/>
      <c r="BK1293" s="18"/>
      <c r="BL1293" s="18"/>
      <c r="BM1293" s="18"/>
      <c r="BN1293" s="18"/>
      <c r="BO1293" s="18"/>
      <c r="BP1293" s="18"/>
      <c r="BQ1293" s="18"/>
      <c r="BR1293" s="18"/>
      <c r="BS1293" s="18"/>
      <c r="BT1293" s="18"/>
      <c r="BU1293" s="18"/>
      <c r="BV1293" s="18"/>
      <c r="BW1293" s="18"/>
      <c r="BX1293" s="18"/>
      <c r="BY1293" s="18"/>
      <c r="BZ1293" s="18"/>
      <c r="CA1293" s="18"/>
      <c r="CB1293" s="18"/>
      <c r="CC1293" s="18"/>
      <c r="CD1293" s="18"/>
      <c r="CE1293" s="18"/>
      <c r="CF1293" s="18"/>
      <c r="CG1293" s="18"/>
      <c r="CH1293" s="18"/>
      <c r="CI1293" s="18"/>
      <c r="CJ1293" s="18"/>
      <c r="CK1293" s="18"/>
      <c r="CL1293" s="18"/>
      <c r="CM1293" s="18"/>
      <c r="CN1293" s="18"/>
      <c r="CO1293" s="18"/>
      <c r="CP1293" s="18"/>
      <c r="CQ1293" s="18"/>
      <c r="CR1293" s="18"/>
      <c r="CS1293" s="18"/>
    </row>
    <row r="1294" spans="1:97">
      <c r="A1294" s="18"/>
      <c r="B1294" s="18"/>
      <c r="C1294" s="18" t="s">
        <v>19171</v>
      </c>
      <c r="D1294" s="18"/>
      <c r="E1294" s="18"/>
      <c r="F1294" s="18"/>
      <c r="G1294" s="18"/>
      <c r="H1294" s="18"/>
      <c r="I1294" s="18"/>
      <c r="J1294" s="18"/>
      <c r="K1294" s="18"/>
      <c r="L1294" s="18"/>
      <c r="M1294" s="18"/>
      <c r="N1294" s="18"/>
      <c r="O1294" s="18"/>
      <c r="P1294" s="18"/>
      <c r="Q1294" s="18"/>
      <c r="R1294" s="18"/>
      <c r="S1294" s="18"/>
      <c r="T1294" s="18"/>
      <c r="U1294" s="18"/>
      <c r="V1294" s="18"/>
      <c r="W1294" s="18"/>
      <c r="X1294" s="18"/>
      <c r="Y1294" s="18"/>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c r="BC1294" s="18"/>
      <c r="BD1294" s="18"/>
      <c r="BE1294" s="18"/>
      <c r="BF1294" s="18"/>
      <c r="BG1294" s="18"/>
      <c r="BH1294" s="18"/>
      <c r="BI1294" s="18"/>
      <c r="BJ1294" s="18"/>
      <c r="BK1294" s="18"/>
      <c r="BL1294" s="18"/>
      <c r="BM1294" s="18"/>
      <c r="BN1294" s="18"/>
      <c r="BO1294" s="18"/>
      <c r="BP1294" s="18"/>
      <c r="BQ1294" s="18"/>
      <c r="BR1294" s="18"/>
      <c r="BS1294" s="18"/>
      <c r="BT1294" s="18"/>
      <c r="BU1294" s="18"/>
      <c r="BV1294" s="18"/>
      <c r="BW1294" s="18"/>
      <c r="BX1294" s="18"/>
      <c r="BY1294" s="18"/>
      <c r="BZ1294" s="18"/>
      <c r="CA1294" s="18"/>
      <c r="CB1294" s="18"/>
      <c r="CC1294" s="18"/>
      <c r="CD1294" s="18"/>
      <c r="CE1294" s="18"/>
      <c r="CF1294" s="18"/>
      <c r="CG1294" s="18"/>
      <c r="CH1294" s="18"/>
      <c r="CI1294" s="18"/>
      <c r="CJ1294" s="18"/>
      <c r="CK1294" s="18"/>
      <c r="CL1294" s="18"/>
      <c r="CM1294" s="18"/>
      <c r="CN1294" s="18"/>
      <c r="CO1294" s="18"/>
      <c r="CP1294" s="18"/>
      <c r="CQ1294" s="18"/>
      <c r="CR1294" s="18"/>
      <c r="CS1294" s="18"/>
    </row>
    <row r="1295" spans="1:97">
      <c r="A1295" s="18"/>
      <c r="B1295" s="18"/>
      <c r="C1295" s="18" t="s">
        <v>19172</v>
      </c>
      <c r="D1295" s="18"/>
      <c r="E1295" s="18"/>
      <c r="F1295" s="18"/>
      <c r="G1295" s="18"/>
      <c r="H1295" s="18"/>
      <c r="I1295" s="18"/>
      <c r="J1295" s="18"/>
      <c r="K1295" s="18"/>
      <c r="L1295" s="18"/>
      <c r="M1295" s="18"/>
      <c r="N1295" s="18"/>
      <c r="O1295" s="18"/>
      <c r="P1295" s="18"/>
      <c r="Q1295" s="18"/>
      <c r="R1295" s="18"/>
      <c r="S1295" s="18"/>
      <c r="T1295" s="18"/>
      <c r="U1295" s="18"/>
      <c r="V1295" s="18"/>
      <c r="W1295" s="18"/>
      <c r="X1295" s="18"/>
      <c r="Y1295" s="18"/>
      <c r="Z1295" s="18"/>
      <c r="AA1295" s="18"/>
      <c r="AB1295" s="18"/>
      <c r="AC1295" s="18"/>
      <c r="AD1295" s="18"/>
      <c r="AE1295" s="18"/>
      <c r="AF1295" s="18"/>
      <c r="AG1295" s="18"/>
      <c r="AH1295" s="18"/>
      <c r="AI1295" s="18"/>
      <c r="AJ1295" s="18"/>
      <c r="AK1295" s="18"/>
      <c r="AL1295" s="18"/>
      <c r="AM1295" s="18"/>
      <c r="AN1295" s="18"/>
      <c r="AO1295" s="18"/>
      <c r="AP1295" s="18"/>
      <c r="AQ1295" s="18"/>
      <c r="AR1295" s="18"/>
      <c r="AS1295" s="18"/>
      <c r="AT1295" s="18"/>
      <c r="AU1295" s="18"/>
      <c r="AV1295" s="18"/>
      <c r="AW1295" s="18"/>
      <c r="AX1295" s="18"/>
      <c r="AY1295" s="18"/>
      <c r="AZ1295" s="18"/>
      <c r="BA1295" s="18"/>
      <c r="BB1295" s="18"/>
      <c r="BC1295" s="18"/>
      <c r="BD1295" s="18"/>
      <c r="BE1295" s="18"/>
      <c r="BF1295" s="18"/>
      <c r="BG1295" s="18"/>
      <c r="BH1295" s="18"/>
      <c r="BI1295" s="18"/>
      <c r="BJ1295" s="18"/>
      <c r="BK1295" s="18"/>
      <c r="BL1295" s="18"/>
      <c r="BM1295" s="18"/>
      <c r="BN1295" s="18"/>
      <c r="BO1295" s="18"/>
      <c r="BP1295" s="18"/>
      <c r="BQ1295" s="18"/>
      <c r="BR1295" s="18"/>
      <c r="BS1295" s="18"/>
      <c r="BT1295" s="18"/>
      <c r="BU1295" s="18"/>
      <c r="BV1295" s="18"/>
      <c r="BW1295" s="18"/>
      <c r="BX1295" s="18"/>
      <c r="BY1295" s="18"/>
      <c r="BZ1295" s="18"/>
      <c r="CA1295" s="18"/>
      <c r="CB1295" s="18"/>
      <c r="CC1295" s="18"/>
      <c r="CD1295" s="18"/>
      <c r="CE1295" s="18"/>
      <c r="CF1295" s="18"/>
      <c r="CG1295" s="18"/>
      <c r="CH1295" s="18"/>
      <c r="CI1295" s="18"/>
      <c r="CJ1295" s="18"/>
      <c r="CK1295" s="18"/>
      <c r="CL1295" s="18"/>
      <c r="CM1295" s="18"/>
      <c r="CN1295" s="18"/>
      <c r="CO1295" s="18"/>
      <c r="CP1295" s="18"/>
      <c r="CQ1295" s="18"/>
      <c r="CR1295" s="18"/>
      <c r="CS1295" s="18"/>
    </row>
    <row r="1296" spans="1:97">
      <c r="A1296" s="18"/>
      <c r="B1296" s="18"/>
      <c r="C1296" s="18" t="s">
        <v>19173</v>
      </c>
      <c r="D1296" s="18"/>
      <c r="E1296" s="18"/>
      <c r="F1296" s="18"/>
      <c r="G1296" s="18"/>
      <c r="H1296" s="18"/>
      <c r="I1296" s="18"/>
      <c r="J1296" s="18"/>
      <c r="K1296" s="18"/>
      <c r="L1296" s="18"/>
      <c r="M1296" s="18"/>
      <c r="N1296" s="18"/>
      <c r="O1296" s="18"/>
      <c r="P1296" s="18"/>
      <c r="Q1296" s="18"/>
      <c r="R1296" s="18"/>
      <c r="S1296" s="18"/>
      <c r="T1296" s="18"/>
      <c r="U1296" s="18"/>
      <c r="V1296" s="18"/>
      <c r="W1296" s="18"/>
      <c r="X1296" s="18"/>
      <c r="Y1296" s="18"/>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c r="BC1296" s="18"/>
      <c r="BD1296" s="18"/>
      <c r="BE1296" s="18"/>
      <c r="BF1296" s="18"/>
      <c r="BG1296" s="18"/>
      <c r="BH1296" s="18"/>
      <c r="BI1296" s="18"/>
      <c r="BJ1296" s="18"/>
      <c r="BK1296" s="18"/>
      <c r="BL1296" s="18"/>
      <c r="BM1296" s="18"/>
      <c r="BN1296" s="18"/>
      <c r="BO1296" s="18"/>
      <c r="BP1296" s="18"/>
      <c r="BQ1296" s="18"/>
      <c r="BR1296" s="18"/>
      <c r="BS1296" s="18"/>
      <c r="BT1296" s="18"/>
      <c r="BU1296" s="18"/>
      <c r="BV1296" s="18"/>
      <c r="BW1296" s="18"/>
      <c r="BX1296" s="18"/>
      <c r="BY1296" s="18"/>
      <c r="BZ1296" s="18"/>
      <c r="CA1296" s="18"/>
      <c r="CB1296" s="18"/>
      <c r="CC1296" s="18"/>
      <c r="CD1296" s="18"/>
      <c r="CE1296" s="18"/>
      <c r="CF1296" s="18"/>
      <c r="CG1296" s="18"/>
      <c r="CH1296" s="18"/>
      <c r="CI1296" s="18"/>
      <c r="CJ1296" s="18"/>
      <c r="CK1296" s="18"/>
      <c r="CL1296" s="18"/>
      <c r="CM1296" s="18"/>
      <c r="CN1296" s="18"/>
      <c r="CO1296" s="18"/>
      <c r="CP1296" s="18"/>
      <c r="CQ1296" s="18"/>
      <c r="CR1296" s="18"/>
      <c r="CS1296" s="18"/>
    </row>
    <row r="1297" spans="1:97">
      <c r="A1297" s="18"/>
      <c r="B1297" s="18"/>
      <c r="C1297" s="18" t="s">
        <v>19174</v>
      </c>
      <c r="D1297" s="18"/>
      <c r="E1297" s="18"/>
      <c r="F1297" s="18"/>
      <c r="G1297" s="18"/>
      <c r="H1297" s="18"/>
      <c r="I1297" s="18"/>
      <c r="J1297" s="18"/>
      <c r="K1297" s="18"/>
      <c r="L1297" s="18"/>
      <c r="M1297" s="18"/>
      <c r="N1297" s="18"/>
      <c r="O1297" s="18"/>
      <c r="P1297" s="18"/>
      <c r="Q1297" s="18"/>
      <c r="R1297" s="18"/>
      <c r="S1297" s="18"/>
      <c r="T1297" s="18"/>
      <c r="U1297" s="18"/>
      <c r="V1297" s="18"/>
      <c r="W1297" s="18"/>
      <c r="X1297" s="18"/>
      <c r="Y1297" s="18"/>
      <c r="Z1297" s="18"/>
      <c r="AA1297" s="18"/>
      <c r="AB1297" s="18"/>
      <c r="AC1297" s="18"/>
      <c r="AD1297" s="18"/>
      <c r="AE1297" s="18"/>
      <c r="AF1297" s="18"/>
      <c r="AG1297" s="18"/>
      <c r="AH1297" s="18"/>
      <c r="AI1297" s="18"/>
      <c r="AJ1297" s="18"/>
      <c r="AK1297" s="18"/>
      <c r="AL1297" s="18"/>
      <c r="AM1297" s="18"/>
      <c r="AN1297" s="18"/>
      <c r="AO1297" s="18"/>
      <c r="AP1297" s="18"/>
      <c r="AQ1297" s="18"/>
      <c r="AR1297" s="18"/>
      <c r="AS1297" s="18"/>
      <c r="AT1297" s="18"/>
      <c r="AU1297" s="18"/>
      <c r="AV1297" s="18"/>
      <c r="AW1297" s="18"/>
      <c r="AX1297" s="18"/>
      <c r="AY1297" s="18"/>
      <c r="AZ1297" s="18"/>
      <c r="BA1297" s="18"/>
      <c r="BB1297" s="18"/>
      <c r="BC1297" s="18"/>
      <c r="BD1297" s="18"/>
      <c r="BE1297" s="18"/>
      <c r="BF1297" s="18"/>
      <c r="BG1297" s="18"/>
      <c r="BH1297" s="18"/>
      <c r="BI1297" s="18"/>
      <c r="BJ1297" s="18"/>
      <c r="BK1297" s="18"/>
      <c r="BL1297" s="18"/>
      <c r="BM1297" s="18"/>
      <c r="BN1297" s="18"/>
      <c r="BO1297" s="18"/>
      <c r="BP1297" s="18"/>
      <c r="BQ1297" s="18"/>
      <c r="BR1297" s="18"/>
      <c r="BS1297" s="18"/>
      <c r="BT1297" s="18"/>
      <c r="BU1297" s="18"/>
      <c r="BV1297" s="18"/>
      <c r="BW1297" s="18"/>
      <c r="BX1297" s="18"/>
      <c r="BY1297" s="18"/>
      <c r="BZ1297" s="18"/>
      <c r="CA1297" s="18"/>
      <c r="CB1297" s="18"/>
      <c r="CC1297" s="18"/>
      <c r="CD1297" s="18"/>
      <c r="CE1297" s="18"/>
      <c r="CF1297" s="18"/>
      <c r="CG1297" s="18"/>
      <c r="CH1297" s="18"/>
      <c r="CI1297" s="18"/>
      <c r="CJ1297" s="18"/>
      <c r="CK1297" s="18"/>
      <c r="CL1297" s="18"/>
      <c r="CM1297" s="18"/>
      <c r="CN1297" s="18"/>
      <c r="CO1297" s="18"/>
      <c r="CP1297" s="18"/>
      <c r="CQ1297" s="18"/>
      <c r="CR1297" s="18"/>
      <c r="CS1297" s="18"/>
    </row>
    <row r="1298" spans="1:97">
      <c r="A1298" s="18"/>
      <c r="B1298" s="18"/>
      <c r="C1298" s="18" t="s">
        <v>19175</v>
      </c>
      <c r="D1298" s="18"/>
      <c r="E1298" s="18"/>
      <c r="F1298" s="18"/>
      <c r="G1298" s="18"/>
      <c r="H1298" s="18"/>
      <c r="I1298" s="18"/>
      <c r="J1298" s="18"/>
      <c r="K1298" s="18"/>
      <c r="L1298" s="18"/>
      <c r="M1298" s="18"/>
      <c r="N1298" s="18"/>
      <c r="O1298" s="18"/>
      <c r="P1298" s="18"/>
      <c r="Q1298" s="18"/>
      <c r="R1298" s="18"/>
      <c r="S1298" s="18"/>
      <c r="T1298" s="18"/>
      <c r="U1298" s="18"/>
      <c r="V1298" s="18"/>
      <c r="W1298" s="18"/>
      <c r="X1298" s="18"/>
      <c r="Y1298" s="18"/>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c r="BC1298" s="18"/>
      <c r="BD1298" s="18"/>
      <c r="BE1298" s="18"/>
      <c r="BF1298" s="18"/>
      <c r="BG1298" s="18"/>
      <c r="BH1298" s="18"/>
      <c r="BI1298" s="18"/>
      <c r="BJ1298" s="18"/>
      <c r="BK1298" s="18"/>
      <c r="BL1298" s="18"/>
      <c r="BM1298" s="18"/>
      <c r="BN1298" s="18"/>
      <c r="BO1298" s="18"/>
      <c r="BP1298" s="18"/>
      <c r="BQ1298" s="18"/>
      <c r="BR1298" s="18"/>
      <c r="BS1298" s="18"/>
      <c r="BT1298" s="18"/>
      <c r="BU1298" s="18"/>
      <c r="BV1298" s="18"/>
      <c r="BW1298" s="18"/>
      <c r="BX1298" s="18"/>
      <c r="BY1298" s="18"/>
      <c r="BZ1298" s="18"/>
      <c r="CA1298" s="18"/>
      <c r="CB1298" s="18"/>
      <c r="CC1298" s="18"/>
      <c r="CD1298" s="18"/>
      <c r="CE1298" s="18"/>
      <c r="CF1298" s="18"/>
      <c r="CG1298" s="18"/>
      <c r="CH1298" s="18"/>
      <c r="CI1298" s="18"/>
      <c r="CJ1298" s="18"/>
      <c r="CK1298" s="18"/>
      <c r="CL1298" s="18"/>
      <c r="CM1298" s="18"/>
      <c r="CN1298" s="18"/>
      <c r="CO1298" s="18"/>
      <c r="CP1298" s="18"/>
      <c r="CQ1298" s="18"/>
      <c r="CR1298" s="18"/>
      <c r="CS1298" s="18"/>
    </row>
    <row r="1299" spans="1:97">
      <c r="A1299" s="18"/>
      <c r="B1299" s="18"/>
      <c r="C1299" s="18" t="s">
        <v>19176</v>
      </c>
      <c r="D1299" s="18"/>
      <c r="E1299" s="18"/>
      <c r="F1299" s="18"/>
      <c r="G1299" s="18"/>
      <c r="H1299" s="18"/>
      <c r="I1299" s="18"/>
      <c r="J1299" s="18"/>
      <c r="K1299" s="18"/>
      <c r="L1299" s="18"/>
      <c r="M1299" s="18"/>
      <c r="N1299" s="18"/>
      <c r="O1299" s="18"/>
      <c r="P1299" s="18"/>
      <c r="Q1299" s="18"/>
      <c r="R1299" s="18"/>
      <c r="S1299" s="18"/>
      <c r="T1299" s="18"/>
      <c r="U1299" s="18"/>
      <c r="V1299" s="18"/>
      <c r="W1299" s="18"/>
      <c r="X1299" s="18"/>
      <c r="Y1299" s="18"/>
      <c r="Z1299" s="18"/>
      <c r="AA1299" s="18"/>
      <c r="AB1299" s="18"/>
      <c r="AC1299" s="18"/>
      <c r="AD1299" s="18"/>
      <c r="AE1299" s="18"/>
      <c r="AF1299" s="18"/>
      <c r="AG1299" s="18"/>
      <c r="AH1299" s="18"/>
      <c r="AI1299" s="18"/>
      <c r="AJ1299" s="18"/>
      <c r="AK1299" s="18"/>
      <c r="AL1299" s="18"/>
      <c r="AM1299" s="18"/>
      <c r="AN1299" s="18"/>
      <c r="AO1299" s="18"/>
      <c r="AP1299" s="18"/>
      <c r="AQ1299" s="18"/>
      <c r="AR1299" s="18"/>
      <c r="AS1299" s="18"/>
      <c r="AT1299" s="18"/>
      <c r="AU1299" s="18"/>
      <c r="AV1299" s="18"/>
      <c r="AW1299" s="18"/>
      <c r="AX1299" s="18"/>
      <c r="AY1299" s="18"/>
      <c r="AZ1299" s="18"/>
      <c r="BA1299" s="18"/>
      <c r="BB1299" s="18"/>
      <c r="BC1299" s="18"/>
      <c r="BD1299" s="18"/>
      <c r="BE1299" s="18"/>
      <c r="BF1299" s="18"/>
      <c r="BG1299" s="18"/>
      <c r="BH1299" s="18"/>
      <c r="BI1299" s="18"/>
      <c r="BJ1299" s="18"/>
      <c r="BK1299" s="18"/>
      <c r="BL1299" s="18"/>
      <c r="BM1299" s="18"/>
      <c r="BN1299" s="18"/>
      <c r="BO1299" s="18"/>
      <c r="BP1299" s="18"/>
      <c r="BQ1299" s="18"/>
      <c r="BR1299" s="18"/>
      <c r="BS1299" s="18"/>
      <c r="BT1299" s="18"/>
      <c r="BU1299" s="18"/>
      <c r="BV1299" s="18"/>
      <c r="BW1299" s="18"/>
      <c r="BX1299" s="18"/>
      <c r="BY1299" s="18"/>
      <c r="BZ1299" s="18"/>
      <c r="CA1299" s="18"/>
      <c r="CB1299" s="18"/>
      <c r="CC1299" s="18"/>
      <c r="CD1299" s="18"/>
      <c r="CE1299" s="18"/>
      <c r="CF1299" s="18"/>
      <c r="CG1299" s="18"/>
      <c r="CH1299" s="18"/>
      <c r="CI1299" s="18"/>
      <c r="CJ1299" s="18"/>
      <c r="CK1299" s="18"/>
      <c r="CL1299" s="18"/>
      <c r="CM1299" s="18"/>
      <c r="CN1299" s="18"/>
      <c r="CO1299" s="18"/>
      <c r="CP1299" s="18"/>
      <c r="CQ1299" s="18"/>
      <c r="CR1299" s="18"/>
      <c r="CS1299" s="18"/>
    </row>
    <row r="1300" spans="1:97">
      <c r="A1300" s="18"/>
      <c r="B1300" s="18"/>
      <c r="C1300" s="18" t="s">
        <v>19177</v>
      </c>
      <c r="D1300" s="18"/>
      <c r="E1300" s="18"/>
      <c r="F1300" s="18"/>
      <c r="G1300" s="18"/>
      <c r="H1300" s="18"/>
      <c r="I1300" s="18"/>
      <c r="J1300" s="18"/>
      <c r="K1300" s="18"/>
      <c r="L1300" s="18"/>
      <c r="M1300" s="18"/>
      <c r="N1300" s="18"/>
      <c r="O1300" s="18"/>
      <c r="P1300" s="18"/>
      <c r="Q1300" s="18"/>
      <c r="R1300" s="18"/>
      <c r="S1300" s="18"/>
      <c r="T1300" s="18"/>
      <c r="U1300" s="18"/>
      <c r="V1300" s="18"/>
      <c r="W1300" s="18"/>
      <c r="X1300" s="18"/>
      <c r="Y1300" s="18"/>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c r="BC1300" s="18"/>
      <c r="BD1300" s="18"/>
      <c r="BE1300" s="18"/>
      <c r="BF1300" s="18"/>
      <c r="BG1300" s="18"/>
      <c r="BH1300" s="18"/>
      <c r="BI1300" s="18"/>
      <c r="BJ1300" s="18"/>
      <c r="BK1300" s="18"/>
      <c r="BL1300" s="18"/>
      <c r="BM1300" s="18"/>
      <c r="BN1300" s="18"/>
      <c r="BO1300" s="18"/>
      <c r="BP1300" s="18"/>
      <c r="BQ1300" s="18"/>
      <c r="BR1300" s="18"/>
      <c r="BS1300" s="18"/>
      <c r="BT1300" s="18"/>
      <c r="BU1300" s="18"/>
      <c r="BV1300" s="18"/>
      <c r="BW1300" s="18"/>
      <c r="BX1300" s="18"/>
      <c r="BY1300" s="18"/>
      <c r="BZ1300" s="18"/>
      <c r="CA1300" s="18"/>
      <c r="CB1300" s="18"/>
      <c r="CC1300" s="18"/>
      <c r="CD1300" s="18"/>
      <c r="CE1300" s="18"/>
      <c r="CF1300" s="18"/>
      <c r="CG1300" s="18"/>
      <c r="CH1300" s="18"/>
      <c r="CI1300" s="18"/>
      <c r="CJ1300" s="18"/>
      <c r="CK1300" s="18"/>
      <c r="CL1300" s="18"/>
      <c r="CM1300" s="18"/>
      <c r="CN1300" s="18"/>
      <c r="CO1300" s="18"/>
      <c r="CP1300" s="18"/>
      <c r="CQ1300" s="18"/>
      <c r="CR1300" s="18"/>
      <c r="CS1300" s="18"/>
    </row>
    <row r="1301" spans="1:97">
      <c r="A1301" s="18"/>
      <c r="B1301" s="18"/>
      <c r="C1301" s="18" t="s">
        <v>19178</v>
      </c>
      <c r="D1301" s="18"/>
      <c r="E1301" s="18"/>
      <c r="F1301" s="18"/>
      <c r="G1301" s="18"/>
      <c r="H1301" s="18"/>
      <c r="I1301" s="18"/>
      <c r="J1301" s="18"/>
      <c r="K1301" s="18"/>
      <c r="L1301" s="18"/>
      <c r="M1301" s="18"/>
      <c r="N1301" s="18"/>
      <c r="O1301" s="18"/>
      <c r="P1301" s="18"/>
      <c r="Q1301" s="18"/>
      <c r="R1301" s="18"/>
      <c r="S1301" s="18"/>
      <c r="T1301" s="18"/>
      <c r="U1301" s="18"/>
      <c r="V1301" s="18"/>
      <c r="W1301" s="18"/>
      <c r="X1301" s="18"/>
      <c r="Y1301" s="18"/>
      <c r="Z1301" s="18"/>
      <c r="AA1301" s="18"/>
      <c r="AB1301" s="18"/>
      <c r="AC1301" s="18"/>
      <c r="AD1301" s="18"/>
      <c r="AE1301" s="18"/>
      <c r="AF1301" s="18"/>
      <c r="AG1301" s="18"/>
      <c r="AH1301" s="18"/>
      <c r="AI1301" s="18"/>
      <c r="AJ1301" s="18"/>
      <c r="AK1301" s="18"/>
      <c r="AL1301" s="18"/>
      <c r="AM1301" s="18"/>
      <c r="AN1301" s="18"/>
      <c r="AO1301" s="18"/>
      <c r="AP1301" s="18"/>
      <c r="AQ1301" s="18"/>
      <c r="AR1301" s="18"/>
      <c r="AS1301" s="18"/>
      <c r="AT1301" s="18"/>
      <c r="AU1301" s="18"/>
      <c r="AV1301" s="18"/>
      <c r="AW1301" s="18"/>
      <c r="AX1301" s="18"/>
      <c r="AY1301" s="18"/>
      <c r="AZ1301" s="18"/>
      <c r="BA1301" s="18"/>
      <c r="BB1301" s="18"/>
      <c r="BC1301" s="18"/>
      <c r="BD1301" s="18"/>
      <c r="BE1301" s="18"/>
      <c r="BF1301" s="18"/>
      <c r="BG1301" s="18"/>
      <c r="BH1301" s="18"/>
      <c r="BI1301" s="18"/>
      <c r="BJ1301" s="18"/>
      <c r="BK1301" s="18"/>
      <c r="BL1301" s="18"/>
      <c r="BM1301" s="18"/>
      <c r="BN1301" s="18"/>
      <c r="BO1301" s="18"/>
      <c r="BP1301" s="18"/>
      <c r="BQ1301" s="18"/>
      <c r="BR1301" s="18"/>
      <c r="BS1301" s="18"/>
      <c r="BT1301" s="18"/>
      <c r="BU1301" s="18"/>
      <c r="BV1301" s="18"/>
      <c r="BW1301" s="18"/>
      <c r="BX1301" s="18"/>
      <c r="BY1301" s="18"/>
      <c r="BZ1301" s="18"/>
      <c r="CA1301" s="18"/>
      <c r="CB1301" s="18"/>
      <c r="CC1301" s="18"/>
      <c r="CD1301" s="18"/>
      <c r="CE1301" s="18"/>
      <c r="CF1301" s="18"/>
      <c r="CG1301" s="18"/>
      <c r="CH1301" s="18"/>
      <c r="CI1301" s="18"/>
      <c r="CJ1301" s="18"/>
      <c r="CK1301" s="18"/>
      <c r="CL1301" s="18"/>
      <c r="CM1301" s="18"/>
      <c r="CN1301" s="18"/>
      <c r="CO1301" s="18"/>
      <c r="CP1301" s="18"/>
      <c r="CQ1301" s="18"/>
      <c r="CR1301" s="18"/>
      <c r="CS1301" s="18"/>
    </row>
    <row r="1302" spans="1:97">
      <c r="A1302" s="18"/>
      <c r="B1302" s="18"/>
      <c r="C1302" s="18" t="s">
        <v>19179</v>
      </c>
      <c r="D1302" s="18"/>
      <c r="E1302" s="18"/>
      <c r="F1302" s="18"/>
      <c r="G1302" s="18"/>
      <c r="H1302" s="18"/>
      <c r="I1302" s="18"/>
      <c r="J1302" s="18"/>
      <c r="K1302" s="18"/>
      <c r="L1302" s="18"/>
      <c r="M1302" s="18"/>
      <c r="N1302" s="18"/>
      <c r="O1302" s="18"/>
      <c r="P1302" s="18"/>
      <c r="Q1302" s="18"/>
      <c r="R1302" s="18"/>
      <c r="S1302" s="18"/>
      <c r="T1302" s="18"/>
      <c r="U1302" s="18"/>
      <c r="V1302" s="18"/>
      <c r="W1302" s="18"/>
      <c r="X1302" s="18"/>
      <c r="Y1302" s="18"/>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c r="BC1302" s="18"/>
      <c r="BD1302" s="18"/>
      <c r="BE1302" s="18"/>
      <c r="BF1302" s="18"/>
      <c r="BG1302" s="18"/>
      <c r="BH1302" s="18"/>
      <c r="BI1302" s="18"/>
      <c r="BJ1302" s="18"/>
      <c r="BK1302" s="18"/>
      <c r="BL1302" s="18"/>
      <c r="BM1302" s="18"/>
      <c r="BN1302" s="18"/>
      <c r="BO1302" s="18"/>
      <c r="BP1302" s="18"/>
      <c r="BQ1302" s="18"/>
      <c r="BR1302" s="18"/>
      <c r="BS1302" s="18"/>
      <c r="BT1302" s="18"/>
      <c r="BU1302" s="18"/>
      <c r="BV1302" s="18"/>
      <c r="BW1302" s="18"/>
      <c r="BX1302" s="18"/>
      <c r="BY1302" s="18"/>
      <c r="BZ1302" s="18"/>
      <c r="CA1302" s="18"/>
      <c r="CB1302" s="18"/>
      <c r="CC1302" s="18"/>
      <c r="CD1302" s="18"/>
      <c r="CE1302" s="18"/>
      <c r="CF1302" s="18"/>
      <c r="CG1302" s="18"/>
      <c r="CH1302" s="18"/>
      <c r="CI1302" s="18"/>
      <c r="CJ1302" s="18"/>
      <c r="CK1302" s="18"/>
      <c r="CL1302" s="18"/>
      <c r="CM1302" s="18"/>
      <c r="CN1302" s="18"/>
      <c r="CO1302" s="18"/>
      <c r="CP1302" s="18"/>
      <c r="CQ1302" s="18"/>
      <c r="CR1302" s="18"/>
      <c r="CS1302" s="18"/>
    </row>
    <row r="1303" spans="1:97">
      <c r="A1303" s="18"/>
      <c r="B1303" s="18"/>
      <c r="C1303" s="18" t="s">
        <v>19180</v>
      </c>
      <c r="D1303" s="18"/>
      <c r="E1303" s="18"/>
      <c r="F1303" s="18"/>
      <c r="G1303" s="18"/>
      <c r="H1303" s="18"/>
      <c r="I1303" s="18"/>
      <c r="J1303" s="18"/>
      <c r="K1303" s="18"/>
      <c r="L1303" s="18"/>
      <c r="M1303" s="18"/>
      <c r="N1303" s="18"/>
      <c r="O1303" s="18"/>
      <c r="P1303" s="18"/>
      <c r="Q1303" s="18"/>
      <c r="R1303" s="18"/>
      <c r="S1303" s="18"/>
      <c r="T1303" s="18"/>
      <c r="U1303" s="18"/>
      <c r="V1303" s="18"/>
      <c r="W1303" s="18"/>
      <c r="X1303" s="18"/>
      <c r="Y1303" s="18"/>
      <c r="Z1303" s="18"/>
      <c r="AA1303" s="18"/>
      <c r="AB1303" s="18"/>
      <c r="AC1303" s="18"/>
      <c r="AD1303" s="18"/>
      <c r="AE1303" s="18"/>
      <c r="AF1303" s="18"/>
      <c r="AG1303" s="18"/>
      <c r="AH1303" s="18"/>
      <c r="AI1303" s="18"/>
      <c r="AJ1303" s="18"/>
      <c r="AK1303" s="18"/>
      <c r="AL1303" s="18"/>
      <c r="AM1303" s="18"/>
      <c r="AN1303" s="18"/>
      <c r="AO1303" s="18"/>
      <c r="AP1303" s="18"/>
      <c r="AQ1303" s="18"/>
      <c r="AR1303" s="18"/>
      <c r="AS1303" s="18"/>
      <c r="AT1303" s="18"/>
      <c r="AU1303" s="18"/>
      <c r="AV1303" s="18"/>
      <c r="AW1303" s="18"/>
      <c r="AX1303" s="18"/>
      <c r="AY1303" s="18"/>
      <c r="AZ1303" s="18"/>
      <c r="BA1303" s="18"/>
      <c r="BB1303" s="18"/>
      <c r="BC1303" s="18"/>
      <c r="BD1303" s="18"/>
      <c r="BE1303" s="18"/>
      <c r="BF1303" s="18"/>
      <c r="BG1303" s="18"/>
      <c r="BH1303" s="18"/>
      <c r="BI1303" s="18"/>
      <c r="BJ1303" s="18"/>
      <c r="BK1303" s="18"/>
      <c r="BL1303" s="18"/>
      <c r="BM1303" s="18"/>
      <c r="BN1303" s="18"/>
      <c r="BO1303" s="18"/>
      <c r="BP1303" s="18"/>
      <c r="BQ1303" s="18"/>
      <c r="BR1303" s="18"/>
      <c r="BS1303" s="18"/>
      <c r="BT1303" s="18"/>
      <c r="BU1303" s="18"/>
      <c r="BV1303" s="18"/>
      <c r="BW1303" s="18"/>
      <c r="BX1303" s="18"/>
      <c r="BY1303" s="18"/>
      <c r="BZ1303" s="18"/>
      <c r="CA1303" s="18"/>
      <c r="CB1303" s="18"/>
      <c r="CC1303" s="18"/>
      <c r="CD1303" s="18"/>
      <c r="CE1303" s="18"/>
      <c r="CF1303" s="18"/>
      <c r="CG1303" s="18"/>
      <c r="CH1303" s="18"/>
      <c r="CI1303" s="18"/>
      <c r="CJ1303" s="18"/>
      <c r="CK1303" s="18"/>
      <c r="CL1303" s="18"/>
      <c r="CM1303" s="18"/>
      <c r="CN1303" s="18"/>
      <c r="CO1303" s="18"/>
      <c r="CP1303" s="18"/>
      <c r="CQ1303" s="18"/>
      <c r="CR1303" s="18"/>
      <c r="CS1303" s="18"/>
    </row>
    <row r="1304" spans="1:97">
      <c r="A1304" s="18"/>
      <c r="B1304" s="18"/>
      <c r="C1304" s="18" t="s">
        <v>19181</v>
      </c>
      <c r="D1304" s="18"/>
      <c r="E1304" s="18"/>
      <c r="F1304" s="18"/>
      <c r="G1304" s="18"/>
      <c r="H1304" s="18"/>
      <c r="I1304" s="18"/>
      <c r="J1304" s="18"/>
      <c r="K1304" s="18"/>
      <c r="L1304" s="18"/>
      <c r="M1304" s="18"/>
      <c r="N1304" s="18"/>
      <c r="O1304" s="18"/>
      <c r="P1304" s="18"/>
      <c r="Q1304" s="18"/>
      <c r="R1304" s="18"/>
      <c r="S1304" s="18"/>
      <c r="T1304" s="18"/>
      <c r="U1304" s="18"/>
      <c r="V1304" s="18"/>
      <c r="W1304" s="18"/>
      <c r="X1304" s="18"/>
      <c r="Y1304" s="18"/>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c r="BC1304" s="18"/>
      <c r="BD1304" s="18"/>
      <c r="BE1304" s="18"/>
      <c r="BF1304" s="18"/>
      <c r="BG1304" s="18"/>
      <c r="BH1304" s="18"/>
      <c r="BI1304" s="18"/>
      <c r="BJ1304" s="18"/>
      <c r="BK1304" s="18"/>
      <c r="BL1304" s="18"/>
      <c r="BM1304" s="18"/>
      <c r="BN1304" s="18"/>
      <c r="BO1304" s="18"/>
      <c r="BP1304" s="18"/>
      <c r="BQ1304" s="18"/>
      <c r="BR1304" s="18"/>
      <c r="BS1304" s="18"/>
      <c r="BT1304" s="18"/>
      <c r="BU1304" s="18"/>
      <c r="BV1304" s="18"/>
      <c r="BW1304" s="18"/>
      <c r="BX1304" s="18"/>
      <c r="BY1304" s="18"/>
      <c r="BZ1304" s="18"/>
      <c r="CA1304" s="18"/>
      <c r="CB1304" s="18"/>
      <c r="CC1304" s="18"/>
      <c r="CD1304" s="18"/>
      <c r="CE1304" s="18"/>
      <c r="CF1304" s="18"/>
      <c r="CG1304" s="18"/>
      <c r="CH1304" s="18"/>
      <c r="CI1304" s="18"/>
      <c r="CJ1304" s="18"/>
      <c r="CK1304" s="18"/>
      <c r="CL1304" s="18"/>
      <c r="CM1304" s="18"/>
      <c r="CN1304" s="18"/>
      <c r="CO1304" s="18"/>
      <c r="CP1304" s="18"/>
      <c r="CQ1304" s="18"/>
      <c r="CR1304" s="18"/>
      <c r="CS1304" s="18"/>
    </row>
    <row r="1305" spans="1:97">
      <c r="A1305" s="18"/>
      <c r="B1305" s="18"/>
      <c r="C1305" s="18" t="s">
        <v>19182</v>
      </c>
      <c r="D1305" s="18"/>
      <c r="E1305" s="18"/>
      <c r="F1305" s="18"/>
      <c r="G1305" s="18"/>
      <c r="H1305" s="18"/>
      <c r="I1305" s="18"/>
      <c r="J1305" s="18"/>
      <c r="K1305" s="18"/>
      <c r="L1305" s="18"/>
      <c r="M1305" s="18"/>
      <c r="N1305" s="18"/>
      <c r="O1305" s="18"/>
      <c r="P1305" s="18"/>
      <c r="Q1305" s="18"/>
      <c r="R1305" s="18"/>
      <c r="S1305" s="18"/>
      <c r="T1305" s="18"/>
      <c r="U1305" s="18"/>
      <c r="V1305" s="18"/>
      <c r="W1305" s="18"/>
      <c r="X1305" s="18"/>
      <c r="Y1305" s="18"/>
      <c r="Z1305" s="18"/>
      <c r="AA1305" s="18"/>
      <c r="AB1305" s="18"/>
      <c r="AC1305" s="18"/>
      <c r="AD1305" s="18"/>
      <c r="AE1305" s="18"/>
      <c r="AF1305" s="18"/>
      <c r="AG1305" s="18"/>
      <c r="AH1305" s="18"/>
      <c r="AI1305" s="18"/>
      <c r="AJ1305" s="18"/>
      <c r="AK1305" s="18"/>
      <c r="AL1305" s="18"/>
      <c r="AM1305" s="18"/>
      <c r="AN1305" s="18"/>
      <c r="AO1305" s="18"/>
      <c r="AP1305" s="18"/>
      <c r="AQ1305" s="18"/>
      <c r="AR1305" s="18"/>
      <c r="AS1305" s="18"/>
      <c r="AT1305" s="18"/>
      <c r="AU1305" s="18"/>
      <c r="AV1305" s="18"/>
      <c r="AW1305" s="18"/>
      <c r="AX1305" s="18"/>
      <c r="AY1305" s="18"/>
      <c r="AZ1305" s="18"/>
      <c r="BA1305" s="18"/>
      <c r="BB1305" s="18"/>
      <c r="BC1305" s="18"/>
      <c r="BD1305" s="18"/>
      <c r="BE1305" s="18"/>
      <c r="BF1305" s="18"/>
      <c r="BG1305" s="18"/>
      <c r="BH1305" s="18"/>
      <c r="BI1305" s="18"/>
      <c r="BJ1305" s="18"/>
      <c r="BK1305" s="18"/>
      <c r="BL1305" s="18"/>
      <c r="BM1305" s="18"/>
      <c r="BN1305" s="18"/>
      <c r="BO1305" s="18"/>
      <c r="BP1305" s="18"/>
      <c r="BQ1305" s="18"/>
      <c r="BR1305" s="18"/>
      <c r="BS1305" s="18"/>
      <c r="BT1305" s="18"/>
      <c r="BU1305" s="18"/>
      <c r="BV1305" s="18"/>
      <c r="BW1305" s="18"/>
      <c r="BX1305" s="18"/>
      <c r="BY1305" s="18"/>
      <c r="BZ1305" s="18"/>
      <c r="CA1305" s="18"/>
      <c r="CB1305" s="18"/>
      <c r="CC1305" s="18"/>
      <c r="CD1305" s="18"/>
      <c r="CE1305" s="18"/>
      <c r="CF1305" s="18"/>
      <c r="CG1305" s="18"/>
      <c r="CH1305" s="18"/>
      <c r="CI1305" s="18"/>
      <c r="CJ1305" s="18"/>
      <c r="CK1305" s="18"/>
      <c r="CL1305" s="18"/>
      <c r="CM1305" s="18"/>
      <c r="CN1305" s="18"/>
      <c r="CO1305" s="18"/>
      <c r="CP1305" s="18"/>
      <c r="CQ1305" s="18"/>
      <c r="CR1305" s="18"/>
      <c r="CS1305" s="18"/>
    </row>
    <row r="1306" spans="1:97">
      <c r="A1306" s="18"/>
      <c r="B1306" s="18"/>
      <c r="C1306" s="18" t="s">
        <v>19183</v>
      </c>
      <c r="D1306" s="18"/>
      <c r="E1306" s="18"/>
      <c r="F1306" s="18"/>
      <c r="G1306" s="18"/>
      <c r="H1306" s="18"/>
      <c r="I1306" s="18"/>
      <c r="J1306" s="18"/>
      <c r="K1306" s="18"/>
      <c r="L1306" s="18"/>
      <c r="M1306" s="18"/>
      <c r="N1306" s="18"/>
      <c r="O1306" s="18"/>
      <c r="P1306" s="18"/>
      <c r="Q1306" s="18"/>
      <c r="R1306" s="18"/>
      <c r="S1306" s="18"/>
      <c r="T1306" s="18"/>
      <c r="U1306" s="18"/>
      <c r="V1306" s="18"/>
      <c r="W1306" s="18"/>
      <c r="X1306" s="18"/>
      <c r="Y1306" s="18"/>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c r="BC1306" s="18"/>
      <c r="BD1306" s="18"/>
      <c r="BE1306" s="18"/>
      <c r="BF1306" s="18"/>
      <c r="BG1306" s="18"/>
      <c r="BH1306" s="18"/>
      <c r="BI1306" s="18"/>
      <c r="BJ1306" s="18"/>
      <c r="BK1306" s="18"/>
      <c r="BL1306" s="18"/>
      <c r="BM1306" s="18"/>
      <c r="BN1306" s="18"/>
      <c r="BO1306" s="18"/>
      <c r="BP1306" s="18"/>
      <c r="BQ1306" s="18"/>
      <c r="BR1306" s="18"/>
      <c r="BS1306" s="18"/>
      <c r="BT1306" s="18"/>
      <c r="BU1306" s="18"/>
      <c r="BV1306" s="18"/>
      <c r="BW1306" s="18"/>
      <c r="BX1306" s="18"/>
      <c r="BY1306" s="18"/>
      <c r="BZ1306" s="18"/>
      <c r="CA1306" s="18"/>
      <c r="CB1306" s="18"/>
      <c r="CC1306" s="18"/>
      <c r="CD1306" s="18"/>
      <c r="CE1306" s="18"/>
      <c r="CF1306" s="18"/>
      <c r="CG1306" s="18"/>
      <c r="CH1306" s="18"/>
      <c r="CI1306" s="18"/>
      <c r="CJ1306" s="18"/>
      <c r="CK1306" s="18"/>
      <c r="CL1306" s="18"/>
      <c r="CM1306" s="18"/>
      <c r="CN1306" s="18"/>
      <c r="CO1306" s="18"/>
      <c r="CP1306" s="18"/>
      <c r="CQ1306" s="18"/>
      <c r="CR1306" s="18"/>
      <c r="CS1306" s="18"/>
    </row>
    <row r="1307" spans="1:97">
      <c r="A1307" s="18"/>
      <c r="B1307" s="18"/>
      <c r="C1307" s="18" t="s">
        <v>19184</v>
      </c>
      <c r="D1307" s="18"/>
      <c r="E1307" s="18"/>
      <c r="F1307" s="18"/>
      <c r="G1307" s="18"/>
      <c r="H1307" s="18"/>
      <c r="I1307" s="18"/>
      <c r="J1307" s="18"/>
      <c r="K1307" s="18"/>
      <c r="L1307" s="18"/>
      <c r="M1307" s="18"/>
      <c r="N1307" s="18"/>
      <c r="O1307" s="18"/>
      <c r="P1307" s="18"/>
      <c r="Q1307" s="18"/>
      <c r="R1307" s="18"/>
      <c r="S1307" s="18"/>
      <c r="T1307" s="18"/>
      <c r="U1307" s="18"/>
      <c r="V1307" s="18"/>
      <c r="W1307" s="18"/>
      <c r="X1307" s="18"/>
      <c r="Y1307" s="18"/>
      <c r="Z1307" s="18"/>
      <c r="AA1307" s="18"/>
      <c r="AB1307" s="18"/>
      <c r="AC1307" s="18"/>
      <c r="AD1307" s="18"/>
      <c r="AE1307" s="18"/>
      <c r="AF1307" s="18"/>
      <c r="AG1307" s="18"/>
      <c r="AH1307" s="18"/>
      <c r="AI1307" s="18"/>
      <c r="AJ1307" s="18"/>
      <c r="AK1307" s="18"/>
      <c r="AL1307" s="18"/>
      <c r="AM1307" s="18"/>
      <c r="AN1307" s="18"/>
      <c r="AO1307" s="18"/>
      <c r="AP1307" s="18"/>
      <c r="AQ1307" s="18"/>
      <c r="AR1307" s="18"/>
      <c r="AS1307" s="18"/>
      <c r="AT1307" s="18"/>
      <c r="AU1307" s="18"/>
      <c r="AV1307" s="18"/>
      <c r="AW1307" s="18"/>
      <c r="AX1307" s="18"/>
      <c r="AY1307" s="18"/>
      <c r="AZ1307" s="18"/>
      <c r="BA1307" s="18"/>
      <c r="BB1307" s="18"/>
      <c r="BC1307" s="18"/>
      <c r="BD1307" s="18"/>
      <c r="BE1307" s="18"/>
      <c r="BF1307" s="18"/>
      <c r="BG1307" s="18"/>
      <c r="BH1307" s="18"/>
      <c r="BI1307" s="18"/>
      <c r="BJ1307" s="18"/>
      <c r="BK1307" s="18"/>
      <c r="BL1307" s="18"/>
      <c r="BM1307" s="18"/>
      <c r="BN1307" s="18"/>
      <c r="BO1307" s="18"/>
      <c r="BP1307" s="18"/>
      <c r="BQ1307" s="18"/>
      <c r="BR1307" s="18"/>
      <c r="BS1307" s="18"/>
      <c r="BT1307" s="18"/>
      <c r="BU1307" s="18"/>
      <c r="BV1307" s="18"/>
      <c r="BW1307" s="18"/>
      <c r="BX1307" s="18"/>
      <c r="BY1307" s="18"/>
      <c r="BZ1307" s="18"/>
      <c r="CA1307" s="18"/>
      <c r="CB1307" s="18"/>
      <c r="CC1307" s="18"/>
      <c r="CD1307" s="18"/>
      <c r="CE1307" s="18"/>
      <c r="CF1307" s="18"/>
      <c r="CG1307" s="18"/>
      <c r="CH1307" s="18"/>
      <c r="CI1307" s="18"/>
      <c r="CJ1307" s="18"/>
      <c r="CK1307" s="18"/>
      <c r="CL1307" s="18"/>
      <c r="CM1307" s="18"/>
      <c r="CN1307" s="18"/>
      <c r="CO1307" s="18"/>
      <c r="CP1307" s="18"/>
      <c r="CQ1307" s="18"/>
      <c r="CR1307" s="18"/>
      <c r="CS1307" s="18"/>
    </row>
    <row r="1308" spans="1:97">
      <c r="A1308" s="18"/>
      <c r="B1308" s="18"/>
      <c r="C1308" s="18" t="s">
        <v>19185</v>
      </c>
      <c r="D1308" s="18"/>
      <c r="E1308" s="18"/>
      <c r="F1308" s="18"/>
      <c r="G1308" s="18"/>
      <c r="H1308" s="18"/>
      <c r="I1308" s="18"/>
      <c r="J1308" s="18"/>
      <c r="K1308" s="18"/>
      <c r="L1308" s="18"/>
      <c r="M1308" s="18"/>
      <c r="N1308" s="18"/>
      <c r="O1308" s="18"/>
      <c r="P1308" s="18"/>
      <c r="Q1308" s="18"/>
      <c r="R1308" s="18"/>
      <c r="S1308" s="18"/>
      <c r="T1308" s="18"/>
      <c r="U1308" s="18"/>
      <c r="V1308" s="18"/>
      <c r="W1308" s="18"/>
      <c r="X1308" s="18"/>
      <c r="Y1308" s="18"/>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c r="BC1308" s="18"/>
      <c r="BD1308" s="18"/>
      <c r="BE1308" s="18"/>
      <c r="BF1308" s="18"/>
      <c r="BG1308" s="18"/>
      <c r="BH1308" s="18"/>
      <c r="BI1308" s="18"/>
      <c r="BJ1308" s="18"/>
      <c r="BK1308" s="18"/>
      <c r="BL1308" s="18"/>
      <c r="BM1308" s="18"/>
      <c r="BN1308" s="18"/>
      <c r="BO1308" s="18"/>
      <c r="BP1308" s="18"/>
      <c r="BQ1308" s="18"/>
      <c r="BR1308" s="18"/>
      <c r="BS1308" s="18"/>
      <c r="BT1308" s="18"/>
      <c r="BU1308" s="18"/>
      <c r="BV1308" s="18"/>
      <c r="BW1308" s="18"/>
      <c r="BX1308" s="18"/>
      <c r="BY1308" s="18"/>
      <c r="BZ1308" s="18"/>
      <c r="CA1308" s="18"/>
      <c r="CB1308" s="18"/>
      <c r="CC1308" s="18"/>
      <c r="CD1308" s="18"/>
      <c r="CE1308" s="18"/>
      <c r="CF1308" s="18"/>
      <c r="CG1308" s="18"/>
      <c r="CH1308" s="18"/>
      <c r="CI1308" s="18"/>
      <c r="CJ1308" s="18"/>
      <c r="CK1308" s="18"/>
      <c r="CL1308" s="18"/>
      <c r="CM1308" s="18"/>
      <c r="CN1308" s="18"/>
      <c r="CO1308" s="18"/>
      <c r="CP1308" s="18"/>
      <c r="CQ1308" s="18"/>
      <c r="CR1308" s="18"/>
      <c r="CS1308" s="18"/>
    </row>
    <row r="1309" spans="1:97">
      <c r="A1309" s="18"/>
      <c r="B1309" s="18"/>
      <c r="C1309" s="18" t="s">
        <v>19186</v>
      </c>
      <c r="D1309" s="18"/>
      <c r="E1309" s="18"/>
      <c r="F1309" s="18"/>
      <c r="G1309" s="18"/>
      <c r="H1309" s="18"/>
      <c r="I1309" s="18"/>
      <c r="J1309" s="18"/>
      <c r="K1309" s="18"/>
      <c r="L1309" s="18"/>
      <c r="M1309" s="18"/>
      <c r="N1309" s="18"/>
      <c r="O1309" s="18"/>
      <c r="P1309" s="18"/>
      <c r="Q1309" s="18"/>
      <c r="R1309" s="18"/>
      <c r="S1309" s="18"/>
      <c r="T1309" s="18"/>
      <c r="U1309" s="18"/>
      <c r="V1309" s="18"/>
      <c r="W1309" s="18"/>
      <c r="X1309" s="18"/>
      <c r="Y1309" s="18"/>
      <c r="Z1309" s="18"/>
      <c r="AA1309" s="18"/>
      <c r="AB1309" s="18"/>
      <c r="AC1309" s="18"/>
      <c r="AD1309" s="18"/>
      <c r="AE1309" s="18"/>
      <c r="AF1309" s="18"/>
      <c r="AG1309" s="18"/>
      <c r="AH1309" s="18"/>
      <c r="AI1309" s="18"/>
      <c r="AJ1309" s="18"/>
      <c r="AK1309" s="18"/>
      <c r="AL1309" s="18"/>
      <c r="AM1309" s="18"/>
      <c r="AN1309" s="18"/>
      <c r="AO1309" s="18"/>
      <c r="AP1309" s="18"/>
      <c r="AQ1309" s="18"/>
      <c r="AR1309" s="18"/>
      <c r="AS1309" s="18"/>
      <c r="AT1309" s="18"/>
      <c r="AU1309" s="18"/>
      <c r="AV1309" s="18"/>
      <c r="AW1309" s="18"/>
      <c r="AX1309" s="18"/>
      <c r="AY1309" s="18"/>
      <c r="AZ1309" s="18"/>
      <c r="BA1309" s="18"/>
      <c r="BB1309" s="18"/>
      <c r="BC1309" s="18"/>
      <c r="BD1309" s="18"/>
      <c r="BE1309" s="18"/>
      <c r="BF1309" s="18"/>
      <c r="BG1309" s="18"/>
      <c r="BH1309" s="18"/>
      <c r="BI1309" s="18"/>
      <c r="BJ1309" s="18"/>
      <c r="BK1309" s="18"/>
      <c r="BL1309" s="18"/>
      <c r="BM1309" s="18"/>
      <c r="BN1309" s="18"/>
      <c r="BO1309" s="18"/>
      <c r="BP1309" s="18"/>
      <c r="BQ1309" s="18"/>
      <c r="BR1309" s="18"/>
      <c r="BS1309" s="18"/>
      <c r="BT1309" s="18"/>
      <c r="BU1309" s="18"/>
      <c r="BV1309" s="18"/>
      <c r="BW1309" s="18"/>
      <c r="BX1309" s="18"/>
      <c r="BY1309" s="18"/>
      <c r="BZ1309" s="18"/>
      <c r="CA1309" s="18"/>
      <c r="CB1309" s="18"/>
      <c r="CC1309" s="18"/>
      <c r="CD1309" s="18"/>
      <c r="CE1309" s="18"/>
      <c r="CF1309" s="18"/>
      <c r="CG1309" s="18"/>
      <c r="CH1309" s="18"/>
      <c r="CI1309" s="18"/>
      <c r="CJ1309" s="18"/>
      <c r="CK1309" s="18"/>
      <c r="CL1309" s="18"/>
      <c r="CM1309" s="18"/>
      <c r="CN1309" s="18"/>
      <c r="CO1309" s="18"/>
      <c r="CP1309" s="18"/>
      <c r="CQ1309" s="18"/>
      <c r="CR1309" s="18"/>
      <c r="CS1309" s="18"/>
    </row>
    <row r="1310" spans="1:97">
      <c r="A1310" s="18"/>
      <c r="B1310" s="18"/>
      <c r="C1310" s="18" t="s">
        <v>19187</v>
      </c>
      <c r="D1310" s="18"/>
      <c r="E1310" s="18"/>
      <c r="F1310" s="18"/>
      <c r="G1310" s="18"/>
      <c r="H1310" s="18"/>
      <c r="I1310" s="18"/>
      <c r="J1310" s="18"/>
      <c r="K1310" s="18"/>
      <c r="L1310" s="18"/>
      <c r="M1310" s="18"/>
      <c r="N1310" s="18"/>
      <c r="O1310" s="18"/>
      <c r="P1310" s="18"/>
      <c r="Q1310" s="18"/>
      <c r="R1310" s="18"/>
      <c r="S1310" s="18"/>
      <c r="T1310" s="18"/>
      <c r="U1310" s="18"/>
      <c r="V1310" s="18"/>
      <c r="W1310" s="18"/>
      <c r="X1310" s="18"/>
      <c r="Y1310" s="18"/>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c r="BC1310" s="18"/>
      <c r="BD1310" s="18"/>
      <c r="BE1310" s="18"/>
      <c r="BF1310" s="18"/>
      <c r="BG1310" s="18"/>
      <c r="BH1310" s="18"/>
      <c r="BI1310" s="18"/>
      <c r="BJ1310" s="18"/>
      <c r="BK1310" s="18"/>
      <c r="BL1310" s="18"/>
      <c r="BM1310" s="18"/>
      <c r="BN1310" s="18"/>
      <c r="BO1310" s="18"/>
      <c r="BP1310" s="18"/>
      <c r="BQ1310" s="18"/>
      <c r="BR1310" s="18"/>
      <c r="BS1310" s="18"/>
      <c r="BT1310" s="18"/>
      <c r="BU1310" s="18"/>
      <c r="BV1310" s="18"/>
      <c r="BW1310" s="18"/>
      <c r="BX1310" s="18"/>
      <c r="BY1310" s="18"/>
      <c r="BZ1310" s="18"/>
      <c r="CA1310" s="18"/>
      <c r="CB1310" s="18"/>
      <c r="CC1310" s="18"/>
      <c r="CD1310" s="18"/>
      <c r="CE1310" s="18"/>
      <c r="CF1310" s="18"/>
      <c r="CG1310" s="18"/>
      <c r="CH1310" s="18"/>
      <c r="CI1310" s="18"/>
      <c r="CJ1310" s="18"/>
      <c r="CK1310" s="18"/>
      <c r="CL1310" s="18"/>
      <c r="CM1310" s="18"/>
      <c r="CN1310" s="18"/>
      <c r="CO1310" s="18"/>
      <c r="CP1310" s="18"/>
      <c r="CQ1310" s="18"/>
      <c r="CR1310" s="18"/>
      <c r="CS1310" s="18"/>
    </row>
    <row r="1311" spans="1:97">
      <c r="A1311" s="18"/>
      <c r="B1311" s="18"/>
      <c r="C1311" s="18" t="s">
        <v>19188</v>
      </c>
      <c r="D1311" s="18"/>
      <c r="E1311" s="18"/>
      <c r="F1311" s="18"/>
      <c r="G1311" s="18"/>
      <c r="H1311" s="18"/>
      <c r="I1311" s="18"/>
      <c r="J1311" s="18"/>
      <c r="K1311" s="18"/>
      <c r="L1311" s="18"/>
      <c r="M1311" s="18"/>
      <c r="N1311" s="18"/>
      <c r="O1311" s="18"/>
      <c r="P1311" s="18"/>
      <c r="Q1311" s="18"/>
      <c r="R1311" s="18"/>
      <c r="S1311" s="18"/>
      <c r="T1311" s="18"/>
      <c r="U1311" s="18"/>
      <c r="V1311" s="18"/>
      <c r="W1311" s="18"/>
      <c r="X1311" s="18"/>
      <c r="Y1311" s="18"/>
      <c r="Z1311" s="18"/>
      <c r="AA1311" s="18"/>
      <c r="AB1311" s="18"/>
      <c r="AC1311" s="18"/>
      <c r="AD1311" s="18"/>
      <c r="AE1311" s="18"/>
      <c r="AF1311" s="18"/>
      <c r="AG1311" s="18"/>
      <c r="AH1311" s="18"/>
      <c r="AI1311" s="18"/>
      <c r="AJ1311" s="18"/>
      <c r="AK1311" s="18"/>
      <c r="AL1311" s="18"/>
      <c r="AM1311" s="18"/>
      <c r="AN1311" s="18"/>
      <c r="AO1311" s="18"/>
      <c r="AP1311" s="18"/>
      <c r="AQ1311" s="18"/>
      <c r="AR1311" s="18"/>
      <c r="AS1311" s="18"/>
      <c r="AT1311" s="18"/>
      <c r="AU1311" s="18"/>
      <c r="AV1311" s="18"/>
      <c r="AW1311" s="18"/>
      <c r="AX1311" s="18"/>
      <c r="AY1311" s="18"/>
      <c r="AZ1311" s="18"/>
      <c r="BA1311" s="18"/>
      <c r="BB1311" s="18"/>
      <c r="BC1311" s="18"/>
      <c r="BD1311" s="18"/>
      <c r="BE1311" s="18"/>
      <c r="BF1311" s="18"/>
      <c r="BG1311" s="18"/>
      <c r="BH1311" s="18"/>
      <c r="BI1311" s="18"/>
      <c r="BJ1311" s="18"/>
      <c r="BK1311" s="18"/>
      <c r="BL1311" s="18"/>
      <c r="BM1311" s="18"/>
      <c r="BN1311" s="18"/>
      <c r="BO1311" s="18"/>
      <c r="BP1311" s="18"/>
      <c r="BQ1311" s="18"/>
      <c r="BR1311" s="18"/>
      <c r="BS1311" s="18"/>
      <c r="BT1311" s="18"/>
      <c r="BU1311" s="18"/>
      <c r="BV1311" s="18"/>
      <c r="BW1311" s="18"/>
      <c r="BX1311" s="18"/>
      <c r="BY1311" s="18"/>
      <c r="BZ1311" s="18"/>
      <c r="CA1311" s="18"/>
      <c r="CB1311" s="18"/>
      <c r="CC1311" s="18"/>
      <c r="CD1311" s="18"/>
      <c r="CE1311" s="18"/>
      <c r="CF1311" s="18"/>
      <c r="CG1311" s="18"/>
      <c r="CH1311" s="18"/>
      <c r="CI1311" s="18"/>
      <c r="CJ1311" s="18"/>
      <c r="CK1311" s="18"/>
      <c r="CL1311" s="18"/>
      <c r="CM1311" s="18"/>
      <c r="CN1311" s="18"/>
      <c r="CO1311" s="18"/>
      <c r="CP1311" s="18"/>
      <c r="CQ1311" s="18"/>
      <c r="CR1311" s="18"/>
      <c r="CS1311" s="18"/>
    </row>
    <row r="1312" spans="1:97">
      <c r="A1312" s="18"/>
      <c r="B1312" s="18"/>
      <c r="C1312" s="18" t="s">
        <v>19189</v>
      </c>
      <c r="D1312" s="18"/>
      <c r="E1312" s="18"/>
      <c r="F1312" s="18"/>
      <c r="G1312" s="18"/>
      <c r="H1312" s="18"/>
      <c r="I1312" s="18"/>
      <c r="J1312" s="18"/>
      <c r="K1312" s="18"/>
      <c r="L1312" s="18"/>
      <c r="M1312" s="18"/>
      <c r="N1312" s="18"/>
      <c r="O1312" s="18"/>
      <c r="P1312" s="18"/>
      <c r="Q1312" s="18"/>
      <c r="R1312" s="18"/>
      <c r="S1312" s="18"/>
      <c r="T1312" s="18"/>
      <c r="U1312" s="18"/>
      <c r="V1312" s="18"/>
      <c r="W1312" s="18"/>
      <c r="X1312" s="18"/>
      <c r="Y1312" s="18"/>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c r="BC1312" s="18"/>
      <c r="BD1312" s="18"/>
      <c r="BE1312" s="18"/>
      <c r="BF1312" s="18"/>
      <c r="BG1312" s="18"/>
      <c r="BH1312" s="18"/>
      <c r="BI1312" s="18"/>
      <c r="BJ1312" s="18"/>
      <c r="BK1312" s="18"/>
      <c r="BL1312" s="18"/>
      <c r="BM1312" s="18"/>
      <c r="BN1312" s="18"/>
      <c r="BO1312" s="18"/>
      <c r="BP1312" s="18"/>
      <c r="BQ1312" s="18"/>
      <c r="BR1312" s="18"/>
      <c r="BS1312" s="18"/>
      <c r="BT1312" s="18"/>
      <c r="BU1312" s="18"/>
      <c r="BV1312" s="18"/>
      <c r="BW1312" s="18"/>
      <c r="BX1312" s="18"/>
      <c r="BY1312" s="18"/>
      <c r="BZ1312" s="18"/>
      <c r="CA1312" s="18"/>
      <c r="CB1312" s="18"/>
      <c r="CC1312" s="18"/>
      <c r="CD1312" s="18"/>
      <c r="CE1312" s="18"/>
      <c r="CF1312" s="18"/>
      <c r="CG1312" s="18"/>
      <c r="CH1312" s="18"/>
      <c r="CI1312" s="18"/>
      <c r="CJ1312" s="18"/>
      <c r="CK1312" s="18"/>
      <c r="CL1312" s="18"/>
      <c r="CM1312" s="18"/>
      <c r="CN1312" s="18"/>
      <c r="CO1312" s="18"/>
      <c r="CP1312" s="18"/>
      <c r="CQ1312" s="18"/>
      <c r="CR1312" s="18"/>
      <c r="CS1312" s="18"/>
    </row>
    <row r="1313" spans="1:97">
      <c r="A1313" s="18"/>
      <c r="B1313" s="18"/>
      <c r="C1313" s="18" t="s">
        <v>19190</v>
      </c>
      <c r="D1313" s="18"/>
      <c r="E1313" s="18"/>
      <c r="F1313" s="18"/>
      <c r="G1313" s="18"/>
      <c r="H1313" s="18"/>
      <c r="I1313" s="18"/>
      <c r="J1313" s="18"/>
      <c r="K1313" s="18"/>
      <c r="L1313" s="18"/>
      <c r="M1313" s="18"/>
      <c r="N1313" s="18"/>
      <c r="O1313" s="18"/>
      <c r="P1313" s="18"/>
      <c r="Q1313" s="18"/>
      <c r="R1313" s="18"/>
      <c r="S1313" s="18"/>
      <c r="T1313" s="18"/>
      <c r="U1313" s="18"/>
      <c r="V1313" s="18"/>
      <c r="W1313" s="18"/>
      <c r="X1313" s="18"/>
      <c r="Y1313" s="18"/>
      <c r="Z1313" s="18"/>
      <c r="AA1313" s="18"/>
      <c r="AB1313" s="18"/>
      <c r="AC1313" s="18"/>
      <c r="AD1313" s="18"/>
      <c r="AE1313" s="18"/>
      <c r="AF1313" s="18"/>
      <c r="AG1313" s="18"/>
      <c r="AH1313" s="18"/>
      <c r="AI1313" s="18"/>
      <c r="AJ1313" s="18"/>
      <c r="AK1313" s="18"/>
      <c r="AL1313" s="18"/>
      <c r="AM1313" s="18"/>
      <c r="AN1313" s="18"/>
      <c r="AO1313" s="18"/>
      <c r="AP1313" s="18"/>
      <c r="AQ1313" s="18"/>
      <c r="AR1313" s="18"/>
      <c r="AS1313" s="18"/>
      <c r="AT1313" s="18"/>
      <c r="AU1313" s="18"/>
      <c r="AV1313" s="18"/>
      <c r="AW1313" s="18"/>
      <c r="AX1313" s="18"/>
      <c r="AY1313" s="18"/>
      <c r="AZ1313" s="18"/>
      <c r="BA1313" s="18"/>
      <c r="BB1313" s="18"/>
      <c r="BC1313" s="18"/>
      <c r="BD1313" s="18"/>
      <c r="BE1313" s="18"/>
      <c r="BF1313" s="18"/>
      <c r="BG1313" s="18"/>
      <c r="BH1313" s="18"/>
      <c r="BI1313" s="18"/>
      <c r="BJ1313" s="18"/>
      <c r="BK1313" s="18"/>
      <c r="BL1313" s="18"/>
      <c r="BM1313" s="18"/>
      <c r="BN1313" s="18"/>
      <c r="BO1313" s="18"/>
      <c r="BP1313" s="18"/>
      <c r="BQ1313" s="18"/>
      <c r="BR1313" s="18"/>
      <c r="BS1313" s="18"/>
      <c r="BT1313" s="18"/>
      <c r="BU1313" s="18"/>
      <c r="BV1313" s="18"/>
      <c r="BW1313" s="18"/>
      <c r="BX1313" s="18"/>
      <c r="BY1313" s="18"/>
      <c r="BZ1313" s="18"/>
      <c r="CA1313" s="18"/>
      <c r="CB1313" s="18"/>
      <c r="CC1313" s="18"/>
      <c r="CD1313" s="18"/>
      <c r="CE1313" s="18"/>
      <c r="CF1313" s="18"/>
      <c r="CG1313" s="18"/>
      <c r="CH1313" s="18"/>
      <c r="CI1313" s="18"/>
      <c r="CJ1313" s="18"/>
      <c r="CK1313" s="18"/>
      <c r="CL1313" s="18"/>
      <c r="CM1313" s="18"/>
      <c r="CN1313" s="18"/>
      <c r="CO1313" s="18"/>
      <c r="CP1313" s="18"/>
      <c r="CQ1313" s="18"/>
      <c r="CR1313" s="18"/>
      <c r="CS1313" s="18"/>
    </row>
    <row r="1314" spans="1:97">
      <c r="A1314" s="18"/>
      <c r="B1314" s="18"/>
      <c r="C1314" s="18" t="s">
        <v>19191</v>
      </c>
      <c r="D1314" s="18"/>
      <c r="E1314" s="18"/>
      <c r="F1314" s="18"/>
      <c r="G1314" s="18"/>
      <c r="H1314" s="18"/>
      <c r="I1314" s="18"/>
      <c r="J1314" s="18"/>
      <c r="K1314" s="18"/>
      <c r="L1314" s="18"/>
      <c r="M1314" s="18"/>
      <c r="N1314" s="18"/>
      <c r="O1314" s="18"/>
      <c r="P1314" s="18"/>
      <c r="Q1314" s="18"/>
      <c r="R1314" s="18"/>
      <c r="S1314" s="18"/>
      <c r="T1314" s="18"/>
      <c r="U1314" s="18"/>
      <c r="V1314" s="18"/>
      <c r="W1314" s="18"/>
      <c r="X1314" s="18"/>
      <c r="Y1314" s="18"/>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c r="BC1314" s="18"/>
      <c r="BD1314" s="18"/>
      <c r="BE1314" s="18"/>
      <c r="BF1314" s="18"/>
      <c r="BG1314" s="18"/>
      <c r="BH1314" s="18"/>
      <c r="BI1314" s="18"/>
      <c r="BJ1314" s="18"/>
      <c r="BK1314" s="18"/>
      <c r="BL1314" s="18"/>
      <c r="BM1314" s="18"/>
      <c r="BN1314" s="18"/>
      <c r="BO1314" s="18"/>
      <c r="BP1314" s="18"/>
      <c r="BQ1314" s="18"/>
      <c r="BR1314" s="18"/>
      <c r="BS1314" s="18"/>
      <c r="BT1314" s="18"/>
      <c r="BU1314" s="18"/>
      <c r="BV1314" s="18"/>
      <c r="BW1314" s="18"/>
      <c r="BX1314" s="18"/>
      <c r="BY1314" s="18"/>
      <c r="BZ1314" s="18"/>
      <c r="CA1314" s="18"/>
      <c r="CB1314" s="18"/>
      <c r="CC1314" s="18"/>
      <c r="CD1314" s="18"/>
      <c r="CE1314" s="18"/>
      <c r="CF1314" s="18"/>
      <c r="CG1314" s="18"/>
      <c r="CH1314" s="18"/>
      <c r="CI1314" s="18"/>
      <c r="CJ1314" s="18"/>
      <c r="CK1314" s="18"/>
      <c r="CL1314" s="18"/>
      <c r="CM1314" s="18"/>
      <c r="CN1314" s="18"/>
      <c r="CO1314" s="18"/>
      <c r="CP1314" s="18"/>
      <c r="CQ1314" s="18"/>
      <c r="CR1314" s="18"/>
      <c r="CS1314" s="18"/>
    </row>
    <row r="1315" spans="1:97">
      <c r="A1315" s="18"/>
      <c r="B1315" s="18"/>
      <c r="C1315" s="18" t="s">
        <v>19192</v>
      </c>
      <c r="D1315" s="18"/>
      <c r="E1315" s="18"/>
      <c r="F1315" s="18"/>
      <c r="G1315" s="18"/>
      <c r="H1315" s="18"/>
      <c r="I1315" s="18"/>
      <c r="J1315" s="18"/>
      <c r="K1315" s="18"/>
      <c r="L1315" s="18"/>
      <c r="M1315" s="18"/>
      <c r="N1315" s="18"/>
      <c r="O1315" s="18"/>
      <c r="P1315" s="18"/>
      <c r="Q1315" s="18"/>
      <c r="R1315" s="18"/>
      <c r="S1315" s="18"/>
      <c r="T1315" s="18"/>
      <c r="U1315" s="18"/>
      <c r="V1315" s="18"/>
      <c r="W1315" s="18"/>
      <c r="X1315" s="18"/>
      <c r="Y1315" s="18"/>
      <c r="Z1315" s="18"/>
      <c r="AA1315" s="18"/>
      <c r="AB1315" s="18"/>
      <c r="AC1315" s="18"/>
      <c r="AD1315" s="18"/>
      <c r="AE1315" s="18"/>
      <c r="AF1315" s="18"/>
      <c r="AG1315" s="18"/>
      <c r="AH1315" s="18"/>
      <c r="AI1315" s="18"/>
      <c r="AJ1315" s="18"/>
      <c r="AK1315" s="18"/>
      <c r="AL1315" s="18"/>
      <c r="AM1315" s="18"/>
      <c r="AN1315" s="18"/>
      <c r="AO1315" s="18"/>
      <c r="AP1315" s="18"/>
      <c r="AQ1315" s="18"/>
      <c r="AR1315" s="18"/>
      <c r="AS1315" s="18"/>
      <c r="AT1315" s="18"/>
      <c r="AU1315" s="18"/>
      <c r="AV1315" s="18"/>
      <c r="AW1315" s="18"/>
      <c r="AX1315" s="18"/>
      <c r="AY1315" s="18"/>
      <c r="AZ1315" s="18"/>
      <c r="BA1315" s="18"/>
      <c r="BB1315" s="18"/>
      <c r="BC1315" s="18"/>
      <c r="BD1315" s="18"/>
      <c r="BE1315" s="18"/>
      <c r="BF1315" s="18"/>
      <c r="BG1315" s="18"/>
      <c r="BH1315" s="18"/>
      <c r="BI1315" s="18"/>
      <c r="BJ1315" s="18"/>
      <c r="BK1315" s="18"/>
      <c r="BL1315" s="18"/>
      <c r="BM1315" s="18"/>
      <c r="BN1315" s="18"/>
      <c r="BO1315" s="18"/>
      <c r="BP1315" s="18"/>
      <c r="BQ1315" s="18"/>
      <c r="BR1315" s="18"/>
      <c r="BS1315" s="18"/>
      <c r="BT1315" s="18"/>
      <c r="BU1315" s="18"/>
      <c r="BV1315" s="18"/>
      <c r="BW1315" s="18"/>
      <c r="BX1315" s="18"/>
      <c r="BY1315" s="18"/>
      <c r="BZ1315" s="18"/>
      <c r="CA1315" s="18"/>
      <c r="CB1315" s="18"/>
      <c r="CC1315" s="18"/>
      <c r="CD1315" s="18"/>
      <c r="CE1315" s="18"/>
      <c r="CF1315" s="18"/>
      <c r="CG1315" s="18"/>
      <c r="CH1315" s="18"/>
      <c r="CI1315" s="18"/>
      <c r="CJ1315" s="18"/>
      <c r="CK1315" s="18"/>
      <c r="CL1315" s="18"/>
      <c r="CM1315" s="18"/>
      <c r="CN1315" s="18"/>
      <c r="CO1315" s="18"/>
      <c r="CP1315" s="18"/>
      <c r="CQ1315" s="18"/>
      <c r="CR1315" s="18"/>
      <c r="CS1315" s="18"/>
    </row>
    <row r="1316" spans="1:97">
      <c r="A1316" s="18"/>
      <c r="B1316" s="18"/>
      <c r="C1316" s="18" t="s">
        <v>19193</v>
      </c>
      <c r="D1316" s="18"/>
      <c r="E1316" s="18"/>
      <c r="F1316" s="18"/>
      <c r="G1316" s="18"/>
      <c r="H1316" s="18"/>
      <c r="I1316" s="18"/>
      <c r="J1316" s="18"/>
      <c r="K1316" s="18"/>
      <c r="L1316" s="18"/>
      <c r="M1316" s="18"/>
      <c r="N1316" s="18"/>
      <c r="O1316" s="18"/>
      <c r="P1316" s="18"/>
      <c r="Q1316" s="18"/>
      <c r="R1316" s="18"/>
      <c r="S1316" s="18"/>
      <c r="T1316" s="18"/>
      <c r="U1316" s="18"/>
      <c r="V1316" s="18"/>
      <c r="W1316" s="18"/>
      <c r="X1316" s="18"/>
      <c r="Y1316" s="18"/>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c r="BC1316" s="18"/>
      <c r="BD1316" s="18"/>
      <c r="BE1316" s="18"/>
      <c r="BF1316" s="18"/>
      <c r="BG1316" s="18"/>
      <c r="BH1316" s="18"/>
      <c r="BI1316" s="18"/>
      <c r="BJ1316" s="18"/>
      <c r="BK1316" s="18"/>
      <c r="BL1316" s="18"/>
      <c r="BM1316" s="18"/>
      <c r="BN1316" s="18"/>
      <c r="BO1316" s="18"/>
      <c r="BP1316" s="18"/>
      <c r="BQ1316" s="18"/>
      <c r="BR1316" s="18"/>
      <c r="BS1316" s="18"/>
      <c r="BT1316" s="18"/>
      <c r="BU1316" s="18"/>
      <c r="BV1316" s="18"/>
      <c r="BW1316" s="18"/>
      <c r="BX1316" s="18"/>
      <c r="BY1316" s="18"/>
      <c r="BZ1316" s="18"/>
      <c r="CA1316" s="18"/>
      <c r="CB1316" s="18"/>
      <c r="CC1316" s="18"/>
      <c r="CD1316" s="18"/>
      <c r="CE1316" s="18"/>
      <c r="CF1316" s="18"/>
      <c r="CG1316" s="18"/>
      <c r="CH1316" s="18"/>
      <c r="CI1316" s="18"/>
      <c r="CJ1316" s="18"/>
      <c r="CK1316" s="18"/>
      <c r="CL1316" s="18"/>
      <c r="CM1316" s="18"/>
      <c r="CN1316" s="18"/>
      <c r="CO1316" s="18"/>
      <c r="CP1316" s="18"/>
      <c r="CQ1316" s="18"/>
      <c r="CR1316" s="18"/>
      <c r="CS1316" s="18"/>
    </row>
    <row r="1317" spans="1:97">
      <c r="A1317" s="18"/>
      <c r="B1317" s="18"/>
      <c r="C1317" s="18" t="s">
        <v>19194</v>
      </c>
      <c r="D1317" s="18"/>
      <c r="E1317" s="18"/>
      <c r="F1317" s="18"/>
      <c r="G1317" s="18"/>
      <c r="H1317" s="18"/>
      <c r="I1317" s="18"/>
      <c r="J1317" s="18"/>
      <c r="K1317" s="18"/>
      <c r="L1317" s="18"/>
      <c r="M1317" s="18"/>
      <c r="N1317" s="18"/>
      <c r="O1317" s="18"/>
      <c r="P1317" s="18"/>
      <c r="Q1317" s="18"/>
      <c r="R1317" s="18"/>
      <c r="S1317" s="18"/>
      <c r="T1317" s="18"/>
      <c r="U1317" s="18"/>
      <c r="V1317" s="18"/>
      <c r="W1317" s="18"/>
      <c r="X1317" s="18"/>
      <c r="Y1317" s="18"/>
      <c r="Z1317" s="18"/>
      <c r="AA1317" s="18"/>
      <c r="AB1317" s="18"/>
      <c r="AC1317" s="18"/>
      <c r="AD1317" s="18"/>
      <c r="AE1317" s="18"/>
      <c r="AF1317" s="18"/>
      <c r="AG1317" s="18"/>
      <c r="AH1317" s="18"/>
      <c r="AI1317" s="18"/>
      <c r="AJ1317" s="18"/>
      <c r="AK1317" s="18"/>
      <c r="AL1317" s="18"/>
      <c r="AM1317" s="18"/>
      <c r="AN1317" s="18"/>
      <c r="AO1317" s="18"/>
      <c r="AP1317" s="18"/>
      <c r="AQ1317" s="18"/>
      <c r="AR1317" s="18"/>
      <c r="AS1317" s="18"/>
      <c r="AT1317" s="18"/>
      <c r="AU1317" s="18"/>
      <c r="AV1317" s="18"/>
      <c r="AW1317" s="18"/>
      <c r="AX1317" s="18"/>
      <c r="AY1317" s="18"/>
      <c r="AZ1317" s="18"/>
      <c r="BA1317" s="18"/>
      <c r="BB1317" s="18"/>
      <c r="BC1317" s="18"/>
      <c r="BD1317" s="18"/>
      <c r="BE1317" s="18"/>
      <c r="BF1317" s="18"/>
      <c r="BG1317" s="18"/>
      <c r="BH1317" s="18"/>
      <c r="BI1317" s="18"/>
      <c r="BJ1317" s="18"/>
      <c r="BK1317" s="18"/>
      <c r="BL1317" s="18"/>
      <c r="BM1317" s="18"/>
      <c r="BN1317" s="18"/>
      <c r="BO1317" s="18"/>
      <c r="BP1317" s="18"/>
      <c r="BQ1317" s="18"/>
      <c r="BR1317" s="18"/>
      <c r="BS1317" s="18"/>
      <c r="BT1317" s="18"/>
      <c r="BU1317" s="18"/>
      <c r="BV1317" s="18"/>
      <c r="BW1317" s="18"/>
      <c r="BX1317" s="18"/>
      <c r="BY1317" s="18"/>
      <c r="BZ1317" s="18"/>
      <c r="CA1317" s="18"/>
      <c r="CB1317" s="18"/>
      <c r="CC1317" s="18"/>
      <c r="CD1317" s="18"/>
      <c r="CE1317" s="18"/>
      <c r="CF1317" s="18"/>
      <c r="CG1317" s="18"/>
      <c r="CH1317" s="18"/>
      <c r="CI1317" s="18"/>
      <c r="CJ1317" s="18"/>
      <c r="CK1317" s="18"/>
      <c r="CL1317" s="18"/>
      <c r="CM1317" s="18"/>
      <c r="CN1317" s="18"/>
      <c r="CO1317" s="18"/>
      <c r="CP1317" s="18"/>
      <c r="CQ1317" s="18"/>
      <c r="CR1317" s="18"/>
      <c r="CS1317" s="18"/>
    </row>
    <row r="1318" spans="1:97">
      <c r="A1318" s="18"/>
      <c r="B1318" s="18"/>
      <c r="C1318" s="18" t="s">
        <v>19195</v>
      </c>
      <c r="D1318" s="18"/>
      <c r="E1318" s="18"/>
      <c r="F1318" s="18"/>
      <c r="G1318" s="18"/>
      <c r="H1318" s="18"/>
      <c r="I1318" s="18"/>
      <c r="J1318" s="18"/>
      <c r="K1318" s="18"/>
      <c r="L1318" s="18"/>
      <c r="M1318" s="18"/>
      <c r="N1318" s="18"/>
      <c r="O1318" s="18"/>
      <c r="P1318" s="18"/>
      <c r="Q1318" s="18"/>
      <c r="R1318" s="18"/>
      <c r="S1318" s="18"/>
      <c r="T1318" s="18"/>
      <c r="U1318" s="18"/>
      <c r="V1318" s="18"/>
      <c r="W1318" s="18"/>
      <c r="X1318" s="18"/>
      <c r="Y1318" s="18"/>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c r="BC1318" s="18"/>
      <c r="BD1318" s="18"/>
      <c r="BE1318" s="18"/>
      <c r="BF1318" s="18"/>
      <c r="BG1318" s="18"/>
      <c r="BH1318" s="18"/>
      <c r="BI1318" s="18"/>
      <c r="BJ1318" s="18"/>
      <c r="BK1318" s="18"/>
      <c r="BL1318" s="18"/>
      <c r="BM1318" s="18"/>
      <c r="BN1318" s="18"/>
      <c r="BO1318" s="18"/>
      <c r="BP1318" s="18"/>
      <c r="BQ1318" s="18"/>
      <c r="BR1318" s="18"/>
      <c r="BS1318" s="18"/>
      <c r="BT1318" s="18"/>
      <c r="BU1318" s="18"/>
      <c r="BV1318" s="18"/>
      <c r="BW1318" s="18"/>
      <c r="BX1318" s="18"/>
      <c r="BY1318" s="18"/>
      <c r="BZ1318" s="18"/>
      <c r="CA1318" s="18"/>
      <c r="CB1318" s="18"/>
      <c r="CC1318" s="18"/>
      <c r="CD1318" s="18"/>
      <c r="CE1318" s="18"/>
      <c r="CF1318" s="18"/>
      <c r="CG1318" s="18"/>
      <c r="CH1318" s="18"/>
      <c r="CI1318" s="18"/>
      <c r="CJ1318" s="18"/>
      <c r="CK1318" s="18"/>
      <c r="CL1318" s="18"/>
      <c r="CM1318" s="18"/>
      <c r="CN1318" s="18"/>
      <c r="CO1318" s="18"/>
      <c r="CP1318" s="18"/>
      <c r="CQ1318" s="18"/>
      <c r="CR1318" s="18"/>
      <c r="CS1318" s="18"/>
    </row>
    <row r="1319" spans="1:97">
      <c r="A1319" s="18"/>
      <c r="B1319" s="18"/>
      <c r="C1319" s="18" t="s">
        <v>19196</v>
      </c>
      <c r="D1319" s="18"/>
      <c r="E1319" s="18"/>
      <c r="F1319" s="18"/>
      <c r="G1319" s="18"/>
      <c r="H1319" s="18"/>
      <c r="I1319" s="18"/>
      <c r="J1319" s="18"/>
      <c r="K1319" s="18"/>
      <c r="L1319" s="18"/>
      <c r="M1319" s="18"/>
      <c r="N1319" s="18"/>
      <c r="O1319" s="18"/>
      <c r="P1319" s="18"/>
      <c r="Q1319" s="18"/>
      <c r="R1319" s="18"/>
      <c r="S1319" s="18"/>
      <c r="T1319" s="18"/>
      <c r="U1319" s="18"/>
      <c r="V1319" s="18"/>
      <c r="W1319" s="18"/>
      <c r="X1319" s="18"/>
      <c r="Y1319" s="18"/>
      <c r="Z1319" s="18"/>
      <c r="AA1319" s="18"/>
      <c r="AB1319" s="18"/>
      <c r="AC1319" s="18"/>
      <c r="AD1319" s="18"/>
      <c r="AE1319" s="18"/>
      <c r="AF1319" s="18"/>
      <c r="AG1319" s="18"/>
      <c r="AH1319" s="18"/>
      <c r="AI1319" s="18"/>
      <c r="AJ1319" s="18"/>
      <c r="AK1319" s="18"/>
      <c r="AL1319" s="18"/>
      <c r="AM1319" s="18"/>
      <c r="AN1319" s="18"/>
      <c r="AO1319" s="18"/>
      <c r="AP1319" s="18"/>
      <c r="AQ1319" s="18"/>
      <c r="AR1319" s="18"/>
      <c r="AS1319" s="18"/>
      <c r="AT1319" s="18"/>
      <c r="AU1319" s="18"/>
      <c r="AV1319" s="18"/>
      <c r="AW1319" s="18"/>
      <c r="AX1319" s="18"/>
      <c r="AY1319" s="18"/>
      <c r="AZ1319" s="18"/>
      <c r="BA1319" s="18"/>
      <c r="BB1319" s="18"/>
      <c r="BC1319" s="18"/>
      <c r="BD1319" s="18"/>
      <c r="BE1319" s="18"/>
      <c r="BF1319" s="18"/>
      <c r="BG1319" s="18"/>
      <c r="BH1319" s="18"/>
      <c r="BI1319" s="18"/>
      <c r="BJ1319" s="18"/>
      <c r="BK1319" s="18"/>
      <c r="BL1319" s="18"/>
      <c r="BM1319" s="18"/>
      <c r="BN1319" s="18"/>
      <c r="BO1319" s="18"/>
      <c r="BP1319" s="18"/>
      <c r="BQ1319" s="18"/>
      <c r="BR1319" s="18"/>
      <c r="BS1319" s="18"/>
      <c r="BT1319" s="18"/>
      <c r="BU1319" s="18"/>
      <c r="BV1319" s="18"/>
      <c r="BW1319" s="18"/>
      <c r="BX1319" s="18"/>
      <c r="BY1319" s="18"/>
      <c r="BZ1319" s="18"/>
      <c r="CA1319" s="18"/>
      <c r="CB1319" s="18"/>
      <c r="CC1319" s="18"/>
      <c r="CD1319" s="18"/>
      <c r="CE1319" s="18"/>
      <c r="CF1319" s="18"/>
      <c r="CG1319" s="18"/>
      <c r="CH1319" s="18"/>
      <c r="CI1319" s="18"/>
      <c r="CJ1319" s="18"/>
      <c r="CK1319" s="18"/>
      <c r="CL1319" s="18"/>
      <c r="CM1319" s="18"/>
      <c r="CN1319" s="18"/>
      <c r="CO1319" s="18"/>
      <c r="CP1319" s="18"/>
      <c r="CQ1319" s="18"/>
      <c r="CR1319" s="18"/>
      <c r="CS1319" s="18"/>
    </row>
    <row r="1320" spans="1:97">
      <c r="A1320" s="18"/>
      <c r="B1320" s="18"/>
      <c r="C1320" s="18" t="s">
        <v>19197</v>
      </c>
      <c r="D1320" s="18"/>
      <c r="E1320" s="18"/>
      <c r="F1320" s="18"/>
      <c r="G1320" s="18"/>
      <c r="H1320" s="18"/>
      <c r="I1320" s="18"/>
      <c r="J1320" s="18"/>
      <c r="K1320" s="18"/>
      <c r="L1320" s="18"/>
      <c r="M1320" s="18"/>
      <c r="N1320" s="18"/>
      <c r="O1320" s="18"/>
      <c r="P1320" s="18"/>
      <c r="Q1320" s="18"/>
      <c r="R1320" s="18"/>
      <c r="S1320" s="18"/>
      <c r="T1320" s="18"/>
      <c r="U1320" s="18"/>
      <c r="V1320" s="18"/>
      <c r="W1320" s="18"/>
      <c r="X1320" s="18"/>
      <c r="Y1320" s="18"/>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c r="BC1320" s="18"/>
      <c r="BD1320" s="18"/>
      <c r="BE1320" s="18"/>
      <c r="BF1320" s="18"/>
      <c r="BG1320" s="18"/>
      <c r="BH1320" s="18"/>
      <c r="BI1320" s="18"/>
      <c r="BJ1320" s="18"/>
      <c r="BK1320" s="18"/>
      <c r="BL1320" s="18"/>
      <c r="BM1320" s="18"/>
      <c r="BN1320" s="18"/>
      <c r="BO1320" s="18"/>
      <c r="BP1320" s="18"/>
      <c r="BQ1320" s="18"/>
      <c r="BR1320" s="18"/>
      <c r="BS1320" s="18"/>
      <c r="BT1320" s="18"/>
      <c r="BU1320" s="18"/>
      <c r="BV1320" s="18"/>
      <c r="BW1320" s="18"/>
      <c r="BX1320" s="18"/>
      <c r="BY1320" s="18"/>
      <c r="BZ1320" s="18"/>
      <c r="CA1320" s="18"/>
      <c r="CB1320" s="18"/>
      <c r="CC1320" s="18"/>
      <c r="CD1320" s="18"/>
      <c r="CE1320" s="18"/>
      <c r="CF1320" s="18"/>
      <c r="CG1320" s="18"/>
      <c r="CH1320" s="18"/>
      <c r="CI1320" s="18"/>
      <c r="CJ1320" s="18"/>
      <c r="CK1320" s="18"/>
      <c r="CL1320" s="18"/>
      <c r="CM1320" s="18"/>
      <c r="CN1320" s="18"/>
      <c r="CO1320" s="18"/>
      <c r="CP1320" s="18"/>
      <c r="CQ1320" s="18"/>
      <c r="CR1320" s="18"/>
      <c r="CS1320" s="18"/>
    </row>
    <row r="1321" spans="1:97">
      <c r="A1321" s="18"/>
      <c r="B1321" s="18"/>
      <c r="C1321" s="18" t="s">
        <v>19198</v>
      </c>
      <c r="D1321" s="18"/>
      <c r="E1321" s="18"/>
      <c r="F1321" s="18"/>
      <c r="G1321" s="18"/>
      <c r="H1321" s="18"/>
      <c r="I1321" s="18"/>
      <c r="J1321" s="18"/>
      <c r="K1321" s="18"/>
      <c r="L1321" s="18"/>
      <c r="M1321" s="18"/>
      <c r="N1321" s="18"/>
      <c r="O1321" s="18"/>
      <c r="P1321" s="18"/>
      <c r="Q1321" s="18"/>
      <c r="R1321" s="18"/>
      <c r="S1321" s="18"/>
      <c r="T1321" s="18"/>
      <c r="U1321" s="18"/>
      <c r="V1321" s="18"/>
      <c r="W1321" s="18"/>
      <c r="X1321" s="18"/>
      <c r="Y1321" s="18"/>
      <c r="Z1321" s="18"/>
      <c r="AA1321" s="18"/>
      <c r="AB1321" s="18"/>
      <c r="AC1321" s="18"/>
      <c r="AD1321" s="18"/>
      <c r="AE1321" s="18"/>
      <c r="AF1321" s="18"/>
      <c r="AG1321" s="18"/>
      <c r="AH1321" s="18"/>
      <c r="AI1321" s="18"/>
      <c r="AJ1321" s="18"/>
      <c r="AK1321" s="18"/>
      <c r="AL1321" s="18"/>
      <c r="AM1321" s="18"/>
      <c r="AN1321" s="18"/>
      <c r="AO1321" s="18"/>
      <c r="AP1321" s="18"/>
      <c r="AQ1321" s="18"/>
      <c r="AR1321" s="18"/>
      <c r="AS1321" s="18"/>
      <c r="AT1321" s="18"/>
      <c r="AU1321" s="18"/>
      <c r="AV1321" s="18"/>
      <c r="AW1321" s="18"/>
      <c r="AX1321" s="18"/>
      <c r="AY1321" s="18"/>
      <c r="AZ1321" s="18"/>
      <c r="BA1321" s="18"/>
      <c r="BB1321" s="18"/>
      <c r="BC1321" s="18"/>
      <c r="BD1321" s="18"/>
      <c r="BE1321" s="18"/>
      <c r="BF1321" s="18"/>
      <c r="BG1321" s="18"/>
      <c r="BH1321" s="18"/>
      <c r="BI1321" s="18"/>
      <c r="BJ1321" s="18"/>
      <c r="BK1321" s="18"/>
      <c r="BL1321" s="18"/>
      <c r="BM1321" s="18"/>
      <c r="BN1321" s="18"/>
      <c r="BO1321" s="18"/>
      <c r="BP1321" s="18"/>
      <c r="BQ1321" s="18"/>
      <c r="BR1321" s="18"/>
      <c r="BS1321" s="18"/>
      <c r="BT1321" s="18"/>
      <c r="BU1321" s="18"/>
      <c r="BV1321" s="18"/>
      <c r="BW1321" s="18"/>
      <c r="BX1321" s="18"/>
      <c r="BY1321" s="18"/>
      <c r="BZ1321" s="18"/>
      <c r="CA1321" s="18"/>
      <c r="CB1321" s="18"/>
      <c r="CC1321" s="18"/>
      <c r="CD1321" s="18"/>
      <c r="CE1321" s="18"/>
      <c r="CF1321" s="18"/>
      <c r="CG1321" s="18"/>
      <c r="CH1321" s="18"/>
      <c r="CI1321" s="18"/>
      <c r="CJ1321" s="18"/>
      <c r="CK1321" s="18"/>
      <c r="CL1321" s="18"/>
      <c r="CM1321" s="18"/>
      <c r="CN1321" s="18"/>
      <c r="CO1321" s="18"/>
      <c r="CP1321" s="18"/>
      <c r="CQ1321" s="18"/>
      <c r="CR1321" s="18"/>
      <c r="CS1321" s="18"/>
    </row>
    <row r="1322" spans="1:97">
      <c r="A1322" s="18"/>
      <c r="B1322" s="18"/>
      <c r="C1322" s="18" t="s">
        <v>19199</v>
      </c>
      <c r="D1322" s="18"/>
      <c r="E1322" s="18"/>
      <c r="F1322" s="18"/>
      <c r="G1322" s="18"/>
      <c r="H1322" s="18"/>
      <c r="I1322" s="18"/>
      <c r="J1322" s="18"/>
      <c r="K1322" s="18"/>
      <c r="L1322" s="18"/>
      <c r="M1322" s="18"/>
      <c r="N1322" s="18"/>
      <c r="O1322" s="18"/>
      <c r="P1322" s="18"/>
      <c r="Q1322" s="18"/>
      <c r="R1322" s="18"/>
      <c r="S1322" s="18"/>
      <c r="T1322" s="18"/>
      <c r="U1322" s="18"/>
      <c r="V1322" s="18"/>
      <c r="W1322" s="18"/>
      <c r="X1322" s="18"/>
      <c r="Y1322" s="18"/>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c r="BC1322" s="18"/>
      <c r="BD1322" s="18"/>
      <c r="BE1322" s="18"/>
      <c r="BF1322" s="18"/>
      <c r="BG1322" s="18"/>
      <c r="BH1322" s="18"/>
      <c r="BI1322" s="18"/>
      <c r="BJ1322" s="18"/>
      <c r="BK1322" s="18"/>
      <c r="BL1322" s="18"/>
      <c r="BM1322" s="18"/>
      <c r="BN1322" s="18"/>
      <c r="BO1322" s="18"/>
      <c r="BP1322" s="18"/>
      <c r="BQ1322" s="18"/>
      <c r="BR1322" s="18"/>
      <c r="BS1322" s="18"/>
      <c r="BT1322" s="18"/>
      <c r="BU1322" s="18"/>
      <c r="BV1322" s="18"/>
      <c r="BW1322" s="18"/>
      <c r="BX1322" s="18"/>
      <c r="BY1322" s="18"/>
      <c r="BZ1322" s="18"/>
      <c r="CA1322" s="18"/>
      <c r="CB1322" s="18"/>
      <c r="CC1322" s="18"/>
      <c r="CD1322" s="18"/>
      <c r="CE1322" s="18"/>
      <c r="CF1322" s="18"/>
      <c r="CG1322" s="18"/>
      <c r="CH1322" s="18"/>
      <c r="CI1322" s="18"/>
      <c r="CJ1322" s="18"/>
      <c r="CK1322" s="18"/>
      <c r="CL1322" s="18"/>
      <c r="CM1322" s="18"/>
      <c r="CN1322" s="18"/>
      <c r="CO1322" s="18"/>
      <c r="CP1322" s="18"/>
      <c r="CQ1322" s="18"/>
      <c r="CR1322" s="18"/>
      <c r="CS1322" s="18"/>
    </row>
    <row r="1323" spans="1:97">
      <c r="A1323" s="18"/>
      <c r="B1323" s="18"/>
      <c r="C1323" s="18" t="s">
        <v>19200</v>
      </c>
      <c r="D1323" s="18"/>
      <c r="E1323" s="18"/>
      <c r="F1323" s="18"/>
      <c r="G1323" s="18"/>
      <c r="H1323" s="18"/>
      <c r="I1323" s="18"/>
      <c r="J1323" s="18"/>
      <c r="K1323" s="18"/>
      <c r="L1323" s="18"/>
      <c r="M1323" s="18"/>
      <c r="N1323" s="18"/>
      <c r="O1323" s="18"/>
      <c r="P1323" s="18"/>
      <c r="Q1323" s="18"/>
      <c r="R1323" s="18"/>
      <c r="S1323" s="18"/>
      <c r="T1323" s="18"/>
      <c r="U1323" s="18"/>
      <c r="V1323" s="18"/>
      <c r="W1323" s="18"/>
      <c r="X1323" s="18"/>
      <c r="Y1323" s="18"/>
      <c r="Z1323" s="18"/>
      <c r="AA1323" s="18"/>
      <c r="AB1323" s="18"/>
      <c r="AC1323" s="18"/>
      <c r="AD1323" s="18"/>
      <c r="AE1323" s="18"/>
      <c r="AF1323" s="18"/>
      <c r="AG1323" s="18"/>
      <c r="AH1323" s="18"/>
      <c r="AI1323" s="18"/>
      <c r="AJ1323" s="18"/>
      <c r="AK1323" s="18"/>
      <c r="AL1323" s="18"/>
      <c r="AM1323" s="18"/>
      <c r="AN1323" s="18"/>
      <c r="AO1323" s="18"/>
      <c r="AP1323" s="18"/>
      <c r="AQ1323" s="18"/>
      <c r="AR1323" s="18"/>
      <c r="AS1323" s="18"/>
      <c r="AT1323" s="18"/>
      <c r="AU1323" s="18"/>
      <c r="AV1323" s="18"/>
      <c r="AW1323" s="18"/>
      <c r="AX1323" s="18"/>
      <c r="AY1323" s="18"/>
      <c r="AZ1323" s="18"/>
      <c r="BA1323" s="18"/>
      <c r="BB1323" s="18"/>
      <c r="BC1323" s="18"/>
      <c r="BD1323" s="18"/>
      <c r="BE1323" s="18"/>
      <c r="BF1323" s="18"/>
      <c r="BG1323" s="18"/>
      <c r="BH1323" s="18"/>
      <c r="BI1323" s="18"/>
      <c r="BJ1323" s="18"/>
      <c r="BK1323" s="18"/>
      <c r="BL1323" s="18"/>
      <c r="BM1323" s="18"/>
      <c r="BN1323" s="18"/>
      <c r="BO1323" s="18"/>
      <c r="BP1323" s="18"/>
      <c r="BQ1323" s="18"/>
      <c r="BR1323" s="18"/>
      <c r="BS1323" s="18"/>
      <c r="BT1323" s="18"/>
      <c r="BU1323" s="18"/>
      <c r="BV1323" s="18"/>
      <c r="BW1323" s="18"/>
      <c r="BX1323" s="18"/>
      <c r="BY1323" s="18"/>
      <c r="BZ1323" s="18"/>
      <c r="CA1323" s="18"/>
      <c r="CB1323" s="18"/>
      <c r="CC1323" s="18"/>
      <c r="CD1323" s="18"/>
      <c r="CE1323" s="18"/>
      <c r="CF1323" s="18"/>
      <c r="CG1323" s="18"/>
      <c r="CH1323" s="18"/>
      <c r="CI1323" s="18"/>
      <c r="CJ1323" s="18"/>
      <c r="CK1323" s="18"/>
      <c r="CL1323" s="18"/>
      <c r="CM1323" s="18"/>
      <c r="CN1323" s="18"/>
      <c r="CO1323" s="18"/>
      <c r="CP1323" s="18"/>
      <c r="CQ1323" s="18"/>
      <c r="CR1323" s="18"/>
      <c r="CS1323" s="18"/>
    </row>
    <row r="1324" spans="1:97">
      <c r="A1324" s="18"/>
      <c r="B1324" s="18"/>
      <c r="C1324" s="18" t="s">
        <v>19201</v>
      </c>
      <c r="D1324" s="18"/>
      <c r="E1324" s="18"/>
      <c r="F1324" s="18"/>
      <c r="G1324" s="18"/>
      <c r="H1324" s="18"/>
      <c r="I1324" s="18"/>
      <c r="J1324" s="18"/>
      <c r="K1324" s="18"/>
      <c r="L1324" s="18"/>
      <c r="M1324" s="18"/>
      <c r="N1324" s="18"/>
      <c r="O1324" s="18"/>
      <c r="P1324" s="18"/>
      <c r="Q1324" s="18"/>
      <c r="R1324" s="18"/>
      <c r="S1324" s="18"/>
      <c r="T1324" s="18"/>
      <c r="U1324" s="18"/>
      <c r="V1324" s="18"/>
      <c r="W1324" s="18"/>
      <c r="X1324" s="18"/>
      <c r="Y1324" s="18"/>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c r="BC1324" s="18"/>
      <c r="BD1324" s="18"/>
      <c r="BE1324" s="18"/>
      <c r="BF1324" s="18"/>
      <c r="BG1324" s="18"/>
      <c r="BH1324" s="18"/>
      <c r="BI1324" s="18"/>
      <c r="BJ1324" s="18"/>
      <c r="BK1324" s="18"/>
      <c r="BL1324" s="18"/>
      <c r="BM1324" s="18"/>
      <c r="BN1324" s="18"/>
      <c r="BO1324" s="18"/>
      <c r="BP1324" s="18"/>
      <c r="BQ1324" s="18"/>
      <c r="BR1324" s="18"/>
      <c r="BS1324" s="18"/>
      <c r="BT1324" s="18"/>
      <c r="BU1324" s="18"/>
      <c r="BV1324" s="18"/>
      <c r="BW1324" s="18"/>
      <c r="BX1324" s="18"/>
      <c r="BY1324" s="18"/>
      <c r="BZ1324" s="18"/>
      <c r="CA1324" s="18"/>
      <c r="CB1324" s="18"/>
      <c r="CC1324" s="18"/>
      <c r="CD1324" s="18"/>
      <c r="CE1324" s="18"/>
      <c r="CF1324" s="18"/>
      <c r="CG1324" s="18"/>
      <c r="CH1324" s="18"/>
      <c r="CI1324" s="18"/>
      <c r="CJ1324" s="18"/>
      <c r="CK1324" s="18"/>
      <c r="CL1324" s="18"/>
      <c r="CM1324" s="18"/>
      <c r="CN1324" s="18"/>
      <c r="CO1324" s="18"/>
      <c r="CP1324" s="18"/>
      <c r="CQ1324" s="18"/>
      <c r="CR1324" s="18"/>
      <c r="CS1324" s="18"/>
    </row>
    <row r="1325" spans="1:97">
      <c r="A1325" s="18"/>
      <c r="B1325" s="18"/>
      <c r="C1325" s="18" t="s">
        <v>19202</v>
      </c>
      <c r="D1325" s="18"/>
      <c r="E1325" s="18"/>
      <c r="F1325" s="18"/>
      <c r="G1325" s="18"/>
      <c r="H1325" s="18"/>
      <c r="I1325" s="18"/>
      <c r="J1325" s="18"/>
      <c r="K1325" s="18"/>
      <c r="L1325" s="18"/>
      <c r="M1325" s="18"/>
      <c r="N1325" s="18"/>
      <c r="O1325" s="18"/>
      <c r="P1325" s="18"/>
      <c r="Q1325" s="18"/>
      <c r="R1325" s="18"/>
      <c r="S1325" s="18"/>
      <c r="T1325" s="18"/>
      <c r="U1325" s="18"/>
      <c r="V1325" s="18"/>
      <c r="W1325" s="18"/>
      <c r="X1325" s="18"/>
      <c r="Y1325" s="18"/>
      <c r="Z1325" s="18"/>
      <c r="AA1325" s="18"/>
      <c r="AB1325" s="18"/>
      <c r="AC1325" s="18"/>
      <c r="AD1325" s="18"/>
      <c r="AE1325" s="18"/>
      <c r="AF1325" s="18"/>
      <c r="AG1325" s="18"/>
      <c r="AH1325" s="18"/>
      <c r="AI1325" s="18"/>
      <c r="AJ1325" s="18"/>
      <c r="AK1325" s="18"/>
      <c r="AL1325" s="18"/>
      <c r="AM1325" s="18"/>
      <c r="AN1325" s="18"/>
      <c r="AO1325" s="18"/>
      <c r="AP1325" s="18"/>
      <c r="AQ1325" s="18"/>
      <c r="AR1325" s="18"/>
      <c r="AS1325" s="18"/>
      <c r="AT1325" s="18"/>
      <c r="AU1325" s="18"/>
      <c r="AV1325" s="18"/>
      <c r="AW1325" s="18"/>
      <c r="AX1325" s="18"/>
      <c r="AY1325" s="18"/>
      <c r="AZ1325" s="18"/>
      <c r="BA1325" s="18"/>
      <c r="BB1325" s="18"/>
      <c r="BC1325" s="18"/>
      <c r="BD1325" s="18"/>
      <c r="BE1325" s="18"/>
      <c r="BF1325" s="18"/>
      <c r="BG1325" s="18"/>
      <c r="BH1325" s="18"/>
      <c r="BI1325" s="18"/>
      <c r="BJ1325" s="18"/>
      <c r="BK1325" s="18"/>
      <c r="BL1325" s="18"/>
      <c r="BM1325" s="18"/>
      <c r="BN1325" s="18"/>
      <c r="BO1325" s="18"/>
      <c r="BP1325" s="18"/>
      <c r="BQ1325" s="18"/>
      <c r="BR1325" s="18"/>
      <c r="BS1325" s="18"/>
      <c r="BT1325" s="18"/>
      <c r="BU1325" s="18"/>
      <c r="BV1325" s="18"/>
      <c r="BW1325" s="18"/>
      <c r="BX1325" s="18"/>
      <c r="BY1325" s="18"/>
      <c r="BZ1325" s="18"/>
      <c r="CA1325" s="18"/>
      <c r="CB1325" s="18"/>
      <c r="CC1325" s="18"/>
      <c r="CD1325" s="18"/>
      <c r="CE1325" s="18"/>
      <c r="CF1325" s="18"/>
      <c r="CG1325" s="18"/>
      <c r="CH1325" s="18"/>
      <c r="CI1325" s="18"/>
      <c r="CJ1325" s="18"/>
      <c r="CK1325" s="18"/>
      <c r="CL1325" s="18"/>
      <c r="CM1325" s="18"/>
      <c r="CN1325" s="18"/>
      <c r="CO1325" s="18"/>
      <c r="CP1325" s="18"/>
      <c r="CQ1325" s="18"/>
      <c r="CR1325" s="18"/>
      <c r="CS1325" s="18"/>
    </row>
    <row r="1326" spans="1:97">
      <c r="A1326" s="18"/>
      <c r="B1326" s="18"/>
      <c r="C1326" s="18" t="s">
        <v>19203</v>
      </c>
      <c r="D1326" s="18"/>
      <c r="E1326" s="18"/>
      <c r="F1326" s="18"/>
      <c r="G1326" s="18"/>
      <c r="H1326" s="18"/>
      <c r="I1326" s="18"/>
      <c r="J1326" s="18"/>
      <c r="K1326" s="18"/>
      <c r="L1326" s="18"/>
      <c r="M1326" s="18"/>
      <c r="N1326" s="18"/>
      <c r="O1326" s="18"/>
      <c r="P1326" s="18"/>
      <c r="Q1326" s="18"/>
      <c r="R1326" s="18"/>
      <c r="S1326" s="18"/>
      <c r="T1326" s="18"/>
      <c r="U1326" s="18"/>
      <c r="V1326" s="18"/>
      <c r="W1326" s="18"/>
      <c r="X1326" s="18"/>
      <c r="Y1326" s="18"/>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c r="BC1326" s="18"/>
      <c r="BD1326" s="18"/>
      <c r="BE1326" s="18"/>
      <c r="BF1326" s="18"/>
      <c r="BG1326" s="18"/>
      <c r="BH1326" s="18"/>
      <c r="BI1326" s="18"/>
      <c r="BJ1326" s="18"/>
      <c r="BK1326" s="18"/>
      <c r="BL1326" s="18"/>
      <c r="BM1326" s="18"/>
      <c r="BN1326" s="18"/>
      <c r="BO1326" s="18"/>
      <c r="BP1326" s="18"/>
      <c r="BQ1326" s="18"/>
      <c r="BR1326" s="18"/>
      <c r="BS1326" s="18"/>
      <c r="BT1326" s="18"/>
      <c r="BU1326" s="18"/>
      <c r="BV1326" s="18"/>
      <c r="BW1326" s="18"/>
      <c r="BX1326" s="18"/>
      <c r="BY1326" s="18"/>
      <c r="BZ1326" s="18"/>
      <c r="CA1326" s="18"/>
      <c r="CB1326" s="18"/>
      <c r="CC1326" s="18"/>
      <c r="CD1326" s="18"/>
      <c r="CE1326" s="18"/>
      <c r="CF1326" s="18"/>
      <c r="CG1326" s="18"/>
      <c r="CH1326" s="18"/>
      <c r="CI1326" s="18"/>
      <c r="CJ1326" s="18"/>
      <c r="CK1326" s="18"/>
      <c r="CL1326" s="18"/>
      <c r="CM1326" s="18"/>
      <c r="CN1326" s="18"/>
      <c r="CO1326" s="18"/>
      <c r="CP1326" s="18"/>
      <c r="CQ1326" s="18"/>
      <c r="CR1326" s="18"/>
      <c r="CS1326" s="18"/>
    </row>
    <row r="1327" spans="1:97">
      <c r="A1327" s="18"/>
      <c r="B1327" s="18"/>
      <c r="C1327" s="18" t="s">
        <v>19204</v>
      </c>
      <c r="D1327" s="18"/>
      <c r="E1327" s="18"/>
      <c r="F1327" s="18"/>
      <c r="G1327" s="18"/>
      <c r="H1327" s="18"/>
      <c r="I1327" s="18"/>
      <c r="J1327" s="18"/>
      <c r="K1327" s="18"/>
      <c r="L1327" s="18"/>
      <c r="M1327" s="18"/>
      <c r="N1327" s="18"/>
      <c r="O1327" s="18"/>
      <c r="P1327" s="18"/>
      <c r="Q1327" s="18"/>
      <c r="R1327" s="18"/>
      <c r="S1327" s="18"/>
      <c r="T1327" s="18"/>
      <c r="U1327" s="18"/>
      <c r="V1327" s="18"/>
      <c r="W1327" s="18"/>
      <c r="X1327" s="18"/>
      <c r="Y1327" s="18"/>
      <c r="Z1327" s="18"/>
      <c r="AA1327" s="18"/>
      <c r="AB1327" s="18"/>
      <c r="AC1327" s="18"/>
      <c r="AD1327" s="18"/>
      <c r="AE1327" s="18"/>
      <c r="AF1327" s="18"/>
      <c r="AG1327" s="18"/>
      <c r="AH1327" s="18"/>
      <c r="AI1327" s="18"/>
      <c r="AJ1327" s="18"/>
      <c r="AK1327" s="18"/>
      <c r="AL1327" s="18"/>
      <c r="AM1327" s="18"/>
      <c r="AN1327" s="18"/>
      <c r="AO1327" s="18"/>
      <c r="AP1327" s="18"/>
      <c r="AQ1327" s="18"/>
      <c r="AR1327" s="18"/>
      <c r="AS1327" s="18"/>
      <c r="AT1327" s="18"/>
      <c r="AU1327" s="18"/>
      <c r="AV1327" s="18"/>
      <c r="AW1327" s="18"/>
      <c r="AX1327" s="18"/>
      <c r="AY1327" s="18"/>
      <c r="AZ1327" s="18"/>
      <c r="BA1327" s="18"/>
      <c r="BB1327" s="18"/>
      <c r="BC1327" s="18"/>
      <c r="BD1327" s="18"/>
      <c r="BE1327" s="18"/>
      <c r="BF1327" s="18"/>
      <c r="BG1327" s="18"/>
      <c r="BH1327" s="18"/>
      <c r="BI1327" s="18"/>
      <c r="BJ1327" s="18"/>
      <c r="BK1327" s="18"/>
      <c r="BL1327" s="18"/>
      <c r="BM1327" s="18"/>
      <c r="BN1327" s="18"/>
      <c r="BO1327" s="18"/>
      <c r="BP1327" s="18"/>
      <c r="BQ1327" s="18"/>
      <c r="BR1327" s="18"/>
      <c r="BS1327" s="18"/>
      <c r="BT1327" s="18"/>
      <c r="BU1327" s="18"/>
      <c r="BV1327" s="18"/>
      <c r="BW1327" s="18"/>
      <c r="BX1327" s="18"/>
      <c r="BY1327" s="18"/>
      <c r="BZ1327" s="18"/>
      <c r="CA1327" s="18"/>
      <c r="CB1327" s="18"/>
      <c r="CC1327" s="18"/>
      <c r="CD1327" s="18"/>
      <c r="CE1327" s="18"/>
      <c r="CF1327" s="18"/>
      <c r="CG1327" s="18"/>
      <c r="CH1327" s="18"/>
      <c r="CI1327" s="18"/>
      <c r="CJ1327" s="18"/>
      <c r="CK1327" s="18"/>
      <c r="CL1327" s="18"/>
      <c r="CM1327" s="18"/>
      <c r="CN1327" s="18"/>
      <c r="CO1327" s="18"/>
      <c r="CP1327" s="18"/>
      <c r="CQ1327" s="18"/>
      <c r="CR1327" s="18"/>
      <c r="CS1327" s="18"/>
    </row>
    <row r="1328" spans="1:97">
      <c r="A1328" s="18"/>
      <c r="B1328" s="18"/>
      <c r="C1328" s="18" t="s">
        <v>19205</v>
      </c>
      <c r="D1328" s="18"/>
      <c r="E1328" s="18"/>
      <c r="F1328" s="18"/>
      <c r="G1328" s="18"/>
      <c r="H1328" s="18"/>
      <c r="I1328" s="18"/>
      <c r="J1328" s="18"/>
      <c r="K1328" s="18"/>
      <c r="L1328" s="18"/>
      <c r="M1328" s="18"/>
      <c r="N1328" s="18"/>
      <c r="O1328" s="18"/>
      <c r="P1328" s="18"/>
      <c r="Q1328" s="18"/>
      <c r="R1328" s="18"/>
      <c r="S1328" s="18"/>
      <c r="T1328" s="18"/>
      <c r="U1328" s="18"/>
      <c r="V1328" s="18"/>
      <c r="W1328" s="18"/>
      <c r="X1328" s="18"/>
      <c r="Y1328" s="18"/>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c r="BC1328" s="18"/>
      <c r="BD1328" s="18"/>
      <c r="BE1328" s="18"/>
      <c r="BF1328" s="18"/>
      <c r="BG1328" s="18"/>
      <c r="BH1328" s="18"/>
      <c r="BI1328" s="18"/>
      <c r="BJ1328" s="18"/>
      <c r="BK1328" s="18"/>
      <c r="BL1328" s="18"/>
      <c r="BM1328" s="18"/>
      <c r="BN1328" s="18"/>
      <c r="BO1328" s="18"/>
      <c r="BP1328" s="18"/>
      <c r="BQ1328" s="18"/>
      <c r="BR1328" s="18"/>
      <c r="BS1328" s="18"/>
      <c r="BT1328" s="18"/>
      <c r="BU1328" s="18"/>
      <c r="BV1328" s="18"/>
      <c r="BW1328" s="18"/>
      <c r="BX1328" s="18"/>
      <c r="BY1328" s="18"/>
      <c r="BZ1328" s="18"/>
      <c r="CA1328" s="18"/>
      <c r="CB1328" s="18"/>
      <c r="CC1328" s="18"/>
      <c r="CD1328" s="18"/>
      <c r="CE1328" s="18"/>
      <c r="CF1328" s="18"/>
      <c r="CG1328" s="18"/>
      <c r="CH1328" s="18"/>
      <c r="CI1328" s="18"/>
      <c r="CJ1328" s="18"/>
      <c r="CK1328" s="18"/>
      <c r="CL1328" s="18"/>
      <c r="CM1328" s="18"/>
      <c r="CN1328" s="18"/>
      <c r="CO1328" s="18"/>
      <c r="CP1328" s="18"/>
      <c r="CQ1328" s="18"/>
      <c r="CR1328" s="18"/>
      <c r="CS1328" s="18"/>
    </row>
    <row r="1329" spans="1:97">
      <c r="A1329" s="18"/>
      <c r="B1329" s="18"/>
      <c r="C1329" s="18" t="s">
        <v>19206</v>
      </c>
      <c r="D1329" s="18"/>
      <c r="E1329" s="18"/>
      <c r="F1329" s="18"/>
      <c r="G1329" s="18"/>
      <c r="H1329" s="18"/>
      <c r="I1329" s="18"/>
      <c r="J1329" s="18"/>
      <c r="K1329" s="18"/>
      <c r="L1329" s="18"/>
      <c r="M1329" s="18"/>
      <c r="N1329" s="18"/>
      <c r="O1329" s="18"/>
      <c r="P1329" s="18"/>
      <c r="Q1329" s="18"/>
      <c r="R1329" s="18"/>
      <c r="S1329" s="18"/>
      <c r="T1329" s="18"/>
      <c r="U1329" s="18"/>
      <c r="V1329" s="18"/>
      <c r="W1329" s="18"/>
      <c r="X1329" s="18"/>
      <c r="Y1329" s="18"/>
      <c r="Z1329" s="18"/>
      <c r="AA1329" s="18"/>
      <c r="AB1329" s="18"/>
      <c r="AC1329" s="18"/>
      <c r="AD1329" s="18"/>
      <c r="AE1329" s="18"/>
      <c r="AF1329" s="18"/>
      <c r="AG1329" s="18"/>
      <c r="AH1329" s="18"/>
      <c r="AI1329" s="18"/>
      <c r="AJ1329" s="18"/>
      <c r="AK1329" s="18"/>
      <c r="AL1329" s="18"/>
      <c r="AM1329" s="18"/>
      <c r="AN1329" s="18"/>
      <c r="AO1329" s="18"/>
      <c r="AP1329" s="18"/>
      <c r="AQ1329" s="18"/>
      <c r="AR1329" s="18"/>
      <c r="AS1329" s="18"/>
      <c r="AT1329" s="18"/>
      <c r="AU1329" s="18"/>
      <c r="AV1329" s="18"/>
      <c r="AW1329" s="18"/>
      <c r="AX1329" s="18"/>
      <c r="AY1329" s="18"/>
      <c r="AZ1329" s="18"/>
      <c r="BA1329" s="18"/>
      <c r="BB1329" s="18"/>
      <c r="BC1329" s="18"/>
      <c r="BD1329" s="18"/>
      <c r="BE1329" s="18"/>
      <c r="BF1329" s="18"/>
      <c r="BG1329" s="18"/>
      <c r="BH1329" s="18"/>
      <c r="BI1329" s="18"/>
      <c r="BJ1329" s="18"/>
      <c r="BK1329" s="18"/>
      <c r="BL1329" s="18"/>
      <c r="BM1329" s="18"/>
      <c r="BN1329" s="18"/>
      <c r="BO1329" s="18"/>
      <c r="BP1329" s="18"/>
      <c r="BQ1329" s="18"/>
      <c r="BR1329" s="18"/>
      <c r="BS1329" s="18"/>
      <c r="BT1329" s="18"/>
      <c r="BU1329" s="18"/>
      <c r="BV1329" s="18"/>
      <c r="BW1329" s="18"/>
      <c r="BX1329" s="18"/>
      <c r="BY1329" s="18"/>
      <c r="BZ1329" s="18"/>
      <c r="CA1329" s="18"/>
      <c r="CB1329" s="18"/>
      <c r="CC1329" s="18"/>
      <c r="CD1329" s="18"/>
      <c r="CE1329" s="18"/>
      <c r="CF1329" s="18"/>
      <c r="CG1329" s="18"/>
      <c r="CH1329" s="18"/>
      <c r="CI1329" s="18"/>
      <c r="CJ1329" s="18"/>
      <c r="CK1329" s="18"/>
      <c r="CL1329" s="18"/>
      <c r="CM1329" s="18"/>
      <c r="CN1329" s="18"/>
      <c r="CO1329" s="18"/>
      <c r="CP1329" s="18"/>
      <c r="CQ1329" s="18"/>
      <c r="CR1329" s="18"/>
      <c r="CS1329" s="18"/>
    </row>
    <row r="1330" spans="1:97">
      <c r="A1330" s="18"/>
      <c r="B1330" s="18"/>
      <c r="C1330" s="18" t="s">
        <v>19207</v>
      </c>
      <c r="D1330" s="18"/>
      <c r="E1330" s="18"/>
      <c r="F1330" s="18"/>
      <c r="G1330" s="18"/>
      <c r="H1330" s="18"/>
      <c r="I1330" s="18"/>
      <c r="J1330" s="18"/>
      <c r="K1330" s="18"/>
      <c r="L1330" s="18"/>
      <c r="M1330" s="18"/>
      <c r="N1330" s="18"/>
      <c r="O1330" s="18"/>
      <c r="P1330" s="18"/>
      <c r="Q1330" s="18"/>
      <c r="R1330" s="18"/>
      <c r="S1330" s="18"/>
      <c r="T1330" s="18"/>
      <c r="U1330" s="18"/>
      <c r="V1330" s="18"/>
      <c r="W1330" s="18"/>
      <c r="X1330" s="18"/>
      <c r="Y1330" s="18"/>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c r="BC1330" s="18"/>
      <c r="BD1330" s="18"/>
      <c r="BE1330" s="18"/>
      <c r="BF1330" s="18"/>
      <c r="BG1330" s="18"/>
      <c r="BH1330" s="18"/>
      <c r="BI1330" s="18"/>
      <c r="BJ1330" s="18"/>
      <c r="BK1330" s="18"/>
      <c r="BL1330" s="18"/>
      <c r="BM1330" s="18"/>
      <c r="BN1330" s="18"/>
      <c r="BO1330" s="18"/>
      <c r="BP1330" s="18"/>
      <c r="BQ1330" s="18"/>
      <c r="BR1330" s="18"/>
      <c r="BS1330" s="18"/>
      <c r="BT1330" s="18"/>
      <c r="BU1330" s="18"/>
      <c r="BV1330" s="18"/>
      <c r="BW1330" s="18"/>
      <c r="BX1330" s="18"/>
      <c r="BY1330" s="18"/>
      <c r="BZ1330" s="18"/>
      <c r="CA1330" s="18"/>
      <c r="CB1330" s="18"/>
      <c r="CC1330" s="18"/>
      <c r="CD1330" s="18"/>
      <c r="CE1330" s="18"/>
      <c r="CF1330" s="18"/>
      <c r="CG1330" s="18"/>
      <c r="CH1330" s="18"/>
      <c r="CI1330" s="18"/>
      <c r="CJ1330" s="18"/>
      <c r="CK1330" s="18"/>
      <c r="CL1330" s="18"/>
      <c r="CM1330" s="18"/>
      <c r="CN1330" s="18"/>
      <c r="CO1330" s="18"/>
      <c r="CP1330" s="18"/>
      <c r="CQ1330" s="18"/>
      <c r="CR1330" s="18"/>
      <c r="CS1330" s="18"/>
    </row>
    <row r="1331" spans="1:97">
      <c r="A1331" s="18"/>
      <c r="B1331" s="18"/>
      <c r="C1331" s="18" t="s">
        <v>19208</v>
      </c>
      <c r="D1331" s="18"/>
      <c r="E1331" s="18"/>
      <c r="F1331" s="18"/>
      <c r="G1331" s="18"/>
      <c r="H1331" s="18"/>
      <c r="I1331" s="18"/>
      <c r="J1331" s="18"/>
      <c r="K1331" s="18"/>
      <c r="L1331" s="18"/>
      <c r="M1331" s="18"/>
      <c r="N1331" s="18"/>
      <c r="O1331" s="18"/>
      <c r="P1331" s="18"/>
      <c r="Q1331" s="18"/>
      <c r="R1331" s="18"/>
      <c r="S1331" s="18"/>
      <c r="T1331" s="18"/>
      <c r="U1331" s="18"/>
      <c r="V1331" s="18"/>
      <c r="W1331" s="18"/>
      <c r="X1331" s="18"/>
      <c r="Y1331" s="18"/>
      <c r="Z1331" s="18"/>
      <c r="AA1331" s="18"/>
      <c r="AB1331" s="18"/>
      <c r="AC1331" s="18"/>
      <c r="AD1331" s="18"/>
      <c r="AE1331" s="18"/>
      <c r="AF1331" s="18"/>
      <c r="AG1331" s="18"/>
      <c r="AH1331" s="18"/>
      <c r="AI1331" s="18"/>
      <c r="AJ1331" s="18"/>
      <c r="AK1331" s="18"/>
      <c r="AL1331" s="18"/>
      <c r="AM1331" s="18"/>
      <c r="AN1331" s="18"/>
      <c r="AO1331" s="18"/>
      <c r="AP1331" s="18"/>
      <c r="AQ1331" s="18"/>
      <c r="AR1331" s="18"/>
      <c r="AS1331" s="18"/>
      <c r="AT1331" s="18"/>
      <c r="AU1331" s="18"/>
      <c r="AV1331" s="18"/>
      <c r="AW1331" s="18"/>
      <c r="AX1331" s="18"/>
      <c r="AY1331" s="18"/>
      <c r="AZ1331" s="18"/>
      <c r="BA1331" s="18"/>
      <c r="BB1331" s="18"/>
      <c r="BC1331" s="18"/>
      <c r="BD1331" s="18"/>
      <c r="BE1331" s="18"/>
      <c r="BF1331" s="18"/>
      <c r="BG1331" s="18"/>
      <c r="BH1331" s="18"/>
      <c r="BI1331" s="18"/>
      <c r="BJ1331" s="18"/>
      <c r="BK1331" s="18"/>
      <c r="BL1331" s="18"/>
      <c r="BM1331" s="18"/>
      <c r="BN1331" s="18"/>
      <c r="BO1331" s="18"/>
      <c r="BP1331" s="18"/>
      <c r="BQ1331" s="18"/>
      <c r="BR1331" s="18"/>
      <c r="BS1331" s="18"/>
      <c r="BT1331" s="18"/>
      <c r="BU1331" s="18"/>
      <c r="BV1331" s="18"/>
      <c r="BW1331" s="18"/>
      <c r="BX1331" s="18"/>
      <c r="BY1331" s="18"/>
      <c r="BZ1331" s="18"/>
      <c r="CA1331" s="18"/>
      <c r="CB1331" s="18"/>
      <c r="CC1331" s="18"/>
      <c r="CD1331" s="18"/>
      <c r="CE1331" s="18"/>
      <c r="CF1331" s="18"/>
      <c r="CG1331" s="18"/>
      <c r="CH1331" s="18"/>
      <c r="CI1331" s="18"/>
      <c r="CJ1331" s="18"/>
      <c r="CK1331" s="18"/>
      <c r="CL1331" s="18"/>
      <c r="CM1331" s="18"/>
      <c r="CN1331" s="18"/>
      <c r="CO1331" s="18"/>
      <c r="CP1331" s="18"/>
      <c r="CQ1331" s="18"/>
      <c r="CR1331" s="18"/>
      <c r="CS1331" s="18"/>
    </row>
    <row r="1332" spans="1:97">
      <c r="A1332" s="18"/>
      <c r="B1332" s="18"/>
      <c r="C1332" s="18" t="s">
        <v>19209</v>
      </c>
      <c r="D1332" s="18"/>
      <c r="E1332" s="18"/>
      <c r="F1332" s="18"/>
      <c r="G1332" s="18"/>
      <c r="H1332" s="18"/>
      <c r="I1332" s="18"/>
      <c r="J1332" s="18"/>
      <c r="K1332" s="18"/>
      <c r="L1332" s="18"/>
      <c r="M1332" s="18"/>
      <c r="N1332" s="18"/>
      <c r="O1332" s="18"/>
      <c r="P1332" s="18"/>
      <c r="Q1332" s="18"/>
      <c r="R1332" s="18"/>
      <c r="S1332" s="18"/>
      <c r="T1332" s="18"/>
      <c r="U1332" s="18"/>
      <c r="V1332" s="18"/>
      <c r="W1332" s="18"/>
      <c r="X1332" s="18"/>
      <c r="Y1332" s="18"/>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c r="BC1332" s="18"/>
      <c r="BD1332" s="18"/>
      <c r="BE1332" s="18"/>
      <c r="BF1332" s="18"/>
      <c r="BG1332" s="18"/>
      <c r="BH1332" s="18"/>
      <c r="BI1332" s="18"/>
      <c r="BJ1332" s="18"/>
      <c r="BK1332" s="18"/>
      <c r="BL1332" s="18"/>
      <c r="BM1332" s="18"/>
      <c r="BN1332" s="18"/>
      <c r="BO1332" s="18"/>
      <c r="BP1332" s="18"/>
      <c r="BQ1332" s="18"/>
      <c r="BR1332" s="18"/>
      <c r="BS1332" s="18"/>
      <c r="BT1332" s="18"/>
      <c r="BU1332" s="18"/>
      <c r="BV1332" s="18"/>
      <c r="BW1332" s="18"/>
      <c r="BX1332" s="18"/>
      <c r="BY1332" s="18"/>
      <c r="BZ1332" s="18"/>
      <c r="CA1332" s="18"/>
      <c r="CB1332" s="18"/>
      <c r="CC1332" s="18"/>
      <c r="CD1332" s="18"/>
      <c r="CE1332" s="18"/>
      <c r="CF1332" s="18"/>
      <c r="CG1332" s="18"/>
      <c r="CH1332" s="18"/>
      <c r="CI1332" s="18"/>
      <c r="CJ1332" s="18"/>
      <c r="CK1332" s="18"/>
      <c r="CL1332" s="18"/>
      <c r="CM1332" s="18"/>
      <c r="CN1332" s="18"/>
      <c r="CO1332" s="18"/>
      <c r="CP1332" s="18"/>
      <c r="CQ1332" s="18"/>
      <c r="CR1332" s="18"/>
      <c r="CS1332" s="18"/>
    </row>
    <row r="1333" spans="1:97">
      <c r="A1333" s="18"/>
      <c r="B1333" s="18"/>
      <c r="C1333" s="18" t="s">
        <v>19210</v>
      </c>
      <c r="D1333" s="18"/>
      <c r="E1333" s="18"/>
      <c r="F1333" s="18"/>
      <c r="G1333" s="18"/>
      <c r="H1333" s="18"/>
      <c r="I1333" s="18"/>
      <c r="J1333" s="18"/>
      <c r="K1333" s="18"/>
      <c r="L1333" s="18"/>
      <c r="M1333" s="18"/>
      <c r="N1333" s="18"/>
      <c r="O1333" s="18"/>
      <c r="P1333" s="18"/>
      <c r="Q1333" s="18"/>
      <c r="R1333" s="18"/>
      <c r="S1333" s="18"/>
      <c r="T1333" s="18"/>
      <c r="U1333" s="18"/>
      <c r="V1333" s="18"/>
      <c r="W1333" s="18"/>
      <c r="X1333" s="18"/>
      <c r="Y1333" s="18"/>
      <c r="Z1333" s="18"/>
      <c r="AA1333" s="18"/>
      <c r="AB1333" s="18"/>
      <c r="AC1333" s="18"/>
      <c r="AD1333" s="18"/>
      <c r="AE1333" s="18"/>
      <c r="AF1333" s="18"/>
      <c r="AG1333" s="18"/>
      <c r="AH1333" s="18"/>
      <c r="AI1333" s="18"/>
      <c r="AJ1333" s="18"/>
      <c r="AK1333" s="18"/>
      <c r="AL1333" s="18"/>
      <c r="AM1333" s="18"/>
      <c r="AN1333" s="18"/>
      <c r="AO1333" s="18"/>
      <c r="AP1333" s="18"/>
      <c r="AQ1333" s="18"/>
      <c r="AR1333" s="18"/>
      <c r="AS1333" s="18"/>
      <c r="AT1333" s="18"/>
      <c r="AU1333" s="18"/>
      <c r="AV1333" s="18"/>
      <c r="AW1333" s="18"/>
      <c r="AX1333" s="18"/>
      <c r="AY1333" s="18"/>
      <c r="AZ1333" s="18"/>
      <c r="BA1333" s="18"/>
      <c r="BB1333" s="18"/>
      <c r="BC1333" s="18"/>
      <c r="BD1333" s="18"/>
      <c r="BE1333" s="18"/>
      <c r="BF1333" s="18"/>
      <c r="BG1333" s="18"/>
      <c r="BH1333" s="18"/>
      <c r="BI1333" s="18"/>
      <c r="BJ1333" s="18"/>
      <c r="BK1333" s="18"/>
      <c r="BL1333" s="18"/>
      <c r="BM1333" s="18"/>
      <c r="BN1333" s="18"/>
      <c r="BO1333" s="18"/>
      <c r="BP1333" s="18"/>
      <c r="BQ1333" s="18"/>
      <c r="BR1333" s="18"/>
      <c r="BS1333" s="18"/>
      <c r="BT1333" s="18"/>
      <c r="BU1333" s="18"/>
      <c r="BV1333" s="18"/>
      <c r="BW1333" s="18"/>
      <c r="BX1333" s="18"/>
      <c r="BY1333" s="18"/>
      <c r="BZ1333" s="18"/>
      <c r="CA1333" s="18"/>
      <c r="CB1333" s="18"/>
      <c r="CC1333" s="18"/>
      <c r="CD1333" s="18"/>
      <c r="CE1333" s="18"/>
      <c r="CF1333" s="18"/>
      <c r="CG1333" s="18"/>
      <c r="CH1333" s="18"/>
      <c r="CI1333" s="18"/>
      <c r="CJ1333" s="18"/>
      <c r="CK1333" s="18"/>
      <c r="CL1333" s="18"/>
      <c r="CM1333" s="18"/>
      <c r="CN1333" s="18"/>
      <c r="CO1333" s="18"/>
      <c r="CP1333" s="18"/>
      <c r="CQ1333" s="18"/>
      <c r="CR1333" s="18"/>
      <c r="CS1333" s="18"/>
    </row>
    <row r="1334" spans="1:97">
      <c r="A1334" s="18"/>
      <c r="B1334" s="18"/>
      <c r="C1334" s="18" t="s">
        <v>19211</v>
      </c>
      <c r="D1334" s="18"/>
      <c r="E1334" s="18"/>
      <c r="F1334" s="18"/>
      <c r="G1334" s="18"/>
      <c r="H1334" s="18"/>
      <c r="I1334" s="18"/>
      <c r="J1334" s="18"/>
      <c r="K1334" s="18"/>
      <c r="L1334" s="18"/>
      <c r="M1334" s="18"/>
      <c r="N1334" s="18"/>
      <c r="O1334" s="18"/>
      <c r="P1334" s="18"/>
      <c r="Q1334" s="18"/>
      <c r="R1334" s="18"/>
      <c r="S1334" s="18"/>
      <c r="T1334" s="18"/>
      <c r="U1334" s="18"/>
      <c r="V1334" s="18"/>
      <c r="W1334" s="18"/>
      <c r="X1334" s="18"/>
      <c r="Y1334" s="18"/>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c r="BC1334" s="18"/>
      <c r="BD1334" s="18"/>
      <c r="BE1334" s="18"/>
      <c r="BF1334" s="18"/>
      <c r="BG1334" s="18"/>
      <c r="BH1334" s="18"/>
      <c r="BI1334" s="18"/>
      <c r="BJ1334" s="18"/>
      <c r="BK1334" s="18"/>
      <c r="BL1334" s="18"/>
      <c r="BM1334" s="18"/>
      <c r="BN1334" s="18"/>
      <c r="BO1334" s="18"/>
      <c r="BP1334" s="18"/>
      <c r="BQ1334" s="18"/>
      <c r="BR1334" s="18"/>
      <c r="BS1334" s="18"/>
      <c r="BT1334" s="18"/>
      <c r="BU1334" s="18"/>
      <c r="BV1334" s="18"/>
      <c r="BW1334" s="18"/>
      <c r="BX1334" s="18"/>
      <c r="BY1334" s="18"/>
      <c r="BZ1334" s="18"/>
      <c r="CA1334" s="18"/>
      <c r="CB1334" s="18"/>
      <c r="CC1334" s="18"/>
      <c r="CD1334" s="18"/>
      <c r="CE1334" s="18"/>
      <c r="CF1334" s="18"/>
      <c r="CG1334" s="18"/>
      <c r="CH1334" s="18"/>
      <c r="CI1334" s="18"/>
      <c r="CJ1334" s="18"/>
      <c r="CK1334" s="18"/>
      <c r="CL1334" s="18"/>
      <c r="CM1334" s="18"/>
      <c r="CN1334" s="18"/>
      <c r="CO1334" s="18"/>
      <c r="CP1334" s="18"/>
      <c r="CQ1334" s="18"/>
      <c r="CR1334" s="18"/>
      <c r="CS1334" s="18"/>
    </row>
    <row r="1335" spans="1:97">
      <c r="A1335" s="18"/>
      <c r="B1335" s="18"/>
      <c r="C1335" s="18" t="s">
        <v>19212</v>
      </c>
      <c r="D1335" s="18"/>
      <c r="E1335" s="18"/>
      <c r="F1335" s="18"/>
      <c r="G1335" s="18"/>
      <c r="H1335" s="18"/>
      <c r="I1335" s="18"/>
      <c r="J1335" s="18"/>
      <c r="K1335" s="18"/>
      <c r="L1335" s="18"/>
      <c r="M1335" s="18"/>
      <c r="N1335" s="18"/>
      <c r="O1335" s="18"/>
      <c r="P1335" s="18"/>
      <c r="Q1335" s="18"/>
      <c r="R1335" s="18"/>
      <c r="S1335" s="18"/>
      <c r="T1335" s="18"/>
      <c r="U1335" s="18"/>
      <c r="V1335" s="18"/>
      <c r="W1335" s="18"/>
      <c r="X1335" s="18"/>
      <c r="Y1335" s="18"/>
      <c r="Z1335" s="18"/>
      <c r="AA1335" s="18"/>
      <c r="AB1335" s="18"/>
      <c r="AC1335" s="18"/>
      <c r="AD1335" s="18"/>
      <c r="AE1335" s="18"/>
      <c r="AF1335" s="18"/>
      <c r="AG1335" s="18"/>
      <c r="AH1335" s="18"/>
      <c r="AI1335" s="18"/>
      <c r="AJ1335" s="18"/>
      <c r="AK1335" s="18"/>
      <c r="AL1335" s="18"/>
      <c r="AM1335" s="18"/>
      <c r="AN1335" s="18"/>
      <c r="AO1335" s="18"/>
      <c r="AP1335" s="18"/>
      <c r="AQ1335" s="18"/>
      <c r="AR1335" s="18"/>
      <c r="AS1335" s="18"/>
      <c r="AT1335" s="18"/>
      <c r="AU1335" s="18"/>
      <c r="AV1335" s="18"/>
      <c r="AW1335" s="18"/>
      <c r="AX1335" s="18"/>
      <c r="AY1335" s="18"/>
      <c r="AZ1335" s="18"/>
      <c r="BA1335" s="18"/>
      <c r="BB1335" s="18"/>
      <c r="BC1335" s="18"/>
      <c r="BD1335" s="18"/>
      <c r="BE1335" s="18"/>
      <c r="BF1335" s="18"/>
      <c r="BG1335" s="18"/>
      <c r="BH1335" s="18"/>
      <c r="BI1335" s="18"/>
      <c r="BJ1335" s="18"/>
      <c r="BK1335" s="18"/>
      <c r="BL1335" s="18"/>
      <c r="BM1335" s="18"/>
      <c r="BN1335" s="18"/>
      <c r="BO1335" s="18"/>
      <c r="BP1335" s="18"/>
      <c r="BQ1335" s="18"/>
      <c r="BR1335" s="18"/>
      <c r="BS1335" s="18"/>
      <c r="BT1335" s="18"/>
      <c r="BU1335" s="18"/>
      <c r="BV1335" s="18"/>
      <c r="BW1335" s="18"/>
      <c r="BX1335" s="18"/>
      <c r="BY1335" s="18"/>
      <c r="BZ1335" s="18"/>
      <c r="CA1335" s="18"/>
      <c r="CB1335" s="18"/>
      <c r="CC1335" s="18"/>
      <c r="CD1335" s="18"/>
      <c r="CE1335" s="18"/>
      <c r="CF1335" s="18"/>
      <c r="CG1335" s="18"/>
      <c r="CH1335" s="18"/>
      <c r="CI1335" s="18"/>
      <c r="CJ1335" s="18"/>
      <c r="CK1335" s="18"/>
      <c r="CL1335" s="18"/>
      <c r="CM1335" s="18"/>
      <c r="CN1335" s="18"/>
      <c r="CO1335" s="18"/>
      <c r="CP1335" s="18"/>
      <c r="CQ1335" s="18"/>
      <c r="CR1335" s="18"/>
      <c r="CS1335" s="18"/>
    </row>
    <row r="1336" spans="1:97">
      <c r="A1336" s="18"/>
      <c r="B1336" s="18"/>
      <c r="C1336" s="18" t="s">
        <v>19213</v>
      </c>
      <c r="D1336" s="18"/>
      <c r="E1336" s="18"/>
      <c r="F1336" s="18"/>
      <c r="G1336" s="18"/>
      <c r="H1336" s="18"/>
      <c r="I1336" s="18"/>
      <c r="J1336" s="18"/>
      <c r="K1336" s="18"/>
      <c r="L1336" s="18"/>
      <c r="M1336" s="18"/>
      <c r="N1336" s="18"/>
      <c r="O1336" s="18"/>
      <c r="P1336" s="18"/>
      <c r="Q1336" s="18"/>
      <c r="R1336" s="18"/>
      <c r="S1336" s="18"/>
      <c r="T1336" s="18"/>
      <c r="U1336" s="18"/>
      <c r="V1336" s="18"/>
      <c r="W1336" s="18"/>
      <c r="X1336" s="18"/>
      <c r="Y1336" s="18"/>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c r="BC1336" s="18"/>
      <c r="BD1336" s="18"/>
      <c r="BE1336" s="18"/>
      <c r="BF1336" s="18"/>
      <c r="BG1336" s="18"/>
      <c r="BH1336" s="18"/>
      <c r="BI1336" s="18"/>
      <c r="BJ1336" s="18"/>
      <c r="BK1336" s="18"/>
      <c r="BL1336" s="18"/>
      <c r="BM1336" s="18"/>
      <c r="BN1336" s="18"/>
      <c r="BO1336" s="18"/>
      <c r="BP1336" s="18"/>
      <c r="BQ1336" s="18"/>
      <c r="BR1336" s="18"/>
      <c r="BS1336" s="18"/>
      <c r="BT1336" s="18"/>
      <c r="BU1336" s="18"/>
      <c r="BV1336" s="18"/>
      <c r="BW1336" s="18"/>
      <c r="BX1336" s="18"/>
      <c r="BY1336" s="18"/>
      <c r="BZ1336" s="18"/>
      <c r="CA1336" s="18"/>
      <c r="CB1336" s="18"/>
      <c r="CC1336" s="18"/>
      <c r="CD1336" s="18"/>
      <c r="CE1336" s="18"/>
      <c r="CF1336" s="18"/>
      <c r="CG1336" s="18"/>
      <c r="CH1336" s="18"/>
      <c r="CI1336" s="18"/>
      <c r="CJ1336" s="18"/>
      <c r="CK1336" s="18"/>
      <c r="CL1336" s="18"/>
      <c r="CM1336" s="18"/>
      <c r="CN1336" s="18"/>
      <c r="CO1336" s="18"/>
      <c r="CP1336" s="18"/>
      <c r="CQ1336" s="18"/>
      <c r="CR1336" s="18"/>
      <c r="CS1336" s="18"/>
    </row>
    <row r="1337" spans="1:97">
      <c r="A1337" s="18"/>
      <c r="B1337" s="18"/>
      <c r="C1337" s="18" t="s">
        <v>19214</v>
      </c>
      <c r="D1337" s="18"/>
      <c r="E1337" s="18"/>
      <c r="F1337" s="18"/>
      <c r="G1337" s="18"/>
      <c r="H1337" s="18"/>
      <c r="I1337" s="18"/>
      <c r="J1337" s="18"/>
      <c r="K1337" s="18"/>
      <c r="L1337" s="18"/>
      <c r="M1337" s="18"/>
      <c r="N1337" s="18"/>
      <c r="O1337" s="18"/>
      <c r="P1337" s="18"/>
      <c r="Q1337" s="18"/>
      <c r="R1337" s="18"/>
      <c r="S1337" s="18"/>
      <c r="T1337" s="18"/>
      <c r="U1337" s="18"/>
      <c r="V1337" s="18"/>
      <c r="W1337" s="18"/>
      <c r="X1337" s="18"/>
      <c r="Y1337" s="18"/>
      <c r="Z1337" s="18"/>
      <c r="AA1337" s="18"/>
      <c r="AB1337" s="18"/>
      <c r="AC1337" s="18"/>
      <c r="AD1337" s="18"/>
      <c r="AE1337" s="18"/>
      <c r="AF1337" s="18"/>
      <c r="AG1337" s="18"/>
      <c r="AH1337" s="18"/>
      <c r="AI1337" s="18"/>
      <c r="AJ1337" s="18"/>
      <c r="AK1337" s="18"/>
      <c r="AL1337" s="18"/>
      <c r="AM1337" s="18"/>
      <c r="AN1337" s="18"/>
      <c r="AO1337" s="18"/>
      <c r="AP1337" s="18"/>
      <c r="AQ1337" s="18"/>
      <c r="AR1337" s="18"/>
      <c r="AS1337" s="18"/>
      <c r="AT1337" s="18"/>
      <c r="AU1337" s="18"/>
      <c r="AV1337" s="18"/>
      <c r="AW1337" s="18"/>
      <c r="AX1337" s="18"/>
      <c r="AY1337" s="18"/>
      <c r="AZ1337" s="18"/>
      <c r="BA1337" s="18"/>
      <c r="BB1337" s="18"/>
      <c r="BC1337" s="18"/>
      <c r="BD1337" s="18"/>
      <c r="BE1337" s="18"/>
      <c r="BF1337" s="18"/>
      <c r="BG1337" s="18"/>
      <c r="BH1337" s="18"/>
      <c r="BI1337" s="18"/>
      <c r="BJ1337" s="18"/>
      <c r="BK1337" s="18"/>
      <c r="BL1337" s="18"/>
      <c r="BM1337" s="18"/>
      <c r="BN1337" s="18"/>
      <c r="BO1337" s="18"/>
      <c r="BP1337" s="18"/>
      <c r="BQ1337" s="18"/>
      <c r="BR1337" s="18"/>
      <c r="BS1337" s="18"/>
      <c r="BT1337" s="18"/>
      <c r="BU1337" s="18"/>
      <c r="BV1337" s="18"/>
      <c r="BW1337" s="18"/>
      <c r="BX1337" s="18"/>
      <c r="BY1337" s="18"/>
      <c r="BZ1337" s="18"/>
      <c r="CA1337" s="18"/>
      <c r="CB1337" s="18"/>
      <c r="CC1337" s="18"/>
      <c r="CD1337" s="18"/>
      <c r="CE1337" s="18"/>
      <c r="CF1337" s="18"/>
      <c r="CG1337" s="18"/>
      <c r="CH1337" s="18"/>
      <c r="CI1337" s="18"/>
      <c r="CJ1337" s="18"/>
      <c r="CK1337" s="18"/>
      <c r="CL1337" s="18"/>
      <c r="CM1337" s="18"/>
      <c r="CN1337" s="18"/>
      <c r="CO1337" s="18"/>
      <c r="CP1337" s="18"/>
      <c r="CQ1337" s="18"/>
      <c r="CR1337" s="18"/>
      <c r="CS1337" s="18"/>
    </row>
    <row r="1338" spans="1:97">
      <c r="A1338" s="18"/>
      <c r="B1338" s="18"/>
      <c r="C1338" s="18" t="s">
        <v>19215</v>
      </c>
      <c r="D1338" s="18"/>
      <c r="E1338" s="18"/>
      <c r="F1338" s="18"/>
      <c r="G1338" s="18"/>
      <c r="H1338" s="18"/>
      <c r="I1338" s="18"/>
      <c r="J1338" s="18"/>
      <c r="K1338" s="18"/>
      <c r="L1338" s="18"/>
      <c r="M1338" s="18"/>
      <c r="N1338" s="18"/>
      <c r="O1338" s="18"/>
      <c r="P1338" s="18"/>
      <c r="Q1338" s="18"/>
      <c r="R1338" s="18"/>
      <c r="S1338" s="18"/>
      <c r="T1338" s="18"/>
      <c r="U1338" s="18"/>
      <c r="V1338" s="18"/>
      <c r="W1338" s="18"/>
      <c r="X1338" s="18"/>
      <c r="Y1338" s="18"/>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c r="BC1338" s="18"/>
      <c r="BD1338" s="18"/>
      <c r="BE1338" s="18"/>
      <c r="BF1338" s="18"/>
      <c r="BG1338" s="18"/>
      <c r="BH1338" s="18"/>
      <c r="BI1338" s="18"/>
      <c r="BJ1338" s="18"/>
      <c r="BK1338" s="18"/>
      <c r="BL1338" s="18"/>
      <c r="BM1338" s="18"/>
      <c r="BN1338" s="18"/>
      <c r="BO1338" s="18"/>
      <c r="BP1338" s="18"/>
      <c r="BQ1338" s="18"/>
      <c r="BR1338" s="18"/>
      <c r="BS1338" s="18"/>
      <c r="BT1338" s="18"/>
      <c r="BU1338" s="18"/>
      <c r="BV1338" s="18"/>
      <c r="BW1338" s="18"/>
      <c r="BX1338" s="18"/>
      <c r="BY1338" s="18"/>
      <c r="BZ1338" s="18"/>
      <c r="CA1338" s="18"/>
      <c r="CB1338" s="18"/>
      <c r="CC1338" s="18"/>
      <c r="CD1338" s="18"/>
      <c r="CE1338" s="18"/>
      <c r="CF1338" s="18"/>
      <c r="CG1338" s="18"/>
      <c r="CH1338" s="18"/>
      <c r="CI1338" s="18"/>
      <c r="CJ1338" s="18"/>
      <c r="CK1338" s="18"/>
      <c r="CL1338" s="18"/>
      <c r="CM1338" s="18"/>
      <c r="CN1338" s="18"/>
      <c r="CO1338" s="18"/>
      <c r="CP1338" s="18"/>
      <c r="CQ1338" s="18"/>
      <c r="CR1338" s="18"/>
      <c r="CS1338" s="18"/>
    </row>
    <row r="1339" spans="1:97">
      <c r="A1339" s="18"/>
      <c r="B1339" s="18"/>
      <c r="C1339" s="18" t="s">
        <v>19216</v>
      </c>
      <c r="D1339" s="18"/>
      <c r="E1339" s="18"/>
      <c r="F1339" s="18"/>
      <c r="G1339" s="18"/>
      <c r="H1339" s="18"/>
      <c r="I1339" s="18"/>
      <c r="J1339" s="18"/>
      <c r="K1339" s="18"/>
      <c r="L1339" s="18"/>
      <c r="M1339" s="18"/>
      <c r="N1339" s="18"/>
      <c r="O1339" s="18"/>
      <c r="P1339" s="18"/>
      <c r="Q1339" s="18"/>
      <c r="R1339" s="18"/>
      <c r="S1339" s="18"/>
      <c r="T1339" s="18"/>
      <c r="U1339" s="18"/>
      <c r="V1339" s="18"/>
      <c r="W1339" s="18"/>
      <c r="X1339" s="18"/>
      <c r="Y1339" s="18"/>
      <c r="Z1339" s="18"/>
      <c r="AA1339" s="18"/>
      <c r="AB1339" s="18"/>
      <c r="AC1339" s="18"/>
      <c r="AD1339" s="18"/>
      <c r="AE1339" s="18"/>
      <c r="AF1339" s="18"/>
      <c r="AG1339" s="18"/>
      <c r="AH1339" s="18"/>
      <c r="AI1339" s="18"/>
      <c r="AJ1339" s="18"/>
      <c r="AK1339" s="18"/>
      <c r="AL1339" s="18"/>
      <c r="AM1339" s="18"/>
      <c r="AN1339" s="18"/>
      <c r="AO1339" s="18"/>
      <c r="AP1339" s="18"/>
      <c r="AQ1339" s="18"/>
      <c r="AR1339" s="18"/>
      <c r="AS1339" s="18"/>
      <c r="AT1339" s="18"/>
      <c r="AU1339" s="18"/>
      <c r="AV1339" s="18"/>
      <c r="AW1339" s="18"/>
      <c r="AX1339" s="18"/>
      <c r="AY1339" s="18"/>
      <c r="AZ1339" s="18"/>
      <c r="BA1339" s="18"/>
      <c r="BB1339" s="18"/>
      <c r="BC1339" s="18"/>
      <c r="BD1339" s="18"/>
      <c r="BE1339" s="18"/>
      <c r="BF1339" s="18"/>
      <c r="BG1339" s="18"/>
      <c r="BH1339" s="18"/>
      <c r="BI1339" s="18"/>
      <c r="BJ1339" s="18"/>
      <c r="BK1339" s="18"/>
      <c r="BL1339" s="18"/>
      <c r="BM1339" s="18"/>
      <c r="BN1339" s="18"/>
      <c r="BO1339" s="18"/>
      <c r="BP1339" s="18"/>
      <c r="BQ1339" s="18"/>
      <c r="BR1339" s="18"/>
      <c r="BS1339" s="18"/>
      <c r="BT1339" s="18"/>
      <c r="BU1339" s="18"/>
      <c r="BV1339" s="18"/>
      <c r="BW1339" s="18"/>
      <c r="BX1339" s="18"/>
      <c r="BY1339" s="18"/>
      <c r="BZ1339" s="18"/>
      <c r="CA1339" s="18"/>
      <c r="CB1339" s="18"/>
      <c r="CC1339" s="18"/>
      <c r="CD1339" s="18"/>
      <c r="CE1339" s="18"/>
      <c r="CF1339" s="18"/>
      <c r="CG1339" s="18"/>
      <c r="CH1339" s="18"/>
      <c r="CI1339" s="18"/>
      <c r="CJ1339" s="18"/>
      <c r="CK1339" s="18"/>
      <c r="CL1339" s="18"/>
      <c r="CM1339" s="18"/>
      <c r="CN1339" s="18"/>
      <c r="CO1339" s="18"/>
      <c r="CP1339" s="18"/>
      <c r="CQ1339" s="18"/>
      <c r="CR1339" s="18"/>
      <c r="CS1339" s="18"/>
    </row>
    <row r="1340" spans="1:97">
      <c r="A1340" s="18"/>
      <c r="B1340" s="18"/>
      <c r="C1340" s="18" t="s">
        <v>19217</v>
      </c>
      <c r="D1340" s="18"/>
      <c r="E1340" s="18"/>
      <c r="F1340" s="18"/>
      <c r="G1340" s="18"/>
      <c r="H1340" s="18"/>
      <c r="I1340" s="18"/>
      <c r="J1340" s="18"/>
      <c r="K1340" s="18"/>
      <c r="L1340" s="18"/>
      <c r="M1340" s="18"/>
      <c r="N1340" s="18"/>
      <c r="O1340" s="18"/>
      <c r="P1340" s="18"/>
      <c r="Q1340" s="18"/>
      <c r="R1340" s="18"/>
      <c r="S1340" s="18"/>
      <c r="T1340" s="18"/>
      <c r="U1340" s="18"/>
      <c r="V1340" s="18"/>
      <c r="W1340" s="18"/>
      <c r="X1340" s="18"/>
      <c r="Y1340" s="18"/>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c r="BC1340" s="18"/>
      <c r="BD1340" s="18"/>
      <c r="BE1340" s="18"/>
      <c r="BF1340" s="18"/>
      <c r="BG1340" s="18"/>
      <c r="BH1340" s="18"/>
      <c r="BI1340" s="18"/>
      <c r="BJ1340" s="18"/>
      <c r="BK1340" s="18"/>
      <c r="BL1340" s="18"/>
      <c r="BM1340" s="18"/>
      <c r="BN1340" s="18"/>
      <c r="BO1340" s="18"/>
      <c r="BP1340" s="18"/>
      <c r="BQ1340" s="18"/>
      <c r="BR1340" s="18"/>
      <c r="BS1340" s="18"/>
      <c r="BT1340" s="18"/>
      <c r="BU1340" s="18"/>
      <c r="BV1340" s="18"/>
      <c r="BW1340" s="18"/>
      <c r="BX1340" s="18"/>
      <c r="BY1340" s="18"/>
      <c r="BZ1340" s="18"/>
      <c r="CA1340" s="18"/>
      <c r="CB1340" s="18"/>
      <c r="CC1340" s="18"/>
      <c r="CD1340" s="18"/>
      <c r="CE1340" s="18"/>
      <c r="CF1340" s="18"/>
      <c r="CG1340" s="18"/>
      <c r="CH1340" s="18"/>
      <c r="CI1340" s="18"/>
      <c r="CJ1340" s="18"/>
      <c r="CK1340" s="18"/>
      <c r="CL1340" s="18"/>
      <c r="CM1340" s="18"/>
      <c r="CN1340" s="18"/>
      <c r="CO1340" s="18"/>
      <c r="CP1340" s="18"/>
      <c r="CQ1340" s="18"/>
      <c r="CR1340" s="18"/>
      <c r="CS1340" s="18"/>
    </row>
    <row r="1341" spans="1:97">
      <c r="A1341" s="18"/>
      <c r="B1341" s="18"/>
      <c r="C1341" s="18" t="s">
        <v>19218</v>
      </c>
      <c r="D1341" s="18"/>
      <c r="E1341" s="18"/>
      <c r="F1341" s="18"/>
      <c r="G1341" s="18"/>
      <c r="H1341" s="18"/>
      <c r="I1341" s="18"/>
      <c r="J1341" s="18"/>
      <c r="K1341" s="18"/>
      <c r="L1341" s="18"/>
      <c r="M1341" s="18"/>
      <c r="N1341" s="18"/>
      <c r="O1341" s="18"/>
      <c r="P1341" s="18"/>
      <c r="Q1341" s="18"/>
      <c r="R1341" s="18"/>
      <c r="S1341" s="18"/>
      <c r="T1341" s="18"/>
      <c r="U1341" s="18"/>
      <c r="V1341" s="18"/>
      <c r="W1341" s="18"/>
      <c r="X1341" s="18"/>
      <c r="Y1341" s="18"/>
      <c r="Z1341" s="18"/>
      <c r="AA1341" s="18"/>
      <c r="AB1341" s="18"/>
      <c r="AC1341" s="18"/>
      <c r="AD1341" s="18"/>
      <c r="AE1341" s="18"/>
      <c r="AF1341" s="18"/>
      <c r="AG1341" s="18"/>
      <c r="AH1341" s="18"/>
      <c r="AI1341" s="18"/>
      <c r="AJ1341" s="18"/>
      <c r="AK1341" s="18"/>
      <c r="AL1341" s="18"/>
      <c r="AM1341" s="18"/>
      <c r="AN1341" s="18"/>
      <c r="AO1341" s="18"/>
      <c r="AP1341" s="18"/>
      <c r="AQ1341" s="18"/>
      <c r="AR1341" s="18"/>
      <c r="AS1341" s="18"/>
      <c r="AT1341" s="18"/>
      <c r="AU1341" s="18"/>
      <c r="AV1341" s="18"/>
      <c r="AW1341" s="18"/>
      <c r="AX1341" s="18"/>
      <c r="AY1341" s="18"/>
      <c r="AZ1341" s="18"/>
      <c r="BA1341" s="18"/>
      <c r="BB1341" s="18"/>
      <c r="BC1341" s="18"/>
      <c r="BD1341" s="18"/>
      <c r="BE1341" s="18"/>
      <c r="BF1341" s="18"/>
      <c r="BG1341" s="18"/>
      <c r="BH1341" s="18"/>
      <c r="BI1341" s="18"/>
      <c r="BJ1341" s="18"/>
      <c r="BK1341" s="18"/>
      <c r="BL1341" s="18"/>
      <c r="BM1341" s="18"/>
      <c r="BN1341" s="18"/>
      <c r="BO1341" s="18"/>
      <c r="BP1341" s="18"/>
      <c r="BQ1341" s="18"/>
      <c r="BR1341" s="18"/>
      <c r="BS1341" s="18"/>
      <c r="BT1341" s="18"/>
      <c r="BU1341" s="18"/>
      <c r="BV1341" s="18"/>
      <c r="BW1341" s="18"/>
      <c r="BX1341" s="18"/>
      <c r="BY1341" s="18"/>
      <c r="BZ1341" s="18"/>
      <c r="CA1341" s="18"/>
      <c r="CB1341" s="18"/>
      <c r="CC1341" s="18"/>
      <c r="CD1341" s="18"/>
      <c r="CE1341" s="18"/>
      <c r="CF1341" s="18"/>
      <c r="CG1341" s="18"/>
      <c r="CH1341" s="18"/>
      <c r="CI1341" s="18"/>
      <c r="CJ1341" s="18"/>
      <c r="CK1341" s="18"/>
      <c r="CL1341" s="18"/>
      <c r="CM1341" s="18"/>
      <c r="CN1341" s="18"/>
      <c r="CO1341" s="18"/>
      <c r="CP1341" s="18"/>
      <c r="CQ1341" s="18"/>
      <c r="CR1341" s="18"/>
      <c r="CS1341" s="18"/>
    </row>
    <row r="1342" spans="1:97">
      <c r="A1342" s="18"/>
      <c r="B1342" s="18"/>
      <c r="C1342" s="18" t="s">
        <v>19219</v>
      </c>
      <c r="D1342" s="18"/>
      <c r="E1342" s="18"/>
      <c r="F1342" s="18"/>
      <c r="G1342" s="18"/>
      <c r="H1342" s="18"/>
      <c r="I1342" s="18"/>
      <c r="J1342" s="18"/>
      <c r="K1342" s="18"/>
      <c r="L1342" s="18"/>
      <c r="M1342" s="18"/>
      <c r="N1342" s="18"/>
      <c r="O1342" s="18"/>
      <c r="P1342" s="18"/>
      <c r="Q1342" s="18"/>
      <c r="R1342" s="18"/>
      <c r="S1342" s="18"/>
      <c r="T1342" s="18"/>
      <c r="U1342" s="18"/>
      <c r="V1342" s="18"/>
      <c r="W1342" s="18"/>
      <c r="X1342" s="18"/>
      <c r="Y1342" s="18"/>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c r="BC1342" s="18"/>
      <c r="BD1342" s="18"/>
      <c r="BE1342" s="18"/>
      <c r="BF1342" s="18"/>
      <c r="BG1342" s="18"/>
      <c r="BH1342" s="18"/>
      <c r="BI1342" s="18"/>
      <c r="BJ1342" s="18"/>
      <c r="BK1342" s="18"/>
      <c r="BL1342" s="18"/>
      <c r="BM1342" s="18"/>
      <c r="BN1342" s="18"/>
      <c r="BO1342" s="18"/>
      <c r="BP1342" s="18"/>
      <c r="BQ1342" s="18"/>
      <c r="BR1342" s="18"/>
      <c r="BS1342" s="18"/>
      <c r="BT1342" s="18"/>
      <c r="BU1342" s="18"/>
      <c r="BV1342" s="18"/>
      <c r="BW1342" s="18"/>
      <c r="BX1342" s="18"/>
      <c r="BY1342" s="18"/>
      <c r="BZ1342" s="18"/>
      <c r="CA1342" s="18"/>
      <c r="CB1342" s="18"/>
      <c r="CC1342" s="18"/>
      <c r="CD1342" s="18"/>
      <c r="CE1342" s="18"/>
      <c r="CF1342" s="18"/>
      <c r="CG1342" s="18"/>
      <c r="CH1342" s="18"/>
      <c r="CI1342" s="18"/>
      <c r="CJ1342" s="18"/>
      <c r="CK1342" s="18"/>
      <c r="CL1342" s="18"/>
      <c r="CM1342" s="18"/>
      <c r="CN1342" s="18"/>
      <c r="CO1342" s="18"/>
      <c r="CP1342" s="18"/>
      <c r="CQ1342" s="18"/>
      <c r="CR1342" s="18"/>
      <c r="CS1342" s="18"/>
    </row>
    <row r="1343" spans="1:97">
      <c r="A1343" s="18"/>
      <c r="B1343" s="18"/>
      <c r="C1343" s="18" t="s">
        <v>19220</v>
      </c>
      <c r="D1343" s="18"/>
      <c r="E1343" s="18"/>
      <c r="F1343" s="18"/>
      <c r="G1343" s="18"/>
      <c r="H1343" s="18"/>
      <c r="I1343" s="18"/>
      <c r="J1343" s="18"/>
      <c r="K1343" s="18"/>
      <c r="L1343" s="18"/>
      <c r="M1343" s="18"/>
      <c r="N1343" s="18"/>
      <c r="O1343" s="18"/>
      <c r="P1343" s="18"/>
      <c r="Q1343" s="18"/>
      <c r="R1343" s="18"/>
      <c r="S1343" s="18"/>
      <c r="T1343" s="18"/>
      <c r="U1343" s="18"/>
      <c r="V1343" s="18"/>
      <c r="W1343" s="18"/>
      <c r="X1343" s="18"/>
      <c r="Y1343" s="18"/>
      <c r="Z1343" s="18"/>
      <c r="AA1343" s="18"/>
      <c r="AB1343" s="18"/>
      <c r="AC1343" s="18"/>
      <c r="AD1343" s="18"/>
      <c r="AE1343" s="18"/>
      <c r="AF1343" s="18"/>
      <c r="AG1343" s="18"/>
      <c r="AH1343" s="18"/>
      <c r="AI1343" s="18"/>
      <c r="AJ1343" s="18"/>
      <c r="AK1343" s="18"/>
      <c r="AL1343" s="18"/>
      <c r="AM1343" s="18"/>
      <c r="AN1343" s="18"/>
      <c r="AO1343" s="18"/>
      <c r="AP1343" s="18"/>
      <c r="AQ1343" s="18"/>
      <c r="AR1343" s="18"/>
      <c r="AS1343" s="18"/>
      <c r="AT1343" s="18"/>
      <c r="AU1343" s="18"/>
      <c r="AV1343" s="18"/>
      <c r="AW1343" s="18"/>
      <c r="AX1343" s="18"/>
      <c r="AY1343" s="18"/>
      <c r="AZ1343" s="18"/>
      <c r="BA1343" s="18"/>
      <c r="BB1343" s="18"/>
      <c r="BC1343" s="18"/>
      <c r="BD1343" s="18"/>
      <c r="BE1343" s="18"/>
      <c r="BF1343" s="18"/>
      <c r="BG1343" s="18"/>
      <c r="BH1343" s="18"/>
      <c r="BI1343" s="18"/>
      <c r="BJ1343" s="18"/>
      <c r="BK1343" s="18"/>
      <c r="BL1343" s="18"/>
      <c r="BM1343" s="18"/>
      <c r="BN1343" s="18"/>
      <c r="BO1343" s="18"/>
      <c r="BP1343" s="18"/>
      <c r="BQ1343" s="18"/>
      <c r="BR1343" s="18"/>
      <c r="BS1343" s="18"/>
      <c r="BT1343" s="18"/>
      <c r="BU1343" s="18"/>
      <c r="BV1343" s="18"/>
      <c r="BW1343" s="18"/>
      <c r="BX1343" s="18"/>
      <c r="BY1343" s="18"/>
      <c r="BZ1343" s="18"/>
      <c r="CA1343" s="18"/>
      <c r="CB1343" s="18"/>
      <c r="CC1343" s="18"/>
      <c r="CD1343" s="18"/>
      <c r="CE1343" s="18"/>
      <c r="CF1343" s="18"/>
      <c r="CG1343" s="18"/>
      <c r="CH1343" s="18"/>
      <c r="CI1343" s="18"/>
      <c r="CJ1343" s="18"/>
      <c r="CK1343" s="18"/>
      <c r="CL1343" s="18"/>
      <c r="CM1343" s="18"/>
      <c r="CN1343" s="18"/>
      <c r="CO1343" s="18"/>
      <c r="CP1343" s="18"/>
      <c r="CQ1343" s="18"/>
      <c r="CR1343" s="18"/>
      <c r="CS1343" s="18"/>
    </row>
    <row r="1344" spans="1:97">
      <c r="A1344" s="18"/>
      <c r="B1344" s="18"/>
      <c r="C1344" s="18" t="s">
        <v>19221</v>
      </c>
      <c r="D1344" s="18"/>
      <c r="E1344" s="18"/>
      <c r="F1344" s="18"/>
      <c r="G1344" s="18"/>
      <c r="H1344" s="18"/>
      <c r="I1344" s="18"/>
      <c r="J1344" s="18"/>
      <c r="K1344" s="18"/>
      <c r="L1344" s="18"/>
      <c r="M1344" s="18"/>
      <c r="N1344" s="18"/>
      <c r="O1344" s="18"/>
      <c r="P1344" s="18"/>
      <c r="Q1344" s="18"/>
      <c r="R1344" s="18"/>
      <c r="S1344" s="18"/>
      <c r="T1344" s="18"/>
      <c r="U1344" s="18"/>
      <c r="V1344" s="18"/>
      <c r="W1344" s="18"/>
      <c r="X1344" s="18"/>
      <c r="Y1344" s="18"/>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c r="BC1344" s="18"/>
      <c r="BD1344" s="18"/>
      <c r="BE1344" s="18"/>
      <c r="BF1344" s="18"/>
      <c r="BG1344" s="18"/>
      <c r="BH1344" s="18"/>
      <c r="BI1344" s="18"/>
      <c r="BJ1344" s="18"/>
      <c r="BK1344" s="18"/>
      <c r="BL1344" s="18"/>
      <c r="BM1344" s="18"/>
      <c r="BN1344" s="18"/>
      <c r="BO1344" s="18"/>
      <c r="BP1344" s="18"/>
      <c r="BQ1344" s="18"/>
      <c r="BR1344" s="18"/>
      <c r="BS1344" s="18"/>
      <c r="BT1344" s="18"/>
      <c r="BU1344" s="18"/>
      <c r="BV1344" s="18"/>
      <c r="BW1344" s="18"/>
      <c r="BX1344" s="18"/>
      <c r="BY1344" s="18"/>
      <c r="BZ1344" s="18"/>
      <c r="CA1344" s="18"/>
      <c r="CB1344" s="18"/>
      <c r="CC1344" s="18"/>
      <c r="CD1344" s="18"/>
      <c r="CE1344" s="18"/>
      <c r="CF1344" s="18"/>
      <c r="CG1344" s="18"/>
      <c r="CH1344" s="18"/>
      <c r="CI1344" s="18"/>
      <c r="CJ1344" s="18"/>
      <c r="CK1344" s="18"/>
      <c r="CL1344" s="18"/>
      <c r="CM1344" s="18"/>
      <c r="CN1344" s="18"/>
      <c r="CO1344" s="18"/>
      <c r="CP1344" s="18"/>
      <c r="CQ1344" s="18"/>
      <c r="CR1344" s="18"/>
      <c r="CS1344" s="18"/>
    </row>
    <row r="1345" spans="1:97">
      <c r="A1345" s="18"/>
      <c r="B1345" s="18"/>
      <c r="C1345" s="18" t="s">
        <v>19222</v>
      </c>
      <c r="D1345" s="18"/>
      <c r="E1345" s="18"/>
      <c r="F1345" s="18"/>
      <c r="G1345" s="18"/>
      <c r="H1345" s="18"/>
      <c r="I1345" s="18"/>
      <c r="J1345" s="18"/>
      <c r="K1345" s="18"/>
      <c r="L1345" s="18"/>
      <c r="M1345" s="18"/>
      <c r="N1345" s="18"/>
      <c r="O1345" s="18"/>
      <c r="P1345" s="18"/>
      <c r="Q1345" s="18"/>
      <c r="R1345" s="18"/>
      <c r="S1345" s="18"/>
      <c r="T1345" s="18"/>
      <c r="U1345" s="18"/>
      <c r="V1345" s="18"/>
      <c r="W1345" s="18"/>
      <c r="X1345" s="18"/>
      <c r="Y1345" s="18"/>
      <c r="Z1345" s="18"/>
      <c r="AA1345" s="18"/>
      <c r="AB1345" s="18"/>
      <c r="AC1345" s="18"/>
      <c r="AD1345" s="18"/>
      <c r="AE1345" s="18"/>
      <c r="AF1345" s="18"/>
      <c r="AG1345" s="18"/>
      <c r="AH1345" s="18"/>
      <c r="AI1345" s="18"/>
      <c r="AJ1345" s="18"/>
      <c r="AK1345" s="18"/>
      <c r="AL1345" s="18"/>
      <c r="AM1345" s="18"/>
      <c r="AN1345" s="18"/>
      <c r="AO1345" s="18"/>
      <c r="AP1345" s="18"/>
      <c r="AQ1345" s="18"/>
      <c r="AR1345" s="18"/>
      <c r="AS1345" s="18"/>
      <c r="AT1345" s="18"/>
      <c r="AU1345" s="18"/>
      <c r="AV1345" s="18"/>
      <c r="AW1345" s="18"/>
      <c r="AX1345" s="18"/>
      <c r="AY1345" s="18"/>
      <c r="AZ1345" s="18"/>
      <c r="BA1345" s="18"/>
      <c r="BB1345" s="18"/>
      <c r="BC1345" s="18"/>
      <c r="BD1345" s="18"/>
      <c r="BE1345" s="18"/>
      <c r="BF1345" s="18"/>
      <c r="BG1345" s="18"/>
      <c r="BH1345" s="18"/>
      <c r="BI1345" s="18"/>
      <c r="BJ1345" s="18"/>
      <c r="BK1345" s="18"/>
      <c r="BL1345" s="18"/>
      <c r="BM1345" s="18"/>
      <c r="BN1345" s="18"/>
      <c r="BO1345" s="18"/>
      <c r="BP1345" s="18"/>
      <c r="BQ1345" s="18"/>
      <c r="BR1345" s="18"/>
      <c r="BS1345" s="18"/>
      <c r="BT1345" s="18"/>
      <c r="BU1345" s="18"/>
      <c r="BV1345" s="18"/>
      <c r="BW1345" s="18"/>
      <c r="BX1345" s="18"/>
      <c r="BY1345" s="18"/>
      <c r="BZ1345" s="18"/>
      <c r="CA1345" s="18"/>
      <c r="CB1345" s="18"/>
      <c r="CC1345" s="18"/>
      <c r="CD1345" s="18"/>
      <c r="CE1345" s="18"/>
      <c r="CF1345" s="18"/>
      <c r="CG1345" s="18"/>
      <c r="CH1345" s="18"/>
      <c r="CI1345" s="18"/>
      <c r="CJ1345" s="18"/>
      <c r="CK1345" s="18"/>
      <c r="CL1345" s="18"/>
      <c r="CM1345" s="18"/>
      <c r="CN1345" s="18"/>
      <c r="CO1345" s="18"/>
      <c r="CP1345" s="18"/>
      <c r="CQ1345" s="18"/>
      <c r="CR1345" s="18"/>
      <c r="CS1345" s="18"/>
    </row>
    <row r="1346" spans="1:97">
      <c r="A1346" s="18"/>
      <c r="B1346" s="18"/>
      <c r="C1346" s="18" t="s">
        <v>19223</v>
      </c>
      <c r="D1346" s="18"/>
      <c r="E1346" s="18"/>
      <c r="F1346" s="18"/>
      <c r="G1346" s="18"/>
      <c r="H1346" s="18"/>
      <c r="I1346" s="18"/>
      <c r="J1346" s="18"/>
      <c r="K1346" s="18"/>
      <c r="L1346" s="18"/>
      <c r="M1346" s="18"/>
      <c r="N1346" s="18"/>
      <c r="O1346" s="18"/>
      <c r="P1346" s="18"/>
      <c r="Q1346" s="18"/>
      <c r="R1346" s="18"/>
      <c r="S1346" s="18"/>
      <c r="T1346" s="18"/>
      <c r="U1346" s="18"/>
      <c r="V1346" s="18"/>
      <c r="W1346" s="18"/>
      <c r="X1346" s="18"/>
      <c r="Y1346" s="18"/>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c r="BC1346" s="18"/>
      <c r="BD1346" s="18"/>
      <c r="BE1346" s="18"/>
      <c r="BF1346" s="18"/>
      <c r="BG1346" s="18"/>
      <c r="BH1346" s="18"/>
      <c r="BI1346" s="18"/>
      <c r="BJ1346" s="18"/>
      <c r="BK1346" s="18"/>
      <c r="BL1346" s="18"/>
      <c r="BM1346" s="18"/>
      <c r="BN1346" s="18"/>
      <c r="BO1346" s="18"/>
      <c r="BP1346" s="18"/>
      <c r="BQ1346" s="18"/>
      <c r="BR1346" s="18"/>
      <c r="BS1346" s="18"/>
      <c r="BT1346" s="18"/>
      <c r="BU1346" s="18"/>
      <c r="BV1346" s="18"/>
      <c r="BW1346" s="18"/>
      <c r="BX1346" s="18"/>
      <c r="BY1346" s="18"/>
      <c r="BZ1346" s="18"/>
      <c r="CA1346" s="18"/>
      <c r="CB1346" s="18"/>
      <c r="CC1346" s="18"/>
      <c r="CD1346" s="18"/>
      <c r="CE1346" s="18"/>
      <c r="CF1346" s="18"/>
      <c r="CG1346" s="18"/>
      <c r="CH1346" s="18"/>
      <c r="CI1346" s="18"/>
      <c r="CJ1346" s="18"/>
      <c r="CK1346" s="18"/>
      <c r="CL1346" s="18"/>
      <c r="CM1346" s="18"/>
      <c r="CN1346" s="18"/>
      <c r="CO1346" s="18"/>
      <c r="CP1346" s="18"/>
      <c r="CQ1346" s="18"/>
      <c r="CR1346" s="18"/>
      <c r="CS1346" s="18"/>
    </row>
    <row r="1347" spans="1:97">
      <c r="A1347" s="18"/>
      <c r="B1347" s="18"/>
      <c r="C1347" s="18" t="s">
        <v>19224</v>
      </c>
      <c r="D1347" s="18"/>
      <c r="E1347" s="18"/>
      <c r="F1347" s="18"/>
      <c r="G1347" s="18"/>
      <c r="H1347" s="18"/>
      <c r="I1347" s="18"/>
      <c r="J1347" s="18"/>
      <c r="K1347" s="18"/>
      <c r="L1347" s="18"/>
      <c r="M1347" s="18"/>
      <c r="N1347" s="18"/>
      <c r="O1347" s="18"/>
      <c r="P1347" s="18"/>
      <c r="Q1347" s="18"/>
      <c r="R1347" s="18"/>
      <c r="S1347" s="18"/>
      <c r="T1347" s="18"/>
      <c r="U1347" s="18"/>
      <c r="V1347" s="18"/>
      <c r="W1347" s="18"/>
      <c r="X1347" s="18"/>
      <c r="Y1347" s="18"/>
      <c r="Z1347" s="18"/>
      <c r="AA1347" s="18"/>
      <c r="AB1347" s="18"/>
      <c r="AC1347" s="18"/>
      <c r="AD1347" s="18"/>
      <c r="AE1347" s="18"/>
      <c r="AF1347" s="18"/>
      <c r="AG1347" s="18"/>
      <c r="AH1347" s="18"/>
      <c r="AI1347" s="18"/>
      <c r="AJ1347" s="18"/>
      <c r="AK1347" s="18"/>
      <c r="AL1347" s="18"/>
      <c r="AM1347" s="18"/>
      <c r="AN1347" s="18"/>
      <c r="AO1347" s="18"/>
      <c r="AP1347" s="18"/>
      <c r="AQ1347" s="18"/>
      <c r="AR1347" s="18"/>
      <c r="AS1347" s="18"/>
      <c r="AT1347" s="18"/>
      <c r="AU1347" s="18"/>
      <c r="AV1347" s="18"/>
      <c r="AW1347" s="18"/>
      <c r="AX1347" s="18"/>
      <c r="AY1347" s="18"/>
      <c r="AZ1347" s="18"/>
      <c r="BA1347" s="18"/>
      <c r="BB1347" s="18"/>
      <c r="BC1347" s="18"/>
      <c r="BD1347" s="18"/>
      <c r="BE1347" s="18"/>
      <c r="BF1347" s="18"/>
      <c r="BG1347" s="18"/>
      <c r="BH1347" s="18"/>
      <c r="BI1347" s="18"/>
      <c r="BJ1347" s="18"/>
      <c r="BK1347" s="18"/>
      <c r="BL1347" s="18"/>
      <c r="BM1347" s="18"/>
      <c r="BN1347" s="18"/>
      <c r="BO1347" s="18"/>
      <c r="BP1347" s="18"/>
      <c r="BQ1347" s="18"/>
      <c r="BR1347" s="18"/>
      <c r="BS1347" s="18"/>
      <c r="BT1347" s="18"/>
      <c r="BU1347" s="18"/>
      <c r="BV1347" s="18"/>
      <c r="BW1347" s="18"/>
      <c r="BX1347" s="18"/>
      <c r="BY1347" s="18"/>
      <c r="BZ1347" s="18"/>
      <c r="CA1347" s="18"/>
      <c r="CB1347" s="18"/>
      <c r="CC1347" s="18"/>
      <c r="CD1347" s="18"/>
      <c r="CE1347" s="18"/>
      <c r="CF1347" s="18"/>
      <c r="CG1347" s="18"/>
      <c r="CH1347" s="18"/>
      <c r="CI1347" s="18"/>
      <c r="CJ1347" s="18"/>
      <c r="CK1347" s="18"/>
      <c r="CL1347" s="18"/>
      <c r="CM1347" s="18"/>
      <c r="CN1347" s="18"/>
      <c r="CO1347" s="18"/>
      <c r="CP1347" s="18"/>
      <c r="CQ1347" s="18"/>
      <c r="CR1347" s="18"/>
      <c r="CS1347" s="18"/>
    </row>
    <row r="1348" spans="1:97">
      <c r="A1348" s="18"/>
      <c r="B1348" s="18"/>
      <c r="C1348" s="18" t="s">
        <v>19225</v>
      </c>
      <c r="D1348" s="18"/>
      <c r="E1348" s="18"/>
      <c r="F1348" s="18"/>
      <c r="G1348" s="18"/>
      <c r="H1348" s="18"/>
      <c r="I1348" s="18"/>
      <c r="J1348" s="18"/>
      <c r="K1348" s="18"/>
      <c r="L1348" s="18"/>
      <c r="M1348" s="18"/>
      <c r="N1348" s="18"/>
      <c r="O1348" s="18"/>
      <c r="P1348" s="18"/>
      <c r="Q1348" s="18"/>
      <c r="R1348" s="18"/>
      <c r="S1348" s="18"/>
      <c r="T1348" s="18"/>
      <c r="U1348" s="18"/>
      <c r="V1348" s="18"/>
      <c r="W1348" s="18"/>
      <c r="X1348" s="18"/>
      <c r="Y1348" s="18"/>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c r="BC1348" s="18"/>
      <c r="BD1348" s="18"/>
      <c r="BE1348" s="18"/>
      <c r="BF1348" s="18"/>
      <c r="BG1348" s="18"/>
      <c r="BH1348" s="18"/>
      <c r="BI1348" s="18"/>
      <c r="BJ1348" s="18"/>
      <c r="BK1348" s="18"/>
      <c r="BL1348" s="18"/>
      <c r="BM1348" s="18"/>
      <c r="BN1348" s="18"/>
      <c r="BO1348" s="18"/>
      <c r="BP1348" s="18"/>
      <c r="BQ1348" s="18"/>
      <c r="BR1348" s="18"/>
      <c r="BS1348" s="18"/>
      <c r="BT1348" s="18"/>
      <c r="BU1348" s="18"/>
      <c r="BV1348" s="18"/>
      <c r="BW1348" s="18"/>
      <c r="BX1348" s="18"/>
      <c r="BY1348" s="18"/>
      <c r="BZ1348" s="18"/>
      <c r="CA1348" s="18"/>
      <c r="CB1348" s="18"/>
      <c r="CC1348" s="18"/>
      <c r="CD1348" s="18"/>
      <c r="CE1348" s="18"/>
      <c r="CF1348" s="18"/>
      <c r="CG1348" s="18"/>
      <c r="CH1348" s="18"/>
      <c r="CI1348" s="18"/>
      <c r="CJ1348" s="18"/>
      <c r="CK1348" s="18"/>
      <c r="CL1348" s="18"/>
      <c r="CM1348" s="18"/>
      <c r="CN1348" s="18"/>
      <c r="CO1348" s="18"/>
      <c r="CP1348" s="18"/>
      <c r="CQ1348" s="18"/>
      <c r="CR1348" s="18"/>
      <c r="CS1348" s="18"/>
    </row>
    <row r="1349" spans="1:97">
      <c r="A1349" s="18"/>
      <c r="B1349" s="18"/>
      <c r="C1349" s="18" t="s">
        <v>19226</v>
      </c>
      <c r="D1349" s="18"/>
      <c r="E1349" s="18"/>
      <c r="F1349" s="18"/>
      <c r="G1349" s="18"/>
      <c r="H1349" s="18"/>
      <c r="I1349" s="18"/>
      <c r="J1349" s="18"/>
      <c r="K1349" s="18"/>
      <c r="L1349" s="18"/>
      <c r="M1349" s="18"/>
      <c r="N1349" s="18"/>
      <c r="O1349" s="18"/>
      <c r="P1349" s="18"/>
      <c r="Q1349" s="18"/>
      <c r="R1349" s="18"/>
      <c r="S1349" s="18"/>
      <c r="T1349" s="18"/>
      <c r="U1349" s="18"/>
      <c r="V1349" s="18"/>
      <c r="W1349" s="18"/>
      <c r="X1349" s="18"/>
      <c r="Y1349" s="18"/>
      <c r="Z1349" s="18"/>
      <c r="AA1349" s="18"/>
      <c r="AB1349" s="18"/>
      <c r="AC1349" s="18"/>
      <c r="AD1349" s="18"/>
      <c r="AE1349" s="18"/>
      <c r="AF1349" s="18"/>
      <c r="AG1349" s="18"/>
      <c r="AH1349" s="18"/>
      <c r="AI1349" s="18"/>
      <c r="AJ1349" s="18"/>
      <c r="AK1349" s="18"/>
      <c r="AL1349" s="18"/>
      <c r="AM1349" s="18"/>
      <c r="AN1349" s="18"/>
      <c r="AO1349" s="18"/>
      <c r="AP1349" s="18"/>
      <c r="AQ1349" s="18"/>
      <c r="AR1349" s="18"/>
      <c r="AS1349" s="18"/>
      <c r="AT1349" s="18"/>
      <c r="AU1349" s="18"/>
      <c r="AV1349" s="18"/>
      <c r="AW1349" s="18"/>
      <c r="AX1349" s="18"/>
      <c r="AY1349" s="18"/>
      <c r="AZ1349" s="18"/>
      <c r="BA1349" s="18"/>
      <c r="BB1349" s="18"/>
      <c r="BC1349" s="18"/>
      <c r="BD1349" s="18"/>
      <c r="BE1349" s="18"/>
      <c r="BF1349" s="18"/>
      <c r="BG1349" s="18"/>
      <c r="BH1349" s="18"/>
      <c r="BI1349" s="18"/>
      <c r="BJ1349" s="18"/>
      <c r="BK1349" s="18"/>
      <c r="BL1349" s="18"/>
      <c r="BM1349" s="18"/>
      <c r="BN1349" s="18"/>
      <c r="BO1349" s="18"/>
      <c r="BP1349" s="18"/>
      <c r="BQ1349" s="18"/>
      <c r="BR1349" s="18"/>
      <c r="BS1349" s="18"/>
      <c r="BT1349" s="18"/>
      <c r="BU1349" s="18"/>
      <c r="BV1349" s="18"/>
      <c r="BW1349" s="18"/>
      <c r="BX1349" s="18"/>
      <c r="BY1349" s="18"/>
      <c r="BZ1349" s="18"/>
      <c r="CA1349" s="18"/>
      <c r="CB1349" s="18"/>
      <c r="CC1349" s="18"/>
      <c r="CD1349" s="18"/>
      <c r="CE1349" s="18"/>
      <c r="CF1349" s="18"/>
      <c r="CG1349" s="18"/>
      <c r="CH1349" s="18"/>
      <c r="CI1349" s="18"/>
      <c r="CJ1349" s="18"/>
      <c r="CK1349" s="18"/>
      <c r="CL1349" s="18"/>
      <c r="CM1349" s="18"/>
      <c r="CN1349" s="18"/>
      <c r="CO1349" s="18"/>
      <c r="CP1349" s="18"/>
      <c r="CQ1349" s="18"/>
      <c r="CR1349" s="18"/>
      <c r="CS1349" s="18"/>
    </row>
    <row r="1350" spans="1:97">
      <c r="A1350" s="18"/>
      <c r="B1350" s="18"/>
      <c r="C1350" s="18" t="s">
        <v>19227</v>
      </c>
      <c r="D1350" s="18"/>
      <c r="E1350" s="18"/>
      <c r="F1350" s="18"/>
      <c r="G1350" s="18"/>
      <c r="H1350" s="18"/>
      <c r="I1350" s="18"/>
      <c r="J1350" s="18"/>
      <c r="K1350" s="18"/>
      <c r="L1350" s="18"/>
      <c r="M1350" s="18"/>
      <c r="N1350" s="18"/>
      <c r="O1350" s="18"/>
      <c r="P1350" s="18"/>
      <c r="Q1350" s="18"/>
      <c r="R1350" s="18"/>
      <c r="S1350" s="18"/>
      <c r="T1350" s="18"/>
      <c r="U1350" s="18"/>
      <c r="V1350" s="18"/>
      <c r="W1350" s="18"/>
      <c r="X1350" s="18"/>
      <c r="Y1350" s="18"/>
      <c r="Z1350" s="18"/>
      <c r="AA1350" s="18"/>
      <c r="AB1350" s="18"/>
      <c r="AC1350" s="18"/>
      <c r="AD1350" s="18"/>
      <c r="AE1350" s="18"/>
      <c r="AF1350" s="18"/>
      <c r="AG1350" s="18"/>
      <c r="AH1350" s="18"/>
      <c r="AI1350" s="18"/>
      <c r="AJ1350" s="18"/>
      <c r="AK1350" s="18"/>
      <c r="AL1350" s="18"/>
      <c r="AM1350" s="18"/>
      <c r="AN1350" s="18"/>
      <c r="AO1350" s="18"/>
      <c r="AP1350" s="18"/>
      <c r="AQ1350" s="18"/>
      <c r="AR1350" s="18"/>
      <c r="AS1350" s="18"/>
      <c r="AT1350" s="18"/>
      <c r="AU1350" s="18"/>
      <c r="AV1350" s="18"/>
      <c r="AW1350" s="18"/>
      <c r="AX1350" s="18"/>
      <c r="AY1350" s="18"/>
      <c r="AZ1350" s="18"/>
      <c r="BA1350" s="18"/>
      <c r="BB1350" s="18"/>
      <c r="BC1350" s="18"/>
      <c r="BD1350" s="18"/>
      <c r="BE1350" s="18"/>
      <c r="BF1350" s="18"/>
      <c r="BG1350" s="18"/>
      <c r="BH1350" s="18"/>
      <c r="BI1350" s="18"/>
      <c r="BJ1350" s="18"/>
      <c r="BK1350" s="18"/>
      <c r="BL1350" s="18"/>
      <c r="BM1350" s="18"/>
      <c r="BN1350" s="18"/>
      <c r="BO1350" s="18"/>
      <c r="BP1350" s="18"/>
      <c r="BQ1350" s="18"/>
      <c r="BR1350" s="18"/>
      <c r="BS1350" s="18"/>
      <c r="BT1350" s="18"/>
      <c r="BU1350" s="18"/>
      <c r="BV1350" s="18"/>
      <c r="BW1350" s="18"/>
      <c r="BX1350" s="18"/>
      <c r="BY1350" s="18"/>
      <c r="BZ1350" s="18"/>
      <c r="CA1350" s="18"/>
      <c r="CB1350" s="18"/>
      <c r="CC1350" s="18"/>
      <c r="CD1350" s="18"/>
      <c r="CE1350" s="18"/>
      <c r="CF1350" s="18"/>
      <c r="CG1350" s="18"/>
      <c r="CH1350" s="18"/>
      <c r="CI1350" s="18"/>
      <c r="CJ1350" s="18"/>
      <c r="CK1350" s="18"/>
      <c r="CL1350" s="18"/>
      <c r="CM1350" s="18"/>
      <c r="CN1350" s="18"/>
      <c r="CO1350" s="18"/>
      <c r="CP1350" s="18"/>
      <c r="CQ1350" s="18"/>
      <c r="CR1350" s="18"/>
      <c r="CS1350" s="18"/>
    </row>
    <row r="1351" spans="1:97">
      <c r="A1351" s="18"/>
      <c r="B1351" s="18"/>
      <c r="C1351" s="18" t="s">
        <v>19228</v>
      </c>
      <c r="D1351" s="18"/>
      <c r="E1351" s="18"/>
      <c r="F1351" s="18"/>
      <c r="G1351" s="18"/>
      <c r="H1351" s="18"/>
      <c r="I1351" s="18"/>
      <c r="J1351" s="18"/>
      <c r="K1351" s="18"/>
      <c r="L1351" s="18"/>
      <c r="M1351" s="18"/>
      <c r="N1351" s="18"/>
      <c r="O1351" s="18"/>
      <c r="P1351" s="18"/>
      <c r="Q1351" s="18"/>
      <c r="R1351" s="18"/>
      <c r="S1351" s="18"/>
      <c r="T1351" s="18"/>
      <c r="U1351" s="18"/>
      <c r="V1351" s="18"/>
      <c r="W1351" s="18"/>
      <c r="X1351" s="18"/>
      <c r="Y1351" s="18"/>
      <c r="Z1351" s="18"/>
      <c r="AA1351" s="18"/>
      <c r="AB1351" s="18"/>
      <c r="AC1351" s="18"/>
      <c r="AD1351" s="18"/>
      <c r="AE1351" s="18"/>
      <c r="AF1351" s="18"/>
      <c r="AG1351" s="18"/>
      <c r="AH1351" s="18"/>
      <c r="AI1351" s="18"/>
      <c r="AJ1351" s="18"/>
      <c r="AK1351" s="18"/>
      <c r="AL1351" s="18"/>
      <c r="AM1351" s="18"/>
      <c r="AN1351" s="18"/>
      <c r="AO1351" s="18"/>
      <c r="AP1351" s="18"/>
      <c r="AQ1351" s="18"/>
      <c r="AR1351" s="18"/>
      <c r="AS1351" s="18"/>
      <c r="AT1351" s="18"/>
      <c r="AU1351" s="18"/>
      <c r="AV1351" s="18"/>
      <c r="AW1351" s="18"/>
      <c r="AX1351" s="18"/>
      <c r="AY1351" s="18"/>
      <c r="AZ1351" s="18"/>
      <c r="BA1351" s="18"/>
      <c r="BB1351" s="18"/>
      <c r="BC1351" s="18"/>
      <c r="BD1351" s="18"/>
      <c r="BE1351" s="18"/>
      <c r="BF1351" s="18"/>
      <c r="BG1351" s="18"/>
      <c r="BH1351" s="18"/>
      <c r="BI1351" s="18"/>
      <c r="BJ1351" s="18"/>
      <c r="BK1351" s="18"/>
      <c r="BL1351" s="18"/>
      <c r="BM1351" s="18"/>
      <c r="BN1351" s="18"/>
      <c r="BO1351" s="18"/>
      <c r="BP1351" s="18"/>
      <c r="BQ1351" s="18"/>
      <c r="BR1351" s="18"/>
      <c r="BS1351" s="18"/>
      <c r="BT1351" s="18"/>
      <c r="BU1351" s="18"/>
      <c r="BV1351" s="18"/>
      <c r="BW1351" s="18"/>
      <c r="BX1351" s="18"/>
      <c r="BY1351" s="18"/>
      <c r="BZ1351" s="18"/>
      <c r="CA1351" s="18"/>
      <c r="CB1351" s="18"/>
      <c r="CC1351" s="18"/>
      <c r="CD1351" s="18"/>
      <c r="CE1351" s="18"/>
      <c r="CF1351" s="18"/>
      <c r="CG1351" s="18"/>
      <c r="CH1351" s="18"/>
      <c r="CI1351" s="18"/>
      <c r="CJ1351" s="18"/>
      <c r="CK1351" s="18"/>
      <c r="CL1351" s="18"/>
      <c r="CM1351" s="18"/>
      <c r="CN1351" s="18"/>
      <c r="CO1351" s="18"/>
      <c r="CP1351" s="18"/>
      <c r="CQ1351" s="18"/>
      <c r="CR1351" s="18"/>
      <c r="CS1351" s="18"/>
    </row>
    <row r="1352" spans="1:97">
      <c r="A1352" s="18"/>
      <c r="B1352" s="18"/>
      <c r="C1352" s="18" t="s">
        <v>19229</v>
      </c>
      <c r="D1352" s="18"/>
      <c r="E1352" s="18"/>
      <c r="F1352" s="18"/>
      <c r="G1352" s="18"/>
      <c r="H1352" s="18"/>
      <c r="I1352" s="18"/>
      <c r="J1352" s="18"/>
      <c r="K1352" s="18"/>
      <c r="L1352" s="18"/>
      <c r="M1352" s="18"/>
      <c r="N1352" s="18"/>
      <c r="O1352" s="18"/>
      <c r="P1352" s="18"/>
      <c r="Q1352" s="18"/>
      <c r="R1352" s="18"/>
      <c r="S1352" s="18"/>
      <c r="T1352" s="18"/>
      <c r="U1352" s="18"/>
      <c r="V1352" s="18"/>
      <c r="W1352" s="18"/>
      <c r="X1352" s="18"/>
      <c r="Y1352" s="18"/>
      <c r="Z1352" s="18"/>
      <c r="AA1352" s="18"/>
      <c r="AB1352" s="18"/>
      <c r="AC1352" s="18"/>
      <c r="AD1352" s="18"/>
      <c r="AE1352" s="18"/>
      <c r="AF1352" s="18"/>
      <c r="AG1352" s="18"/>
      <c r="AH1352" s="18"/>
      <c r="AI1352" s="18"/>
      <c r="AJ1352" s="18"/>
      <c r="AK1352" s="18"/>
      <c r="AL1352" s="18"/>
      <c r="AM1352" s="18"/>
      <c r="AN1352" s="18"/>
      <c r="AO1352" s="18"/>
      <c r="AP1352" s="18"/>
      <c r="AQ1352" s="18"/>
      <c r="AR1352" s="18"/>
      <c r="AS1352" s="18"/>
      <c r="AT1352" s="18"/>
      <c r="AU1352" s="18"/>
      <c r="AV1352" s="18"/>
      <c r="AW1352" s="18"/>
      <c r="AX1352" s="18"/>
      <c r="AY1352" s="18"/>
      <c r="AZ1352" s="18"/>
      <c r="BA1352" s="18"/>
      <c r="BB1352" s="18"/>
      <c r="BC1352" s="18"/>
      <c r="BD1352" s="18"/>
      <c r="BE1352" s="18"/>
      <c r="BF1352" s="18"/>
      <c r="BG1352" s="18"/>
      <c r="BH1352" s="18"/>
      <c r="BI1352" s="18"/>
      <c r="BJ1352" s="18"/>
      <c r="BK1352" s="18"/>
      <c r="BL1352" s="18"/>
      <c r="BM1352" s="18"/>
      <c r="BN1352" s="18"/>
      <c r="BO1352" s="18"/>
      <c r="BP1352" s="18"/>
      <c r="BQ1352" s="18"/>
      <c r="BR1352" s="18"/>
      <c r="BS1352" s="18"/>
      <c r="BT1352" s="18"/>
      <c r="BU1352" s="18"/>
      <c r="BV1352" s="18"/>
      <c r="BW1352" s="18"/>
      <c r="BX1352" s="18"/>
      <c r="BY1352" s="18"/>
      <c r="BZ1352" s="18"/>
      <c r="CA1352" s="18"/>
      <c r="CB1352" s="18"/>
      <c r="CC1352" s="18"/>
      <c r="CD1352" s="18"/>
      <c r="CE1352" s="18"/>
      <c r="CF1352" s="18"/>
      <c r="CG1352" s="18"/>
      <c r="CH1352" s="18"/>
      <c r="CI1352" s="18"/>
      <c r="CJ1352" s="18"/>
      <c r="CK1352" s="18"/>
      <c r="CL1352" s="18"/>
      <c r="CM1352" s="18"/>
      <c r="CN1352" s="18"/>
      <c r="CO1352" s="18"/>
      <c r="CP1352" s="18"/>
      <c r="CQ1352" s="18"/>
      <c r="CR1352" s="18"/>
      <c r="CS1352" s="18"/>
    </row>
    <row r="1353" spans="1:97">
      <c r="A1353" s="18"/>
      <c r="B1353" s="18"/>
      <c r="C1353" s="18" t="s">
        <v>19230</v>
      </c>
      <c r="D1353" s="18"/>
      <c r="E1353" s="18"/>
      <c r="F1353" s="18"/>
      <c r="G1353" s="18"/>
      <c r="H1353" s="18"/>
      <c r="I1353" s="18"/>
      <c r="J1353" s="18"/>
      <c r="K1353" s="18"/>
      <c r="L1353" s="18"/>
      <c r="M1353" s="18"/>
      <c r="N1353" s="18"/>
      <c r="O1353" s="18"/>
      <c r="P1353" s="18"/>
      <c r="Q1353" s="18"/>
      <c r="R1353" s="18"/>
      <c r="S1353" s="18"/>
      <c r="T1353" s="18"/>
      <c r="U1353" s="18"/>
      <c r="V1353" s="18"/>
      <c r="W1353" s="18"/>
      <c r="X1353" s="18"/>
      <c r="Y1353" s="18"/>
      <c r="Z1353" s="18"/>
      <c r="AA1353" s="18"/>
      <c r="AB1353" s="18"/>
      <c r="AC1353" s="18"/>
      <c r="AD1353" s="18"/>
      <c r="AE1353" s="18"/>
      <c r="AF1353" s="18"/>
      <c r="AG1353" s="18"/>
      <c r="AH1353" s="18"/>
      <c r="AI1353" s="18"/>
      <c r="AJ1353" s="18"/>
      <c r="AK1353" s="18"/>
      <c r="AL1353" s="18"/>
      <c r="AM1353" s="18"/>
      <c r="AN1353" s="18"/>
      <c r="AO1353" s="18"/>
      <c r="AP1353" s="18"/>
      <c r="AQ1353" s="18"/>
      <c r="AR1353" s="18"/>
      <c r="AS1353" s="18"/>
      <c r="AT1353" s="18"/>
      <c r="AU1353" s="18"/>
      <c r="AV1353" s="18"/>
      <c r="AW1353" s="18"/>
      <c r="AX1353" s="18"/>
      <c r="AY1353" s="18"/>
      <c r="AZ1353" s="18"/>
      <c r="BA1353" s="18"/>
      <c r="BB1353" s="18"/>
      <c r="BC1353" s="18"/>
      <c r="BD1353" s="18"/>
      <c r="BE1353" s="18"/>
      <c r="BF1353" s="18"/>
      <c r="BG1353" s="18"/>
      <c r="BH1353" s="18"/>
      <c r="BI1353" s="18"/>
      <c r="BJ1353" s="18"/>
      <c r="BK1353" s="18"/>
      <c r="BL1353" s="18"/>
      <c r="BM1353" s="18"/>
      <c r="BN1353" s="18"/>
      <c r="BO1353" s="18"/>
      <c r="BP1353" s="18"/>
      <c r="BQ1353" s="18"/>
      <c r="BR1353" s="18"/>
      <c r="BS1353" s="18"/>
      <c r="BT1353" s="18"/>
      <c r="BU1353" s="18"/>
      <c r="BV1353" s="18"/>
      <c r="BW1353" s="18"/>
      <c r="BX1353" s="18"/>
      <c r="BY1353" s="18"/>
      <c r="BZ1353" s="18"/>
      <c r="CA1353" s="18"/>
      <c r="CB1353" s="18"/>
      <c r="CC1353" s="18"/>
      <c r="CD1353" s="18"/>
      <c r="CE1353" s="18"/>
      <c r="CF1353" s="18"/>
      <c r="CG1353" s="18"/>
      <c r="CH1353" s="18"/>
      <c r="CI1353" s="18"/>
      <c r="CJ1353" s="18"/>
      <c r="CK1353" s="18"/>
      <c r="CL1353" s="18"/>
      <c r="CM1353" s="18"/>
      <c r="CN1353" s="18"/>
      <c r="CO1353" s="18"/>
      <c r="CP1353" s="18"/>
      <c r="CQ1353" s="18"/>
      <c r="CR1353" s="18"/>
      <c r="CS1353" s="18"/>
    </row>
    <row r="1354" spans="1:97">
      <c r="A1354" s="18"/>
      <c r="B1354" s="18"/>
      <c r="C1354" s="18" t="s">
        <v>19231</v>
      </c>
      <c r="D1354" s="18"/>
      <c r="E1354" s="18"/>
      <c r="F1354" s="18"/>
      <c r="G1354" s="18"/>
      <c r="H1354" s="18"/>
      <c r="I1354" s="18"/>
      <c r="J1354" s="18"/>
      <c r="K1354" s="18"/>
      <c r="L1354" s="18"/>
      <c r="M1354" s="18"/>
      <c r="N1354" s="18"/>
      <c r="O1354" s="18"/>
      <c r="P1354" s="18"/>
      <c r="Q1354" s="18"/>
      <c r="R1354" s="18"/>
      <c r="S1354" s="18"/>
      <c r="T1354" s="18"/>
      <c r="U1354" s="18"/>
      <c r="V1354" s="18"/>
      <c r="W1354" s="18"/>
      <c r="X1354" s="18"/>
      <c r="Y1354" s="18"/>
      <c r="Z1354" s="18"/>
      <c r="AA1354" s="18"/>
      <c r="AB1354" s="18"/>
      <c r="AC1354" s="18"/>
      <c r="AD1354" s="18"/>
      <c r="AE1354" s="18"/>
      <c r="AF1354" s="18"/>
      <c r="AG1354" s="18"/>
      <c r="AH1354" s="18"/>
      <c r="AI1354" s="18"/>
      <c r="AJ1354" s="18"/>
      <c r="AK1354" s="18"/>
      <c r="AL1354" s="18"/>
      <c r="AM1354" s="18"/>
      <c r="AN1354" s="18"/>
      <c r="AO1354" s="18"/>
      <c r="AP1354" s="18"/>
      <c r="AQ1354" s="18"/>
      <c r="AR1354" s="18"/>
      <c r="AS1354" s="18"/>
      <c r="AT1354" s="18"/>
      <c r="AU1354" s="18"/>
      <c r="AV1354" s="18"/>
      <c r="AW1354" s="18"/>
      <c r="AX1354" s="18"/>
      <c r="AY1354" s="18"/>
      <c r="AZ1354" s="18"/>
      <c r="BA1354" s="18"/>
      <c r="BB1354" s="18"/>
      <c r="BC1354" s="18"/>
      <c r="BD1354" s="18"/>
      <c r="BE1354" s="18"/>
      <c r="BF1354" s="18"/>
      <c r="BG1354" s="18"/>
      <c r="BH1354" s="18"/>
      <c r="BI1354" s="18"/>
      <c r="BJ1354" s="18"/>
      <c r="BK1354" s="18"/>
      <c r="BL1354" s="18"/>
      <c r="BM1354" s="18"/>
      <c r="BN1354" s="18"/>
      <c r="BO1354" s="18"/>
      <c r="BP1354" s="18"/>
      <c r="BQ1354" s="18"/>
      <c r="BR1354" s="18"/>
      <c r="BS1354" s="18"/>
      <c r="BT1354" s="18"/>
      <c r="BU1354" s="18"/>
      <c r="BV1354" s="18"/>
      <c r="BW1354" s="18"/>
      <c r="BX1354" s="18"/>
      <c r="BY1354" s="18"/>
      <c r="BZ1354" s="18"/>
      <c r="CA1354" s="18"/>
      <c r="CB1354" s="18"/>
      <c r="CC1354" s="18"/>
      <c r="CD1354" s="18"/>
      <c r="CE1354" s="18"/>
      <c r="CF1354" s="18"/>
      <c r="CG1354" s="18"/>
      <c r="CH1354" s="18"/>
      <c r="CI1354" s="18"/>
      <c r="CJ1354" s="18"/>
      <c r="CK1354" s="18"/>
      <c r="CL1354" s="18"/>
      <c r="CM1354" s="18"/>
      <c r="CN1354" s="18"/>
      <c r="CO1354" s="18"/>
      <c r="CP1354" s="18"/>
      <c r="CQ1354" s="18"/>
      <c r="CR1354" s="18"/>
      <c r="CS1354" s="18"/>
    </row>
    <row r="1355" spans="1:97">
      <c r="A1355" s="18"/>
      <c r="B1355" s="18"/>
      <c r="C1355" s="18" t="s">
        <v>19232</v>
      </c>
      <c r="D1355" s="18"/>
      <c r="E1355" s="18"/>
      <c r="F1355" s="18"/>
      <c r="G1355" s="18"/>
      <c r="H1355" s="18"/>
      <c r="I1355" s="18"/>
      <c r="J1355" s="18"/>
      <c r="K1355" s="18"/>
      <c r="L1355" s="18"/>
      <c r="M1355" s="18"/>
      <c r="N1355" s="18"/>
      <c r="O1355" s="18"/>
      <c r="P1355" s="18"/>
      <c r="Q1355" s="18"/>
      <c r="R1355" s="18"/>
      <c r="S1355" s="18"/>
      <c r="T1355" s="18"/>
      <c r="U1355" s="18"/>
      <c r="V1355" s="18"/>
      <c r="W1355" s="18"/>
      <c r="X1355" s="18"/>
      <c r="Y1355" s="18"/>
      <c r="Z1355" s="18"/>
      <c r="AA1355" s="18"/>
      <c r="AB1355" s="18"/>
      <c r="AC1355" s="18"/>
      <c r="AD1355" s="18"/>
      <c r="AE1355" s="18"/>
      <c r="AF1355" s="18"/>
      <c r="AG1355" s="18"/>
      <c r="AH1355" s="18"/>
      <c r="AI1355" s="18"/>
      <c r="AJ1355" s="18"/>
      <c r="AK1355" s="18"/>
      <c r="AL1355" s="18"/>
      <c r="AM1355" s="18"/>
      <c r="AN1355" s="18"/>
      <c r="AO1355" s="18"/>
      <c r="AP1355" s="18"/>
      <c r="AQ1355" s="18"/>
      <c r="AR1355" s="18"/>
      <c r="AS1355" s="18"/>
      <c r="AT1355" s="18"/>
      <c r="AU1355" s="18"/>
      <c r="AV1355" s="18"/>
      <c r="AW1355" s="18"/>
      <c r="AX1355" s="18"/>
      <c r="AY1355" s="18"/>
      <c r="AZ1355" s="18"/>
      <c r="BA1355" s="18"/>
      <c r="BB1355" s="18"/>
      <c r="BC1355" s="18"/>
      <c r="BD1355" s="18"/>
      <c r="BE1355" s="18"/>
      <c r="BF1355" s="18"/>
      <c r="BG1355" s="18"/>
      <c r="BH1355" s="18"/>
      <c r="BI1355" s="18"/>
      <c r="BJ1355" s="18"/>
      <c r="BK1355" s="18"/>
      <c r="BL1355" s="18"/>
      <c r="BM1355" s="18"/>
      <c r="BN1355" s="18"/>
      <c r="BO1355" s="18"/>
      <c r="BP1355" s="18"/>
      <c r="BQ1355" s="18"/>
      <c r="BR1355" s="18"/>
      <c r="BS1355" s="18"/>
      <c r="BT1355" s="18"/>
      <c r="BU1355" s="18"/>
      <c r="BV1355" s="18"/>
      <c r="BW1355" s="18"/>
      <c r="BX1355" s="18"/>
      <c r="BY1355" s="18"/>
      <c r="BZ1355" s="18"/>
      <c r="CA1355" s="18"/>
      <c r="CB1355" s="18"/>
      <c r="CC1355" s="18"/>
      <c r="CD1355" s="18"/>
      <c r="CE1355" s="18"/>
      <c r="CF1355" s="18"/>
      <c r="CG1355" s="18"/>
      <c r="CH1355" s="18"/>
      <c r="CI1355" s="18"/>
      <c r="CJ1355" s="18"/>
      <c r="CK1355" s="18"/>
      <c r="CL1355" s="18"/>
      <c r="CM1355" s="18"/>
      <c r="CN1355" s="18"/>
      <c r="CO1355" s="18"/>
      <c r="CP1355" s="18"/>
      <c r="CQ1355" s="18"/>
      <c r="CR1355" s="18"/>
      <c r="CS1355" s="18"/>
    </row>
    <row r="1356" spans="1:97">
      <c r="A1356" s="18"/>
      <c r="B1356" s="18"/>
      <c r="C1356" s="18" t="s">
        <v>19233</v>
      </c>
      <c r="D1356" s="18"/>
      <c r="E1356" s="18"/>
      <c r="F1356" s="18"/>
      <c r="G1356" s="18"/>
      <c r="H1356" s="18"/>
      <c r="I1356" s="18"/>
      <c r="J1356" s="18"/>
      <c r="K1356" s="18"/>
      <c r="L1356" s="18"/>
      <c r="M1356" s="18"/>
      <c r="N1356" s="18"/>
      <c r="O1356" s="18"/>
      <c r="P1356" s="18"/>
      <c r="Q1356" s="18"/>
      <c r="R1356" s="18"/>
      <c r="S1356" s="18"/>
      <c r="T1356" s="18"/>
      <c r="U1356" s="18"/>
      <c r="V1356" s="18"/>
      <c r="W1356" s="18"/>
      <c r="X1356" s="18"/>
      <c r="Y1356" s="18"/>
      <c r="Z1356" s="18"/>
      <c r="AA1356" s="18"/>
      <c r="AB1356" s="18"/>
      <c r="AC1356" s="18"/>
      <c r="AD1356" s="18"/>
      <c r="AE1356" s="18"/>
      <c r="AF1356" s="18"/>
      <c r="AG1356" s="18"/>
      <c r="AH1356" s="18"/>
      <c r="AI1356" s="18"/>
      <c r="AJ1356" s="18"/>
      <c r="AK1356" s="18"/>
      <c r="AL1356" s="18"/>
      <c r="AM1356" s="18"/>
      <c r="AN1356" s="18"/>
      <c r="AO1356" s="18"/>
      <c r="AP1356" s="18"/>
      <c r="AQ1356" s="18"/>
      <c r="AR1356" s="18"/>
      <c r="AS1356" s="18"/>
      <c r="AT1356" s="18"/>
      <c r="AU1356" s="18"/>
      <c r="AV1356" s="18"/>
      <c r="AW1356" s="18"/>
      <c r="AX1356" s="18"/>
      <c r="AY1356" s="18"/>
      <c r="AZ1356" s="18"/>
      <c r="BA1356" s="18"/>
      <c r="BB1356" s="18"/>
      <c r="BC1356" s="18"/>
      <c r="BD1356" s="18"/>
      <c r="BE1356" s="18"/>
      <c r="BF1356" s="18"/>
      <c r="BG1356" s="18"/>
      <c r="BH1356" s="18"/>
      <c r="BI1356" s="18"/>
      <c r="BJ1356" s="18"/>
      <c r="BK1356" s="18"/>
      <c r="BL1356" s="18"/>
      <c r="BM1356" s="18"/>
      <c r="BN1356" s="18"/>
      <c r="BO1356" s="18"/>
      <c r="BP1356" s="18"/>
      <c r="BQ1356" s="18"/>
      <c r="BR1356" s="18"/>
      <c r="BS1356" s="18"/>
      <c r="BT1356" s="18"/>
      <c r="BU1356" s="18"/>
      <c r="BV1356" s="18"/>
      <c r="BW1356" s="18"/>
      <c r="BX1356" s="18"/>
      <c r="BY1356" s="18"/>
      <c r="BZ1356" s="18"/>
      <c r="CA1356" s="18"/>
      <c r="CB1356" s="18"/>
      <c r="CC1356" s="18"/>
      <c r="CD1356" s="18"/>
      <c r="CE1356" s="18"/>
      <c r="CF1356" s="18"/>
      <c r="CG1356" s="18"/>
      <c r="CH1356" s="18"/>
      <c r="CI1356" s="18"/>
      <c r="CJ1356" s="18"/>
      <c r="CK1356" s="18"/>
      <c r="CL1356" s="18"/>
      <c r="CM1356" s="18"/>
      <c r="CN1356" s="18"/>
      <c r="CO1356" s="18"/>
      <c r="CP1356" s="18"/>
      <c r="CQ1356" s="18"/>
      <c r="CR1356" s="18"/>
      <c r="CS1356" s="18"/>
    </row>
    <row r="1357" spans="1:97">
      <c r="A1357" s="18"/>
      <c r="B1357" s="18"/>
      <c r="C1357" s="18" t="s">
        <v>19234</v>
      </c>
      <c r="D1357" s="18"/>
      <c r="E1357" s="18"/>
      <c r="F1357" s="18"/>
      <c r="G1357" s="18"/>
      <c r="H1357" s="18"/>
      <c r="I1357" s="18"/>
      <c r="J1357" s="18"/>
      <c r="K1357" s="18"/>
      <c r="L1357" s="18"/>
      <c r="M1357" s="18"/>
      <c r="N1357" s="18"/>
      <c r="O1357" s="18"/>
      <c r="P1357" s="18"/>
      <c r="Q1357" s="18"/>
      <c r="R1357" s="18"/>
      <c r="S1357" s="18"/>
      <c r="T1357" s="18"/>
      <c r="U1357" s="18"/>
      <c r="V1357" s="18"/>
      <c r="W1357" s="18"/>
      <c r="X1357" s="18"/>
      <c r="Y1357" s="18"/>
      <c r="Z1357" s="18"/>
      <c r="AA1357" s="18"/>
      <c r="AB1357" s="18"/>
      <c r="AC1357" s="18"/>
      <c r="AD1357" s="18"/>
      <c r="AE1357" s="18"/>
      <c r="AF1357" s="18"/>
      <c r="AG1357" s="18"/>
      <c r="AH1357" s="18"/>
      <c r="AI1357" s="18"/>
      <c r="AJ1357" s="18"/>
      <c r="AK1357" s="18"/>
      <c r="AL1357" s="18"/>
      <c r="AM1357" s="18"/>
      <c r="AN1357" s="18"/>
      <c r="AO1357" s="18"/>
      <c r="AP1357" s="18"/>
      <c r="AQ1357" s="18"/>
      <c r="AR1357" s="18"/>
      <c r="AS1357" s="18"/>
      <c r="AT1357" s="18"/>
      <c r="AU1357" s="18"/>
      <c r="AV1357" s="18"/>
      <c r="AW1357" s="18"/>
      <c r="AX1357" s="18"/>
      <c r="AY1357" s="18"/>
      <c r="AZ1357" s="18"/>
      <c r="BA1357" s="18"/>
      <c r="BB1357" s="18"/>
      <c r="BC1357" s="18"/>
      <c r="BD1357" s="18"/>
      <c r="BE1357" s="18"/>
      <c r="BF1357" s="18"/>
      <c r="BG1357" s="18"/>
      <c r="BH1357" s="18"/>
      <c r="BI1357" s="18"/>
      <c r="BJ1357" s="18"/>
      <c r="BK1357" s="18"/>
      <c r="BL1357" s="18"/>
      <c r="BM1357" s="18"/>
      <c r="BN1357" s="18"/>
      <c r="BO1357" s="18"/>
      <c r="BP1357" s="18"/>
      <c r="BQ1357" s="18"/>
      <c r="BR1357" s="18"/>
      <c r="BS1357" s="18"/>
      <c r="BT1357" s="18"/>
      <c r="BU1357" s="18"/>
      <c r="BV1357" s="18"/>
      <c r="BW1357" s="18"/>
      <c r="BX1357" s="18"/>
      <c r="BY1357" s="18"/>
      <c r="BZ1357" s="18"/>
      <c r="CA1357" s="18"/>
      <c r="CB1357" s="18"/>
      <c r="CC1357" s="18"/>
      <c r="CD1357" s="18"/>
      <c r="CE1357" s="18"/>
      <c r="CF1357" s="18"/>
      <c r="CG1357" s="18"/>
      <c r="CH1357" s="18"/>
      <c r="CI1357" s="18"/>
      <c r="CJ1357" s="18"/>
      <c r="CK1357" s="18"/>
      <c r="CL1357" s="18"/>
      <c r="CM1357" s="18"/>
      <c r="CN1357" s="18"/>
      <c r="CO1357" s="18"/>
      <c r="CP1357" s="18"/>
      <c r="CQ1357" s="18"/>
      <c r="CR1357" s="18"/>
      <c r="CS1357" s="18"/>
    </row>
    <row r="1358" spans="1:97">
      <c r="A1358" s="18"/>
      <c r="B1358" s="18"/>
      <c r="C1358" s="18" t="s">
        <v>19235</v>
      </c>
      <c r="D1358" s="18"/>
      <c r="E1358" s="18"/>
      <c r="F1358" s="18"/>
      <c r="G1358" s="18"/>
      <c r="H1358" s="18"/>
      <c r="I1358" s="18"/>
      <c r="J1358" s="18"/>
      <c r="K1358" s="18"/>
      <c r="L1358" s="18"/>
      <c r="M1358" s="18"/>
      <c r="N1358" s="18"/>
      <c r="O1358" s="18"/>
      <c r="P1358" s="18"/>
      <c r="Q1358" s="18"/>
      <c r="R1358" s="18"/>
      <c r="S1358" s="18"/>
      <c r="T1358" s="18"/>
      <c r="U1358" s="18"/>
      <c r="V1358" s="18"/>
      <c r="W1358" s="18"/>
      <c r="X1358" s="18"/>
      <c r="Y1358" s="18"/>
      <c r="Z1358" s="18"/>
      <c r="AA1358" s="18"/>
      <c r="AB1358" s="18"/>
      <c r="AC1358" s="18"/>
      <c r="AD1358" s="18"/>
      <c r="AE1358" s="18"/>
      <c r="AF1358" s="18"/>
      <c r="AG1358" s="18"/>
      <c r="AH1358" s="18"/>
      <c r="AI1358" s="18"/>
      <c r="AJ1358" s="18"/>
      <c r="AK1358" s="18"/>
      <c r="AL1358" s="18"/>
      <c r="AM1358" s="18"/>
      <c r="AN1358" s="18"/>
      <c r="AO1358" s="18"/>
      <c r="AP1358" s="18"/>
      <c r="AQ1358" s="18"/>
      <c r="AR1358" s="18"/>
      <c r="AS1358" s="18"/>
      <c r="AT1358" s="18"/>
      <c r="AU1358" s="18"/>
      <c r="AV1358" s="18"/>
      <c r="AW1358" s="18"/>
      <c r="AX1358" s="18"/>
      <c r="AY1358" s="18"/>
      <c r="AZ1358" s="18"/>
      <c r="BA1358" s="18"/>
      <c r="BB1358" s="18"/>
      <c r="BC1358" s="18"/>
      <c r="BD1358" s="18"/>
      <c r="BE1358" s="18"/>
      <c r="BF1358" s="18"/>
      <c r="BG1358" s="18"/>
      <c r="BH1358" s="18"/>
      <c r="BI1358" s="18"/>
      <c r="BJ1358" s="18"/>
      <c r="BK1358" s="18"/>
      <c r="BL1358" s="18"/>
      <c r="BM1358" s="18"/>
      <c r="BN1358" s="18"/>
      <c r="BO1358" s="18"/>
      <c r="BP1358" s="18"/>
      <c r="BQ1358" s="18"/>
      <c r="BR1358" s="18"/>
      <c r="BS1358" s="18"/>
      <c r="BT1358" s="18"/>
      <c r="BU1358" s="18"/>
      <c r="BV1358" s="18"/>
      <c r="BW1358" s="18"/>
      <c r="BX1358" s="18"/>
      <c r="BY1358" s="18"/>
      <c r="BZ1358" s="18"/>
      <c r="CA1358" s="18"/>
      <c r="CB1358" s="18"/>
      <c r="CC1358" s="18"/>
      <c r="CD1358" s="18"/>
      <c r="CE1358" s="18"/>
      <c r="CF1358" s="18"/>
      <c r="CG1358" s="18"/>
      <c r="CH1358" s="18"/>
      <c r="CI1358" s="18"/>
      <c r="CJ1358" s="18"/>
      <c r="CK1358" s="18"/>
      <c r="CL1358" s="18"/>
      <c r="CM1358" s="18"/>
      <c r="CN1358" s="18"/>
      <c r="CO1358" s="18"/>
      <c r="CP1358" s="18"/>
      <c r="CQ1358" s="18"/>
      <c r="CR1358" s="18"/>
      <c r="CS1358" s="18"/>
    </row>
    <row r="1359" spans="1:97">
      <c r="A1359" s="18"/>
      <c r="B1359" s="18"/>
      <c r="C1359" s="18" t="s">
        <v>19236</v>
      </c>
      <c r="D1359" s="18"/>
      <c r="E1359" s="18"/>
      <c r="F1359" s="18"/>
      <c r="G1359" s="18"/>
      <c r="H1359" s="18"/>
      <c r="I1359" s="18"/>
      <c r="J1359" s="18"/>
      <c r="K1359" s="18"/>
      <c r="L1359" s="18"/>
      <c r="M1359" s="18"/>
      <c r="N1359" s="18"/>
      <c r="O1359" s="18"/>
      <c r="P1359" s="18"/>
      <c r="Q1359" s="18"/>
      <c r="R1359" s="18"/>
      <c r="S1359" s="18"/>
      <c r="T1359" s="18"/>
      <c r="U1359" s="18"/>
      <c r="V1359" s="18"/>
      <c r="W1359" s="18"/>
      <c r="X1359" s="18"/>
      <c r="Y1359" s="18"/>
      <c r="Z1359" s="18"/>
      <c r="AA1359" s="18"/>
      <c r="AB1359" s="18"/>
      <c r="AC1359" s="18"/>
      <c r="AD1359" s="18"/>
      <c r="AE1359" s="18"/>
      <c r="AF1359" s="18"/>
      <c r="AG1359" s="18"/>
      <c r="AH1359" s="18"/>
      <c r="AI1359" s="18"/>
      <c r="AJ1359" s="18"/>
      <c r="AK1359" s="18"/>
      <c r="AL1359" s="18"/>
      <c r="AM1359" s="18"/>
      <c r="AN1359" s="18"/>
      <c r="AO1359" s="18"/>
      <c r="AP1359" s="18"/>
      <c r="AQ1359" s="18"/>
      <c r="AR1359" s="18"/>
      <c r="AS1359" s="18"/>
      <c r="AT1359" s="18"/>
      <c r="AU1359" s="18"/>
      <c r="AV1359" s="18"/>
      <c r="AW1359" s="18"/>
      <c r="AX1359" s="18"/>
      <c r="AY1359" s="18"/>
      <c r="AZ1359" s="18"/>
      <c r="BA1359" s="18"/>
      <c r="BB1359" s="18"/>
      <c r="BC1359" s="18"/>
      <c r="BD1359" s="18"/>
      <c r="BE1359" s="18"/>
      <c r="BF1359" s="18"/>
      <c r="BG1359" s="18"/>
      <c r="BH1359" s="18"/>
      <c r="BI1359" s="18"/>
      <c r="BJ1359" s="18"/>
      <c r="BK1359" s="18"/>
      <c r="BL1359" s="18"/>
      <c r="BM1359" s="18"/>
      <c r="BN1359" s="18"/>
      <c r="BO1359" s="18"/>
      <c r="BP1359" s="18"/>
      <c r="BQ1359" s="18"/>
      <c r="BR1359" s="18"/>
      <c r="BS1359" s="18"/>
      <c r="BT1359" s="18"/>
      <c r="BU1359" s="18"/>
      <c r="BV1359" s="18"/>
      <c r="BW1359" s="18"/>
      <c r="BX1359" s="18"/>
      <c r="BY1359" s="18"/>
      <c r="BZ1359" s="18"/>
      <c r="CA1359" s="18"/>
      <c r="CB1359" s="18"/>
      <c r="CC1359" s="18"/>
      <c r="CD1359" s="18"/>
      <c r="CE1359" s="18"/>
      <c r="CF1359" s="18"/>
      <c r="CG1359" s="18"/>
      <c r="CH1359" s="18"/>
      <c r="CI1359" s="18"/>
      <c r="CJ1359" s="18"/>
      <c r="CK1359" s="18"/>
      <c r="CL1359" s="18"/>
      <c r="CM1359" s="18"/>
      <c r="CN1359" s="18"/>
      <c r="CO1359" s="18"/>
      <c r="CP1359" s="18"/>
      <c r="CQ1359" s="18"/>
      <c r="CR1359" s="18"/>
      <c r="CS1359" s="18"/>
    </row>
    <row r="1360" spans="1:97">
      <c r="A1360" s="18"/>
      <c r="B1360" s="18"/>
      <c r="C1360" s="18" t="s">
        <v>19237</v>
      </c>
      <c r="D1360" s="18"/>
      <c r="E1360" s="18"/>
      <c r="F1360" s="18"/>
      <c r="G1360" s="18"/>
      <c r="H1360" s="18"/>
      <c r="I1360" s="18"/>
      <c r="J1360" s="18"/>
      <c r="K1360" s="18"/>
      <c r="L1360" s="18"/>
      <c r="M1360" s="18"/>
      <c r="N1360" s="18"/>
      <c r="O1360" s="18"/>
      <c r="P1360" s="18"/>
      <c r="Q1360" s="18"/>
      <c r="R1360" s="18"/>
      <c r="S1360" s="18"/>
      <c r="T1360" s="18"/>
      <c r="U1360" s="18"/>
      <c r="V1360" s="18"/>
      <c r="W1360" s="18"/>
      <c r="X1360" s="18"/>
      <c r="Y1360" s="18"/>
      <c r="Z1360" s="18"/>
      <c r="AA1360" s="18"/>
      <c r="AB1360" s="18"/>
      <c r="AC1360" s="18"/>
      <c r="AD1360" s="18"/>
      <c r="AE1360" s="18"/>
      <c r="AF1360" s="18"/>
      <c r="AG1360" s="18"/>
      <c r="AH1360" s="18"/>
      <c r="AI1360" s="18"/>
      <c r="AJ1360" s="18"/>
      <c r="AK1360" s="18"/>
      <c r="AL1360" s="18"/>
      <c r="AM1360" s="18"/>
      <c r="AN1360" s="18"/>
      <c r="AO1360" s="18"/>
      <c r="AP1360" s="18"/>
      <c r="AQ1360" s="18"/>
      <c r="AR1360" s="18"/>
      <c r="AS1360" s="18"/>
      <c r="AT1360" s="18"/>
      <c r="AU1360" s="18"/>
      <c r="AV1360" s="18"/>
      <c r="AW1360" s="18"/>
      <c r="AX1360" s="18"/>
      <c r="AY1360" s="18"/>
      <c r="AZ1360" s="18"/>
      <c r="BA1360" s="18"/>
      <c r="BB1360" s="18"/>
      <c r="BC1360" s="18"/>
      <c r="BD1360" s="18"/>
      <c r="BE1360" s="18"/>
      <c r="BF1360" s="18"/>
      <c r="BG1360" s="18"/>
      <c r="BH1360" s="18"/>
      <c r="BI1360" s="18"/>
      <c r="BJ1360" s="18"/>
      <c r="BK1360" s="18"/>
      <c r="BL1360" s="18"/>
      <c r="BM1360" s="18"/>
      <c r="BN1360" s="18"/>
      <c r="BO1360" s="18"/>
      <c r="BP1360" s="18"/>
      <c r="BQ1360" s="18"/>
      <c r="BR1360" s="18"/>
      <c r="BS1360" s="18"/>
      <c r="BT1360" s="18"/>
      <c r="BU1360" s="18"/>
      <c r="BV1360" s="18"/>
      <c r="BW1360" s="18"/>
      <c r="BX1360" s="18"/>
      <c r="BY1360" s="18"/>
      <c r="BZ1360" s="18"/>
      <c r="CA1360" s="18"/>
      <c r="CB1360" s="18"/>
      <c r="CC1360" s="18"/>
      <c r="CD1360" s="18"/>
      <c r="CE1360" s="18"/>
      <c r="CF1360" s="18"/>
      <c r="CG1360" s="18"/>
      <c r="CH1360" s="18"/>
      <c r="CI1360" s="18"/>
      <c r="CJ1360" s="18"/>
      <c r="CK1360" s="18"/>
      <c r="CL1360" s="18"/>
      <c r="CM1360" s="18"/>
      <c r="CN1360" s="18"/>
      <c r="CO1360" s="18"/>
      <c r="CP1360" s="18"/>
      <c r="CQ1360" s="18"/>
      <c r="CR1360" s="18"/>
      <c r="CS1360" s="18"/>
    </row>
    <row r="1361" spans="1:97">
      <c r="A1361" s="18"/>
      <c r="B1361" s="18"/>
      <c r="C1361" s="18" t="s">
        <v>19238</v>
      </c>
      <c r="D1361" s="18"/>
      <c r="E1361" s="18"/>
      <c r="F1361" s="18"/>
      <c r="G1361" s="18"/>
      <c r="H1361" s="18"/>
      <c r="I1361" s="18"/>
      <c r="J1361" s="18"/>
      <c r="K1361" s="18"/>
      <c r="L1361" s="18"/>
      <c r="M1361" s="18"/>
      <c r="N1361" s="18"/>
      <c r="O1361" s="18"/>
      <c r="P1361" s="18"/>
      <c r="Q1361" s="18"/>
      <c r="R1361" s="18"/>
      <c r="S1361" s="18"/>
      <c r="T1361" s="18"/>
      <c r="U1361" s="18"/>
      <c r="V1361" s="18"/>
      <c r="W1361" s="18"/>
      <c r="X1361" s="18"/>
      <c r="Y1361" s="18"/>
      <c r="Z1361" s="18"/>
      <c r="AA1361" s="18"/>
      <c r="AB1361" s="18"/>
      <c r="AC1361" s="18"/>
      <c r="AD1361" s="18"/>
      <c r="AE1361" s="18"/>
      <c r="AF1361" s="18"/>
      <c r="AG1361" s="18"/>
      <c r="AH1361" s="18"/>
      <c r="AI1361" s="18"/>
      <c r="AJ1361" s="18"/>
      <c r="AK1361" s="18"/>
      <c r="AL1361" s="18"/>
      <c r="AM1361" s="18"/>
      <c r="AN1361" s="18"/>
      <c r="AO1361" s="18"/>
      <c r="AP1361" s="18"/>
      <c r="AQ1361" s="18"/>
      <c r="AR1361" s="18"/>
      <c r="AS1361" s="18"/>
      <c r="AT1361" s="18"/>
      <c r="AU1361" s="18"/>
      <c r="AV1361" s="18"/>
      <c r="AW1361" s="18"/>
      <c r="AX1361" s="18"/>
      <c r="AY1361" s="18"/>
      <c r="AZ1361" s="18"/>
      <c r="BA1361" s="18"/>
      <c r="BB1361" s="18"/>
      <c r="BC1361" s="18"/>
      <c r="BD1361" s="18"/>
      <c r="BE1361" s="18"/>
      <c r="BF1361" s="18"/>
      <c r="BG1361" s="18"/>
      <c r="BH1361" s="18"/>
      <c r="BI1361" s="18"/>
      <c r="BJ1361" s="18"/>
      <c r="BK1361" s="18"/>
      <c r="BL1361" s="18"/>
      <c r="BM1361" s="18"/>
      <c r="BN1361" s="18"/>
      <c r="BO1361" s="18"/>
      <c r="BP1361" s="18"/>
      <c r="BQ1361" s="18"/>
      <c r="BR1361" s="18"/>
      <c r="BS1361" s="18"/>
      <c r="BT1361" s="18"/>
      <c r="BU1361" s="18"/>
      <c r="BV1361" s="18"/>
      <c r="BW1361" s="18"/>
      <c r="BX1361" s="18"/>
      <c r="BY1361" s="18"/>
      <c r="BZ1361" s="18"/>
      <c r="CA1361" s="18"/>
      <c r="CB1361" s="18"/>
      <c r="CC1361" s="18"/>
      <c r="CD1361" s="18"/>
      <c r="CE1361" s="18"/>
      <c r="CF1361" s="18"/>
      <c r="CG1361" s="18"/>
      <c r="CH1361" s="18"/>
      <c r="CI1361" s="18"/>
      <c r="CJ1361" s="18"/>
      <c r="CK1361" s="18"/>
      <c r="CL1361" s="18"/>
      <c r="CM1361" s="18"/>
      <c r="CN1361" s="18"/>
      <c r="CO1361" s="18"/>
      <c r="CP1361" s="18"/>
      <c r="CQ1361" s="18"/>
      <c r="CR1361" s="18"/>
      <c r="CS1361" s="18"/>
    </row>
    <row r="1362" spans="1:97">
      <c r="A1362" s="18"/>
      <c r="B1362" s="18"/>
      <c r="C1362" s="18" t="s">
        <v>19239</v>
      </c>
      <c r="D1362" s="18"/>
      <c r="E1362" s="18"/>
      <c r="F1362" s="18"/>
      <c r="G1362" s="18"/>
      <c r="H1362" s="18"/>
      <c r="I1362" s="18"/>
      <c r="J1362" s="18"/>
      <c r="K1362" s="18"/>
      <c r="L1362" s="18"/>
      <c r="M1362" s="18"/>
      <c r="N1362" s="18"/>
      <c r="O1362" s="18"/>
      <c r="P1362" s="18"/>
      <c r="Q1362" s="18"/>
      <c r="R1362" s="18"/>
      <c r="S1362" s="18"/>
      <c r="T1362" s="18"/>
      <c r="U1362" s="18"/>
      <c r="V1362" s="18"/>
      <c r="W1362" s="18"/>
      <c r="X1362" s="18"/>
      <c r="Y1362" s="18"/>
      <c r="Z1362" s="18"/>
      <c r="AA1362" s="18"/>
      <c r="AB1362" s="18"/>
      <c r="AC1362" s="18"/>
      <c r="AD1362" s="18"/>
      <c r="AE1362" s="18"/>
      <c r="AF1362" s="18"/>
      <c r="AG1362" s="18"/>
      <c r="AH1362" s="18"/>
      <c r="AI1362" s="18"/>
      <c r="AJ1362" s="18"/>
      <c r="AK1362" s="18"/>
      <c r="AL1362" s="18"/>
      <c r="AM1362" s="18"/>
      <c r="AN1362" s="18"/>
      <c r="AO1362" s="18"/>
      <c r="AP1362" s="18"/>
      <c r="AQ1362" s="18"/>
      <c r="AR1362" s="18"/>
      <c r="AS1362" s="18"/>
      <c r="AT1362" s="18"/>
      <c r="AU1362" s="18"/>
      <c r="AV1362" s="18"/>
      <c r="AW1362" s="18"/>
      <c r="AX1362" s="18"/>
      <c r="AY1362" s="18"/>
      <c r="AZ1362" s="18"/>
      <c r="BA1362" s="18"/>
      <c r="BB1362" s="18"/>
      <c r="BC1362" s="18"/>
      <c r="BD1362" s="18"/>
      <c r="BE1362" s="18"/>
      <c r="BF1362" s="18"/>
      <c r="BG1362" s="18"/>
      <c r="BH1362" s="18"/>
      <c r="BI1362" s="18"/>
      <c r="BJ1362" s="18"/>
      <c r="BK1362" s="18"/>
      <c r="BL1362" s="18"/>
      <c r="BM1362" s="18"/>
      <c r="BN1362" s="18"/>
      <c r="BO1362" s="18"/>
      <c r="BP1362" s="18"/>
      <c r="BQ1362" s="18"/>
      <c r="BR1362" s="18"/>
      <c r="BS1362" s="18"/>
      <c r="BT1362" s="18"/>
      <c r="BU1362" s="18"/>
      <c r="BV1362" s="18"/>
      <c r="BW1362" s="18"/>
      <c r="BX1362" s="18"/>
      <c r="BY1362" s="18"/>
      <c r="BZ1362" s="18"/>
      <c r="CA1362" s="18"/>
      <c r="CB1362" s="18"/>
      <c r="CC1362" s="18"/>
      <c r="CD1362" s="18"/>
      <c r="CE1362" s="18"/>
      <c r="CF1362" s="18"/>
      <c r="CG1362" s="18"/>
      <c r="CH1362" s="18"/>
      <c r="CI1362" s="18"/>
      <c r="CJ1362" s="18"/>
      <c r="CK1362" s="18"/>
      <c r="CL1362" s="18"/>
      <c r="CM1362" s="18"/>
      <c r="CN1362" s="18"/>
      <c r="CO1362" s="18"/>
      <c r="CP1362" s="18"/>
      <c r="CQ1362" s="18"/>
      <c r="CR1362" s="18"/>
      <c r="CS1362" s="18"/>
    </row>
    <row r="1363" spans="1:97">
      <c r="A1363" s="18"/>
      <c r="B1363" s="18"/>
      <c r="C1363" s="18" t="s">
        <v>19240</v>
      </c>
      <c r="D1363" s="18"/>
      <c r="E1363" s="18"/>
      <c r="F1363" s="18"/>
      <c r="G1363" s="18"/>
      <c r="H1363" s="18"/>
      <c r="I1363" s="18"/>
      <c r="J1363" s="18"/>
      <c r="K1363" s="18"/>
      <c r="L1363" s="18"/>
      <c r="M1363" s="18"/>
      <c r="N1363" s="18"/>
      <c r="O1363" s="18"/>
      <c r="P1363" s="18"/>
      <c r="Q1363" s="18"/>
      <c r="R1363" s="18"/>
      <c r="S1363" s="18"/>
      <c r="T1363" s="18"/>
      <c r="U1363" s="18"/>
      <c r="V1363" s="18"/>
      <c r="W1363" s="18"/>
      <c r="X1363" s="18"/>
      <c r="Y1363" s="18"/>
      <c r="Z1363" s="18"/>
      <c r="AA1363" s="18"/>
      <c r="AB1363" s="18"/>
      <c r="AC1363" s="18"/>
      <c r="AD1363" s="18"/>
      <c r="AE1363" s="18"/>
      <c r="AF1363" s="18"/>
      <c r="AG1363" s="18"/>
      <c r="AH1363" s="18"/>
      <c r="AI1363" s="18"/>
      <c r="AJ1363" s="18"/>
      <c r="AK1363" s="18"/>
      <c r="AL1363" s="18"/>
      <c r="AM1363" s="18"/>
      <c r="AN1363" s="18"/>
      <c r="AO1363" s="18"/>
      <c r="AP1363" s="18"/>
      <c r="AQ1363" s="18"/>
      <c r="AR1363" s="18"/>
      <c r="AS1363" s="18"/>
      <c r="AT1363" s="18"/>
      <c r="AU1363" s="18"/>
      <c r="AV1363" s="18"/>
      <c r="AW1363" s="18"/>
      <c r="AX1363" s="18"/>
      <c r="AY1363" s="18"/>
      <c r="AZ1363" s="18"/>
      <c r="BA1363" s="18"/>
      <c r="BB1363" s="18"/>
      <c r="BC1363" s="18"/>
      <c r="BD1363" s="18"/>
      <c r="BE1363" s="18"/>
      <c r="BF1363" s="18"/>
      <c r="BG1363" s="18"/>
      <c r="BH1363" s="18"/>
      <c r="BI1363" s="18"/>
      <c r="BJ1363" s="18"/>
      <c r="BK1363" s="18"/>
      <c r="BL1363" s="18"/>
      <c r="BM1363" s="18"/>
      <c r="BN1363" s="18"/>
      <c r="BO1363" s="18"/>
      <c r="BP1363" s="18"/>
      <c r="BQ1363" s="18"/>
      <c r="BR1363" s="18"/>
      <c r="BS1363" s="18"/>
      <c r="BT1363" s="18"/>
      <c r="BU1363" s="18"/>
      <c r="BV1363" s="18"/>
      <c r="BW1363" s="18"/>
      <c r="BX1363" s="18"/>
      <c r="BY1363" s="18"/>
      <c r="BZ1363" s="18"/>
      <c r="CA1363" s="18"/>
      <c r="CB1363" s="18"/>
      <c r="CC1363" s="18"/>
      <c r="CD1363" s="18"/>
      <c r="CE1363" s="18"/>
      <c r="CF1363" s="18"/>
      <c r="CG1363" s="18"/>
      <c r="CH1363" s="18"/>
      <c r="CI1363" s="18"/>
      <c r="CJ1363" s="18"/>
      <c r="CK1363" s="18"/>
      <c r="CL1363" s="18"/>
      <c r="CM1363" s="18"/>
      <c r="CN1363" s="18"/>
      <c r="CO1363" s="18"/>
      <c r="CP1363" s="18"/>
      <c r="CQ1363" s="18"/>
      <c r="CR1363" s="18"/>
      <c r="CS1363" s="18"/>
    </row>
    <row r="1364" spans="1:97">
      <c r="A1364" s="18"/>
      <c r="B1364" s="18"/>
      <c r="C1364" s="18" t="s">
        <v>19241</v>
      </c>
      <c r="D1364" s="18"/>
      <c r="E1364" s="18"/>
      <c r="F1364" s="18"/>
      <c r="G1364" s="18"/>
      <c r="H1364" s="18"/>
      <c r="I1364" s="18"/>
      <c r="J1364" s="18"/>
      <c r="K1364" s="18"/>
      <c r="L1364" s="18"/>
      <c r="M1364" s="18"/>
      <c r="N1364" s="18"/>
      <c r="O1364" s="18"/>
      <c r="P1364" s="18"/>
      <c r="Q1364" s="18"/>
      <c r="R1364" s="18"/>
      <c r="S1364" s="18"/>
      <c r="T1364" s="18"/>
      <c r="U1364" s="18"/>
      <c r="V1364" s="18"/>
      <c r="W1364" s="18"/>
      <c r="X1364" s="18"/>
      <c r="Y1364" s="18"/>
      <c r="Z1364" s="18"/>
      <c r="AA1364" s="18"/>
      <c r="AB1364" s="18"/>
      <c r="AC1364" s="18"/>
      <c r="AD1364" s="18"/>
      <c r="AE1364" s="18"/>
      <c r="AF1364" s="18"/>
      <c r="AG1364" s="18"/>
      <c r="AH1364" s="18"/>
      <c r="AI1364" s="18"/>
      <c r="AJ1364" s="18"/>
      <c r="AK1364" s="18"/>
      <c r="AL1364" s="18"/>
      <c r="AM1364" s="18"/>
      <c r="AN1364" s="18"/>
      <c r="AO1364" s="18"/>
      <c r="AP1364" s="18"/>
      <c r="AQ1364" s="18"/>
      <c r="AR1364" s="18"/>
      <c r="AS1364" s="18"/>
      <c r="AT1364" s="18"/>
      <c r="AU1364" s="18"/>
      <c r="AV1364" s="18"/>
      <c r="AW1364" s="18"/>
      <c r="AX1364" s="18"/>
      <c r="AY1364" s="18"/>
      <c r="AZ1364" s="18"/>
      <c r="BA1364" s="18"/>
      <c r="BB1364" s="18"/>
      <c r="BC1364" s="18"/>
      <c r="BD1364" s="18"/>
      <c r="BE1364" s="18"/>
      <c r="BF1364" s="18"/>
      <c r="BG1364" s="18"/>
      <c r="BH1364" s="18"/>
      <c r="BI1364" s="18"/>
      <c r="BJ1364" s="18"/>
      <c r="BK1364" s="18"/>
      <c r="BL1364" s="18"/>
      <c r="BM1364" s="18"/>
      <c r="BN1364" s="18"/>
      <c r="BO1364" s="18"/>
      <c r="BP1364" s="18"/>
      <c r="BQ1364" s="18"/>
      <c r="BR1364" s="18"/>
      <c r="BS1364" s="18"/>
      <c r="BT1364" s="18"/>
      <c r="BU1364" s="18"/>
      <c r="BV1364" s="18"/>
      <c r="BW1364" s="18"/>
      <c r="BX1364" s="18"/>
      <c r="BY1364" s="18"/>
      <c r="BZ1364" s="18"/>
      <c r="CA1364" s="18"/>
      <c r="CB1364" s="18"/>
      <c r="CC1364" s="18"/>
      <c r="CD1364" s="18"/>
      <c r="CE1364" s="18"/>
      <c r="CF1364" s="18"/>
      <c r="CG1364" s="18"/>
      <c r="CH1364" s="18"/>
      <c r="CI1364" s="18"/>
      <c r="CJ1364" s="18"/>
      <c r="CK1364" s="18"/>
      <c r="CL1364" s="18"/>
      <c r="CM1364" s="18"/>
      <c r="CN1364" s="18"/>
      <c r="CO1364" s="18"/>
      <c r="CP1364" s="18"/>
      <c r="CQ1364" s="18"/>
      <c r="CR1364" s="18"/>
      <c r="CS1364" s="18"/>
    </row>
    <row r="1365" spans="1:97">
      <c r="A1365" s="18"/>
      <c r="B1365" s="18"/>
      <c r="C1365" s="18" t="s">
        <v>19242</v>
      </c>
      <c r="D1365" s="18"/>
      <c r="E1365" s="18"/>
      <c r="F1365" s="18"/>
      <c r="G1365" s="18"/>
      <c r="H1365" s="18"/>
      <c r="I1365" s="18"/>
      <c r="J1365" s="18"/>
      <c r="K1365" s="18"/>
      <c r="L1365" s="18"/>
      <c r="M1365" s="18"/>
      <c r="N1365" s="18"/>
      <c r="O1365" s="18"/>
      <c r="P1365" s="18"/>
      <c r="Q1365" s="18"/>
      <c r="R1365" s="18"/>
      <c r="S1365" s="18"/>
      <c r="T1365" s="18"/>
      <c r="U1365" s="18"/>
      <c r="V1365" s="18"/>
      <c r="W1365" s="18"/>
      <c r="X1365" s="18"/>
      <c r="Y1365" s="18"/>
      <c r="Z1365" s="18"/>
      <c r="AA1365" s="18"/>
      <c r="AB1365" s="18"/>
      <c r="AC1365" s="18"/>
      <c r="AD1365" s="18"/>
      <c r="AE1365" s="18"/>
      <c r="AF1365" s="18"/>
      <c r="AG1365" s="18"/>
      <c r="AH1365" s="18"/>
      <c r="AI1365" s="18"/>
      <c r="AJ1365" s="18"/>
      <c r="AK1365" s="18"/>
      <c r="AL1365" s="18"/>
      <c r="AM1365" s="18"/>
      <c r="AN1365" s="18"/>
      <c r="AO1365" s="18"/>
      <c r="AP1365" s="18"/>
      <c r="AQ1365" s="18"/>
      <c r="AR1365" s="18"/>
      <c r="AS1365" s="18"/>
      <c r="AT1365" s="18"/>
      <c r="AU1365" s="18"/>
      <c r="AV1365" s="18"/>
      <c r="AW1365" s="18"/>
      <c r="AX1365" s="18"/>
      <c r="AY1365" s="18"/>
      <c r="AZ1365" s="18"/>
      <c r="BA1365" s="18"/>
      <c r="BB1365" s="18"/>
      <c r="BC1365" s="18"/>
      <c r="BD1365" s="18"/>
      <c r="BE1365" s="18"/>
      <c r="BF1365" s="18"/>
      <c r="BG1365" s="18"/>
      <c r="BH1365" s="18"/>
      <c r="BI1365" s="18"/>
      <c r="BJ1365" s="18"/>
      <c r="BK1365" s="18"/>
      <c r="BL1365" s="18"/>
      <c r="BM1365" s="18"/>
      <c r="BN1365" s="18"/>
      <c r="BO1365" s="18"/>
      <c r="BP1365" s="18"/>
      <c r="BQ1365" s="18"/>
      <c r="BR1365" s="18"/>
      <c r="BS1365" s="18"/>
      <c r="BT1365" s="18"/>
      <c r="BU1365" s="18"/>
      <c r="BV1365" s="18"/>
      <c r="BW1365" s="18"/>
      <c r="BX1365" s="18"/>
      <c r="BY1365" s="18"/>
      <c r="BZ1365" s="18"/>
      <c r="CA1365" s="18"/>
      <c r="CB1365" s="18"/>
      <c r="CC1365" s="18"/>
      <c r="CD1365" s="18"/>
      <c r="CE1365" s="18"/>
      <c r="CF1365" s="18"/>
      <c r="CG1365" s="18"/>
      <c r="CH1365" s="18"/>
      <c r="CI1365" s="18"/>
      <c r="CJ1365" s="18"/>
      <c r="CK1365" s="18"/>
      <c r="CL1365" s="18"/>
      <c r="CM1365" s="18"/>
      <c r="CN1365" s="18"/>
      <c r="CO1365" s="18"/>
      <c r="CP1365" s="18"/>
      <c r="CQ1365" s="18"/>
      <c r="CR1365" s="18"/>
      <c r="CS1365" s="18"/>
    </row>
    <row r="1366" spans="1:97">
      <c r="A1366" s="18"/>
      <c r="B1366" s="18"/>
      <c r="C1366" s="18" t="s">
        <v>19243</v>
      </c>
      <c r="D1366" s="18"/>
      <c r="E1366" s="18"/>
      <c r="F1366" s="18"/>
      <c r="G1366" s="18"/>
      <c r="H1366" s="18"/>
      <c r="I1366" s="18"/>
      <c r="J1366" s="18"/>
      <c r="K1366" s="18"/>
      <c r="L1366" s="18"/>
      <c r="M1366" s="18"/>
      <c r="N1366" s="18"/>
      <c r="O1366" s="18"/>
      <c r="P1366" s="18"/>
      <c r="Q1366" s="18"/>
      <c r="R1366" s="18"/>
      <c r="S1366" s="18"/>
      <c r="T1366" s="18"/>
      <c r="U1366" s="18"/>
      <c r="V1366" s="18"/>
      <c r="W1366" s="18"/>
      <c r="X1366" s="18"/>
      <c r="Y1366" s="18"/>
      <c r="Z1366" s="18"/>
      <c r="AA1366" s="18"/>
      <c r="AB1366" s="18"/>
      <c r="AC1366" s="18"/>
      <c r="AD1366" s="18"/>
      <c r="AE1366" s="18"/>
      <c r="AF1366" s="18"/>
      <c r="AG1366" s="18"/>
      <c r="AH1366" s="18"/>
      <c r="AI1366" s="18"/>
      <c r="AJ1366" s="18"/>
      <c r="AK1366" s="18"/>
      <c r="AL1366" s="18"/>
      <c r="AM1366" s="18"/>
      <c r="AN1366" s="18"/>
      <c r="AO1366" s="18"/>
      <c r="AP1366" s="18"/>
      <c r="AQ1366" s="18"/>
      <c r="AR1366" s="18"/>
      <c r="AS1366" s="18"/>
      <c r="AT1366" s="18"/>
      <c r="AU1366" s="18"/>
      <c r="AV1366" s="18"/>
      <c r="AW1366" s="18"/>
      <c r="AX1366" s="18"/>
      <c r="AY1366" s="18"/>
      <c r="AZ1366" s="18"/>
      <c r="BA1366" s="18"/>
      <c r="BB1366" s="18"/>
      <c r="BC1366" s="18"/>
      <c r="BD1366" s="18"/>
      <c r="BE1366" s="18"/>
      <c r="BF1366" s="18"/>
      <c r="BG1366" s="18"/>
      <c r="BH1366" s="18"/>
      <c r="BI1366" s="18"/>
      <c r="BJ1366" s="18"/>
      <c r="BK1366" s="18"/>
      <c r="BL1366" s="18"/>
      <c r="BM1366" s="18"/>
      <c r="BN1366" s="18"/>
      <c r="BO1366" s="18"/>
      <c r="BP1366" s="18"/>
      <c r="BQ1366" s="18"/>
      <c r="BR1366" s="18"/>
      <c r="BS1366" s="18"/>
      <c r="BT1366" s="18"/>
      <c r="BU1366" s="18"/>
      <c r="BV1366" s="18"/>
      <c r="BW1366" s="18"/>
      <c r="BX1366" s="18"/>
      <c r="BY1366" s="18"/>
      <c r="BZ1366" s="18"/>
      <c r="CA1366" s="18"/>
      <c r="CB1366" s="18"/>
      <c r="CC1366" s="18"/>
      <c r="CD1366" s="18"/>
      <c r="CE1366" s="18"/>
      <c r="CF1366" s="18"/>
      <c r="CG1366" s="18"/>
      <c r="CH1366" s="18"/>
      <c r="CI1366" s="18"/>
      <c r="CJ1366" s="18"/>
      <c r="CK1366" s="18"/>
      <c r="CL1366" s="18"/>
      <c r="CM1366" s="18"/>
      <c r="CN1366" s="18"/>
      <c r="CO1366" s="18"/>
      <c r="CP1366" s="18"/>
      <c r="CQ1366" s="18"/>
      <c r="CR1366" s="18"/>
      <c r="CS1366" s="18"/>
    </row>
    <row r="1367" spans="1:97">
      <c r="A1367" s="18"/>
      <c r="B1367" s="18"/>
      <c r="C1367" s="18" t="s">
        <v>19244</v>
      </c>
      <c r="D1367" s="18"/>
      <c r="E1367" s="18"/>
      <c r="F1367" s="18"/>
      <c r="G1367" s="18"/>
      <c r="H1367" s="18"/>
      <c r="I1367" s="18"/>
      <c r="J1367" s="18"/>
      <c r="K1367" s="18"/>
      <c r="L1367" s="18"/>
      <c r="M1367" s="18"/>
      <c r="N1367" s="18"/>
      <c r="O1367" s="18"/>
      <c r="P1367" s="18"/>
      <c r="Q1367" s="18"/>
      <c r="R1367" s="18"/>
      <c r="S1367" s="18"/>
      <c r="T1367" s="18"/>
      <c r="U1367" s="18"/>
      <c r="V1367" s="18"/>
      <c r="W1367" s="18"/>
      <c r="X1367" s="18"/>
      <c r="Y1367" s="18"/>
      <c r="Z1367" s="18"/>
      <c r="AA1367" s="18"/>
      <c r="AB1367" s="18"/>
      <c r="AC1367" s="18"/>
      <c r="AD1367" s="18"/>
      <c r="AE1367" s="18"/>
      <c r="AF1367" s="18"/>
      <c r="AG1367" s="18"/>
      <c r="AH1367" s="18"/>
      <c r="AI1367" s="18"/>
      <c r="AJ1367" s="18"/>
      <c r="AK1367" s="18"/>
      <c r="AL1367" s="18"/>
      <c r="AM1367" s="18"/>
      <c r="AN1367" s="18"/>
      <c r="AO1367" s="18"/>
      <c r="AP1367" s="18"/>
      <c r="AQ1367" s="18"/>
      <c r="AR1367" s="18"/>
      <c r="AS1367" s="18"/>
      <c r="AT1367" s="18"/>
      <c r="AU1367" s="18"/>
      <c r="AV1367" s="18"/>
      <c r="AW1367" s="18"/>
      <c r="AX1367" s="18"/>
      <c r="AY1367" s="18"/>
      <c r="AZ1367" s="18"/>
      <c r="BA1367" s="18"/>
      <c r="BB1367" s="18"/>
      <c r="BC1367" s="18"/>
      <c r="BD1367" s="18"/>
      <c r="BE1367" s="18"/>
      <c r="BF1367" s="18"/>
      <c r="BG1367" s="18"/>
      <c r="BH1367" s="18"/>
      <c r="BI1367" s="18"/>
      <c r="BJ1367" s="18"/>
      <c r="BK1367" s="18"/>
      <c r="BL1367" s="18"/>
      <c r="BM1367" s="18"/>
      <c r="BN1367" s="18"/>
      <c r="BO1367" s="18"/>
      <c r="BP1367" s="18"/>
      <c r="BQ1367" s="18"/>
      <c r="BR1367" s="18"/>
      <c r="BS1367" s="18"/>
      <c r="BT1367" s="18"/>
      <c r="BU1367" s="18"/>
      <c r="BV1367" s="18"/>
      <c r="BW1367" s="18"/>
      <c r="BX1367" s="18"/>
      <c r="BY1367" s="18"/>
      <c r="BZ1367" s="18"/>
      <c r="CA1367" s="18"/>
      <c r="CB1367" s="18"/>
      <c r="CC1367" s="18"/>
      <c r="CD1367" s="18"/>
      <c r="CE1367" s="18"/>
      <c r="CF1367" s="18"/>
      <c r="CG1367" s="18"/>
      <c r="CH1367" s="18"/>
      <c r="CI1367" s="18"/>
      <c r="CJ1367" s="18"/>
      <c r="CK1367" s="18"/>
      <c r="CL1367" s="18"/>
      <c r="CM1367" s="18"/>
      <c r="CN1367" s="18"/>
      <c r="CO1367" s="18"/>
      <c r="CP1367" s="18"/>
      <c r="CQ1367" s="18"/>
      <c r="CR1367" s="18"/>
      <c r="CS1367" s="18"/>
    </row>
    <row r="1368" spans="1:97">
      <c r="A1368" s="18"/>
      <c r="B1368" s="18"/>
      <c r="C1368" s="18" t="s">
        <v>19245</v>
      </c>
      <c r="D1368" s="18"/>
      <c r="E1368" s="18"/>
      <c r="F1368" s="18"/>
      <c r="G1368" s="18"/>
      <c r="H1368" s="18"/>
      <c r="I1368" s="18"/>
      <c r="J1368" s="18"/>
      <c r="K1368" s="18"/>
      <c r="L1368" s="18"/>
      <c r="M1368" s="18"/>
      <c r="N1368" s="18"/>
      <c r="O1368" s="18"/>
      <c r="P1368" s="18"/>
      <c r="Q1368" s="18"/>
      <c r="R1368" s="18"/>
      <c r="S1368" s="18"/>
      <c r="T1368" s="18"/>
      <c r="U1368" s="18"/>
      <c r="V1368" s="18"/>
      <c r="W1368" s="18"/>
      <c r="X1368" s="18"/>
      <c r="Y1368" s="18"/>
      <c r="Z1368" s="18"/>
      <c r="AA1368" s="18"/>
      <c r="AB1368" s="18"/>
      <c r="AC1368" s="18"/>
      <c r="AD1368" s="18"/>
      <c r="AE1368" s="18"/>
      <c r="AF1368" s="18"/>
      <c r="AG1368" s="18"/>
      <c r="AH1368" s="18"/>
      <c r="AI1368" s="18"/>
      <c r="AJ1368" s="18"/>
      <c r="AK1368" s="18"/>
      <c r="AL1368" s="18"/>
      <c r="AM1368" s="18"/>
      <c r="AN1368" s="18"/>
      <c r="AO1368" s="18"/>
      <c r="AP1368" s="18"/>
      <c r="AQ1368" s="18"/>
      <c r="AR1368" s="18"/>
      <c r="AS1368" s="18"/>
      <c r="AT1368" s="18"/>
      <c r="AU1368" s="18"/>
      <c r="AV1368" s="18"/>
      <c r="AW1368" s="18"/>
      <c r="AX1368" s="18"/>
      <c r="AY1368" s="18"/>
      <c r="AZ1368" s="18"/>
      <c r="BA1368" s="18"/>
      <c r="BB1368" s="18"/>
      <c r="BC1368" s="18"/>
      <c r="BD1368" s="18"/>
      <c r="BE1368" s="18"/>
      <c r="BF1368" s="18"/>
      <c r="BG1368" s="18"/>
      <c r="BH1368" s="18"/>
      <c r="BI1368" s="18"/>
      <c r="BJ1368" s="18"/>
      <c r="BK1368" s="18"/>
      <c r="BL1368" s="18"/>
      <c r="BM1368" s="18"/>
      <c r="BN1368" s="18"/>
      <c r="BO1368" s="18"/>
      <c r="BP1368" s="18"/>
      <c r="BQ1368" s="18"/>
      <c r="BR1368" s="18"/>
      <c r="BS1368" s="18"/>
      <c r="BT1368" s="18"/>
      <c r="BU1368" s="18"/>
      <c r="BV1368" s="18"/>
      <c r="BW1368" s="18"/>
      <c r="BX1368" s="18"/>
      <c r="BY1368" s="18"/>
      <c r="BZ1368" s="18"/>
      <c r="CA1368" s="18"/>
      <c r="CB1368" s="18"/>
      <c r="CC1368" s="18"/>
      <c r="CD1368" s="18"/>
      <c r="CE1368" s="18"/>
      <c r="CF1368" s="18"/>
      <c r="CG1368" s="18"/>
      <c r="CH1368" s="18"/>
      <c r="CI1368" s="18"/>
      <c r="CJ1368" s="18"/>
      <c r="CK1368" s="18"/>
      <c r="CL1368" s="18"/>
      <c r="CM1368" s="18"/>
      <c r="CN1368" s="18"/>
      <c r="CO1368" s="18"/>
      <c r="CP1368" s="18"/>
      <c r="CQ1368" s="18"/>
      <c r="CR1368" s="18"/>
      <c r="CS1368" s="18"/>
    </row>
    <row r="1369" spans="1:97">
      <c r="A1369" s="18"/>
      <c r="B1369" s="18"/>
      <c r="C1369" s="18" t="s">
        <v>19246</v>
      </c>
      <c r="D1369" s="18"/>
      <c r="E1369" s="18"/>
      <c r="F1369" s="18"/>
      <c r="G1369" s="18"/>
      <c r="H1369" s="18"/>
      <c r="I1369" s="18"/>
      <c r="J1369" s="18"/>
      <c r="K1369" s="18"/>
      <c r="L1369" s="18"/>
      <c r="M1369" s="18"/>
      <c r="N1369" s="18"/>
      <c r="O1369" s="18"/>
      <c r="P1369" s="18"/>
      <c r="Q1369" s="18"/>
      <c r="R1369" s="18"/>
      <c r="S1369" s="18"/>
      <c r="T1369" s="18"/>
      <c r="U1369" s="18"/>
      <c r="V1369" s="18"/>
      <c r="W1369" s="18"/>
      <c r="X1369" s="18"/>
      <c r="Y1369" s="18"/>
      <c r="Z1369" s="18"/>
      <c r="AA1369" s="18"/>
      <c r="AB1369" s="18"/>
      <c r="AC1369" s="18"/>
      <c r="AD1369" s="18"/>
      <c r="AE1369" s="18"/>
      <c r="AF1369" s="18"/>
      <c r="AG1369" s="18"/>
      <c r="AH1369" s="18"/>
      <c r="AI1369" s="18"/>
      <c r="AJ1369" s="18"/>
      <c r="AK1369" s="18"/>
      <c r="AL1369" s="18"/>
      <c r="AM1369" s="18"/>
      <c r="AN1369" s="18"/>
      <c r="AO1369" s="18"/>
      <c r="AP1369" s="18"/>
      <c r="AQ1369" s="18"/>
      <c r="AR1369" s="18"/>
      <c r="AS1369" s="18"/>
      <c r="AT1369" s="18"/>
      <c r="AU1369" s="18"/>
      <c r="AV1369" s="18"/>
      <c r="AW1369" s="18"/>
      <c r="AX1369" s="18"/>
      <c r="AY1369" s="18"/>
      <c r="AZ1369" s="18"/>
      <c r="BA1369" s="18"/>
      <c r="BB1369" s="18"/>
      <c r="BC1369" s="18"/>
      <c r="BD1369" s="18"/>
      <c r="BE1369" s="18"/>
      <c r="BF1369" s="18"/>
      <c r="BG1369" s="18"/>
      <c r="BH1369" s="18"/>
      <c r="BI1369" s="18"/>
      <c r="BJ1369" s="18"/>
      <c r="BK1369" s="18"/>
      <c r="BL1369" s="18"/>
      <c r="BM1369" s="18"/>
      <c r="BN1369" s="18"/>
      <c r="BO1369" s="18"/>
      <c r="BP1369" s="18"/>
      <c r="BQ1369" s="18"/>
      <c r="BR1369" s="18"/>
      <c r="BS1369" s="18"/>
      <c r="BT1369" s="18"/>
      <c r="BU1369" s="18"/>
      <c r="BV1369" s="18"/>
      <c r="BW1369" s="18"/>
      <c r="BX1369" s="18"/>
      <c r="BY1369" s="18"/>
      <c r="BZ1369" s="18"/>
      <c r="CA1369" s="18"/>
      <c r="CB1369" s="18"/>
      <c r="CC1369" s="18"/>
      <c r="CD1369" s="18"/>
      <c r="CE1369" s="18"/>
      <c r="CF1369" s="18"/>
      <c r="CG1369" s="18"/>
      <c r="CH1369" s="18"/>
      <c r="CI1369" s="18"/>
      <c r="CJ1369" s="18"/>
      <c r="CK1369" s="18"/>
      <c r="CL1369" s="18"/>
      <c r="CM1369" s="18"/>
      <c r="CN1369" s="18"/>
      <c r="CO1369" s="18"/>
      <c r="CP1369" s="18"/>
      <c r="CQ1369" s="18"/>
      <c r="CR1369" s="18"/>
      <c r="CS1369" s="18"/>
    </row>
    <row r="1370" spans="1:97">
      <c r="A1370" s="18"/>
      <c r="B1370" s="18"/>
      <c r="C1370" s="18" t="s">
        <v>19247</v>
      </c>
      <c r="D1370" s="18"/>
      <c r="E1370" s="18"/>
      <c r="F1370" s="18"/>
      <c r="G1370" s="18"/>
      <c r="H1370" s="18"/>
      <c r="I1370" s="18"/>
      <c r="J1370" s="18"/>
      <c r="K1370" s="18"/>
      <c r="L1370" s="18"/>
      <c r="M1370" s="18"/>
      <c r="N1370" s="18"/>
      <c r="O1370" s="18"/>
      <c r="P1370" s="18"/>
      <c r="Q1370" s="18"/>
      <c r="R1370" s="18"/>
      <c r="S1370" s="18"/>
      <c r="T1370" s="18"/>
      <c r="U1370" s="18"/>
      <c r="V1370" s="18"/>
      <c r="W1370" s="18"/>
      <c r="X1370" s="18"/>
      <c r="Y1370" s="18"/>
      <c r="Z1370" s="18"/>
      <c r="AA1370" s="18"/>
      <c r="AB1370" s="18"/>
      <c r="AC1370" s="18"/>
      <c r="AD1370" s="18"/>
      <c r="AE1370" s="18"/>
      <c r="AF1370" s="18"/>
      <c r="AG1370" s="18"/>
      <c r="AH1370" s="18"/>
      <c r="AI1370" s="18"/>
      <c r="AJ1370" s="18"/>
      <c r="AK1370" s="18"/>
      <c r="AL1370" s="18"/>
      <c r="AM1370" s="18"/>
      <c r="AN1370" s="18"/>
      <c r="AO1370" s="18"/>
      <c r="AP1370" s="18"/>
      <c r="AQ1370" s="18"/>
      <c r="AR1370" s="18"/>
      <c r="AS1370" s="18"/>
      <c r="AT1370" s="18"/>
      <c r="AU1370" s="18"/>
      <c r="AV1370" s="18"/>
      <c r="AW1370" s="18"/>
      <c r="AX1370" s="18"/>
      <c r="AY1370" s="18"/>
      <c r="AZ1370" s="18"/>
      <c r="BA1370" s="18"/>
      <c r="BB1370" s="18"/>
      <c r="BC1370" s="18"/>
      <c r="BD1370" s="18"/>
      <c r="BE1370" s="18"/>
      <c r="BF1370" s="18"/>
      <c r="BG1370" s="18"/>
      <c r="BH1370" s="18"/>
      <c r="BI1370" s="18"/>
      <c r="BJ1370" s="18"/>
      <c r="BK1370" s="18"/>
      <c r="BL1370" s="18"/>
      <c r="BM1370" s="18"/>
      <c r="BN1370" s="18"/>
      <c r="BO1370" s="18"/>
      <c r="BP1370" s="18"/>
      <c r="BQ1370" s="18"/>
      <c r="BR1370" s="18"/>
      <c r="BS1370" s="18"/>
      <c r="BT1370" s="18"/>
      <c r="BU1370" s="18"/>
      <c r="BV1370" s="18"/>
      <c r="BW1370" s="18"/>
      <c r="BX1370" s="18"/>
      <c r="BY1370" s="18"/>
      <c r="BZ1370" s="18"/>
      <c r="CA1370" s="18"/>
      <c r="CB1370" s="18"/>
      <c r="CC1370" s="18"/>
      <c r="CD1370" s="18"/>
      <c r="CE1370" s="18"/>
      <c r="CF1370" s="18"/>
      <c r="CG1370" s="18"/>
      <c r="CH1370" s="18"/>
      <c r="CI1370" s="18"/>
      <c r="CJ1370" s="18"/>
      <c r="CK1370" s="18"/>
      <c r="CL1370" s="18"/>
      <c r="CM1370" s="18"/>
      <c r="CN1370" s="18"/>
      <c r="CO1370" s="18"/>
      <c r="CP1370" s="18"/>
      <c r="CQ1370" s="18"/>
      <c r="CR1370" s="18"/>
      <c r="CS1370" s="18"/>
    </row>
    <row r="1371" spans="1:97">
      <c r="A1371" s="18"/>
      <c r="B1371" s="18"/>
      <c r="C1371" s="18" t="s">
        <v>19248</v>
      </c>
      <c r="D1371" s="18"/>
      <c r="E1371" s="18"/>
      <c r="F1371" s="18"/>
      <c r="G1371" s="18"/>
      <c r="H1371" s="18"/>
      <c r="I1371" s="18"/>
      <c r="J1371" s="18"/>
      <c r="K1371" s="18"/>
      <c r="L1371" s="18"/>
      <c r="M1371" s="18"/>
      <c r="N1371" s="18"/>
      <c r="O1371" s="18"/>
      <c r="P1371" s="18"/>
      <c r="Q1371" s="18"/>
      <c r="R1371" s="18"/>
      <c r="S1371" s="18"/>
      <c r="T1371" s="18"/>
      <c r="U1371" s="18"/>
      <c r="V1371" s="18"/>
      <c r="W1371" s="18"/>
      <c r="X1371" s="18"/>
      <c r="Y1371" s="18"/>
      <c r="Z1371" s="18"/>
      <c r="AA1371" s="18"/>
      <c r="AB1371" s="18"/>
      <c r="AC1371" s="18"/>
      <c r="AD1371" s="18"/>
      <c r="AE1371" s="18"/>
      <c r="AF1371" s="18"/>
      <c r="AG1371" s="18"/>
      <c r="AH1371" s="18"/>
      <c r="AI1371" s="18"/>
      <c r="AJ1371" s="18"/>
      <c r="AK1371" s="18"/>
      <c r="AL1371" s="18"/>
      <c r="AM1371" s="18"/>
      <c r="AN1371" s="18"/>
      <c r="AO1371" s="18"/>
      <c r="AP1371" s="18"/>
      <c r="AQ1371" s="18"/>
      <c r="AR1371" s="18"/>
      <c r="AS1371" s="18"/>
      <c r="AT1371" s="18"/>
      <c r="AU1371" s="18"/>
      <c r="AV1371" s="18"/>
      <c r="AW1371" s="18"/>
      <c r="AX1371" s="18"/>
      <c r="AY1371" s="18"/>
      <c r="AZ1371" s="18"/>
      <c r="BA1371" s="18"/>
      <c r="BB1371" s="18"/>
      <c r="BC1371" s="18"/>
      <c r="BD1371" s="18"/>
      <c r="BE1371" s="18"/>
      <c r="BF1371" s="18"/>
      <c r="BG1371" s="18"/>
      <c r="BH1371" s="18"/>
      <c r="BI1371" s="18"/>
      <c r="BJ1371" s="18"/>
      <c r="BK1371" s="18"/>
      <c r="BL1371" s="18"/>
      <c r="BM1371" s="18"/>
      <c r="BN1371" s="18"/>
      <c r="BO1371" s="18"/>
      <c r="BP1371" s="18"/>
      <c r="BQ1371" s="18"/>
      <c r="BR1371" s="18"/>
      <c r="BS1371" s="18"/>
      <c r="BT1371" s="18"/>
      <c r="BU1371" s="18"/>
      <c r="BV1371" s="18"/>
      <c r="BW1371" s="18"/>
      <c r="BX1371" s="18"/>
      <c r="BY1371" s="18"/>
      <c r="BZ1371" s="18"/>
      <c r="CA1371" s="18"/>
      <c r="CB1371" s="18"/>
      <c r="CC1371" s="18"/>
      <c r="CD1371" s="18"/>
      <c r="CE1371" s="18"/>
      <c r="CF1371" s="18"/>
      <c r="CG1371" s="18"/>
      <c r="CH1371" s="18"/>
      <c r="CI1371" s="18"/>
      <c r="CJ1371" s="18"/>
      <c r="CK1371" s="18"/>
      <c r="CL1371" s="18"/>
      <c r="CM1371" s="18"/>
      <c r="CN1371" s="18"/>
      <c r="CO1371" s="18"/>
      <c r="CP1371" s="18"/>
      <c r="CQ1371" s="18"/>
      <c r="CR1371" s="18"/>
      <c r="CS1371" s="18"/>
    </row>
    <row r="1372" spans="1:97">
      <c r="A1372" s="18"/>
      <c r="B1372" s="18"/>
      <c r="C1372" s="18" t="s">
        <v>19249</v>
      </c>
      <c r="D1372" s="18"/>
      <c r="E1372" s="18"/>
      <c r="F1372" s="18"/>
      <c r="G1372" s="18"/>
      <c r="H1372" s="18"/>
      <c r="I1372" s="18"/>
      <c r="J1372" s="18"/>
      <c r="K1372" s="18"/>
      <c r="L1372" s="18"/>
      <c r="M1372" s="18"/>
      <c r="N1372" s="18"/>
      <c r="O1372" s="18"/>
      <c r="P1372" s="18"/>
      <c r="Q1372" s="18"/>
      <c r="R1372" s="18"/>
      <c r="S1372" s="18"/>
      <c r="T1372" s="18"/>
      <c r="U1372" s="18"/>
      <c r="V1372" s="18"/>
      <c r="W1372" s="18"/>
      <c r="X1372" s="18"/>
      <c r="Y1372" s="18"/>
      <c r="Z1372" s="18"/>
      <c r="AA1372" s="18"/>
      <c r="AB1372" s="18"/>
      <c r="AC1372" s="18"/>
      <c r="AD1372" s="18"/>
      <c r="AE1372" s="18"/>
      <c r="AF1372" s="18"/>
      <c r="AG1372" s="18"/>
      <c r="AH1372" s="18"/>
      <c r="AI1372" s="18"/>
      <c r="AJ1372" s="18"/>
      <c r="AK1372" s="18"/>
      <c r="AL1372" s="18"/>
      <c r="AM1372" s="18"/>
      <c r="AN1372" s="18"/>
      <c r="AO1372" s="18"/>
      <c r="AP1372" s="18"/>
      <c r="AQ1372" s="18"/>
      <c r="AR1372" s="18"/>
      <c r="AS1372" s="18"/>
      <c r="AT1372" s="18"/>
      <c r="AU1372" s="18"/>
      <c r="AV1372" s="18"/>
      <c r="AW1372" s="18"/>
      <c r="AX1372" s="18"/>
      <c r="AY1372" s="18"/>
      <c r="AZ1372" s="18"/>
      <c r="BA1372" s="18"/>
      <c r="BB1372" s="18"/>
      <c r="BC1372" s="18"/>
      <c r="BD1372" s="18"/>
      <c r="BE1372" s="18"/>
      <c r="BF1372" s="18"/>
      <c r="BG1372" s="18"/>
      <c r="BH1372" s="18"/>
      <c r="BI1372" s="18"/>
      <c r="BJ1372" s="18"/>
      <c r="BK1372" s="18"/>
      <c r="BL1372" s="18"/>
      <c r="BM1372" s="18"/>
      <c r="BN1372" s="18"/>
      <c r="BO1372" s="18"/>
      <c r="BP1372" s="18"/>
      <c r="BQ1372" s="18"/>
      <c r="BR1372" s="18"/>
      <c r="BS1372" s="18"/>
      <c r="BT1372" s="18"/>
      <c r="BU1372" s="18"/>
      <c r="BV1372" s="18"/>
      <c r="BW1372" s="18"/>
      <c r="BX1372" s="18"/>
      <c r="BY1372" s="18"/>
      <c r="BZ1372" s="18"/>
      <c r="CA1372" s="18"/>
      <c r="CB1372" s="18"/>
      <c r="CC1372" s="18"/>
      <c r="CD1372" s="18"/>
      <c r="CE1372" s="18"/>
      <c r="CF1372" s="18"/>
      <c r="CG1372" s="18"/>
      <c r="CH1372" s="18"/>
      <c r="CI1372" s="18"/>
      <c r="CJ1372" s="18"/>
      <c r="CK1372" s="18"/>
      <c r="CL1372" s="18"/>
      <c r="CM1372" s="18"/>
      <c r="CN1372" s="18"/>
      <c r="CO1372" s="18"/>
      <c r="CP1372" s="18"/>
      <c r="CQ1372" s="18"/>
      <c r="CR1372" s="18"/>
      <c r="CS1372" s="18"/>
    </row>
    <row r="1373" spans="1:97">
      <c r="A1373" s="18"/>
      <c r="B1373" s="18"/>
      <c r="C1373" s="18" t="s">
        <v>19250</v>
      </c>
      <c r="D1373" s="18"/>
      <c r="E1373" s="18"/>
      <c r="F1373" s="18"/>
      <c r="G1373" s="18"/>
      <c r="H1373" s="18"/>
      <c r="I1373" s="18"/>
      <c r="J1373" s="18"/>
      <c r="K1373" s="18"/>
      <c r="L1373" s="18"/>
      <c r="M1373" s="18"/>
      <c r="N1373" s="18"/>
      <c r="O1373" s="18"/>
      <c r="P1373" s="18"/>
      <c r="Q1373" s="18"/>
      <c r="R1373" s="18"/>
      <c r="S1373" s="18"/>
      <c r="T1373" s="18"/>
      <c r="U1373" s="18"/>
      <c r="V1373" s="18"/>
      <c r="W1373" s="18"/>
      <c r="X1373" s="18"/>
      <c r="Y1373" s="18"/>
      <c r="Z1373" s="18"/>
      <c r="AA1373" s="18"/>
      <c r="AB1373" s="18"/>
      <c r="AC1373" s="18"/>
      <c r="AD1373" s="18"/>
      <c r="AE1373" s="18"/>
      <c r="AF1373" s="18"/>
      <c r="AG1373" s="18"/>
      <c r="AH1373" s="18"/>
      <c r="AI1373" s="18"/>
      <c r="AJ1373" s="18"/>
      <c r="AK1373" s="18"/>
      <c r="AL1373" s="18"/>
      <c r="AM1373" s="18"/>
      <c r="AN1373" s="18"/>
      <c r="AO1373" s="18"/>
      <c r="AP1373" s="18"/>
      <c r="AQ1373" s="18"/>
      <c r="AR1373" s="18"/>
      <c r="AS1373" s="18"/>
      <c r="AT1373" s="18"/>
      <c r="AU1373" s="18"/>
      <c r="AV1373" s="18"/>
      <c r="AW1373" s="18"/>
      <c r="AX1373" s="18"/>
      <c r="AY1373" s="18"/>
      <c r="AZ1373" s="18"/>
      <c r="BA1373" s="18"/>
      <c r="BB1373" s="18"/>
      <c r="BC1373" s="18"/>
      <c r="BD1373" s="18"/>
      <c r="BE1373" s="18"/>
      <c r="BF1373" s="18"/>
      <c r="BG1373" s="18"/>
      <c r="BH1373" s="18"/>
      <c r="BI1373" s="18"/>
      <c r="BJ1373" s="18"/>
      <c r="BK1373" s="18"/>
      <c r="BL1373" s="18"/>
      <c r="BM1373" s="18"/>
      <c r="BN1373" s="18"/>
      <c r="BO1373" s="18"/>
      <c r="BP1373" s="18"/>
      <c r="BQ1373" s="18"/>
      <c r="BR1373" s="18"/>
      <c r="BS1373" s="18"/>
      <c r="BT1373" s="18"/>
      <c r="BU1373" s="18"/>
      <c r="BV1373" s="18"/>
      <c r="BW1373" s="18"/>
      <c r="BX1373" s="18"/>
      <c r="BY1373" s="18"/>
      <c r="BZ1373" s="18"/>
      <c r="CA1373" s="18"/>
      <c r="CB1373" s="18"/>
      <c r="CC1373" s="18"/>
      <c r="CD1373" s="18"/>
      <c r="CE1373" s="18"/>
      <c r="CF1373" s="18"/>
      <c r="CG1373" s="18"/>
      <c r="CH1373" s="18"/>
      <c r="CI1373" s="18"/>
      <c r="CJ1373" s="18"/>
      <c r="CK1373" s="18"/>
      <c r="CL1373" s="18"/>
      <c r="CM1373" s="18"/>
      <c r="CN1373" s="18"/>
      <c r="CO1373" s="18"/>
      <c r="CP1373" s="18"/>
      <c r="CQ1373" s="18"/>
      <c r="CR1373" s="18"/>
      <c r="CS1373" s="18"/>
    </row>
    <row r="1374" spans="1:97">
      <c r="A1374" s="18"/>
      <c r="B1374" s="18"/>
      <c r="C1374" s="18" t="s">
        <v>19251</v>
      </c>
      <c r="D1374" s="18"/>
      <c r="E1374" s="18"/>
      <c r="F1374" s="18"/>
      <c r="G1374" s="18"/>
      <c r="H1374" s="18"/>
      <c r="I1374" s="18"/>
      <c r="J1374" s="18"/>
      <c r="K1374" s="18"/>
      <c r="L1374" s="18"/>
      <c r="M1374" s="18"/>
      <c r="N1374" s="18"/>
      <c r="O1374" s="18"/>
      <c r="P1374" s="18"/>
      <c r="Q1374" s="18"/>
      <c r="R1374" s="18"/>
      <c r="S1374" s="18"/>
      <c r="T1374" s="18"/>
      <c r="U1374" s="18"/>
      <c r="V1374" s="18"/>
      <c r="W1374" s="18"/>
      <c r="X1374" s="18"/>
      <c r="Y1374" s="18"/>
      <c r="Z1374" s="18"/>
      <c r="AA1374" s="18"/>
      <c r="AB1374" s="18"/>
      <c r="AC1374" s="18"/>
      <c r="AD1374" s="18"/>
      <c r="AE1374" s="18"/>
      <c r="AF1374" s="18"/>
      <c r="AG1374" s="18"/>
      <c r="AH1374" s="18"/>
      <c r="AI1374" s="18"/>
      <c r="AJ1374" s="18"/>
      <c r="AK1374" s="18"/>
      <c r="AL1374" s="18"/>
      <c r="AM1374" s="18"/>
      <c r="AN1374" s="18"/>
      <c r="AO1374" s="18"/>
      <c r="AP1374" s="18"/>
      <c r="AQ1374" s="18"/>
      <c r="AR1374" s="18"/>
      <c r="AS1374" s="18"/>
      <c r="AT1374" s="18"/>
      <c r="AU1374" s="18"/>
      <c r="AV1374" s="18"/>
      <c r="AW1374" s="18"/>
      <c r="AX1374" s="18"/>
      <c r="AY1374" s="18"/>
      <c r="AZ1374" s="18"/>
      <c r="BA1374" s="18"/>
      <c r="BB1374" s="18"/>
      <c r="BC1374" s="18"/>
      <c r="BD1374" s="18"/>
      <c r="BE1374" s="18"/>
      <c r="BF1374" s="18"/>
      <c r="BG1374" s="18"/>
      <c r="BH1374" s="18"/>
      <c r="BI1374" s="18"/>
      <c r="BJ1374" s="18"/>
      <c r="BK1374" s="18"/>
      <c r="BL1374" s="18"/>
      <c r="BM1374" s="18"/>
      <c r="BN1374" s="18"/>
      <c r="BO1374" s="18"/>
      <c r="BP1374" s="18"/>
      <c r="BQ1374" s="18"/>
      <c r="BR1374" s="18"/>
      <c r="BS1374" s="18"/>
      <c r="BT1374" s="18"/>
      <c r="BU1374" s="18"/>
      <c r="BV1374" s="18"/>
      <c r="BW1374" s="18"/>
      <c r="BX1374" s="18"/>
      <c r="BY1374" s="18"/>
      <c r="BZ1374" s="18"/>
      <c r="CA1374" s="18"/>
      <c r="CB1374" s="18"/>
      <c r="CC1374" s="18"/>
      <c r="CD1374" s="18"/>
      <c r="CE1374" s="18"/>
      <c r="CF1374" s="18"/>
      <c r="CG1374" s="18"/>
      <c r="CH1374" s="18"/>
      <c r="CI1374" s="18"/>
      <c r="CJ1374" s="18"/>
      <c r="CK1374" s="18"/>
      <c r="CL1374" s="18"/>
      <c r="CM1374" s="18"/>
      <c r="CN1374" s="18"/>
      <c r="CO1374" s="18"/>
      <c r="CP1374" s="18"/>
      <c r="CQ1374" s="18"/>
      <c r="CR1374" s="18"/>
      <c r="CS1374" s="18"/>
    </row>
    <row r="1375" spans="1:97">
      <c r="A1375" s="18"/>
      <c r="B1375" s="18"/>
      <c r="C1375" s="18" t="s">
        <v>19252</v>
      </c>
      <c r="D1375" s="18"/>
      <c r="E1375" s="18"/>
      <c r="F1375" s="18"/>
      <c r="G1375" s="18"/>
      <c r="H1375" s="18"/>
      <c r="I1375" s="18"/>
      <c r="J1375" s="18"/>
      <c r="K1375" s="18"/>
      <c r="L1375" s="18"/>
      <c r="M1375" s="18"/>
      <c r="N1375" s="18"/>
      <c r="O1375" s="18"/>
      <c r="P1375" s="18"/>
      <c r="Q1375" s="18"/>
      <c r="R1375" s="18"/>
      <c r="S1375" s="18"/>
      <c r="T1375" s="18"/>
      <c r="U1375" s="18"/>
      <c r="V1375" s="18"/>
      <c r="W1375" s="18"/>
      <c r="X1375" s="18"/>
      <c r="Y1375" s="18"/>
      <c r="Z1375" s="18"/>
      <c r="AA1375" s="18"/>
      <c r="AB1375" s="18"/>
      <c r="AC1375" s="18"/>
      <c r="AD1375" s="18"/>
      <c r="AE1375" s="18"/>
      <c r="AF1375" s="18"/>
      <c r="AG1375" s="18"/>
      <c r="AH1375" s="18"/>
      <c r="AI1375" s="18"/>
      <c r="AJ1375" s="18"/>
      <c r="AK1375" s="18"/>
      <c r="AL1375" s="18"/>
      <c r="AM1375" s="18"/>
      <c r="AN1375" s="18"/>
      <c r="AO1375" s="18"/>
      <c r="AP1375" s="18"/>
      <c r="AQ1375" s="18"/>
      <c r="AR1375" s="18"/>
      <c r="AS1375" s="18"/>
      <c r="AT1375" s="18"/>
      <c r="AU1375" s="18"/>
      <c r="AV1375" s="18"/>
      <c r="AW1375" s="18"/>
      <c r="AX1375" s="18"/>
      <c r="AY1375" s="18"/>
      <c r="AZ1375" s="18"/>
      <c r="BA1375" s="18"/>
      <c r="BB1375" s="18"/>
      <c r="BC1375" s="18"/>
      <c r="BD1375" s="18"/>
      <c r="BE1375" s="18"/>
      <c r="BF1375" s="18"/>
      <c r="BG1375" s="18"/>
      <c r="BH1375" s="18"/>
      <c r="BI1375" s="18"/>
      <c r="BJ1375" s="18"/>
      <c r="BK1375" s="18"/>
      <c r="BL1375" s="18"/>
      <c r="BM1375" s="18"/>
      <c r="BN1375" s="18"/>
      <c r="BO1375" s="18"/>
      <c r="BP1375" s="18"/>
      <c r="BQ1375" s="18"/>
      <c r="BR1375" s="18"/>
      <c r="BS1375" s="18"/>
      <c r="BT1375" s="18"/>
      <c r="BU1375" s="18"/>
      <c r="BV1375" s="18"/>
      <c r="BW1375" s="18"/>
      <c r="BX1375" s="18"/>
      <c r="BY1375" s="18"/>
      <c r="BZ1375" s="18"/>
      <c r="CA1375" s="18"/>
      <c r="CB1375" s="18"/>
      <c r="CC1375" s="18"/>
      <c r="CD1375" s="18"/>
      <c r="CE1375" s="18"/>
      <c r="CF1375" s="18"/>
      <c r="CG1375" s="18"/>
      <c r="CH1375" s="18"/>
      <c r="CI1375" s="18"/>
      <c r="CJ1375" s="18"/>
      <c r="CK1375" s="18"/>
      <c r="CL1375" s="18"/>
      <c r="CM1375" s="18"/>
      <c r="CN1375" s="18"/>
      <c r="CO1375" s="18"/>
      <c r="CP1375" s="18"/>
      <c r="CQ1375" s="18"/>
      <c r="CR1375" s="18"/>
      <c r="CS1375" s="18"/>
    </row>
    <row r="1376" spans="1:97">
      <c r="A1376" s="18"/>
      <c r="B1376" s="18"/>
      <c r="C1376" s="18" t="s">
        <v>19253</v>
      </c>
      <c r="D1376" s="18"/>
      <c r="E1376" s="18"/>
      <c r="F1376" s="18"/>
      <c r="G1376" s="18"/>
      <c r="H1376" s="18"/>
      <c r="I1376" s="18"/>
      <c r="J1376" s="18"/>
      <c r="K1376" s="18"/>
      <c r="L1376" s="18"/>
      <c r="M1376" s="18"/>
      <c r="N1376" s="18"/>
      <c r="O1376" s="18"/>
      <c r="P1376" s="18"/>
      <c r="Q1376" s="18"/>
      <c r="R1376" s="18"/>
      <c r="S1376" s="18"/>
      <c r="T1376" s="18"/>
      <c r="U1376" s="18"/>
      <c r="V1376" s="18"/>
      <c r="W1376" s="18"/>
      <c r="X1376" s="18"/>
      <c r="Y1376" s="18"/>
      <c r="Z1376" s="18"/>
      <c r="AA1376" s="18"/>
      <c r="AB1376" s="18"/>
      <c r="AC1376" s="18"/>
      <c r="AD1376" s="18"/>
      <c r="AE1376" s="18"/>
      <c r="AF1376" s="18"/>
      <c r="AG1376" s="18"/>
      <c r="AH1376" s="18"/>
      <c r="AI1376" s="18"/>
      <c r="AJ1376" s="18"/>
      <c r="AK1376" s="18"/>
      <c r="AL1376" s="18"/>
      <c r="AM1376" s="18"/>
      <c r="AN1376" s="18"/>
      <c r="AO1376" s="18"/>
      <c r="AP1376" s="18"/>
      <c r="AQ1376" s="18"/>
      <c r="AR1376" s="18"/>
      <c r="AS1376" s="18"/>
      <c r="AT1376" s="18"/>
      <c r="AU1376" s="18"/>
      <c r="AV1376" s="18"/>
      <c r="AW1376" s="18"/>
      <c r="AX1376" s="18"/>
      <c r="AY1376" s="18"/>
      <c r="AZ1376" s="18"/>
      <c r="BA1376" s="18"/>
      <c r="BB1376" s="18"/>
      <c r="BC1376" s="18"/>
      <c r="BD1376" s="18"/>
      <c r="BE1376" s="18"/>
      <c r="BF1376" s="18"/>
      <c r="BG1376" s="18"/>
      <c r="BH1376" s="18"/>
      <c r="BI1376" s="18"/>
      <c r="BJ1376" s="18"/>
      <c r="BK1376" s="18"/>
      <c r="BL1376" s="18"/>
      <c r="BM1376" s="18"/>
      <c r="BN1376" s="18"/>
      <c r="BO1376" s="18"/>
      <c r="BP1376" s="18"/>
      <c r="BQ1376" s="18"/>
      <c r="BR1376" s="18"/>
      <c r="BS1376" s="18"/>
      <c r="BT1376" s="18"/>
      <c r="BU1376" s="18"/>
      <c r="BV1376" s="18"/>
      <c r="BW1376" s="18"/>
      <c r="BX1376" s="18"/>
      <c r="BY1376" s="18"/>
      <c r="BZ1376" s="18"/>
      <c r="CA1376" s="18"/>
      <c r="CB1376" s="18"/>
      <c r="CC1376" s="18"/>
      <c r="CD1376" s="18"/>
      <c r="CE1376" s="18"/>
      <c r="CF1376" s="18"/>
      <c r="CG1376" s="18"/>
      <c r="CH1376" s="18"/>
      <c r="CI1376" s="18"/>
      <c r="CJ1376" s="18"/>
      <c r="CK1376" s="18"/>
      <c r="CL1376" s="18"/>
      <c r="CM1376" s="18"/>
      <c r="CN1376" s="18"/>
      <c r="CO1376" s="18"/>
      <c r="CP1376" s="18"/>
      <c r="CQ1376" s="18"/>
      <c r="CR1376" s="18"/>
      <c r="CS1376" s="18"/>
    </row>
    <row r="1377" spans="1:97">
      <c r="A1377" s="18"/>
      <c r="B1377" s="18"/>
      <c r="C1377" s="18" t="s">
        <v>19254</v>
      </c>
      <c r="D1377" s="18"/>
      <c r="E1377" s="18"/>
      <c r="F1377" s="18"/>
      <c r="G1377" s="18"/>
      <c r="H1377" s="18"/>
      <c r="I1377" s="18"/>
      <c r="J1377" s="18"/>
      <c r="K1377" s="18"/>
      <c r="L1377" s="18"/>
      <c r="M1377" s="18"/>
      <c r="N1377" s="18"/>
      <c r="O1377" s="18"/>
      <c r="P1377" s="18"/>
      <c r="Q1377" s="18"/>
      <c r="R1377" s="18"/>
      <c r="S1377" s="18"/>
      <c r="T1377" s="18"/>
      <c r="U1377" s="18"/>
      <c r="V1377" s="18"/>
      <c r="W1377" s="18"/>
      <c r="X1377" s="18"/>
      <c r="Y1377" s="18"/>
      <c r="Z1377" s="18"/>
      <c r="AA1377" s="18"/>
      <c r="AB1377" s="18"/>
      <c r="AC1377" s="18"/>
      <c r="AD1377" s="18"/>
      <c r="AE1377" s="18"/>
      <c r="AF1377" s="18"/>
      <c r="AG1377" s="18"/>
      <c r="AH1377" s="18"/>
      <c r="AI1377" s="18"/>
      <c r="AJ1377" s="18"/>
      <c r="AK1377" s="18"/>
      <c r="AL1377" s="18"/>
      <c r="AM1377" s="18"/>
      <c r="AN1377" s="18"/>
      <c r="AO1377" s="18"/>
      <c r="AP1377" s="18"/>
      <c r="AQ1377" s="18"/>
      <c r="AR1377" s="18"/>
      <c r="AS1377" s="18"/>
      <c r="AT1377" s="18"/>
      <c r="AU1377" s="18"/>
      <c r="AV1377" s="18"/>
      <c r="AW1377" s="18"/>
      <c r="AX1377" s="18"/>
      <c r="AY1377" s="18"/>
      <c r="AZ1377" s="18"/>
      <c r="BA1377" s="18"/>
      <c r="BB1377" s="18"/>
      <c r="BC1377" s="18"/>
      <c r="BD1377" s="18"/>
      <c r="BE1377" s="18"/>
      <c r="BF1377" s="18"/>
      <c r="BG1377" s="18"/>
      <c r="BH1377" s="18"/>
      <c r="BI1377" s="18"/>
      <c r="BJ1377" s="18"/>
      <c r="BK1377" s="18"/>
      <c r="BL1377" s="18"/>
      <c r="BM1377" s="18"/>
      <c r="BN1377" s="18"/>
      <c r="BO1377" s="18"/>
      <c r="BP1377" s="18"/>
      <c r="BQ1377" s="18"/>
      <c r="BR1377" s="18"/>
      <c r="BS1377" s="18"/>
      <c r="BT1377" s="18"/>
      <c r="BU1377" s="18"/>
      <c r="BV1377" s="18"/>
      <c r="BW1377" s="18"/>
      <c r="BX1377" s="18"/>
      <c r="BY1377" s="18"/>
      <c r="BZ1377" s="18"/>
      <c r="CA1377" s="18"/>
      <c r="CB1377" s="18"/>
      <c r="CC1377" s="18"/>
      <c r="CD1377" s="18"/>
      <c r="CE1377" s="18"/>
      <c r="CF1377" s="18"/>
      <c r="CG1377" s="18"/>
      <c r="CH1377" s="18"/>
      <c r="CI1377" s="18"/>
      <c r="CJ1377" s="18"/>
      <c r="CK1377" s="18"/>
      <c r="CL1377" s="18"/>
      <c r="CM1377" s="18"/>
      <c r="CN1377" s="18"/>
      <c r="CO1377" s="18"/>
      <c r="CP1377" s="18"/>
      <c r="CQ1377" s="18"/>
      <c r="CR1377" s="18"/>
      <c r="CS1377" s="18"/>
    </row>
    <row r="1378" spans="1:97">
      <c r="A1378" s="18"/>
      <c r="B1378" s="18"/>
      <c r="C1378" s="18" t="s">
        <v>19255</v>
      </c>
      <c r="D1378" s="18"/>
      <c r="E1378" s="18"/>
      <c r="F1378" s="18"/>
      <c r="G1378" s="18"/>
      <c r="H1378" s="18"/>
      <c r="I1378" s="18"/>
      <c r="J1378" s="18"/>
      <c r="K1378" s="18"/>
      <c r="L1378" s="18"/>
      <c r="M1378" s="18"/>
      <c r="N1378" s="18"/>
      <c r="O1378" s="18"/>
      <c r="P1378" s="18"/>
      <c r="Q1378" s="18"/>
      <c r="R1378" s="18"/>
      <c r="S1378" s="18"/>
      <c r="T1378" s="18"/>
      <c r="U1378" s="18"/>
      <c r="V1378" s="18"/>
      <c r="W1378" s="18"/>
      <c r="X1378" s="18"/>
      <c r="Y1378" s="18"/>
      <c r="Z1378" s="18"/>
      <c r="AA1378" s="18"/>
      <c r="AB1378" s="18"/>
      <c r="AC1378" s="18"/>
      <c r="AD1378" s="18"/>
      <c r="AE1378" s="18"/>
      <c r="AF1378" s="18"/>
      <c r="AG1378" s="18"/>
      <c r="AH1378" s="18"/>
      <c r="AI1378" s="18"/>
      <c r="AJ1378" s="18"/>
      <c r="AK1378" s="18"/>
      <c r="AL1378" s="18"/>
      <c r="AM1378" s="18"/>
      <c r="AN1378" s="18"/>
      <c r="AO1378" s="18"/>
      <c r="AP1378" s="18"/>
      <c r="AQ1378" s="18"/>
      <c r="AR1378" s="18"/>
      <c r="AS1378" s="18"/>
      <c r="AT1378" s="18"/>
      <c r="AU1378" s="18"/>
      <c r="AV1378" s="18"/>
      <c r="AW1378" s="18"/>
      <c r="AX1378" s="18"/>
      <c r="AY1378" s="18"/>
      <c r="AZ1378" s="18"/>
      <c r="BA1378" s="18"/>
      <c r="BB1378" s="18"/>
      <c r="BC1378" s="18"/>
      <c r="BD1378" s="18"/>
      <c r="BE1378" s="18"/>
      <c r="BF1378" s="18"/>
      <c r="BG1378" s="18"/>
      <c r="BH1378" s="18"/>
      <c r="BI1378" s="18"/>
      <c r="BJ1378" s="18"/>
      <c r="BK1378" s="18"/>
      <c r="BL1378" s="18"/>
      <c r="BM1378" s="18"/>
      <c r="BN1378" s="18"/>
      <c r="BO1378" s="18"/>
      <c r="BP1378" s="18"/>
      <c r="BQ1378" s="18"/>
      <c r="BR1378" s="18"/>
      <c r="BS1378" s="18"/>
      <c r="BT1378" s="18"/>
      <c r="BU1378" s="18"/>
      <c r="BV1378" s="18"/>
      <c r="BW1378" s="18"/>
      <c r="BX1378" s="18"/>
      <c r="BY1378" s="18"/>
      <c r="BZ1378" s="18"/>
      <c r="CA1378" s="18"/>
      <c r="CB1378" s="18"/>
      <c r="CC1378" s="18"/>
      <c r="CD1378" s="18"/>
      <c r="CE1378" s="18"/>
      <c r="CF1378" s="18"/>
      <c r="CG1378" s="18"/>
      <c r="CH1378" s="18"/>
      <c r="CI1378" s="18"/>
      <c r="CJ1378" s="18"/>
      <c r="CK1378" s="18"/>
      <c r="CL1378" s="18"/>
      <c r="CM1378" s="18"/>
      <c r="CN1378" s="18"/>
      <c r="CO1378" s="18"/>
      <c r="CP1378" s="18"/>
      <c r="CQ1378" s="18"/>
      <c r="CR1378" s="18"/>
      <c r="CS1378" s="18"/>
    </row>
    <row r="1379" spans="1:97">
      <c r="A1379" s="18"/>
      <c r="B1379" s="18"/>
      <c r="C1379" s="18" t="s">
        <v>19256</v>
      </c>
      <c r="D1379" s="18"/>
      <c r="E1379" s="18"/>
      <c r="F1379" s="18"/>
      <c r="G1379" s="18"/>
      <c r="H1379" s="18"/>
      <c r="I1379" s="18"/>
      <c r="J1379" s="18"/>
      <c r="K1379" s="18"/>
      <c r="L1379" s="18"/>
      <c r="M1379" s="18"/>
      <c r="N1379" s="18"/>
      <c r="O1379" s="18"/>
      <c r="P1379" s="18"/>
      <c r="Q1379" s="18"/>
      <c r="R1379" s="18"/>
      <c r="S1379" s="18"/>
      <c r="T1379" s="18"/>
      <c r="U1379" s="18"/>
      <c r="V1379" s="18"/>
      <c r="W1379" s="18"/>
      <c r="X1379" s="18"/>
      <c r="Y1379" s="18"/>
      <c r="Z1379" s="18"/>
      <c r="AA1379" s="18"/>
      <c r="AB1379" s="18"/>
      <c r="AC1379" s="18"/>
      <c r="AD1379" s="18"/>
      <c r="AE1379" s="18"/>
      <c r="AF1379" s="18"/>
      <c r="AG1379" s="18"/>
      <c r="AH1379" s="18"/>
      <c r="AI1379" s="18"/>
      <c r="AJ1379" s="18"/>
      <c r="AK1379" s="18"/>
      <c r="AL1379" s="18"/>
      <c r="AM1379" s="18"/>
      <c r="AN1379" s="18"/>
      <c r="AO1379" s="18"/>
      <c r="AP1379" s="18"/>
      <c r="AQ1379" s="18"/>
      <c r="AR1379" s="18"/>
      <c r="AS1379" s="18"/>
      <c r="AT1379" s="18"/>
      <c r="AU1379" s="18"/>
      <c r="AV1379" s="18"/>
      <c r="AW1379" s="18"/>
      <c r="AX1379" s="18"/>
      <c r="AY1379" s="18"/>
      <c r="AZ1379" s="18"/>
      <c r="BA1379" s="18"/>
      <c r="BB1379" s="18"/>
      <c r="BC1379" s="18"/>
      <c r="BD1379" s="18"/>
      <c r="BE1379" s="18"/>
      <c r="BF1379" s="18"/>
      <c r="BG1379" s="18"/>
      <c r="BH1379" s="18"/>
      <c r="BI1379" s="18"/>
      <c r="BJ1379" s="18"/>
      <c r="BK1379" s="18"/>
      <c r="BL1379" s="18"/>
      <c r="BM1379" s="18"/>
      <c r="BN1379" s="18"/>
      <c r="BO1379" s="18"/>
      <c r="BP1379" s="18"/>
      <c r="BQ1379" s="18"/>
      <c r="BR1379" s="18"/>
      <c r="BS1379" s="18"/>
      <c r="BT1379" s="18"/>
      <c r="BU1379" s="18"/>
      <c r="BV1379" s="18"/>
      <c r="BW1379" s="18"/>
      <c r="BX1379" s="18"/>
      <c r="BY1379" s="18"/>
      <c r="BZ1379" s="18"/>
      <c r="CA1379" s="18"/>
      <c r="CB1379" s="18"/>
      <c r="CC1379" s="18"/>
      <c r="CD1379" s="18"/>
      <c r="CE1379" s="18"/>
      <c r="CF1379" s="18"/>
      <c r="CG1379" s="18"/>
      <c r="CH1379" s="18"/>
      <c r="CI1379" s="18"/>
      <c r="CJ1379" s="18"/>
      <c r="CK1379" s="18"/>
      <c r="CL1379" s="18"/>
      <c r="CM1379" s="18"/>
      <c r="CN1379" s="18"/>
      <c r="CO1379" s="18"/>
      <c r="CP1379" s="18"/>
      <c r="CQ1379" s="18"/>
      <c r="CR1379" s="18"/>
      <c r="CS1379" s="18"/>
    </row>
    <row r="1380" spans="1:97">
      <c r="A1380" s="18"/>
      <c r="B1380" s="18"/>
      <c r="C1380" s="18" t="s">
        <v>19257</v>
      </c>
      <c r="D1380" s="18"/>
      <c r="E1380" s="18"/>
      <c r="F1380" s="18"/>
      <c r="G1380" s="18"/>
      <c r="H1380" s="18"/>
      <c r="I1380" s="18"/>
      <c r="J1380" s="18"/>
      <c r="K1380" s="18"/>
      <c r="L1380" s="18"/>
      <c r="M1380" s="18"/>
      <c r="N1380" s="18"/>
      <c r="O1380" s="18"/>
      <c r="P1380" s="18"/>
      <c r="Q1380" s="18"/>
      <c r="R1380" s="18"/>
      <c r="S1380" s="18"/>
      <c r="T1380" s="18"/>
      <c r="U1380" s="18"/>
      <c r="V1380" s="18"/>
      <c r="W1380" s="18"/>
      <c r="X1380" s="18"/>
      <c r="Y1380" s="18"/>
      <c r="Z1380" s="18"/>
      <c r="AA1380" s="18"/>
      <c r="AB1380" s="18"/>
      <c r="AC1380" s="18"/>
      <c r="AD1380" s="18"/>
      <c r="AE1380" s="18"/>
      <c r="AF1380" s="18"/>
      <c r="AG1380" s="18"/>
      <c r="AH1380" s="18"/>
      <c r="AI1380" s="18"/>
      <c r="AJ1380" s="18"/>
      <c r="AK1380" s="18"/>
      <c r="AL1380" s="18"/>
      <c r="AM1380" s="18"/>
      <c r="AN1380" s="18"/>
      <c r="AO1380" s="18"/>
      <c r="AP1380" s="18"/>
      <c r="AQ1380" s="18"/>
      <c r="AR1380" s="18"/>
      <c r="AS1380" s="18"/>
      <c r="AT1380" s="18"/>
      <c r="AU1380" s="18"/>
      <c r="AV1380" s="18"/>
      <c r="AW1380" s="18"/>
      <c r="AX1380" s="18"/>
      <c r="AY1380" s="18"/>
      <c r="AZ1380" s="18"/>
      <c r="BA1380" s="18"/>
      <c r="BB1380" s="18"/>
      <c r="BC1380" s="18"/>
      <c r="BD1380" s="18"/>
      <c r="BE1380" s="18"/>
      <c r="BF1380" s="18"/>
      <c r="BG1380" s="18"/>
      <c r="BH1380" s="18"/>
      <c r="BI1380" s="18"/>
      <c r="BJ1380" s="18"/>
      <c r="BK1380" s="18"/>
      <c r="BL1380" s="18"/>
      <c r="BM1380" s="18"/>
      <c r="BN1380" s="18"/>
      <c r="BO1380" s="18"/>
      <c r="BP1380" s="18"/>
      <c r="BQ1380" s="18"/>
      <c r="BR1380" s="18"/>
      <c r="BS1380" s="18"/>
      <c r="BT1380" s="18"/>
      <c r="BU1380" s="18"/>
      <c r="BV1380" s="18"/>
      <c r="BW1380" s="18"/>
      <c r="BX1380" s="18"/>
      <c r="BY1380" s="18"/>
      <c r="BZ1380" s="18"/>
      <c r="CA1380" s="18"/>
      <c r="CB1380" s="18"/>
      <c r="CC1380" s="18"/>
      <c r="CD1380" s="18"/>
      <c r="CE1380" s="18"/>
      <c r="CF1380" s="18"/>
      <c r="CG1380" s="18"/>
      <c r="CH1380" s="18"/>
      <c r="CI1380" s="18"/>
      <c r="CJ1380" s="18"/>
      <c r="CK1380" s="18"/>
      <c r="CL1380" s="18"/>
      <c r="CM1380" s="18"/>
      <c r="CN1380" s="18"/>
      <c r="CO1380" s="18"/>
      <c r="CP1380" s="18"/>
      <c r="CQ1380" s="18"/>
      <c r="CR1380" s="18"/>
      <c r="CS1380" s="18"/>
    </row>
    <row r="1381" spans="1:97">
      <c r="A1381" s="18"/>
      <c r="B1381" s="18"/>
      <c r="C1381" s="18" t="s">
        <v>19258</v>
      </c>
      <c r="D1381" s="18"/>
      <c r="E1381" s="18"/>
      <c r="F1381" s="18"/>
      <c r="G1381" s="18"/>
      <c r="H1381" s="18"/>
      <c r="I1381" s="18"/>
      <c r="J1381" s="18"/>
      <c r="K1381" s="18"/>
      <c r="L1381" s="18"/>
      <c r="M1381" s="18"/>
      <c r="N1381" s="18"/>
      <c r="O1381" s="18"/>
      <c r="P1381" s="18"/>
      <c r="Q1381" s="18"/>
      <c r="R1381" s="18"/>
      <c r="S1381" s="18"/>
      <c r="T1381" s="18"/>
      <c r="U1381" s="18"/>
      <c r="V1381" s="18"/>
      <c r="W1381" s="18"/>
      <c r="X1381" s="18"/>
      <c r="Y1381" s="18"/>
      <c r="Z1381" s="18"/>
      <c r="AA1381" s="18"/>
      <c r="AB1381" s="18"/>
      <c r="AC1381" s="18"/>
      <c r="AD1381" s="18"/>
      <c r="AE1381" s="18"/>
      <c r="AF1381" s="18"/>
      <c r="AG1381" s="18"/>
      <c r="AH1381" s="18"/>
      <c r="AI1381" s="18"/>
      <c r="AJ1381" s="18"/>
      <c r="AK1381" s="18"/>
      <c r="AL1381" s="18"/>
      <c r="AM1381" s="18"/>
      <c r="AN1381" s="18"/>
      <c r="AO1381" s="18"/>
      <c r="AP1381" s="18"/>
      <c r="AQ1381" s="18"/>
      <c r="AR1381" s="18"/>
      <c r="AS1381" s="18"/>
      <c r="AT1381" s="18"/>
      <c r="AU1381" s="18"/>
      <c r="AV1381" s="18"/>
      <c r="AW1381" s="18"/>
      <c r="AX1381" s="18"/>
      <c r="AY1381" s="18"/>
      <c r="AZ1381" s="18"/>
      <c r="BA1381" s="18"/>
      <c r="BB1381" s="18"/>
      <c r="BC1381" s="18"/>
      <c r="BD1381" s="18"/>
      <c r="BE1381" s="18"/>
      <c r="BF1381" s="18"/>
      <c r="BG1381" s="18"/>
      <c r="BH1381" s="18"/>
      <c r="BI1381" s="18"/>
      <c r="BJ1381" s="18"/>
      <c r="BK1381" s="18"/>
      <c r="BL1381" s="18"/>
      <c r="BM1381" s="18"/>
      <c r="BN1381" s="18"/>
      <c r="BO1381" s="18"/>
      <c r="BP1381" s="18"/>
      <c r="BQ1381" s="18"/>
      <c r="BR1381" s="18"/>
      <c r="BS1381" s="18"/>
      <c r="BT1381" s="18"/>
      <c r="BU1381" s="18"/>
      <c r="BV1381" s="18"/>
      <c r="BW1381" s="18"/>
      <c r="BX1381" s="18"/>
      <c r="BY1381" s="18"/>
      <c r="BZ1381" s="18"/>
      <c r="CA1381" s="18"/>
      <c r="CB1381" s="18"/>
      <c r="CC1381" s="18"/>
      <c r="CD1381" s="18"/>
      <c r="CE1381" s="18"/>
      <c r="CF1381" s="18"/>
      <c r="CG1381" s="18"/>
      <c r="CH1381" s="18"/>
      <c r="CI1381" s="18"/>
      <c r="CJ1381" s="18"/>
      <c r="CK1381" s="18"/>
      <c r="CL1381" s="18"/>
      <c r="CM1381" s="18"/>
      <c r="CN1381" s="18"/>
      <c r="CO1381" s="18"/>
      <c r="CP1381" s="18"/>
      <c r="CQ1381" s="18"/>
      <c r="CR1381" s="18"/>
      <c r="CS1381" s="18"/>
    </row>
    <row r="1382" spans="1:97">
      <c r="A1382" s="18"/>
      <c r="B1382" s="18"/>
      <c r="C1382" s="18" t="s">
        <v>19259</v>
      </c>
      <c r="D1382" s="18"/>
      <c r="E1382" s="18"/>
      <c r="F1382" s="18"/>
      <c r="G1382" s="18"/>
      <c r="H1382" s="18"/>
      <c r="I1382" s="18"/>
      <c r="J1382" s="18"/>
      <c r="K1382" s="18"/>
      <c r="L1382" s="18"/>
      <c r="M1382" s="18"/>
      <c r="N1382" s="18"/>
      <c r="O1382" s="18"/>
      <c r="P1382" s="18"/>
      <c r="Q1382" s="18"/>
      <c r="R1382" s="18"/>
      <c r="S1382" s="18"/>
      <c r="T1382" s="18"/>
      <c r="U1382" s="18"/>
      <c r="V1382" s="18"/>
      <c r="W1382" s="18"/>
      <c r="X1382" s="18"/>
      <c r="Y1382" s="18"/>
      <c r="Z1382" s="18"/>
      <c r="AA1382" s="18"/>
      <c r="AB1382" s="18"/>
      <c r="AC1382" s="18"/>
      <c r="AD1382" s="18"/>
      <c r="AE1382" s="18"/>
      <c r="AF1382" s="18"/>
      <c r="AG1382" s="18"/>
      <c r="AH1382" s="18"/>
      <c r="AI1382" s="18"/>
      <c r="AJ1382" s="18"/>
      <c r="AK1382" s="18"/>
      <c r="AL1382" s="18"/>
      <c r="AM1382" s="18"/>
      <c r="AN1382" s="18"/>
      <c r="AO1382" s="18"/>
      <c r="AP1382" s="18"/>
      <c r="AQ1382" s="18"/>
      <c r="AR1382" s="18"/>
      <c r="AS1382" s="18"/>
      <c r="AT1382" s="18"/>
      <c r="AU1382" s="18"/>
      <c r="AV1382" s="18"/>
      <c r="AW1382" s="18"/>
      <c r="AX1382" s="18"/>
      <c r="AY1382" s="18"/>
      <c r="AZ1382" s="18"/>
      <c r="BA1382" s="18"/>
      <c r="BB1382" s="18"/>
      <c r="BC1382" s="18"/>
      <c r="BD1382" s="18"/>
      <c r="BE1382" s="18"/>
      <c r="BF1382" s="18"/>
      <c r="BG1382" s="18"/>
      <c r="BH1382" s="18"/>
      <c r="BI1382" s="18"/>
      <c r="BJ1382" s="18"/>
      <c r="BK1382" s="18"/>
      <c r="BL1382" s="18"/>
      <c r="BM1382" s="18"/>
      <c r="BN1382" s="18"/>
      <c r="BO1382" s="18"/>
      <c r="BP1382" s="18"/>
      <c r="BQ1382" s="18"/>
      <c r="BR1382" s="18"/>
      <c r="BS1382" s="18"/>
      <c r="BT1382" s="18"/>
      <c r="BU1382" s="18"/>
      <c r="BV1382" s="18"/>
      <c r="BW1382" s="18"/>
      <c r="BX1382" s="18"/>
      <c r="BY1382" s="18"/>
      <c r="BZ1382" s="18"/>
      <c r="CA1382" s="18"/>
      <c r="CB1382" s="18"/>
      <c r="CC1382" s="18"/>
      <c r="CD1382" s="18"/>
      <c r="CE1382" s="18"/>
      <c r="CF1382" s="18"/>
      <c r="CG1382" s="18"/>
      <c r="CH1382" s="18"/>
      <c r="CI1382" s="18"/>
      <c r="CJ1382" s="18"/>
      <c r="CK1382" s="18"/>
      <c r="CL1382" s="18"/>
      <c r="CM1382" s="18"/>
      <c r="CN1382" s="18"/>
      <c r="CO1382" s="18"/>
      <c r="CP1382" s="18"/>
      <c r="CQ1382" s="18"/>
      <c r="CR1382" s="18"/>
      <c r="CS1382" s="18"/>
    </row>
    <row r="1383" spans="1:97">
      <c r="A1383" s="18"/>
      <c r="B1383" s="18"/>
      <c r="C1383" s="18" t="s">
        <v>19260</v>
      </c>
      <c r="D1383" s="18"/>
      <c r="E1383" s="18"/>
      <c r="F1383" s="18"/>
      <c r="G1383" s="18"/>
      <c r="H1383" s="18"/>
      <c r="I1383" s="18"/>
      <c r="J1383" s="18"/>
      <c r="K1383" s="18"/>
      <c r="L1383" s="18"/>
      <c r="M1383" s="18"/>
      <c r="N1383" s="18"/>
      <c r="O1383" s="18"/>
      <c r="P1383" s="18"/>
      <c r="Q1383" s="18"/>
      <c r="R1383" s="18"/>
      <c r="S1383" s="18"/>
      <c r="T1383" s="18"/>
      <c r="U1383" s="18"/>
      <c r="V1383" s="18"/>
      <c r="W1383" s="18"/>
      <c r="X1383" s="18"/>
      <c r="Y1383" s="18"/>
      <c r="Z1383" s="18"/>
      <c r="AA1383" s="18"/>
      <c r="AB1383" s="18"/>
      <c r="AC1383" s="18"/>
      <c r="AD1383" s="18"/>
      <c r="AE1383" s="18"/>
      <c r="AF1383" s="18"/>
      <c r="AG1383" s="18"/>
      <c r="AH1383" s="18"/>
      <c r="AI1383" s="18"/>
      <c r="AJ1383" s="18"/>
      <c r="AK1383" s="18"/>
      <c r="AL1383" s="18"/>
      <c r="AM1383" s="18"/>
      <c r="AN1383" s="18"/>
      <c r="AO1383" s="18"/>
      <c r="AP1383" s="18"/>
      <c r="AQ1383" s="18"/>
      <c r="AR1383" s="18"/>
      <c r="AS1383" s="18"/>
      <c r="AT1383" s="18"/>
      <c r="AU1383" s="18"/>
      <c r="AV1383" s="18"/>
      <c r="AW1383" s="18"/>
      <c r="AX1383" s="18"/>
      <c r="AY1383" s="18"/>
      <c r="AZ1383" s="18"/>
      <c r="BA1383" s="18"/>
      <c r="BB1383" s="18"/>
      <c r="BC1383" s="18"/>
      <c r="BD1383" s="18"/>
      <c r="BE1383" s="18"/>
      <c r="BF1383" s="18"/>
      <c r="BG1383" s="18"/>
      <c r="BH1383" s="18"/>
      <c r="BI1383" s="18"/>
      <c r="BJ1383" s="18"/>
      <c r="BK1383" s="18"/>
      <c r="BL1383" s="18"/>
      <c r="BM1383" s="18"/>
      <c r="BN1383" s="18"/>
      <c r="BO1383" s="18"/>
      <c r="BP1383" s="18"/>
      <c r="BQ1383" s="18"/>
      <c r="BR1383" s="18"/>
      <c r="BS1383" s="18"/>
      <c r="BT1383" s="18"/>
      <c r="BU1383" s="18"/>
      <c r="BV1383" s="18"/>
      <c r="BW1383" s="18"/>
      <c r="BX1383" s="18"/>
      <c r="BY1383" s="18"/>
      <c r="BZ1383" s="18"/>
      <c r="CA1383" s="18"/>
      <c r="CB1383" s="18"/>
      <c r="CC1383" s="18"/>
      <c r="CD1383" s="18"/>
      <c r="CE1383" s="18"/>
      <c r="CF1383" s="18"/>
      <c r="CG1383" s="18"/>
      <c r="CH1383" s="18"/>
      <c r="CI1383" s="18"/>
      <c r="CJ1383" s="18"/>
      <c r="CK1383" s="18"/>
      <c r="CL1383" s="18"/>
      <c r="CM1383" s="18"/>
      <c r="CN1383" s="18"/>
      <c r="CO1383" s="18"/>
      <c r="CP1383" s="18"/>
      <c r="CQ1383" s="18"/>
      <c r="CR1383" s="18"/>
      <c r="CS1383" s="18"/>
    </row>
    <row r="1384" spans="1:97">
      <c r="A1384" s="18"/>
      <c r="B1384" s="18"/>
      <c r="C1384" s="18" t="s">
        <v>19261</v>
      </c>
      <c r="D1384" s="18"/>
      <c r="E1384" s="18"/>
      <c r="F1384" s="18"/>
      <c r="G1384" s="18"/>
      <c r="H1384" s="18"/>
      <c r="I1384" s="18"/>
      <c r="J1384" s="18"/>
      <c r="K1384" s="18"/>
      <c r="L1384" s="18"/>
      <c r="M1384" s="18"/>
      <c r="N1384" s="18"/>
      <c r="O1384" s="18"/>
      <c r="P1384" s="18"/>
      <c r="Q1384" s="18"/>
      <c r="R1384" s="18"/>
      <c r="S1384" s="18"/>
      <c r="T1384" s="18"/>
      <c r="U1384" s="18"/>
      <c r="V1384" s="18"/>
      <c r="W1384" s="18"/>
      <c r="X1384" s="18"/>
      <c r="Y1384" s="18"/>
      <c r="Z1384" s="18"/>
      <c r="AA1384" s="18"/>
      <c r="AB1384" s="18"/>
      <c r="AC1384" s="18"/>
      <c r="AD1384" s="18"/>
      <c r="AE1384" s="18"/>
      <c r="AF1384" s="18"/>
      <c r="AG1384" s="18"/>
      <c r="AH1384" s="18"/>
      <c r="AI1384" s="18"/>
      <c r="AJ1384" s="18"/>
      <c r="AK1384" s="18"/>
      <c r="AL1384" s="18"/>
      <c r="AM1384" s="18"/>
      <c r="AN1384" s="18"/>
      <c r="AO1384" s="18"/>
      <c r="AP1384" s="18"/>
      <c r="AQ1384" s="18"/>
      <c r="AR1384" s="18"/>
      <c r="AS1384" s="18"/>
      <c r="AT1384" s="18"/>
      <c r="AU1384" s="18"/>
      <c r="AV1384" s="18"/>
      <c r="AW1384" s="18"/>
      <c r="AX1384" s="18"/>
      <c r="AY1384" s="18"/>
      <c r="AZ1384" s="18"/>
      <c r="BA1384" s="18"/>
      <c r="BB1384" s="18"/>
      <c r="BC1384" s="18"/>
      <c r="BD1384" s="18"/>
      <c r="BE1384" s="18"/>
      <c r="BF1384" s="18"/>
      <c r="BG1384" s="18"/>
      <c r="BH1384" s="18"/>
      <c r="BI1384" s="18"/>
      <c r="BJ1384" s="18"/>
      <c r="BK1384" s="18"/>
      <c r="BL1384" s="18"/>
      <c r="BM1384" s="18"/>
      <c r="BN1384" s="18"/>
      <c r="BO1384" s="18"/>
      <c r="BP1384" s="18"/>
      <c r="BQ1384" s="18"/>
      <c r="BR1384" s="18"/>
      <c r="BS1384" s="18"/>
      <c r="BT1384" s="18"/>
      <c r="BU1384" s="18"/>
      <c r="BV1384" s="18"/>
      <c r="BW1384" s="18"/>
      <c r="BX1384" s="18"/>
      <c r="BY1384" s="18"/>
      <c r="BZ1384" s="18"/>
      <c r="CA1384" s="18"/>
      <c r="CB1384" s="18"/>
      <c r="CC1384" s="18"/>
      <c r="CD1384" s="18"/>
      <c r="CE1384" s="18"/>
      <c r="CF1384" s="18"/>
      <c r="CG1384" s="18"/>
      <c r="CH1384" s="18"/>
      <c r="CI1384" s="18"/>
      <c r="CJ1384" s="18"/>
      <c r="CK1384" s="18"/>
      <c r="CL1384" s="18"/>
      <c r="CM1384" s="18"/>
      <c r="CN1384" s="18"/>
      <c r="CO1384" s="18"/>
      <c r="CP1384" s="18"/>
      <c r="CQ1384" s="18"/>
      <c r="CR1384" s="18"/>
      <c r="CS1384" s="18"/>
    </row>
    <row r="1385" spans="1:97">
      <c r="A1385" s="18"/>
      <c r="B1385" s="18"/>
      <c r="C1385" s="18" t="s">
        <v>19262</v>
      </c>
      <c r="D1385" s="18"/>
      <c r="E1385" s="18"/>
      <c r="F1385" s="18"/>
      <c r="G1385" s="18"/>
      <c r="H1385" s="18"/>
      <c r="I1385" s="18"/>
      <c r="J1385" s="18"/>
      <c r="K1385" s="18"/>
      <c r="L1385" s="18"/>
      <c r="M1385" s="18"/>
      <c r="N1385" s="18"/>
      <c r="O1385" s="18"/>
      <c r="P1385" s="18"/>
      <c r="Q1385" s="18"/>
      <c r="R1385" s="18"/>
      <c r="S1385" s="18"/>
      <c r="T1385" s="18"/>
      <c r="U1385" s="18"/>
      <c r="V1385" s="18"/>
      <c r="W1385" s="18"/>
      <c r="X1385" s="18"/>
      <c r="Y1385" s="18"/>
      <c r="Z1385" s="18"/>
      <c r="AA1385" s="18"/>
      <c r="AB1385" s="18"/>
      <c r="AC1385" s="18"/>
      <c r="AD1385" s="18"/>
      <c r="AE1385" s="18"/>
      <c r="AF1385" s="18"/>
      <c r="AG1385" s="18"/>
      <c r="AH1385" s="18"/>
      <c r="AI1385" s="18"/>
      <c r="AJ1385" s="18"/>
      <c r="AK1385" s="18"/>
      <c r="AL1385" s="18"/>
      <c r="AM1385" s="18"/>
      <c r="AN1385" s="18"/>
      <c r="AO1385" s="18"/>
      <c r="AP1385" s="18"/>
      <c r="AQ1385" s="18"/>
      <c r="AR1385" s="18"/>
      <c r="AS1385" s="18"/>
      <c r="AT1385" s="18"/>
      <c r="AU1385" s="18"/>
      <c r="AV1385" s="18"/>
      <c r="AW1385" s="18"/>
      <c r="AX1385" s="18"/>
      <c r="AY1385" s="18"/>
      <c r="AZ1385" s="18"/>
      <c r="BA1385" s="18"/>
      <c r="BB1385" s="18"/>
      <c r="BC1385" s="18"/>
      <c r="BD1385" s="18"/>
      <c r="BE1385" s="18"/>
      <c r="BF1385" s="18"/>
      <c r="BG1385" s="18"/>
      <c r="BH1385" s="18"/>
      <c r="BI1385" s="18"/>
      <c r="BJ1385" s="18"/>
      <c r="BK1385" s="18"/>
      <c r="BL1385" s="18"/>
      <c r="BM1385" s="18"/>
      <c r="BN1385" s="18"/>
      <c r="BO1385" s="18"/>
      <c r="BP1385" s="18"/>
      <c r="BQ1385" s="18"/>
      <c r="BR1385" s="18"/>
      <c r="BS1385" s="18"/>
      <c r="BT1385" s="18"/>
      <c r="BU1385" s="18"/>
      <c r="BV1385" s="18"/>
      <c r="BW1385" s="18"/>
      <c r="BX1385" s="18"/>
      <c r="BY1385" s="18"/>
      <c r="BZ1385" s="18"/>
      <c r="CA1385" s="18"/>
      <c r="CB1385" s="18"/>
      <c r="CC1385" s="18"/>
      <c r="CD1385" s="18"/>
      <c r="CE1385" s="18"/>
      <c r="CF1385" s="18"/>
      <c r="CG1385" s="18"/>
      <c r="CH1385" s="18"/>
      <c r="CI1385" s="18"/>
      <c r="CJ1385" s="18"/>
      <c r="CK1385" s="18"/>
      <c r="CL1385" s="18"/>
      <c r="CM1385" s="18"/>
      <c r="CN1385" s="18"/>
      <c r="CO1385" s="18"/>
      <c r="CP1385" s="18"/>
      <c r="CQ1385" s="18"/>
      <c r="CR1385" s="18"/>
      <c r="CS1385" s="18"/>
    </row>
    <row r="1386" spans="1:97">
      <c r="A1386" s="18"/>
      <c r="B1386" s="18"/>
      <c r="C1386" s="18" t="s">
        <v>19263</v>
      </c>
      <c r="D1386" s="18"/>
      <c r="E1386" s="18"/>
      <c r="F1386" s="18"/>
      <c r="G1386" s="18"/>
      <c r="H1386" s="18"/>
      <c r="I1386" s="18"/>
      <c r="J1386" s="18"/>
      <c r="K1386" s="18"/>
      <c r="L1386" s="18"/>
      <c r="M1386" s="18"/>
      <c r="N1386" s="18"/>
      <c r="O1386" s="18"/>
      <c r="P1386" s="18"/>
      <c r="Q1386" s="18"/>
      <c r="R1386" s="18"/>
      <c r="S1386" s="18"/>
      <c r="T1386" s="18"/>
      <c r="U1386" s="18"/>
      <c r="V1386" s="18"/>
      <c r="W1386" s="18"/>
      <c r="X1386" s="18"/>
      <c r="Y1386" s="18"/>
      <c r="Z1386" s="18"/>
      <c r="AA1386" s="18"/>
      <c r="AB1386" s="18"/>
      <c r="AC1386" s="18"/>
      <c r="AD1386" s="18"/>
      <c r="AE1386" s="18"/>
      <c r="AF1386" s="18"/>
      <c r="AG1386" s="18"/>
      <c r="AH1386" s="18"/>
      <c r="AI1386" s="18"/>
      <c r="AJ1386" s="18"/>
      <c r="AK1386" s="18"/>
      <c r="AL1386" s="18"/>
      <c r="AM1386" s="18"/>
      <c r="AN1386" s="18"/>
      <c r="AO1386" s="18"/>
      <c r="AP1386" s="18"/>
      <c r="AQ1386" s="18"/>
      <c r="AR1386" s="18"/>
      <c r="AS1386" s="18"/>
      <c r="AT1386" s="18"/>
      <c r="AU1386" s="18"/>
      <c r="AV1386" s="18"/>
      <c r="AW1386" s="18"/>
      <c r="AX1386" s="18"/>
      <c r="AY1386" s="18"/>
      <c r="AZ1386" s="18"/>
      <c r="BA1386" s="18"/>
      <c r="BB1386" s="18"/>
      <c r="BC1386" s="18"/>
      <c r="BD1386" s="18"/>
      <c r="BE1386" s="18"/>
      <c r="BF1386" s="18"/>
      <c r="BG1386" s="18"/>
      <c r="BH1386" s="18"/>
      <c r="BI1386" s="18"/>
      <c r="BJ1386" s="18"/>
      <c r="BK1386" s="18"/>
      <c r="BL1386" s="18"/>
      <c r="BM1386" s="18"/>
      <c r="BN1386" s="18"/>
      <c r="BO1386" s="18"/>
      <c r="BP1386" s="18"/>
      <c r="BQ1386" s="18"/>
      <c r="BR1386" s="18"/>
      <c r="BS1386" s="18"/>
      <c r="BT1386" s="18"/>
      <c r="BU1386" s="18"/>
      <c r="BV1386" s="18"/>
      <c r="BW1386" s="18"/>
      <c r="BX1386" s="18"/>
      <c r="BY1386" s="18"/>
      <c r="BZ1386" s="18"/>
      <c r="CA1386" s="18"/>
      <c r="CB1386" s="18"/>
      <c r="CC1386" s="18"/>
      <c r="CD1386" s="18"/>
      <c r="CE1386" s="18"/>
      <c r="CF1386" s="18"/>
      <c r="CG1386" s="18"/>
      <c r="CH1386" s="18"/>
      <c r="CI1386" s="18"/>
      <c r="CJ1386" s="18"/>
      <c r="CK1386" s="18"/>
      <c r="CL1386" s="18"/>
      <c r="CM1386" s="18"/>
      <c r="CN1386" s="18"/>
      <c r="CO1386" s="18"/>
      <c r="CP1386" s="18"/>
      <c r="CQ1386" s="18"/>
      <c r="CR1386" s="18"/>
      <c r="CS1386" s="18"/>
    </row>
    <row r="1387" spans="1:97">
      <c r="A1387" s="18"/>
      <c r="B1387" s="18"/>
      <c r="C1387" s="18" t="s">
        <v>19264</v>
      </c>
      <c r="D1387" s="18"/>
      <c r="E1387" s="18"/>
      <c r="F1387" s="18"/>
      <c r="G1387" s="18"/>
      <c r="H1387" s="18"/>
      <c r="I1387" s="18"/>
      <c r="J1387" s="18"/>
      <c r="K1387" s="18"/>
      <c r="L1387" s="18"/>
      <c r="M1387" s="18"/>
      <c r="N1387" s="18"/>
      <c r="O1387" s="18"/>
      <c r="P1387" s="18"/>
      <c r="Q1387" s="18"/>
      <c r="R1387" s="18"/>
      <c r="S1387" s="18"/>
      <c r="T1387" s="18"/>
      <c r="U1387" s="18"/>
      <c r="V1387" s="18"/>
      <c r="W1387" s="18"/>
      <c r="X1387" s="18"/>
      <c r="Y1387" s="18"/>
      <c r="Z1387" s="18"/>
      <c r="AA1387" s="18"/>
      <c r="AB1387" s="18"/>
      <c r="AC1387" s="18"/>
      <c r="AD1387" s="18"/>
      <c r="AE1387" s="18"/>
      <c r="AF1387" s="18"/>
      <c r="AG1387" s="18"/>
      <c r="AH1387" s="18"/>
      <c r="AI1387" s="18"/>
      <c r="AJ1387" s="18"/>
      <c r="AK1387" s="18"/>
      <c r="AL1387" s="18"/>
      <c r="AM1387" s="18"/>
      <c r="AN1387" s="18"/>
      <c r="AO1387" s="18"/>
      <c r="AP1387" s="18"/>
      <c r="AQ1387" s="18"/>
      <c r="AR1387" s="18"/>
      <c r="AS1387" s="18"/>
      <c r="AT1387" s="18"/>
      <c r="AU1387" s="18"/>
      <c r="AV1387" s="18"/>
      <c r="AW1387" s="18"/>
      <c r="AX1387" s="18"/>
      <c r="AY1387" s="18"/>
      <c r="AZ1387" s="18"/>
      <c r="BA1387" s="18"/>
      <c r="BB1387" s="18"/>
      <c r="BC1387" s="18"/>
      <c r="BD1387" s="18"/>
      <c r="BE1387" s="18"/>
      <c r="BF1387" s="18"/>
      <c r="BG1387" s="18"/>
      <c r="BH1387" s="18"/>
      <c r="BI1387" s="18"/>
      <c r="BJ1387" s="18"/>
      <c r="BK1387" s="18"/>
      <c r="BL1387" s="18"/>
      <c r="BM1387" s="18"/>
      <c r="BN1387" s="18"/>
      <c r="BO1387" s="18"/>
      <c r="BP1387" s="18"/>
      <c r="BQ1387" s="18"/>
      <c r="BR1387" s="18"/>
      <c r="BS1387" s="18"/>
      <c r="BT1387" s="18"/>
      <c r="BU1387" s="18"/>
      <c r="BV1387" s="18"/>
      <c r="BW1387" s="18"/>
      <c r="BX1387" s="18"/>
      <c r="BY1387" s="18"/>
      <c r="BZ1387" s="18"/>
      <c r="CA1387" s="18"/>
      <c r="CB1387" s="18"/>
      <c r="CC1387" s="18"/>
      <c r="CD1387" s="18"/>
      <c r="CE1387" s="18"/>
      <c r="CF1387" s="18"/>
      <c r="CG1387" s="18"/>
      <c r="CH1387" s="18"/>
      <c r="CI1387" s="18"/>
      <c r="CJ1387" s="18"/>
      <c r="CK1387" s="18"/>
      <c r="CL1387" s="18"/>
      <c r="CM1387" s="18"/>
      <c r="CN1387" s="18"/>
      <c r="CO1387" s="18"/>
      <c r="CP1387" s="18"/>
      <c r="CQ1387" s="18"/>
      <c r="CR1387" s="18"/>
      <c r="CS1387" s="18"/>
    </row>
    <row r="1388" spans="1:97">
      <c r="A1388" s="18"/>
      <c r="B1388" s="18"/>
      <c r="C1388" s="18" t="s">
        <v>19265</v>
      </c>
      <c r="D1388" s="18"/>
      <c r="E1388" s="18"/>
      <c r="F1388" s="18"/>
      <c r="G1388" s="18"/>
      <c r="H1388" s="18"/>
      <c r="I1388" s="18"/>
      <c r="J1388" s="18"/>
      <c r="K1388" s="18"/>
      <c r="L1388" s="18"/>
      <c r="M1388" s="18"/>
      <c r="N1388" s="18"/>
      <c r="O1388" s="18"/>
      <c r="P1388" s="18"/>
      <c r="Q1388" s="18"/>
      <c r="R1388" s="18"/>
      <c r="S1388" s="18"/>
      <c r="T1388" s="18"/>
      <c r="U1388" s="18"/>
      <c r="V1388" s="18"/>
      <c r="W1388" s="18"/>
      <c r="X1388" s="18"/>
      <c r="Y1388" s="18"/>
      <c r="Z1388" s="18"/>
      <c r="AA1388" s="18"/>
      <c r="AB1388" s="18"/>
      <c r="AC1388" s="18"/>
      <c r="AD1388" s="18"/>
      <c r="AE1388" s="18"/>
      <c r="AF1388" s="18"/>
      <c r="AG1388" s="18"/>
      <c r="AH1388" s="18"/>
      <c r="AI1388" s="18"/>
      <c r="AJ1388" s="18"/>
      <c r="AK1388" s="18"/>
      <c r="AL1388" s="18"/>
      <c r="AM1388" s="18"/>
      <c r="AN1388" s="18"/>
      <c r="AO1388" s="18"/>
      <c r="AP1388" s="18"/>
      <c r="AQ1388" s="18"/>
      <c r="AR1388" s="18"/>
      <c r="AS1388" s="18"/>
      <c r="AT1388" s="18"/>
      <c r="AU1388" s="18"/>
      <c r="AV1388" s="18"/>
      <c r="AW1388" s="18"/>
      <c r="AX1388" s="18"/>
      <c r="AY1388" s="18"/>
      <c r="AZ1388" s="18"/>
      <c r="BA1388" s="18"/>
      <c r="BB1388" s="18"/>
      <c r="BC1388" s="18"/>
      <c r="BD1388" s="18"/>
      <c r="BE1388" s="18"/>
      <c r="BF1388" s="18"/>
      <c r="BG1388" s="18"/>
      <c r="BH1388" s="18"/>
      <c r="BI1388" s="18"/>
      <c r="BJ1388" s="18"/>
      <c r="BK1388" s="18"/>
      <c r="BL1388" s="18"/>
      <c r="BM1388" s="18"/>
      <c r="BN1388" s="18"/>
      <c r="BO1388" s="18"/>
      <c r="BP1388" s="18"/>
      <c r="BQ1388" s="18"/>
      <c r="BR1388" s="18"/>
      <c r="BS1388" s="18"/>
      <c r="BT1388" s="18"/>
      <c r="BU1388" s="18"/>
      <c r="BV1388" s="18"/>
      <c r="BW1388" s="18"/>
      <c r="BX1388" s="18"/>
      <c r="BY1388" s="18"/>
      <c r="BZ1388" s="18"/>
      <c r="CA1388" s="18"/>
      <c r="CB1388" s="18"/>
      <c r="CC1388" s="18"/>
      <c r="CD1388" s="18"/>
      <c r="CE1388" s="18"/>
      <c r="CF1388" s="18"/>
      <c r="CG1388" s="18"/>
      <c r="CH1388" s="18"/>
      <c r="CI1388" s="18"/>
      <c r="CJ1388" s="18"/>
      <c r="CK1388" s="18"/>
      <c r="CL1388" s="18"/>
      <c r="CM1388" s="18"/>
      <c r="CN1388" s="18"/>
      <c r="CO1388" s="18"/>
      <c r="CP1388" s="18"/>
      <c r="CQ1388" s="18"/>
      <c r="CR1388" s="18"/>
      <c r="CS1388" s="18"/>
    </row>
    <row r="1389" spans="1:97">
      <c r="A1389" s="18"/>
      <c r="B1389" s="18"/>
      <c r="C1389" s="18" t="s">
        <v>19266</v>
      </c>
      <c r="D1389" s="18"/>
      <c r="E1389" s="18"/>
      <c r="F1389" s="18"/>
      <c r="G1389" s="18"/>
      <c r="H1389" s="18"/>
      <c r="I1389" s="18"/>
      <c r="J1389" s="18"/>
      <c r="K1389" s="18"/>
      <c r="L1389" s="18"/>
      <c r="M1389" s="18"/>
      <c r="N1389" s="18"/>
      <c r="O1389" s="18"/>
      <c r="P1389" s="18"/>
      <c r="Q1389" s="18"/>
      <c r="R1389" s="18"/>
      <c r="S1389" s="18"/>
      <c r="T1389" s="18"/>
      <c r="U1389" s="18"/>
      <c r="V1389" s="18"/>
      <c r="W1389" s="18"/>
      <c r="X1389" s="18"/>
      <c r="Y1389" s="18"/>
      <c r="Z1389" s="18"/>
      <c r="AA1389" s="18"/>
      <c r="AB1389" s="18"/>
      <c r="AC1389" s="18"/>
      <c r="AD1389" s="18"/>
      <c r="AE1389" s="18"/>
      <c r="AF1389" s="18"/>
      <c r="AG1389" s="18"/>
      <c r="AH1389" s="18"/>
      <c r="AI1389" s="18"/>
      <c r="AJ1389" s="18"/>
      <c r="AK1389" s="18"/>
      <c r="AL1389" s="18"/>
      <c r="AM1389" s="18"/>
      <c r="AN1389" s="18"/>
      <c r="AO1389" s="18"/>
      <c r="AP1389" s="18"/>
      <c r="AQ1389" s="18"/>
      <c r="AR1389" s="18"/>
      <c r="AS1389" s="18"/>
      <c r="AT1389" s="18"/>
      <c r="AU1389" s="18"/>
      <c r="AV1389" s="18"/>
      <c r="AW1389" s="18"/>
      <c r="AX1389" s="18"/>
      <c r="AY1389" s="18"/>
      <c r="AZ1389" s="18"/>
      <c r="BA1389" s="18"/>
      <c r="BB1389" s="18"/>
      <c r="BC1389" s="18"/>
      <c r="BD1389" s="18"/>
      <c r="BE1389" s="18"/>
      <c r="BF1389" s="18"/>
      <c r="BG1389" s="18"/>
      <c r="BH1389" s="18"/>
      <c r="BI1389" s="18"/>
      <c r="BJ1389" s="18"/>
      <c r="BK1389" s="18"/>
      <c r="BL1389" s="18"/>
      <c r="BM1389" s="18"/>
      <c r="BN1389" s="18"/>
      <c r="BO1389" s="18"/>
      <c r="BP1389" s="18"/>
      <c r="BQ1389" s="18"/>
      <c r="BR1389" s="18"/>
      <c r="BS1389" s="18"/>
      <c r="BT1389" s="18"/>
      <c r="BU1389" s="18"/>
      <c r="BV1389" s="18"/>
      <c r="BW1389" s="18"/>
      <c r="BX1389" s="18"/>
      <c r="BY1389" s="18"/>
      <c r="BZ1389" s="18"/>
      <c r="CA1389" s="18"/>
      <c r="CB1389" s="18"/>
      <c r="CC1389" s="18"/>
      <c r="CD1389" s="18"/>
      <c r="CE1389" s="18"/>
      <c r="CF1389" s="18"/>
      <c r="CG1389" s="18"/>
      <c r="CH1389" s="18"/>
      <c r="CI1389" s="18"/>
      <c r="CJ1389" s="18"/>
      <c r="CK1389" s="18"/>
      <c r="CL1389" s="18"/>
      <c r="CM1389" s="18"/>
      <c r="CN1389" s="18"/>
      <c r="CO1389" s="18"/>
      <c r="CP1389" s="18"/>
      <c r="CQ1389" s="18"/>
      <c r="CR1389" s="18"/>
      <c r="CS1389" s="18"/>
    </row>
    <row r="1390" spans="1:97">
      <c r="A1390" s="18"/>
      <c r="B1390" s="18"/>
      <c r="C1390" s="18" t="s">
        <v>19267</v>
      </c>
      <c r="D1390" s="18"/>
      <c r="E1390" s="18"/>
      <c r="F1390" s="18"/>
      <c r="G1390" s="18"/>
      <c r="H1390" s="18"/>
      <c r="I1390" s="18"/>
      <c r="J1390" s="18"/>
      <c r="K1390" s="18"/>
      <c r="L1390" s="18"/>
      <c r="M1390" s="18"/>
      <c r="N1390" s="18"/>
      <c r="O1390" s="18"/>
      <c r="P1390" s="18"/>
      <c r="Q1390" s="18"/>
      <c r="R1390" s="18"/>
      <c r="S1390" s="18"/>
      <c r="T1390" s="18"/>
      <c r="U1390" s="18"/>
      <c r="V1390" s="18"/>
      <c r="W1390" s="18"/>
      <c r="X1390" s="18"/>
      <c r="Y1390" s="18"/>
      <c r="Z1390" s="18"/>
      <c r="AA1390" s="18"/>
      <c r="AB1390" s="18"/>
      <c r="AC1390" s="18"/>
      <c r="AD1390" s="18"/>
      <c r="AE1390" s="18"/>
      <c r="AF1390" s="18"/>
      <c r="AG1390" s="18"/>
      <c r="AH1390" s="18"/>
      <c r="AI1390" s="18"/>
      <c r="AJ1390" s="18"/>
      <c r="AK1390" s="18"/>
      <c r="AL1390" s="18"/>
      <c r="AM1390" s="18"/>
      <c r="AN1390" s="18"/>
      <c r="AO1390" s="18"/>
      <c r="AP1390" s="18"/>
      <c r="AQ1390" s="18"/>
      <c r="AR1390" s="18"/>
      <c r="AS1390" s="18"/>
      <c r="AT1390" s="18"/>
      <c r="AU1390" s="18"/>
      <c r="AV1390" s="18"/>
      <c r="AW1390" s="18"/>
      <c r="AX1390" s="18"/>
      <c r="AY1390" s="18"/>
      <c r="AZ1390" s="18"/>
      <c r="BA1390" s="18"/>
      <c r="BB1390" s="18"/>
      <c r="BC1390" s="18"/>
      <c r="BD1390" s="18"/>
      <c r="BE1390" s="18"/>
      <c r="BF1390" s="18"/>
      <c r="BG1390" s="18"/>
      <c r="BH1390" s="18"/>
      <c r="BI1390" s="18"/>
      <c r="BJ1390" s="18"/>
      <c r="BK1390" s="18"/>
      <c r="BL1390" s="18"/>
      <c r="BM1390" s="18"/>
      <c r="BN1390" s="18"/>
      <c r="BO1390" s="18"/>
      <c r="BP1390" s="18"/>
      <c r="BQ1390" s="18"/>
      <c r="BR1390" s="18"/>
      <c r="BS1390" s="18"/>
      <c r="BT1390" s="18"/>
      <c r="BU1390" s="18"/>
      <c r="BV1390" s="18"/>
      <c r="BW1390" s="18"/>
      <c r="BX1390" s="18"/>
      <c r="BY1390" s="18"/>
      <c r="BZ1390" s="18"/>
      <c r="CA1390" s="18"/>
      <c r="CB1390" s="18"/>
      <c r="CC1390" s="18"/>
      <c r="CD1390" s="18"/>
      <c r="CE1390" s="18"/>
      <c r="CF1390" s="18"/>
      <c r="CG1390" s="18"/>
      <c r="CH1390" s="18"/>
      <c r="CI1390" s="18"/>
      <c r="CJ1390" s="18"/>
      <c r="CK1390" s="18"/>
      <c r="CL1390" s="18"/>
      <c r="CM1390" s="18"/>
      <c r="CN1390" s="18"/>
      <c r="CO1390" s="18"/>
      <c r="CP1390" s="18"/>
      <c r="CQ1390" s="18"/>
      <c r="CR1390" s="18"/>
      <c r="CS1390" s="18"/>
    </row>
    <row r="1391" spans="1:97">
      <c r="A1391" s="18"/>
      <c r="B1391" s="18"/>
      <c r="C1391" s="18" t="s">
        <v>19268</v>
      </c>
      <c r="D1391" s="18"/>
      <c r="E1391" s="18"/>
      <c r="F1391" s="18"/>
      <c r="G1391" s="18"/>
      <c r="H1391" s="18"/>
      <c r="I1391" s="18"/>
      <c r="J1391" s="18"/>
      <c r="K1391" s="18"/>
      <c r="L1391" s="18"/>
      <c r="M1391" s="18"/>
      <c r="N1391" s="18"/>
      <c r="O1391" s="18"/>
      <c r="P1391" s="18"/>
      <c r="Q1391" s="18"/>
      <c r="R1391" s="18"/>
      <c r="S1391" s="18"/>
      <c r="T1391" s="18"/>
      <c r="U1391" s="18"/>
      <c r="V1391" s="18"/>
      <c r="W1391" s="18"/>
      <c r="X1391" s="18"/>
      <c r="Y1391" s="18"/>
      <c r="Z1391" s="18"/>
      <c r="AA1391" s="18"/>
      <c r="AB1391" s="18"/>
      <c r="AC1391" s="18"/>
      <c r="AD1391" s="18"/>
      <c r="AE1391" s="18"/>
      <c r="AF1391" s="18"/>
      <c r="AG1391" s="18"/>
      <c r="AH1391" s="18"/>
      <c r="AI1391" s="18"/>
      <c r="AJ1391" s="18"/>
      <c r="AK1391" s="18"/>
      <c r="AL1391" s="18"/>
      <c r="AM1391" s="18"/>
      <c r="AN1391" s="18"/>
      <c r="AO1391" s="18"/>
      <c r="AP1391" s="18"/>
      <c r="AQ1391" s="18"/>
      <c r="AR1391" s="18"/>
      <c r="AS1391" s="18"/>
      <c r="AT1391" s="18"/>
      <c r="AU1391" s="18"/>
      <c r="AV1391" s="18"/>
      <c r="AW1391" s="18"/>
      <c r="AX1391" s="18"/>
      <c r="AY1391" s="18"/>
      <c r="AZ1391" s="18"/>
      <c r="BA1391" s="18"/>
      <c r="BB1391" s="18"/>
      <c r="BC1391" s="18"/>
      <c r="BD1391" s="18"/>
      <c r="BE1391" s="18"/>
      <c r="BF1391" s="18"/>
      <c r="BG1391" s="18"/>
      <c r="BH1391" s="18"/>
      <c r="BI1391" s="18"/>
      <c r="BJ1391" s="18"/>
      <c r="BK1391" s="18"/>
      <c r="BL1391" s="18"/>
      <c r="BM1391" s="18"/>
      <c r="BN1391" s="18"/>
      <c r="BO1391" s="18"/>
      <c r="BP1391" s="18"/>
      <c r="BQ1391" s="18"/>
      <c r="BR1391" s="18"/>
      <c r="BS1391" s="18"/>
      <c r="BT1391" s="18"/>
      <c r="BU1391" s="18"/>
      <c r="BV1391" s="18"/>
      <c r="BW1391" s="18"/>
      <c r="BX1391" s="18"/>
      <c r="BY1391" s="18"/>
      <c r="BZ1391" s="18"/>
      <c r="CA1391" s="18"/>
      <c r="CB1391" s="18"/>
      <c r="CC1391" s="18"/>
      <c r="CD1391" s="18"/>
      <c r="CE1391" s="18"/>
      <c r="CF1391" s="18"/>
      <c r="CG1391" s="18"/>
      <c r="CH1391" s="18"/>
      <c r="CI1391" s="18"/>
      <c r="CJ1391" s="18"/>
      <c r="CK1391" s="18"/>
      <c r="CL1391" s="18"/>
      <c r="CM1391" s="18"/>
      <c r="CN1391" s="18"/>
      <c r="CO1391" s="18"/>
      <c r="CP1391" s="18"/>
      <c r="CQ1391" s="18"/>
      <c r="CR1391" s="18"/>
      <c r="CS1391" s="18"/>
    </row>
    <row r="1392" spans="1:97">
      <c r="A1392" s="18"/>
      <c r="B1392" s="18"/>
      <c r="C1392" s="18" t="s">
        <v>19269</v>
      </c>
      <c r="D1392" s="18"/>
      <c r="E1392" s="18"/>
      <c r="F1392" s="18"/>
      <c r="G1392" s="18"/>
      <c r="H1392" s="18"/>
      <c r="I1392" s="18"/>
      <c r="J1392" s="18"/>
      <c r="K1392" s="18"/>
      <c r="L1392" s="18"/>
      <c r="M1392" s="18"/>
      <c r="N1392" s="18"/>
      <c r="O1392" s="18"/>
      <c r="P1392" s="18"/>
      <c r="Q1392" s="18"/>
      <c r="R1392" s="18"/>
      <c r="S1392" s="18"/>
      <c r="T1392" s="18"/>
      <c r="U1392" s="18"/>
      <c r="V1392" s="18"/>
      <c r="W1392" s="18"/>
      <c r="X1392" s="18"/>
      <c r="Y1392" s="18"/>
      <c r="Z1392" s="18"/>
      <c r="AA1392" s="18"/>
      <c r="AB1392" s="18"/>
      <c r="AC1392" s="18"/>
      <c r="AD1392" s="18"/>
      <c r="AE1392" s="18"/>
      <c r="AF1392" s="18"/>
      <c r="AG1392" s="18"/>
      <c r="AH1392" s="18"/>
      <c r="AI1392" s="18"/>
      <c r="AJ1392" s="18"/>
      <c r="AK1392" s="18"/>
      <c r="AL1392" s="18"/>
      <c r="AM1392" s="18"/>
      <c r="AN1392" s="18"/>
      <c r="AO1392" s="18"/>
      <c r="AP1392" s="18"/>
      <c r="AQ1392" s="18"/>
      <c r="AR1392" s="18"/>
      <c r="AS1392" s="18"/>
      <c r="AT1392" s="18"/>
      <c r="AU1392" s="18"/>
      <c r="AV1392" s="18"/>
      <c r="AW1392" s="18"/>
      <c r="AX1392" s="18"/>
      <c r="AY1392" s="18"/>
      <c r="AZ1392" s="18"/>
      <c r="BA1392" s="18"/>
      <c r="BB1392" s="18"/>
      <c r="BC1392" s="18"/>
      <c r="BD1392" s="18"/>
      <c r="BE1392" s="18"/>
      <c r="BF1392" s="18"/>
      <c r="BG1392" s="18"/>
      <c r="BH1392" s="18"/>
      <c r="BI1392" s="18"/>
      <c r="BJ1392" s="18"/>
      <c r="BK1392" s="18"/>
      <c r="BL1392" s="18"/>
      <c r="BM1392" s="18"/>
      <c r="BN1392" s="18"/>
      <c r="BO1392" s="18"/>
      <c r="BP1392" s="18"/>
      <c r="BQ1392" s="18"/>
      <c r="BR1392" s="18"/>
      <c r="BS1392" s="18"/>
      <c r="BT1392" s="18"/>
      <c r="BU1392" s="18"/>
      <c r="BV1392" s="18"/>
      <c r="BW1392" s="18"/>
      <c r="BX1392" s="18"/>
      <c r="BY1392" s="18"/>
      <c r="BZ1392" s="18"/>
      <c r="CA1392" s="18"/>
      <c r="CB1392" s="18"/>
      <c r="CC1392" s="18"/>
      <c r="CD1392" s="18"/>
      <c r="CE1392" s="18"/>
      <c r="CF1392" s="18"/>
      <c r="CG1392" s="18"/>
      <c r="CH1392" s="18"/>
      <c r="CI1392" s="18"/>
      <c r="CJ1392" s="18"/>
      <c r="CK1392" s="18"/>
      <c r="CL1392" s="18"/>
      <c r="CM1392" s="18"/>
      <c r="CN1392" s="18"/>
      <c r="CO1392" s="18"/>
      <c r="CP1392" s="18"/>
      <c r="CQ1392" s="18"/>
      <c r="CR1392" s="18"/>
      <c r="CS1392" s="18"/>
    </row>
    <row r="1393" spans="1:97">
      <c r="A1393" s="18"/>
      <c r="B1393" s="18"/>
      <c r="C1393" s="18" t="s">
        <v>19270</v>
      </c>
      <c r="D1393" s="18"/>
      <c r="E1393" s="18"/>
      <c r="F1393" s="18"/>
      <c r="G1393" s="18"/>
      <c r="H1393" s="18"/>
      <c r="I1393" s="18"/>
      <c r="J1393" s="18"/>
      <c r="K1393" s="18"/>
      <c r="L1393" s="18"/>
      <c r="M1393" s="18"/>
      <c r="N1393" s="18"/>
      <c r="O1393" s="18"/>
      <c r="P1393" s="18"/>
      <c r="Q1393" s="18"/>
      <c r="R1393" s="18"/>
      <c r="S1393" s="18"/>
      <c r="T1393" s="18"/>
      <c r="U1393" s="18"/>
      <c r="V1393" s="18"/>
      <c r="W1393" s="18"/>
      <c r="X1393" s="18"/>
      <c r="Y1393" s="18"/>
      <c r="Z1393" s="18"/>
      <c r="AA1393" s="18"/>
      <c r="AB1393" s="18"/>
      <c r="AC1393" s="18"/>
      <c r="AD1393" s="18"/>
      <c r="AE1393" s="18"/>
      <c r="AF1393" s="18"/>
      <c r="AG1393" s="18"/>
      <c r="AH1393" s="18"/>
      <c r="AI1393" s="18"/>
      <c r="AJ1393" s="18"/>
      <c r="AK1393" s="18"/>
      <c r="AL1393" s="18"/>
      <c r="AM1393" s="18"/>
      <c r="AN1393" s="18"/>
      <c r="AO1393" s="18"/>
      <c r="AP1393" s="18"/>
      <c r="AQ1393" s="18"/>
      <c r="AR1393" s="18"/>
      <c r="AS1393" s="18"/>
      <c r="AT1393" s="18"/>
      <c r="AU1393" s="18"/>
      <c r="AV1393" s="18"/>
      <c r="AW1393" s="18"/>
      <c r="AX1393" s="18"/>
      <c r="AY1393" s="18"/>
      <c r="AZ1393" s="18"/>
      <c r="BA1393" s="18"/>
      <c r="BB1393" s="18"/>
      <c r="BC1393" s="18"/>
      <c r="BD1393" s="18"/>
      <c r="BE1393" s="18"/>
      <c r="BF1393" s="18"/>
      <c r="BG1393" s="18"/>
      <c r="BH1393" s="18"/>
      <c r="BI1393" s="18"/>
      <c r="BJ1393" s="18"/>
      <c r="BK1393" s="18"/>
      <c r="BL1393" s="18"/>
      <c r="BM1393" s="18"/>
      <c r="BN1393" s="18"/>
      <c r="BO1393" s="18"/>
      <c r="BP1393" s="18"/>
      <c r="BQ1393" s="18"/>
      <c r="BR1393" s="18"/>
      <c r="BS1393" s="18"/>
      <c r="BT1393" s="18"/>
      <c r="BU1393" s="18"/>
      <c r="BV1393" s="18"/>
      <c r="BW1393" s="18"/>
      <c r="BX1393" s="18"/>
      <c r="BY1393" s="18"/>
      <c r="BZ1393" s="18"/>
      <c r="CA1393" s="18"/>
      <c r="CB1393" s="18"/>
      <c r="CC1393" s="18"/>
      <c r="CD1393" s="18"/>
      <c r="CE1393" s="18"/>
      <c r="CF1393" s="18"/>
      <c r="CG1393" s="18"/>
      <c r="CH1393" s="18"/>
      <c r="CI1393" s="18"/>
      <c r="CJ1393" s="18"/>
      <c r="CK1393" s="18"/>
      <c r="CL1393" s="18"/>
      <c r="CM1393" s="18"/>
      <c r="CN1393" s="18"/>
      <c r="CO1393" s="18"/>
      <c r="CP1393" s="18"/>
      <c r="CQ1393" s="18"/>
      <c r="CR1393" s="18"/>
      <c r="CS1393" s="18"/>
    </row>
    <row r="1394" spans="1:97">
      <c r="A1394" s="18"/>
      <c r="B1394" s="18"/>
      <c r="C1394" s="18" t="s">
        <v>19271</v>
      </c>
      <c r="D1394" s="18"/>
      <c r="E1394" s="18"/>
      <c r="F1394" s="18"/>
      <c r="G1394" s="18"/>
      <c r="H1394" s="18"/>
      <c r="I1394" s="18"/>
      <c r="J1394" s="18"/>
      <c r="K1394" s="18"/>
      <c r="L1394" s="18"/>
      <c r="M1394" s="18"/>
      <c r="N1394" s="18"/>
      <c r="O1394" s="18"/>
      <c r="P1394" s="18"/>
      <c r="Q1394" s="18"/>
      <c r="R1394" s="18"/>
      <c r="S1394" s="18"/>
      <c r="T1394" s="18"/>
      <c r="U1394" s="18"/>
      <c r="V1394" s="18"/>
      <c r="W1394" s="18"/>
      <c r="X1394" s="18"/>
      <c r="Y1394" s="18"/>
      <c r="Z1394" s="18"/>
      <c r="AA1394" s="18"/>
      <c r="AB1394" s="18"/>
      <c r="AC1394" s="18"/>
      <c r="AD1394" s="18"/>
      <c r="AE1394" s="18"/>
      <c r="AF1394" s="18"/>
      <c r="AG1394" s="18"/>
      <c r="AH1394" s="18"/>
      <c r="AI1394" s="18"/>
      <c r="AJ1394" s="18"/>
      <c r="AK1394" s="18"/>
      <c r="AL1394" s="18"/>
      <c r="AM1394" s="18"/>
      <c r="AN1394" s="18"/>
      <c r="AO1394" s="18"/>
      <c r="AP1394" s="18"/>
      <c r="AQ1394" s="18"/>
      <c r="AR1394" s="18"/>
      <c r="AS1394" s="18"/>
      <c r="AT1394" s="18"/>
      <c r="AU1394" s="18"/>
      <c r="AV1394" s="18"/>
      <c r="AW1394" s="18"/>
      <c r="AX1394" s="18"/>
      <c r="AY1394" s="18"/>
      <c r="AZ1394" s="18"/>
      <c r="BA1394" s="18"/>
      <c r="BB1394" s="18"/>
      <c r="BC1394" s="18"/>
      <c r="BD1394" s="18"/>
      <c r="BE1394" s="18"/>
      <c r="BF1394" s="18"/>
      <c r="BG1394" s="18"/>
      <c r="BH1394" s="18"/>
      <c r="BI1394" s="18"/>
      <c r="BJ1394" s="18"/>
      <c r="BK1394" s="18"/>
      <c r="BL1394" s="18"/>
      <c r="BM1394" s="18"/>
      <c r="BN1394" s="18"/>
      <c r="BO1394" s="18"/>
      <c r="BP1394" s="18"/>
      <c r="BQ1394" s="18"/>
      <c r="BR1394" s="18"/>
      <c r="BS1394" s="18"/>
      <c r="BT1394" s="18"/>
      <c r="BU1394" s="18"/>
      <c r="BV1394" s="18"/>
      <c r="BW1394" s="18"/>
      <c r="BX1394" s="18"/>
      <c r="BY1394" s="18"/>
      <c r="BZ1394" s="18"/>
      <c r="CA1394" s="18"/>
      <c r="CB1394" s="18"/>
      <c r="CC1394" s="18"/>
      <c r="CD1394" s="18"/>
      <c r="CE1394" s="18"/>
      <c r="CF1394" s="18"/>
      <c r="CG1394" s="18"/>
      <c r="CH1394" s="18"/>
      <c r="CI1394" s="18"/>
      <c r="CJ1394" s="18"/>
      <c r="CK1394" s="18"/>
      <c r="CL1394" s="18"/>
      <c r="CM1394" s="18"/>
      <c r="CN1394" s="18"/>
      <c r="CO1394" s="18"/>
      <c r="CP1394" s="18"/>
      <c r="CQ1394" s="18"/>
      <c r="CR1394" s="18"/>
      <c r="CS1394" s="18"/>
    </row>
    <row r="1395" spans="1:97">
      <c r="A1395" s="18"/>
      <c r="B1395" s="18"/>
      <c r="C1395" s="18" t="s">
        <v>19272</v>
      </c>
      <c r="D1395" s="18"/>
      <c r="E1395" s="18"/>
      <c r="F1395" s="18"/>
      <c r="G1395" s="18"/>
      <c r="H1395" s="18"/>
      <c r="I1395" s="18"/>
      <c r="J1395" s="18"/>
      <c r="K1395" s="18"/>
      <c r="L1395" s="18"/>
      <c r="M1395" s="18"/>
      <c r="N1395" s="18"/>
      <c r="O1395" s="18"/>
      <c r="P1395" s="18"/>
      <c r="Q1395" s="18"/>
      <c r="R1395" s="18"/>
      <c r="S1395" s="18"/>
      <c r="T1395" s="18"/>
      <c r="U1395" s="18"/>
      <c r="V1395" s="18"/>
      <c r="W1395" s="18"/>
      <c r="X1395" s="18"/>
      <c r="Y1395" s="18"/>
      <c r="Z1395" s="18"/>
      <c r="AA1395" s="18"/>
      <c r="AB1395" s="18"/>
      <c r="AC1395" s="18"/>
      <c r="AD1395" s="18"/>
      <c r="AE1395" s="18"/>
      <c r="AF1395" s="18"/>
      <c r="AG1395" s="18"/>
      <c r="AH1395" s="18"/>
      <c r="AI1395" s="18"/>
      <c r="AJ1395" s="18"/>
      <c r="AK1395" s="18"/>
      <c r="AL1395" s="18"/>
      <c r="AM1395" s="18"/>
      <c r="AN1395" s="18"/>
      <c r="AO1395" s="18"/>
      <c r="AP1395" s="18"/>
      <c r="AQ1395" s="18"/>
      <c r="AR1395" s="18"/>
      <c r="AS1395" s="18"/>
      <c r="AT1395" s="18"/>
      <c r="AU1395" s="18"/>
      <c r="AV1395" s="18"/>
      <c r="AW1395" s="18"/>
      <c r="AX1395" s="18"/>
      <c r="AY1395" s="18"/>
      <c r="AZ1395" s="18"/>
      <c r="BA1395" s="18"/>
      <c r="BB1395" s="18"/>
      <c r="BC1395" s="18"/>
      <c r="BD1395" s="18"/>
      <c r="BE1395" s="18"/>
      <c r="BF1395" s="18"/>
      <c r="BG1395" s="18"/>
      <c r="BH1395" s="18"/>
      <c r="BI1395" s="18"/>
      <c r="BJ1395" s="18"/>
      <c r="BK1395" s="18"/>
      <c r="BL1395" s="18"/>
      <c r="BM1395" s="18"/>
      <c r="BN1395" s="18"/>
      <c r="BO1395" s="18"/>
      <c r="BP1395" s="18"/>
      <c r="BQ1395" s="18"/>
      <c r="BR1395" s="18"/>
      <c r="BS1395" s="18"/>
      <c r="BT1395" s="18"/>
      <c r="BU1395" s="18"/>
      <c r="BV1395" s="18"/>
      <c r="BW1395" s="18"/>
      <c r="BX1395" s="18"/>
      <c r="BY1395" s="18"/>
      <c r="BZ1395" s="18"/>
      <c r="CA1395" s="18"/>
      <c r="CB1395" s="18"/>
      <c r="CC1395" s="18"/>
      <c r="CD1395" s="18"/>
      <c r="CE1395" s="18"/>
      <c r="CF1395" s="18"/>
      <c r="CG1395" s="18"/>
      <c r="CH1395" s="18"/>
      <c r="CI1395" s="18"/>
      <c r="CJ1395" s="18"/>
      <c r="CK1395" s="18"/>
      <c r="CL1395" s="18"/>
      <c r="CM1395" s="18"/>
      <c r="CN1395" s="18"/>
      <c r="CO1395" s="18"/>
      <c r="CP1395" s="18"/>
      <c r="CQ1395" s="18"/>
      <c r="CR1395" s="18"/>
      <c r="CS1395" s="18"/>
    </row>
    <row r="1396" spans="1:97">
      <c r="A1396" s="18"/>
      <c r="B1396" s="18"/>
      <c r="C1396" s="18" t="s">
        <v>19273</v>
      </c>
      <c r="D1396" s="18"/>
      <c r="E1396" s="18"/>
      <c r="F1396" s="18"/>
      <c r="G1396" s="18"/>
      <c r="H1396" s="18"/>
      <c r="I1396" s="18"/>
      <c r="J1396" s="18"/>
      <c r="K1396" s="18"/>
      <c r="L1396" s="18"/>
      <c r="M1396" s="18"/>
      <c r="N1396" s="18"/>
      <c r="O1396" s="18"/>
      <c r="P1396" s="18"/>
      <c r="Q1396" s="18"/>
      <c r="R1396" s="18"/>
      <c r="S1396" s="18"/>
      <c r="T1396" s="18"/>
      <c r="U1396" s="18"/>
      <c r="V1396" s="18"/>
      <c r="W1396" s="18"/>
      <c r="X1396" s="18"/>
      <c r="Y1396" s="18"/>
      <c r="Z1396" s="18"/>
      <c r="AA1396" s="18"/>
      <c r="AB1396" s="18"/>
      <c r="AC1396" s="18"/>
      <c r="AD1396" s="18"/>
      <c r="AE1396" s="18"/>
      <c r="AF1396" s="18"/>
      <c r="AG1396" s="18"/>
      <c r="AH1396" s="18"/>
      <c r="AI1396" s="18"/>
      <c r="AJ1396" s="18"/>
      <c r="AK1396" s="18"/>
      <c r="AL1396" s="18"/>
      <c r="AM1396" s="18"/>
      <c r="AN1396" s="18"/>
      <c r="AO1396" s="18"/>
      <c r="AP1396" s="18"/>
      <c r="AQ1396" s="18"/>
      <c r="AR1396" s="18"/>
      <c r="AS1396" s="18"/>
      <c r="AT1396" s="18"/>
      <c r="AU1396" s="18"/>
      <c r="AV1396" s="18"/>
      <c r="AW1396" s="18"/>
      <c r="AX1396" s="18"/>
      <c r="AY1396" s="18"/>
      <c r="AZ1396" s="18"/>
      <c r="BA1396" s="18"/>
      <c r="BB1396" s="18"/>
      <c r="BC1396" s="18"/>
      <c r="BD1396" s="18"/>
      <c r="BE1396" s="18"/>
      <c r="BF1396" s="18"/>
      <c r="BG1396" s="18"/>
      <c r="BH1396" s="18"/>
      <c r="BI1396" s="18"/>
      <c r="BJ1396" s="18"/>
      <c r="BK1396" s="18"/>
      <c r="BL1396" s="18"/>
      <c r="BM1396" s="18"/>
      <c r="BN1396" s="18"/>
      <c r="BO1396" s="18"/>
      <c r="BP1396" s="18"/>
      <c r="BQ1396" s="18"/>
      <c r="BR1396" s="18"/>
      <c r="BS1396" s="18"/>
      <c r="BT1396" s="18"/>
      <c r="BU1396" s="18"/>
      <c r="BV1396" s="18"/>
      <c r="BW1396" s="18"/>
      <c r="BX1396" s="18"/>
      <c r="BY1396" s="18"/>
      <c r="BZ1396" s="18"/>
      <c r="CA1396" s="18"/>
      <c r="CB1396" s="18"/>
      <c r="CC1396" s="18"/>
      <c r="CD1396" s="18"/>
      <c r="CE1396" s="18"/>
      <c r="CF1396" s="18"/>
      <c r="CG1396" s="18"/>
      <c r="CH1396" s="18"/>
      <c r="CI1396" s="18"/>
      <c r="CJ1396" s="18"/>
      <c r="CK1396" s="18"/>
      <c r="CL1396" s="18"/>
      <c r="CM1396" s="18"/>
      <c r="CN1396" s="18"/>
      <c r="CO1396" s="18"/>
      <c r="CP1396" s="18"/>
      <c r="CQ1396" s="18"/>
      <c r="CR1396" s="18"/>
      <c r="CS1396" s="18"/>
    </row>
    <row r="1397" spans="1:97">
      <c r="A1397" s="18"/>
      <c r="B1397" s="18"/>
      <c r="C1397" s="18" t="s">
        <v>19274</v>
      </c>
      <c r="D1397" s="18"/>
      <c r="E1397" s="18"/>
      <c r="F1397" s="18"/>
      <c r="G1397" s="18"/>
      <c r="H1397" s="18"/>
      <c r="I1397" s="18"/>
      <c r="J1397" s="18"/>
      <c r="K1397" s="18"/>
      <c r="L1397" s="18"/>
      <c r="M1397" s="18"/>
      <c r="N1397" s="18"/>
      <c r="O1397" s="18"/>
      <c r="P1397" s="18"/>
      <c r="Q1397" s="18"/>
      <c r="R1397" s="18"/>
      <c r="S1397" s="18"/>
      <c r="T1397" s="18"/>
      <c r="U1397" s="18"/>
      <c r="V1397" s="18"/>
      <c r="W1397" s="18"/>
      <c r="X1397" s="18"/>
      <c r="Y1397" s="18"/>
      <c r="Z1397" s="18"/>
      <c r="AA1397" s="18"/>
      <c r="AB1397" s="18"/>
      <c r="AC1397" s="18"/>
      <c r="AD1397" s="18"/>
      <c r="AE1397" s="18"/>
      <c r="AF1397" s="18"/>
      <c r="AG1397" s="18"/>
      <c r="AH1397" s="18"/>
      <c r="AI1397" s="18"/>
      <c r="AJ1397" s="18"/>
      <c r="AK1397" s="18"/>
      <c r="AL1397" s="18"/>
      <c r="AM1397" s="18"/>
      <c r="AN1397" s="18"/>
      <c r="AO1397" s="18"/>
      <c r="AP1397" s="18"/>
      <c r="AQ1397" s="18"/>
      <c r="AR1397" s="18"/>
      <c r="AS1397" s="18"/>
      <c r="AT1397" s="18"/>
      <c r="AU1397" s="18"/>
      <c r="AV1397" s="18"/>
      <c r="AW1397" s="18"/>
      <c r="AX1397" s="18"/>
      <c r="AY1397" s="18"/>
      <c r="AZ1397" s="18"/>
      <c r="BA1397" s="18"/>
      <c r="BB1397" s="18"/>
      <c r="BC1397" s="18"/>
      <c r="BD1397" s="18"/>
      <c r="BE1397" s="18"/>
      <c r="BF1397" s="18"/>
      <c r="BG1397" s="18"/>
      <c r="BH1397" s="18"/>
      <c r="BI1397" s="18"/>
      <c r="BJ1397" s="18"/>
      <c r="BK1397" s="18"/>
      <c r="BL1397" s="18"/>
      <c r="BM1397" s="18"/>
      <c r="BN1397" s="18"/>
      <c r="BO1397" s="18"/>
      <c r="BP1397" s="18"/>
      <c r="BQ1397" s="18"/>
      <c r="BR1397" s="18"/>
      <c r="BS1397" s="18"/>
      <c r="BT1397" s="18"/>
      <c r="BU1397" s="18"/>
      <c r="BV1397" s="18"/>
      <c r="BW1397" s="18"/>
      <c r="BX1397" s="18"/>
      <c r="BY1397" s="18"/>
      <c r="BZ1397" s="18"/>
      <c r="CA1397" s="18"/>
      <c r="CB1397" s="18"/>
      <c r="CC1397" s="18"/>
      <c r="CD1397" s="18"/>
      <c r="CE1397" s="18"/>
      <c r="CF1397" s="18"/>
      <c r="CG1397" s="18"/>
      <c r="CH1397" s="18"/>
      <c r="CI1397" s="18"/>
      <c r="CJ1397" s="18"/>
      <c r="CK1397" s="18"/>
      <c r="CL1397" s="18"/>
      <c r="CM1397" s="18"/>
      <c r="CN1397" s="18"/>
      <c r="CO1397" s="18"/>
      <c r="CP1397" s="18"/>
      <c r="CQ1397" s="18"/>
      <c r="CR1397" s="18"/>
      <c r="CS1397" s="18"/>
    </row>
    <row r="1398" spans="1:97">
      <c r="A1398" s="18"/>
      <c r="B1398" s="18"/>
      <c r="C1398" s="18" t="s">
        <v>19275</v>
      </c>
      <c r="D1398" s="18"/>
      <c r="E1398" s="18"/>
      <c r="F1398" s="18"/>
      <c r="G1398" s="18"/>
      <c r="H1398" s="18"/>
      <c r="I1398" s="18"/>
      <c r="J1398" s="18"/>
      <c r="K1398" s="18"/>
      <c r="L1398" s="18"/>
      <c r="M1398" s="18"/>
      <c r="N1398" s="18"/>
      <c r="O1398" s="18"/>
      <c r="P1398" s="18"/>
      <c r="Q1398" s="18"/>
      <c r="R1398" s="18"/>
      <c r="S1398" s="18"/>
      <c r="T1398" s="18"/>
      <c r="U1398" s="18"/>
      <c r="V1398" s="18"/>
      <c r="W1398" s="18"/>
      <c r="X1398" s="18"/>
      <c r="Y1398" s="18"/>
      <c r="Z1398" s="18"/>
      <c r="AA1398" s="18"/>
      <c r="AB1398" s="18"/>
      <c r="AC1398" s="18"/>
      <c r="AD1398" s="18"/>
      <c r="AE1398" s="18"/>
      <c r="AF1398" s="18"/>
      <c r="AG1398" s="18"/>
      <c r="AH1398" s="18"/>
      <c r="AI1398" s="18"/>
      <c r="AJ1398" s="18"/>
      <c r="AK1398" s="18"/>
      <c r="AL1398" s="18"/>
      <c r="AM1398" s="18"/>
      <c r="AN1398" s="18"/>
      <c r="AO1398" s="18"/>
      <c r="AP1398" s="18"/>
      <c r="AQ1398" s="18"/>
      <c r="AR1398" s="18"/>
      <c r="AS1398" s="18"/>
      <c r="AT1398" s="18"/>
      <c r="AU1398" s="18"/>
      <c r="AV1398" s="18"/>
      <c r="AW1398" s="18"/>
      <c r="AX1398" s="18"/>
      <c r="AY1398" s="18"/>
      <c r="AZ1398" s="18"/>
      <c r="BA1398" s="18"/>
      <c r="BB1398" s="18"/>
      <c r="BC1398" s="18"/>
      <c r="BD1398" s="18"/>
      <c r="BE1398" s="18"/>
      <c r="BF1398" s="18"/>
      <c r="BG1398" s="18"/>
      <c r="BH1398" s="18"/>
      <c r="BI1398" s="18"/>
      <c r="BJ1398" s="18"/>
      <c r="BK1398" s="18"/>
      <c r="BL1398" s="18"/>
      <c r="BM1398" s="18"/>
      <c r="BN1398" s="18"/>
      <c r="BO1398" s="18"/>
      <c r="BP1398" s="18"/>
      <c r="BQ1398" s="18"/>
      <c r="BR1398" s="18"/>
      <c r="BS1398" s="18"/>
      <c r="BT1398" s="18"/>
      <c r="BU1398" s="18"/>
      <c r="BV1398" s="18"/>
      <c r="BW1398" s="18"/>
      <c r="BX1398" s="18"/>
      <c r="BY1398" s="18"/>
      <c r="BZ1398" s="18"/>
      <c r="CA1398" s="18"/>
      <c r="CB1398" s="18"/>
      <c r="CC1398" s="18"/>
      <c r="CD1398" s="18"/>
      <c r="CE1398" s="18"/>
      <c r="CF1398" s="18"/>
      <c r="CG1398" s="18"/>
      <c r="CH1398" s="18"/>
      <c r="CI1398" s="18"/>
      <c r="CJ1398" s="18"/>
      <c r="CK1398" s="18"/>
      <c r="CL1398" s="18"/>
      <c r="CM1398" s="18"/>
      <c r="CN1398" s="18"/>
      <c r="CO1398" s="18"/>
      <c r="CP1398" s="18"/>
      <c r="CQ1398" s="18"/>
      <c r="CR1398" s="18"/>
      <c r="CS1398" s="18"/>
    </row>
    <row r="1399" spans="1:97">
      <c r="A1399" s="18"/>
      <c r="B1399" s="18"/>
      <c r="C1399" s="18" t="s">
        <v>19276</v>
      </c>
      <c r="D1399" s="18"/>
      <c r="E1399" s="18"/>
      <c r="F1399" s="18"/>
      <c r="G1399" s="18"/>
      <c r="H1399" s="18"/>
      <c r="I1399" s="18"/>
      <c r="J1399" s="18"/>
      <c r="K1399" s="18"/>
      <c r="L1399" s="18"/>
      <c r="M1399" s="18"/>
      <c r="N1399" s="18"/>
      <c r="O1399" s="18"/>
      <c r="P1399" s="18"/>
      <c r="Q1399" s="18"/>
      <c r="R1399" s="18"/>
      <c r="S1399" s="18"/>
      <c r="T1399" s="18"/>
      <c r="U1399" s="18"/>
      <c r="V1399" s="18"/>
      <c r="W1399" s="18"/>
      <c r="X1399" s="18"/>
      <c r="Y1399" s="18"/>
      <c r="Z1399" s="18"/>
      <c r="AA1399" s="18"/>
      <c r="AB1399" s="18"/>
      <c r="AC1399" s="18"/>
      <c r="AD1399" s="18"/>
      <c r="AE1399" s="18"/>
      <c r="AF1399" s="18"/>
      <c r="AG1399" s="18"/>
      <c r="AH1399" s="18"/>
      <c r="AI1399" s="18"/>
      <c r="AJ1399" s="18"/>
      <c r="AK1399" s="18"/>
      <c r="AL1399" s="18"/>
      <c r="AM1399" s="18"/>
      <c r="AN1399" s="18"/>
      <c r="AO1399" s="18"/>
      <c r="AP1399" s="18"/>
      <c r="AQ1399" s="18"/>
      <c r="AR1399" s="18"/>
      <c r="AS1399" s="18"/>
      <c r="AT1399" s="18"/>
      <c r="AU1399" s="18"/>
      <c r="AV1399" s="18"/>
      <c r="AW1399" s="18"/>
      <c r="AX1399" s="18"/>
      <c r="AY1399" s="18"/>
      <c r="AZ1399" s="18"/>
      <c r="BA1399" s="18"/>
      <c r="BB1399" s="18"/>
      <c r="BC1399" s="18"/>
      <c r="BD1399" s="18"/>
      <c r="BE1399" s="18"/>
      <c r="BF1399" s="18"/>
      <c r="BG1399" s="18"/>
      <c r="BH1399" s="18"/>
      <c r="BI1399" s="18"/>
      <c r="BJ1399" s="18"/>
      <c r="BK1399" s="18"/>
      <c r="BL1399" s="18"/>
      <c r="BM1399" s="18"/>
      <c r="BN1399" s="18"/>
      <c r="BO1399" s="18"/>
      <c r="BP1399" s="18"/>
      <c r="BQ1399" s="18"/>
      <c r="BR1399" s="18"/>
      <c r="BS1399" s="18"/>
      <c r="BT1399" s="18"/>
      <c r="BU1399" s="18"/>
      <c r="BV1399" s="18"/>
      <c r="BW1399" s="18"/>
      <c r="BX1399" s="18"/>
      <c r="BY1399" s="18"/>
      <c r="BZ1399" s="18"/>
      <c r="CA1399" s="18"/>
      <c r="CB1399" s="18"/>
      <c r="CC1399" s="18"/>
      <c r="CD1399" s="18"/>
      <c r="CE1399" s="18"/>
      <c r="CF1399" s="18"/>
      <c r="CG1399" s="18"/>
      <c r="CH1399" s="18"/>
      <c r="CI1399" s="18"/>
      <c r="CJ1399" s="18"/>
      <c r="CK1399" s="18"/>
      <c r="CL1399" s="18"/>
      <c r="CM1399" s="18"/>
      <c r="CN1399" s="18"/>
      <c r="CO1399" s="18"/>
      <c r="CP1399" s="18"/>
      <c r="CQ1399" s="18"/>
      <c r="CR1399" s="18"/>
      <c r="CS1399" s="18"/>
    </row>
    <row r="1400" spans="1:97">
      <c r="A1400" s="18"/>
      <c r="B1400" s="18"/>
      <c r="C1400" s="18" t="s">
        <v>19277</v>
      </c>
      <c r="D1400" s="18"/>
      <c r="E1400" s="18"/>
      <c r="F1400" s="18"/>
      <c r="G1400" s="18"/>
      <c r="H1400" s="18"/>
      <c r="I1400" s="18"/>
      <c r="J1400" s="18"/>
      <c r="K1400" s="18"/>
      <c r="L1400" s="18"/>
      <c r="M1400" s="18"/>
      <c r="N1400" s="18"/>
      <c r="O1400" s="18"/>
      <c r="P1400" s="18"/>
      <c r="Q1400" s="18"/>
      <c r="R1400" s="18"/>
      <c r="S1400" s="18"/>
      <c r="T1400" s="18"/>
      <c r="U1400" s="18"/>
      <c r="V1400" s="18"/>
      <c r="W1400" s="18"/>
      <c r="X1400" s="18"/>
      <c r="Y1400" s="18"/>
      <c r="Z1400" s="18"/>
      <c r="AA1400" s="18"/>
      <c r="AB1400" s="18"/>
      <c r="AC1400" s="18"/>
      <c r="AD1400" s="18"/>
      <c r="AE1400" s="18"/>
      <c r="AF1400" s="18"/>
      <c r="AG1400" s="18"/>
      <c r="AH1400" s="18"/>
      <c r="AI1400" s="18"/>
      <c r="AJ1400" s="18"/>
      <c r="AK1400" s="18"/>
      <c r="AL1400" s="18"/>
      <c r="AM1400" s="18"/>
      <c r="AN1400" s="18"/>
      <c r="AO1400" s="18"/>
      <c r="AP1400" s="18"/>
      <c r="AQ1400" s="18"/>
      <c r="AR1400" s="18"/>
      <c r="AS1400" s="18"/>
      <c r="AT1400" s="18"/>
      <c r="AU1400" s="18"/>
      <c r="AV1400" s="18"/>
      <c r="AW1400" s="18"/>
      <c r="AX1400" s="18"/>
      <c r="AY1400" s="18"/>
      <c r="AZ1400" s="18"/>
      <c r="BA1400" s="18"/>
      <c r="BB1400" s="18"/>
      <c r="BC1400" s="18"/>
      <c r="BD1400" s="18"/>
      <c r="BE1400" s="18"/>
      <c r="BF1400" s="18"/>
      <c r="BG1400" s="18"/>
      <c r="BH1400" s="18"/>
      <c r="BI1400" s="18"/>
      <c r="BJ1400" s="18"/>
      <c r="BK1400" s="18"/>
      <c r="BL1400" s="18"/>
      <c r="BM1400" s="18"/>
      <c r="BN1400" s="18"/>
      <c r="BO1400" s="18"/>
      <c r="BP1400" s="18"/>
      <c r="BQ1400" s="18"/>
      <c r="BR1400" s="18"/>
      <c r="BS1400" s="18"/>
      <c r="BT1400" s="18"/>
      <c r="BU1400" s="18"/>
      <c r="BV1400" s="18"/>
      <c r="BW1400" s="18"/>
      <c r="BX1400" s="18"/>
      <c r="BY1400" s="18"/>
      <c r="BZ1400" s="18"/>
      <c r="CA1400" s="18"/>
      <c r="CB1400" s="18"/>
      <c r="CC1400" s="18"/>
      <c r="CD1400" s="18"/>
      <c r="CE1400" s="18"/>
      <c r="CF1400" s="18"/>
      <c r="CG1400" s="18"/>
      <c r="CH1400" s="18"/>
      <c r="CI1400" s="18"/>
      <c r="CJ1400" s="18"/>
      <c r="CK1400" s="18"/>
      <c r="CL1400" s="18"/>
      <c r="CM1400" s="18"/>
      <c r="CN1400" s="18"/>
      <c r="CO1400" s="18"/>
      <c r="CP1400" s="18"/>
      <c r="CQ1400" s="18"/>
      <c r="CR1400" s="18"/>
      <c r="CS1400" s="18"/>
    </row>
    <row r="1401" spans="1:97">
      <c r="A1401" s="18"/>
      <c r="B1401" s="18"/>
      <c r="C1401" s="18" t="s">
        <v>19278</v>
      </c>
      <c r="D1401" s="18"/>
      <c r="E1401" s="18"/>
      <c r="F1401" s="18"/>
      <c r="G1401" s="18"/>
      <c r="H1401" s="18"/>
      <c r="I1401" s="18"/>
      <c r="J1401" s="18"/>
      <c r="K1401" s="18"/>
      <c r="L1401" s="18"/>
      <c r="M1401" s="18"/>
      <c r="N1401" s="18"/>
      <c r="O1401" s="18"/>
      <c r="P1401" s="18"/>
      <c r="Q1401" s="18"/>
      <c r="R1401" s="18"/>
      <c r="S1401" s="18"/>
      <c r="T1401" s="18"/>
      <c r="U1401" s="18"/>
      <c r="V1401" s="18"/>
      <c r="W1401" s="18"/>
      <c r="X1401" s="18"/>
      <c r="Y1401" s="18"/>
      <c r="Z1401" s="18"/>
      <c r="AA1401" s="18"/>
      <c r="AB1401" s="18"/>
      <c r="AC1401" s="18"/>
      <c r="AD1401" s="18"/>
      <c r="AE1401" s="18"/>
      <c r="AF1401" s="18"/>
      <c r="AG1401" s="18"/>
      <c r="AH1401" s="18"/>
      <c r="AI1401" s="18"/>
      <c r="AJ1401" s="18"/>
      <c r="AK1401" s="18"/>
      <c r="AL1401" s="18"/>
      <c r="AM1401" s="18"/>
      <c r="AN1401" s="18"/>
      <c r="AO1401" s="18"/>
      <c r="AP1401" s="18"/>
      <c r="AQ1401" s="18"/>
      <c r="AR1401" s="18"/>
      <c r="AS1401" s="18"/>
      <c r="AT1401" s="18"/>
      <c r="AU1401" s="18"/>
      <c r="AV1401" s="18"/>
      <c r="AW1401" s="18"/>
      <c r="AX1401" s="18"/>
      <c r="AY1401" s="18"/>
      <c r="AZ1401" s="18"/>
      <c r="BA1401" s="18"/>
      <c r="BB1401" s="18"/>
      <c r="BC1401" s="18"/>
      <c r="BD1401" s="18"/>
      <c r="BE1401" s="18"/>
      <c r="BF1401" s="18"/>
      <c r="BG1401" s="18"/>
      <c r="BH1401" s="18"/>
      <c r="BI1401" s="18"/>
      <c r="BJ1401" s="18"/>
      <c r="BK1401" s="18"/>
      <c r="BL1401" s="18"/>
      <c r="BM1401" s="18"/>
      <c r="BN1401" s="18"/>
      <c r="BO1401" s="18"/>
      <c r="BP1401" s="18"/>
      <c r="BQ1401" s="18"/>
      <c r="BR1401" s="18"/>
      <c r="BS1401" s="18"/>
      <c r="BT1401" s="18"/>
      <c r="BU1401" s="18"/>
      <c r="BV1401" s="18"/>
      <c r="BW1401" s="18"/>
      <c r="BX1401" s="18"/>
      <c r="BY1401" s="18"/>
      <c r="BZ1401" s="18"/>
      <c r="CA1401" s="18"/>
      <c r="CB1401" s="18"/>
      <c r="CC1401" s="18"/>
      <c r="CD1401" s="18"/>
      <c r="CE1401" s="18"/>
      <c r="CF1401" s="18"/>
      <c r="CG1401" s="18"/>
      <c r="CH1401" s="18"/>
      <c r="CI1401" s="18"/>
      <c r="CJ1401" s="18"/>
      <c r="CK1401" s="18"/>
      <c r="CL1401" s="18"/>
      <c r="CM1401" s="18"/>
      <c r="CN1401" s="18"/>
      <c r="CO1401" s="18"/>
      <c r="CP1401" s="18"/>
      <c r="CQ1401" s="18"/>
      <c r="CR1401" s="18"/>
      <c r="CS1401" s="18"/>
    </row>
    <row r="1402" spans="1:97">
      <c r="A1402" s="18"/>
      <c r="B1402" s="18"/>
      <c r="C1402" s="18" t="s">
        <v>19279</v>
      </c>
      <c r="D1402" s="18"/>
      <c r="E1402" s="18"/>
      <c r="F1402" s="18"/>
      <c r="G1402" s="18"/>
      <c r="H1402" s="18"/>
      <c r="I1402" s="18"/>
      <c r="J1402" s="18"/>
      <c r="K1402" s="18"/>
      <c r="L1402" s="18"/>
      <c r="M1402" s="18"/>
      <c r="N1402" s="18"/>
      <c r="O1402" s="18"/>
      <c r="P1402" s="18"/>
      <c r="Q1402" s="18"/>
      <c r="R1402" s="18"/>
      <c r="S1402" s="18"/>
      <c r="T1402" s="18"/>
      <c r="U1402" s="18"/>
      <c r="V1402" s="18"/>
      <c r="W1402" s="18"/>
      <c r="X1402" s="18"/>
      <c r="Y1402" s="18"/>
      <c r="Z1402" s="18"/>
      <c r="AA1402" s="18"/>
      <c r="AB1402" s="18"/>
      <c r="AC1402" s="18"/>
      <c r="AD1402" s="18"/>
      <c r="AE1402" s="18"/>
      <c r="AF1402" s="18"/>
      <c r="AG1402" s="18"/>
      <c r="AH1402" s="18"/>
      <c r="AI1402" s="18"/>
      <c r="AJ1402" s="18"/>
      <c r="AK1402" s="18"/>
      <c r="AL1402" s="18"/>
      <c r="AM1402" s="18"/>
      <c r="AN1402" s="18"/>
      <c r="AO1402" s="18"/>
      <c r="AP1402" s="18"/>
      <c r="AQ1402" s="18"/>
      <c r="AR1402" s="18"/>
      <c r="AS1402" s="18"/>
      <c r="AT1402" s="18"/>
      <c r="AU1402" s="18"/>
      <c r="AV1402" s="18"/>
      <c r="AW1402" s="18"/>
      <c r="AX1402" s="18"/>
      <c r="AY1402" s="18"/>
      <c r="AZ1402" s="18"/>
      <c r="BA1402" s="18"/>
      <c r="BB1402" s="18"/>
      <c r="BC1402" s="18"/>
      <c r="BD1402" s="18"/>
      <c r="BE1402" s="18"/>
      <c r="BF1402" s="18"/>
      <c r="BG1402" s="18"/>
      <c r="BH1402" s="18"/>
      <c r="BI1402" s="18"/>
      <c r="BJ1402" s="18"/>
      <c r="BK1402" s="18"/>
      <c r="BL1402" s="18"/>
      <c r="BM1402" s="18"/>
      <c r="BN1402" s="18"/>
      <c r="BO1402" s="18"/>
      <c r="BP1402" s="18"/>
      <c r="BQ1402" s="18"/>
      <c r="BR1402" s="18"/>
      <c r="BS1402" s="18"/>
      <c r="BT1402" s="18"/>
      <c r="BU1402" s="18"/>
      <c r="BV1402" s="18"/>
      <c r="BW1402" s="18"/>
      <c r="BX1402" s="18"/>
      <c r="BY1402" s="18"/>
      <c r="BZ1402" s="18"/>
      <c r="CA1402" s="18"/>
      <c r="CB1402" s="18"/>
      <c r="CC1402" s="18"/>
      <c r="CD1402" s="18"/>
      <c r="CE1402" s="18"/>
      <c r="CF1402" s="18"/>
      <c r="CG1402" s="18"/>
      <c r="CH1402" s="18"/>
      <c r="CI1402" s="18"/>
      <c r="CJ1402" s="18"/>
      <c r="CK1402" s="18"/>
      <c r="CL1402" s="18"/>
      <c r="CM1402" s="18"/>
      <c r="CN1402" s="18"/>
      <c r="CO1402" s="18"/>
      <c r="CP1402" s="18"/>
      <c r="CQ1402" s="18"/>
      <c r="CR1402" s="18"/>
      <c r="CS1402" s="18"/>
    </row>
    <row r="1403" spans="1:97">
      <c r="A1403" s="18"/>
      <c r="B1403" s="18"/>
      <c r="C1403" s="18" t="s">
        <v>19280</v>
      </c>
      <c r="D1403" s="18"/>
      <c r="E1403" s="18"/>
      <c r="F1403" s="18"/>
      <c r="G1403" s="18"/>
      <c r="H1403" s="18"/>
      <c r="I1403" s="18"/>
      <c r="J1403" s="18"/>
      <c r="K1403" s="18"/>
      <c r="L1403" s="18"/>
      <c r="M1403" s="18"/>
      <c r="N1403" s="18"/>
      <c r="O1403" s="18"/>
      <c r="P1403" s="18"/>
      <c r="Q1403" s="18"/>
      <c r="R1403" s="18"/>
      <c r="S1403" s="18"/>
      <c r="T1403" s="18"/>
      <c r="U1403" s="18"/>
      <c r="V1403" s="18"/>
      <c r="W1403" s="18"/>
      <c r="X1403" s="18"/>
      <c r="Y1403" s="18"/>
      <c r="Z1403" s="18"/>
      <c r="AA1403" s="18"/>
      <c r="AB1403" s="18"/>
      <c r="AC1403" s="18"/>
      <c r="AD1403" s="18"/>
      <c r="AE1403" s="18"/>
      <c r="AF1403" s="18"/>
      <c r="AG1403" s="18"/>
      <c r="AH1403" s="18"/>
      <c r="AI1403" s="18"/>
      <c r="AJ1403" s="18"/>
      <c r="AK1403" s="18"/>
      <c r="AL1403" s="18"/>
      <c r="AM1403" s="18"/>
      <c r="AN1403" s="18"/>
      <c r="AO1403" s="18"/>
      <c r="AP1403" s="18"/>
      <c r="AQ1403" s="18"/>
      <c r="AR1403" s="18"/>
      <c r="AS1403" s="18"/>
      <c r="AT1403" s="18"/>
      <c r="AU1403" s="18"/>
      <c r="AV1403" s="18"/>
      <c r="AW1403" s="18"/>
      <c r="AX1403" s="18"/>
      <c r="AY1403" s="18"/>
      <c r="AZ1403" s="18"/>
      <c r="BA1403" s="18"/>
      <c r="BB1403" s="18"/>
      <c r="BC1403" s="18"/>
      <c r="BD1403" s="18"/>
      <c r="BE1403" s="18"/>
      <c r="BF1403" s="18"/>
      <c r="BG1403" s="18"/>
      <c r="BH1403" s="18"/>
      <c r="BI1403" s="18"/>
      <c r="BJ1403" s="18"/>
      <c r="BK1403" s="18"/>
      <c r="BL1403" s="18"/>
      <c r="BM1403" s="18"/>
      <c r="BN1403" s="18"/>
      <c r="BO1403" s="18"/>
      <c r="BP1403" s="18"/>
      <c r="BQ1403" s="18"/>
      <c r="BR1403" s="18"/>
      <c r="BS1403" s="18"/>
      <c r="BT1403" s="18"/>
      <c r="BU1403" s="18"/>
      <c r="BV1403" s="18"/>
      <c r="BW1403" s="18"/>
      <c r="BX1403" s="18"/>
      <c r="BY1403" s="18"/>
      <c r="BZ1403" s="18"/>
      <c r="CA1403" s="18"/>
      <c r="CB1403" s="18"/>
      <c r="CC1403" s="18"/>
      <c r="CD1403" s="18"/>
      <c r="CE1403" s="18"/>
      <c r="CF1403" s="18"/>
      <c r="CG1403" s="18"/>
      <c r="CH1403" s="18"/>
      <c r="CI1403" s="18"/>
      <c r="CJ1403" s="18"/>
      <c r="CK1403" s="18"/>
      <c r="CL1403" s="18"/>
      <c r="CM1403" s="18"/>
      <c r="CN1403" s="18"/>
      <c r="CO1403" s="18"/>
      <c r="CP1403" s="18"/>
      <c r="CQ1403" s="18"/>
      <c r="CR1403" s="18"/>
      <c r="CS1403" s="18"/>
    </row>
    <row r="1404" spans="1:97">
      <c r="A1404" s="18"/>
      <c r="B1404" s="18"/>
      <c r="C1404" s="18" t="s">
        <v>19281</v>
      </c>
      <c r="D1404" s="18"/>
      <c r="E1404" s="18"/>
      <c r="F1404" s="18"/>
      <c r="G1404" s="18"/>
      <c r="H1404" s="18"/>
      <c r="I1404" s="18"/>
      <c r="J1404" s="18"/>
      <c r="K1404" s="18"/>
      <c r="L1404" s="18"/>
      <c r="M1404" s="18"/>
      <c r="N1404" s="18"/>
      <c r="O1404" s="18"/>
      <c r="P1404" s="18"/>
      <c r="Q1404" s="18"/>
      <c r="R1404" s="18"/>
      <c r="S1404" s="18"/>
      <c r="T1404" s="18"/>
      <c r="U1404" s="18"/>
      <c r="V1404" s="18"/>
      <c r="W1404" s="18"/>
      <c r="X1404" s="18"/>
      <c r="Y1404" s="18"/>
      <c r="Z1404" s="18"/>
      <c r="AA1404" s="18"/>
      <c r="AB1404" s="18"/>
      <c r="AC1404" s="18"/>
      <c r="AD1404" s="18"/>
      <c r="AE1404" s="18"/>
      <c r="AF1404" s="18"/>
      <c r="AG1404" s="18"/>
      <c r="AH1404" s="18"/>
      <c r="AI1404" s="18"/>
      <c r="AJ1404" s="18"/>
      <c r="AK1404" s="18"/>
      <c r="AL1404" s="18"/>
      <c r="AM1404" s="18"/>
      <c r="AN1404" s="18"/>
      <c r="AO1404" s="18"/>
      <c r="AP1404" s="18"/>
      <c r="AQ1404" s="18"/>
      <c r="AR1404" s="18"/>
      <c r="AS1404" s="18"/>
      <c r="AT1404" s="18"/>
      <c r="AU1404" s="18"/>
      <c r="AV1404" s="18"/>
      <c r="AW1404" s="18"/>
      <c r="AX1404" s="18"/>
      <c r="AY1404" s="18"/>
      <c r="AZ1404" s="18"/>
      <c r="BA1404" s="18"/>
      <c r="BB1404" s="18"/>
      <c r="BC1404" s="18"/>
      <c r="BD1404" s="18"/>
      <c r="BE1404" s="18"/>
      <c r="BF1404" s="18"/>
      <c r="BG1404" s="18"/>
      <c r="BH1404" s="18"/>
      <c r="BI1404" s="18"/>
      <c r="BJ1404" s="18"/>
      <c r="BK1404" s="18"/>
      <c r="BL1404" s="18"/>
      <c r="BM1404" s="18"/>
      <c r="BN1404" s="18"/>
      <c r="BO1404" s="18"/>
      <c r="BP1404" s="18"/>
      <c r="BQ1404" s="18"/>
      <c r="BR1404" s="18"/>
      <c r="BS1404" s="18"/>
      <c r="BT1404" s="18"/>
      <c r="BU1404" s="18"/>
      <c r="BV1404" s="18"/>
      <c r="BW1404" s="18"/>
      <c r="BX1404" s="18"/>
      <c r="BY1404" s="18"/>
      <c r="BZ1404" s="18"/>
      <c r="CA1404" s="18"/>
      <c r="CB1404" s="18"/>
      <c r="CC1404" s="18"/>
      <c r="CD1404" s="18"/>
      <c r="CE1404" s="18"/>
      <c r="CF1404" s="18"/>
      <c r="CG1404" s="18"/>
      <c r="CH1404" s="18"/>
      <c r="CI1404" s="18"/>
      <c r="CJ1404" s="18"/>
      <c r="CK1404" s="18"/>
      <c r="CL1404" s="18"/>
      <c r="CM1404" s="18"/>
      <c r="CN1404" s="18"/>
      <c r="CO1404" s="18"/>
      <c r="CP1404" s="18"/>
      <c r="CQ1404" s="18"/>
      <c r="CR1404" s="18"/>
      <c r="CS1404" s="18"/>
    </row>
    <row r="1405" spans="1:97">
      <c r="A1405" s="18"/>
      <c r="B1405" s="18"/>
      <c r="C1405" s="18" t="s">
        <v>19282</v>
      </c>
      <c r="D1405" s="18"/>
      <c r="E1405" s="18"/>
      <c r="F1405" s="18"/>
      <c r="G1405" s="18"/>
      <c r="H1405" s="18"/>
      <c r="I1405" s="18"/>
      <c r="J1405" s="18"/>
      <c r="K1405" s="18"/>
      <c r="L1405" s="18"/>
      <c r="M1405" s="18"/>
      <c r="N1405" s="18"/>
      <c r="O1405" s="18"/>
      <c r="P1405" s="18"/>
      <c r="Q1405" s="18"/>
      <c r="R1405" s="18"/>
      <c r="S1405" s="18"/>
      <c r="T1405" s="18"/>
      <c r="U1405" s="18"/>
      <c r="V1405" s="18"/>
      <c r="W1405" s="18"/>
      <c r="X1405" s="18"/>
      <c r="Y1405" s="18"/>
      <c r="Z1405" s="18"/>
      <c r="AA1405" s="18"/>
      <c r="AB1405" s="18"/>
      <c r="AC1405" s="18"/>
      <c r="AD1405" s="18"/>
      <c r="AE1405" s="18"/>
      <c r="AF1405" s="18"/>
      <c r="AG1405" s="18"/>
      <c r="AH1405" s="18"/>
      <c r="AI1405" s="18"/>
      <c r="AJ1405" s="18"/>
      <c r="AK1405" s="18"/>
      <c r="AL1405" s="18"/>
      <c r="AM1405" s="18"/>
      <c r="AN1405" s="18"/>
      <c r="AO1405" s="18"/>
      <c r="AP1405" s="18"/>
      <c r="AQ1405" s="18"/>
      <c r="AR1405" s="18"/>
      <c r="AS1405" s="18"/>
      <c r="AT1405" s="18"/>
      <c r="AU1405" s="18"/>
      <c r="AV1405" s="18"/>
      <c r="AW1405" s="18"/>
      <c r="AX1405" s="18"/>
      <c r="AY1405" s="18"/>
      <c r="AZ1405" s="18"/>
      <c r="BA1405" s="18"/>
      <c r="BB1405" s="18"/>
      <c r="BC1405" s="18"/>
      <c r="BD1405" s="18"/>
      <c r="BE1405" s="18"/>
      <c r="BF1405" s="18"/>
      <c r="BG1405" s="18"/>
      <c r="BH1405" s="18"/>
      <c r="BI1405" s="18"/>
      <c r="BJ1405" s="18"/>
      <c r="BK1405" s="18"/>
      <c r="BL1405" s="18"/>
      <c r="BM1405" s="18"/>
      <c r="BN1405" s="18"/>
      <c r="BO1405" s="18"/>
      <c r="BP1405" s="18"/>
      <c r="BQ1405" s="18"/>
      <c r="BR1405" s="18"/>
      <c r="BS1405" s="18"/>
      <c r="BT1405" s="18"/>
      <c r="BU1405" s="18"/>
      <c r="BV1405" s="18"/>
      <c r="BW1405" s="18"/>
      <c r="BX1405" s="18"/>
      <c r="BY1405" s="18"/>
      <c r="BZ1405" s="18"/>
      <c r="CA1405" s="18"/>
      <c r="CB1405" s="18"/>
      <c r="CC1405" s="18"/>
      <c r="CD1405" s="18"/>
      <c r="CE1405" s="18"/>
      <c r="CF1405" s="18"/>
      <c r="CG1405" s="18"/>
      <c r="CH1405" s="18"/>
      <c r="CI1405" s="18"/>
      <c r="CJ1405" s="18"/>
      <c r="CK1405" s="18"/>
      <c r="CL1405" s="18"/>
      <c r="CM1405" s="18"/>
      <c r="CN1405" s="18"/>
      <c r="CO1405" s="18"/>
      <c r="CP1405" s="18"/>
      <c r="CQ1405" s="18"/>
      <c r="CR1405" s="18"/>
      <c r="CS1405" s="18"/>
    </row>
    <row r="1406" spans="1:97">
      <c r="A1406" s="18"/>
      <c r="B1406" s="18"/>
      <c r="C1406" s="18" t="s">
        <v>19283</v>
      </c>
      <c r="D1406" s="18"/>
      <c r="E1406" s="18"/>
      <c r="F1406" s="18"/>
      <c r="G1406" s="18"/>
      <c r="H1406" s="18"/>
      <c r="I1406" s="18"/>
      <c r="J1406" s="18"/>
      <c r="K1406" s="18"/>
      <c r="L1406" s="18"/>
      <c r="M1406" s="18"/>
      <c r="N1406" s="18"/>
      <c r="O1406" s="18"/>
      <c r="P1406" s="18"/>
      <c r="Q1406" s="18"/>
      <c r="R1406" s="18"/>
      <c r="S1406" s="18"/>
      <c r="T1406" s="18"/>
      <c r="U1406" s="18"/>
      <c r="V1406" s="18"/>
      <c r="W1406" s="18"/>
      <c r="X1406" s="18"/>
      <c r="Y1406" s="18"/>
      <c r="Z1406" s="18"/>
      <c r="AA1406" s="18"/>
      <c r="AB1406" s="18"/>
      <c r="AC1406" s="18"/>
      <c r="AD1406" s="18"/>
      <c r="AE1406" s="18"/>
      <c r="AF1406" s="18"/>
      <c r="AG1406" s="18"/>
      <c r="AH1406" s="18"/>
      <c r="AI1406" s="18"/>
      <c r="AJ1406" s="18"/>
      <c r="AK1406" s="18"/>
      <c r="AL1406" s="18"/>
      <c r="AM1406" s="18"/>
      <c r="AN1406" s="18"/>
      <c r="AO1406" s="18"/>
      <c r="AP1406" s="18"/>
      <c r="AQ1406" s="18"/>
      <c r="AR1406" s="18"/>
      <c r="AS1406" s="18"/>
      <c r="AT1406" s="18"/>
      <c r="AU1406" s="18"/>
      <c r="AV1406" s="18"/>
      <c r="AW1406" s="18"/>
      <c r="AX1406" s="18"/>
      <c r="AY1406" s="18"/>
      <c r="AZ1406" s="18"/>
      <c r="BA1406" s="18"/>
      <c r="BB1406" s="18"/>
      <c r="BC1406" s="18"/>
      <c r="BD1406" s="18"/>
      <c r="BE1406" s="18"/>
      <c r="BF1406" s="18"/>
      <c r="BG1406" s="18"/>
      <c r="BH1406" s="18"/>
      <c r="BI1406" s="18"/>
      <c r="BJ1406" s="18"/>
      <c r="BK1406" s="18"/>
      <c r="BL1406" s="18"/>
      <c r="BM1406" s="18"/>
      <c r="BN1406" s="18"/>
      <c r="BO1406" s="18"/>
      <c r="BP1406" s="18"/>
      <c r="BQ1406" s="18"/>
      <c r="BR1406" s="18"/>
      <c r="BS1406" s="18"/>
      <c r="BT1406" s="18"/>
      <c r="BU1406" s="18"/>
      <c r="BV1406" s="18"/>
      <c r="BW1406" s="18"/>
      <c r="BX1406" s="18"/>
      <c r="BY1406" s="18"/>
      <c r="BZ1406" s="18"/>
      <c r="CA1406" s="18"/>
      <c r="CB1406" s="18"/>
      <c r="CC1406" s="18"/>
      <c r="CD1406" s="18"/>
      <c r="CE1406" s="18"/>
      <c r="CF1406" s="18"/>
      <c r="CG1406" s="18"/>
      <c r="CH1406" s="18"/>
      <c r="CI1406" s="18"/>
      <c r="CJ1406" s="18"/>
      <c r="CK1406" s="18"/>
      <c r="CL1406" s="18"/>
      <c r="CM1406" s="18"/>
      <c r="CN1406" s="18"/>
      <c r="CO1406" s="18"/>
      <c r="CP1406" s="18"/>
      <c r="CQ1406" s="18"/>
      <c r="CR1406" s="18"/>
      <c r="CS1406" s="18"/>
    </row>
    <row r="1407" spans="1:97">
      <c r="A1407" s="18"/>
      <c r="B1407" s="18"/>
      <c r="C1407" s="18" t="s">
        <v>19284</v>
      </c>
      <c r="D1407" s="18"/>
      <c r="E1407" s="18"/>
      <c r="F1407" s="18"/>
      <c r="G1407" s="18"/>
      <c r="H1407" s="18"/>
      <c r="I1407" s="18"/>
      <c r="J1407" s="18"/>
      <c r="K1407" s="18"/>
      <c r="L1407" s="18"/>
      <c r="M1407" s="18"/>
      <c r="N1407" s="18"/>
      <c r="O1407" s="18"/>
      <c r="P1407" s="18"/>
      <c r="Q1407" s="18"/>
      <c r="R1407" s="18"/>
      <c r="S1407" s="18"/>
      <c r="T1407" s="18"/>
      <c r="U1407" s="18"/>
      <c r="V1407" s="18"/>
      <c r="W1407" s="18"/>
      <c r="X1407" s="18"/>
      <c r="Y1407" s="18"/>
      <c r="Z1407" s="18"/>
      <c r="AA1407" s="18"/>
      <c r="AB1407" s="18"/>
      <c r="AC1407" s="18"/>
      <c r="AD1407" s="18"/>
      <c r="AE1407" s="18"/>
      <c r="AF1407" s="18"/>
      <c r="AG1407" s="18"/>
      <c r="AH1407" s="18"/>
      <c r="AI1407" s="18"/>
      <c r="AJ1407" s="18"/>
      <c r="AK1407" s="18"/>
      <c r="AL1407" s="18"/>
      <c r="AM1407" s="18"/>
      <c r="AN1407" s="18"/>
      <c r="AO1407" s="18"/>
      <c r="AP1407" s="18"/>
      <c r="AQ1407" s="18"/>
      <c r="AR1407" s="18"/>
      <c r="AS1407" s="18"/>
      <c r="AT1407" s="18"/>
      <c r="AU1407" s="18"/>
      <c r="AV1407" s="18"/>
      <c r="AW1407" s="18"/>
      <c r="AX1407" s="18"/>
      <c r="AY1407" s="18"/>
      <c r="AZ1407" s="18"/>
      <c r="BA1407" s="18"/>
      <c r="BB1407" s="18"/>
      <c r="BC1407" s="18"/>
      <c r="BD1407" s="18"/>
      <c r="BE1407" s="18"/>
      <c r="BF1407" s="18"/>
      <c r="BG1407" s="18"/>
      <c r="BH1407" s="18"/>
      <c r="BI1407" s="18"/>
      <c r="BJ1407" s="18"/>
      <c r="BK1407" s="18"/>
      <c r="BL1407" s="18"/>
      <c r="BM1407" s="18"/>
      <c r="BN1407" s="18"/>
      <c r="BO1407" s="18"/>
      <c r="BP1407" s="18"/>
      <c r="BQ1407" s="18"/>
      <c r="BR1407" s="18"/>
      <c r="BS1407" s="18"/>
      <c r="BT1407" s="18"/>
      <c r="BU1407" s="18"/>
      <c r="BV1407" s="18"/>
      <c r="BW1407" s="18"/>
      <c r="BX1407" s="18"/>
      <c r="BY1407" s="18"/>
      <c r="BZ1407" s="18"/>
      <c r="CA1407" s="18"/>
      <c r="CB1407" s="18"/>
      <c r="CC1407" s="18"/>
      <c r="CD1407" s="18"/>
      <c r="CE1407" s="18"/>
      <c r="CF1407" s="18"/>
      <c r="CG1407" s="18"/>
      <c r="CH1407" s="18"/>
      <c r="CI1407" s="18"/>
      <c r="CJ1407" s="18"/>
      <c r="CK1407" s="18"/>
      <c r="CL1407" s="18"/>
      <c r="CM1407" s="18"/>
      <c r="CN1407" s="18"/>
      <c r="CO1407" s="18"/>
      <c r="CP1407" s="18"/>
      <c r="CQ1407" s="18"/>
      <c r="CR1407" s="18"/>
      <c r="CS1407" s="18"/>
    </row>
    <row r="1408" spans="1:97">
      <c r="A1408" s="18"/>
      <c r="B1408" s="18"/>
      <c r="C1408" s="18" t="s">
        <v>19285</v>
      </c>
      <c r="D1408" s="18"/>
      <c r="E1408" s="18"/>
      <c r="F1408" s="18"/>
      <c r="G1408" s="18"/>
      <c r="H1408" s="18"/>
      <c r="I1408" s="18"/>
      <c r="J1408" s="18"/>
      <c r="K1408" s="18"/>
      <c r="L1408" s="18"/>
      <c r="M1408" s="18"/>
      <c r="N1408" s="18"/>
      <c r="O1408" s="18"/>
      <c r="P1408" s="18"/>
      <c r="Q1408" s="18"/>
      <c r="R1408" s="18"/>
      <c r="S1408" s="18"/>
      <c r="T1408" s="18"/>
      <c r="U1408" s="18"/>
      <c r="V1408" s="18"/>
      <c r="W1408" s="18"/>
      <c r="X1408" s="18"/>
      <c r="Y1408" s="18"/>
      <c r="Z1408" s="18"/>
      <c r="AA1408" s="18"/>
      <c r="AB1408" s="18"/>
      <c r="AC1408" s="18"/>
      <c r="AD1408" s="18"/>
      <c r="AE1408" s="18"/>
      <c r="AF1408" s="18"/>
      <c r="AG1408" s="18"/>
      <c r="AH1408" s="18"/>
      <c r="AI1408" s="18"/>
      <c r="AJ1408" s="18"/>
      <c r="AK1408" s="18"/>
      <c r="AL1408" s="18"/>
      <c r="AM1408" s="18"/>
      <c r="AN1408" s="18"/>
      <c r="AO1408" s="18"/>
      <c r="AP1408" s="18"/>
      <c r="AQ1408" s="18"/>
      <c r="AR1408" s="18"/>
      <c r="AS1408" s="18"/>
      <c r="AT1408" s="18"/>
      <c r="AU1408" s="18"/>
      <c r="AV1408" s="18"/>
      <c r="AW1408" s="18"/>
      <c r="AX1408" s="18"/>
      <c r="AY1408" s="18"/>
      <c r="AZ1408" s="18"/>
      <c r="BA1408" s="18"/>
      <c r="BB1408" s="18"/>
      <c r="BC1408" s="18"/>
      <c r="BD1408" s="18"/>
      <c r="BE1408" s="18"/>
      <c r="BF1408" s="18"/>
      <c r="BG1408" s="18"/>
      <c r="BH1408" s="18"/>
      <c r="BI1408" s="18"/>
      <c r="BJ1408" s="18"/>
      <c r="BK1408" s="18"/>
      <c r="BL1408" s="18"/>
      <c r="BM1408" s="18"/>
      <c r="BN1408" s="18"/>
      <c r="BO1408" s="18"/>
      <c r="BP1408" s="18"/>
      <c r="BQ1408" s="18"/>
      <c r="BR1408" s="18"/>
      <c r="BS1408" s="18"/>
      <c r="BT1408" s="18"/>
      <c r="BU1408" s="18"/>
      <c r="BV1408" s="18"/>
      <c r="BW1408" s="18"/>
      <c r="BX1408" s="18"/>
      <c r="BY1408" s="18"/>
      <c r="BZ1408" s="18"/>
      <c r="CA1408" s="18"/>
      <c r="CB1408" s="18"/>
      <c r="CC1408" s="18"/>
      <c r="CD1408" s="18"/>
      <c r="CE1408" s="18"/>
      <c r="CF1408" s="18"/>
      <c r="CG1408" s="18"/>
      <c r="CH1408" s="18"/>
      <c r="CI1408" s="18"/>
      <c r="CJ1408" s="18"/>
      <c r="CK1408" s="18"/>
      <c r="CL1408" s="18"/>
      <c r="CM1408" s="18"/>
      <c r="CN1408" s="18"/>
      <c r="CO1408" s="18"/>
      <c r="CP1408" s="18"/>
      <c r="CQ1408" s="18"/>
      <c r="CR1408" s="18"/>
      <c r="CS1408" s="18"/>
    </row>
    <row r="1409" spans="1:97">
      <c r="A1409" s="18"/>
      <c r="B1409" s="18"/>
      <c r="C1409" s="18" t="s">
        <v>19286</v>
      </c>
      <c r="D1409" s="18"/>
      <c r="E1409" s="18"/>
      <c r="F1409" s="18"/>
      <c r="G1409" s="18"/>
      <c r="H1409" s="18"/>
      <c r="I1409" s="18"/>
      <c r="J1409" s="18"/>
      <c r="K1409" s="18"/>
      <c r="L1409" s="18"/>
      <c r="M1409" s="18"/>
      <c r="N1409" s="18"/>
      <c r="O1409" s="18"/>
      <c r="P1409" s="18"/>
      <c r="Q1409" s="18"/>
      <c r="R1409" s="18"/>
      <c r="S1409" s="18"/>
      <c r="T1409" s="18"/>
      <c r="U1409" s="18"/>
      <c r="V1409" s="18"/>
      <c r="W1409" s="18"/>
      <c r="X1409" s="18"/>
      <c r="Y1409" s="18"/>
      <c r="Z1409" s="18"/>
      <c r="AA1409" s="18"/>
      <c r="AB1409" s="18"/>
      <c r="AC1409" s="18"/>
      <c r="AD1409" s="18"/>
      <c r="AE1409" s="18"/>
      <c r="AF1409" s="18"/>
      <c r="AG1409" s="18"/>
      <c r="AH1409" s="18"/>
      <c r="AI1409" s="18"/>
      <c r="AJ1409" s="18"/>
      <c r="AK1409" s="18"/>
      <c r="AL1409" s="18"/>
      <c r="AM1409" s="18"/>
      <c r="AN1409" s="18"/>
      <c r="AO1409" s="18"/>
      <c r="AP1409" s="18"/>
      <c r="AQ1409" s="18"/>
      <c r="AR1409" s="18"/>
      <c r="AS1409" s="18"/>
      <c r="AT1409" s="18"/>
      <c r="AU1409" s="18"/>
      <c r="AV1409" s="18"/>
      <c r="AW1409" s="18"/>
      <c r="AX1409" s="18"/>
      <c r="AY1409" s="18"/>
      <c r="AZ1409" s="18"/>
      <c r="BA1409" s="18"/>
      <c r="BB1409" s="18"/>
      <c r="BC1409" s="18"/>
      <c r="BD1409" s="18"/>
      <c r="BE1409" s="18"/>
      <c r="BF1409" s="18"/>
      <c r="BG1409" s="18"/>
      <c r="BH1409" s="18"/>
      <c r="BI1409" s="18"/>
      <c r="BJ1409" s="18"/>
      <c r="BK1409" s="18"/>
      <c r="BL1409" s="18"/>
      <c r="BM1409" s="18"/>
      <c r="BN1409" s="18"/>
      <c r="BO1409" s="18"/>
      <c r="BP1409" s="18"/>
      <c r="BQ1409" s="18"/>
      <c r="BR1409" s="18"/>
      <c r="BS1409" s="18"/>
      <c r="BT1409" s="18"/>
      <c r="BU1409" s="18"/>
      <c r="BV1409" s="18"/>
      <c r="BW1409" s="18"/>
      <c r="BX1409" s="18"/>
      <c r="BY1409" s="18"/>
      <c r="BZ1409" s="18"/>
      <c r="CA1409" s="18"/>
      <c r="CB1409" s="18"/>
      <c r="CC1409" s="18"/>
      <c r="CD1409" s="18"/>
      <c r="CE1409" s="18"/>
      <c r="CF1409" s="18"/>
      <c r="CG1409" s="18"/>
      <c r="CH1409" s="18"/>
      <c r="CI1409" s="18"/>
      <c r="CJ1409" s="18"/>
      <c r="CK1409" s="18"/>
      <c r="CL1409" s="18"/>
      <c r="CM1409" s="18"/>
      <c r="CN1409" s="18"/>
      <c r="CO1409" s="18"/>
      <c r="CP1409" s="18"/>
      <c r="CQ1409" s="18"/>
      <c r="CR1409" s="18"/>
      <c r="CS1409" s="18"/>
    </row>
    <row r="1410" spans="1:97">
      <c r="A1410" s="18"/>
      <c r="B1410" s="18"/>
      <c r="C1410" s="18" t="s">
        <v>19287</v>
      </c>
      <c r="D1410" s="18"/>
      <c r="E1410" s="18"/>
      <c r="F1410" s="18"/>
      <c r="G1410" s="18"/>
      <c r="H1410" s="18"/>
      <c r="I1410" s="18"/>
      <c r="J1410" s="18"/>
      <c r="K1410" s="18"/>
      <c r="L1410" s="18"/>
      <c r="M1410" s="18"/>
      <c r="N1410" s="18"/>
      <c r="O1410" s="18"/>
      <c r="P1410" s="18"/>
      <c r="Q1410" s="18"/>
      <c r="R1410" s="18"/>
      <c r="S1410" s="18"/>
      <c r="T1410" s="18"/>
      <c r="U1410" s="18"/>
      <c r="V1410" s="18"/>
      <c r="W1410" s="18"/>
      <c r="X1410" s="18"/>
      <c r="Y1410" s="18"/>
      <c r="Z1410" s="18"/>
      <c r="AA1410" s="18"/>
      <c r="AB1410" s="18"/>
      <c r="AC1410" s="18"/>
      <c r="AD1410" s="18"/>
      <c r="AE1410" s="18"/>
      <c r="AF1410" s="18"/>
      <c r="AG1410" s="18"/>
      <c r="AH1410" s="18"/>
      <c r="AI1410" s="18"/>
      <c r="AJ1410" s="18"/>
      <c r="AK1410" s="18"/>
      <c r="AL1410" s="18"/>
      <c r="AM1410" s="18"/>
      <c r="AN1410" s="18"/>
      <c r="AO1410" s="18"/>
      <c r="AP1410" s="18"/>
      <c r="AQ1410" s="18"/>
      <c r="AR1410" s="18"/>
      <c r="AS1410" s="18"/>
      <c r="AT1410" s="18"/>
      <c r="AU1410" s="18"/>
      <c r="AV1410" s="18"/>
      <c r="AW1410" s="18"/>
      <c r="AX1410" s="18"/>
      <c r="AY1410" s="18"/>
      <c r="AZ1410" s="18"/>
      <c r="BA1410" s="18"/>
      <c r="BB1410" s="18"/>
      <c r="BC1410" s="18"/>
      <c r="BD1410" s="18"/>
      <c r="BE1410" s="18"/>
      <c r="BF1410" s="18"/>
      <c r="BG1410" s="18"/>
      <c r="BH1410" s="18"/>
      <c r="BI1410" s="18"/>
      <c r="BJ1410" s="18"/>
      <c r="BK1410" s="18"/>
      <c r="BL1410" s="18"/>
      <c r="BM1410" s="18"/>
      <c r="BN1410" s="18"/>
      <c r="BO1410" s="18"/>
      <c r="BP1410" s="18"/>
      <c r="BQ1410" s="18"/>
      <c r="BR1410" s="18"/>
      <c r="BS1410" s="18"/>
      <c r="BT1410" s="18"/>
      <c r="BU1410" s="18"/>
      <c r="BV1410" s="18"/>
      <c r="BW1410" s="18"/>
      <c r="BX1410" s="18"/>
      <c r="BY1410" s="18"/>
      <c r="BZ1410" s="18"/>
      <c r="CA1410" s="18"/>
      <c r="CB1410" s="18"/>
      <c r="CC1410" s="18"/>
      <c r="CD1410" s="18"/>
      <c r="CE1410" s="18"/>
      <c r="CF1410" s="18"/>
      <c r="CG1410" s="18"/>
      <c r="CH1410" s="18"/>
      <c r="CI1410" s="18"/>
      <c r="CJ1410" s="18"/>
      <c r="CK1410" s="18"/>
      <c r="CL1410" s="18"/>
      <c r="CM1410" s="18"/>
      <c r="CN1410" s="18"/>
      <c r="CO1410" s="18"/>
      <c r="CP1410" s="18"/>
      <c r="CQ1410" s="18"/>
      <c r="CR1410" s="18"/>
      <c r="CS1410" s="18"/>
    </row>
    <row r="1411" spans="1:97">
      <c r="A1411" s="18"/>
      <c r="B1411" s="18"/>
      <c r="C1411" s="18" t="s">
        <v>19288</v>
      </c>
      <c r="D1411" s="18"/>
      <c r="E1411" s="18"/>
      <c r="F1411" s="18"/>
      <c r="G1411" s="18"/>
      <c r="H1411" s="18"/>
      <c r="I1411" s="18"/>
      <c r="J1411" s="18"/>
      <c r="K1411" s="18"/>
      <c r="L1411" s="18"/>
      <c r="M1411" s="18"/>
      <c r="N1411" s="18"/>
      <c r="O1411" s="18"/>
      <c r="P1411" s="18"/>
      <c r="Q1411" s="18"/>
      <c r="R1411" s="18"/>
      <c r="S1411" s="18"/>
      <c r="T1411" s="18"/>
      <c r="U1411" s="18"/>
      <c r="V1411" s="18"/>
      <c r="W1411" s="18"/>
      <c r="X1411" s="18"/>
      <c r="Y1411" s="18"/>
      <c r="Z1411" s="18"/>
      <c r="AA1411" s="18"/>
      <c r="AB1411" s="18"/>
      <c r="AC1411" s="18"/>
      <c r="AD1411" s="18"/>
      <c r="AE1411" s="18"/>
      <c r="AF1411" s="18"/>
      <c r="AG1411" s="18"/>
      <c r="AH1411" s="18"/>
      <c r="AI1411" s="18"/>
      <c r="AJ1411" s="18"/>
      <c r="AK1411" s="18"/>
      <c r="AL1411" s="18"/>
      <c r="AM1411" s="18"/>
      <c r="AN1411" s="18"/>
      <c r="AO1411" s="18"/>
      <c r="AP1411" s="18"/>
      <c r="AQ1411" s="18"/>
      <c r="AR1411" s="18"/>
      <c r="AS1411" s="18"/>
      <c r="AT1411" s="18"/>
      <c r="AU1411" s="18"/>
      <c r="AV1411" s="18"/>
      <c r="AW1411" s="18"/>
      <c r="AX1411" s="18"/>
      <c r="AY1411" s="18"/>
      <c r="AZ1411" s="18"/>
      <c r="BA1411" s="18"/>
      <c r="BB1411" s="18"/>
      <c r="BC1411" s="18"/>
      <c r="BD1411" s="18"/>
      <c r="BE1411" s="18"/>
      <c r="BF1411" s="18"/>
      <c r="BG1411" s="18"/>
      <c r="BH1411" s="18"/>
      <c r="BI1411" s="18"/>
      <c r="BJ1411" s="18"/>
      <c r="BK1411" s="18"/>
      <c r="BL1411" s="18"/>
      <c r="BM1411" s="18"/>
      <c r="BN1411" s="18"/>
      <c r="BO1411" s="18"/>
      <c r="BP1411" s="18"/>
      <c r="BQ1411" s="18"/>
      <c r="BR1411" s="18"/>
      <c r="BS1411" s="18"/>
      <c r="BT1411" s="18"/>
      <c r="BU1411" s="18"/>
      <c r="BV1411" s="18"/>
      <c r="BW1411" s="18"/>
      <c r="BX1411" s="18"/>
      <c r="BY1411" s="18"/>
      <c r="BZ1411" s="18"/>
      <c r="CA1411" s="18"/>
      <c r="CB1411" s="18"/>
      <c r="CC1411" s="18"/>
      <c r="CD1411" s="18"/>
      <c r="CE1411" s="18"/>
      <c r="CF1411" s="18"/>
      <c r="CG1411" s="18"/>
      <c r="CH1411" s="18"/>
      <c r="CI1411" s="18"/>
      <c r="CJ1411" s="18"/>
      <c r="CK1411" s="18"/>
      <c r="CL1411" s="18"/>
      <c r="CM1411" s="18"/>
      <c r="CN1411" s="18"/>
      <c r="CO1411" s="18"/>
      <c r="CP1411" s="18"/>
      <c r="CQ1411" s="18"/>
      <c r="CR1411" s="18"/>
      <c r="CS1411" s="18"/>
    </row>
    <row r="1412" spans="1:97">
      <c r="A1412" s="18"/>
      <c r="B1412" s="18"/>
      <c r="C1412" s="18" t="s">
        <v>19289</v>
      </c>
      <c r="D1412" s="18"/>
      <c r="E1412" s="18"/>
      <c r="F1412" s="18"/>
      <c r="G1412" s="18"/>
      <c r="H1412" s="18"/>
      <c r="I1412" s="18"/>
      <c r="J1412" s="18"/>
      <c r="K1412" s="18"/>
      <c r="L1412" s="18"/>
      <c r="M1412" s="18"/>
      <c r="N1412" s="18"/>
      <c r="O1412" s="18"/>
      <c r="P1412" s="18"/>
      <c r="Q1412" s="18"/>
      <c r="R1412" s="18"/>
      <c r="S1412" s="18"/>
      <c r="T1412" s="18"/>
      <c r="U1412" s="18"/>
      <c r="V1412" s="18"/>
      <c r="W1412" s="18"/>
      <c r="X1412" s="18"/>
      <c r="Y1412" s="18"/>
      <c r="Z1412" s="18"/>
      <c r="AA1412" s="18"/>
      <c r="AB1412" s="18"/>
      <c r="AC1412" s="18"/>
      <c r="AD1412" s="18"/>
      <c r="AE1412" s="18"/>
      <c r="AF1412" s="18"/>
      <c r="AG1412" s="18"/>
      <c r="AH1412" s="18"/>
      <c r="AI1412" s="18"/>
      <c r="AJ1412" s="18"/>
      <c r="AK1412" s="18"/>
      <c r="AL1412" s="18"/>
      <c r="AM1412" s="18"/>
      <c r="AN1412" s="18"/>
      <c r="AO1412" s="18"/>
      <c r="AP1412" s="18"/>
      <c r="AQ1412" s="18"/>
      <c r="AR1412" s="18"/>
      <c r="AS1412" s="18"/>
      <c r="AT1412" s="18"/>
      <c r="AU1412" s="18"/>
      <c r="AV1412" s="18"/>
      <c r="AW1412" s="18"/>
      <c r="AX1412" s="18"/>
      <c r="AY1412" s="18"/>
      <c r="AZ1412" s="18"/>
      <c r="BA1412" s="18"/>
      <c r="BB1412" s="18"/>
      <c r="BC1412" s="18"/>
      <c r="BD1412" s="18"/>
      <c r="BE1412" s="18"/>
      <c r="BF1412" s="18"/>
      <c r="BG1412" s="18"/>
      <c r="BH1412" s="18"/>
      <c r="BI1412" s="18"/>
      <c r="BJ1412" s="18"/>
      <c r="BK1412" s="18"/>
      <c r="BL1412" s="18"/>
      <c r="BM1412" s="18"/>
      <c r="BN1412" s="18"/>
      <c r="BO1412" s="18"/>
      <c r="BP1412" s="18"/>
      <c r="BQ1412" s="18"/>
      <c r="BR1412" s="18"/>
      <c r="BS1412" s="18"/>
      <c r="BT1412" s="18"/>
      <c r="BU1412" s="18"/>
      <c r="BV1412" s="18"/>
      <c r="BW1412" s="18"/>
      <c r="BX1412" s="18"/>
      <c r="BY1412" s="18"/>
      <c r="BZ1412" s="18"/>
      <c r="CA1412" s="18"/>
      <c r="CB1412" s="18"/>
      <c r="CC1412" s="18"/>
      <c r="CD1412" s="18"/>
      <c r="CE1412" s="18"/>
      <c r="CF1412" s="18"/>
      <c r="CG1412" s="18"/>
      <c r="CH1412" s="18"/>
      <c r="CI1412" s="18"/>
      <c r="CJ1412" s="18"/>
      <c r="CK1412" s="18"/>
      <c r="CL1412" s="18"/>
      <c r="CM1412" s="18"/>
      <c r="CN1412" s="18"/>
      <c r="CO1412" s="18"/>
      <c r="CP1412" s="18"/>
      <c r="CQ1412" s="18"/>
      <c r="CR1412" s="18"/>
      <c r="CS1412" s="18"/>
    </row>
    <row r="1413" spans="1:97">
      <c r="A1413" s="18"/>
      <c r="B1413" s="18"/>
      <c r="C1413" s="18" t="s">
        <v>19290</v>
      </c>
      <c r="D1413" s="18"/>
      <c r="E1413" s="18"/>
      <c r="F1413" s="18"/>
      <c r="G1413" s="18"/>
      <c r="H1413" s="18"/>
      <c r="I1413" s="18"/>
      <c r="J1413" s="18"/>
      <c r="K1413" s="18"/>
      <c r="L1413" s="18"/>
      <c r="M1413" s="18"/>
      <c r="N1413" s="18"/>
      <c r="O1413" s="18"/>
      <c r="P1413" s="18"/>
      <c r="Q1413" s="18"/>
      <c r="R1413" s="18"/>
      <c r="S1413" s="18"/>
      <c r="T1413" s="18"/>
      <c r="U1413" s="18"/>
      <c r="V1413" s="18"/>
      <c r="W1413" s="18"/>
      <c r="X1413" s="18"/>
      <c r="Y1413" s="18"/>
      <c r="Z1413" s="18"/>
      <c r="AA1413" s="18"/>
      <c r="AB1413" s="18"/>
      <c r="AC1413" s="18"/>
      <c r="AD1413" s="18"/>
      <c r="AE1413" s="18"/>
      <c r="AF1413" s="18"/>
      <c r="AG1413" s="18"/>
      <c r="AH1413" s="18"/>
      <c r="AI1413" s="18"/>
      <c r="AJ1413" s="18"/>
      <c r="AK1413" s="18"/>
      <c r="AL1413" s="18"/>
      <c r="AM1413" s="18"/>
      <c r="AN1413" s="18"/>
      <c r="AO1413" s="18"/>
      <c r="AP1413" s="18"/>
      <c r="AQ1413" s="18"/>
      <c r="AR1413" s="18"/>
      <c r="AS1413" s="18"/>
      <c r="AT1413" s="18"/>
      <c r="AU1413" s="18"/>
      <c r="AV1413" s="18"/>
      <c r="AW1413" s="18"/>
      <c r="AX1413" s="18"/>
      <c r="AY1413" s="18"/>
      <c r="AZ1413" s="18"/>
      <c r="BA1413" s="18"/>
      <c r="BB1413" s="18"/>
      <c r="BC1413" s="18"/>
      <c r="BD1413" s="18"/>
      <c r="BE1413" s="18"/>
      <c r="BF1413" s="18"/>
      <c r="BG1413" s="18"/>
      <c r="BH1413" s="18"/>
      <c r="BI1413" s="18"/>
      <c r="BJ1413" s="18"/>
      <c r="BK1413" s="18"/>
      <c r="BL1413" s="18"/>
      <c r="BM1413" s="18"/>
      <c r="BN1413" s="18"/>
      <c r="BO1413" s="18"/>
      <c r="BP1413" s="18"/>
      <c r="BQ1413" s="18"/>
      <c r="BR1413" s="18"/>
      <c r="BS1413" s="18"/>
      <c r="BT1413" s="18"/>
      <c r="BU1413" s="18"/>
      <c r="BV1413" s="18"/>
      <c r="BW1413" s="18"/>
      <c r="BX1413" s="18"/>
      <c r="BY1413" s="18"/>
      <c r="BZ1413" s="18"/>
      <c r="CA1413" s="18"/>
      <c r="CB1413" s="18"/>
      <c r="CC1413" s="18"/>
      <c r="CD1413" s="18"/>
      <c r="CE1413" s="18"/>
      <c r="CF1413" s="18"/>
      <c r="CG1413" s="18"/>
      <c r="CH1413" s="18"/>
      <c r="CI1413" s="18"/>
      <c r="CJ1413" s="18"/>
      <c r="CK1413" s="18"/>
      <c r="CL1413" s="18"/>
      <c r="CM1413" s="18"/>
      <c r="CN1413" s="18"/>
      <c r="CO1413" s="18"/>
      <c r="CP1413" s="18"/>
      <c r="CQ1413" s="18"/>
      <c r="CR1413" s="18"/>
      <c r="CS1413" s="18"/>
    </row>
    <row r="1414" spans="1:97">
      <c r="A1414" s="18"/>
      <c r="B1414" s="18"/>
      <c r="C1414" s="18" t="s">
        <v>19291</v>
      </c>
      <c r="D1414" s="18"/>
      <c r="E1414" s="18"/>
      <c r="F1414" s="18"/>
      <c r="G1414" s="18"/>
      <c r="H1414" s="18"/>
      <c r="I1414" s="18"/>
      <c r="J1414" s="18"/>
      <c r="K1414" s="18"/>
      <c r="L1414" s="18"/>
      <c r="M1414" s="18"/>
      <c r="N1414" s="18"/>
      <c r="O1414" s="18"/>
      <c r="P1414" s="18"/>
      <c r="Q1414" s="18"/>
      <c r="R1414" s="18"/>
      <c r="S1414" s="18"/>
      <c r="T1414" s="18"/>
      <c r="U1414" s="18"/>
      <c r="V1414" s="18"/>
      <c r="W1414" s="18"/>
      <c r="X1414" s="18"/>
      <c r="Y1414" s="18"/>
      <c r="Z1414" s="18"/>
      <c r="AA1414" s="18"/>
      <c r="AB1414" s="18"/>
      <c r="AC1414" s="18"/>
      <c r="AD1414" s="18"/>
      <c r="AE1414" s="18"/>
      <c r="AF1414" s="18"/>
      <c r="AG1414" s="18"/>
      <c r="AH1414" s="18"/>
      <c r="AI1414" s="18"/>
      <c r="AJ1414" s="18"/>
      <c r="AK1414" s="18"/>
      <c r="AL1414" s="18"/>
      <c r="AM1414" s="18"/>
      <c r="AN1414" s="18"/>
      <c r="AO1414" s="18"/>
      <c r="AP1414" s="18"/>
      <c r="AQ1414" s="18"/>
      <c r="AR1414" s="18"/>
      <c r="AS1414" s="18"/>
      <c r="AT1414" s="18"/>
      <c r="AU1414" s="18"/>
      <c r="AV1414" s="18"/>
      <c r="AW1414" s="18"/>
      <c r="AX1414" s="18"/>
      <c r="AY1414" s="18"/>
      <c r="AZ1414" s="18"/>
      <c r="BA1414" s="18"/>
      <c r="BB1414" s="18"/>
      <c r="BC1414" s="18"/>
      <c r="BD1414" s="18"/>
      <c r="BE1414" s="18"/>
      <c r="BF1414" s="18"/>
      <c r="BG1414" s="18"/>
      <c r="BH1414" s="18"/>
      <c r="BI1414" s="18"/>
      <c r="BJ1414" s="18"/>
      <c r="BK1414" s="18"/>
      <c r="BL1414" s="18"/>
      <c r="BM1414" s="18"/>
      <c r="BN1414" s="18"/>
      <c r="BO1414" s="18"/>
      <c r="BP1414" s="18"/>
      <c r="BQ1414" s="18"/>
      <c r="BR1414" s="18"/>
      <c r="BS1414" s="18"/>
      <c r="BT1414" s="18"/>
      <c r="BU1414" s="18"/>
      <c r="BV1414" s="18"/>
      <c r="BW1414" s="18"/>
      <c r="BX1414" s="18"/>
      <c r="BY1414" s="18"/>
      <c r="BZ1414" s="18"/>
      <c r="CA1414" s="18"/>
      <c r="CB1414" s="18"/>
      <c r="CC1414" s="18"/>
      <c r="CD1414" s="18"/>
      <c r="CE1414" s="18"/>
      <c r="CF1414" s="18"/>
      <c r="CG1414" s="18"/>
      <c r="CH1414" s="18"/>
      <c r="CI1414" s="18"/>
      <c r="CJ1414" s="18"/>
      <c r="CK1414" s="18"/>
      <c r="CL1414" s="18"/>
      <c r="CM1414" s="18"/>
      <c r="CN1414" s="18"/>
      <c r="CO1414" s="18"/>
      <c r="CP1414" s="18"/>
      <c r="CQ1414" s="18"/>
      <c r="CR1414" s="18"/>
      <c r="CS1414" s="18"/>
    </row>
    <row r="1415" spans="1:97">
      <c r="A1415" s="18"/>
      <c r="B1415" s="18"/>
      <c r="C1415" s="18" t="s">
        <v>19292</v>
      </c>
      <c r="D1415" s="18"/>
      <c r="E1415" s="18"/>
      <c r="F1415" s="18"/>
      <c r="G1415" s="18"/>
      <c r="H1415" s="18"/>
      <c r="I1415" s="18"/>
      <c r="J1415" s="18"/>
      <c r="K1415" s="18"/>
      <c r="L1415" s="18"/>
      <c r="M1415" s="18"/>
      <c r="N1415" s="18"/>
      <c r="O1415" s="18"/>
      <c r="P1415" s="18"/>
      <c r="Q1415" s="18"/>
      <c r="R1415" s="18"/>
      <c r="S1415" s="18"/>
      <c r="T1415" s="18"/>
      <c r="U1415" s="18"/>
      <c r="V1415" s="18"/>
      <c r="W1415" s="18"/>
      <c r="X1415" s="18"/>
      <c r="Y1415" s="18"/>
      <c r="Z1415" s="18"/>
      <c r="AA1415" s="18"/>
      <c r="AB1415" s="18"/>
      <c r="AC1415" s="18"/>
      <c r="AD1415" s="18"/>
      <c r="AE1415" s="18"/>
      <c r="AF1415" s="18"/>
      <c r="AG1415" s="18"/>
      <c r="AH1415" s="18"/>
      <c r="AI1415" s="18"/>
      <c r="AJ1415" s="18"/>
      <c r="AK1415" s="18"/>
      <c r="AL1415" s="18"/>
      <c r="AM1415" s="18"/>
      <c r="AN1415" s="18"/>
      <c r="AO1415" s="18"/>
      <c r="AP1415" s="18"/>
      <c r="AQ1415" s="18"/>
      <c r="AR1415" s="18"/>
      <c r="AS1415" s="18"/>
      <c r="AT1415" s="18"/>
      <c r="AU1415" s="18"/>
      <c r="AV1415" s="18"/>
      <c r="AW1415" s="18"/>
      <c r="AX1415" s="18"/>
      <c r="AY1415" s="18"/>
      <c r="AZ1415" s="18"/>
      <c r="BA1415" s="18"/>
      <c r="BB1415" s="18"/>
      <c r="BC1415" s="18"/>
      <c r="BD1415" s="18"/>
      <c r="BE1415" s="18"/>
      <c r="BF1415" s="18"/>
      <c r="BG1415" s="18"/>
      <c r="BH1415" s="18"/>
      <c r="BI1415" s="18"/>
      <c r="BJ1415" s="18"/>
      <c r="BK1415" s="18"/>
      <c r="BL1415" s="18"/>
      <c r="BM1415" s="18"/>
      <c r="BN1415" s="18"/>
      <c r="BO1415" s="18"/>
      <c r="BP1415" s="18"/>
      <c r="BQ1415" s="18"/>
      <c r="BR1415" s="18"/>
      <c r="BS1415" s="18"/>
      <c r="BT1415" s="18"/>
      <c r="BU1415" s="18"/>
      <c r="BV1415" s="18"/>
      <c r="BW1415" s="18"/>
      <c r="BX1415" s="18"/>
      <c r="BY1415" s="18"/>
      <c r="BZ1415" s="18"/>
      <c r="CA1415" s="18"/>
      <c r="CB1415" s="18"/>
      <c r="CC1415" s="18"/>
      <c r="CD1415" s="18"/>
      <c r="CE1415" s="18"/>
      <c r="CF1415" s="18"/>
      <c r="CG1415" s="18"/>
      <c r="CH1415" s="18"/>
      <c r="CI1415" s="18"/>
      <c r="CJ1415" s="18"/>
      <c r="CK1415" s="18"/>
      <c r="CL1415" s="18"/>
      <c r="CM1415" s="18"/>
      <c r="CN1415" s="18"/>
      <c r="CO1415" s="18"/>
      <c r="CP1415" s="18"/>
      <c r="CQ1415" s="18"/>
      <c r="CR1415" s="18"/>
      <c r="CS1415" s="18"/>
    </row>
    <row r="1416" spans="1:97">
      <c r="A1416" s="18"/>
      <c r="B1416" s="18"/>
      <c r="C1416" s="18" t="s">
        <v>19293</v>
      </c>
      <c r="D1416" s="18"/>
      <c r="E1416" s="18"/>
      <c r="F1416" s="18"/>
      <c r="G1416" s="18"/>
      <c r="H1416" s="18"/>
      <c r="I1416" s="18"/>
      <c r="J1416" s="18"/>
      <c r="K1416" s="18"/>
      <c r="L1416" s="18"/>
      <c r="M1416" s="18"/>
      <c r="N1416" s="18"/>
      <c r="O1416" s="18"/>
      <c r="P1416" s="18"/>
      <c r="Q1416" s="18"/>
      <c r="R1416" s="18"/>
      <c r="S1416" s="18"/>
      <c r="T1416" s="18"/>
      <c r="U1416" s="18"/>
      <c r="V1416" s="18"/>
      <c r="W1416" s="18"/>
      <c r="X1416" s="18"/>
      <c r="Y1416" s="18"/>
      <c r="Z1416" s="18"/>
      <c r="AA1416" s="18"/>
      <c r="AB1416" s="18"/>
      <c r="AC1416" s="18"/>
      <c r="AD1416" s="18"/>
      <c r="AE1416" s="18"/>
      <c r="AF1416" s="18"/>
      <c r="AG1416" s="18"/>
      <c r="AH1416" s="18"/>
      <c r="AI1416" s="18"/>
      <c r="AJ1416" s="18"/>
      <c r="AK1416" s="18"/>
      <c r="AL1416" s="18"/>
      <c r="AM1416" s="18"/>
      <c r="AN1416" s="18"/>
      <c r="AO1416" s="18"/>
      <c r="AP1416" s="18"/>
      <c r="AQ1416" s="18"/>
      <c r="AR1416" s="18"/>
      <c r="AS1416" s="18"/>
      <c r="AT1416" s="18"/>
      <c r="AU1416" s="18"/>
      <c r="AV1416" s="18"/>
      <c r="AW1416" s="18"/>
      <c r="AX1416" s="18"/>
      <c r="AY1416" s="18"/>
      <c r="AZ1416" s="18"/>
      <c r="BA1416" s="18"/>
      <c r="BB1416" s="18"/>
      <c r="BC1416" s="18"/>
      <c r="BD1416" s="18"/>
      <c r="BE1416" s="18"/>
      <c r="BF1416" s="18"/>
      <c r="BG1416" s="18"/>
      <c r="BH1416" s="18"/>
      <c r="BI1416" s="18"/>
      <c r="BJ1416" s="18"/>
      <c r="BK1416" s="18"/>
      <c r="BL1416" s="18"/>
      <c r="BM1416" s="18"/>
      <c r="BN1416" s="18"/>
      <c r="BO1416" s="18"/>
      <c r="BP1416" s="18"/>
      <c r="BQ1416" s="18"/>
      <c r="BR1416" s="18"/>
      <c r="BS1416" s="18"/>
      <c r="BT1416" s="18"/>
      <c r="BU1416" s="18"/>
      <c r="BV1416" s="18"/>
      <c r="BW1416" s="18"/>
      <c r="BX1416" s="18"/>
      <c r="BY1416" s="18"/>
      <c r="BZ1416" s="18"/>
      <c r="CA1416" s="18"/>
      <c r="CB1416" s="18"/>
      <c r="CC1416" s="18"/>
      <c r="CD1416" s="18"/>
      <c r="CE1416" s="18"/>
      <c r="CF1416" s="18"/>
      <c r="CG1416" s="18"/>
      <c r="CH1416" s="18"/>
      <c r="CI1416" s="18"/>
      <c r="CJ1416" s="18"/>
      <c r="CK1416" s="18"/>
      <c r="CL1416" s="18"/>
      <c r="CM1416" s="18"/>
      <c r="CN1416" s="18"/>
      <c r="CO1416" s="18"/>
      <c r="CP1416" s="18"/>
      <c r="CQ1416" s="18"/>
      <c r="CR1416" s="18"/>
      <c r="CS1416" s="18"/>
    </row>
    <row r="1417" spans="1:97">
      <c r="A1417" s="18"/>
      <c r="B1417" s="18"/>
      <c r="C1417" s="18" t="s">
        <v>19294</v>
      </c>
      <c r="D1417" s="18"/>
      <c r="E1417" s="18"/>
      <c r="F1417" s="18"/>
      <c r="G1417" s="18"/>
      <c r="H1417" s="18"/>
      <c r="I1417" s="18"/>
      <c r="J1417" s="18"/>
      <c r="K1417" s="18"/>
      <c r="L1417" s="18"/>
      <c r="M1417" s="18"/>
      <c r="N1417" s="18"/>
      <c r="O1417" s="18"/>
      <c r="P1417" s="18"/>
      <c r="Q1417" s="18"/>
      <c r="R1417" s="18"/>
      <c r="S1417" s="18"/>
      <c r="T1417" s="18"/>
      <c r="U1417" s="18"/>
      <c r="V1417" s="18"/>
      <c r="W1417" s="18"/>
      <c r="X1417" s="18"/>
      <c r="Y1417" s="18"/>
      <c r="Z1417" s="18"/>
      <c r="AA1417" s="18"/>
      <c r="AB1417" s="18"/>
      <c r="AC1417" s="18"/>
      <c r="AD1417" s="18"/>
      <c r="AE1417" s="18"/>
      <c r="AF1417" s="18"/>
      <c r="AG1417" s="18"/>
      <c r="AH1417" s="18"/>
      <c r="AI1417" s="18"/>
      <c r="AJ1417" s="18"/>
      <c r="AK1417" s="18"/>
      <c r="AL1417" s="18"/>
      <c r="AM1417" s="18"/>
      <c r="AN1417" s="18"/>
      <c r="AO1417" s="18"/>
      <c r="AP1417" s="18"/>
      <c r="AQ1417" s="18"/>
      <c r="AR1417" s="18"/>
      <c r="AS1417" s="18"/>
      <c r="AT1417" s="18"/>
      <c r="AU1417" s="18"/>
      <c r="AV1417" s="18"/>
      <c r="AW1417" s="18"/>
      <c r="AX1417" s="18"/>
      <c r="AY1417" s="18"/>
      <c r="AZ1417" s="18"/>
      <c r="BA1417" s="18"/>
      <c r="BB1417" s="18"/>
      <c r="BC1417" s="18"/>
      <c r="BD1417" s="18"/>
      <c r="BE1417" s="18"/>
      <c r="BF1417" s="18"/>
      <c r="BG1417" s="18"/>
      <c r="BH1417" s="18"/>
      <c r="BI1417" s="18"/>
      <c r="BJ1417" s="18"/>
      <c r="BK1417" s="18"/>
      <c r="BL1417" s="18"/>
      <c r="BM1417" s="18"/>
      <c r="BN1417" s="18"/>
      <c r="BO1417" s="18"/>
      <c r="BP1417" s="18"/>
      <c r="BQ1417" s="18"/>
      <c r="BR1417" s="18"/>
      <c r="BS1417" s="18"/>
      <c r="BT1417" s="18"/>
      <c r="BU1417" s="18"/>
      <c r="BV1417" s="18"/>
      <c r="BW1417" s="18"/>
      <c r="BX1417" s="18"/>
      <c r="BY1417" s="18"/>
      <c r="BZ1417" s="18"/>
      <c r="CA1417" s="18"/>
      <c r="CB1417" s="18"/>
      <c r="CC1417" s="18"/>
      <c r="CD1417" s="18"/>
      <c r="CE1417" s="18"/>
      <c r="CF1417" s="18"/>
      <c r="CG1417" s="18"/>
      <c r="CH1417" s="18"/>
      <c r="CI1417" s="18"/>
      <c r="CJ1417" s="18"/>
      <c r="CK1417" s="18"/>
      <c r="CL1417" s="18"/>
      <c r="CM1417" s="18"/>
      <c r="CN1417" s="18"/>
      <c r="CO1417" s="18"/>
      <c r="CP1417" s="18"/>
      <c r="CQ1417" s="18"/>
      <c r="CR1417" s="18"/>
      <c r="CS1417" s="18"/>
    </row>
    <row r="1418" spans="1:97">
      <c r="A1418" s="18"/>
      <c r="B1418" s="18"/>
      <c r="C1418" s="18" t="s">
        <v>19295</v>
      </c>
      <c r="D1418" s="18"/>
      <c r="E1418" s="18"/>
      <c r="F1418" s="18"/>
      <c r="G1418" s="18"/>
      <c r="H1418" s="18"/>
      <c r="I1418" s="18"/>
      <c r="J1418" s="18"/>
      <c r="K1418" s="18"/>
      <c r="L1418" s="18"/>
      <c r="M1418" s="18"/>
      <c r="N1418" s="18"/>
      <c r="O1418" s="18"/>
      <c r="P1418" s="18"/>
      <c r="Q1418" s="18"/>
      <c r="R1418" s="18"/>
      <c r="S1418" s="18"/>
      <c r="T1418" s="18"/>
      <c r="U1418" s="18"/>
      <c r="V1418" s="18"/>
      <c r="W1418" s="18"/>
      <c r="X1418" s="18"/>
      <c r="Y1418" s="18"/>
      <c r="Z1418" s="18"/>
      <c r="AA1418" s="18"/>
      <c r="AB1418" s="18"/>
      <c r="AC1418" s="18"/>
      <c r="AD1418" s="18"/>
      <c r="AE1418" s="18"/>
      <c r="AF1418" s="18"/>
      <c r="AG1418" s="18"/>
      <c r="AH1418" s="18"/>
      <c r="AI1418" s="18"/>
      <c r="AJ1418" s="18"/>
      <c r="AK1418" s="18"/>
      <c r="AL1418" s="18"/>
      <c r="AM1418" s="18"/>
      <c r="AN1418" s="18"/>
      <c r="AO1418" s="18"/>
      <c r="AP1418" s="18"/>
      <c r="AQ1418" s="18"/>
      <c r="AR1418" s="18"/>
      <c r="AS1418" s="18"/>
      <c r="AT1418" s="18"/>
      <c r="AU1418" s="18"/>
      <c r="AV1418" s="18"/>
      <c r="AW1418" s="18"/>
      <c r="AX1418" s="18"/>
      <c r="AY1418" s="18"/>
      <c r="AZ1418" s="18"/>
      <c r="BA1418" s="18"/>
      <c r="BB1418" s="18"/>
      <c r="BC1418" s="18"/>
      <c r="BD1418" s="18"/>
      <c r="BE1418" s="18"/>
      <c r="BF1418" s="18"/>
      <c r="BG1418" s="18"/>
      <c r="BH1418" s="18"/>
      <c r="BI1418" s="18"/>
      <c r="BJ1418" s="18"/>
      <c r="BK1418" s="18"/>
      <c r="BL1418" s="18"/>
      <c r="BM1418" s="18"/>
      <c r="BN1418" s="18"/>
      <c r="BO1418" s="18"/>
      <c r="BP1418" s="18"/>
      <c r="BQ1418" s="18"/>
      <c r="BR1418" s="18"/>
      <c r="BS1418" s="18"/>
      <c r="BT1418" s="18"/>
      <c r="BU1418" s="18"/>
      <c r="BV1418" s="18"/>
      <c r="BW1418" s="18"/>
      <c r="BX1418" s="18"/>
      <c r="BY1418" s="18"/>
      <c r="BZ1418" s="18"/>
      <c r="CA1418" s="18"/>
      <c r="CB1418" s="18"/>
      <c r="CC1418" s="18"/>
      <c r="CD1418" s="18"/>
      <c r="CE1418" s="18"/>
      <c r="CF1418" s="18"/>
      <c r="CG1418" s="18"/>
      <c r="CH1418" s="18"/>
      <c r="CI1418" s="18"/>
      <c r="CJ1418" s="18"/>
      <c r="CK1418" s="18"/>
      <c r="CL1418" s="18"/>
      <c r="CM1418" s="18"/>
      <c r="CN1418" s="18"/>
      <c r="CO1418" s="18"/>
      <c r="CP1418" s="18"/>
      <c r="CQ1418" s="18"/>
      <c r="CR1418" s="18"/>
      <c r="CS1418" s="18"/>
    </row>
    <row r="1419" spans="1:97">
      <c r="A1419" s="18"/>
      <c r="B1419" s="18"/>
      <c r="C1419" s="18" t="s">
        <v>19296</v>
      </c>
      <c r="D1419" s="18"/>
      <c r="E1419" s="18"/>
      <c r="F1419" s="18"/>
      <c r="G1419" s="18"/>
      <c r="H1419" s="18"/>
      <c r="I1419" s="18"/>
      <c r="J1419" s="18"/>
      <c r="K1419" s="18"/>
      <c r="L1419" s="18"/>
      <c r="M1419" s="18"/>
      <c r="N1419" s="18"/>
      <c r="O1419" s="18"/>
      <c r="P1419" s="18"/>
      <c r="Q1419" s="18"/>
      <c r="R1419" s="18"/>
      <c r="S1419" s="18"/>
      <c r="T1419" s="18"/>
      <c r="U1419" s="18"/>
      <c r="V1419" s="18"/>
      <c r="W1419" s="18"/>
      <c r="X1419" s="18"/>
      <c r="Y1419" s="18"/>
      <c r="Z1419" s="18"/>
      <c r="AA1419" s="18"/>
      <c r="AB1419" s="18"/>
      <c r="AC1419" s="18"/>
      <c r="AD1419" s="18"/>
      <c r="AE1419" s="18"/>
      <c r="AF1419" s="18"/>
      <c r="AG1419" s="18"/>
      <c r="AH1419" s="18"/>
      <c r="AI1419" s="18"/>
      <c r="AJ1419" s="18"/>
      <c r="AK1419" s="18"/>
      <c r="AL1419" s="18"/>
      <c r="AM1419" s="18"/>
      <c r="AN1419" s="18"/>
      <c r="AO1419" s="18"/>
      <c r="AP1419" s="18"/>
      <c r="AQ1419" s="18"/>
      <c r="AR1419" s="18"/>
      <c r="AS1419" s="18"/>
      <c r="AT1419" s="18"/>
      <c r="AU1419" s="18"/>
      <c r="AV1419" s="18"/>
      <c r="AW1419" s="18"/>
      <c r="AX1419" s="18"/>
      <c r="AY1419" s="18"/>
      <c r="AZ1419" s="18"/>
      <c r="BA1419" s="18"/>
      <c r="BB1419" s="18"/>
      <c r="BC1419" s="18"/>
      <c r="BD1419" s="18"/>
      <c r="BE1419" s="18"/>
      <c r="BF1419" s="18"/>
      <c r="BG1419" s="18"/>
      <c r="BH1419" s="18"/>
      <c r="BI1419" s="18"/>
      <c r="BJ1419" s="18"/>
      <c r="BK1419" s="18"/>
      <c r="BL1419" s="18"/>
      <c r="BM1419" s="18"/>
      <c r="BN1419" s="18"/>
      <c r="BO1419" s="18"/>
      <c r="BP1419" s="18"/>
      <c r="BQ1419" s="18"/>
      <c r="BR1419" s="18"/>
      <c r="BS1419" s="18"/>
      <c r="BT1419" s="18"/>
      <c r="BU1419" s="18"/>
      <c r="BV1419" s="18"/>
      <c r="BW1419" s="18"/>
      <c r="BX1419" s="18"/>
      <c r="BY1419" s="18"/>
      <c r="BZ1419" s="18"/>
      <c r="CA1419" s="18"/>
      <c r="CB1419" s="18"/>
      <c r="CC1419" s="18"/>
      <c r="CD1419" s="18"/>
      <c r="CE1419" s="18"/>
      <c r="CF1419" s="18"/>
      <c r="CG1419" s="18"/>
      <c r="CH1419" s="18"/>
      <c r="CI1419" s="18"/>
      <c r="CJ1419" s="18"/>
      <c r="CK1419" s="18"/>
      <c r="CL1419" s="18"/>
      <c r="CM1419" s="18"/>
      <c r="CN1419" s="18"/>
      <c r="CO1419" s="18"/>
      <c r="CP1419" s="18"/>
      <c r="CQ1419" s="18"/>
      <c r="CR1419" s="18"/>
      <c r="CS1419" s="18"/>
    </row>
    <row r="1420" spans="1:97">
      <c r="A1420" s="18"/>
      <c r="B1420" s="18"/>
      <c r="C1420" s="18" t="s">
        <v>19297</v>
      </c>
      <c r="D1420" s="18"/>
      <c r="E1420" s="18"/>
      <c r="F1420" s="18"/>
      <c r="G1420" s="18"/>
      <c r="H1420" s="18"/>
      <c r="I1420" s="18"/>
      <c r="J1420" s="18"/>
      <c r="K1420" s="18"/>
      <c r="L1420" s="18"/>
      <c r="M1420" s="18"/>
      <c r="N1420" s="18"/>
      <c r="O1420" s="18"/>
      <c r="P1420" s="18"/>
      <c r="Q1420" s="18"/>
      <c r="R1420" s="18"/>
      <c r="S1420" s="18"/>
      <c r="T1420" s="18"/>
      <c r="U1420" s="18"/>
      <c r="V1420" s="18"/>
      <c r="W1420" s="18"/>
      <c r="X1420" s="18"/>
      <c r="Y1420" s="18"/>
      <c r="Z1420" s="18"/>
      <c r="AA1420" s="18"/>
      <c r="AB1420" s="18"/>
      <c r="AC1420" s="18"/>
      <c r="AD1420" s="18"/>
      <c r="AE1420" s="18"/>
      <c r="AF1420" s="18"/>
      <c r="AG1420" s="18"/>
      <c r="AH1420" s="18"/>
      <c r="AI1420" s="18"/>
      <c r="AJ1420" s="18"/>
      <c r="AK1420" s="18"/>
      <c r="AL1420" s="18"/>
      <c r="AM1420" s="18"/>
      <c r="AN1420" s="18"/>
      <c r="AO1420" s="18"/>
      <c r="AP1420" s="18"/>
      <c r="AQ1420" s="18"/>
      <c r="AR1420" s="18"/>
      <c r="AS1420" s="18"/>
      <c r="AT1420" s="18"/>
      <c r="AU1420" s="18"/>
      <c r="AV1420" s="18"/>
      <c r="AW1420" s="18"/>
      <c r="AX1420" s="18"/>
      <c r="AY1420" s="18"/>
      <c r="AZ1420" s="18"/>
      <c r="BA1420" s="18"/>
      <c r="BB1420" s="18"/>
      <c r="BC1420" s="18"/>
      <c r="BD1420" s="18"/>
      <c r="BE1420" s="18"/>
      <c r="BF1420" s="18"/>
      <c r="BG1420" s="18"/>
      <c r="BH1420" s="18"/>
      <c r="BI1420" s="18"/>
      <c r="BJ1420" s="18"/>
      <c r="BK1420" s="18"/>
      <c r="BL1420" s="18"/>
      <c r="BM1420" s="18"/>
      <c r="BN1420" s="18"/>
      <c r="BO1420" s="18"/>
      <c r="BP1420" s="18"/>
      <c r="BQ1420" s="18"/>
      <c r="BR1420" s="18"/>
      <c r="BS1420" s="18"/>
      <c r="BT1420" s="18"/>
      <c r="BU1420" s="18"/>
      <c r="BV1420" s="18"/>
      <c r="BW1420" s="18"/>
      <c r="BX1420" s="18"/>
      <c r="BY1420" s="18"/>
      <c r="BZ1420" s="18"/>
      <c r="CA1420" s="18"/>
      <c r="CB1420" s="18"/>
      <c r="CC1420" s="18"/>
      <c r="CD1420" s="18"/>
      <c r="CE1420" s="18"/>
      <c r="CF1420" s="18"/>
      <c r="CG1420" s="18"/>
      <c r="CH1420" s="18"/>
      <c r="CI1420" s="18"/>
      <c r="CJ1420" s="18"/>
      <c r="CK1420" s="18"/>
      <c r="CL1420" s="18"/>
      <c r="CM1420" s="18"/>
      <c r="CN1420" s="18"/>
      <c r="CO1420" s="18"/>
      <c r="CP1420" s="18"/>
      <c r="CQ1420" s="18"/>
      <c r="CR1420" s="18"/>
      <c r="CS1420" s="18"/>
    </row>
    <row r="1421" spans="1:97">
      <c r="A1421" s="18"/>
      <c r="B1421" s="18"/>
      <c r="C1421" s="18" t="s">
        <v>19298</v>
      </c>
      <c r="D1421" s="18"/>
      <c r="E1421" s="18"/>
      <c r="F1421" s="18"/>
      <c r="G1421" s="18"/>
      <c r="H1421" s="18"/>
      <c r="I1421" s="18"/>
      <c r="J1421" s="18"/>
      <c r="K1421" s="18"/>
      <c r="L1421" s="18"/>
      <c r="M1421" s="18"/>
      <c r="N1421" s="18"/>
      <c r="O1421" s="18"/>
      <c r="P1421" s="18"/>
      <c r="Q1421" s="18"/>
      <c r="R1421" s="18"/>
      <c r="S1421" s="18"/>
      <c r="T1421" s="18"/>
      <c r="U1421" s="18"/>
      <c r="V1421" s="18"/>
      <c r="W1421" s="18"/>
      <c r="X1421" s="18"/>
      <c r="Y1421" s="18"/>
      <c r="Z1421" s="18"/>
      <c r="AA1421" s="18"/>
      <c r="AB1421" s="18"/>
      <c r="AC1421" s="18"/>
      <c r="AD1421" s="18"/>
      <c r="AE1421" s="18"/>
      <c r="AF1421" s="18"/>
      <c r="AG1421" s="18"/>
      <c r="AH1421" s="18"/>
      <c r="AI1421" s="18"/>
      <c r="AJ1421" s="18"/>
      <c r="AK1421" s="18"/>
      <c r="AL1421" s="18"/>
      <c r="AM1421" s="18"/>
      <c r="AN1421" s="18"/>
      <c r="AO1421" s="18"/>
      <c r="AP1421" s="18"/>
      <c r="AQ1421" s="18"/>
      <c r="AR1421" s="18"/>
      <c r="AS1421" s="18"/>
      <c r="AT1421" s="18"/>
      <c r="AU1421" s="18"/>
      <c r="AV1421" s="18"/>
      <c r="AW1421" s="18"/>
      <c r="AX1421" s="18"/>
      <c r="AY1421" s="18"/>
      <c r="AZ1421" s="18"/>
      <c r="BA1421" s="18"/>
      <c r="BB1421" s="18"/>
      <c r="BC1421" s="18"/>
      <c r="BD1421" s="18"/>
      <c r="BE1421" s="18"/>
      <c r="BF1421" s="18"/>
      <c r="BG1421" s="18"/>
      <c r="BH1421" s="18"/>
      <c r="BI1421" s="18"/>
      <c r="BJ1421" s="18"/>
      <c r="BK1421" s="18"/>
      <c r="BL1421" s="18"/>
      <c r="BM1421" s="18"/>
      <c r="BN1421" s="18"/>
      <c r="BO1421" s="18"/>
      <c r="BP1421" s="18"/>
      <c r="BQ1421" s="18"/>
      <c r="BR1421" s="18"/>
      <c r="BS1421" s="18"/>
      <c r="BT1421" s="18"/>
      <c r="BU1421" s="18"/>
      <c r="BV1421" s="18"/>
      <c r="BW1421" s="18"/>
      <c r="BX1421" s="18"/>
      <c r="BY1421" s="18"/>
      <c r="BZ1421" s="18"/>
      <c r="CA1421" s="18"/>
      <c r="CB1421" s="18"/>
      <c r="CC1421" s="18"/>
      <c r="CD1421" s="18"/>
      <c r="CE1421" s="18"/>
      <c r="CF1421" s="18"/>
      <c r="CG1421" s="18"/>
      <c r="CH1421" s="18"/>
      <c r="CI1421" s="18"/>
      <c r="CJ1421" s="18"/>
      <c r="CK1421" s="18"/>
      <c r="CL1421" s="18"/>
      <c r="CM1421" s="18"/>
      <c r="CN1421" s="18"/>
      <c r="CO1421" s="18"/>
      <c r="CP1421" s="18"/>
      <c r="CQ1421" s="18"/>
      <c r="CR1421" s="18"/>
      <c r="CS1421" s="18"/>
    </row>
    <row r="1422" spans="1:97">
      <c r="A1422" s="18"/>
      <c r="B1422" s="18"/>
      <c r="C1422" s="18" t="s">
        <v>19299</v>
      </c>
      <c r="D1422" s="18"/>
      <c r="E1422" s="18"/>
      <c r="F1422" s="18"/>
      <c r="G1422" s="18"/>
      <c r="H1422" s="18"/>
      <c r="I1422" s="18"/>
      <c r="J1422" s="18"/>
      <c r="K1422" s="18"/>
      <c r="L1422" s="18"/>
      <c r="M1422" s="18"/>
      <c r="N1422" s="18"/>
      <c r="O1422" s="18"/>
      <c r="P1422" s="18"/>
      <c r="Q1422" s="18"/>
      <c r="R1422" s="18"/>
      <c r="S1422" s="18"/>
      <c r="T1422" s="18"/>
      <c r="U1422" s="18"/>
      <c r="V1422" s="18"/>
      <c r="W1422" s="18"/>
      <c r="X1422" s="18"/>
      <c r="Y1422" s="18"/>
      <c r="Z1422" s="18"/>
      <c r="AA1422" s="18"/>
      <c r="AB1422" s="18"/>
      <c r="AC1422" s="18"/>
      <c r="AD1422" s="18"/>
      <c r="AE1422" s="18"/>
      <c r="AF1422" s="18"/>
      <c r="AG1422" s="18"/>
      <c r="AH1422" s="18"/>
      <c r="AI1422" s="18"/>
      <c r="AJ1422" s="18"/>
      <c r="AK1422" s="18"/>
      <c r="AL1422" s="18"/>
      <c r="AM1422" s="18"/>
      <c r="AN1422" s="18"/>
      <c r="AO1422" s="18"/>
      <c r="AP1422" s="18"/>
      <c r="AQ1422" s="18"/>
      <c r="AR1422" s="18"/>
      <c r="AS1422" s="18"/>
      <c r="AT1422" s="18"/>
      <c r="AU1422" s="18"/>
      <c r="AV1422" s="18"/>
      <c r="AW1422" s="18"/>
      <c r="AX1422" s="18"/>
      <c r="AY1422" s="18"/>
      <c r="AZ1422" s="18"/>
      <c r="BA1422" s="18"/>
      <c r="BB1422" s="18"/>
      <c r="BC1422" s="18"/>
      <c r="BD1422" s="18"/>
      <c r="BE1422" s="18"/>
      <c r="BF1422" s="18"/>
      <c r="BG1422" s="18"/>
      <c r="BH1422" s="18"/>
      <c r="BI1422" s="18"/>
      <c r="BJ1422" s="18"/>
      <c r="BK1422" s="18"/>
      <c r="BL1422" s="18"/>
      <c r="BM1422" s="18"/>
      <c r="BN1422" s="18"/>
      <c r="BO1422" s="18"/>
      <c r="BP1422" s="18"/>
      <c r="BQ1422" s="18"/>
      <c r="BR1422" s="18"/>
      <c r="BS1422" s="18"/>
      <c r="BT1422" s="18"/>
      <c r="BU1422" s="18"/>
      <c r="BV1422" s="18"/>
      <c r="BW1422" s="18"/>
      <c r="BX1422" s="18"/>
      <c r="BY1422" s="18"/>
      <c r="BZ1422" s="18"/>
      <c r="CA1422" s="18"/>
      <c r="CB1422" s="18"/>
      <c r="CC1422" s="18"/>
      <c r="CD1422" s="18"/>
      <c r="CE1422" s="18"/>
      <c r="CF1422" s="18"/>
      <c r="CG1422" s="18"/>
      <c r="CH1422" s="18"/>
      <c r="CI1422" s="18"/>
      <c r="CJ1422" s="18"/>
      <c r="CK1422" s="18"/>
      <c r="CL1422" s="18"/>
      <c r="CM1422" s="18"/>
      <c r="CN1422" s="18"/>
      <c r="CO1422" s="18"/>
      <c r="CP1422" s="18"/>
      <c r="CQ1422" s="18"/>
      <c r="CR1422" s="18"/>
      <c r="CS1422" s="18"/>
    </row>
    <row r="1423" spans="1:97">
      <c r="A1423" s="18"/>
      <c r="B1423" s="18"/>
      <c r="C1423" s="18" t="s">
        <v>19300</v>
      </c>
      <c r="D1423" s="18"/>
      <c r="E1423" s="18"/>
      <c r="F1423" s="18"/>
      <c r="G1423" s="18"/>
      <c r="H1423" s="18"/>
      <c r="I1423" s="18"/>
      <c r="J1423" s="18"/>
      <c r="K1423" s="18"/>
      <c r="L1423" s="18"/>
      <c r="M1423" s="18"/>
      <c r="N1423" s="18"/>
      <c r="O1423" s="18"/>
      <c r="P1423" s="18"/>
      <c r="Q1423" s="18"/>
      <c r="R1423" s="18"/>
      <c r="S1423" s="18"/>
      <c r="T1423" s="18"/>
      <c r="U1423" s="18"/>
      <c r="V1423" s="18"/>
      <c r="W1423" s="18"/>
      <c r="X1423" s="18"/>
      <c r="Y1423" s="18"/>
      <c r="Z1423" s="18"/>
      <c r="AA1423" s="18"/>
      <c r="AB1423" s="18"/>
      <c r="AC1423" s="18"/>
      <c r="AD1423" s="18"/>
      <c r="AE1423" s="18"/>
      <c r="AF1423" s="18"/>
      <c r="AG1423" s="18"/>
      <c r="AH1423" s="18"/>
      <c r="AI1423" s="18"/>
      <c r="AJ1423" s="18"/>
      <c r="AK1423" s="18"/>
      <c r="AL1423" s="18"/>
      <c r="AM1423" s="18"/>
      <c r="AN1423" s="18"/>
      <c r="AO1423" s="18"/>
      <c r="AP1423" s="18"/>
      <c r="AQ1423" s="18"/>
      <c r="AR1423" s="18"/>
      <c r="AS1423" s="18"/>
      <c r="AT1423" s="18"/>
      <c r="AU1423" s="18"/>
      <c r="AV1423" s="18"/>
      <c r="AW1423" s="18"/>
      <c r="AX1423" s="18"/>
      <c r="AY1423" s="18"/>
      <c r="AZ1423" s="18"/>
      <c r="BA1423" s="18"/>
      <c r="BB1423" s="18"/>
      <c r="BC1423" s="18"/>
      <c r="BD1423" s="18"/>
      <c r="BE1423" s="18"/>
      <c r="BF1423" s="18"/>
      <c r="BG1423" s="18"/>
      <c r="BH1423" s="18"/>
      <c r="BI1423" s="18"/>
      <c r="BJ1423" s="18"/>
      <c r="BK1423" s="18"/>
      <c r="BL1423" s="18"/>
      <c r="BM1423" s="18"/>
      <c r="BN1423" s="18"/>
      <c r="BO1423" s="18"/>
      <c r="BP1423" s="18"/>
      <c r="BQ1423" s="18"/>
      <c r="BR1423" s="18"/>
      <c r="BS1423" s="18"/>
      <c r="BT1423" s="18"/>
      <c r="BU1423" s="18"/>
      <c r="BV1423" s="18"/>
      <c r="BW1423" s="18"/>
      <c r="BX1423" s="18"/>
      <c r="BY1423" s="18"/>
      <c r="BZ1423" s="18"/>
      <c r="CA1423" s="18"/>
      <c r="CB1423" s="18"/>
      <c r="CC1423" s="18"/>
      <c r="CD1423" s="18"/>
      <c r="CE1423" s="18"/>
      <c r="CF1423" s="18"/>
      <c r="CG1423" s="18"/>
      <c r="CH1423" s="18"/>
      <c r="CI1423" s="18"/>
      <c r="CJ1423" s="18"/>
      <c r="CK1423" s="18"/>
      <c r="CL1423" s="18"/>
      <c r="CM1423" s="18"/>
      <c r="CN1423" s="18"/>
      <c r="CO1423" s="18"/>
      <c r="CP1423" s="18"/>
      <c r="CQ1423" s="18"/>
      <c r="CR1423" s="18"/>
      <c r="CS1423" s="18"/>
    </row>
    <row r="1424" spans="1:97">
      <c r="A1424" s="18"/>
      <c r="B1424" s="18"/>
      <c r="C1424" s="18" t="s">
        <v>19301</v>
      </c>
      <c r="D1424" s="18"/>
      <c r="E1424" s="18"/>
      <c r="F1424" s="18"/>
      <c r="G1424" s="18"/>
      <c r="H1424" s="18"/>
      <c r="I1424" s="18"/>
      <c r="J1424" s="18"/>
      <c r="K1424" s="18"/>
      <c r="L1424" s="18"/>
      <c r="M1424" s="18"/>
      <c r="N1424" s="18"/>
      <c r="O1424" s="18"/>
      <c r="P1424" s="18"/>
      <c r="Q1424" s="18"/>
      <c r="R1424" s="18"/>
      <c r="S1424" s="18"/>
      <c r="T1424" s="18"/>
      <c r="U1424" s="18"/>
      <c r="V1424" s="18"/>
      <c r="W1424" s="18"/>
      <c r="X1424" s="18"/>
      <c r="Y1424" s="18"/>
      <c r="Z1424" s="18"/>
      <c r="AA1424" s="18"/>
      <c r="AB1424" s="18"/>
      <c r="AC1424" s="18"/>
      <c r="AD1424" s="18"/>
      <c r="AE1424" s="18"/>
      <c r="AF1424" s="18"/>
      <c r="AG1424" s="18"/>
      <c r="AH1424" s="18"/>
      <c r="AI1424" s="18"/>
      <c r="AJ1424" s="18"/>
      <c r="AK1424" s="18"/>
      <c r="AL1424" s="18"/>
      <c r="AM1424" s="18"/>
      <c r="AN1424" s="18"/>
      <c r="AO1424" s="18"/>
      <c r="AP1424" s="18"/>
      <c r="AQ1424" s="18"/>
      <c r="AR1424" s="18"/>
      <c r="AS1424" s="18"/>
      <c r="AT1424" s="18"/>
      <c r="AU1424" s="18"/>
      <c r="AV1424" s="18"/>
      <c r="AW1424" s="18"/>
      <c r="AX1424" s="18"/>
      <c r="AY1424" s="18"/>
      <c r="AZ1424" s="18"/>
      <c r="BA1424" s="18"/>
      <c r="BB1424" s="18"/>
      <c r="BC1424" s="18"/>
      <c r="BD1424" s="18"/>
      <c r="BE1424" s="18"/>
      <c r="BF1424" s="18"/>
      <c r="BG1424" s="18"/>
      <c r="BH1424" s="18"/>
      <c r="BI1424" s="18"/>
      <c r="BJ1424" s="18"/>
      <c r="BK1424" s="18"/>
      <c r="BL1424" s="18"/>
      <c r="BM1424" s="18"/>
      <c r="BN1424" s="18"/>
      <c r="BO1424" s="18"/>
      <c r="BP1424" s="18"/>
      <c r="BQ1424" s="18"/>
      <c r="BR1424" s="18"/>
      <c r="BS1424" s="18"/>
      <c r="BT1424" s="18"/>
      <c r="BU1424" s="18"/>
      <c r="BV1424" s="18"/>
      <c r="BW1424" s="18"/>
      <c r="BX1424" s="18"/>
      <c r="BY1424" s="18"/>
      <c r="BZ1424" s="18"/>
      <c r="CA1424" s="18"/>
      <c r="CB1424" s="18"/>
      <c r="CC1424" s="18"/>
      <c r="CD1424" s="18"/>
      <c r="CE1424" s="18"/>
      <c r="CF1424" s="18"/>
      <c r="CG1424" s="18"/>
      <c r="CH1424" s="18"/>
      <c r="CI1424" s="18"/>
      <c r="CJ1424" s="18"/>
      <c r="CK1424" s="18"/>
      <c r="CL1424" s="18"/>
      <c r="CM1424" s="18"/>
      <c r="CN1424" s="18"/>
      <c r="CO1424" s="18"/>
      <c r="CP1424" s="18"/>
      <c r="CQ1424" s="18"/>
      <c r="CR1424" s="18"/>
      <c r="CS1424" s="18"/>
    </row>
    <row r="1425" spans="1:97">
      <c r="A1425" s="18"/>
      <c r="B1425" s="18"/>
      <c r="C1425" s="18" t="s">
        <v>19302</v>
      </c>
      <c r="D1425" s="18"/>
      <c r="E1425" s="18"/>
      <c r="F1425" s="18"/>
      <c r="G1425" s="18"/>
      <c r="H1425" s="18"/>
      <c r="I1425" s="18"/>
      <c r="J1425" s="18"/>
      <c r="K1425" s="18"/>
      <c r="L1425" s="18"/>
      <c r="M1425" s="18"/>
      <c r="N1425" s="18"/>
      <c r="O1425" s="18"/>
      <c r="P1425" s="18"/>
      <c r="Q1425" s="18"/>
      <c r="R1425" s="18"/>
      <c r="S1425" s="18"/>
      <c r="T1425" s="18"/>
      <c r="U1425" s="18"/>
      <c r="V1425" s="18"/>
      <c r="W1425" s="18"/>
      <c r="X1425" s="18"/>
      <c r="Y1425" s="18"/>
      <c r="Z1425" s="18"/>
      <c r="AA1425" s="18"/>
      <c r="AB1425" s="18"/>
      <c r="AC1425" s="18"/>
      <c r="AD1425" s="18"/>
      <c r="AE1425" s="18"/>
      <c r="AF1425" s="18"/>
      <c r="AG1425" s="18"/>
      <c r="AH1425" s="18"/>
      <c r="AI1425" s="18"/>
      <c r="AJ1425" s="18"/>
      <c r="AK1425" s="18"/>
      <c r="AL1425" s="18"/>
      <c r="AM1425" s="18"/>
      <c r="AN1425" s="18"/>
      <c r="AO1425" s="18"/>
      <c r="AP1425" s="18"/>
      <c r="AQ1425" s="18"/>
      <c r="AR1425" s="18"/>
      <c r="AS1425" s="18"/>
      <c r="AT1425" s="18"/>
      <c r="AU1425" s="18"/>
      <c r="AV1425" s="18"/>
      <c r="AW1425" s="18"/>
      <c r="AX1425" s="18"/>
      <c r="AY1425" s="18"/>
      <c r="AZ1425" s="18"/>
      <c r="BA1425" s="18"/>
      <c r="BB1425" s="18"/>
      <c r="BC1425" s="18"/>
      <c r="BD1425" s="18"/>
      <c r="BE1425" s="18"/>
      <c r="BF1425" s="18"/>
      <c r="BG1425" s="18"/>
      <c r="BH1425" s="18"/>
      <c r="BI1425" s="18"/>
      <c r="BJ1425" s="18"/>
      <c r="BK1425" s="18"/>
      <c r="BL1425" s="18"/>
      <c r="BM1425" s="18"/>
      <c r="BN1425" s="18"/>
      <c r="BO1425" s="18"/>
      <c r="BP1425" s="18"/>
      <c r="BQ1425" s="18"/>
      <c r="BR1425" s="18"/>
      <c r="BS1425" s="18"/>
      <c r="BT1425" s="18"/>
      <c r="BU1425" s="18"/>
      <c r="BV1425" s="18"/>
      <c r="BW1425" s="18"/>
      <c r="BX1425" s="18"/>
      <c r="BY1425" s="18"/>
      <c r="BZ1425" s="18"/>
      <c r="CA1425" s="18"/>
      <c r="CB1425" s="18"/>
      <c r="CC1425" s="18"/>
      <c r="CD1425" s="18"/>
      <c r="CE1425" s="18"/>
      <c r="CF1425" s="18"/>
      <c r="CG1425" s="18"/>
      <c r="CH1425" s="18"/>
      <c r="CI1425" s="18"/>
      <c r="CJ1425" s="18"/>
      <c r="CK1425" s="18"/>
      <c r="CL1425" s="18"/>
      <c r="CM1425" s="18"/>
      <c r="CN1425" s="18"/>
      <c r="CO1425" s="18"/>
      <c r="CP1425" s="18"/>
      <c r="CQ1425" s="18"/>
      <c r="CR1425" s="18"/>
      <c r="CS1425" s="18"/>
    </row>
    <row r="1426" spans="1:97">
      <c r="A1426" s="18"/>
      <c r="B1426" s="18"/>
      <c r="C1426" s="18" t="s">
        <v>19303</v>
      </c>
      <c r="D1426" s="18"/>
      <c r="E1426" s="18"/>
      <c r="F1426" s="18"/>
      <c r="G1426" s="18"/>
      <c r="H1426" s="18"/>
      <c r="I1426" s="18"/>
      <c r="J1426" s="18"/>
      <c r="K1426" s="18"/>
      <c r="L1426" s="18"/>
      <c r="M1426" s="18"/>
      <c r="N1426" s="18"/>
      <c r="O1426" s="18"/>
      <c r="P1426" s="18"/>
      <c r="Q1426" s="18"/>
      <c r="R1426" s="18"/>
      <c r="S1426" s="18"/>
      <c r="T1426" s="18"/>
      <c r="U1426" s="18"/>
      <c r="V1426" s="18"/>
      <c r="W1426" s="18"/>
      <c r="X1426" s="18"/>
      <c r="Y1426" s="18"/>
      <c r="Z1426" s="18"/>
      <c r="AA1426" s="18"/>
      <c r="AB1426" s="18"/>
      <c r="AC1426" s="18"/>
      <c r="AD1426" s="18"/>
      <c r="AE1426" s="18"/>
      <c r="AF1426" s="18"/>
      <c r="AG1426" s="18"/>
      <c r="AH1426" s="18"/>
      <c r="AI1426" s="18"/>
      <c r="AJ1426" s="18"/>
      <c r="AK1426" s="18"/>
      <c r="AL1426" s="18"/>
      <c r="AM1426" s="18"/>
      <c r="AN1426" s="18"/>
      <c r="AO1426" s="18"/>
      <c r="AP1426" s="18"/>
      <c r="AQ1426" s="18"/>
      <c r="AR1426" s="18"/>
      <c r="AS1426" s="18"/>
      <c r="AT1426" s="18"/>
      <c r="AU1426" s="18"/>
      <c r="AV1426" s="18"/>
      <c r="AW1426" s="18"/>
      <c r="AX1426" s="18"/>
      <c r="AY1426" s="18"/>
      <c r="AZ1426" s="18"/>
      <c r="BA1426" s="18"/>
      <c r="BB1426" s="18"/>
      <c r="BC1426" s="18"/>
      <c r="BD1426" s="18"/>
      <c r="BE1426" s="18"/>
      <c r="BF1426" s="18"/>
      <c r="BG1426" s="18"/>
      <c r="BH1426" s="18"/>
      <c r="BI1426" s="18"/>
      <c r="BJ1426" s="18"/>
      <c r="BK1426" s="18"/>
      <c r="BL1426" s="18"/>
      <c r="BM1426" s="18"/>
      <c r="BN1426" s="18"/>
      <c r="BO1426" s="18"/>
      <c r="BP1426" s="18"/>
      <c r="BQ1426" s="18"/>
      <c r="BR1426" s="18"/>
      <c r="BS1426" s="18"/>
      <c r="BT1426" s="18"/>
      <c r="BU1426" s="18"/>
      <c r="BV1426" s="18"/>
      <c r="BW1426" s="18"/>
      <c r="BX1426" s="18"/>
      <c r="BY1426" s="18"/>
      <c r="BZ1426" s="18"/>
      <c r="CA1426" s="18"/>
      <c r="CB1426" s="18"/>
      <c r="CC1426" s="18"/>
      <c r="CD1426" s="18"/>
      <c r="CE1426" s="18"/>
      <c r="CF1426" s="18"/>
      <c r="CG1426" s="18"/>
      <c r="CH1426" s="18"/>
      <c r="CI1426" s="18"/>
      <c r="CJ1426" s="18"/>
      <c r="CK1426" s="18"/>
      <c r="CL1426" s="18"/>
      <c r="CM1426" s="18"/>
      <c r="CN1426" s="18"/>
      <c r="CO1426" s="18"/>
      <c r="CP1426" s="18"/>
      <c r="CQ1426" s="18"/>
      <c r="CR1426" s="18"/>
      <c r="CS1426" s="18"/>
    </row>
    <row r="1427" spans="1:97">
      <c r="A1427" s="18"/>
      <c r="B1427" s="18"/>
      <c r="C1427" s="18" t="s">
        <v>19304</v>
      </c>
      <c r="D1427" s="18"/>
      <c r="E1427" s="18"/>
      <c r="F1427" s="18"/>
      <c r="G1427" s="18"/>
      <c r="H1427" s="18"/>
      <c r="I1427" s="18"/>
      <c r="J1427" s="18"/>
      <c r="K1427" s="18"/>
      <c r="L1427" s="18"/>
      <c r="M1427" s="18"/>
      <c r="N1427" s="18"/>
      <c r="O1427" s="18"/>
      <c r="P1427" s="18"/>
      <c r="Q1427" s="18"/>
      <c r="R1427" s="18"/>
      <c r="S1427" s="18"/>
      <c r="T1427" s="18"/>
      <c r="U1427" s="18"/>
      <c r="V1427" s="18"/>
      <c r="W1427" s="18"/>
      <c r="X1427" s="18"/>
      <c r="Y1427" s="18"/>
      <c r="Z1427" s="18"/>
      <c r="AA1427" s="18"/>
      <c r="AB1427" s="18"/>
      <c r="AC1427" s="18"/>
      <c r="AD1427" s="18"/>
      <c r="AE1427" s="18"/>
      <c r="AF1427" s="18"/>
      <c r="AG1427" s="18"/>
      <c r="AH1427" s="18"/>
      <c r="AI1427" s="18"/>
      <c r="AJ1427" s="18"/>
      <c r="AK1427" s="18"/>
      <c r="AL1427" s="18"/>
      <c r="AM1427" s="18"/>
      <c r="AN1427" s="18"/>
      <c r="AO1427" s="18"/>
      <c r="AP1427" s="18"/>
      <c r="AQ1427" s="18"/>
      <c r="AR1427" s="18"/>
      <c r="AS1427" s="18"/>
      <c r="AT1427" s="18"/>
      <c r="AU1427" s="18"/>
      <c r="AV1427" s="18"/>
      <c r="AW1427" s="18"/>
      <c r="AX1427" s="18"/>
      <c r="AY1427" s="18"/>
      <c r="AZ1427" s="18"/>
      <c r="BA1427" s="18"/>
      <c r="BB1427" s="18"/>
      <c r="BC1427" s="18"/>
      <c r="BD1427" s="18"/>
      <c r="BE1427" s="18"/>
      <c r="BF1427" s="18"/>
      <c r="BG1427" s="18"/>
      <c r="BH1427" s="18"/>
      <c r="BI1427" s="18"/>
      <c r="BJ1427" s="18"/>
      <c r="BK1427" s="18"/>
      <c r="BL1427" s="18"/>
      <c r="BM1427" s="18"/>
      <c r="BN1427" s="18"/>
      <c r="BO1427" s="18"/>
      <c r="BP1427" s="18"/>
      <c r="BQ1427" s="18"/>
      <c r="BR1427" s="18"/>
      <c r="BS1427" s="18"/>
      <c r="BT1427" s="18"/>
      <c r="BU1427" s="18"/>
      <c r="BV1427" s="18"/>
      <c r="BW1427" s="18"/>
      <c r="BX1427" s="18"/>
      <c r="BY1427" s="18"/>
      <c r="BZ1427" s="18"/>
      <c r="CA1427" s="18"/>
      <c r="CB1427" s="18"/>
      <c r="CC1427" s="18"/>
      <c r="CD1427" s="18"/>
      <c r="CE1427" s="18"/>
      <c r="CF1427" s="18"/>
      <c r="CG1427" s="18"/>
      <c r="CH1427" s="18"/>
      <c r="CI1427" s="18"/>
      <c r="CJ1427" s="18"/>
      <c r="CK1427" s="18"/>
      <c r="CL1427" s="18"/>
      <c r="CM1427" s="18"/>
      <c r="CN1427" s="18"/>
      <c r="CO1427" s="18"/>
      <c r="CP1427" s="18"/>
      <c r="CQ1427" s="18"/>
      <c r="CR1427" s="18"/>
      <c r="CS1427" s="18"/>
    </row>
    <row r="1428" spans="1:97">
      <c r="A1428" s="18"/>
      <c r="B1428" s="18"/>
      <c r="C1428" s="18" t="s">
        <v>19305</v>
      </c>
      <c r="D1428" s="18"/>
      <c r="E1428" s="18"/>
      <c r="F1428" s="18"/>
      <c r="G1428" s="18"/>
      <c r="H1428" s="18"/>
      <c r="I1428" s="18"/>
      <c r="J1428" s="18"/>
      <c r="K1428" s="18"/>
      <c r="L1428" s="18"/>
      <c r="M1428" s="18"/>
      <c r="N1428" s="18"/>
      <c r="O1428" s="18"/>
      <c r="P1428" s="18"/>
      <c r="Q1428" s="18"/>
      <c r="R1428" s="18"/>
      <c r="S1428" s="18"/>
      <c r="T1428" s="18"/>
      <c r="U1428" s="18"/>
      <c r="V1428" s="18"/>
      <c r="W1428" s="18"/>
      <c r="X1428" s="18"/>
      <c r="Y1428" s="18"/>
      <c r="Z1428" s="18"/>
      <c r="AA1428" s="18"/>
      <c r="AB1428" s="18"/>
      <c r="AC1428" s="18"/>
      <c r="AD1428" s="18"/>
      <c r="AE1428" s="18"/>
      <c r="AF1428" s="18"/>
      <c r="AG1428" s="18"/>
      <c r="AH1428" s="18"/>
      <c r="AI1428" s="18"/>
      <c r="AJ1428" s="18"/>
      <c r="AK1428" s="18"/>
      <c r="AL1428" s="18"/>
      <c r="AM1428" s="18"/>
      <c r="AN1428" s="18"/>
      <c r="AO1428" s="18"/>
      <c r="AP1428" s="18"/>
      <c r="AQ1428" s="18"/>
      <c r="AR1428" s="18"/>
      <c r="AS1428" s="18"/>
      <c r="AT1428" s="18"/>
      <c r="AU1428" s="18"/>
      <c r="AV1428" s="18"/>
      <c r="AW1428" s="18"/>
      <c r="AX1428" s="18"/>
      <c r="AY1428" s="18"/>
      <c r="AZ1428" s="18"/>
      <c r="BA1428" s="18"/>
      <c r="BB1428" s="18"/>
      <c r="BC1428" s="18"/>
      <c r="BD1428" s="18"/>
      <c r="BE1428" s="18"/>
      <c r="BF1428" s="18"/>
      <c r="BG1428" s="18"/>
      <c r="BH1428" s="18"/>
      <c r="BI1428" s="18"/>
      <c r="BJ1428" s="18"/>
      <c r="BK1428" s="18"/>
      <c r="BL1428" s="18"/>
      <c r="BM1428" s="18"/>
      <c r="BN1428" s="18"/>
      <c r="BO1428" s="18"/>
      <c r="BP1428" s="18"/>
      <c r="BQ1428" s="18"/>
      <c r="BR1428" s="18"/>
      <c r="BS1428" s="18"/>
      <c r="BT1428" s="18"/>
      <c r="BU1428" s="18"/>
      <c r="BV1428" s="18"/>
      <c r="BW1428" s="18"/>
      <c r="BX1428" s="18"/>
      <c r="BY1428" s="18"/>
      <c r="BZ1428" s="18"/>
      <c r="CA1428" s="18"/>
      <c r="CB1428" s="18"/>
      <c r="CC1428" s="18"/>
      <c r="CD1428" s="18"/>
      <c r="CE1428" s="18"/>
      <c r="CF1428" s="18"/>
      <c r="CG1428" s="18"/>
      <c r="CH1428" s="18"/>
      <c r="CI1428" s="18"/>
      <c r="CJ1428" s="18"/>
      <c r="CK1428" s="18"/>
      <c r="CL1428" s="18"/>
      <c r="CM1428" s="18"/>
      <c r="CN1428" s="18"/>
      <c r="CO1428" s="18"/>
      <c r="CP1428" s="18"/>
      <c r="CQ1428" s="18"/>
      <c r="CR1428" s="18"/>
      <c r="CS1428" s="18"/>
    </row>
    <row r="1429" spans="1:97">
      <c r="A1429" s="18"/>
      <c r="B1429" s="18"/>
      <c r="C1429" s="18" t="s">
        <v>19306</v>
      </c>
      <c r="D1429" s="18"/>
      <c r="E1429" s="18"/>
      <c r="F1429" s="18"/>
      <c r="G1429" s="18"/>
      <c r="H1429" s="18"/>
      <c r="I1429" s="18"/>
      <c r="J1429" s="18"/>
      <c r="K1429" s="18"/>
      <c r="L1429" s="18"/>
      <c r="M1429" s="18"/>
      <c r="N1429" s="18"/>
      <c r="O1429" s="18"/>
      <c r="P1429" s="18"/>
      <c r="Q1429" s="18"/>
      <c r="R1429" s="18"/>
      <c r="S1429" s="18"/>
      <c r="T1429" s="18"/>
      <c r="U1429" s="18"/>
      <c r="V1429" s="18"/>
      <c r="W1429" s="18"/>
      <c r="X1429" s="18"/>
      <c r="Y1429" s="18"/>
      <c r="Z1429" s="18"/>
      <c r="AA1429" s="18"/>
      <c r="AB1429" s="18"/>
      <c r="AC1429" s="18"/>
      <c r="AD1429" s="18"/>
      <c r="AE1429" s="18"/>
      <c r="AF1429" s="18"/>
      <c r="AG1429" s="18"/>
      <c r="AH1429" s="18"/>
      <c r="AI1429" s="18"/>
      <c r="AJ1429" s="18"/>
      <c r="AK1429" s="18"/>
      <c r="AL1429" s="18"/>
      <c r="AM1429" s="18"/>
      <c r="AN1429" s="18"/>
      <c r="AO1429" s="18"/>
      <c r="AP1429" s="18"/>
      <c r="AQ1429" s="18"/>
      <c r="AR1429" s="18"/>
      <c r="AS1429" s="18"/>
      <c r="AT1429" s="18"/>
      <c r="AU1429" s="18"/>
      <c r="AV1429" s="18"/>
      <c r="AW1429" s="18"/>
      <c r="AX1429" s="18"/>
      <c r="AY1429" s="18"/>
      <c r="AZ1429" s="18"/>
      <c r="BA1429" s="18"/>
      <c r="BB1429" s="18"/>
      <c r="BC1429" s="18"/>
      <c r="BD1429" s="18"/>
      <c r="BE1429" s="18"/>
      <c r="BF1429" s="18"/>
      <c r="BG1429" s="18"/>
      <c r="BH1429" s="18"/>
      <c r="BI1429" s="18"/>
      <c r="BJ1429" s="18"/>
      <c r="BK1429" s="18"/>
      <c r="BL1429" s="18"/>
      <c r="BM1429" s="18"/>
      <c r="BN1429" s="18"/>
      <c r="BO1429" s="18"/>
      <c r="BP1429" s="18"/>
      <c r="BQ1429" s="18"/>
      <c r="BR1429" s="18"/>
      <c r="BS1429" s="18"/>
      <c r="BT1429" s="18"/>
      <c r="BU1429" s="18"/>
      <c r="BV1429" s="18"/>
      <c r="BW1429" s="18"/>
      <c r="BX1429" s="18"/>
      <c r="BY1429" s="18"/>
      <c r="BZ1429" s="18"/>
      <c r="CA1429" s="18"/>
      <c r="CB1429" s="18"/>
      <c r="CC1429" s="18"/>
      <c r="CD1429" s="18"/>
      <c r="CE1429" s="18"/>
      <c r="CF1429" s="18"/>
      <c r="CG1429" s="18"/>
      <c r="CH1429" s="18"/>
      <c r="CI1429" s="18"/>
      <c r="CJ1429" s="18"/>
      <c r="CK1429" s="18"/>
      <c r="CL1429" s="18"/>
      <c r="CM1429" s="18"/>
      <c r="CN1429" s="18"/>
      <c r="CO1429" s="18"/>
      <c r="CP1429" s="18"/>
      <c r="CQ1429" s="18"/>
      <c r="CR1429" s="18"/>
      <c r="CS1429" s="18"/>
    </row>
    <row r="1430" spans="1:97">
      <c r="A1430" s="18"/>
      <c r="B1430" s="18"/>
      <c r="C1430" s="18" t="s">
        <v>19307</v>
      </c>
      <c r="D1430" s="18"/>
      <c r="E1430" s="18"/>
      <c r="F1430" s="18"/>
      <c r="G1430" s="18"/>
      <c r="H1430" s="18"/>
      <c r="I1430" s="18"/>
      <c r="J1430" s="18"/>
      <c r="K1430" s="18"/>
      <c r="L1430" s="18"/>
      <c r="M1430" s="18"/>
      <c r="N1430" s="18"/>
      <c r="O1430" s="18"/>
      <c r="P1430" s="18"/>
      <c r="Q1430" s="18"/>
      <c r="R1430" s="18"/>
      <c r="S1430" s="18"/>
      <c r="T1430" s="18"/>
      <c r="U1430" s="18"/>
      <c r="V1430" s="18"/>
      <c r="W1430" s="18"/>
      <c r="X1430" s="18"/>
      <c r="Y1430" s="18"/>
      <c r="Z1430" s="18"/>
      <c r="AA1430" s="18"/>
      <c r="AB1430" s="18"/>
      <c r="AC1430" s="18"/>
      <c r="AD1430" s="18"/>
      <c r="AE1430" s="18"/>
      <c r="AF1430" s="18"/>
      <c r="AG1430" s="18"/>
      <c r="AH1430" s="18"/>
      <c r="AI1430" s="18"/>
      <c r="AJ1430" s="18"/>
      <c r="AK1430" s="18"/>
      <c r="AL1430" s="18"/>
      <c r="AM1430" s="18"/>
      <c r="AN1430" s="18"/>
      <c r="AO1430" s="18"/>
      <c r="AP1430" s="18"/>
      <c r="AQ1430" s="18"/>
      <c r="AR1430" s="18"/>
      <c r="AS1430" s="18"/>
      <c r="AT1430" s="18"/>
      <c r="AU1430" s="18"/>
      <c r="AV1430" s="18"/>
      <c r="AW1430" s="18"/>
      <c r="AX1430" s="18"/>
      <c r="AY1430" s="18"/>
      <c r="AZ1430" s="18"/>
      <c r="BA1430" s="18"/>
      <c r="BB1430" s="18"/>
      <c r="BC1430" s="18"/>
      <c r="BD1430" s="18"/>
      <c r="BE1430" s="18"/>
      <c r="BF1430" s="18"/>
      <c r="BG1430" s="18"/>
      <c r="BH1430" s="18"/>
      <c r="BI1430" s="18"/>
      <c r="BJ1430" s="18"/>
      <c r="BK1430" s="18"/>
      <c r="BL1430" s="18"/>
      <c r="BM1430" s="18"/>
      <c r="BN1430" s="18"/>
      <c r="BO1430" s="18"/>
      <c r="BP1430" s="18"/>
      <c r="BQ1430" s="18"/>
      <c r="BR1430" s="18"/>
      <c r="BS1430" s="18"/>
      <c r="BT1430" s="18"/>
      <c r="BU1430" s="18"/>
      <c r="BV1430" s="18"/>
      <c r="BW1430" s="18"/>
      <c r="BX1430" s="18"/>
      <c r="BY1430" s="18"/>
      <c r="BZ1430" s="18"/>
      <c r="CA1430" s="18"/>
      <c r="CB1430" s="18"/>
      <c r="CC1430" s="18"/>
      <c r="CD1430" s="18"/>
      <c r="CE1430" s="18"/>
      <c r="CF1430" s="18"/>
      <c r="CG1430" s="18"/>
      <c r="CH1430" s="18"/>
      <c r="CI1430" s="18"/>
      <c r="CJ1430" s="18"/>
      <c r="CK1430" s="18"/>
      <c r="CL1430" s="18"/>
      <c r="CM1430" s="18"/>
      <c r="CN1430" s="18"/>
      <c r="CO1430" s="18"/>
      <c r="CP1430" s="18"/>
      <c r="CQ1430" s="18"/>
      <c r="CR1430" s="18"/>
      <c r="CS1430" s="18"/>
    </row>
    <row r="1431" spans="1:97">
      <c r="A1431" s="18"/>
      <c r="B1431" s="18"/>
      <c r="C1431" s="18" t="s">
        <v>19308</v>
      </c>
      <c r="D1431" s="18"/>
      <c r="E1431" s="18"/>
      <c r="F1431" s="18"/>
      <c r="G1431" s="18"/>
      <c r="H1431" s="18"/>
      <c r="I1431" s="18"/>
      <c r="J1431" s="18"/>
      <c r="K1431" s="18"/>
      <c r="L1431" s="18"/>
      <c r="M1431" s="18"/>
      <c r="N1431" s="18"/>
      <c r="O1431" s="18"/>
      <c r="P1431" s="18"/>
      <c r="Q1431" s="18"/>
      <c r="R1431" s="18"/>
      <c r="S1431" s="18"/>
      <c r="T1431" s="18"/>
      <c r="U1431" s="18"/>
      <c r="V1431" s="18"/>
      <c r="W1431" s="18"/>
      <c r="X1431" s="18"/>
      <c r="Y1431" s="18"/>
      <c r="Z1431" s="18"/>
      <c r="AA1431" s="18"/>
      <c r="AB1431" s="18"/>
      <c r="AC1431" s="18"/>
      <c r="AD1431" s="18"/>
      <c r="AE1431" s="18"/>
      <c r="AF1431" s="18"/>
      <c r="AG1431" s="18"/>
      <c r="AH1431" s="18"/>
      <c r="AI1431" s="18"/>
      <c r="AJ1431" s="18"/>
      <c r="AK1431" s="18"/>
      <c r="AL1431" s="18"/>
      <c r="AM1431" s="18"/>
      <c r="AN1431" s="18"/>
      <c r="AO1431" s="18"/>
      <c r="AP1431" s="18"/>
      <c r="AQ1431" s="18"/>
      <c r="AR1431" s="18"/>
      <c r="AS1431" s="18"/>
      <c r="AT1431" s="18"/>
      <c r="AU1431" s="18"/>
      <c r="AV1431" s="18"/>
      <c r="AW1431" s="18"/>
      <c r="AX1431" s="18"/>
      <c r="AY1431" s="18"/>
      <c r="AZ1431" s="18"/>
      <c r="BA1431" s="18"/>
      <c r="BB1431" s="18"/>
      <c r="BC1431" s="18"/>
      <c r="BD1431" s="18"/>
      <c r="BE1431" s="18"/>
      <c r="BF1431" s="18"/>
      <c r="BG1431" s="18"/>
      <c r="BH1431" s="18"/>
      <c r="BI1431" s="18"/>
      <c r="BJ1431" s="18"/>
      <c r="BK1431" s="18"/>
      <c r="BL1431" s="18"/>
      <c r="BM1431" s="18"/>
      <c r="BN1431" s="18"/>
      <c r="BO1431" s="18"/>
      <c r="BP1431" s="18"/>
      <c r="BQ1431" s="18"/>
      <c r="BR1431" s="18"/>
      <c r="BS1431" s="18"/>
      <c r="BT1431" s="18"/>
      <c r="BU1431" s="18"/>
      <c r="BV1431" s="18"/>
      <c r="BW1431" s="18"/>
      <c r="BX1431" s="18"/>
      <c r="BY1431" s="18"/>
      <c r="BZ1431" s="18"/>
      <c r="CA1431" s="18"/>
      <c r="CB1431" s="18"/>
      <c r="CC1431" s="18"/>
      <c r="CD1431" s="18"/>
      <c r="CE1431" s="18"/>
      <c r="CF1431" s="18"/>
      <c r="CG1431" s="18"/>
      <c r="CH1431" s="18"/>
      <c r="CI1431" s="18"/>
      <c r="CJ1431" s="18"/>
      <c r="CK1431" s="18"/>
      <c r="CL1431" s="18"/>
      <c r="CM1431" s="18"/>
      <c r="CN1431" s="18"/>
      <c r="CO1431" s="18"/>
      <c r="CP1431" s="18"/>
      <c r="CQ1431" s="18"/>
      <c r="CR1431" s="18"/>
      <c r="CS1431" s="18"/>
    </row>
    <row r="1432" spans="1:97">
      <c r="A1432" s="18"/>
      <c r="B1432" s="18"/>
      <c r="C1432" s="18" t="s">
        <v>19309</v>
      </c>
      <c r="D1432" s="18"/>
      <c r="E1432" s="18"/>
      <c r="F1432" s="18"/>
      <c r="G1432" s="18"/>
      <c r="H1432" s="18"/>
      <c r="I1432" s="18"/>
      <c r="J1432" s="18"/>
      <c r="K1432" s="18"/>
      <c r="L1432" s="18"/>
      <c r="M1432" s="18"/>
      <c r="N1432" s="18"/>
      <c r="O1432" s="18"/>
      <c r="P1432" s="18"/>
      <c r="Q1432" s="18"/>
      <c r="R1432" s="18"/>
      <c r="S1432" s="18"/>
      <c r="T1432" s="18"/>
      <c r="U1432" s="18"/>
      <c r="V1432" s="18"/>
      <c r="W1432" s="18"/>
      <c r="X1432" s="18"/>
      <c r="Y1432" s="18"/>
      <c r="Z1432" s="18"/>
      <c r="AA1432" s="18"/>
      <c r="AB1432" s="18"/>
      <c r="AC1432" s="18"/>
      <c r="AD1432" s="18"/>
      <c r="AE1432" s="18"/>
      <c r="AF1432" s="18"/>
      <c r="AG1432" s="18"/>
      <c r="AH1432" s="18"/>
      <c r="AI1432" s="18"/>
      <c r="AJ1432" s="18"/>
      <c r="AK1432" s="18"/>
      <c r="AL1432" s="18"/>
      <c r="AM1432" s="18"/>
      <c r="AN1432" s="18"/>
      <c r="AO1432" s="18"/>
      <c r="AP1432" s="18"/>
      <c r="AQ1432" s="18"/>
      <c r="AR1432" s="18"/>
      <c r="AS1432" s="18"/>
      <c r="AT1432" s="18"/>
      <c r="AU1432" s="18"/>
      <c r="AV1432" s="18"/>
      <c r="AW1432" s="18"/>
      <c r="AX1432" s="18"/>
      <c r="AY1432" s="18"/>
      <c r="AZ1432" s="18"/>
      <c r="BA1432" s="18"/>
      <c r="BB1432" s="18"/>
      <c r="BC1432" s="18"/>
      <c r="BD1432" s="18"/>
      <c r="BE1432" s="18"/>
      <c r="BF1432" s="18"/>
      <c r="BG1432" s="18"/>
      <c r="BH1432" s="18"/>
      <c r="BI1432" s="18"/>
      <c r="BJ1432" s="18"/>
      <c r="BK1432" s="18"/>
      <c r="BL1432" s="18"/>
      <c r="BM1432" s="18"/>
      <c r="BN1432" s="18"/>
      <c r="BO1432" s="18"/>
      <c r="BP1432" s="18"/>
      <c r="BQ1432" s="18"/>
      <c r="BR1432" s="18"/>
      <c r="BS1432" s="18"/>
      <c r="BT1432" s="18"/>
      <c r="BU1432" s="18"/>
      <c r="BV1432" s="18"/>
      <c r="BW1432" s="18"/>
      <c r="BX1432" s="18"/>
      <c r="BY1432" s="18"/>
      <c r="BZ1432" s="18"/>
      <c r="CA1432" s="18"/>
      <c r="CB1432" s="18"/>
      <c r="CC1432" s="18"/>
      <c r="CD1432" s="18"/>
      <c r="CE1432" s="18"/>
      <c r="CF1432" s="18"/>
      <c r="CG1432" s="18"/>
      <c r="CH1432" s="18"/>
      <c r="CI1432" s="18"/>
      <c r="CJ1432" s="18"/>
      <c r="CK1432" s="18"/>
      <c r="CL1432" s="18"/>
      <c r="CM1432" s="18"/>
      <c r="CN1432" s="18"/>
      <c r="CO1432" s="18"/>
      <c r="CP1432" s="18"/>
      <c r="CQ1432" s="18"/>
      <c r="CR1432" s="18"/>
      <c r="CS1432" s="18"/>
    </row>
    <row r="1433" spans="1:97">
      <c r="A1433" s="18"/>
      <c r="B1433" s="18"/>
      <c r="C1433" s="18" t="s">
        <v>19310</v>
      </c>
      <c r="D1433" s="18"/>
      <c r="E1433" s="18"/>
      <c r="F1433" s="18"/>
      <c r="G1433" s="18"/>
      <c r="H1433" s="18"/>
      <c r="I1433" s="18"/>
      <c r="J1433" s="18"/>
      <c r="K1433" s="18"/>
      <c r="L1433" s="18"/>
      <c r="M1433" s="18"/>
      <c r="N1433" s="18"/>
      <c r="O1433" s="18"/>
      <c r="P1433" s="18"/>
      <c r="Q1433" s="18"/>
      <c r="R1433" s="18"/>
      <c r="S1433" s="18"/>
      <c r="T1433" s="18"/>
      <c r="U1433" s="18"/>
      <c r="V1433" s="18"/>
      <c r="W1433" s="18"/>
      <c r="X1433" s="18"/>
      <c r="Y1433" s="18"/>
      <c r="Z1433" s="18"/>
      <c r="AA1433" s="18"/>
      <c r="AB1433" s="18"/>
      <c r="AC1433" s="18"/>
      <c r="AD1433" s="18"/>
      <c r="AE1433" s="18"/>
      <c r="AF1433" s="18"/>
      <c r="AG1433" s="18"/>
      <c r="AH1433" s="18"/>
      <c r="AI1433" s="18"/>
      <c r="AJ1433" s="18"/>
      <c r="AK1433" s="18"/>
      <c r="AL1433" s="18"/>
      <c r="AM1433" s="18"/>
      <c r="AN1433" s="18"/>
      <c r="AO1433" s="18"/>
      <c r="AP1433" s="18"/>
      <c r="AQ1433" s="18"/>
      <c r="AR1433" s="18"/>
      <c r="AS1433" s="18"/>
      <c r="AT1433" s="18"/>
      <c r="AU1433" s="18"/>
      <c r="AV1433" s="18"/>
      <c r="AW1433" s="18"/>
      <c r="AX1433" s="18"/>
      <c r="AY1433" s="18"/>
      <c r="AZ1433" s="18"/>
      <c r="BA1433" s="18"/>
      <c r="BB1433" s="18"/>
      <c r="BC1433" s="18"/>
      <c r="BD1433" s="18"/>
      <c r="BE1433" s="18"/>
      <c r="BF1433" s="18"/>
      <c r="BG1433" s="18"/>
      <c r="BH1433" s="18"/>
      <c r="BI1433" s="18"/>
      <c r="BJ1433" s="18"/>
      <c r="BK1433" s="18"/>
      <c r="BL1433" s="18"/>
      <c r="BM1433" s="18"/>
      <c r="BN1433" s="18"/>
      <c r="BO1433" s="18"/>
      <c r="BP1433" s="18"/>
      <c r="BQ1433" s="18"/>
      <c r="BR1433" s="18"/>
      <c r="BS1433" s="18"/>
      <c r="BT1433" s="18"/>
      <c r="BU1433" s="18"/>
      <c r="BV1433" s="18"/>
      <c r="BW1433" s="18"/>
      <c r="BX1433" s="18"/>
      <c r="BY1433" s="18"/>
      <c r="BZ1433" s="18"/>
      <c r="CA1433" s="18"/>
      <c r="CB1433" s="18"/>
      <c r="CC1433" s="18"/>
      <c r="CD1433" s="18"/>
      <c r="CE1433" s="18"/>
      <c r="CF1433" s="18"/>
      <c r="CG1433" s="18"/>
      <c r="CH1433" s="18"/>
      <c r="CI1433" s="18"/>
      <c r="CJ1433" s="18"/>
      <c r="CK1433" s="18"/>
      <c r="CL1433" s="18"/>
      <c r="CM1433" s="18"/>
      <c r="CN1433" s="18"/>
      <c r="CO1433" s="18"/>
      <c r="CP1433" s="18"/>
      <c r="CQ1433" s="18"/>
      <c r="CR1433" s="18"/>
      <c r="CS1433" s="18"/>
    </row>
    <row r="1434" spans="1:97">
      <c r="A1434" s="18"/>
      <c r="B1434" s="18"/>
      <c r="C1434" s="18" t="s">
        <v>19311</v>
      </c>
      <c r="D1434" s="18"/>
      <c r="E1434" s="18"/>
      <c r="F1434" s="18"/>
      <c r="G1434" s="18"/>
      <c r="H1434" s="18"/>
      <c r="I1434" s="18"/>
      <c r="J1434" s="18"/>
      <c r="K1434" s="18"/>
      <c r="L1434" s="18"/>
      <c r="M1434" s="18"/>
      <c r="N1434" s="18"/>
      <c r="O1434" s="18"/>
      <c r="P1434" s="18"/>
      <c r="Q1434" s="18"/>
      <c r="R1434" s="18"/>
      <c r="S1434" s="18"/>
      <c r="T1434" s="18"/>
      <c r="U1434" s="18"/>
      <c r="V1434" s="18"/>
      <c r="W1434" s="18"/>
      <c r="X1434" s="18"/>
      <c r="Y1434" s="18"/>
      <c r="Z1434" s="18"/>
      <c r="AA1434" s="18"/>
      <c r="AB1434" s="18"/>
      <c r="AC1434" s="18"/>
      <c r="AD1434" s="18"/>
      <c r="AE1434" s="18"/>
      <c r="AF1434" s="18"/>
      <c r="AG1434" s="18"/>
      <c r="AH1434" s="18"/>
      <c r="AI1434" s="18"/>
      <c r="AJ1434" s="18"/>
      <c r="AK1434" s="18"/>
      <c r="AL1434" s="18"/>
      <c r="AM1434" s="18"/>
      <c r="AN1434" s="18"/>
      <c r="AO1434" s="18"/>
      <c r="AP1434" s="18"/>
      <c r="AQ1434" s="18"/>
      <c r="AR1434" s="18"/>
      <c r="AS1434" s="18"/>
      <c r="AT1434" s="18"/>
      <c r="AU1434" s="18"/>
      <c r="AV1434" s="18"/>
      <c r="AW1434" s="18"/>
      <c r="AX1434" s="18"/>
      <c r="AY1434" s="18"/>
      <c r="AZ1434" s="18"/>
      <c r="BA1434" s="18"/>
      <c r="BB1434" s="18"/>
      <c r="BC1434" s="18"/>
      <c r="BD1434" s="18"/>
      <c r="BE1434" s="18"/>
      <c r="BF1434" s="18"/>
      <c r="BG1434" s="18"/>
      <c r="BH1434" s="18"/>
      <c r="BI1434" s="18"/>
      <c r="BJ1434" s="18"/>
      <c r="BK1434" s="18"/>
      <c r="BL1434" s="18"/>
      <c r="BM1434" s="18"/>
      <c r="BN1434" s="18"/>
      <c r="BO1434" s="18"/>
      <c r="BP1434" s="18"/>
      <c r="BQ1434" s="18"/>
      <c r="BR1434" s="18"/>
      <c r="BS1434" s="18"/>
      <c r="BT1434" s="18"/>
      <c r="BU1434" s="18"/>
      <c r="BV1434" s="18"/>
      <c r="BW1434" s="18"/>
      <c r="BX1434" s="18"/>
      <c r="BY1434" s="18"/>
      <c r="BZ1434" s="18"/>
      <c r="CA1434" s="18"/>
      <c r="CB1434" s="18"/>
      <c r="CC1434" s="18"/>
      <c r="CD1434" s="18"/>
      <c r="CE1434" s="18"/>
      <c r="CF1434" s="18"/>
      <c r="CG1434" s="18"/>
      <c r="CH1434" s="18"/>
      <c r="CI1434" s="18"/>
      <c r="CJ1434" s="18"/>
      <c r="CK1434" s="18"/>
      <c r="CL1434" s="18"/>
      <c r="CM1434" s="18"/>
      <c r="CN1434" s="18"/>
      <c r="CO1434" s="18"/>
      <c r="CP1434" s="18"/>
      <c r="CQ1434" s="18"/>
      <c r="CR1434" s="18"/>
      <c r="CS1434" s="18"/>
    </row>
    <row r="1435" spans="1:97">
      <c r="A1435" s="18"/>
      <c r="B1435" s="18"/>
      <c r="C1435" s="18" t="s">
        <v>19312</v>
      </c>
      <c r="D1435" s="18"/>
      <c r="E1435" s="18"/>
      <c r="F1435" s="18"/>
      <c r="G1435" s="18"/>
      <c r="H1435" s="18"/>
      <c r="I1435" s="18"/>
      <c r="J1435" s="18"/>
      <c r="K1435" s="18"/>
      <c r="L1435" s="18"/>
      <c r="M1435" s="18"/>
      <c r="N1435" s="18"/>
      <c r="O1435" s="18"/>
      <c r="P1435" s="18"/>
      <c r="Q1435" s="18"/>
      <c r="R1435" s="18"/>
      <c r="S1435" s="18"/>
      <c r="T1435" s="18"/>
      <c r="U1435" s="18"/>
      <c r="V1435" s="18"/>
      <c r="W1435" s="18"/>
      <c r="X1435" s="18"/>
      <c r="Y1435" s="18"/>
      <c r="Z1435" s="18"/>
      <c r="AA1435" s="18"/>
      <c r="AB1435" s="18"/>
      <c r="AC1435" s="18"/>
      <c r="AD1435" s="18"/>
      <c r="AE1435" s="18"/>
      <c r="AF1435" s="18"/>
      <c r="AG1435" s="18"/>
      <c r="AH1435" s="18"/>
      <c r="AI1435" s="18"/>
      <c r="AJ1435" s="18"/>
      <c r="AK1435" s="18"/>
      <c r="AL1435" s="18"/>
      <c r="AM1435" s="18"/>
      <c r="AN1435" s="18"/>
      <c r="AO1435" s="18"/>
      <c r="AP1435" s="18"/>
      <c r="AQ1435" s="18"/>
      <c r="AR1435" s="18"/>
      <c r="AS1435" s="18"/>
      <c r="AT1435" s="18"/>
      <c r="AU1435" s="18"/>
      <c r="AV1435" s="18"/>
      <c r="AW1435" s="18"/>
      <c r="AX1435" s="18"/>
      <c r="AY1435" s="18"/>
      <c r="AZ1435" s="18"/>
      <c r="BA1435" s="18"/>
      <c r="BB1435" s="18"/>
      <c r="BC1435" s="18"/>
      <c r="BD1435" s="18"/>
      <c r="BE1435" s="18"/>
      <c r="BF1435" s="18"/>
      <c r="BG1435" s="18"/>
      <c r="BH1435" s="18"/>
      <c r="BI1435" s="18"/>
      <c r="BJ1435" s="18"/>
      <c r="BK1435" s="18"/>
      <c r="BL1435" s="18"/>
      <c r="BM1435" s="18"/>
      <c r="BN1435" s="18"/>
      <c r="BO1435" s="18"/>
      <c r="BP1435" s="18"/>
      <c r="BQ1435" s="18"/>
      <c r="BR1435" s="18"/>
      <c r="BS1435" s="18"/>
      <c r="BT1435" s="18"/>
      <c r="BU1435" s="18"/>
      <c r="BV1435" s="18"/>
      <c r="BW1435" s="18"/>
      <c r="BX1435" s="18"/>
      <c r="BY1435" s="18"/>
      <c r="BZ1435" s="18"/>
      <c r="CA1435" s="18"/>
      <c r="CB1435" s="18"/>
      <c r="CC1435" s="18"/>
      <c r="CD1435" s="18"/>
      <c r="CE1435" s="18"/>
      <c r="CF1435" s="18"/>
      <c r="CG1435" s="18"/>
      <c r="CH1435" s="18"/>
      <c r="CI1435" s="18"/>
      <c r="CJ1435" s="18"/>
      <c r="CK1435" s="18"/>
      <c r="CL1435" s="18"/>
      <c r="CM1435" s="18"/>
      <c r="CN1435" s="18"/>
      <c r="CO1435" s="18"/>
      <c r="CP1435" s="18"/>
      <c r="CQ1435" s="18"/>
      <c r="CR1435" s="18"/>
      <c r="CS1435" s="18"/>
    </row>
    <row r="1436" spans="1:97">
      <c r="A1436" s="18"/>
      <c r="B1436" s="18"/>
      <c r="C1436" s="18" t="s">
        <v>19313</v>
      </c>
      <c r="D1436" s="18"/>
      <c r="E1436" s="18"/>
      <c r="F1436" s="18"/>
      <c r="G1436" s="18"/>
      <c r="H1436" s="18"/>
      <c r="I1436" s="18"/>
      <c r="J1436" s="18"/>
      <c r="K1436" s="18"/>
      <c r="L1436" s="18"/>
      <c r="M1436" s="18"/>
      <c r="N1436" s="18"/>
      <c r="O1436" s="18"/>
      <c r="P1436" s="18"/>
      <c r="Q1436" s="18"/>
      <c r="R1436" s="18"/>
      <c r="S1436" s="18"/>
      <c r="T1436" s="18"/>
      <c r="U1436" s="18"/>
      <c r="V1436" s="18"/>
      <c r="W1436" s="18"/>
      <c r="X1436" s="18"/>
      <c r="Y1436" s="18"/>
      <c r="Z1436" s="18"/>
      <c r="AA1436" s="18"/>
      <c r="AB1436" s="18"/>
      <c r="AC1436" s="18"/>
      <c r="AD1436" s="18"/>
      <c r="AE1436" s="18"/>
      <c r="AF1436" s="18"/>
      <c r="AG1436" s="18"/>
      <c r="AH1436" s="18"/>
      <c r="AI1436" s="18"/>
      <c r="AJ1436" s="18"/>
      <c r="AK1436" s="18"/>
      <c r="AL1436" s="18"/>
      <c r="AM1436" s="18"/>
      <c r="AN1436" s="18"/>
      <c r="AO1436" s="18"/>
      <c r="AP1436" s="18"/>
      <c r="AQ1436" s="18"/>
      <c r="AR1436" s="18"/>
      <c r="AS1436" s="18"/>
      <c r="AT1436" s="18"/>
      <c r="AU1436" s="18"/>
      <c r="AV1436" s="18"/>
      <c r="AW1436" s="18"/>
      <c r="AX1436" s="18"/>
      <c r="AY1436" s="18"/>
      <c r="AZ1436" s="18"/>
      <c r="BA1436" s="18"/>
      <c r="BB1436" s="18"/>
      <c r="BC1436" s="18"/>
      <c r="BD1436" s="18"/>
      <c r="BE1436" s="18"/>
      <c r="BF1436" s="18"/>
      <c r="BG1436" s="18"/>
      <c r="BH1436" s="18"/>
      <c r="BI1436" s="18"/>
      <c r="BJ1436" s="18"/>
      <c r="BK1436" s="18"/>
      <c r="BL1436" s="18"/>
      <c r="BM1436" s="18"/>
      <c r="BN1436" s="18"/>
      <c r="BO1436" s="18"/>
      <c r="BP1436" s="18"/>
      <c r="BQ1436" s="18"/>
      <c r="BR1436" s="18"/>
      <c r="BS1436" s="18"/>
      <c r="BT1436" s="18"/>
      <c r="BU1436" s="18"/>
      <c r="BV1436" s="18"/>
      <c r="BW1436" s="18"/>
      <c r="BX1436" s="18"/>
      <c r="BY1436" s="18"/>
      <c r="BZ1436" s="18"/>
      <c r="CA1436" s="18"/>
      <c r="CB1436" s="18"/>
      <c r="CC1436" s="18"/>
      <c r="CD1436" s="18"/>
      <c r="CE1436" s="18"/>
      <c r="CF1436" s="18"/>
      <c r="CG1436" s="18"/>
      <c r="CH1436" s="18"/>
      <c r="CI1436" s="18"/>
      <c r="CJ1436" s="18"/>
      <c r="CK1436" s="18"/>
      <c r="CL1436" s="18"/>
      <c r="CM1436" s="18"/>
      <c r="CN1436" s="18"/>
      <c r="CO1436" s="18"/>
      <c r="CP1436" s="18"/>
      <c r="CQ1436" s="18"/>
      <c r="CR1436" s="18"/>
      <c r="CS1436" s="18"/>
    </row>
    <row r="1437" spans="1:97">
      <c r="A1437" s="18"/>
      <c r="B1437" s="18"/>
      <c r="C1437" s="18" t="s">
        <v>19314</v>
      </c>
      <c r="D1437" s="18"/>
      <c r="E1437" s="18"/>
      <c r="F1437" s="18"/>
      <c r="G1437" s="18"/>
      <c r="H1437" s="18"/>
      <c r="I1437" s="18"/>
      <c r="J1437" s="18"/>
      <c r="K1437" s="18"/>
      <c r="L1437" s="18"/>
      <c r="M1437" s="18"/>
      <c r="N1437" s="18"/>
      <c r="O1437" s="18"/>
      <c r="P1437" s="18"/>
      <c r="Q1437" s="18"/>
      <c r="R1437" s="18"/>
      <c r="S1437" s="18"/>
      <c r="T1437" s="18"/>
      <c r="U1437" s="18"/>
      <c r="V1437" s="18"/>
      <c r="W1437" s="18"/>
      <c r="X1437" s="18"/>
      <c r="Y1437" s="18"/>
      <c r="Z1437" s="18"/>
      <c r="AA1437" s="18"/>
      <c r="AB1437" s="18"/>
      <c r="AC1437" s="18"/>
      <c r="AD1437" s="18"/>
      <c r="AE1437" s="18"/>
      <c r="AF1437" s="18"/>
      <c r="AG1437" s="18"/>
      <c r="AH1437" s="18"/>
      <c r="AI1437" s="18"/>
      <c r="AJ1437" s="18"/>
      <c r="AK1437" s="18"/>
      <c r="AL1437" s="18"/>
      <c r="AM1437" s="18"/>
      <c r="AN1437" s="18"/>
      <c r="AO1437" s="18"/>
      <c r="AP1437" s="18"/>
      <c r="AQ1437" s="18"/>
      <c r="AR1437" s="18"/>
      <c r="AS1437" s="18"/>
      <c r="AT1437" s="18"/>
      <c r="AU1437" s="18"/>
      <c r="AV1437" s="18"/>
      <c r="AW1437" s="18"/>
      <c r="AX1437" s="18"/>
      <c r="AY1437" s="18"/>
      <c r="AZ1437" s="18"/>
      <c r="BA1437" s="18"/>
      <c r="BB1437" s="18"/>
      <c r="BC1437" s="18"/>
      <c r="BD1437" s="18"/>
      <c r="BE1437" s="18"/>
      <c r="BF1437" s="18"/>
      <c r="BG1437" s="18"/>
      <c r="BH1437" s="18"/>
      <c r="BI1437" s="18"/>
      <c r="BJ1437" s="18"/>
      <c r="BK1437" s="18"/>
      <c r="BL1437" s="18"/>
      <c r="BM1437" s="18"/>
      <c r="BN1437" s="18"/>
      <c r="BO1437" s="18"/>
      <c r="BP1437" s="18"/>
      <c r="BQ1437" s="18"/>
      <c r="BR1437" s="18"/>
      <c r="BS1437" s="18"/>
      <c r="BT1437" s="18"/>
      <c r="BU1437" s="18"/>
      <c r="BV1437" s="18"/>
      <c r="BW1437" s="18"/>
      <c r="BX1437" s="18"/>
      <c r="BY1437" s="18"/>
      <c r="BZ1437" s="18"/>
      <c r="CA1437" s="18"/>
      <c r="CB1437" s="18"/>
      <c r="CC1437" s="18"/>
      <c r="CD1437" s="18"/>
      <c r="CE1437" s="18"/>
      <c r="CF1437" s="18"/>
      <c r="CG1437" s="18"/>
      <c r="CH1437" s="18"/>
      <c r="CI1437" s="18"/>
      <c r="CJ1437" s="18"/>
      <c r="CK1437" s="18"/>
      <c r="CL1437" s="18"/>
      <c r="CM1437" s="18"/>
      <c r="CN1437" s="18"/>
      <c r="CO1437" s="18"/>
      <c r="CP1437" s="18"/>
      <c r="CQ1437" s="18"/>
      <c r="CR1437" s="18"/>
      <c r="CS1437" s="18"/>
    </row>
    <row r="1438" spans="1:97">
      <c r="A1438" s="18"/>
      <c r="B1438" s="18"/>
      <c r="C1438" s="18" t="s">
        <v>19315</v>
      </c>
      <c r="D1438" s="18"/>
      <c r="E1438" s="18"/>
      <c r="F1438" s="18"/>
      <c r="G1438" s="18"/>
      <c r="H1438" s="18"/>
      <c r="I1438" s="18"/>
      <c r="J1438" s="18"/>
      <c r="K1438" s="18"/>
      <c r="L1438" s="18"/>
      <c r="M1438" s="18"/>
      <c r="N1438" s="18"/>
      <c r="O1438" s="18"/>
      <c r="P1438" s="18"/>
      <c r="Q1438" s="18"/>
      <c r="R1438" s="18"/>
      <c r="S1438" s="18"/>
      <c r="T1438" s="18"/>
      <c r="U1438" s="18"/>
      <c r="V1438" s="18"/>
      <c r="W1438" s="18"/>
      <c r="X1438" s="18"/>
      <c r="Y1438" s="18"/>
      <c r="Z1438" s="18"/>
      <c r="AA1438" s="18"/>
      <c r="AB1438" s="18"/>
      <c r="AC1438" s="18"/>
      <c r="AD1438" s="18"/>
      <c r="AE1438" s="18"/>
      <c r="AF1438" s="18"/>
      <c r="AG1438" s="18"/>
      <c r="AH1438" s="18"/>
      <c r="AI1438" s="18"/>
      <c r="AJ1438" s="18"/>
      <c r="AK1438" s="18"/>
      <c r="AL1438" s="18"/>
      <c r="AM1438" s="18"/>
      <c r="AN1438" s="18"/>
      <c r="AO1438" s="18"/>
      <c r="AP1438" s="18"/>
      <c r="AQ1438" s="18"/>
      <c r="AR1438" s="18"/>
      <c r="AS1438" s="18"/>
      <c r="AT1438" s="18"/>
      <c r="AU1438" s="18"/>
      <c r="AV1438" s="18"/>
      <c r="AW1438" s="18"/>
      <c r="AX1438" s="18"/>
      <c r="AY1438" s="18"/>
      <c r="AZ1438" s="18"/>
      <c r="BA1438" s="18"/>
      <c r="BB1438" s="18"/>
      <c r="BC1438" s="18"/>
      <c r="BD1438" s="18"/>
      <c r="BE1438" s="18"/>
      <c r="BF1438" s="18"/>
      <c r="BG1438" s="18"/>
      <c r="BH1438" s="18"/>
      <c r="BI1438" s="18"/>
      <c r="BJ1438" s="18"/>
      <c r="BK1438" s="18"/>
      <c r="BL1438" s="18"/>
      <c r="BM1438" s="18"/>
      <c r="BN1438" s="18"/>
      <c r="BO1438" s="18"/>
      <c r="BP1438" s="18"/>
      <c r="BQ1438" s="18"/>
      <c r="BR1438" s="18"/>
      <c r="BS1438" s="18"/>
      <c r="BT1438" s="18"/>
      <c r="BU1438" s="18"/>
      <c r="BV1438" s="18"/>
      <c r="BW1438" s="18"/>
      <c r="BX1438" s="18"/>
      <c r="BY1438" s="18"/>
      <c r="BZ1438" s="18"/>
      <c r="CA1438" s="18"/>
      <c r="CB1438" s="18"/>
      <c r="CC1438" s="18"/>
      <c r="CD1438" s="18"/>
      <c r="CE1438" s="18"/>
      <c r="CF1438" s="18"/>
      <c r="CG1438" s="18"/>
      <c r="CH1438" s="18"/>
      <c r="CI1438" s="18"/>
      <c r="CJ1438" s="18"/>
      <c r="CK1438" s="18"/>
      <c r="CL1438" s="18"/>
      <c r="CM1438" s="18"/>
      <c r="CN1438" s="18"/>
      <c r="CO1438" s="18"/>
      <c r="CP1438" s="18"/>
      <c r="CQ1438" s="18"/>
      <c r="CR1438" s="18"/>
      <c r="CS1438" s="18"/>
    </row>
    <row r="1439" spans="1:97">
      <c r="A1439" s="18"/>
      <c r="B1439" s="18"/>
      <c r="C1439" s="18" t="s">
        <v>19316</v>
      </c>
      <c r="D1439" s="18"/>
      <c r="E1439" s="18"/>
      <c r="F1439" s="18"/>
      <c r="G1439" s="18"/>
      <c r="H1439" s="18"/>
      <c r="I1439" s="18"/>
      <c r="J1439" s="18"/>
      <c r="K1439" s="18"/>
      <c r="L1439" s="18"/>
      <c r="M1439" s="18"/>
      <c r="N1439" s="18"/>
      <c r="O1439" s="18"/>
      <c r="P1439" s="18"/>
      <c r="Q1439" s="18"/>
      <c r="R1439" s="18"/>
      <c r="S1439" s="18"/>
      <c r="T1439" s="18"/>
      <c r="U1439" s="18"/>
      <c r="V1439" s="18"/>
      <c r="W1439" s="18"/>
      <c r="X1439" s="18"/>
      <c r="Y1439" s="18"/>
      <c r="Z1439" s="18"/>
      <c r="AA1439" s="18"/>
      <c r="AB1439" s="18"/>
      <c r="AC1439" s="18"/>
      <c r="AD1439" s="18"/>
      <c r="AE1439" s="18"/>
      <c r="AF1439" s="18"/>
      <c r="AG1439" s="18"/>
      <c r="AH1439" s="18"/>
      <c r="AI1439" s="18"/>
      <c r="AJ1439" s="18"/>
      <c r="AK1439" s="18"/>
      <c r="AL1439" s="18"/>
      <c r="AM1439" s="18"/>
      <c r="AN1439" s="18"/>
      <c r="AO1439" s="18"/>
      <c r="AP1439" s="18"/>
      <c r="AQ1439" s="18"/>
      <c r="AR1439" s="18"/>
      <c r="AS1439" s="18"/>
      <c r="AT1439" s="18"/>
      <c r="AU1439" s="18"/>
      <c r="AV1439" s="18"/>
      <c r="AW1439" s="18"/>
      <c r="AX1439" s="18"/>
      <c r="AY1439" s="18"/>
      <c r="AZ1439" s="18"/>
      <c r="BA1439" s="18"/>
      <c r="BB1439" s="18"/>
      <c r="BC1439" s="18"/>
      <c r="BD1439" s="18"/>
      <c r="BE1439" s="18"/>
      <c r="BF1439" s="18"/>
      <c r="BG1439" s="18"/>
      <c r="BH1439" s="18"/>
      <c r="BI1439" s="18"/>
      <c r="BJ1439" s="18"/>
      <c r="BK1439" s="18"/>
      <c r="BL1439" s="18"/>
      <c r="BM1439" s="18"/>
      <c r="BN1439" s="18"/>
      <c r="BO1439" s="18"/>
      <c r="BP1439" s="18"/>
      <c r="BQ1439" s="18"/>
      <c r="BR1439" s="18"/>
      <c r="BS1439" s="18"/>
      <c r="BT1439" s="18"/>
      <c r="BU1439" s="18"/>
      <c r="BV1439" s="18"/>
      <c r="BW1439" s="18"/>
      <c r="BX1439" s="18"/>
      <c r="BY1439" s="18"/>
      <c r="BZ1439" s="18"/>
      <c r="CA1439" s="18"/>
      <c r="CB1439" s="18"/>
      <c r="CC1439" s="18"/>
      <c r="CD1439" s="18"/>
      <c r="CE1439" s="18"/>
      <c r="CF1439" s="18"/>
      <c r="CG1439" s="18"/>
      <c r="CH1439" s="18"/>
      <c r="CI1439" s="18"/>
      <c r="CJ1439" s="18"/>
      <c r="CK1439" s="18"/>
      <c r="CL1439" s="18"/>
      <c r="CM1439" s="18"/>
      <c r="CN1439" s="18"/>
      <c r="CO1439" s="18"/>
      <c r="CP1439" s="18"/>
      <c r="CQ1439" s="18"/>
      <c r="CR1439" s="18"/>
      <c r="CS1439" s="18"/>
    </row>
    <row r="1440" spans="1:97">
      <c r="A1440" s="18"/>
      <c r="B1440" s="18"/>
      <c r="C1440" s="18" t="s">
        <v>19317</v>
      </c>
      <c r="D1440" s="18"/>
      <c r="E1440" s="18"/>
      <c r="F1440" s="18"/>
      <c r="G1440" s="18"/>
      <c r="H1440" s="18"/>
      <c r="I1440" s="18"/>
      <c r="J1440" s="18"/>
      <c r="K1440" s="18"/>
      <c r="L1440" s="18"/>
      <c r="M1440" s="18"/>
      <c r="N1440" s="18"/>
      <c r="O1440" s="18"/>
      <c r="P1440" s="18"/>
      <c r="Q1440" s="18"/>
      <c r="R1440" s="18"/>
      <c r="S1440" s="18"/>
      <c r="T1440" s="18"/>
      <c r="U1440" s="18"/>
      <c r="V1440" s="18"/>
      <c r="W1440" s="18"/>
      <c r="X1440" s="18"/>
      <c r="Y1440" s="18"/>
      <c r="Z1440" s="18"/>
      <c r="AA1440" s="18"/>
      <c r="AB1440" s="18"/>
      <c r="AC1440" s="18"/>
      <c r="AD1440" s="18"/>
      <c r="AE1440" s="18"/>
      <c r="AF1440" s="18"/>
      <c r="AG1440" s="18"/>
      <c r="AH1440" s="18"/>
      <c r="AI1440" s="18"/>
      <c r="AJ1440" s="18"/>
      <c r="AK1440" s="18"/>
      <c r="AL1440" s="18"/>
      <c r="AM1440" s="18"/>
      <c r="AN1440" s="18"/>
      <c r="AO1440" s="18"/>
      <c r="AP1440" s="18"/>
      <c r="AQ1440" s="18"/>
      <c r="AR1440" s="18"/>
      <c r="AS1440" s="18"/>
      <c r="AT1440" s="18"/>
      <c r="AU1440" s="18"/>
      <c r="AV1440" s="18"/>
      <c r="AW1440" s="18"/>
      <c r="AX1440" s="18"/>
      <c r="AY1440" s="18"/>
      <c r="AZ1440" s="18"/>
      <c r="BA1440" s="18"/>
      <c r="BB1440" s="18"/>
      <c r="BC1440" s="18"/>
      <c r="BD1440" s="18"/>
      <c r="BE1440" s="18"/>
      <c r="BF1440" s="18"/>
      <c r="BG1440" s="18"/>
      <c r="BH1440" s="18"/>
      <c r="BI1440" s="18"/>
      <c r="BJ1440" s="18"/>
      <c r="BK1440" s="18"/>
      <c r="BL1440" s="18"/>
      <c r="BM1440" s="18"/>
      <c r="BN1440" s="18"/>
      <c r="BO1440" s="18"/>
      <c r="BP1440" s="18"/>
      <c r="BQ1440" s="18"/>
      <c r="BR1440" s="18"/>
      <c r="BS1440" s="18"/>
      <c r="BT1440" s="18"/>
      <c r="BU1440" s="18"/>
      <c r="BV1440" s="18"/>
      <c r="BW1440" s="18"/>
      <c r="BX1440" s="18"/>
      <c r="BY1440" s="18"/>
      <c r="BZ1440" s="18"/>
      <c r="CA1440" s="18"/>
      <c r="CB1440" s="18"/>
      <c r="CC1440" s="18"/>
      <c r="CD1440" s="18"/>
      <c r="CE1440" s="18"/>
      <c r="CF1440" s="18"/>
      <c r="CG1440" s="18"/>
      <c r="CH1440" s="18"/>
      <c r="CI1440" s="18"/>
      <c r="CJ1440" s="18"/>
      <c r="CK1440" s="18"/>
      <c r="CL1440" s="18"/>
      <c r="CM1440" s="18"/>
      <c r="CN1440" s="18"/>
      <c r="CO1440" s="18"/>
      <c r="CP1440" s="18"/>
      <c r="CQ1440" s="18"/>
      <c r="CR1440" s="18"/>
      <c r="CS1440" s="18"/>
    </row>
    <row r="1441" spans="1:97">
      <c r="A1441" s="18"/>
      <c r="B1441" s="18"/>
      <c r="C1441" s="18" t="s">
        <v>19318</v>
      </c>
      <c r="D1441" s="18"/>
      <c r="E1441" s="18"/>
      <c r="F1441" s="18"/>
      <c r="G1441" s="18"/>
      <c r="H1441" s="18"/>
      <c r="I1441" s="18"/>
      <c r="J1441" s="18"/>
      <c r="K1441" s="18"/>
      <c r="L1441" s="18"/>
      <c r="M1441" s="18"/>
      <c r="N1441" s="18"/>
      <c r="O1441" s="18"/>
      <c r="P1441" s="18"/>
      <c r="Q1441" s="18"/>
      <c r="R1441" s="18"/>
      <c r="S1441" s="18"/>
      <c r="T1441" s="18"/>
      <c r="U1441" s="18"/>
      <c r="V1441" s="18"/>
      <c r="W1441" s="18"/>
      <c r="X1441" s="18"/>
      <c r="Y1441" s="18"/>
      <c r="Z1441" s="18"/>
      <c r="AA1441" s="18"/>
      <c r="AB1441" s="18"/>
      <c r="AC1441" s="18"/>
      <c r="AD1441" s="18"/>
      <c r="AE1441" s="18"/>
      <c r="AF1441" s="18"/>
      <c r="AG1441" s="18"/>
      <c r="AH1441" s="18"/>
      <c r="AI1441" s="18"/>
      <c r="AJ1441" s="18"/>
      <c r="AK1441" s="18"/>
      <c r="AL1441" s="18"/>
      <c r="AM1441" s="18"/>
      <c r="AN1441" s="18"/>
      <c r="AO1441" s="18"/>
      <c r="AP1441" s="18"/>
      <c r="AQ1441" s="18"/>
      <c r="AR1441" s="18"/>
      <c r="AS1441" s="18"/>
      <c r="AT1441" s="18"/>
      <c r="AU1441" s="18"/>
      <c r="AV1441" s="18"/>
      <c r="AW1441" s="18"/>
      <c r="AX1441" s="18"/>
      <c r="AY1441" s="18"/>
      <c r="AZ1441" s="18"/>
      <c r="BA1441" s="18"/>
      <c r="BB1441" s="18"/>
      <c r="BC1441" s="18"/>
      <c r="BD1441" s="18"/>
      <c r="BE1441" s="18"/>
      <c r="BF1441" s="18"/>
      <c r="BG1441" s="18"/>
      <c r="BH1441" s="18"/>
      <c r="BI1441" s="18"/>
      <c r="BJ1441" s="18"/>
      <c r="BK1441" s="18"/>
      <c r="BL1441" s="18"/>
      <c r="BM1441" s="18"/>
      <c r="BN1441" s="18"/>
      <c r="BO1441" s="18"/>
      <c r="BP1441" s="18"/>
      <c r="BQ1441" s="18"/>
      <c r="BR1441" s="18"/>
      <c r="BS1441" s="18"/>
      <c r="BT1441" s="18"/>
      <c r="BU1441" s="18"/>
      <c r="BV1441" s="18"/>
      <c r="BW1441" s="18"/>
      <c r="BX1441" s="18"/>
      <c r="BY1441" s="18"/>
      <c r="BZ1441" s="18"/>
      <c r="CA1441" s="18"/>
      <c r="CB1441" s="18"/>
      <c r="CC1441" s="18"/>
      <c r="CD1441" s="18"/>
      <c r="CE1441" s="18"/>
      <c r="CF1441" s="18"/>
      <c r="CG1441" s="18"/>
      <c r="CH1441" s="18"/>
      <c r="CI1441" s="18"/>
      <c r="CJ1441" s="18"/>
      <c r="CK1441" s="18"/>
      <c r="CL1441" s="18"/>
      <c r="CM1441" s="18"/>
      <c r="CN1441" s="18"/>
      <c r="CO1441" s="18"/>
      <c r="CP1441" s="18"/>
      <c r="CQ1441" s="18"/>
      <c r="CR1441" s="18"/>
      <c r="CS1441" s="18"/>
    </row>
    <row r="1442" spans="1:97">
      <c r="A1442" s="18"/>
      <c r="B1442" s="18"/>
      <c r="C1442" s="18" t="s">
        <v>19319</v>
      </c>
      <c r="D1442" s="18"/>
      <c r="E1442" s="18"/>
      <c r="F1442" s="18"/>
      <c r="G1442" s="18"/>
      <c r="H1442" s="18"/>
      <c r="I1442" s="18"/>
      <c r="J1442" s="18"/>
      <c r="K1442" s="18"/>
      <c r="L1442" s="18"/>
      <c r="M1442" s="18"/>
      <c r="N1442" s="18"/>
      <c r="O1442" s="18"/>
      <c r="P1442" s="18"/>
      <c r="Q1442" s="18"/>
      <c r="R1442" s="18"/>
      <c r="S1442" s="18"/>
      <c r="T1442" s="18"/>
      <c r="U1442" s="18"/>
      <c r="V1442" s="18"/>
      <c r="W1442" s="18"/>
      <c r="X1442" s="18"/>
      <c r="Y1442" s="18"/>
      <c r="Z1442" s="18"/>
      <c r="AA1442" s="18"/>
      <c r="AB1442" s="18"/>
      <c r="AC1442" s="18"/>
      <c r="AD1442" s="18"/>
      <c r="AE1442" s="18"/>
      <c r="AF1442" s="18"/>
      <c r="AG1442" s="18"/>
      <c r="AH1442" s="18"/>
      <c r="AI1442" s="18"/>
      <c r="AJ1442" s="18"/>
      <c r="AK1442" s="18"/>
      <c r="AL1442" s="18"/>
      <c r="AM1442" s="18"/>
      <c r="AN1442" s="18"/>
      <c r="AO1442" s="18"/>
      <c r="AP1442" s="18"/>
      <c r="AQ1442" s="18"/>
      <c r="AR1442" s="18"/>
      <c r="AS1442" s="18"/>
      <c r="AT1442" s="18"/>
      <c r="AU1442" s="18"/>
      <c r="AV1442" s="18"/>
      <c r="AW1442" s="18"/>
      <c r="AX1442" s="18"/>
      <c r="AY1442" s="18"/>
      <c r="AZ1442" s="18"/>
      <c r="BA1442" s="18"/>
      <c r="BB1442" s="18"/>
      <c r="BC1442" s="18"/>
      <c r="BD1442" s="18"/>
      <c r="BE1442" s="18"/>
      <c r="BF1442" s="18"/>
      <c r="BG1442" s="18"/>
      <c r="BH1442" s="18"/>
      <c r="BI1442" s="18"/>
      <c r="BJ1442" s="18"/>
      <c r="BK1442" s="18"/>
      <c r="BL1442" s="18"/>
      <c r="BM1442" s="18"/>
      <c r="BN1442" s="18"/>
      <c r="BO1442" s="18"/>
      <c r="BP1442" s="18"/>
      <c r="BQ1442" s="18"/>
      <c r="BR1442" s="18"/>
      <c r="BS1442" s="18"/>
      <c r="BT1442" s="18"/>
      <c r="BU1442" s="18"/>
      <c r="BV1442" s="18"/>
      <c r="BW1442" s="18"/>
      <c r="BX1442" s="18"/>
      <c r="BY1442" s="18"/>
      <c r="BZ1442" s="18"/>
      <c r="CA1442" s="18"/>
      <c r="CB1442" s="18"/>
      <c r="CC1442" s="18"/>
      <c r="CD1442" s="18"/>
      <c r="CE1442" s="18"/>
      <c r="CF1442" s="18"/>
      <c r="CG1442" s="18"/>
      <c r="CH1442" s="18"/>
      <c r="CI1442" s="18"/>
      <c r="CJ1442" s="18"/>
      <c r="CK1442" s="18"/>
      <c r="CL1442" s="18"/>
      <c r="CM1442" s="18"/>
      <c r="CN1442" s="18"/>
      <c r="CO1442" s="18"/>
      <c r="CP1442" s="18"/>
      <c r="CQ1442" s="18"/>
      <c r="CR1442" s="18"/>
      <c r="CS1442" s="18"/>
    </row>
    <row r="1443" spans="1:97">
      <c r="A1443" s="18"/>
      <c r="B1443" s="18"/>
      <c r="C1443" s="18" t="s">
        <v>19320</v>
      </c>
      <c r="D1443" s="18"/>
      <c r="E1443" s="18"/>
      <c r="F1443" s="18"/>
      <c r="G1443" s="18"/>
      <c r="H1443" s="18"/>
      <c r="I1443" s="18"/>
      <c r="J1443" s="18"/>
      <c r="K1443" s="18"/>
      <c r="L1443" s="18"/>
      <c r="M1443" s="18"/>
      <c r="N1443" s="18"/>
      <c r="O1443" s="18"/>
      <c r="P1443" s="18"/>
      <c r="Q1443" s="18"/>
      <c r="R1443" s="18"/>
      <c r="S1443" s="18"/>
      <c r="T1443" s="18"/>
      <c r="U1443" s="18"/>
      <c r="V1443" s="18"/>
      <c r="W1443" s="18"/>
      <c r="X1443" s="18"/>
      <c r="Y1443" s="18"/>
      <c r="Z1443" s="18"/>
      <c r="AA1443" s="18"/>
      <c r="AB1443" s="18"/>
      <c r="AC1443" s="18"/>
      <c r="AD1443" s="18"/>
      <c r="AE1443" s="18"/>
      <c r="AF1443" s="18"/>
      <c r="AG1443" s="18"/>
      <c r="AH1443" s="18"/>
      <c r="AI1443" s="18"/>
      <c r="AJ1443" s="18"/>
      <c r="AK1443" s="18"/>
      <c r="AL1443" s="18"/>
      <c r="AM1443" s="18"/>
      <c r="AN1443" s="18"/>
      <c r="AO1443" s="18"/>
      <c r="AP1443" s="18"/>
      <c r="AQ1443" s="18"/>
      <c r="AR1443" s="18"/>
      <c r="AS1443" s="18"/>
      <c r="AT1443" s="18"/>
      <c r="AU1443" s="18"/>
      <c r="AV1443" s="18"/>
      <c r="AW1443" s="18"/>
      <c r="AX1443" s="18"/>
      <c r="AY1443" s="18"/>
      <c r="AZ1443" s="18"/>
      <c r="BA1443" s="18"/>
      <c r="BB1443" s="18"/>
      <c r="BC1443" s="18"/>
      <c r="BD1443" s="18"/>
      <c r="BE1443" s="18"/>
      <c r="BF1443" s="18"/>
      <c r="BG1443" s="18"/>
      <c r="BH1443" s="18"/>
      <c r="BI1443" s="18"/>
      <c r="BJ1443" s="18"/>
      <c r="BK1443" s="18"/>
      <c r="BL1443" s="18"/>
      <c r="BM1443" s="18"/>
      <c r="BN1443" s="18"/>
      <c r="BO1443" s="18"/>
      <c r="BP1443" s="18"/>
      <c r="BQ1443" s="18"/>
      <c r="BR1443" s="18"/>
      <c r="BS1443" s="18"/>
      <c r="BT1443" s="18"/>
      <c r="BU1443" s="18"/>
      <c r="BV1443" s="18"/>
      <c r="BW1443" s="18"/>
      <c r="BX1443" s="18"/>
      <c r="BY1443" s="18"/>
      <c r="BZ1443" s="18"/>
      <c r="CA1443" s="18"/>
      <c r="CB1443" s="18"/>
      <c r="CC1443" s="18"/>
      <c r="CD1443" s="18"/>
      <c r="CE1443" s="18"/>
      <c r="CF1443" s="18"/>
      <c r="CG1443" s="18"/>
      <c r="CH1443" s="18"/>
      <c r="CI1443" s="18"/>
      <c r="CJ1443" s="18"/>
      <c r="CK1443" s="18"/>
      <c r="CL1443" s="18"/>
      <c r="CM1443" s="18"/>
      <c r="CN1443" s="18"/>
      <c r="CO1443" s="18"/>
      <c r="CP1443" s="18"/>
      <c r="CQ1443" s="18"/>
      <c r="CR1443" s="18"/>
      <c r="CS1443" s="18"/>
    </row>
    <row r="1444" spans="1:97">
      <c r="A1444" s="18"/>
      <c r="B1444" s="18"/>
      <c r="C1444" s="18" t="s">
        <v>19321</v>
      </c>
      <c r="D1444" s="18"/>
      <c r="E1444" s="18"/>
      <c r="F1444" s="18"/>
      <c r="G1444" s="18"/>
      <c r="H1444" s="18"/>
      <c r="I1444" s="18"/>
      <c r="J1444" s="18"/>
      <c r="K1444" s="18"/>
      <c r="L1444" s="18"/>
      <c r="M1444" s="18"/>
      <c r="N1444" s="18"/>
      <c r="O1444" s="18"/>
      <c r="P1444" s="18"/>
      <c r="Q1444" s="18"/>
      <c r="R1444" s="18"/>
      <c r="S1444" s="18"/>
      <c r="T1444" s="18"/>
      <c r="U1444" s="18"/>
      <c r="V1444" s="18"/>
      <c r="W1444" s="18"/>
      <c r="X1444" s="18"/>
      <c r="Y1444" s="18"/>
      <c r="Z1444" s="18"/>
      <c r="AA1444" s="18"/>
      <c r="AB1444" s="18"/>
      <c r="AC1444" s="18"/>
      <c r="AD1444" s="18"/>
      <c r="AE1444" s="18"/>
      <c r="AF1444" s="18"/>
      <c r="AG1444" s="18"/>
      <c r="AH1444" s="18"/>
      <c r="AI1444" s="18"/>
      <c r="AJ1444" s="18"/>
      <c r="AK1444" s="18"/>
      <c r="AL1444" s="18"/>
      <c r="AM1444" s="18"/>
      <c r="AN1444" s="18"/>
      <c r="AO1444" s="18"/>
      <c r="AP1444" s="18"/>
      <c r="AQ1444" s="18"/>
      <c r="AR1444" s="18"/>
      <c r="AS1444" s="18"/>
      <c r="AT1444" s="18"/>
      <c r="AU1444" s="18"/>
      <c r="AV1444" s="18"/>
      <c r="AW1444" s="18"/>
      <c r="AX1444" s="18"/>
      <c r="AY1444" s="18"/>
      <c r="AZ1444" s="18"/>
      <c r="BA1444" s="18"/>
      <c r="BB1444" s="18"/>
      <c r="BC1444" s="18"/>
      <c r="BD1444" s="18"/>
      <c r="BE1444" s="18"/>
      <c r="BF1444" s="18"/>
      <c r="BG1444" s="18"/>
      <c r="BH1444" s="18"/>
      <c r="BI1444" s="18"/>
      <c r="BJ1444" s="18"/>
      <c r="BK1444" s="18"/>
      <c r="BL1444" s="18"/>
      <c r="BM1444" s="18"/>
      <c r="BN1444" s="18"/>
      <c r="BO1444" s="18"/>
      <c r="BP1444" s="18"/>
      <c r="BQ1444" s="18"/>
      <c r="BR1444" s="18"/>
      <c r="BS1444" s="18"/>
      <c r="BT1444" s="18"/>
      <c r="BU1444" s="18"/>
      <c r="BV1444" s="18"/>
      <c r="BW1444" s="18"/>
      <c r="BX1444" s="18"/>
      <c r="BY1444" s="18"/>
      <c r="BZ1444" s="18"/>
      <c r="CA1444" s="18"/>
      <c r="CB1444" s="18"/>
      <c r="CC1444" s="18"/>
      <c r="CD1444" s="18"/>
      <c r="CE1444" s="18"/>
      <c r="CF1444" s="18"/>
      <c r="CG1444" s="18"/>
      <c r="CH1444" s="18"/>
      <c r="CI1444" s="18"/>
      <c r="CJ1444" s="18"/>
      <c r="CK1444" s="18"/>
      <c r="CL1444" s="18"/>
      <c r="CM1444" s="18"/>
      <c r="CN1444" s="18"/>
      <c r="CO1444" s="18"/>
      <c r="CP1444" s="18"/>
      <c r="CQ1444" s="18"/>
      <c r="CR1444" s="18"/>
      <c r="CS1444" s="18"/>
    </row>
    <row r="1445" spans="1:97">
      <c r="A1445" s="18"/>
      <c r="B1445" s="18"/>
      <c r="C1445" s="18" t="s">
        <v>19322</v>
      </c>
      <c r="D1445" s="18"/>
      <c r="E1445" s="18"/>
      <c r="F1445" s="18"/>
      <c r="G1445" s="18"/>
      <c r="H1445" s="18"/>
      <c r="I1445" s="18"/>
      <c r="J1445" s="18"/>
      <c r="K1445" s="18"/>
      <c r="L1445" s="18"/>
      <c r="M1445" s="18"/>
      <c r="N1445" s="18"/>
      <c r="O1445" s="18"/>
      <c r="P1445" s="18"/>
      <c r="Q1445" s="18"/>
      <c r="R1445" s="18"/>
      <c r="S1445" s="18"/>
      <c r="T1445" s="18"/>
      <c r="U1445" s="18"/>
      <c r="V1445" s="18"/>
      <c r="W1445" s="18"/>
      <c r="X1445" s="18"/>
      <c r="Y1445" s="18"/>
      <c r="Z1445" s="18"/>
      <c r="AA1445" s="18"/>
      <c r="AB1445" s="18"/>
      <c r="AC1445" s="18"/>
      <c r="AD1445" s="18"/>
      <c r="AE1445" s="18"/>
      <c r="AF1445" s="18"/>
      <c r="AG1445" s="18"/>
      <c r="AH1445" s="18"/>
      <c r="AI1445" s="18"/>
      <c r="AJ1445" s="18"/>
      <c r="AK1445" s="18"/>
      <c r="AL1445" s="18"/>
      <c r="AM1445" s="18"/>
      <c r="AN1445" s="18"/>
      <c r="AO1445" s="18"/>
      <c r="AP1445" s="18"/>
      <c r="AQ1445" s="18"/>
      <c r="AR1445" s="18"/>
      <c r="AS1445" s="18"/>
      <c r="AT1445" s="18"/>
      <c r="AU1445" s="18"/>
      <c r="AV1445" s="18"/>
      <c r="AW1445" s="18"/>
      <c r="AX1445" s="18"/>
      <c r="AY1445" s="18"/>
      <c r="AZ1445" s="18"/>
      <c r="BA1445" s="18"/>
      <c r="BB1445" s="18"/>
      <c r="BC1445" s="18"/>
      <c r="BD1445" s="18"/>
      <c r="BE1445" s="18"/>
      <c r="BF1445" s="18"/>
      <c r="BG1445" s="18"/>
      <c r="BH1445" s="18"/>
      <c r="BI1445" s="18"/>
      <c r="BJ1445" s="18"/>
      <c r="BK1445" s="18"/>
      <c r="BL1445" s="18"/>
      <c r="BM1445" s="18"/>
      <c r="BN1445" s="18"/>
      <c r="BO1445" s="18"/>
      <c r="BP1445" s="18"/>
      <c r="BQ1445" s="18"/>
      <c r="BR1445" s="18"/>
      <c r="BS1445" s="18"/>
      <c r="BT1445" s="18"/>
      <c r="BU1445" s="18"/>
      <c r="BV1445" s="18"/>
      <c r="BW1445" s="18"/>
      <c r="BX1445" s="18"/>
      <c r="BY1445" s="18"/>
      <c r="BZ1445" s="18"/>
      <c r="CA1445" s="18"/>
      <c r="CB1445" s="18"/>
      <c r="CC1445" s="18"/>
      <c r="CD1445" s="18"/>
      <c r="CE1445" s="18"/>
      <c r="CF1445" s="18"/>
      <c r="CG1445" s="18"/>
      <c r="CH1445" s="18"/>
      <c r="CI1445" s="18"/>
      <c r="CJ1445" s="18"/>
      <c r="CK1445" s="18"/>
      <c r="CL1445" s="18"/>
      <c r="CM1445" s="18"/>
      <c r="CN1445" s="18"/>
      <c r="CO1445" s="18"/>
      <c r="CP1445" s="18"/>
      <c r="CQ1445" s="18"/>
      <c r="CR1445" s="18"/>
      <c r="CS1445" s="18"/>
    </row>
    <row r="1446" spans="1:97">
      <c r="A1446" s="18"/>
      <c r="B1446" s="18"/>
      <c r="C1446" s="18" t="s">
        <v>19323</v>
      </c>
      <c r="D1446" s="18"/>
      <c r="E1446" s="18"/>
      <c r="F1446" s="18"/>
      <c r="G1446" s="18"/>
      <c r="H1446" s="18"/>
      <c r="I1446" s="18"/>
      <c r="J1446" s="18"/>
      <c r="K1446" s="18"/>
      <c r="L1446" s="18"/>
      <c r="M1446" s="18"/>
      <c r="N1446" s="18"/>
      <c r="O1446" s="18"/>
      <c r="P1446" s="18"/>
      <c r="Q1446" s="18"/>
      <c r="R1446" s="18"/>
      <c r="S1446" s="18"/>
      <c r="T1446" s="18"/>
      <c r="U1446" s="18"/>
      <c r="V1446" s="18"/>
      <c r="W1446" s="18"/>
      <c r="X1446" s="18"/>
      <c r="Y1446" s="18"/>
      <c r="Z1446" s="18"/>
      <c r="AA1446" s="18"/>
      <c r="AB1446" s="18"/>
      <c r="AC1446" s="18"/>
      <c r="AD1446" s="18"/>
      <c r="AE1446" s="18"/>
      <c r="AF1446" s="18"/>
      <c r="AG1446" s="18"/>
      <c r="AH1446" s="18"/>
      <c r="AI1446" s="18"/>
      <c r="AJ1446" s="18"/>
      <c r="AK1446" s="18"/>
      <c r="AL1446" s="18"/>
      <c r="AM1446" s="18"/>
      <c r="AN1446" s="18"/>
      <c r="AO1446" s="18"/>
      <c r="AP1446" s="18"/>
      <c r="AQ1446" s="18"/>
      <c r="AR1446" s="18"/>
      <c r="AS1446" s="18"/>
      <c r="AT1446" s="18"/>
      <c r="AU1446" s="18"/>
      <c r="AV1446" s="18"/>
      <c r="AW1446" s="18"/>
      <c r="AX1446" s="18"/>
      <c r="AY1446" s="18"/>
      <c r="AZ1446" s="18"/>
      <c r="BA1446" s="18"/>
      <c r="BB1446" s="18"/>
      <c r="BC1446" s="18"/>
      <c r="BD1446" s="18"/>
      <c r="BE1446" s="18"/>
      <c r="BF1446" s="18"/>
      <c r="BG1446" s="18"/>
      <c r="BH1446" s="18"/>
      <c r="BI1446" s="18"/>
      <c r="BJ1446" s="18"/>
      <c r="BK1446" s="18"/>
      <c r="BL1446" s="18"/>
      <c r="BM1446" s="18"/>
      <c r="BN1446" s="18"/>
      <c r="BO1446" s="18"/>
      <c r="BP1446" s="18"/>
      <c r="BQ1446" s="18"/>
      <c r="BR1446" s="18"/>
      <c r="BS1446" s="18"/>
      <c r="BT1446" s="18"/>
      <c r="BU1446" s="18"/>
      <c r="BV1446" s="18"/>
      <c r="BW1446" s="18"/>
      <c r="BX1446" s="18"/>
      <c r="BY1446" s="18"/>
      <c r="BZ1446" s="18"/>
      <c r="CA1446" s="18"/>
      <c r="CB1446" s="18"/>
      <c r="CC1446" s="18"/>
      <c r="CD1446" s="18"/>
      <c r="CE1446" s="18"/>
      <c r="CF1446" s="18"/>
      <c r="CG1446" s="18"/>
      <c r="CH1446" s="18"/>
      <c r="CI1446" s="18"/>
      <c r="CJ1446" s="18"/>
      <c r="CK1446" s="18"/>
      <c r="CL1446" s="18"/>
      <c r="CM1446" s="18"/>
      <c r="CN1446" s="18"/>
      <c r="CO1446" s="18"/>
      <c r="CP1446" s="18"/>
      <c r="CQ1446" s="18"/>
      <c r="CR1446" s="18"/>
      <c r="CS1446" s="18"/>
    </row>
    <row r="1447" spans="1:97">
      <c r="A1447" s="18"/>
      <c r="B1447" s="18"/>
      <c r="C1447" s="18" t="s">
        <v>19324</v>
      </c>
      <c r="D1447" s="18"/>
      <c r="E1447" s="18"/>
      <c r="F1447" s="18"/>
      <c r="G1447" s="18"/>
      <c r="H1447" s="18"/>
      <c r="I1447" s="18"/>
      <c r="J1447" s="18"/>
      <c r="K1447" s="18"/>
      <c r="L1447" s="18"/>
      <c r="M1447" s="18"/>
      <c r="N1447" s="18"/>
      <c r="O1447" s="18"/>
      <c r="P1447" s="18"/>
      <c r="Q1447" s="18"/>
      <c r="R1447" s="18"/>
      <c r="S1447" s="18"/>
      <c r="T1447" s="18"/>
      <c r="U1447" s="18"/>
      <c r="V1447" s="18"/>
      <c r="W1447" s="18"/>
      <c r="X1447" s="18"/>
      <c r="Y1447" s="18"/>
      <c r="Z1447" s="18"/>
      <c r="AA1447" s="18"/>
      <c r="AB1447" s="18"/>
      <c r="AC1447" s="18"/>
      <c r="AD1447" s="18"/>
      <c r="AE1447" s="18"/>
      <c r="AF1447" s="18"/>
      <c r="AG1447" s="18"/>
      <c r="AH1447" s="18"/>
      <c r="AI1447" s="18"/>
      <c r="AJ1447" s="18"/>
      <c r="AK1447" s="18"/>
      <c r="AL1447" s="18"/>
      <c r="AM1447" s="18"/>
      <c r="AN1447" s="18"/>
      <c r="AO1447" s="18"/>
      <c r="AP1447" s="18"/>
      <c r="AQ1447" s="18"/>
      <c r="AR1447" s="18"/>
      <c r="AS1447" s="18"/>
      <c r="AT1447" s="18"/>
      <c r="AU1447" s="18"/>
      <c r="AV1447" s="18"/>
      <c r="AW1447" s="18"/>
      <c r="AX1447" s="18"/>
      <c r="AY1447" s="18"/>
      <c r="AZ1447" s="18"/>
      <c r="BA1447" s="18"/>
      <c r="BB1447" s="18"/>
      <c r="BC1447" s="18"/>
      <c r="BD1447" s="18"/>
      <c r="BE1447" s="18"/>
      <c r="BF1447" s="18"/>
      <c r="BG1447" s="18"/>
      <c r="BH1447" s="18"/>
      <c r="BI1447" s="18"/>
      <c r="BJ1447" s="18"/>
      <c r="BK1447" s="18"/>
      <c r="BL1447" s="18"/>
      <c r="BM1447" s="18"/>
      <c r="BN1447" s="18"/>
      <c r="BO1447" s="18"/>
      <c r="BP1447" s="18"/>
      <c r="BQ1447" s="18"/>
      <c r="BR1447" s="18"/>
      <c r="BS1447" s="18"/>
      <c r="BT1447" s="18"/>
      <c r="BU1447" s="18"/>
      <c r="BV1447" s="18"/>
      <c r="BW1447" s="18"/>
      <c r="BX1447" s="18"/>
      <c r="BY1447" s="18"/>
      <c r="BZ1447" s="18"/>
      <c r="CA1447" s="18"/>
      <c r="CB1447" s="18"/>
      <c r="CC1447" s="18"/>
      <c r="CD1447" s="18"/>
      <c r="CE1447" s="18"/>
      <c r="CF1447" s="18"/>
      <c r="CG1447" s="18"/>
      <c r="CH1447" s="18"/>
      <c r="CI1447" s="18"/>
      <c r="CJ1447" s="18"/>
      <c r="CK1447" s="18"/>
      <c r="CL1447" s="18"/>
      <c r="CM1447" s="18"/>
      <c r="CN1447" s="18"/>
      <c r="CO1447" s="18"/>
      <c r="CP1447" s="18"/>
      <c r="CQ1447" s="18"/>
      <c r="CR1447" s="18"/>
      <c r="CS1447" s="18"/>
    </row>
    <row r="1448" spans="1:97">
      <c r="A1448" s="18"/>
      <c r="B1448" s="18"/>
      <c r="C1448" s="18" t="s">
        <v>19325</v>
      </c>
      <c r="D1448" s="18"/>
      <c r="E1448" s="18"/>
      <c r="F1448" s="18"/>
      <c r="G1448" s="18"/>
      <c r="H1448" s="18"/>
      <c r="I1448" s="18"/>
      <c r="J1448" s="18"/>
      <c r="K1448" s="18"/>
      <c r="L1448" s="18"/>
      <c r="M1448" s="18"/>
      <c r="N1448" s="18"/>
      <c r="O1448" s="18"/>
      <c r="P1448" s="18"/>
      <c r="Q1448" s="18"/>
      <c r="R1448" s="18"/>
      <c r="S1448" s="18"/>
      <c r="T1448" s="18"/>
      <c r="U1448" s="18"/>
      <c r="V1448" s="18"/>
      <c r="W1448" s="18"/>
      <c r="X1448" s="18"/>
      <c r="Y1448" s="18"/>
      <c r="Z1448" s="18"/>
      <c r="AA1448" s="18"/>
      <c r="AB1448" s="18"/>
      <c r="AC1448" s="18"/>
      <c r="AD1448" s="18"/>
      <c r="AE1448" s="18"/>
      <c r="AF1448" s="18"/>
      <c r="AG1448" s="18"/>
      <c r="AH1448" s="18"/>
      <c r="AI1448" s="18"/>
      <c r="AJ1448" s="18"/>
      <c r="AK1448" s="18"/>
      <c r="AL1448" s="18"/>
      <c r="AM1448" s="18"/>
      <c r="AN1448" s="18"/>
      <c r="AO1448" s="18"/>
      <c r="AP1448" s="18"/>
      <c r="AQ1448" s="18"/>
      <c r="AR1448" s="18"/>
      <c r="AS1448" s="18"/>
      <c r="AT1448" s="18"/>
      <c r="AU1448" s="18"/>
      <c r="AV1448" s="18"/>
      <c r="AW1448" s="18"/>
      <c r="AX1448" s="18"/>
      <c r="AY1448" s="18"/>
      <c r="AZ1448" s="18"/>
      <c r="BA1448" s="18"/>
      <c r="BB1448" s="18"/>
      <c r="BC1448" s="18"/>
      <c r="BD1448" s="18"/>
      <c r="BE1448" s="18"/>
      <c r="BF1448" s="18"/>
      <c r="BG1448" s="18"/>
      <c r="BH1448" s="18"/>
      <c r="BI1448" s="18"/>
      <c r="BJ1448" s="18"/>
      <c r="BK1448" s="18"/>
      <c r="BL1448" s="18"/>
      <c r="BM1448" s="18"/>
      <c r="BN1448" s="18"/>
      <c r="BO1448" s="18"/>
      <c r="BP1448" s="18"/>
      <c r="BQ1448" s="18"/>
      <c r="BR1448" s="18"/>
      <c r="BS1448" s="18"/>
      <c r="BT1448" s="18"/>
      <c r="BU1448" s="18"/>
      <c r="BV1448" s="18"/>
      <c r="BW1448" s="18"/>
      <c r="BX1448" s="18"/>
      <c r="BY1448" s="18"/>
      <c r="BZ1448" s="18"/>
      <c r="CA1448" s="18"/>
      <c r="CB1448" s="18"/>
      <c r="CC1448" s="18"/>
      <c r="CD1448" s="18"/>
      <c r="CE1448" s="18"/>
      <c r="CF1448" s="18"/>
      <c r="CG1448" s="18"/>
      <c r="CH1448" s="18"/>
      <c r="CI1448" s="18"/>
      <c r="CJ1448" s="18"/>
      <c r="CK1448" s="18"/>
      <c r="CL1448" s="18"/>
      <c r="CM1448" s="18"/>
      <c r="CN1448" s="18"/>
      <c r="CO1448" s="18"/>
      <c r="CP1448" s="18"/>
      <c r="CQ1448" s="18"/>
      <c r="CR1448" s="18"/>
      <c r="CS1448" s="18"/>
    </row>
    <row r="1449" spans="1:97">
      <c r="A1449" s="18"/>
      <c r="B1449" s="18"/>
      <c r="C1449" s="18" t="s">
        <v>19326</v>
      </c>
      <c r="D1449" s="18"/>
      <c r="E1449" s="18"/>
      <c r="F1449" s="18"/>
      <c r="G1449" s="18"/>
      <c r="H1449" s="18"/>
      <c r="I1449" s="18"/>
      <c r="J1449" s="18"/>
      <c r="K1449" s="18"/>
      <c r="L1449" s="18"/>
      <c r="M1449" s="18"/>
      <c r="N1449" s="18"/>
      <c r="O1449" s="18"/>
      <c r="P1449" s="18"/>
      <c r="Q1449" s="18"/>
      <c r="R1449" s="18"/>
      <c r="S1449" s="18"/>
      <c r="T1449" s="18"/>
      <c r="U1449" s="18"/>
      <c r="V1449" s="18"/>
      <c r="W1449" s="18"/>
      <c r="X1449" s="18"/>
      <c r="Y1449" s="18"/>
      <c r="Z1449" s="18"/>
      <c r="AA1449" s="18"/>
      <c r="AB1449" s="18"/>
      <c r="AC1449" s="18"/>
      <c r="AD1449" s="18"/>
      <c r="AE1449" s="18"/>
      <c r="AF1449" s="18"/>
      <c r="AG1449" s="18"/>
      <c r="AH1449" s="18"/>
      <c r="AI1449" s="18"/>
      <c r="AJ1449" s="18"/>
      <c r="AK1449" s="18"/>
      <c r="AL1449" s="18"/>
      <c r="AM1449" s="18"/>
      <c r="AN1449" s="18"/>
      <c r="AO1449" s="18"/>
      <c r="AP1449" s="18"/>
      <c r="AQ1449" s="18"/>
      <c r="AR1449" s="18"/>
      <c r="AS1449" s="18"/>
      <c r="AT1449" s="18"/>
      <c r="AU1449" s="18"/>
      <c r="AV1449" s="18"/>
      <c r="AW1449" s="18"/>
      <c r="AX1449" s="18"/>
      <c r="AY1449" s="18"/>
      <c r="AZ1449" s="18"/>
      <c r="BA1449" s="18"/>
      <c r="BB1449" s="18"/>
      <c r="BC1449" s="18"/>
      <c r="BD1449" s="18"/>
      <c r="BE1449" s="18"/>
      <c r="BF1449" s="18"/>
      <c r="BG1449" s="18"/>
      <c r="BH1449" s="18"/>
      <c r="BI1449" s="18"/>
      <c r="BJ1449" s="18"/>
      <c r="BK1449" s="18"/>
      <c r="BL1449" s="18"/>
      <c r="BM1449" s="18"/>
      <c r="BN1449" s="18"/>
      <c r="BO1449" s="18"/>
      <c r="BP1449" s="18"/>
      <c r="BQ1449" s="18"/>
      <c r="BR1449" s="18"/>
      <c r="BS1449" s="18"/>
      <c r="BT1449" s="18"/>
      <c r="BU1449" s="18"/>
      <c r="BV1449" s="18"/>
      <c r="BW1449" s="18"/>
      <c r="BX1449" s="18"/>
      <c r="BY1449" s="18"/>
      <c r="BZ1449" s="18"/>
      <c r="CA1449" s="18"/>
      <c r="CB1449" s="18"/>
      <c r="CC1449" s="18"/>
      <c r="CD1449" s="18"/>
      <c r="CE1449" s="18"/>
      <c r="CF1449" s="18"/>
      <c r="CG1449" s="18"/>
      <c r="CH1449" s="18"/>
      <c r="CI1449" s="18"/>
      <c r="CJ1449" s="18"/>
      <c r="CK1449" s="18"/>
      <c r="CL1449" s="18"/>
      <c r="CM1449" s="18"/>
      <c r="CN1449" s="18"/>
      <c r="CO1449" s="18"/>
      <c r="CP1449" s="18"/>
      <c r="CQ1449" s="18"/>
      <c r="CR1449" s="18"/>
      <c r="CS1449" s="18"/>
    </row>
    <row r="1450" spans="1:97">
      <c r="A1450" s="18"/>
      <c r="B1450" s="18"/>
      <c r="C1450" s="18" t="s">
        <v>19327</v>
      </c>
      <c r="D1450" s="18"/>
      <c r="E1450" s="18"/>
      <c r="F1450" s="18"/>
      <c r="G1450" s="18"/>
      <c r="H1450" s="18"/>
      <c r="I1450" s="18"/>
      <c r="J1450" s="18"/>
      <c r="K1450" s="18"/>
      <c r="L1450" s="18"/>
      <c r="M1450" s="18"/>
      <c r="N1450" s="18"/>
      <c r="O1450" s="18"/>
      <c r="P1450" s="18"/>
      <c r="Q1450" s="18"/>
      <c r="R1450" s="18"/>
      <c r="S1450" s="18"/>
      <c r="T1450" s="18"/>
      <c r="U1450" s="18"/>
      <c r="V1450" s="18"/>
      <c r="W1450" s="18"/>
      <c r="X1450" s="18"/>
      <c r="Y1450" s="18"/>
      <c r="Z1450" s="18"/>
      <c r="AA1450" s="18"/>
      <c r="AB1450" s="18"/>
      <c r="AC1450" s="18"/>
      <c r="AD1450" s="18"/>
      <c r="AE1450" s="18"/>
      <c r="AF1450" s="18"/>
      <c r="AG1450" s="18"/>
      <c r="AH1450" s="18"/>
      <c r="AI1450" s="18"/>
      <c r="AJ1450" s="18"/>
      <c r="AK1450" s="18"/>
      <c r="AL1450" s="18"/>
      <c r="AM1450" s="18"/>
      <c r="AN1450" s="18"/>
      <c r="AO1450" s="18"/>
      <c r="AP1450" s="18"/>
      <c r="AQ1450" s="18"/>
      <c r="AR1450" s="18"/>
      <c r="AS1450" s="18"/>
      <c r="AT1450" s="18"/>
      <c r="AU1450" s="18"/>
      <c r="AV1450" s="18"/>
      <c r="AW1450" s="18"/>
      <c r="AX1450" s="18"/>
      <c r="AY1450" s="18"/>
      <c r="AZ1450" s="18"/>
      <c r="BA1450" s="18"/>
      <c r="BB1450" s="18"/>
      <c r="BC1450" s="18"/>
      <c r="BD1450" s="18"/>
      <c r="BE1450" s="18"/>
      <c r="BF1450" s="18"/>
      <c r="BG1450" s="18"/>
      <c r="BH1450" s="18"/>
      <c r="BI1450" s="18"/>
      <c r="BJ1450" s="18"/>
      <c r="BK1450" s="18"/>
      <c r="BL1450" s="18"/>
      <c r="BM1450" s="18"/>
      <c r="BN1450" s="18"/>
      <c r="BO1450" s="18"/>
      <c r="BP1450" s="18"/>
      <c r="BQ1450" s="18"/>
      <c r="BR1450" s="18"/>
      <c r="BS1450" s="18"/>
      <c r="BT1450" s="18"/>
      <c r="BU1450" s="18"/>
      <c r="BV1450" s="18"/>
      <c r="BW1450" s="18"/>
      <c r="BX1450" s="18"/>
      <c r="BY1450" s="18"/>
      <c r="BZ1450" s="18"/>
      <c r="CA1450" s="18"/>
      <c r="CB1450" s="18"/>
      <c r="CC1450" s="18"/>
      <c r="CD1450" s="18"/>
      <c r="CE1450" s="18"/>
      <c r="CF1450" s="18"/>
      <c r="CG1450" s="18"/>
      <c r="CH1450" s="18"/>
      <c r="CI1450" s="18"/>
      <c r="CJ1450" s="18"/>
      <c r="CK1450" s="18"/>
      <c r="CL1450" s="18"/>
      <c r="CM1450" s="18"/>
      <c r="CN1450" s="18"/>
      <c r="CO1450" s="18"/>
      <c r="CP1450" s="18"/>
      <c r="CQ1450" s="18"/>
      <c r="CR1450" s="18"/>
      <c r="CS1450" s="18"/>
    </row>
    <row r="1451" spans="1:97">
      <c r="A1451" s="18"/>
      <c r="B1451" s="18"/>
      <c r="C1451" s="18" t="s">
        <v>19328</v>
      </c>
      <c r="D1451" s="18"/>
      <c r="E1451" s="18"/>
      <c r="F1451" s="18"/>
      <c r="G1451" s="18"/>
      <c r="H1451" s="18"/>
      <c r="I1451" s="18"/>
      <c r="J1451" s="18"/>
      <c r="K1451" s="18"/>
      <c r="L1451" s="18"/>
      <c r="M1451" s="18"/>
      <c r="N1451" s="18"/>
      <c r="O1451" s="18"/>
      <c r="P1451" s="18"/>
      <c r="Q1451" s="18"/>
      <c r="R1451" s="18"/>
      <c r="S1451" s="18"/>
      <c r="T1451" s="18"/>
      <c r="U1451" s="18"/>
      <c r="V1451" s="18"/>
      <c r="W1451" s="18"/>
      <c r="X1451" s="18"/>
      <c r="Y1451" s="18"/>
      <c r="Z1451" s="18"/>
      <c r="AA1451" s="18"/>
      <c r="AB1451" s="18"/>
      <c r="AC1451" s="18"/>
      <c r="AD1451" s="18"/>
      <c r="AE1451" s="18"/>
      <c r="AF1451" s="18"/>
      <c r="AG1451" s="18"/>
      <c r="AH1451" s="18"/>
      <c r="AI1451" s="18"/>
      <c r="AJ1451" s="18"/>
      <c r="AK1451" s="18"/>
      <c r="AL1451" s="18"/>
      <c r="AM1451" s="18"/>
      <c r="AN1451" s="18"/>
      <c r="AO1451" s="18"/>
      <c r="AP1451" s="18"/>
      <c r="AQ1451" s="18"/>
      <c r="AR1451" s="18"/>
      <c r="AS1451" s="18"/>
      <c r="AT1451" s="18"/>
      <c r="AU1451" s="18"/>
      <c r="AV1451" s="18"/>
      <c r="AW1451" s="18"/>
      <c r="AX1451" s="18"/>
      <c r="AY1451" s="18"/>
      <c r="AZ1451" s="18"/>
      <c r="BA1451" s="18"/>
      <c r="BB1451" s="18"/>
      <c r="BC1451" s="18"/>
      <c r="BD1451" s="18"/>
      <c r="BE1451" s="18"/>
      <c r="BF1451" s="18"/>
      <c r="BG1451" s="18"/>
      <c r="BH1451" s="18"/>
      <c r="BI1451" s="18"/>
      <c r="BJ1451" s="18"/>
      <c r="BK1451" s="18"/>
      <c r="BL1451" s="18"/>
      <c r="BM1451" s="18"/>
      <c r="BN1451" s="18"/>
      <c r="BO1451" s="18"/>
      <c r="BP1451" s="18"/>
      <c r="BQ1451" s="18"/>
      <c r="BR1451" s="18"/>
      <c r="BS1451" s="18"/>
      <c r="BT1451" s="18"/>
      <c r="BU1451" s="18"/>
      <c r="BV1451" s="18"/>
      <c r="BW1451" s="18"/>
      <c r="BX1451" s="18"/>
      <c r="BY1451" s="18"/>
      <c r="BZ1451" s="18"/>
      <c r="CA1451" s="18"/>
      <c r="CB1451" s="18"/>
      <c r="CC1451" s="18"/>
      <c r="CD1451" s="18"/>
      <c r="CE1451" s="18"/>
      <c r="CF1451" s="18"/>
      <c r="CG1451" s="18"/>
      <c r="CH1451" s="18"/>
      <c r="CI1451" s="18"/>
      <c r="CJ1451" s="18"/>
      <c r="CK1451" s="18"/>
      <c r="CL1451" s="18"/>
      <c r="CM1451" s="18"/>
      <c r="CN1451" s="18"/>
      <c r="CO1451" s="18"/>
      <c r="CP1451" s="18"/>
      <c r="CQ1451" s="18"/>
      <c r="CR1451" s="18"/>
      <c r="CS1451" s="18"/>
    </row>
    <row r="1452" spans="1:97">
      <c r="A1452" s="18"/>
      <c r="B1452" s="18"/>
      <c r="C1452" s="18" t="s">
        <v>19329</v>
      </c>
      <c r="D1452" s="18"/>
      <c r="E1452" s="18"/>
      <c r="F1452" s="18"/>
      <c r="G1452" s="18"/>
      <c r="H1452" s="18"/>
      <c r="I1452" s="18"/>
      <c r="J1452" s="18"/>
      <c r="K1452" s="18"/>
      <c r="L1452" s="18"/>
      <c r="M1452" s="18"/>
      <c r="N1452" s="18"/>
      <c r="O1452" s="18"/>
      <c r="P1452" s="18"/>
      <c r="Q1452" s="18"/>
      <c r="R1452" s="18"/>
      <c r="S1452" s="18"/>
      <c r="T1452" s="18"/>
      <c r="U1452" s="18"/>
      <c r="V1452" s="18"/>
      <c r="W1452" s="18"/>
      <c r="X1452" s="18"/>
      <c r="Y1452" s="18"/>
      <c r="Z1452" s="18"/>
      <c r="AA1452" s="18"/>
      <c r="AB1452" s="18"/>
      <c r="AC1452" s="18"/>
      <c r="AD1452" s="18"/>
      <c r="AE1452" s="18"/>
      <c r="AF1452" s="18"/>
      <c r="AG1452" s="18"/>
      <c r="AH1452" s="18"/>
      <c r="AI1452" s="18"/>
      <c r="AJ1452" s="18"/>
      <c r="AK1452" s="18"/>
      <c r="AL1452" s="18"/>
      <c r="AM1452" s="18"/>
      <c r="AN1452" s="18"/>
      <c r="AO1452" s="18"/>
      <c r="AP1452" s="18"/>
      <c r="AQ1452" s="18"/>
      <c r="AR1452" s="18"/>
      <c r="AS1452" s="18"/>
      <c r="AT1452" s="18"/>
      <c r="AU1452" s="18"/>
      <c r="AV1452" s="18"/>
      <c r="AW1452" s="18"/>
      <c r="AX1452" s="18"/>
      <c r="AY1452" s="18"/>
      <c r="AZ1452" s="18"/>
      <c r="BA1452" s="18"/>
      <c r="BB1452" s="18"/>
      <c r="BC1452" s="18"/>
      <c r="BD1452" s="18"/>
      <c r="BE1452" s="18"/>
      <c r="BF1452" s="18"/>
      <c r="BG1452" s="18"/>
      <c r="BH1452" s="18"/>
      <c r="BI1452" s="18"/>
      <c r="BJ1452" s="18"/>
      <c r="BK1452" s="18"/>
      <c r="BL1452" s="18"/>
      <c r="BM1452" s="18"/>
      <c r="BN1452" s="18"/>
      <c r="BO1452" s="18"/>
      <c r="BP1452" s="18"/>
      <c r="BQ1452" s="18"/>
      <c r="BR1452" s="18"/>
      <c r="BS1452" s="18"/>
      <c r="BT1452" s="18"/>
      <c r="BU1452" s="18"/>
      <c r="BV1452" s="18"/>
      <c r="BW1452" s="18"/>
      <c r="BX1452" s="18"/>
      <c r="BY1452" s="18"/>
      <c r="BZ1452" s="18"/>
      <c r="CA1452" s="18"/>
      <c r="CB1452" s="18"/>
      <c r="CC1452" s="18"/>
      <c r="CD1452" s="18"/>
      <c r="CE1452" s="18"/>
      <c r="CF1452" s="18"/>
      <c r="CG1452" s="18"/>
      <c r="CH1452" s="18"/>
      <c r="CI1452" s="18"/>
      <c r="CJ1452" s="18"/>
      <c r="CK1452" s="18"/>
      <c r="CL1452" s="18"/>
      <c r="CM1452" s="18"/>
      <c r="CN1452" s="18"/>
      <c r="CO1452" s="18"/>
      <c r="CP1452" s="18"/>
      <c r="CQ1452" s="18"/>
      <c r="CR1452" s="18"/>
      <c r="CS1452" s="18"/>
    </row>
    <row r="1453" spans="1:97">
      <c r="A1453" s="18"/>
      <c r="B1453" s="18"/>
      <c r="C1453" s="18" t="s">
        <v>19330</v>
      </c>
      <c r="D1453" s="18"/>
      <c r="E1453" s="18"/>
      <c r="F1453" s="18"/>
      <c r="G1453" s="18"/>
      <c r="H1453" s="18"/>
      <c r="I1453" s="18"/>
      <c r="J1453" s="18"/>
      <c r="K1453" s="18"/>
      <c r="L1453" s="18"/>
      <c r="M1453" s="18"/>
      <c r="N1453" s="18"/>
      <c r="O1453" s="18"/>
      <c r="P1453" s="18"/>
      <c r="Q1453" s="18"/>
      <c r="R1453" s="18"/>
      <c r="S1453" s="18"/>
      <c r="T1453" s="18"/>
      <c r="U1453" s="18"/>
      <c r="V1453" s="18"/>
      <c r="W1453" s="18"/>
      <c r="X1453" s="18"/>
      <c r="Y1453" s="18"/>
      <c r="Z1453" s="18"/>
      <c r="AA1453" s="18"/>
      <c r="AB1453" s="18"/>
      <c r="AC1453" s="18"/>
      <c r="AD1453" s="18"/>
      <c r="AE1453" s="18"/>
      <c r="AF1453" s="18"/>
      <c r="AG1453" s="18"/>
      <c r="AH1453" s="18"/>
      <c r="AI1453" s="18"/>
      <c r="AJ1453" s="18"/>
      <c r="AK1453" s="18"/>
      <c r="AL1453" s="18"/>
      <c r="AM1453" s="18"/>
      <c r="AN1453" s="18"/>
      <c r="AO1453" s="18"/>
      <c r="AP1453" s="18"/>
      <c r="AQ1453" s="18"/>
      <c r="AR1453" s="18"/>
      <c r="AS1453" s="18"/>
      <c r="AT1453" s="18"/>
      <c r="AU1453" s="18"/>
      <c r="AV1453" s="18"/>
      <c r="AW1453" s="18"/>
      <c r="AX1453" s="18"/>
      <c r="AY1453" s="18"/>
      <c r="AZ1453" s="18"/>
      <c r="BA1453" s="18"/>
      <c r="BB1453" s="18"/>
      <c r="BC1453" s="18"/>
      <c r="BD1453" s="18"/>
      <c r="BE1453" s="18"/>
      <c r="BF1453" s="18"/>
      <c r="BG1453" s="18"/>
      <c r="BH1453" s="18"/>
      <c r="BI1453" s="18"/>
      <c r="BJ1453" s="18"/>
      <c r="BK1453" s="18"/>
      <c r="BL1453" s="18"/>
      <c r="BM1453" s="18"/>
      <c r="BN1453" s="18"/>
      <c r="BO1453" s="18"/>
      <c r="BP1453" s="18"/>
      <c r="BQ1453" s="18"/>
      <c r="BR1453" s="18"/>
      <c r="BS1453" s="18"/>
      <c r="BT1453" s="18"/>
      <c r="BU1453" s="18"/>
      <c r="BV1453" s="18"/>
      <c r="BW1453" s="18"/>
      <c r="BX1453" s="18"/>
      <c r="BY1453" s="18"/>
      <c r="BZ1453" s="18"/>
      <c r="CA1453" s="18"/>
      <c r="CB1453" s="18"/>
      <c r="CC1453" s="18"/>
      <c r="CD1453" s="18"/>
      <c r="CE1453" s="18"/>
      <c r="CF1453" s="18"/>
      <c r="CG1453" s="18"/>
      <c r="CH1453" s="18"/>
      <c r="CI1453" s="18"/>
      <c r="CJ1453" s="18"/>
      <c r="CK1453" s="18"/>
      <c r="CL1453" s="18"/>
      <c r="CM1453" s="18"/>
      <c r="CN1453" s="18"/>
      <c r="CO1453" s="18"/>
      <c r="CP1453" s="18"/>
      <c r="CQ1453" s="18"/>
      <c r="CR1453" s="18"/>
      <c r="CS1453" s="18"/>
    </row>
    <row r="1454" spans="1:97">
      <c r="A1454" s="18"/>
      <c r="B1454" s="18"/>
      <c r="C1454" s="18" t="s">
        <v>19331</v>
      </c>
      <c r="D1454" s="18"/>
      <c r="E1454" s="18"/>
      <c r="F1454" s="18"/>
      <c r="G1454" s="18"/>
      <c r="H1454" s="18"/>
      <c r="I1454" s="18"/>
      <c r="J1454" s="18"/>
      <c r="K1454" s="18"/>
      <c r="L1454" s="18"/>
      <c r="M1454" s="18"/>
      <c r="N1454" s="18"/>
      <c r="O1454" s="18"/>
      <c r="P1454" s="18"/>
      <c r="Q1454" s="18"/>
      <c r="R1454" s="18"/>
      <c r="S1454" s="18"/>
      <c r="T1454" s="18"/>
      <c r="U1454" s="18"/>
      <c r="V1454" s="18"/>
      <c r="W1454" s="18"/>
      <c r="X1454" s="18"/>
      <c r="Y1454" s="18"/>
      <c r="Z1454" s="18"/>
      <c r="AA1454" s="18"/>
      <c r="AB1454" s="18"/>
      <c r="AC1454" s="18"/>
      <c r="AD1454" s="18"/>
      <c r="AE1454" s="18"/>
      <c r="AF1454" s="18"/>
      <c r="AG1454" s="18"/>
      <c r="AH1454" s="18"/>
      <c r="AI1454" s="18"/>
      <c r="AJ1454" s="18"/>
      <c r="AK1454" s="18"/>
      <c r="AL1454" s="18"/>
      <c r="AM1454" s="18"/>
      <c r="AN1454" s="18"/>
      <c r="AO1454" s="18"/>
      <c r="AP1454" s="18"/>
      <c r="AQ1454" s="18"/>
      <c r="AR1454" s="18"/>
      <c r="AS1454" s="18"/>
      <c r="AT1454" s="18"/>
      <c r="AU1454" s="18"/>
      <c r="AV1454" s="18"/>
      <c r="AW1454" s="18"/>
      <c r="AX1454" s="18"/>
      <c r="AY1454" s="18"/>
      <c r="AZ1454" s="18"/>
      <c r="BA1454" s="18"/>
      <c r="BB1454" s="18"/>
      <c r="BC1454" s="18"/>
      <c r="BD1454" s="18"/>
      <c r="BE1454" s="18"/>
      <c r="BF1454" s="18"/>
      <c r="BG1454" s="18"/>
      <c r="BH1454" s="18"/>
      <c r="BI1454" s="18"/>
      <c r="BJ1454" s="18"/>
      <c r="BK1454" s="18"/>
      <c r="BL1454" s="18"/>
      <c r="BM1454" s="18"/>
      <c r="BN1454" s="18"/>
      <c r="BO1454" s="18"/>
      <c r="BP1454" s="18"/>
      <c r="BQ1454" s="18"/>
      <c r="BR1454" s="18"/>
      <c r="BS1454" s="18"/>
      <c r="BT1454" s="18"/>
      <c r="BU1454" s="18"/>
      <c r="BV1454" s="18"/>
      <c r="BW1454" s="18"/>
      <c r="BX1454" s="18"/>
      <c r="BY1454" s="18"/>
      <c r="BZ1454" s="18"/>
      <c r="CA1454" s="18"/>
      <c r="CB1454" s="18"/>
      <c r="CC1454" s="18"/>
      <c r="CD1454" s="18"/>
      <c r="CE1454" s="18"/>
      <c r="CF1454" s="18"/>
      <c r="CG1454" s="18"/>
      <c r="CH1454" s="18"/>
      <c r="CI1454" s="18"/>
      <c r="CJ1454" s="18"/>
      <c r="CK1454" s="18"/>
      <c r="CL1454" s="18"/>
      <c r="CM1454" s="18"/>
      <c r="CN1454" s="18"/>
      <c r="CO1454" s="18"/>
      <c r="CP1454" s="18"/>
      <c r="CQ1454" s="18"/>
      <c r="CR1454" s="18"/>
      <c r="CS1454" s="18"/>
    </row>
    <row r="1455" spans="1:97">
      <c r="A1455" s="18"/>
      <c r="B1455" s="18"/>
      <c r="C1455" s="18" t="s">
        <v>19332</v>
      </c>
      <c r="D1455" s="18"/>
      <c r="E1455" s="18"/>
      <c r="F1455" s="18"/>
      <c r="G1455" s="18"/>
      <c r="H1455" s="18"/>
      <c r="I1455" s="18"/>
      <c r="J1455" s="18"/>
      <c r="K1455" s="18"/>
      <c r="L1455" s="18"/>
      <c r="M1455" s="18"/>
      <c r="N1455" s="18"/>
      <c r="O1455" s="18"/>
      <c r="P1455" s="18"/>
      <c r="Q1455" s="18"/>
      <c r="R1455" s="18"/>
      <c r="S1455" s="18"/>
      <c r="T1455" s="18"/>
      <c r="U1455" s="18"/>
      <c r="V1455" s="18"/>
      <c r="W1455" s="18"/>
      <c r="X1455" s="18"/>
      <c r="Y1455" s="18"/>
      <c r="Z1455" s="18"/>
      <c r="AA1455" s="18"/>
      <c r="AB1455" s="18"/>
      <c r="AC1455" s="18"/>
      <c r="AD1455" s="18"/>
      <c r="AE1455" s="18"/>
      <c r="AF1455" s="18"/>
      <c r="AG1455" s="18"/>
      <c r="AH1455" s="18"/>
      <c r="AI1455" s="18"/>
      <c r="AJ1455" s="18"/>
      <c r="AK1455" s="18"/>
      <c r="AL1455" s="18"/>
      <c r="AM1455" s="18"/>
      <c r="AN1455" s="18"/>
      <c r="AO1455" s="18"/>
      <c r="AP1455" s="18"/>
      <c r="AQ1455" s="18"/>
      <c r="AR1455" s="18"/>
      <c r="AS1455" s="18"/>
      <c r="AT1455" s="18"/>
      <c r="AU1455" s="18"/>
      <c r="AV1455" s="18"/>
      <c r="AW1455" s="18"/>
      <c r="AX1455" s="18"/>
      <c r="AY1455" s="18"/>
      <c r="AZ1455" s="18"/>
      <c r="BA1455" s="18"/>
      <c r="BB1455" s="18"/>
      <c r="BC1455" s="18"/>
      <c r="BD1455" s="18"/>
      <c r="BE1455" s="18"/>
      <c r="BF1455" s="18"/>
      <c r="BG1455" s="18"/>
      <c r="BH1455" s="18"/>
      <c r="BI1455" s="18"/>
      <c r="BJ1455" s="18"/>
      <c r="BK1455" s="18"/>
      <c r="BL1455" s="18"/>
      <c r="BM1455" s="18"/>
      <c r="BN1455" s="18"/>
      <c r="BO1455" s="18"/>
      <c r="BP1455" s="18"/>
      <c r="BQ1455" s="18"/>
      <c r="BR1455" s="18"/>
      <c r="BS1455" s="18"/>
      <c r="BT1455" s="18"/>
      <c r="BU1455" s="18"/>
      <c r="BV1455" s="18"/>
      <c r="BW1455" s="18"/>
      <c r="BX1455" s="18"/>
      <c r="BY1455" s="18"/>
      <c r="BZ1455" s="18"/>
      <c r="CA1455" s="18"/>
      <c r="CB1455" s="18"/>
      <c r="CC1455" s="18"/>
      <c r="CD1455" s="18"/>
      <c r="CE1455" s="18"/>
      <c r="CF1455" s="18"/>
      <c r="CG1455" s="18"/>
      <c r="CH1455" s="18"/>
      <c r="CI1455" s="18"/>
      <c r="CJ1455" s="18"/>
      <c r="CK1455" s="18"/>
      <c r="CL1455" s="18"/>
      <c r="CM1455" s="18"/>
      <c r="CN1455" s="18"/>
      <c r="CO1455" s="18"/>
      <c r="CP1455" s="18"/>
      <c r="CQ1455" s="18"/>
      <c r="CR1455" s="18"/>
      <c r="CS1455" s="18"/>
    </row>
    <row r="1456" spans="1:97">
      <c r="A1456" s="18"/>
      <c r="B1456" s="18"/>
      <c r="C1456" s="18" t="s">
        <v>19333</v>
      </c>
      <c r="D1456" s="18"/>
      <c r="E1456" s="18"/>
      <c r="F1456" s="18"/>
      <c r="G1456" s="18"/>
      <c r="H1456" s="18"/>
      <c r="I1456" s="18"/>
      <c r="J1456" s="18"/>
      <c r="K1456" s="18"/>
      <c r="L1456" s="18"/>
      <c r="M1456" s="18"/>
      <c r="N1456" s="18"/>
      <c r="O1456" s="18"/>
      <c r="P1456" s="18"/>
      <c r="Q1456" s="18"/>
      <c r="R1456" s="18"/>
      <c r="S1456" s="18"/>
      <c r="T1456" s="18"/>
      <c r="U1456" s="18"/>
      <c r="V1456" s="18"/>
      <c r="W1456" s="18"/>
      <c r="X1456" s="18"/>
      <c r="Y1456" s="18"/>
      <c r="Z1456" s="18"/>
      <c r="AA1456" s="18"/>
      <c r="AB1456" s="18"/>
      <c r="AC1456" s="18"/>
      <c r="AD1456" s="18"/>
      <c r="AE1456" s="18"/>
      <c r="AF1456" s="18"/>
      <c r="AG1456" s="18"/>
      <c r="AH1456" s="18"/>
      <c r="AI1456" s="18"/>
      <c r="AJ1456" s="18"/>
      <c r="AK1456" s="18"/>
      <c r="AL1456" s="18"/>
      <c r="AM1456" s="18"/>
      <c r="AN1456" s="18"/>
      <c r="AO1456" s="18"/>
      <c r="AP1456" s="18"/>
      <c r="AQ1456" s="18"/>
      <c r="AR1456" s="18"/>
      <c r="AS1456" s="18"/>
      <c r="AT1456" s="18"/>
      <c r="AU1456" s="18"/>
      <c r="AV1456" s="18"/>
      <c r="AW1456" s="18"/>
      <c r="AX1456" s="18"/>
      <c r="AY1456" s="18"/>
      <c r="AZ1456" s="18"/>
      <c r="BA1456" s="18"/>
      <c r="BB1456" s="18"/>
      <c r="BC1456" s="18"/>
      <c r="BD1456" s="18"/>
      <c r="BE1456" s="18"/>
      <c r="BF1456" s="18"/>
      <c r="BG1456" s="18"/>
      <c r="BH1456" s="18"/>
      <c r="BI1456" s="18"/>
      <c r="BJ1456" s="18"/>
      <c r="BK1456" s="18"/>
      <c r="BL1456" s="18"/>
      <c r="BM1456" s="18"/>
      <c r="BN1456" s="18"/>
      <c r="BO1456" s="18"/>
      <c r="BP1456" s="18"/>
      <c r="BQ1456" s="18"/>
      <c r="BR1456" s="18"/>
      <c r="BS1456" s="18"/>
      <c r="BT1456" s="18"/>
      <c r="BU1456" s="18"/>
      <c r="BV1456" s="18"/>
      <c r="BW1456" s="18"/>
      <c r="BX1456" s="18"/>
      <c r="BY1456" s="18"/>
      <c r="BZ1456" s="18"/>
      <c r="CA1456" s="18"/>
      <c r="CB1456" s="18"/>
      <c r="CC1456" s="18"/>
      <c r="CD1456" s="18"/>
      <c r="CE1456" s="18"/>
      <c r="CF1456" s="18"/>
      <c r="CG1456" s="18"/>
      <c r="CH1456" s="18"/>
      <c r="CI1456" s="18"/>
      <c r="CJ1456" s="18"/>
      <c r="CK1456" s="18"/>
      <c r="CL1456" s="18"/>
      <c r="CM1456" s="18"/>
      <c r="CN1456" s="18"/>
      <c r="CO1456" s="18"/>
      <c r="CP1456" s="18"/>
      <c r="CQ1456" s="18"/>
      <c r="CR1456" s="18"/>
      <c r="CS1456" s="18"/>
    </row>
    <row r="1457" spans="1:97">
      <c r="A1457" s="18"/>
      <c r="B1457" s="18"/>
      <c r="C1457" s="18" t="s">
        <v>19334</v>
      </c>
      <c r="D1457" s="18"/>
      <c r="E1457" s="18"/>
      <c r="F1457" s="18"/>
      <c r="G1457" s="18"/>
      <c r="H1457" s="18"/>
      <c r="I1457" s="18"/>
      <c r="J1457" s="18"/>
      <c r="K1457" s="18"/>
      <c r="L1457" s="18"/>
      <c r="M1457" s="18"/>
      <c r="N1457" s="18"/>
      <c r="O1457" s="18"/>
      <c r="P1457" s="18"/>
      <c r="Q1457" s="18"/>
      <c r="R1457" s="18"/>
      <c r="S1457" s="18"/>
      <c r="T1457" s="18"/>
      <c r="U1457" s="18"/>
      <c r="V1457" s="18"/>
      <c r="W1457" s="18"/>
      <c r="X1457" s="18"/>
      <c r="Y1457" s="18"/>
      <c r="Z1457" s="18"/>
      <c r="AA1457" s="18"/>
      <c r="AB1457" s="18"/>
      <c r="AC1457" s="18"/>
      <c r="AD1457" s="18"/>
      <c r="AE1457" s="18"/>
      <c r="AF1457" s="18"/>
      <c r="AG1457" s="18"/>
      <c r="AH1457" s="18"/>
      <c r="AI1457" s="18"/>
      <c r="AJ1457" s="18"/>
      <c r="AK1457" s="18"/>
      <c r="AL1457" s="18"/>
      <c r="AM1457" s="18"/>
      <c r="AN1457" s="18"/>
      <c r="AO1457" s="18"/>
      <c r="AP1457" s="18"/>
      <c r="AQ1457" s="18"/>
      <c r="AR1457" s="18"/>
      <c r="AS1457" s="18"/>
      <c r="AT1457" s="18"/>
      <c r="AU1457" s="18"/>
      <c r="AV1457" s="18"/>
      <c r="AW1457" s="18"/>
      <c r="AX1457" s="18"/>
      <c r="AY1457" s="18"/>
      <c r="AZ1457" s="18"/>
      <c r="BA1457" s="18"/>
      <c r="BB1457" s="18"/>
      <c r="BC1457" s="18"/>
      <c r="BD1457" s="18"/>
      <c r="BE1457" s="18"/>
      <c r="BF1457" s="18"/>
      <c r="BG1457" s="18"/>
      <c r="BH1457" s="18"/>
      <c r="BI1457" s="18"/>
      <c r="BJ1457" s="18"/>
      <c r="BK1457" s="18"/>
      <c r="BL1457" s="18"/>
      <c r="BM1457" s="18"/>
      <c r="BN1457" s="18"/>
      <c r="BO1457" s="18"/>
      <c r="BP1457" s="18"/>
      <c r="BQ1457" s="18"/>
      <c r="BR1457" s="18"/>
      <c r="BS1457" s="18"/>
      <c r="BT1457" s="18"/>
      <c r="BU1457" s="18"/>
      <c r="BV1457" s="18"/>
      <c r="BW1457" s="18"/>
      <c r="BX1457" s="18"/>
      <c r="BY1457" s="18"/>
      <c r="BZ1457" s="18"/>
      <c r="CA1457" s="18"/>
      <c r="CB1457" s="18"/>
      <c r="CC1457" s="18"/>
      <c r="CD1457" s="18"/>
      <c r="CE1457" s="18"/>
      <c r="CF1457" s="18"/>
      <c r="CG1457" s="18"/>
      <c r="CH1457" s="18"/>
      <c r="CI1457" s="18"/>
      <c r="CJ1457" s="18"/>
      <c r="CK1457" s="18"/>
      <c r="CL1457" s="18"/>
      <c r="CM1457" s="18"/>
      <c r="CN1457" s="18"/>
      <c r="CO1457" s="18"/>
      <c r="CP1457" s="18"/>
      <c r="CQ1457" s="18"/>
      <c r="CR1457" s="18"/>
      <c r="CS1457" s="18"/>
    </row>
    <row r="1458" spans="1:97">
      <c r="A1458" s="18"/>
      <c r="B1458" s="18"/>
      <c r="C1458" s="18" t="s">
        <v>19335</v>
      </c>
      <c r="D1458" s="18"/>
      <c r="E1458" s="18"/>
      <c r="F1458" s="18"/>
      <c r="G1458" s="18"/>
      <c r="H1458" s="18"/>
      <c r="I1458" s="18"/>
      <c r="J1458" s="18"/>
      <c r="K1458" s="18"/>
      <c r="L1458" s="18"/>
      <c r="M1458" s="18"/>
      <c r="N1458" s="18"/>
      <c r="O1458" s="18"/>
      <c r="P1458" s="18"/>
      <c r="Q1458" s="18"/>
      <c r="R1458" s="18"/>
      <c r="S1458" s="18"/>
      <c r="T1458" s="18"/>
      <c r="U1458" s="18"/>
      <c r="V1458" s="18"/>
      <c r="W1458" s="18"/>
      <c r="X1458" s="18"/>
      <c r="Y1458" s="18"/>
      <c r="Z1458" s="18"/>
      <c r="AA1458" s="18"/>
      <c r="AB1458" s="18"/>
      <c r="AC1458" s="18"/>
      <c r="AD1458" s="18"/>
      <c r="AE1458" s="18"/>
      <c r="AF1458" s="18"/>
      <c r="AG1458" s="18"/>
      <c r="AH1458" s="18"/>
      <c r="AI1458" s="18"/>
      <c r="AJ1458" s="18"/>
      <c r="AK1458" s="18"/>
      <c r="AL1458" s="18"/>
      <c r="AM1458" s="18"/>
      <c r="AN1458" s="18"/>
      <c r="AO1458" s="18"/>
      <c r="AP1458" s="18"/>
      <c r="AQ1458" s="18"/>
      <c r="AR1458" s="18"/>
      <c r="AS1458" s="18"/>
      <c r="AT1458" s="18"/>
      <c r="AU1458" s="18"/>
      <c r="AV1458" s="18"/>
      <c r="AW1458" s="18"/>
      <c r="AX1458" s="18"/>
      <c r="AY1458" s="18"/>
      <c r="AZ1458" s="18"/>
      <c r="BA1458" s="18"/>
      <c r="BB1458" s="18"/>
      <c r="BC1458" s="18"/>
      <c r="BD1458" s="18"/>
      <c r="BE1458" s="18"/>
      <c r="BF1458" s="18"/>
      <c r="BG1458" s="18"/>
      <c r="BH1458" s="18"/>
      <c r="BI1458" s="18"/>
      <c r="BJ1458" s="18"/>
      <c r="BK1458" s="18"/>
      <c r="BL1458" s="18"/>
      <c r="BM1458" s="18"/>
      <c r="BN1458" s="18"/>
      <c r="BO1458" s="18"/>
      <c r="BP1458" s="18"/>
      <c r="BQ1458" s="18"/>
      <c r="BR1458" s="18"/>
      <c r="BS1458" s="18"/>
      <c r="BT1458" s="18"/>
      <c r="BU1458" s="18"/>
      <c r="BV1458" s="18"/>
      <c r="BW1458" s="18"/>
      <c r="BX1458" s="18"/>
      <c r="BY1458" s="18"/>
      <c r="BZ1458" s="18"/>
      <c r="CA1458" s="18"/>
      <c r="CB1458" s="18"/>
      <c r="CC1458" s="18"/>
      <c r="CD1458" s="18"/>
      <c r="CE1458" s="18"/>
      <c r="CF1458" s="18"/>
      <c r="CG1458" s="18"/>
      <c r="CH1458" s="18"/>
      <c r="CI1458" s="18"/>
      <c r="CJ1458" s="18"/>
      <c r="CK1458" s="18"/>
      <c r="CL1458" s="18"/>
      <c r="CM1458" s="18"/>
      <c r="CN1458" s="18"/>
      <c r="CO1458" s="18"/>
      <c r="CP1458" s="18"/>
      <c r="CQ1458" s="18"/>
      <c r="CR1458" s="18"/>
      <c r="CS1458" s="18"/>
    </row>
    <row r="1459" spans="1:97">
      <c r="A1459" s="18"/>
      <c r="B1459" s="18"/>
      <c r="C1459" s="18" t="s">
        <v>19336</v>
      </c>
      <c r="D1459" s="18"/>
      <c r="E1459" s="18"/>
      <c r="F1459" s="18"/>
      <c r="G1459" s="18"/>
      <c r="H1459" s="18"/>
      <c r="I1459" s="18"/>
      <c r="J1459" s="18"/>
      <c r="K1459" s="18"/>
      <c r="L1459" s="18"/>
      <c r="M1459" s="18"/>
      <c r="N1459" s="18"/>
      <c r="O1459" s="18"/>
      <c r="P1459" s="18"/>
      <c r="Q1459" s="18"/>
      <c r="R1459" s="18"/>
      <c r="S1459" s="18"/>
      <c r="T1459" s="18"/>
      <c r="U1459" s="18"/>
      <c r="V1459" s="18"/>
      <c r="W1459" s="18"/>
      <c r="X1459" s="18"/>
      <c r="Y1459" s="18"/>
      <c r="Z1459" s="18"/>
      <c r="AA1459" s="18"/>
      <c r="AB1459" s="18"/>
      <c r="AC1459" s="18"/>
      <c r="AD1459" s="18"/>
      <c r="AE1459" s="18"/>
      <c r="AF1459" s="18"/>
      <c r="AG1459" s="18"/>
      <c r="AH1459" s="18"/>
      <c r="AI1459" s="18"/>
      <c r="AJ1459" s="18"/>
      <c r="AK1459" s="18"/>
      <c r="AL1459" s="18"/>
      <c r="AM1459" s="18"/>
      <c r="AN1459" s="18"/>
      <c r="AO1459" s="18"/>
      <c r="AP1459" s="18"/>
      <c r="AQ1459" s="18"/>
      <c r="AR1459" s="18"/>
      <c r="AS1459" s="18"/>
      <c r="AT1459" s="18"/>
      <c r="AU1459" s="18"/>
      <c r="AV1459" s="18"/>
      <c r="AW1459" s="18"/>
      <c r="AX1459" s="18"/>
      <c r="AY1459" s="18"/>
      <c r="AZ1459" s="18"/>
      <c r="BA1459" s="18"/>
      <c r="BB1459" s="18"/>
      <c r="BC1459" s="18"/>
      <c r="BD1459" s="18"/>
      <c r="BE1459" s="18"/>
      <c r="BF1459" s="18"/>
      <c r="BG1459" s="18"/>
      <c r="BH1459" s="18"/>
      <c r="BI1459" s="18"/>
      <c r="BJ1459" s="18"/>
      <c r="BK1459" s="18"/>
      <c r="BL1459" s="18"/>
      <c r="BM1459" s="18"/>
      <c r="BN1459" s="18"/>
      <c r="BO1459" s="18"/>
      <c r="BP1459" s="18"/>
      <c r="BQ1459" s="18"/>
      <c r="BR1459" s="18"/>
      <c r="BS1459" s="18"/>
      <c r="BT1459" s="18"/>
      <c r="BU1459" s="18"/>
      <c r="BV1459" s="18"/>
      <c r="BW1459" s="18"/>
      <c r="BX1459" s="18"/>
      <c r="BY1459" s="18"/>
      <c r="BZ1459" s="18"/>
      <c r="CA1459" s="18"/>
      <c r="CB1459" s="18"/>
      <c r="CC1459" s="18"/>
      <c r="CD1459" s="18"/>
      <c r="CE1459" s="18"/>
      <c r="CF1459" s="18"/>
      <c r="CG1459" s="18"/>
      <c r="CH1459" s="18"/>
      <c r="CI1459" s="18"/>
      <c r="CJ1459" s="18"/>
      <c r="CK1459" s="18"/>
      <c r="CL1459" s="18"/>
      <c r="CM1459" s="18"/>
      <c r="CN1459" s="18"/>
      <c r="CO1459" s="18"/>
      <c r="CP1459" s="18"/>
      <c r="CQ1459" s="18"/>
      <c r="CR1459" s="18"/>
      <c r="CS1459" s="18"/>
    </row>
    <row r="1460" spans="1:97">
      <c r="A1460" s="18"/>
      <c r="B1460" s="18"/>
      <c r="C1460" s="18" t="s">
        <v>19337</v>
      </c>
      <c r="D1460" s="18"/>
      <c r="E1460" s="18"/>
      <c r="F1460" s="18"/>
      <c r="G1460" s="18"/>
      <c r="H1460" s="18"/>
      <c r="I1460" s="18"/>
      <c r="J1460" s="18"/>
      <c r="K1460" s="18"/>
      <c r="L1460" s="18"/>
      <c r="M1460" s="18"/>
      <c r="N1460" s="18"/>
      <c r="O1460" s="18"/>
      <c r="P1460" s="18"/>
      <c r="Q1460" s="18"/>
      <c r="R1460" s="18"/>
      <c r="S1460" s="18"/>
      <c r="T1460" s="18"/>
      <c r="U1460" s="18"/>
      <c r="V1460" s="18"/>
      <c r="W1460" s="18"/>
      <c r="X1460" s="18"/>
      <c r="Y1460" s="18"/>
      <c r="Z1460" s="18"/>
      <c r="AA1460" s="18"/>
      <c r="AB1460" s="18"/>
      <c r="AC1460" s="18"/>
      <c r="AD1460" s="18"/>
      <c r="AE1460" s="18"/>
      <c r="AF1460" s="18"/>
      <c r="AG1460" s="18"/>
      <c r="AH1460" s="18"/>
      <c r="AI1460" s="18"/>
      <c r="AJ1460" s="18"/>
      <c r="AK1460" s="18"/>
      <c r="AL1460" s="18"/>
      <c r="AM1460" s="18"/>
      <c r="AN1460" s="18"/>
      <c r="AO1460" s="18"/>
      <c r="AP1460" s="18"/>
      <c r="AQ1460" s="18"/>
      <c r="AR1460" s="18"/>
      <c r="AS1460" s="18"/>
      <c r="AT1460" s="18"/>
      <c r="AU1460" s="18"/>
      <c r="AV1460" s="18"/>
      <c r="AW1460" s="18"/>
      <c r="AX1460" s="18"/>
      <c r="AY1460" s="18"/>
      <c r="AZ1460" s="18"/>
      <c r="BA1460" s="18"/>
      <c r="BB1460" s="18"/>
      <c r="BC1460" s="18"/>
      <c r="BD1460" s="18"/>
      <c r="BE1460" s="18"/>
      <c r="BF1460" s="18"/>
      <c r="BG1460" s="18"/>
      <c r="BH1460" s="18"/>
      <c r="BI1460" s="18"/>
      <c r="BJ1460" s="18"/>
      <c r="BK1460" s="18"/>
      <c r="BL1460" s="18"/>
      <c r="BM1460" s="18"/>
      <c r="BN1460" s="18"/>
      <c r="BO1460" s="18"/>
      <c r="BP1460" s="18"/>
      <c r="BQ1460" s="18"/>
      <c r="BR1460" s="18"/>
      <c r="BS1460" s="18"/>
      <c r="BT1460" s="18"/>
      <c r="BU1460" s="18"/>
      <c r="BV1460" s="18"/>
      <c r="BW1460" s="18"/>
      <c r="BX1460" s="18"/>
      <c r="BY1460" s="18"/>
      <c r="BZ1460" s="18"/>
      <c r="CA1460" s="18"/>
      <c r="CB1460" s="18"/>
      <c r="CC1460" s="18"/>
      <c r="CD1460" s="18"/>
      <c r="CE1460" s="18"/>
      <c r="CF1460" s="18"/>
      <c r="CG1460" s="18"/>
      <c r="CH1460" s="18"/>
      <c r="CI1460" s="18"/>
      <c r="CJ1460" s="18"/>
      <c r="CK1460" s="18"/>
      <c r="CL1460" s="18"/>
      <c r="CM1460" s="18"/>
      <c r="CN1460" s="18"/>
      <c r="CO1460" s="18"/>
      <c r="CP1460" s="18"/>
      <c r="CQ1460" s="18"/>
      <c r="CR1460" s="18"/>
      <c r="CS1460" s="18"/>
    </row>
    <row r="1461" spans="1:97">
      <c r="A1461" s="18"/>
      <c r="B1461" s="18"/>
      <c r="C1461" s="18" t="s">
        <v>19338</v>
      </c>
      <c r="D1461" s="18"/>
      <c r="E1461" s="18"/>
      <c r="F1461" s="18"/>
      <c r="G1461" s="18"/>
      <c r="H1461" s="18"/>
      <c r="I1461" s="18"/>
      <c r="J1461" s="18"/>
      <c r="K1461" s="18"/>
      <c r="L1461" s="18"/>
      <c r="M1461" s="18"/>
      <c r="N1461" s="18"/>
      <c r="O1461" s="18"/>
      <c r="P1461" s="18"/>
      <c r="Q1461" s="18"/>
      <c r="R1461" s="18"/>
      <c r="S1461" s="18"/>
      <c r="T1461" s="18"/>
      <c r="U1461" s="18"/>
      <c r="V1461" s="18"/>
      <c r="W1461" s="18"/>
      <c r="X1461" s="18"/>
      <c r="Y1461" s="18"/>
      <c r="Z1461" s="18"/>
      <c r="AA1461" s="18"/>
      <c r="AB1461" s="18"/>
      <c r="AC1461" s="18"/>
      <c r="AD1461" s="18"/>
      <c r="AE1461" s="18"/>
      <c r="AF1461" s="18"/>
      <c r="AG1461" s="18"/>
      <c r="AH1461" s="18"/>
      <c r="AI1461" s="18"/>
      <c r="AJ1461" s="18"/>
      <c r="AK1461" s="18"/>
      <c r="AL1461" s="18"/>
      <c r="AM1461" s="18"/>
      <c r="AN1461" s="18"/>
      <c r="AO1461" s="18"/>
      <c r="AP1461" s="18"/>
      <c r="AQ1461" s="18"/>
      <c r="AR1461" s="18"/>
      <c r="AS1461" s="18"/>
      <c r="AT1461" s="18"/>
      <c r="AU1461" s="18"/>
      <c r="AV1461" s="18"/>
      <c r="AW1461" s="18"/>
      <c r="AX1461" s="18"/>
      <c r="AY1461" s="18"/>
      <c r="AZ1461" s="18"/>
      <c r="BA1461" s="18"/>
      <c r="BB1461" s="18"/>
      <c r="BC1461" s="18"/>
      <c r="BD1461" s="18"/>
      <c r="BE1461" s="18"/>
      <c r="BF1461" s="18"/>
      <c r="BG1461" s="18"/>
      <c r="BH1461" s="18"/>
      <c r="BI1461" s="18"/>
      <c r="BJ1461" s="18"/>
      <c r="BK1461" s="18"/>
      <c r="BL1461" s="18"/>
      <c r="BM1461" s="18"/>
      <c r="BN1461" s="18"/>
      <c r="BO1461" s="18"/>
      <c r="BP1461" s="18"/>
      <c r="BQ1461" s="18"/>
      <c r="BR1461" s="18"/>
      <c r="BS1461" s="18"/>
      <c r="BT1461" s="18"/>
      <c r="BU1461" s="18"/>
      <c r="BV1461" s="18"/>
      <c r="BW1461" s="18"/>
      <c r="BX1461" s="18"/>
      <c r="BY1461" s="18"/>
      <c r="BZ1461" s="18"/>
      <c r="CA1461" s="18"/>
      <c r="CB1461" s="18"/>
      <c r="CC1461" s="18"/>
      <c r="CD1461" s="18"/>
      <c r="CE1461" s="18"/>
      <c r="CF1461" s="18"/>
      <c r="CG1461" s="18"/>
      <c r="CH1461" s="18"/>
      <c r="CI1461" s="18"/>
      <c r="CJ1461" s="18"/>
      <c r="CK1461" s="18"/>
      <c r="CL1461" s="18"/>
      <c r="CM1461" s="18"/>
      <c r="CN1461" s="18"/>
      <c r="CO1461" s="18"/>
      <c r="CP1461" s="18"/>
      <c r="CQ1461" s="18"/>
      <c r="CR1461" s="18"/>
      <c r="CS1461" s="18"/>
    </row>
    <row r="1462" spans="1:97">
      <c r="A1462" s="18"/>
      <c r="B1462" s="18"/>
      <c r="C1462" s="18" t="s">
        <v>19339</v>
      </c>
      <c r="D1462" s="18"/>
      <c r="E1462" s="18"/>
      <c r="F1462" s="18"/>
      <c r="G1462" s="18"/>
      <c r="H1462" s="18"/>
      <c r="I1462" s="18"/>
      <c r="J1462" s="18"/>
      <c r="K1462" s="18"/>
      <c r="L1462" s="18"/>
      <c r="M1462" s="18"/>
      <c r="N1462" s="18"/>
      <c r="O1462" s="18"/>
      <c r="P1462" s="18"/>
      <c r="Q1462" s="18"/>
      <c r="R1462" s="18"/>
      <c r="S1462" s="18"/>
      <c r="T1462" s="18"/>
      <c r="U1462" s="18"/>
      <c r="V1462" s="18"/>
      <c r="W1462" s="18"/>
      <c r="X1462" s="18"/>
      <c r="Y1462" s="18"/>
      <c r="Z1462" s="18"/>
      <c r="AA1462" s="18"/>
      <c r="AB1462" s="18"/>
      <c r="AC1462" s="18"/>
      <c r="AD1462" s="18"/>
      <c r="AE1462" s="18"/>
      <c r="AF1462" s="18"/>
      <c r="AG1462" s="18"/>
      <c r="AH1462" s="18"/>
      <c r="AI1462" s="18"/>
      <c r="AJ1462" s="18"/>
      <c r="AK1462" s="18"/>
      <c r="AL1462" s="18"/>
      <c r="AM1462" s="18"/>
      <c r="AN1462" s="18"/>
      <c r="AO1462" s="18"/>
      <c r="AP1462" s="18"/>
      <c r="AQ1462" s="18"/>
      <c r="AR1462" s="18"/>
      <c r="AS1462" s="18"/>
      <c r="AT1462" s="18"/>
      <c r="AU1462" s="18"/>
      <c r="AV1462" s="18"/>
      <c r="AW1462" s="18"/>
      <c r="AX1462" s="18"/>
      <c r="AY1462" s="18"/>
      <c r="AZ1462" s="18"/>
      <c r="BA1462" s="18"/>
      <c r="BB1462" s="18"/>
      <c r="BC1462" s="18"/>
      <c r="BD1462" s="18"/>
      <c r="BE1462" s="18"/>
      <c r="BF1462" s="18"/>
      <c r="BG1462" s="18"/>
      <c r="BH1462" s="18"/>
      <c r="BI1462" s="18"/>
      <c r="BJ1462" s="18"/>
      <c r="BK1462" s="18"/>
      <c r="BL1462" s="18"/>
      <c r="BM1462" s="18"/>
      <c r="BN1462" s="18"/>
      <c r="BO1462" s="18"/>
      <c r="BP1462" s="18"/>
      <c r="BQ1462" s="18"/>
      <c r="BR1462" s="18"/>
      <c r="BS1462" s="18"/>
      <c r="BT1462" s="18"/>
      <c r="BU1462" s="18"/>
      <c r="BV1462" s="18"/>
      <c r="BW1462" s="18"/>
      <c r="BX1462" s="18"/>
      <c r="BY1462" s="18"/>
      <c r="BZ1462" s="18"/>
      <c r="CA1462" s="18"/>
      <c r="CB1462" s="18"/>
      <c r="CC1462" s="18"/>
      <c r="CD1462" s="18"/>
      <c r="CE1462" s="18"/>
      <c r="CF1462" s="18"/>
      <c r="CG1462" s="18"/>
      <c r="CH1462" s="18"/>
      <c r="CI1462" s="18"/>
      <c r="CJ1462" s="18"/>
      <c r="CK1462" s="18"/>
      <c r="CL1462" s="18"/>
      <c r="CM1462" s="18"/>
      <c r="CN1462" s="18"/>
      <c r="CO1462" s="18"/>
      <c r="CP1462" s="18"/>
      <c r="CQ1462" s="18"/>
      <c r="CR1462" s="18"/>
      <c r="CS1462" s="18"/>
    </row>
    <row r="1463" spans="1:97">
      <c r="A1463" s="18"/>
      <c r="B1463" s="18"/>
      <c r="C1463" s="18" t="s">
        <v>19340</v>
      </c>
      <c r="D1463" s="18"/>
      <c r="E1463" s="18"/>
      <c r="F1463" s="18"/>
      <c r="G1463" s="18"/>
      <c r="H1463" s="18"/>
      <c r="I1463" s="18"/>
      <c r="J1463" s="18"/>
      <c r="K1463" s="18"/>
      <c r="L1463" s="18"/>
      <c r="M1463" s="18"/>
      <c r="N1463" s="18"/>
      <c r="O1463" s="18"/>
      <c r="P1463" s="18"/>
      <c r="Q1463" s="18"/>
      <c r="R1463" s="18"/>
      <c r="S1463" s="18"/>
      <c r="T1463" s="18"/>
      <c r="U1463" s="18"/>
      <c r="V1463" s="18"/>
      <c r="W1463" s="18"/>
      <c r="X1463" s="18"/>
      <c r="Y1463" s="18"/>
      <c r="Z1463" s="18"/>
      <c r="AA1463" s="18"/>
      <c r="AB1463" s="18"/>
      <c r="AC1463" s="18"/>
      <c r="AD1463" s="18"/>
      <c r="AE1463" s="18"/>
      <c r="AF1463" s="18"/>
      <c r="AG1463" s="18"/>
      <c r="AH1463" s="18"/>
      <c r="AI1463" s="18"/>
      <c r="AJ1463" s="18"/>
      <c r="AK1463" s="18"/>
      <c r="AL1463" s="18"/>
      <c r="AM1463" s="18"/>
      <c r="AN1463" s="18"/>
      <c r="AO1463" s="18"/>
      <c r="AP1463" s="18"/>
      <c r="AQ1463" s="18"/>
      <c r="AR1463" s="18"/>
      <c r="AS1463" s="18"/>
      <c r="AT1463" s="18"/>
      <c r="AU1463" s="18"/>
      <c r="AV1463" s="18"/>
      <c r="AW1463" s="18"/>
      <c r="AX1463" s="18"/>
      <c r="AY1463" s="18"/>
      <c r="AZ1463" s="18"/>
      <c r="BA1463" s="18"/>
      <c r="BB1463" s="18"/>
      <c r="BC1463" s="18"/>
      <c r="BD1463" s="18"/>
      <c r="BE1463" s="18"/>
      <c r="BF1463" s="18"/>
      <c r="BG1463" s="18"/>
      <c r="BH1463" s="18"/>
      <c r="BI1463" s="18"/>
      <c r="BJ1463" s="18"/>
      <c r="BK1463" s="18"/>
      <c r="BL1463" s="18"/>
      <c r="BM1463" s="18"/>
      <c r="BN1463" s="18"/>
      <c r="BO1463" s="18"/>
      <c r="BP1463" s="18"/>
      <c r="BQ1463" s="18"/>
      <c r="BR1463" s="18"/>
      <c r="BS1463" s="18"/>
      <c r="BT1463" s="18"/>
      <c r="BU1463" s="18"/>
      <c r="BV1463" s="18"/>
      <c r="BW1463" s="18"/>
      <c r="BX1463" s="18"/>
      <c r="BY1463" s="18"/>
      <c r="BZ1463" s="18"/>
      <c r="CA1463" s="18"/>
      <c r="CB1463" s="18"/>
      <c r="CC1463" s="18"/>
      <c r="CD1463" s="18"/>
      <c r="CE1463" s="18"/>
      <c r="CF1463" s="18"/>
      <c r="CG1463" s="18"/>
      <c r="CH1463" s="18"/>
      <c r="CI1463" s="18"/>
      <c r="CJ1463" s="18"/>
      <c r="CK1463" s="18"/>
      <c r="CL1463" s="18"/>
      <c r="CM1463" s="18"/>
      <c r="CN1463" s="18"/>
      <c r="CO1463" s="18"/>
      <c r="CP1463" s="18"/>
      <c r="CQ1463" s="18"/>
      <c r="CR1463" s="18"/>
      <c r="CS1463" s="18"/>
    </row>
    <row r="1464" spans="1:97">
      <c r="A1464" s="18"/>
      <c r="B1464" s="18"/>
      <c r="C1464" s="18" t="s">
        <v>19341</v>
      </c>
      <c r="D1464" s="18"/>
      <c r="E1464" s="18"/>
      <c r="F1464" s="18"/>
      <c r="G1464" s="18"/>
      <c r="H1464" s="18"/>
      <c r="I1464" s="18"/>
      <c r="J1464" s="18"/>
      <c r="K1464" s="18"/>
      <c r="L1464" s="18"/>
      <c r="M1464" s="18"/>
      <c r="N1464" s="18"/>
      <c r="O1464" s="18"/>
      <c r="P1464" s="18"/>
      <c r="Q1464" s="18"/>
      <c r="R1464" s="18"/>
      <c r="S1464" s="18"/>
      <c r="T1464" s="18"/>
      <c r="U1464" s="18"/>
      <c r="V1464" s="18"/>
      <c r="W1464" s="18"/>
      <c r="X1464" s="18"/>
      <c r="Y1464" s="18"/>
      <c r="Z1464" s="18"/>
      <c r="AA1464" s="18"/>
      <c r="AB1464" s="18"/>
      <c r="AC1464" s="18"/>
      <c r="AD1464" s="18"/>
      <c r="AE1464" s="18"/>
      <c r="AF1464" s="18"/>
      <c r="AG1464" s="18"/>
      <c r="AH1464" s="18"/>
      <c r="AI1464" s="18"/>
      <c r="AJ1464" s="18"/>
      <c r="AK1464" s="18"/>
      <c r="AL1464" s="18"/>
      <c r="AM1464" s="18"/>
      <c r="AN1464" s="18"/>
      <c r="AO1464" s="18"/>
      <c r="AP1464" s="18"/>
      <c r="AQ1464" s="18"/>
      <c r="AR1464" s="18"/>
      <c r="AS1464" s="18"/>
      <c r="AT1464" s="18"/>
      <c r="AU1464" s="18"/>
      <c r="AV1464" s="18"/>
      <c r="AW1464" s="18"/>
      <c r="AX1464" s="18"/>
      <c r="AY1464" s="18"/>
      <c r="AZ1464" s="18"/>
      <c r="BA1464" s="18"/>
      <c r="BB1464" s="18"/>
      <c r="BC1464" s="18"/>
      <c r="BD1464" s="18"/>
      <c r="BE1464" s="18"/>
      <c r="BF1464" s="18"/>
      <c r="BG1464" s="18"/>
      <c r="BH1464" s="18"/>
      <c r="BI1464" s="18"/>
      <c r="BJ1464" s="18"/>
      <c r="BK1464" s="18"/>
      <c r="BL1464" s="18"/>
      <c r="BM1464" s="18"/>
      <c r="BN1464" s="18"/>
      <c r="BO1464" s="18"/>
      <c r="BP1464" s="18"/>
      <c r="BQ1464" s="18"/>
      <c r="BR1464" s="18"/>
      <c r="BS1464" s="18"/>
      <c r="BT1464" s="18"/>
      <c r="BU1464" s="18"/>
      <c r="BV1464" s="18"/>
      <c r="BW1464" s="18"/>
      <c r="BX1464" s="18"/>
      <c r="BY1464" s="18"/>
      <c r="BZ1464" s="18"/>
      <c r="CA1464" s="18"/>
      <c r="CB1464" s="18"/>
      <c r="CC1464" s="18"/>
      <c r="CD1464" s="18"/>
      <c r="CE1464" s="18"/>
      <c r="CF1464" s="18"/>
      <c r="CG1464" s="18"/>
      <c r="CH1464" s="18"/>
      <c r="CI1464" s="18"/>
      <c r="CJ1464" s="18"/>
      <c r="CK1464" s="18"/>
      <c r="CL1464" s="18"/>
      <c r="CM1464" s="18"/>
      <c r="CN1464" s="18"/>
      <c r="CO1464" s="18"/>
      <c r="CP1464" s="18"/>
      <c r="CQ1464" s="18"/>
      <c r="CR1464" s="18"/>
      <c r="CS1464" s="18"/>
    </row>
    <row r="1465" spans="1:97">
      <c r="A1465" s="18"/>
      <c r="B1465" s="18"/>
      <c r="C1465" s="18" t="s">
        <v>19342</v>
      </c>
      <c r="D1465" s="18"/>
      <c r="E1465" s="18"/>
      <c r="F1465" s="18"/>
      <c r="G1465" s="18"/>
      <c r="H1465" s="18"/>
      <c r="I1465" s="18"/>
      <c r="J1465" s="18"/>
      <c r="K1465" s="18"/>
      <c r="L1465" s="18"/>
      <c r="M1465" s="18"/>
      <c r="N1465" s="18"/>
      <c r="O1465" s="18"/>
      <c r="P1465" s="18"/>
      <c r="Q1465" s="18"/>
      <c r="R1465" s="18"/>
      <c r="S1465" s="18"/>
      <c r="T1465" s="18"/>
      <c r="U1465" s="18"/>
      <c r="V1465" s="18"/>
      <c r="W1465" s="18"/>
      <c r="X1465" s="18"/>
      <c r="Y1465" s="18"/>
      <c r="Z1465" s="18"/>
      <c r="AA1465" s="18"/>
      <c r="AB1465" s="18"/>
      <c r="AC1465" s="18"/>
      <c r="AD1465" s="18"/>
      <c r="AE1465" s="18"/>
      <c r="AF1465" s="18"/>
      <c r="AG1465" s="18"/>
      <c r="AH1465" s="18"/>
      <c r="AI1465" s="18"/>
      <c r="AJ1465" s="18"/>
      <c r="AK1465" s="18"/>
      <c r="AL1465" s="18"/>
      <c r="AM1465" s="18"/>
      <c r="AN1465" s="18"/>
      <c r="AO1465" s="18"/>
      <c r="AP1465" s="18"/>
      <c r="AQ1465" s="18"/>
      <c r="AR1465" s="18"/>
      <c r="AS1465" s="18"/>
      <c r="AT1465" s="18"/>
      <c r="AU1465" s="18"/>
      <c r="AV1465" s="18"/>
      <c r="AW1465" s="18"/>
      <c r="AX1465" s="18"/>
      <c r="AY1465" s="18"/>
      <c r="AZ1465" s="18"/>
      <c r="BA1465" s="18"/>
      <c r="BB1465" s="18"/>
      <c r="BC1465" s="18"/>
      <c r="BD1465" s="18"/>
      <c r="BE1465" s="18"/>
      <c r="BF1465" s="18"/>
      <c r="BG1465" s="18"/>
      <c r="BH1465" s="18"/>
      <c r="BI1465" s="18"/>
      <c r="BJ1465" s="18"/>
      <c r="BK1465" s="18"/>
      <c r="BL1465" s="18"/>
      <c r="BM1465" s="18"/>
      <c r="BN1465" s="18"/>
      <c r="BO1465" s="18"/>
      <c r="BP1465" s="18"/>
      <c r="BQ1465" s="18"/>
      <c r="BR1465" s="18"/>
      <c r="BS1465" s="18"/>
      <c r="BT1465" s="18"/>
      <c r="BU1465" s="18"/>
      <c r="BV1465" s="18"/>
      <c r="BW1465" s="18"/>
      <c r="BX1465" s="18"/>
      <c r="BY1465" s="18"/>
      <c r="BZ1465" s="18"/>
      <c r="CA1465" s="18"/>
      <c r="CB1465" s="18"/>
      <c r="CC1465" s="18"/>
      <c r="CD1465" s="18"/>
      <c r="CE1465" s="18"/>
      <c r="CF1465" s="18"/>
      <c r="CG1465" s="18"/>
      <c r="CH1465" s="18"/>
      <c r="CI1465" s="18"/>
      <c r="CJ1465" s="18"/>
      <c r="CK1465" s="18"/>
      <c r="CL1465" s="18"/>
      <c r="CM1465" s="18"/>
      <c r="CN1465" s="18"/>
      <c r="CO1465" s="18"/>
      <c r="CP1465" s="18"/>
      <c r="CQ1465" s="18"/>
      <c r="CR1465" s="18"/>
      <c r="CS1465" s="18"/>
    </row>
    <row r="1466" spans="1:97">
      <c r="A1466" s="18"/>
      <c r="B1466" s="18"/>
      <c r="C1466" s="18" t="s">
        <v>19343</v>
      </c>
      <c r="D1466" s="18"/>
      <c r="E1466" s="18"/>
      <c r="F1466" s="18"/>
      <c r="G1466" s="18"/>
      <c r="H1466" s="18"/>
      <c r="I1466" s="18"/>
      <c r="J1466" s="18"/>
      <c r="K1466" s="18"/>
      <c r="L1466" s="18"/>
      <c r="M1466" s="18"/>
      <c r="N1466" s="18"/>
      <c r="O1466" s="18"/>
      <c r="P1466" s="18"/>
      <c r="Q1466" s="18"/>
      <c r="R1466" s="18"/>
      <c r="S1466" s="18"/>
      <c r="T1466" s="18"/>
      <c r="U1466" s="18"/>
      <c r="V1466" s="18"/>
      <c r="W1466" s="18"/>
      <c r="X1466" s="18"/>
      <c r="Y1466" s="18"/>
      <c r="Z1466" s="18"/>
      <c r="AA1466" s="18"/>
      <c r="AB1466" s="18"/>
      <c r="AC1466" s="18"/>
      <c r="AD1466" s="18"/>
      <c r="AE1466" s="18"/>
      <c r="AF1466" s="18"/>
      <c r="AG1466" s="18"/>
      <c r="AH1466" s="18"/>
      <c r="AI1466" s="18"/>
      <c r="AJ1466" s="18"/>
      <c r="AK1466" s="18"/>
      <c r="AL1466" s="18"/>
      <c r="AM1466" s="18"/>
      <c r="AN1466" s="18"/>
      <c r="AO1466" s="18"/>
      <c r="AP1466" s="18"/>
      <c r="AQ1466" s="18"/>
      <c r="AR1466" s="18"/>
      <c r="AS1466" s="18"/>
      <c r="AT1466" s="18"/>
      <c r="AU1466" s="18"/>
      <c r="AV1466" s="18"/>
      <c r="AW1466" s="18"/>
      <c r="AX1466" s="18"/>
      <c r="AY1466" s="18"/>
      <c r="AZ1466" s="18"/>
      <c r="BA1466" s="18"/>
      <c r="BB1466" s="18"/>
      <c r="BC1466" s="18"/>
      <c r="BD1466" s="18"/>
      <c r="BE1466" s="18"/>
      <c r="BF1466" s="18"/>
      <c r="BG1466" s="18"/>
      <c r="BH1466" s="18"/>
      <c r="BI1466" s="18"/>
      <c r="BJ1466" s="18"/>
      <c r="BK1466" s="18"/>
      <c r="BL1466" s="18"/>
      <c r="BM1466" s="18"/>
      <c r="BN1466" s="18"/>
      <c r="BO1466" s="18"/>
      <c r="BP1466" s="18"/>
      <c r="BQ1466" s="18"/>
      <c r="BR1466" s="18"/>
      <c r="BS1466" s="18"/>
      <c r="BT1466" s="18"/>
      <c r="BU1466" s="18"/>
      <c r="BV1466" s="18"/>
      <c r="BW1466" s="18"/>
      <c r="BX1466" s="18"/>
      <c r="BY1466" s="18"/>
      <c r="BZ1466" s="18"/>
      <c r="CA1466" s="18"/>
      <c r="CB1466" s="18"/>
      <c r="CC1466" s="18"/>
      <c r="CD1466" s="18"/>
      <c r="CE1466" s="18"/>
      <c r="CF1466" s="18"/>
      <c r="CG1466" s="18"/>
      <c r="CH1466" s="18"/>
      <c r="CI1466" s="18"/>
      <c r="CJ1466" s="18"/>
      <c r="CK1466" s="18"/>
      <c r="CL1466" s="18"/>
      <c r="CM1466" s="18"/>
      <c r="CN1466" s="18"/>
      <c r="CO1466" s="18"/>
      <c r="CP1466" s="18"/>
      <c r="CQ1466" s="18"/>
      <c r="CR1466" s="18"/>
      <c r="CS1466" s="18"/>
    </row>
    <row r="1467" spans="1:97">
      <c r="A1467" s="18"/>
      <c r="B1467" s="18"/>
      <c r="C1467" s="18" t="s">
        <v>19344</v>
      </c>
      <c r="D1467" s="18"/>
      <c r="E1467" s="18"/>
      <c r="F1467" s="18"/>
      <c r="G1467" s="18"/>
      <c r="H1467" s="18"/>
      <c r="I1467" s="18"/>
      <c r="J1467" s="18"/>
      <c r="K1467" s="18"/>
      <c r="L1467" s="18"/>
      <c r="M1467" s="18"/>
      <c r="N1467" s="18"/>
      <c r="O1467" s="18"/>
      <c r="P1467" s="18"/>
      <c r="Q1467" s="18"/>
      <c r="R1467" s="18"/>
      <c r="S1467" s="18"/>
      <c r="T1467" s="18"/>
      <c r="U1467" s="18"/>
      <c r="V1467" s="18"/>
      <c r="W1467" s="18"/>
      <c r="X1467" s="18"/>
      <c r="Y1467" s="18"/>
      <c r="Z1467" s="18"/>
      <c r="AA1467" s="18"/>
      <c r="AB1467" s="18"/>
      <c r="AC1467" s="18"/>
      <c r="AD1467" s="18"/>
      <c r="AE1467" s="18"/>
      <c r="AF1467" s="18"/>
      <c r="AG1467" s="18"/>
      <c r="AH1467" s="18"/>
      <c r="AI1467" s="18"/>
      <c r="AJ1467" s="18"/>
      <c r="AK1467" s="18"/>
      <c r="AL1467" s="18"/>
      <c r="AM1467" s="18"/>
      <c r="AN1467" s="18"/>
      <c r="AO1467" s="18"/>
      <c r="AP1467" s="18"/>
      <c r="AQ1467" s="18"/>
      <c r="AR1467" s="18"/>
      <c r="AS1467" s="18"/>
      <c r="AT1467" s="18"/>
      <c r="AU1467" s="18"/>
      <c r="AV1467" s="18"/>
      <c r="AW1467" s="18"/>
      <c r="AX1467" s="18"/>
      <c r="AY1467" s="18"/>
      <c r="AZ1467" s="18"/>
      <c r="BA1467" s="18"/>
      <c r="BB1467" s="18"/>
      <c r="BC1467" s="18"/>
      <c r="BD1467" s="18"/>
      <c r="BE1467" s="18"/>
      <c r="BF1467" s="18"/>
      <c r="BG1467" s="18"/>
      <c r="BH1467" s="18"/>
      <c r="BI1467" s="18"/>
      <c r="BJ1467" s="18"/>
      <c r="BK1467" s="18"/>
      <c r="BL1467" s="18"/>
      <c r="BM1467" s="18"/>
      <c r="BN1467" s="18"/>
      <c r="BO1467" s="18"/>
      <c r="BP1467" s="18"/>
      <c r="BQ1467" s="18"/>
      <c r="BR1467" s="18"/>
      <c r="BS1467" s="18"/>
      <c r="BT1467" s="18"/>
      <c r="BU1467" s="18"/>
      <c r="BV1467" s="18"/>
      <c r="BW1467" s="18"/>
      <c r="BX1467" s="18"/>
      <c r="BY1467" s="18"/>
      <c r="BZ1467" s="18"/>
      <c r="CA1467" s="18"/>
      <c r="CB1467" s="18"/>
      <c r="CC1467" s="18"/>
      <c r="CD1467" s="18"/>
      <c r="CE1467" s="18"/>
      <c r="CF1467" s="18"/>
      <c r="CG1467" s="18"/>
      <c r="CH1467" s="18"/>
      <c r="CI1467" s="18"/>
      <c r="CJ1467" s="18"/>
      <c r="CK1467" s="18"/>
      <c r="CL1467" s="18"/>
      <c r="CM1467" s="18"/>
      <c r="CN1467" s="18"/>
      <c r="CO1467" s="18"/>
      <c r="CP1467" s="18"/>
      <c r="CQ1467" s="18"/>
      <c r="CR1467" s="18"/>
      <c r="CS1467" s="18"/>
    </row>
    <row r="1468" spans="1:97">
      <c r="A1468" s="18"/>
      <c r="B1468" s="18"/>
      <c r="C1468" s="18" t="s">
        <v>19345</v>
      </c>
      <c r="D1468" s="18"/>
      <c r="E1468" s="18"/>
      <c r="F1468" s="18"/>
      <c r="G1468" s="18"/>
      <c r="H1468" s="18"/>
      <c r="I1468" s="18"/>
      <c r="J1468" s="18"/>
      <c r="K1468" s="18"/>
      <c r="L1468" s="18"/>
      <c r="M1468" s="18"/>
      <c r="N1468" s="18"/>
      <c r="O1468" s="18"/>
      <c r="P1468" s="18"/>
      <c r="Q1468" s="18"/>
      <c r="R1468" s="18"/>
      <c r="S1468" s="18"/>
      <c r="T1468" s="18"/>
      <c r="U1468" s="18"/>
      <c r="V1468" s="18"/>
      <c r="W1468" s="18"/>
      <c r="X1468" s="18"/>
      <c r="Y1468" s="18"/>
      <c r="Z1468" s="18"/>
      <c r="AA1468" s="18"/>
      <c r="AB1468" s="18"/>
      <c r="AC1468" s="18"/>
      <c r="AD1468" s="18"/>
      <c r="AE1468" s="18"/>
      <c r="AF1468" s="18"/>
      <c r="AG1468" s="18"/>
      <c r="AH1468" s="18"/>
      <c r="AI1468" s="18"/>
      <c r="AJ1468" s="18"/>
      <c r="AK1468" s="18"/>
      <c r="AL1468" s="18"/>
      <c r="AM1468" s="18"/>
      <c r="AN1468" s="18"/>
      <c r="AO1468" s="18"/>
      <c r="AP1468" s="18"/>
      <c r="AQ1468" s="18"/>
      <c r="AR1468" s="18"/>
      <c r="AS1468" s="18"/>
      <c r="AT1468" s="18"/>
      <c r="AU1468" s="18"/>
      <c r="AV1468" s="18"/>
      <c r="AW1468" s="18"/>
      <c r="AX1468" s="18"/>
      <c r="AY1468" s="18"/>
      <c r="AZ1468" s="18"/>
      <c r="BA1468" s="18"/>
      <c r="BB1468" s="18"/>
      <c r="BC1468" s="18"/>
      <c r="BD1468" s="18"/>
      <c r="BE1468" s="18"/>
      <c r="BF1468" s="18"/>
      <c r="BG1468" s="18"/>
      <c r="BH1468" s="18"/>
      <c r="BI1468" s="18"/>
      <c r="BJ1468" s="18"/>
      <c r="BK1468" s="18"/>
      <c r="BL1468" s="18"/>
      <c r="BM1468" s="18"/>
      <c r="BN1468" s="18"/>
      <c r="BO1468" s="18"/>
      <c r="BP1468" s="18"/>
      <c r="BQ1468" s="18"/>
      <c r="BR1468" s="18"/>
      <c r="BS1468" s="18"/>
      <c r="BT1468" s="18"/>
      <c r="BU1468" s="18"/>
      <c r="BV1468" s="18"/>
      <c r="BW1468" s="18"/>
      <c r="BX1468" s="18"/>
      <c r="BY1468" s="18"/>
      <c r="BZ1468" s="18"/>
      <c r="CA1468" s="18"/>
      <c r="CB1468" s="18"/>
      <c r="CC1468" s="18"/>
      <c r="CD1468" s="18"/>
      <c r="CE1468" s="18"/>
      <c r="CF1468" s="18"/>
      <c r="CG1468" s="18"/>
      <c r="CH1468" s="18"/>
      <c r="CI1468" s="18"/>
      <c r="CJ1468" s="18"/>
      <c r="CK1468" s="18"/>
      <c r="CL1468" s="18"/>
      <c r="CM1468" s="18"/>
      <c r="CN1468" s="18"/>
      <c r="CO1468" s="18"/>
      <c r="CP1468" s="18"/>
      <c r="CQ1468" s="18"/>
      <c r="CR1468" s="18"/>
      <c r="CS1468" s="18"/>
    </row>
    <row r="1469" spans="1:97">
      <c r="A1469" s="18"/>
      <c r="B1469" s="18"/>
      <c r="C1469" s="18" t="s">
        <v>19346</v>
      </c>
      <c r="D1469" s="18"/>
      <c r="E1469" s="18"/>
      <c r="F1469" s="18"/>
      <c r="G1469" s="18"/>
      <c r="H1469" s="18"/>
      <c r="I1469" s="18"/>
      <c r="J1469" s="18"/>
      <c r="K1469" s="18"/>
      <c r="L1469" s="18"/>
      <c r="M1469" s="18"/>
      <c r="N1469" s="18"/>
      <c r="O1469" s="18"/>
      <c r="P1469" s="18"/>
      <c r="Q1469" s="18"/>
      <c r="R1469" s="18"/>
      <c r="S1469" s="18"/>
      <c r="T1469" s="18"/>
      <c r="U1469" s="18"/>
      <c r="V1469" s="18"/>
      <c r="W1469" s="18"/>
      <c r="X1469" s="18"/>
      <c r="Y1469" s="18"/>
      <c r="Z1469" s="18"/>
      <c r="AA1469" s="18"/>
      <c r="AB1469" s="18"/>
      <c r="AC1469" s="18"/>
      <c r="AD1469" s="18"/>
      <c r="AE1469" s="18"/>
      <c r="AF1469" s="18"/>
      <c r="AG1469" s="18"/>
      <c r="AH1469" s="18"/>
      <c r="AI1469" s="18"/>
      <c r="AJ1469" s="18"/>
      <c r="AK1469" s="18"/>
      <c r="AL1469" s="18"/>
      <c r="AM1469" s="18"/>
      <c r="AN1469" s="18"/>
      <c r="AO1469" s="18"/>
      <c r="AP1469" s="18"/>
      <c r="AQ1469" s="18"/>
      <c r="AR1469" s="18"/>
      <c r="AS1469" s="18"/>
      <c r="AT1469" s="18"/>
      <c r="AU1469" s="18"/>
      <c r="AV1469" s="18"/>
      <c r="AW1469" s="18"/>
      <c r="AX1469" s="18"/>
      <c r="AY1469" s="18"/>
      <c r="AZ1469" s="18"/>
      <c r="BA1469" s="18"/>
      <c r="BB1469" s="18"/>
      <c r="BC1469" s="18"/>
      <c r="BD1469" s="18"/>
      <c r="BE1469" s="18"/>
      <c r="BF1469" s="18"/>
      <c r="BG1469" s="18"/>
      <c r="BH1469" s="18"/>
      <c r="BI1469" s="18"/>
      <c r="BJ1469" s="18"/>
      <c r="BK1469" s="18"/>
      <c r="BL1469" s="18"/>
      <c r="BM1469" s="18"/>
      <c r="BN1469" s="18"/>
      <c r="BO1469" s="18"/>
      <c r="BP1469" s="18"/>
      <c r="BQ1469" s="18"/>
      <c r="BR1469" s="18"/>
      <c r="BS1469" s="18"/>
      <c r="BT1469" s="18"/>
      <c r="BU1469" s="18"/>
      <c r="BV1469" s="18"/>
      <c r="BW1469" s="18"/>
      <c r="BX1469" s="18"/>
      <c r="BY1469" s="18"/>
      <c r="BZ1469" s="18"/>
      <c r="CA1469" s="18"/>
      <c r="CB1469" s="18"/>
      <c r="CC1469" s="18"/>
      <c r="CD1469" s="18"/>
      <c r="CE1469" s="18"/>
      <c r="CF1469" s="18"/>
      <c r="CG1469" s="18"/>
      <c r="CH1469" s="18"/>
      <c r="CI1469" s="18"/>
      <c r="CJ1469" s="18"/>
      <c r="CK1469" s="18"/>
      <c r="CL1469" s="18"/>
      <c r="CM1469" s="18"/>
      <c r="CN1469" s="18"/>
      <c r="CO1469" s="18"/>
      <c r="CP1469" s="18"/>
      <c r="CQ1469" s="18"/>
      <c r="CR1469" s="18"/>
      <c r="CS1469" s="18"/>
    </row>
    <row r="1470" spans="1:97">
      <c r="A1470" s="18"/>
      <c r="B1470" s="18"/>
      <c r="C1470" s="18" t="s">
        <v>19347</v>
      </c>
      <c r="D1470" s="18"/>
      <c r="E1470" s="18"/>
      <c r="F1470" s="18"/>
      <c r="G1470" s="18"/>
      <c r="H1470" s="18"/>
      <c r="I1470" s="18"/>
      <c r="J1470" s="18"/>
      <c r="K1470" s="18"/>
      <c r="L1470" s="18"/>
      <c r="M1470" s="18"/>
      <c r="N1470" s="18"/>
      <c r="O1470" s="18"/>
      <c r="P1470" s="18"/>
      <c r="Q1470" s="18"/>
      <c r="R1470" s="18"/>
      <c r="S1470" s="18"/>
      <c r="T1470" s="18"/>
      <c r="U1470" s="18"/>
      <c r="V1470" s="18"/>
      <c r="W1470" s="18"/>
      <c r="X1470" s="18"/>
      <c r="Y1470" s="18"/>
      <c r="Z1470" s="18"/>
      <c r="AA1470" s="18"/>
      <c r="AB1470" s="18"/>
      <c r="AC1470" s="18"/>
      <c r="AD1470" s="18"/>
      <c r="AE1470" s="18"/>
      <c r="AF1470" s="18"/>
      <c r="AG1470" s="18"/>
      <c r="AH1470" s="18"/>
      <c r="AI1470" s="18"/>
      <c r="AJ1470" s="18"/>
      <c r="AK1470" s="18"/>
      <c r="AL1470" s="18"/>
      <c r="AM1470" s="18"/>
      <c r="AN1470" s="18"/>
      <c r="AO1470" s="18"/>
      <c r="AP1470" s="18"/>
      <c r="AQ1470" s="18"/>
      <c r="AR1470" s="18"/>
      <c r="AS1470" s="18"/>
      <c r="AT1470" s="18"/>
      <c r="AU1470" s="18"/>
      <c r="AV1470" s="18"/>
      <c r="AW1470" s="18"/>
      <c r="AX1470" s="18"/>
      <c r="AY1470" s="18"/>
      <c r="AZ1470" s="18"/>
      <c r="BA1470" s="18"/>
      <c r="BB1470" s="18"/>
      <c r="BC1470" s="18"/>
      <c r="BD1470" s="18"/>
      <c r="BE1470" s="18"/>
      <c r="BF1470" s="18"/>
      <c r="BG1470" s="18"/>
      <c r="BH1470" s="18"/>
      <c r="BI1470" s="18"/>
      <c r="BJ1470" s="18"/>
      <c r="BK1470" s="18"/>
      <c r="BL1470" s="18"/>
      <c r="BM1470" s="18"/>
      <c r="BN1470" s="18"/>
      <c r="BO1470" s="18"/>
      <c r="BP1470" s="18"/>
      <c r="BQ1470" s="18"/>
      <c r="BR1470" s="18"/>
      <c r="BS1470" s="18"/>
      <c r="BT1470" s="18"/>
      <c r="BU1470" s="18"/>
      <c r="BV1470" s="18"/>
      <c r="BW1470" s="18"/>
      <c r="BX1470" s="18"/>
      <c r="BY1470" s="18"/>
      <c r="BZ1470" s="18"/>
      <c r="CA1470" s="18"/>
      <c r="CB1470" s="18"/>
      <c r="CC1470" s="18"/>
      <c r="CD1470" s="18"/>
      <c r="CE1470" s="18"/>
      <c r="CF1470" s="18"/>
      <c r="CG1470" s="18"/>
      <c r="CH1470" s="18"/>
      <c r="CI1470" s="18"/>
      <c r="CJ1470" s="18"/>
      <c r="CK1470" s="18"/>
      <c r="CL1470" s="18"/>
      <c r="CM1470" s="18"/>
      <c r="CN1470" s="18"/>
      <c r="CO1470" s="18"/>
      <c r="CP1470" s="18"/>
      <c r="CQ1470" s="18"/>
      <c r="CR1470" s="18"/>
      <c r="CS1470" s="18"/>
    </row>
    <row r="1471" spans="1:97">
      <c r="A1471" s="18"/>
      <c r="B1471" s="18"/>
      <c r="C1471" s="18" t="s">
        <v>19348</v>
      </c>
      <c r="D1471" s="18"/>
      <c r="E1471" s="18"/>
      <c r="F1471" s="18"/>
      <c r="G1471" s="18"/>
      <c r="H1471" s="18"/>
      <c r="I1471" s="18"/>
      <c r="J1471" s="18"/>
      <c r="K1471" s="18"/>
      <c r="L1471" s="18"/>
      <c r="M1471" s="18"/>
      <c r="N1471" s="18"/>
      <c r="O1471" s="18"/>
      <c r="P1471" s="18"/>
      <c r="Q1471" s="18"/>
      <c r="R1471" s="18"/>
      <c r="S1471" s="18"/>
      <c r="T1471" s="18"/>
      <c r="U1471" s="18"/>
      <c r="V1471" s="18"/>
      <c r="W1471" s="18"/>
      <c r="X1471" s="18"/>
      <c r="Y1471" s="18"/>
      <c r="Z1471" s="18"/>
      <c r="AA1471" s="18"/>
      <c r="AB1471" s="18"/>
      <c r="AC1471" s="18"/>
      <c r="AD1471" s="18"/>
      <c r="AE1471" s="18"/>
      <c r="AF1471" s="18"/>
      <c r="AG1471" s="18"/>
      <c r="AH1471" s="18"/>
      <c r="AI1471" s="18"/>
      <c r="AJ1471" s="18"/>
      <c r="AK1471" s="18"/>
      <c r="AL1471" s="18"/>
      <c r="AM1471" s="18"/>
      <c r="AN1471" s="18"/>
      <c r="AO1471" s="18"/>
      <c r="AP1471" s="18"/>
      <c r="AQ1471" s="18"/>
      <c r="AR1471" s="18"/>
      <c r="AS1471" s="18"/>
      <c r="AT1471" s="18"/>
      <c r="AU1471" s="18"/>
      <c r="AV1471" s="18"/>
      <c r="AW1471" s="18"/>
      <c r="AX1471" s="18"/>
      <c r="AY1471" s="18"/>
      <c r="AZ1471" s="18"/>
      <c r="BA1471" s="18"/>
      <c r="BB1471" s="18"/>
      <c r="BC1471" s="18"/>
      <c r="BD1471" s="18"/>
      <c r="BE1471" s="18"/>
      <c r="BF1471" s="18"/>
      <c r="BG1471" s="18"/>
      <c r="BH1471" s="18"/>
      <c r="BI1471" s="18"/>
      <c r="BJ1471" s="18"/>
      <c r="BK1471" s="18"/>
      <c r="BL1471" s="18"/>
      <c r="BM1471" s="18"/>
      <c r="BN1471" s="18"/>
      <c r="BO1471" s="18"/>
      <c r="BP1471" s="18"/>
      <c r="BQ1471" s="18"/>
      <c r="BR1471" s="18"/>
      <c r="BS1471" s="18"/>
      <c r="BT1471" s="18"/>
      <c r="BU1471" s="18"/>
      <c r="BV1471" s="18"/>
      <c r="BW1471" s="18"/>
      <c r="BX1471" s="18"/>
      <c r="BY1471" s="18"/>
      <c r="BZ1471" s="18"/>
      <c r="CA1471" s="18"/>
      <c r="CB1471" s="18"/>
      <c r="CC1471" s="18"/>
      <c r="CD1471" s="18"/>
      <c r="CE1471" s="18"/>
      <c r="CF1471" s="18"/>
      <c r="CG1471" s="18"/>
      <c r="CH1471" s="18"/>
      <c r="CI1471" s="18"/>
      <c r="CJ1471" s="18"/>
      <c r="CK1471" s="18"/>
      <c r="CL1471" s="18"/>
      <c r="CM1471" s="18"/>
      <c r="CN1471" s="18"/>
      <c r="CO1471" s="18"/>
      <c r="CP1471" s="18"/>
      <c r="CQ1471" s="18"/>
      <c r="CR1471" s="18"/>
      <c r="CS1471" s="18"/>
    </row>
    <row r="1472" spans="1:97">
      <c r="A1472" s="18"/>
      <c r="B1472" s="18"/>
      <c r="C1472" s="18" t="s">
        <v>19349</v>
      </c>
      <c r="D1472" s="18"/>
      <c r="E1472" s="18"/>
      <c r="F1472" s="18"/>
      <c r="G1472" s="18"/>
      <c r="H1472" s="18"/>
      <c r="I1472" s="18"/>
      <c r="J1472" s="18"/>
      <c r="K1472" s="18"/>
      <c r="L1472" s="18"/>
      <c r="M1472" s="18"/>
      <c r="N1472" s="18"/>
      <c r="O1472" s="18"/>
      <c r="P1472" s="18"/>
      <c r="Q1472" s="18"/>
      <c r="R1472" s="18"/>
      <c r="S1472" s="18"/>
      <c r="T1472" s="18"/>
      <c r="U1472" s="18"/>
      <c r="V1472" s="18"/>
      <c r="W1472" s="18"/>
      <c r="X1472" s="18"/>
      <c r="Y1472" s="18"/>
      <c r="Z1472" s="18"/>
      <c r="AA1472" s="18"/>
      <c r="AB1472" s="18"/>
      <c r="AC1472" s="18"/>
      <c r="AD1472" s="18"/>
      <c r="AE1472" s="18"/>
      <c r="AF1472" s="18"/>
      <c r="AG1472" s="18"/>
      <c r="AH1472" s="18"/>
      <c r="AI1472" s="18"/>
      <c r="AJ1472" s="18"/>
      <c r="AK1472" s="18"/>
      <c r="AL1472" s="18"/>
      <c r="AM1472" s="18"/>
      <c r="AN1472" s="18"/>
      <c r="AO1472" s="18"/>
      <c r="AP1472" s="18"/>
      <c r="AQ1472" s="18"/>
      <c r="AR1472" s="18"/>
      <c r="AS1472" s="18"/>
      <c r="AT1472" s="18"/>
      <c r="AU1472" s="18"/>
      <c r="AV1472" s="18"/>
      <c r="AW1472" s="18"/>
      <c r="AX1472" s="18"/>
      <c r="AY1472" s="18"/>
      <c r="AZ1472" s="18"/>
      <c r="BA1472" s="18"/>
      <c r="BB1472" s="18"/>
      <c r="BC1472" s="18"/>
      <c r="BD1472" s="18"/>
      <c r="BE1472" s="18"/>
      <c r="BF1472" s="18"/>
      <c r="BG1472" s="18"/>
      <c r="BH1472" s="18"/>
      <c r="BI1472" s="18"/>
      <c r="BJ1472" s="18"/>
      <c r="BK1472" s="18"/>
      <c r="BL1472" s="18"/>
      <c r="BM1472" s="18"/>
      <c r="BN1472" s="18"/>
      <c r="BO1472" s="18"/>
      <c r="BP1472" s="18"/>
      <c r="BQ1472" s="18"/>
      <c r="BR1472" s="18"/>
      <c r="BS1472" s="18"/>
      <c r="BT1472" s="18"/>
      <c r="BU1472" s="18"/>
      <c r="BV1472" s="18"/>
      <c r="BW1472" s="18"/>
      <c r="BX1472" s="18"/>
      <c r="BY1472" s="18"/>
      <c r="BZ1472" s="18"/>
      <c r="CA1472" s="18"/>
      <c r="CB1472" s="18"/>
      <c r="CC1472" s="18"/>
      <c r="CD1472" s="18"/>
      <c r="CE1472" s="18"/>
      <c r="CF1472" s="18"/>
      <c r="CG1472" s="18"/>
      <c r="CH1472" s="18"/>
      <c r="CI1472" s="18"/>
      <c r="CJ1472" s="18"/>
      <c r="CK1472" s="18"/>
      <c r="CL1472" s="18"/>
      <c r="CM1472" s="18"/>
      <c r="CN1472" s="18"/>
      <c r="CO1472" s="18"/>
      <c r="CP1472" s="18"/>
      <c r="CQ1472" s="18"/>
      <c r="CR1472" s="18"/>
      <c r="CS1472" s="18"/>
    </row>
    <row r="1473" spans="1:97">
      <c r="A1473" s="18"/>
      <c r="B1473" s="18"/>
      <c r="C1473" s="18" t="s">
        <v>19350</v>
      </c>
      <c r="D1473" s="18"/>
      <c r="E1473" s="18"/>
      <c r="F1473" s="18"/>
      <c r="G1473" s="18"/>
      <c r="H1473" s="18"/>
      <c r="I1473" s="18"/>
      <c r="J1473" s="18"/>
      <c r="K1473" s="18"/>
      <c r="L1473" s="18"/>
      <c r="M1473" s="18"/>
      <c r="N1473" s="18"/>
      <c r="O1473" s="18"/>
      <c r="P1473" s="18"/>
      <c r="Q1473" s="18"/>
      <c r="R1473" s="18"/>
      <c r="S1473" s="18"/>
      <c r="T1473" s="18"/>
      <c r="U1473" s="18"/>
      <c r="V1473" s="18"/>
      <c r="W1473" s="18"/>
      <c r="X1473" s="18"/>
      <c r="Y1473" s="18"/>
      <c r="Z1473" s="18"/>
      <c r="AA1473" s="18"/>
      <c r="AB1473" s="18"/>
      <c r="AC1473" s="18"/>
      <c r="AD1473" s="18"/>
      <c r="AE1473" s="18"/>
      <c r="AF1473" s="18"/>
      <c r="AG1473" s="18"/>
      <c r="AH1473" s="18"/>
      <c r="AI1473" s="18"/>
      <c r="AJ1473" s="18"/>
      <c r="AK1473" s="18"/>
      <c r="AL1473" s="18"/>
      <c r="AM1473" s="18"/>
      <c r="AN1473" s="18"/>
      <c r="AO1473" s="18"/>
      <c r="AP1473" s="18"/>
      <c r="AQ1473" s="18"/>
      <c r="AR1473" s="18"/>
      <c r="AS1473" s="18"/>
      <c r="AT1473" s="18"/>
      <c r="AU1473" s="18"/>
      <c r="AV1473" s="18"/>
      <c r="AW1473" s="18"/>
      <c r="AX1473" s="18"/>
      <c r="AY1473" s="18"/>
      <c r="AZ1473" s="18"/>
      <c r="BA1473" s="18"/>
      <c r="BB1473" s="18"/>
      <c r="BC1473" s="18"/>
      <c r="BD1473" s="18"/>
      <c r="BE1473" s="18"/>
      <c r="BF1473" s="18"/>
      <c r="BG1473" s="18"/>
      <c r="BH1473" s="18"/>
      <c r="BI1473" s="18"/>
      <c r="BJ1473" s="18"/>
      <c r="BK1473" s="18"/>
      <c r="BL1473" s="18"/>
      <c r="BM1473" s="18"/>
      <c r="BN1473" s="18"/>
      <c r="BO1473" s="18"/>
      <c r="BP1473" s="18"/>
      <c r="BQ1473" s="18"/>
      <c r="BR1473" s="18"/>
      <c r="BS1473" s="18"/>
      <c r="BT1473" s="18"/>
      <c r="BU1473" s="18"/>
      <c r="BV1473" s="18"/>
      <c r="BW1473" s="18"/>
      <c r="BX1473" s="18"/>
      <c r="BY1473" s="18"/>
      <c r="BZ1473" s="18"/>
      <c r="CA1473" s="18"/>
      <c r="CB1473" s="18"/>
      <c r="CC1473" s="18"/>
      <c r="CD1473" s="18"/>
      <c r="CE1473" s="18"/>
      <c r="CF1473" s="18"/>
      <c r="CG1473" s="18"/>
      <c r="CH1473" s="18"/>
      <c r="CI1473" s="18"/>
      <c r="CJ1473" s="18"/>
      <c r="CK1473" s="18"/>
      <c r="CL1473" s="18"/>
      <c r="CM1473" s="18"/>
      <c r="CN1473" s="18"/>
      <c r="CO1473" s="18"/>
      <c r="CP1473" s="18"/>
      <c r="CQ1473" s="18"/>
      <c r="CR1473" s="18"/>
      <c r="CS1473" s="18"/>
    </row>
    <row r="1474" spans="1:97">
      <c r="A1474" s="18"/>
      <c r="B1474" s="18"/>
      <c r="C1474" s="18" t="s">
        <v>19351</v>
      </c>
      <c r="D1474" s="18"/>
      <c r="E1474" s="18"/>
      <c r="F1474" s="18"/>
      <c r="G1474" s="18"/>
      <c r="H1474" s="18"/>
      <c r="I1474" s="18"/>
      <c r="J1474" s="18"/>
      <c r="K1474" s="18"/>
      <c r="L1474" s="18"/>
      <c r="M1474" s="18"/>
      <c r="N1474" s="18"/>
      <c r="O1474" s="18"/>
      <c r="P1474" s="18"/>
      <c r="Q1474" s="18"/>
      <c r="R1474" s="18"/>
      <c r="S1474" s="18"/>
      <c r="T1474" s="18"/>
      <c r="U1474" s="18"/>
      <c r="V1474" s="18"/>
      <c r="W1474" s="18"/>
      <c r="X1474" s="18"/>
      <c r="Y1474" s="18"/>
      <c r="Z1474" s="18"/>
      <c r="AA1474" s="18"/>
      <c r="AB1474" s="18"/>
      <c r="AC1474" s="18"/>
      <c r="AD1474" s="18"/>
      <c r="AE1474" s="18"/>
      <c r="AF1474" s="18"/>
      <c r="AG1474" s="18"/>
      <c r="AH1474" s="18"/>
      <c r="AI1474" s="18"/>
      <c r="AJ1474" s="18"/>
      <c r="AK1474" s="18"/>
      <c r="AL1474" s="18"/>
      <c r="AM1474" s="18"/>
      <c r="AN1474" s="18"/>
      <c r="AO1474" s="18"/>
      <c r="AP1474" s="18"/>
      <c r="AQ1474" s="18"/>
      <c r="AR1474" s="18"/>
      <c r="AS1474" s="18"/>
      <c r="AT1474" s="18"/>
      <c r="AU1474" s="18"/>
      <c r="AV1474" s="18"/>
      <c r="AW1474" s="18"/>
      <c r="AX1474" s="18"/>
      <c r="AY1474" s="18"/>
      <c r="AZ1474" s="18"/>
      <c r="BA1474" s="18"/>
      <c r="BB1474" s="18"/>
      <c r="BC1474" s="18"/>
      <c r="BD1474" s="18"/>
      <c r="BE1474" s="18"/>
      <c r="BF1474" s="18"/>
      <c r="BG1474" s="18"/>
      <c r="BH1474" s="18"/>
      <c r="BI1474" s="18"/>
      <c r="BJ1474" s="18"/>
      <c r="BK1474" s="18"/>
      <c r="BL1474" s="18"/>
      <c r="BM1474" s="18"/>
      <c r="BN1474" s="18"/>
      <c r="BO1474" s="18"/>
      <c r="BP1474" s="18"/>
      <c r="BQ1474" s="18"/>
      <c r="BR1474" s="18"/>
      <c r="BS1474" s="18"/>
      <c r="BT1474" s="18"/>
      <c r="BU1474" s="18"/>
      <c r="BV1474" s="18"/>
      <c r="BW1474" s="18"/>
      <c r="BX1474" s="18"/>
      <c r="BY1474" s="18"/>
      <c r="BZ1474" s="18"/>
      <c r="CA1474" s="18"/>
      <c r="CB1474" s="18"/>
      <c r="CC1474" s="18"/>
      <c r="CD1474" s="18"/>
      <c r="CE1474" s="18"/>
      <c r="CF1474" s="18"/>
      <c r="CG1474" s="18"/>
      <c r="CH1474" s="18"/>
      <c r="CI1474" s="18"/>
      <c r="CJ1474" s="18"/>
      <c r="CK1474" s="18"/>
      <c r="CL1474" s="18"/>
      <c r="CM1474" s="18"/>
      <c r="CN1474" s="18"/>
      <c r="CO1474" s="18"/>
      <c r="CP1474" s="18"/>
      <c r="CQ1474" s="18"/>
      <c r="CR1474" s="18"/>
      <c r="CS1474" s="18"/>
    </row>
    <row r="1475" spans="1:97">
      <c r="A1475" s="18"/>
      <c r="B1475" s="18"/>
      <c r="C1475" s="18" t="s">
        <v>19352</v>
      </c>
      <c r="D1475" s="18"/>
      <c r="E1475" s="18"/>
      <c r="F1475" s="18"/>
      <c r="G1475" s="18"/>
      <c r="H1475" s="18"/>
      <c r="I1475" s="18"/>
      <c r="J1475" s="18"/>
      <c r="K1475" s="18"/>
      <c r="L1475" s="18"/>
      <c r="M1475" s="18"/>
      <c r="N1475" s="18"/>
      <c r="O1475" s="18"/>
      <c r="P1475" s="18"/>
      <c r="Q1475" s="18"/>
      <c r="R1475" s="18"/>
      <c r="S1475" s="18"/>
      <c r="T1475" s="18"/>
      <c r="U1475" s="18"/>
      <c r="V1475" s="18"/>
      <c r="W1475" s="18"/>
      <c r="X1475" s="18"/>
      <c r="Y1475" s="18"/>
      <c r="Z1475" s="18"/>
      <c r="AA1475" s="18"/>
      <c r="AB1475" s="18"/>
      <c r="AC1475" s="18"/>
      <c r="AD1475" s="18"/>
      <c r="AE1475" s="18"/>
      <c r="AF1475" s="18"/>
      <c r="AG1475" s="18"/>
      <c r="AH1475" s="18"/>
      <c r="AI1475" s="18"/>
      <c r="AJ1475" s="18"/>
      <c r="AK1475" s="18"/>
      <c r="AL1475" s="18"/>
      <c r="AM1475" s="18"/>
      <c r="AN1475" s="18"/>
      <c r="AO1475" s="18"/>
      <c r="AP1475" s="18"/>
      <c r="AQ1475" s="18"/>
      <c r="AR1475" s="18"/>
      <c r="AS1475" s="18"/>
      <c r="AT1475" s="18"/>
      <c r="AU1475" s="18"/>
      <c r="AV1475" s="18"/>
      <c r="AW1475" s="18"/>
      <c r="AX1475" s="18"/>
      <c r="AY1475" s="18"/>
      <c r="AZ1475" s="18"/>
      <c r="BA1475" s="18"/>
      <c r="BB1475" s="18"/>
      <c r="BC1475" s="18"/>
      <c r="BD1475" s="18"/>
      <c r="BE1475" s="18"/>
      <c r="BF1475" s="18"/>
      <c r="BG1475" s="18"/>
      <c r="BH1475" s="18"/>
      <c r="BI1475" s="18"/>
      <c r="BJ1475" s="18"/>
      <c r="BK1475" s="18"/>
      <c r="BL1475" s="18"/>
      <c r="BM1475" s="18"/>
      <c r="BN1475" s="18"/>
      <c r="BO1475" s="18"/>
      <c r="BP1475" s="18"/>
      <c r="BQ1475" s="18"/>
      <c r="BR1475" s="18"/>
      <c r="BS1475" s="18"/>
      <c r="BT1475" s="18"/>
      <c r="BU1475" s="18"/>
      <c r="BV1475" s="18"/>
      <c r="BW1475" s="18"/>
      <c r="BX1475" s="18"/>
      <c r="BY1475" s="18"/>
      <c r="BZ1475" s="18"/>
      <c r="CA1475" s="18"/>
      <c r="CB1475" s="18"/>
      <c r="CC1475" s="18"/>
      <c r="CD1475" s="18"/>
      <c r="CE1475" s="18"/>
      <c r="CF1475" s="18"/>
      <c r="CG1475" s="18"/>
      <c r="CH1475" s="18"/>
      <c r="CI1475" s="18"/>
      <c r="CJ1475" s="18"/>
      <c r="CK1475" s="18"/>
      <c r="CL1475" s="18"/>
      <c r="CM1475" s="18"/>
      <c r="CN1475" s="18"/>
      <c r="CO1475" s="18"/>
      <c r="CP1475" s="18"/>
      <c r="CQ1475" s="18"/>
      <c r="CR1475" s="18"/>
      <c r="CS1475" s="18"/>
    </row>
    <row r="1476" spans="1:97">
      <c r="A1476" s="18"/>
      <c r="B1476" s="18"/>
      <c r="C1476" s="18" t="s">
        <v>19353</v>
      </c>
      <c r="D1476" s="18"/>
      <c r="E1476" s="18"/>
      <c r="F1476" s="18"/>
      <c r="G1476" s="18"/>
      <c r="H1476" s="18"/>
      <c r="I1476" s="18"/>
      <c r="J1476" s="18"/>
      <c r="K1476" s="18"/>
      <c r="L1476" s="18"/>
      <c r="M1476" s="18"/>
      <c r="N1476" s="18"/>
      <c r="O1476" s="18"/>
      <c r="P1476" s="18"/>
      <c r="Q1476" s="18"/>
      <c r="R1476" s="18"/>
      <c r="S1476" s="18"/>
      <c r="T1476" s="18"/>
      <c r="U1476" s="18"/>
      <c r="V1476" s="18"/>
      <c r="W1476" s="18"/>
      <c r="X1476" s="18"/>
      <c r="Y1476" s="18"/>
      <c r="Z1476" s="18"/>
      <c r="AA1476" s="18"/>
      <c r="AB1476" s="18"/>
      <c r="AC1476" s="18"/>
      <c r="AD1476" s="18"/>
      <c r="AE1476" s="18"/>
      <c r="AF1476" s="18"/>
      <c r="AG1476" s="18"/>
      <c r="AH1476" s="18"/>
      <c r="AI1476" s="18"/>
      <c r="AJ1476" s="18"/>
      <c r="AK1476" s="18"/>
      <c r="AL1476" s="18"/>
      <c r="AM1476" s="18"/>
      <c r="AN1476" s="18"/>
      <c r="AO1476" s="18"/>
      <c r="AP1476" s="18"/>
      <c r="AQ1476" s="18"/>
      <c r="AR1476" s="18"/>
      <c r="AS1476" s="18"/>
      <c r="AT1476" s="18"/>
      <c r="AU1476" s="18"/>
      <c r="AV1476" s="18"/>
      <c r="AW1476" s="18"/>
      <c r="AX1476" s="18"/>
      <c r="AY1476" s="18"/>
      <c r="AZ1476" s="18"/>
      <c r="BA1476" s="18"/>
      <c r="BB1476" s="18"/>
      <c r="BC1476" s="18"/>
      <c r="BD1476" s="18"/>
      <c r="BE1476" s="18"/>
      <c r="BF1476" s="18"/>
      <c r="BG1476" s="18"/>
      <c r="BH1476" s="18"/>
      <c r="BI1476" s="18"/>
      <c r="BJ1476" s="18"/>
      <c r="BK1476" s="18"/>
      <c r="BL1476" s="18"/>
      <c r="BM1476" s="18"/>
      <c r="BN1476" s="18"/>
      <c r="BO1476" s="18"/>
      <c r="BP1476" s="18"/>
      <c r="BQ1476" s="18"/>
      <c r="BR1476" s="18"/>
      <c r="BS1476" s="18"/>
      <c r="BT1476" s="18"/>
      <c r="BU1476" s="18"/>
      <c r="BV1476" s="18"/>
      <c r="BW1476" s="18"/>
      <c r="BX1476" s="18"/>
      <c r="BY1476" s="18"/>
      <c r="BZ1476" s="18"/>
      <c r="CA1476" s="18"/>
      <c r="CB1476" s="18"/>
      <c r="CC1476" s="18"/>
      <c r="CD1476" s="18"/>
      <c r="CE1476" s="18"/>
      <c r="CF1476" s="18"/>
      <c r="CG1476" s="18"/>
      <c r="CH1476" s="18"/>
      <c r="CI1476" s="18"/>
      <c r="CJ1476" s="18"/>
      <c r="CK1476" s="18"/>
      <c r="CL1476" s="18"/>
      <c r="CM1476" s="18"/>
      <c r="CN1476" s="18"/>
      <c r="CO1476" s="18"/>
      <c r="CP1476" s="18"/>
      <c r="CQ1476" s="18"/>
      <c r="CR1476" s="18"/>
      <c r="CS1476" s="18"/>
    </row>
    <row r="1477" spans="1:97">
      <c r="A1477" s="18"/>
      <c r="B1477" s="18"/>
      <c r="C1477" s="18" t="s">
        <v>19354</v>
      </c>
      <c r="D1477" s="18"/>
      <c r="E1477" s="18"/>
      <c r="F1477" s="18"/>
      <c r="G1477" s="18"/>
      <c r="H1477" s="18"/>
      <c r="I1477" s="18"/>
      <c r="J1477" s="18"/>
      <c r="K1477" s="18"/>
      <c r="L1477" s="18"/>
      <c r="M1477" s="18"/>
      <c r="N1477" s="18"/>
      <c r="O1477" s="18"/>
      <c r="P1477" s="18"/>
      <c r="Q1477" s="18"/>
      <c r="R1477" s="18"/>
      <c r="S1477" s="18"/>
      <c r="T1477" s="18"/>
      <c r="U1477" s="18"/>
      <c r="V1477" s="18"/>
      <c r="W1477" s="18"/>
      <c r="X1477" s="18"/>
      <c r="Y1477" s="18"/>
      <c r="Z1477" s="18"/>
      <c r="AA1477" s="18"/>
      <c r="AB1477" s="18"/>
      <c r="AC1477" s="18"/>
      <c r="AD1477" s="18"/>
      <c r="AE1477" s="18"/>
      <c r="AF1477" s="18"/>
      <c r="AG1477" s="18"/>
      <c r="AH1477" s="18"/>
      <c r="AI1477" s="18"/>
      <c r="AJ1477" s="18"/>
      <c r="AK1477" s="18"/>
      <c r="AL1477" s="18"/>
      <c r="AM1477" s="18"/>
      <c r="AN1477" s="18"/>
      <c r="AO1477" s="18"/>
      <c r="AP1477" s="18"/>
      <c r="AQ1477" s="18"/>
      <c r="AR1477" s="18"/>
      <c r="AS1477" s="18"/>
      <c r="AT1477" s="18"/>
      <c r="AU1477" s="18"/>
      <c r="AV1477" s="18"/>
      <c r="AW1477" s="18"/>
      <c r="AX1477" s="18"/>
      <c r="AY1477" s="18"/>
      <c r="AZ1477" s="18"/>
      <c r="BA1477" s="18"/>
      <c r="BB1477" s="18"/>
      <c r="BC1477" s="18"/>
      <c r="BD1477" s="18"/>
      <c r="BE1477" s="18"/>
      <c r="BF1477" s="18"/>
      <c r="BG1477" s="18"/>
      <c r="BH1477" s="18"/>
      <c r="BI1477" s="18"/>
      <c r="BJ1477" s="18"/>
      <c r="BK1477" s="18"/>
      <c r="BL1477" s="18"/>
      <c r="BM1477" s="18"/>
      <c r="BN1477" s="18"/>
      <c r="BO1477" s="18"/>
      <c r="BP1477" s="18"/>
      <c r="BQ1477" s="18"/>
      <c r="BR1477" s="18"/>
      <c r="BS1477" s="18"/>
      <c r="BT1477" s="18"/>
      <c r="BU1477" s="18"/>
      <c r="BV1477" s="18"/>
      <c r="BW1477" s="18"/>
      <c r="BX1477" s="18"/>
      <c r="BY1477" s="18"/>
      <c r="BZ1477" s="18"/>
      <c r="CA1477" s="18"/>
      <c r="CB1477" s="18"/>
      <c r="CC1477" s="18"/>
      <c r="CD1477" s="18"/>
      <c r="CE1477" s="18"/>
      <c r="CF1477" s="18"/>
      <c r="CG1477" s="18"/>
      <c r="CH1477" s="18"/>
      <c r="CI1477" s="18"/>
      <c r="CJ1477" s="18"/>
      <c r="CK1477" s="18"/>
      <c r="CL1477" s="18"/>
      <c r="CM1477" s="18"/>
      <c r="CN1477" s="18"/>
      <c r="CO1477" s="18"/>
      <c r="CP1477" s="18"/>
      <c r="CQ1477" s="18"/>
      <c r="CR1477" s="18"/>
      <c r="CS1477" s="18"/>
    </row>
    <row r="1478" spans="1:97">
      <c r="A1478" s="18"/>
      <c r="B1478" s="18"/>
      <c r="C1478" s="18" t="s">
        <v>19355</v>
      </c>
      <c r="D1478" s="18"/>
      <c r="E1478" s="18"/>
      <c r="F1478" s="18"/>
      <c r="G1478" s="18"/>
      <c r="H1478" s="18"/>
      <c r="I1478" s="18"/>
      <c r="J1478" s="18"/>
      <c r="K1478" s="18"/>
      <c r="L1478" s="18"/>
      <c r="M1478" s="18"/>
      <c r="N1478" s="18"/>
      <c r="O1478" s="18"/>
      <c r="P1478" s="18"/>
      <c r="Q1478" s="18"/>
      <c r="R1478" s="18"/>
      <c r="S1478" s="18"/>
      <c r="T1478" s="18"/>
      <c r="U1478" s="18"/>
      <c r="V1478" s="18"/>
      <c r="W1478" s="18"/>
      <c r="X1478" s="18"/>
      <c r="Y1478" s="18"/>
      <c r="Z1478" s="18"/>
      <c r="AA1478" s="18"/>
      <c r="AB1478" s="18"/>
      <c r="AC1478" s="18"/>
      <c r="AD1478" s="18"/>
      <c r="AE1478" s="18"/>
      <c r="AF1478" s="18"/>
      <c r="AG1478" s="18"/>
      <c r="AH1478" s="18"/>
      <c r="AI1478" s="18"/>
      <c r="AJ1478" s="18"/>
      <c r="AK1478" s="18"/>
      <c r="AL1478" s="18"/>
      <c r="AM1478" s="18"/>
      <c r="AN1478" s="18"/>
      <c r="AO1478" s="18"/>
      <c r="AP1478" s="18"/>
      <c r="AQ1478" s="18"/>
      <c r="AR1478" s="18"/>
      <c r="AS1478" s="18"/>
      <c r="AT1478" s="18"/>
      <c r="AU1478" s="18"/>
      <c r="AV1478" s="18"/>
      <c r="AW1478" s="18"/>
      <c r="AX1478" s="18"/>
      <c r="AY1478" s="18"/>
      <c r="AZ1478" s="18"/>
      <c r="BA1478" s="18"/>
      <c r="BB1478" s="18"/>
      <c r="BC1478" s="18"/>
      <c r="BD1478" s="18"/>
      <c r="BE1478" s="18"/>
      <c r="BF1478" s="18"/>
      <c r="BG1478" s="18"/>
      <c r="BH1478" s="18"/>
      <c r="BI1478" s="18"/>
      <c r="BJ1478" s="18"/>
      <c r="BK1478" s="18"/>
      <c r="BL1478" s="18"/>
      <c r="BM1478" s="18"/>
      <c r="BN1478" s="18"/>
      <c r="BO1478" s="18"/>
      <c r="BP1478" s="18"/>
      <c r="BQ1478" s="18"/>
      <c r="BR1478" s="18"/>
      <c r="BS1478" s="18"/>
      <c r="BT1478" s="18"/>
      <c r="BU1478" s="18"/>
      <c r="BV1478" s="18"/>
      <c r="BW1478" s="18"/>
      <c r="BX1478" s="18"/>
      <c r="BY1478" s="18"/>
      <c r="BZ1478" s="18"/>
      <c r="CA1478" s="18"/>
      <c r="CB1478" s="18"/>
      <c r="CC1478" s="18"/>
      <c r="CD1478" s="18"/>
      <c r="CE1478" s="18"/>
      <c r="CF1478" s="18"/>
      <c r="CG1478" s="18"/>
      <c r="CH1478" s="18"/>
      <c r="CI1478" s="18"/>
      <c r="CJ1478" s="18"/>
      <c r="CK1478" s="18"/>
      <c r="CL1478" s="18"/>
      <c r="CM1478" s="18"/>
      <c r="CN1478" s="18"/>
      <c r="CO1478" s="18"/>
      <c r="CP1478" s="18"/>
      <c r="CQ1478" s="18"/>
      <c r="CR1478" s="18"/>
      <c r="CS1478" s="18"/>
    </row>
    <row r="1479" spans="1:97">
      <c r="A1479" s="18"/>
      <c r="B1479" s="18"/>
      <c r="C1479" s="18" t="s">
        <v>19356</v>
      </c>
      <c r="D1479" s="18"/>
      <c r="E1479" s="18"/>
      <c r="F1479" s="18"/>
      <c r="G1479" s="18"/>
      <c r="H1479" s="18"/>
      <c r="I1479" s="18"/>
      <c r="J1479" s="18"/>
      <c r="K1479" s="18"/>
      <c r="L1479" s="18"/>
      <c r="M1479" s="18"/>
      <c r="N1479" s="18"/>
      <c r="O1479" s="18"/>
      <c r="P1479" s="18"/>
      <c r="Q1479" s="18"/>
      <c r="R1479" s="18"/>
      <c r="S1479" s="18"/>
      <c r="T1479" s="18"/>
      <c r="U1479" s="18"/>
      <c r="V1479" s="18"/>
      <c r="W1479" s="18"/>
      <c r="X1479" s="18"/>
      <c r="Y1479" s="18"/>
      <c r="Z1479" s="18"/>
      <c r="AA1479" s="18"/>
      <c r="AB1479" s="18"/>
      <c r="AC1479" s="18"/>
      <c r="AD1479" s="18"/>
      <c r="AE1479" s="18"/>
      <c r="AF1479" s="18"/>
      <c r="AG1479" s="18"/>
      <c r="AH1479" s="18"/>
      <c r="AI1479" s="18"/>
      <c r="AJ1479" s="18"/>
      <c r="AK1479" s="18"/>
      <c r="AL1479" s="18"/>
      <c r="AM1479" s="18"/>
      <c r="AN1479" s="18"/>
      <c r="AO1479" s="18"/>
      <c r="AP1479" s="18"/>
      <c r="AQ1479" s="18"/>
      <c r="AR1479" s="18"/>
      <c r="AS1479" s="18"/>
      <c r="AT1479" s="18"/>
      <c r="AU1479" s="18"/>
      <c r="AV1479" s="18"/>
      <c r="AW1479" s="18"/>
      <c r="AX1479" s="18"/>
      <c r="AY1479" s="18"/>
      <c r="AZ1479" s="18"/>
      <c r="BA1479" s="18"/>
      <c r="BB1479" s="18"/>
      <c r="BC1479" s="18"/>
      <c r="BD1479" s="18"/>
      <c r="BE1479" s="18"/>
      <c r="BF1479" s="18"/>
      <c r="BG1479" s="18"/>
      <c r="BH1479" s="18"/>
      <c r="BI1479" s="18"/>
      <c r="BJ1479" s="18"/>
      <c r="BK1479" s="18"/>
      <c r="BL1479" s="18"/>
      <c r="BM1479" s="18"/>
      <c r="BN1479" s="18"/>
      <c r="BO1479" s="18"/>
      <c r="BP1479" s="18"/>
      <c r="BQ1479" s="18"/>
      <c r="BR1479" s="18"/>
      <c r="BS1479" s="18"/>
      <c r="BT1479" s="18"/>
      <c r="BU1479" s="18"/>
      <c r="BV1479" s="18"/>
      <c r="BW1479" s="18"/>
      <c r="BX1479" s="18"/>
      <c r="BY1479" s="18"/>
      <c r="BZ1479" s="18"/>
      <c r="CA1479" s="18"/>
      <c r="CB1479" s="18"/>
      <c r="CC1479" s="18"/>
      <c r="CD1479" s="18"/>
      <c r="CE1479" s="18"/>
      <c r="CF1479" s="18"/>
      <c r="CG1479" s="18"/>
      <c r="CH1479" s="18"/>
      <c r="CI1479" s="18"/>
      <c r="CJ1479" s="18"/>
      <c r="CK1479" s="18"/>
      <c r="CL1479" s="18"/>
      <c r="CM1479" s="18"/>
      <c r="CN1479" s="18"/>
      <c r="CO1479" s="18"/>
      <c r="CP1479" s="18"/>
      <c r="CQ1479" s="18"/>
      <c r="CR1479" s="18"/>
      <c r="CS1479" s="18"/>
    </row>
    <row r="1480" spans="1:97">
      <c r="A1480" s="18"/>
      <c r="B1480" s="18"/>
      <c r="C1480" s="18" t="s">
        <v>19357</v>
      </c>
      <c r="D1480" s="18"/>
      <c r="E1480" s="18"/>
      <c r="F1480" s="18"/>
      <c r="G1480" s="18"/>
      <c r="H1480" s="18"/>
      <c r="I1480" s="18"/>
      <c r="J1480" s="18"/>
      <c r="K1480" s="18"/>
      <c r="L1480" s="18"/>
      <c r="M1480" s="18"/>
      <c r="N1480" s="18"/>
      <c r="O1480" s="18"/>
      <c r="P1480" s="18"/>
      <c r="Q1480" s="18"/>
      <c r="R1480" s="18"/>
      <c r="S1480" s="18"/>
      <c r="T1480" s="18"/>
      <c r="U1480" s="18"/>
      <c r="V1480" s="18"/>
      <c r="W1480" s="18"/>
      <c r="X1480" s="18"/>
      <c r="Y1480" s="18"/>
      <c r="Z1480" s="18"/>
      <c r="AA1480" s="18"/>
      <c r="AB1480" s="18"/>
      <c r="AC1480" s="18"/>
      <c r="AD1480" s="18"/>
      <c r="AE1480" s="18"/>
      <c r="AF1480" s="18"/>
      <c r="AG1480" s="18"/>
      <c r="AH1480" s="18"/>
      <c r="AI1480" s="18"/>
      <c r="AJ1480" s="18"/>
      <c r="AK1480" s="18"/>
      <c r="AL1480" s="18"/>
      <c r="AM1480" s="18"/>
      <c r="AN1480" s="18"/>
      <c r="AO1480" s="18"/>
      <c r="AP1480" s="18"/>
      <c r="AQ1480" s="18"/>
      <c r="AR1480" s="18"/>
      <c r="AS1480" s="18"/>
      <c r="AT1480" s="18"/>
      <c r="AU1480" s="18"/>
      <c r="AV1480" s="18"/>
      <c r="AW1480" s="18"/>
      <c r="AX1480" s="18"/>
      <c r="AY1480" s="18"/>
      <c r="AZ1480" s="18"/>
      <c r="BA1480" s="18"/>
      <c r="BB1480" s="18"/>
      <c r="BC1480" s="18"/>
      <c r="BD1480" s="18"/>
      <c r="BE1480" s="18"/>
      <c r="BF1480" s="18"/>
      <c r="BG1480" s="18"/>
      <c r="BH1480" s="18"/>
      <c r="BI1480" s="18"/>
      <c r="BJ1480" s="18"/>
      <c r="BK1480" s="18"/>
      <c r="BL1480" s="18"/>
      <c r="BM1480" s="18"/>
      <c r="BN1480" s="18"/>
      <c r="BO1480" s="18"/>
      <c r="BP1480" s="18"/>
      <c r="BQ1480" s="18"/>
      <c r="BR1480" s="18"/>
      <c r="BS1480" s="18"/>
      <c r="BT1480" s="18"/>
      <c r="BU1480" s="18"/>
      <c r="BV1480" s="18"/>
      <c r="BW1480" s="18"/>
      <c r="BX1480" s="18"/>
      <c r="BY1480" s="18"/>
      <c r="BZ1480" s="18"/>
      <c r="CA1480" s="18"/>
      <c r="CB1480" s="18"/>
      <c r="CC1480" s="18"/>
      <c r="CD1480" s="18"/>
      <c r="CE1480" s="18"/>
      <c r="CF1480" s="18"/>
      <c r="CG1480" s="18"/>
      <c r="CH1480" s="18"/>
      <c r="CI1480" s="18"/>
      <c r="CJ1480" s="18"/>
      <c r="CK1480" s="18"/>
      <c r="CL1480" s="18"/>
      <c r="CM1480" s="18"/>
      <c r="CN1480" s="18"/>
      <c r="CO1480" s="18"/>
      <c r="CP1480" s="18"/>
      <c r="CQ1480" s="18"/>
      <c r="CR1480" s="18"/>
      <c r="CS1480" s="18"/>
    </row>
    <row r="1481" spans="1:97">
      <c r="A1481" s="18"/>
      <c r="B1481" s="18"/>
      <c r="C1481" s="18" t="s">
        <v>19358</v>
      </c>
      <c r="D1481" s="18"/>
      <c r="E1481" s="18"/>
      <c r="F1481" s="18"/>
      <c r="G1481" s="18"/>
      <c r="H1481" s="18"/>
      <c r="I1481" s="18"/>
      <c r="J1481" s="18"/>
      <c r="K1481" s="18"/>
      <c r="L1481" s="18"/>
      <c r="M1481" s="18"/>
      <c r="N1481" s="18"/>
      <c r="O1481" s="18"/>
      <c r="P1481" s="18"/>
      <c r="Q1481" s="18"/>
      <c r="R1481" s="18"/>
      <c r="S1481" s="18"/>
      <c r="T1481" s="18"/>
      <c r="U1481" s="18"/>
      <c r="V1481" s="18"/>
      <c r="W1481" s="18"/>
      <c r="X1481" s="18"/>
      <c r="Y1481" s="18"/>
      <c r="Z1481" s="18"/>
      <c r="AA1481" s="18"/>
      <c r="AB1481" s="18"/>
      <c r="AC1481" s="18"/>
      <c r="AD1481" s="18"/>
      <c r="AE1481" s="18"/>
      <c r="AF1481" s="18"/>
      <c r="AG1481" s="18"/>
      <c r="AH1481" s="18"/>
      <c r="AI1481" s="18"/>
      <c r="AJ1481" s="18"/>
      <c r="AK1481" s="18"/>
      <c r="AL1481" s="18"/>
      <c r="AM1481" s="18"/>
      <c r="AN1481" s="18"/>
      <c r="AO1481" s="18"/>
      <c r="AP1481" s="18"/>
      <c r="AQ1481" s="18"/>
      <c r="AR1481" s="18"/>
      <c r="AS1481" s="18"/>
      <c r="AT1481" s="18"/>
      <c r="AU1481" s="18"/>
      <c r="AV1481" s="18"/>
      <c r="AW1481" s="18"/>
      <c r="AX1481" s="18"/>
      <c r="AY1481" s="18"/>
      <c r="AZ1481" s="18"/>
      <c r="BA1481" s="18"/>
      <c r="BB1481" s="18"/>
      <c r="BC1481" s="18"/>
      <c r="BD1481" s="18"/>
      <c r="BE1481" s="18"/>
      <c r="BF1481" s="18"/>
      <c r="BG1481" s="18"/>
      <c r="BH1481" s="18"/>
      <c r="BI1481" s="18"/>
      <c r="BJ1481" s="18"/>
      <c r="BK1481" s="18"/>
      <c r="BL1481" s="18"/>
      <c r="BM1481" s="18"/>
      <c r="BN1481" s="18"/>
      <c r="BO1481" s="18"/>
      <c r="BP1481" s="18"/>
      <c r="BQ1481" s="18"/>
      <c r="BR1481" s="18"/>
      <c r="BS1481" s="18"/>
      <c r="BT1481" s="18"/>
      <c r="BU1481" s="18"/>
      <c r="BV1481" s="18"/>
      <c r="BW1481" s="18"/>
      <c r="BX1481" s="18"/>
      <c r="BY1481" s="18"/>
      <c r="BZ1481" s="18"/>
      <c r="CA1481" s="18"/>
      <c r="CB1481" s="18"/>
      <c r="CC1481" s="18"/>
      <c r="CD1481" s="18"/>
      <c r="CE1481" s="18"/>
      <c r="CF1481" s="18"/>
      <c r="CG1481" s="18"/>
      <c r="CH1481" s="18"/>
      <c r="CI1481" s="18"/>
      <c r="CJ1481" s="18"/>
      <c r="CK1481" s="18"/>
      <c r="CL1481" s="18"/>
      <c r="CM1481" s="18"/>
      <c r="CN1481" s="18"/>
      <c r="CO1481" s="18"/>
      <c r="CP1481" s="18"/>
      <c r="CQ1481" s="18"/>
      <c r="CR1481" s="18"/>
      <c r="CS1481" s="18"/>
    </row>
    <row r="1482" spans="1:97">
      <c r="A1482" s="18"/>
      <c r="B1482" s="18"/>
      <c r="C1482" s="18" t="s">
        <v>19359</v>
      </c>
      <c r="D1482" s="18"/>
      <c r="E1482" s="18"/>
      <c r="F1482" s="18"/>
      <c r="G1482" s="18"/>
      <c r="H1482" s="18"/>
      <c r="I1482" s="18"/>
      <c r="J1482" s="18"/>
      <c r="K1482" s="18"/>
      <c r="L1482" s="18"/>
      <c r="M1482" s="18"/>
      <c r="N1482" s="18"/>
      <c r="O1482" s="18"/>
      <c r="P1482" s="18"/>
      <c r="Q1482" s="18"/>
      <c r="R1482" s="18"/>
      <c r="S1482" s="18"/>
      <c r="T1482" s="18"/>
      <c r="U1482" s="18"/>
      <c r="V1482" s="18"/>
      <c r="W1482" s="18"/>
      <c r="X1482" s="18"/>
      <c r="Y1482" s="18"/>
      <c r="Z1482" s="18"/>
      <c r="AA1482" s="18"/>
      <c r="AB1482" s="18"/>
      <c r="AC1482" s="18"/>
      <c r="AD1482" s="18"/>
      <c r="AE1482" s="18"/>
      <c r="AF1482" s="18"/>
      <c r="AG1482" s="18"/>
      <c r="AH1482" s="18"/>
      <c r="AI1482" s="18"/>
      <c r="AJ1482" s="18"/>
      <c r="AK1482" s="18"/>
      <c r="AL1482" s="18"/>
      <c r="AM1482" s="18"/>
      <c r="AN1482" s="18"/>
      <c r="AO1482" s="18"/>
      <c r="AP1482" s="18"/>
      <c r="AQ1482" s="18"/>
      <c r="AR1482" s="18"/>
      <c r="AS1482" s="18"/>
      <c r="AT1482" s="18"/>
      <c r="AU1482" s="18"/>
      <c r="AV1482" s="18"/>
      <c r="AW1482" s="18"/>
      <c r="AX1482" s="18"/>
      <c r="AY1482" s="18"/>
      <c r="AZ1482" s="18"/>
      <c r="BA1482" s="18"/>
      <c r="BB1482" s="18"/>
      <c r="BC1482" s="18"/>
      <c r="BD1482" s="18"/>
      <c r="BE1482" s="18"/>
      <c r="BF1482" s="18"/>
      <c r="BG1482" s="18"/>
      <c r="BH1482" s="18"/>
      <c r="BI1482" s="18"/>
      <c r="BJ1482" s="18"/>
      <c r="BK1482" s="18"/>
      <c r="BL1482" s="18"/>
      <c r="BM1482" s="18"/>
      <c r="BN1482" s="18"/>
      <c r="BO1482" s="18"/>
      <c r="BP1482" s="18"/>
      <c r="BQ1482" s="18"/>
      <c r="BR1482" s="18"/>
      <c r="BS1482" s="18"/>
      <c r="BT1482" s="18"/>
      <c r="BU1482" s="18"/>
      <c r="BV1482" s="18"/>
      <c r="BW1482" s="18"/>
      <c r="BX1482" s="18"/>
      <c r="BY1482" s="18"/>
      <c r="BZ1482" s="18"/>
      <c r="CA1482" s="18"/>
      <c r="CB1482" s="18"/>
      <c r="CC1482" s="18"/>
      <c r="CD1482" s="18"/>
      <c r="CE1482" s="18"/>
      <c r="CF1482" s="18"/>
      <c r="CG1482" s="18"/>
      <c r="CH1482" s="18"/>
      <c r="CI1482" s="18"/>
      <c r="CJ1482" s="18"/>
      <c r="CK1482" s="18"/>
      <c r="CL1482" s="18"/>
      <c r="CM1482" s="18"/>
      <c r="CN1482" s="18"/>
      <c r="CO1482" s="18"/>
      <c r="CP1482" s="18"/>
      <c r="CQ1482" s="18"/>
      <c r="CR1482" s="18"/>
      <c r="CS1482" s="18"/>
    </row>
    <row r="1483" spans="1:97">
      <c r="A1483" s="18"/>
      <c r="B1483" s="18"/>
      <c r="C1483" s="18" t="s">
        <v>19360</v>
      </c>
      <c r="D1483" s="18"/>
      <c r="E1483" s="18"/>
      <c r="F1483" s="18"/>
      <c r="G1483" s="18"/>
      <c r="H1483" s="18"/>
      <c r="I1483" s="18"/>
      <c r="J1483" s="18"/>
      <c r="K1483" s="18"/>
      <c r="L1483" s="18"/>
      <c r="M1483" s="18"/>
      <c r="N1483" s="18"/>
      <c r="O1483" s="18"/>
      <c r="P1483" s="18"/>
      <c r="Q1483" s="18"/>
      <c r="R1483" s="18"/>
      <c r="S1483" s="18"/>
      <c r="T1483" s="18"/>
      <c r="U1483" s="18"/>
      <c r="V1483" s="18"/>
      <c r="W1483" s="18"/>
      <c r="X1483" s="18"/>
      <c r="Y1483" s="18"/>
      <c r="Z1483" s="18"/>
      <c r="AA1483" s="18"/>
      <c r="AB1483" s="18"/>
      <c r="AC1483" s="18"/>
      <c r="AD1483" s="18"/>
      <c r="AE1483" s="18"/>
      <c r="AF1483" s="18"/>
      <c r="AG1483" s="18"/>
      <c r="AH1483" s="18"/>
      <c r="AI1483" s="18"/>
      <c r="AJ1483" s="18"/>
      <c r="AK1483" s="18"/>
      <c r="AL1483" s="18"/>
      <c r="AM1483" s="18"/>
      <c r="AN1483" s="18"/>
      <c r="AO1483" s="18"/>
      <c r="AP1483" s="18"/>
      <c r="AQ1483" s="18"/>
      <c r="AR1483" s="18"/>
      <c r="AS1483" s="18"/>
      <c r="AT1483" s="18"/>
      <c r="AU1483" s="18"/>
      <c r="AV1483" s="18"/>
      <c r="AW1483" s="18"/>
      <c r="AX1483" s="18"/>
      <c r="AY1483" s="18"/>
      <c r="AZ1483" s="18"/>
      <c r="BA1483" s="18"/>
      <c r="BB1483" s="18"/>
      <c r="BC1483" s="18"/>
      <c r="BD1483" s="18"/>
      <c r="BE1483" s="18"/>
      <c r="BF1483" s="18"/>
      <c r="BG1483" s="18"/>
      <c r="BH1483" s="18"/>
      <c r="BI1483" s="18"/>
      <c r="BJ1483" s="18"/>
      <c r="BK1483" s="18"/>
      <c r="BL1483" s="18"/>
      <c r="BM1483" s="18"/>
      <c r="BN1483" s="18"/>
      <c r="BO1483" s="18"/>
      <c r="BP1483" s="18"/>
      <c r="BQ1483" s="18"/>
      <c r="BR1483" s="18"/>
      <c r="BS1483" s="18"/>
      <c r="BT1483" s="18"/>
      <c r="BU1483" s="18"/>
      <c r="BV1483" s="18"/>
      <c r="BW1483" s="18"/>
      <c r="BX1483" s="18"/>
      <c r="BY1483" s="18"/>
      <c r="BZ1483" s="18"/>
      <c r="CA1483" s="18"/>
      <c r="CB1483" s="18"/>
      <c r="CC1483" s="18"/>
      <c r="CD1483" s="18"/>
      <c r="CE1483" s="18"/>
      <c r="CF1483" s="18"/>
      <c r="CG1483" s="18"/>
      <c r="CH1483" s="18"/>
      <c r="CI1483" s="18"/>
      <c r="CJ1483" s="18"/>
      <c r="CK1483" s="18"/>
      <c r="CL1483" s="18"/>
      <c r="CM1483" s="18"/>
      <c r="CN1483" s="18"/>
      <c r="CO1483" s="18"/>
      <c r="CP1483" s="18"/>
      <c r="CQ1483" s="18"/>
      <c r="CR1483" s="18"/>
      <c r="CS1483" s="18"/>
    </row>
    <row r="1484" spans="1:97">
      <c r="A1484" s="18"/>
      <c r="B1484" s="18"/>
      <c r="C1484" s="18" t="s">
        <v>19361</v>
      </c>
      <c r="D1484" s="18"/>
      <c r="E1484" s="18"/>
      <c r="F1484" s="18"/>
      <c r="G1484" s="18"/>
      <c r="H1484" s="18"/>
      <c r="I1484" s="18"/>
      <c r="J1484" s="18"/>
      <c r="K1484" s="18"/>
      <c r="L1484" s="18"/>
      <c r="M1484" s="18"/>
      <c r="N1484" s="18"/>
      <c r="O1484" s="18"/>
      <c r="P1484" s="18"/>
      <c r="Q1484" s="18"/>
      <c r="R1484" s="18"/>
      <c r="S1484" s="18"/>
      <c r="T1484" s="18"/>
      <c r="U1484" s="18"/>
      <c r="V1484" s="18"/>
      <c r="W1484" s="18"/>
      <c r="X1484" s="18"/>
      <c r="Y1484" s="18"/>
      <c r="Z1484" s="18"/>
      <c r="AA1484" s="18"/>
      <c r="AB1484" s="18"/>
      <c r="AC1484" s="18"/>
      <c r="AD1484" s="18"/>
      <c r="AE1484" s="18"/>
      <c r="AF1484" s="18"/>
      <c r="AG1484" s="18"/>
      <c r="AH1484" s="18"/>
      <c r="AI1484" s="18"/>
      <c r="AJ1484" s="18"/>
      <c r="AK1484" s="18"/>
      <c r="AL1484" s="18"/>
      <c r="AM1484" s="18"/>
      <c r="AN1484" s="18"/>
      <c r="AO1484" s="18"/>
      <c r="AP1484" s="18"/>
      <c r="AQ1484" s="18"/>
      <c r="AR1484" s="18"/>
      <c r="AS1484" s="18"/>
      <c r="AT1484" s="18"/>
      <c r="AU1484" s="18"/>
      <c r="AV1484" s="18"/>
      <c r="AW1484" s="18"/>
      <c r="AX1484" s="18"/>
      <c r="AY1484" s="18"/>
      <c r="AZ1484" s="18"/>
      <c r="BA1484" s="18"/>
      <c r="BB1484" s="18"/>
      <c r="BC1484" s="18"/>
      <c r="BD1484" s="18"/>
      <c r="BE1484" s="18"/>
      <c r="BF1484" s="18"/>
      <c r="BG1484" s="18"/>
      <c r="BH1484" s="18"/>
      <c r="BI1484" s="18"/>
      <c r="BJ1484" s="18"/>
      <c r="BK1484" s="18"/>
      <c r="BL1484" s="18"/>
      <c r="BM1484" s="18"/>
      <c r="BN1484" s="18"/>
      <c r="BO1484" s="18"/>
      <c r="BP1484" s="18"/>
      <c r="BQ1484" s="18"/>
      <c r="BR1484" s="18"/>
      <c r="BS1484" s="18"/>
      <c r="BT1484" s="18"/>
      <c r="BU1484" s="18"/>
      <c r="BV1484" s="18"/>
      <c r="BW1484" s="18"/>
      <c r="BX1484" s="18"/>
      <c r="BY1484" s="18"/>
      <c r="BZ1484" s="18"/>
      <c r="CA1484" s="18"/>
      <c r="CB1484" s="18"/>
      <c r="CC1484" s="18"/>
      <c r="CD1484" s="18"/>
      <c r="CE1484" s="18"/>
      <c r="CF1484" s="18"/>
      <c r="CG1484" s="18"/>
      <c r="CH1484" s="18"/>
      <c r="CI1484" s="18"/>
      <c r="CJ1484" s="18"/>
      <c r="CK1484" s="18"/>
      <c r="CL1484" s="18"/>
      <c r="CM1484" s="18"/>
      <c r="CN1484" s="18"/>
      <c r="CO1484" s="18"/>
      <c r="CP1484" s="18"/>
      <c r="CQ1484" s="18"/>
      <c r="CR1484" s="18"/>
      <c r="CS1484" s="18"/>
    </row>
    <row r="1485" spans="1:97">
      <c r="A1485" s="18"/>
      <c r="B1485" s="18"/>
      <c r="C1485" s="18" t="s">
        <v>19362</v>
      </c>
      <c r="D1485" s="18"/>
      <c r="E1485" s="18"/>
      <c r="F1485" s="18"/>
      <c r="G1485" s="18"/>
      <c r="H1485" s="18"/>
      <c r="I1485" s="18"/>
      <c r="J1485" s="18"/>
      <c r="K1485" s="18"/>
      <c r="L1485" s="18"/>
      <c r="M1485" s="18"/>
      <c r="N1485" s="18"/>
      <c r="O1485" s="18"/>
      <c r="P1485" s="18"/>
      <c r="Q1485" s="18"/>
      <c r="R1485" s="18"/>
      <c r="S1485" s="18"/>
      <c r="T1485" s="18"/>
      <c r="U1485" s="18"/>
      <c r="V1485" s="18"/>
      <c r="W1485" s="18"/>
      <c r="X1485" s="18"/>
      <c r="Y1485" s="18"/>
      <c r="Z1485" s="18"/>
      <c r="AA1485" s="18"/>
      <c r="AB1485" s="18"/>
      <c r="AC1485" s="18"/>
      <c r="AD1485" s="18"/>
      <c r="AE1485" s="18"/>
      <c r="AF1485" s="18"/>
      <c r="AG1485" s="18"/>
      <c r="AH1485" s="18"/>
      <c r="AI1485" s="18"/>
      <c r="AJ1485" s="18"/>
      <c r="AK1485" s="18"/>
      <c r="AL1485" s="18"/>
      <c r="AM1485" s="18"/>
      <c r="AN1485" s="18"/>
      <c r="AO1485" s="18"/>
      <c r="AP1485" s="18"/>
      <c r="AQ1485" s="18"/>
      <c r="AR1485" s="18"/>
      <c r="AS1485" s="18"/>
      <c r="AT1485" s="18"/>
      <c r="AU1485" s="18"/>
      <c r="AV1485" s="18"/>
      <c r="AW1485" s="18"/>
      <c r="AX1485" s="18"/>
      <c r="AY1485" s="18"/>
      <c r="AZ1485" s="18"/>
      <c r="BA1485" s="18"/>
      <c r="BB1485" s="18"/>
      <c r="BC1485" s="18"/>
      <c r="BD1485" s="18"/>
      <c r="BE1485" s="18"/>
      <c r="BF1485" s="18"/>
      <c r="BG1485" s="18"/>
      <c r="BH1485" s="18"/>
      <c r="BI1485" s="18"/>
      <c r="BJ1485" s="18"/>
      <c r="BK1485" s="18"/>
      <c r="BL1485" s="18"/>
      <c r="BM1485" s="18"/>
      <c r="BN1485" s="18"/>
      <c r="BO1485" s="18"/>
      <c r="BP1485" s="18"/>
      <c r="BQ1485" s="18"/>
      <c r="BR1485" s="18"/>
      <c r="BS1485" s="18"/>
      <c r="BT1485" s="18"/>
      <c r="BU1485" s="18"/>
      <c r="BV1485" s="18"/>
      <c r="BW1485" s="18"/>
      <c r="BX1485" s="18"/>
      <c r="BY1485" s="18"/>
      <c r="BZ1485" s="18"/>
      <c r="CA1485" s="18"/>
      <c r="CB1485" s="18"/>
      <c r="CC1485" s="18"/>
      <c r="CD1485" s="18"/>
      <c r="CE1485" s="18"/>
      <c r="CF1485" s="18"/>
      <c r="CG1485" s="18"/>
      <c r="CH1485" s="18"/>
      <c r="CI1485" s="18"/>
      <c r="CJ1485" s="18"/>
      <c r="CK1485" s="18"/>
      <c r="CL1485" s="18"/>
      <c r="CM1485" s="18"/>
      <c r="CN1485" s="18"/>
      <c r="CO1485" s="18"/>
      <c r="CP1485" s="18"/>
      <c r="CQ1485" s="18"/>
      <c r="CR1485" s="18"/>
      <c r="CS1485" s="18"/>
    </row>
    <row r="1486" spans="1:97">
      <c r="A1486" s="18"/>
      <c r="B1486" s="18"/>
      <c r="C1486" s="18" t="s">
        <v>19363</v>
      </c>
      <c r="D1486" s="18"/>
      <c r="E1486" s="18"/>
      <c r="F1486" s="18"/>
      <c r="G1486" s="18"/>
      <c r="H1486" s="18"/>
      <c r="I1486" s="18"/>
      <c r="J1486" s="18"/>
      <c r="K1486" s="18"/>
      <c r="L1486" s="18"/>
      <c r="M1486" s="18"/>
      <c r="N1486" s="18"/>
      <c r="O1486" s="18"/>
      <c r="P1486" s="18"/>
      <c r="Q1486" s="18"/>
      <c r="R1486" s="18"/>
      <c r="S1486" s="18"/>
      <c r="T1486" s="18"/>
      <c r="U1486" s="18"/>
      <c r="V1486" s="18"/>
      <c r="W1486" s="18"/>
      <c r="X1486" s="18"/>
      <c r="Y1486" s="18"/>
      <c r="Z1486" s="18"/>
      <c r="AA1486" s="18"/>
      <c r="AB1486" s="18"/>
      <c r="AC1486" s="18"/>
      <c r="AD1486" s="18"/>
      <c r="AE1486" s="18"/>
      <c r="AF1486" s="18"/>
      <c r="AG1486" s="18"/>
      <c r="AH1486" s="18"/>
      <c r="AI1486" s="18"/>
      <c r="AJ1486" s="18"/>
      <c r="AK1486" s="18"/>
      <c r="AL1486" s="18"/>
      <c r="AM1486" s="18"/>
      <c r="AN1486" s="18"/>
      <c r="AO1486" s="18"/>
      <c r="AP1486" s="18"/>
      <c r="AQ1486" s="18"/>
      <c r="AR1486" s="18"/>
      <c r="AS1486" s="18"/>
      <c r="AT1486" s="18"/>
      <c r="AU1486" s="18"/>
      <c r="AV1486" s="18"/>
      <c r="AW1486" s="18"/>
      <c r="AX1486" s="18"/>
      <c r="AY1486" s="18"/>
      <c r="AZ1486" s="18"/>
      <c r="BA1486" s="18"/>
      <c r="BB1486" s="18"/>
      <c r="BC1486" s="18"/>
      <c r="BD1486" s="18"/>
      <c r="BE1486" s="18"/>
      <c r="BF1486" s="18"/>
      <c r="BG1486" s="18"/>
      <c r="BH1486" s="18"/>
      <c r="BI1486" s="18"/>
      <c r="BJ1486" s="18"/>
      <c r="BK1486" s="18"/>
      <c r="BL1486" s="18"/>
      <c r="BM1486" s="18"/>
      <c r="BN1486" s="18"/>
      <c r="BO1486" s="18"/>
      <c r="BP1486" s="18"/>
      <c r="BQ1486" s="18"/>
      <c r="BR1486" s="18"/>
      <c r="BS1486" s="18"/>
      <c r="BT1486" s="18"/>
      <c r="BU1486" s="18"/>
      <c r="BV1486" s="18"/>
      <c r="BW1486" s="18"/>
      <c r="BX1486" s="18"/>
      <c r="BY1486" s="18"/>
      <c r="BZ1486" s="18"/>
      <c r="CA1486" s="18"/>
      <c r="CB1486" s="18"/>
      <c r="CC1486" s="18"/>
      <c r="CD1486" s="18"/>
      <c r="CE1486" s="18"/>
      <c r="CF1486" s="18"/>
      <c r="CG1486" s="18"/>
      <c r="CH1486" s="18"/>
      <c r="CI1486" s="18"/>
      <c r="CJ1486" s="18"/>
      <c r="CK1486" s="18"/>
      <c r="CL1486" s="18"/>
      <c r="CM1486" s="18"/>
      <c r="CN1486" s="18"/>
      <c r="CO1486" s="18"/>
      <c r="CP1486" s="18"/>
      <c r="CQ1486" s="18"/>
      <c r="CR1486" s="18"/>
      <c r="CS1486" s="18"/>
    </row>
    <row r="1487" spans="1:97">
      <c r="A1487" s="18"/>
      <c r="B1487" s="18"/>
      <c r="C1487" s="18" t="s">
        <v>19364</v>
      </c>
      <c r="D1487" s="18"/>
      <c r="E1487" s="18"/>
      <c r="F1487" s="18"/>
      <c r="G1487" s="18"/>
      <c r="H1487" s="18"/>
      <c r="I1487" s="18"/>
      <c r="J1487" s="18"/>
      <c r="K1487" s="18"/>
      <c r="L1487" s="18"/>
      <c r="M1487" s="18"/>
      <c r="N1487" s="18"/>
      <c r="O1487" s="18"/>
      <c r="P1487" s="18"/>
      <c r="Q1487" s="18"/>
      <c r="R1487" s="18"/>
      <c r="S1487" s="18"/>
      <c r="T1487" s="18"/>
      <c r="U1487" s="18"/>
      <c r="V1487" s="18"/>
      <c r="W1487" s="18"/>
      <c r="X1487" s="18"/>
      <c r="Y1487" s="18"/>
      <c r="Z1487" s="18"/>
      <c r="AA1487" s="18"/>
      <c r="AB1487" s="18"/>
      <c r="AC1487" s="18"/>
      <c r="AD1487" s="18"/>
      <c r="AE1487" s="18"/>
      <c r="AF1487" s="18"/>
      <c r="AG1487" s="18"/>
      <c r="AH1487" s="18"/>
      <c r="AI1487" s="18"/>
      <c r="AJ1487" s="18"/>
      <c r="AK1487" s="18"/>
      <c r="AL1487" s="18"/>
      <c r="AM1487" s="18"/>
      <c r="AN1487" s="18"/>
      <c r="AO1487" s="18"/>
      <c r="AP1487" s="18"/>
      <c r="AQ1487" s="18"/>
      <c r="AR1487" s="18"/>
      <c r="AS1487" s="18"/>
      <c r="AT1487" s="18"/>
      <c r="AU1487" s="18"/>
      <c r="AV1487" s="18"/>
      <c r="AW1487" s="18"/>
      <c r="AX1487" s="18"/>
      <c r="AY1487" s="18"/>
      <c r="AZ1487" s="18"/>
      <c r="BA1487" s="18"/>
      <c r="BB1487" s="18"/>
      <c r="BC1487" s="18"/>
      <c r="BD1487" s="18"/>
      <c r="BE1487" s="18"/>
      <c r="BF1487" s="18"/>
      <c r="BG1487" s="18"/>
      <c r="BH1487" s="18"/>
      <c r="BI1487" s="18"/>
      <c r="BJ1487" s="18"/>
      <c r="BK1487" s="18"/>
      <c r="BL1487" s="18"/>
      <c r="BM1487" s="18"/>
      <c r="BN1487" s="18"/>
      <c r="BO1487" s="18"/>
      <c r="BP1487" s="18"/>
      <c r="BQ1487" s="18"/>
      <c r="BR1487" s="18"/>
      <c r="BS1487" s="18"/>
      <c r="BT1487" s="18"/>
      <c r="BU1487" s="18"/>
      <c r="BV1487" s="18"/>
      <c r="BW1487" s="18"/>
      <c r="BX1487" s="18"/>
      <c r="BY1487" s="18"/>
      <c r="BZ1487" s="18"/>
      <c r="CA1487" s="18"/>
      <c r="CB1487" s="18"/>
      <c r="CC1487" s="18"/>
      <c r="CD1487" s="18"/>
      <c r="CE1487" s="18"/>
      <c r="CF1487" s="18"/>
      <c r="CG1487" s="18"/>
      <c r="CH1487" s="18"/>
      <c r="CI1487" s="18"/>
      <c r="CJ1487" s="18"/>
      <c r="CK1487" s="18"/>
      <c r="CL1487" s="18"/>
      <c r="CM1487" s="18"/>
      <c r="CN1487" s="18"/>
      <c r="CO1487" s="18"/>
      <c r="CP1487" s="18"/>
      <c r="CQ1487" s="18"/>
      <c r="CR1487" s="18"/>
      <c r="CS1487" s="18"/>
    </row>
    <row r="1488" spans="1:97">
      <c r="A1488" s="18"/>
      <c r="B1488" s="18"/>
      <c r="C1488" s="18" t="s">
        <v>19365</v>
      </c>
      <c r="D1488" s="18"/>
      <c r="E1488" s="18"/>
      <c r="F1488" s="18"/>
      <c r="G1488" s="18"/>
      <c r="H1488" s="18"/>
      <c r="I1488" s="18"/>
      <c r="J1488" s="18"/>
      <c r="K1488" s="18"/>
      <c r="L1488" s="18"/>
      <c r="M1488" s="18"/>
      <c r="N1488" s="18"/>
      <c r="O1488" s="18"/>
      <c r="P1488" s="18"/>
      <c r="Q1488" s="18"/>
      <c r="R1488" s="18"/>
      <c r="S1488" s="18"/>
      <c r="T1488" s="18"/>
      <c r="U1488" s="18"/>
      <c r="V1488" s="18"/>
      <c r="W1488" s="18"/>
      <c r="X1488" s="18"/>
      <c r="Y1488" s="18"/>
      <c r="Z1488" s="18"/>
      <c r="AA1488" s="18"/>
      <c r="AB1488" s="18"/>
      <c r="AC1488" s="18"/>
      <c r="AD1488" s="18"/>
      <c r="AE1488" s="18"/>
      <c r="AF1488" s="18"/>
      <c r="AG1488" s="18"/>
      <c r="AH1488" s="18"/>
      <c r="AI1488" s="18"/>
      <c r="AJ1488" s="18"/>
      <c r="AK1488" s="18"/>
      <c r="AL1488" s="18"/>
      <c r="AM1488" s="18"/>
      <c r="AN1488" s="18"/>
      <c r="AO1488" s="18"/>
      <c r="AP1488" s="18"/>
      <c r="AQ1488" s="18"/>
      <c r="AR1488" s="18"/>
      <c r="AS1488" s="18"/>
      <c r="AT1488" s="18"/>
      <c r="AU1488" s="18"/>
      <c r="AV1488" s="18"/>
      <c r="AW1488" s="18"/>
      <c r="AX1488" s="18"/>
      <c r="AY1488" s="18"/>
      <c r="AZ1488" s="18"/>
      <c r="BA1488" s="18"/>
      <c r="BB1488" s="18"/>
      <c r="BC1488" s="18"/>
      <c r="BD1488" s="18"/>
      <c r="BE1488" s="18"/>
      <c r="BF1488" s="18"/>
      <c r="BG1488" s="18"/>
      <c r="BH1488" s="18"/>
      <c r="BI1488" s="18"/>
      <c r="BJ1488" s="18"/>
      <c r="BK1488" s="18"/>
      <c r="BL1488" s="18"/>
      <c r="BM1488" s="18"/>
      <c r="BN1488" s="18"/>
      <c r="BO1488" s="18"/>
      <c r="BP1488" s="18"/>
      <c r="BQ1488" s="18"/>
      <c r="BR1488" s="18"/>
      <c r="BS1488" s="18"/>
      <c r="BT1488" s="18"/>
      <c r="BU1488" s="18"/>
      <c r="BV1488" s="18"/>
      <c r="BW1488" s="18"/>
      <c r="BX1488" s="18"/>
      <c r="BY1488" s="18"/>
      <c r="BZ1488" s="18"/>
      <c r="CA1488" s="18"/>
      <c r="CB1488" s="18"/>
      <c r="CC1488" s="18"/>
      <c r="CD1488" s="18"/>
      <c r="CE1488" s="18"/>
      <c r="CF1488" s="18"/>
      <c r="CG1488" s="18"/>
      <c r="CH1488" s="18"/>
      <c r="CI1488" s="18"/>
      <c r="CJ1488" s="18"/>
      <c r="CK1488" s="18"/>
      <c r="CL1488" s="18"/>
      <c r="CM1488" s="18"/>
      <c r="CN1488" s="18"/>
      <c r="CO1488" s="18"/>
      <c r="CP1488" s="18"/>
      <c r="CQ1488" s="18"/>
      <c r="CR1488" s="18"/>
      <c r="CS1488" s="18"/>
    </row>
    <row r="1489" spans="1:97">
      <c r="A1489" s="18"/>
      <c r="B1489" s="18"/>
      <c r="C1489" s="18" t="s">
        <v>19366</v>
      </c>
      <c r="D1489" s="18"/>
      <c r="E1489" s="18"/>
      <c r="F1489" s="18"/>
      <c r="G1489" s="18"/>
      <c r="H1489" s="18"/>
      <c r="I1489" s="18"/>
      <c r="J1489" s="18"/>
      <c r="K1489" s="18"/>
      <c r="L1489" s="18"/>
      <c r="M1489" s="18"/>
      <c r="N1489" s="18"/>
      <c r="O1489" s="18"/>
      <c r="P1489" s="18"/>
      <c r="Q1489" s="18"/>
      <c r="R1489" s="18"/>
      <c r="S1489" s="18"/>
      <c r="T1489" s="18"/>
      <c r="U1489" s="18"/>
      <c r="V1489" s="18"/>
      <c r="W1489" s="18"/>
      <c r="X1489" s="18"/>
      <c r="Y1489" s="18"/>
      <c r="Z1489" s="18"/>
      <c r="AA1489" s="18"/>
      <c r="AB1489" s="18"/>
      <c r="AC1489" s="18"/>
      <c r="AD1489" s="18"/>
      <c r="AE1489" s="18"/>
      <c r="AF1489" s="18"/>
      <c r="AG1489" s="18"/>
      <c r="AH1489" s="18"/>
      <c r="AI1489" s="18"/>
      <c r="AJ1489" s="18"/>
      <c r="AK1489" s="18"/>
      <c r="AL1489" s="18"/>
      <c r="AM1489" s="18"/>
      <c r="AN1489" s="18"/>
      <c r="AO1489" s="18"/>
      <c r="AP1489" s="18"/>
      <c r="AQ1489" s="18"/>
      <c r="AR1489" s="18"/>
      <c r="AS1489" s="18"/>
      <c r="AT1489" s="18"/>
      <c r="AU1489" s="18"/>
      <c r="AV1489" s="18"/>
      <c r="AW1489" s="18"/>
      <c r="AX1489" s="18"/>
      <c r="AY1489" s="18"/>
      <c r="AZ1489" s="18"/>
      <c r="BA1489" s="18"/>
      <c r="BB1489" s="18"/>
      <c r="BC1489" s="18"/>
      <c r="BD1489" s="18"/>
      <c r="BE1489" s="18"/>
      <c r="BF1489" s="18"/>
      <c r="BG1489" s="18"/>
      <c r="BH1489" s="18"/>
      <c r="BI1489" s="18"/>
      <c r="BJ1489" s="18"/>
      <c r="BK1489" s="18"/>
      <c r="BL1489" s="18"/>
      <c r="BM1489" s="18"/>
      <c r="BN1489" s="18"/>
      <c r="BO1489" s="18"/>
      <c r="BP1489" s="18"/>
      <c r="BQ1489" s="18"/>
      <c r="BR1489" s="18"/>
      <c r="BS1489" s="18"/>
      <c r="BT1489" s="18"/>
      <c r="BU1489" s="18"/>
      <c r="BV1489" s="18"/>
      <c r="BW1489" s="18"/>
      <c r="BX1489" s="18"/>
      <c r="BY1489" s="18"/>
      <c r="BZ1489" s="18"/>
      <c r="CA1489" s="18"/>
      <c r="CB1489" s="18"/>
      <c r="CC1489" s="18"/>
      <c r="CD1489" s="18"/>
      <c r="CE1489" s="18"/>
      <c r="CF1489" s="18"/>
      <c r="CG1489" s="18"/>
      <c r="CH1489" s="18"/>
      <c r="CI1489" s="18"/>
      <c r="CJ1489" s="18"/>
      <c r="CK1489" s="18"/>
      <c r="CL1489" s="18"/>
      <c r="CM1489" s="18"/>
      <c r="CN1489" s="18"/>
      <c r="CO1489" s="18"/>
      <c r="CP1489" s="18"/>
      <c r="CQ1489" s="18"/>
      <c r="CR1489" s="18"/>
      <c r="CS1489" s="18"/>
    </row>
    <row r="1490" spans="1:97">
      <c r="A1490" s="18"/>
      <c r="B1490" s="18"/>
      <c r="C1490" s="18" t="s">
        <v>19367</v>
      </c>
      <c r="D1490" s="18"/>
      <c r="E1490" s="18"/>
      <c r="F1490" s="18"/>
      <c r="G1490" s="18"/>
      <c r="H1490" s="18"/>
      <c r="I1490" s="18"/>
      <c r="J1490" s="18"/>
      <c r="K1490" s="18"/>
      <c r="L1490" s="18"/>
      <c r="M1490" s="18"/>
      <c r="N1490" s="18"/>
      <c r="O1490" s="18"/>
      <c r="P1490" s="18"/>
      <c r="Q1490" s="18"/>
      <c r="R1490" s="18"/>
      <c r="S1490" s="18"/>
      <c r="T1490" s="18"/>
      <c r="U1490" s="18"/>
      <c r="V1490" s="18"/>
      <c r="W1490" s="18"/>
      <c r="X1490" s="18"/>
      <c r="Y1490" s="18"/>
      <c r="Z1490" s="18"/>
      <c r="AA1490" s="18"/>
      <c r="AB1490" s="18"/>
      <c r="AC1490" s="18"/>
      <c r="AD1490" s="18"/>
      <c r="AE1490" s="18"/>
      <c r="AF1490" s="18"/>
      <c r="AG1490" s="18"/>
      <c r="AH1490" s="18"/>
      <c r="AI1490" s="18"/>
      <c r="AJ1490" s="18"/>
      <c r="AK1490" s="18"/>
      <c r="AL1490" s="18"/>
      <c r="AM1490" s="18"/>
      <c r="AN1490" s="18"/>
      <c r="AO1490" s="18"/>
      <c r="AP1490" s="18"/>
      <c r="AQ1490" s="18"/>
      <c r="AR1490" s="18"/>
      <c r="AS1490" s="18"/>
      <c r="AT1490" s="18"/>
      <c r="AU1490" s="18"/>
      <c r="AV1490" s="18"/>
      <c r="AW1490" s="18"/>
      <c r="AX1490" s="18"/>
      <c r="AY1490" s="18"/>
      <c r="AZ1490" s="18"/>
      <c r="BA1490" s="18"/>
      <c r="BB1490" s="18"/>
      <c r="BC1490" s="18"/>
      <c r="BD1490" s="18"/>
      <c r="BE1490" s="18"/>
      <c r="BF1490" s="18"/>
      <c r="BG1490" s="18"/>
      <c r="BH1490" s="18"/>
      <c r="BI1490" s="18"/>
      <c r="BJ1490" s="18"/>
      <c r="BK1490" s="18"/>
      <c r="BL1490" s="18"/>
      <c r="BM1490" s="18"/>
      <c r="BN1490" s="18"/>
      <c r="BO1490" s="18"/>
      <c r="BP1490" s="18"/>
      <c r="BQ1490" s="18"/>
      <c r="BR1490" s="18"/>
      <c r="BS1490" s="18"/>
      <c r="BT1490" s="18"/>
      <c r="BU1490" s="18"/>
      <c r="BV1490" s="18"/>
      <c r="BW1490" s="18"/>
      <c r="BX1490" s="18"/>
      <c r="BY1490" s="18"/>
      <c r="BZ1490" s="18"/>
      <c r="CA1490" s="18"/>
      <c r="CB1490" s="18"/>
      <c r="CC1490" s="18"/>
      <c r="CD1490" s="18"/>
      <c r="CE1490" s="18"/>
      <c r="CF1490" s="18"/>
      <c r="CG1490" s="18"/>
      <c r="CH1490" s="18"/>
      <c r="CI1490" s="18"/>
      <c r="CJ1490" s="18"/>
      <c r="CK1490" s="18"/>
      <c r="CL1490" s="18"/>
      <c r="CM1490" s="18"/>
      <c r="CN1490" s="18"/>
      <c r="CO1490" s="18"/>
      <c r="CP1490" s="18"/>
      <c r="CQ1490" s="18"/>
      <c r="CR1490" s="18"/>
      <c r="CS1490" s="18"/>
    </row>
    <row r="1491" spans="1:97">
      <c r="A1491" s="18"/>
      <c r="B1491" s="18"/>
      <c r="C1491" s="18" t="s">
        <v>19368</v>
      </c>
      <c r="D1491" s="18"/>
      <c r="E1491" s="18"/>
      <c r="F1491" s="18"/>
      <c r="G1491" s="18"/>
      <c r="H1491" s="18"/>
      <c r="I1491" s="18"/>
      <c r="J1491" s="18"/>
      <c r="K1491" s="18"/>
      <c r="L1491" s="18"/>
      <c r="M1491" s="18"/>
      <c r="N1491" s="18"/>
      <c r="O1491" s="18"/>
      <c r="P1491" s="18"/>
      <c r="Q1491" s="18"/>
      <c r="R1491" s="18"/>
      <c r="S1491" s="18"/>
      <c r="T1491" s="18"/>
      <c r="U1491" s="18"/>
      <c r="V1491" s="18"/>
      <c r="W1491" s="18"/>
      <c r="X1491" s="18"/>
      <c r="Y1491" s="18"/>
      <c r="Z1491" s="18"/>
      <c r="AA1491" s="18"/>
      <c r="AB1491" s="18"/>
      <c r="AC1491" s="18"/>
      <c r="AD1491" s="18"/>
      <c r="AE1491" s="18"/>
      <c r="AF1491" s="18"/>
      <c r="AG1491" s="18"/>
      <c r="AH1491" s="18"/>
      <c r="AI1491" s="18"/>
      <c r="AJ1491" s="18"/>
      <c r="AK1491" s="18"/>
      <c r="AL1491" s="18"/>
      <c r="AM1491" s="18"/>
      <c r="AN1491" s="18"/>
      <c r="AO1491" s="18"/>
      <c r="AP1491" s="18"/>
      <c r="AQ1491" s="18"/>
      <c r="AR1491" s="18"/>
      <c r="AS1491" s="18"/>
      <c r="AT1491" s="18"/>
      <c r="AU1491" s="18"/>
      <c r="AV1491" s="18"/>
      <c r="AW1491" s="18"/>
      <c r="AX1491" s="18"/>
      <c r="AY1491" s="18"/>
      <c r="AZ1491" s="18"/>
      <c r="BA1491" s="18"/>
      <c r="BB1491" s="18"/>
      <c r="BC1491" s="18"/>
      <c r="BD1491" s="18"/>
      <c r="BE1491" s="18"/>
      <c r="BF1491" s="18"/>
      <c r="BG1491" s="18"/>
      <c r="BH1491" s="18"/>
      <c r="BI1491" s="18"/>
      <c r="BJ1491" s="18"/>
      <c r="BK1491" s="18"/>
      <c r="BL1491" s="18"/>
      <c r="BM1491" s="18"/>
      <c r="BN1491" s="18"/>
      <c r="BO1491" s="18"/>
      <c r="BP1491" s="18"/>
      <c r="BQ1491" s="18"/>
      <c r="BR1491" s="18"/>
      <c r="BS1491" s="18"/>
      <c r="BT1491" s="18"/>
      <c r="BU1491" s="18"/>
      <c r="BV1491" s="18"/>
      <c r="BW1491" s="18"/>
      <c r="BX1491" s="18"/>
      <c r="BY1491" s="18"/>
      <c r="BZ1491" s="18"/>
      <c r="CA1491" s="18"/>
      <c r="CB1491" s="18"/>
      <c r="CC1491" s="18"/>
      <c r="CD1491" s="18"/>
      <c r="CE1491" s="18"/>
      <c r="CF1491" s="18"/>
      <c r="CG1491" s="18"/>
      <c r="CH1491" s="18"/>
      <c r="CI1491" s="18"/>
      <c r="CJ1491" s="18"/>
      <c r="CK1491" s="18"/>
      <c r="CL1491" s="18"/>
      <c r="CM1491" s="18"/>
      <c r="CN1491" s="18"/>
      <c r="CO1491" s="18"/>
      <c r="CP1491" s="18"/>
      <c r="CQ1491" s="18"/>
      <c r="CR1491" s="18"/>
      <c r="CS1491" s="18"/>
    </row>
    <row r="1492" spans="1:97">
      <c r="A1492" s="18"/>
      <c r="B1492" s="18"/>
      <c r="C1492" s="18" t="s">
        <v>19369</v>
      </c>
      <c r="D1492" s="18"/>
      <c r="E1492" s="18"/>
      <c r="F1492" s="18"/>
      <c r="G1492" s="18"/>
      <c r="H1492" s="18"/>
      <c r="I1492" s="18"/>
      <c r="J1492" s="18"/>
      <c r="K1492" s="18"/>
      <c r="L1492" s="18"/>
      <c r="M1492" s="18"/>
      <c r="N1492" s="18"/>
      <c r="O1492" s="18"/>
      <c r="P1492" s="18"/>
      <c r="Q1492" s="18"/>
      <c r="R1492" s="18"/>
      <c r="S1492" s="18"/>
      <c r="T1492" s="18"/>
      <c r="U1492" s="18"/>
      <c r="V1492" s="18"/>
      <c r="W1492" s="18"/>
      <c r="X1492" s="18"/>
      <c r="Y1492" s="18"/>
      <c r="Z1492" s="18"/>
      <c r="AA1492" s="18"/>
      <c r="AB1492" s="18"/>
      <c r="AC1492" s="18"/>
      <c r="AD1492" s="18"/>
      <c r="AE1492" s="18"/>
      <c r="AF1492" s="18"/>
      <c r="AG1492" s="18"/>
      <c r="AH1492" s="18"/>
      <c r="AI1492" s="18"/>
      <c r="AJ1492" s="18"/>
      <c r="AK1492" s="18"/>
      <c r="AL1492" s="18"/>
      <c r="AM1492" s="18"/>
      <c r="AN1492" s="18"/>
      <c r="AO1492" s="18"/>
      <c r="AP1492" s="18"/>
      <c r="AQ1492" s="18"/>
      <c r="AR1492" s="18"/>
      <c r="AS1492" s="18"/>
      <c r="AT1492" s="18"/>
      <c r="AU1492" s="18"/>
      <c r="AV1492" s="18"/>
      <c r="AW1492" s="18"/>
      <c r="AX1492" s="18"/>
      <c r="AY1492" s="18"/>
      <c r="AZ1492" s="18"/>
      <c r="BA1492" s="18"/>
      <c r="BB1492" s="18"/>
      <c r="BC1492" s="18"/>
      <c r="BD1492" s="18"/>
      <c r="BE1492" s="18"/>
      <c r="BF1492" s="18"/>
      <c r="BG1492" s="18"/>
      <c r="BH1492" s="18"/>
      <c r="BI1492" s="18"/>
      <c r="BJ1492" s="18"/>
      <c r="BK1492" s="18"/>
      <c r="BL1492" s="18"/>
      <c r="BM1492" s="18"/>
      <c r="BN1492" s="18"/>
      <c r="BO1492" s="18"/>
      <c r="BP1492" s="18"/>
      <c r="BQ1492" s="18"/>
      <c r="BR1492" s="18"/>
      <c r="BS1492" s="18"/>
      <c r="BT1492" s="18"/>
      <c r="BU1492" s="18"/>
      <c r="BV1492" s="18"/>
      <c r="BW1492" s="18"/>
      <c r="BX1492" s="18"/>
      <c r="BY1492" s="18"/>
      <c r="BZ1492" s="18"/>
      <c r="CA1492" s="18"/>
      <c r="CB1492" s="18"/>
      <c r="CC1492" s="18"/>
      <c r="CD1492" s="18"/>
      <c r="CE1492" s="18"/>
      <c r="CF1492" s="18"/>
      <c r="CG1492" s="18"/>
      <c r="CH1492" s="18"/>
      <c r="CI1492" s="18"/>
      <c r="CJ1492" s="18"/>
      <c r="CK1492" s="18"/>
      <c r="CL1492" s="18"/>
      <c r="CM1492" s="18"/>
      <c r="CN1492" s="18"/>
      <c r="CO1492" s="18"/>
      <c r="CP1492" s="18"/>
      <c r="CQ1492" s="18"/>
      <c r="CR1492" s="18"/>
      <c r="CS1492" s="18"/>
    </row>
    <row r="1493" spans="1:97">
      <c r="A1493" s="18"/>
      <c r="B1493" s="18"/>
      <c r="C1493" s="18" t="s">
        <v>19370</v>
      </c>
      <c r="D1493" s="18"/>
      <c r="E1493" s="18"/>
      <c r="F1493" s="18"/>
      <c r="G1493" s="18"/>
      <c r="H1493" s="18"/>
      <c r="I1493" s="18"/>
      <c r="J1493" s="18"/>
      <c r="K1493" s="18"/>
      <c r="L1493" s="18"/>
      <c r="M1493" s="18"/>
      <c r="N1493" s="18"/>
      <c r="O1493" s="18"/>
      <c r="P1493" s="18"/>
      <c r="Q1493" s="18"/>
      <c r="R1493" s="18"/>
      <c r="S1493" s="18"/>
      <c r="T1493" s="18"/>
      <c r="U1493" s="18"/>
      <c r="V1493" s="18"/>
      <c r="W1493" s="18"/>
      <c r="X1493" s="18"/>
      <c r="Y1493" s="18"/>
      <c r="Z1493" s="18"/>
      <c r="AA1493" s="18"/>
      <c r="AB1493" s="18"/>
      <c r="AC1493" s="18"/>
      <c r="AD1493" s="18"/>
      <c r="AE1493" s="18"/>
      <c r="AF1493" s="18"/>
      <c r="AG1493" s="18"/>
      <c r="AH1493" s="18"/>
      <c r="AI1493" s="18"/>
      <c r="AJ1493" s="18"/>
      <c r="AK1493" s="18"/>
      <c r="AL1493" s="18"/>
      <c r="AM1493" s="18"/>
      <c r="AN1493" s="18"/>
      <c r="AO1493" s="18"/>
      <c r="AP1493" s="18"/>
      <c r="AQ1493" s="18"/>
      <c r="AR1493" s="18"/>
      <c r="AS1493" s="18"/>
      <c r="AT1493" s="18"/>
      <c r="AU1493" s="18"/>
      <c r="AV1493" s="18"/>
      <c r="AW1493" s="18"/>
      <c r="AX1493" s="18"/>
      <c r="AY1493" s="18"/>
      <c r="AZ1493" s="18"/>
      <c r="BA1493" s="18"/>
      <c r="BB1493" s="18"/>
      <c r="BC1493" s="18"/>
      <c r="BD1493" s="18"/>
      <c r="BE1493" s="18"/>
      <c r="BF1493" s="18"/>
      <c r="BG1493" s="18"/>
      <c r="BH1493" s="18"/>
      <c r="BI1493" s="18"/>
      <c r="BJ1493" s="18"/>
      <c r="BK1493" s="18"/>
      <c r="BL1493" s="18"/>
      <c r="BM1493" s="18"/>
      <c r="BN1493" s="18"/>
      <c r="BO1493" s="18"/>
      <c r="BP1493" s="18"/>
      <c r="BQ1493" s="18"/>
      <c r="BR1493" s="18"/>
      <c r="BS1493" s="18"/>
      <c r="BT1493" s="18"/>
      <c r="BU1493" s="18"/>
      <c r="BV1493" s="18"/>
      <c r="BW1493" s="18"/>
      <c r="BX1493" s="18"/>
      <c r="BY1493" s="18"/>
      <c r="BZ1493" s="18"/>
      <c r="CA1493" s="18"/>
      <c r="CB1493" s="18"/>
      <c r="CC1493" s="18"/>
      <c r="CD1493" s="18"/>
      <c r="CE1493" s="18"/>
      <c r="CF1493" s="18"/>
      <c r="CG1493" s="18"/>
      <c r="CH1493" s="18"/>
      <c r="CI1493" s="18"/>
      <c r="CJ1493" s="18"/>
      <c r="CK1493" s="18"/>
      <c r="CL1493" s="18"/>
      <c r="CM1493" s="18"/>
      <c r="CN1493" s="18"/>
      <c r="CO1493" s="18"/>
      <c r="CP1493" s="18"/>
      <c r="CQ1493" s="18"/>
      <c r="CR1493" s="18"/>
      <c r="CS1493" s="18"/>
    </row>
    <row r="1494" spans="1:97">
      <c r="A1494" s="18"/>
      <c r="B1494" s="18"/>
      <c r="C1494" s="18" t="s">
        <v>19371</v>
      </c>
      <c r="D1494" s="18"/>
      <c r="E1494" s="18"/>
      <c r="F1494" s="18"/>
      <c r="G1494" s="18"/>
      <c r="H1494" s="18"/>
      <c r="I1494" s="18"/>
      <c r="J1494" s="18"/>
      <c r="K1494" s="18"/>
      <c r="L1494" s="18"/>
      <c r="M1494" s="18"/>
      <c r="N1494" s="18"/>
      <c r="O1494" s="18"/>
      <c r="P1494" s="18"/>
      <c r="Q1494" s="18"/>
      <c r="R1494" s="18"/>
      <c r="S1494" s="18"/>
      <c r="T1494" s="18"/>
      <c r="U1494" s="18"/>
      <c r="V1494" s="18"/>
      <c r="W1494" s="18"/>
      <c r="X1494" s="18"/>
      <c r="Y1494" s="18"/>
      <c r="Z1494" s="18"/>
      <c r="AA1494" s="18"/>
      <c r="AB1494" s="18"/>
      <c r="AC1494" s="18"/>
      <c r="AD1494" s="18"/>
      <c r="AE1494" s="18"/>
      <c r="AF1494" s="18"/>
      <c r="AG1494" s="18"/>
      <c r="AH1494" s="18"/>
      <c r="AI1494" s="18"/>
      <c r="AJ1494" s="18"/>
      <c r="AK1494" s="18"/>
      <c r="AL1494" s="18"/>
      <c r="AM1494" s="18"/>
      <c r="AN1494" s="18"/>
      <c r="AO1494" s="18"/>
      <c r="AP1494" s="18"/>
      <c r="AQ1494" s="18"/>
      <c r="AR1494" s="18"/>
      <c r="AS1494" s="18"/>
      <c r="AT1494" s="18"/>
      <c r="AU1494" s="18"/>
      <c r="AV1494" s="18"/>
      <c r="AW1494" s="18"/>
      <c r="AX1494" s="18"/>
      <c r="AY1494" s="18"/>
      <c r="AZ1494" s="18"/>
      <c r="BA1494" s="18"/>
      <c r="BB1494" s="18"/>
      <c r="BC1494" s="18"/>
      <c r="BD1494" s="18"/>
      <c r="BE1494" s="18"/>
      <c r="BF1494" s="18"/>
      <c r="BG1494" s="18"/>
      <c r="BH1494" s="18"/>
      <c r="BI1494" s="18"/>
      <c r="BJ1494" s="18"/>
      <c r="BK1494" s="18"/>
      <c r="BL1494" s="18"/>
      <c r="BM1494" s="18"/>
      <c r="BN1494" s="18"/>
      <c r="BO1494" s="18"/>
      <c r="BP1494" s="18"/>
      <c r="BQ1494" s="18"/>
      <c r="BR1494" s="18"/>
      <c r="BS1494" s="18"/>
      <c r="BT1494" s="18"/>
      <c r="BU1494" s="18"/>
      <c r="BV1494" s="18"/>
      <c r="BW1494" s="18"/>
      <c r="BX1494" s="18"/>
      <c r="BY1494" s="18"/>
      <c r="BZ1494" s="18"/>
      <c r="CA1494" s="18"/>
      <c r="CB1494" s="18"/>
      <c r="CC1494" s="18"/>
      <c r="CD1494" s="18"/>
      <c r="CE1494" s="18"/>
      <c r="CF1494" s="18"/>
      <c r="CG1494" s="18"/>
      <c r="CH1494" s="18"/>
      <c r="CI1494" s="18"/>
      <c r="CJ1494" s="18"/>
      <c r="CK1494" s="18"/>
      <c r="CL1494" s="18"/>
      <c r="CM1494" s="18"/>
      <c r="CN1494" s="18"/>
      <c r="CO1494" s="18"/>
      <c r="CP1494" s="18"/>
      <c r="CQ1494" s="18"/>
      <c r="CR1494" s="18"/>
      <c r="CS1494" s="18"/>
    </row>
    <row r="1495" spans="1:97">
      <c r="A1495" s="18"/>
      <c r="B1495" s="18"/>
      <c r="C1495" s="18" t="s">
        <v>19372</v>
      </c>
      <c r="D1495" s="18"/>
      <c r="E1495" s="18"/>
      <c r="F1495" s="18"/>
      <c r="G1495" s="18"/>
      <c r="H1495" s="18"/>
      <c r="I1495" s="18"/>
      <c r="J1495" s="18"/>
      <c r="K1495" s="18"/>
      <c r="L1495" s="18"/>
      <c r="M1495" s="18"/>
      <c r="N1495" s="18"/>
      <c r="O1495" s="18"/>
      <c r="P1495" s="18"/>
      <c r="Q1495" s="18"/>
      <c r="R1495" s="18"/>
      <c r="S1495" s="18"/>
      <c r="T1495" s="18"/>
      <c r="U1495" s="18"/>
      <c r="V1495" s="18"/>
      <c r="W1495" s="18"/>
      <c r="X1495" s="18"/>
      <c r="Y1495" s="18"/>
      <c r="Z1495" s="18"/>
      <c r="AA1495" s="18"/>
      <c r="AB1495" s="18"/>
      <c r="AC1495" s="18"/>
      <c r="AD1495" s="18"/>
      <c r="AE1495" s="18"/>
      <c r="AF1495" s="18"/>
      <c r="AG1495" s="18"/>
      <c r="AH1495" s="18"/>
      <c r="AI1495" s="18"/>
      <c r="AJ1495" s="18"/>
      <c r="AK1495" s="18"/>
      <c r="AL1495" s="18"/>
      <c r="AM1495" s="18"/>
      <c r="AN1495" s="18"/>
      <c r="AO1495" s="18"/>
      <c r="AP1495" s="18"/>
      <c r="AQ1495" s="18"/>
      <c r="AR1495" s="18"/>
      <c r="AS1495" s="18"/>
      <c r="AT1495" s="18"/>
      <c r="AU1495" s="18"/>
      <c r="AV1495" s="18"/>
      <c r="AW1495" s="18"/>
      <c r="AX1495" s="18"/>
      <c r="AY1495" s="18"/>
      <c r="AZ1495" s="18"/>
      <c r="BA1495" s="18"/>
      <c r="BB1495" s="18"/>
      <c r="BC1495" s="18"/>
      <c r="BD1495" s="18"/>
      <c r="BE1495" s="18"/>
      <c r="BF1495" s="18"/>
      <c r="BG1495" s="18"/>
      <c r="BH1495" s="18"/>
      <c r="BI1495" s="18"/>
      <c r="BJ1495" s="18"/>
      <c r="BK1495" s="18"/>
      <c r="BL1495" s="18"/>
      <c r="BM1495" s="18"/>
      <c r="BN1495" s="18"/>
      <c r="BO1495" s="18"/>
      <c r="BP1495" s="18"/>
      <c r="BQ1495" s="18"/>
      <c r="BR1495" s="18"/>
      <c r="BS1495" s="18"/>
      <c r="BT1495" s="18"/>
      <c r="BU1495" s="18"/>
      <c r="BV1495" s="18"/>
      <c r="BW1495" s="18"/>
      <c r="BX1495" s="18"/>
      <c r="BY1495" s="18"/>
      <c r="BZ1495" s="18"/>
      <c r="CA1495" s="18"/>
      <c r="CB1495" s="18"/>
      <c r="CC1495" s="18"/>
      <c r="CD1495" s="18"/>
      <c r="CE1495" s="18"/>
      <c r="CF1495" s="18"/>
      <c r="CG1495" s="18"/>
      <c r="CH1495" s="18"/>
      <c r="CI1495" s="18"/>
      <c r="CJ1495" s="18"/>
      <c r="CK1495" s="18"/>
      <c r="CL1495" s="18"/>
      <c r="CM1495" s="18"/>
      <c r="CN1495" s="18"/>
      <c r="CO1495" s="18"/>
      <c r="CP1495" s="18"/>
      <c r="CQ1495" s="18"/>
      <c r="CR1495" s="18"/>
      <c r="CS1495" s="18"/>
    </row>
    <row r="1496" spans="1:97">
      <c r="A1496" s="18"/>
      <c r="B1496" s="18"/>
      <c r="C1496" s="18" t="s">
        <v>19373</v>
      </c>
      <c r="D1496" s="18"/>
      <c r="E1496" s="18"/>
      <c r="F1496" s="18"/>
      <c r="G1496" s="18"/>
      <c r="H1496" s="18"/>
      <c r="I1496" s="18"/>
      <c r="J1496" s="18"/>
      <c r="K1496" s="18"/>
      <c r="L1496" s="18"/>
      <c r="M1496" s="18"/>
      <c r="N1496" s="18"/>
      <c r="O1496" s="18"/>
      <c r="P1496" s="18"/>
      <c r="Q1496" s="18"/>
      <c r="R1496" s="18"/>
      <c r="S1496" s="18"/>
      <c r="T1496" s="18"/>
      <c r="U1496" s="18"/>
      <c r="V1496" s="18"/>
      <c r="W1496" s="18"/>
      <c r="X1496" s="18"/>
      <c r="Y1496" s="18"/>
      <c r="Z1496" s="18"/>
      <c r="AA1496" s="18"/>
      <c r="AB1496" s="18"/>
      <c r="AC1496" s="18"/>
      <c r="AD1496" s="18"/>
      <c r="AE1496" s="18"/>
      <c r="AF1496" s="18"/>
      <c r="AG1496" s="18"/>
      <c r="AH1496" s="18"/>
      <c r="AI1496" s="18"/>
      <c r="AJ1496" s="18"/>
      <c r="AK1496" s="18"/>
      <c r="AL1496" s="18"/>
      <c r="AM1496" s="18"/>
      <c r="AN1496" s="18"/>
      <c r="AO1496" s="18"/>
      <c r="AP1496" s="18"/>
      <c r="AQ1496" s="18"/>
      <c r="AR1496" s="18"/>
      <c r="AS1496" s="18"/>
      <c r="AT1496" s="18"/>
      <c r="AU1496" s="18"/>
      <c r="AV1496" s="18"/>
      <c r="AW1496" s="18"/>
      <c r="AX1496" s="18"/>
      <c r="AY1496" s="18"/>
      <c r="AZ1496" s="18"/>
      <c r="BA1496" s="18"/>
      <c r="BB1496" s="18"/>
      <c r="BC1496" s="18"/>
      <c r="BD1496" s="18"/>
      <c r="BE1496" s="18"/>
      <c r="BF1496" s="18"/>
      <c r="BG1496" s="18"/>
      <c r="BH1496" s="18"/>
      <c r="BI1496" s="18"/>
      <c r="BJ1496" s="18"/>
      <c r="BK1496" s="18"/>
      <c r="BL1496" s="18"/>
      <c r="BM1496" s="18"/>
      <c r="BN1496" s="18"/>
      <c r="BO1496" s="18"/>
      <c r="BP1496" s="18"/>
      <c r="BQ1496" s="18"/>
      <c r="BR1496" s="18"/>
      <c r="BS1496" s="18"/>
      <c r="BT1496" s="18"/>
      <c r="BU1496" s="18"/>
      <c r="BV1496" s="18"/>
      <c r="BW1496" s="18"/>
      <c r="BX1496" s="18"/>
      <c r="BY1496" s="18"/>
      <c r="BZ1496" s="18"/>
      <c r="CA1496" s="18"/>
      <c r="CB1496" s="18"/>
      <c r="CC1496" s="18"/>
      <c r="CD1496" s="18"/>
      <c r="CE1496" s="18"/>
      <c r="CF1496" s="18"/>
      <c r="CG1496" s="18"/>
      <c r="CH1496" s="18"/>
      <c r="CI1496" s="18"/>
      <c r="CJ1496" s="18"/>
      <c r="CK1496" s="18"/>
      <c r="CL1496" s="18"/>
      <c r="CM1496" s="18"/>
      <c r="CN1496" s="18"/>
      <c r="CO1496" s="18"/>
      <c r="CP1496" s="18"/>
      <c r="CQ1496" s="18"/>
      <c r="CR1496" s="18"/>
      <c r="CS1496" s="18"/>
    </row>
    <row r="1497" spans="1:97">
      <c r="A1497" s="18"/>
      <c r="B1497" s="18"/>
      <c r="C1497" s="18" t="s">
        <v>19374</v>
      </c>
      <c r="D1497" s="18"/>
      <c r="E1497" s="18"/>
      <c r="F1497" s="18"/>
      <c r="G1497" s="18"/>
      <c r="H1497" s="18"/>
      <c r="I1497" s="18"/>
      <c r="J1497" s="18"/>
      <c r="K1497" s="18"/>
      <c r="L1497" s="18"/>
      <c r="M1497" s="18"/>
      <c r="N1497" s="18"/>
      <c r="O1497" s="18"/>
      <c r="P1497" s="18"/>
      <c r="Q1497" s="18"/>
      <c r="R1497" s="18"/>
      <c r="S1497" s="18"/>
      <c r="T1497" s="18"/>
      <c r="U1497" s="18"/>
      <c r="V1497" s="18"/>
      <c r="W1497" s="18"/>
      <c r="X1497" s="18"/>
      <c r="Y1497" s="18"/>
      <c r="Z1497" s="18"/>
      <c r="AA1497" s="18"/>
      <c r="AB1497" s="18"/>
      <c r="AC1497" s="18"/>
      <c r="AD1497" s="18"/>
      <c r="AE1497" s="18"/>
      <c r="AF1497" s="18"/>
      <c r="AG1497" s="18"/>
      <c r="AH1497" s="18"/>
      <c r="AI1497" s="18"/>
      <c r="AJ1497" s="18"/>
      <c r="AK1497" s="18"/>
      <c r="AL1497" s="18"/>
      <c r="AM1497" s="18"/>
      <c r="AN1497" s="18"/>
      <c r="AO1497" s="18"/>
      <c r="AP1497" s="18"/>
      <c r="AQ1497" s="18"/>
      <c r="AR1497" s="18"/>
      <c r="AS1497" s="18"/>
      <c r="AT1497" s="18"/>
      <c r="AU1497" s="18"/>
      <c r="AV1497" s="18"/>
      <c r="AW1497" s="18"/>
      <c r="AX1497" s="18"/>
      <c r="AY1497" s="18"/>
      <c r="AZ1497" s="18"/>
      <c r="BA1497" s="18"/>
      <c r="BB1497" s="18"/>
      <c r="BC1497" s="18"/>
      <c r="BD1497" s="18"/>
      <c r="BE1497" s="18"/>
      <c r="BF1497" s="18"/>
      <c r="BG1497" s="18"/>
      <c r="BH1497" s="18"/>
      <c r="BI1497" s="18"/>
      <c r="BJ1497" s="18"/>
      <c r="BK1497" s="18"/>
      <c r="BL1497" s="18"/>
      <c r="BM1497" s="18"/>
      <c r="BN1497" s="18"/>
      <c r="BO1497" s="18"/>
      <c r="BP1497" s="18"/>
      <c r="BQ1497" s="18"/>
      <c r="BR1497" s="18"/>
      <c r="BS1497" s="18"/>
      <c r="BT1497" s="18"/>
      <c r="BU1497" s="18"/>
      <c r="BV1497" s="18"/>
      <c r="BW1497" s="18"/>
      <c r="BX1497" s="18"/>
      <c r="BY1497" s="18"/>
      <c r="BZ1497" s="18"/>
      <c r="CA1497" s="18"/>
      <c r="CB1497" s="18"/>
      <c r="CC1497" s="18"/>
      <c r="CD1497" s="18"/>
      <c r="CE1497" s="18"/>
      <c r="CF1497" s="18"/>
      <c r="CG1497" s="18"/>
      <c r="CH1497" s="18"/>
      <c r="CI1497" s="18"/>
      <c r="CJ1497" s="18"/>
      <c r="CK1497" s="18"/>
      <c r="CL1497" s="18"/>
      <c r="CM1497" s="18"/>
      <c r="CN1497" s="18"/>
      <c r="CO1497" s="18"/>
      <c r="CP1497" s="18"/>
      <c r="CQ1497" s="18"/>
      <c r="CR1497" s="18"/>
      <c r="CS1497" s="18"/>
    </row>
    <row r="1498" spans="1:97">
      <c r="A1498" s="18"/>
      <c r="B1498" s="18"/>
      <c r="C1498" s="18" t="s">
        <v>19375</v>
      </c>
      <c r="D1498" s="18"/>
      <c r="E1498" s="18"/>
      <c r="F1498" s="18"/>
      <c r="G1498" s="18"/>
      <c r="H1498" s="18"/>
      <c r="I1498" s="18"/>
      <c r="J1498" s="18"/>
      <c r="K1498" s="18"/>
      <c r="L1498" s="18"/>
      <c r="M1498" s="18"/>
      <c r="N1498" s="18"/>
      <c r="O1498" s="18"/>
      <c r="P1498" s="18"/>
      <c r="Q1498" s="18"/>
      <c r="R1498" s="18"/>
      <c r="S1498" s="18"/>
      <c r="T1498" s="18"/>
      <c r="U1498" s="18"/>
      <c r="V1498" s="18"/>
      <c r="W1498" s="18"/>
      <c r="X1498" s="18"/>
      <c r="Y1498" s="18"/>
      <c r="Z1498" s="18"/>
      <c r="AA1498" s="18"/>
      <c r="AB1498" s="18"/>
      <c r="AC1498" s="18"/>
      <c r="AD1498" s="18"/>
      <c r="AE1498" s="18"/>
      <c r="AF1498" s="18"/>
      <c r="AG1498" s="18"/>
      <c r="AH1498" s="18"/>
      <c r="AI1498" s="18"/>
      <c r="AJ1498" s="18"/>
      <c r="AK1498" s="18"/>
      <c r="AL1498" s="18"/>
      <c r="AM1498" s="18"/>
      <c r="AN1498" s="18"/>
      <c r="AO1498" s="18"/>
      <c r="AP1498" s="18"/>
      <c r="AQ1498" s="18"/>
      <c r="AR1498" s="18"/>
      <c r="AS1498" s="18"/>
      <c r="AT1498" s="18"/>
      <c r="AU1498" s="18"/>
      <c r="AV1498" s="18"/>
      <c r="AW1498" s="18"/>
      <c r="AX1498" s="18"/>
      <c r="AY1498" s="18"/>
      <c r="AZ1498" s="18"/>
      <c r="BA1498" s="18"/>
      <c r="BB1498" s="18"/>
      <c r="BC1498" s="18"/>
      <c r="BD1498" s="18"/>
      <c r="BE1498" s="18"/>
      <c r="BF1498" s="18"/>
      <c r="BG1498" s="18"/>
      <c r="BH1498" s="18"/>
      <c r="BI1498" s="18"/>
      <c r="BJ1498" s="18"/>
      <c r="BK1498" s="18"/>
      <c r="BL1498" s="18"/>
      <c r="BM1498" s="18"/>
      <c r="BN1498" s="18"/>
      <c r="BO1498" s="18"/>
      <c r="BP1498" s="18"/>
      <c r="BQ1498" s="18"/>
      <c r="BR1498" s="18"/>
      <c r="BS1498" s="18"/>
      <c r="BT1498" s="18"/>
      <c r="BU1498" s="18"/>
      <c r="BV1498" s="18"/>
      <c r="BW1498" s="18"/>
      <c r="BX1498" s="18"/>
      <c r="BY1498" s="18"/>
      <c r="BZ1498" s="18"/>
      <c r="CA1498" s="18"/>
      <c r="CB1498" s="18"/>
      <c r="CC1498" s="18"/>
      <c r="CD1498" s="18"/>
      <c r="CE1498" s="18"/>
      <c r="CF1498" s="18"/>
      <c r="CG1498" s="18"/>
      <c r="CH1498" s="18"/>
      <c r="CI1498" s="18"/>
      <c r="CJ1498" s="18"/>
      <c r="CK1498" s="18"/>
      <c r="CL1498" s="18"/>
      <c r="CM1498" s="18"/>
      <c r="CN1498" s="18"/>
      <c r="CO1498" s="18"/>
      <c r="CP1498" s="18"/>
      <c r="CQ1498" s="18"/>
      <c r="CR1498" s="18"/>
      <c r="CS1498" s="18"/>
    </row>
    <row r="1499" spans="1:97">
      <c r="A1499" s="18"/>
      <c r="B1499" s="18"/>
      <c r="C1499" s="18" t="s">
        <v>19376</v>
      </c>
      <c r="D1499" s="18"/>
      <c r="E1499" s="18"/>
      <c r="F1499" s="18"/>
      <c r="G1499" s="18"/>
      <c r="H1499" s="18"/>
      <c r="I1499" s="18"/>
      <c r="J1499" s="18"/>
      <c r="K1499" s="18"/>
      <c r="L1499" s="18"/>
      <c r="M1499" s="18"/>
      <c r="N1499" s="18"/>
      <c r="O1499" s="18"/>
      <c r="P1499" s="18"/>
      <c r="Q1499" s="18"/>
      <c r="R1499" s="18"/>
      <c r="S1499" s="18"/>
      <c r="T1499" s="18"/>
      <c r="U1499" s="18"/>
      <c r="V1499" s="18"/>
      <c r="W1499" s="18"/>
      <c r="X1499" s="18"/>
      <c r="Y1499" s="18"/>
      <c r="Z1499" s="18"/>
      <c r="AA1499" s="18"/>
      <c r="AB1499" s="18"/>
      <c r="AC1499" s="18"/>
      <c r="AD1499" s="18"/>
      <c r="AE1499" s="18"/>
      <c r="AF1499" s="18"/>
      <c r="AG1499" s="18"/>
      <c r="AH1499" s="18"/>
      <c r="AI1499" s="18"/>
      <c r="AJ1499" s="18"/>
      <c r="AK1499" s="18"/>
      <c r="AL1499" s="18"/>
      <c r="AM1499" s="18"/>
      <c r="AN1499" s="18"/>
      <c r="AO1499" s="18"/>
      <c r="AP1499" s="18"/>
      <c r="AQ1499" s="18"/>
      <c r="AR1499" s="18"/>
      <c r="AS1499" s="18"/>
      <c r="AT1499" s="18"/>
      <c r="AU1499" s="18"/>
      <c r="AV1499" s="18"/>
      <c r="AW1499" s="18"/>
      <c r="AX1499" s="18"/>
      <c r="AY1499" s="18"/>
      <c r="AZ1499" s="18"/>
      <c r="BA1499" s="18"/>
      <c r="BB1499" s="18"/>
      <c r="BC1499" s="18"/>
      <c r="BD1499" s="18"/>
      <c r="BE1499" s="18"/>
      <c r="BF1499" s="18"/>
      <c r="BG1499" s="18"/>
      <c r="BH1499" s="18"/>
      <c r="BI1499" s="18"/>
      <c r="BJ1499" s="18"/>
      <c r="BK1499" s="18"/>
      <c r="BL1499" s="18"/>
      <c r="BM1499" s="18"/>
      <c r="BN1499" s="18"/>
      <c r="BO1499" s="18"/>
      <c r="BP1499" s="18"/>
      <c r="BQ1499" s="18"/>
      <c r="BR1499" s="18"/>
      <c r="BS1499" s="18"/>
      <c r="BT1499" s="18"/>
      <c r="BU1499" s="18"/>
      <c r="BV1499" s="18"/>
      <c r="BW1499" s="18"/>
      <c r="BX1499" s="18"/>
      <c r="BY1499" s="18"/>
      <c r="BZ1499" s="18"/>
      <c r="CA1499" s="18"/>
      <c r="CB1499" s="18"/>
      <c r="CC1499" s="18"/>
      <c r="CD1499" s="18"/>
      <c r="CE1499" s="18"/>
      <c r="CF1499" s="18"/>
      <c r="CG1499" s="18"/>
      <c r="CH1499" s="18"/>
      <c r="CI1499" s="18"/>
      <c r="CJ1499" s="18"/>
      <c r="CK1499" s="18"/>
      <c r="CL1499" s="18"/>
      <c r="CM1499" s="18"/>
      <c r="CN1499" s="18"/>
      <c r="CO1499" s="18"/>
      <c r="CP1499" s="18"/>
      <c r="CQ1499" s="18"/>
      <c r="CR1499" s="18"/>
      <c r="CS1499" s="18"/>
    </row>
    <row r="1500" spans="1:97">
      <c r="A1500" s="18"/>
      <c r="B1500" s="18"/>
      <c r="C1500" s="18" t="s">
        <v>19377</v>
      </c>
      <c r="D1500" s="18"/>
      <c r="E1500" s="18"/>
      <c r="F1500" s="18"/>
      <c r="G1500" s="18"/>
      <c r="H1500" s="18"/>
      <c r="I1500" s="18"/>
      <c r="J1500" s="18"/>
      <c r="K1500" s="18"/>
      <c r="L1500" s="18"/>
      <c r="M1500" s="18"/>
      <c r="N1500" s="18"/>
      <c r="O1500" s="18"/>
      <c r="P1500" s="18"/>
      <c r="Q1500" s="18"/>
      <c r="R1500" s="18"/>
      <c r="S1500" s="18"/>
      <c r="T1500" s="18"/>
      <c r="U1500" s="18"/>
      <c r="V1500" s="18"/>
      <c r="W1500" s="18"/>
      <c r="X1500" s="18"/>
      <c r="Y1500" s="18"/>
      <c r="Z1500" s="18"/>
      <c r="AA1500" s="18"/>
      <c r="AB1500" s="18"/>
      <c r="AC1500" s="18"/>
      <c r="AD1500" s="18"/>
      <c r="AE1500" s="18"/>
      <c r="AF1500" s="18"/>
      <c r="AG1500" s="18"/>
      <c r="AH1500" s="18"/>
      <c r="AI1500" s="18"/>
      <c r="AJ1500" s="18"/>
      <c r="AK1500" s="18"/>
      <c r="AL1500" s="18"/>
      <c r="AM1500" s="18"/>
      <c r="AN1500" s="18"/>
      <c r="AO1500" s="18"/>
      <c r="AP1500" s="18"/>
      <c r="AQ1500" s="18"/>
      <c r="AR1500" s="18"/>
      <c r="AS1500" s="18"/>
      <c r="AT1500" s="18"/>
      <c r="AU1500" s="18"/>
      <c r="AV1500" s="18"/>
      <c r="AW1500" s="18"/>
      <c r="AX1500" s="18"/>
      <c r="AY1500" s="18"/>
      <c r="AZ1500" s="18"/>
      <c r="BA1500" s="18"/>
      <c r="BB1500" s="18"/>
      <c r="BC1500" s="18"/>
      <c r="BD1500" s="18"/>
      <c r="BE1500" s="18"/>
      <c r="BF1500" s="18"/>
      <c r="BG1500" s="18"/>
      <c r="BH1500" s="18"/>
      <c r="BI1500" s="18"/>
      <c r="BJ1500" s="18"/>
      <c r="BK1500" s="18"/>
      <c r="BL1500" s="18"/>
      <c r="BM1500" s="18"/>
      <c r="BN1500" s="18"/>
      <c r="BO1500" s="18"/>
      <c r="BP1500" s="18"/>
      <c r="BQ1500" s="18"/>
      <c r="BR1500" s="18"/>
      <c r="BS1500" s="18"/>
      <c r="BT1500" s="18"/>
      <c r="BU1500" s="18"/>
      <c r="BV1500" s="18"/>
      <c r="BW1500" s="18"/>
      <c r="BX1500" s="18"/>
      <c r="BY1500" s="18"/>
      <c r="BZ1500" s="18"/>
      <c r="CA1500" s="18"/>
      <c r="CB1500" s="18"/>
      <c r="CC1500" s="18"/>
      <c r="CD1500" s="18"/>
      <c r="CE1500" s="18"/>
      <c r="CF1500" s="18"/>
      <c r="CG1500" s="18"/>
      <c r="CH1500" s="18"/>
      <c r="CI1500" s="18"/>
      <c r="CJ1500" s="18"/>
      <c r="CK1500" s="18"/>
      <c r="CL1500" s="18"/>
      <c r="CM1500" s="18"/>
      <c r="CN1500" s="18"/>
      <c r="CO1500" s="18"/>
      <c r="CP1500" s="18"/>
      <c r="CQ1500" s="18"/>
      <c r="CR1500" s="18"/>
      <c r="CS1500" s="18"/>
    </row>
    <row r="1501" spans="1:97">
      <c r="A1501" s="18"/>
      <c r="B1501" s="18"/>
      <c r="C1501" s="18" t="s">
        <v>19378</v>
      </c>
      <c r="D1501" s="18"/>
      <c r="E1501" s="18"/>
      <c r="F1501" s="18"/>
      <c r="G1501" s="18"/>
      <c r="H1501" s="18"/>
      <c r="I1501" s="18"/>
      <c r="J1501" s="18"/>
      <c r="K1501" s="18"/>
      <c r="L1501" s="18"/>
      <c r="M1501" s="18"/>
      <c r="N1501" s="18"/>
      <c r="O1501" s="18"/>
      <c r="P1501" s="18"/>
      <c r="Q1501" s="18"/>
      <c r="R1501" s="18"/>
      <c r="S1501" s="18"/>
      <c r="T1501" s="18"/>
      <c r="U1501" s="18"/>
      <c r="V1501" s="18"/>
      <c r="W1501" s="18"/>
      <c r="X1501" s="18"/>
      <c r="Y1501" s="18"/>
      <c r="Z1501" s="18"/>
      <c r="AA1501" s="18"/>
      <c r="AB1501" s="18"/>
      <c r="AC1501" s="18"/>
      <c r="AD1501" s="18"/>
      <c r="AE1501" s="18"/>
      <c r="AF1501" s="18"/>
      <c r="AG1501" s="18"/>
      <c r="AH1501" s="18"/>
      <c r="AI1501" s="18"/>
      <c r="AJ1501" s="18"/>
      <c r="AK1501" s="18"/>
      <c r="AL1501" s="18"/>
      <c r="AM1501" s="18"/>
      <c r="AN1501" s="18"/>
      <c r="AO1501" s="18"/>
      <c r="AP1501" s="18"/>
      <c r="AQ1501" s="18"/>
      <c r="AR1501" s="18"/>
      <c r="AS1501" s="18"/>
      <c r="AT1501" s="18"/>
      <c r="AU1501" s="18"/>
      <c r="AV1501" s="18"/>
      <c r="AW1501" s="18"/>
      <c r="AX1501" s="18"/>
      <c r="AY1501" s="18"/>
      <c r="AZ1501" s="18"/>
      <c r="BA1501" s="18"/>
      <c r="BB1501" s="18"/>
      <c r="BC1501" s="18"/>
      <c r="BD1501" s="18"/>
      <c r="BE1501" s="18"/>
      <c r="BF1501" s="18"/>
      <c r="BG1501" s="18"/>
      <c r="BH1501" s="18"/>
      <c r="BI1501" s="18"/>
      <c r="BJ1501" s="18"/>
      <c r="BK1501" s="18"/>
      <c r="BL1501" s="18"/>
      <c r="BM1501" s="18"/>
      <c r="BN1501" s="18"/>
      <c r="BO1501" s="18"/>
      <c r="BP1501" s="18"/>
      <c r="BQ1501" s="18"/>
      <c r="BR1501" s="18"/>
      <c r="BS1501" s="18"/>
      <c r="BT1501" s="18"/>
      <c r="BU1501" s="18"/>
      <c r="BV1501" s="18"/>
      <c r="BW1501" s="18"/>
      <c r="BX1501" s="18"/>
      <c r="BY1501" s="18"/>
      <c r="BZ1501" s="18"/>
      <c r="CA1501" s="18"/>
      <c r="CB1501" s="18"/>
      <c r="CC1501" s="18"/>
      <c r="CD1501" s="18"/>
      <c r="CE1501" s="18"/>
      <c r="CF1501" s="18"/>
      <c r="CG1501" s="18"/>
      <c r="CH1501" s="18"/>
      <c r="CI1501" s="18"/>
      <c r="CJ1501" s="18"/>
      <c r="CK1501" s="18"/>
      <c r="CL1501" s="18"/>
      <c r="CM1501" s="18"/>
      <c r="CN1501" s="18"/>
      <c r="CO1501" s="18"/>
      <c r="CP1501" s="18"/>
      <c r="CQ1501" s="18"/>
      <c r="CR1501" s="18"/>
      <c r="CS1501" s="18"/>
    </row>
    <row r="1502" spans="1:97">
      <c r="A1502" s="18"/>
      <c r="B1502" s="18"/>
      <c r="C1502" s="18" t="s">
        <v>19379</v>
      </c>
      <c r="D1502" s="18"/>
      <c r="E1502" s="18"/>
      <c r="F1502" s="18"/>
      <c r="G1502" s="18"/>
      <c r="H1502" s="18"/>
      <c r="I1502" s="18"/>
      <c r="J1502" s="18"/>
      <c r="K1502" s="18"/>
      <c r="L1502" s="18"/>
      <c r="M1502" s="18"/>
      <c r="N1502" s="18"/>
      <c r="O1502" s="18"/>
      <c r="P1502" s="18"/>
      <c r="Q1502" s="18"/>
      <c r="R1502" s="18"/>
      <c r="S1502" s="18"/>
      <c r="T1502" s="18"/>
      <c r="U1502" s="18"/>
      <c r="V1502" s="18"/>
      <c r="W1502" s="18"/>
      <c r="X1502" s="18"/>
      <c r="Y1502" s="18"/>
      <c r="Z1502" s="18"/>
      <c r="AA1502" s="18"/>
      <c r="AB1502" s="18"/>
      <c r="AC1502" s="18"/>
      <c r="AD1502" s="18"/>
      <c r="AE1502" s="18"/>
      <c r="AF1502" s="18"/>
      <c r="AG1502" s="18"/>
      <c r="AH1502" s="18"/>
      <c r="AI1502" s="18"/>
      <c r="AJ1502" s="18"/>
      <c r="AK1502" s="18"/>
      <c r="AL1502" s="18"/>
      <c r="AM1502" s="18"/>
      <c r="AN1502" s="18"/>
      <c r="AO1502" s="18"/>
      <c r="AP1502" s="18"/>
      <c r="AQ1502" s="18"/>
      <c r="AR1502" s="18"/>
      <c r="AS1502" s="18"/>
      <c r="AT1502" s="18"/>
      <c r="AU1502" s="18"/>
      <c r="AV1502" s="18"/>
      <c r="AW1502" s="18"/>
      <c r="AX1502" s="18"/>
      <c r="AY1502" s="18"/>
      <c r="AZ1502" s="18"/>
      <c r="BA1502" s="18"/>
      <c r="BB1502" s="18"/>
      <c r="BC1502" s="18"/>
      <c r="BD1502" s="18"/>
      <c r="BE1502" s="18"/>
      <c r="BF1502" s="18"/>
      <c r="BG1502" s="18"/>
      <c r="BH1502" s="18"/>
      <c r="BI1502" s="18"/>
      <c r="BJ1502" s="18"/>
      <c r="BK1502" s="18"/>
      <c r="BL1502" s="18"/>
      <c r="BM1502" s="18"/>
      <c r="BN1502" s="18"/>
      <c r="BO1502" s="18"/>
      <c r="BP1502" s="18"/>
      <c r="BQ1502" s="18"/>
      <c r="BR1502" s="18"/>
      <c r="BS1502" s="18"/>
      <c r="BT1502" s="18"/>
      <c r="BU1502" s="18"/>
      <c r="BV1502" s="18"/>
      <c r="BW1502" s="18"/>
      <c r="BX1502" s="18"/>
      <c r="BY1502" s="18"/>
      <c r="BZ1502" s="18"/>
      <c r="CA1502" s="18"/>
      <c r="CB1502" s="18"/>
      <c r="CC1502" s="18"/>
      <c r="CD1502" s="18"/>
      <c r="CE1502" s="18"/>
      <c r="CF1502" s="18"/>
      <c r="CG1502" s="18"/>
      <c r="CH1502" s="18"/>
      <c r="CI1502" s="18"/>
      <c r="CJ1502" s="18"/>
      <c r="CK1502" s="18"/>
      <c r="CL1502" s="18"/>
      <c r="CM1502" s="18"/>
      <c r="CN1502" s="18"/>
      <c r="CO1502" s="18"/>
      <c r="CP1502" s="18"/>
      <c r="CQ1502" s="18"/>
      <c r="CR1502" s="18"/>
      <c r="CS1502" s="18"/>
    </row>
    <row r="1503" spans="1:97">
      <c r="A1503" s="18"/>
      <c r="B1503" s="18"/>
      <c r="C1503" s="18" t="s">
        <v>19380</v>
      </c>
      <c r="D1503" s="18"/>
      <c r="E1503" s="18"/>
      <c r="F1503" s="18"/>
      <c r="G1503" s="18"/>
      <c r="H1503" s="18"/>
      <c r="I1503" s="18"/>
      <c r="J1503" s="18"/>
      <c r="K1503" s="18"/>
      <c r="L1503" s="18"/>
      <c r="M1503" s="18"/>
      <c r="N1503" s="18"/>
      <c r="O1503" s="18"/>
      <c r="P1503" s="18"/>
      <c r="Q1503" s="18"/>
      <c r="R1503" s="18"/>
      <c r="S1503" s="18"/>
      <c r="T1503" s="18"/>
      <c r="U1503" s="18"/>
      <c r="V1503" s="18"/>
      <c r="W1503" s="18"/>
      <c r="X1503" s="18"/>
      <c r="Y1503" s="18"/>
      <c r="Z1503" s="18"/>
      <c r="AA1503" s="18"/>
      <c r="AB1503" s="18"/>
      <c r="AC1503" s="18"/>
      <c r="AD1503" s="18"/>
      <c r="AE1503" s="18"/>
      <c r="AF1503" s="18"/>
      <c r="AG1503" s="18"/>
      <c r="AH1503" s="18"/>
      <c r="AI1503" s="18"/>
      <c r="AJ1503" s="18"/>
      <c r="AK1503" s="18"/>
      <c r="AL1503" s="18"/>
      <c r="AM1503" s="18"/>
      <c r="AN1503" s="18"/>
      <c r="AO1503" s="18"/>
      <c r="AP1503" s="18"/>
      <c r="AQ1503" s="18"/>
      <c r="AR1503" s="18"/>
      <c r="AS1503" s="18"/>
      <c r="AT1503" s="18"/>
      <c r="AU1503" s="18"/>
      <c r="AV1503" s="18"/>
      <c r="AW1503" s="18"/>
      <c r="AX1503" s="18"/>
      <c r="AY1503" s="18"/>
      <c r="AZ1503" s="18"/>
      <c r="BA1503" s="18"/>
      <c r="BB1503" s="18"/>
      <c r="BC1503" s="18"/>
      <c r="BD1503" s="18"/>
      <c r="BE1503" s="18"/>
      <c r="BF1503" s="18"/>
      <c r="BG1503" s="18"/>
      <c r="BH1503" s="18"/>
      <c r="BI1503" s="18"/>
      <c r="BJ1503" s="18"/>
      <c r="BK1503" s="18"/>
      <c r="BL1503" s="18"/>
      <c r="BM1503" s="18"/>
      <c r="BN1503" s="18"/>
      <c r="BO1503" s="18"/>
      <c r="BP1503" s="18"/>
      <c r="BQ1503" s="18"/>
      <c r="BR1503" s="18"/>
      <c r="BS1503" s="18"/>
      <c r="BT1503" s="18"/>
      <c r="BU1503" s="18"/>
      <c r="BV1503" s="18"/>
      <c r="BW1503" s="18"/>
      <c r="BX1503" s="18"/>
      <c r="BY1503" s="18"/>
      <c r="BZ1503" s="18"/>
      <c r="CA1503" s="18"/>
      <c r="CB1503" s="18"/>
      <c r="CC1503" s="18"/>
      <c r="CD1503" s="18"/>
      <c r="CE1503" s="18"/>
      <c r="CF1503" s="18"/>
      <c r="CG1503" s="18"/>
      <c r="CH1503" s="18"/>
      <c r="CI1503" s="18"/>
      <c r="CJ1503" s="18"/>
      <c r="CK1503" s="18"/>
      <c r="CL1503" s="18"/>
      <c r="CM1503" s="18"/>
      <c r="CN1503" s="18"/>
      <c r="CO1503" s="18"/>
      <c r="CP1503" s="18"/>
      <c r="CQ1503" s="18"/>
      <c r="CR1503" s="18"/>
      <c r="CS1503" s="18"/>
    </row>
    <row r="1504" spans="1:97">
      <c r="A1504" s="18"/>
      <c r="B1504" s="18"/>
      <c r="C1504" s="18" t="s">
        <v>19381</v>
      </c>
      <c r="D1504" s="18"/>
      <c r="E1504" s="18"/>
      <c r="F1504" s="18"/>
      <c r="G1504" s="18"/>
      <c r="H1504" s="18"/>
      <c r="I1504" s="18"/>
      <c r="J1504" s="18"/>
      <c r="K1504" s="18"/>
      <c r="L1504" s="18"/>
      <c r="M1504" s="18"/>
      <c r="N1504" s="18"/>
      <c r="O1504" s="18"/>
      <c r="P1504" s="18"/>
      <c r="Q1504" s="18"/>
      <c r="R1504" s="18"/>
      <c r="S1504" s="18"/>
      <c r="T1504" s="18"/>
      <c r="U1504" s="18"/>
      <c r="V1504" s="18"/>
      <c r="W1504" s="18"/>
      <c r="X1504" s="18"/>
      <c r="Y1504" s="18"/>
      <c r="Z1504" s="18"/>
      <c r="AA1504" s="18"/>
      <c r="AB1504" s="18"/>
      <c r="AC1504" s="18"/>
      <c r="AD1504" s="18"/>
      <c r="AE1504" s="18"/>
      <c r="AF1504" s="18"/>
      <c r="AG1504" s="18"/>
      <c r="AH1504" s="18"/>
      <c r="AI1504" s="18"/>
      <c r="AJ1504" s="18"/>
      <c r="AK1504" s="18"/>
      <c r="AL1504" s="18"/>
      <c r="AM1504" s="18"/>
      <c r="AN1504" s="18"/>
      <c r="AO1504" s="18"/>
      <c r="AP1504" s="18"/>
      <c r="AQ1504" s="18"/>
      <c r="AR1504" s="18"/>
      <c r="AS1504" s="18"/>
      <c r="AT1504" s="18"/>
      <c r="AU1504" s="18"/>
      <c r="AV1504" s="18"/>
      <c r="AW1504" s="18"/>
      <c r="AX1504" s="18"/>
      <c r="AY1504" s="18"/>
      <c r="AZ1504" s="18"/>
      <c r="BA1504" s="18"/>
      <c r="BB1504" s="18"/>
      <c r="BC1504" s="18"/>
      <c r="BD1504" s="18"/>
      <c r="BE1504" s="18"/>
      <c r="BF1504" s="18"/>
      <c r="BG1504" s="18"/>
      <c r="BH1504" s="18"/>
      <c r="BI1504" s="18"/>
      <c r="BJ1504" s="18"/>
      <c r="BK1504" s="18"/>
      <c r="BL1504" s="18"/>
      <c r="BM1504" s="18"/>
      <c r="BN1504" s="18"/>
      <c r="BO1504" s="18"/>
      <c r="BP1504" s="18"/>
      <c r="BQ1504" s="18"/>
      <c r="BR1504" s="18"/>
      <c r="BS1504" s="18"/>
      <c r="BT1504" s="18"/>
      <c r="BU1504" s="18"/>
      <c r="BV1504" s="18"/>
      <c r="BW1504" s="18"/>
      <c r="BX1504" s="18"/>
      <c r="BY1504" s="18"/>
      <c r="BZ1504" s="18"/>
      <c r="CA1504" s="18"/>
      <c r="CB1504" s="18"/>
      <c r="CC1504" s="18"/>
      <c r="CD1504" s="18"/>
      <c r="CE1504" s="18"/>
      <c r="CF1504" s="18"/>
      <c r="CG1504" s="18"/>
      <c r="CH1504" s="18"/>
      <c r="CI1504" s="18"/>
      <c r="CJ1504" s="18"/>
      <c r="CK1504" s="18"/>
      <c r="CL1504" s="18"/>
      <c r="CM1504" s="18"/>
      <c r="CN1504" s="18"/>
      <c r="CO1504" s="18"/>
      <c r="CP1504" s="18"/>
      <c r="CQ1504" s="18"/>
      <c r="CR1504" s="18"/>
      <c r="CS1504" s="18"/>
    </row>
    <row r="1505" spans="1:97">
      <c r="A1505" s="18"/>
      <c r="B1505" s="18"/>
      <c r="C1505" s="18" t="s">
        <v>19382</v>
      </c>
      <c r="D1505" s="18"/>
      <c r="E1505" s="18"/>
      <c r="F1505" s="18"/>
      <c r="G1505" s="18"/>
      <c r="H1505" s="18"/>
      <c r="I1505" s="18"/>
      <c r="J1505" s="18"/>
      <c r="K1505" s="18"/>
      <c r="L1505" s="18"/>
      <c r="M1505" s="18"/>
      <c r="N1505" s="18"/>
      <c r="O1505" s="18"/>
      <c r="P1505" s="18"/>
      <c r="Q1505" s="18"/>
      <c r="R1505" s="18"/>
      <c r="S1505" s="18"/>
      <c r="T1505" s="18"/>
      <c r="U1505" s="18"/>
      <c r="V1505" s="18"/>
      <c r="W1505" s="18"/>
      <c r="X1505" s="18"/>
      <c r="Y1505" s="18"/>
      <c r="Z1505" s="18"/>
      <c r="AA1505" s="18"/>
      <c r="AB1505" s="18"/>
      <c r="AC1505" s="18"/>
      <c r="AD1505" s="18"/>
      <c r="AE1505" s="18"/>
      <c r="AF1505" s="18"/>
      <c r="AG1505" s="18"/>
      <c r="AH1505" s="18"/>
      <c r="AI1505" s="18"/>
      <c r="AJ1505" s="18"/>
      <c r="AK1505" s="18"/>
      <c r="AL1505" s="18"/>
      <c r="AM1505" s="18"/>
      <c r="AN1505" s="18"/>
      <c r="AO1505" s="18"/>
      <c r="AP1505" s="18"/>
      <c r="AQ1505" s="18"/>
      <c r="AR1505" s="18"/>
      <c r="AS1505" s="18"/>
      <c r="AT1505" s="18"/>
      <c r="AU1505" s="18"/>
      <c r="AV1505" s="18"/>
      <c r="AW1505" s="18"/>
      <c r="AX1505" s="18"/>
      <c r="AY1505" s="18"/>
      <c r="AZ1505" s="18"/>
      <c r="BA1505" s="18"/>
      <c r="BB1505" s="18"/>
      <c r="BC1505" s="18"/>
      <c r="BD1505" s="18"/>
      <c r="BE1505" s="18"/>
      <c r="BF1505" s="18"/>
      <c r="BG1505" s="18"/>
      <c r="BH1505" s="18"/>
      <c r="BI1505" s="18"/>
      <c r="BJ1505" s="18"/>
      <c r="BK1505" s="18"/>
      <c r="BL1505" s="18"/>
      <c r="BM1505" s="18"/>
      <c r="BN1505" s="18"/>
      <c r="BO1505" s="18"/>
      <c r="BP1505" s="18"/>
      <c r="BQ1505" s="18"/>
      <c r="BR1505" s="18"/>
      <c r="BS1505" s="18"/>
      <c r="BT1505" s="18"/>
      <c r="BU1505" s="18"/>
      <c r="BV1505" s="18"/>
      <c r="BW1505" s="18"/>
      <c r="BX1505" s="18"/>
      <c r="BY1505" s="18"/>
      <c r="BZ1505" s="18"/>
      <c r="CA1505" s="18"/>
      <c r="CB1505" s="18"/>
      <c r="CC1505" s="18"/>
      <c r="CD1505" s="18"/>
      <c r="CE1505" s="18"/>
      <c r="CF1505" s="18"/>
      <c r="CG1505" s="18"/>
      <c r="CH1505" s="18"/>
      <c r="CI1505" s="18"/>
      <c r="CJ1505" s="18"/>
      <c r="CK1505" s="18"/>
      <c r="CL1505" s="18"/>
      <c r="CM1505" s="18"/>
      <c r="CN1505" s="18"/>
      <c r="CO1505" s="18"/>
      <c r="CP1505" s="18"/>
      <c r="CQ1505" s="18"/>
      <c r="CR1505" s="18"/>
      <c r="CS1505" s="18"/>
    </row>
    <row r="1506" spans="1:97">
      <c r="A1506" s="18"/>
      <c r="B1506" s="18"/>
      <c r="C1506" s="18" t="s">
        <v>19383</v>
      </c>
      <c r="D1506" s="18"/>
      <c r="E1506" s="18"/>
      <c r="F1506" s="18"/>
      <c r="G1506" s="18"/>
      <c r="H1506" s="18"/>
      <c r="I1506" s="18"/>
      <c r="J1506" s="18"/>
      <c r="K1506" s="18"/>
      <c r="L1506" s="18"/>
      <c r="M1506" s="18"/>
      <c r="N1506" s="18"/>
      <c r="O1506" s="18"/>
      <c r="P1506" s="18"/>
      <c r="Q1506" s="18"/>
      <c r="R1506" s="18"/>
      <c r="S1506" s="18"/>
      <c r="T1506" s="18"/>
      <c r="U1506" s="18"/>
      <c r="V1506" s="18"/>
      <c r="W1506" s="18"/>
      <c r="X1506" s="18"/>
      <c r="Y1506" s="18"/>
      <c r="Z1506" s="18"/>
      <c r="AA1506" s="18"/>
      <c r="AB1506" s="18"/>
      <c r="AC1506" s="18"/>
      <c r="AD1506" s="18"/>
      <c r="AE1506" s="18"/>
      <c r="AF1506" s="18"/>
      <c r="AG1506" s="18"/>
      <c r="AH1506" s="18"/>
      <c r="AI1506" s="18"/>
      <c r="AJ1506" s="18"/>
      <c r="AK1506" s="18"/>
      <c r="AL1506" s="18"/>
      <c r="AM1506" s="18"/>
      <c r="AN1506" s="18"/>
      <c r="AO1506" s="18"/>
      <c r="AP1506" s="18"/>
      <c r="AQ1506" s="18"/>
      <c r="AR1506" s="18"/>
      <c r="AS1506" s="18"/>
      <c r="AT1506" s="18"/>
      <c r="AU1506" s="18"/>
      <c r="AV1506" s="18"/>
      <c r="AW1506" s="18"/>
      <c r="AX1506" s="18"/>
      <c r="AY1506" s="18"/>
      <c r="AZ1506" s="18"/>
      <c r="BA1506" s="18"/>
      <c r="BB1506" s="18"/>
      <c r="BC1506" s="18"/>
      <c r="BD1506" s="18"/>
      <c r="BE1506" s="18"/>
      <c r="BF1506" s="18"/>
      <c r="BG1506" s="18"/>
      <c r="BH1506" s="18"/>
      <c r="BI1506" s="18"/>
      <c r="BJ1506" s="18"/>
      <c r="BK1506" s="18"/>
      <c r="BL1506" s="18"/>
      <c r="BM1506" s="18"/>
      <c r="BN1506" s="18"/>
      <c r="BO1506" s="18"/>
      <c r="BP1506" s="18"/>
      <c r="BQ1506" s="18"/>
      <c r="BR1506" s="18"/>
      <c r="BS1506" s="18"/>
      <c r="BT1506" s="18"/>
      <c r="BU1506" s="18"/>
      <c r="BV1506" s="18"/>
      <c r="BW1506" s="18"/>
      <c r="BX1506" s="18"/>
      <c r="BY1506" s="18"/>
      <c r="BZ1506" s="18"/>
      <c r="CA1506" s="18"/>
      <c r="CB1506" s="18"/>
      <c r="CC1506" s="18"/>
      <c r="CD1506" s="18"/>
      <c r="CE1506" s="18"/>
      <c r="CF1506" s="18"/>
      <c r="CG1506" s="18"/>
      <c r="CH1506" s="18"/>
      <c r="CI1506" s="18"/>
      <c r="CJ1506" s="18"/>
      <c r="CK1506" s="18"/>
      <c r="CL1506" s="18"/>
      <c r="CM1506" s="18"/>
      <c r="CN1506" s="18"/>
      <c r="CO1506" s="18"/>
      <c r="CP1506" s="18"/>
      <c r="CQ1506" s="18"/>
      <c r="CR1506" s="18"/>
      <c r="CS1506" s="18"/>
    </row>
    <row r="1507" spans="1:97">
      <c r="A1507" s="18"/>
      <c r="B1507" s="18"/>
      <c r="C1507" s="18" t="s">
        <v>19384</v>
      </c>
      <c r="D1507" s="18"/>
      <c r="E1507" s="18"/>
      <c r="F1507" s="18"/>
      <c r="G1507" s="18"/>
      <c r="H1507" s="18"/>
      <c r="I1507" s="18"/>
      <c r="J1507" s="18"/>
      <c r="K1507" s="18"/>
      <c r="L1507" s="18"/>
      <c r="M1507" s="18"/>
      <c r="N1507" s="18"/>
      <c r="O1507" s="18"/>
      <c r="P1507" s="18"/>
      <c r="Q1507" s="18"/>
      <c r="R1507" s="18"/>
      <c r="S1507" s="18"/>
      <c r="T1507" s="18"/>
      <c r="U1507" s="18"/>
      <c r="V1507" s="18"/>
      <c r="W1507" s="18"/>
      <c r="X1507" s="18"/>
      <c r="Y1507" s="18"/>
      <c r="Z1507" s="18"/>
      <c r="AA1507" s="18"/>
      <c r="AB1507" s="18"/>
      <c r="AC1507" s="18"/>
      <c r="AD1507" s="18"/>
      <c r="AE1507" s="18"/>
      <c r="AF1507" s="18"/>
      <c r="AG1507" s="18"/>
      <c r="AH1507" s="18"/>
      <c r="AI1507" s="18"/>
      <c r="AJ1507" s="18"/>
      <c r="AK1507" s="18"/>
      <c r="AL1507" s="18"/>
      <c r="AM1507" s="18"/>
      <c r="AN1507" s="18"/>
      <c r="AO1507" s="18"/>
      <c r="AP1507" s="18"/>
      <c r="AQ1507" s="18"/>
      <c r="AR1507" s="18"/>
      <c r="AS1507" s="18"/>
      <c r="AT1507" s="18"/>
      <c r="AU1507" s="18"/>
      <c r="AV1507" s="18"/>
      <c r="AW1507" s="18"/>
      <c r="AX1507" s="18"/>
      <c r="AY1507" s="18"/>
      <c r="AZ1507" s="18"/>
      <c r="BA1507" s="18"/>
      <c r="BB1507" s="18"/>
      <c r="BC1507" s="18"/>
      <c r="BD1507" s="18"/>
      <c r="BE1507" s="18"/>
      <c r="BF1507" s="18"/>
      <c r="BG1507" s="18"/>
      <c r="BH1507" s="18"/>
      <c r="BI1507" s="18"/>
      <c r="BJ1507" s="18"/>
      <c r="BK1507" s="18"/>
      <c r="BL1507" s="18"/>
      <c r="BM1507" s="18"/>
      <c r="BN1507" s="18"/>
      <c r="BO1507" s="18"/>
      <c r="BP1507" s="18"/>
      <c r="BQ1507" s="18"/>
      <c r="BR1507" s="18"/>
      <c r="BS1507" s="18"/>
      <c r="BT1507" s="18"/>
      <c r="BU1507" s="18"/>
      <c r="BV1507" s="18"/>
      <c r="BW1507" s="18"/>
      <c r="BX1507" s="18"/>
      <c r="BY1507" s="18"/>
      <c r="BZ1507" s="18"/>
      <c r="CA1507" s="18"/>
      <c r="CB1507" s="18"/>
      <c r="CC1507" s="18"/>
      <c r="CD1507" s="18"/>
      <c r="CE1507" s="18"/>
      <c r="CF1507" s="18"/>
      <c r="CG1507" s="18"/>
      <c r="CH1507" s="18"/>
      <c r="CI1507" s="18"/>
      <c r="CJ1507" s="18"/>
      <c r="CK1507" s="18"/>
      <c r="CL1507" s="18"/>
      <c r="CM1507" s="18"/>
      <c r="CN1507" s="18"/>
      <c r="CO1507" s="18"/>
      <c r="CP1507" s="18"/>
      <c r="CQ1507" s="18"/>
      <c r="CR1507" s="18"/>
      <c r="CS1507" s="18"/>
    </row>
    <row r="1508" spans="1:97">
      <c r="A1508" s="18"/>
      <c r="B1508" s="18"/>
      <c r="C1508" s="18" t="s">
        <v>19385</v>
      </c>
      <c r="D1508" s="18"/>
      <c r="E1508" s="18"/>
      <c r="F1508" s="18"/>
      <c r="G1508" s="18"/>
      <c r="H1508" s="18"/>
      <c r="I1508" s="18"/>
      <c r="J1508" s="18"/>
      <c r="K1508" s="18"/>
      <c r="L1508" s="18"/>
      <c r="M1508" s="18"/>
      <c r="N1508" s="18"/>
      <c r="O1508" s="18"/>
      <c r="P1508" s="18"/>
      <c r="Q1508" s="18"/>
      <c r="R1508" s="18"/>
      <c r="S1508" s="18"/>
      <c r="T1508" s="18"/>
      <c r="U1508" s="18"/>
      <c r="V1508" s="18"/>
      <c r="W1508" s="18"/>
      <c r="X1508" s="18"/>
      <c r="Y1508" s="18"/>
      <c r="Z1508" s="18"/>
      <c r="AA1508" s="18"/>
      <c r="AB1508" s="18"/>
      <c r="AC1508" s="18"/>
      <c r="AD1508" s="18"/>
      <c r="AE1508" s="18"/>
      <c r="AF1508" s="18"/>
      <c r="AG1508" s="18"/>
      <c r="AH1508" s="18"/>
      <c r="AI1508" s="18"/>
      <c r="AJ1508" s="18"/>
      <c r="AK1508" s="18"/>
      <c r="AL1508" s="18"/>
      <c r="AM1508" s="18"/>
      <c r="AN1508" s="18"/>
      <c r="AO1508" s="18"/>
      <c r="AP1508" s="18"/>
      <c r="AQ1508" s="18"/>
      <c r="AR1508" s="18"/>
      <c r="AS1508" s="18"/>
      <c r="AT1508" s="18"/>
      <c r="AU1508" s="18"/>
      <c r="AV1508" s="18"/>
      <c r="AW1508" s="18"/>
      <c r="AX1508" s="18"/>
      <c r="AY1508" s="18"/>
      <c r="AZ1508" s="18"/>
      <c r="BA1508" s="18"/>
      <c r="BB1508" s="18"/>
      <c r="BC1508" s="18"/>
      <c r="BD1508" s="18"/>
      <c r="BE1508" s="18"/>
      <c r="BF1508" s="18"/>
      <c r="BG1508" s="18"/>
      <c r="BH1508" s="18"/>
      <c r="BI1508" s="18"/>
      <c r="BJ1508" s="18"/>
      <c r="BK1508" s="18"/>
      <c r="BL1508" s="18"/>
      <c r="BM1508" s="18"/>
      <c r="BN1508" s="18"/>
      <c r="BO1508" s="18"/>
      <c r="BP1508" s="18"/>
      <c r="BQ1508" s="18"/>
      <c r="BR1508" s="18"/>
      <c r="BS1508" s="18"/>
      <c r="BT1508" s="18"/>
      <c r="BU1508" s="18"/>
      <c r="BV1508" s="18"/>
      <c r="BW1508" s="18"/>
      <c r="BX1508" s="18"/>
      <c r="BY1508" s="18"/>
      <c r="BZ1508" s="18"/>
      <c r="CA1508" s="18"/>
      <c r="CB1508" s="18"/>
      <c r="CC1508" s="18"/>
      <c r="CD1508" s="18"/>
      <c r="CE1508" s="18"/>
      <c r="CF1508" s="18"/>
      <c r="CG1508" s="18"/>
      <c r="CH1508" s="18"/>
      <c r="CI1508" s="18"/>
      <c r="CJ1508" s="18"/>
      <c r="CK1508" s="18"/>
      <c r="CL1508" s="18"/>
      <c r="CM1508" s="18"/>
      <c r="CN1508" s="18"/>
      <c r="CO1508" s="18"/>
      <c r="CP1508" s="18"/>
      <c r="CQ1508" s="18"/>
      <c r="CR1508" s="18"/>
      <c r="CS1508" s="18"/>
    </row>
    <row r="1509" spans="1:97">
      <c r="A1509" s="18"/>
      <c r="B1509" s="18"/>
      <c r="C1509" s="18" t="s">
        <v>19386</v>
      </c>
      <c r="D1509" s="18"/>
      <c r="E1509" s="18"/>
      <c r="F1509" s="18"/>
      <c r="G1509" s="18"/>
      <c r="H1509" s="18"/>
      <c r="I1509" s="18"/>
      <c r="J1509" s="18"/>
      <c r="K1509" s="18"/>
      <c r="L1509" s="18"/>
      <c r="M1509" s="18"/>
      <c r="N1509" s="18"/>
      <c r="O1509" s="18"/>
      <c r="P1509" s="18"/>
      <c r="Q1509" s="18"/>
      <c r="R1509" s="18"/>
      <c r="S1509" s="18"/>
      <c r="T1509" s="18"/>
      <c r="U1509" s="18"/>
      <c r="V1509" s="18"/>
      <c r="W1509" s="18"/>
      <c r="X1509" s="18"/>
      <c r="Y1509" s="18"/>
      <c r="Z1509" s="18"/>
      <c r="AA1509" s="18"/>
      <c r="AB1509" s="18"/>
      <c r="AC1509" s="18"/>
      <c r="AD1509" s="18"/>
      <c r="AE1509" s="18"/>
      <c r="AF1509" s="18"/>
      <c r="AG1509" s="18"/>
      <c r="AH1509" s="18"/>
      <c r="AI1509" s="18"/>
      <c r="AJ1509" s="18"/>
      <c r="AK1509" s="18"/>
      <c r="AL1509" s="18"/>
      <c r="AM1509" s="18"/>
      <c r="AN1509" s="18"/>
      <c r="AO1509" s="18"/>
      <c r="AP1509" s="18"/>
      <c r="AQ1509" s="18"/>
      <c r="AR1509" s="18"/>
      <c r="AS1509" s="18"/>
      <c r="AT1509" s="18"/>
      <c r="AU1509" s="18"/>
      <c r="AV1509" s="18"/>
      <c r="AW1509" s="18"/>
      <c r="AX1509" s="18"/>
      <c r="AY1509" s="18"/>
      <c r="AZ1509" s="18"/>
      <c r="BA1509" s="18"/>
      <c r="BB1509" s="18"/>
      <c r="BC1509" s="18"/>
      <c r="BD1509" s="18"/>
      <c r="BE1509" s="18"/>
      <c r="BF1509" s="18"/>
      <c r="BG1509" s="18"/>
      <c r="BH1509" s="18"/>
      <c r="BI1509" s="18"/>
      <c r="BJ1509" s="18"/>
      <c r="BK1509" s="18"/>
      <c r="BL1509" s="18"/>
      <c r="BM1509" s="18"/>
      <c r="BN1509" s="18"/>
      <c r="BO1509" s="18"/>
      <c r="BP1509" s="18"/>
      <c r="BQ1509" s="18"/>
      <c r="BR1509" s="18"/>
      <c r="BS1509" s="18"/>
      <c r="BT1509" s="18"/>
      <c r="BU1509" s="18"/>
      <c r="BV1509" s="18"/>
      <c r="BW1509" s="18"/>
      <c r="BX1509" s="18"/>
      <c r="BY1509" s="18"/>
      <c r="BZ1509" s="18"/>
      <c r="CA1509" s="18"/>
      <c r="CB1509" s="18"/>
      <c r="CC1509" s="18"/>
      <c r="CD1509" s="18"/>
      <c r="CE1509" s="18"/>
      <c r="CF1509" s="18"/>
      <c r="CG1509" s="18"/>
      <c r="CH1509" s="18"/>
      <c r="CI1509" s="18"/>
      <c r="CJ1509" s="18"/>
      <c r="CK1509" s="18"/>
      <c r="CL1509" s="18"/>
      <c r="CM1509" s="18"/>
      <c r="CN1509" s="18"/>
      <c r="CO1509" s="18"/>
      <c r="CP1509" s="18"/>
      <c r="CQ1509" s="18"/>
      <c r="CR1509" s="18"/>
      <c r="CS1509" s="18"/>
    </row>
    <row r="1510" spans="1:97">
      <c r="A1510" s="18"/>
      <c r="B1510" s="18"/>
      <c r="C1510" s="18" t="s">
        <v>19387</v>
      </c>
      <c r="D1510" s="18"/>
      <c r="E1510" s="18"/>
      <c r="F1510" s="18"/>
      <c r="G1510" s="18"/>
      <c r="H1510" s="18"/>
      <c r="I1510" s="18"/>
      <c r="J1510" s="18"/>
      <c r="K1510" s="18"/>
      <c r="L1510" s="18"/>
      <c r="M1510" s="18"/>
      <c r="N1510" s="18"/>
      <c r="O1510" s="18"/>
      <c r="P1510" s="18"/>
      <c r="Q1510" s="18"/>
      <c r="R1510" s="18"/>
      <c r="S1510" s="18"/>
      <c r="T1510" s="18"/>
      <c r="U1510" s="18"/>
      <c r="V1510" s="18"/>
      <c r="W1510" s="18"/>
      <c r="X1510" s="18"/>
      <c r="Y1510" s="18"/>
      <c r="Z1510" s="18"/>
      <c r="AA1510" s="18"/>
      <c r="AB1510" s="18"/>
      <c r="AC1510" s="18"/>
      <c r="AD1510" s="18"/>
      <c r="AE1510" s="18"/>
      <c r="AF1510" s="18"/>
      <c r="AG1510" s="18"/>
      <c r="AH1510" s="18"/>
      <c r="AI1510" s="18"/>
      <c r="AJ1510" s="18"/>
      <c r="AK1510" s="18"/>
      <c r="AL1510" s="18"/>
      <c r="AM1510" s="18"/>
      <c r="AN1510" s="18"/>
      <c r="AO1510" s="18"/>
      <c r="AP1510" s="18"/>
      <c r="AQ1510" s="18"/>
      <c r="AR1510" s="18"/>
      <c r="AS1510" s="18"/>
      <c r="AT1510" s="18"/>
      <c r="AU1510" s="18"/>
      <c r="AV1510" s="18"/>
      <c r="AW1510" s="18"/>
      <c r="AX1510" s="18"/>
      <c r="AY1510" s="18"/>
      <c r="AZ1510" s="18"/>
      <c r="BA1510" s="18"/>
      <c r="BB1510" s="18"/>
      <c r="BC1510" s="18"/>
      <c r="BD1510" s="18"/>
      <c r="BE1510" s="18"/>
      <c r="BF1510" s="18"/>
      <c r="BG1510" s="18"/>
      <c r="BH1510" s="18"/>
      <c r="BI1510" s="18"/>
      <c r="BJ1510" s="18"/>
      <c r="BK1510" s="18"/>
      <c r="BL1510" s="18"/>
      <c r="BM1510" s="18"/>
      <c r="BN1510" s="18"/>
      <c r="BO1510" s="18"/>
      <c r="BP1510" s="18"/>
      <c r="BQ1510" s="18"/>
      <c r="BR1510" s="18"/>
      <c r="BS1510" s="18"/>
      <c r="BT1510" s="18"/>
      <c r="BU1510" s="18"/>
      <c r="BV1510" s="18"/>
      <c r="BW1510" s="18"/>
      <c r="BX1510" s="18"/>
      <c r="BY1510" s="18"/>
      <c r="BZ1510" s="18"/>
      <c r="CA1510" s="18"/>
      <c r="CB1510" s="18"/>
      <c r="CC1510" s="18"/>
      <c r="CD1510" s="18"/>
      <c r="CE1510" s="18"/>
      <c r="CF1510" s="18"/>
      <c r="CG1510" s="18"/>
      <c r="CH1510" s="18"/>
      <c r="CI1510" s="18"/>
      <c r="CJ1510" s="18"/>
      <c r="CK1510" s="18"/>
      <c r="CL1510" s="18"/>
      <c r="CM1510" s="18"/>
      <c r="CN1510" s="18"/>
      <c r="CO1510" s="18"/>
      <c r="CP1510" s="18"/>
      <c r="CQ1510" s="18"/>
      <c r="CR1510" s="18"/>
      <c r="CS1510" s="18"/>
    </row>
    <row r="1511" spans="1:97">
      <c r="A1511" s="18"/>
      <c r="B1511" s="18"/>
      <c r="C1511" s="18" t="s">
        <v>19388</v>
      </c>
      <c r="D1511" s="18"/>
      <c r="E1511" s="18"/>
      <c r="F1511" s="18"/>
      <c r="G1511" s="18"/>
      <c r="H1511" s="18"/>
      <c r="I1511" s="18"/>
      <c r="J1511" s="18"/>
      <c r="K1511" s="18"/>
      <c r="L1511" s="18"/>
      <c r="M1511" s="18"/>
      <c r="N1511" s="18"/>
      <c r="O1511" s="18"/>
      <c r="P1511" s="18"/>
      <c r="Q1511" s="18"/>
      <c r="R1511" s="18"/>
      <c r="S1511" s="18"/>
      <c r="T1511" s="18"/>
      <c r="U1511" s="18"/>
      <c r="V1511" s="18"/>
      <c r="W1511" s="18"/>
      <c r="X1511" s="18"/>
      <c r="Y1511" s="18"/>
      <c r="Z1511" s="18"/>
      <c r="AA1511" s="18"/>
      <c r="AB1511" s="18"/>
      <c r="AC1511" s="18"/>
      <c r="AD1511" s="18"/>
      <c r="AE1511" s="18"/>
      <c r="AF1511" s="18"/>
      <c r="AG1511" s="18"/>
      <c r="AH1511" s="18"/>
      <c r="AI1511" s="18"/>
      <c r="AJ1511" s="18"/>
      <c r="AK1511" s="18"/>
      <c r="AL1511" s="18"/>
      <c r="AM1511" s="18"/>
      <c r="AN1511" s="18"/>
      <c r="AO1511" s="18"/>
      <c r="AP1511" s="18"/>
      <c r="AQ1511" s="18"/>
      <c r="AR1511" s="18"/>
      <c r="AS1511" s="18"/>
      <c r="AT1511" s="18"/>
      <c r="AU1511" s="18"/>
      <c r="AV1511" s="18"/>
      <c r="AW1511" s="18"/>
      <c r="AX1511" s="18"/>
      <c r="AY1511" s="18"/>
      <c r="AZ1511" s="18"/>
      <c r="BA1511" s="18"/>
      <c r="BB1511" s="18"/>
      <c r="BC1511" s="18"/>
      <c r="BD1511" s="18"/>
      <c r="BE1511" s="18"/>
      <c r="BF1511" s="18"/>
      <c r="BG1511" s="18"/>
      <c r="BH1511" s="18"/>
      <c r="BI1511" s="18"/>
      <c r="BJ1511" s="18"/>
      <c r="BK1511" s="18"/>
      <c r="BL1511" s="18"/>
      <c r="BM1511" s="18"/>
      <c r="BN1511" s="18"/>
      <c r="BO1511" s="18"/>
      <c r="BP1511" s="18"/>
      <c r="BQ1511" s="18"/>
      <c r="BR1511" s="18"/>
      <c r="BS1511" s="18"/>
      <c r="BT1511" s="18"/>
      <c r="BU1511" s="18"/>
      <c r="BV1511" s="18"/>
      <c r="BW1511" s="18"/>
      <c r="BX1511" s="18"/>
      <c r="BY1511" s="18"/>
      <c r="BZ1511" s="18"/>
      <c r="CA1511" s="18"/>
      <c r="CB1511" s="18"/>
      <c r="CC1511" s="18"/>
      <c r="CD1511" s="18"/>
      <c r="CE1511" s="18"/>
      <c r="CF1511" s="18"/>
      <c r="CG1511" s="18"/>
      <c r="CH1511" s="18"/>
      <c r="CI1511" s="18"/>
      <c r="CJ1511" s="18"/>
      <c r="CK1511" s="18"/>
      <c r="CL1511" s="18"/>
      <c r="CM1511" s="18"/>
      <c r="CN1511" s="18"/>
      <c r="CO1511" s="18"/>
      <c r="CP1511" s="18"/>
      <c r="CQ1511" s="18"/>
      <c r="CR1511" s="18"/>
      <c r="CS1511" s="18"/>
    </row>
    <row r="1512" spans="1:97">
      <c r="A1512" s="18"/>
      <c r="B1512" s="18"/>
      <c r="C1512" s="18" t="s">
        <v>19389</v>
      </c>
      <c r="D1512" s="18"/>
      <c r="E1512" s="18"/>
      <c r="F1512" s="18"/>
      <c r="G1512" s="18"/>
      <c r="H1512" s="18"/>
      <c r="I1512" s="18"/>
      <c r="J1512" s="18"/>
      <c r="K1512" s="18"/>
      <c r="L1512" s="18"/>
      <c r="M1512" s="18"/>
      <c r="N1512" s="18"/>
      <c r="O1512" s="18"/>
      <c r="P1512" s="18"/>
      <c r="Q1512" s="18"/>
      <c r="R1512" s="18"/>
      <c r="S1512" s="18"/>
      <c r="T1512" s="18"/>
      <c r="U1512" s="18"/>
      <c r="V1512" s="18"/>
      <c r="W1512" s="18"/>
      <c r="X1512" s="18"/>
      <c r="Y1512" s="18"/>
      <c r="Z1512" s="18"/>
      <c r="AA1512" s="18"/>
      <c r="AB1512" s="18"/>
      <c r="AC1512" s="18"/>
      <c r="AD1512" s="18"/>
      <c r="AE1512" s="18"/>
      <c r="AF1512" s="18"/>
      <c r="AG1512" s="18"/>
      <c r="AH1512" s="18"/>
      <c r="AI1512" s="18"/>
      <c r="AJ1512" s="18"/>
      <c r="AK1512" s="18"/>
      <c r="AL1512" s="18"/>
      <c r="AM1512" s="18"/>
      <c r="AN1512" s="18"/>
      <c r="AO1512" s="18"/>
      <c r="AP1512" s="18"/>
      <c r="AQ1512" s="18"/>
      <c r="AR1512" s="18"/>
      <c r="AS1512" s="18"/>
      <c r="AT1512" s="18"/>
      <c r="AU1512" s="18"/>
      <c r="AV1512" s="18"/>
      <c r="AW1512" s="18"/>
      <c r="AX1512" s="18"/>
      <c r="AY1512" s="18"/>
      <c r="AZ1512" s="18"/>
      <c r="BA1512" s="18"/>
      <c r="BB1512" s="18"/>
      <c r="BC1512" s="18"/>
      <c r="BD1512" s="18"/>
      <c r="BE1512" s="18"/>
      <c r="BF1512" s="18"/>
      <c r="BG1512" s="18"/>
      <c r="BH1512" s="18"/>
      <c r="BI1512" s="18"/>
      <c r="BJ1512" s="18"/>
      <c r="BK1512" s="18"/>
      <c r="BL1512" s="18"/>
      <c r="BM1512" s="18"/>
      <c r="BN1512" s="18"/>
      <c r="BO1512" s="18"/>
      <c r="BP1512" s="18"/>
      <c r="BQ1512" s="18"/>
      <c r="BR1512" s="18"/>
      <c r="BS1512" s="18"/>
      <c r="BT1512" s="18"/>
      <c r="BU1512" s="18"/>
      <c r="BV1512" s="18"/>
      <c r="BW1512" s="18"/>
      <c r="BX1512" s="18"/>
      <c r="BY1512" s="18"/>
      <c r="BZ1512" s="18"/>
      <c r="CA1512" s="18"/>
      <c r="CB1512" s="18"/>
      <c r="CC1512" s="18"/>
      <c r="CD1512" s="18"/>
      <c r="CE1512" s="18"/>
      <c r="CF1512" s="18"/>
      <c r="CG1512" s="18"/>
      <c r="CH1512" s="18"/>
      <c r="CI1512" s="18"/>
      <c r="CJ1512" s="18"/>
      <c r="CK1512" s="18"/>
      <c r="CL1512" s="18"/>
      <c r="CM1512" s="18"/>
      <c r="CN1512" s="18"/>
      <c r="CO1512" s="18"/>
      <c r="CP1512" s="18"/>
      <c r="CQ1512" s="18"/>
      <c r="CR1512" s="18"/>
      <c r="CS1512" s="18"/>
    </row>
    <row r="1513" spans="1:97">
      <c r="A1513" s="18"/>
      <c r="B1513" s="18"/>
      <c r="C1513" s="18" t="s">
        <v>19390</v>
      </c>
      <c r="D1513" s="18"/>
      <c r="E1513" s="18"/>
      <c r="F1513" s="18"/>
      <c r="G1513" s="18"/>
      <c r="H1513" s="18"/>
      <c r="I1513" s="18"/>
      <c r="J1513" s="18"/>
      <c r="K1513" s="18"/>
      <c r="L1513" s="18"/>
      <c r="M1513" s="18"/>
      <c r="N1513" s="18"/>
      <c r="O1513" s="18"/>
      <c r="P1513" s="18"/>
      <c r="Q1513" s="18"/>
      <c r="R1513" s="18"/>
      <c r="S1513" s="18"/>
      <c r="T1513" s="18"/>
      <c r="U1513" s="18"/>
      <c r="V1513" s="18"/>
      <c r="W1513" s="18"/>
      <c r="X1513" s="18"/>
      <c r="Y1513" s="18"/>
      <c r="Z1513" s="18"/>
      <c r="AA1513" s="18"/>
      <c r="AB1513" s="18"/>
      <c r="AC1513" s="18"/>
      <c r="AD1513" s="18"/>
      <c r="AE1513" s="18"/>
      <c r="AF1513" s="18"/>
      <c r="AG1513" s="18"/>
      <c r="AH1513" s="18"/>
      <c r="AI1513" s="18"/>
      <c r="AJ1513" s="18"/>
      <c r="AK1513" s="18"/>
      <c r="AL1513" s="18"/>
      <c r="AM1513" s="18"/>
      <c r="AN1513" s="18"/>
      <c r="AO1513" s="18"/>
      <c r="AP1513" s="18"/>
      <c r="AQ1513" s="18"/>
      <c r="AR1513" s="18"/>
      <c r="AS1513" s="18"/>
      <c r="AT1513" s="18"/>
      <c r="AU1513" s="18"/>
      <c r="AV1513" s="18"/>
      <c r="AW1513" s="18"/>
      <c r="AX1513" s="18"/>
      <c r="AY1513" s="18"/>
      <c r="AZ1513" s="18"/>
      <c r="BA1513" s="18"/>
      <c r="BB1513" s="18"/>
      <c r="BC1513" s="18"/>
      <c r="BD1513" s="18"/>
      <c r="BE1513" s="18"/>
      <c r="BF1513" s="18"/>
      <c r="BG1513" s="18"/>
      <c r="BH1513" s="18"/>
      <c r="BI1513" s="18"/>
      <c r="BJ1513" s="18"/>
      <c r="BK1513" s="18"/>
      <c r="BL1513" s="18"/>
      <c r="BM1513" s="18"/>
      <c r="BN1513" s="18"/>
      <c r="BO1513" s="18"/>
      <c r="BP1513" s="18"/>
      <c r="BQ1513" s="18"/>
      <c r="BR1513" s="18"/>
      <c r="BS1513" s="18"/>
      <c r="BT1513" s="18"/>
      <c r="BU1513" s="18"/>
      <c r="BV1513" s="18"/>
      <c r="BW1513" s="18"/>
      <c r="BX1513" s="18"/>
      <c r="BY1513" s="18"/>
      <c r="BZ1513" s="18"/>
      <c r="CA1513" s="18"/>
      <c r="CB1513" s="18"/>
      <c r="CC1513" s="18"/>
      <c r="CD1513" s="18"/>
      <c r="CE1513" s="18"/>
      <c r="CF1513" s="18"/>
      <c r="CG1513" s="18"/>
      <c r="CH1513" s="18"/>
      <c r="CI1513" s="18"/>
      <c r="CJ1513" s="18"/>
      <c r="CK1513" s="18"/>
      <c r="CL1513" s="18"/>
      <c r="CM1513" s="18"/>
      <c r="CN1513" s="18"/>
      <c r="CO1513" s="18"/>
      <c r="CP1513" s="18"/>
      <c r="CQ1513" s="18"/>
      <c r="CR1513" s="18"/>
      <c r="CS1513" s="18"/>
    </row>
    <row r="1514" spans="1:97">
      <c r="A1514" s="18"/>
      <c r="B1514" s="18"/>
      <c r="C1514" s="18" t="s">
        <v>19391</v>
      </c>
      <c r="D1514" s="18"/>
      <c r="E1514" s="18"/>
      <c r="F1514" s="18"/>
      <c r="G1514" s="18"/>
      <c r="H1514" s="18"/>
      <c r="I1514" s="18"/>
      <c r="J1514" s="18"/>
      <c r="K1514" s="18"/>
      <c r="L1514" s="18"/>
      <c r="M1514" s="18"/>
      <c r="N1514" s="18"/>
      <c r="O1514" s="18"/>
      <c r="P1514" s="18"/>
      <c r="Q1514" s="18"/>
      <c r="R1514" s="18"/>
      <c r="S1514" s="18"/>
      <c r="T1514" s="18"/>
      <c r="U1514" s="18"/>
      <c r="V1514" s="18"/>
      <c r="W1514" s="18"/>
      <c r="X1514" s="18"/>
      <c r="Y1514" s="18"/>
      <c r="Z1514" s="18"/>
      <c r="AA1514" s="18"/>
      <c r="AB1514" s="18"/>
      <c r="AC1514" s="18"/>
      <c r="AD1514" s="18"/>
      <c r="AE1514" s="18"/>
      <c r="AF1514" s="18"/>
      <c r="AG1514" s="18"/>
      <c r="AH1514" s="18"/>
      <c r="AI1514" s="18"/>
      <c r="AJ1514" s="18"/>
      <c r="AK1514" s="18"/>
      <c r="AL1514" s="18"/>
      <c r="AM1514" s="18"/>
      <c r="AN1514" s="18"/>
      <c r="AO1514" s="18"/>
      <c r="AP1514" s="18"/>
      <c r="AQ1514" s="18"/>
      <c r="AR1514" s="18"/>
      <c r="AS1514" s="18"/>
      <c r="AT1514" s="18"/>
      <c r="AU1514" s="18"/>
      <c r="AV1514" s="18"/>
      <c r="AW1514" s="18"/>
      <c r="AX1514" s="18"/>
      <c r="AY1514" s="18"/>
      <c r="AZ1514" s="18"/>
      <c r="BA1514" s="18"/>
      <c r="BB1514" s="18"/>
      <c r="BC1514" s="18"/>
      <c r="BD1514" s="18"/>
      <c r="BE1514" s="18"/>
      <c r="BF1514" s="18"/>
      <c r="BG1514" s="18"/>
      <c r="BH1514" s="18"/>
      <c r="BI1514" s="18"/>
      <c r="BJ1514" s="18"/>
      <c r="BK1514" s="18"/>
      <c r="BL1514" s="18"/>
      <c r="BM1514" s="18"/>
      <c r="BN1514" s="18"/>
      <c r="BO1514" s="18"/>
      <c r="BP1514" s="18"/>
      <c r="BQ1514" s="18"/>
      <c r="BR1514" s="18"/>
      <c r="BS1514" s="18"/>
      <c r="BT1514" s="18"/>
      <c r="BU1514" s="18"/>
      <c r="BV1514" s="18"/>
      <c r="BW1514" s="18"/>
      <c r="BX1514" s="18"/>
      <c r="BY1514" s="18"/>
      <c r="BZ1514" s="18"/>
      <c r="CA1514" s="18"/>
      <c r="CB1514" s="18"/>
      <c r="CC1514" s="18"/>
      <c r="CD1514" s="18"/>
      <c r="CE1514" s="18"/>
      <c r="CF1514" s="18"/>
      <c r="CG1514" s="18"/>
      <c r="CH1514" s="18"/>
      <c r="CI1514" s="18"/>
      <c r="CJ1514" s="18"/>
      <c r="CK1514" s="18"/>
      <c r="CL1514" s="18"/>
      <c r="CM1514" s="18"/>
      <c r="CN1514" s="18"/>
      <c r="CO1514" s="18"/>
      <c r="CP1514" s="18"/>
      <c r="CQ1514" s="18"/>
      <c r="CR1514" s="18"/>
      <c r="CS1514" s="18"/>
    </row>
    <row r="1515" spans="1:97">
      <c r="A1515" s="18"/>
      <c r="B1515" s="18"/>
      <c r="C1515" s="18" t="s">
        <v>19392</v>
      </c>
      <c r="D1515" s="18"/>
      <c r="E1515" s="18"/>
      <c r="F1515" s="18"/>
      <c r="G1515" s="18"/>
      <c r="H1515" s="18"/>
      <c r="I1515" s="18"/>
      <c r="J1515" s="18"/>
      <c r="K1515" s="18"/>
      <c r="L1515" s="18"/>
      <c r="M1515" s="18"/>
      <c r="N1515" s="18"/>
      <c r="O1515" s="18"/>
      <c r="P1515" s="18"/>
      <c r="Q1515" s="18"/>
      <c r="R1515" s="18"/>
      <c r="S1515" s="18"/>
      <c r="T1515" s="18"/>
      <c r="U1515" s="18"/>
      <c r="V1515" s="18"/>
      <c r="W1515" s="18"/>
      <c r="X1515" s="18"/>
      <c r="Y1515" s="18"/>
      <c r="Z1515" s="18"/>
      <c r="AA1515" s="18"/>
      <c r="AB1515" s="18"/>
      <c r="AC1515" s="18"/>
      <c r="AD1515" s="18"/>
      <c r="AE1515" s="18"/>
      <c r="AF1515" s="18"/>
      <c r="AG1515" s="18"/>
      <c r="AH1515" s="18"/>
      <c r="AI1515" s="18"/>
      <c r="AJ1515" s="18"/>
      <c r="AK1515" s="18"/>
      <c r="AL1515" s="18"/>
      <c r="AM1515" s="18"/>
      <c r="AN1515" s="18"/>
      <c r="AO1515" s="18"/>
      <c r="AP1515" s="18"/>
      <c r="AQ1515" s="18"/>
      <c r="AR1515" s="18"/>
      <c r="AS1515" s="18"/>
      <c r="AT1515" s="18"/>
      <c r="AU1515" s="18"/>
      <c r="AV1515" s="18"/>
      <c r="AW1515" s="18"/>
      <c r="AX1515" s="18"/>
      <c r="AY1515" s="18"/>
      <c r="AZ1515" s="18"/>
      <c r="BA1515" s="18"/>
      <c r="BB1515" s="18"/>
      <c r="BC1515" s="18"/>
      <c r="BD1515" s="18"/>
      <c r="BE1515" s="18"/>
      <c r="BF1515" s="18"/>
      <c r="BG1515" s="18"/>
      <c r="BH1515" s="18"/>
      <c r="BI1515" s="18"/>
      <c r="BJ1515" s="18"/>
      <c r="BK1515" s="18"/>
      <c r="BL1515" s="18"/>
      <c r="BM1515" s="18"/>
      <c r="BN1515" s="18"/>
      <c r="BO1515" s="18"/>
      <c r="BP1515" s="18"/>
      <c r="BQ1515" s="18"/>
      <c r="BR1515" s="18"/>
      <c r="BS1515" s="18"/>
      <c r="BT1515" s="18"/>
      <c r="BU1515" s="18"/>
      <c r="BV1515" s="18"/>
      <c r="BW1515" s="18"/>
      <c r="BX1515" s="18"/>
      <c r="BY1515" s="18"/>
      <c r="BZ1515" s="18"/>
      <c r="CA1515" s="18"/>
      <c r="CB1515" s="18"/>
      <c r="CC1515" s="18"/>
      <c r="CD1515" s="18"/>
      <c r="CE1515" s="18"/>
      <c r="CF1515" s="18"/>
      <c r="CG1515" s="18"/>
      <c r="CH1515" s="18"/>
      <c r="CI1515" s="18"/>
      <c r="CJ1515" s="18"/>
      <c r="CK1515" s="18"/>
      <c r="CL1515" s="18"/>
      <c r="CM1515" s="18"/>
      <c r="CN1515" s="18"/>
      <c r="CO1515" s="18"/>
      <c r="CP1515" s="18"/>
      <c r="CQ1515" s="18"/>
      <c r="CR1515" s="18"/>
      <c r="CS1515" s="18"/>
    </row>
    <row r="1516" spans="1:97">
      <c r="A1516" s="18"/>
      <c r="B1516" s="18"/>
      <c r="C1516" s="18" t="s">
        <v>19393</v>
      </c>
      <c r="D1516" s="18"/>
      <c r="E1516" s="18"/>
      <c r="F1516" s="18"/>
      <c r="G1516" s="18"/>
      <c r="H1516" s="18"/>
      <c r="I1516" s="18"/>
      <c r="J1516" s="18"/>
      <c r="K1516" s="18"/>
      <c r="L1516" s="18"/>
      <c r="M1516" s="18"/>
      <c r="N1516" s="18"/>
      <c r="O1516" s="18"/>
      <c r="P1516" s="18"/>
      <c r="Q1516" s="18"/>
      <c r="R1516" s="18"/>
      <c r="S1516" s="18"/>
      <c r="T1516" s="18"/>
      <c r="U1516" s="18"/>
      <c r="V1516" s="18"/>
      <c r="W1516" s="18"/>
      <c r="X1516" s="18"/>
      <c r="Y1516" s="18"/>
      <c r="Z1516" s="18"/>
      <c r="AA1516" s="18"/>
      <c r="AB1516" s="18"/>
      <c r="AC1516" s="18"/>
      <c r="AD1516" s="18"/>
      <c r="AE1516" s="18"/>
      <c r="AF1516" s="18"/>
      <c r="AG1516" s="18"/>
      <c r="AH1516" s="18"/>
      <c r="AI1516" s="18"/>
      <c r="AJ1516" s="18"/>
      <c r="AK1516" s="18"/>
      <c r="AL1516" s="18"/>
      <c r="AM1516" s="18"/>
      <c r="AN1516" s="18"/>
      <c r="AO1516" s="18"/>
      <c r="AP1516" s="18"/>
      <c r="AQ1516" s="18"/>
      <c r="AR1516" s="18"/>
      <c r="AS1516" s="18"/>
      <c r="AT1516" s="18"/>
      <c r="AU1516" s="18"/>
      <c r="AV1516" s="18"/>
      <c r="AW1516" s="18"/>
      <c r="AX1516" s="18"/>
      <c r="AY1516" s="18"/>
      <c r="AZ1516" s="18"/>
      <c r="BA1516" s="18"/>
      <c r="BB1516" s="18"/>
      <c r="BC1516" s="18"/>
      <c r="BD1516" s="18"/>
      <c r="BE1516" s="18"/>
      <c r="BF1516" s="18"/>
      <c r="BG1516" s="18"/>
      <c r="BH1516" s="18"/>
      <c r="BI1516" s="18"/>
      <c r="BJ1516" s="18"/>
      <c r="BK1516" s="18"/>
      <c r="BL1516" s="18"/>
      <c r="BM1516" s="18"/>
      <c r="BN1516" s="18"/>
      <c r="BO1516" s="18"/>
      <c r="BP1516" s="18"/>
      <c r="BQ1516" s="18"/>
      <c r="BR1516" s="18"/>
      <c r="BS1516" s="18"/>
      <c r="BT1516" s="18"/>
      <c r="BU1516" s="18"/>
      <c r="BV1516" s="18"/>
      <c r="BW1516" s="18"/>
      <c r="BX1516" s="18"/>
      <c r="BY1516" s="18"/>
      <c r="BZ1516" s="18"/>
      <c r="CA1516" s="18"/>
      <c r="CB1516" s="18"/>
      <c r="CC1516" s="18"/>
      <c r="CD1516" s="18"/>
      <c r="CE1516" s="18"/>
      <c r="CF1516" s="18"/>
      <c r="CG1516" s="18"/>
      <c r="CH1516" s="18"/>
      <c r="CI1516" s="18"/>
      <c r="CJ1516" s="18"/>
      <c r="CK1516" s="18"/>
      <c r="CL1516" s="18"/>
      <c r="CM1516" s="18"/>
      <c r="CN1516" s="18"/>
      <c r="CO1516" s="18"/>
      <c r="CP1516" s="18"/>
      <c r="CQ1516" s="18"/>
      <c r="CR1516" s="18"/>
      <c r="CS1516" s="18"/>
    </row>
    <row r="1517" spans="1:97">
      <c r="A1517" s="18"/>
      <c r="B1517" s="18"/>
      <c r="C1517" s="18" t="s">
        <v>19394</v>
      </c>
      <c r="D1517" s="18"/>
      <c r="E1517" s="18"/>
      <c r="F1517" s="18"/>
      <c r="G1517" s="18"/>
      <c r="H1517" s="18"/>
      <c r="I1517" s="18"/>
      <c r="J1517" s="18"/>
      <c r="K1517" s="18"/>
      <c r="L1517" s="18"/>
      <c r="M1517" s="18"/>
      <c r="N1517" s="18"/>
      <c r="O1517" s="18"/>
      <c r="P1517" s="18"/>
      <c r="Q1517" s="18"/>
      <c r="R1517" s="18"/>
      <c r="S1517" s="18"/>
      <c r="T1517" s="18"/>
      <c r="U1517" s="18"/>
      <c r="V1517" s="18"/>
      <c r="W1517" s="18"/>
      <c r="X1517" s="18"/>
      <c r="Y1517" s="18"/>
      <c r="Z1517" s="18"/>
      <c r="AA1517" s="18"/>
      <c r="AB1517" s="18"/>
      <c r="AC1517" s="18"/>
      <c r="AD1517" s="18"/>
      <c r="AE1517" s="18"/>
      <c r="AF1517" s="18"/>
      <c r="AG1517" s="18"/>
      <c r="AH1517" s="18"/>
      <c r="AI1517" s="18"/>
      <c r="AJ1517" s="18"/>
      <c r="AK1517" s="18"/>
      <c r="AL1517" s="18"/>
      <c r="AM1517" s="18"/>
      <c r="AN1517" s="18"/>
      <c r="AO1517" s="18"/>
      <c r="AP1517" s="18"/>
      <c r="AQ1517" s="18"/>
      <c r="AR1517" s="18"/>
      <c r="AS1517" s="18"/>
      <c r="AT1517" s="18"/>
      <c r="AU1517" s="18"/>
      <c r="AV1517" s="18"/>
      <c r="AW1517" s="18"/>
      <c r="AX1517" s="18"/>
      <c r="AY1517" s="18"/>
      <c r="AZ1517" s="18"/>
      <c r="BA1517" s="18"/>
      <c r="BB1517" s="18"/>
      <c r="BC1517" s="18"/>
      <c r="BD1517" s="18"/>
      <c r="BE1517" s="18"/>
      <c r="BF1517" s="18"/>
      <c r="BG1517" s="18"/>
      <c r="BH1517" s="18"/>
      <c r="BI1517" s="18"/>
      <c r="BJ1517" s="18"/>
      <c r="BK1517" s="18"/>
      <c r="BL1517" s="18"/>
      <c r="BM1517" s="18"/>
      <c r="BN1517" s="18"/>
      <c r="BO1517" s="18"/>
      <c r="BP1517" s="18"/>
      <c r="BQ1517" s="18"/>
      <c r="BR1517" s="18"/>
      <c r="BS1517" s="18"/>
      <c r="BT1517" s="18"/>
      <c r="BU1517" s="18"/>
      <c r="BV1517" s="18"/>
      <c r="BW1517" s="18"/>
      <c r="BX1517" s="18"/>
      <c r="BY1517" s="18"/>
      <c r="BZ1517" s="18"/>
      <c r="CA1517" s="18"/>
      <c r="CB1517" s="18"/>
      <c r="CC1517" s="18"/>
      <c r="CD1517" s="18"/>
      <c r="CE1517" s="18"/>
      <c r="CF1517" s="18"/>
      <c r="CG1517" s="18"/>
      <c r="CH1517" s="18"/>
      <c r="CI1517" s="18"/>
      <c r="CJ1517" s="18"/>
      <c r="CK1517" s="18"/>
      <c r="CL1517" s="18"/>
      <c r="CM1517" s="18"/>
      <c r="CN1517" s="18"/>
      <c r="CO1517" s="18"/>
      <c r="CP1517" s="18"/>
      <c r="CQ1517" s="18"/>
      <c r="CR1517" s="18"/>
      <c r="CS1517" s="18"/>
    </row>
    <row r="1518" spans="1:97">
      <c r="A1518" s="18"/>
      <c r="B1518" s="18"/>
      <c r="C1518" s="18" t="s">
        <v>19395</v>
      </c>
      <c r="D1518" s="18"/>
      <c r="E1518" s="18"/>
      <c r="F1518" s="18"/>
      <c r="G1518" s="18"/>
      <c r="H1518" s="18"/>
      <c r="I1518" s="18"/>
      <c r="J1518" s="18"/>
      <c r="K1518" s="18"/>
      <c r="L1518" s="18"/>
      <c r="M1518" s="18"/>
      <c r="N1518" s="18"/>
      <c r="O1518" s="18"/>
      <c r="P1518" s="18"/>
      <c r="Q1518" s="18"/>
      <c r="R1518" s="18"/>
      <c r="S1518" s="18"/>
      <c r="T1518" s="18"/>
      <c r="U1518" s="18"/>
      <c r="V1518" s="18"/>
      <c r="W1518" s="18"/>
      <c r="X1518" s="18"/>
      <c r="Y1518" s="18"/>
      <c r="Z1518" s="18"/>
      <c r="AA1518" s="18"/>
      <c r="AB1518" s="18"/>
      <c r="AC1518" s="18"/>
      <c r="AD1518" s="18"/>
      <c r="AE1518" s="18"/>
      <c r="AF1518" s="18"/>
      <c r="AG1518" s="18"/>
      <c r="AH1518" s="18"/>
      <c r="AI1518" s="18"/>
      <c r="AJ1518" s="18"/>
      <c r="AK1518" s="18"/>
      <c r="AL1518" s="18"/>
      <c r="AM1518" s="18"/>
      <c r="AN1518" s="18"/>
      <c r="AO1518" s="18"/>
      <c r="AP1518" s="18"/>
      <c r="AQ1518" s="18"/>
      <c r="AR1518" s="18"/>
      <c r="AS1518" s="18"/>
      <c r="AT1518" s="18"/>
      <c r="AU1518" s="18"/>
      <c r="AV1518" s="18"/>
      <c r="AW1518" s="18"/>
      <c r="AX1518" s="18"/>
      <c r="AY1518" s="18"/>
      <c r="AZ1518" s="18"/>
      <c r="BA1518" s="18"/>
      <c r="BB1518" s="18"/>
      <c r="BC1518" s="18"/>
      <c r="BD1518" s="18"/>
      <c r="BE1518" s="18"/>
      <c r="BF1518" s="18"/>
      <c r="BG1518" s="18"/>
      <c r="BH1518" s="18"/>
      <c r="BI1518" s="18"/>
      <c r="BJ1518" s="18"/>
      <c r="BK1518" s="18"/>
      <c r="BL1518" s="18"/>
      <c r="BM1518" s="18"/>
      <c r="BN1518" s="18"/>
      <c r="BO1518" s="18"/>
      <c r="BP1518" s="18"/>
      <c r="BQ1518" s="18"/>
      <c r="BR1518" s="18"/>
      <c r="BS1518" s="18"/>
      <c r="BT1518" s="18"/>
      <c r="BU1518" s="18"/>
      <c r="BV1518" s="18"/>
      <c r="BW1518" s="18"/>
      <c r="BX1518" s="18"/>
      <c r="BY1518" s="18"/>
      <c r="BZ1518" s="18"/>
      <c r="CA1518" s="18"/>
      <c r="CB1518" s="18"/>
      <c r="CC1518" s="18"/>
      <c r="CD1518" s="18"/>
      <c r="CE1518" s="18"/>
      <c r="CF1518" s="18"/>
      <c r="CG1518" s="18"/>
      <c r="CH1518" s="18"/>
      <c r="CI1518" s="18"/>
      <c r="CJ1518" s="18"/>
      <c r="CK1518" s="18"/>
      <c r="CL1518" s="18"/>
      <c r="CM1518" s="18"/>
      <c r="CN1518" s="18"/>
      <c r="CO1518" s="18"/>
      <c r="CP1518" s="18"/>
      <c r="CQ1518" s="18"/>
      <c r="CR1518" s="18"/>
      <c r="CS1518" s="18"/>
    </row>
    <row r="1519" spans="1:97">
      <c r="A1519" s="18"/>
      <c r="B1519" s="18"/>
      <c r="C1519" s="18" t="s">
        <v>19396</v>
      </c>
      <c r="D1519" s="18"/>
      <c r="E1519" s="18"/>
      <c r="F1519" s="18"/>
      <c r="G1519" s="18"/>
      <c r="H1519" s="18"/>
      <c r="I1519" s="18"/>
      <c r="J1519" s="18"/>
      <c r="K1519" s="18"/>
      <c r="L1519" s="18"/>
      <c r="M1519" s="18"/>
      <c r="N1519" s="18"/>
      <c r="O1519" s="18"/>
      <c r="P1519" s="18"/>
      <c r="Q1519" s="18"/>
      <c r="R1519" s="18"/>
      <c r="S1519" s="18"/>
      <c r="T1519" s="18"/>
      <c r="U1519" s="18"/>
      <c r="V1519" s="18"/>
      <c r="W1519" s="18"/>
      <c r="X1519" s="18"/>
      <c r="Y1519" s="18"/>
      <c r="Z1519" s="18"/>
      <c r="AA1519" s="18"/>
      <c r="AB1519" s="18"/>
      <c r="AC1519" s="18"/>
      <c r="AD1519" s="18"/>
      <c r="AE1519" s="18"/>
      <c r="AF1519" s="18"/>
      <c r="AG1519" s="18"/>
      <c r="AH1519" s="18"/>
      <c r="AI1519" s="18"/>
      <c r="AJ1519" s="18"/>
      <c r="AK1519" s="18"/>
      <c r="AL1519" s="18"/>
      <c r="AM1519" s="18"/>
      <c r="AN1519" s="18"/>
      <c r="AO1519" s="18"/>
      <c r="AP1519" s="18"/>
      <c r="AQ1519" s="18"/>
      <c r="AR1519" s="18"/>
      <c r="AS1519" s="18"/>
      <c r="AT1519" s="18"/>
      <c r="AU1519" s="18"/>
      <c r="AV1519" s="18"/>
      <c r="AW1519" s="18"/>
      <c r="AX1519" s="18"/>
      <c r="AY1519" s="18"/>
      <c r="AZ1519" s="18"/>
      <c r="BA1519" s="18"/>
      <c r="BB1519" s="18"/>
      <c r="BC1519" s="18"/>
      <c r="BD1519" s="18"/>
      <c r="BE1519" s="18"/>
      <c r="BF1519" s="18"/>
      <c r="BG1519" s="18"/>
      <c r="BH1519" s="18"/>
      <c r="BI1519" s="18"/>
      <c r="BJ1519" s="18"/>
      <c r="BK1519" s="18"/>
      <c r="BL1519" s="18"/>
      <c r="BM1519" s="18"/>
      <c r="BN1519" s="18"/>
      <c r="BO1519" s="18"/>
      <c r="BP1519" s="18"/>
      <c r="BQ1519" s="18"/>
      <c r="BR1519" s="18"/>
      <c r="BS1519" s="18"/>
      <c r="BT1519" s="18"/>
      <c r="BU1519" s="18"/>
      <c r="BV1519" s="18"/>
      <c r="BW1519" s="18"/>
      <c r="BX1519" s="18"/>
      <c r="BY1519" s="18"/>
      <c r="BZ1519" s="18"/>
      <c r="CA1519" s="18"/>
      <c r="CB1519" s="18"/>
      <c r="CC1519" s="18"/>
      <c r="CD1519" s="18"/>
      <c r="CE1519" s="18"/>
      <c r="CF1519" s="18"/>
      <c r="CG1519" s="18"/>
      <c r="CH1519" s="18"/>
      <c r="CI1519" s="18"/>
      <c r="CJ1519" s="18"/>
      <c r="CK1519" s="18"/>
      <c r="CL1519" s="18"/>
      <c r="CM1519" s="18"/>
      <c r="CN1519" s="18"/>
      <c r="CO1519" s="18"/>
      <c r="CP1519" s="18"/>
      <c r="CQ1519" s="18"/>
      <c r="CR1519" s="18"/>
      <c r="CS1519" s="18"/>
    </row>
    <row r="1520" spans="1:97">
      <c r="A1520" s="18"/>
      <c r="B1520" s="18"/>
      <c r="C1520" s="18" t="s">
        <v>19397</v>
      </c>
      <c r="D1520" s="18"/>
      <c r="E1520" s="18"/>
      <c r="F1520" s="18"/>
      <c r="G1520" s="18"/>
      <c r="H1520" s="18"/>
      <c r="I1520" s="18"/>
      <c r="J1520" s="18"/>
      <c r="K1520" s="18"/>
      <c r="L1520" s="18"/>
      <c r="M1520" s="18"/>
      <c r="N1520" s="18"/>
      <c r="O1520" s="18"/>
      <c r="P1520" s="18"/>
      <c r="Q1520" s="18"/>
      <c r="R1520" s="18"/>
      <c r="S1520" s="18"/>
      <c r="T1520" s="18"/>
      <c r="U1520" s="18"/>
      <c r="V1520" s="18"/>
      <c r="W1520" s="18"/>
      <c r="X1520" s="18"/>
      <c r="Y1520" s="18"/>
      <c r="Z1520" s="18"/>
      <c r="AA1520" s="18"/>
      <c r="AB1520" s="18"/>
      <c r="AC1520" s="18"/>
      <c r="AD1520" s="18"/>
      <c r="AE1520" s="18"/>
      <c r="AF1520" s="18"/>
      <c r="AG1520" s="18"/>
      <c r="AH1520" s="18"/>
      <c r="AI1520" s="18"/>
      <c r="AJ1520" s="18"/>
      <c r="AK1520" s="18"/>
      <c r="AL1520" s="18"/>
      <c r="AM1520" s="18"/>
      <c r="AN1520" s="18"/>
      <c r="AO1520" s="18"/>
      <c r="AP1520" s="18"/>
      <c r="AQ1520" s="18"/>
      <c r="AR1520" s="18"/>
      <c r="AS1520" s="18"/>
      <c r="AT1520" s="18"/>
      <c r="AU1520" s="18"/>
      <c r="AV1520" s="18"/>
      <c r="AW1520" s="18"/>
      <c r="AX1520" s="18"/>
      <c r="AY1520" s="18"/>
      <c r="AZ1520" s="18"/>
      <c r="BA1520" s="18"/>
      <c r="BB1520" s="18"/>
      <c r="BC1520" s="18"/>
      <c r="BD1520" s="18"/>
      <c r="BE1520" s="18"/>
      <c r="BF1520" s="18"/>
      <c r="BG1520" s="18"/>
      <c r="BH1520" s="18"/>
      <c r="BI1520" s="18"/>
      <c r="BJ1520" s="18"/>
      <c r="BK1520" s="18"/>
      <c r="BL1520" s="18"/>
      <c r="BM1520" s="18"/>
      <c r="BN1520" s="18"/>
      <c r="BO1520" s="18"/>
      <c r="BP1520" s="18"/>
      <c r="BQ1520" s="18"/>
      <c r="BR1520" s="18"/>
      <c r="BS1520" s="18"/>
      <c r="BT1520" s="18"/>
      <c r="BU1520" s="18"/>
      <c r="BV1520" s="18"/>
      <c r="BW1520" s="18"/>
      <c r="BX1520" s="18"/>
      <c r="BY1520" s="18"/>
      <c r="BZ1520" s="18"/>
      <c r="CA1520" s="18"/>
      <c r="CB1520" s="18"/>
      <c r="CC1520" s="18"/>
      <c r="CD1520" s="18"/>
      <c r="CE1520" s="18"/>
      <c r="CF1520" s="18"/>
      <c r="CG1520" s="18"/>
      <c r="CH1520" s="18"/>
      <c r="CI1520" s="18"/>
      <c r="CJ1520" s="18"/>
      <c r="CK1520" s="18"/>
      <c r="CL1520" s="18"/>
      <c r="CM1520" s="18"/>
      <c r="CN1520" s="18"/>
      <c r="CO1520" s="18"/>
      <c r="CP1520" s="18"/>
      <c r="CQ1520" s="18"/>
      <c r="CR1520" s="18"/>
      <c r="CS1520" s="18"/>
    </row>
    <row r="1521" spans="1:97">
      <c r="A1521" s="18"/>
      <c r="B1521" s="18"/>
      <c r="C1521" s="18" t="s">
        <v>19398</v>
      </c>
      <c r="D1521" s="18"/>
      <c r="E1521" s="18"/>
      <c r="F1521" s="18"/>
      <c r="G1521" s="18"/>
      <c r="H1521" s="18"/>
      <c r="I1521" s="18"/>
      <c r="J1521" s="18"/>
      <c r="K1521" s="18"/>
      <c r="L1521" s="18"/>
      <c r="M1521" s="18"/>
      <c r="N1521" s="18"/>
      <c r="O1521" s="18"/>
      <c r="P1521" s="18"/>
      <c r="Q1521" s="18"/>
      <c r="R1521" s="18"/>
      <c r="S1521" s="18"/>
      <c r="T1521" s="18"/>
      <c r="U1521" s="18"/>
      <c r="V1521" s="18"/>
      <c r="W1521" s="18"/>
      <c r="X1521" s="18"/>
      <c r="Y1521" s="18"/>
      <c r="Z1521" s="18"/>
      <c r="AA1521" s="18"/>
      <c r="AB1521" s="18"/>
      <c r="AC1521" s="18"/>
      <c r="AD1521" s="18"/>
      <c r="AE1521" s="18"/>
      <c r="AF1521" s="18"/>
      <c r="AG1521" s="18"/>
      <c r="AH1521" s="18"/>
      <c r="AI1521" s="18"/>
      <c r="AJ1521" s="18"/>
      <c r="AK1521" s="18"/>
      <c r="AL1521" s="18"/>
      <c r="AM1521" s="18"/>
      <c r="AN1521" s="18"/>
      <c r="AO1521" s="18"/>
      <c r="AP1521" s="18"/>
      <c r="AQ1521" s="18"/>
      <c r="AR1521" s="18"/>
      <c r="AS1521" s="18"/>
      <c r="AT1521" s="18"/>
      <c r="AU1521" s="18"/>
      <c r="AV1521" s="18"/>
      <c r="AW1521" s="18"/>
      <c r="AX1521" s="18"/>
      <c r="AY1521" s="18"/>
      <c r="AZ1521" s="18"/>
      <c r="BA1521" s="18"/>
      <c r="BB1521" s="18"/>
      <c r="BC1521" s="18"/>
      <c r="BD1521" s="18"/>
      <c r="BE1521" s="18"/>
      <c r="BF1521" s="18"/>
      <c r="BG1521" s="18"/>
      <c r="BH1521" s="18"/>
      <c r="BI1521" s="18"/>
      <c r="BJ1521" s="18"/>
      <c r="BK1521" s="18"/>
      <c r="BL1521" s="18"/>
      <c r="BM1521" s="18"/>
      <c r="BN1521" s="18"/>
      <c r="BO1521" s="18"/>
      <c r="BP1521" s="18"/>
      <c r="BQ1521" s="18"/>
      <c r="BR1521" s="18"/>
      <c r="BS1521" s="18"/>
      <c r="BT1521" s="18"/>
      <c r="BU1521" s="18"/>
      <c r="BV1521" s="18"/>
      <c r="BW1521" s="18"/>
      <c r="BX1521" s="18"/>
      <c r="BY1521" s="18"/>
      <c r="BZ1521" s="18"/>
      <c r="CA1521" s="18"/>
      <c r="CB1521" s="18"/>
      <c r="CC1521" s="18"/>
      <c r="CD1521" s="18"/>
      <c r="CE1521" s="18"/>
      <c r="CF1521" s="18"/>
      <c r="CG1521" s="18"/>
      <c r="CH1521" s="18"/>
      <c r="CI1521" s="18"/>
      <c r="CJ1521" s="18"/>
      <c r="CK1521" s="18"/>
      <c r="CL1521" s="18"/>
      <c r="CM1521" s="18"/>
      <c r="CN1521" s="18"/>
      <c r="CO1521" s="18"/>
      <c r="CP1521" s="18"/>
      <c r="CQ1521" s="18"/>
      <c r="CR1521" s="18"/>
      <c r="CS1521" s="18"/>
    </row>
    <row r="1522" spans="1:97">
      <c r="A1522" s="18"/>
      <c r="B1522" s="18"/>
      <c r="C1522" s="18" t="s">
        <v>19399</v>
      </c>
      <c r="D1522" s="18"/>
      <c r="E1522" s="18"/>
      <c r="F1522" s="18"/>
      <c r="G1522" s="18"/>
      <c r="H1522" s="18"/>
      <c r="I1522" s="18"/>
      <c r="J1522" s="18"/>
      <c r="K1522" s="18"/>
      <c r="L1522" s="18"/>
      <c r="M1522" s="18"/>
      <c r="N1522" s="18"/>
      <c r="O1522" s="18"/>
      <c r="P1522" s="18"/>
      <c r="Q1522" s="18"/>
      <c r="R1522" s="18"/>
      <c r="S1522" s="18"/>
      <c r="T1522" s="18"/>
      <c r="U1522" s="18"/>
      <c r="V1522" s="18"/>
      <c r="W1522" s="18"/>
      <c r="X1522" s="18"/>
      <c r="Y1522" s="18"/>
      <c r="Z1522" s="18"/>
      <c r="AA1522" s="18"/>
      <c r="AB1522" s="18"/>
      <c r="AC1522" s="18"/>
      <c r="AD1522" s="18"/>
      <c r="AE1522" s="18"/>
      <c r="AF1522" s="18"/>
      <c r="AG1522" s="18"/>
      <c r="AH1522" s="18"/>
      <c r="AI1522" s="18"/>
      <c r="AJ1522" s="18"/>
      <c r="AK1522" s="18"/>
      <c r="AL1522" s="18"/>
      <c r="AM1522" s="18"/>
      <c r="AN1522" s="18"/>
      <c r="AO1522" s="18"/>
      <c r="AP1522" s="18"/>
      <c r="AQ1522" s="18"/>
      <c r="AR1522" s="18"/>
      <c r="AS1522" s="18"/>
      <c r="AT1522" s="18"/>
      <c r="AU1522" s="18"/>
      <c r="AV1522" s="18"/>
      <c r="AW1522" s="18"/>
      <c r="AX1522" s="18"/>
      <c r="AY1522" s="18"/>
      <c r="AZ1522" s="18"/>
      <c r="BA1522" s="18"/>
      <c r="BB1522" s="18"/>
      <c r="BC1522" s="18"/>
      <c r="BD1522" s="18"/>
      <c r="BE1522" s="18"/>
      <c r="BF1522" s="18"/>
      <c r="BG1522" s="18"/>
      <c r="BH1522" s="18"/>
      <c r="BI1522" s="18"/>
      <c r="BJ1522" s="18"/>
      <c r="BK1522" s="18"/>
      <c r="BL1522" s="18"/>
      <c r="BM1522" s="18"/>
      <c r="BN1522" s="18"/>
      <c r="BO1522" s="18"/>
      <c r="BP1522" s="18"/>
      <c r="BQ1522" s="18"/>
      <c r="BR1522" s="18"/>
      <c r="BS1522" s="18"/>
      <c r="BT1522" s="18"/>
      <c r="BU1522" s="18"/>
      <c r="BV1522" s="18"/>
      <c r="BW1522" s="18"/>
      <c r="BX1522" s="18"/>
      <c r="BY1522" s="18"/>
      <c r="BZ1522" s="18"/>
      <c r="CA1522" s="18"/>
      <c r="CB1522" s="18"/>
      <c r="CC1522" s="18"/>
      <c r="CD1522" s="18"/>
      <c r="CE1522" s="18"/>
      <c r="CF1522" s="18"/>
      <c r="CG1522" s="18"/>
      <c r="CH1522" s="18"/>
      <c r="CI1522" s="18"/>
      <c r="CJ1522" s="18"/>
      <c r="CK1522" s="18"/>
      <c r="CL1522" s="18"/>
      <c r="CM1522" s="18"/>
      <c r="CN1522" s="18"/>
      <c r="CO1522" s="18"/>
      <c r="CP1522" s="18"/>
      <c r="CQ1522" s="18"/>
      <c r="CR1522" s="18"/>
      <c r="CS1522" s="18"/>
    </row>
    <row r="1523" spans="1:97">
      <c r="A1523" s="18"/>
      <c r="B1523" s="18"/>
      <c r="C1523" s="18" t="s">
        <v>19400</v>
      </c>
      <c r="D1523" s="18"/>
      <c r="E1523" s="18"/>
      <c r="F1523" s="18"/>
      <c r="G1523" s="18"/>
      <c r="H1523" s="18"/>
      <c r="I1523" s="18"/>
      <c r="J1523" s="18"/>
      <c r="K1523" s="18"/>
      <c r="L1523" s="18"/>
      <c r="M1523" s="18"/>
      <c r="N1523" s="18"/>
      <c r="O1523" s="18"/>
      <c r="P1523" s="18"/>
      <c r="Q1523" s="18"/>
      <c r="R1523" s="18"/>
      <c r="S1523" s="18"/>
      <c r="T1523" s="18"/>
      <c r="U1523" s="18"/>
      <c r="V1523" s="18"/>
      <c r="W1523" s="18"/>
      <c r="X1523" s="18"/>
      <c r="Y1523" s="18"/>
      <c r="Z1523" s="18"/>
      <c r="AA1523" s="18"/>
      <c r="AB1523" s="18"/>
      <c r="AC1523" s="18"/>
      <c r="AD1523" s="18"/>
      <c r="AE1523" s="18"/>
      <c r="AF1523" s="18"/>
      <c r="AG1523" s="18"/>
      <c r="AH1523" s="18"/>
      <c r="AI1523" s="18"/>
      <c r="AJ1523" s="18"/>
      <c r="AK1523" s="18"/>
      <c r="AL1523" s="18"/>
      <c r="AM1523" s="18"/>
      <c r="AN1523" s="18"/>
      <c r="AO1523" s="18"/>
      <c r="AP1523" s="18"/>
      <c r="AQ1523" s="18"/>
      <c r="AR1523" s="18"/>
      <c r="AS1523" s="18"/>
      <c r="AT1523" s="18"/>
      <c r="AU1523" s="18"/>
      <c r="AV1523" s="18"/>
      <c r="AW1523" s="18"/>
      <c r="AX1523" s="18"/>
      <c r="AY1523" s="18"/>
      <c r="AZ1523" s="18"/>
      <c r="BA1523" s="18"/>
      <c r="BB1523" s="18"/>
      <c r="BC1523" s="18"/>
      <c r="BD1523" s="18"/>
      <c r="BE1523" s="18"/>
      <c r="BF1523" s="18"/>
      <c r="BG1523" s="18"/>
      <c r="BH1523" s="18"/>
      <c r="BI1523" s="18"/>
      <c r="BJ1523" s="18"/>
      <c r="BK1523" s="18"/>
      <c r="BL1523" s="18"/>
      <c r="BM1523" s="18"/>
      <c r="BN1523" s="18"/>
      <c r="BO1523" s="18"/>
      <c r="BP1523" s="18"/>
      <c r="BQ1523" s="18"/>
      <c r="BR1523" s="18"/>
      <c r="BS1523" s="18"/>
      <c r="BT1523" s="18"/>
      <c r="BU1523" s="18"/>
      <c r="BV1523" s="18"/>
      <c r="BW1523" s="18"/>
      <c r="BX1523" s="18"/>
      <c r="BY1523" s="18"/>
      <c r="BZ1523" s="18"/>
      <c r="CA1523" s="18"/>
      <c r="CB1523" s="18"/>
      <c r="CC1523" s="18"/>
      <c r="CD1523" s="18"/>
      <c r="CE1523" s="18"/>
      <c r="CF1523" s="18"/>
      <c r="CG1523" s="18"/>
      <c r="CH1523" s="18"/>
      <c r="CI1523" s="18"/>
      <c r="CJ1523" s="18"/>
      <c r="CK1523" s="18"/>
      <c r="CL1523" s="18"/>
      <c r="CM1523" s="18"/>
      <c r="CN1523" s="18"/>
      <c r="CO1523" s="18"/>
      <c r="CP1523" s="18"/>
      <c r="CQ1523" s="18"/>
      <c r="CR1523" s="18"/>
      <c r="CS1523" s="18"/>
    </row>
    <row r="1524" spans="1:97">
      <c r="A1524" s="18"/>
      <c r="B1524" s="18"/>
      <c r="C1524" s="18" t="s">
        <v>19401</v>
      </c>
      <c r="D1524" s="18"/>
      <c r="E1524" s="18"/>
      <c r="F1524" s="18"/>
      <c r="G1524" s="18"/>
      <c r="H1524" s="18"/>
      <c r="I1524" s="18"/>
      <c r="J1524" s="18"/>
      <c r="K1524" s="18"/>
      <c r="L1524" s="18"/>
      <c r="M1524" s="18"/>
      <c r="N1524" s="18"/>
      <c r="O1524" s="18"/>
      <c r="P1524" s="18"/>
      <c r="Q1524" s="18"/>
      <c r="R1524" s="18"/>
      <c r="S1524" s="18"/>
      <c r="T1524" s="18"/>
      <c r="U1524" s="18"/>
      <c r="V1524" s="18"/>
      <c r="W1524" s="18"/>
      <c r="X1524" s="18"/>
      <c r="Y1524" s="18"/>
      <c r="Z1524" s="18"/>
      <c r="AA1524" s="18"/>
      <c r="AB1524" s="18"/>
      <c r="AC1524" s="18"/>
      <c r="AD1524" s="18"/>
      <c r="AE1524" s="18"/>
      <c r="AF1524" s="18"/>
      <c r="AG1524" s="18"/>
      <c r="AH1524" s="18"/>
      <c r="AI1524" s="18"/>
      <c r="AJ1524" s="18"/>
      <c r="AK1524" s="18"/>
      <c r="AL1524" s="18"/>
      <c r="AM1524" s="18"/>
      <c r="AN1524" s="18"/>
      <c r="AO1524" s="18"/>
      <c r="AP1524" s="18"/>
      <c r="AQ1524" s="18"/>
      <c r="AR1524" s="18"/>
      <c r="AS1524" s="18"/>
      <c r="AT1524" s="18"/>
      <c r="AU1524" s="18"/>
      <c r="AV1524" s="18"/>
      <c r="AW1524" s="18"/>
      <c r="AX1524" s="18"/>
      <c r="AY1524" s="18"/>
      <c r="AZ1524" s="18"/>
      <c r="BA1524" s="18"/>
      <c r="BB1524" s="18"/>
      <c r="BC1524" s="18"/>
      <c r="BD1524" s="18"/>
      <c r="BE1524" s="18"/>
      <c r="BF1524" s="18"/>
      <c r="BG1524" s="18"/>
      <c r="BH1524" s="18"/>
      <c r="BI1524" s="18"/>
      <c r="BJ1524" s="18"/>
      <c r="BK1524" s="18"/>
      <c r="BL1524" s="18"/>
      <c r="BM1524" s="18"/>
      <c r="BN1524" s="18"/>
      <c r="BO1524" s="18"/>
      <c r="BP1524" s="18"/>
      <c r="BQ1524" s="18"/>
      <c r="BR1524" s="18"/>
      <c r="BS1524" s="18"/>
      <c r="BT1524" s="18"/>
      <c r="BU1524" s="18"/>
      <c r="BV1524" s="18"/>
      <c r="BW1524" s="18"/>
      <c r="BX1524" s="18"/>
      <c r="BY1524" s="18"/>
      <c r="BZ1524" s="18"/>
      <c r="CA1524" s="18"/>
      <c r="CB1524" s="18"/>
      <c r="CC1524" s="18"/>
      <c r="CD1524" s="18"/>
      <c r="CE1524" s="18"/>
      <c r="CF1524" s="18"/>
      <c r="CG1524" s="18"/>
      <c r="CH1524" s="18"/>
      <c r="CI1524" s="18"/>
      <c r="CJ1524" s="18"/>
      <c r="CK1524" s="18"/>
      <c r="CL1524" s="18"/>
      <c r="CM1524" s="18"/>
      <c r="CN1524" s="18"/>
      <c r="CO1524" s="18"/>
      <c r="CP1524" s="18"/>
      <c r="CQ1524" s="18"/>
      <c r="CR1524" s="18"/>
      <c r="CS1524" s="18"/>
    </row>
    <row r="1525" spans="1:97">
      <c r="A1525" s="18"/>
      <c r="B1525" s="18"/>
      <c r="C1525" s="18" t="s">
        <v>19402</v>
      </c>
      <c r="D1525" s="18"/>
      <c r="E1525" s="18"/>
      <c r="F1525" s="18"/>
      <c r="G1525" s="18"/>
      <c r="H1525" s="18"/>
      <c r="I1525" s="18"/>
      <c r="J1525" s="18"/>
      <c r="K1525" s="18"/>
      <c r="L1525" s="18"/>
      <c r="M1525" s="18"/>
      <c r="N1525" s="18"/>
      <c r="O1525" s="18"/>
      <c r="P1525" s="18"/>
      <c r="Q1525" s="18"/>
      <c r="R1525" s="18"/>
      <c r="S1525" s="18"/>
      <c r="T1525" s="18"/>
      <c r="U1525" s="18"/>
      <c r="V1525" s="18"/>
      <c r="W1525" s="18"/>
      <c r="X1525" s="18"/>
      <c r="Y1525" s="18"/>
      <c r="Z1525" s="18"/>
      <c r="AA1525" s="18"/>
      <c r="AB1525" s="18"/>
      <c r="AC1525" s="18"/>
      <c r="AD1525" s="18"/>
      <c r="AE1525" s="18"/>
      <c r="AF1525" s="18"/>
      <c r="AG1525" s="18"/>
      <c r="AH1525" s="18"/>
      <c r="AI1525" s="18"/>
      <c r="AJ1525" s="18"/>
      <c r="AK1525" s="18"/>
      <c r="AL1525" s="18"/>
      <c r="AM1525" s="18"/>
      <c r="AN1525" s="18"/>
      <c r="AO1525" s="18"/>
      <c r="AP1525" s="18"/>
      <c r="AQ1525" s="18"/>
      <c r="AR1525" s="18"/>
      <c r="AS1525" s="18"/>
      <c r="AT1525" s="18"/>
      <c r="AU1525" s="18"/>
      <c r="AV1525" s="18"/>
      <c r="AW1525" s="18"/>
      <c r="AX1525" s="18"/>
      <c r="AY1525" s="18"/>
      <c r="AZ1525" s="18"/>
      <c r="BA1525" s="18"/>
      <c r="BB1525" s="18"/>
      <c r="BC1525" s="18"/>
      <c r="BD1525" s="18"/>
      <c r="BE1525" s="18"/>
      <c r="BF1525" s="18"/>
      <c r="BG1525" s="18"/>
      <c r="BH1525" s="18"/>
      <c r="BI1525" s="18"/>
      <c r="BJ1525" s="18"/>
      <c r="BK1525" s="18"/>
      <c r="BL1525" s="18"/>
      <c r="BM1525" s="18"/>
      <c r="BN1525" s="18"/>
      <c r="BO1525" s="18"/>
      <c r="BP1525" s="18"/>
      <c r="BQ1525" s="18"/>
      <c r="BR1525" s="18"/>
      <c r="BS1525" s="18"/>
      <c r="BT1525" s="18"/>
      <c r="BU1525" s="18"/>
      <c r="BV1525" s="18"/>
      <c r="BW1525" s="18"/>
      <c r="BX1525" s="18"/>
      <c r="BY1525" s="18"/>
      <c r="BZ1525" s="18"/>
      <c r="CA1525" s="18"/>
      <c r="CB1525" s="18"/>
      <c r="CC1525" s="18"/>
      <c r="CD1525" s="18"/>
      <c r="CE1525" s="18"/>
      <c r="CF1525" s="18"/>
      <c r="CG1525" s="18"/>
      <c r="CH1525" s="18"/>
      <c r="CI1525" s="18"/>
      <c r="CJ1525" s="18"/>
      <c r="CK1525" s="18"/>
      <c r="CL1525" s="18"/>
      <c r="CM1525" s="18"/>
      <c r="CN1525" s="18"/>
      <c r="CO1525" s="18"/>
      <c r="CP1525" s="18"/>
      <c r="CQ1525" s="18"/>
      <c r="CR1525" s="18"/>
      <c r="CS1525" s="18"/>
    </row>
    <row r="1526" spans="1:97">
      <c r="A1526" s="18"/>
      <c r="B1526" s="18"/>
      <c r="C1526" s="18" t="s">
        <v>19403</v>
      </c>
      <c r="D1526" s="18"/>
      <c r="E1526" s="18"/>
      <c r="F1526" s="18"/>
      <c r="G1526" s="18"/>
      <c r="H1526" s="18"/>
      <c r="I1526" s="18"/>
      <c r="J1526" s="18"/>
      <c r="K1526" s="18"/>
      <c r="L1526" s="18"/>
      <c r="M1526" s="18"/>
      <c r="N1526" s="18"/>
      <c r="O1526" s="18"/>
      <c r="P1526" s="18"/>
      <c r="Q1526" s="18"/>
      <c r="R1526" s="18"/>
      <c r="S1526" s="18"/>
      <c r="T1526" s="18"/>
      <c r="U1526" s="18"/>
      <c r="V1526" s="18"/>
      <c r="W1526" s="18"/>
      <c r="X1526" s="18"/>
      <c r="Y1526" s="18"/>
      <c r="Z1526" s="18"/>
      <c r="AA1526" s="18"/>
      <c r="AB1526" s="18"/>
      <c r="AC1526" s="18"/>
      <c r="AD1526" s="18"/>
      <c r="AE1526" s="18"/>
      <c r="AF1526" s="18"/>
      <c r="AG1526" s="18"/>
      <c r="AH1526" s="18"/>
      <c r="AI1526" s="18"/>
      <c r="AJ1526" s="18"/>
      <c r="AK1526" s="18"/>
      <c r="AL1526" s="18"/>
      <c r="AM1526" s="18"/>
      <c r="AN1526" s="18"/>
      <c r="AO1526" s="18"/>
      <c r="AP1526" s="18"/>
      <c r="AQ1526" s="18"/>
      <c r="AR1526" s="18"/>
      <c r="AS1526" s="18"/>
      <c r="AT1526" s="18"/>
      <c r="AU1526" s="18"/>
      <c r="AV1526" s="18"/>
      <c r="AW1526" s="18"/>
      <c r="AX1526" s="18"/>
      <c r="AY1526" s="18"/>
      <c r="AZ1526" s="18"/>
      <c r="BA1526" s="18"/>
      <c r="BB1526" s="18"/>
      <c r="BC1526" s="18"/>
      <c r="BD1526" s="18"/>
      <c r="BE1526" s="18"/>
      <c r="BF1526" s="18"/>
      <c r="BG1526" s="18"/>
      <c r="BH1526" s="18"/>
      <c r="BI1526" s="18"/>
      <c r="BJ1526" s="18"/>
      <c r="BK1526" s="18"/>
      <c r="BL1526" s="18"/>
      <c r="BM1526" s="18"/>
      <c r="BN1526" s="18"/>
      <c r="BO1526" s="18"/>
      <c r="BP1526" s="18"/>
      <c r="BQ1526" s="18"/>
      <c r="BR1526" s="18"/>
      <c r="BS1526" s="18"/>
      <c r="BT1526" s="18"/>
      <c r="BU1526" s="18"/>
      <c r="BV1526" s="18"/>
      <c r="BW1526" s="18"/>
      <c r="BX1526" s="18"/>
      <c r="BY1526" s="18"/>
      <c r="BZ1526" s="18"/>
      <c r="CA1526" s="18"/>
      <c r="CB1526" s="18"/>
      <c r="CC1526" s="18"/>
      <c r="CD1526" s="18"/>
      <c r="CE1526" s="18"/>
      <c r="CF1526" s="18"/>
      <c r="CG1526" s="18"/>
      <c r="CH1526" s="18"/>
      <c r="CI1526" s="18"/>
      <c r="CJ1526" s="18"/>
      <c r="CK1526" s="18"/>
      <c r="CL1526" s="18"/>
      <c r="CM1526" s="18"/>
      <c r="CN1526" s="18"/>
      <c r="CO1526" s="18"/>
      <c r="CP1526" s="18"/>
      <c r="CQ1526" s="18"/>
      <c r="CR1526" s="18"/>
      <c r="CS1526" s="18"/>
    </row>
    <row r="1527" spans="1:97">
      <c r="A1527" s="18"/>
      <c r="B1527" s="18"/>
      <c r="C1527" s="18" t="s">
        <v>19404</v>
      </c>
      <c r="D1527" s="18"/>
      <c r="E1527" s="18"/>
      <c r="F1527" s="18"/>
      <c r="G1527" s="18"/>
      <c r="H1527" s="18"/>
      <c r="I1527" s="18"/>
      <c r="J1527" s="18"/>
      <c r="K1527" s="18"/>
      <c r="L1527" s="18"/>
      <c r="M1527" s="18"/>
      <c r="N1527" s="18"/>
      <c r="O1527" s="18"/>
      <c r="P1527" s="18"/>
      <c r="Q1527" s="18"/>
      <c r="R1527" s="18"/>
      <c r="S1527" s="18"/>
      <c r="T1527" s="18"/>
      <c r="U1527" s="18"/>
      <c r="V1527" s="18"/>
      <c r="W1527" s="18"/>
      <c r="X1527" s="18"/>
      <c r="Y1527" s="18"/>
      <c r="Z1527" s="18"/>
      <c r="AA1527" s="18"/>
      <c r="AB1527" s="18"/>
      <c r="AC1527" s="18"/>
      <c r="AD1527" s="18"/>
      <c r="AE1527" s="18"/>
      <c r="AF1527" s="18"/>
      <c r="AG1527" s="18"/>
      <c r="AH1527" s="18"/>
      <c r="AI1527" s="18"/>
      <c r="AJ1527" s="18"/>
      <c r="AK1527" s="18"/>
      <c r="AL1527" s="18"/>
      <c r="AM1527" s="18"/>
      <c r="AN1527" s="18"/>
      <c r="AO1527" s="18"/>
      <c r="AP1527" s="18"/>
      <c r="AQ1527" s="18"/>
      <c r="AR1527" s="18"/>
      <c r="AS1527" s="18"/>
      <c r="AT1527" s="18"/>
      <c r="AU1527" s="18"/>
      <c r="AV1527" s="18"/>
      <c r="AW1527" s="18"/>
      <c r="AX1527" s="18"/>
      <c r="AY1527" s="18"/>
      <c r="AZ1527" s="18"/>
      <c r="BA1527" s="18"/>
      <c r="BB1527" s="18"/>
      <c r="BC1527" s="18"/>
      <c r="BD1527" s="18"/>
      <c r="BE1527" s="18"/>
      <c r="BF1527" s="18"/>
      <c r="BG1527" s="18"/>
      <c r="BH1527" s="18"/>
      <c r="BI1527" s="18"/>
      <c r="BJ1527" s="18"/>
      <c r="BK1527" s="18"/>
      <c r="BL1527" s="18"/>
      <c r="BM1527" s="18"/>
      <c r="BN1527" s="18"/>
      <c r="BO1527" s="18"/>
      <c r="BP1527" s="18"/>
      <c r="BQ1527" s="18"/>
      <c r="BR1527" s="18"/>
      <c r="BS1527" s="18"/>
      <c r="BT1527" s="18"/>
      <c r="BU1527" s="18"/>
      <c r="BV1527" s="18"/>
      <c r="BW1527" s="18"/>
      <c r="BX1527" s="18"/>
      <c r="BY1527" s="18"/>
      <c r="BZ1527" s="18"/>
      <c r="CA1527" s="18"/>
      <c r="CB1527" s="18"/>
      <c r="CC1527" s="18"/>
      <c r="CD1527" s="18"/>
      <c r="CE1527" s="18"/>
      <c r="CF1527" s="18"/>
      <c r="CG1527" s="18"/>
      <c r="CH1527" s="18"/>
      <c r="CI1527" s="18"/>
      <c r="CJ1527" s="18"/>
      <c r="CK1527" s="18"/>
      <c r="CL1527" s="18"/>
      <c r="CM1527" s="18"/>
      <c r="CN1527" s="18"/>
      <c r="CO1527" s="18"/>
      <c r="CP1527" s="18"/>
      <c r="CQ1527" s="18"/>
      <c r="CR1527" s="18"/>
      <c r="CS1527" s="18"/>
    </row>
    <row r="1528" spans="1:97">
      <c r="A1528" s="18"/>
      <c r="B1528" s="18"/>
      <c r="C1528" s="18" t="s">
        <v>19405</v>
      </c>
      <c r="D1528" s="18"/>
      <c r="E1528" s="18"/>
      <c r="F1528" s="18"/>
      <c r="G1528" s="18"/>
      <c r="H1528" s="18"/>
      <c r="I1528" s="18"/>
      <c r="J1528" s="18"/>
      <c r="K1528" s="18"/>
      <c r="L1528" s="18"/>
      <c r="M1528" s="18"/>
      <c r="N1528" s="18"/>
      <c r="O1528" s="18"/>
      <c r="P1528" s="18"/>
      <c r="Q1528" s="18"/>
      <c r="R1528" s="18"/>
      <c r="S1528" s="18"/>
      <c r="T1528" s="18"/>
      <c r="U1528" s="18"/>
      <c r="V1528" s="18"/>
      <c r="W1528" s="18"/>
      <c r="X1528" s="18"/>
      <c r="Y1528" s="18"/>
      <c r="Z1528" s="18"/>
      <c r="AA1528" s="18"/>
      <c r="AB1528" s="18"/>
      <c r="AC1528" s="18"/>
      <c r="AD1528" s="18"/>
      <c r="AE1528" s="18"/>
      <c r="AF1528" s="18"/>
      <c r="AG1528" s="18"/>
      <c r="AH1528" s="18"/>
      <c r="AI1528" s="18"/>
      <c r="AJ1528" s="18"/>
      <c r="AK1528" s="18"/>
      <c r="AL1528" s="18"/>
      <c r="AM1528" s="18"/>
      <c r="AN1528" s="18"/>
      <c r="AO1528" s="18"/>
      <c r="AP1528" s="18"/>
      <c r="AQ1528" s="18"/>
      <c r="AR1528" s="18"/>
      <c r="AS1528" s="18"/>
      <c r="AT1528" s="18"/>
      <c r="AU1528" s="18"/>
      <c r="AV1528" s="18"/>
      <c r="AW1528" s="18"/>
      <c r="AX1528" s="18"/>
      <c r="AY1528" s="18"/>
      <c r="AZ1528" s="18"/>
      <c r="BA1528" s="18"/>
      <c r="BB1528" s="18"/>
      <c r="BC1528" s="18"/>
      <c r="BD1528" s="18"/>
      <c r="BE1528" s="18"/>
      <c r="BF1528" s="18"/>
      <c r="BG1528" s="18"/>
      <c r="BH1528" s="18"/>
      <c r="BI1528" s="18"/>
      <c r="BJ1528" s="18"/>
      <c r="BK1528" s="18"/>
      <c r="BL1528" s="18"/>
      <c r="BM1528" s="18"/>
      <c r="BN1528" s="18"/>
      <c r="BO1528" s="18"/>
      <c r="BP1528" s="18"/>
      <c r="BQ1528" s="18"/>
      <c r="BR1528" s="18"/>
      <c r="BS1528" s="18"/>
      <c r="BT1528" s="18"/>
      <c r="BU1528" s="18"/>
      <c r="BV1528" s="18"/>
      <c r="BW1528" s="18"/>
      <c r="BX1528" s="18"/>
      <c r="BY1528" s="18"/>
      <c r="BZ1528" s="18"/>
      <c r="CA1528" s="18"/>
      <c r="CB1528" s="18"/>
      <c r="CC1528" s="18"/>
      <c r="CD1528" s="18"/>
      <c r="CE1528" s="18"/>
      <c r="CF1528" s="18"/>
      <c r="CG1528" s="18"/>
      <c r="CH1528" s="18"/>
      <c r="CI1528" s="18"/>
      <c r="CJ1528" s="18"/>
      <c r="CK1528" s="18"/>
      <c r="CL1528" s="18"/>
      <c r="CM1528" s="18"/>
      <c r="CN1528" s="18"/>
      <c r="CO1528" s="18"/>
      <c r="CP1528" s="18"/>
      <c r="CQ1528" s="18"/>
      <c r="CR1528" s="18"/>
      <c r="CS1528" s="18"/>
    </row>
    <row r="1529" spans="1:97">
      <c r="A1529" s="18"/>
      <c r="B1529" s="18"/>
      <c r="C1529" s="18" t="s">
        <v>19406</v>
      </c>
      <c r="D1529" s="18"/>
      <c r="E1529" s="18"/>
      <c r="F1529" s="18"/>
      <c r="G1529" s="18"/>
      <c r="H1529" s="18"/>
      <c r="I1529" s="18"/>
      <c r="J1529" s="18"/>
      <c r="K1529" s="18"/>
      <c r="L1529" s="18"/>
      <c r="M1529" s="18"/>
      <c r="N1529" s="18"/>
      <c r="O1529" s="18"/>
      <c r="P1529" s="18"/>
      <c r="Q1529" s="18"/>
      <c r="R1529" s="18"/>
      <c r="S1529" s="18"/>
      <c r="T1529" s="18"/>
      <c r="U1529" s="18"/>
      <c r="V1529" s="18"/>
      <c r="W1529" s="18"/>
      <c r="X1529" s="18"/>
      <c r="Y1529" s="18"/>
      <c r="Z1529" s="18"/>
      <c r="AA1529" s="18"/>
      <c r="AB1529" s="18"/>
      <c r="AC1529" s="18"/>
      <c r="AD1529" s="18"/>
      <c r="AE1529" s="18"/>
      <c r="AF1529" s="18"/>
      <c r="AG1529" s="18"/>
      <c r="AH1529" s="18"/>
      <c r="AI1529" s="18"/>
      <c r="AJ1529" s="18"/>
      <c r="AK1529" s="18"/>
      <c r="AL1529" s="18"/>
      <c r="AM1529" s="18"/>
      <c r="AN1529" s="18"/>
      <c r="AO1529" s="18"/>
      <c r="AP1529" s="18"/>
      <c r="AQ1529" s="18"/>
      <c r="AR1529" s="18"/>
      <c r="AS1529" s="18"/>
      <c r="AT1529" s="18"/>
      <c r="AU1529" s="18"/>
      <c r="AV1529" s="18"/>
      <c r="AW1529" s="18"/>
      <c r="AX1529" s="18"/>
      <c r="AY1529" s="18"/>
      <c r="AZ1529" s="18"/>
      <c r="BA1529" s="18"/>
      <c r="BB1529" s="18"/>
      <c r="BC1529" s="18"/>
      <c r="BD1529" s="18"/>
      <c r="BE1529" s="18"/>
      <c r="BF1529" s="18"/>
      <c r="BG1529" s="18"/>
      <c r="BH1529" s="18"/>
      <c r="BI1529" s="18"/>
      <c r="BJ1529" s="18"/>
      <c r="BK1529" s="18"/>
      <c r="BL1529" s="18"/>
      <c r="BM1529" s="18"/>
      <c r="BN1529" s="18"/>
      <c r="BO1529" s="18"/>
      <c r="BP1529" s="18"/>
      <c r="BQ1529" s="18"/>
      <c r="BR1529" s="18"/>
      <c r="BS1529" s="18"/>
      <c r="BT1529" s="18"/>
      <c r="BU1529" s="18"/>
      <c r="BV1529" s="18"/>
      <c r="BW1529" s="18"/>
      <c r="BX1529" s="18"/>
      <c r="BY1529" s="18"/>
      <c r="BZ1529" s="18"/>
      <c r="CA1529" s="18"/>
      <c r="CB1529" s="18"/>
      <c r="CC1529" s="18"/>
      <c r="CD1529" s="18"/>
      <c r="CE1529" s="18"/>
      <c r="CF1529" s="18"/>
      <c r="CG1529" s="18"/>
      <c r="CH1529" s="18"/>
      <c r="CI1529" s="18"/>
      <c r="CJ1529" s="18"/>
      <c r="CK1529" s="18"/>
      <c r="CL1529" s="18"/>
      <c r="CM1529" s="18"/>
      <c r="CN1529" s="18"/>
      <c r="CO1529" s="18"/>
      <c r="CP1529" s="18"/>
      <c r="CQ1529" s="18"/>
      <c r="CR1529" s="18"/>
      <c r="CS1529" s="18"/>
    </row>
    <row r="1530" spans="1:97">
      <c r="A1530" s="18"/>
      <c r="B1530" s="18"/>
      <c r="C1530" s="18" t="s">
        <v>19407</v>
      </c>
      <c r="D1530" s="18"/>
      <c r="E1530" s="18"/>
      <c r="F1530" s="18"/>
      <c r="G1530" s="18"/>
      <c r="H1530" s="18"/>
      <c r="I1530" s="18"/>
      <c r="J1530" s="18"/>
      <c r="K1530" s="18"/>
      <c r="L1530" s="18"/>
      <c r="M1530" s="18"/>
      <c r="N1530" s="18"/>
      <c r="O1530" s="18"/>
      <c r="P1530" s="18"/>
      <c r="Q1530" s="18"/>
      <c r="R1530" s="18"/>
      <c r="S1530" s="18"/>
      <c r="T1530" s="18"/>
      <c r="U1530" s="18"/>
      <c r="V1530" s="18"/>
      <c r="W1530" s="18"/>
      <c r="X1530" s="18"/>
      <c r="Y1530" s="18"/>
      <c r="Z1530" s="18"/>
      <c r="AA1530" s="18"/>
      <c r="AB1530" s="18"/>
      <c r="AC1530" s="18"/>
      <c r="AD1530" s="18"/>
      <c r="AE1530" s="18"/>
      <c r="AF1530" s="18"/>
      <c r="AG1530" s="18"/>
      <c r="AH1530" s="18"/>
      <c r="AI1530" s="18"/>
      <c r="AJ1530" s="18"/>
      <c r="AK1530" s="18"/>
      <c r="AL1530" s="18"/>
      <c r="AM1530" s="18"/>
      <c r="AN1530" s="18"/>
      <c r="AO1530" s="18"/>
      <c r="AP1530" s="18"/>
      <c r="AQ1530" s="18"/>
      <c r="AR1530" s="18"/>
      <c r="AS1530" s="18"/>
      <c r="AT1530" s="18"/>
      <c r="AU1530" s="18"/>
      <c r="AV1530" s="18"/>
      <c r="AW1530" s="18"/>
      <c r="AX1530" s="18"/>
      <c r="AY1530" s="18"/>
      <c r="AZ1530" s="18"/>
      <c r="BA1530" s="18"/>
      <c r="BB1530" s="18"/>
      <c r="BC1530" s="18"/>
      <c r="BD1530" s="18"/>
      <c r="BE1530" s="18"/>
      <c r="BF1530" s="18"/>
      <c r="BG1530" s="18"/>
      <c r="BH1530" s="18"/>
      <c r="BI1530" s="18"/>
      <c r="BJ1530" s="18"/>
      <c r="BK1530" s="18"/>
      <c r="BL1530" s="18"/>
      <c r="BM1530" s="18"/>
      <c r="BN1530" s="18"/>
      <c r="BO1530" s="18"/>
      <c r="BP1530" s="18"/>
      <c r="BQ1530" s="18"/>
      <c r="BR1530" s="18"/>
      <c r="BS1530" s="18"/>
      <c r="BT1530" s="18"/>
      <c r="BU1530" s="18"/>
      <c r="BV1530" s="18"/>
      <c r="BW1530" s="18"/>
      <c r="BX1530" s="18"/>
      <c r="BY1530" s="18"/>
      <c r="BZ1530" s="18"/>
      <c r="CA1530" s="18"/>
      <c r="CB1530" s="18"/>
      <c r="CC1530" s="18"/>
      <c r="CD1530" s="18"/>
      <c r="CE1530" s="18"/>
      <c r="CF1530" s="18"/>
      <c r="CG1530" s="18"/>
      <c r="CH1530" s="18"/>
      <c r="CI1530" s="18"/>
      <c r="CJ1530" s="18"/>
      <c r="CK1530" s="18"/>
      <c r="CL1530" s="18"/>
      <c r="CM1530" s="18"/>
      <c r="CN1530" s="18"/>
      <c r="CO1530" s="18"/>
      <c r="CP1530" s="18"/>
      <c r="CQ1530" s="18"/>
      <c r="CR1530" s="18"/>
      <c r="CS1530" s="18"/>
    </row>
    <row r="1531" spans="1:97">
      <c r="A1531" s="18"/>
      <c r="B1531" s="18"/>
      <c r="C1531" s="18" t="s">
        <v>19408</v>
      </c>
      <c r="D1531" s="18"/>
      <c r="E1531" s="18"/>
      <c r="F1531" s="18"/>
      <c r="G1531" s="18"/>
      <c r="H1531" s="18"/>
      <c r="I1531" s="18"/>
      <c r="J1531" s="18"/>
      <c r="K1531" s="18"/>
      <c r="L1531" s="18"/>
      <c r="M1531" s="18"/>
      <c r="N1531" s="18"/>
      <c r="O1531" s="18"/>
      <c r="P1531" s="18"/>
      <c r="Q1531" s="18"/>
      <c r="R1531" s="18"/>
      <c r="S1531" s="18"/>
      <c r="T1531" s="18"/>
      <c r="U1531" s="18"/>
      <c r="V1531" s="18"/>
      <c r="W1531" s="18"/>
      <c r="X1531" s="18"/>
      <c r="Y1531" s="18"/>
      <c r="Z1531" s="18"/>
      <c r="AA1531" s="18"/>
      <c r="AB1531" s="18"/>
      <c r="AC1531" s="18"/>
      <c r="AD1531" s="18"/>
      <c r="AE1531" s="18"/>
      <c r="AF1531" s="18"/>
      <c r="AG1531" s="18"/>
      <c r="AH1531" s="18"/>
      <c r="AI1531" s="18"/>
      <c r="AJ1531" s="18"/>
      <c r="AK1531" s="18"/>
      <c r="AL1531" s="18"/>
      <c r="AM1531" s="18"/>
      <c r="AN1531" s="18"/>
      <c r="AO1531" s="18"/>
      <c r="AP1531" s="18"/>
      <c r="AQ1531" s="18"/>
      <c r="AR1531" s="18"/>
      <c r="AS1531" s="18"/>
      <c r="AT1531" s="18"/>
      <c r="AU1531" s="18"/>
      <c r="AV1531" s="18"/>
      <c r="AW1531" s="18"/>
      <c r="AX1531" s="18"/>
      <c r="AY1531" s="18"/>
      <c r="AZ1531" s="18"/>
      <c r="BA1531" s="18"/>
      <c r="BB1531" s="18"/>
      <c r="BC1531" s="18"/>
      <c r="BD1531" s="18"/>
      <c r="BE1531" s="18"/>
      <c r="BF1531" s="18"/>
      <c r="BG1531" s="18"/>
      <c r="BH1531" s="18"/>
      <c r="BI1531" s="18"/>
      <c r="BJ1531" s="18"/>
      <c r="BK1531" s="18"/>
      <c r="BL1531" s="18"/>
      <c r="BM1531" s="18"/>
      <c r="BN1531" s="18"/>
      <c r="BO1531" s="18"/>
      <c r="BP1531" s="18"/>
      <c r="BQ1531" s="18"/>
      <c r="BR1531" s="18"/>
      <c r="BS1531" s="18"/>
      <c r="BT1531" s="18"/>
      <c r="BU1531" s="18"/>
      <c r="BV1531" s="18"/>
      <c r="BW1531" s="18"/>
      <c r="BX1531" s="18"/>
      <c r="BY1531" s="18"/>
      <c r="BZ1531" s="18"/>
      <c r="CA1531" s="18"/>
      <c r="CB1531" s="18"/>
      <c r="CC1531" s="18"/>
      <c r="CD1531" s="18"/>
      <c r="CE1531" s="18"/>
      <c r="CF1531" s="18"/>
      <c r="CG1531" s="18"/>
      <c r="CH1531" s="18"/>
      <c r="CI1531" s="18"/>
      <c r="CJ1531" s="18"/>
      <c r="CK1531" s="18"/>
      <c r="CL1531" s="18"/>
      <c r="CM1531" s="18"/>
      <c r="CN1531" s="18"/>
      <c r="CO1531" s="18"/>
      <c r="CP1531" s="18"/>
      <c r="CQ1531" s="18"/>
      <c r="CR1531" s="18"/>
      <c r="CS1531" s="18"/>
    </row>
    <row r="1532" spans="1:97">
      <c r="A1532" s="18"/>
      <c r="B1532" s="18"/>
      <c r="C1532" s="18" t="s">
        <v>19409</v>
      </c>
      <c r="D1532" s="18"/>
      <c r="E1532" s="18"/>
      <c r="F1532" s="18"/>
      <c r="G1532" s="18"/>
      <c r="H1532" s="18"/>
      <c r="I1532" s="18"/>
      <c r="J1532" s="18"/>
      <c r="K1532" s="18"/>
      <c r="L1532" s="18"/>
      <c r="M1532" s="18"/>
      <c r="N1532" s="18"/>
      <c r="O1532" s="18"/>
      <c r="P1532" s="18"/>
      <c r="Q1532" s="18"/>
      <c r="R1532" s="18"/>
      <c r="S1532" s="18"/>
      <c r="T1532" s="18"/>
      <c r="U1532" s="18"/>
      <c r="V1532" s="18"/>
      <c r="W1532" s="18"/>
      <c r="X1532" s="18"/>
      <c r="Y1532" s="18"/>
      <c r="Z1532" s="18"/>
      <c r="AA1532" s="18"/>
      <c r="AB1532" s="18"/>
      <c r="AC1532" s="18"/>
      <c r="AD1532" s="18"/>
      <c r="AE1532" s="18"/>
      <c r="AF1532" s="18"/>
      <c r="AG1532" s="18"/>
      <c r="AH1532" s="18"/>
      <c r="AI1532" s="18"/>
      <c r="AJ1532" s="18"/>
      <c r="AK1532" s="18"/>
      <c r="AL1532" s="18"/>
      <c r="AM1532" s="18"/>
      <c r="AN1532" s="18"/>
      <c r="AO1532" s="18"/>
      <c r="AP1532" s="18"/>
      <c r="AQ1532" s="18"/>
      <c r="AR1532" s="18"/>
      <c r="AS1532" s="18"/>
      <c r="AT1532" s="18"/>
      <c r="AU1532" s="18"/>
      <c r="AV1532" s="18"/>
      <c r="AW1532" s="18"/>
      <c r="AX1532" s="18"/>
      <c r="AY1532" s="18"/>
      <c r="AZ1532" s="18"/>
      <c r="BA1532" s="18"/>
      <c r="BB1532" s="18"/>
      <c r="BC1532" s="18"/>
      <c r="BD1532" s="18"/>
      <c r="BE1532" s="18"/>
      <c r="BF1532" s="18"/>
      <c r="BG1532" s="18"/>
      <c r="BH1532" s="18"/>
      <c r="BI1532" s="18"/>
      <c r="BJ1532" s="18"/>
      <c r="BK1532" s="18"/>
      <c r="BL1532" s="18"/>
      <c r="BM1532" s="18"/>
      <c r="BN1532" s="18"/>
      <c r="BO1532" s="18"/>
      <c r="BP1532" s="18"/>
      <c r="BQ1532" s="18"/>
      <c r="BR1532" s="18"/>
      <c r="BS1532" s="18"/>
      <c r="BT1532" s="18"/>
      <c r="BU1532" s="18"/>
      <c r="BV1532" s="18"/>
      <c r="BW1532" s="18"/>
      <c r="BX1532" s="18"/>
      <c r="BY1532" s="18"/>
      <c r="BZ1532" s="18"/>
      <c r="CA1532" s="18"/>
      <c r="CB1532" s="18"/>
      <c r="CC1532" s="18"/>
      <c r="CD1532" s="18"/>
      <c r="CE1532" s="18"/>
      <c r="CF1532" s="18"/>
      <c r="CG1532" s="18"/>
      <c r="CH1532" s="18"/>
      <c r="CI1532" s="18"/>
      <c r="CJ1532" s="18"/>
      <c r="CK1532" s="18"/>
      <c r="CL1532" s="18"/>
      <c r="CM1532" s="18"/>
      <c r="CN1532" s="18"/>
      <c r="CO1532" s="18"/>
      <c r="CP1532" s="18"/>
      <c r="CQ1532" s="18"/>
      <c r="CR1532" s="18"/>
      <c r="CS1532" s="18"/>
    </row>
    <row r="1533" spans="1:97">
      <c r="A1533" s="18"/>
      <c r="B1533" s="18"/>
      <c r="C1533" s="18" t="s">
        <v>19410</v>
      </c>
      <c r="D1533" s="18"/>
      <c r="E1533" s="18"/>
      <c r="F1533" s="18"/>
      <c r="G1533" s="18"/>
      <c r="H1533" s="18"/>
      <c r="I1533" s="18"/>
      <c r="J1533" s="18"/>
      <c r="K1533" s="18"/>
      <c r="L1533" s="18"/>
      <c r="M1533" s="18"/>
      <c r="N1533" s="18"/>
      <c r="O1533" s="18"/>
      <c r="P1533" s="18"/>
      <c r="Q1533" s="18"/>
      <c r="R1533" s="18"/>
      <c r="S1533" s="18"/>
      <c r="T1533" s="18"/>
      <c r="U1533" s="18"/>
      <c r="V1533" s="18"/>
      <c r="W1533" s="18"/>
      <c r="X1533" s="18"/>
      <c r="Y1533" s="18"/>
      <c r="Z1533" s="18"/>
      <c r="AA1533" s="18"/>
      <c r="AB1533" s="18"/>
      <c r="AC1533" s="18"/>
      <c r="AD1533" s="18"/>
      <c r="AE1533" s="18"/>
      <c r="AF1533" s="18"/>
      <c r="AG1533" s="18"/>
      <c r="AH1533" s="18"/>
      <c r="AI1533" s="18"/>
      <c r="AJ1533" s="18"/>
      <c r="AK1533" s="18"/>
      <c r="AL1533" s="18"/>
      <c r="AM1533" s="18"/>
      <c r="AN1533" s="18"/>
      <c r="AO1533" s="18"/>
      <c r="AP1533" s="18"/>
      <c r="AQ1533" s="18"/>
      <c r="AR1533" s="18"/>
      <c r="AS1533" s="18"/>
      <c r="AT1533" s="18"/>
      <c r="AU1533" s="18"/>
      <c r="AV1533" s="18"/>
      <c r="AW1533" s="18"/>
      <c r="AX1533" s="18"/>
      <c r="AY1533" s="18"/>
      <c r="AZ1533" s="18"/>
      <c r="BA1533" s="18"/>
      <c r="BB1533" s="18"/>
      <c r="BC1533" s="18"/>
      <c r="BD1533" s="18"/>
      <c r="BE1533" s="18"/>
      <c r="BF1533" s="18"/>
      <c r="BG1533" s="18"/>
      <c r="BH1533" s="18"/>
      <c r="BI1533" s="18"/>
      <c r="BJ1533" s="18"/>
      <c r="BK1533" s="18"/>
      <c r="BL1533" s="18"/>
      <c r="BM1533" s="18"/>
      <c r="BN1533" s="18"/>
      <c r="BO1533" s="18"/>
      <c r="BP1533" s="18"/>
      <c r="BQ1533" s="18"/>
      <c r="BR1533" s="18"/>
      <c r="BS1533" s="18"/>
      <c r="BT1533" s="18"/>
      <c r="BU1533" s="18"/>
      <c r="BV1533" s="18"/>
      <c r="BW1533" s="18"/>
      <c r="BX1533" s="18"/>
      <c r="BY1533" s="18"/>
      <c r="BZ1533" s="18"/>
      <c r="CA1533" s="18"/>
      <c r="CB1533" s="18"/>
      <c r="CC1533" s="18"/>
      <c r="CD1533" s="18"/>
      <c r="CE1533" s="18"/>
      <c r="CF1533" s="18"/>
      <c r="CG1533" s="18"/>
      <c r="CH1533" s="18"/>
      <c r="CI1533" s="18"/>
      <c r="CJ1533" s="18"/>
      <c r="CK1533" s="18"/>
      <c r="CL1533" s="18"/>
      <c r="CM1533" s="18"/>
      <c r="CN1533" s="18"/>
      <c r="CO1533" s="18"/>
      <c r="CP1533" s="18"/>
      <c r="CQ1533" s="18"/>
      <c r="CR1533" s="18"/>
      <c r="CS1533" s="18"/>
    </row>
    <row r="1534" spans="1:97">
      <c r="A1534" s="18"/>
      <c r="B1534" s="18"/>
      <c r="C1534" s="18" t="s">
        <v>19411</v>
      </c>
      <c r="D1534" s="18"/>
      <c r="E1534" s="18"/>
      <c r="F1534" s="18"/>
      <c r="G1534" s="18"/>
      <c r="H1534" s="18"/>
      <c r="I1534" s="18"/>
      <c r="J1534" s="18"/>
      <c r="K1534" s="18"/>
      <c r="L1534" s="18"/>
      <c r="M1534" s="18"/>
      <c r="N1534" s="18"/>
      <c r="O1534" s="18"/>
      <c r="P1534" s="18"/>
      <c r="Q1534" s="18"/>
      <c r="R1534" s="18"/>
      <c r="S1534" s="18"/>
      <c r="T1534" s="18"/>
      <c r="U1534" s="18"/>
      <c r="V1534" s="18"/>
      <c r="W1534" s="18"/>
      <c r="X1534" s="18"/>
      <c r="Y1534" s="18"/>
      <c r="Z1534" s="18"/>
      <c r="AA1534" s="18"/>
      <c r="AB1534" s="18"/>
      <c r="AC1534" s="18"/>
      <c r="AD1534" s="18"/>
      <c r="AE1534" s="18"/>
      <c r="AF1534" s="18"/>
      <c r="AG1534" s="18"/>
      <c r="AH1534" s="18"/>
      <c r="AI1534" s="18"/>
      <c r="AJ1534" s="18"/>
      <c r="AK1534" s="18"/>
      <c r="AL1534" s="18"/>
      <c r="AM1534" s="18"/>
      <c r="AN1534" s="18"/>
      <c r="AO1534" s="18"/>
      <c r="AP1534" s="18"/>
      <c r="AQ1534" s="18"/>
      <c r="AR1534" s="18"/>
      <c r="AS1534" s="18"/>
      <c r="AT1534" s="18"/>
      <c r="AU1534" s="18"/>
      <c r="AV1534" s="18"/>
      <c r="AW1534" s="18"/>
      <c r="AX1534" s="18"/>
      <c r="AY1534" s="18"/>
      <c r="AZ1534" s="18"/>
      <c r="BA1534" s="18"/>
      <c r="BB1534" s="18"/>
      <c r="BC1534" s="18"/>
      <c r="BD1534" s="18"/>
      <c r="BE1534" s="18"/>
      <c r="BF1534" s="18"/>
      <c r="BG1534" s="18"/>
      <c r="BH1534" s="18"/>
      <c r="BI1534" s="18"/>
      <c r="BJ1534" s="18"/>
      <c r="BK1534" s="18"/>
      <c r="BL1534" s="18"/>
      <c r="BM1534" s="18"/>
      <c r="BN1534" s="18"/>
      <c r="BO1534" s="18"/>
      <c r="BP1534" s="18"/>
      <c r="BQ1534" s="18"/>
      <c r="BR1534" s="18"/>
      <c r="BS1534" s="18"/>
      <c r="BT1534" s="18"/>
      <c r="BU1534" s="18"/>
      <c r="BV1534" s="18"/>
      <c r="BW1534" s="18"/>
      <c r="BX1534" s="18"/>
      <c r="BY1534" s="18"/>
      <c r="BZ1534" s="18"/>
      <c r="CA1534" s="18"/>
      <c r="CB1534" s="18"/>
      <c r="CC1534" s="18"/>
      <c r="CD1534" s="18"/>
      <c r="CE1534" s="18"/>
      <c r="CF1534" s="18"/>
      <c r="CG1534" s="18"/>
      <c r="CH1534" s="18"/>
      <c r="CI1534" s="18"/>
      <c r="CJ1534" s="18"/>
      <c r="CK1534" s="18"/>
      <c r="CL1534" s="18"/>
      <c r="CM1534" s="18"/>
      <c r="CN1534" s="18"/>
      <c r="CO1534" s="18"/>
      <c r="CP1534" s="18"/>
      <c r="CQ1534" s="18"/>
      <c r="CR1534" s="18"/>
      <c r="CS1534" s="18"/>
    </row>
    <row r="1535" spans="1:97">
      <c r="A1535" s="18"/>
      <c r="B1535" s="18"/>
      <c r="C1535" s="18" t="s">
        <v>19412</v>
      </c>
      <c r="D1535" s="18"/>
      <c r="E1535" s="18"/>
      <c r="F1535" s="18"/>
      <c r="G1535" s="18"/>
      <c r="H1535" s="18"/>
      <c r="I1535" s="18"/>
      <c r="J1535" s="18"/>
      <c r="K1535" s="18"/>
      <c r="L1535" s="18"/>
      <c r="M1535" s="18"/>
      <c r="N1535" s="18"/>
      <c r="O1535" s="18"/>
      <c r="P1535" s="18"/>
      <c r="Q1535" s="18"/>
      <c r="R1535" s="18"/>
      <c r="S1535" s="18"/>
      <c r="T1535" s="18"/>
      <c r="U1535" s="18"/>
      <c r="V1535" s="18"/>
      <c r="W1535" s="18"/>
      <c r="X1535" s="18"/>
      <c r="Y1535" s="18"/>
      <c r="Z1535" s="18"/>
      <c r="AA1535" s="18"/>
      <c r="AB1535" s="18"/>
      <c r="AC1535" s="18"/>
      <c r="AD1535" s="18"/>
      <c r="AE1535" s="18"/>
      <c r="AF1535" s="18"/>
      <c r="AG1535" s="18"/>
      <c r="AH1535" s="18"/>
      <c r="AI1535" s="18"/>
      <c r="AJ1535" s="18"/>
      <c r="AK1535" s="18"/>
      <c r="AL1535" s="18"/>
      <c r="AM1535" s="18"/>
      <c r="AN1535" s="18"/>
      <c r="AO1535" s="18"/>
      <c r="AP1535" s="18"/>
      <c r="AQ1535" s="18"/>
      <c r="AR1535" s="18"/>
      <c r="AS1535" s="18"/>
      <c r="AT1535" s="18"/>
      <c r="AU1535" s="18"/>
      <c r="AV1535" s="18"/>
      <c r="AW1535" s="18"/>
      <c r="AX1535" s="18"/>
      <c r="AY1535" s="18"/>
      <c r="AZ1535" s="18"/>
      <c r="BA1535" s="18"/>
      <c r="BB1535" s="18"/>
      <c r="BC1535" s="18"/>
      <c r="BD1535" s="18"/>
      <c r="BE1535" s="18"/>
      <c r="BF1535" s="18"/>
      <c r="BG1535" s="18"/>
      <c r="BH1535" s="18"/>
      <c r="BI1535" s="18"/>
      <c r="BJ1535" s="18"/>
      <c r="BK1535" s="18"/>
      <c r="BL1535" s="18"/>
      <c r="BM1535" s="18"/>
      <c r="BN1535" s="18"/>
      <c r="BO1535" s="18"/>
      <c r="BP1535" s="18"/>
      <c r="BQ1535" s="18"/>
      <c r="BR1535" s="18"/>
      <c r="BS1535" s="18"/>
      <c r="BT1535" s="18"/>
      <c r="BU1535" s="18"/>
      <c r="BV1535" s="18"/>
      <c r="BW1535" s="18"/>
      <c r="BX1535" s="18"/>
      <c r="BY1535" s="18"/>
      <c r="BZ1535" s="18"/>
      <c r="CA1535" s="18"/>
      <c r="CB1535" s="18"/>
      <c r="CC1535" s="18"/>
      <c r="CD1535" s="18"/>
      <c r="CE1535" s="18"/>
      <c r="CF1535" s="18"/>
      <c r="CG1535" s="18"/>
      <c r="CH1535" s="18"/>
      <c r="CI1535" s="18"/>
      <c r="CJ1535" s="18"/>
      <c r="CK1535" s="18"/>
      <c r="CL1535" s="18"/>
      <c r="CM1535" s="18"/>
      <c r="CN1535" s="18"/>
      <c r="CO1535" s="18"/>
      <c r="CP1535" s="18"/>
      <c r="CQ1535" s="18"/>
      <c r="CR1535" s="18"/>
      <c r="CS1535" s="18"/>
    </row>
    <row r="1536" spans="1:97">
      <c r="A1536" s="18"/>
      <c r="B1536" s="18"/>
      <c r="C1536" s="18" t="s">
        <v>19413</v>
      </c>
      <c r="D1536" s="18"/>
      <c r="E1536" s="18"/>
      <c r="F1536" s="18"/>
      <c r="G1536" s="18"/>
      <c r="H1536" s="18"/>
      <c r="I1536" s="18"/>
      <c r="J1536" s="18"/>
      <c r="K1536" s="18"/>
      <c r="L1536" s="18"/>
      <c r="M1536" s="18"/>
      <c r="N1536" s="18"/>
      <c r="O1536" s="18"/>
      <c r="P1536" s="18"/>
      <c r="Q1536" s="18"/>
      <c r="R1536" s="18"/>
      <c r="S1536" s="18"/>
      <c r="T1536" s="18"/>
      <c r="U1536" s="18"/>
      <c r="V1536" s="18"/>
      <c r="W1536" s="18"/>
      <c r="X1536" s="18"/>
      <c r="Y1536" s="18"/>
      <c r="Z1536" s="18"/>
      <c r="AA1536" s="18"/>
      <c r="AB1536" s="18"/>
      <c r="AC1536" s="18"/>
      <c r="AD1536" s="18"/>
      <c r="AE1536" s="18"/>
      <c r="AF1536" s="18"/>
      <c r="AG1536" s="18"/>
      <c r="AH1536" s="18"/>
      <c r="AI1536" s="18"/>
      <c r="AJ1536" s="18"/>
      <c r="AK1536" s="18"/>
      <c r="AL1536" s="18"/>
      <c r="AM1536" s="18"/>
      <c r="AN1536" s="18"/>
      <c r="AO1536" s="18"/>
      <c r="AP1536" s="18"/>
      <c r="AQ1536" s="18"/>
      <c r="AR1536" s="18"/>
      <c r="AS1536" s="18"/>
      <c r="AT1536" s="18"/>
      <c r="AU1536" s="18"/>
      <c r="AV1536" s="18"/>
      <c r="AW1536" s="18"/>
      <c r="AX1536" s="18"/>
      <c r="AY1536" s="18"/>
      <c r="AZ1536" s="18"/>
      <c r="BA1536" s="18"/>
      <c r="BB1536" s="18"/>
      <c r="BC1536" s="18"/>
      <c r="BD1536" s="18"/>
      <c r="BE1536" s="18"/>
      <c r="BF1536" s="18"/>
      <c r="BG1536" s="18"/>
      <c r="BH1536" s="18"/>
      <c r="BI1536" s="18"/>
      <c r="BJ1536" s="18"/>
      <c r="BK1536" s="18"/>
      <c r="BL1536" s="18"/>
      <c r="BM1536" s="18"/>
      <c r="BN1536" s="18"/>
      <c r="BO1536" s="18"/>
      <c r="BP1536" s="18"/>
      <c r="BQ1536" s="18"/>
      <c r="BR1536" s="18"/>
      <c r="BS1536" s="18"/>
      <c r="BT1536" s="18"/>
      <c r="BU1536" s="18"/>
      <c r="BV1536" s="18"/>
      <c r="BW1536" s="18"/>
      <c r="BX1536" s="18"/>
      <c r="BY1536" s="18"/>
      <c r="BZ1536" s="18"/>
      <c r="CA1536" s="18"/>
      <c r="CB1536" s="18"/>
      <c r="CC1536" s="18"/>
      <c r="CD1536" s="18"/>
      <c r="CE1536" s="18"/>
      <c r="CF1536" s="18"/>
      <c r="CG1536" s="18"/>
      <c r="CH1536" s="18"/>
      <c r="CI1536" s="18"/>
      <c r="CJ1536" s="18"/>
      <c r="CK1536" s="18"/>
      <c r="CL1536" s="18"/>
      <c r="CM1536" s="18"/>
      <c r="CN1536" s="18"/>
      <c r="CO1536" s="18"/>
      <c r="CP1536" s="18"/>
      <c r="CQ1536" s="18"/>
      <c r="CR1536" s="18"/>
      <c r="CS1536" s="18"/>
    </row>
    <row r="1537" spans="1:97">
      <c r="A1537" s="18"/>
      <c r="B1537" s="18"/>
      <c r="C1537" s="18" t="s">
        <v>19414</v>
      </c>
      <c r="D1537" s="18"/>
      <c r="E1537" s="18"/>
      <c r="F1537" s="18"/>
      <c r="G1537" s="18"/>
      <c r="H1537" s="18"/>
      <c r="I1537" s="18"/>
      <c r="J1537" s="18"/>
      <c r="K1537" s="18"/>
      <c r="L1537" s="18"/>
      <c r="M1537" s="18"/>
      <c r="N1537" s="18"/>
      <c r="O1537" s="18"/>
      <c r="P1537" s="18"/>
      <c r="Q1537" s="18"/>
      <c r="R1537" s="18"/>
      <c r="S1537" s="18"/>
      <c r="T1537" s="18"/>
      <c r="U1537" s="18"/>
      <c r="V1537" s="18"/>
      <c r="W1537" s="18"/>
      <c r="X1537" s="18"/>
      <c r="Y1537" s="18"/>
      <c r="Z1537" s="18"/>
      <c r="AA1537" s="18"/>
      <c r="AB1537" s="18"/>
      <c r="AC1537" s="18"/>
      <c r="AD1537" s="18"/>
      <c r="AE1537" s="18"/>
      <c r="AF1537" s="18"/>
      <c r="AG1537" s="18"/>
      <c r="AH1537" s="18"/>
      <c r="AI1537" s="18"/>
      <c r="AJ1537" s="18"/>
      <c r="AK1537" s="18"/>
      <c r="AL1537" s="18"/>
      <c r="AM1537" s="18"/>
      <c r="AN1537" s="18"/>
      <c r="AO1537" s="18"/>
      <c r="AP1537" s="18"/>
      <c r="AQ1537" s="18"/>
      <c r="AR1537" s="18"/>
      <c r="AS1537" s="18"/>
      <c r="AT1537" s="18"/>
      <c r="AU1537" s="18"/>
      <c r="AV1537" s="18"/>
      <c r="AW1537" s="18"/>
      <c r="AX1537" s="18"/>
      <c r="AY1537" s="18"/>
      <c r="AZ1537" s="18"/>
      <c r="BA1537" s="18"/>
      <c r="BB1537" s="18"/>
      <c r="BC1537" s="18"/>
      <c r="BD1537" s="18"/>
      <c r="BE1537" s="18"/>
      <c r="BF1537" s="18"/>
      <c r="BG1537" s="18"/>
      <c r="BH1537" s="18"/>
      <c r="BI1537" s="18"/>
      <c r="BJ1537" s="18"/>
      <c r="BK1537" s="18"/>
      <c r="BL1537" s="18"/>
      <c r="BM1537" s="18"/>
      <c r="BN1537" s="18"/>
      <c r="BO1537" s="18"/>
      <c r="BP1537" s="18"/>
      <c r="BQ1537" s="18"/>
      <c r="BR1537" s="18"/>
      <c r="BS1537" s="18"/>
      <c r="BT1537" s="18"/>
      <c r="BU1537" s="18"/>
      <c r="BV1537" s="18"/>
      <c r="BW1537" s="18"/>
      <c r="BX1537" s="18"/>
      <c r="BY1537" s="18"/>
      <c r="BZ1537" s="18"/>
      <c r="CA1537" s="18"/>
      <c r="CB1537" s="18"/>
      <c r="CC1537" s="18"/>
      <c r="CD1537" s="18"/>
      <c r="CE1537" s="18"/>
      <c r="CF1537" s="18"/>
      <c r="CG1537" s="18"/>
      <c r="CH1537" s="18"/>
      <c r="CI1537" s="18"/>
      <c r="CJ1537" s="18"/>
      <c r="CK1537" s="18"/>
      <c r="CL1537" s="18"/>
      <c r="CM1537" s="18"/>
      <c r="CN1537" s="18"/>
      <c r="CO1537" s="18"/>
      <c r="CP1537" s="18"/>
      <c r="CQ1537" s="18"/>
      <c r="CR1537" s="18"/>
      <c r="CS1537" s="18"/>
    </row>
    <row r="1538" spans="1:97">
      <c r="A1538" s="18"/>
      <c r="B1538" s="18"/>
      <c r="C1538" s="18" t="s">
        <v>19415</v>
      </c>
      <c r="D1538" s="18"/>
      <c r="E1538" s="18"/>
      <c r="F1538" s="18"/>
      <c r="G1538" s="18"/>
      <c r="H1538" s="18"/>
      <c r="I1538" s="18"/>
      <c r="J1538" s="18"/>
      <c r="K1538" s="18"/>
      <c r="L1538" s="18"/>
      <c r="M1538" s="18"/>
      <c r="N1538" s="18"/>
      <c r="O1538" s="18"/>
      <c r="P1538" s="18"/>
      <c r="Q1538" s="18"/>
      <c r="R1538" s="18"/>
      <c r="S1538" s="18"/>
      <c r="T1538" s="18"/>
      <c r="U1538" s="18"/>
      <c r="V1538" s="18"/>
      <c r="W1538" s="18"/>
      <c r="X1538" s="18"/>
      <c r="Y1538" s="18"/>
      <c r="Z1538" s="18"/>
      <c r="AA1538" s="18"/>
      <c r="AB1538" s="18"/>
      <c r="AC1538" s="18"/>
      <c r="AD1538" s="18"/>
      <c r="AE1538" s="18"/>
      <c r="AF1538" s="18"/>
      <c r="AG1538" s="18"/>
      <c r="AH1538" s="18"/>
      <c r="AI1538" s="18"/>
      <c r="AJ1538" s="18"/>
      <c r="AK1538" s="18"/>
      <c r="AL1538" s="18"/>
      <c r="AM1538" s="18"/>
      <c r="AN1538" s="18"/>
      <c r="AO1538" s="18"/>
      <c r="AP1538" s="18"/>
      <c r="AQ1538" s="18"/>
      <c r="AR1538" s="18"/>
      <c r="AS1538" s="18"/>
      <c r="AT1538" s="18"/>
      <c r="AU1538" s="18"/>
      <c r="AV1538" s="18"/>
      <c r="AW1538" s="18"/>
      <c r="AX1538" s="18"/>
      <c r="AY1538" s="18"/>
      <c r="AZ1538" s="18"/>
      <c r="BA1538" s="18"/>
      <c r="BB1538" s="18"/>
      <c r="BC1538" s="18"/>
      <c r="BD1538" s="18"/>
      <c r="BE1538" s="18"/>
      <c r="BF1538" s="18"/>
      <c r="BG1538" s="18"/>
      <c r="BH1538" s="18"/>
      <c r="BI1538" s="18"/>
      <c r="BJ1538" s="18"/>
      <c r="BK1538" s="18"/>
      <c r="BL1538" s="18"/>
      <c r="BM1538" s="18"/>
      <c r="BN1538" s="18"/>
      <c r="BO1538" s="18"/>
      <c r="BP1538" s="18"/>
      <c r="BQ1538" s="18"/>
      <c r="BR1538" s="18"/>
      <c r="BS1538" s="18"/>
      <c r="BT1538" s="18"/>
      <c r="BU1538" s="18"/>
      <c r="BV1538" s="18"/>
      <c r="BW1538" s="18"/>
      <c r="BX1538" s="18"/>
      <c r="BY1538" s="18"/>
      <c r="BZ1538" s="18"/>
      <c r="CA1538" s="18"/>
      <c r="CB1538" s="18"/>
      <c r="CC1538" s="18"/>
      <c r="CD1538" s="18"/>
      <c r="CE1538" s="18"/>
      <c r="CF1538" s="18"/>
      <c r="CG1538" s="18"/>
      <c r="CH1538" s="18"/>
      <c r="CI1538" s="18"/>
      <c r="CJ1538" s="18"/>
      <c r="CK1538" s="18"/>
      <c r="CL1538" s="18"/>
      <c r="CM1538" s="18"/>
      <c r="CN1538" s="18"/>
      <c r="CO1538" s="18"/>
      <c r="CP1538" s="18"/>
      <c r="CQ1538" s="18"/>
      <c r="CR1538" s="18"/>
      <c r="CS1538" s="18"/>
    </row>
    <row r="1539" spans="1:97">
      <c r="A1539" s="18"/>
      <c r="B1539" s="18"/>
      <c r="C1539" s="18" t="s">
        <v>19416</v>
      </c>
      <c r="D1539" s="18"/>
      <c r="E1539" s="18"/>
      <c r="F1539" s="18"/>
      <c r="G1539" s="18"/>
      <c r="H1539" s="18"/>
      <c r="I1539" s="18"/>
      <c r="J1539" s="18"/>
      <c r="K1539" s="18"/>
      <c r="L1539" s="18"/>
      <c r="M1539" s="18"/>
      <c r="N1539" s="18"/>
      <c r="O1539" s="18"/>
      <c r="P1539" s="18"/>
      <c r="Q1539" s="18"/>
      <c r="R1539" s="18"/>
      <c r="S1539" s="18"/>
      <c r="T1539" s="18"/>
      <c r="U1539" s="18"/>
      <c r="V1539" s="18"/>
      <c r="W1539" s="18"/>
      <c r="X1539" s="18"/>
      <c r="Y1539" s="18"/>
      <c r="Z1539" s="18"/>
      <c r="AA1539" s="18"/>
      <c r="AB1539" s="18"/>
      <c r="AC1539" s="18"/>
      <c r="AD1539" s="18"/>
      <c r="AE1539" s="18"/>
      <c r="AF1539" s="18"/>
      <c r="AG1539" s="18"/>
      <c r="AH1539" s="18"/>
      <c r="AI1539" s="18"/>
      <c r="AJ1539" s="18"/>
      <c r="AK1539" s="18"/>
      <c r="AL1539" s="18"/>
      <c r="AM1539" s="18"/>
      <c r="AN1539" s="18"/>
      <c r="AO1539" s="18"/>
      <c r="AP1539" s="18"/>
      <c r="AQ1539" s="18"/>
      <c r="AR1539" s="18"/>
      <c r="AS1539" s="18"/>
      <c r="AT1539" s="18"/>
      <c r="AU1539" s="18"/>
      <c r="AV1539" s="18"/>
      <c r="AW1539" s="18"/>
      <c r="AX1539" s="18"/>
      <c r="AY1539" s="18"/>
      <c r="AZ1539" s="18"/>
      <c r="BA1539" s="18"/>
      <c r="BB1539" s="18"/>
      <c r="BC1539" s="18"/>
      <c r="BD1539" s="18"/>
      <c r="BE1539" s="18"/>
      <c r="BF1539" s="18"/>
      <c r="BG1539" s="18"/>
      <c r="BH1539" s="18"/>
      <c r="BI1539" s="18"/>
      <c r="BJ1539" s="18"/>
      <c r="BK1539" s="18"/>
      <c r="BL1539" s="18"/>
      <c r="BM1539" s="18"/>
      <c r="BN1539" s="18"/>
      <c r="BO1539" s="18"/>
      <c r="BP1539" s="18"/>
      <c r="BQ1539" s="18"/>
      <c r="BR1539" s="18"/>
      <c r="BS1539" s="18"/>
      <c r="BT1539" s="18"/>
      <c r="BU1539" s="18"/>
      <c r="BV1539" s="18"/>
      <c r="BW1539" s="18"/>
      <c r="BX1539" s="18"/>
      <c r="BY1539" s="18"/>
      <c r="BZ1539" s="18"/>
      <c r="CA1539" s="18"/>
      <c r="CB1539" s="18"/>
      <c r="CC1539" s="18"/>
      <c r="CD1539" s="18"/>
      <c r="CE1539" s="18"/>
      <c r="CF1539" s="18"/>
      <c r="CG1539" s="18"/>
      <c r="CH1539" s="18"/>
      <c r="CI1539" s="18"/>
      <c r="CJ1539" s="18"/>
      <c r="CK1539" s="18"/>
      <c r="CL1539" s="18"/>
      <c r="CM1539" s="18"/>
      <c r="CN1539" s="18"/>
      <c r="CO1539" s="18"/>
      <c r="CP1539" s="18"/>
      <c r="CQ1539" s="18"/>
      <c r="CR1539" s="18"/>
      <c r="CS1539" s="18"/>
    </row>
    <row r="1540" spans="1:97">
      <c r="A1540" s="18"/>
      <c r="B1540" s="18"/>
      <c r="C1540" s="18" t="s">
        <v>19417</v>
      </c>
      <c r="D1540" s="18"/>
      <c r="E1540" s="18"/>
      <c r="F1540" s="18"/>
      <c r="G1540" s="18"/>
      <c r="H1540" s="18"/>
      <c r="I1540" s="18"/>
      <c r="J1540" s="18"/>
      <c r="K1540" s="18"/>
      <c r="L1540" s="18"/>
      <c r="M1540" s="18"/>
      <c r="N1540" s="18"/>
      <c r="O1540" s="18"/>
      <c r="P1540" s="18"/>
      <c r="Q1540" s="18"/>
      <c r="R1540" s="18"/>
      <c r="S1540" s="18"/>
      <c r="T1540" s="18"/>
      <c r="U1540" s="18"/>
      <c r="V1540" s="18"/>
      <c r="W1540" s="18"/>
      <c r="X1540" s="18"/>
      <c r="Y1540" s="18"/>
      <c r="Z1540" s="18"/>
      <c r="AA1540" s="18"/>
      <c r="AB1540" s="18"/>
      <c r="AC1540" s="18"/>
      <c r="AD1540" s="18"/>
      <c r="AE1540" s="18"/>
      <c r="AF1540" s="18"/>
      <c r="AG1540" s="18"/>
      <c r="AH1540" s="18"/>
      <c r="AI1540" s="18"/>
      <c r="AJ1540" s="18"/>
      <c r="AK1540" s="18"/>
      <c r="AL1540" s="18"/>
      <c r="AM1540" s="18"/>
      <c r="AN1540" s="18"/>
      <c r="AO1540" s="18"/>
      <c r="AP1540" s="18"/>
      <c r="AQ1540" s="18"/>
      <c r="AR1540" s="18"/>
      <c r="AS1540" s="18"/>
      <c r="AT1540" s="18"/>
      <c r="AU1540" s="18"/>
      <c r="AV1540" s="18"/>
      <c r="AW1540" s="18"/>
      <c r="AX1540" s="18"/>
      <c r="AY1540" s="18"/>
      <c r="AZ1540" s="18"/>
      <c r="BA1540" s="18"/>
      <c r="BB1540" s="18"/>
      <c r="BC1540" s="18"/>
      <c r="BD1540" s="18"/>
      <c r="BE1540" s="18"/>
      <c r="BF1540" s="18"/>
      <c r="BG1540" s="18"/>
      <c r="BH1540" s="18"/>
      <c r="BI1540" s="18"/>
      <c r="BJ1540" s="18"/>
      <c r="BK1540" s="18"/>
      <c r="BL1540" s="18"/>
      <c r="BM1540" s="18"/>
      <c r="BN1540" s="18"/>
      <c r="BO1540" s="18"/>
      <c r="BP1540" s="18"/>
      <c r="BQ1540" s="18"/>
      <c r="BR1540" s="18"/>
      <c r="BS1540" s="18"/>
      <c r="BT1540" s="18"/>
      <c r="BU1540" s="18"/>
      <c r="BV1540" s="18"/>
      <c r="BW1540" s="18"/>
      <c r="BX1540" s="18"/>
      <c r="BY1540" s="18"/>
      <c r="BZ1540" s="18"/>
      <c r="CA1540" s="18"/>
      <c r="CB1540" s="18"/>
      <c r="CC1540" s="18"/>
      <c r="CD1540" s="18"/>
      <c r="CE1540" s="18"/>
      <c r="CF1540" s="18"/>
      <c r="CG1540" s="18"/>
      <c r="CH1540" s="18"/>
      <c r="CI1540" s="18"/>
      <c r="CJ1540" s="18"/>
      <c r="CK1540" s="18"/>
      <c r="CL1540" s="18"/>
      <c r="CM1540" s="18"/>
      <c r="CN1540" s="18"/>
      <c r="CO1540" s="18"/>
      <c r="CP1540" s="18"/>
      <c r="CQ1540" s="18"/>
      <c r="CR1540" s="18"/>
      <c r="CS1540" s="18"/>
    </row>
    <row r="1541" spans="1:97">
      <c r="A1541" s="18"/>
      <c r="B1541" s="18"/>
      <c r="C1541" s="18" t="s">
        <v>19418</v>
      </c>
      <c r="D1541" s="18"/>
      <c r="E1541" s="18"/>
      <c r="F1541" s="18"/>
      <c r="G1541" s="18"/>
      <c r="H1541" s="18"/>
      <c r="I1541" s="18"/>
      <c r="J1541" s="18"/>
      <c r="K1541" s="18"/>
      <c r="L1541" s="18"/>
      <c r="M1541" s="18"/>
      <c r="N1541" s="18"/>
      <c r="O1541" s="18"/>
      <c r="P1541" s="18"/>
      <c r="Q1541" s="18"/>
      <c r="R1541" s="18"/>
      <c r="S1541" s="18"/>
      <c r="T1541" s="18"/>
      <c r="U1541" s="18"/>
      <c r="V1541" s="18"/>
      <c r="W1541" s="18"/>
      <c r="X1541" s="18"/>
      <c r="Y1541" s="18"/>
      <c r="Z1541" s="18"/>
      <c r="AA1541" s="18"/>
      <c r="AB1541" s="18"/>
      <c r="AC1541" s="18"/>
      <c r="AD1541" s="18"/>
      <c r="AE1541" s="18"/>
      <c r="AF1541" s="18"/>
      <c r="AG1541" s="18"/>
      <c r="AH1541" s="18"/>
      <c r="AI1541" s="18"/>
      <c r="AJ1541" s="18"/>
      <c r="AK1541" s="18"/>
      <c r="AL1541" s="18"/>
      <c r="AM1541" s="18"/>
      <c r="AN1541" s="18"/>
      <c r="AO1541" s="18"/>
      <c r="AP1541" s="18"/>
      <c r="AQ1541" s="18"/>
      <c r="AR1541" s="18"/>
      <c r="AS1541" s="18"/>
      <c r="AT1541" s="18"/>
      <c r="AU1541" s="18"/>
      <c r="AV1541" s="18"/>
      <c r="AW1541" s="18"/>
      <c r="AX1541" s="18"/>
      <c r="AY1541" s="18"/>
      <c r="AZ1541" s="18"/>
      <c r="BA1541" s="18"/>
      <c r="BB1541" s="18"/>
      <c r="BC1541" s="18"/>
      <c r="BD1541" s="18"/>
      <c r="BE1541" s="18"/>
      <c r="BF1541" s="18"/>
      <c r="BG1541" s="18"/>
      <c r="BH1541" s="18"/>
      <c r="BI1541" s="18"/>
      <c r="BJ1541" s="18"/>
      <c r="BK1541" s="18"/>
      <c r="BL1541" s="18"/>
      <c r="BM1541" s="18"/>
      <c r="BN1541" s="18"/>
      <c r="BO1541" s="18"/>
      <c r="BP1541" s="18"/>
      <c r="BQ1541" s="18"/>
      <c r="BR1541" s="18"/>
      <c r="BS1541" s="18"/>
      <c r="BT1541" s="18"/>
      <c r="BU1541" s="18"/>
      <c r="BV1541" s="18"/>
      <c r="BW1541" s="18"/>
      <c r="BX1541" s="18"/>
      <c r="BY1541" s="18"/>
      <c r="BZ1541" s="18"/>
      <c r="CA1541" s="18"/>
      <c r="CB1541" s="18"/>
      <c r="CC1541" s="18"/>
      <c r="CD1541" s="18"/>
      <c r="CE1541" s="18"/>
      <c r="CF1541" s="18"/>
      <c r="CG1541" s="18"/>
      <c r="CH1541" s="18"/>
      <c r="CI1541" s="18"/>
      <c r="CJ1541" s="18"/>
      <c r="CK1541" s="18"/>
      <c r="CL1541" s="18"/>
      <c r="CM1541" s="18"/>
      <c r="CN1541" s="18"/>
      <c r="CO1541" s="18"/>
      <c r="CP1541" s="18"/>
      <c r="CQ1541" s="18"/>
      <c r="CR1541" s="18"/>
      <c r="CS1541" s="18"/>
    </row>
    <row r="1542" spans="1:97">
      <c r="A1542" s="18"/>
      <c r="B1542" s="18"/>
      <c r="C1542" s="18" t="s">
        <v>19419</v>
      </c>
      <c r="D1542" s="18"/>
      <c r="E1542" s="18"/>
      <c r="F1542" s="18"/>
      <c r="G1542" s="18"/>
      <c r="H1542" s="18"/>
      <c r="I1542" s="18"/>
      <c r="J1542" s="18"/>
      <c r="K1542" s="18"/>
      <c r="L1542" s="18"/>
      <c r="M1542" s="18"/>
      <c r="N1542" s="18"/>
      <c r="O1542" s="18"/>
      <c r="P1542" s="18"/>
      <c r="Q1542" s="18"/>
      <c r="R1542" s="18"/>
      <c r="S1542" s="18"/>
      <c r="T1542" s="18"/>
      <c r="U1542" s="18"/>
      <c r="V1542" s="18"/>
      <c r="W1542" s="18"/>
      <c r="X1542" s="18"/>
      <c r="Y1542" s="18"/>
      <c r="Z1542" s="18"/>
      <c r="AA1542" s="18"/>
      <c r="AB1542" s="18"/>
      <c r="AC1542" s="18"/>
      <c r="AD1542" s="18"/>
      <c r="AE1542" s="18"/>
      <c r="AF1542" s="18"/>
      <c r="AG1542" s="18"/>
      <c r="AH1542" s="18"/>
      <c r="AI1542" s="18"/>
      <c r="AJ1542" s="18"/>
      <c r="AK1542" s="18"/>
      <c r="AL1542" s="18"/>
      <c r="AM1542" s="18"/>
      <c r="AN1542" s="18"/>
      <c r="AO1542" s="18"/>
      <c r="AP1542" s="18"/>
      <c r="AQ1542" s="18"/>
      <c r="AR1542" s="18"/>
      <c r="AS1542" s="18"/>
      <c r="AT1542" s="18"/>
      <c r="AU1542" s="18"/>
      <c r="AV1542" s="18"/>
      <c r="AW1542" s="18"/>
      <c r="AX1542" s="18"/>
      <c r="AY1542" s="18"/>
      <c r="AZ1542" s="18"/>
      <c r="BA1542" s="18"/>
      <c r="BB1542" s="18"/>
      <c r="BC1542" s="18"/>
      <c r="BD1542" s="18"/>
      <c r="BE1542" s="18"/>
      <c r="BF1542" s="18"/>
      <c r="BG1542" s="18"/>
      <c r="BH1542" s="18"/>
      <c r="BI1542" s="18"/>
      <c r="BJ1542" s="18"/>
      <c r="BK1542" s="18"/>
      <c r="BL1542" s="18"/>
      <c r="BM1542" s="18"/>
      <c r="BN1542" s="18"/>
      <c r="BO1542" s="18"/>
      <c r="BP1542" s="18"/>
      <c r="BQ1542" s="18"/>
      <c r="BR1542" s="18"/>
      <c r="BS1542" s="18"/>
      <c r="BT1542" s="18"/>
      <c r="BU1542" s="18"/>
      <c r="BV1542" s="18"/>
      <c r="BW1542" s="18"/>
      <c r="BX1542" s="18"/>
      <c r="BY1542" s="18"/>
      <c r="BZ1542" s="18"/>
      <c r="CA1542" s="18"/>
      <c r="CB1542" s="18"/>
      <c r="CC1542" s="18"/>
      <c r="CD1542" s="18"/>
      <c r="CE1542" s="18"/>
      <c r="CF1542" s="18"/>
      <c r="CG1542" s="18"/>
      <c r="CH1542" s="18"/>
      <c r="CI1542" s="18"/>
      <c r="CJ1542" s="18"/>
      <c r="CK1542" s="18"/>
      <c r="CL1542" s="18"/>
      <c r="CM1542" s="18"/>
      <c r="CN1542" s="18"/>
      <c r="CO1542" s="18"/>
      <c r="CP1542" s="18"/>
      <c r="CQ1542" s="18"/>
      <c r="CR1542" s="18"/>
      <c r="CS1542" s="18"/>
    </row>
    <row r="1543" spans="1:97">
      <c r="A1543" s="18"/>
      <c r="B1543" s="18"/>
      <c r="C1543" s="18" t="s">
        <v>19420</v>
      </c>
      <c r="D1543" s="18"/>
      <c r="E1543" s="18"/>
      <c r="F1543" s="18"/>
      <c r="G1543" s="18"/>
      <c r="H1543" s="18"/>
      <c r="I1543" s="18"/>
      <c r="J1543" s="18"/>
      <c r="K1543" s="18"/>
      <c r="L1543" s="18"/>
      <c r="M1543" s="18"/>
      <c r="N1543" s="18"/>
      <c r="O1543" s="18"/>
      <c r="P1543" s="18"/>
      <c r="Q1543" s="18"/>
      <c r="R1543" s="18"/>
      <c r="S1543" s="18"/>
      <c r="T1543" s="18"/>
      <c r="U1543" s="18"/>
      <c r="V1543" s="18"/>
      <c r="W1543" s="18"/>
      <c r="X1543" s="18"/>
      <c r="Y1543" s="18"/>
      <c r="Z1543" s="18"/>
      <c r="AA1543" s="18"/>
      <c r="AB1543" s="18"/>
      <c r="AC1543" s="18"/>
      <c r="AD1543" s="18"/>
      <c r="AE1543" s="18"/>
      <c r="AF1543" s="18"/>
      <c r="AG1543" s="18"/>
      <c r="AH1543" s="18"/>
      <c r="AI1543" s="18"/>
      <c r="AJ1543" s="18"/>
      <c r="AK1543" s="18"/>
      <c r="AL1543" s="18"/>
      <c r="AM1543" s="18"/>
      <c r="AN1543" s="18"/>
      <c r="AO1543" s="18"/>
      <c r="AP1543" s="18"/>
      <c r="AQ1543" s="18"/>
      <c r="AR1543" s="18"/>
      <c r="AS1543" s="18"/>
      <c r="AT1543" s="18"/>
      <c r="AU1543" s="18"/>
      <c r="AV1543" s="18"/>
      <c r="AW1543" s="18"/>
      <c r="AX1543" s="18"/>
      <c r="AY1543" s="18"/>
      <c r="AZ1543" s="18"/>
      <c r="BA1543" s="18"/>
      <c r="BB1543" s="18"/>
      <c r="BC1543" s="18"/>
      <c r="BD1543" s="18"/>
      <c r="BE1543" s="18"/>
      <c r="BF1543" s="18"/>
      <c r="BG1543" s="18"/>
      <c r="BH1543" s="18"/>
      <c r="BI1543" s="18"/>
      <c r="BJ1543" s="18"/>
      <c r="BK1543" s="18"/>
      <c r="BL1543" s="18"/>
      <c r="BM1543" s="18"/>
      <c r="BN1543" s="18"/>
      <c r="BO1543" s="18"/>
      <c r="BP1543" s="18"/>
      <c r="BQ1543" s="18"/>
      <c r="BR1543" s="18"/>
      <c r="BS1543" s="18"/>
      <c r="BT1543" s="18"/>
      <c r="BU1543" s="18"/>
      <c r="BV1543" s="18"/>
      <c r="BW1543" s="18"/>
      <c r="BX1543" s="18"/>
      <c r="BY1543" s="18"/>
      <c r="BZ1543" s="18"/>
      <c r="CA1543" s="18"/>
      <c r="CB1543" s="18"/>
      <c r="CC1543" s="18"/>
      <c r="CD1543" s="18"/>
      <c r="CE1543" s="18"/>
      <c r="CF1543" s="18"/>
      <c r="CG1543" s="18"/>
      <c r="CH1543" s="18"/>
      <c r="CI1543" s="18"/>
      <c r="CJ1543" s="18"/>
      <c r="CK1543" s="18"/>
      <c r="CL1543" s="18"/>
      <c r="CM1543" s="18"/>
      <c r="CN1543" s="18"/>
      <c r="CO1543" s="18"/>
      <c r="CP1543" s="18"/>
      <c r="CQ1543" s="18"/>
      <c r="CR1543" s="18"/>
      <c r="CS1543" s="18"/>
    </row>
    <row r="1544" spans="1:97">
      <c r="A1544" s="18"/>
      <c r="B1544" s="18"/>
      <c r="C1544" s="18" t="s">
        <v>19421</v>
      </c>
      <c r="D1544" s="18"/>
      <c r="E1544" s="18"/>
      <c r="F1544" s="18"/>
      <c r="G1544" s="18"/>
      <c r="H1544" s="18"/>
      <c r="I1544" s="18"/>
      <c r="J1544" s="18"/>
      <c r="K1544" s="18"/>
      <c r="L1544" s="18"/>
      <c r="M1544" s="18"/>
      <c r="N1544" s="18"/>
      <c r="O1544" s="18"/>
      <c r="P1544" s="18"/>
      <c r="Q1544" s="18"/>
      <c r="R1544" s="18"/>
      <c r="S1544" s="18"/>
      <c r="T1544" s="18"/>
      <c r="U1544" s="18"/>
      <c r="V1544" s="18"/>
      <c r="W1544" s="18"/>
      <c r="X1544" s="18"/>
      <c r="Y1544" s="18"/>
      <c r="Z1544" s="18"/>
      <c r="AA1544" s="18"/>
      <c r="AB1544" s="18"/>
      <c r="AC1544" s="18"/>
      <c r="AD1544" s="18"/>
      <c r="AE1544" s="18"/>
      <c r="AF1544" s="18"/>
      <c r="AG1544" s="18"/>
      <c r="AH1544" s="18"/>
      <c r="AI1544" s="18"/>
      <c r="AJ1544" s="18"/>
      <c r="AK1544" s="18"/>
      <c r="AL1544" s="18"/>
      <c r="AM1544" s="18"/>
      <c r="AN1544" s="18"/>
      <c r="AO1544" s="18"/>
      <c r="AP1544" s="18"/>
      <c r="AQ1544" s="18"/>
      <c r="AR1544" s="18"/>
      <c r="AS1544" s="18"/>
      <c r="AT1544" s="18"/>
      <c r="AU1544" s="18"/>
      <c r="AV1544" s="18"/>
      <c r="AW1544" s="18"/>
      <c r="AX1544" s="18"/>
      <c r="AY1544" s="18"/>
      <c r="AZ1544" s="18"/>
      <c r="BA1544" s="18"/>
      <c r="BB1544" s="18"/>
      <c r="BC1544" s="18"/>
      <c r="BD1544" s="18"/>
      <c r="BE1544" s="18"/>
      <c r="BF1544" s="18"/>
      <c r="BG1544" s="18"/>
      <c r="BH1544" s="18"/>
      <c r="BI1544" s="18"/>
      <c r="BJ1544" s="18"/>
      <c r="BK1544" s="18"/>
      <c r="BL1544" s="18"/>
      <c r="BM1544" s="18"/>
      <c r="BN1544" s="18"/>
      <c r="BO1544" s="18"/>
      <c r="BP1544" s="18"/>
      <c r="BQ1544" s="18"/>
      <c r="BR1544" s="18"/>
      <c r="BS1544" s="18"/>
      <c r="BT1544" s="18"/>
      <c r="BU1544" s="18"/>
      <c r="BV1544" s="18"/>
      <c r="BW1544" s="18"/>
      <c r="BX1544" s="18"/>
      <c r="BY1544" s="18"/>
      <c r="BZ1544" s="18"/>
      <c r="CA1544" s="18"/>
      <c r="CB1544" s="18"/>
      <c r="CC1544" s="18"/>
      <c r="CD1544" s="18"/>
      <c r="CE1544" s="18"/>
      <c r="CF1544" s="18"/>
      <c r="CG1544" s="18"/>
      <c r="CH1544" s="18"/>
      <c r="CI1544" s="18"/>
      <c r="CJ1544" s="18"/>
      <c r="CK1544" s="18"/>
      <c r="CL1544" s="18"/>
      <c r="CM1544" s="18"/>
      <c r="CN1544" s="18"/>
      <c r="CO1544" s="18"/>
      <c r="CP1544" s="18"/>
      <c r="CQ1544" s="18"/>
      <c r="CR1544" s="18"/>
      <c r="CS1544" s="18"/>
    </row>
    <row r="1545" spans="1:97">
      <c r="A1545" s="18"/>
      <c r="B1545" s="18"/>
      <c r="C1545" s="18" t="s">
        <v>19422</v>
      </c>
      <c r="D1545" s="18"/>
      <c r="E1545" s="18"/>
      <c r="F1545" s="18"/>
      <c r="G1545" s="18"/>
      <c r="H1545" s="18"/>
      <c r="I1545" s="18"/>
      <c r="J1545" s="18"/>
      <c r="K1545" s="18"/>
      <c r="L1545" s="18"/>
      <c r="M1545" s="18"/>
      <c r="N1545" s="18"/>
      <c r="O1545" s="18"/>
      <c r="P1545" s="18"/>
      <c r="Q1545" s="18"/>
      <c r="R1545" s="18"/>
      <c r="S1545" s="18"/>
      <c r="T1545" s="18"/>
      <c r="U1545" s="18"/>
      <c r="V1545" s="18"/>
      <c r="W1545" s="18"/>
      <c r="X1545" s="18"/>
      <c r="Y1545" s="18"/>
      <c r="Z1545" s="18"/>
      <c r="AA1545" s="18"/>
      <c r="AB1545" s="18"/>
      <c r="AC1545" s="18"/>
      <c r="AD1545" s="18"/>
      <c r="AE1545" s="18"/>
      <c r="AF1545" s="18"/>
      <c r="AG1545" s="18"/>
      <c r="AH1545" s="18"/>
      <c r="AI1545" s="18"/>
      <c r="AJ1545" s="18"/>
      <c r="AK1545" s="18"/>
      <c r="AL1545" s="18"/>
      <c r="AM1545" s="18"/>
      <c r="AN1545" s="18"/>
      <c r="AO1545" s="18"/>
      <c r="AP1545" s="18"/>
      <c r="AQ1545" s="18"/>
      <c r="AR1545" s="18"/>
      <c r="AS1545" s="18"/>
      <c r="AT1545" s="18"/>
      <c r="AU1545" s="18"/>
      <c r="AV1545" s="18"/>
      <c r="AW1545" s="18"/>
      <c r="AX1545" s="18"/>
      <c r="AY1545" s="18"/>
      <c r="AZ1545" s="18"/>
      <c r="BA1545" s="18"/>
      <c r="BB1545" s="18"/>
      <c r="BC1545" s="18"/>
      <c r="BD1545" s="18"/>
      <c r="BE1545" s="18"/>
      <c r="BF1545" s="18"/>
      <c r="BG1545" s="18"/>
      <c r="BH1545" s="18"/>
      <c r="BI1545" s="18"/>
      <c r="BJ1545" s="18"/>
      <c r="BK1545" s="18"/>
      <c r="BL1545" s="18"/>
      <c r="BM1545" s="18"/>
      <c r="BN1545" s="18"/>
      <c r="BO1545" s="18"/>
      <c r="BP1545" s="18"/>
      <c r="BQ1545" s="18"/>
      <c r="BR1545" s="18"/>
      <c r="BS1545" s="18"/>
      <c r="BT1545" s="18"/>
      <c r="BU1545" s="18"/>
      <c r="BV1545" s="18"/>
      <c r="BW1545" s="18"/>
      <c r="BX1545" s="18"/>
      <c r="BY1545" s="18"/>
      <c r="BZ1545" s="18"/>
      <c r="CA1545" s="18"/>
      <c r="CB1545" s="18"/>
      <c r="CC1545" s="18"/>
      <c r="CD1545" s="18"/>
      <c r="CE1545" s="18"/>
      <c r="CF1545" s="18"/>
      <c r="CG1545" s="18"/>
      <c r="CH1545" s="18"/>
      <c r="CI1545" s="18"/>
      <c r="CJ1545" s="18"/>
      <c r="CK1545" s="18"/>
      <c r="CL1545" s="18"/>
      <c r="CM1545" s="18"/>
      <c r="CN1545" s="18"/>
      <c r="CO1545" s="18"/>
      <c r="CP1545" s="18"/>
      <c r="CQ1545" s="18"/>
      <c r="CR1545" s="18"/>
      <c r="CS1545" s="18"/>
    </row>
    <row r="1546" spans="1:97">
      <c r="A1546" s="18"/>
      <c r="B1546" s="18"/>
      <c r="C1546" s="18" t="s">
        <v>19423</v>
      </c>
      <c r="D1546" s="18"/>
      <c r="E1546" s="18"/>
      <c r="F1546" s="18"/>
      <c r="G1546" s="18"/>
      <c r="H1546" s="18"/>
      <c r="I1546" s="18"/>
      <c r="J1546" s="18"/>
      <c r="K1546" s="18"/>
      <c r="L1546" s="18"/>
      <c r="M1546" s="18"/>
      <c r="N1546" s="18"/>
      <c r="O1546" s="18"/>
      <c r="P1546" s="18"/>
      <c r="Q1546" s="18"/>
      <c r="R1546" s="18"/>
      <c r="S1546" s="18"/>
      <c r="T1546" s="18"/>
      <c r="U1546" s="18"/>
      <c r="V1546" s="18"/>
      <c r="W1546" s="18"/>
      <c r="X1546" s="18"/>
      <c r="Y1546" s="18"/>
      <c r="Z1546" s="18"/>
      <c r="AA1546" s="18"/>
      <c r="AB1546" s="18"/>
      <c r="AC1546" s="18"/>
      <c r="AD1546" s="18"/>
      <c r="AE1546" s="18"/>
      <c r="AF1546" s="18"/>
      <c r="AG1546" s="18"/>
      <c r="AH1546" s="18"/>
      <c r="AI1546" s="18"/>
      <c r="AJ1546" s="18"/>
      <c r="AK1546" s="18"/>
      <c r="AL1546" s="18"/>
      <c r="AM1546" s="18"/>
      <c r="AN1546" s="18"/>
      <c r="AO1546" s="18"/>
      <c r="AP1546" s="18"/>
      <c r="AQ1546" s="18"/>
      <c r="AR1546" s="18"/>
      <c r="AS1546" s="18"/>
      <c r="AT1546" s="18"/>
      <c r="AU1546" s="18"/>
      <c r="AV1546" s="18"/>
      <c r="AW1546" s="18"/>
      <c r="AX1546" s="18"/>
      <c r="AY1546" s="18"/>
      <c r="AZ1546" s="18"/>
      <c r="BA1546" s="18"/>
      <c r="BB1546" s="18"/>
      <c r="BC1546" s="18"/>
      <c r="BD1546" s="18"/>
      <c r="BE1546" s="18"/>
      <c r="BF1546" s="18"/>
      <c r="BG1546" s="18"/>
      <c r="BH1546" s="18"/>
      <c r="BI1546" s="18"/>
      <c r="BJ1546" s="18"/>
      <c r="BK1546" s="18"/>
      <c r="BL1546" s="18"/>
      <c r="BM1546" s="18"/>
      <c r="BN1546" s="18"/>
      <c r="BO1546" s="18"/>
      <c r="BP1546" s="18"/>
      <c r="BQ1546" s="18"/>
      <c r="BR1546" s="18"/>
      <c r="BS1546" s="18"/>
      <c r="BT1546" s="18"/>
      <c r="BU1546" s="18"/>
      <c r="BV1546" s="18"/>
      <c r="BW1546" s="18"/>
      <c r="BX1546" s="18"/>
      <c r="BY1546" s="18"/>
      <c r="BZ1546" s="18"/>
      <c r="CA1546" s="18"/>
      <c r="CB1546" s="18"/>
      <c r="CC1546" s="18"/>
      <c r="CD1546" s="18"/>
      <c r="CE1546" s="18"/>
      <c r="CF1546" s="18"/>
      <c r="CG1546" s="18"/>
      <c r="CH1546" s="18"/>
      <c r="CI1546" s="18"/>
      <c r="CJ1546" s="18"/>
      <c r="CK1546" s="18"/>
      <c r="CL1546" s="18"/>
      <c r="CM1546" s="18"/>
      <c r="CN1546" s="18"/>
      <c r="CO1546" s="18"/>
      <c r="CP1546" s="18"/>
      <c r="CQ1546" s="18"/>
      <c r="CR1546" s="18"/>
      <c r="CS1546" s="18"/>
    </row>
    <row r="1547" spans="1:97">
      <c r="A1547" s="18"/>
      <c r="B1547" s="18"/>
      <c r="C1547" s="18" t="s">
        <v>19424</v>
      </c>
      <c r="D1547" s="18"/>
      <c r="E1547" s="18"/>
      <c r="F1547" s="18"/>
      <c r="G1547" s="18"/>
      <c r="H1547" s="18"/>
      <c r="I1547" s="18"/>
      <c r="J1547" s="18"/>
      <c r="K1547" s="18"/>
      <c r="L1547" s="18"/>
      <c r="M1547" s="18"/>
      <c r="N1547" s="18"/>
      <c r="O1547" s="18"/>
      <c r="P1547" s="18"/>
      <c r="Q1547" s="18"/>
      <c r="R1547" s="18"/>
      <c r="S1547" s="18"/>
      <c r="T1547" s="18"/>
      <c r="U1547" s="18"/>
      <c r="V1547" s="18"/>
      <c r="W1547" s="18"/>
      <c r="X1547" s="18"/>
      <c r="Y1547" s="18"/>
      <c r="Z1547" s="18"/>
      <c r="AA1547" s="18"/>
      <c r="AB1547" s="18"/>
      <c r="AC1547" s="18"/>
      <c r="AD1547" s="18"/>
      <c r="AE1547" s="18"/>
      <c r="AF1547" s="18"/>
      <c r="AG1547" s="18"/>
      <c r="AH1547" s="18"/>
      <c r="AI1547" s="18"/>
      <c r="AJ1547" s="18"/>
      <c r="AK1547" s="18"/>
      <c r="AL1547" s="18"/>
      <c r="AM1547" s="18"/>
      <c r="AN1547" s="18"/>
      <c r="AO1547" s="18"/>
      <c r="AP1547" s="18"/>
      <c r="AQ1547" s="18"/>
      <c r="AR1547" s="18"/>
      <c r="AS1547" s="18"/>
      <c r="AT1547" s="18"/>
      <c r="AU1547" s="18"/>
      <c r="AV1547" s="18"/>
      <c r="AW1547" s="18"/>
      <c r="AX1547" s="18"/>
      <c r="AY1547" s="18"/>
      <c r="AZ1547" s="18"/>
      <c r="BA1547" s="18"/>
      <c r="BB1547" s="18"/>
      <c r="BC1547" s="18"/>
      <c r="BD1547" s="18"/>
      <c r="BE1547" s="18"/>
      <c r="BF1547" s="18"/>
      <c r="BG1547" s="18"/>
      <c r="BH1547" s="18"/>
      <c r="BI1547" s="18"/>
      <c r="BJ1547" s="18"/>
      <c r="BK1547" s="18"/>
      <c r="BL1547" s="18"/>
      <c r="BM1547" s="18"/>
      <c r="BN1547" s="18"/>
      <c r="BO1547" s="18"/>
      <c r="BP1547" s="18"/>
      <c r="BQ1547" s="18"/>
      <c r="BR1547" s="18"/>
      <c r="BS1547" s="18"/>
      <c r="BT1547" s="18"/>
      <c r="BU1547" s="18"/>
      <c r="BV1547" s="18"/>
      <c r="BW1547" s="18"/>
      <c r="BX1547" s="18"/>
      <c r="BY1547" s="18"/>
      <c r="BZ1547" s="18"/>
      <c r="CA1547" s="18"/>
      <c r="CB1547" s="18"/>
      <c r="CC1547" s="18"/>
      <c r="CD1547" s="18"/>
      <c r="CE1547" s="18"/>
      <c r="CF1547" s="18"/>
      <c r="CG1547" s="18"/>
      <c r="CH1547" s="18"/>
      <c r="CI1547" s="18"/>
      <c r="CJ1547" s="18"/>
      <c r="CK1547" s="18"/>
      <c r="CL1547" s="18"/>
      <c r="CM1547" s="18"/>
      <c r="CN1547" s="18"/>
      <c r="CO1547" s="18"/>
      <c r="CP1547" s="18"/>
      <c r="CQ1547" s="18"/>
      <c r="CR1547" s="18"/>
      <c r="CS1547" s="18"/>
    </row>
    <row r="1548" spans="1:97">
      <c r="A1548" s="18"/>
      <c r="B1548" s="18"/>
      <c r="C1548" s="18" t="s">
        <v>19425</v>
      </c>
      <c r="D1548" s="18"/>
      <c r="E1548" s="18"/>
      <c r="F1548" s="18"/>
      <c r="G1548" s="18"/>
      <c r="H1548" s="18"/>
      <c r="I1548" s="18"/>
      <c r="J1548" s="18"/>
      <c r="K1548" s="18"/>
      <c r="L1548" s="18"/>
      <c r="M1548" s="18"/>
      <c r="N1548" s="18"/>
      <c r="O1548" s="18"/>
      <c r="P1548" s="18"/>
      <c r="Q1548" s="18"/>
      <c r="R1548" s="18"/>
      <c r="S1548" s="18"/>
      <c r="T1548" s="18"/>
      <c r="U1548" s="18"/>
      <c r="V1548" s="18"/>
      <c r="W1548" s="18"/>
      <c r="X1548" s="18"/>
      <c r="Y1548" s="18"/>
      <c r="Z1548" s="18"/>
      <c r="AA1548" s="18"/>
      <c r="AB1548" s="18"/>
      <c r="AC1548" s="18"/>
      <c r="AD1548" s="18"/>
      <c r="AE1548" s="18"/>
      <c r="AF1548" s="18"/>
      <c r="AG1548" s="18"/>
      <c r="AH1548" s="18"/>
      <c r="AI1548" s="18"/>
      <c r="AJ1548" s="18"/>
      <c r="AK1548" s="18"/>
      <c r="AL1548" s="18"/>
      <c r="AM1548" s="18"/>
      <c r="AN1548" s="18"/>
      <c r="AO1548" s="18"/>
      <c r="AP1548" s="18"/>
      <c r="AQ1548" s="18"/>
      <c r="AR1548" s="18"/>
      <c r="AS1548" s="18"/>
      <c r="AT1548" s="18"/>
      <c r="AU1548" s="18"/>
      <c r="AV1548" s="18"/>
      <c r="AW1548" s="18"/>
      <c r="AX1548" s="18"/>
      <c r="AY1548" s="18"/>
      <c r="AZ1548" s="18"/>
      <c r="BA1548" s="18"/>
      <c r="BB1548" s="18"/>
      <c r="BC1548" s="18"/>
      <c r="BD1548" s="18"/>
      <c r="BE1548" s="18"/>
      <c r="BF1548" s="18"/>
      <c r="BG1548" s="18"/>
      <c r="BH1548" s="18"/>
      <c r="BI1548" s="18"/>
      <c r="BJ1548" s="18"/>
      <c r="BK1548" s="18"/>
      <c r="BL1548" s="18"/>
      <c r="BM1548" s="18"/>
      <c r="BN1548" s="18"/>
      <c r="BO1548" s="18"/>
      <c r="BP1548" s="18"/>
      <c r="BQ1548" s="18"/>
      <c r="BR1548" s="18"/>
      <c r="BS1548" s="18"/>
      <c r="BT1548" s="18"/>
      <c r="BU1548" s="18"/>
      <c r="BV1548" s="18"/>
      <c r="BW1548" s="18"/>
      <c r="BX1548" s="18"/>
      <c r="BY1548" s="18"/>
      <c r="BZ1548" s="18"/>
      <c r="CA1548" s="18"/>
      <c r="CB1548" s="18"/>
      <c r="CC1548" s="18"/>
      <c r="CD1548" s="18"/>
      <c r="CE1548" s="18"/>
      <c r="CF1548" s="18"/>
      <c r="CG1548" s="18"/>
      <c r="CH1548" s="18"/>
      <c r="CI1548" s="18"/>
      <c r="CJ1548" s="18"/>
      <c r="CK1548" s="18"/>
      <c r="CL1548" s="18"/>
      <c r="CM1548" s="18"/>
      <c r="CN1548" s="18"/>
      <c r="CO1548" s="18"/>
      <c r="CP1548" s="18"/>
      <c r="CQ1548" s="18"/>
      <c r="CR1548" s="18"/>
      <c r="CS1548" s="18"/>
    </row>
    <row r="1549" spans="1:97">
      <c r="A1549" s="18"/>
      <c r="B1549" s="18"/>
      <c r="C1549" s="18" t="s">
        <v>19426</v>
      </c>
      <c r="D1549" s="18"/>
      <c r="E1549" s="18"/>
      <c r="F1549" s="18"/>
      <c r="G1549" s="18"/>
      <c r="H1549" s="18"/>
      <c r="I1549" s="18"/>
      <c r="J1549" s="18"/>
      <c r="K1549" s="18"/>
      <c r="L1549" s="18"/>
      <c r="M1549" s="18"/>
      <c r="N1549" s="18"/>
      <c r="O1549" s="18"/>
      <c r="P1549" s="18"/>
      <c r="Q1549" s="18"/>
      <c r="R1549" s="18"/>
      <c r="S1549" s="18"/>
      <c r="T1549" s="18"/>
      <c r="U1549" s="18"/>
      <c r="V1549" s="18"/>
      <c r="W1549" s="18"/>
      <c r="X1549" s="18"/>
      <c r="Y1549" s="18"/>
      <c r="Z1549" s="18"/>
      <c r="AA1549" s="18"/>
      <c r="AB1549" s="18"/>
      <c r="AC1549" s="18"/>
      <c r="AD1549" s="18"/>
      <c r="AE1549" s="18"/>
      <c r="AF1549" s="18"/>
      <c r="AG1549" s="18"/>
      <c r="AH1549" s="18"/>
      <c r="AI1549" s="18"/>
      <c r="AJ1549" s="18"/>
      <c r="AK1549" s="18"/>
      <c r="AL1549" s="18"/>
      <c r="AM1549" s="18"/>
      <c r="AN1549" s="18"/>
      <c r="AO1549" s="18"/>
      <c r="AP1549" s="18"/>
      <c r="AQ1549" s="18"/>
      <c r="AR1549" s="18"/>
      <c r="AS1549" s="18"/>
      <c r="AT1549" s="18"/>
      <c r="AU1549" s="18"/>
      <c r="AV1549" s="18"/>
      <c r="AW1549" s="18"/>
      <c r="AX1549" s="18"/>
      <c r="AY1549" s="18"/>
      <c r="AZ1549" s="18"/>
      <c r="BA1549" s="18"/>
      <c r="BB1549" s="18"/>
      <c r="BC1549" s="18"/>
      <c r="BD1549" s="18"/>
      <c r="BE1549" s="18"/>
      <c r="BF1549" s="18"/>
      <c r="BG1549" s="18"/>
      <c r="BH1549" s="18"/>
      <c r="BI1549" s="18"/>
      <c r="BJ1549" s="18"/>
      <c r="BK1549" s="18"/>
      <c r="BL1549" s="18"/>
      <c r="BM1549" s="18"/>
      <c r="BN1549" s="18"/>
      <c r="BO1549" s="18"/>
      <c r="BP1549" s="18"/>
      <c r="BQ1549" s="18"/>
      <c r="BR1549" s="18"/>
      <c r="BS1549" s="18"/>
      <c r="BT1549" s="18"/>
      <c r="BU1549" s="18"/>
      <c r="BV1549" s="18"/>
      <c r="BW1549" s="18"/>
      <c r="BX1549" s="18"/>
      <c r="BY1549" s="18"/>
      <c r="BZ1549" s="18"/>
      <c r="CA1549" s="18"/>
      <c r="CB1549" s="18"/>
      <c r="CC1549" s="18"/>
      <c r="CD1549" s="18"/>
      <c r="CE1549" s="18"/>
      <c r="CF1549" s="18"/>
      <c r="CG1549" s="18"/>
      <c r="CH1549" s="18"/>
      <c r="CI1549" s="18"/>
      <c r="CJ1549" s="18"/>
      <c r="CK1549" s="18"/>
      <c r="CL1549" s="18"/>
      <c r="CM1549" s="18"/>
      <c r="CN1549" s="18"/>
      <c r="CO1549" s="18"/>
      <c r="CP1549" s="18"/>
      <c r="CQ1549" s="18"/>
      <c r="CR1549" s="18"/>
      <c r="CS1549" s="18"/>
    </row>
    <row r="1550" spans="1:97">
      <c r="A1550" s="18"/>
      <c r="B1550" s="18"/>
      <c r="C1550" s="18" t="s">
        <v>19427</v>
      </c>
      <c r="D1550" s="18"/>
      <c r="E1550" s="18"/>
      <c r="F1550" s="18"/>
      <c r="G1550" s="18"/>
      <c r="H1550" s="18"/>
      <c r="I1550" s="18"/>
      <c r="J1550" s="18"/>
      <c r="K1550" s="18"/>
      <c r="L1550" s="18"/>
      <c r="M1550" s="18"/>
      <c r="N1550" s="18"/>
      <c r="O1550" s="18"/>
      <c r="P1550" s="18"/>
      <c r="Q1550" s="18"/>
      <c r="R1550" s="18"/>
      <c r="S1550" s="18"/>
      <c r="T1550" s="18"/>
      <c r="U1550" s="18"/>
      <c r="V1550" s="18"/>
      <c r="W1550" s="18"/>
      <c r="X1550" s="18"/>
      <c r="Y1550" s="18"/>
      <c r="Z1550" s="18"/>
      <c r="AA1550" s="18"/>
      <c r="AB1550" s="18"/>
      <c r="AC1550" s="18"/>
      <c r="AD1550" s="18"/>
      <c r="AE1550" s="18"/>
      <c r="AF1550" s="18"/>
      <c r="AG1550" s="18"/>
      <c r="AH1550" s="18"/>
      <c r="AI1550" s="18"/>
      <c r="AJ1550" s="18"/>
      <c r="AK1550" s="18"/>
      <c r="AL1550" s="18"/>
      <c r="AM1550" s="18"/>
      <c r="AN1550" s="18"/>
      <c r="AO1550" s="18"/>
      <c r="AP1550" s="18"/>
      <c r="AQ1550" s="18"/>
      <c r="AR1550" s="18"/>
      <c r="AS1550" s="18"/>
      <c r="AT1550" s="18"/>
      <c r="AU1550" s="18"/>
      <c r="AV1550" s="18"/>
      <c r="AW1550" s="18"/>
      <c r="AX1550" s="18"/>
      <c r="AY1550" s="18"/>
      <c r="AZ1550" s="18"/>
      <c r="BA1550" s="18"/>
      <c r="BB1550" s="18"/>
      <c r="BC1550" s="18"/>
      <c r="BD1550" s="18"/>
      <c r="BE1550" s="18"/>
      <c r="BF1550" s="18"/>
      <c r="BG1550" s="18"/>
      <c r="BH1550" s="18"/>
      <c r="BI1550" s="18"/>
      <c r="BJ1550" s="18"/>
      <c r="BK1550" s="18"/>
      <c r="BL1550" s="18"/>
      <c r="BM1550" s="18"/>
      <c r="BN1550" s="18"/>
      <c r="BO1550" s="18"/>
      <c r="BP1550" s="18"/>
      <c r="BQ1550" s="18"/>
      <c r="BR1550" s="18"/>
      <c r="BS1550" s="18"/>
      <c r="BT1550" s="18"/>
      <c r="BU1550" s="18"/>
      <c r="BV1550" s="18"/>
      <c r="BW1550" s="18"/>
      <c r="BX1550" s="18"/>
      <c r="BY1550" s="18"/>
      <c r="BZ1550" s="18"/>
      <c r="CA1550" s="18"/>
      <c r="CB1550" s="18"/>
      <c r="CC1550" s="18"/>
      <c r="CD1550" s="18"/>
      <c r="CE1550" s="18"/>
      <c r="CF1550" s="18"/>
      <c r="CG1550" s="18"/>
      <c r="CH1550" s="18"/>
      <c r="CI1550" s="18"/>
      <c r="CJ1550" s="18"/>
      <c r="CK1550" s="18"/>
      <c r="CL1550" s="18"/>
      <c r="CM1550" s="18"/>
      <c r="CN1550" s="18"/>
      <c r="CO1550" s="18"/>
      <c r="CP1550" s="18"/>
      <c r="CQ1550" s="18"/>
      <c r="CR1550" s="18"/>
      <c r="CS1550" s="18"/>
    </row>
    <row r="1551" spans="1:97">
      <c r="A1551" s="18"/>
      <c r="B1551" s="18"/>
      <c r="C1551" s="18" t="s">
        <v>19428</v>
      </c>
      <c r="D1551" s="18"/>
      <c r="E1551" s="18"/>
      <c r="F1551" s="18"/>
      <c r="G1551" s="18"/>
      <c r="H1551" s="18"/>
      <c r="I1551" s="18"/>
      <c r="J1551" s="18"/>
      <c r="K1551" s="18"/>
      <c r="L1551" s="18"/>
      <c r="M1551" s="18"/>
      <c r="N1551" s="18"/>
      <c r="O1551" s="18"/>
      <c r="P1551" s="18"/>
      <c r="Q1551" s="18"/>
      <c r="R1551" s="18"/>
      <c r="S1551" s="18"/>
      <c r="T1551" s="18"/>
      <c r="U1551" s="18"/>
      <c r="V1551" s="18"/>
      <c r="W1551" s="18"/>
      <c r="X1551" s="18"/>
      <c r="Y1551" s="18"/>
      <c r="Z1551" s="18"/>
      <c r="AA1551" s="18"/>
      <c r="AB1551" s="18"/>
      <c r="AC1551" s="18"/>
      <c r="AD1551" s="18"/>
      <c r="AE1551" s="18"/>
      <c r="AF1551" s="18"/>
      <c r="AG1551" s="18"/>
      <c r="AH1551" s="18"/>
      <c r="AI1551" s="18"/>
      <c r="AJ1551" s="18"/>
      <c r="AK1551" s="18"/>
      <c r="AL1551" s="18"/>
      <c r="AM1551" s="18"/>
      <c r="AN1551" s="18"/>
      <c r="AO1551" s="18"/>
      <c r="AP1551" s="18"/>
      <c r="AQ1551" s="18"/>
      <c r="AR1551" s="18"/>
      <c r="AS1551" s="18"/>
      <c r="AT1551" s="18"/>
      <c r="AU1551" s="18"/>
      <c r="AV1551" s="18"/>
      <c r="AW1551" s="18"/>
      <c r="AX1551" s="18"/>
      <c r="AY1551" s="18"/>
      <c r="AZ1551" s="18"/>
      <c r="BA1551" s="18"/>
      <c r="BB1551" s="18"/>
      <c r="BC1551" s="18"/>
      <c r="BD1551" s="18"/>
      <c r="BE1551" s="18"/>
      <c r="BF1551" s="18"/>
      <c r="BG1551" s="18"/>
      <c r="BH1551" s="18"/>
      <c r="BI1551" s="18"/>
      <c r="BJ1551" s="18"/>
      <c r="BK1551" s="18"/>
      <c r="BL1551" s="18"/>
      <c r="BM1551" s="18"/>
      <c r="BN1551" s="18"/>
      <c r="BO1551" s="18"/>
      <c r="BP1551" s="18"/>
      <c r="BQ1551" s="18"/>
      <c r="BR1551" s="18"/>
      <c r="BS1551" s="18"/>
      <c r="BT1551" s="18"/>
      <c r="BU1551" s="18"/>
      <c r="BV1551" s="18"/>
      <c r="BW1551" s="18"/>
      <c r="BX1551" s="18"/>
      <c r="BY1551" s="18"/>
      <c r="BZ1551" s="18"/>
      <c r="CA1551" s="18"/>
      <c r="CB1551" s="18"/>
      <c r="CC1551" s="18"/>
      <c r="CD1551" s="18"/>
      <c r="CE1551" s="18"/>
      <c r="CF1551" s="18"/>
      <c r="CG1551" s="18"/>
      <c r="CH1551" s="18"/>
      <c r="CI1551" s="18"/>
      <c r="CJ1551" s="18"/>
      <c r="CK1551" s="18"/>
      <c r="CL1551" s="18"/>
      <c r="CM1551" s="18"/>
      <c r="CN1551" s="18"/>
      <c r="CO1551" s="18"/>
      <c r="CP1551" s="18"/>
      <c r="CQ1551" s="18"/>
      <c r="CR1551" s="18"/>
      <c r="CS1551" s="18"/>
    </row>
    <row r="1552" spans="1:97">
      <c r="A1552" s="18"/>
      <c r="B1552" s="18"/>
      <c r="C1552" s="18" t="s">
        <v>19429</v>
      </c>
      <c r="D1552" s="18"/>
      <c r="E1552" s="18"/>
      <c r="F1552" s="18"/>
      <c r="G1552" s="18"/>
      <c r="H1552" s="18"/>
      <c r="I1552" s="18"/>
      <c r="J1552" s="18"/>
      <c r="K1552" s="18"/>
      <c r="L1552" s="18"/>
      <c r="M1552" s="18"/>
      <c r="N1552" s="18"/>
      <c r="O1552" s="18"/>
      <c r="P1552" s="18"/>
      <c r="Q1552" s="18"/>
      <c r="R1552" s="18"/>
      <c r="S1552" s="18"/>
      <c r="T1552" s="18"/>
      <c r="U1552" s="18"/>
      <c r="V1552" s="18"/>
      <c r="W1552" s="18"/>
      <c r="X1552" s="18"/>
      <c r="Y1552" s="18"/>
      <c r="Z1552" s="18"/>
      <c r="AA1552" s="18"/>
      <c r="AB1552" s="18"/>
      <c r="AC1552" s="18"/>
      <c r="AD1552" s="18"/>
      <c r="AE1552" s="18"/>
      <c r="AF1552" s="18"/>
      <c r="AG1552" s="18"/>
      <c r="AH1552" s="18"/>
      <c r="AI1552" s="18"/>
      <c r="AJ1552" s="18"/>
      <c r="AK1552" s="18"/>
      <c r="AL1552" s="18"/>
      <c r="AM1552" s="18"/>
      <c r="AN1552" s="18"/>
      <c r="AO1552" s="18"/>
      <c r="AP1552" s="18"/>
      <c r="AQ1552" s="18"/>
      <c r="AR1552" s="18"/>
      <c r="AS1552" s="18"/>
      <c r="AT1552" s="18"/>
      <c r="AU1552" s="18"/>
      <c r="AV1552" s="18"/>
      <c r="AW1552" s="18"/>
      <c r="AX1552" s="18"/>
      <c r="AY1552" s="18"/>
      <c r="AZ1552" s="18"/>
      <c r="BA1552" s="18"/>
      <c r="BB1552" s="18"/>
      <c r="BC1552" s="18"/>
      <c r="BD1552" s="18"/>
      <c r="BE1552" s="18"/>
      <c r="BF1552" s="18"/>
      <c r="BG1552" s="18"/>
      <c r="BH1552" s="18"/>
      <c r="BI1552" s="18"/>
      <c r="BJ1552" s="18"/>
      <c r="BK1552" s="18"/>
      <c r="BL1552" s="18"/>
      <c r="BM1552" s="18"/>
      <c r="BN1552" s="18"/>
      <c r="BO1552" s="18"/>
      <c r="BP1552" s="18"/>
      <c r="BQ1552" s="18"/>
      <c r="BR1552" s="18"/>
      <c r="BS1552" s="18"/>
      <c r="BT1552" s="18"/>
      <c r="BU1552" s="18"/>
      <c r="BV1552" s="18"/>
      <c r="BW1552" s="18"/>
      <c r="BX1552" s="18"/>
      <c r="BY1552" s="18"/>
      <c r="BZ1552" s="18"/>
      <c r="CA1552" s="18"/>
      <c r="CB1552" s="18"/>
      <c r="CC1552" s="18"/>
      <c r="CD1552" s="18"/>
      <c r="CE1552" s="18"/>
      <c r="CF1552" s="18"/>
      <c r="CG1552" s="18"/>
      <c r="CH1552" s="18"/>
      <c r="CI1552" s="18"/>
      <c r="CJ1552" s="18"/>
      <c r="CK1552" s="18"/>
      <c r="CL1552" s="18"/>
      <c r="CM1552" s="18"/>
      <c r="CN1552" s="18"/>
      <c r="CO1552" s="18"/>
      <c r="CP1552" s="18"/>
      <c r="CQ1552" s="18"/>
      <c r="CR1552" s="18"/>
      <c r="CS1552" s="18"/>
    </row>
    <row r="1553" spans="1:97">
      <c r="A1553" s="18"/>
      <c r="B1553" s="18"/>
      <c r="C1553" s="18" t="s">
        <v>19430</v>
      </c>
      <c r="D1553" s="18"/>
      <c r="E1553" s="18"/>
      <c r="F1553" s="18"/>
      <c r="G1553" s="18"/>
      <c r="H1553" s="18"/>
      <c r="I1553" s="18"/>
      <c r="J1553" s="18"/>
      <c r="K1553" s="18"/>
      <c r="L1553" s="18"/>
      <c r="M1553" s="18"/>
      <c r="N1553" s="18"/>
      <c r="O1553" s="18"/>
      <c r="P1553" s="18"/>
      <c r="Q1553" s="18"/>
      <c r="R1553" s="18"/>
      <c r="S1553" s="18"/>
      <c r="T1553" s="18"/>
      <c r="U1553" s="18"/>
      <c r="V1553" s="18"/>
      <c r="W1553" s="18"/>
      <c r="X1553" s="18"/>
      <c r="Y1553" s="18"/>
      <c r="Z1553" s="18"/>
      <c r="AA1553" s="18"/>
      <c r="AB1553" s="18"/>
      <c r="AC1553" s="18"/>
      <c r="AD1553" s="18"/>
      <c r="AE1553" s="18"/>
      <c r="AF1553" s="18"/>
      <c r="AG1553" s="18"/>
      <c r="AH1553" s="18"/>
      <c r="AI1553" s="18"/>
      <c r="AJ1553" s="18"/>
      <c r="AK1553" s="18"/>
      <c r="AL1553" s="18"/>
      <c r="AM1553" s="18"/>
      <c r="AN1553" s="18"/>
      <c r="AO1553" s="18"/>
      <c r="AP1553" s="18"/>
      <c r="AQ1553" s="18"/>
      <c r="AR1553" s="18"/>
      <c r="AS1553" s="18"/>
      <c r="AT1553" s="18"/>
      <c r="AU1553" s="18"/>
      <c r="AV1553" s="18"/>
      <c r="AW1553" s="18"/>
      <c r="AX1553" s="18"/>
      <c r="AY1553" s="18"/>
      <c r="AZ1553" s="18"/>
      <c r="BA1553" s="18"/>
      <c r="BB1553" s="18"/>
      <c r="BC1553" s="18"/>
      <c r="BD1553" s="18"/>
      <c r="BE1553" s="18"/>
      <c r="BF1553" s="18"/>
      <c r="BG1553" s="18"/>
      <c r="BH1553" s="18"/>
      <c r="BI1553" s="18"/>
      <c r="BJ1553" s="18"/>
      <c r="BK1553" s="18"/>
      <c r="BL1553" s="18"/>
      <c r="BM1553" s="18"/>
      <c r="BN1553" s="18"/>
      <c r="BO1553" s="18"/>
      <c r="BP1553" s="18"/>
      <c r="BQ1553" s="18"/>
      <c r="BR1553" s="18"/>
      <c r="BS1553" s="18"/>
      <c r="BT1553" s="18"/>
      <c r="BU1553" s="18"/>
      <c r="BV1553" s="18"/>
      <c r="BW1553" s="18"/>
      <c r="BX1553" s="18"/>
      <c r="BY1553" s="18"/>
      <c r="BZ1553" s="18"/>
      <c r="CA1553" s="18"/>
      <c r="CB1553" s="18"/>
      <c r="CC1553" s="18"/>
      <c r="CD1553" s="18"/>
      <c r="CE1553" s="18"/>
      <c r="CF1553" s="18"/>
      <c r="CG1553" s="18"/>
      <c r="CH1553" s="18"/>
      <c r="CI1553" s="18"/>
      <c r="CJ1553" s="18"/>
      <c r="CK1553" s="18"/>
      <c r="CL1553" s="18"/>
      <c r="CM1553" s="18"/>
      <c r="CN1553" s="18"/>
      <c r="CO1553" s="18"/>
      <c r="CP1553" s="18"/>
      <c r="CQ1553" s="18"/>
      <c r="CR1553" s="18"/>
      <c r="CS1553" s="18"/>
    </row>
    <row r="1554" spans="1:97">
      <c r="A1554" s="18"/>
      <c r="B1554" s="18"/>
      <c r="C1554" s="18" t="s">
        <v>19431</v>
      </c>
      <c r="D1554" s="18"/>
      <c r="E1554" s="18"/>
      <c r="F1554" s="18"/>
      <c r="G1554" s="18"/>
      <c r="H1554" s="18"/>
      <c r="I1554" s="18"/>
      <c r="J1554" s="18"/>
      <c r="K1554" s="18"/>
      <c r="L1554" s="18"/>
      <c r="M1554" s="18"/>
      <c r="N1554" s="18"/>
      <c r="O1554" s="18"/>
      <c r="P1554" s="18"/>
      <c r="Q1554" s="18"/>
      <c r="R1554" s="18"/>
      <c r="S1554" s="18"/>
      <c r="T1554" s="18"/>
      <c r="U1554" s="18"/>
      <c r="V1554" s="18"/>
      <c r="W1554" s="18"/>
      <c r="X1554" s="18"/>
      <c r="Y1554" s="18"/>
      <c r="Z1554" s="18"/>
      <c r="AA1554" s="18"/>
      <c r="AB1554" s="18"/>
      <c r="AC1554" s="18"/>
      <c r="AD1554" s="18"/>
      <c r="AE1554" s="18"/>
      <c r="AF1554" s="18"/>
      <c r="AG1554" s="18"/>
      <c r="AH1554" s="18"/>
      <c r="AI1554" s="18"/>
      <c r="AJ1554" s="18"/>
      <c r="AK1554" s="18"/>
      <c r="AL1554" s="18"/>
      <c r="AM1554" s="18"/>
      <c r="AN1554" s="18"/>
      <c r="AO1554" s="18"/>
      <c r="AP1554" s="18"/>
      <c r="AQ1554" s="18"/>
      <c r="AR1554" s="18"/>
      <c r="AS1554" s="18"/>
      <c r="AT1554" s="18"/>
      <c r="AU1554" s="18"/>
      <c r="AV1554" s="18"/>
      <c r="AW1554" s="18"/>
      <c r="AX1554" s="18"/>
      <c r="AY1554" s="18"/>
      <c r="AZ1554" s="18"/>
      <c r="BA1554" s="18"/>
      <c r="BB1554" s="18"/>
      <c r="BC1554" s="18"/>
      <c r="BD1554" s="18"/>
      <c r="BE1554" s="18"/>
      <c r="BF1554" s="18"/>
      <c r="BG1554" s="18"/>
      <c r="BH1554" s="18"/>
      <c r="BI1554" s="18"/>
      <c r="BJ1554" s="18"/>
      <c r="BK1554" s="18"/>
      <c r="BL1554" s="18"/>
      <c r="BM1554" s="18"/>
      <c r="BN1554" s="18"/>
      <c r="BO1554" s="18"/>
      <c r="BP1554" s="18"/>
      <c r="BQ1554" s="18"/>
      <c r="BR1554" s="18"/>
      <c r="BS1554" s="18"/>
      <c r="BT1554" s="18"/>
      <c r="BU1554" s="18"/>
      <c r="BV1554" s="18"/>
      <c r="BW1554" s="18"/>
      <c r="BX1554" s="18"/>
      <c r="BY1554" s="18"/>
      <c r="BZ1554" s="18"/>
      <c r="CA1554" s="18"/>
      <c r="CB1554" s="18"/>
      <c r="CC1554" s="18"/>
      <c r="CD1554" s="18"/>
      <c r="CE1554" s="18"/>
      <c r="CF1554" s="18"/>
      <c r="CG1554" s="18"/>
      <c r="CH1554" s="18"/>
      <c r="CI1554" s="18"/>
      <c r="CJ1554" s="18"/>
      <c r="CK1554" s="18"/>
      <c r="CL1554" s="18"/>
      <c r="CM1554" s="18"/>
      <c r="CN1554" s="18"/>
      <c r="CO1554" s="18"/>
      <c r="CP1554" s="18"/>
      <c r="CQ1554" s="18"/>
      <c r="CR1554" s="18"/>
      <c r="CS1554" s="18"/>
    </row>
    <row r="1555" spans="1:97">
      <c r="A1555" s="18"/>
      <c r="B1555" s="18"/>
      <c r="C1555" s="18" t="s">
        <v>19432</v>
      </c>
      <c r="D1555" s="18"/>
      <c r="E1555" s="18"/>
      <c r="F1555" s="18"/>
      <c r="G1555" s="18"/>
      <c r="H1555" s="18"/>
      <c r="I1555" s="18"/>
      <c r="J1555" s="18"/>
      <c r="K1555" s="18"/>
      <c r="L1555" s="18"/>
      <c r="M1555" s="18"/>
      <c r="N1555" s="18"/>
      <c r="O1555" s="18"/>
      <c r="P1555" s="18"/>
      <c r="Q1555" s="18"/>
      <c r="R1555" s="18"/>
      <c r="S1555" s="18"/>
      <c r="T1555" s="18"/>
      <c r="U1555" s="18"/>
      <c r="V1555" s="18"/>
      <c r="W1555" s="18"/>
      <c r="X1555" s="18"/>
      <c r="Y1555" s="18"/>
      <c r="Z1555" s="18"/>
      <c r="AA1555" s="18"/>
      <c r="AB1555" s="18"/>
      <c r="AC1555" s="18"/>
      <c r="AD1555" s="18"/>
      <c r="AE1555" s="18"/>
      <c r="AF1555" s="18"/>
      <c r="AG1555" s="18"/>
      <c r="AH1555" s="18"/>
      <c r="AI1555" s="18"/>
      <c r="AJ1555" s="18"/>
      <c r="AK1555" s="18"/>
      <c r="AL1555" s="18"/>
      <c r="AM1555" s="18"/>
      <c r="AN1555" s="18"/>
      <c r="AO1555" s="18"/>
      <c r="AP1555" s="18"/>
      <c r="AQ1555" s="18"/>
      <c r="AR1555" s="18"/>
      <c r="AS1555" s="18"/>
      <c r="AT1555" s="18"/>
      <c r="AU1555" s="18"/>
      <c r="AV1555" s="18"/>
      <c r="AW1555" s="18"/>
      <c r="AX1555" s="18"/>
      <c r="AY1555" s="18"/>
      <c r="AZ1555" s="18"/>
      <c r="BA1555" s="18"/>
      <c r="BB1555" s="18"/>
      <c r="BC1555" s="18"/>
      <c r="BD1555" s="18"/>
      <c r="BE1555" s="18"/>
      <c r="BF1555" s="18"/>
      <c r="BG1555" s="18"/>
      <c r="BH1555" s="18"/>
      <c r="BI1555" s="18"/>
      <c r="BJ1555" s="18"/>
      <c r="BK1555" s="18"/>
      <c r="BL1555" s="18"/>
      <c r="BM1555" s="18"/>
      <c r="BN1555" s="18"/>
      <c r="BO1555" s="18"/>
      <c r="BP1555" s="18"/>
      <c r="BQ1555" s="18"/>
      <c r="BR1555" s="18"/>
      <c r="BS1555" s="18"/>
      <c r="BT1555" s="18"/>
      <c r="BU1555" s="18"/>
      <c r="BV1555" s="18"/>
      <c r="BW1555" s="18"/>
      <c r="BX1555" s="18"/>
      <c r="BY1555" s="18"/>
      <c r="BZ1555" s="18"/>
      <c r="CA1555" s="18"/>
      <c r="CB1555" s="18"/>
      <c r="CC1555" s="18"/>
      <c r="CD1555" s="18"/>
      <c r="CE1555" s="18"/>
      <c r="CF1555" s="18"/>
      <c r="CG1555" s="18"/>
      <c r="CH1555" s="18"/>
      <c r="CI1555" s="18"/>
      <c r="CJ1555" s="18"/>
      <c r="CK1555" s="18"/>
      <c r="CL1555" s="18"/>
      <c r="CM1555" s="18"/>
      <c r="CN1555" s="18"/>
      <c r="CO1555" s="18"/>
      <c r="CP1555" s="18"/>
      <c r="CQ1555" s="18"/>
      <c r="CR1555" s="18"/>
      <c r="CS1555" s="18"/>
    </row>
    <row r="1556" spans="1:97">
      <c r="A1556" s="18"/>
      <c r="B1556" s="18"/>
      <c r="C1556" s="18" t="s">
        <v>19433</v>
      </c>
      <c r="D1556" s="18"/>
      <c r="E1556" s="18"/>
      <c r="F1556" s="18"/>
      <c r="G1556" s="18"/>
      <c r="H1556" s="18"/>
      <c r="I1556" s="18"/>
      <c r="J1556" s="18"/>
      <c r="K1556" s="18"/>
      <c r="L1556" s="18"/>
      <c r="M1556" s="18"/>
      <c r="N1556" s="18"/>
      <c r="O1556" s="18"/>
      <c r="P1556" s="18"/>
      <c r="Q1556" s="18"/>
      <c r="R1556" s="18"/>
      <c r="S1556" s="18"/>
      <c r="T1556" s="18"/>
      <c r="U1556" s="18"/>
      <c r="V1556" s="18"/>
      <c r="W1556" s="18"/>
      <c r="X1556" s="18"/>
      <c r="Y1556" s="18"/>
      <c r="Z1556" s="18"/>
      <c r="AA1556" s="18"/>
      <c r="AB1556" s="18"/>
      <c r="AC1556" s="18"/>
      <c r="AD1556" s="18"/>
      <c r="AE1556" s="18"/>
      <c r="AF1556" s="18"/>
      <c r="AG1556" s="18"/>
      <c r="AH1556" s="18"/>
      <c r="AI1556" s="18"/>
      <c r="AJ1556" s="18"/>
      <c r="AK1556" s="18"/>
      <c r="AL1556" s="18"/>
      <c r="AM1556" s="18"/>
      <c r="AN1556" s="18"/>
      <c r="AO1556" s="18"/>
      <c r="AP1556" s="18"/>
      <c r="AQ1556" s="18"/>
      <c r="AR1556" s="18"/>
      <c r="AS1556" s="18"/>
      <c r="AT1556" s="18"/>
      <c r="AU1556" s="18"/>
      <c r="AV1556" s="18"/>
      <c r="AW1556" s="18"/>
      <c r="AX1556" s="18"/>
      <c r="AY1556" s="18"/>
      <c r="AZ1556" s="18"/>
      <c r="BA1556" s="18"/>
      <c r="BB1556" s="18"/>
      <c r="BC1556" s="18"/>
      <c r="BD1556" s="18"/>
      <c r="BE1556" s="18"/>
      <c r="BF1556" s="18"/>
      <c r="BG1556" s="18"/>
      <c r="BH1556" s="18"/>
      <c r="BI1556" s="18"/>
      <c r="BJ1556" s="18"/>
      <c r="BK1556" s="18"/>
      <c r="BL1556" s="18"/>
      <c r="BM1556" s="18"/>
      <c r="BN1556" s="18"/>
      <c r="BO1556" s="18"/>
      <c r="BP1556" s="18"/>
      <c r="BQ1556" s="18"/>
      <c r="BR1556" s="18"/>
      <c r="BS1556" s="18"/>
      <c r="BT1556" s="18"/>
      <c r="BU1556" s="18"/>
      <c r="BV1556" s="18"/>
      <c r="BW1556" s="18"/>
      <c r="BX1556" s="18"/>
      <c r="BY1556" s="18"/>
      <c r="BZ1556" s="18"/>
      <c r="CA1556" s="18"/>
      <c r="CB1556" s="18"/>
      <c r="CC1556" s="18"/>
      <c r="CD1556" s="18"/>
      <c r="CE1556" s="18"/>
      <c r="CF1556" s="18"/>
      <c r="CG1556" s="18"/>
      <c r="CH1556" s="18"/>
      <c r="CI1556" s="18"/>
      <c r="CJ1556" s="18"/>
      <c r="CK1556" s="18"/>
      <c r="CL1556" s="18"/>
      <c r="CM1556" s="18"/>
      <c r="CN1556" s="18"/>
      <c r="CO1556" s="18"/>
      <c r="CP1556" s="18"/>
      <c r="CQ1556" s="18"/>
      <c r="CR1556" s="18"/>
      <c r="CS1556" s="18"/>
    </row>
    <row r="1557" spans="1:97">
      <c r="A1557" s="18"/>
      <c r="B1557" s="18"/>
      <c r="C1557" s="18" t="s">
        <v>19434</v>
      </c>
      <c r="D1557" s="18"/>
      <c r="E1557" s="18"/>
      <c r="F1557" s="18"/>
      <c r="G1557" s="18"/>
      <c r="H1557" s="18"/>
      <c r="I1557" s="18"/>
      <c r="J1557" s="18"/>
      <c r="K1557" s="18"/>
      <c r="L1557" s="18"/>
      <c r="M1557" s="18"/>
      <c r="N1557" s="18"/>
      <c r="O1557" s="18"/>
      <c r="P1557" s="18"/>
      <c r="Q1557" s="18"/>
      <c r="R1557" s="18"/>
      <c r="S1557" s="18"/>
      <c r="T1557" s="18"/>
      <c r="U1557" s="18"/>
      <c r="V1557" s="18"/>
      <c r="W1557" s="18"/>
      <c r="X1557" s="18"/>
      <c r="Y1557" s="18"/>
      <c r="Z1557" s="18"/>
      <c r="AA1557" s="18"/>
      <c r="AB1557" s="18"/>
      <c r="AC1557" s="18"/>
      <c r="AD1557" s="18"/>
      <c r="AE1557" s="18"/>
      <c r="AF1557" s="18"/>
      <c r="AG1557" s="18"/>
      <c r="AH1557" s="18"/>
      <c r="AI1557" s="18"/>
      <c r="AJ1557" s="18"/>
      <c r="AK1557" s="18"/>
      <c r="AL1557" s="18"/>
      <c r="AM1557" s="18"/>
      <c r="AN1557" s="18"/>
      <c r="AO1557" s="18"/>
      <c r="AP1557" s="18"/>
      <c r="AQ1557" s="18"/>
      <c r="AR1557" s="18"/>
      <c r="AS1557" s="18"/>
      <c r="AT1557" s="18"/>
      <c r="AU1557" s="18"/>
      <c r="AV1557" s="18"/>
      <c r="AW1557" s="18"/>
      <c r="AX1557" s="18"/>
      <c r="AY1557" s="18"/>
      <c r="AZ1557" s="18"/>
      <c r="BA1557" s="18"/>
      <c r="BB1557" s="18"/>
      <c r="BC1557" s="18"/>
      <c r="BD1557" s="18"/>
      <c r="BE1557" s="18"/>
      <c r="BF1557" s="18"/>
      <c r="BG1557" s="18"/>
      <c r="BH1557" s="18"/>
      <c r="BI1557" s="18"/>
      <c r="BJ1557" s="18"/>
      <c r="BK1557" s="18"/>
      <c r="BL1557" s="18"/>
      <c r="BM1557" s="18"/>
      <c r="BN1557" s="18"/>
      <c r="BO1557" s="18"/>
      <c r="BP1557" s="18"/>
      <c r="BQ1557" s="18"/>
      <c r="BR1557" s="18"/>
      <c r="BS1557" s="18"/>
      <c r="BT1557" s="18"/>
      <c r="BU1557" s="18"/>
      <c r="BV1557" s="18"/>
      <c r="BW1557" s="18"/>
      <c r="BX1557" s="18"/>
      <c r="BY1557" s="18"/>
      <c r="BZ1557" s="18"/>
      <c r="CA1557" s="18"/>
      <c r="CB1557" s="18"/>
      <c r="CC1557" s="18"/>
      <c r="CD1557" s="18"/>
      <c r="CE1557" s="18"/>
      <c r="CF1557" s="18"/>
      <c r="CG1557" s="18"/>
      <c r="CH1557" s="18"/>
      <c r="CI1557" s="18"/>
      <c r="CJ1557" s="18"/>
      <c r="CK1557" s="18"/>
      <c r="CL1557" s="18"/>
      <c r="CM1557" s="18"/>
      <c r="CN1557" s="18"/>
      <c r="CO1557" s="18"/>
      <c r="CP1557" s="18"/>
      <c r="CQ1557" s="18"/>
      <c r="CR1557" s="18"/>
      <c r="CS1557" s="18"/>
    </row>
    <row r="1558" spans="1:97">
      <c r="A1558" s="18"/>
      <c r="B1558" s="18"/>
      <c r="C1558" s="18" t="s">
        <v>19435</v>
      </c>
      <c r="D1558" s="18"/>
      <c r="E1558" s="18"/>
      <c r="F1558" s="18"/>
      <c r="G1558" s="18"/>
      <c r="H1558" s="18"/>
      <c r="I1558" s="18"/>
      <c r="J1558" s="18"/>
      <c r="K1558" s="18"/>
      <c r="L1558" s="18"/>
      <c r="M1558" s="18"/>
      <c r="N1558" s="18"/>
      <c r="O1558" s="18"/>
      <c r="P1558" s="18"/>
      <c r="Q1558" s="18"/>
      <c r="R1558" s="18"/>
      <c r="S1558" s="18"/>
      <c r="T1558" s="18"/>
      <c r="U1558" s="18"/>
      <c r="V1558" s="18"/>
      <c r="W1558" s="18"/>
      <c r="X1558" s="18"/>
      <c r="Y1558" s="18"/>
      <c r="Z1558" s="18"/>
      <c r="AA1558" s="18"/>
      <c r="AB1558" s="18"/>
      <c r="AC1558" s="18"/>
      <c r="AD1558" s="18"/>
      <c r="AE1558" s="18"/>
      <c r="AF1558" s="18"/>
      <c r="AG1558" s="18"/>
      <c r="AH1558" s="18"/>
      <c r="AI1558" s="18"/>
      <c r="AJ1558" s="18"/>
      <c r="AK1558" s="18"/>
      <c r="AL1558" s="18"/>
      <c r="AM1558" s="18"/>
      <c r="AN1558" s="18"/>
      <c r="AO1558" s="18"/>
      <c r="AP1558" s="18"/>
      <c r="AQ1558" s="18"/>
      <c r="AR1558" s="18"/>
      <c r="AS1558" s="18"/>
      <c r="AT1558" s="18"/>
      <c r="AU1558" s="18"/>
      <c r="AV1558" s="18"/>
      <c r="AW1558" s="18"/>
      <c r="AX1558" s="18"/>
      <c r="AY1558" s="18"/>
      <c r="AZ1558" s="18"/>
      <c r="BA1558" s="18"/>
      <c r="BB1558" s="18"/>
      <c r="BC1558" s="18"/>
      <c r="BD1558" s="18"/>
      <c r="BE1558" s="18"/>
      <c r="BF1558" s="18"/>
      <c r="BG1558" s="18"/>
      <c r="BH1558" s="18"/>
      <c r="BI1558" s="18"/>
      <c r="BJ1558" s="18"/>
      <c r="BK1558" s="18"/>
      <c r="BL1558" s="18"/>
      <c r="BM1558" s="18"/>
      <c r="BN1558" s="18"/>
      <c r="BO1558" s="18"/>
      <c r="BP1558" s="18"/>
      <c r="BQ1558" s="18"/>
      <c r="BR1558" s="18"/>
      <c r="BS1558" s="18"/>
      <c r="BT1558" s="18"/>
      <c r="BU1558" s="18"/>
      <c r="BV1558" s="18"/>
      <c r="BW1558" s="18"/>
      <c r="BX1558" s="18"/>
      <c r="BY1558" s="18"/>
      <c r="BZ1558" s="18"/>
      <c r="CA1558" s="18"/>
      <c r="CB1558" s="18"/>
      <c r="CC1558" s="18"/>
      <c r="CD1558" s="18"/>
      <c r="CE1558" s="18"/>
      <c r="CF1558" s="18"/>
      <c r="CG1558" s="18"/>
      <c r="CH1558" s="18"/>
      <c r="CI1558" s="18"/>
      <c r="CJ1558" s="18"/>
      <c r="CK1558" s="18"/>
      <c r="CL1558" s="18"/>
      <c r="CM1558" s="18"/>
      <c r="CN1558" s="18"/>
      <c r="CO1558" s="18"/>
      <c r="CP1558" s="18"/>
      <c r="CQ1558" s="18"/>
      <c r="CR1558" s="18"/>
      <c r="CS1558" s="18"/>
    </row>
    <row r="1559" spans="1:97">
      <c r="A1559" s="18"/>
      <c r="B1559" s="18"/>
      <c r="C1559" s="18" t="s">
        <v>19436</v>
      </c>
      <c r="D1559" s="18"/>
      <c r="E1559" s="18"/>
      <c r="F1559" s="18"/>
      <c r="G1559" s="18"/>
      <c r="H1559" s="18"/>
      <c r="I1559" s="18"/>
      <c r="J1559" s="18"/>
      <c r="K1559" s="18"/>
      <c r="L1559" s="18"/>
      <c r="M1559" s="18"/>
      <c r="N1559" s="18"/>
      <c r="O1559" s="18"/>
      <c r="P1559" s="18"/>
      <c r="Q1559" s="18"/>
      <c r="R1559" s="18"/>
      <c r="S1559" s="18"/>
      <c r="T1559" s="18"/>
      <c r="U1559" s="18"/>
      <c r="V1559" s="18"/>
      <c r="W1559" s="18"/>
      <c r="X1559" s="18"/>
      <c r="Y1559" s="18"/>
      <c r="Z1559" s="18"/>
      <c r="AA1559" s="18"/>
      <c r="AB1559" s="18"/>
      <c r="AC1559" s="18"/>
      <c r="AD1559" s="18"/>
      <c r="AE1559" s="18"/>
      <c r="AF1559" s="18"/>
      <c r="AG1559" s="18"/>
      <c r="AH1559" s="18"/>
      <c r="AI1559" s="18"/>
      <c r="AJ1559" s="18"/>
      <c r="AK1559" s="18"/>
      <c r="AL1559" s="18"/>
      <c r="AM1559" s="18"/>
      <c r="AN1559" s="18"/>
      <c r="AO1559" s="18"/>
      <c r="AP1559" s="18"/>
      <c r="AQ1559" s="18"/>
      <c r="AR1559" s="18"/>
      <c r="AS1559" s="18"/>
      <c r="AT1559" s="18"/>
      <c r="AU1559" s="18"/>
      <c r="AV1559" s="18"/>
      <c r="AW1559" s="18"/>
      <c r="AX1559" s="18"/>
      <c r="AY1559" s="18"/>
      <c r="AZ1559" s="18"/>
      <c r="BA1559" s="18"/>
      <c r="BB1559" s="18"/>
      <c r="BC1559" s="18"/>
      <c r="BD1559" s="18"/>
      <c r="BE1559" s="18"/>
      <c r="BF1559" s="18"/>
      <c r="BG1559" s="18"/>
      <c r="BH1559" s="18"/>
      <c r="BI1559" s="18"/>
      <c r="BJ1559" s="18"/>
      <c r="BK1559" s="18"/>
      <c r="BL1559" s="18"/>
      <c r="BM1559" s="18"/>
      <c r="BN1559" s="18"/>
      <c r="BO1559" s="18"/>
      <c r="BP1559" s="18"/>
      <c r="BQ1559" s="18"/>
      <c r="BR1559" s="18"/>
      <c r="BS1559" s="18"/>
      <c r="BT1559" s="18"/>
      <c r="BU1559" s="18"/>
      <c r="BV1559" s="18"/>
      <c r="BW1559" s="18"/>
      <c r="BX1559" s="18"/>
      <c r="BY1559" s="18"/>
      <c r="BZ1559" s="18"/>
      <c r="CA1559" s="18"/>
      <c r="CB1559" s="18"/>
      <c r="CC1559" s="18"/>
      <c r="CD1559" s="18"/>
      <c r="CE1559" s="18"/>
      <c r="CF1559" s="18"/>
      <c r="CG1559" s="18"/>
      <c r="CH1559" s="18"/>
      <c r="CI1559" s="18"/>
      <c r="CJ1559" s="18"/>
      <c r="CK1559" s="18"/>
      <c r="CL1559" s="18"/>
      <c r="CM1559" s="18"/>
      <c r="CN1559" s="18"/>
      <c r="CO1559" s="18"/>
      <c r="CP1559" s="18"/>
      <c r="CQ1559" s="18"/>
      <c r="CR1559" s="18"/>
      <c r="CS1559" s="18"/>
    </row>
    <row r="1560" spans="1:97">
      <c r="A1560" s="18"/>
      <c r="B1560" s="18"/>
      <c r="C1560" s="18" t="s">
        <v>19437</v>
      </c>
      <c r="D1560" s="18"/>
      <c r="E1560" s="18"/>
      <c r="F1560" s="18"/>
      <c r="G1560" s="18"/>
      <c r="H1560" s="18"/>
      <c r="I1560" s="18"/>
      <c r="J1560" s="18"/>
      <c r="K1560" s="18"/>
      <c r="L1560" s="18"/>
      <c r="M1560" s="18"/>
      <c r="N1560" s="18"/>
      <c r="O1560" s="18"/>
      <c r="P1560" s="18"/>
      <c r="Q1560" s="18"/>
      <c r="R1560" s="18"/>
      <c r="S1560" s="18"/>
      <c r="T1560" s="18"/>
      <c r="U1560" s="18"/>
      <c r="V1560" s="18"/>
      <c r="W1560" s="18"/>
      <c r="X1560" s="18"/>
      <c r="Y1560" s="18"/>
      <c r="Z1560" s="18"/>
      <c r="AA1560" s="18"/>
      <c r="AB1560" s="18"/>
      <c r="AC1560" s="18"/>
      <c r="AD1560" s="18"/>
      <c r="AE1560" s="18"/>
      <c r="AF1560" s="18"/>
      <c r="AG1560" s="18"/>
      <c r="AH1560" s="18"/>
      <c r="AI1560" s="18"/>
      <c r="AJ1560" s="18"/>
      <c r="AK1560" s="18"/>
      <c r="AL1560" s="18"/>
      <c r="AM1560" s="18"/>
      <c r="AN1560" s="18"/>
      <c r="AO1560" s="18"/>
      <c r="AP1560" s="18"/>
      <c r="AQ1560" s="18"/>
      <c r="AR1560" s="18"/>
      <c r="AS1560" s="18"/>
      <c r="AT1560" s="18"/>
      <c r="AU1560" s="18"/>
      <c r="AV1560" s="18"/>
      <c r="AW1560" s="18"/>
      <c r="AX1560" s="18"/>
      <c r="AY1560" s="18"/>
      <c r="AZ1560" s="18"/>
      <c r="BA1560" s="18"/>
      <c r="BB1560" s="18"/>
      <c r="BC1560" s="18"/>
      <c r="BD1560" s="18"/>
      <c r="BE1560" s="18"/>
      <c r="BF1560" s="18"/>
      <c r="BG1560" s="18"/>
      <c r="BH1560" s="18"/>
      <c r="BI1560" s="18"/>
      <c r="BJ1560" s="18"/>
      <c r="BK1560" s="18"/>
      <c r="BL1560" s="18"/>
      <c r="BM1560" s="18"/>
      <c r="BN1560" s="18"/>
      <c r="BO1560" s="18"/>
      <c r="BP1560" s="18"/>
      <c r="BQ1560" s="18"/>
      <c r="BR1560" s="18"/>
      <c r="BS1560" s="18"/>
      <c r="BT1560" s="18"/>
      <c r="BU1560" s="18"/>
      <c r="BV1560" s="18"/>
      <c r="BW1560" s="18"/>
      <c r="BX1560" s="18"/>
      <c r="BY1560" s="18"/>
      <c r="BZ1560" s="18"/>
      <c r="CA1560" s="18"/>
      <c r="CB1560" s="18"/>
      <c r="CC1560" s="18"/>
      <c r="CD1560" s="18"/>
      <c r="CE1560" s="18"/>
      <c r="CF1560" s="18"/>
      <c r="CG1560" s="18"/>
      <c r="CH1560" s="18"/>
      <c r="CI1560" s="18"/>
      <c r="CJ1560" s="18"/>
      <c r="CK1560" s="18"/>
      <c r="CL1560" s="18"/>
      <c r="CM1560" s="18"/>
      <c r="CN1560" s="18"/>
      <c r="CO1560" s="18"/>
      <c r="CP1560" s="18"/>
      <c r="CQ1560" s="18"/>
      <c r="CR1560" s="18"/>
      <c r="CS1560" s="18"/>
    </row>
    <row r="1561" spans="1:97">
      <c r="A1561" s="18"/>
      <c r="B1561" s="18"/>
      <c r="C1561" s="18" t="s">
        <v>19438</v>
      </c>
      <c r="D1561" s="18"/>
      <c r="E1561" s="18"/>
      <c r="F1561" s="18"/>
      <c r="G1561" s="18"/>
      <c r="H1561" s="18"/>
      <c r="I1561" s="18"/>
      <c r="J1561" s="18"/>
      <c r="K1561" s="18"/>
      <c r="L1561" s="18"/>
      <c r="M1561" s="18"/>
      <c r="N1561" s="18"/>
      <c r="O1561" s="18"/>
      <c r="P1561" s="18"/>
      <c r="Q1561" s="18"/>
      <c r="R1561" s="18"/>
      <c r="S1561" s="18"/>
      <c r="T1561" s="18"/>
      <c r="U1561" s="18"/>
      <c r="V1561" s="18"/>
      <c r="W1561" s="18"/>
      <c r="X1561" s="18"/>
      <c r="Y1561" s="18"/>
      <c r="Z1561" s="18"/>
      <c r="AA1561" s="18"/>
      <c r="AB1561" s="18"/>
      <c r="AC1561" s="18"/>
      <c r="AD1561" s="18"/>
      <c r="AE1561" s="18"/>
      <c r="AF1561" s="18"/>
      <c r="AG1561" s="18"/>
      <c r="AH1561" s="18"/>
      <c r="AI1561" s="18"/>
      <c r="AJ1561" s="18"/>
      <c r="AK1561" s="18"/>
      <c r="AL1561" s="18"/>
      <c r="AM1561" s="18"/>
      <c r="AN1561" s="18"/>
      <c r="AO1561" s="18"/>
      <c r="AP1561" s="18"/>
      <c r="AQ1561" s="18"/>
      <c r="AR1561" s="18"/>
      <c r="AS1561" s="18"/>
      <c r="AT1561" s="18"/>
      <c r="AU1561" s="18"/>
      <c r="AV1561" s="18"/>
      <c r="AW1561" s="18"/>
      <c r="AX1561" s="18"/>
      <c r="AY1561" s="18"/>
      <c r="AZ1561" s="18"/>
      <c r="BA1561" s="18"/>
      <c r="BB1561" s="18"/>
      <c r="BC1561" s="18"/>
      <c r="BD1561" s="18"/>
      <c r="BE1561" s="18"/>
      <c r="BF1561" s="18"/>
      <c r="BG1561" s="18"/>
      <c r="BH1561" s="18"/>
      <c r="BI1561" s="18"/>
      <c r="BJ1561" s="18"/>
      <c r="BK1561" s="18"/>
      <c r="BL1561" s="18"/>
      <c r="BM1561" s="18"/>
      <c r="BN1561" s="18"/>
      <c r="BO1561" s="18"/>
      <c r="BP1561" s="18"/>
      <c r="BQ1561" s="18"/>
      <c r="BR1561" s="18"/>
      <c r="BS1561" s="18"/>
      <c r="BT1561" s="18"/>
      <c r="BU1561" s="18"/>
      <c r="BV1561" s="18"/>
      <c r="BW1561" s="18"/>
      <c r="BX1561" s="18"/>
      <c r="BY1561" s="18"/>
      <c r="BZ1561" s="18"/>
      <c r="CA1561" s="18"/>
      <c r="CB1561" s="18"/>
      <c r="CC1561" s="18"/>
      <c r="CD1561" s="18"/>
      <c r="CE1561" s="18"/>
      <c r="CF1561" s="18"/>
      <c r="CG1561" s="18"/>
      <c r="CH1561" s="18"/>
      <c r="CI1561" s="18"/>
      <c r="CJ1561" s="18"/>
      <c r="CK1561" s="18"/>
      <c r="CL1561" s="18"/>
      <c r="CM1561" s="18"/>
      <c r="CN1561" s="18"/>
      <c r="CO1561" s="18"/>
      <c r="CP1561" s="18"/>
      <c r="CQ1561" s="18"/>
      <c r="CR1561" s="18"/>
      <c r="CS1561" s="18"/>
    </row>
    <row r="1562" spans="1:97">
      <c r="A1562" s="18"/>
      <c r="B1562" s="18"/>
      <c r="C1562" s="18" t="s">
        <v>19439</v>
      </c>
      <c r="D1562" s="18"/>
      <c r="E1562" s="18"/>
      <c r="F1562" s="18"/>
      <c r="G1562" s="18"/>
      <c r="H1562" s="18"/>
      <c r="I1562" s="18"/>
      <c r="J1562" s="18"/>
      <c r="K1562" s="18"/>
      <c r="L1562" s="18"/>
      <c r="M1562" s="18"/>
      <c r="N1562" s="18"/>
      <c r="O1562" s="18"/>
      <c r="P1562" s="18"/>
      <c r="Q1562" s="18"/>
      <c r="R1562" s="18"/>
      <c r="S1562" s="18"/>
      <c r="T1562" s="18"/>
      <c r="U1562" s="18"/>
      <c r="V1562" s="18"/>
      <c r="W1562" s="18"/>
      <c r="X1562" s="18"/>
      <c r="Y1562" s="18"/>
      <c r="Z1562" s="18"/>
      <c r="AA1562" s="18"/>
      <c r="AB1562" s="18"/>
      <c r="AC1562" s="18"/>
      <c r="AD1562" s="18"/>
      <c r="AE1562" s="18"/>
      <c r="AF1562" s="18"/>
      <c r="AG1562" s="18"/>
      <c r="AH1562" s="18"/>
      <c r="AI1562" s="18"/>
      <c r="AJ1562" s="18"/>
      <c r="AK1562" s="18"/>
      <c r="AL1562" s="18"/>
      <c r="AM1562" s="18"/>
      <c r="AN1562" s="18"/>
      <c r="AO1562" s="18"/>
      <c r="AP1562" s="18"/>
      <c r="AQ1562" s="18"/>
      <c r="AR1562" s="18"/>
      <c r="AS1562" s="18"/>
      <c r="AT1562" s="18"/>
      <c r="AU1562" s="18"/>
      <c r="AV1562" s="18"/>
      <c r="AW1562" s="18"/>
      <c r="AX1562" s="18"/>
      <c r="AY1562" s="18"/>
      <c r="AZ1562" s="18"/>
      <c r="BA1562" s="18"/>
      <c r="BB1562" s="18"/>
      <c r="BC1562" s="18"/>
      <c r="BD1562" s="18"/>
      <c r="BE1562" s="18"/>
      <c r="BF1562" s="18"/>
      <c r="BG1562" s="18"/>
      <c r="BH1562" s="18"/>
      <c r="BI1562" s="18"/>
      <c r="BJ1562" s="18"/>
      <c r="BK1562" s="18"/>
      <c r="BL1562" s="18"/>
      <c r="BM1562" s="18"/>
      <c r="BN1562" s="18"/>
      <c r="BO1562" s="18"/>
      <c r="BP1562" s="18"/>
      <c r="BQ1562" s="18"/>
      <c r="BR1562" s="18"/>
      <c r="BS1562" s="18"/>
      <c r="BT1562" s="18"/>
      <c r="BU1562" s="18"/>
      <c r="BV1562" s="18"/>
      <c r="BW1562" s="18"/>
      <c r="BX1562" s="18"/>
      <c r="BY1562" s="18"/>
      <c r="BZ1562" s="18"/>
      <c r="CA1562" s="18"/>
      <c r="CB1562" s="18"/>
      <c r="CC1562" s="18"/>
      <c r="CD1562" s="18"/>
      <c r="CE1562" s="18"/>
      <c r="CF1562" s="18"/>
      <c r="CG1562" s="18"/>
      <c r="CH1562" s="18"/>
      <c r="CI1562" s="18"/>
      <c r="CJ1562" s="18"/>
      <c r="CK1562" s="18"/>
      <c r="CL1562" s="18"/>
      <c r="CM1562" s="18"/>
      <c r="CN1562" s="18"/>
      <c r="CO1562" s="18"/>
      <c r="CP1562" s="18"/>
      <c r="CQ1562" s="18"/>
      <c r="CR1562" s="18"/>
      <c r="CS1562" s="18"/>
    </row>
    <row r="1563" spans="1:97">
      <c r="A1563" s="18"/>
      <c r="B1563" s="18"/>
      <c r="C1563" s="18" t="s">
        <v>19440</v>
      </c>
      <c r="D1563" s="18"/>
      <c r="E1563" s="18"/>
      <c r="F1563" s="18"/>
      <c r="G1563" s="18"/>
      <c r="H1563" s="18"/>
      <c r="I1563" s="18"/>
      <c r="J1563" s="18"/>
      <c r="K1563" s="18"/>
      <c r="L1563" s="18"/>
      <c r="M1563" s="18"/>
      <c r="N1563" s="18"/>
      <c r="O1563" s="18"/>
      <c r="P1563" s="18"/>
      <c r="Q1563" s="18"/>
      <c r="R1563" s="18"/>
      <c r="S1563" s="18"/>
      <c r="T1563" s="18"/>
      <c r="U1563" s="18"/>
      <c r="V1563" s="18"/>
      <c r="W1563" s="18"/>
      <c r="X1563" s="18"/>
      <c r="Y1563" s="18"/>
      <c r="Z1563" s="18"/>
      <c r="AA1563" s="18"/>
      <c r="AB1563" s="18"/>
      <c r="AC1563" s="18"/>
      <c r="AD1563" s="18"/>
      <c r="AE1563" s="18"/>
      <c r="AF1563" s="18"/>
      <c r="AG1563" s="18"/>
      <c r="AH1563" s="18"/>
      <c r="AI1563" s="18"/>
      <c r="AJ1563" s="18"/>
      <c r="AK1563" s="18"/>
      <c r="AL1563" s="18"/>
      <c r="AM1563" s="18"/>
      <c r="AN1563" s="18"/>
      <c r="AO1563" s="18"/>
      <c r="AP1563" s="18"/>
      <c r="AQ1563" s="18"/>
      <c r="AR1563" s="18"/>
      <c r="AS1563" s="18"/>
      <c r="AT1563" s="18"/>
      <c r="AU1563" s="18"/>
      <c r="AV1563" s="18"/>
      <c r="AW1563" s="18"/>
      <c r="AX1563" s="18"/>
      <c r="AY1563" s="18"/>
      <c r="AZ1563" s="18"/>
      <c r="BA1563" s="18"/>
      <c r="BB1563" s="18"/>
      <c r="BC1563" s="18"/>
      <c r="BD1563" s="18"/>
      <c r="BE1563" s="18"/>
      <c r="BF1563" s="18"/>
      <c r="BG1563" s="18"/>
      <c r="BH1563" s="18"/>
      <c r="BI1563" s="18"/>
      <c r="BJ1563" s="18"/>
      <c r="BK1563" s="18"/>
      <c r="BL1563" s="18"/>
      <c r="BM1563" s="18"/>
      <c r="BN1563" s="18"/>
      <c r="BO1563" s="18"/>
      <c r="BP1563" s="18"/>
      <c r="BQ1563" s="18"/>
      <c r="BR1563" s="18"/>
      <c r="BS1563" s="18"/>
      <c r="BT1563" s="18"/>
      <c r="BU1563" s="18"/>
      <c r="BV1563" s="18"/>
      <c r="BW1563" s="18"/>
      <c r="BX1563" s="18"/>
      <c r="BY1563" s="18"/>
      <c r="BZ1563" s="18"/>
      <c r="CA1563" s="18"/>
      <c r="CB1563" s="18"/>
      <c r="CC1563" s="18"/>
      <c r="CD1563" s="18"/>
      <c r="CE1563" s="18"/>
      <c r="CF1563" s="18"/>
      <c r="CG1563" s="18"/>
      <c r="CH1563" s="18"/>
      <c r="CI1563" s="18"/>
      <c r="CJ1563" s="18"/>
      <c r="CK1563" s="18"/>
      <c r="CL1563" s="18"/>
      <c r="CM1563" s="18"/>
      <c r="CN1563" s="18"/>
      <c r="CO1563" s="18"/>
      <c r="CP1563" s="18"/>
      <c r="CQ1563" s="18"/>
      <c r="CR1563" s="18"/>
      <c r="CS1563" s="18"/>
    </row>
    <row r="1564" spans="1:97">
      <c r="A1564" s="18"/>
      <c r="B1564" s="18"/>
      <c r="C1564" s="18" t="s">
        <v>19441</v>
      </c>
      <c r="D1564" s="18"/>
      <c r="E1564" s="18"/>
      <c r="F1564" s="18"/>
      <c r="G1564" s="18"/>
      <c r="H1564" s="18"/>
      <c r="I1564" s="18"/>
      <c r="J1564" s="18"/>
      <c r="K1564" s="18"/>
      <c r="L1564" s="18"/>
      <c r="M1564" s="18"/>
      <c r="N1564" s="18"/>
      <c r="O1564" s="18"/>
      <c r="P1564" s="18"/>
      <c r="Q1564" s="18"/>
      <c r="R1564" s="18"/>
      <c r="S1564" s="18"/>
      <c r="T1564" s="18"/>
      <c r="U1564" s="18"/>
      <c r="V1564" s="18"/>
      <c r="W1564" s="18"/>
      <c r="X1564" s="18"/>
      <c r="Y1564" s="18"/>
      <c r="Z1564" s="18"/>
      <c r="AA1564" s="18"/>
      <c r="AB1564" s="18"/>
      <c r="AC1564" s="18"/>
      <c r="AD1564" s="18"/>
      <c r="AE1564" s="18"/>
      <c r="AF1564" s="18"/>
      <c r="AG1564" s="18"/>
      <c r="AH1564" s="18"/>
      <c r="AI1564" s="18"/>
      <c r="AJ1564" s="18"/>
      <c r="AK1564" s="18"/>
      <c r="AL1564" s="18"/>
      <c r="AM1564" s="18"/>
      <c r="AN1564" s="18"/>
      <c r="AO1564" s="18"/>
      <c r="AP1564" s="18"/>
      <c r="AQ1564" s="18"/>
      <c r="AR1564" s="18"/>
      <c r="AS1564" s="18"/>
      <c r="AT1564" s="18"/>
      <c r="AU1564" s="18"/>
      <c r="AV1564" s="18"/>
      <c r="AW1564" s="18"/>
      <c r="AX1564" s="18"/>
      <c r="AY1564" s="18"/>
      <c r="AZ1564" s="18"/>
      <c r="BA1564" s="18"/>
      <c r="BB1564" s="18"/>
      <c r="BC1564" s="18"/>
      <c r="BD1564" s="18"/>
      <c r="BE1564" s="18"/>
      <c r="BF1564" s="18"/>
      <c r="BG1564" s="18"/>
      <c r="BH1564" s="18"/>
      <c r="BI1564" s="18"/>
      <c r="BJ1564" s="18"/>
      <c r="BK1564" s="18"/>
      <c r="BL1564" s="18"/>
      <c r="BM1564" s="18"/>
      <c r="BN1564" s="18"/>
      <c r="BO1564" s="18"/>
      <c r="BP1564" s="18"/>
      <c r="BQ1564" s="18"/>
      <c r="BR1564" s="18"/>
      <c r="BS1564" s="18"/>
      <c r="BT1564" s="18"/>
      <c r="BU1564" s="18"/>
      <c r="BV1564" s="18"/>
      <c r="BW1564" s="18"/>
      <c r="BX1564" s="18"/>
      <c r="BY1564" s="18"/>
      <c r="BZ1564" s="18"/>
      <c r="CA1564" s="18"/>
      <c r="CB1564" s="18"/>
      <c r="CC1564" s="18"/>
      <c r="CD1564" s="18"/>
      <c r="CE1564" s="18"/>
      <c r="CF1564" s="18"/>
      <c r="CG1564" s="18"/>
      <c r="CH1564" s="18"/>
      <c r="CI1564" s="18"/>
      <c r="CJ1564" s="18"/>
      <c r="CK1564" s="18"/>
      <c r="CL1564" s="18"/>
      <c r="CM1564" s="18"/>
      <c r="CN1564" s="18"/>
      <c r="CO1564" s="18"/>
      <c r="CP1564" s="18"/>
      <c r="CQ1564" s="18"/>
      <c r="CR1564" s="18"/>
      <c r="CS1564" s="18"/>
    </row>
    <row r="1565" spans="1:97">
      <c r="A1565" s="18"/>
      <c r="B1565" s="18"/>
      <c r="C1565" s="18" t="s">
        <v>19442</v>
      </c>
      <c r="D1565" s="18"/>
      <c r="E1565" s="18"/>
      <c r="F1565" s="18"/>
      <c r="G1565" s="18"/>
      <c r="H1565" s="18"/>
      <c r="I1565" s="18"/>
      <c r="J1565" s="18"/>
      <c r="K1565" s="18"/>
      <c r="L1565" s="18"/>
      <c r="M1565" s="18"/>
      <c r="N1565" s="18"/>
      <c r="O1565" s="18"/>
      <c r="P1565" s="18"/>
      <c r="Q1565" s="18"/>
      <c r="R1565" s="18"/>
      <c r="S1565" s="18"/>
      <c r="T1565" s="18"/>
      <c r="U1565" s="18"/>
      <c r="V1565" s="18"/>
      <c r="W1565" s="18"/>
      <c r="X1565" s="18"/>
      <c r="Y1565" s="18"/>
      <c r="Z1565" s="18"/>
      <c r="AA1565" s="18"/>
      <c r="AB1565" s="18"/>
      <c r="AC1565" s="18"/>
      <c r="AD1565" s="18"/>
      <c r="AE1565" s="18"/>
      <c r="AF1565" s="18"/>
      <c r="AG1565" s="18"/>
      <c r="AH1565" s="18"/>
      <c r="AI1565" s="18"/>
      <c r="AJ1565" s="18"/>
      <c r="AK1565" s="18"/>
      <c r="AL1565" s="18"/>
      <c r="AM1565" s="18"/>
      <c r="AN1565" s="18"/>
      <c r="AO1565" s="18"/>
      <c r="AP1565" s="18"/>
      <c r="AQ1565" s="18"/>
      <c r="AR1565" s="18"/>
      <c r="AS1565" s="18"/>
      <c r="AT1565" s="18"/>
      <c r="AU1565" s="18"/>
      <c r="AV1565" s="18"/>
      <c r="AW1565" s="18"/>
      <c r="AX1565" s="18"/>
      <c r="AY1565" s="18"/>
      <c r="AZ1565" s="18"/>
      <c r="BA1565" s="18"/>
      <c r="BB1565" s="18"/>
      <c r="BC1565" s="18"/>
      <c r="BD1565" s="18"/>
      <c r="BE1565" s="18"/>
      <c r="BF1565" s="18"/>
      <c r="BG1565" s="18"/>
      <c r="BH1565" s="18"/>
      <c r="BI1565" s="18"/>
      <c r="BJ1565" s="18"/>
      <c r="BK1565" s="18"/>
      <c r="BL1565" s="18"/>
      <c r="BM1565" s="18"/>
      <c r="BN1565" s="18"/>
      <c r="BO1565" s="18"/>
      <c r="BP1565" s="18"/>
      <c r="BQ1565" s="18"/>
      <c r="BR1565" s="18"/>
      <c r="BS1565" s="18"/>
      <c r="BT1565" s="18"/>
      <c r="BU1565" s="18"/>
      <c r="BV1565" s="18"/>
      <c r="BW1565" s="18"/>
      <c r="BX1565" s="18"/>
      <c r="BY1565" s="18"/>
      <c r="BZ1565" s="18"/>
      <c r="CA1565" s="18"/>
      <c r="CB1565" s="18"/>
      <c r="CC1565" s="18"/>
      <c r="CD1565" s="18"/>
      <c r="CE1565" s="18"/>
      <c r="CF1565" s="18"/>
      <c r="CG1565" s="18"/>
      <c r="CH1565" s="18"/>
      <c r="CI1565" s="18"/>
      <c r="CJ1565" s="18"/>
      <c r="CK1565" s="18"/>
      <c r="CL1565" s="18"/>
      <c r="CM1565" s="18"/>
      <c r="CN1565" s="18"/>
      <c r="CO1565" s="18"/>
      <c r="CP1565" s="18"/>
      <c r="CQ1565" s="18"/>
      <c r="CR1565" s="18"/>
      <c r="CS1565" s="18"/>
    </row>
    <row r="1566" spans="1:97">
      <c r="A1566" s="18"/>
      <c r="B1566" s="18"/>
      <c r="C1566" s="18" t="s">
        <v>19443</v>
      </c>
      <c r="D1566" s="18"/>
      <c r="E1566" s="18"/>
      <c r="F1566" s="18"/>
      <c r="G1566" s="18"/>
      <c r="H1566" s="18"/>
      <c r="I1566" s="18"/>
      <c r="J1566" s="18"/>
      <c r="K1566" s="18"/>
      <c r="L1566" s="18"/>
      <c r="M1566" s="18"/>
      <c r="N1566" s="18"/>
      <c r="O1566" s="18"/>
      <c r="P1566" s="18"/>
      <c r="Q1566" s="18"/>
      <c r="R1566" s="18"/>
      <c r="S1566" s="18"/>
      <c r="T1566" s="18"/>
      <c r="U1566" s="18"/>
      <c r="V1566" s="18"/>
      <c r="W1566" s="18"/>
      <c r="X1566" s="18"/>
      <c r="Y1566" s="18"/>
      <c r="Z1566" s="18"/>
      <c r="AA1566" s="18"/>
      <c r="AB1566" s="18"/>
      <c r="AC1566" s="18"/>
      <c r="AD1566" s="18"/>
      <c r="AE1566" s="18"/>
      <c r="AF1566" s="18"/>
      <c r="AG1566" s="18"/>
      <c r="AH1566" s="18"/>
      <c r="AI1566" s="18"/>
      <c r="AJ1566" s="18"/>
      <c r="AK1566" s="18"/>
      <c r="AL1566" s="18"/>
      <c r="AM1566" s="18"/>
      <c r="AN1566" s="18"/>
      <c r="AO1566" s="18"/>
      <c r="AP1566" s="18"/>
      <c r="AQ1566" s="18"/>
      <c r="AR1566" s="18"/>
      <c r="AS1566" s="18"/>
      <c r="AT1566" s="18"/>
      <c r="AU1566" s="18"/>
      <c r="AV1566" s="18"/>
      <c r="AW1566" s="18"/>
      <c r="AX1566" s="18"/>
      <c r="AY1566" s="18"/>
      <c r="AZ1566" s="18"/>
      <c r="BA1566" s="18"/>
      <c r="BB1566" s="18"/>
      <c r="BC1566" s="18"/>
      <c r="BD1566" s="18"/>
      <c r="BE1566" s="18"/>
      <c r="BF1566" s="18"/>
      <c r="BG1566" s="18"/>
      <c r="BH1566" s="18"/>
      <c r="BI1566" s="18"/>
      <c r="BJ1566" s="18"/>
      <c r="BK1566" s="18"/>
      <c r="BL1566" s="18"/>
      <c r="BM1566" s="18"/>
      <c r="BN1566" s="18"/>
      <c r="BO1566" s="18"/>
      <c r="BP1566" s="18"/>
      <c r="BQ1566" s="18"/>
      <c r="BR1566" s="18"/>
      <c r="BS1566" s="18"/>
      <c r="BT1566" s="18"/>
      <c r="BU1566" s="18"/>
      <c r="BV1566" s="18"/>
      <c r="BW1566" s="18"/>
      <c r="BX1566" s="18"/>
      <c r="BY1566" s="18"/>
      <c r="BZ1566" s="18"/>
      <c r="CA1566" s="18"/>
      <c r="CB1566" s="18"/>
      <c r="CC1566" s="18"/>
      <c r="CD1566" s="18"/>
      <c r="CE1566" s="18"/>
      <c r="CF1566" s="18"/>
      <c r="CG1566" s="18"/>
      <c r="CH1566" s="18"/>
      <c r="CI1566" s="18"/>
      <c r="CJ1566" s="18"/>
      <c r="CK1566" s="18"/>
      <c r="CL1566" s="18"/>
      <c r="CM1566" s="18"/>
      <c r="CN1566" s="18"/>
      <c r="CO1566" s="18"/>
      <c r="CP1566" s="18"/>
      <c r="CQ1566" s="18"/>
      <c r="CR1566" s="18"/>
      <c r="CS1566" s="18"/>
    </row>
    <row r="1567" spans="1:97">
      <c r="A1567" s="18"/>
      <c r="B1567" s="18"/>
      <c r="C1567" s="18" t="s">
        <v>19444</v>
      </c>
      <c r="D1567" s="18"/>
      <c r="E1567" s="18"/>
      <c r="F1567" s="18"/>
      <c r="G1567" s="18"/>
      <c r="H1567" s="18"/>
      <c r="I1567" s="18"/>
      <c r="J1567" s="18"/>
      <c r="K1567" s="18"/>
      <c r="L1567" s="18"/>
      <c r="M1567" s="18"/>
      <c r="N1567" s="18"/>
      <c r="O1567" s="18"/>
      <c r="P1567" s="18"/>
      <c r="Q1567" s="18"/>
      <c r="R1567" s="18"/>
      <c r="S1567" s="18"/>
      <c r="T1567" s="18"/>
      <c r="U1567" s="18"/>
      <c r="V1567" s="18"/>
      <c r="W1567" s="18"/>
      <c r="X1567" s="18"/>
      <c r="Y1567" s="18"/>
      <c r="Z1567" s="18"/>
      <c r="AA1567" s="18"/>
      <c r="AB1567" s="18"/>
      <c r="AC1567" s="18"/>
      <c r="AD1567" s="18"/>
      <c r="AE1567" s="18"/>
      <c r="AF1567" s="18"/>
      <c r="AG1567" s="18"/>
      <c r="AH1567" s="18"/>
      <c r="AI1567" s="18"/>
      <c r="AJ1567" s="18"/>
      <c r="AK1567" s="18"/>
      <c r="AL1567" s="18"/>
      <c r="AM1567" s="18"/>
      <c r="AN1567" s="18"/>
      <c r="AO1567" s="18"/>
      <c r="AP1567" s="18"/>
      <c r="AQ1567" s="18"/>
      <c r="AR1567" s="18"/>
      <c r="AS1567" s="18"/>
      <c r="AT1567" s="18"/>
      <c r="AU1567" s="18"/>
      <c r="AV1567" s="18"/>
      <c r="AW1567" s="18"/>
      <c r="AX1567" s="18"/>
      <c r="AY1567" s="18"/>
      <c r="AZ1567" s="18"/>
      <c r="BA1567" s="18"/>
      <c r="BB1567" s="18"/>
      <c r="BC1567" s="18"/>
      <c r="BD1567" s="18"/>
      <c r="BE1567" s="18"/>
      <c r="BF1567" s="18"/>
      <c r="BG1567" s="18"/>
      <c r="BH1567" s="18"/>
      <c r="BI1567" s="18"/>
      <c r="BJ1567" s="18"/>
      <c r="BK1567" s="18"/>
      <c r="BL1567" s="18"/>
      <c r="BM1567" s="18"/>
      <c r="BN1567" s="18"/>
      <c r="BO1567" s="18"/>
      <c r="BP1567" s="18"/>
      <c r="BQ1567" s="18"/>
      <c r="BR1567" s="18"/>
      <c r="BS1567" s="18"/>
      <c r="BT1567" s="18"/>
      <c r="BU1567" s="18"/>
      <c r="BV1567" s="18"/>
      <c r="BW1567" s="18"/>
      <c r="BX1567" s="18"/>
      <c r="BY1567" s="18"/>
      <c r="BZ1567" s="18"/>
      <c r="CA1567" s="18"/>
      <c r="CB1567" s="18"/>
      <c r="CC1567" s="18"/>
      <c r="CD1567" s="18"/>
      <c r="CE1567" s="18"/>
      <c r="CF1567" s="18"/>
      <c r="CG1567" s="18"/>
      <c r="CH1567" s="18"/>
      <c r="CI1567" s="18"/>
      <c r="CJ1567" s="18"/>
      <c r="CK1567" s="18"/>
      <c r="CL1567" s="18"/>
      <c r="CM1567" s="18"/>
      <c r="CN1567" s="18"/>
      <c r="CO1567" s="18"/>
      <c r="CP1567" s="18"/>
      <c r="CQ1567" s="18"/>
      <c r="CR1567" s="18"/>
      <c r="CS1567" s="18"/>
    </row>
    <row r="1568" spans="1:97">
      <c r="A1568" s="18"/>
      <c r="B1568" s="18"/>
      <c r="C1568" s="18" t="s">
        <v>19445</v>
      </c>
      <c r="D1568" s="18"/>
      <c r="E1568" s="18"/>
      <c r="F1568" s="18"/>
      <c r="G1568" s="18"/>
      <c r="H1568" s="18"/>
      <c r="I1568" s="18"/>
      <c r="J1568" s="18"/>
      <c r="K1568" s="18"/>
      <c r="L1568" s="18"/>
      <c r="M1568" s="18"/>
      <c r="N1568" s="18"/>
      <c r="O1568" s="18"/>
      <c r="P1568" s="18"/>
      <c r="Q1568" s="18"/>
      <c r="R1568" s="18"/>
      <c r="S1568" s="18"/>
      <c r="T1568" s="18"/>
      <c r="U1568" s="18"/>
      <c r="V1568" s="18"/>
      <c r="W1568" s="18"/>
      <c r="X1568" s="18"/>
      <c r="Y1568" s="18"/>
      <c r="Z1568" s="18"/>
      <c r="AA1568" s="18"/>
      <c r="AB1568" s="18"/>
      <c r="AC1568" s="18"/>
      <c r="AD1568" s="18"/>
      <c r="AE1568" s="18"/>
      <c r="AF1568" s="18"/>
      <c r="AG1568" s="18"/>
      <c r="AH1568" s="18"/>
      <c r="AI1568" s="18"/>
      <c r="AJ1568" s="18"/>
      <c r="AK1568" s="18"/>
      <c r="AL1568" s="18"/>
      <c r="AM1568" s="18"/>
      <c r="AN1568" s="18"/>
      <c r="AO1568" s="18"/>
      <c r="AP1568" s="18"/>
      <c r="AQ1568" s="18"/>
      <c r="AR1568" s="18"/>
      <c r="AS1568" s="18"/>
      <c r="AT1568" s="18"/>
      <c r="AU1568" s="18"/>
      <c r="AV1568" s="18"/>
      <c r="AW1568" s="18"/>
      <c r="AX1568" s="18"/>
      <c r="AY1568" s="18"/>
      <c r="AZ1568" s="18"/>
      <c r="BA1568" s="18"/>
      <c r="BB1568" s="18"/>
      <c r="BC1568" s="18"/>
      <c r="BD1568" s="18"/>
      <c r="BE1568" s="18"/>
      <c r="BF1568" s="18"/>
      <c r="BG1568" s="18"/>
      <c r="BH1568" s="18"/>
      <c r="BI1568" s="18"/>
      <c r="BJ1568" s="18"/>
      <c r="BK1568" s="18"/>
      <c r="BL1568" s="18"/>
      <c r="BM1568" s="18"/>
      <c r="BN1568" s="18"/>
      <c r="BO1568" s="18"/>
      <c r="BP1568" s="18"/>
      <c r="BQ1568" s="18"/>
      <c r="BR1568" s="18"/>
      <c r="BS1568" s="18"/>
      <c r="BT1568" s="18"/>
      <c r="BU1568" s="18"/>
      <c r="BV1568" s="18"/>
      <c r="BW1568" s="18"/>
      <c r="BX1568" s="18"/>
      <c r="BY1568" s="18"/>
      <c r="BZ1568" s="18"/>
      <c r="CA1568" s="18"/>
      <c r="CB1568" s="18"/>
      <c r="CC1568" s="18"/>
      <c r="CD1568" s="18"/>
      <c r="CE1568" s="18"/>
      <c r="CF1568" s="18"/>
      <c r="CG1568" s="18"/>
      <c r="CH1568" s="18"/>
      <c r="CI1568" s="18"/>
      <c r="CJ1568" s="18"/>
      <c r="CK1568" s="18"/>
      <c r="CL1568" s="18"/>
      <c r="CM1568" s="18"/>
      <c r="CN1568" s="18"/>
      <c r="CO1568" s="18"/>
      <c r="CP1568" s="18"/>
      <c r="CQ1568" s="18"/>
      <c r="CR1568" s="18"/>
      <c r="CS1568" s="18"/>
    </row>
    <row r="1569" spans="1:97">
      <c r="A1569" s="18"/>
      <c r="B1569" s="18"/>
      <c r="C1569" s="18" t="s">
        <v>19446</v>
      </c>
      <c r="D1569" s="18"/>
      <c r="E1569" s="18"/>
      <c r="F1569" s="18"/>
      <c r="G1569" s="18"/>
      <c r="H1569" s="18"/>
      <c r="I1569" s="18"/>
      <c r="J1569" s="18"/>
      <c r="K1569" s="18"/>
      <c r="L1569" s="18"/>
      <c r="M1569" s="18"/>
      <c r="N1569" s="18"/>
      <c r="O1569" s="18"/>
      <c r="P1569" s="18"/>
      <c r="Q1569" s="18"/>
      <c r="R1569" s="18"/>
      <c r="S1569" s="18"/>
      <c r="T1569" s="18"/>
      <c r="U1569" s="18"/>
      <c r="V1569" s="18"/>
      <c r="W1569" s="18"/>
      <c r="X1569" s="18"/>
      <c r="Y1569" s="18"/>
      <c r="Z1569" s="18"/>
      <c r="AA1569" s="18"/>
      <c r="AB1569" s="18"/>
      <c r="AC1569" s="18"/>
      <c r="AD1569" s="18"/>
      <c r="AE1569" s="18"/>
      <c r="AF1569" s="18"/>
      <c r="AG1569" s="18"/>
      <c r="AH1569" s="18"/>
      <c r="AI1569" s="18"/>
      <c r="AJ1569" s="18"/>
      <c r="AK1569" s="18"/>
      <c r="AL1569" s="18"/>
      <c r="AM1569" s="18"/>
      <c r="AN1569" s="18"/>
      <c r="AO1569" s="18"/>
      <c r="AP1569" s="18"/>
      <c r="AQ1569" s="18"/>
      <c r="AR1569" s="18"/>
      <c r="AS1569" s="18"/>
      <c r="AT1569" s="18"/>
      <c r="AU1569" s="18"/>
      <c r="AV1569" s="18"/>
      <c r="AW1569" s="18"/>
      <c r="AX1569" s="18"/>
      <c r="AY1569" s="18"/>
      <c r="AZ1569" s="18"/>
      <c r="BA1569" s="18"/>
      <c r="BB1569" s="18"/>
      <c r="BC1569" s="18"/>
      <c r="BD1569" s="18"/>
      <c r="BE1569" s="18"/>
      <c r="BF1569" s="18"/>
      <c r="BG1569" s="18"/>
      <c r="BH1569" s="18"/>
      <c r="BI1569" s="18"/>
      <c r="BJ1569" s="18"/>
      <c r="BK1569" s="18"/>
      <c r="BL1569" s="18"/>
      <c r="BM1569" s="18"/>
      <c r="BN1569" s="18"/>
      <c r="BO1569" s="18"/>
      <c r="BP1569" s="18"/>
      <c r="BQ1569" s="18"/>
      <c r="BR1569" s="18"/>
      <c r="BS1569" s="18"/>
      <c r="BT1569" s="18"/>
      <c r="BU1569" s="18"/>
      <c r="BV1569" s="18"/>
      <c r="BW1569" s="18"/>
      <c r="BX1569" s="18"/>
      <c r="BY1569" s="18"/>
      <c r="BZ1569" s="18"/>
      <c r="CA1569" s="18"/>
      <c r="CB1569" s="18"/>
      <c r="CC1569" s="18"/>
      <c r="CD1569" s="18"/>
      <c r="CE1569" s="18"/>
      <c r="CF1569" s="18"/>
      <c r="CG1569" s="18"/>
      <c r="CH1569" s="18"/>
      <c r="CI1569" s="18"/>
      <c r="CJ1569" s="18"/>
      <c r="CK1569" s="18"/>
      <c r="CL1569" s="18"/>
      <c r="CM1569" s="18"/>
      <c r="CN1569" s="18"/>
      <c r="CO1569" s="18"/>
      <c r="CP1569" s="18"/>
      <c r="CQ1569" s="18"/>
      <c r="CR1569" s="18"/>
      <c r="CS1569" s="18"/>
    </row>
    <row r="1570" spans="1:97">
      <c r="A1570" s="18"/>
      <c r="B1570" s="18"/>
      <c r="C1570" s="18" t="s">
        <v>19447</v>
      </c>
      <c r="D1570" s="18"/>
      <c r="E1570" s="18"/>
      <c r="F1570" s="18"/>
      <c r="G1570" s="18"/>
      <c r="H1570" s="18"/>
      <c r="I1570" s="18"/>
      <c r="J1570" s="18"/>
      <c r="K1570" s="18"/>
      <c r="L1570" s="18"/>
      <c r="M1570" s="18"/>
      <c r="N1570" s="18"/>
      <c r="O1570" s="18"/>
      <c r="P1570" s="18"/>
      <c r="Q1570" s="18"/>
      <c r="R1570" s="18"/>
      <c r="S1570" s="18"/>
      <c r="T1570" s="18"/>
      <c r="U1570" s="18"/>
      <c r="V1570" s="18"/>
      <c r="W1570" s="18"/>
      <c r="X1570" s="18"/>
      <c r="Y1570" s="18"/>
      <c r="Z1570" s="18"/>
      <c r="AA1570" s="18"/>
      <c r="AB1570" s="18"/>
      <c r="AC1570" s="18"/>
      <c r="AD1570" s="18"/>
      <c r="AE1570" s="18"/>
      <c r="AF1570" s="18"/>
      <c r="AG1570" s="18"/>
      <c r="AH1570" s="18"/>
      <c r="AI1570" s="18"/>
      <c r="AJ1570" s="18"/>
      <c r="AK1570" s="18"/>
      <c r="AL1570" s="18"/>
      <c r="AM1570" s="18"/>
      <c r="AN1570" s="18"/>
      <c r="AO1570" s="18"/>
      <c r="AP1570" s="18"/>
      <c r="AQ1570" s="18"/>
      <c r="AR1570" s="18"/>
      <c r="AS1570" s="18"/>
      <c r="AT1570" s="18"/>
      <c r="AU1570" s="18"/>
      <c r="AV1570" s="18"/>
      <c r="AW1570" s="18"/>
      <c r="AX1570" s="18"/>
      <c r="AY1570" s="18"/>
      <c r="AZ1570" s="18"/>
      <c r="BA1570" s="18"/>
      <c r="BB1570" s="18"/>
      <c r="BC1570" s="18"/>
      <c r="BD1570" s="18"/>
      <c r="BE1570" s="18"/>
      <c r="BF1570" s="18"/>
      <c r="BG1570" s="18"/>
      <c r="BH1570" s="18"/>
      <c r="BI1570" s="18"/>
      <c r="BJ1570" s="18"/>
      <c r="BK1570" s="18"/>
      <c r="BL1570" s="18"/>
      <c r="BM1570" s="18"/>
      <c r="BN1570" s="18"/>
      <c r="BO1570" s="18"/>
      <c r="BP1570" s="18"/>
      <c r="BQ1570" s="18"/>
      <c r="BR1570" s="18"/>
      <c r="BS1570" s="18"/>
      <c r="BT1570" s="18"/>
      <c r="BU1570" s="18"/>
      <c r="BV1570" s="18"/>
      <c r="BW1570" s="18"/>
      <c r="BX1570" s="18"/>
      <c r="BY1570" s="18"/>
      <c r="BZ1570" s="18"/>
      <c r="CA1570" s="18"/>
      <c r="CB1570" s="18"/>
      <c r="CC1570" s="18"/>
      <c r="CD1570" s="18"/>
      <c r="CE1570" s="18"/>
      <c r="CF1570" s="18"/>
      <c r="CG1570" s="18"/>
      <c r="CH1570" s="18"/>
      <c r="CI1570" s="18"/>
      <c r="CJ1570" s="18"/>
      <c r="CK1570" s="18"/>
      <c r="CL1570" s="18"/>
      <c r="CM1570" s="18"/>
      <c r="CN1570" s="18"/>
      <c r="CO1570" s="18"/>
      <c r="CP1570" s="18"/>
      <c r="CQ1570" s="18"/>
      <c r="CR1570" s="18"/>
      <c r="CS1570" s="18"/>
    </row>
    <row r="1571" spans="1:97">
      <c r="A1571" s="18"/>
      <c r="B1571" s="18"/>
      <c r="C1571" s="18" t="s">
        <v>19448</v>
      </c>
      <c r="D1571" s="18"/>
      <c r="E1571" s="18"/>
      <c r="F1571" s="18"/>
      <c r="G1571" s="18"/>
      <c r="H1571" s="18"/>
      <c r="I1571" s="18"/>
      <c r="J1571" s="18"/>
      <c r="K1571" s="18"/>
      <c r="L1571" s="18"/>
      <c r="M1571" s="18"/>
      <c r="N1571" s="18"/>
      <c r="O1571" s="18"/>
      <c r="P1571" s="18"/>
      <c r="Q1571" s="18"/>
      <c r="R1571" s="18"/>
      <c r="S1571" s="18"/>
      <c r="T1571" s="18"/>
      <c r="U1571" s="18"/>
      <c r="V1571" s="18"/>
      <c r="W1571" s="18"/>
      <c r="X1571" s="18"/>
      <c r="Y1571" s="18"/>
      <c r="Z1571" s="18"/>
      <c r="AA1571" s="18"/>
      <c r="AB1571" s="18"/>
      <c r="AC1571" s="18"/>
      <c r="AD1571" s="18"/>
      <c r="AE1571" s="18"/>
      <c r="AF1571" s="18"/>
      <c r="AG1571" s="18"/>
      <c r="AH1571" s="18"/>
      <c r="AI1571" s="18"/>
      <c r="AJ1571" s="18"/>
      <c r="AK1571" s="18"/>
      <c r="AL1571" s="18"/>
      <c r="AM1571" s="18"/>
      <c r="AN1571" s="18"/>
      <c r="AO1571" s="18"/>
      <c r="AP1571" s="18"/>
      <c r="AQ1571" s="18"/>
      <c r="AR1571" s="18"/>
      <c r="AS1571" s="18"/>
      <c r="AT1571" s="18"/>
      <c r="AU1571" s="18"/>
      <c r="AV1571" s="18"/>
      <c r="AW1571" s="18"/>
      <c r="AX1571" s="18"/>
      <c r="AY1571" s="18"/>
      <c r="AZ1571" s="18"/>
      <c r="BA1571" s="18"/>
      <c r="BB1571" s="18"/>
      <c r="BC1571" s="18"/>
      <c r="BD1571" s="18"/>
      <c r="BE1571" s="18"/>
      <c r="BF1571" s="18"/>
      <c r="BG1571" s="18"/>
      <c r="BH1571" s="18"/>
      <c r="BI1571" s="18"/>
      <c r="BJ1571" s="18"/>
      <c r="BK1571" s="18"/>
      <c r="BL1571" s="18"/>
      <c r="BM1571" s="18"/>
      <c r="BN1571" s="18"/>
      <c r="BO1571" s="18"/>
      <c r="BP1571" s="18"/>
      <c r="BQ1571" s="18"/>
      <c r="BR1571" s="18"/>
      <c r="BS1571" s="18"/>
      <c r="BT1571" s="18"/>
      <c r="BU1571" s="18"/>
      <c r="BV1571" s="18"/>
      <c r="BW1571" s="18"/>
      <c r="BX1571" s="18"/>
      <c r="BY1571" s="18"/>
      <c r="BZ1571" s="18"/>
      <c r="CA1571" s="18"/>
      <c r="CB1571" s="18"/>
      <c r="CC1571" s="18"/>
      <c r="CD1571" s="18"/>
      <c r="CE1571" s="18"/>
      <c r="CF1571" s="18"/>
      <c r="CG1571" s="18"/>
      <c r="CH1571" s="18"/>
      <c r="CI1571" s="18"/>
      <c r="CJ1571" s="18"/>
      <c r="CK1571" s="18"/>
      <c r="CL1571" s="18"/>
      <c r="CM1571" s="18"/>
      <c r="CN1571" s="18"/>
      <c r="CO1571" s="18"/>
      <c r="CP1571" s="18"/>
      <c r="CQ1571" s="18"/>
      <c r="CR1571" s="18"/>
      <c r="CS1571" s="18"/>
    </row>
    <row r="1572" spans="1:97">
      <c r="A1572" s="18"/>
      <c r="B1572" s="18"/>
      <c r="C1572" s="18" t="s">
        <v>19449</v>
      </c>
      <c r="D1572" s="18"/>
      <c r="E1572" s="18"/>
      <c r="F1572" s="18"/>
      <c r="G1572" s="18"/>
      <c r="H1572" s="18"/>
      <c r="I1572" s="18"/>
      <c r="J1572" s="18"/>
      <c r="K1572" s="18"/>
      <c r="L1572" s="18"/>
      <c r="M1572" s="18"/>
      <c r="N1572" s="18"/>
      <c r="O1572" s="18"/>
      <c r="P1572" s="18"/>
      <c r="Q1572" s="18"/>
      <c r="R1572" s="18"/>
      <c r="S1572" s="18"/>
      <c r="T1572" s="18"/>
      <c r="U1572" s="18"/>
      <c r="V1572" s="18"/>
      <c r="W1572" s="18"/>
      <c r="X1572" s="18"/>
      <c r="Y1572" s="18"/>
      <c r="Z1572" s="18"/>
      <c r="AA1572" s="18"/>
      <c r="AB1572" s="18"/>
      <c r="AC1572" s="18"/>
      <c r="AD1572" s="18"/>
      <c r="AE1572" s="18"/>
      <c r="AF1572" s="18"/>
      <c r="AG1572" s="18"/>
      <c r="AH1572" s="18"/>
      <c r="AI1572" s="18"/>
      <c r="AJ1572" s="18"/>
      <c r="AK1572" s="18"/>
      <c r="AL1572" s="18"/>
      <c r="AM1572" s="18"/>
      <c r="AN1572" s="18"/>
      <c r="AO1572" s="18"/>
      <c r="AP1572" s="18"/>
      <c r="AQ1572" s="18"/>
      <c r="AR1572" s="18"/>
      <c r="AS1572" s="18"/>
      <c r="AT1572" s="18"/>
      <c r="AU1572" s="18"/>
      <c r="AV1572" s="18"/>
      <c r="AW1572" s="18"/>
      <c r="AX1572" s="18"/>
      <c r="AY1572" s="18"/>
      <c r="AZ1572" s="18"/>
      <c r="BA1572" s="18"/>
      <c r="BB1572" s="18"/>
      <c r="BC1572" s="18"/>
      <c r="BD1572" s="18"/>
      <c r="BE1572" s="18"/>
      <c r="BF1572" s="18"/>
      <c r="BG1572" s="18"/>
      <c r="BH1572" s="18"/>
      <c r="BI1572" s="18"/>
      <c r="BJ1572" s="18"/>
      <c r="BK1572" s="18"/>
      <c r="BL1572" s="18"/>
      <c r="BM1572" s="18"/>
      <c r="BN1572" s="18"/>
      <c r="BO1572" s="18"/>
      <c r="BP1572" s="18"/>
      <c r="BQ1572" s="18"/>
      <c r="BR1572" s="18"/>
      <c r="BS1572" s="18"/>
      <c r="BT1572" s="18"/>
      <c r="BU1572" s="18"/>
      <c r="BV1572" s="18"/>
      <c r="BW1572" s="18"/>
      <c r="BX1572" s="18"/>
      <c r="BY1572" s="18"/>
      <c r="BZ1572" s="18"/>
      <c r="CA1572" s="18"/>
      <c r="CB1572" s="18"/>
      <c r="CC1572" s="18"/>
      <c r="CD1572" s="18"/>
      <c r="CE1572" s="18"/>
      <c r="CF1572" s="18"/>
      <c r="CG1572" s="18"/>
      <c r="CH1572" s="18"/>
      <c r="CI1572" s="18"/>
      <c r="CJ1572" s="18"/>
      <c r="CK1572" s="18"/>
      <c r="CL1572" s="18"/>
      <c r="CM1572" s="18"/>
      <c r="CN1572" s="18"/>
      <c r="CO1572" s="18"/>
      <c r="CP1572" s="18"/>
      <c r="CQ1572" s="18"/>
      <c r="CR1572" s="18"/>
      <c r="CS1572" s="18"/>
    </row>
    <row r="1573" spans="1:97">
      <c r="A1573" s="18"/>
      <c r="B1573" s="18"/>
      <c r="C1573" s="18" t="s">
        <v>19450</v>
      </c>
      <c r="D1573" s="18"/>
      <c r="E1573" s="18"/>
      <c r="F1573" s="18"/>
      <c r="G1573" s="18"/>
      <c r="H1573" s="18"/>
      <c r="I1573" s="18"/>
      <c r="J1573" s="18"/>
      <c r="K1573" s="18"/>
      <c r="L1573" s="18"/>
      <c r="M1573" s="18"/>
      <c r="N1573" s="18"/>
      <c r="O1573" s="18"/>
      <c r="P1573" s="18"/>
      <c r="Q1573" s="18"/>
      <c r="R1573" s="18"/>
      <c r="S1573" s="18"/>
      <c r="T1573" s="18"/>
      <c r="U1573" s="18"/>
      <c r="V1573" s="18"/>
      <c r="W1573" s="18"/>
      <c r="X1573" s="18"/>
      <c r="Y1573" s="18"/>
      <c r="Z1573" s="18"/>
      <c r="AA1573" s="18"/>
      <c r="AB1573" s="18"/>
      <c r="AC1573" s="18"/>
      <c r="AD1573" s="18"/>
      <c r="AE1573" s="18"/>
      <c r="AF1573" s="18"/>
      <c r="AG1573" s="18"/>
      <c r="AH1573" s="18"/>
      <c r="AI1573" s="18"/>
      <c r="AJ1573" s="18"/>
      <c r="AK1573" s="18"/>
      <c r="AL1573" s="18"/>
      <c r="AM1573" s="18"/>
      <c r="AN1573" s="18"/>
      <c r="AO1573" s="18"/>
      <c r="AP1573" s="18"/>
      <c r="AQ1573" s="18"/>
      <c r="AR1573" s="18"/>
      <c r="AS1573" s="18"/>
      <c r="AT1573" s="18"/>
      <c r="AU1573" s="18"/>
      <c r="AV1573" s="18"/>
      <c r="AW1573" s="18"/>
      <c r="AX1573" s="18"/>
      <c r="AY1573" s="18"/>
      <c r="AZ1573" s="18"/>
      <c r="BA1573" s="18"/>
      <c r="BB1573" s="18"/>
      <c r="BC1573" s="18"/>
      <c r="BD1573" s="18"/>
      <c r="BE1573" s="18"/>
      <c r="BF1573" s="18"/>
      <c r="BG1573" s="18"/>
      <c r="BH1573" s="18"/>
      <c r="BI1573" s="18"/>
      <c r="BJ1573" s="18"/>
      <c r="BK1573" s="18"/>
      <c r="BL1573" s="18"/>
      <c r="BM1573" s="18"/>
      <c r="BN1573" s="18"/>
      <c r="BO1573" s="18"/>
      <c r="BP1573" s="18"/>
      <c r="BQ1573" s="18"/>
      <c r="BR1573" s="18"/>
      <c r="BS1573" s="18"/>
      <c r="BT1573" s="18"/>
      <c r="BU1573" s="18"/>
      <c r="BV1573" s="18"/>
      <c r="BW1573" s="18"/>
      <c r="BX1573" s="18"/>
      <c r="BY1573" s="18"/>
      <c r="BZ1573" s="18"/>
      <c r="CA1573" s="18"/>
      <c r="CB1573" s="18"/>
      <c r="CC1573" s="18"/>
      <c r="CD1573" s="18"/>
      <c r="CE1573" s="18"/>
      <c r="CF1573" s="18"/>
      <c r="CG1573" s="18"/>
      <c r="CH1573" s="18"/>
      <c r="CI1573" s="18"/>
      <c r="CJ1573" s="18"/>
      <c r="CK1573" s="18"/>
      <c r="CL1573" s="18"/>
      <c r="CM1573" s="18"/>
      <c r="CN1573" s="18"/>
      <c r="CO1573" s="18"/>
      <c r="CP1573" s="18"/>
      <c r="CQ1573" s="18"/>
      <c r="CR1573" s="18"/>
      <c r="CS1573" s="18"/>
    </row>
    <row r="1574" spans="1:97">
      <c r="A1574" s="18"/>
      <c r="B1574" s="18"/>
      <c r="C1574" s="18" t="s">
        <v>19451</v>
      </c>
      <c r="D1574" s="18"/>
      <c r="E1574" s="18"/>
      <c r="F1574" s="18"/>
      <c r="G1574" s="18"/>
      <c r="H1574" s="18"/>
      <c r="I1574" s="18"/>
      <c r="J1574" s="18"/>
      <c r="K1574" s="18"/>
      <c r="L1574" s="18"/>
      <c r="M1574" s="18"/>
      <c r="N1574" s="18"/>
      <c r="O1574" s="18"/>
      <c r="P1574" s="18"/>
      <c r="Q1574" s="18"/>
      <c r="R1574" s="18"/>
      <c r="S1574" s="18"/>
      <c r="T1574" s="18"/>
      <c r="U1574" s="18"/>
      <c r="V1574" s="18"/>
      <c r="W1574" s="18"/>
      <c r="X1574" s="18"/>
      <c r="Y1574" s="18"/>
      <c r="Z1574" s="18"/>
      <c r="AA1574" s="18"/>
      <c r="AB1574" s="18"/>
      <c r="AC1574" s="18"/>
      <c r="AD1574" s="18"/>
      <c r="AE1574" s="18"/>
      <c r="AF1574" s="18"/>
      <c r="AG1574" s="18"/>
      <c r="AH1574" s="18"/>
      <c r="AI1574" s="18"/>
      <c r="AJ1574" s="18"/>
      <c r="AK1574" s="18"/>
      <c r="AL1574" s="18"/>
      <c r="AM1574" s="18"/>
      <c r="AN1574" s="18"/>
      <c r="AO1574" s="18"/>
      <c r="AP1574" s="18"/>
      <c r="AQ1574" s="18"/>
      <c r="AR1574" s="18"/>
      <c r="AS1574" s="18"/>
      <c r="AT1574" s="18"/>
      <c r="AU1574" s="18"/>
      <c r="AV1574" s="18"/>
      <c r="AW1574" s="18"/>
      <c r="AX1574" s="18"/>
      <c r="AY1574" s="18"/>
      <c r="AZ1574" s="18"/>
      <c r="BA1574" s="18"/>
      <c r="BB1574" s="18"/>
      <c r="BC1574" s="18"/>
      <c r="BD1574" s="18"/>
      <c r="BE1574" s="18"/>
      <c r="BF1574" s="18"/>
      <c r="BG1574" s="18"/>
      <c r="BH1574" s="18"/>
      <c r="BI1574" s="18"/>
      <c r="BJ1574" s="18"/>
      <c r="BK1574" s="18"/>
      <c r="BL1574" s="18"/>
      <c r="BM1574" s="18"/>
      <c r="BN1574" s="18"/>
      <c r="BO1574" s="18"/>
      <c r="BP1574" s="18"/>
      <c r="BQ1574" s="18"/>
      <c r="BR1574" s="18"/>
      <c r="BS1574" s="18"/>
      <c r="BT1574" s="18"/>
      <c r="BU1574" s="18"/>
      <c r="BV1574" s="18"/>
      <c r="BW1574" s="18"/>
      <c r="BX1574" s="18"/>
      <c r="BY1574" s="18"/>
      <c r="BZ1574" s="18"/>
      <c r="CA1574" s="18"/>
      <c r="CB1574" s="18"/>
      <c r="CC1574" s="18"/>
      <c r="CD1574" s="18"/>
      <c r="CE1574" s="18"/>
      <c r="CF1574" s="18"/>
      <c r="CG1574" s="18"/>
      <c r="CH1574" s="18"/>
      <c r="CI1574" s="18"/>
      <c r="CJ1574" s="18"/>
      <c r="CK1574" s="18"/>
      <c r="CL1574" s="18"/>
      <c r="CM1574" s="18"/>
      <c r="CN1574" s="18"/>
      <c r="CO1574" s="18"/>
      <c r="CP1574" s="18"/>
      <c r="CQ1574" s="18"/>
      <c r="CR1574" s="18"/>
      <c r="CS1574" s="18"/>
    </row>
    <row r="1575" spans="1:97">
      <c r="A1575" s="18"/>
      <c r="B1575" s="18"/>
      <c r="C1575" s="18" t="s">
        <v>19452</v>
      </c>
      <c r="D1575" s="18"/>
      <c r="E1575" s="18"/>
      <c r="F1575" s="18"/>
      <c r="G1575" s="18"/>
      <c r="H1575" s="18"/>
      <c r="I1575" s="18"/>
      <c r="J1575" s="18"/>
      <c r="K1575" s="18"/>
      <c r="L1575" s="18"/>
      <c r="M1575" s="18"/>
      <c r="N1575" s="18"/>
      <c r="O1575" s="18"/>
      <c r="P1575" s="18"/>
      <c r="Q1575" s="18"/>
      <c r="R1575" s="18"/>
      <c r="S1575" s="18"/>
      <c r="T1575" s="18"/>
      <c r="U1575" s="18"/>
      <c r="V1575" s="18"/>
      <c r="W1575" s="18"/>
      <c r="X1575" s="18"/>
      <c r="Y1575" s="18"/>
      <c r="Z1575" s="18"/>
      <c r="AA1575" s="18"/>
      <c r="AB1575" s="18"/>
      <c r="AC1575" s="18"/>
      <c r="AD1575" s="18"/>
      <c r="AE1575" s="18"/>
      <c r="AF1575" s="18"/>
      <c r="AG1575" s="18"/>
      <c r="AH1575" s="18"/>
      <c r="AI1575" s="18"/>
      <c r="AJ1575" s="18"/>
      <c r="AK1575" s="18"/>
      <c r="AL1575" s="18"/>
      <c r="AM1575" s="18"/>
      <c r="AN1575" s="18"/>
      <c r="AO1575" s="18"/>
      <c r="AP1575" s="18"/>
      <c r="AQ1575" s="18"/>
      <c r="AR1575" s="18"/>
      <c r="AS1575" s="18"/>
      <c r="AT1575" s="18"/>
      <c r="AU1575" s="18"/>
      <c r="AV1575" s="18"/>
      <c r="AW1575" s="18"/>
      <c r="AX1575" s="18"/>
      <c r="AY1575" s="18"/>
      <c r="AZ1575" s="18"/>
      <c r="BA1575" s="18"/>
      <c r="BB1575" s="18"/>
      <c r="BC1575" s="18"/>
      <c r="BD1575" s="18"/>
      <c r="BE1575" s="18"/>
      <c r="BF1575" s="18"/>
      <c r="BG1575" s="18"/>
      <c r="BH1575" s="18"/>
      <c r="BI1575" s="18"/>
      <c r="BJ1575" s="18"/>
      <c r="BK1575" s="18"/>
      <c r="BL1575" s="18"/>
      <c r="BM1575" s="18"/>
      <c r="BN1575" s="18"/>
      <c r="BO1575" s="18"/>
      <c r="BP1575" s="18"/>
      <c r="BQ1575" s="18"/>
      <c r="BR1575" s="18"/>
      <c r="BS1575" s="18"/>
      <c r="BT1575" s="18"/>
      <c r="BU1575" s="18"/>
      <c r="BV1575" s="18"/>
      <c r="BW1575" s="18"/>
      <c r="BX1575" s="18"/>
      <c r="BY1575" s="18"/>
      <c r="BZ1575" s="18"/>
      <c r="CA1575" s="18"/>
      <c r="CB1575" s="18"/>
      <c r="CC1575" s="18"/>
      <c r="CD1575" s="18"/>
      <c r="CE1575" s="18"/>
      <c r="CF1575" s="18"/>
      <c r="CG1575" s="18"/>
      <c r="CH1575" s="18"/>
      <c r="CI1575" s="18"/>
      <c r="CJ1575" s="18"/>
      <c r="CK1575" s="18"/>
      <c r="CL1575" s="18"/>
      <c r="CM1575" s="18"/>
      <c r="CN1575" s="18"/>
      <c r="CO1575" s="18"/>
      <c r="CP1575" s="18"/>
      <c r="CQ1575" s="18"/>
      <c r="CR1575" s="18"/>
      <c r="CS1575" s="18"/>
    </row>
    <row r="1576" spans="1:97">
      <c r="A1576" s="18"/>
      <c r="B1576" s="18"/>
      <c r="C1576" s="18" t="s">
        <v>19453</v>
      </c>
      <c r="D1576" s="18"/>
      <c r="E1576" s="18"/>
      <c r="F1576" s="18"/>
      <c r="G1576" s="18"/>
      <c r="H1576" s="18"/>
      <c r="I1576" s="18"/>
      <c r="J1576" s="18"/>
      <c r="K1576" s="18"/>
      <c r="L1576" s="18"/>
      <c r="M1576" s="18"/>
      <c r="N1576" s="18"/>
      <c r="O1576" s="18"/>
      <c r="P1576" s="18"/>
      <c r="Q1576" s="18"/>
      <c r="R1576" s="18"/>
      <c r="S1576" s="18"/>
      <c r="T1576" s="18"/>
      <c r="U1576" s="18"/>
      <c r="V1576" s="18"/>
      <c r="W1576" s="18"/>
      <c r="X1576" s="18"/>
      <c r="Y1576" s="18"/>
      <c r="Z1576" s="18"/>
      <c r="AA1576" s="18"/>
      <c r="AB1576" s="18"/>
      <c r="AC1576" s="18"/>
      <c r="AD1576" s="18"/>
      <c r="AE1576" s="18"/>
      <c r="AF1576" s="18"/>
      <c r="AG1576" s="18"/>
      <c r="AH1576" s="18"/>
      <c r="AI1576" s="18"/>
      <c r="AJ1576" s="18"/>
      <c r="AK1576" s="18"/>
      <c r="AL1576" s="18"/>
      <c r="AM1576" s="18"/>
      <c r="AN1576" s="18"/>
      <c r="AO1576" s="18"/>
      <c r="AP1576" s="18"/>
      <c r="AQ1576" s="18"/>
      <c r="AR1576" s="18"/>
      <c r="AS1576" s="18"/>
      <c r="AT1576" s="18"/>
      <c r="AU1576" s="18"/>
      <c r="AV1576" s="18"/>
      <c r="AW1576" s="18"/>
      <c r="AX1576" s="18"/>
      <c r="AY1576" s="18"/>
      <c r="AZ1576" s="18"/>
      <c r="BA1576" s="18"/>
      <c r="BB1576" s="18"/>
      <c r="BC1576" s="18"/>
      <c r="BD1576" s="18"/>
      <c r="BE1576" s="18"/>
      <c r="BF1576" s="18"/>
      <c r="BG1576" s="18"/>
      <c r="BH1576" s="18"/>
      <c r="BI1576" s="18"/>
      <c r="BJ1576" s="18"/>
      <c r="BK1576" s="18"/>
      <c r="BL1576" s="18"/>
      <c r="BM1576" s="18"/>
      <c r="BN1576" s="18"/>
      <c r="BO1576" s="18"/>
      <c r="BP1576" s="18"/>
      <c r="BQ1576" s="18"/>
      <c r="BR1576" s="18"/>
      <c r="BS1576" s="18"/>
      <c r="BT1576" s="18"/>
      <c r="BU1576" s="18"/>
      <c r="BV1576" s="18"/>
      <c r="BW1576" s="18"/>
      <c r="BX1576" s="18"/>
      <c r="BY1576" s="18"/>
      <c r="BZ1576" s="18"/>
      <c r="CA1576" s="18"/>
      <c r="CB1576" s="18"/>
      <c r="CC1576" s="18"/>
      <c r="CD1576" s="18"/>
      <c r="CE1576" s="18"/>
      <c r="CF1576" s="18"/>
      <c r="CG1576" s="18"/>
      <c r="CH1576" s="18"/>
      <c r="CI1576" s="18"/>
      <c r="CJ1576" s="18"/>
      <c r="CK1576" s="18"/>
      <c r="CL1576" s="18"/>
      <c r="CM1576" s="18"/>
      <c r="CN1576" s="18"/>
      <c r="CO1576" s="18"/>
      <c r="CP1576" s="18"/>
      <c r="CQ1576" s="18"/>
      <c r="CR1576" s="18"/>
      <c r="CS1576" s="18"/>
    </row>
    <row r="1577" spans="1:97">
      <c r="A1577" s="18"/>
      <c r="B1577" s="18"/>
      <c r="C1577" s="18" t="s">
        <v>19454</v>
      </c>
      <c r="D1577" s="18"/>
      <c r="E1577" s="18"/>
      <c r="F1577" s="18"/>
      <c r="G1577" s="18"/>
      <c r="H1577" s="18"/>
      <c r="I1577" s="18"/>
      <c r="J1577" s="18"/>
      <c r="K1577" s="18"/>
      <c r="L1577" s="18"/>
      <c r="M1577" s="18"/>
      <c r="N1577" s="18"/>
      <c r="O1577" s="18"/>
      <c r="P1577" s="18"/>
      <c r="Q1577" s="18"/>
      <c r="R1577" s="18"/>
      <c r="S1577" s="18"/>
      <c r="T1577" s="18"/>
      <c r="U1577" s="18"/>
      <c r="V1577" s="18"/>
      <c r="W1577" s="18"/>
      <c r="X1577" s="18"/>
      <c r="Y1577" s="18"/>
      <c r="Z1577" s="18"/>
      <c r="AA1577" s="18"/>
      <c r="AB1577" s="18"/>
      <c r="AC1577" s="18"/>
      <c r="AD1577" s="18"/>
      <c r="AE1577" s="18"/>
      <c r="AF1577" s="18"/>
      <c r="AG1577" s="18"/>
      <c r="AH1577" s="18"/>
      <c r="AI1577" s="18"/>
      <c r="AJ1577" s="18"/>
      <c r="AK1577" s="18"/>
      <c r="AL1577" s="18"/>
      <c r="AM1577" s="18"/>
      <c r="AN1577" s="18"/>
      <c r="AO1577" s="18"/>
      <c r="AP1577" s="18"/>
      <c r="AQ1577" s="18"/>
      <c r="AR1577" s="18"/>
      <c r="AS1577" s="18"/>
      <c r="AT1577" s="18"/>
      <c r="AU1577" s="18"/>
      <c r="AV1577" s="18"/>
      <c r="AW1577" s="18"/>
      <c r="AX1577" s="18"/>
      <c r="AY1577" s="18"/>
      <c r="AZ1577" s="18"/>
      <c r="BA1577" s="18"/>
      <c r="BB1577" s="18"/>
      <c r="BC1577" s="18"/>
      <c r="BD1577" s="18"/>
      <c r="BE1577" s="18"/>
      <c r="BF1577" s="18"/>
      <c r="BG1577" s="18"/>
      <c r="BH1577" s="18"/>
      <c r="BI1577" s="18"/>
      <c r="BJ1577" s="18"/>
      <c r="BK1577" s="18"/>
      <c r="BL1577" s="18"/>
      <c r="BM1577" s="18"/>
      <c r="BN1577" s="18"/>
      <c r="BO1577" s="18"/>
      <c r="BP1577" s="18"/>
      <c r="BQ1577" s="18"/>
      <c r="BR1577" s="18"/>
      <c r="BS1577" s="18"/>
      <c r="BT1577" s="18"/>
      <c r="BU1577" s="18"/>
      <c r="BV1577" s="18"/>
      <c r="BW1577" s="18"/>
      <c r="BX1577" s="18"/>
      <c r="BY1577" s="18"/>
      <c r="BZ1577" s="18"/>
      <c r="CA1577" s="18"/>
      <c r="CB1577" s="18"/>
      <c r="CC1577" s="18"/>
      <c r="CD1577" s="18"/>
      <c r="CE1577" s="18"/>
      <c r="CF1577" s="18"/>
      <c r="CG1577" s="18"/>
      <c r="CH1577" s="18"/>
      <c r="CI1577" s="18"/>
      <c r="CJ1577" s="18"/>
      <c r="CK1577" s="18"/>
      <c r="CL1577" s="18"/>
      <c r="CM1577" s="18"/>
      <c r="CN1577" s="18"/>
      <c r="CO1577" s="18"/>
      <c r="CP1577" s="18"/>
      <c r="CQ1577" s="18"/>
      <c r="CR1577" s="18"/>
      <c r="CS1577" s="18"/>
    </row>
    <row r="1578" spans="1:97">
      <c r="A1578" s="18"/>
      <c r="B1578" s="18"/>
      <c r="C1578" s="18" t="s">
        <v>19455</v>
      </c>
      <c r="D1578" s="18"/>
      <c r="E1578" s="18"/>
      <c r="F1578" s="18"/>
      <c r="G1578" s="18"/>
      <c r="H1578" s="18"/>
      <c r="I1578" s="18"/>
      <c r="J1578" s="18"/>
      <c r="K1578" s="18"/>
      <c r="L1578" s="18"/>
      <c r="M1578" s="18"/>
      <c r="N1578" s="18"/>
      <c r="O1578" s="18"/>
      <c r="P1578" s="18"/>
      <c r="Q1578" s="18"/>
      <c r="R1578" s="18"/>
      <c r="S1578" s="18"/>
      <c r="T1578" s="18"/>
      <c r="U1578" s="18"/>
      <c r="V1578" s="18"/>
      <c r="W1578" s="18"/>
      <c r="X1578" s="18"/>
      <c r="Y1578" s="18"/>
      <c r="Z1578" s="18"/>
      <c r="AA1578" s="18"/>
      <c r="AB1578" s="18"/>
      <c r="AC1578" s="18"/>
      <c r="AD1578" s="18"/>
      <c r="AE1578" s="18"/>
      <c r="AF1578" s="18"/>
      <c r="AG1578" s="18"/>
      <c r="AH1578" s="18"/>
      <c r="AI1578" s="18"/>
      <c r="AJ1578" s="18"/>
      <c r="AK1578" s="18"/>
      <c r="AL1578" s="18"/>
      <c r="AM1578" s="18"/>
      <c r="AN1578" s="18"/>
      <c r="AO1578" s="18"/>
      <c r="AP1578" s="18"/>
      <c r="AQ1578" s="18"/>
      <c r="AR1578" s="18"/>
      <c r="AS1578" s="18"/>
      <c r="AT1578" s="18"/>
      <c r="AU1578" s="18"/>
      <c r="AV1578" s="18"/>
      <c r="AW1578" s="18"/>
      <c r="AX1578" s="18"/>
      <c r="AY1578" s="18"/>
      <c r="AZ1578" s="18"/>
      <c r="BA1578" s="18"/>
      <c r="BB1578" s="18"/>
      <c r="BC1578" s="18"/>
      <c r="BD1578" s="18"/>
      <c r="BE1578" s="18"/>
      <c r="BF1578" s="18"/>
      <c r="BG1578" s="18"/>
      <c r="BH1578" s="18"/>
      <c r="BI1578" s="18"/>
      <c r="BJ1578" s="18"/>
      <c r="BK1578" s="18"/>
      <c r="BL1578" s="18"/>
      <c r="BM1578" s="18"/>
      <c r="BN1578" s="18"/>
      <c r="BO1578" s="18"/>
      <c r="BP1578" s="18"/>
      <c r="BQ1578" s="18"/>
      <c r="BR1578" s="18"/>
      <c r="BS1578" s="18"/>
      <c r="BT1578" s="18"/>
      <c r="BU1578" s="18"/>
      <c r="BV1578" s="18"/>
      <c r="BW1578" s="18"/>
      <c r="BX1578" s="18"/>
      <c r="BY1578" s="18"/>
      <c r="BZ1578" s="18"/>
      <c r="CA1578" s="18"/>
      <c r="CB1578" s="18"/>
      <c r="CC1578" s="18"/>
      <c r="CD1578" s="18"/>
      <c r="CE1578" s="18"/>
      <c r="CF1578" s="18"/>
      <c r="CG1578" s="18"/>
      <c r="CH1578" s="18"/>
      <c r="CI1578" s="18"/>
      <c r="CJ1578" s="18"/>
      <c r="CK1578" s="18"/>
      <c r="CL1578" s="18"/>
      <c r="CM1578" s="18"/>
      <c r="CN1578" s="18"/>
      <c r="CO1578" s="18"/>
      <c r="CP1578" s="18"/>
      <c r="CQ1578" s="18"/>
      <c r="CR1578" s="18"/>
      <c r="CS1578" s="18"/>
    </row>
    <row r="1579" spans="1:97">
      <c r="A1579" s="18"/>
      <c r="B1579" s="18"/>
      <c r="C1579" s="18" t="s">
        <v>19456</v>
      </c>
      <c r="D1579" s="18"/>
      <c r="E1579" s="18"/>
      <c r="F1579" s="18"/>
      <c r="G1579" s="18"/>
      <c r="H1579" s="18"/>
      <c r="I1579" s="18"/>
      <c r="J1579" s="18"/>
      <c r="K1579" s="18"/>
      <c r="L1579" s="18"/>
      <c r="M1579" s="18"/>
      <c r="N1579" s="18"/>
      <c r="O1579" s="18"/>
      <c r="P1579" s="18"/>
      <c r="Q1579" s="18"/>
      <c r="R1579" s="18"/>
      <c r="S1579" s="18"/>
      <c r="T1579" s="18"/>
      <c r="U1579" s="18"/>
      <c r="V1579" s="18"/>
      <c r="W1579" s="18"/>
      <c r="X1579" s="18"/>
      <c r="Y1579" s="18"/>
      <c r="Z1579" s="18"/>
      <c r="AA1579" s="18"/>
      <c r="AB1579" s="18"/>
      <c r="AC1579" s="18"/>
      <c r="AD1579" s="18"/>
      <c r="AE1579" s="18"/>
      <c r="AF1579" s="18"/>
      <c r="AG1579" s="18"/>
      <c r="AH1579" s="18"/>
      <c r="AI1579" s="18"/>
      <c r="AJ1579" s="18"/>
      <c r="AK1579" s="18"/>
      <c r="AL1579" s="18"/>
      <c r="AM1579" s="18"/>
      <c r="AN1579" s="18"/>
      <c r="AO1579" s="18"/>
      <c r="AP1579" s="18"/>
      <c r="AQ1579" s="18"/>
      <c r="AR1579" s="18"/>
      <c r="AS1579" s="18"/>
      <c r="AT1579" s="18"/>
      <c r="AU1579" s="18"/>
      <c r="AV1579" s="18"/>
      <c r="AW1579" s="18"/>
      <c r="AX1579" s="18"/>
      <c r="AY1579" s="18"/>
      <c r="AZ1579" s="18"/>
      <c r="BA1579" s="18"/>
      <c r="BB1579" s="18"/>
      <c r="BC1579" s="18"/>
      <c r="BD1579" s="18"/>
      <c r="BE1579" s="18"/>
      <c r="BF1579" s="18"/>
      <c r="BG1579" s="18"/>
      <c r="BH1579" s="18"/>
      <c r="BI1579" s="18"/>
      <c r="BJ1579" s="18"/>
      <c r="BK1579" s="18"/>
      <c r="BL1579" s="18"/>
      <c r="BM1579" s="18"/>
      <c r="BN1579" s="18"/>
      <c r="BO1579" s="18"/>
      <c r="BP1579" s="18"/>
      <c r="BQ1579" s="18"/>
      <c r="BR1579" s="18"/>
      <c r="BS1579" s="18"/>
      <c r="BT1579" s="18"/>
      <c r="BU1579" s="18"/>
      <c r="BV1579" s="18"/>
      <c r="BW1579" s="18"/>
      <c r="BX1579" s="18"/>
      <c r="BY1579" s="18"/>
      <c r="BZ1579" s="18"/>
      <c r="CA1579" s="18"/>
      <c r="CB1579" s="18"/>
      <c r="CC1579" s="18"/>
      <c r="CD1579" s="18"/>
      <c r="CE1579" s="18"/>
      <c r="CF1579" s="18"/>
      <c r="CG1579" s="18"/>
      <c r="CH1579" s="18"/>
      <c r="CI1579" s="18"/>
      <c r="CJ1579" s="18"/>
      <c r="CK1579" s="18"/>
      <c r="CL1579" s="18"/>
      <c r="CM1579" s="18"/>
      <c r="CN1579" s="18"/>
      <c r="CO1579" s="18"/>
      <c r="CP1579" s="18"/>
      <c r="CQ1579" s="18"/>
      <c r="CR1579" s="18"/>
      <c r="CS1579" s="18"/>
    </row>
    <row r="1580" spans="1:97">
      <c r="A1580" s="18"/>
      <c r="B1580" s="18"/>
      <c r="C1580" s="18" t="s">
        <v>19457</v>
      </c>
      <c r="D1580" s="18"/>
      <c r="E1580" s="18"/>
      <c r="F1580" s="18"/>
      <c r="G1580" s="18"/>
      <c r="H1580" s="18"/>
      <c r="I1580" s="18"/>
      <c r="J1580" s="18"/>
      <c r="K1580" s="18"/>
      <c r="L1580" s="18"/>
      <c r="M1580" s="18"/>
      <c r="N1580" s="18"/>
      <c r="O1580" s="18"/>
      <c r="P1580" s="18"/>
      <c r="Q1580" s="18"/>
      <c r="R1580" s="18"/>
      <c r="S1580" s="18"/>
      <c r="T1580" s="18"/>
      <c r="U1580" s="18"/>
      <c r="V1580" s="18"/>
      <c r="W1580" s="18"/>
      <c r="X1580" s="18"/>
      <c r="Y1580" s="18"/>
      <c r="Z1580" s="18"/>
      <c r="AA1580" s="18"/>
      <c r="AB1580" s="18"/>
      <c r="AC1580" s="18"/>
      <c r="AD1580" s="18"/>
      <c r="AE1580" s="18"/>
      <c r="AF1580" s="18"/>
      <c r="AG1580" s="18"/>
      <c r="AH1580" s="18"/>
      <c r="AI1580" s="18"/>
      <c r="AJ1580" s="18"/>
      <c r="AK1580" s="18"/>
      <c r="AL1580" s="18"/>
      <c r="AM1580" s="18"/>
      <c r="AN1580" s="18"/>
      <c r="AO1580" s="18"/>
      <c r="AP1580" s="18"/>
      <c r="AQ1580" s="18"/>
      <c r="AR1580" s="18"/>
      <c r="AS1580" s="18"/>
      <c r="AT1580" s="18"/>
      <c r="AU1580" s="18"/>
      <c r="AV1580" s="18"/>
      <c r="AW1580" s="18"/>
      <c r="AX1580" s="18"/>
      <c r="AY1580" s="18"/>
      <c r="AZ1580" s="18"/>
      <c r="BA1580" s="18"/>
      <c r="BB1580" s="18"/>
      <c r="BC1580" s="18"/>
      <c r="BD1580" s="18"/>
      <c r="BE1580" s="18"/>
      <c r="BF1580" s="18"/>
      <c r="BG1580" s="18"/>
      <c r="BH1580" s="18"/>
      <c r="BI1580" s="18"/>
      <c r="BJ1580" s="18"/>
      <c r="BK1580" s="18"/>
      <c r="BL1580" s="18"/>
      <c r="BM1580" s="18"/>
      <c r="BN1580" s="18"/>
      <c r="BO1580" s="18"/>
      <c r="BP1580" s="18"/>
      <c r="BQ1580" s="18"/>
      <c r="BR1580" s="18"/>
      <c r="BS1580" s="18"/>
      <c r="BT1580" s="18"/>
      <c r="BU1580" s="18"/>
      <c r="BV1580" s="18"/>
      <c r="BW1580" s="18"/>
      <c r="BX1580" s="18"/>
      <c r="BY1580" s="18"/>
      <c r="BZ1580" s="18"/>
      <c r="CA1580" s="18"/>
      <c r="CB1580" s="18"/>
      <c r="CC1580" s="18"/>
      <c r="CD1580" s="18"/>
      <c r="CE1580" s="18"/>
      <c r="CF1580" s="18"/>
      <c r="CG1580" s="18"/>
      <c r="CH1580" s="18"/>
      <c r="CI1580" s="18"/>
      <c r="CJ1580" s="18"/>
      <c r="CK1580" s="18"/>
      <c r="CL1580" s="18"/>
      <c r="CM1580" s="18"/>
      <c r="CN1580" s="18"/>
      <c r="CO1580" s="18"/>
      <c r="CP1580" s="18"/>
      <c r="CQ1580" s="18"/>
      <c r="CR1580" s="18"/>
      <c r="CS1580" s="18"/>
    </row>
    <row r="1581" spans="1:97">
      <c r="A1581" s="18"/>
      <c r="B1581" s="18"/>
      <c r="C1581" s="18" t="s">
        <v>19458</v>
      </c>
      <c r="D1581" s="18"/>
      <c r="E1581" s="18"/>
      <c r="F1581" s="18"/>
      <c r="G1581" s="18"/>
      <c r="H1581" s="18"/>
      <c r="I1581" s="18"/>
      <c r="J1581" s="18"/>
      <c r="K1581" s="18"/>
      <c r="L1581" s="18"/>
      <c r="M1581" s="18"/>
      <c r="N1581" s="18"/>
      <c r="O1581" s="18"/>
      <c r="P1581" s="18"/>
      <c r="Q1581" s="18"/>
      <c r="R1581" s="18"/>
      <c r="S1581" s="18"/>
      <c r="T1581" s="18"/>
      <c r="U1581" s="18"/>
      <c r="V1581" s="18"/>
      <c r="W1581" s="18"/>
      <c r="X1581" s="18"/>
      <c r="Y1581" s="18"/>
      <c r="Z1581" s="18"/>
      <c r="AA1581" s="18"/>
      <c r="AB1581" s="18"/>
      <c r="AC1581" s="18"/>
      <c r="AD1581" s="18"/>
      <c r="AE1581" s="18"/>
      <c r="AF1581" s="18"/>
      <c r="AG1581" s="18"/>
      <c r="AH1581" s="18"/>
      <c r="AI1581" s="18"/>
      <c r="AJ1581" s="18"/>
      <c r="AK1581" s="18"/>
      <c r="AL1581" s="18"/>
      <c r="AM1581" s="18"/>
      <c r="AN1581" s="18"/>
      <c r="AO1581" s="18"/>
      <c r="AP1581" s="18"/>
      <c r="AQ1581" s="18"/>
      <c r="AR1581" s="18"/>
      <c r="AS1581" s="18"/>
      <c r="AT1581" s="18"/>
      <c r="AU1581" s="18"/>
      <c r="AV1581" s="18"/>
      <c r="AW1581" s="18"/>
      <c r="AX1581" s="18"/>
      <c r="AY1581" s="18"/>
      <c r="AZ1581" s="18"/>
      <c r="BA1581" s="18"/>
      <c r="BB1581" s="18"/>
      <c r="BC1581" s="18"/>
      <c r="BD1581" s="18"/>
      <c r="BE1581" s="18"/>
      <c r="BF1581" s="18"/>
      <c r="BG1581" s="18"/>
      <c r="BH1581" s="18"/>
      <c r="BI1581" s="18"/>
      <c r="BJ1581" s="18"/>
      <c r="BK1581" s="18"/>
      <c r="BL1581" s="18"/>
      <c r="BM1581" s="18"/>
      <c r="BN1581" s="18"/>
      <c r="BO1581" s="18"/>
      <c r="BP1581" s="18"/>
      <c r="BQ1581" s="18"/>
      <c r="BR1581" s="18"/>
      <c r="BS1581" s="18"/>
      <c r="BT1581" s="18"/>
      <c r="BU1581" s="18"/>
      <c r="BV1581" s="18"/>
      <c r="BW1581" s="18"/>
      <c r="BX1581" s="18"/>
      <c r="BY1581" s="18"/>
      <c r="BZ1581" s="18"/>
      <c r="CA1581" s="18"/>
      <c r="CB1581" s="18"/>
      <c r="CC1581" s="18"/>
      <c r="CD1581" s="18"/>
      <c r="CE1581" s="18"/>
      <c r="CF1581" s="18"/>
      <c r="CG1581" s="18"/>
      <c r="CH1581" s="18"/>
      <c r="CI1581" s="18"/>
      <c r="CJ1581" s="18"/>
      <c r="CK1581" s="18"/>
      <c r="CL1581" s="18"/>
      <c r="CM1581" s="18"/>
      <c r="CN1581" s="18"/>
      <c r="CO1581" s="18"/>
      <c r="CP1581" s="18"/>
      <c r="CQ1581" s="18"/>
      <c r="CR1581" s="18"/>
      <c r="CS1581" s="18"/>
    </row>
    <row r="1582" spans="1:97">
      <c r="A1582" s="18"/>
      <c r="B1582" s="18"/>
      <c r="C1582" s="18" t="s">
        <v>19459</v>
      </c>
      <c r="D1582" s="18"/>
      <c r="E1582" s="18"/>
      <c r="F1582" s="18"/>
      <c r="G1582" s="18"/>
      <c r="H1582" s="18"/>
      <c r="I1582" s="18"/>
      <c r="J1582" s="18"/>
      <c r="K1582" s="18"/>
      <c r="L1582" s="18"/>
      <c r="M1582" s="18"/>
      <c r="N1582" s="18"/>
      <c r="O1582" s="18"/>
      <c r="P1582" s="18"/>
      <c r="Q1582" s="18"/>
      <c r="R1582" s="18"/>
      <c r="S1582" s="18"/>
      <c r="T1582" s="18"/>
      <c r="U1582" s="18"/>
      <c r="V1582" s="18"/>
      <c r="W1582" s="18"/>
      <c r="X1582" s="18"/>
      <c r="Y1582" s="18"/>
      <c r="Z1582" s="18"/>
      <c r="AA1582" s="18"/>
      <c r="AB1582" s="18"/>
      <c r="AC1582" s="18"/>
      <c r="AD1582" s="18"/>
      <c r="AE1582" s="18"/>
      <c r="AF1582" s="18"/>
      <c r="AG1582" s="18"/>
      <c r="AH1582" s="18"/>
      <c r="AI1582" s="18"/>
      <c r="AJ1582" s="18"/>
      <c r="AK1582" s="18"/>
      <c r="AL1582" s="18"/>
      <c r="AM1582" s="18"/>
      <c r="AN1582" s="18"/>
      <c r="AO1582" s="18"/>
      <c r="AP1582" s="18"/>
      <c r="AQ1582" s="18"/>
      <c r="AR1582" s="18"/>
      <c r="AS1582" s="18"/>
      <c r="AT1582" s="18"/>
      <c r="AU1582" s="18"/>
      <c r="AV1582" s="18"/>
      <c r="AW1582" s="18"/>
      <c r="AX1582" s="18"/>
      <c r="AY1582" s="18"/>
      <c r="AZ1582" s="18"/>
      <c r="BA1582" s="18"/>
      <c r="BB1582" s="18"/>
      <c r="BC1582" s="18"/>
      <c r="BD1582" s="18"/>
      <c r="BE1582" s="18"/>
      <c r="BF1582" s="18"/>
      <c r="BG1582" s="18"/>
      <c r="BH1582" s="18"/>
      <c r="BI1582" s="18"/>
      <c r="BJ1582" s="18"/>
      <c r="BK1582" s="18"/>
      <c r="BL1582" s="18"/>
      <c r="BM1582" s="18"/>
      <c r="BN1582" s="18"/>
      <c r="BO1582" s="18"/>
      <c r="BP1582" s="18"/>
      <c r="BQ1582" s="18"/>
      <c r="BR1582" s="18"/>
      <c r="BS1582" s="18"/>
      <c r="BT1582" s="18"/>
      <c r="BU1582" s="18"/>
      <c r="BV1582" s="18"/>
      <c r="BW1582" s="18"/>
      <c r="BX1582" s="18"/>
      <c r="BY1582" s="18"/>
      <c r="BZ1582" s="18"/>
      <c r="CA1582" s="18"/>
      <c r="CB1582" s="18"/>
      <c r="CC1582" s="18"/>
      <c r="CD1582" s="18"/>
      <c r="CE1582" s="18"/>
      <c r="CF1582" s="18"/>
      <c r="CG1582" s="18"/>
      <c r="CH1582" s="18"/>
      <c r="CI1582" s="18"/>
      <c r="CJ1582" s="18"/>
      <c r="CK1582" s="18"/>
      <c r="CL1582" s="18"/>
      <c r="CM1582" s="18"/>
      <c r="CN1582" s="18"/>
      <c r="CO1582" s="18"/>
      <c r="CP1582" s="18"/>
      <c r="CQ1582" s="18"/>
      <c r="CR1582" s="18"/>
      <c r="CS1582" s="18"/>
    </row>
    <row r="1583" spans="1:97">
      <c r="A1583" s="18"/>
      <c r="B1583" s="18"/>
      <c r="C1583" s="18" t="s">
        <v>19460</v>
      </c>
      <c r="D1583" s="18"/>
      <c r="E1583" s="18"/>
      <c r="F1583" s="18"/>
      <c r="G1583" s="18"/>
      <c r="H1583" s="18"/>
      <c r="I1583" s="18"/>
      <c r="J1583" s="18"/>
      <c r="K1583" s="18"/>
      <c r="L1583" s="18"/>
      <c r="M1583" s="18"/>
      <c r="N1583" s="18"/>
      <c r="O1583" s="18"/>
      <c r="P1583" s="18"/>
      <c r="Q1583" s="18"/>
      <c r="R1583" s="18"/>
      <c r="S1583" s="18"/>
      <c r="T1583" s="18"/>
      <c r="U1583" s="18"/>
      <c r="V1583" s="18"/>
      <c r="W1583" s="18"/>
      <c r="X1583" s="18"/>
      <c r="Y1583" s="18"/>
      <c r="Z1583" s="18"/>
      <c r="AA1583" s="18"/>
      <c r="AB1583" s="18"/>
      <c r="AC1583" s="18"/>
      <c r="AD1583" s="18"/>
      <c r="AE1583" s="18"/>
      <c r="AF1583" s="18"/>
      <c r="AG1583" s="18"/>
      <c r="AH1583" s="18"/>
      <c r="AI1583" s="18"/>
      <c r="AJ1583" s="18"/>
      <c r="AK1583" s="18"/>
      <c r="AL1583" s="18"/>
      <c r="AM1583" s="18"/>
      <c r="AN1583" s="18"/>
      <c r="AO1583" s="18"/>
      <c r="AP1583" s="18"/>
      <c r="AQ1583" s="18"/>
      <c r="AR1583" s="18"/>
      <c r="AS1583" s="18"/>
      <c r="AT1583" s="18"/>
      <c r="AU1583" s="18"/>
      <c r="AV1583" s="18"/>
      <c r="AW1583" s="18"/>
      <c r="AX1583" s="18"/>
      <c r="AY1583" s="18"/>
      <c r="AZ1583" s="18"/>
      <c r="BA1583" s="18"/>
      <c r="BB1583" s="18"/>
      <c r="BC1583" s="18"/>
      <c r="BD1583" s="18"/>
      <c r="BE1583" s="18"/>
      <c r="BF1583" s="18"/>
      <c r="BG1583" s="18"/>
      <c r="BH1583" s="18"/>
      <c r="BI1583" s="18"/>
      <c r="BJ1583" s="18"/>
      <c r="BK1583" s="18"/>
      <c r="BL1583" s="18"/>
      <c r="BM1583" s="18"/>
      <c r="BN1583" s="18"/>
      <c r="BO1583" s="18"/>
      <c r="BP1583" s="18"/>
      <c r="BQ1583" s="18"/>
      <c r="BR1583" s="18"/>
      <c r="BS1583" s="18"/>
      <c r="BT1583" s="18"/>
      <c r="BU1583" s="18"/>
      <c r="BV1583" s="18"/>
      <c r="BW1583" s="18"/>
      <c r="BX1583" s="18"/>
      <c r="BY1583" s="18"/>
      <c r="BZ1583" s="18"/>
      <c r="CA1583" s="18"/>
      <c r="CB1583" s="18"/>
      <c r="CC1583" s="18"/>
      <c r="CD1583" s="18"/>
      <c r="CE1583" s="18"/>
      <c r="CF1583" s="18"/>
      <c r="CG1583" s="18"/>
      <c r="CH1583" s="18"/>
      <c r="CI1583" s="18"/>
      <c r="CJ1583" s="18"/>
      <c r="CK1583" s="18"/>
      <c r="CL1583" s="18"/>
      <c r="CM1583" s="18"/>
      <c r="CN1583" s="18"/>
      <c r="CO1583" s="18"/>
      <c r="CP1583" s="18"/>
      <c r="CQ1583" s="18"/>
      <c r="CR1583" s="18"/>
      <c r="CS1583" s="18"/>
    </row>
    <row r="1584" spans="1:97">
      <c r="A1584" s="18"/>
      <c r="B1584" s="18"/>
      <c r="C1584" s="18" t="s">
        <v>19461</v>
      </c>
      <c r="D1584" s="18"/>
      <c r="E1584" s="18"/>
      <c r="F1584" s="18"/>
      <c r="G1584" s="18"/>
      <c r="H1584" s="18"/>
      <c r="I1584" s="18"/>
      <c r="J1584" s="18"/>
      <c r="K1584" s="18"/>
      <c r="L1584" s="18"/>
      <c r="M1584" s="18"/>
      <c r="N1584" s="18"/>
      <c r="O1584" s="18"/>
      <c r="P1584" s="18"/>
      <c r="Q1584" s="18"/>
      <c r="R1584" s="18"/>
      <c r="S1584" s="18"/>
      <c r="T1584" s="18"/>
      <c r="U1584" s="18"/>
      <c r="V1584" s="18"/>
      <c r="W1584" s="18"/>
      <c r="X1584" s="18"/>
      <c r="Y1584" s="18"/>
      <c r="Z1584" s="18"/>
      <c r="AA1584" s="18"/>
      <c r="AB1584" s="18"/>
      <c r="AC1584" s="18"/>
      <c r="AD1584" s="18"/>
      <c r="AE1584" s="18"/>
      <c r="AF1584" s="18"/>
      <c r="AG1584" s="18"/>
      <c r="AH1584" s="18"/>
      <c r="AI1584" s="18"/>
      <c r="AJ1584" s="18"/>
      <c r="AK1584" s="18"/>
      <c r="AL1584" s="18"/>
      <c r="AM1584" s="18"/>
      <c r="AN1584" s="18"/>
      <c r="AO1584" s="18"/>
      <c r="AP1584" s="18"/>
      <c r="AQ1584" s="18"/>
      <c r="AR1584" s="18"/>
      <c r="AS1584" s="18"/>
      <c r="AT1584" s="18"/>
      <c r="AU1584" s="18"/>
      <c r="AV1584" s="18"/>
      <c r="AW1584" s="18"/>
      <c r="AX1584" s="18"/>
      <c r="AY1584" s="18"/>
      <c r="AZ1584" s="18"/>
      <c r="BA1584" s="18"/>
      <c r="BB1584" s="18"/>
      <c r="BC1584" s="18"/>
      <c r="BD1584" s="18"/>
      <c r="BE1584" s="18"/>
      <c r="BF1584" s="18"/>
      <c r="BG1584" s="18"/>
      <c r="BH1584" s="18"/>
      <c r="BI1584" s="18"/>
      <c r="BJ1584" s="18"/>
      <c r="BK1584" s="18"/>
      <c r="BL1584" s="18"/>
      <c r="BM1584" s="18"/>
      <c r="BN1584" s="18"/>
      <c r="BO1584" s="18"/>
      <c r="BP1584" s="18"/>
      <c r="BQ1584" s="18"/>
      <c r="BR1584" s="18"/>
      <c r="BS1584" s="18"/>
      <c r="BT1584" s="18"/>
      <c r="BU1584" s="18"/>
      <c r="BV1584" s="18"/>
      <c r="BW1584" s="18"/>
      <c r="BX1584" s="18"/>
      <c r="BY1584" s="18"/>
      <c r="BZ1584" s="18"/>
      <c r="CA1584" s="18"/>
      <c r="CB1584" s="18"/>
      <c r="CC1584" s="18"/>
      <c r="CD1584" s="18"/>
      <c r="CE1584" s="18"/>
      <c r="CF1584" s="18"/>
      <c r="CG1584" s="18"/>
      <c r="CH1584" s="18"/>
      <c r="CI1584" s="18"/>
      <c r="CJ1584" s="18"/>
      <c r="CK1584" s="18"/>
      <c r="CL1584" s="18"/>
      <c r="CM1584" s="18"/>
      <c r="CN1584" s="18"/>
      <c r="CO1584" s="18"/>
      <c r="CP1584" s="18"/>
      <c r="CQ1584" s="18"/>
      <c r="CR1584" s="18"/>
      <c r="CS1584" s="18"/>
    </row>
    <row r="1585" spans="1:97">
      <c r="A1585" s="18"/>
      <c r="B1585" s="18"/>
      <c r="C1585" s="18" t="s">
        <v>19462</v>
      </c>
      <c r="D1585" s="18"/>
      <c r="E1585" s="18"/>
      <c r="F1585" s="18"/>
      <c r="G1585" s="18"/>
      <c r="H1585" s="18"/>
      <c r="I1585" s="18"/>
      <c r="J1585" s="18"/>
      <c r="K1585" s="18"/>
      <c r="L1585" s="18"/>
      <c r="M1585" s="18"/>
      <c r="N1585" s="18"/>
      <c r="O1585" s="18"/>
      <c r="P1585" s="18"/>
      <c r="Q1585" s="18"/>
      <c r="R1585" s="18"/>
      <c r="S1585" s="18"/>
      <c r="T1585" s="18"/>
      <c r="U1585" s="18"/>
      <c r="V1585" s="18"/>
      <c r="W1585" s="18"/>
      <c r="X1585" s="18"/>
      <c r="Y1585" s="18"/>
      <c r="Z1585" s="18"/>
      <c r="AA1585" s="18"/>
      <c r="AB1585" s="18"/>
      <c r="AC1585" s="18"/>
      <c r="AD1585" s="18"/>
      <c r="AE1585" s="18"/>
      <c r="AF1585" s="18"/>
      <c r="AG1585" s="18"/>
      <c r="AH1585" s="18"/>
      <c r="AI1585" s="18"/>
      <c r="AJ1585" s="18"/>
      <c r="AK1585" s="18"/>
      <c r="AL1585" s="18"/>
      <c r="AM1585" s="18"/>
      <c r="AN1585" s="18"/>
      <c r="AO1585" s="18"/>
      <c r="AP1585" s="18"/>
      <c r="AQ1585" s="18"/>
      <c r="AR1585" s="18"/>
      <c r="AS1585" s="18"/>
      <c r="AT1585" s="18"/>
      <c r="AU1585" s="18"/>
      <c r="AV1585" s="18"/>
      <c r="AW1585" s="18"/>
      <c r="AX1585" s="18"/>
      <c r="AY1585" s="18"/>
      <c r="AZ1585" s="18"/>
      <c r="BA1585" s="18"/>
      <c r="BB1585" s="18"/>
      <c r="BC1585" s="18"/>
      <c r="BD1585" s="18"/>
      <c r="BE1585" s="18"/>
      <c r="BF1585" s="18"/>
      <c r="BG1585" s="18"/>
      <c r="BH1585" s="18"/>
      <c r="BI1585" s="18"/>
      <c r="BJ1585" s="18"/>
      <c r="BK1585" s="18"/>
      <c r="BL1585" s="18"/>
      <c r="BM1585" s="18"/>
      <c r="BN1585" s="18"/>
      <c r="BO1585" s="18"/>
      <c r="BP1585" s="18"/>
      <c r="BQ1585" s="18"/>
      <c r="BR1585" s="18"/>
      <c r="BS1585" s="18"/>
      <c r="BT1585" s="18"/>
      <c r="BU1585" s="18"/>
      <c r="BV1585" s="18"/>
      <c r="BW1585" s="18"/>
      <c r="BX1585" s="18"/>
      <c r="BY1585" s="18"/>
      <c r="BZ1585" s="18"/>
      <c r="CA1585" s="18"/>
      <c r="CB1585" s="18"/>
      <c r="CC1585" s="18"/>
      <c r="CD1585" s="18"/>
      <c r="CE1585" s="18"/>
      <c r="CF1585" s="18"/>
      <c r="CG1585" s="18"/>
      <c r="CH1585" s="18"/>
      <c r="CI1585" s="18"/>
      <c r="CJ1585" s="18"/>
      <c r="CK1585" s="18"/>
      <c r="CL1585" s="18"/>
      <c r="CM1585" s="18"/>
      <c r="CN1585" s="18"/>
      <c r="CO1585" s="18"/>
      <c r="CP1585" s="18"/>
      <c r="CQ1585" s="18"/>
      <c r="CR1585" s="18"/>
      <c r="CS1585" s="18"/>
    </row>
    <row r="1586" spans="1:97">
      <c r="A1586" s="18"/>
      <c r="B1586" s="18"/>
      <c r="C1586" s="18" t="s">
        <v>19463</v>
      </c>
      <c r="D1586" s="18"/>
      <c r="E1586" s="18"/>
      <c r="F1586" s="18"/>
      <c r="G1586" s="18"/>
      <c r="H1586" s="18"/>
      <c r="I1586" s="18"/>
      <c r="J1586" s="18"/>
      <c r="K1586" s="18"/>
      <c r="L1586" s="18"/>
      <c r="M1586" s="18"/>
      <c r="N1586" s="18"/>
      <c r="O1586" s="18"/>
      <c r="P1586" s="18"/>
      <c r="Q1586" s="18"/>
      <c r="R1586" s="18"/>
      <c r="S1586" s="18"/>
      <c r="T1586" s="18"/>
      <c r="U1586" s="18"/>
      <c r="V1586" s="18"/>
      <c r="W1586" s="18"/>
      <c r="X1586" s="18"/>
      <c r="Y1586" s="18"/>
      <c r="Z1586" s="18"/>
      <c r="AA1586" s="18"/>
      <c r="AB1586" s="18"/>
      <c r="AC1586" s="18"/>
      <c r="AD1586" s="18"/>
      <c r="AE1586" s="18"/>
      <c r="AF1586" s="18"/>
      <c r="AG1586" s="18"/>
      <c r="AH1586" s="18"/>
      <c r="AI1586" s="18"/>
      <c r="AJ1586" s="18"/>
      <c r="AK1586" s="18"/>
      <c r="AL1586" s="18"/>
      <c r="AM1586" s="18"/>
      <c r="AN1586" s="18"/>
      <c r="AO1586" s="18"/>
      <c r="AP1586" s="18"/>
      <c r="AQ1586" s="18"/>
      <c r="AR1586" s="18"/>
      <c r="AS1586" s="18"/>
      <c r="AT1586" s="18"/>
      <c r="AU1586" s="18"/>
      <c r="AV1586" s="18"/>
      <c r="AW1586" s="18"/>
      <c r="AX1586" s="18"/>
      <c r="AY1586" s="18"/>
      <c r="AZ1586" s="18"/>
      <c r="BA1586" s="18"/>
      <c r="BB1586" s="18"/>
      <c r="BC1586" s="18"/>
      <c r="BD1586" s="18"/>
      <c r="BE1586" s="18"/>
      <c r="BF1586" s="18"/>
      <c r="BG1586" s="18"/>
      <c r="BH1586" s="18"/>
      <c r="BI1586" s="18"/>
      <c r="BJ1586" s="18"/>
      <c r="BK1586" s="18"/>
      <c r="BL1586" s="18"/>
      <c r="BM1586" s="18"/>
      <c r="BN1586" s="18"/>
      <c r="BO1586" s="18"/>
      <c r="BP1586" s="18"/>
      <c r="BQ1586" s="18"/>
      <c r="BR1586" s="18"/>
      <c r="BS1586" s="18"/>
      <c r="BT1586" s="18"/>
      <c r="BU1586" s="18"/>
      <c r="BV1586" s="18"/>
      <c r="BW1586" s="18"/>
      <c r="BX1586" s="18"/>
      <c r="BY1586" s="18"/>
      <c r="BZ1586" s="18"/>
      <c r="CA1586" s="18"/>
      <c r="CB1586" s="18"/>
      <c r="CC1586" s="18"/>
      <c r="CD1586" s="18"/>
      <c r="CE1586" s="18"/>
      <c r="CF1586" s="18"/>
      <c r="CG1586" s="18"/>
      <c r="CH1586" s="18"/>
      <c r="CI1586" s="18"/>
      <c r="CJ1586" s="18"/>
      <c r="CK1586" s="18"/>
      <c r="CL1586" s="18"/>
      <c r="CM1586" s="18"/>
      <c r="CN1586" s="18"/>
      <c r="CO1586" s="18"/>
      <c r="CP1586" s="18"/>
      <c r="CQ1586" s="18"/>
      <c r="CR1586" s="18"/>
      <c r="CS1586" s="18"/>
    </row>
    <row r="1587" spans="1:97">
      <c r="A1587" s="18"/>
      <c r="B1587" s="18"/>
      <c r="C1587" s="18" t="s">
        <v>19464</v>
      </c>
      <c r="D1587" s="18"/>
      <c r="E1587" s="18"/>
      <c r="F1587" s="18"/>
      <c r="G1587" s="18"/>
      <c r="H1587" s="18"/>
      <c r="I1587" s="18"/>
      <c r="J1587" s="18"/>
      <c r="K1587" s="18"/>
      <c r="L1587" s="18"/>
      <c r="M1587" s="18"/>
      <c r="N1587" s="18"/>
      <c r="O1587" s="18"/>
      <c r="P1587" s="18"/>
      <c r="Q1587" s="18"/>
      <c r="R1587" s="18"/>
      <c r="S1587" s="18"/>
      <c r="T1587" s="18"/>
      <c r="U1587" s="18"/>
      <c r="V1587" s="18"/>
      <c r="W1587" s="18"/>
      <c r="X1587" s="18"/>
      <c r="Y1587" s="18"/>
      <c r="Z1587" s="18"/>
      <c r="AA1587" s="18"/>
      <c r="AB1587" s="18"/>
      <c r="AC1587" s="18"/>
      <c r="AD1587" s="18"/>
      <c r="AE1587" s="18"/>
      <c r="AF1587" s="18"/>
      <c r="AG1587" s="18"/>
      <c r="AH1587" s="18"/>
      <c r="AI1587" s="18"/>
      <c r="AJ1587" s="18"/>
      <c r="AK1587" s="18"/>
      <c r="AL1587" s="18"/>
      <c r="AM1587" s="18"/>
      <c r="AN1587" s="18"/>
      <c r="AO1587" s="18"/>
      <c r="AP1587" s="18"/>
      <c r="AQ1587" s="18"/>
      <c r="AR1587" s="18"/>
      <c r="AS1587" s="18"/>
      <c r="AT1587" s="18"/>
      <c r="AU1587" s="18"/>
      <c r="AV1587" s="18"/>
      <c r="AW1587" s="18"/>
      <c r="AX1587" s="18"/>
      <c r="AY1587" s="18"/>
      <c r="AZ1587" s="18"/>
      <c r="BA1587" s="18"/>
      <c r="BB1587" s="18"/>
      <c r="BC1587" s="18"/>
      <c r="BD1587" s="18"/>
      <c r="BE1587" s="18"/>
      <c r="BF1587" s="18"/>
      <c r="BG1587" s="18"/>
      <c r="BH1587" s="18"/>
      <c r="BI1587" s="18"/>
      <c r="BJ1587" s="18"/>
      <c r="BK1587" s="18"/>
      <c r="BL1587" s="18"/>
      <c r="BM1587" s="18"/>
      <c r="BN1587" s="18"/>
      <c r="BO1587" s="18"/>
      <c r="BP1587" s="18"/>
      <c r="BQ1587" s="18"/>
      <c r="BR1587" s="18"/>
      <c r="BS1587" s="18"/>
      <c r="BT1587" s="18"/>
      <c r="BU1587" s="18"/>
      <c r="BV1587" s="18"/>
      <c r="BW1587" s="18"/>
      <c r="BX1587" s="18"/>
      <c r="BY1587" s="18"/>
      <c r="BZ1587" s="18"/>
      <c r="CA1587" s="18"/>
      <c r="CB1587" s="18"/>
      <c r="CC1587" s="18"/>
      <c r="CD1587" s="18"/>
      <c r="CE1587" s="18"/>
      <c r="CF1587" s="18"/>
      <c r="CG1587" s="18"/>
      <c r="CH1587" s="18"/>
      <c r="CI1587" s="18"/>
      <c r="CJ1587" s="18"/>
      <c r="CK1587" s="18"/>
      <c r="CL1587" s="18"/>
      <c r="CM1587" s="18"/>
      <c r="CN1587" s="18"/>
      <c r="CO1587" s="18"/>
      <c r="CP1587" s="18"/>
      <c r="CQ1587" s="18"/>
      <c r="CR1587" s="18"/>
      <c r="CS1587" s="18"/>
    </row>
    <row r="1588" spans="1:97">
      <c r="A1588" s="18"/>
      <c r="B1588" s="18"/>
      <c r="C1588" s="18" t="s">
        <v>19465</v>
      </c>
      <c r="D1588" s="18"/>
      <c r="E1588" s="18"/>
      <c r="F1588" s="18"/>
      <c r="G1588" s="18"/>
      <c r="H1588" s="18"/>
      <c r="I1588" s="18"/>
      <c r="J1588" s="18"/>
      <c r="K1588" s="18"/>
      <c r="L1588" s="18"/>
      <c r="M1588" s="18"/>
      <c r="N1588" s="18"/>
      <c r="O1588" s="18"/>
      <c r="P1588" s="18"/>
      <c r="Q1588" s="18"/>
      <c r="R1588" s="18"/>
      <c r="S1588" s="18"/>
      <c r="T1588" s="18"/>
      <c r="U1588" s="18"/>
      <c r="V1588" s="18"/>
      <c r="W1588" s="18"/>
      <c r="X1588" s="18"/>
      <c r="Y1588" s="18"/>
      <c r="Z1588" s="18"/>
      <c r="AA1588" s="18"/>
      <c r="AB1588" s="18"/>
      <c r="AC1588" s="18"/>
      <c r="AD1588" s="18"/>
      <c r="AE1588" s="18"/>
      <c r="AF1588" s="18"/>
      <c r="AG1588" s="18"/>
      <c r="AH1588" s="18"/>
      <c r="AI1588" s="18"/>
      <c r="AJ1588" s="18"/>
      <c r="AK1588" s="18"/>
      <c r="AL1588" s="18"/>
      <c r="AM1588" s="18"/>
      <c r="AN1588" s="18"/>
      <c r="AO1588" s="18"/>
      <c r="AP1588" s="18"/>
      <c r="AQ1588" s="18"/>
      <c r="AR1588" s="18"/>
      <c r="AS1588" s="18"/>
      <c r="AT1588" s="18"/>
      <c r="AU1588" s="18"/>
      <c r="AV1588" s="18"/>
      <c r="AW1588" s="18"/>
      <c r="AX1588" s="18"/>
      <c r="AY1588" s="18"/>
      <c r="AZ1588" s="18"/>
      <c r="BA1588" s="18"/>
      <c r="BB1588" s="18"/>
      <c r="BC1588" s="18"/>
      <c r="BD1588" s="18"/>
      <c r="BE1588" s="18"/>
      <c r="BF1588" s="18"/>
      <c r="BG1588" s="18"/>
      <c r="BH1588" s="18"/>
      <c r="BI1588" s="18"/>
      <c r="BJ1588" s="18"/>
      <c r="BK1588" s="18"/>
      <c r="BL1588" s="18"/>
      <c r="BM1588" s="18"/>
      <c r="BN1588" s="18"/>
      <c r="BO1588" s="18"/>
      <c r="BP1588" s="18"/>
      <c r="BQ1588" s="18"/>
      <c r="BR1588" s="18"/>
      <c r="BS1588" s="18"/>
      <c r="BT1588" s="18"/>
      <c r="BU1588" s="18"/>
      <c r="BV1588" s="18"/>
      <c r="BW1588" s="18"/>
      <c r="BX1588" s="18"/>
      <c r="BY1588" s="18"/>
      <c r="BZ1588" s="18"/>
      <c r="CA1588" s="18"/>
      <c r="CB1588" s="18"/>
      <c r="CC1588" s="18"/>
      <c r="CD1588" s="18"/>
      <c r="CE1588" s="18"/>
      <c r="CF1588" s="18"/>
      <c r="CG1588" s="18"/>
      <c r="CH1588" s="18"/>
      <c r="CI1588" s="18"/>
      <c r="CJ1588" s="18"/>
      <c r="CK1588" s="18"/>
      <c r="CL1588" s="18"/>
      <c r="CM1588" s="18"/>
      <c r="CN1588" s="18"/>
      <c r="CO1588" s="18"/>
      <c r="CP1588" s="18"/>
      <c r="CQ1588" s="18"/>
      <c r="CR1588" s="18"/>
      <c r="CS1588" s="18"/>
    </row>
    <row r="1589" spans="1:97">
      <c r="A1589" s="18"/>
      <c r="B1589" s="18"/>
      <c r="C1589" s="18" t="s">
        <v>19466</v>
      </c>
      <c r="D1589" s="18"/>
      <c r="E1589" s="18"/>
      <c r="F1589" s="18"/>
      <c r="G1589" s="18"/>
      <c r="H1589" s="18"/>
      <c r="I1589" s="18"/>
      <c r="J1589" s="18"/>
      <c r="K1589" s="18"/>
      <c r="L1589" s="18"/>
      <c r="M1589" s="18"/>
      <c r="N1589" s="18"/>
      <c r="O1589" s="18"/>
      <c r="P1589" s="18"/>
      <c r="Q1589" s="18"/>
      <c r="R1589" s="18"/>
      <c r="S1589" s="18"/>
      <c r="T1589" s="18"/>
      <c r="U1589" s="18"/>
      <c r="V1589" s="18"/>
      <c r="W1589" s="18"/>
      <c r="X1589" s="18"/>
      <c r="Y1589" s="18"/>
      <c r="Z1589" s="18"/>
      <c r="AA1589" s="18"/>
      <c r="AB1589" s="18"/>
      <c r="AC1589" s="18"/>
      <c r="AD1589" s="18"/>
      <c r="AE1589" s="18"/>
      <c r="AF1589" s="18"/>
      <c r="AG1589" s="18"/>
      <c r="AH1589" s="18"/>
      <c r="AI1589" s="18"/>
      <c r="AJ1589" s="18"/>
      <c r="AK1589" s="18"/>
      <c r="AL1589" s="18"/>
      <c r="AM1589" s="18"/>
      <c r="AN1589" s="18"/>
      <c r="AO1589" s="18"/>
      <c r="AP1589" s="18"/>
      <c r="AQ1589" s="18"/>
      <c r="AR1589" s="18"/>
      <c r="AS1589" s="18"/>
      <c r="AT1589" s="18"/>
      <c r="AU1589" s="18"/>
      <c r="AV1589" s="18"/>
      <c r="AW1589" s="18"/>
      <c r="AX1589" s="18"/>
      <c r="AY1589" s="18"/>
      <c r="AZ1589" s="18"/>
      <c r="BA1589" s="18"/>
      <c r="BB1589" s="18"/>
      <c r="BC1589" s="18"/>
      <c r="BD1589" s="18"/>
      <c r="BE1589" s="18"/>
      <c r="BF1589" s="18"/>
      <c r="BG1589" s="18"/>
      <c r="BH1589" s="18"/>
      <c r="BI1589" s="18"/>
      <c r="BJ1589" s="18"/>
      <c r="BK1589" s="18"/>
      <c r="BL1589" s="18"/>
      <c r="BM1589" s="18"/>
      <c r="BN1589" s="18"/>
      <c r="BO1589" s="18"/>
      <c r="BP1589" s="18"/>
      <c r="BQ1589" s="18"/>
      <c r="BR1589" s="18"/>
      <c r="BS1589" s="18"/>
      <c r="BT1589" s="18"/>
      <c r="BU1589" s="18"/>
      <c r="BV1589" s="18"/>
      <c r="BW1589" s="18"/>
      <c r="BX1589" s="18"/>
      <c r="BY1589" s="18"/>
      <c r="BZ1589" s="18"/>
      <c r="CA1589" s="18"/>
      <c r="CB1589" s="18"/>
      <c r="CC1589" s="18"/>
      <c r="CD1589" s="18"/>
      <c r="CE1589" s="18"/>
      <c r="CF1589" s="18"/>
      <c r="CG1589" s="18"/>
      <c r="CH1589" s="18"/>
      <c r="CI1589" s="18"/>
      <c r="CJ1589" s="18"/>
      <c r="CK1589" s="18"/>
      <c r="CL1589" s="18"/>
      <c r="CM1589" s="18"/>
      <c r="CN1589" s="18"/>
      <c r="CO1589" s="18"/>
      <c r="CP1589" s="18"/>
      <c r="CQ1589" s="18"/>
      <c r="CR1589" s="18"/>
      <c r="CS1589" s="18"/>
    </row>
    <row r="1590" spans="1:97">
      <c r="A1590" s="18"/>
      <c r="B1590" s="18"/>
      <c r="C1590" s="18" t="s">
        <v>19467</v>
      </c>
      <c r="D1590" s="18"/>
      <c r="E1590" s="18"/>
      <c r="F1590" s="18"/>
      <c r="G1590" s="18"/>
      <c r="H1590" s="18"/>
      <c r="I1590" s="18"/>
      <c r="J1590" s="18"/>
      <c r="K1590" s="18"/>
      <c r="L1590" s="18"/>
      <c r="M1590" s="18"/>
      <c r="N1590" s="18"/>
      <c r="O1590" s="18"/>
      <c r="P1590" s="18"/>
      <c r="Q1590" s="18"/>
      <c r="R1590" s="18"/>
      <c r="S1590" s="18"/>
      <c r="T1590" s="18"/>
      <c r="U1590" s="18"/>
      <c r="V1590" s="18"/>
      <c r="W1590" s="18"/>
      <c r="X1590" s="18"/>
      <c r="Y1590" s="18"/>
      <c r="Z1590" s="18"/>
      <c r="AA1590" s="18"/>
      <c r="AB1590" s="18"/>
      <c r="AC1590" s="18"/>
      <c r="AD1590" s="18"/>
      <c r="AE1590" s="18"/>
      <c r="AF1590" s="18"/>
      <c r="AG1590" s="18"/>
      <c r="AH1590" s="18"/>
      <c r="AI1590" s="18"/>
      <c r="AJ1590" s="18"/>
      <c r="AK1590" s="18"/>
      <c r="AL1590" s="18"/>
      <c r="AM1590" s="18"/>
      <c r="AN1590" s="18"/>
      <c r="AO1590" s="18"/>
      <c r="AP1590" s="18"/>
      <c r="AQ1590" s="18"/>
      <c r="AR1590" s="18"/>
      <c r="AS1590" s="18"/>
      <c r="AT1590" s="18"/>
      <c r="AU1590" s="18"/>
      <c r="AV1590" s="18"/>
      <c r="AW1590" s="18"/>
      <c r="AX1590" s="18"/>
      <c r="AY1590" s="18"/>
      <c r="AZ1590" s="18"/>
      <c r="BA1590" s="18"/>
      <c r="BB1590" s="18"/>
      <c r="BC1590" s="18"/>
      <c r="BD1590" s="18"/>
      <c r="BE1590" s="18"/>
      <c r="BF1590" s="18"/>
      <c r="BG1590" s="18"/>
      <c r="BH1590" s="18"/>
      <c r="BI1590" s="18"/>
      <c r="BJ1590" s="18"/>
      <c r="BK1590" s="18"/>
      <c r="BL1590" s="18"/>
      <c r="BM1590" s="18"/>
      <c r="BN1590" s="18"/>
      <c r="BO1590" s="18"/>
      <c r="BP1590" s="18"/>
      <c r="BQ1590" s="18"/>
      <c r="BR1590" s="18"/>
      <c r="BS1590" s="18"/>
      <c r="BT1590" s="18"/>
      <c r="BU1590" s="18"/>
      <c r="BV1590" s="18"/>
      <c r="BW1590" s="18"/>
      <c r="BX1590" s="18"/>
      <c r="BY1590" s="18"/>
      <c r="BZ1590" s="18"/>
      <c r="CA1590" s="18"/>
      <c r="CB1590" s="18"/>
      <c r="CC1590" s="18"/>
      <c r="CD1590" s="18"/>
      <c r="CE1590" s="18"/>
      <c r="CF1590" s="18"/>
      <c r="CG1590" s="18"/>
      <c r="CH1590" s="18"/>
      <c r="CI1590" s="18"/>
      <c r="CJ1590" s="18"/>
      <c r="CK1590" s="18"/>
      <c r="CL1590" s="18"/>
      <c r="CM1590" s="18"/>
      <c r="CN1590" s="18"/>
      <c r="CO1590" s="18"/>
      <c r="CP1590" s="18"/>
      <c r="CQ1590" s="18"/>
      <c r="CR1590" s="18"/>
      <c r="CS1590" s="18"/>
    </row>
    <row r="1591" spans="1:97">
      <c r="A1591" s="18"/>
      <c r="B1591" s="18"/>
      <c r="C1591" s="18" t="s">
        <v>19468</v>
      </c>
      <c r="D1591" s="18"/>
      <c r="E1591" s="18"/>
      <c r="F1591" s="18"/>
      <c r="G1591" s="18"/>
      <c r="H1591" s="18"/>
      <c r="I1591" s="18"/>
      <c r="J1591" s="18"/>
      <c r="K1591" s="18"/>
      <c r="L1591" s="18"/>
      <c r="M1591" s="18"/>
      <c r="N1591" s="18"/>
      <c r="O1591" s="18"/>
      <c r="P1591" s="18"/>
      <c r="Q1591" s="18"/>
      <c r="R1591" s="18"/>
      <c r="S1591" s="18"/>
      <c r="T1591" s="18"/>
      <c r="U1591" s="18"/>
      <c r="V1591" s="18"/>
      <c r="W1591" s="18"/>
      <c r="X1591" s="18"/>
      <c r="Y1591" s="18"/>
      <c r="Z1591" s="18"/>
      <c r="AA1591" s="18"/>
      <c r="AB1591" s="18"/>
      <c r="AC1591" s="18"/>
      <c r="AD1591" s="18"/>
      <c r="AE1591" s="18"/>
      <c r="AF1591" s="18"/>
      <c r="AG1591" s="18"/>
      <c r="AH1591" s="18"/>
      <c r="AI1591" s="18"/>
      <c r="AJ1591" s="18"/>
      <c r="AK1591" s="18"/>
      <c r="AL1591" s="18"/>
      <c r="AM1591" s="18"/>
      <c r="AN1591" s="18"/>
      <c r="AO1591" s="18"/>
      <c r="AP1591" s="18"/>
      <c r="AQ1591" s="18"/>
      <c r="AR1591" s="18"/>
      <c r="AS1591" s="18"/>
      <c r="AT1591" s="18"/>
      <c r="AU1591" s="18"/>
      <c r="AV1591" s="18"/>
      <c r="AW1591" s="18"/>
      <c r="AX1591" s="18"/>
      <c r="AY1591" s="18"/>
      <c r="AZ1591" s="18"/>
      <c r="BA1591" s="18"/>
      <c r="BB1591" s="18"/>
      <c r="BC1591" s="18"/>
      <c r="BD1591" s="18"/>
      <c r="BE1591" s="18"/>
      <c r="BF1591" s="18"/>
      <c r="BG1591" s="18"/>
      <c r="BH1591" s="18"/>
      <c r="BI1591" s="18"/>
      <c r="BJ1591" s="18"/>
      <c r="BK1591" s="18"/>
      <c r="BL1591" s="18"/>
      <c r="BM1591" s="18"/>
      <c r="BN1591" s="18"/>
      <c r="BO1591" s="18"/>
      <c r="BP1591" s="18"/>
      <c r="BQ1591" s="18"/>
      <c r="BR1591" s="18"/>
      <c r="BS1591" s="18"/>
      <c r="BT1591" s="18"/>
      <c r="BU1591" s="18"/>
      <c r="BV1591" s="18"/>
      <c r="BW1591" s="18"/>
      <c r="BX1591" s="18"/>
      <c r="BY1591" s="18"/>
      <c r="BZ1591" s="18"/>
      <c r="CA1591" s="18"/>
      <c r="CB1591" s="18"/>
      <c r="CC1591" s="18"/>
      <c r="CD1591" s="18"/>
      <c r="CE1591" s="18"/>
      <c r="CF1591" s="18"/>
      <c r="CG1591" s="18"/>
      <c r="CH1591" s="18"/>
      <c r="CI1591" s="18"/>
      <c r="CJ1591" s="18"/>
      <c r="CK1591" s="18"/>
      <c r="CL1591" s="18"/>
      <c r="CM1591" s="18"/>
      <c r="CN1591" s="18"/>
      <c r="CO1591" s="18"/>
      <c r="CP1591" s="18"/>
      <c r="CQ1591" s="18"/>
      <c r="CR1591" s="18"/>
      <c r="CS1591" s="18"/>
    </row>
    <row r="1592" spans="1:97">
      <c r="A1592" s="18"/>
      <c r="B1592" s="18"/>
      <c r="C1592" s="18" t="s">
        <v>19469</v>
      </c>
      <c r="D1592" s="18"/>
      <c r="E1592" s="18"/>
      <c r="F1592" s="18"/>
      <c r="G1592" s="18"/>
      <c r="H1592" s="18"/>
      <c r="I1592" s="18"/>
      <c r="J1592" s="18"/>
      <c r="K1592" s="18"/>
      <c r="L1592" s="18"/>
      <c r="M1592" s="18"/>
      <c r="N1592" s="18"/>
      <c r="O1592" s="18"/>
      <c r="P1592" s="18"/>
      <c r="Q1592" s="18"/>
      <c r="R1592" s="18"/>
      <c r="S1592" s="18"/>
      <c r="T1592" s="18"/>
      <c r="U1592" s="18"/>
      <c r="V1592" s="18"/>
      <c r="W1592" s="18"/>
      <c r="X1592" s="18"/>
      <c r="Y1592" s="18"/>
      <c r="Z1592" s="18"/>
      <c r="AA1592" s="18"/>
      <c r="AB1592" s="18"/>
      <c r="AC1592" s="18"/>
      <c r="AD1592" s="18"/>
      <c r="AE1592" s="18"/>
      <c r="AF1592" s="18"/>
      <c r="AG1592" s="18"/>
      <c r="AH1592" s="18"/>
      <c r="AI1592" s="18"/>
      <c r="AJ1592" s="18"/>
      <c r="AK1592" s="18"/>
      <c r="AL1592" s="18"/>
      <c r="AM1592" s="18"/>
      <c r="AN1592" s="18"/>
      <c r="AO1592" s="18"/>
      <c r="AP1592" s="18"/>
      <c r="AQ1592" s="18"/>
      <c r="AR1592" s="18"/>
      <c r="AS1592" s="18"/>
      <c r="AT1592" s="18"/>
      <c r="AU1592" s="18"/>
      <c r="AV1592" s="18"/>
      <c r="AW1592" s="18"/>
      <c r="AX1592" s="18"/>
      <c r="AY1592" s="18"/>
      <c r="AZ1592" s="18"/>
      <c r="BA1592" s="18"/>
      <c r="BB1592" s="18"/>
      <c r="BC1592" s="18"/>
      <c r="BD1592" s="18"/>
      <c r="BE1592" s="18"/>
      <c r="BF1592" s="18"/>
      <c r="BG1592" s="18"/>
      <c r="BH1592" s="18"/>
      <c r="BI1592" s="18"/>
      <c r="BJ1592" s="18"/>
      <c r="BK1592" s="18"/>
      <c r="BL1592" s="18"/>
      <c r="BM1592" s="18"/>
      <c r="BN1592" s="18"/>
      <c r="BO1592" s="18"/>
      <c r="BP1592" s="18"/>
      <c r="BQ1592" s="18"/>
      <c r="BR1592" s="18"/>
      <c r="BS1592" s="18"/>
      <c r="BT1592" s="18"/>
      <c r="BU1592" s="18"/>
      <c r="BV1592" s="18"/>
      <c r="BW1592" s="18"/>
      <c r="BX1592" s="18"/>
      <c r="BY1592" s="18"/>
      <c r="BZ1592" s="18"/>
      <c r="CA1592" s="18"/>
      <c r="CB1592" s="18"/>
      <c r="CC1592" s="18"/>
      <c r="CD1592" s="18"/>
      <c r="CE1592" s="18"/>
      <c r="CF1592" s="18"/>
      <c r="CG1592" s="18"/>
      <c r="CH1592" s="18"/>
      <c r="CI1592" s="18"/>
      <c r="CJ1592" s="18"/>
      <c r="CK1592" s="18"/>
      <c r="CL1592" s="18"/>
      <c r="CM1592" s="18"/>
      <c r="CN1592" s="18"/>
      <c r="CO1592" s="18"/>
      <c r="CP1592" s="18"/>
      <c r="CQ1592" s="18"/>
      <c r="CR1592" s="18"/>
      <c r="CS1592" s="18"/>
    </row>
    <row r="1593" spans="1:97">
      <c r="A1593" s="18"/>
      <c r="B1593" s="18"/>
      <c r="C1593" s="18" t="s">
        <v>19470</v>
      </c>
      <c r="D1593" s="18"/>
      <c r="E1593" s="18"/>
      <c r="F1593" s="18"/>
      <c r="G1593" s="18"/>
      <c r="H1593" s="18"/>
      <c r="I1593" s="18"/>
      <c r="J1593" s="18"/>
      <c r="K1593" s="18"/>
      <c r="L1593" s="18"/>
      <c r="M1593" s="18"/>
      <c r="N1593" s="18"/>
      <c r="O1593" s="18"/>
      <c r="P1593" s="18"/>
      <c r="Q1593" s="18"/>
      <c r="R1593" s="18"/>
      <c r="S1593" s="18"/>
      <c r="T1593" s="18"/>
      <c r="U1593" s="18"/>
      <c r="V1593" s="18"/>
      <c r="W1593" s="18"/>
      <c r="X1593" s="18"/>
      <c r="Y1593" s="18"/>
      <c r="Z1593" s="18"/>
      <c r="AA1593" s="18"/>
      <c r="AB1593" s="18"/>
      <c r="AC1593" s="18"/>
      <c r="AD1593" s="18"/>
      <c r="AE1593" s="18"/>
      <c r="AF1593" s="18"/>
      <c r="AG1593" s="18"/>
      <c r="AH1593" s="18"/>
      <c r="AI1593" s="18"/>
      <c r="AJ1593" s="18"/>
      <c r="AK1593" s="18"/>
      <c r="AL1593" s="18"/>
      <c r="AM1593" s="18"/>
      <c r="AN1593" s="18"/>
      <c r="AO1593" s="18"/>
      <c r="AP1593" s="18"/>
      <c r="AQ1593" s="18"/>
      <c r="AR1593" s="18"/>
      <c r="AS1593" s="18"/>
      <c r="AT1593" s="18"/>
      <c r="AU1593" s="18"/>
      <c r="AV1593" s="18"/>
      <c r="AW1593" s="18"/>
      <c r="AX1593" s="18"/>
      <c r="AY1593" s="18"/>
      <c r="AZ1593" s="18"/>
      <c r="BA1593" s="18"/>
      <c r="BB1593" s="18"/>
      <c r="BC1593" s="18"/>
      <c r="BD1593" s="18"/>
      <c r="BE1593" s="18"/>
      <c r="BF1593" s="18"/>
      <c r="BG1593" s="18"/>
      <c r="BH1593" s="18"/>
      <c r="BI1593" s="18"/>
      <c r="BJ1593" s="18"/>
      <c r="BK1593" s="18"/>
      <c r="BL1593" s="18"/>
      <c r="BM1593" s="18"/>
      <c r="BN1593" s="18"/>
      <c r="BO1593" s="18"/>
      <c r="BP1593" s="18"/>
      <c r="BQ1593" s="18"/>
      <c r="BR1593" s="18"/>
      <c r="BS1593" s="18"/>
      <c r="BT1593" s="18"/>
      <c r="BU1593" s="18"/>
      <c r="BV1593" s="18"/>
      <c r="BW1593" s="18"/>
      <c r="BX1593" s="18"/>
      <c r="BY1593" s="18"/>
      <c r="BZ1593" s="18"/>
      <c r="CA1593" s="18"/>
      <c r="CB1593" s="18"/>
      <c r="CC1593" s="18"/>
      <c r="CD1593" s="18"/>
      <c r="CE1593" s="18"/>
      <c r="CF1593" s="18"/>
      <c r="CG1593" s="18"/>
      <c r="CH1593" s="18"/>
      <c r="CI1593" s="18"/>
      <c r="CJ1593" s="18"/>
      <c r="CK1593" s="18"/>
      <c r="CL1593" s="18"/>
      <c r="CM1593" s="18"/>
      <c r="CN1593" s="18"/>
      <c r="CO1593" s="18"/>
      <c r="CP1593" s="18"/>
      <c r="CQ1593" s="18"/>
      <c r="CR1593" s="18"/>
      <c r="CS1593" s="18"/>
    </row>
    <row r="1594" spans="1:97">
      <c r="A1594" s="18"/>
      <c r="B1594" s="18"/>
      <c r="C1594" s="18" t="s">
        <v>19471</v>
      </c>
      <c r="D1594" s="18"/>
      <c r="E1594" s="18"/>
      <c r="F1594" s="18"/>
      <c r="G1594" s="18"/>
      <c r="H1594" s="18"/>
      <c r="I1594" s="18"/>
      <c r="J1594" s="18"/>
      <c r="K1594" s="18"/>
      <c r="L1594" s="18"/>
      <c r="M1594" s="18"/>
      <c r="N1594" s="18"/>
      <c r="O1594" s="18"/>
      <c r="P1594" s="18"/>
      <c r="Q1594" s="18"/>
      <c r="R1594" s="18"/>
      <c r="S1594" s="18"/>
      <c r="T1594" s="18"/>
      <c r="U1594" s="18"/>
      <c r="V1594" s="18"/>
      <c r="W1594" s="18"/>
      <c r="X1594" s="18"/>
      <c r="Y1594" s="18"/>
      <c r="Z1594" s="18"/>
      <c r="AA1594" s="18"/>
      <c r="AB1594" s="18"/>
      <c r="AC1594" s="18"/>
      <c r="AD1594" s="18"/>
      <c r="AE1594" s="18"/>
      <c r="AF1594" s="18"/>
      <c r="AG1594" s="18"/>
      <c r="AH1594" s="18"/>
      <c r="AI1594" s="18"/>
      <c r="AJ1594" s="18"/>
      <c r="AK1594" s="18"/>
      <c r="AL1594" s="18"/>
      <c r="AM1594" s="18"/>
      <c r="AN1594" s="18"/>
      <c r="AO1594" s="18"/>
      <c r="AP1594" s="18"/>
      <c r="AQ1594" s="18"/>
      <c r="AR1594" s="18"/>
      <c r="AS1594" s="18"/>
      <c r="AT1594" s="18"/>
      <c r="AU1594" s="18"/>
      <c r="AV1594" s="18"/>
      <c r="AW1594" s="18"/>
      <c r="AX1594" s="18"/>
      <c r="AY1594" s="18"/>
      <c r="AZ1594" s="18"/>
      <c r="BA1594" s="18"/>
      <c r="BB1594" s="18"/>
      <c r="BC1594" s="18"/>
      <c r="BD1594" s="18"/>
      <c r="BE1594" s="18"/>
      <c r="BF1594" s="18"/>
      <c r="BG1594" s="18"/>
      <c r="BH1594" s="18"/>
      <c r="BI1594" s="18"/>
      <c r="BJ1594" s="18"/>
      <c r="BK1594" s="18"/>
      <c r="BL1594" s="18"/>
      <c r="BM1594" s="18"/>
      <c r="BN1594" s="18"/>
      <c r="BO1594" s="18"/>
      <c r="BP1594" s="18"/>
      <c r="BQ1594" s="18"/>
      <c r="BR1594" s="18"/>
      <c r="BS1594" s="18"/>
      <c r="BT1594" s="18"/>
      <c r="BU1594" s="18"/>
      <c r="BV1594" s="18"/>
      <c r="BW1594" s="18"/>
      <c r="BX1594" s="18"/>
      <c r="BY1594" s="18"/>
      <c r="BZ1594" s="18"/>
      <c r="CA1594" s="18"/>
      <c r="CB1594" s="18"/>
      <c r="CC1594" s="18"/>
      <c r="CD1594" s="18"/>
      <c r="CE1594" s="18"/>
      <c r="CF1594" s="18"/>
      <c r="CG1594" s="18"/>
      <c r="CH1594" s="18"/>
      <c r="CI1594" s="18"/>
      <c r="CJ1594" s="18"/>
      <c r="CK1594" s="18"/>
      <c r="CL1594" s="18"/>
      <c r="CM1594" s="18"/>
      <c r="CN1594" s="18"/>
      <c r="CO1594" s="18"/>
      <c r="CP1594" s="18"/>
      <c r="CQ1594" s="18"/>
      <c r="CR1594" s="18"/>
      <c r="CS1594" s="18"/>
    </row>
    <row r="1595" spans="1:97">
      <c r="A1595" s="18"/>
      <c r="B1595" s="18"/>
      <c r="C1595" s="18" t="s">
        <v>19472</v>
      </c>
      <c r="D1595" s="18"/>
      <c r="E1595" s="18"/>
      <c r="F1595" s="18"/>
      <c r="G1595" s="18"/>
      <c r="H1595" s="18"/>
      <c r="I1595" s="18"/>
      <c r="J1595" s="18"/>
      <c r="K1595" s="18"/>
      <c r="L1595" s="18"/>
      <c r="M1595" s="18"/>
      <c r="N1595" s="18"/>
      <c r="O1595" s="18"/>
      <c r="P1595" s="18"/>
      <c r="Q1595" s="18"/>
      <c r="R1595" s="18"/>
      <c r="S1595" s="18"/>
      <c r="T1595" s="18"/>
      <c r="U1595" s="18"/>
      <c r="V1595" s="18"/>
      <c r="W1595" s="18"/>
      <c r="X1595" s="18"/>
      <c r="Y1595" s="18"/>
      <c r="Z1595" s="18"/>
      <c r="AA1595" s="18"/>
      <c r="AB1595" s="18"/>
      <c r="AC1595" s="18"/>
      <c r="AD1595" s="18"/>
      <c r="AE1595" s="18"/>
      <c r="AF1595" s="18"/>
      <c r="AG1595" s="18"/>
      <c r="AH1595" s="18"/>
      <c r="AI1595" s="18"/>
      <c r="AJ1595" s="18"/>
      <c r="AK1595" s="18"/>
      <c r="AL1595" s="18"/>
      <c r="AM1595" s="18"/>
      <c r="AN1595" s="18"/>
      <c r="AO1595" s="18"/>
      <c r="AP1595" s="18"/>
      <c r="AQ1595" s="18"/>
      <c r="AR1595" s="18"/>
      <c r="AS1595" s="18"/>
      <c r="AT1595" s="18"/>
      <c r="AU1595" s="18"/>
      <c r="AV1595" s="18"/>
      <c r="AW1595" s="18"/>
      <c r="AX1595" s="18"/>
      <c r="AY1595" s="18"/>
      <c r="AZ1595" s="18"/>
      <c r="BA1595" s="18"/>
      <c r="BB1595" s="18"/>
      <c r="BC1595" s="18"/>
      <c r="BD1595" s="18"/>
      <c r="BE1595" s="18"/>
      <c r="BF1595" s="18"/>
      <c r="BG1595" s="18"/>
      <c r="BH1595" s="18"/>
      <c r="BI1595" s="18"/>
      <c r="BJ1595" s="18"/>
      <c r="BK1595" s="18"/>
      <c r="BL1595" s="18"/>
      <c r="BM1595" s="18"/>
      <c r="BN1595" s="18"/>
      <c r="BO1595" s="18"/>
      <c r="BP1595" s="18"/>
      <c r="BQ1595" s="18"/>
      <c r="BR1595" s="18"/>
      <c r="BS1595" s="18"/>
      <c r="BT1595" s="18"/>
      <c r="BU1595" s="18"/>
      <c r="BV1595" s="18"/>
      <c r="BW1595" s="18"/>
      <c r="BX1595" s="18"/>
      <c r="BY1595" s="18"/>
      <c r="BZ1595" s="18"/>
      <c r="CA1595" s="18"/>
      <c r="CB1595" s="18"/>
      <c r="CC1595" s="18"/>
      <c r="CD1595" s="18"/>
      <c r="CE1595" s="18"/>
      <c r="CF1595" s="18"/>
      <c r="CG1595" s="18"/>
      <c r="CH1595" s="18"/>
      <c r="CI1595" s="18"/>
      <c r="CJ1595" s="18"/>
      <c r="CK1595" s="18"/>
      <c r="CL1595" s="18"/>
      <c r="CM1595" s="18"/>
      <c r="CN1595" s="18"/>
      <c r="CO1595" s="18"/>
      <c r="CP1595" s="18"/>
      <c r="CQ1595" s="18"/>
      <c r="CR1595" s="18"/>
      <c r="CS1595" s="18"/>
    </row>
    <row r="1596" spans="1:97">
      <c r="A1596" s="18"/>
      <c r="B1596" s="18"/>
      <c r="C1596" s="18" t="s">
        <v>19473</v>
      </c>
      <c r="D1596" s="18"/>
      <c r="E1596" s="18"/>
      <c r="F1596" s="18"/>
      <c r="G1596" s="18"/>
      <c r="H1596" s="18"/>
      <c r="I1596" s="18"/>
      <c r="J1596" s="18"/>
      <c r="K1596" s="18"/>
      <c r="L1596" s="18"/>
      <c r="M1596" s="18"/>
      <c r="N1596" s="18"/>
      <c r="O1596" s="18"/>
      <c r="P1596" s="18"/>
      <c r="Q1596" s="18"/>
      <c r="R1596" s="18"/>
      <c r="S1596" s="18"/>
      <c r="T1596" s="18"/>
      <c r="U1596" s="18"/>
      <c r="V1596" s="18"/>
      <c r="W1596" s="18"/>
      <c r="X1596" s="18"/>
      <c r="Y1596" s="18"/>
      <c r="Z1596" s="18"/>
      <c r="AA1596" s="18"/>
      <c r="AB1596" s="18"/>
      <c r="AC1596" s="18"/>
      <c r="AD1596" s="18"/>
      <c r="AE1596" s="18"/>
      <c r="AF1596" s="18"/>
      <c r="AG1596" s="18"/>
      <c r="AH1596" s="18"/>
      <c r="AI1596" s="18"/>
      <c r="AJ1596" s="18"/>
      <c r="AK1596" s="18"/>
      <c r="AL1596" s="18"/>
      <c r="AM1596" s="18"/>
      <c r="AN1596" s="18"/>
      <c r="AO1596" s="18"/>
      <c r="AP1596" s="18"/>
      <c r="AQ1596" s="18"/>
      <c r="AR1596" s="18"/>
      <c r="AS1596" s="18"/>
      <c r="AT1596" s="18"/>
      <c r="AU1596" s="18"/>
      <c r="AV1596" s="18"/>
      <c r="AW1596" s="18"/>
      <c r="AX1596" s="18"/>
      <c r="AY1596" s="18"/>
      <c r="AZ1596" s="18"/>
      <c r="BA1596" s="18"/>
      <c r="BB1596" s="18"/>
      <c r="BC1596" s="18"/>
      <c r="BD1596" s="18"/>
      <c r="BE1596" s="18"/>
      <c r="BF1596" s="18"/>
      <c r="BG1596" s="18"/>
      <c r="BH1596" s="18"/>
      <c r="BI1596" s="18"/>
      <c r="BJ1596" s="18"/>
      <c r="BK1596" s="18"/>
      <c r="BL1596" s="18"/>
      <c r="BM1596" s="18"/>
      <c r="BN1596" s="18"/>
      <c r="BO1596" s="18"/>
      <c r="BP1596" s="18"/>
      <c r="BQ1596" s="18"/>
      <c r="BR1596" s="18"/>
      <c r="BS1596" s="18"/>
      <c r="BT1596" s="18"/>
      <c r="BU1596" s="18"/>
      <c r="BV1596" s="18"/>
      <c r="BW1596" s="18"/>
      <c r="BX1596" s="18"/>
      <c r="BY1596" s="18"/>
      <c r="BZ1596" s="18"/>
      <c r="CA1596" s="18"/>
      <c r="CB1596" s="18"/>
      <c r="CC1596" s="18"/>
      <c r="CD1596" s="18"/>
      <c r="CE1596" s="18"/>
      <c r="CF1596" s="18"/>
      <c r="CG1596" s="18"/>
      <c r="CH1596" s="18"/>
      <c r="CI1596" s="18"/>
      <c r="CJ1596" s="18"/>
      <c r="CK1596" s="18"/>
      <c r="CL1596" s="18"/>
      <c r="CM1596" s="18"/>
      <c r="CN1596" s="18"/>
      <c r="CO1596" s="18"/>
      <c r="CP1596" s="18"/>
      <c r="CQ1596" s="18"/>
      <c r="CR1596" s="18"/>
      <c r="CS1596" s="18"/>
    </row>
    <row r="1597" spans="1:97">
      <c r="A1597" s="18"/>
      <c r="B1597" s="18"/>
      <c r="C1597" s="18" t="s">
        <v>19474</v>
      </c>
      <c r="D1597" s="18"/>
      <c r="E1597" s="18"/>
      <c r="F1597" s="18"/>
      <c r="G1597" s="18"/>
      <c r="H1597" s="18"/>
      <c r="I1597" s="18"/>
      <c r="J1597" s="18"/>
      <c r="K1597" s="18"/>
      <c r="L1597" s="18"/>
      <c r="M1597" s="18"/>
      <c r="N1597" s="18"/>
      <c r="O1597" s="18"/>
      <c r="P1597" s="18"/>
      <c r="Q1597" s="18"/>
      <c r="R1597" s="18"/>
      <c r="S1597" s="18"/>
      <c r="T1597" s="18"/>
      <c r="U1597" s="18"/>
      <c r="V1597" s="18"/>
      <c r="W1597" s="18"/>
      <c r="X1597" s="18"/>
      <c r="Y1597" s="18"/>
      <c r="Z1597" s="18"/>
      <c r="AA1597" s="18"/>
      <c r="AB1597" s="18"/>
      <c r="AC1597" s="18"/>
      <c r="AD1597" s="18"/>
      <c r="AE1597" s="18"/>
      <c r="AF1597" s="18"/>
      <c r="AG1597" s="18"/>
      <c r="AH1597" s="18"/>
      <c r="AI1597" s="18"/>
      <c r="AJ1597" s="18"/>
      <c r="AK1597" s="18"/>
      <c r="AL1597" s="18"/>
      <c r="AM1597" s="18"/>
      <c r="AN1597" s="18"/>
      <c r="AO1597" s="18"/>
      <c r="AP1597" s="18"/>
      <c r="AQ1597" s="18"/>
      <c r="AR1597" s="18"/>
      <c r="AS1597" s="18"/>
      <c r="AT1597" s="18"/>
      <c r="AU1597" s="18"/>
      <c r="AV1597" s="18"/>
      <c r="AW1597" s="18"/>
      <c r="AX1597" s="18"/>
      <c r="AY1597" s="18"/>
      <c r="AZ1597" s="18"/>
      <c r="BA1597" s="18"/>
      <c r="BB1597" s="18"/>
      <c r="BC1597" s="18"/>
      <c r="BD1597" s="18"/>
      <c r="BE1597" s="18"/>
      <c r="BF1597" s="18"/>
      <c r="BG1597" s="18"/>
      <c r="BH1597" s="18"/>
      <c r="BI1597" s="18"/>
      <c r="BJ1597" s="18"/>
      <c r="BK1597" s="18"/>
      <c r="BL1597" s="18"/>
      <c r="BM1597" s="18"/>
      <c r="BN1597" s="18"/>
      <c r="BO1597" s="18"/>
      <c r="BP1597" s="18"/>
      <c r="BQ1597" s="18"/>
      <c r="BR1597" s="18"/>
      <c r="BS1597" s="18"/>
      <c r="BT1597" s="18"/>
      <c r="BU1597" s="18"/>
      <c r="BV1597" s="18"/>
      <c r="BW1597" s="18"/>
      <c r="BX1597" s="18"/>
      <c r="BY1597" s="18"/>
      <c r="BZ1597" s="18"/>
      <c r="CA1597" s="18"/>
      <c r="CB1597" s="18"/>
      <c r="CC1597" s="18"/>
      <c r="CD1597" s="18"/>
      <c r="CE1597" s="18"/>
      <c r="CF1597" s="18"/>
      <c r="CG1597" s="18"/>
      <c r="CH1597" s="18"/>
      <c r="CI1597" s="18"/>
      <c r="CJ1597" s="18"/>
      <c r="CK1597" s="18"/>
      <c r="CL1597" s="18"/>
      <c r="CM1597" s="18"/>
      <c r="CN1597" s="18"/>
      <c r="CO1597" s="18"/>
      <c r="CP1597" s="18"/>
      <c r="CQ1597" s="18"/>
      <c r="CR1597" s="18"/>
      <c r="CS1597" s="18"/>
    </row>
    <row r="1598" spans="1:97">
      <c r="A1598" s="18"/>
      <c r="B1598" s="18"/>
      <c r="C1598" s="18" t="s">
        <v>19475</v>
      </c>
      <c r="D1598" s="18"/>
      <c r="E1598" s="18"/>
      <c r="F1598" s="18"/>
      <c r="G1598" s="18"/>
      <c r="H1598" s="18"/>
      <c r="I1598" s="18"/>
      <c r="J1598" s="18"/>
      <c r="K1598" s="18"/>
      <c r="L1598" s="18"/>
      <c r="M1598" s="18"/>
      <c r="N1598" s="18"/>
      <c r="O1598" s="18"/>
      <c r="P1598" s="18"/>
      <c r="Q1598" s="18"/>
      <c r="R1598" s="18"/>
      <c r="S1598" s="18"/>
      <c r="T1598" s="18"/>
      <c r="U1598" s="18"/>
      <c r="V1598" s="18"/>
      <c r="W1598" s="18"/>
      <c r="X1598" s="18"/>
      <c r="Y1598" s="18"/>
      <c r="Z1598" s="18"/>
      <c r="AA1598" s="18"/>
      <c r="AB1598" s="18"/>
      <c r="AC1598" s="18"/>
      <c r="AD1598" s="18"/>
      <c r="AE1598" s="18"/>
      <c r="AF1598" s="18"/>
      <c r="AG1598" s="18"/>
      <c r="AH1598" s="18"/>
      <c r="AI1598" s="18"/>
      <c r="AJ1598" s="18"/>
      <c r="AK1598" s="18"/>
      <c r="AL1598" s="18"/>
      <c r="AM1598" s="18"/>
      <c r="AN1598" s="18"/>
      <c r="AO1598" s="18"/>
      <c r="AP1598" s="18"/>
      <c r="AQ1598" s="18"/>
      <c r="AR1598" s="18"/>
      <c r="AS1598" s="18"/>
      <c r="AT1598" s="18"/>
      <c r="AU1598" s="18"/>
      <c r="AV1598" s="18"/>
      <c r="AW1598" s="18"/>
      <c r="AX1598" s="18"/>
      <c r="AY1598" s="18"/>
      <c r="AZ1598" s="18"/>
      <c r="BA1598" s="18"/>
      <c r="BB1598" s="18"/>
      <c r="BC1598" s="18"/>
      <c r="BD1598" s="18"/>
      <c r="BE1598" s="18"/>
      <c r="BF1598" s="18"/>
      <c r="BG1598" s="18"/>
      <c r="BH1598" s="18"/>
      <c r="BI1598" s="18"/>
      <c r="BJ1598" s="18"/>
      <c r="BK1598" s="18"/>
      <c r="BL1598" s="18"/>
      <c r="BM1598" s="18"/>
      <c r="BN1598" s="18"/>
      <c r="BO1598" s="18"/>
      <c r="BP1598" s="18"/>
      <c r="BQ1598" s="18"/>
      <c r="BR1598" s="18"/>
      <c r="BS1598" s="18"/>
      <c r="BT1598" s="18"/>
      <c r="BU1598" s="18"/>
      <c r="BV1598" s="18"/>
      <c r="BW1598" s="18"/>
      <c r="BX1598" s="18"/>
      <c r="BY1598" s="18"/>
      <c r="BZ1598" s="18"/>
      <c r="CA1598" s="18"/>
      <c r="CB1598" s="18"/>
      <c r="CC1598" s="18"/>
      <c r="CD1598" s="18"/>
      <c r="CE1598" s="18"/>
      <c r="CF1598" s="18"/>
      <c r="CG1598" s="18"/>
      <c r="CH1598" s="18"/>
      <c r="CI1598" s="18"/>
      <c r="CJ1598" s="18"/>
      <c r="CK1598" s="18"/>
      <c r="CL1598" s="18"/>
      <c r="CM1598" s="18"/>
      <c r="CN1598" s="18"/>
      <c r="CO1598" s="18"/>
      <c r="CP1598" s="18"/>
      <c r="CQ1598" s="18"/>
      <c r="CR1598" s="18"/>
      <c r="CS1598" s="18"/>
    </row>
    <row r="1599" spans="1:97">
      <c r="A1599" s="18"/>
      <c r="B1599" s="18"/>
      <c r="C1599" s="18" t="s">
        <v>19476</v>
      </c>
      <c r="D1599" s="18"/>
      <c r="E1599" s="18"/>
      <c r="F1599" s="18"/>
      <c r="G1599" s="18"/>
      <c r="H1599" s="18"/>
      <c r="I1599" s="18"/>
      <c r="J1599" s="18"/>
      <c r="K1599" s="18"/>
      <c r="L1599" s="18"/>
      <c r="M1599" s="18"/>
      <c r="N1599" s="18"/>
      <c r="O1599" s="18"/>
      <c r="P1599" s="18"/>
      <c r="Q1599" s="18"/>
      <c r="R1599" s="18"/>
      <c r="S1599" s="18"/>
      <c r="T1599" s="18"/>
      <c r="U1599" s="18"/>
      <c r="V1599" s="18"/>
      <c r="W1599" s="18"/>
      <c r="X1599" s="18"/>
      <c r="Y1599" s="18"/>
      <c r="Z1599" s="18"/>
      <c r="AA1599" s="18"/>
      <c r="AB1599" s="18"/>
      <c r="AC1599" s="18"/>
      <c r="AD1599" s="18"/>
      <c r="AE1599" s="18"/>
      <c r="AF1599" s="18"/>
      <c r="AG1599" s="18"/>
      <c r="AH1599" s="18"/>
      <c r="AI1599" s="18"/>
      <c r="AJ1599" s="18"/>
      <c r="AK1599" s="18"/>
      <c r="AL1599" s="18"/>
      <c r="AM1599" s="18"/>
      <c r="AN1599" s="18"/>
      <c r="AO1599" s="18"/>
      <c r="AP1599" s="18"/>
      <c r="AQ1599" s="18"/>
      <c r="AR1599" s="18"/>
      <c r="AS1599" s="18"/>
      <c r="AT1599" s="18"/>
      <c r="AU1599" s="18"/>
      <c r="AV1599" s="18"/>
      <c r="AW1599" s="18"/>
      <c r="AX1599" s="18"/>
      <c r="AY1599" s="18"/>
      <c r="AZ1599" s="18"/>
      <c r="BA1599" s="18"/>
      <c r="BB1599" s="18"/>
      <c r="BC1599" s="18"/>
      <c r="BD1599" s="18"/>
      <c r="BE1599" s="18"/>
      <c r="BF1599" s="18"/>
      <c r="BG1599" s="18"/>
      <c r="BH1599" s="18"/>
      <c r="BI1599" s="18"/>
      <c r="BJ1599" s="18"/>
      <c r="BK1599" s="18"/>
      <c r="BL1599" s="18"/>
      <c r="BM1599" s="18"/>
      <c r="BN1599" s="18"/>
      <c r="BO1599" s="18"/>
      <c r="BP1599" s="18"/>
      <c r="BQ1599" s="18"/>
      <c r="BR1599" s="18"/>
      <c r="BS1599" s="18"/>
      <c r="BT1599" s="18"/>
      <c r="BU1599" s="18"/>
      <c r="BV1599" s="18"/>
      <c r="BW1599" s="18"/>
      <c r="BX1599" s="18"/>
      <c r="BY1599" s="18"/>
      <c r="BZ1599" s="18"/>
      <c r="CA1599" s="18"/>
      <c r="CB1599" s="18"/>
      <c r="CC1599" s="18"/>
      <c r="CD1599" s="18"/>
      <c r="CE1599" s="18"/>
      <c r="CF1599" s="18"/>
      <c r="CG1599" s="18"/>
      <c r="CH1599" s="18"/>
      <c r="CI1599" s="18"/>
      <c r="CJ1599" s="18"/>
      <c r="CK1599" s="18"/>
      <c r="CL1599" s="18"/>
      <c r="CM1599" s="18"/>
      <c r="CN1599" s="18"/>
      <c r="CO1599" s="18"/>
      <c r="CP1599" s="18"/>
      <c r="CQ1599" s="18"/>
      <c r="CR1599" s="18"/>
      <c r="CS1599" s="18"/>
    </row>
    <row r="1600" spans="1:97">
      <c r="A1600" s="18"/>
      <c r="B1600" s="18"/>
      <c r="C1600" s="18" t="s">
        <v>19477</v>
      </c>
      <c r="D1600" s="18"/>
      <c r="E1600" s="18"/>
      <c r="F1600" s="18"/>
      <c r="G1600" s="18"/>
      <c r="H1600" s="18"/>
      <c r="I1600" s="18"/>
      <c r="J1600" s="18"/>
      <c r="K1600" s="18"/>
      <c r="L1600" s="18"/>
      <c r="M1600" s="18"/>
      <c r="N1600" s="18"/>
      <c r="O1600" s="18"/>
      <c r="P1600" s="18"/>
      <c r="Q1600" s="18"/>
      <c r="R1600" s="18"/>
      <c r="S1600" s="18"/>
      <c r="T1600" s="18"/>
      <c r="U1600" s="18"/>
      <c r="V1600" s="18"/>
      <c r="W1600" s="18"/>
      <c r="X1600" s="18"/>
      <c r="Y1600" s="18"/>
      <c r="Z1600" s="18"/>
      <c r="AA1600" s="18"/>
      <c r="AB1600" s="18"/>
      <c r="AC1600" s="18"/>
      <c r="AD1600" s="18"/>
      <c r="AE1600" s="18"/>
      <c r="AF1600" s="18"/>
      <c r="AG1600" s="18"/>
      <c r="AH1600" s="18"/>
      <c r="AI1600" s="18"/>
      <c r="AJ1600" s="18"/>
      <c r="AK1600" s="18"/>
      <c r="AL1600" s="18"/>
      <c r="AM1600" s="18"/>
      <c r="AN1600" s="18"/>
      <c r="AO1600" s="18"/>
      <c r="AP1600" s="18"/>
      <c r="AQ1600" s="18"/>
      <c r="AR1600" s="18"/>
      <c r="AS1600" s="18"/>
      <c r="AT1600" s="18"/>
      <c r="AU1600" s="18"/>
      <c r="AV1600" s="18"/>
      <c r="AW1600" s="18"/>
      <c r="AX1600" s="18"/>
      <c r="AY1600" s="18"/>
      <c r="AZ1600" s="18"/>
      <c r="BA1600" s="18"/>
      <c r="BB1600" s="18"/>
      <c r="BC1600" s="18"/>
      <c r="BD1600" s="18"/>
      <c r="BE1600" s="18"/>
      <c r="BF1600" s="18"/>
      <c r="BG1600" s="18"/>
      <c r="BH1600" s="18"/>
      <c r="BI1600" s="18"/>
      <c r="BJ1600" s="18"/>
      <c r="BK1600" s="18"/>
      <c r="BL1600" s="18"/>
      <c r="BM1600" s="18"/>
      <c r="BN1600" s="18"/>
      <c r="BO1600" s="18"/>
      <c r="BP1600" s="18"/>
      <c r="BQ1600" s="18"/>
      <c r="BR1600" s="18"/>
      <c r="BS1600" s="18"/>
      <c r="BT1600" s="18"/>
      <c r="BU1600" s="18"/>
      <c r="BV1600" s="18"/>
      <c r="BW1600" s="18"/>
      <c r="BX1600" s="18"/>
      <c r="BY1600" s="18"/>
      <c r="BZ1600" s="18"/>
      <c r="CA1600" s="18"/>
      <c r="CB1600" s="18"/>
      <c r="CC1600" s="18"/>
      <c r="CD1600" s="18"/>
      <c r="CE1600" s="18"/>
      <c r="CF1600" s="18"/>
      <c r="CG1600" s="18"/>
      <c r="CH1600" s="18"/>
      <c r="CI1600" s="18"/>
      <c r="CJ1600" s="18"/>
      <c r="CK1600" s="18"/>
      <c r="CL1600" s="18"/>
      <c r="CM1600" s="18"/>
      <c r="CN1600" s="18"/>
      <c r="CO1600" s="18"/>
      <c r="CP1600" s="18"/>
      <c r="CQ1600" s="18"/>
      <c r="CR1600" s="18"/>
      <c r="CS1600" s="18"/>
    </row>
    <row r="1601" spans="1:97">
      <c r="A1601" s="18"/>
      <c r="B1601" s="18"/>
      <c r="C1601" s="18" t="s">
        <v>19478</v>
      </c>
      <c r="D1601" s="18"/>
      <c r="E1601" s="18"/>
      <c r="F1601" s="18"/>
      <c r="G1601" s="18"/>
      <c r="H1601" s="18"/>
      <c r="I1601" s="18"/>
      <c r="J1601" s="18"/>
      <c r="K1601" s="18"/>
      <c r="L1601" s="18"/>
      <c r="M1601" s="18"/>
      <c r="N1601" s="18"/>
      <c r="O1601" s="18"/>
      <c r="P1601" s="18"/>
      <c r="Q1601" s="18"/>
      <c r="R1601" s="18"/>
      <c r="S1601" s="18"/>
      <c r="T1601" s="18"/>
      <c r="U1601" s="18"/>
      <c r="V1601" s="18"/>
      <c r="W1601" s="18"/>
      <c r="X1601" s="18"/>
      <c r="Y1601" s="18"/>
      <c r="Z1601" s="18"/>
      <c r="AA1601" s="18"/>
      <c r="AB1601" s="18"/>
      <c r="AC1601" s="18"/>
      <c r="AD1601" s="18"/>
      <c r="AE1601" s="18"/>
      <c r="AF1601" s="18"/>
      <c r="AG1601" s="18"/>
      <c r="AH1601" s="18"/>
      <c r="AI1601" s="18"/>
      <c r="AJ1601" s="18"/>
      <c r="AK1601" s="18"/>
      <c r="AL1601" s="18"/>
      <c r="AM1601" s="18"/>
      <c r="AN1601" s="18"/>
      <c r="AO1601" s="18"/>
      <c r="AP1601" s="18"/>
      <c r="AQ1601" s="18"/>
      <c r="AR1601" s="18"/>
      <c r="AS1601" s="18"/>
      <c r="AT1601" s="18"/>
      <c r="AU1601" s="18"/>
      <c r="AV1601" s="18"/>
      <c r="AW1601" s="18"/>
      <c r="AX1601" s="18"/>
      <c r="AY1601" s="18"/>
      <c r="AZ1601" s="18"/>
      <c r="BA1601" s="18"/>
      <c r="BB1601" s="18"/>
      <c r="BC1601" s="18"/>
      <c r="BD1601" s="18"/>
      <c r="BE1601" s="18"/>
      <c r="BF1601" s="18"/>
      <c r="BG1601" s="18"/>
      <c r="BH1601" s="18"/>
      <c r="BI1601" s="18"/>
      <c r="BJ1601" s="18"/>
      <c r="BK1601" s="18"/>
      <c r="BL1601" s="18"/>
      <c r="BM1601" s="18"/>
      <c r="BN1601" s="18"/>
      <c r="BO1601" s="18"/>
      <c r="BP1601" s="18"/>
      <c r="BQ1601" s="18"/>
      <c r="BR1601" s="18"/>
      <c r="BS1601" s="18"/>
      <c r="BT1601" s="18"/>
      <c r="BU1601" s="18"/>
      <c r="BV1601" s="18"/>
      <c r="BW1601" s="18"/>
      <c r="BX1601" s="18"/>
      <c r="BY1601" s="18"/>
      <c r="BZ1601" s="18"/>
      <c r="CA1601" s="18"/>
      <c r="CB1601" s="18"/>
      <c r="CC1601" s="18"/>
      <c r="CD1601" s="18"/>
      <c r="CE1601" s="18"/>
      <c r="CF1601" s="18"/>
      <c r="CG1601" s="18"/>
      <c r="CH1601" s="18"/>
      <c r="CI1601" s="18"/>
      <c r="CJ1601" s="18"/>
      <c r="CK1601" s="18"/>
      <c r="CL1601" s="18"/>
      <c r="CM1601" s="18"/>
      <c r="CN1601" s="18"/>
      <c r="CO1601" s="18"/>
      <c r="CP1601" s="18"/>
      <c r="CQ1601" s="18"/>
      <c r="CR1601" s="18"/>
      <c r="CS1601" s="18"/>
    </row>
    <row r="1602" spans="1:97">
      <c r="A1602" s="18"/>
      <c r="B1602" s="18"/>
      <c r="C1602" s="18" t="s">
        <v>19479</v>
      </c>
      <c r="D1602" s="18"/>
      <c r="E1602" s="18"/>
      <c r="F1602" s="18"/>
      <c r="G1602" s="18"/>
      <c r="H1602" s="18"/>
      <c r="I1602" s="18"/>
      <c r="J1602" s="18"/>
      <c r="K1602" s="18"/>
      <c r="L1602" s="18"/>
      <c r="M1602" s="18"/>
      <c r="N1602" s="18"/>
      <c r="O1602" s="18"/>
      <c r="P1602" s="18"/>
      <c r="Q1602" s="18"/>
      <c r="R1602" s="18"/>
      <c r="S1602" s="18"/>
      <c r="T1602" s="18"/>
      <c r="U1602" s="18"/>
      <c r="V1602" s="18"/>
      <c r="W1602" s="18"/>
      <c r="X1602" s="18"/>
      <c r="Y1602" s="18"/>
      <c r="Z1602" s="18"/>
      <c r="AA1602" s="18"/>
      <c r="AB1602" s="18"/>
      <c r="AC1602" s="18"/>
      <c r="AD1602" s="18"/>
      <c r="AE1602" s="18"/>
      <c r="AF1602" s="18"/>
      <c r="AG1602" s="18"/>
      <c r="AH1602" s="18"/>
      <c r="AI1602" s="18"/>
      <c r="AJ1602" s="18"/>
      <c r="AK1602" s="18"/>
      <c r="AL1602" s="18"/>
      <c r="AM1602" s="18"/>
      <c r="AN1602" s="18"/>
      <c r="AO1602" s="18"/>
      <c r="AP1602" s="18"/>
      <c r="AQ1602" s="18"/>
      <c r="AR1602" s="18"/>
      <c r="AS1602" s="18"/>
      <c r="AT1602" s="18"/>
      <c r="AU1602" s="18"/>
      <c r="AV1602" s="18"/>
      <c r="AW1602" s="18"/>
      <c r="AX1602" s="18"/>
      <c r="AY1602" s="18"/>
      <c r="AZ1602" s="18"/>
      <c r="BA1602" s="18"/>
      <c r="BB1602" s="18"/>
      <c r="BC1602" s="18"/>
      <c r="BD1602" s="18"/>
      <c r="BE1602" s="18"/>
      <c r="BF1602" s="18"/>
      <c r="BG1602" s="18"/>
      <c r="BH1602" s="18"/>
      <c r="BI1602" s="18"/>
      <c r="BJ1602" s="18"/>
      <c r="BK1602" s="18"/>
      <c r="BL1602" s="18"/>
      <c r="BM1602" s="18"/>
      <c r="BN1602" s="18"/>
      <c r="BO1602" s="18"/>
      <c r="BP1602" s="18"/>
      <c r="BQ1602" s="18"/>
      <c r="BR1602" s="18"/>
      <c r="BS1602" s="18"/>
      <c r="BT1602" s="18"/>
      <c r="BU1602" s="18"/>
      <c r="BV1602" s="18"/>
      <c r="BW1602" s="18"/>
      <c r="BX1602" s="18"/>
      <c r="BY1602" s="18"/>
      <c r="BZ1602" s="18"/>
      <c r="CA1602" s="18"/>
      <c r="CB1602" s="18"/>
      <c r="CC1602" s="18"/>
      <c r="CD1602" s="18"/>
      <c r="CE1602" s="18"/>
      <c r="CF1602" s="18"/>
      <c r="CG1602" s="18"/>
      <c r="CH1602" s="18"/>
      <c r="CI1602" s="18"/>
      <c r="CJ1602" s="18"/>
      <c r="CK1602" s="18"/>
      <c r="CL1602" s="18"/>
      <c r="CM1602" s="18"/>
      <c r="CN1602" s="18"/>
      <c r="CO1602" s="18"/>
      <c r="CP1602" s="18"/>
      <c r="CQ1602" s="18"/>
      <c r="CR1602" s="18"/>
      <c r="CS1602" s="18"/>
    </row>
    <row r="1603" spans="1:97">
      <c r="A1603" s="18"/>
      <c r="B1603" s="18"/>
      <c r="C1603" s="18" t="s">
        <v>19480</v>
      </c>
      <c r="D1603" s="18"/>
      <c r="E1603" s="18"/>
      <c r="F1603" s="18"/>
      <c r="G1603" s="18"/>
      <c r="H1603" s="18"/>
      <c r="I1603" s="18"/>
      <c r="J1603" s="18"/>
      <c r="K1603" s="18"/>
      <c r="L1603" s="18"/>
      <c r="M1603" s="18"/>
      <c r="N1603" s="18"/>
      <c r="O1603" s="18"/>
      <c r="P1603" s="18"/>
      <c r="Q1603" s="18"/>
      <c r="R1603" s="18"/>
      <c r="S1603" s="18"/>
      <c r="T1603" s="18"/>
      <c r="U1603" s="18"/>
      <c r="V1603" s="18"/>
      <c r="W1603" s="18"/>
      <c r="X1603" s="18"/>
      <c r="Y1603" s="18"/>
      <c r="Z1603" s="18"/>
      <c r="AA1603" s="18"/>
      <c r="AB1603" s="18"/>
      <c r="AC1603" s="18"/>
      <c r="AD1603" s="18"/>
      <c r="AE1603" s="18"/>
      <c r="AF1603" s="18"/>
      <c r="AG1603" s="18"/>
      <c r="AH1603" s="18"/>
      <c r="AI1603" s="18"/>
      <c r="AJ1603" s="18"/>
      <c r="AK1603" s="18"/>
      <c r="AL1603" s="18"/>
      <c r="AM1603" s="18"/>
      <c r="AN1603" s="18"/>
      <c r="AO1603" s="18"/>
      <c r="AP1603" s="18"/>
      <c r="AQ1603" s="18"/>
      <c r="AR1603" s="18"/>
      <c r="AS1603" s="18"/>
      <c r="AT1603" s="18"/>
      <c r="AU1603" s="18"/>
      <c r="AV1603" s="18"/>
      <c r="AW1603" s="18"/>
      <c r="AX1603" s="18"/>
      <c r="AY1603" s="18"/>
      <c r="AZ1603" s="18"/>
      <c r="BA1603" s="18"/>
      <c r="BB1603" s="18"/>
      <c r="BC1603" s="18"/>
      <c r="BD1603" s="18"/>
      <c r="BE1603" s="18"/>
      <c r="BF1603" s="18"/>
      <c r="BG1603" s="18"/>
      <c r="BH1603" s="18"/>
      <c r="BI1603" s="18"/>
      <c r="BJ1603" s="18"/>
      <c r="BK1603" s="18"/>
      <c r="BL1603" s="18"/>
      <c r="BM1603" s="18"/>
      <c r="BN1603" s="18"/>
      <c r="BO1603" s="18"/>
      <c r="BP1603" s="18"/>
      <c r="BQ1603" s="18"/>
      <c r="BR1603" s="18"/>
      <c r="BS1603" s="18"/>
      <c r="BT1603" s="18"/>
      <c r="BU1603" s="18"/>
      <c r="BV1603" s="18"/>
      <c r="BW1603" s="18"/>
      <c r="BX1603" s="18"/>
      <c r="BY1603" s="18"/>
      <c r="BZ1603" s="18"/>
      <c r="CA1603" s="18"/>
      <c r="CB1603" s="18"/>
      <c r="CC1603" s="18"/>
      <c r="CD1603" s="18"/>
      <c r="CE1603" s="18"/>
      <c r="CF1603" s="18"/>
      <c r="CG1603" s="18"/>
      <c r="CH1603" s="18"/>
      <c r="CI1603" s="18"/>
      <c r="CJ1603" s="18"/>
      <c r="CK1603" s="18"/>
      <c r="CL1603" s="18"/>
      <c r="CM1603" s="18"/>
      <c r="CN1603" s="18"/>
      <c r="CO1603" s="18"/>
      <c r="CP1603" s="18"/>
      <c r="CQ1603" s="18"/>
      <c r="CR1603" s="18"/>
      <c r="CS1603" s="18"/>
    </row>
    <row r="1604" spans="1:97">
      <c r="A1604" s="18"/>
      <c r="B1604" s="18"/>
      <c r="C1604" s="18" t="s">
        <v>19481</v>
      </c>
      <c r="D1604" s="18"/>
      <c r="E1604" s="18"/>
      <c r="F1604" s="18"/>
      <c r="G1604" s="18"/>
      <c r="H1604" s="18"/>
      <c r="I1604" s="18"/>
      <c r="J1604" s="18"/>
      <c r="K1604" s="18"/>
      <c r="L1604" s="18"/>
      <c r="M1604" s="18"/>
      <c r="N1604" s="18"/>
      <c r="O1604" s="18"/>
      <c r="P1604" s="18"/>
      <c r="Q1604" s="18"/>
      <c r="R1604" s="18"/>
      <c r="S1604" s="18"/>
      <c r="T1604" s="18"/>
      <c r="U1604" s="18"/>
      <c r="V1604" s="18"/>
      <c r="W1604" s="18"/>
      <c r="X1604" s="18"/>
      <c r="Y1604" s="18"/>
      <c r="Z1604" s="18"/>
      <c r="AA1604" s="18"/>
      <c r="AB1604" s="18"/>
      <c r="AC1604" s="18"/>
      <c r="AD1604" s="18"/>
      <c r="AE1604" s="18"/>
      <c r="AF1604" s="18"/>
      <c r="AG1604" s="18"/>
      <c r="AH1604" s="18"/>
      <c r="AI1604" s="18"/>
      <c r="AJ1604" s="18"/>
      <c r="AK1604" s="18"/>
      <c r="AL1604" s="18"/>
      <c r="AM1604" s="18"/>
      <c r="AN1604" s="18"/>
      <c r="AO1604" s="18"/>
      <c r="AP1604" s="18"/>
      <c r="AQ1604" s="18"/>
      <c r="AR1604" s="18"/>
      <c r="AS1604" s="18"/>
      <c r="AT1604" s="18"/>
      <c r="AU1604" s="18"/>
      <c r="AV1604" s="18"/>
      <c r="AW1604" s="18"/>
      <c r="AX1604" s="18"/>
      <c r="AY1604" s="18"/>
      <c r="AZ1604" s="18"/>
      <c r="BA1604" s="18"/>
      <c r="BB1604" s="18"/>
      <c r="BC1604" s="18"/>
      <c r="BD1604" s="18"/>
      <c r="BE1604" s="18"/>
      <c r="BF1604" s="18"/>
      <c r="BG1604" s="18"/>
      <c r="BH1604" s="18"/>
      <c r="BI1604" s="18"/>
      <c r="BJ1604" s="18"/>
      <c r="BK1604" s="18"/>
      <c r="BL1604" s="18"/>
      <c r="BM1604" s="18"/>
      <c r="BN1604" s="18"/>
      <c r="BO1604" s="18"/>
      <c r="BP1604" s="18"/>
      <c r="BQ1604" s="18"/>
      <c r="BR1604" s="18"/>
      <c r="BS1604" s="18"/>
      <c r="BT1604" s="18"/>
      <c r="BU1604" s="18"/>
      <c r="BV1604" s="18"/>
      <c r="BW1604" s="18"/>
      <c r="BX1604" s="18"/>
      <c r="BY1604" s="18"/>
      <c r="BZ1604" s="18"/>
      <c r="CA1604" s="18"/>
      <c r="CB1604" s="18"/>
      <c r="CC1604" s="18"/>
      <c r="CD1604" s="18"/>
      <c r="CE1604" s="18"/>
      <c r="CF1604" s="18"/>
      <c r="CG1604" s="18"/>
      <c r="CH1604" s="18"/>
      <c r="CI1604" s="18"/>
      <c r="CJ1604" s="18"/>
      <c r="CK1604" s="18"/>
      <c r="CL1604" s="18"/>
      <c r="CM1604" s="18"/>
      <c r="CN1604" s="18"/>
      <c r="CO1604" s="18"/>
      <c r="CP1604" s="18"/>
      <c r="CQ1604" s="18"/>
      <c r="CR1604" s="18"/>
      <c r="CS1604" s="18"/>
    </row>
    <row r="1605" spans="1:97">
      <c r="A1605" s="18"/>
      <c r="B1605" s="18"/>
      <c r="C1605" s="18" t="s">
        <v>19482</v>
      </c>
      <c r="D1605" s="18"/>
      <c r="E1605" s="18"/>
      <c r="F1605" s="18"/>
      <c r="G1605" s="18"/>
      <c r="H1605" s="18"/>
      <c r="I1605" s="18"/>
      <c r="J1605" s="18"/>
      <c r="K1605" s="18"/>
      <c r="L1605" s="18"/>
      <c r="M1605" s="18"/>
      <c r="N1605" s="18"/>
      <c r="O1605" s="18"/>
      <c r="P1605" s="18"/>
      <c r="Q1605" s="18"/>
      <c r="R1605" s="18"/>
      <c r="S1605" s="18"/>
      <c r="T1605" s="18"/>
      <c r="U1605" s="18"/>
      <c r="V1605" s="18"/>
      <c r="W1605" s="18"/>
      <c r="X1605" s="18"/>
      <c r="Y1605" s="18"/>
      <c r="Z1605" s="18"/>
      <c r="AA1605" s="18"/>
      <c r="AB1605" s="18"/>
      <c r="AC1605" s="18"/>
      <c r="AD1605" s="18"/>
      <c r="AE1605" s="18"/>
      <c r="AF1605" s="18"/>
      <c r="AG1605" s="18"/>
      <c r="AH1605" s="18"/>
      <c r="AI1605" s="18"/>
      <c r="AJ1605" s="18"/>
      <c r="AK1605" s="18"/>
      <c r="AL1605" s="18"/>
      <c r="AM1605" s="18"/>
      <c r="AN1605" s="18"/>
      <c r="AO1605" s="18"/>
      <c r="AP1605" s="18"/>
      <c r="AQ1605" s="18"/>
      <c r="AR1605" s="18"/>
      <c r="AS1605" s="18"/>
      <c r="AT1605" s="18"/>
      <c r="AU1605" s="18"/>
      <c r="AV1605" s="18"/>
      <c r="AW1605" s="18"/>
      <c r="AX1605" s="18"/>
      <c r="AY1605" s="18"/>
      <c r="AZ1605" s="18"/>
      <c r="BA1605" s="18"/>
      <c r="BB1605" s="18"/>
      <c r="BC1605" s="18"/>
      <c r="BD1605" s="18"/>
      <c r="BE1605" s="18"/>
      <c r="BF1605" s="18"/>
      <c r="BG1605" s="18"/>
      <c r="BH1605" s="18"/>
      <c r="BI1605" s="18"/>
      <c r="BJ1605" s="18"/>
      <c r="BK1605" s="18"/>
      <c r="BL1605" s="18"/>
      <c r="BM1605" s="18"/>
      <c r="BN1605" s="18"/>
      <c r="BO1605" s="18"/>
      <c r="BP1605" s="18"/>
      <c r="BQ1605" s="18"/>
      <c r="BR1605" s="18"/>
      <c r="BS1605" s="18"/>
      <c r="BT1605" s="18"/>
      <c r="BU1605" s="18"/>
      <c r="BV1605" s="18"/>
      <c r="BW1605" s="18"/>
      <c r="BX1605" s="18"/>
      <c r="BY1605" s="18"/>
      <c r="BZ1605" s="18"/>
      <c r="CA1605" s="18"/>
      <c r="CB1605" s="18"/>
      <c r="CC1605" s="18"/>
      <c r="CD1605" s="18"/>
      <c r="CE1605" s="18"/>
      <c r="CF1605" s="18"/>
      <c r="CG1605" s="18"/>
      <c r="CH1605" s="18"/>
      <c r="CI1605" s="18"/>
      <c r="CJ1605" s="18"/>
      <c r="CK1605" s="18"/>
      <c r="CL1605" s="18"/>
      <c r="CM1605" s="18"/>
      <c r="CN1605" s="18"/>
      <c r="CO1605" s="18"/>
      <c r="CP1605" s="18"/>
      <c r="CQ1605" s="18"/>
      <c r="CR1605" s="18"/>
      <c r="CS1605" s="18"/>
    </row>
    <row r="1606" spans="1:97">
      <c r="A1606" s="18"/>
      <c r="B1606" s="18"/>
      <c r="C1606" s="18" t="s">
        <v>19483</v>
      </c>
      <c r="D1606" s="18"/>
      <c r="E1606" s="18"/>
      <c r="F1606" s="18"/>
      <c r="G1606" s="18"/>
      <c r="H1606" s="18"/>
      <c r="I1606" s="18"/>
      <c r="J1606" s="18"/>
      <c r="K1606" s="18"/>
      <c r="L1606" s="18"/>
      <c r="M1606" s="18"/>
      <c r="N1606" s="18"/>
      <c r="O1606" s="18"/>
      <c r="P1606" s="18"/>
      <c r="Q1606" s="18"/>
      <c r="R1606" s="18"/>
      <c r="S1606" s="18"/>
      <c r="T1606" s="18"/>
      <c r="U1606" s="18"/>
      <c r="V1606" s="18"/>
      <c r="W1606" s="18"/>
      <c r="X1606" s="18"/>
      <c r="Y1606" s="18"/>
      <c r="Z1606" s="18"/>
      <c r="AA1606" s="18"/>
      <c r="AB1606" s="18"/>
      <c r="AC1606" s="18"/>
      <c r="AD1606" s="18"/>
      <c r="AE1606" s="18"/>
      <c r="AF1606" s="18"/>
      <c r="AG1606" s="18"/>
      <c r="AH1606" s="18"/>
      <c r="AI1606" s="18"/>
      <c r="AJ1606" s="18"/>
      <c r="AK1606" s="18"/>
      <c r="AL1606" s="18"/>
      <c r="AM1606" s="18"/>
      <c r="AN1606" s="18"/>
      <c r="AO1606" s="18"/>
      <c r="AP1606" s="18"/>
      <c r="AQ1606" s="18"/>
      <c r="AR1606" s="18"/>
      <c r="AS1606" s="18"/>
      <c r="AT1606" s="18"/>
      <c r="AU1606" s="18"/>
      <c r="AV1606" s="18"/>
      <c r="AW1606" s="18"/>
      <c r="AX1606" s="18"/>
      <c r="AY1606" s="18"/>
      <c r="AZ1606" s="18"/>
      <c r="BA1606" s="18"/>
      <c r="BB1606" s="18"/>
      <c r="BC1606" s="18"/>
      <c r="BD1606" s="18"/>
      <c r="BE1606" s="18"/>
      <c r="BF1606" s="18"/>
      <c r="BG1606" s="18"/>
      <c r="BH1606" s="18"/>
      <c r="BI1606" s="18"/>
      <c r="BJ1606" s="18"/>
      <c r="BK1606" s="18"/>
      <c r="BL1606" s="18"/>
      <c r="BM1606" s="18"/>
      <c r="BN1606" s="18"/>
      <c r="BO1606" s="18"/>
      <c r="BP1606" s="18"/>
      <c r="BQ1606" s="18"/>
      <c r="BR1606" s="18"/>
      <c r="BS1606" s="18"/>
      <c r="BT1606" s="18"/>
      <c r="BU1606" s="18"/>
      <c r="BV1606" s="18"/>
      <c r="BW1606" s="18"/>
      <c r="BX1606" s="18"/>
      <c r="BY1606" s="18"/>
      <c r="BZ1606" s="18"/>
      <c r="CA1606" s="18"/>
      <c r="CB1606" s="18"/>
      <c r="CC1606" s="18"/>
      <c r="CD1606" s="18"/>
      <c r="CE1606" s="18"/>
      <c r="CF1606" s="18"/>
      <c r="CG1606" s="18"/>
      <c r="CH1606" s="18"/>
      <c r="CI1606" s="18"/>
      <c r="CJ1606" s="18"/>
      <c r="CK1606" s="18"/>
      <c r="CL1606" s="18"/>
      <c r="CM1606" s="18"/>
      <c r="CN1606" s="18"/>
      <c r="CO1606" s="18"/>
      <c r="CP1606" s="18"/>
      <c r="CQ1606" s="18"/>
      <c r="CR1606" s="18"/>
      <c r="CS1606" s="18"/>
    </row>
    <row r="1607" spans="1:97">
      <c r="A1607" s="18"/>
      <c r="B1607" s="18"/>
      <c r="C1607" s="18" t="s">
        <v>19484</v>
      </c>
      <c r="D1607" s="18"/>
      <c r="E1607" s="18"/>
      <c r="F1607" s="18"/>
      <c r="G1607" s="18"/>
      <c r="H1607" s="18"/>
      <c r="I1607" s="18"/>
      <c r="J1607" s="18"/>
      <c r="K1607" s="18"/>
      <c r="L1607" s="18"/>
      <c r="M1607" s="18"/>
      <c r="N1607" s="18"/>
      <c r="O1607" s="18"/>
      <c r="P1607" s="18"/>
      <c r="Q1607" s="18"/>
      <c r="R1607" s="18"/>
      <c r="S1607" s="18"/>
      <c r="T1607" s="18"/>
      <c r="U1607" s="18"/>
      <c r="V1607" s="18"/>
      <c r="W1607" s="18"/>
      <c r="X1607" s="18"/>
      <c r="Y1607" s="18"/>
      <c r="Z1607" s="18"/>
      <c r="AA1607" s="18"/>
      <c r="AB1607" s="18"/>
      <c r="AC1607" s="18"/>
      <c r="AD1607" s="18"/>
      <c r="AE1607" s="18"/>
      <c r="AF1607" s="18"/>
      <c r="AG1607" s="18"/>
      <c r="AH1607" s="18"/>
      <c r="AI1607" s="18"/>
      <c r="AJ1607" s="18"/>
      <c r="AK1607" s="18"/>
      <c r="AL1607" s="18"/>
      <c r="AM1607" s="18"/>
      <c r="AN1607" s="18"/>
      <c r="AO1607" s="18"/>
      <c r="AP1607" s="18"/>
      <c r="AQ1607" s="18"/>
      <c r="AR1607" s="18"/>
      <c r="AS1607" s="18"/>
      <c r="AT1607" s="18"/>
      <c r="AU1607" s="18"/>
      <c r="AV1607" s="18"/>
      <c r="AW1607" s="18"/>
      <c r="AX1607" s="18"/>
      <c r="AY1607" s="18"/>
      <c r="AZ1607" s="18"/>
      <c r="BA1607" s="18"/>
      <c r="BB1607" s="18"/>
      <c r="BC1607" s="18"/>
      <c r="BD1607" s="18"/>
      <c r="BE1607" s="18"/>
      <c r="BF1607" s="18"/>
      <c r="BG1607" s="18"/>
      <c r="BH1607" s="18"/>
      <c r="BI1607" s="18"/>
      <c r="BJ1607" s="18"/>
      <c r="BK1607" s="18"/>
      <c r="BL1607" s="18"/>
      <c r="BM1607" s="18"/>
      <c r="BN1607" s="18"/>
      <c r="BO1607" s="18"/>
      <c r="BP1607" s="18"/>
      <c r="BQ1607" s="18"/>
      <c r="BR1607" s="18"/>
      <c r="BS1607" s="18"/>
      <c r="BT1607" s="18"/>
      <c r="BU1607" s="18"/>
      <c r="BV1607" s="18"/>
      <c r="BW1607" s="18"/>
      <c r="BX1607" s="18"/>
      <c r="BY1607" s="18"/>
      <c r="BZ1607" s="18"/>
      <c r="CA1607" s="18"/>
      <c r="CB1607" s="18"/>
      <c r="CC1607" s="18"/>
      <c r="CD1607" s="18"/>
      <c r="CE1607" s="18"/>
      <c r="CF1607" s="18"/>
      <c r="CG1607" s="18"/>
      <c r="CH1607" s="18"/>
      <c r="CI1607" s="18"/>
      <c r="CJ1607" s="18"/>
      <c r="CK1607" s="18"/>
      <c r="CL1607" s="18"/>
      <c r="CM1607" s="18"/>
      <c r="CN1607" s="18"/>
      <c r="CO1607" s="18"/>
      <c r="CP1607" s="18"/>
      <c r="CQ1607" s="18"/>
      <c r="CR1607" s="18"/>
      <c r="CS1607" s="18"/>
    </row>
    <row r="1608" spans="1:97">
      <c r="A1608" s="18"/>
      <c r="B1608" s="18"/>
      <c r="C1608" s="18" t="s">
        <v>19485</v>
      </c>
      <c r="D1608" s="18"/>
      <c r="E1608" s="18"/>
      <c r="F1608" s="18"/>
      <c r="G1608" s="18"/>
      <c r="H1608" s="18"/>
      <c r="I1608" s="18"/>
      <c r="J1608" s="18"/>
      <c r="K1608" s="18"/>
      <c r="L1608" s="18"/>
      <c r="M1608" s="18"/>
      <c r="N1608" s="18"/>
      <c r="O1608" s="18"/>
      <c r="P1608" s="18"/>
      <c r="Q1608" s="18"/>
      <c r="R1608" s="18"/>
      <c r="S1608" s="18"/>
      <c r="T1608" s="18"/>
      <c r="U1608" s="18"/>
      <c r="V1608" s="18"/>
      <c r="W1608" s="18"/>
      <c r="X1608" s="18"/>
      <c r="Y1608" s="18"/>
      <c r="Z1608" s="18"/>
      <c r="AA1608" s="18"/>
      <c r="AB1608" s="18"/>
      <c r="AC1608" s="18"/>
      <c r="AD1608" s="18"/>
      <c r="AE1608" s="18"/>
      <c r="AF1608" s="18"/>
      <c r="AG1608" s="18"/>
      <c r="AH1608" s="18"/>
      <c r="AI1608" s="18"/>
      <c r="AJ1608" s="18"/>
      <c r="AK1608" s="18"/>
      <c r="AL1608" s="18"/>
      <c r="AM1608" s="18"/>
      <c r="AN1608" s="18"/>
      <c r="AO1608" s="18"/>
      <c r="AP1608" s="18"/>
      <c r="AQ1608" s="18"/>
      <c r="AR1608" s="18"/>
      <c r="AS1608" s="18"/>
      <c r="AT1608" s="18"/>
      <c r="AU1608" s="18"/>
      <c r="AV1608" s="18"/>
      <c r="AW1608" s="18"/>
      <c r="AX1608" s="18"/>
      <c r="AY1608" s="18"/>
      <c r="AZ1608" s="18"/>
      <c r="BA1608" s="18"/>
      <c r="BB1608" s="18"/>
      <c r="BC1608" s="18"/>
      <c r="BD1608" s="18"/>
      <c r="BE1608" s="18"/>
      <c r="BF1608" s="18"/>
      <c r="BG1608" s="18"/>
      <c r="BH1608" s="18"/>
      <c r="BI1608" s="18"/>
      <c r="BJ1608" s="18"/>
      <c r="BK1608" s="18"/>
      <c r="BL1608" s="18"/>
      <c r="BM1608" s="18"/>
      <c r="BN1608" s="18"/>
      <c r="BO1608" s="18"/>
      <c r="BP1608" s="18"/>
      <c r="BQ1608" s="18"/>
      <c r="BR1608" s="18"/>
      <c r="BS1608" s="18"/>
      <c r="BT1608" s="18"/>
      <c r="BU1608" s="18"/>
      <c r="BV1608" s="18"/>
      <c r="BW1608" s="18"/>
      <c r="BX1608" s="18"/>
      <c r="BY1608" s="18"/>
      <c r="BZ1608" s="18"/>
      <c r="CA1608" s="18"/>
      <c r="CB1608" s="18"/>
      <c r="CC1608" s="18"/>
      <c r="CD1608" s="18"/>
      <c r="CE1608" s="18"/>
      <c r="CF1608" s="18"/>
      <c r="CG1608" s="18"/>
      <c r="CH1608" s="18"/>
      <c r="CI1608" s="18"/>
      <c r="CJ1608" s="18"/>
      <c r="CK1608" s="18"/>
      <c r="CL1608" s="18"/>
      <c r="CM1608" s="18"/>
      <c r="CN1608" s="18"/>
      <c r="CO1608" s="18"/>
      <c r="CP1608" s="18"/>
      <c r="CQ1608" s="18"/>
      <c r="CR1608" s="18"/>
      <c r="CS1608" s="18"/>
    </row>
    <row r="1609" spans="1:97">
      <c r="A1609" s="18"/>
      <c r="B1609" s="18"/>
      <c r="C1609" s="18" t="s">
        <v>19486</v>
      </c>
      <c r="D1609" s="18"/>
      <c r="E1609" s="18"/>
      <c r="F1609" s="18"/>
      <c r="G1609" s="18"/>
      <c r="H1609" s="18"/>
      <c r="I1609" s="18"/>
      <c r="J1609" s="18"/>
      <c r="K1609" s="18"/>
      <c r="L1609" s="18"/>
      <c r="M1609" s="18"/>
      <c r="N1609" s="18"/>
      <c r="O1609" s="18"/>
      <c r="P1609" s="18"/>
      <c r="Q1609" s="18"/>
      <c r="R1609" s="18"/>
      <c r="S1609" s="18"/>
      <c r="T1609" s="18"/>
      <c r="U1609" s="18"/>
      <c r="V1609" s="18"/>
      <c r="W1609" s="18"/>
      <c r="X1609" s="18"/>
      <c r="Y1609" s="18"/>
      <c r="Z1609" s="18"/>
      <c r="AA1609" s="18"/>
      <c r="AB1609" s="18"/>
      <c r="AC1609" s="18"/>
      <c r="AD1609" s="18"/>
      <c r="AE1609" s="18"/>
      <c r="AF1609" s="18"/>
      <c r="AG1609" s="18"/>
      <c r="AH1609" s="18"/>
      <c r="AI1609" s="18"/>
      <c r="AJ1609" s="18"/>
      <c r="AK1609" s="18"/>
      <c r="AL1609" s="18"/>
      <c r="AM1609" s="18"/>
      <c r="AN1609" s="18"/>
      <c r="AO1609" s="18"/>
      <c r="AP1609" s="18"/>
      <c r="AQ1609" s="18"/>
      <c r="AR1609" s="18"/>
      <c r="AS1609" s="18"/>
      <c r="AT1609" s="18"/>
      <c r="AU1609" s="18"/>
      <c r="AV1609" s="18"/>
      <c r="AW1609" s="18"/>
      <c r="AX1609" s="18"/>
      <c r="AY1609" s="18"/>
      <c r="AZ1609" s="18"/>
      <c r="BA1609" s="18"/>
      <c r="BB1609" s="18"/>
      <c r="BC1609" s="18"/>
      <c r="BD1609" s="18"/>
      <c r="BE1609" s="18"/>
      <c r="BF1609" s="18"/>
      <c r="BG1609" s="18"/>
      <c r="BH1609" s="18"/>
      <c r="BI1609" s="18"/>
      <c r="BJ1609" s="18"/>
      <c r="BK1609" s="18"/>
      <c r="BL1609" s="18"/>
      <c r="BM1609" s="18"/>
      <c r="BN1609" s="18"/>
      <c r="BO1609" s="18"/>
      <c r="BP1609" s="18"/>
      <c r="BQ1609" s="18"/>
      <c r="BR1609" s="18"/>
      <c r="BS1609" s="18"/>
      <c r="BT1609" s="18"/>
      <c r="BU1609" s="18"/>
      <c r="BV1609" s="18"/>
      <c r="BW1609" s="18"/>
      <c r="BX1609" s="18"/>
      <c r="BY1609" s="18"/>
      <c r="BZ1609" s="18"/>
      <c r="CA1609" s="18"/>
      <c r="CB1609" s="18"/>
      <c r="CC1609" s="18"/>
      <c r="CD1609" s="18"/>
      <c r="CE1609" s="18"/>
      <c r="CF1609" s="18"/>
      <c r="CG1609" s="18"/>
      <c r="CH1609" s="18"/>
      <c r="CI1609" s="18"/>
      <c r="CJ1609" s="18"/>
      <c r="CK1609" s="18"/>
      <c r="CL1609" s="18"/>
      <c r="CM1609" s="18"/>
      <c r="CN1609" s="18"/>
      <c r="CO1609" s="18"/>
      <c r="CP1609" s="18"/>
      <c r="CQ1609" s="18"/>
      <c r="CR1609" s="18"/>
      <c r="CS1609" s="18"/>
    </row>
    <row r="1610" spans="1:97">
      <c r="A1610" s="18"/>
      <c r="B1610" s="18"/>
      <c r="C1610" s="18" t="s">
        <v>19487</v>
      </c>
      <c r="D1610" s="18"/>
      <c r="E1610" s="18"/>
      <c r="F1610" s="18"/>
      <c r="G1610" s="18"/>
      <c r="H1610" s="18"/>
      <c r="I1610" s="18"/>
      <c r="J1610" s="18"/>
      <c r="K1610" s="18"/>
      <c r="L1610" s="18"/>
      <c r="M1610" s="18"/>
      <c r="N1610" s="18"/>
      <c r="O1610" s="18"/>
      <c r="P1610" s="18"/>
      <c r="Q1610" s="18"/>
      <c r="R1610" s="18"/>
      <c r="S1610" s="18"/>
      <c r="T1610" s="18"/>
      <c r="U1610" s="18"/>
      <c r="V1610" s="18"/>
      <c r="W1610" s="18"/>
      <c r="X1610" s="18"/>
      <c r="Y1610" s="18"/>
      <c r="Z1610" s="18"/>
      <c r="AA1610" s="18"/>
      <c r="AB1610" s="18"/>
      <c r="AC1610" s="18"/>
      <c r="AD1610" s="18"/>
      <c r="AE1610" s="18"/>
      <c r="AF1610" s="18"/>
      <c r="AG1610" s="18"/>
      <c r="AH1610" s="18"/>
      <c r="AI1610" s="18"/>
      <c r="AJ1610" s="18"/>
      <c r="AK1610" s="18"/>
      <c r="AL1610" s="18"/>
      <c r="AM1610" s="18"/>
      <c r="AN1610" s="18"/>
      <c r="AO1610" s="18"/>
      <c r="AP1610" s="18"/>
      <c r="AQ1610" s="18"/>
      <c r="AR1610" s="18"/>
      <c r="AS1610" s="18"/>
      <c r="AT1610" s="18"/>
      <c r="AU1610" s="18"/>
      <c r="AV1610" s="18"/>
      <c r="AW1610" s="18"/>
      <c r="AX1610" s="18"/>
      <c r="AY1610" s="18"/>
      <c r="AZ1610" s="18"/>
      <c r="BA1610" s="18"/>
      <c r="BB1610" s="18"/>
      <c r="BC1610" s="18"/>
      <c r="BD1610" s="18"/>
      <c r="BE1610" s="18"/>
      <c r="BF1610" s="18"/>
      <c r="BG1610" s="18"/>
      <c r="BH1610" s="18"/>
      <c r="BI1610" s="18"/>
      <c r="BJ1610" s="18"/>
      <c r="BK1610" s="18"/>
      <c r="BL1610" s="18"/>
      <c r="BM1610" s="18"/>
      <c r="BN1610" s="18"/>
      <c r="BO1610" s="18"/>
      <c r="BP1610" s="18"/>
      <c r="BQ1610" s="18"/>
      <c r="BR1610" s="18"/>
      <c r="BS1610" s="18"/>
      <c r="BT1610" s="18"/>
      <c r="BU1610" s="18"/>
      <c r="BV1610" s="18"/>
      <c r="BW1610" s="18"/>
      <c r="BX1610" s="18"/>
      <c r="BY1610" s="18"/>
      <c r="BZ1610" s="18"/>
      <c r="CA1610" s="18"/>
      <c r="CB1610" s="18"/>
      <c r="CC1610" s="18"/>
      <c r="CD1610" s="18"/>
      <c r="CE1610" s="18"/>
      <c r="CF1610" s="18"/>
      <c r="CG1610" s="18"/>
      <c r="CH1610" s="18"/>
      <c r="CI1610" s="18"/>
      <c r="CJ1610" s="18"/>
      <c r="CK1610" s="18"/>
      <c r="CL1610" s="18"/>
      <c r="CM1610" s="18"/>
      <c r="CN1610" s="18"/>
      <c r="CO1610" s="18"/>
      <c r="CP1610" s="18"/>
      <c r="CQ1610" s="18"/>
      <c r="CR1610" s="18"/>
      <c r="CS1610" s="18"/>
    </row>
    <row r="1611" spans="1:97">
      <c r="A1611" s="18"/>
      <c r="B1611" s="18"/>
      <c r="C1611" s="18" t="s">
        <v>19488</v>
      </c>
      <c r="D1611" s="18"/>
      <c r="E1611" s="18"/>
      <c r="F1611" s="18"/>
      <c r="G1611" s="18"/>
      <c r="H1611" s="18"/>
      <c r="I1611" s="18"/>
      <c r="J1611" s="18"/>
      <c r="K1611" s="18"/>
      <c r="L1611" s="18"/>
      <c r="M1611" s="18"/>
      <c r="N1611" s="18"/>
      <c r="O1611" s="18"/>
      <c r="P1611" s="18"/>
      <c r="Q1611" s="18"/>
      <c r="R1611" s="18"/>
      <c r="S1611" s="18"/>
      <c r="T1611" s="18"/>
      <c r="U1611" s="18"/>
      <c r="V1611" s="18"/>
      <c r="W1611" s="18"/>
      <c r="X1611" s="18"/>
      <c r="Y1611" s="18"/>
      <c r="Z1611" s="18"/>
      <c r="AA1611" s="18"/>
      <c r="AB1611" s="18"/>
      <c r="AC1611" s="18"/>
      <c r="AD1611" s="18"/>
      <c r="AE1611" s="18"/>
      <c r="AF1611" s="18"/>
      <c r="AG1611" s="18"/>
      <c r="AH1611" s="18"/>
      <c r="AI1611" s="18"/>
      <c r="AJ1611" s="18"/>
      <c r="AK1611" s="18"/>
      <c r="AL1611" s="18"/>
      <c r="AM1611" s="18"/>
      <c r="AN1611" s="18"/>
      <c r="AO1611" s="18"/>
      <c r="AP1611" s="18"/>
      <c r="AQ1611" s="18"/>
      <c r="AR1611" s="18"/>
      <c r="AS1611" s="18"/>
      <c r="AT1611" s="18"/>
      <c r="AU1611" s="18"/>
      <c r="AV1611" s="18"/>
      <c r="AW1611" s="18"/>
      <c r="AX1611" s="18"/>
      <c r="AY1611" s="18"/>
      <c r="AZ1611" s="18"/>
      <c r="BA1611" s="18"/>
      <c r="BB1611" s="18"/>
      <c r="BC1611" s="18"/>
      <c r="BD1611" s="18"/>
      <c r="BE1611" s="18"/>
      <c r="BF1611" s="18"/>
      <c r="BG1611" s="18"/>
      <c r="BH1611" s="18"/>
      <c r="BI1611" s="18"/>
      <c r="BJ1611" s="18"/>
      <c r="BK1611" s="18"/>
      <c r="BL1611" s="18"/>
      <c r="BM1611" s="18"/>
      <c r="BN1611" s="18"/>
      <c r="BO1611" s="18"/>
      <c r="BP1611" s="18"/>
      <c r="BQ1611" s="18"/>
      <c r="BR1611" s="18"/>
      <c r="BS1611" s="18"/>
      <c r="BT1611" s="18"/>
      <c r="BU1611" s="18"/>
      <c r="BV1611" s="18"/>
      <c r="BW1611" s="18"/>
      <c r="BX1611" s="18"/>
      <c r="BY1611" s="18"/>
      <c r="BZ1611" s="18"/>
      <c r="CA1611" s="18"/>
      <c r="CB1611" s="18"/>
      <c r="CC1611" s="18"/>
      <c r="CD1611" s="18"/>
      <c r="CE1611" s="18"/>
      <c r="CF1611" s="18"/>
      <c r="CG1611" s="18"/>
      <c r="CH1611" s="18"/>
      <c r="CI1611" s="18"/>
      <c r="CJ1611" s="18"/>
      <c r="CK1611" s="18"/>
      <c r="CL1611" s="18"/>
      <c r="CM1611" s="18"/>
      <c r="CN1611" s="18"/>
      <c r="CO1611" s="18"/>
      <c r="CP1611" s="18"/>
      <c r="CQ1611" s="18"/>
      <c r="CR1611" s="18"/>
      <c r="CS1611" s="18"/>
    </row>
    <row r="1612" spans="1:97">
      <c r="A1612" s="18"/>
      <c r="B1612" s="18"/>
      <c r="C1612" s="18" t="s">
        <v>19489</v>
      </c>
      <c r="D1612" s="18"/>
      <c r="E1612" s="18"/>
      <c r="F1612" s="18"/>
      <c r="G1612" s="18"/>
      <c r="H1612" s="18"/>
      <c r="I1612" s="18"/>
      <c r="J1612" s="18"/>
      <c r="K1612" s="18"/>
      <c r="L1612" s="18"/>
      <c r="M1612" s="18"/>
      <c r="N1612" s="18"/>
      <c r="O1612" s="18"/>
      <c r="P1612" s="18"/>
      <c r="Q1612" s="18"/>
      <c r="R1612" s="18"/>
      <c r="S1612" s="18"/>
      <c r="T1612" s="18"/>
      <c r="U1612" s="18"/>
      <c r="V1612" s="18"/>
      <c r="W1612" s="18"/>
      <c r="X1612" s="18"/>
      <c r="Y1612" s="18"/>
      <c r="Z1612" s="18"/>
      <c r="AA1612" s="18"/>
      <c r="AB1612" s="18"/>
      <c r="AC1612" s="18"/>
      <c r="AD1612" s="18"/>
      <c r="AE1612" s="18"/>
      <c r="AF1612" s="18"/>
      <c r="AG1612" s="18"/>
      <c r="AH1612" s="18"/>
      <c r="AI1612" s="18"/>
      <c r="AJ1612" s="18"/>
      <c r="AK1612" s="18"/>
      <c r="AL1612" s="18"/>
      <c r="AM1612" s="18"/>
      <c r="AN1612" s="18"/>
      <c r="AO1612" s="18"/>
      <c r="AP1612" s="18"/>
      <c r="AQ1612" s="18"/>
      <c r="AR1612" s="18"/>
      <c r="AS1612" s="18"/>
      <c r="AT1612" s="18"/>
      <c r="AU1612" s="18"/>
      <c r="AV1612" s="18"/>
      <c r="AW1612" s="18"/>
      <c r="AX1612" s="18"/>
      <c r="AY1612" s="18"/>
      <c r="AZ1612" s="18"/>
      <c r="BA1612" s="18"/>
      <c r="BB1612" s="18"/>
      <c r="BC1612" s="18"/>
      <c r="BD1612" s="18"/>
      <c r="BE1612" s="18"/>
      <c r="BF1612" s="18"/>
      <c r="BG1612" s="18"/>
      <c r="BH1612" s="18"/>
      <c r="BI1612" s="18"/>
      <c r="BJ1612" s="18"/>
      <c r="BK1612" s="18"/>
      <c r="BL1612" s="18"/>
      <c r="BM1612" s="18"/>
      <c r="BN1612" s="18"/>
      <c r="BO1612" s="18"/>
      <c r="BP1612" s="18"/>
      <c r="BQ1612" s="18"/>
      <c r="BR1612" s="18"/>
      <c r="BS1612" s="18"/>
      <c r="BT1612" s="18"/>
      <c r="BU1612" s="18"/>
      <c r="BV1612" s="18"/>
      <c r="BW1612" s="18"/>
      <c r="BX1612" s="18"/>
      <c r="BY1612" s="18"/>
      <c r="BZ1612" s="18"/>
      <c r="CA1612" s="18"/>
      <c r="CB1612" s="18"/>
      <c r="CC1612" s="18"/>
      <c r="CD1612" s="18"/>
      <c r="CE1612" s="18"/>
      <c r="CF1612" s="18"/>
      <c r="CG1612" s="18"/>
      <c r="CH1612" s="18"/>
      <c r="CI1612" s="18"/>
      <c r="CJ1612" s="18"/>
      <c r="CK1612" s="18"/>
      <c r="CL1612" s="18"/>
      <c r="CM1612" s="18"/>
      <c r="CN1612" s="18"/>
      <c r="CO1612" s="18"/>
      <c r="CP1612" s="18"/>
      <c r="CQ1612" s="18"/>
      <c r="CR1612" s="18"/>
      <c r="CS1612" s="18"/>
    </row>
    <row r="1613" spans="1:97">
      <c r="A1613" s="18"/>
      <c r="B1613" s="18"/>
      <c r="C1613" s="18" t="s">
        <v>19490</v>
      </c>
      <c r="D1613" s="18"/>
      <c r="E1613" s="18"/>
      <c r="F1613" s="18"/>
      <c r="G1613" s="18"/>
      <c r="H1613" s="18"/>
      <c r="I1613" s="18"/>
      <c r="J1613" s="18"/>
      <c r="K1613" s="18"/>
      <c r="L1613" s="18"/>
      <c r="M1613" s="18"/>
      <c r="N1613" s="18"/>
      <c r="O1613" s="18"/>
      <c r="P1613" s="18"/>
      <c r="Q1613" s="18"/>
      <c r="R1613" s="18"/>
      <c r="S1613" s="18"/>
      <c r="T1613" s="18"/>
      <c r="U1613" s="18"/>
      <c r="V1613" s="18"/>
      <c r="W1613" s="18"/>
      <c r="X1613" s="18"/>
      <c r="Y1613" s="18"/>
      <c r="Z1613" s="18"/>
      <c r="AA1613" s="18"/>
      <c r="AB1613" s="18"/>
      <c r="AC1613" s="18"/>
      <c r="AD1613" s="18"/>
      <c r="AE1613" s="18"/>
      <c r="AF1613" s="18"/>
      <c r="AG1613" s="18"/>
      <c r="AH1613" s="18"/>
      <c r="AI1613" s="18"/>
      <c r="AJ1613" s="18"/>
      <c r="AK1613" s="18"/>
      <c r="AL1613" s="18"/>
      <c r="AM1613" s="18"/>
      <c r="AN1613" s="18"/>
      <c r="AO1613" s="18"/>
      <c r="AP1613" s="18"/>
      <c r="AQ1613" s="18"/>
      <c r="AR1613" s="18"/>
      <c r="AS1613" s="18"/>
      <c r="AT1613" s="18"/>
      <c r="AU1613" s="18"/>
      <c r="AV1613" s="18"/>
      <c r="AW1613" s="18"/>
      <c r="AX1613" s="18"/>
      <c r="AY1613" s="18"/>
      <c r="AZ1613" s="18"/>
      <c r="BA1613" s="18"/>
      <c r="BB1613" s="18"/>
      <c r="BC1613" s="18"/>
      <c r="BD1613" s="18"/>
      <c r="BE1613" s="18"/>
      <c r="BF1613" s="18"/>
      <c r="BG1613" s="18"/>
      <c r="BH1613" s="18"/>
      <c r="BI1613" s="18"/>
      <c r="BJ1613" s="18"/>
      <c r="BK1613" s="18"/>
      <c r="BL1613" s="18"/>
      <c r="BM1613" s="18"/>
      <c r="BN1613" s="18"/>
      <c r="BO1613" s="18"/>
      <c r="BP1613" s="18"/>
      <c r="BQ1613" s="18"/>
      <c r="BR1613" s="18"/>
      <c r="BS1613" s="18"/>
      <c r="BT1613" s="18"/>
      <c r="BU1613" s="18"/>
      <c r="BV1613" s="18"/>
      <c r="BW1613" s="18"/>
      <c r="BX1613" s="18"/>
      <c r="BY1613" s="18"/>
      <c r="BZ1613" s="18"/>
      <c r="CA1613" s="18"/>
      <c r="CB1613" s="18"/>
      <c r="CC1613" s="18"/>
      <c r="CD1613" s="18"/>
      <c r="CE1613" s="18"/>
      <c r="CF1613" s="18"/>
      <c r="CG1613" s="18"/>
      <c r="CH1613" s="18"/>
      <c r="CI1613" s="18"/>
      <c r="CJ1613" s="18"/>
      <c r="CK1613" s="18"/>
      <c r="CL1613" s="18"/>
      <c r="CM1613" s="18"/>
      <c r="CN1613" s="18"/>
      <c r="CO1613" s="18"/>
      <c r="CP1613" s="18"/>
      <c r="CQ1613" s="18"/>
      <c r="CR1613" s="18"/>
      <c r="CS1613" s="18"/>
    </row>
    <row r="1614" spans="1:97">
      <c r="A1614" s="18"/>
      <c r="B1614" s="18"/>
      <c r="C1614" s="18" t="s">
        <v>19491</v>
      </c>
      <c r="D1614" s="18"/>
      <c r="E1614" s="18"/>
      <c r="F1614" s="18"/>
      <c r="G1614" s="18"/>
      <c r="H1614" s="18"/>
      <c r="I1614" s="18"/>
      <c r="J1614" s="18"/>
      <c r="K1614" s="18"/>
      <c r="L1614" s="18"/>
      <c r="M1614" s="18"/>
      <c r="N1614" s="18"/>
      <c r="O1614" s="18"/>
      <c r="P1614" s="18"/>
      <c r="Q1614" s="18"/>
      <c r="R1614" s="18"/>
      <c r="S1614" s="18"/>
      <c r="T1614" s="18"/>
      <c r="U1614" s="18"/>
      <c r="V1614" s="18"/>
      <c r="W1614" s="18"/>
      <c r="X1614" s="18"/>
      <c r="Y1614" s="18"/>
      <c r="Z1614" s="18"/>
      <c r="AA1614" s="18"/>
      <c r="AB1614" s="18"/>
      <c r="AC1614" s="18"/>
      <c r="AD1614" s="18"/>
      <c r="AE1614" s="18"/>
      <c r="AF1614" s="18"/>
      <c r="AG1614" s="18"/>
      <c r="AH1614" s="18"/>
      <c r="AI1614" s="18"/>
      <c r="AJ1614" s="18"/>
      <c r="AK1614" s="18"/>
      <c r="AL1614" s="18"/>
      <c r="AM1614" s="18"/>
      <c r="AN1614" s="18"/>
      <c r="AO1614" s="18"/>
      <c r="AP1614" s="18"/>
      <c r="AQ1614" s="18"/>
      <c r="AR1614" s="18"/>
      <c r="AS1614" s="18"/>
      <c r="AT1614" s="18"/>
      <c r="AU1614" s="18"/>
      <c r="AV1614" s="18"/>
      <c r="AW1614" s="18"/>
      <c r="AX1614" s="18"/>
      <c r="AY1614" s="18"/>
      <c r="AZ1614" s="18"/>
      <c r="BA1614" s="18"/>
      <c r="BB1614" s="18"/>
      <c r="BC1614" s="18"/>
      <c r="BD1614" s="18"/>
      <c r="BE1614" s="18"/>
      <c r="BF1614" s="18"/>
      <c r="BG1614" s="18"/>
      <c r="BH1614" s="18"/>
      <c r="BI1614" s="18"/>
      <c r="BJ1614" s="18"/>
      <c r="BK1614" s="18"/>
      <c r="BL1614" s="18"/>
      <c r="BM1614" s="18"/>
      <c r="BN1614" s="18"/>
      <c r="BO1614" s="18"/>
      <c r="BP1614" s="18"/>
      <c r="BQ1614" s="18"/>
      <c r="BR1614" s="18"/>
      <c r="BS1614" s="18"/>
      <c r="BT1614" s="18"/>
      <c r="BU1614" s="18"/>
      <c r="BV1614" s="18"/>
      <c r="BW1614" s="18"/>
      <c r="BX1614" s="18"/>
      <c r="BY1614" s="18"/>
      <c r="BZ1614" s="18"/>
      <c r="CA1614" s="18"/>
      <c r="CB1614" s="18"/>
      <c r="CC1614" s="18"/>
      <c r="CD1614" s="18"/>
      <c r="CE1614" s="18"/>
      <c r="CF1614" s="18"/>
      <c r="CG1614" s="18"/>
      <c r="CH1614" s="18"/>
      <c r="CI1614" s="18"/>
      <c r="CJ1614" s="18"/>
      <c r="CK1614" s="18"/>
      <c r="CL1614" s="18"/>
      <c r="CM1614" s="18"/>
      <c r="CN1614" s="18"/>
      <c r="CO1614" s="18"/>
      <c r="CP1614" s="18"/>
      <c r="CQ1614" s="18"/>
      <c r="CR1614" s="18"/>
      <c r="CS1614" s="18"/>
    </row>
    <row r="1615" spans="1:97">
      <c r="A1615" s="18"/>
      <c r="B1615" s="18"/>
      <c r="C1615" s="18" t="s">
        <v>19492</v>
      </c>
      <c r="D1615" s="18"/>
      <c r="E1615" s="18"/>
      <c r="F1615" s="18"/>
      <c r="G1615" s="18"/>
      <c r="H1615" s="18"/>
      <c r="I1615" s="18"/>
      <c r="J1615" s="18"/>
      <c r="K1615" s="18"/>
      <c r="L1615" s="18"/>
      <c r="M1615" s="18"/>
      <c r="N1615" s="18"/>
      <c r="O1615" s="18"/>
      <c r="P1615" s="18"/>
      <c r="Q1615" s="18"/>
      <c r="R1615" s="18"/>
      <c r="S1615" s="18"/>
      <c r="T1615" s="18"/>
      <c r="U1615" s="18"/>
      <c r="V1615" s="18"/>
      <c r="W1615" s="18"/>
      <c r="X1615" s="18"/>
      <c r="Y1615" s="18"/>
      <c r="Z1615" s="18"/>
      <c r="AA1615" s="18"/>
      <c r="AB1615" s="18"/>
      <c r="AC1615" s="18"/>
      <c r="AD1615" s="18"/>
      <c r="AE1615" s="18"/>
      <c r="AF1615" s="18"/>
      <c r="AG1615" s="18"/>
      <c r="AH1615" s="18"/>
      <c r="AI1615" s="18"/>
      <c r="AJ1615" s="18"/>
      <c r="AK1615" s="18"/>
      <c r="AL1615" s="18"/>
      <c r="AM1615" s="18"/>
      <c r="AN1615" s="18"/>
      <c r="AO1615" s="18"/>
      <c r="AP1615" s="18"/>
      <c r="AQ1615" s="18"/>
      <c r="AR1615" s="18"/>
      <c r="AS1615" s="18"/>
      <c r="AT1615" s="18"/>
      <c r="AU1615" s="18"/>
      <c r="AV1615" s="18"/>
      <c r="AW1615" s="18"/>
      <c r="AX1615" s="18"/>
      <c r="AY1615" s="18"/>
      <c r="AZ1615" s="18"/>
      <c r="BA1615" s="18"/>
      <c r="BB1615" s="18"/>
      <c r="BC1615" s="18"/>
      <c r="BD1615" s="18"/>
      <c r="BE1615" s="18"/>
      <c r="BF1615" s="18"/>
      <c r="BG1615" s="18"/>
      <c r="BH1615" s="18"/>
      <c r="BI1615" s="18"/>
      <c r="BJ1615" s="18"/>
      <c r="BK1615" s="18"/>
      <c r="BL1615" s="18"/>
      <c r="BM1615" s="18"/>
      <c r="BN1615" s="18"/>
      <c r="BO1615" s="18"/>
      <c r="BP1615" s="18"/>
      <c r="BQ1615" s="18"/>
      <c r="BR1615" s="18"/>
      <c r="BS1615" s="18"/>
      <c r="BT1615" s="18"/>
      <c r="BU1615" s="18"/>
      <c r="BV1615" s="18"/>
      <c r="BW1615" s="18"/>
      <c r="BX1615" s="18"/>
      <c r="BY1615" s="18"/>
      <c r="BZ1615" s="18"/>
      <c r="CA1615" s="18"/>
      <c r="CB1615" s="18"/>
      <c r="CC1615" s="18"/>
      <c r="CD1615" s="18"/>
      <c r="CE1615" s="18"/>
      <c r="CF1615" s="18"/>
      <c r="CG1615" s="18"/>
      <c r="CH1615" s="18"/>
      <c r="CI1615" s="18"/>
      <c r="CJ1615" s="18"/>
      <c r="CK1615" s="18"/>
      <c r="CL1615" s="18"/>
      <c r="CM1615" s="18"/>
      <c r="CN1615" s="18"/>
      <c r="CO1615" s="18"/>
      <c r="CP1615" s="18"/>
      <c r="CQ1615" s="18"/>
      <c r="CR1615" s="18"/>
      <c r="CS1615" s="18"/>
    </row>
    <row r="1616" spans="1:97">
      <c r="A1616" s="18"/>
      <c r="B1616" s="18"/>
      <c r="C1616" s="18" t="s">
        <v>19493</v>
      </c>
      <c r="D1616" s="18"/>
      <c r="E1616" s="18"/>
      <c r="F1616" s="18"/>
      <c r="G1616" s="18"/>
      <c r="H1616" s="18"/>
      <c r="I1616" s="18"/>
      <c r="J1616" s="18"/>
      <c r="K1616" s="18"/>
      <c r="L1616" s="18"/>
      <c r="M1616" s="18"/>
      <c r="N1616" s="18"/>
      <c r="O1616" s="18"/>
      <c r="P1616" s="18"/>
      <c r="Q1616" s="18"/>
      <c r="R1616" s="18"/>
      <c r="S1616" s="18"/>
      <c r="T1616" s="18"/>
      <c r="U1616" s="18"/>
      <c r="V1616" s="18"/>
      <c r="W1616" s="18"/>
      <c r="X1616" s="18"/>
      <c r="Y1616" s="18"/>
      <c r="Z1616" s="18"/>
      <c r="AA1616" s="18"/>
      <c r="AB1616" s="18"/>
      <c r="AC1616" s="18"/>
      <c r="AD1616" s="18"/>
      <c r="AE1616" s="18"/>
      <c r="AF1616" s="18"/>
      <c r="AG1616" s="18"/>
      <c r="AH1616" s="18"/>
      <c r="AI1616" s="18"/>
      <c r="AJ1616" s="18"/>
      <c r="AK1616" s="18"/>
      <c r="AL1616" s="18"/>
      <c r="AM1616" s="18"/>
      <c r="AN1616" s="18"/>
      <c r="AO1616" s="18"/>
      <c r="AP1616" s="18"/>
      <c r="AQ1616" s="18"/>
      <c r="AR1616" s="18"/>
      <c r="AS1616" s="18"/>
      <c r="AT1616" s="18"/>
      <c r="AU1616" s="18"/>
      <c r="AV1616" s="18"/>
      <c r="AW1616" s="18"/>
      <c r="AX1616" s="18"/>
      <c r="AY1616" s="18"/>
      <c r="AZ1616" s="18"/>
      <c r="BA1616" s="18"/>
      <c r="BB1616" s="18"/>
      <c r="BC1616" s="18"/>
      <c r="BD1616" s="18"/>
      <c r="BE1616" s="18"/>
      <c r="BF1616" s="18"/>
      <c r="BG1616" s="18"/>
      <c r="BH1616" s="18"/>
      <c r="BI1616" s="18"/>
      <c r="BJ1616" s="18"/>
      <c r="BK1616" s="18"/>
      <c r="BL1616" s="18"/>
      <c r="BM1616" s="18"/>
      <c r="BN1616" s="18"/>
      <c r="BO1616" s="18"/>
      <c r="BP1616" s="18"/>
      <c r="BQ1616" s="18"/>
      <c r="BR1616" s="18"/>
      <c r="BS1616" s="18"/>
      <c r="BT1616" s="18"/>
      <c r="BU1616" s="18"/>
      <c r="BV1616" s="18"/>
      <c r="BW1616" s="18"/>
      <c r="BX1616" s="18"/>
      <c r="BY1616" s="18"/>
      <c r="BZ1616" s="18"/>
      <c r="CA1616" s="18"/>
      <c r="CB1616" s="18"/>
      <c r="CC1616" s="18"/>
      <c r="CD1616" s="18"/>
      <c r="CE1616" s="18"/>
      <c r="CF1616" s="18"/>
      <c r="CG1616" s="18"/>
      <c r="CH1616" s="18"/>
      <c r="CI1616" s="18"/>
      <c r="CJ1616" s="18"/>
      <c r="CK1616" s="18"/>
      <c r="CL1616" s="18"/>
      <c r="CM1616" s="18"/>
      <c r="CN1616" s="18"/>
      <c r="CO1616" s="18"/>
      <c r="CP1616" s="18"/>
      <c r="CQ1616" s="18"/>
      <c r="CR1616" s="18"/>
      <c r="CS1616" s="18"/>
    </row>
    <row r="1617" spans="1:97">
      <c r="A1617" s="18"/>
      <c r="B1617" s="18"/>
      <c r="C1617" s="18" t="s">
        <v>19494</v>
      </c>
      <c r="D1617" s="18"/>
      <c r="E1617" s="18"/>
      <c r="F1617" s="18"/>
      <c r="G1617" s="18"/>
      <c r="H1617" s="18"/>
      <c r="I1617" s="18"/>
      <c r="J1617" s="18"/>
      <c r="K1617" s="18"/>
      <c r="L1617" s="18"/>
      <c r="M1617" s="18"/>
      <c r="N1617" s="18"/>
      <c r="O1617" s="18"/>
      <c r="P1617" s="18"/>
      <c r="Q1617" s="18"/>
      <c r="R1617" s="18"/>
      <c r="S1617" s="18"/>
      <c r="T1617" s="18"/>
      <c r="U1617" s="18"/>
      <c r="V1617" s="18"/>
      <c r="W1617" s="18"/>
      <c r="X1617" s="18"/>
      <c r="Y1617" s="18"/>
      <c r="Z1617" s="18"/>
      <c r="AA1617" s="18"/>
      <c r="AB1617" s="18"/>
      <c r="AC1617" s="18"/>
      <c r="AD1617" s="18"/>
      <c r="AE1617" s="18"/>
      <c r="AF1617" s="18"/>
      <c r="AG1617" s="18"/>
      <c r="AH1617" s="18"/>
      <c r="AI1617" s="18"/>
      <c r="AJ1617" s="18"/>
      <c r="AK1617" s="18"/>
      <c r="AL1617" s="18"/>
      <c r="AM1617" s="18"/>
      <c r="AN1617" s="18"/>
      <c r="AO1617" s="18"/>
      <c r="AP1617" s="18"/>
      <c r="AQ1617" s="18"/>
      <c r="AR1617" s="18"/>
      <c r="AS1617" s="18"/>
      <c r="AT1617" s="18"/>
      <c r="AU1617" s="18"/>
      <c r="AV1617" s="18"/>
      <c r="AW1617" s="18"/>
      <c r="AX1617" s="18"/>
      <c r="AY1617" s="18"/>
      <c r="AZ1617" s="18"/>
      <c r="BA1617" s="18"/>
      <c r="BB1617" s="18"/>
      <c r="BC1617" s="18"/>
      <c r="BD1617" s="18"/>
      <c r="BE1617" s="18"/>
      <c r="BF1617" s="18"/>
      <c r="BG1617" s="18"/>
      <c r="BH1617" s="18"/>
      <c r="BI1617" s="18"/>
      <c r="BJ1617" s="18"/>
      <c r="BK1617" s="18"/>
      <c r="BL1617" s="18"/>
      <c r="BM1617" s="18"/>
      <c r="BN1617" s="18"/>
      <c r="BO1617" s="18"/>
      <c r="BP1617" s="18"/>
      <c r="BQ1617" s="18"/>
      <c r="BR1617" s="18"/>
      <c r="BS1617" s="18"/>
      <c r="BT1617" s="18"/>
      <c r="BU1617" s="18"/>
      <c r="BV1617" s="18"/>
      <c r="BW1617" s="18"/>
      <c r="BX1617" s="18"/>
      <c r="BY1617" s="18"/>
      <c r="BZ1617" s="18"/>
      <c r="CA1617" s="18"/>
      <c r="CB1617" s="18"/>
      <c r="CC1617" s="18"/>
      <c r="CD1617" s="18"/>
      <c r="CE1617" s="18"/>
      <c r="CF1617" s="18"/>
      <c r="CG1617" s="18"/>
      <c r="CH1617" s="18"/>
      <c r="CI1617" s="18"/>
      <c r="CJ1617" s="18"/>
      <c r="CK1617" s="18"/>
      <c r="CL1617" s="18"/>
      <c r="CM1617" s="18"/>
      <c r="CN1617" s="18"/>
      <c r="CO1617" s="18"/>
      <c r="CP1617" s="18"/>
      <c r="CQ1617" s="18"/>
      <c r="CR1617" s="18"/>
      <c r="CS1617" s="18"/>
    </row>
    <row r="1618" spans="1:97">
      <c r="A1618" s="18"/>
      <c r="B1618" s="18"/>
      <c r="C1618" s="18" t="s">
        <v>19495</v>
      </c>
      <c r="D1618" s="18"/>
      <c r="E1618" s="18"/>
      <c r="F1618" s="18"/>
      <c r="G1618" s="18"/>
      <c r="H1618" s="18"/>
      <c r="I1618" s="18"/>
      <c r="J1618" s="18"/>
      <c r="K1618" s="18"/>
      <c r="L1618" s="18"/>
      <c r="M1618" s="18"/>
      <c r="N1618" s="18"/>
      <c r="O1618" s="18"/>
      <c r="P1618" s="18"/>
      <c r="Q1618" s="18"/>
      <c r="R1618" s="18"/>
      <c r="S1618" s="18"/>
      <c r="T1618" s="18"/>
      <c r="U1618" s="18"/>
      <c r="V1618" s="18"/>
      <c r="W1618" s="18"/>
      <c r="X1618" s="18"/>
      <c r="Y1618" s="18"/>
      <c r="Z1618" s="18"/>
      <c r="AA1618" s="18"/>
      <c r="AB1618" s="18"/>
      <c r="AC1618" s="18"/>
      <c r="AD1618" s="18"/>
      <c r="AE1618" s="18"/>
      <c r="AF1618" s="18"/>
      <c r="AG1618" s="18"/>
      <c r="AH1618" s="18"/>
      <c r="AI1618" s="18"/>
      <c r="AJ1618" s="18"/>
      <c r="AK1618" s="18"/>
      <c r="AL1618" s="18"/>
      <c r="AM1618" s="18"/>
      <c r="AN1618" s="18"/>
      <c r="AO1618" s="18"/>
      <c r="AP1618" s="18"/>
      <c r="AQ1618" s="18"/>
      <c r="AR1618" s="18"/>
      <c r="AS1618" s="18"/>
      <c r="AT1618" s="18"/>
      <c r="AU1618" s="18"/>
      <c r="AV1618" s="18"/>
      <c r="AW1618" s="18"/>
      <c r="AX1618" s="18"/>
      <c r="AY1618" s="18"/>
      <c r="AZ1618" s="18"/>
      <c r="BA1618" s="18"/>
      <c r="BB1618" s="18"/>
      <c r="BC1618" s="18"/>
      <c r="BD1618" s="18"/>
      <c r="BE1618" s="18"/>
      <c r="BF1618" s="18"/>
      <c r="BG1618" s="18"/>
      <c r="BH1618" s="18"/>
      <c r="BI1618" s="18"/>
      <c r="BJ1618" s="18"/>
      <c r="BK1618" s="18"/>
      <c r="BL1618" s="18"/>
      <c r="BM1618" s="18"/>
      <c r="BN1618" s="18"/>
      <c r="BO1618" s="18"/>
      <c r="BP1618" s="18"/>
      <c r="BQ1618" s="18"/>
      <c r="BR1618" s="18"/>
      <c r="BS1618" s="18"/>
      <c r="BT1618" s="18"/>
      <c r="BU1618" s="18"/>
      <c r="BV1618" s="18"/>
      <c r="BW1618" s="18"/>
      <c r="BX1618" s="18"/>
      <c r="BY1618" s="18"/>
      <c r="BZ1618" s="18"/>
      <c r="CA1618" s="18"/>
      <c r="CB1618" s="18"/>
      <c r="CC1618" s="18"/>
      <c r="CD1618" s="18"/>
      <c r="CE1618" s="18"/>
      <c r="CF1618" s="18"/>
      <c r="CG1618" s="18"/>
      <c r="CH1618" s="18"/>
      <c r="CI1618" s="18"/>
      <c r="CJ1618" s="18"/>
      <c r="CK1618" s="18"/>
      <c r="CL1618" s="18"/>
      <c r="CM1618" s="18"/>
      <c r="CN1618" s="18"/>
      <c r="CO1618" s="18"/>
      <c r="CP1618" s="18"/>
      <c r="CQ1618" s="18"/>
      <c r="CR1618" s="18"/>
      <c r="CS1618" s="18"/>
    </row>
    <row r="1619" spans="1:97">
      <c r="A1619" s="18"/>
      <c r="B1619" s="18"/>
      <c r="C1619" s="18" t="s">
        <v>19496</v>
      </c>
      <c r="D1619" s="18"/>
      <c r="E1619" s="18"/>
      <c r="F1619" s="18"/>
      <c r="G1619" s="18"/>
      <c r="H1619" s="18"/>
      <c r="I1619" s="18"/>
      <c r="J1619" s="18"/>
      <c r="K1619" s="18"/>
      <c r="L1619" s="18"/>
      <c r="M1619" s="18"/>
      <c r="N1619" s="18"/>
      <c r="O1619" s="18"/>
      <c r="P1619" s="18"/>
      <c r="Q1619" s="18"/>
      <c r="R1619" s="18"/>
      <c r="S1619" s="18"/>
      <c r="T1619" s="18"/>
      <c r="U1619" s="18"/>
      <c r="V1619" s="18"/>
      <c r="W1619" s="18"/>
      <c r="X1619" s="18"/>
      <c r="Y1619" s="18"/>
      <c r="Z1619" s="18"/>
      <c r="AA1619" s="18"/>
      <c r="AB1619" s="18"/>
      <c r="AC1619" s="18"/>
      <c r="AD1619" s="18"/>
      <c r="AE1619" s="18"/>
      <c r="AF1619" s="18"/>
      <c r="AG1619" s="18"/>
      <c r="AH1619" s="18"/>
      <c r="AI1619" s="18"/>
      <c r="AJ1619" s="18"/>
      <c r="AK1619" s="18"/>
      <c r="AL1619" s="18"/>
      <c r="AM1619" s="18"/>
      <c r="AN1619" s="18"/>
      <c r="AO1619" s="18"/>
      <c r="AP1619" s="18"/>
      <c r="AQ1619" s="18"/>
      <c r="AR1619" s="18"/>
      <c r="AS1619" s="18"/>
      <c r="AT1619" s="18"/>
      <c r="AU1619" s="18"/>
      <c r="AV1619" s="18"/>
      <c r="AW1619" s="18"/>
      <c r="AX1619" s="18"/>
      <c r="AY1619" s="18"/>
      <c r="AZ1619" s="18"/>
      <c r="BA1619" s="18"/>
      <c r="BB1619" s="18"/>
      <c r="BC1619" s="18"/>
      <c r="BD1619" s="18"/>
      <c r="BE1619" s="18"/>
      <c r="BF1619" s="18"/>
      <c r="BG1619" s="18"/>
      <c r="BH1619" s="18"/>
      <c r="BI1619" s="18"/>
      <c r="BJ1619" s="18"/>
      <c r="BK1619" s="18"/>
      <c r="BL1619" s="18"/>
      <c r="BM1619" s="18"/>
      <c r="BN1619" s="18"/>
      <c r="BO1619" s="18"/>
      <c r="BP1619" s="18"/>
      <c r="BQ1619" s="18"/>
      <c r="BR1619" s="18"/>
      <c r="BS1619" s="18"/>
      <c r="BT1619" s="18"/>
      <c r="BU1619" s="18"/>
      <c r="BV1619" s="18"/>
      <c r="BW1619" s="18"/>
      <c r="BX1619" s="18"/>
      <c r="BY1619" s="18"/>
      <c r="BZ1619" s="18"/>
      <c r="CA1619" s="18"/>
      <c r="CB1619" s="18"/>
      <c r="CC1619" s="18"/>
      <c r="CD1619" s="18"/>
      <c r="CE1619" s="18"/>
      <c r="CF1619" s="18"/>
      <c r="CG1619" s="18"/>
      <c r="CH1619" s="18"/>
      <c r="CI1619" s="18"/>
      <c r="CJ1619" s="18"/>
      <c r="CK1619" s="18"/>
      <c r="CL1619" s="18"/>
      <c r="CM1619" s="18"/>
      <c r="CN1619" s="18"/>
      <c r="CO1619" s="18"/>
      <c r="CP1619" s="18"/>
      <c r="CQ1619" s="18"/>
      <c r="CR1619" s="18"/>
      <c r="CS1619" s="18"/>
    </row>
    <row r="1620" spans="1:97">
      <c r="A1620" s="18"/>
      <c r="B1620" s="18"/>
      <c r="C1620" s="18" t="s">
        <v>19497</v>
      </c>
      <c r="D1620" s="18"/>
      <c r="E1620" s="18"/>
      <c r="F1620" s="18"/>
      <c r="G1620" s="18"/>
      <c r="H1620" s="18"/>
      <c r="I1620" s="18"/>
      <c r="J1620" s="18"/>
      <c r="K1620" s="18"/>
      <c r="L1620" s="18"/>
      <c r="M1620" s="18"/>
      <c r="N1620" s="18"/>
      <c r="O1620" s="18"/>
      <c r="P1620" s="18"/>
      <c r="Q1620" s="18"/>
      <c r="R1620" s="18"/>
      <c r="S1620" s="18"/>
      <c r="T1620" s="18"/>
      <c r="U1620" s="18"/>
      <c r="V1620" s="18"/>
      <c r="W1620" s="18"/>
      <c r="X1620" s="18"/>
      <c r="Y1620" s="18"/>
      <c r="Z1620" s="18"/>
      <c r="AA1620" s="18"/>
      <c r="AB1620" s="18"/>
      <c r="AC1620" s="18"/>
      <c r="AD1620" s="18"/>
      <c r="AE1620" s="18"/>
      <c r="AF1620" s="18"/>
      <c r="AG1620" s="18"/>
      <c r="AH1620" s="18"/>
      <c r="AI1620" s="18"/>
      <c r="AJ1620" s="18"/>
      <c r="AK1620" s="18"/>
      <c r="AL1620" s="18"/>
      <c r="AM1620" s="18"/>
      <c r="AN1620" s="18"/>
      <c r="AO1620" s="18"/>
      <c r="AP1620" s="18"/>
      <c r="AQ1620" s="18"/>
      <c r="AR1620" s="18"/>
      <c r="AS1620" s="18"/>
      <c r="AT1620" s="18"/>
      <c r="AU1620" s="18"/>
      <c r="AV1620" s="18"/>
      <c r="AW1620" s="18"/>
      <c r="AX1620" s="18"/>
      <c r="AY1620" s="18"/>
      <c r="AZ1620" s="18"/>
      <c r="BA1620" s="18"/>
      <c r="BB1620" s="18"/>
      <c r="BC1620" s="18"/>
      <c r="BD1620" s="18"/>
      <c r="BE1620" s="18"/>
      <c r="BF1620" s="18"/>
      <c r="BG1620" s="18"/>
      <c r="BH1620" s="18"/>
      <c r="BI1620" s="18"/>
      <c r="BJ1620" s="18"/>
      <c r="BK1620" s="18"/>
      <c r="BL1620" s="18"/>
      <c r="BM1620" s="18"/>
      <c r="BN1620" s="18"/>
      <c r="BO1620" s="18"/>
      <c r="BP1620" s="18"/>
      <c r="BQ1620" s="18"/>
      <c r="BR1620" s="18"/>
      <c r="BS1620" s="18"/>
      <c r="BT1620" s="18"/>
      <c r="BU1620" s="18"/>
      <c r="BV1620" s="18"/>
      <c r="BW1620" s="18"/>
      <c r="BX1620" s="18"/>
      <c r="BY1620" s="18"/>
      <c r="BZ1620" s="18"/>
      <c r="CA1620" s="18"/>
      <c r="CB1620" s="18"/>
      <c r="CC1620" s="18"/>
      <c r="CD1620" s="18"/>
      <c r="CE1620" s="18"/>
      <c r="CF1620" s="18"/>
      <c r="CG1620" s="18"/>
      <c r="CH1620" s="18"/>
      <c r="CI1620" s="18"/>
      <c r="CJ1620" s="18"/>
      <c r="CK1620" s="18"/>
      <c r="CL1620" s="18"/>
      <c r="CM1620" s="18"/>
      <c r="CN1620" s="18"/>
      <c r="CO1620" s="18"/>
      <c r="CP1620" s="18"/>
      <c r="CQ1620" s="18"/>
      <c r="CR1620" s="18"/>
      <c r="CS1620" s="18"/>
    </row>
    <row r="1621" spans="1:97">
      <c r="A1621" s="18"/>
      <c r="B1621" s="18"/>
      <c r="C1621" s="18" t="s">
        <v>19498</v>
      </c>
      <c r="D1621" s="18"/>
      <c r="E1621" s="18"/>
      <c r="F1621" s="18"/>
      <c r="G1621" s="18"/>
      <c r="H1621" s="18"/>
      <c r="I1621" s="18"/>
      <c r="J1621" s="18"/>
      <c r="K1621" s="18"/>
      <c r="L1621" s="18"/>
      <c r="M1621" s="18"/>
      <c r="N1621" s="18"/>
      <c r="O1621" s="18"/>
      <c r="P1621" s="18"/>
      <c r="Q1621" s="18"/>
      <c r="R1621" s="18"/>
      <c r="S1621" s="18"/>
      <c r="T1621" s="18"/>
      <c r="U1621" s="18"/>
      <c r="V1621" s="18"/>
      <c r="W1621" s="18"/>
      <c r="X1621" s="18"/>
      <c r="Y1621" s="18"/>
      <c r="Z1621" s="18"/>
      <c r="AA1621" s="18"/>
      <c r="AB1621" s="18"/>
      <c r="AC1621" s="18"/>
      <c r="AD1621" s="18"/>
      <c r="AE1621" s="18"/>
      <c r="AF1621" s="18"/>
      <c r="AG1621" s="18"/>
      <c r="AH1621" s="18"/>
      <c r="AI1621" s="18"/>
      <c r="AJ1621" s="18"/>
      <c r="AK1621" s="18"/>
      <c r="AL1621" s="18"/>
      <c r="AM1621" s="18"/>
      <c r="AN1621" s="18"/>
      <c r="AO1621" s="18"/>
      <c r="AP1621" s="18"/>
      <c r="AQ1621" s="18"/>
      <c r="AR1621" s="18"/>
      <c r="AS1621" s="18"/>
      <c r="AT1621" s="18"/>
      <c r="AU1621" s="18"/>
      <c r="AV1621" s="18"/>
      <c r="AW1621" s="18"/>
      <c r="AX1621" s="18"/>
      <c r="AY1621" s="18"/>
      <c r="AZ1621" s="18"/>
      <c r="BA1621" s="18"/>
      <c r="BB1621" s="18"/>
      <c r="BC1621" s="18"/>
      <c r="BD1621" s="18"/>
      <c r="BE1621" s="18"/>
      <c r="BF1621" s="18"/>
      <c r="BG1621" s="18"/>
      <c r="BH1621" s="18"/>
      <c r="BI1621" s="18"/>
      <c r="BJ1621" s="18"/>
      <c r="BK1621" s="18"/>
      <c r="BL1621" s="18"/>
      <c r="BM1621" s="18"/>
      <c r="BN1621" s="18"/>
      <c r="BO1621" s="18"/>
      <c r="BP1621" s="18"/>
      <c r="BQ1621" s="18"/>
      <c r="BR1621" s="18"/>
      <c r="BS1621" s="18"/>
      <c r="BT1621" s="18"/>
      <c r="BU1621" s="18"/>
      <c r="BV1621" s="18"/>
      <c r="BW1621" s="18"/>
      <c r="BX1621" s="18"/>
      <c r="BY1621" s="18"/>
      <c r="BZ1621" s="18"/>
      <c r="CA1621" s="18"/>
      <c r="CB1621" s="18"/>
      <c r="CC1621" s="18"/>
      <c r="CD1621" s="18"/>
      <c r="CE1621" s="18"/>
      <c r="CF1621" s="18"/>
      <c r="CG1621" s="18"/>
      <c r="CH1621" s="18"/>
      <c r="CI1621" s="18"/>
      <c r="CJ1621" s="18"/>
      <c r="CK1621" s="18"/>
      <c r="CL1621" s="18"/>
      <c r="CM1621" s="18"/>
      <c r="CN1621" s="18"/>
      <c r="CO1621" s="18"/>
      <c r="CP1621" s="18"/>
      <c r="CQ1621" s="18"/>
      <c r="CR1621" s="18"/>
      <c r="CS1621" s="18"/>
    </row>
    <row r="1622" spans="1:97">
      <c r="A1622" s="18"/>
      <c r="B1622" s="18"/>
      <c r="C1622" s="18" t="s">
        <v>19499</v>
      </c>
      <c r="D1622" s="18"/>
      <c r="E1622" s="18"/>
      <c r="F1622" s="18"/>
      <c r="G1622" s="18"/>
      <c r="H1622" s="18"/>
      <c r="I1622" s="18"/>
      <c r="J1622" s="18"/>
      <c r="K1622" s="18"/>
      <c r="L1622" s="18"/>
      <c r="M1622" s="18"/>
      <c r="N1622" s="18"/>
      <c r="O1622" s="18"/>
      <c r="P1622" s="18"/>
      <c r="Q1622" s="18"/>
      <c r="R1622" s="18"/>
      <c r="S1622" s="18"/>
      <c r="T1622" s="18"/>
      <c r="U1622" s="18"/>
      <c r="V1622" s="18"/>
      <c r="W1622" s="18"/>
      <c r="X1622" s="18"/>
      <c r="Y1622" s="18"/>
      <c r="Z1622" s="18"/>
      <c r="AA1622" s="18"/>
      <c r="AB1622" s="18"/>
      <c r="AC1622" s="18"/>
      <c r="AD1622" s="18"/>
      <c r="AE1622" s="18"/>
      <c r="AF1622" s="18"/>
      <c r="AG1622" s="18"/>
      <c r="AH1622" s="18"/>
      <c r="AI1622" s="18"/>
      <c r="AJ1622" s="18"/>
      <c r="AK1622" s="18"/>
      <c r="AL1622" s="18"/>
      <c r="AM1622" s="18"/>
      <c r="AN1622" s="18"/>
      <c r="AO1622" s="18"/>
      <c r="AP1622" s="18"/>
      <c r="AQ1622" s="18"/>
      <c r="AR1622" s="18"/>
      <c r="AS1622" s="18"/>
      <c r="AT1622" s="18"/>
      <c r="AU1622" s="18"/>
      <c r="AV1622" s="18"/>
      <c r="AW1622" s="18"/>
      <c r="AX1622" s="18"/>
      <c r="AY1622" s="18"/>
      <c r="AZ1622" s="18"/>
      <c r="BA1622" s="18"/>
      <c r="BB1622" s="18"/>
      <c r="BC1622" s="18"/>
      <c r="BD1622" s="18"/>
      <c r="BE1622" s="18"/>
      <c r="BF1622" s="18"/>
      <c r="BG1622" s="18"/>
      <c r="BH1622" s="18"/>
      <c r="BI1622" s="18"/>
      <c r="BJ1622" s="18"/>
      <c r="BK1622" s="18"/>
      <c r="BL1622" s="18"/>
      <c r="BM1622" s="18"/>
      <c r="BN1622" s="18"/>
      <c r="BO1622" s="18"/>
      <c r="BP1622" s="18"/>
      <c r="BQ1622" s="18"/>
      <c r="BR1622" s="18"/>
      <c r="BS1622" s="18"/>
      <c r="BT1622" s="18"/>
      <c r="BU1622" s="18"/>
      <c r="BV1622" s="18"/>
      <c r="BW1622" s="18"/>
      <c r="BX1622" s="18"/>
      <c r="BY1622" s="18"/>
      <c r="BZ1622" s="18"/>
      <c r="CA1622" s="18"/>
      <c r="CB1622" s="18"/>
      <c r="CC1622" s="18"/>
      <c r="CD1622" s="18"/>
      <c r="CE1622" s="18"/>
      <c r="CF1622" s="18"/>
      <c r="CG1622" s="18"/>
      <c r="CH1622" s="18"/>
      <c r="CI1622" s="18"/>
      <c r="CJ1622" s="18"/>
      <c r="CK1622" s="18"/>
      <c r="CL1622" s="18"/>
      <c r="CM1622" s="18"/>
      <c r="CN1622" s="18"/>
      <c r="CO1622" s="18"/>
      <c r="CP1622" s="18"/>
      <c r="CQ1622" s="18"/>
      <c r="CR1622" s="18"/>
      <c r="CS1622" s="18"/>
    </row>
    <row r="1623" spans="1:97">
      <c r="A1623" s="18"/>
      <c r="B1623" s="18"/>
      <c r="C1623" s="18" t="s">
        <v>19500</v>
      </c>
      <c r="D1623" s="18"/>
      <c r="E1623" s="18"/>
      <c r="F1623" s="18"/>
      <c r="G1623" s="18"/>
      <c r="H1623" s="18"/>
      <c r="I1623" s="18"/>
      <c r="J1623" s="18"/>
      <c r="K1623" s="18"/>
      <c r="L1623" s="18"/>
      <c r="M1623" s="18"/>
      <c r="N1623" s="18"/>
      <c r="O1623" s="18"/>
      <c r="P1623" s="18"/>
      <c r="Q1623" s="18"/>
      <c r="R1623" s="18"/>
      <c r="S1623" s="18"/>
      <c r="T1623" s="18"/>
      <c r="U1623" s="18"/>
      <c r="V1623" s="18"/>
      <c r="W1623" s="18"/>
      <c r="X1623" s="18"/>
      <c r="Y1623" s="18"/>
      <c r="Z1623" s="18"/>
      <c r="AA1623" s="18"/>
      <c r="AB1623" s="18"/>
      <c r="AC1623" s="18"/>
      <c r="AD1623" s="18"/>
      <c r="AE1623" s="18"/>
      <c r="AF1623" s="18"/>
      <c r="AG1623" s="18"/>
      <c r="AH1623" s="18"/>
      <c r="AI1623" s="18"/>
      <c r="AJ1623" s="18"/>
      <c r="AK1623" s="18"/>
      <c r="AL1623" s="18"/>
      <c r="AM1623" s="18"/>
      <c r="AN1623" s="18"/>
      <c r="AO1623" s="18"/>
      <c r="AP1623" s="18"/>
      <c r="AQ1623" s="18"/>
      <c r="AR1623" s="18"/>
      <c r="AS1623" s="18"/>
      <c r="AT1623" s="18"/>
      <c r="AU1623" s="18"/>
      <c r="AV1623" s="18"/>
      <c r="AW1623" s="18"/>
      <c r="AX1623" s="18"/>
      <c r="AY1623" s="18"/>
      <c r="AZ1623" s="18"/>
      <c r="BA1623" s="18"/>
      <c r="BB1623" s="18"/>
      <c r="BC1623" s="18"/>
      <c r="BD1623" s="18"/>
      <c r="BE1623" s="18"/>
      <c r="BF1623" s="18"/>
      <c r="BG1623" s="18"/>
      <c r="BH1623" s="18"/>
      <c r="BI1623" s="18"/>
      <c r="BJ1623" s="18"/>
      <c r="BK1623" s="18"/>
      <c r="BL1623" s="18"/>
      <c r="BM1623" s="18"/>
      <c r="BN1623" s="18"/>
      <c r="BO1623" s="18"/>
      <c r="BP1623" s="18"/>
      <c r="BQ1623" s="18"/>
      <c r="BR1623" s="18"/>
      <c r="BS1623" s="18"/>
      <c r="BT1623" s="18"/>
      <c r="BU1623" s="18"/>
      <c r="BV1623" s="18"/>
      <c r="BW1623" s="18"/>
      <c r="BX1623" s="18"/>
      <c r="BY1623" s="18"/>
      <c r="BZ1623" s="18"/>
      <c r="CA1623" s="18"/>
      <c r="CB1623" s="18"/>
      <c r="CC1623" s="18"/>
      <c r="CD1623" s="18"/>
      <c r="CE1623" s="18"/>
      <c r="CF1623" s="18"/>
      <c r="CG1623" s="18"/>
      <c r="CH1623" s="18"/>
      <c r="CI1623" s="18"/>
      <c r="CJ1623" s="18"/>
      <c r="CK1623" s="18"/>
      <c r="CL1623" s="18"/>
      <c r="CM1623" s="18"/>
      <c r="CN1623" s="18"/>
      <c r="CO1623" s="18"/>
      <c r="CP1623" s="18"/>
      <c r="CQ1623" s="18"/>
      <c r="CR1623" s="18"/>
      <c r="CS1623" s="18"/>
    </row>
    <row r="1624" spans="1:97">
      <c r="A1624" s="18"/>
      <c r="B1624" s="18"/>
      <c r="C1624" s="18" t="s">
        <v>19501</v>
      </c>
      <c r="D1624" s="18"/>
      <c r="E1624" s="18"/>
      <c r="F1624" s="18"/>
      <c r="G1624" s="18"/>
      <c r="H1624" s="18"/>
      <c r="I1624" s="18"/>
      <c r="J1624" s="18"/>
      <c r="K1624" s="18"/>
      <c r="L1624" s="18"/>
      <c r="M1624" s="18"/>
      <c r="N1624" s="18"/>
      <c r="O1624" s="18"/>
      <c r="P1624" s="18"/>
      <c r="Q1624" s="18"/>
      <c r="R1624" s="18"/>
      <c r="S1624" s="18"/>
      <c r="T1624" s="18"/>
      <c r="U1624" s="18"/>
      <c r="V1624" s="18"/>
      <c r="W1624" s="18"/>
      <c r="X1624" s="18"/>
      <c r="Y1624" s="18"/>
      <c r="Z1624" s="18"/>
      <c r="AA1624" s="18"/>
      <c r="AB1624" s="18"/>
      <c r="AC1624" s="18"/>
      <c r="AD1624" s="18"/>
      <c r="AE1624" s="18"/>
      <c r="AF1624" s="18"/>
      <c r="AG1624" s="18"/>
      <c r="AH1624" s="18"/>
      <c r="AI1624" s="18"/>
      <c r="AJ1624" s="18"/>
      <c r="AK1624" s="18"/>
      <c r="AL1624" s="18"/>
      <c r="AM1624" s="18"/>
      <c r="AN1624" s="18"/>
      <c r="AO1624" s="18"/>
      <c r="AP1624" s="18"/>
      <c r="AQ1624" s="18"/>
      <c r="AR1624" s="18"/>
      <c r="AS1624" s="18"/>
      <c r="AT1624" s="18"/>
      <c r="AU1624" s="18"/>
      <c r="AV1624" s="18"/>
      <c r="AW1624" s="18"/>
      <c r="AX1624" s="18"/>
      <c r="AY1624" s="18"/>
      <c r="AZ1624" s="18"/>
      <c r="BA1624" s="18"/>
      <c r="BB1624" s="18"/>
      <c r="BC1624" s="18"/>
      <c r="BD1624" s="18"/>
      <c r="BE1624" s="18"/>
      <c r="BF1624" s="18"/>
      <c r="BG1624" s="18"/>
      <c r="BH1624" s="18"/>
      <c r="BI1624" s="18"/>
      <c r="BJ1624" s="18"/>
      <c r="BK1624" s="18"/>
      <c r="BL1624" s="18"/>
      <c r="BM1624" s="18"/>
      <c r="BN1624" s="18"/>
      <c r="BO1624" s="18"/>
      <c r="BP1624" s="18"/>
      <c r="BQ1624" s="18"/>
      <c r="BR1624" s="18"/>
      <c r="BS1624" s="18"/>
      <c r="BT1624" s="18"/>
      <c r="BU1624" s="18"/>
      <c r="BV1624" s="18"/>
      <c r="BW1624" s="18"/>
      <c r="BX1624" s="18"/>
      <c r="BY1624" s="18"/>
      <c r="BZ1624" s="18"/>
      <c r="CA1624" s="18"/>
      <c r="CB1624" s="18"/>
      <c r="CC1624" s="18"/>
      <c r="CD1624" s="18"/>
      <c r="CE1624" s="18"/>
      <c r="CF1624" s="18"/>
      <c r="CG1624" s="18"/>
      <c r="CH1624" s="18"/>
      <c r="CI1624" s="18"/>
      <c r="CJ1624" s="18"/>
      <c r="CK1624" s="18"/>
      <c r="CL1624" s="18"/>
      <c r="CM1624" s="18"/>
      <c r="CN1624" s="18"/>
      <c r="CO1624" s="18"/>
      <c r="CP1624" s="18"/>
      <c r="CQ1624" s="18"/>
      <c r="CR1624" s="18"/>
      <c r="CS1624" s="18"/>
    </row>
    <row r="1625" spans="1:97">
      <c r="A1625" s="18"/>
      <c r="B1625" s="18"/>
      <c r="C1625" s="18" t="s">
        <v>19502</v>
      </c>
      <c r="D1625" s="18"/>
      <c r="E1625" s="18"/>
      <c r="F1625" s="18"/>
      <c r="G1625" s="18"/>
      <c r="H1625" s="18"/>
      <c r="I1625" s="18"/>
      <c r="J1625" s="18"/>
      <c r="K1625" s="18"/>
      <c r="L1625" s="18"/>
      <c r="M1625" s="18"/>
      <c r="N1625" s="18"/>
      <c r="O1625" s="18"/>
      <c r="P1625" s="18"/>
      <c r="Q1625" s="18"/>
      <c r="R1625" s="18"/>
      <c r="S1625" s="18"/>
      <c r="T1625" s="18"/>
      <c r="U1625" s="18"/>
      <c r="V1625" s="18"/>
      <c r="W1625" s="18"/>
      <c r="X1625" s="18"/>
      <c r="Y1625" s="18"/>
      <c r="Z1625" s="18"/>
      <c r="AA1625" s="18"/>
      <c r="AB1625" s="18"/>
      <c r="AC1625" s="18"/>
      <c r="AD1625" s="18"/>
      <c r="AE1625" s="18"/>
      <c r="AF1625" s="18"/>
      <c r="AG1625" s="18"/>
      <c r="AH1625" s="18"/>
      <c r="AI1625" s="18"/>
      <c r="AJ1625" s="18"/>
      <c r="AK1625" s="18"/>
      <c r="AL1625" s="18"/>
      <c r="AM1625" s="18"/>
      <c r="AN1625" s="18"/>
      <c r="AO1625" s="18"/>
      <c r="AP1625" s="18"/>
      <c r="AQ1625" s="18"/>
      <c r="AR1625" s="18"/>
      <c r="AS1625" s="18"/>
      <c r="AT1625" s="18"/>
      <c r="AU1625" s="18"/>
      <c r="AV1625" s="18"/>
      <c r="AW1625" s="18"/>
      <c r="AX1625" s="18"/>
      <c r="AY1625" s="18"/>
      <c r="AZ1625" s="18"/>
      <c r="BA1625" s="18"/>
      <c r="BB1625" s="18"/>
      <c r="BC1625" s="18"/>
      <c r="BD1625" s="18"/>
      <c r="BE1625" s="18"/>
      <c r="BF1625" s="18"/>
      <c r="BG1625" s="18"/>
      <c r="BH1625" s="18"/>
      <c r="BI1625" s="18"/>
      <c r="BJ1625" s="18"/>
      <c r="BK1625" s="18"/>
      <c r="BL1625" s="18"/>
      <c r="BM1625" s="18"/>
      <c r="BN1625" s="18"/>
      <c r="BO1625" s="18"/>
      <c r="BP1625" s="18"/>
      <c r="BQ1625" s="18"/>
      <c r="BR1625" s="18"/>
      <c r="BS1625" s="18"/>
      <c r="BT1625" s="18"/>
      <c r="BU1625" s="18"/>
      <c r="BV1625" s="18"/>
      <c r="BW1625" s="18"/>
      <c r="BX1625" s="18"/>
      <c r="BY1625" s="18"/>
      <c r="BZ1625" s="18"/>
      <c r="CA1625" s="18"/>
      <c r="CB1625" s="18"/>
      <c r="CC1625" s="18"/>
      <c r="CD1625" s="18"/>
      <c r="CE1625" s="18"/>
      <c r="CF1625" s="18"/>
      <c r="CG1625" s="18"/>
      <c r="CH1625" s="18"/>
      <c r="CI1625" s="18"/>
      <c r="CJ1625" s="18"/>
      <c r="CK1625" s="18"/>
      <c r="CL1625" s="18"/>
      <c r="CM1625" s="18"/>
      <c r="CN1625" s="18"/>
      <c r="CO1625" s="18"/>
      <c r="CP1625" s="18"/>
      <c r="CQ1625" s="18"/>
      <c r="CR1625" s="18"/>
      <c r="CS1625" s="18"/>
    </row>
    <row r="1626" spans="1:97">
      <c r="A1626" s="18"/>
      <c r="B1626" s="18"/>
      <c r="C1626" s="18" t="s">
        <v>19503</v>
      </c>
      <c r="D1626" s="18"/>
      <c r="E1626" s="18"/>
      <c r="F1626" s="18"/>
      <c r="G1626" s="18"/>
      <c r="H1626" s="18"/>
      <c r="I1626" s="18"/>
      <c r="J1626" s="18"/>
      <c r="K1626" s="18"/>
      <c r="L1626" s="18"/>
      <c r="M1626" s="18"/>
      <c r="N1626" s="18"/>
      <c r="O1626" s="18"/>
      <c r="P1626" s="18"/>
      <c r="Q1626" s="18"/>
      <c r="R1626" s="18"/>
      <c r="S1626" s="18"/>
      <c r="T1626" s="18"/>
      <c r="U1626" s="18"/>
      <c r="V1626" s="18"/>
      <c r="W1626" s="18"/>
      <c r="X1626" s="18"/>
      <c r="Y1626" s="18"/>
      <c r="Z1626" s="18"/>
      <c r="AA1626" s="18"/>
      <c r="AB1626" s="18"/>
      <c r="AC1626" s="18"/>
      <c r="AD1626" s="18"/>
      <c r="AE1626" s="18"/>
      <c r="AF1626" s="18"/>
      <c r="AG1626" s="18"/>
      <c r="AH1626" s="18"/>
      <c r="AI1626" s="18"/>
      <c r="AJ1626" s="18"/>
      <c r="AK1626" s="18"/>
      <c r="AL1626" s="18"/>
      <c r="AM1626" s="18"/>
      <c r="AN1626" s="18"/>
      <c r="AO1626" s="18"/>
      <c r="AP1626" s="18"/>
      <c r="AQ1626" s="18"/>
      <c r="AR1626" s="18"/>
      <c r="AS1626" s="18"/>
      <c r="AT1626" s="18"/>
      <c r="AU1626" s="18"/>
      <c r="AV1626" s="18"/>
      <c r="AW1626" s="18"/>
      <c r="AX1626" s="18"/>
      <c r="AY1626" s="18"/>
      <c r="AZ1626" s="18"/>
      <c r="BA1626" s="18"/>
      <c r="BB1626" s="18"/>
      <c r="BC1626" s="18"/>
      <c r="BD1626" s="18"/>
      <c r="BE1626" s="18"/>
      <c r="BF1626" s="18"/>
      <c r="BG1626" s="18"/>
      <c r="BH1626" s="18"/>
      <c r="BI1626" s="18"/>
      <c r="BJ1626" s="18"/>
      <c r="BK1626" s="18"/>
      <c r="BL1626" s="18"/>
      <c r="BM1626" s="18"/>
      <c r="BN1626" s="18"/>
      <c r="BO1626" s="18"/>
      <c r="BP1626" s="18"/>
      <c r="BQ1626" s="18"/>
      <c r="BR1626" s="18"/>
      <c r="BS1626" s="18"/>
      <c r="BT1626" s="18"/>
      <c r="BU1626" s="18"/>
      <c r="BV1626" s="18"/>
      <c r="BW1626" s="18"/>
      <c r="BX1626" s="18"/>
      <c r="BY1626" s="18"/>
      <c r="BZ1626" s="18"/>
      <c r="CA1626" s="18"/>
      <c r="CB1626" s="18"/>
      <c r="CC1626" s="18"/>
      <c r="CD1626" s="18"/>
      <c r="CE1626" s="18"/>
      <c r="CF1626" s="18"/>
      <c r="CG1626" s="18"/>
      <c r="CH1626" s="18"/>
      <c r="CI1626" s="18"/>
      <c r="CJ1626" s="18"/>
      <c r="CK1626" s="18"/>
      <c r="CL1626" s="18"/>
      <c r="CM1626" s="18"/>
      <c r="CN1626" s="18"/>
      <c r="CO1626" s="18"/>
      <c r="CP1626" s="18"/>
      <c r="CQ1626" s="18"/>
      <c r="CR1626" s="18"/>
      <c r="CS1626" s="18"/>
    </row>
    <row r="1627" spans="1:97">
      <c r="A1627" s="18"/>
      <c r="B1627" s="18"/>
      <c r="C1627" s="18" t="s">
        <v>19504</v>
      </c>
      <c r="D1627" s="18"/>
      <c r="E1627" s="18"/>
      <c r="F1627" s="18"/>
      <c r="G1627" s="18"/>
      <c r="H1627" s="18"/>
      <c r="I1627" s="18"/>
      <c r="J1627" s="18"/>
      <c r="K1627" s="18"/>
      <c r="L1627" s="18"/>
      <c r="M1627" s="18"/>
      <c r="N1627" s="18"/>
      <c r="O1627" s="18"/>
      <c r="P1627" s="18"/>
      <c r="Q1627" s="18"/>
      <c r="R1627" s="18"/>
      <c r="S1627" s="18"/>
      <c r="T1627" s="18"/>
      <c r="U1627" s="18"/>
      <c r="V1627" s="18"/>
      <c r="W1627" s="18"/>
      <c r="X1627" s="18"/>
      <c r="Y1627" s="18"/>
      <c r="Z1627" s="18"/>
      <c r="AA1627" s="18"/>
      <c r="AB1627" s="18"/>
      <c r="AC1627" s="18"/>
      <c r="AD1627" s="18"/>
      <c r="AE1627" s="18"/>
      <c r="AF1627" s="18"/>
      <c r="AG1627" s="18"/>
      <c r="AH1627" s="18"/>
      <c r="AI1627" s="18"/>
      <c r="AJ1627" s="18"/>
      <c r="AK1627" s="18"/>
      <c r="AL1627" s="18"/>
      <c r="AM1627" s="18"/>
      <c r="AN1627" s="18"/>
      <c r="AO1627" s="18"/>
      <c r="AP1627" s="18"/>
      <c r="AQ1627" s="18"/>
      <c r="AR1627" s="18"/>
      <c r="AS1627" s="18"/>
      <c r="AT1627" s="18"/>
      <c r="AU1627" s="18"/>
      <c r="AV1627" s="18"/>
      <c r="AW1627" s="18"/>
      <c r="AX1627" s="18"/>
      <c r="AY1627" s="18"/>
      <c r="AZ1627" s="18"/>
      <c r="BA1627" s="18"/>
      <c r="BB1627" s="18"/>
      <c r="BC1627" s="18"/>
      <c r="BD1627" s="18"/>
      <c r="BE1627" s="18"/>
      <c r="BF1627" s="18"/>
      <c r="BG1627" s="18"/>
      <c r="BH1627" s="18"/>
      <c r="BI1627" s="18"/>
      <c r="BJ1627" s="18"/>
      <c r="BK1627" s="18"/>
      <c r="BL1627" s="18"/>
      <c r="BM1627" s="18"/>
      <c r="BN1627" s="18"/>
      <c r="BO1627" s="18"/>
      <c r="BP1627" s="18"/>
      <c r="BQ1627" s="18"/>
      <c r="BR1627" s="18"/>
      <c r="BS1627" s="18"/>
      <c r="BT1627" s="18"/>
      <c r="BU1627" s="18"/>
      <c r="BV1627" s="18"/>
      <c r="BW1627" s="18"/>
      <c r="BX1627" s="18"/>
      <c r="BY1627" s="18"/>
      <c r="BZ1627" s="18"/>
      <c r="CA1627" s="18"/>
      <c r="CB1627" s="18"/>
      <c r="CC1627" s="18"/>
      <c r="CD1627" s="18"/>
      <c r="CE1627" s="18"/>
      <c r="CF1627" s="18"/>
      <c r="CG1627" s="18"/>
      <c r="CH1627" s="18"/>
      <c r="CI1627" s="18"/>
      <c r="CJ1627" s="18"/>
      <c r="CK1627" s="18"/>
      <c r="CL1627" s="18"/>
      <c r="CM1627" s="18"/>
      <c r="CN1627" s="18"/>
      <c r="CO1627" s="18"/>
      <c r="CP1627" s="18"/>
      <c r="CQ1627" s="18"/>
      <c r="CR1627" s="18"/>
      <c r="CS1627" s="18"/>
    </row>
    <row r="1628" spans="1:97">
      <c r="A1628" s="18"/>
      <c r="B1628" s="18"/>
      <c r="C1628" s="18" t="s">
        <v>19505</v>
      </c>
      <c r="D1628" s="18"/>
      <c r="E1628" s="18"/>
      <c r="F1628" s="18"/>
      <c r="G1628" s="18"/>
      <c r="H1628" s="18"/>
      <c r="I1628" s="18"/>
      <c r="J1628" s="18"/>
      <c r="K1628" s="18"/>
      <c r="L1628" s="18"/>
      <c r="M1628" s="18"/>
      <c r="N1628" s="18"/>
      <c r="O1628" s="18"/>
      <c r="P1628" s="18"/>
      <c r="Q1628" s="18"/>
      <c r="R1628" s="18"/>
      <c r="S1628" s="18"/>
      <c r="T1628" s="18"/>
      <c r="U1628" s="18"/>
      <c r="V1628" s="18"/>
      <c r="W1628" s="18"/>
      <c r="X1628" s="18"/>
      <c r="Y1628" s="18"/>
      <c r="Z1628" s="18"/>
      <c r="AA1628" s="18"/>
      <c r="AB1628" s="18"/>
      <c r="AC1628" s="18"/>
      <c r="AD1628" s="18"/>
      <c r="AE1628" s="18"/>
      <c r="AF1628" s="18"/>
      <c r="AG1628" s="18"/>
      <c r="AH1628" s="18"/>
      <c r="AI1628" s="18"/>
      <c r="AJ1628" s="18"/>
      <c r="AK1628" s="18"/>
      <c r="AL1628" s="18"/>
      <c r="AM1628" s="18"/>
      <c r="AN1628" s="18"/>
      <c r="AO1628" s="18"/>
      <c r="AP1628" s="18"/>
      <c r="AQ1628" s="18"/>
      <c r="AR1628" s="18"/>
      <c r="AS1628" s="18"/>
      <c r="AT1628" s="18"/>
      <c r="AU1628" s="18"/>
      <c r="AV1628" s="18"/>
      <c r="AW1628" s="18"/>
      <c r="AX1628" s="18"/>
      <c r="AY1628" s="18"/>
      <c r="AZ1628" s="18"/>
      <c r="BA1628" s="18"/>
      <c r="BB1628" s="18"/>
      <c r="BC1628" s="18"/>
      <c r="BD1628" s="18"/>
      <c r="BE1628" s="18"/>
      <c r="BF1628" s="18"/>
      <c r="BG1628" s="18"/>
      <c r="BH1628" s="18"/>
      <c r="BI1628" s="18"/>
      <c r="BJ1628" s="18"/>
      <c r="BK1628" s="18"/>
      <c r="BL1628" s="18"/>
      <c r="BM1628" s="18"/>
      <c r="BN1628" s="18"/>
      <c r="BO1628" s="18"/>
      <c r="BP1628" s="18"/>
      <c r="BQ1628" s="18"/>
      <c r="BR1628" s="18"/>
      <c r="BS1628" s="18"/>
      <c r="BT1628" s="18"/>
      <c r="BU1628" s="18"/>
      <c r="BV1628" s="18"/>
      <c r="BW1628" s="18"/>
      <c r="BX1628" s="18"/>
      <c r="BY1628" s="18"/>
      <c r="BZ1628" s="18"/>
      <c r="CA1628" s="18"/>
      <c r="CB1628" s="18"/>
      <c r="CC1628" s="18"/>
      <c r="CD1628" s="18"/>
      <c r="CE1628" s="18"/>
      <c r="CF1628" s="18"/>
      <c r="CG1628" s="18"/>
      <c r="CH1628" s="18"/>
      <c r="CI1628" s="18"/>
      <c r="CJ1628" s="18"/>
      <c r="CK1628" s="18"/>
      <c r="CL1628" s="18"/>
      <c r="CM1628" s="18"/>
      <c r="CN1628" s="18"/>
      <c r="CO1628" s="18"/>
      <c r="CP1628" s="18"/>
      <c r="CQ1628" s="18"/>
      <c r="CR1628" s="18"/>
      <c r="CS1628" s="18"/>
    </row>
    <row r="1629" spans="1:97">
      <c r="A1629" s="18"/>
      <c r="B1629" s="18"/>
      <c r="C1629" s="18" t="s">
        <v>19506</v>
      </c>
      <c r="D1629" s="18"/>
      <c r="E1629" s="18"/>
      <c r="F1629" s="18"/>
      <c r="G1629" s="18"/>
      <c r="H1629" s="18"/>
      <c r="I1629" s="18"/>
      <c r="J1629" s="18"/>
      <c r="K1629" s="18"/>
      <c r="L1629" s="18"/>
      <c r="M1629" s="18"/>
      <c r="N1629" s="18"/>
      <c r="O1629" s="18"/>
      <c r="P1629" s="18"/>
      <c r="Q1629" s="18"/>
      <c r="R1629" s="18"/>
      <c r="S1629" s="18"/>
      <c r="T1629" s="18"/>
      <c r="U1629" s="18"/>
      <c r="V1629" s="18"/>
      <c r="W1629" s="18"/>
      <c r="X1629" s="18"/>
      <c r="Y1629" s="18"/>
      <c r="Z1629" s="18"/>
      <c r="AA1629" s="18"/>
      <c r="AB1629" s="18"/>
      <c r="AC1629" s="18"/>
      <c r="AD1629" s="18"/>
      <c r="AE1629" s="18"/>
      <c r="AF1629" s="18"/>
      <c r="AG1629" s="18"/>
      <c r="AH1629" s="18"/>
      <c r="AI1629" s="18"/>
      <c r="AJ1629" s="18"/>
      <c r="AK1629" s="18"/>
      <c r="AL1629" s="18"/>
      <c r="AM1629" s="18"/>
      <c r="AN1629" s="18"/>
      <c r="AO1629" s="18"/>
      <c r="AP1629" s="18"/>
      <c r="AQ1629" s="18"/>
      <c r="AR1629" s="18"/>
      <c r="AS1629" s="18"/>
      <c r="AT1629" s="18"/>
      <c r="AU1629" s="18"/>
      <c r="AV1629" s="18"/>
      <c r="AW1629" s="18"/>
      <c r="AX1629" s="18"/>
      <c r="AY1629" s="18"/>
      <c r="AZ1629" s="18"/>
      <c r="BA1629" s="18"/>
      <c r="BB1629" s="18"/>
      <c r="BC1629" s="18"/>
      <c r="BD1629" s="18"/>
      <c r="BE1629" s="18"/>
      <c r="BF1629" s="18"/>
      <c r="BG1629" s="18"/>
      <c r="BH1629" s="18"/>
      <c r="BI1629" s="18"/>
      <c r="BJ1629" s="18"/>
      <c r="BK1629" s="18"/>
      <c r="BL1629" s="18"/>
      <c r="BM1629" s="18"/>
      <c r="BN1629" s="18"/>
      <c r="BO1629" s="18"/>
      <c r="BP1629" s="18"/>
      <c r="BQ1629" s="18"/>
      <c r="BR1629" s="18"/>
      <c r="BS1629" s="18"/>
      <c r="BT1629" s="18"/>
      <c r="BU1629" s="18"/>
      <c r="BV1629" s="18"/>
      <c r="BW1629" s="18"/>
      <c r="BX1629" s="18"/>
      <c r="BY1629" s="18"/>
      <c r="BZ1629" s="18"/>
      <c r="CA1629" s="18"/>
      <c r="CB1629" s="18"/>
      <c r="CC1629" s="18"/>
      <c r="CD1629" s="18"/>
      <c r="CE1629" s="18"/>
      <c r="CF1629" s="18"/>
      <c r="CG1629" s="18"/>
      <c r="CH1629" s="18"/>
      <c r="CI1629" s="18"/>
      <c r="CJ1629" s="18"/>
      <c r="CK1629" s="18"/>
      <c r="CL1629" s="18"/>
      <c r="CM1629" s="18"/>
      <c r="CN1629" s="18"/>
      <c r="CO1629" s="18"/>
      <c r="CP1629" s="18"/>
      <c r="CQ1629" s="18"/>
      <c r="CR1629" s="18"/>
      <c r="CS1629" s="18"/>
    </row>
    <row r="1630" spans="1:97">
      <c r="A1630" s="18"/>
      <c r="B1630" s="18"/>
      <c r="C1630" s="18" t="s">
        <v>19507</v>
      </c>
      <c r="D1630" s="18"/>
      <c r="E1630" s="18"/>
      <c r="F1630" s="18"/>
      <c r="G1630" s="18"/>
      <c r="H1630" s="18"/>
      <c r="I1630" s="18"/>
      <c r="J1630" s="18"/>
      <c r="K1630" s="18"/>
      <c r="L1630" s="18"/>
      <c r="M1630" s="18"/>
      <c r="N1630" s="18"/>
      <c r="O1630" s="18"/>
      <c r="P1630" s="18"/>
      <c r="Q1630" s="18"/>
      <c r="R1630" s="18"/>
      <c r="S1630" s="18"/>
      <c r="T1630" s="18"/>
      <c r="U1630" s="18"/>
      <c r="V1630" s="18"/>
      <c r="W1630" s="18"/>
      <c r="X1630" s="18"/>
      <c r="Y1630" s="18"/>
      <c r="Z1630" s="18"/>
      <c r="AA1630" s="18"/>
      <c r="AB1630" s="18"/>
      <c r="AC1630" s="18"/>
      <c r="AD1630" s="18"/>
      <c r="AE1630" s="18"/>
      <c r="AF1630" s="18"/>
      <c r="AG1630" s="18"/>
      <c r="AH1630" s="18"/>
      <c r="AI1630" s="18"/>
      <c r="AJ1630" s="18"/>
      <c r="AK1630" s="18"/>
      <c r="AL1630" s="18"/>
      <c r="AM1630" s="18"/>
      <c r="AN1630" s="18"/>
      <c r="AO1630" s="18"/>
      <c r="AP1630" s="18"/>
      <c r="AQ1630" s="18"/>
      <c r="AR1630" s="18"/>
      <c r="AS1630" s="18"/>
      <c r="AT1630" s="18"/>
      <c r="AU1630" s="18"/>
      <c r="AV1630" s="18"/>
      <c r="AW1630" s="18"/>
      <c r="AX1630" s="18"/>
      <c r="AY1630" s="18"/>
      <c r="AZ1630" s="18"/>
      <c r="BA1630" s="18"/>
      <c r="BB1630" s="18"/>
      <c r="BC1630" s="18"/>
      <c r="BD1630" s="18"/>
      <c r="BE1630" s="18"/>
      <c r="BF1630" s="18"/>
      <c r="BG1630" s="18"/>
      <c r="BH1630" s="18"/>
      <c r="BI1630" s="18"/>
      <c r="BJ1630" s="18"/>
      <c r="BK1630" s="18"/>
      <c r="BL1630" s="18"/>
      <c r="BM1630" s="18"/>
      <c r="BN1630" s="18"/>
      <c r="BO1630" s="18"/>
      <c r="BP1630" s="18"/>
      <c r="BQ1630" s="18"/>
      <c r="BR1630" s="18"/>
      <c r="BS1630" s="18"/>
      <c r="BT1630" s="18"/>
      <c r="BU1630" s="18"/>
      <c r="BV1630" s="18"/>
      <c r="BW1630" s="18"/>
      <c r="BX1630" s="18"/>
      <c r="BY1630" s="18"/>
      <c r="BZ1630" s="18"/>
      <c r="CA1630" s="18"/>
      <c r="CB1630" s="18"/>
      <c r="CC1630" s="18"/>
      <c r="CD1630" s="18"/>
      <c r="CE1630" s="18"/>
      <c r="CF1630" s="18"/>
      <c r="CG1630" s="18"/>
      <c r="CH1630" s="18"/>
      <c r="CI1630" s="18"/>
      <c r="CJ1630" s="18"/>
      <c r="CK1630" s="18"/>
      <c r="CL1630" s="18"/>
      <c r="CM1630" s="18"/>
      <c r="CN1630" s="18"/>
      <c r="CO1630" s="18"/>
      <c r="CP1630" s="18"/>
      <c r="CQ1630" s="18"/>
      <c r="CR1630" s="18"/>
      <c r="CS1630" s="18"/>
    </row>
    <row r="1631" spans="1:97">
      <c r="A1631" s="18"/>
      <c r="B1631" s="18"/>
      <c r="C1631" s="18" t="s">
        <v>19508</v>
      </c>
      <c r="D1631" s="18"/>
      <c r="E1631" s="18"/>
      <c r="F1631" s="18"/>
      <c r="G1631" s="18"/>
      <c r="H1631" s="18"/>
      <c r="I1631" s="18"/>
      <c r="J1631" s="18"/>
      <c r="K1631" s="18"/>
      <c r="L1631" s="18"/>
      <c r="M1631" s="18"/>
      <c r="N1631" s="18"/>
      <c r="O1631" s="18"/>
      <c r="P1631" s="18"/>
      <c r="Q1631" s="18"/>
      <c r="R1631" s="18"/>
      <c r="S1631" s="18"/>
      <c r="T1631" s="18"/>
      <c r="U1631" s="18"/>
      <c r="V1631" s="18"/>
      <c r="W1631" s="18"/>
      <c r="X1631" s="18"/>
      <c r="Y1631" s="18"/>
      <c r="Z1631" s="18"/>
      <c r="AA1631" s="18"/>
      <c r="AB1631" s="18"/>
      <c r="AC1631" s="18"/>
      <c r="AD1631" s="18"/>
      <c r="AE1631" s="18"/>
      <c r="AF1631" s="18"/>
      <c r="AG1631" s="18"/>
      <c r="AH1631" s="18"/>
      <c r="AI1631" s="18"/>
      <c r="AJ1631" s="18"/>
      <c r="AK1631" s="18"/>
      <c r="AL1631" s="18"/>
      <c r="AM1631" s="18"/>
      <c r="AN1631" s="18"/>
      <c r="AO1631" s="18"/>
      <c r="AP1631" s="18"/>
      <c r="AQ1631" s="18"/>
      <c r="AR1631" s="18"/>
      <c r="AS1631" s="18"/>
      <c r="AT1631" s="18"/>
      <c r="AU1631" s="18"/>
      <c r="AV1631" s="18"/>
      <c r="AW1631" s="18"/>
      <c r="AX1631" s="18"/>
      <c r="AY1631" s="18"/>
      <c r="AZ1631" s="18"/>
      <c r="BA1631" s="18"/>
      <c r="BB1631" s="18"/>
      <c r="BC1631" s="18"/>
      <c r="BD1631" s="18"/>
      <c r="BE1631" s="18"/>
      <c r="BF1631" s="18"/>
      <c r="BG1631" s="18"/>
      <c r="BH1631" s="18"/>
      <c r="BI1631" s="18"/>
      <c r="BJ1631" s="18"/>
      <c r="BK1631" s="18"/>
      <c r="BL1631" s="18"/>
      <c r="BM1631" s="18"/>
      <c r="BN1631" s="18"/>
      <c r="BO1631" s="18"/>
      <c r="BP1631" s="18"/>
      <c r="BQ1631" s="18"/>
      <c r="BR1631" s="18"/>
      <c r="BS1631" s="18"/>
      <c r="BT1631" s="18"/>
      <c r="BU1631" s="18"/>
      <c r="BV1631" s="18"/>
      <c r="BW1631" s="18"/>
      <c r="BX1631" s="18"/>
      <c r="BY1631" s="18"/>
      <c r="BZ1631" s="18"/>
      <c r="CA1631" s="18"/>
      <c r="CB1631" s="18"/>
      <c r="CC1631" s="18"/>
      <c r="CD1631" s="18"/>
      <c r="CE1631" s="18"/>
      <c r="CF1631" s="18"/>
      <c r="CG1631" s="18"/>
      <c r="CH1631" s="18"/>
      <c r="CI1631" s="18"/>
      <c r="CJ1631" s="18"/>
      <c r="CK1631" s="18"/>
      <c r="CL1631" s="18"/>
      <c r="CM1631" s="18"/>
      <c r="CN1631" s="18"/>
      <c r="CO1631" s="18"/>
      <c r="CP1631" s="18"/>
      <c r="CQ1631" s="18"/>
      <c r="CR1631" s="18"/>
      <c r="CS1631" s="18"/>
    </row>
    <row r="1632" spans="1:97">
      <c r="A1632" s="18"/>
      <c r="B1632" s="18"/>
      <c r="C1632" s="18" t="s">
        <v>19509</v>
      </c>
      <c r="D1632" s="18"/>
      <c r="E1632" s="18"/>
      <c r="F1632" s="18"/>
      <c r="G1632" s="18"/>
      <c r="H1632" s="18"/>
      <c r="I1632" s="18"/>
      <c r="J1632" s="18"/>
      <c r="K1632" s="18"/>
      <c r="L1632" s="18"/>
      <c r="M1632" s="18"/>
      <c r="N1632" s="18"/>
      <c r="O1632" s="18"/>
      <c r="P1632" s="18"/>
      <c r="Q1632" s="18"/>
      <c r="R1632" s="18"/>
      <c r="S1632" s="18"/>
      <c r="T1632" s="18"/>
      <c r="U1632" s="18"/>
      <c r="V1632" s="18"/>
      <c r="W1632" s="18"/>
      <c r="X1632" s="18"/>
      <c r="Y1632" s="18"/>
      <c r="Z1632" s="18"/>
      <c r="AA1632" s="18"/>
      <c r="AB1632" s="18"/>
      <c r="AC1632" s="18"/>
      <c r="AD1632" s="18"/>
      <c r="AE1632" s="18"/>
      <c r="AF1632" s="18"/>
      <c r="AG1632" s="18"/>
      <c r="AH1632" s="18"/>
      <c r="AI1632" s="18"/>
      <c r="AJ1632" s="18"/>
      <c r="AK1632" s="18"/>
      <c r="AL1632" s="18"/>
      <c r="AM1632" s="18"/>
      <c r="AN1632" s="18"/>
      <c r="AO1632" s="18"/>
      <c r="AP1632" s="18"/>
      <c r="AQ1632" s="18"/>
      <c r="AR1632" s="18"/>
      <c r="AS1632" s="18"/>
      <c r="AT1632" s="18"/>
      <c r="AU1632" s="18"/>
      <c r="AV1632" s="18"/>
      <c r="AW1632" s="18"/>
      <c r="AX1632" s="18"/>
      <c r="AY1632" s="18"/>
      <c r="AZ1632" s="18"/>
      <c r="BA1632" s="18"/>
      <c r="BB1632" s="18"/>
      <c r="BC1632" s="18"/>
      <c r="BD1632" s="18"/>
      <c r="BE1632" s="18"/>
      <c r="BF1632" s="18"/>
      <c r="BG1632" s="18"/>
      <c r="BH1632" s="18"/>
      <c r="BI1632" s="18"/>
      <c r="BJ1632" s="18"/>
      <c r="BK1632" s="18"/>
      <c r="BL1632" s="18"/>
      <c r="BM1632" s="18"/>
      <c r="BN1632" s="18"/>
      <c r="BO1632" s="18"/>
      <c r="BP1632" s="18"/>
      <c r="BQ1632" s="18"/>
      <c r="BR1632" s="18"/>
      <c r="BS1632" s="18"/>
      <c r="BT1632" s="18"/>
      <c r="BU1632" s="18"/>
      <c r="BV1632" s="18"/>
      <c r="BW1632" s="18"/>
      <c r="BX1632" s="18"/>
      <c r="BY1632" s="18"/>
      <c r="BZ1632" s="18"/>
      <c r="CA1632" s="18"/>
      <c r="CB1632" s="18"/>
      <c r="CC1632" s="18"/>
      <c r="CD1632" s="18"/>
      <c r="CE1632" s="18"/>
      <c r="CF1632" s="18"/>
      <c r="CG1632" s="18"/>
      <c r="CH1632" s="18"/>
      <c r="CI1632" s="18"/>
      <c r="CJ1632" s="18"/>
      <c r="CK1632" s="18"/>
      <c r="CL1632" s="18"/>
      <c r="CM1632" s="18"/>
      <c r="CN1632" s="18"/>
      <c r="CO1632" s="18"/>
      <c r="CP1632" s="18"/>
      <c r="CQ1632" s="18"/>
      <c r="CR1632" s="18"/>
      <c r="CS1632" s="18"/>
    </row>
    <row r="1633" spans="1:97">
      <c r="A1633" s="18"/>
      <c r="B1633" s="18"/>
      <c r="C1633" s="18" t="s">
        <v>19510</v>
      </c>
      <c r="D1633" s="18"/>
      <c r="E1633" s="18"/>
      <c r="F1633" s="18"/>
      <c r="G1633" s="18"/>
      <c r="H1633" s="18"/>
      <c r="I1633" s="18"/>
      <c r="J1633" s="18"/>
      <c r="K1633" s="18"/>
      <c r="L1633" s="18"/>
      <c r="M1633" s="18"/>
      <c r="N1633" s="18"/>
      <c r="O1633" s="18"/>
      <c r="P1633" s="18"/>
      <c r="Q1633" s="18"/>
      <c r="R1633" s="18"/>
      <c r="S1633" s="18"/>
      <c r="T1633" s="18"/>
      <c r="U1633" s="18"/>
      <c r="V1633" s="18"/>
      <c r="W1633" s="18"/>
      <c r="X1633" s="18"/>
      <c r="Y1633" s="18"/>
      <c r="Z1633" s="18"/>
      <c r="AA1633" s="18"/>
      <c r="AB1633" s="18"/>
      <c r="AC1633" s="18"/>
      <c r="AD1633" s="18"/>
      <c r="AE1633" s="18"/>
      <c r="AF1633" s="18"/>
      <c r="AG1633" s="18"/>
      <c r="AH1633" s="18"/>
      <c r="AI1633" s="18"/>
      <c r="AJ1633" s="18"/>
      <c r="AK1633" s="18"/>
      <c r="AL1633" s="18"/>
      <c r="AM1633" s="18"/>
      <c r="AN1633" s="18"/>
      <c r="AO1633" s="18"/>
      <c r="AP1633" s="18"/>
      <c r="AQ1633" s="18"/>
      <c r="AR1633" s="18"/>
      <c r="AS1633" s="18"/>
      <c r="AT1633" s="18"/>
      <c r="AU1633" s="18"/>
      <c r="AV1633" s="18"/>
      <c r="AW1633" s="18"/>
      <c r="AX1633" s="18"/>
      <c r="AY1633" s="18"/>
      <c r="AZ1633" s="18"/>
      <c r="BA1633" s="18"/>
      <c r="BB1633" s="18"/>
      <c r="BC1633" s="18"/>
      <c r="BD1633" s="18"/>
      <c r="BE1633" s="18"/>
      <c r="BF1633" s="18"/>
      <c r="BG1633" s="18"/>
      <c r="BH1633" s="18"/>
      <c r="BI1633" s="18"/>
      <c r="BJ1633" s="18"/>
      <c r="BK1633" s="18"/>
      <c r="BL1633" s="18"/>
      <c r="BM1633" s="18"/>
      <c r="BN1633" s="18"/>
      <c r="BO1633" s="18"/>
      <c r="BP1633" s="18"/>
      <c r="BQ1633" s="18"/>
      <c r="BR1633" s="18"/>
      <c r="BS1633" s="18"/>
      <c r="BT1633" s="18"/>
      <c r="BU1633" s="18"/>
      <c r="BV1633" s="18"/>
      <c r="BW1633" s="18"/>
      <c r="BX1633" s="18"/>
      <c r="BY1633" s="18"/>
      <c r="BZ1633" s="18"/>
      <c r="CA1633" s="18"/>
      <c r="CB1633" s="18"/>
      <c r="CC1633" s="18"/>
      <c r="CD1633" s="18"/>
      <c r="CE1633" s="18"/>
      <c r="CF1633" s="18"/>
      <c r="CG1633" s="18"/>
      <c r="CH1633" s="18"/>
      <c r="CI1633" s="18"/>
      <c r="CJ1633" s="18"/>
      <c r="CK1633" s="18"/>
      <c r="CL1633" s="18"/>
      <c r="CM1633" s="18"/>
      <c r="CN1633" s="18"/>
      <c r="CO1633" s="18"/>
      <c r="CP1633" s="18"/>
      <c r="CQ1633" s="18"/>
      <c r="CR1633" s="18"/>
      <c r="CS1633" s="18"/>
    </row>
    <row r="1634" spans="1:97">
      <c r="A1634" s="18"/>
      <c r="B1634" s="18"/>
      <c r="C1634" s="18" t="s">
        <v>19511</v>
      </c>
      <c r="D1634" s="18"/>
      <c r="E1634" s="18"/>
      <c r="F1634" s="18"/>
      <c r="G1634" s="18"/>
      <c r="H1634" s="18"/>
      <c r="I1634" s="18"/>
      <c r="J1634" s="18"/>
      <c r="K1634" s="18"/>
      <c r="L1634" s="18"/>
      <c r="M1634" s="18"/>
      <c r="N1634" s="18"/>
      <c r="O1634" s="18"/>
      <c r="P1634" s="18"/>
      <c r="Q1634" s="18"/>
      <c r="R1634" s="18"/>
      <c r="S1634" s="18"/>
      <c r="T1634" s="18"/>
      <c r="U1634" s="18"/>
      <c r="V1634" s="18"/>
      <c r="W1634" s="18"/>
      <c r="X1634" s="18"/>
      <c r="Y1634" s="18"/>
      <c r="Z1634" s="18"/>
      <c r="AA1634" s="18"/>
      <c r="AB1634" s="18"/>
      <c r="AC1634" s="18"/>
      <c r="AD1634" s="18"/>
      <c r="AE1634" s="18"/>
      <c r="AF1634" s="18"/>
      <c r="AG1634" s="18"/>
      <c r="AH1634" s="18"/>
      <c r="AI1634" s="18"/>
      <c r="AJ1634" s="18"/>
      <c r="AK1634" s="18"/>
      <c r="AL1634" s="18"/>
      <c r="AM1634" s="18"/>
      <c r="AN1634" s="18"/>
      <c r="AO1634" s="18"/>
      <c r="AP1634" s="18"/>
      <c r="AQ1634" s="18"/>
      <c r="AR1634" s="18"/>
      <c r="AS1634" s="18"/>
      <c r="AT1634" s="18"/>
      <c r="AU1634" s="18"/>
      <c r="AV1634" s="18"/>
      <c r="AW1634" s="18"/>
      <c r="AX1634" s="18"/>
      <c r="AY1634" s="18"/>
      <c r="AZ1634" s="18"/>
      <c r="BA1634" s="18"/>
      <c r="BB1634" s="18"/>
      <c r="BC1634" s="18"/>
      <c r="BD1634" s="18"/>
      <c r="BE1634" s="18"/>
      <c r="BF1634" s="18"/>
      <c r="BG1634" s="18"/>
      <c r="BH1634" s="18"/>
      <c r="BI1634" s="18"/>
      <c r="BJ1634" s="18"/>
      <c r="BK1634" s="18"/>
      <c r="BL1634" s="18"/>
      <c r="BM1634" s="18"/>
      <c r="BN1634" s="18"/>
      <c r="BO1634" s="18"/>
      <c r="BP1634" s="18"/>
      <c r="BQ1634" s="18"/>
      <c r="BR1634" s="18"/>
      <c r="BS1634" s="18"/>
      <c r="BT1634" s="18"/>
      <c r="BU1634" s="18"/>
      <c r="BV1634" s="18"/>
      <c r="BW1634" s="18"/>
      <c r="BX1634" s="18"/>
      <c r="BY1634" s="18"/>
      <c r="BZ1634" s="18"/>
      <c r="CA1634" s="18"/>
      <c r="CB1634" s="18"/>
      <c r="CC1634" s="18"/>
      <c r="CD1634" s="18"/>
      <c r="CE1634" s="18"/>
      <c r="CF1634" s="18"/>
      <c r="CG1634" s="18"/>
      <c r="CH1634" s="18"/>
      <c r="CI1634" s="18"/>
      <c r="CJ1634" s="18"/>
      <c r="CK1634" s="18"/>
      <c r="CL1634" s="18"/>
      <c r="CM1634" s="18"/>
      <c r="CN1634" s="18"/>
      <c r="CO1634" s="18"/>
      <c r="CP1634" s="18"/>
      <c r="CQ1634" s="18"/>
      <c r="CR1634" s="18"/>
      <c r="CS1634" s="18"/>
    </row>
    <row r="1635" spans="1:97">
      <c r="A1635" s="18"/>
      <c r="B1635" s="18"/>
      <c r="C1635" s="18" t="s">
        <v>19512</v>
      </c>
      <c r="D1635" s="18"/>
      <c r="E1635" s="18"/>
      <c r="F1635" s="18"/>
      <c r="G1635" s="18"/>
      <c r="H1635" s="18"/>
      <c r="I1635" s="18"/>
      <c r="J1635" s="18"/>
      <c r="K1635" s="18"/>
      <c r="L1635" s="18"/>
      <c r="M1635" s="18"/>
      <c r="N1635" s="18"/>
      <c r="O1635" s="18"/>
      <c r="P1635" s="18"/>
      <c r="Q1635" s="18"/>
      <c r="R1635" s="18"/>
      <c r="S1635" s="18"/>
      <c r="T1635" s="18"/>
      <c r="U1635" s="18"/>
      <c r="V1635" s="18"/>
      <c r="W1635" s="18"/>
      <c r="X1635" s="18"/>
      <c r="Y1635" s="18"/>
      <c r="Z1635" s="18"/>
      <c r="AA1635" s="18"/>
      <c r="AB1635" s="18"/>
      <c r="AC1635" s="18"/>
      <c r="AD1635" s="18"/>
      <c r="AE1635" s="18"/>
      <c r="AF1635" s="18"/>
      <c r="AG1635" s="18"/>
      <c r="AH1635" s="18"/>
      <c r="AI1635" s="18"/>
      <c r="AJ1635" s="18"/>
      <c r="AK1635" s="18"/>
      <c r="AL1635" s="18"/>
      <c r="AM1635" s="18"/>
      <c r="AN1635" s="18"/>
      <c r="AO1635" s="18"/>
      <c r="AP1635" s="18"/>
      <c r="AQ1635" s="18"/>
      <c r="AR1635" s="18"/>
      <c r="AS1635" s="18"/>
      <c r="AT1635" s="18"/>
      <c r="AU1635" s="18"/>
      <c r="AV1635" s="18"/>
      <c r="AW1635" s="18"/>
      <c r="AX1635" s="18"/>
      <c r="AY1635" s="18"/>
      <c r="AZ1635" s="18"/>
      <c r="BA1635" s="18"/>
      <c r="BB1635" s="18"/>
      <c r="BC1635" s="18"/>
      <c r="BD1635" s="18"/>
      <c r="BE1635" s="18"/>
      <c r="BF1635" s="18"/>
      <c r="BG1635" s="18"/>
      <c r="BH1635" s="18"/>
      <c r="BI1635" s="18"/>
      <c r="BJ1635" s="18"/>
      <c r="BK1635" s="18"/>
      <c r="BL1635" s="18"/>
      <c r="BM1635" s="18"/>
      <c r="BN1635" s="18"/>
      <c r="BO1635" s="18"/>
      <c r="BP1635" s="18"/>
      <c r="BQ1635" s="18"/>
      <c r="BR1635" s="18"/>
      <c r="BS1635" s="18"/>
      <c r="BT1635" s="18"/>
      <c r="BU1635" s="18"/>
      <c r="BV1635" s="18"/>
      <c r="BW1635" s="18"/>
      <c r="BX1635" s="18"/>
      <c r="BY1635" s="18"/>
      <c r="BZ1635" s="18"/>
      <c r="CA1635" s="18"/>
      <c r="CB1635" s="18"/>
      <c r="CC1635" s="18"/>
      <c r="CD1635" s="18"/>
      <c r="CE1635" s="18"/>
      <c r="CF1635" s="18"/>
      <c r="CG1635" s="18"/>
      <c r="CH1635" s="18"/>
      <c r="CI1635" s="18"/>
      <c r="CJ1635" s="18"/>
      <c r="CK1635" s="18"/>
      <c r="CL1635" s="18"/>
      <c r="CM1635" s="18"/>
      <c r="CN1635" s="18"/>
      <c r="CO1635" s="18"/>
      <c r="CP1635" s="18"/>
      <c r="CQ1635" s="18"/>
      <c r="CR1635" s="18"/>
      <c r="CS1635" s="18"/>
    </row>
    <row r="1636" spans="1:97">
      <c r="A1636" s="18"/>
      <c r="B1636" s="18"/>
      <c r="C1636" s="18" t="s">
        <v>19513</v>
      </c>
      <c r="D1636" s="18"/>
      <c r="E1636" s="18"/>
      <c r="F1636" s="18"/>
      <c r="G1636" s="18"/>
      <c r="H1636" s="18"/>
      <c r="I1636" s="18"/>
      <c r="J1636" s="18"/>
      <c r="K1636" s="18"/>
      <c r="L1636" s="18"/>
      <c r="M1636" s="18"/>
      <c r="N1636" s="18"/>
      <c r="O1636" s="18"/>
      <c r="P1636" s="18"/>
      <c r="Q1636" s="18"/>
      <c r="R1636" s="18"/>
      <c r="S1636" s="18"/>
      <c r="T1636" s="18"/>
      <c r="U1636" s="18"/>
      <c r="V1636" s="18"/>
      <c r="W1636" s="18"/>
      <c r="X1636" s="18"/>
      <c r="Y1636" s="18"/>
      <c r="Z1636" s="18"/>
      <c r="AA1636" s="18"/>
      <c r="AB1636" s="18"/>
      <c r="AC1636" s="18"/>
      <c r="AD1636" s="18"/>
      <c r="AE1636" s="18"/>
      <c r="AF1636" s="18"/>
      <c r="AG1636" s="18"/>
      <c r="AH1636" s="18"/>
      <c r="AI1636" s="18"/>
      <c r="AJ1636" s="18"/>
      <c r="AK1636" s="18"/>
      <c r="AL1636" s="18"/>
      <c r="AM1636" s="18"/>
      <c r="AN1636" s="18"/>
      <c r="AO1636" s="18"/>
      <c r="AP1636" s="18"/>
      <c r="AQ1636" s="18"/>
      <c r="AR1636" s="18"/>
      <c r="AS1636" s="18"/>
      <c r="AT1636" s="18"/>
      <c r="AU1636" s="18"/>
      <c r="AV1636" s="18"/>
      <c r="AW1636" s="18"/>
      <c r="AX1636" s="18"/>
      <c r="AY1636" s="18"/>
      <c r="AZ1636" s="18"/>
      <c r="BA1636" s="18"/>
      <c r="BB1636" s="18"/>
      <c r="BC1636" s="18"/>
      <c r="BD1636" s="18"/>
      <c r="BE1636" s="18"/>
      <c r="BF1636" s="18"/>
      <c r="BG1636" s="18"/>
      <c r="BH1636" s="18"/>
      <c r="BI1636" s="18"/>
      <c r="BJ1636" s="18"/>
      <c r="BK1636" s="18"/>
      <c r="BL1636" s="18"/>
      <c r="BM1636" s="18"/>
      <c r="BN1636" s="18"/>
      <c r="BO1636" s="18"/>
      <c r="BP1636" s="18"/>
      <c r="BQ1636" s="18"/>
      <c r="BR1636" s="18"/>
      <c r="BS1636" s="18"/>
      <c r="BT1636" s="18"/>
      <c r="BU1636" s="18"/>
      <c r="BV1636" s="18"/>
      <c r="BW1636" s="18"/>
      <c r="BX1636" s="18"/>
      <c r="BY1636" s="18"/>
      <c r="BZ1636" s="18"/>
      <c r="CA1636" s="18"/>
      <c r="CB1636" s="18"/>
      <c r="CC1636" s="18"/>
      <c r="CD1636" s="18"/>
      <c r="CE1636" s="18"/>
      <c r="CF1636" s="18"/>
      <c r="CG1636" s="18"/>
      <c r="CH1636" s="18"/>
      <c r="CI1636" s="18"/>
      <c r="CJ1636" s="18"/>
      <c r="CK1636" s="18"/>
      <c r="CL1636" s="18"/>
      <c r="CM1636" s="18"/>
      <c r="CN1636" s="18"/>
      <c r="CO1636" s="18"/>
      <c r="CP1636" s="18"/>
      <c r="CQ1636" s="18"/>
      <c r="CR1636" s="18"/>
      <c r="CS1636" s="18"/>
    </row>
    <row r="1637" spans="1:97">
      <c r="A1637" s="18"/>
      <c r="B1637" s="18"/>
      <c r="C1637" s="18" t="s">
        <v>19514</v>
      </c>
      <c r="D1637" s="18"/>
      <c r="E1637" s="18"/>
      <c r="F1637" s="18"/>
      <c r="G1637" s="18"/>
      <c r="H1637" s="18"/>
      <c r="I1637" s="18"/>
      <c r="J1637" s="18"/>
      <c r="K1637" s="18"/>
      <c r="L1637" s="18"/>
      <c r="M1637" s="18"/>
      <c r="N1637" s="18"/>
      <c r="O1637" s="18"/>
      <c r="P1637" s="18"/>
      <c r="Q1637" s="18"/>
      <c r="R1637" s="18"/>
      <c r="S1637" s="18"/>
      <c r="T1637" s="18"/>
      <c r="U1637" s="18"/>
      <c r="V1637" s="18"/>
      <c r="W1637" s="18"/>
      <c r="X1637" s="18"/>
      <c r="Y1637" s="18"/>
      <c r="Z1637" s="18"/>
      <c r="AA1637" s="18"/>
      <c r="AB1637" s="18"/>
      <c r="AC1637" s="18"/>
      <c r="AD1637" s="18"/>
      <c r="AE1637" s="18"/>
      <c r="AF1637" s="18"/>
      <c r="AG1637" s="18"/>
      <c r="AH1637" s="18"/>
      <c r="AI1637" s="18"/>
      <c r="AJ1637" s="18"/>
      <c r="AK1637" s="18"/>
      <c r="AL1637" s="18"/>
      <c r="AM1637" s="18"/>
      <c r="AN1637" s="18"/>
      <c r="AO1637" s="18"/>
      <c r="AP1637" s="18"/>
      <c r="AQ1637" s="18"/>
      <c r="AR1637" s="18"/>
      <c r="AS1637" s="18"/>
      <c r="AT1637" s="18"/>
      <c r="AU1637" s="18"/>
      <c r="AV1637" s="18"/>
      <c r="AW1637" s="18"/>
      <c r="AX1637" s="18"/>
      <c r="AY1637" s="18"/>
      <c r="AZ1637" s="18"/>
      <c r="BA1637" s="18"/>
      <c r="BB1637" s="18"/>
      <c r="BC1637" s="18"/>
      <c r="BD1637" s="18"/>
      <c r="BE1637" s="18"/>
      <c r="BF1637" s="18"/>
      <c r="BG1637" s="18"/>
      <c r="BH1637" s="18"/>
      <c r="BI1637" s="18"/>
      <c r="BJ1637" s="18"/>
      <c r="BK1637" s="18"/>
      <c r="BL1637" s="18"/>
      <c r="BM1637" s="18"/>
      <c r="BN1637" s="18"/>
      <c r="BO1637" s="18"/>
      <c r="BP1637" s="18"/>
      <c r="BQ1637" s="18"/>
      <c r="BR1637" s="18"/>
      <c r="BS1637" s="18"/>
      <c r="BT1637" s="18"/>
      <c r="BU1637" s="18"/>
      <c r="BV1637" s="18"/>
      <c r="BW1637" s="18"/>
      <c r="BX1637" s="18"/>
      <c r="BY1637" s="18"/>
      <c r="BZ1637" s="18"/>
      <c r="CA1637" s="18"/>
      <c r="CB1637" s="18"/>
      <c r="CC1637" s="18"/>
      <c r="CD1637" s="18"/>
      <c r="CE1637" s="18"/>
      <c r="CF1637" s="18"/>
      <c r="CG1637" s="18"/>
      <c r="CH1637" s="18"/>
      <c r="CI1637" s="18"/>
      <c r="CJ1637" s="18"/>
      <c r="CK1637" s="18"/>
      <c r="CL1637" s="18"/>
      <c r="CM1637" s="18"/>
      <c r="CN1637" s="18"/>
      <c r="CO1637" s="18"/>
      <c r="CP1637" s="18"/>
      <c r="CQ1637" s="18"/>
      <c r="CR1637" s="18"/>
      <c r="CS1637" s="18"/>
    </row>
    <row r="1638" spans="1:97">
      <c r="A1638" s="18"/>
      <c r="B1638" s="18"/>
      <c r="C1638" s="18" t="s">
        <v>19515</v>
      </c>
      <c r="D1638" s="18"/>
      <c r="E1638" s="18"/>
      <c r="F1638" s="18"/>
      <c r="G1638" s="18"/>
      <c r="H1638" s="18"/>
      <c r="I1638" s="18"/>
      <c r="J1638" s="18"/>
      <c r="K1638" s="18"/>
      <c r="L1638" s="18"/>
      <c r="M1638" s="18"/>
      <c r="N1638" s="18"/>
      <c r="O1638" s="18"/>
      <c r="P1638" s="18"/>
      <c r="Q1638" s="18"/>
      <c r="R1638" s="18"/>
      <c r="S1638" s="18"/>
      <c r="T1638" s="18"/>
      <c r="U1638" s="18"/>
      <c r="V1638" s="18"/>
      <c r="W1638" s="18"/>
      <c r="X1638" s="18"/>
      <c r="Y1638" s="18"/>
      <c r="Z1638" s="18"/>
      <c r="AA1638" s="18"/>
      <c r="AB1638" s="18"/>
      <c r="AC1638" s="18"/>
      <c r="AD1638" s="18"/>
      <c r="AE1638" s="18"/>
      <c r="AF1638" s="18"/>
      <c r="AG1638" s="18"/>
      <c r="AH1638" s="18"/>
      <c r="AI1638" s="18"/>
      <c r="AJ1638" s="18"/>
      <c r="AK1638" s="18"/>
      <c r="AL1638" s="18"/>
      <c r="AM1638" s="18"/>
      <c r="AN1638" s="18"/>
      <c r="AO1638" s="18"/>
      <c r="AP1638" s="18"/>
      <c r="AQ1638" s="18"/>
      <c r="AR1638" s="18"/>
      <c r="AS1638" s="18"/>
      <c r="AT1638" s="18"/>
      <c r="AU1638" s="18"/>
      <c r="AV1638" s="18"/>
      <c r="AW1638" s="18"/>
      <c r="AX1638" s="18"/>
      <c r="AY1638" s="18"/>
      <c r="AZ1638" s="18"/>
      <c r="BA1638" s="18"/>
      <c r="BB1638" s="18"/>
      <c r="BC1638" s="18"/>
      <c r="BD1638" s="18"/>
      <c r="BE1638" s="18"/>
      <c r="BF1638" s="18"/>
      <c r="BG1638" s="18"/>
      <c r="BH1638" s="18"/>
      <c r="BI1638" s="18"/>
      <c r="BJ1638" s="18"/>
      <c r="BK1638" s="18"/>
      <c r="BL1638" s="18"/>
      <c r="BM1638" s="18"/>
      <c r="BN1638" s="18"/>
      <c r="BO1638" s="18"/>
      <c r="BP1638" s="18"/>
      <c r="BQ1638" s="18"/>
      <c r="BR1638" s="18"/>
      <c r="BS1638" s="18"/>
      <c r="BT1638" s="18"/>
      <c r="BU1638" s="18"/>
      <c r="BV1638" s="18"/>
      <c r="BW1638" s="18"/>
      <c r="BX1638" s="18"/>
      <c r="BY1638" s="18"/>
      <c r="BZ1638" s="18"/>
      <c r="CA1638" s="18"/>
      <c r="CB1638" s="18"/>
      <c r="CC1638" s="18"/>
      <c r="CD1638" s="18"/>
      <c r="CE1638" s="18"/>
      <c r="CF1638" s="18"/>
      <c r="CG1638" s="18"/>
      <c r="CH1638" s="18"/>
      <c r="CI1638" s="18"/>
      <c r="CJ1638" s="18"/>
      <c r="CK1638" s="18"/>
      <c r="CL1638" s="18"/>
      <c r="CM1638" s="18"/>
      <c r="CN1638" s="18"/>
      <c r="CO1638" s="18"/>
      <c r="CP1638" s="18"/>
      <c r="CQ1638" s="18"/>
      <c r="CR1638" s="18"/>
      <c r="CS1638" s="18"/>
    </row>
    <row r="1639" spans="1:97">
      <c r="A1639" s="18"/>
      <c r="B1639" s="18"/>
      <c r="C1639" s="18" t="s">
        <v>19516</v>
      </c>
      <c r="D1639" s="18"/>
      <c r="E1639" s="18"/>
      <c r="F1639" s="18"/>
      <c r="G1639" s="18"/>
      <c r="H1639" s="18"/>
      <c r="I1639" s="18"/>
      <c r="J1639" s="18"/>
      <c r="K1639" s="18"/>
      <c r="L1639" s="18"/>
      <c r="M1639" s="18"/>
      <c r="N1639" s="18"/>
      <c r="O1639" s="18"/>
      <c r="P1639" s="18"/>
      <c r="Q1639" s="18"/>
      <c r="R1639" s="18"/>
      <c r="S1639" s="18"/>
      <c r="T1639" s="18"/>
      <c r="U1639" s="18"/>
      <c r="V1639" s="18"/>
      <c r="W1639" s="18"/>
      <c r="X1639" s="18"/>
      <c r="Y1639" s="18"/>
      <c r="Z1639" s="18"/>
      <c r="AA1639" s="18"/>
      <c r="AB1639" s="18"/>
      <c r="AC1639" s="18"/>
      <c r="AD1639" s="18"/>
      <c r="AE1639" s="18"/>
      <c r="AF1639" s="18"/>
      <c r="AG1639" s="18"/>
      <c r="AH1639" s="18"/>
      <c r="AI1639" s="18"/>
      <c r="AJ1639" s="18"/>
      <c r="AK1639" s="18"/>
      <c r="AL1639" s="18"/>
      <c r="AM1639" s="18"/>
      <c r="AN1639" s="18"/>
      <c r="AO1639" s="18"/>
      <c r="AP1639" s="18"/>
      <c r="AQ1639" s="18"/>
      <c r="AR1639" s="18"/>
      <c r="AS1639" s="18"/>
      <c r="AT1639" s="18"/>
      <c r="AU1639" s="18"/>
      <c r="AV1639" s="18"/>
      <c r="AW1639" s="18"/>
      <c r="AX1639" s="18"/>
      <c r="AY1639" s="18"/>
      <c r="AZ1639" s="18"/>
      <c r="BA1639" s="18"/>
      <c r="BB1639" s="18"/>
      <c r="BC1639" s="18"/>
      <c r="BD1639" s="18"/>
      <c r="BE1639" s="18"/>
      <c r="BF1639" s="18"/>
      <c r="BG1639" s="18"/>
      <c r="BH1639" s="18"/>
      <c r="BI1639" s="18"/>
      <c r="BJ1639" s="18"/>
      <c r="BK1639" s="18"/>
      <c r="BL1639" s="18"/>
      <c r="BM1639" s="18"/>
      <c r="BN1639" s="18"/>
      <c r="BO1639" s="18"/>
      <c r="BP1639" s="18"/>
      <c r="BQ1639" s="18"/>
      <c r="BR1639" s="18"/>
      <c r="BS1639" s="18"/>
      <c r="BT1639" s="18"/>
      <c r="BU1639" s="18"/>
      <c r="BV1639" s="18"/>
      <c r="BW1639" s="18"/>
      <c r="BX1639" s="18"/>
      <c r="BY1639" s="18"/>
      <c r="BZ1639" s="18"/>
      <c r="CA1639" s="18"/>
      <c r="CB1639" s="18"/>
      <c r="CC1639" s="18"/>
      <c r="CD1639" s="18"/>
      <c r="CE1639" s="18"/>
      <c r="CF1639" s="18"/>
      <c r="CG1639" s="18"/>
      <c r="CH1639" s="18"/>
      <c r="CI1639" s="18"/>
      <c r="CJ1639" s="18"/>
      <c r="CK1639" s="18"/>
      <c r="CL1639" s="18"/>
      <c r="CM1639" s="18"/>
      <c r="CN1639" s="18"/>
      <c r="CO1639" s="18"/>
      <c r="CP1639" s="18"/>
      <c r="CQ1639" s="18"/>
      <c r="CR1639" s="18"/>
      <c r="CS1639" s="18"/>
    </row>
    <row r="1640" spans="1:97">
      <c r="A1640" s="18"/>
      <c r="B1640" s="18"/>
      <c r="C1640" s="18" t="s">
        <v>19517</v>
      </c>
      <c r="D1640" s="18"/>
      <c r="E1640" s="18"/>
      <c r="F1640" s="18"/>
      <c r="G1640" s="18"/>
      <c r="H1640" s="18"/>
      <c r="I1640" s="18"/>
      <c r="J1640" s="18"/>
      <c r="K1640" s="18"/>
      <c r="L1640" s="18"/>
      <c r="M1640" s="18"/>
      <c r="N1640" s="18"/>
      <c r="O1640" s="18"/>
      <c r="P1640" s="18"/>
      <c r="Q1640" s="18"/>
      <c r="R1640" s="18"/>
      <c r="S1640" s="18"/>
      <c r="T1640" s="18"/>
      <c r="U1640" s="18"/>
      <c r="V1640" s="18"/>
      <c r="W1640" s="18"/>
      <c r="X1640" s="18"/>
      <c r="Y1640" s="18"/>
      <c r="Z1640" s="18"/>
      <c r="AA1640" s="18"/>
      <c r="AB1640" s="18"/>
      <c r="AC1640" s="18"/>
      <c r="AD1640" s="18"/>
      <c r="AE1640" s="18"/>
      <c r="AF1640" s="18"/>
      <c r="AG1640" s="18"/>
      <c r="AH1640" s="18"/>
      <c r="AI1640" s="18"/>
      <c r="AJ1640" s="18"/>
      <c r="AK1640" s="18"/>
      <c r="AL1640" s="18"/>
      <c r="AM1640" s="18"/>
      <c r="AN1640" s="18"/>
      <c r="AO1640" s="18"/>
      <c r="AP1640" s="18"/>
      <c r="AQ1640" s="18"/>
      <c r="AR1640" s="18"/>
      <c r="AS1640" s="18"/>
      <c r="AT1640" s="18"/>
      <c r="AU1640" s="18"/>
      <c r="AV1640" s="18"/>
      <c r="AW1640" s="18"/>
      <c r="AX1640" s="18"/>
      <c r="AY1640" s="18"/>
      <c r="AZ1640" s="18"/>
      <c r="BA1640" s="18"/>
      <c r="BB1640" s="18"/>
      <c r="BC1640" s="18"/>
      <c r="BD1640" s="18"/>
      <c r="BE1640" s="18"/>
      <c r="BF1640" s="18"/>
      <c r="BG1640" s="18"/>
      <c r="BH1640" s="18"/>
      <c r="BI1640" s="18"/>
      <c r="BJ1640" s="18"/>
      <c r="BK1640" s="18"/>
      <c r="BL1640" s="18"/>
      <c r="BM1640" s="18"/>
      <c r="BN1640" s="18"/>
      <c r="BO1640" s="18"/>
      <c r="BP1640" s="18"/>
      <c r="BQ1640" s="18"/>
      <c r="BR1640" s="18"/>
      <c r="BS1640" s="18"/>
      <c r="BT1640" s="18"/>
      <c r="BU1640" s="18"/>
      <c r="BV1640" s="18"/>
      <c r="BW1640" s="18"/>
      <c r="BX1640" s="18"/>
      <c r="BY1640" s="18"/>
      <c r="BZ1640" s="18"/>
      <c r="CA1640" s="18"/>
      <c r="CB1640" s="18"/>
      <c r="CC1640" s="18"/>
      <c r="CD1640" s="18"/>
      <c r="CE1640" s="18"/>
      <c r="CF1640" s="18"/>
      <c r="CG1640" s="18"/>
      <c r="CH1640" s="18"/>
      <c r="CI1640" s="18"/>
      <c r="CJ1640" s="18"/>
      <c r="CK1640" s="18"/>
      <c r="CL1640" s="18"/>
      <c r="CM1640" s="18"/>
      <c r="CN1640" s="18"/>
      <c r="CO1640" s="18"/>
      <c r="CP1640" s="18"/>
      <c r="CQ1640" s="18"/>
      <c r="CR1640" s="18"/>
      <c r="CS1640" s="18"/>
    </row>
    <row r="1641" spans="1:97">
      <c r="A1641" s="18"/>
      <c r="B1641" s="18"/>
      <c r="C1641" s="18" t="s">
        <v>19518</v>
      </c>
      <c r="D1641" s="18"/>
      <c r="E1641" s="18"/>
      <c r="F1641" s="18"/>
      <c r="G1641" s="18"/>
      <c r="H1641" s="18"/>
      <c r="I1641" s="18"/>
      <c r="J1641" s="18"/>
      <c r="K1641" s="18"/>
      <c r="L1641" s="18"/>
      <c r="M1641" s="18"/>
      <c r="N1641" s="18"/>
      <c r="O1641" s="18"/>
      <c r="P1641" s="18"/>
      <c r="Q1641" s="18"/>
      <c r="R1641" s="18"/>
      <c r="S1641" s="18"/>
      <c r="T1641" s="18"/>
      <c r="U1641" s="18"/>
      <c r="V1641" s="18"/>
      <c r="W1641" s="18"/>
      <c r="X1641" s="18"/>
      <c r="Y1641" s="18"/>
      <c r="Z1641" s="18"/>
      <c r="AA1641" s="18"/>
      <c r="AB1641" s="18"/>
      <c r="AC1641" s="18"/>
      <c r="AD1641" s="18"/>
      <c r="AE1641" s="18"/>
      <c r="AF1641" s="18"/>
      <c r="AG1641" s="18"/>
      <c r="AH1641" s="18"/>
      <c r="AI1641" s="18"/>
      <c r="AJ1641" s="18"/>
      <c r="AK1641" s="18"/>
      <c r="AL1641" s="18"/>
      <c r="AM1641" s="18"/>
      <c r="AN1641" s="18"/>
      <c r="AO1641" s="18"/>
      <c r="AP1641" s="18"/>
      <c r="AQ1641" s="18"/>
      <c r="AR1641" s="18"/>
      <c r="AS1641" s="18"/>
      <c r="AT1641" s="18"/>
      <c r="AU1641" s="18"/>
      <c r="AV1641" s="18"/>
      <c r="AW1641" s="18"/>
      <c r="AX1641" s="18"/>
      <c r="AY1641" s="18"/>
      <c r="AZ1641" s="18"/>
      <c r="BA1641" s="18"/>
      <c r="BB1641" s="18"/>
      <c r="BC1641" s="18"/>
      <c r="BD1641" s="18"/>
      <c r="BE1641" s="18"/>
      <c r="BF1641" s="18"/>
      <c r="BG1641" s="18"/>
      <c r="BH1641" s="18"/>
      <c r="BI1641" s="18"/>
      <c r="BJ1641" s="18"/>
      <c r="BK1641" s="18"/>
      <c r="BL1641" s="18"/>
      <c r="BM1641" s="18"/>
      <c r="BN1641" s="18"/>
      <c r="BO1641" s="18"/>
      <c r="BP1641" s="18"/>
      <c r="BQ1641" s="18"/>
      <c r="BR1641" s="18"/>
      <c r="BS1641" s="18"/>
      <c r="BT1641" s="18"/>
      <c r="BU1641" s="18"/>
      <c r="BV1641" s="18"/>
      <c r="BW1641" s="18"/>
      <c r="BX1641" s="18"/>
      <c r="BY1641" s="18"/>
      <c r="BZ1641" s="18"/>
      <c r="CA1641" s="18"/>
      <c r="CB1641" s="18"/>
      <c r="CC1641" s="18"/>
      <c r="CD1641" s="18"/>
      <c r="CE1641" s="18"/>
      <c r="CF1641" s="18"/>
      <c r="CG1641" s="18"/>
      <c r="CH1641" s="18"/>
      <c r="CI1641" s="18"/>
      <c r="CJ1641" s="18"/>
      <c r="CK1641" s="18"/>
      <c r="CL1641" s="18"/>
      <c r="CM1641" s="18"/>
      <c r="CN1641" s="18"/>
      <c r="CO1641" s="18"/>
      <c r="CP1641" s="18"/>
      <c r="CQ1641" s="18"/>
      <c r="CR1641" s="18"/>
      <c r="CS1641" s="18"/>
    </row>
    <row r="1642" spans="1:97">
      <c r="A1642" s="18"/>
      <c r="B1642" s="18"/>
      <c r="C1642" s="18" t="s">
        <v>19519</v>
      </c>
      <c r="D1642" s="18"/>
      <c r="E1642" s="18"/>
      <c r="F1642" s="18"/>
      <c r="G1642" s="18"/>
      <c r="H1642" s="18"/>
      <c r="I1642" s="18"/>
      <c r="J1642" s="18"/>
      <c r="K1642" s="18"/>
      <c r="L1642" s="18"/>
      <c r="M1642" s="18"/>
      <c r="N1642" s="18"/>
      <c r="O1642" s="18"/>
      <c r="P1642" s="18"/>
      <c r="Q1642" s="18"/>
      <c r="R1642" s="18"/>
      <c r="S1642" s="18"/>
      <c r="T1642" s="18"/>
      <c r="U1642" s="18"/>
      <c r="V1642" s="18"/>
      <c r="W1642" s="18"/>
      <c r="X1642" s="18"/>
      <c r="Y1642" s="18"/>
      <c r="Z1642" s="18"/>
      <c r="AA1642" s="18"/>
      <c r="AB1642" s="18"/>
      <c r="AC1642" s="18"/>
      <c r="AD1642" s="18"/>
      <c r="AE1642" s="18"/>
      <c r="AF1642" s="18"/>
      <c r="AG1642" s="18"/>
      <c r="AH1642" s="18"/>
      <c r="AI1642" s="18"/>
      <c r="AJ1642" s="18"/>
      <c r="AK1642" s="18"/>
      <c r="AL1642" s="18"/>
      <c r="AM1642" s="18"/>
      <c r="AN1642" s="18"/>
      <c r="AO1642" s="18"/>
      <c r="AP1642" s="18"/>
      <c r="AQ1642" s="18"/>
      <c r="AR1642" s="18"/>
      <c r="AS1642" s="18"/>
      <c r="AT1642" s="18"/>
      <c r="AU1642" s="18"/>
      <c r="AV1642" s="18"/>
      <c r="AW1642" s="18"/>
      <c r="AX1642" s="18"/>
      <c r="AY1642" s="18"/>
      <c r="AZ1642" s="18"/>
      <c r="BA1642" s="18"/>
      <c r="BB1642" s="18"/>
      <c r="BC1642" s="18"/>
      <c r="BD1642" s="18"/>
      <c r="BE1642" s="18"/>
      <c r="BF1642" s="18"/>
      <c r="BG1642" s="18"/>
      <c r="BH1642" s="18"/>
      <c r="BI1642" s="18"/>
      <c r="BJ1642" s="18"/>
      <c r="BK1642" s="18"/>
      <c r="BL1642" s="18"/>
      <c r="BM1642" s="18"/>
      <c r="BN1642" s="18"/>
      <c r="BO1642" s="18"/>
      <c r="BP1642" s="18"/>
      <c r="BQ1642" s="18"/>
      <c r="BR1642" s="18"/>
      <c r="BS1642" s="18"/>
      <c r="BT1642" s="18"/>
      <c r="BU1642" s="18"/>
      <c r="BV1642" s="18"/>
      <c r="BW1642" s="18"/>
      <c r="BX1642" s="18"/>
      <c r="BY1642" s="18"/>
      <c r="BZ1642" s="18"/>
      <c r="CA1642" s="18"/>
      <c r="CB1642" s="18"/>
      <c r="CC1642" s="18"/>
      <c r="CD1642" s="18"/>
      <c r="CE1642" s="18"/>
      <c r="CF1642" s="18"/>
      <c r="CG1642" s="18"/>
      <c r="CH1642" s="18"/>
      <c r="CI1642" s="18"/>
      <c r="CJ1642" s="18"/>
      <c r="CK1642" s="18"/>
      <c r="CL1642" s="18"/>
      <c r="CM1642" s="18"/>
      <c r="CN1642" s="18"/>
      <c r="CO1642" s="18"/>
      <c r="CP1642" s="18"/>
      <c r="CQ1642" s="18"/>
      <c r="CR1642" s="18"/>
      <c r="CS1642" s="18"/>
    </row>
    <row r="1643" spans="1:97">
      <c r="A1643" s="18"/>
      <c r="B1643" s="18"/>
      <c r="C1643" s="18" t="s">
        <v>19520</v>
      </c>
      <c r="D1643" s="18"/>
      <c r="E1643" s="18"/>
      <c r="F1643" s="18"/>
      <c r="G1643" s="18"/>
      <c r="H1643" s="18"/>
      <c r="I1643" s="18"/>
      <c r="J1643" s="18"/>
      <c r="K1643" s="18"/>
      <c r="L1643" s="18"/>
      <c r="M1643" s="18"/>
      <c r="N1643" s="18"/>
      <c r="O1643" s="18"/>
      <c r="P1643" s="18"/>
      <c r="Q1643" s="18"/>
      <c r="R1643" s="18"/>
      <c r="S1643" s="18"/>
      <c r="T1643" s="18"/>
      <c r="U1643" s="18"/>
      <c r="V1643" s="18"/>
      <c r="W1643" s="18"/>
      <c r="X1643" s="18"/>
      <c r="Y1643" s="18"/>
      <c r="Z1643" s="18"/>
      <c r="AA1643" s="18"/>
      <c r="AB1643" s="18"/>
      <c r="AC1643" s="18"/>
      <c r="AD1643" s="18"/>
      <c r="AE1643" s="18"/>
      <c r="AF1643" s="18"/>
      <c r="AG1643" s="18"/>
      <c r="AH1643" s="18"/>
      <c r="AI1643" s="18"/>
      <c r="AJ1643" s="18"/>
      <c r="AK1643" s="18"/>
      <c r="AL1643" s="18"/>
      <c r="AM1643" s="18"/>
      <c r="AN1643" s="18"/>
      <c r="AO1643" s="18"/>
      <c r="AP1643" s="18"/>
      <c r="AQ1643" s="18"/>
      <c r="AR1643" s="18"/>
      <c r="AS1643" s="18"/>
      <c r="AT1643" s="18"/>
      <c r="AU1643" s="18"/>
      <c r="AV1643" s="18"/>
      <c r="AW1643" s="18"/>
      <c r="AX1643" s="18"/>
      <c r="AY1643" s="18"/>
      <c r="AZ1643" s="18"/>
      <c r="BA1643" s="18"/>
      <c r="BB1643" s="18"/>
      <c r="BC1643" s="18"/>
      <c r="BD1643" s="18"/>
      <c r="BE1643" s="18"/>
      <c r="BF1643" s="18"/>
      <c r="BG1643" s="18"/>
      <c r="BH1643" s="18"/>
      <c r="BI1643" s="18"/>
      <c r="BJ1643" s="18"/>
      <c r="BK1643" s="18"/>
      <c r="BL1643" s="18"/>
      <c r="BM1643" s="18"/>
      <c r="BN1643" s="18"/>
      <c r="BO1643" s="18"/>
      <c r="BP1643" s="18"/>
      <c r="BQ1643" s="18"/>
      <c r="BR1643" s="18"/>
      <c r="BS1643" s="18"/>
      <c r="BT1643" s="18"/>
      <c r="BU1643" s="18"/>
      <c r="BV1643" s="18"/>
      <c r="BW1643" s="18"/>
      <c r="BX1643" s="18"/>
      <c r="BY1643" s="18"/>
      <c r="BZ1643" s="18"/>
      <c r="CA1643" s="18"/>
      <c r="CB1643" s="18"/>
      <c r="CC1643" s="18"/>
      <c r="CD1643" s="18"/>
      <c r="CE1643" s="18"/>
      <c r="CF1643" s="18"/>
      <c r="CG1643" s="18"/>
      <c r="CH1643" s="18"/>
      <c r="CI1643" s="18"/>
      <c r="CJ1643" s="18"/>
      <c r="CK1643" s="18"/>
      <c r="CL1643" s="18"/>
      <c r="CM1643" s="18"/>
      <c r="CN1643" s="18"/>
      <c r="CO1643" s="18"/>
      <c r="CP1643" s="18"/>
      <c r="CQ1643" s="18"/>
      <c r="CR1643" s="18"/>
      <c r="CS1643" s="18"/>
    </row>
    <row r="1644" spans="1:97">
      <c r="A1644" s="18"/>
      <c r="B1644" s="18"/>
      <c r="C1644" s="18" t="s">
        <v>19521</v>
      </c>
      <c r="D1644" s="18"/>
      <c r="E1644" s="18"/>
      <c r="F1644" s="18"/>
      <c r="G1644" s="18"/>
      <c r="H1644" s="18"/>
      <c r="I1644" s="18"/>
      <c r="J1644" s="18"/>
      <c r="K1644" s="18"/>
      <c r="L1644" s="18"/>
      <c r="M1644" s="18"/>
      <c r="N1644" s="18"/>
      <c r="O1644" s="18"/>
      <c r="P1644" s="18"/>
      <c r="Q1644" s="18"/>
      <c r="R1644" s="18"/>
      <c r="S1644" s="18"/>
      <c r="T1644" s="18"/>
      <c r="U1644" s="18"/>
      <c r="V1644" s="18"/>
      <c r="W1644" s="18"/>
      <c r="X1644" s="18"/>
      <c r="Y1644" s="18"/>
      <c r="Z1644" s="18"/>
      <c r="AA1644" s="18"/>
      <c r="AB1644" s="18"/>
      <c r="AC1644" s="18"/>
      <c r="AD1644" s="18"/>
      <c r="AE1644" s="18"/>
      <c r="AF1644" s="18"/>
      <c r="AG1644" s="18"/>
      <c r="AH1644" s="18"/>
      <c r="AI1644" s="18"/>
      <c r="AJ1644" s="18"/>
      <c r="AK1644" s="18"/>
      <c r="AL1644" s="18"/>
      <c r="AM1644" s="18"/>
      <c r="AN1644" s="18"/>
      <c r="AO1644" s="18"/>
      <c r="AP1644" s="18"/>
      <c r="AQ1644" s="18"/>
      <c r="AR1644" s="18"/>
      <c r="AS1644" s="18"/>
      <c r="AT1644" s="18"/>
      <c r="AU1644" s="18"/>
      <c r="AV1644" s="18"/>
      <c r="AW1644" s="18"/>
      <c r="AX1644" s="18"/>
      <c r="AY1644" s="18"/>
      <c r="AZ1644" s="18"/>
      <c r="BA1644" s="18"/>
      <c r="BB1644" s="18"/>
      <c r="BC1644" s="18"/>
      <c r="BD1644" s="18"/>
      <c r="BE1644" s="18"/>
      <c r="BF1644" s="18"/>
      <c r="BG1644" s="18"/>
      <c r="BH1644" s="18"/>
      <c r="BI1644" s="18"/>
      <c r="BJ1644" s="18"/>
      <c r="BK1644" s="18"/>
      <c r="BL1644" s="18"/>
      <c r="BM1644" s="18"/>
      <c r="BN1644" s="18"/>
      <c r="BO1644" s="18"/>
      <c r="BP1644" s="18"/>
      <c r="BQ1644" s="18"/>
      <c r="BR1644" s="18"/>
      <c r="BS1644" s="18"/>
      <c r="BT1644" s="18"/>
      <c r="BU1644" s="18"/>
      <c r="BV1644" s="18"/>
      <c r="BW1644" s="18"/>
      <c r="BX1644" s="18"/>
      <c r="BY1644" s="18"/>
      <c r="BZ1644" s="18"/>
      <c r="CA1644" s="18"/>
      <c r="CB1644" s="18"/>
      <c r="CC1644" s="18"/>
      <c r="CD1644" s="18"/>
      <c r="CE1644" s="18"/>
      <c r="CF1644" s="18"/>
      <c r="CG1644" s="18"/>
      <c r="CH1644" s="18"/>
      <c r="CI1644" s="18"/>
      <c r="CJ1644" s="18"/>
      <c r="CK1644" s="18"/>
      <c r="CL1644" s="18"/>
      <c r="CM1644" s="18"/>
      <c r="CN1644" s="18"/>
      <c r="CO1644" s="18"/>
      <c r="CP1644" s="18"/>
      <c r="CQ1644" s="18"/>
      <c r="CR1644" s="18"/>
      <c r="CS1644" s="18"/>
    </row>
    <row r="1645" spans="1:97">
      <c r="A1645" s="18"/>
      <c r="B1645" s="18"/>
      <c r="C1645" s="18" t="s">
        <v>19522</v>
      </c>
      <c r="D1645" s="18"/>
      <c r="E1645" s="18"/>
      <c r="F1645" s="18"/>
      <c r="G1645" s="18"/>
      <c r="H1645" s="18"/>
      <c r="I1645" s="18"/>
      <c r="J1645" s="18"/>
      <c r="K1645" s="18"/>
      <c r="L1645" s="18"/>
      <c r="M1645" s="18"/>
      <c r="N1645" s="18"/>
      <c r="O1645" s="18"/>
      <c r="P1645" s="18"/>
      <c r="Q1645" s="18"/>
      <c r="R1645" s="18"/>
      <c r="S1645" s="18"/>
      <c r="T1645" s="18"/>
      <c r="U1645" s="18"/>
      <c r="V1645" s="18"/>
      <c r="W1645" s="18"/>
      <c r="X1645" s="18"/>
      <c r="Y1645" s="18"/>
      <c r="Z1645" s="18"/>
      <c r="AA1645" s="18"/>
      <c r="AB1645" s="18"/>
      <c r="AC1645" s="18"/>
      <c r="AD1645" s="18"/>
      <c r="AE1645" s="18"/>
      <c r="AF1645" s="18"/>
      <c r="AG1645" s="18"/>
      <c r="AH1645" s="18"/>
      <c r="AI1645" s="18"/>
      <c r="AJ1645" s="18"/>
      <c r="AK1645" s="18"/>
      <c r="AL1645" s="18"/>
      <c r="AM1645" s="18"/>
      <c r="AN1645" s="18"/>
      <c r="AO1645" s="18"/>
      <c r="AP1645" s="18"/>
      <c r="AQ1645" s="18"/>
      <c r="AR1645" s="18"/>
      <c r="AS1645" s="18"/>
      <c r="AT1645" s="18"/>
      <c r="AU1645" s="18"/>
      <c r="AV1645" s="18"/>
      <c r="AW1645" s="18"/>
      <c r="AX1645" s="18"/>
      <c r="AY1645" s="18"/>
      <c r="AZ1645" s="18"/>
      <c r="BA1645" s="18"/>
      <c r="BB1645" s="18"/>
      <c r="BC1645" s="18"/>
      <c r="BD1645" s="18"/>
      <c r="BE1645" s="18"/>
      <c r="BF1645" s="18"/>
      <c r="BG1645" s="18"/>
      <c r="BH1645" s="18"/>
      <c r="BI1645" s="18"/>
      <c r="BJ1645" s="18"/>
      <c r="BK1645" s="18"/>
      <c r="BL1645" s="18"/>
      <c r="BM1645" s="18"/>
      <c r="BN1645" s="18"/>
      <c r="BO1645" s="18"/>
      <c r="BP1645" s="18"/>
      <c r="BQ1645" s="18"/>
      <c r="BR1645" s="18"/>
      <c r="BS1645" s="18"/>
      <c r="BT1645" s="18"/>
      <c r="BU1645" s="18"/>
      <c r="BV1645" s="18"/>
      <c r="BW1645" s="18"/>
      <c r="BX1645" s="18"/>
      <c r="BY1645" s="18"/>
      <c r="BZ1645" s="18"/>
      <c r="CA1645" s="18"/>
      <c r="CB1645" s="18"/>
      <c r="CC1645" s="18"/>
      <c r="CD1645" s="18"/>
      <c r="CE1645" s="18"/>
      <c r="CF1645" s="18"/>
      <c r="CG1645" s="18"/>
      <c r="CH1645" s="18"/>
      <c r="CI1645" s="18"/>
      <c r="CJ1645" s="18"/>
      <c r="CK1645" s="18"/>
      <c r="CL1645" s="18"/>
      <c r="CM1645" s="18"/>
      <c r="CN1645" s="18"/>
      <c r="CO1645" s="18"/>
      <c r="CP1645" s="18"/>
      <c r="CQ1645" s="18"/>
      <c r="CR1645" s="18"/>
      <c r="CS1645" s="18"/>
    </row>
    <row r="1646" spans="1:97">
      <c r="A1646" s="18"/>
      <c r="B1646" s="18"/>
      <c r="C1646" s="18" t="s">
        <v>19523</v>
      </c>
      <c r="D1646" s="18"/>
      <c r="E1646" s="18"/>
      <c r="F1646" s="18"/>
      <c r="G1646" s="18"/>
      <c r="H1646" s="18"/>
      <c r="I1646" s="18"/>
      <c r="J1646" s="18"/>
      <c r="K1646" s="18"/>
      <c r="L1646" s="18"/>
      <c r="M1646" s="18"/>
      <c r="N1646" s="18"/>
      <c r="O1646" s="18"/>
      <c r="P1646" s="18"/>
      <c r="Q1646" s="18"/>
      <c r="R1646" s="18"/>
      <c r="S1646" s="18"/>
      <c r="T1646" s="18"/>
      <c r="U1646" s="18"/>
      <c r="V1646" s="18"/>
      <c r="W1646" s="18"/>
      <c r="X1646" s="18"/>
      <c r="Y1646" s="18"/>
      <c r="Z1646" s="18"/>
      <c r="AA1646" s="18"/>
      <c r="AB1646" s="18"/>
      <c r="AC1646" s="18"/>
      <c r="AD1646" s="18"/>
      <c r="AE1646" s="18"/>
      <c r="AF1646" s="18"/>
      <c r="AG1646" s="18"/>
      <c r="AH1646" s="18"/>
      <c r="AI1646" s="18"/>
      <c r="AJ1646" s="18"/>
      <c r="AK1646" s="18"/>
      <c r="AL1646" s="18"/>
      <c r="AM1646" s="18"/>
      <c r="AN1646" s="18"/>
      <c r="AO1646" s="18"/>
      <c r="AP1646" s="18"/>
      <c r="AQ1646" s="18"/>
      <c r="AR1646" s="18"/>
      <c r="AS1646" s="18"/>
      <c r="AT1646" s="18"/>
      <c r="AU1646" s="18"/>
      <c r="AV1646" s="18"/>
      <c r="AW1646" s="18"/>
      <c r="AX1646" s="18"/>
      <c r="AY1646" s="18"/>
      <c r="AZ1646" s="18"/>
      <c r="BA1646" s="18"/>
      <c r="BB1646" s="18"/>
      <c r="BC1646" s="18"/>
      <c r="BD1646" s="18"/>
      <c r="BE1646" s="18"/>
      <c r="BF1646" s="18"/>
      <c r="BG1646" s="18"/>
      <c r="BH1646" s="18"/>
      <c r="BI1646" s="18"/>
      <c r="BJ1646" s="18"/>
      <c r="BK1646" s="18"/>
      <c r="BL1646" s="18"/>
      <c r="BM1646" s="18"/>
      <c r="BN1646" s="18"/>
      <c r="BO1646" s="18"/>
      <c r="BP1646" s="18"/>
      <c r="BQ1646" s="18"/>
      <c r="BR1646" s="18"/>
      <c r="BS1646" s="18"/>
      <c r="BT1646" s="18"/>
      <c r="BU1646" s="18"/>
      <c r="BV1646" s="18"/>
      <c r="BW1646" s="18"/>
      <c r="BX1646" s="18"/>
      <c r="BY1646" s="18"/>
      <c r="BZ1646" s="18"/>
      <c r="CA1646" s="18"/>
      <c r="CB1646" s="18"/>
      <c r="CC1646" s="18"/>
      <c r="CD1646" s="18"/>
      <c r="CE1646" s="18"/>
      <c r="CF1646" s="18"/>
      <c r="CG1646" s="18"/>
      <c r="CH1646" s="18"/>
      <c r="CI1646" s="18"/>
      <c r="CJ1646" s="18"/>
      <c r="CK1646" s="18"/>
      <c r="CL1646" s="18"/>
      <c r="CM1646" s="18"/>
      <c r="CN1646" s="18"/>
      <c r="CO1646" s="18"/>
      <c r="CP1646" s="18"/>
      <c r="CQ1646" s="18"/>
      <c r="CR1646" s="18"/>
      <c r="CS1646" s="18"/>
    </row>
    <row r="1647" spans="1:97">
      <c r="A1647" s="18"/>
      <c r="B1647" s="18"/>
      <c r="C1647" s="18" t="s">
        <v>19524</v>
      </c>
      <c r="D1647" s="18"/>
      <c r="E1647" s="18"/>
      <c r="F1647" s="18"/>
      <c r="G1647" s="18"/>
      <c r="H1647" s="18"/>
      <c r="I1647" s="18"/>
      <c r="J1647" s="18"/>
      <c r="K1647" s="18"/>
      <c r="L1647" s="18"/>
      <c r="M1647" s="18"/>
      <c r="N1647" s="18"/>
      <c r="O1647" s="18"/>
      <c r="P1647" s="18"/>
      <c r="Q1647" s="18"/>
      <c r="R1647" s="18"/>
      <c r="S1647" s="18"/>
      <c r="T1647" s="18"/>
      <c r="U1647" s="18"/>
      <c r="V1647" s="18"/>
      <c r="W1647" s="18"/>
      <c r="X1647" s="18"/>
      <c r="Y1647" s="18"/>
      <c r="Z1647" s="18"/>
      <c r="AA1647" s="18"/>
      <c r="AB1647" s="18"/>
      <c r="AC1647" s="18"/>
      <c r="AD1647" s="18"/>
      <c r="AE1647" s="18"/>
      <c r="AF1647" s="18"/>
      <c r="AG1647" s="18"/>
      <c r="AH1647" s="18"/>
      <c r="AI1647" s="18"/>
      <c r="AJ1647" s="18"/>
      <c r="AK1647" s="18"/>
      <c r="AL1647" s="18"/>
      <c r="AM1647" s="18"/>
      <c r="AN1647" s="18"/>
      <c r="AO1647" s="18"/>
      <c r="AP1647" s="18"/>
      <c r="AQ1647" s="18"/>
      <c r="AR1647" s="18"/>
      <c r="AS1647" s="18"/>
      <c r="AT1647" s="18"/>
      <c r="AU1647" s="18"/>
      <c r="AV1647" s="18"/>
      <c r="AW1647" s="18"/>
      <c r="AX1647" s="18"/>
      <c r="AY1647" s="18"/>
      <c r="AZ1647" s="18"/>
      <c r="BA1647" s="18"/>
      <c r="BB1647" s="18"/>
      <c r="BC1647" s="18"/>
      <c r="BD1647" s="18"/>
      <c r="BE1647" s="18"/>
      <c r="BF1647" s="18"/>
      <c r="BG1647" s="18"/>
      <c r="BH1647" s="18"/>
      <c r="BI1647" s="18"/>
      <c r="BJ1647" s="18"/>
      <c r="BK1647" s="18"/>
      <c r="BL1647" s="18"/>
      <c r="BM1647" s="18"/>
      <c r="BN1647" s="18"/>
      <c r="BO1647" s="18"/>
      <c r="BP1647" s="18"/>
      <c r="BQ1647" s="18"/>
      <c r="BR1647" s="18"/>
      <c r="BS1647" s="18"/>
      <c r="BT1647" s="18"/>
      <c r="BU1647" s="18"/>
      <c r="BV1647" s="18"/>
      <c r="BW1647" s="18"/>
      <c r="BX1647" s="18"/>
      <c r="BY1647" s="18"/>
      <c r="BZ1647" s="18"/>
      <c r="CA1647" s="18"/>
      <c r="CB1647" s="18"/>
      <c r="CC1647" s="18"/>
      <c r="CD1647" s="18"/>
      <c r="CE1647" s="18"/>
      <c r="CF1647" s="18"/>
      <c r="CG1647" s="18"/>
      <c r="CH1647" s="18"/>
      <c r="CI1647" s="18"/>
      <c r="CJ1647" s="18"/>
      <c r="CK1647" s="18"/>
      <c r="CL1647" s="18"/>
      <c r="CM1647" s="18"/>
      <c r="CN1647" s="18"/>
      <c r="CO1647" s="18"/>
      <c r="CP1647" s="18"/>
      <c r="CQ1647" s="18"/>
      <c r="CR1647" s="18"/>
      <c r="CS1647" s="18"/>
    </row>
    <row r="1648" spans="1:97">
      <c r="A1648" s="18"/>
      <c r="B1648" s="18"/>
      <c r="C1648" s="18" t="s">
        <v>19525</v>
      </c>
      <c r="D1648" s="18"/>
      <c r="E1648" s="18"/>
      <c r="F1648" s="18"/>
      <c r="G1648" s="18"/>
      <c r="H1648" s="18"/>
      <c r="I1648" s="18"/>
      <c r="J1648" s="18"/>
      <c r="K1648" s="18"/>
      <c r="L1648" s="18"/>
      <c r="M1648" s="18"/>
      <c r="N1648" s="18"/>
      <c r="O1648" s="18"/>
      <c r="P1648" s="18"/>
      <c r="Q1648" s="18"/>
      <c r="R1648" s="18"/>
      <c r="S1648" s="18"/>
      <c r="T1648" s="18"/>
      <c r="U1648" s="18"/>
      <c r="V1648" s="18"/>
      <c r="W1648" s="18"/>
      <c r="X1648" s="18"/>
      <c r="Y1648" s="18"/>
      <c r="Z1648" s="18"/>
      <c r="AA1648" s="18"/>
      <c r="AB1648" s="18"/>
      <c r="AC1648" s="18"/>
      <c r="AD1648" s="18"/>
      <c r="AE1648" s="18"/>
      <c r="AF1648" s="18"/>
      <c r="AG1648" s="18"/>
      <c r="AH1648" s="18"/>
      <c r="AI1648" s="18"/>
      <c r="AJ1648" s="18"/>
      <c r="AK1648" s="18"/>
      <c r="AL1648" s="18"/>
      <c r="AM1648" s="18"/>
      <c r="AN1648" s="18"/>
      <c r="AO1648" s="18"/>
      <c r="AP1648" s="18"/>
      <c r="AQ1648" s="18"/>
      <c r="AR1648" s="18"/>
      <c r="AS1648" s="18"/>
      <c r="AT1648" s="18"/>
      <c r="AU1648" s="18"/>
      <c r="AV1648" s="18"/>
      <c r="AW1648" s="18"/>
      <c r="AX1648" s="18"/>
      <c r="AY1648" s="18"/>
      <c r="AZ1648" s="18"/>
      <c r="BA1648" s="18"/>
      <c r="BB1648" s="18"/>
      <c r="BC1648" s="18"/>
      <c r="BD1648" s="18"/>
      <c r="BE1648" s="18"/>
      <c r="BF1648" s="18"/>
      <c r="BG1648" s="18"/>
      <c r="BH1648" s="18"/>
      <c r="BI1648" s="18"/>
      <c r="BJ1648" s="18"/>
      <c r="BK1648" s="18"/>
      <c r="BL1648" s="18"/>
      <c r="BM1648" s="18"/>
      <c r="BN1648" s="18"/>
      <c r="BO1648" s="18"/>
      <c r="BP1648" s="18"/>
      <c r="BQ1648" s="18"/>
      <c r="BR1648" s="18"/>
      <c r="BS1648" s="18"/>
      <c r="BT1648" s="18"/>
      <c r="BU1648" s="18"/>
      <c r="BV1648" s="18"/>
      <c r="BW1648" s="18"/>
      <c r="BX1648" s="18"/>
      <c r="BY1648" s="18"/>
      <c r="BZ1648" s="18"/>
      <c r="CA1648" s="18"/>
      <c r="CB1648" s="18"/>
      <c r="CC1648" s="18"/>
      <c r="CD1648" s="18"/>
      <c r="CE1648" s="18"/>
      <c r="CF1648" s="18"/>
      <c r="CG1648" s="18"/>
      <c r="CH1648" s="18"/>
      <c r="CI1648" s="18"/>
      <c r="CJ1648" s="18"/>
      <c r="CK1648" s="18"/>
      <c r="CL1648" s="18"/>
      <c r="CM1648" s="18"/>
      <c r="CN1648" s="18"/>
      <c r="CO1648" s="18"/>
      <c r="CP1648" s="18"/>
      <c r="CQ1648" s="18"/>
      <c r="CR1648" s="18"/>
      <c r="CS1648" s="18"/>
    </row>
    <row r="1649" spans="1:97">
      <c r="A1649" s="18"/>
      <c r="B1649" s="18"/>
      <c r="C1649" s="18" t="s">
        <v>19526</v>
      </c>
      <c r="D1649" s="18"/>
      <c r="E1649" s="18"/>
      <c r="F1649" s="18"/>
      <c r="G1649" s="18"/>
      <c r="H1649" s="18"/>
      <c r="I1649" s="18"/>
      <c r="J1649" s="18"/>
      <c r="K1649" s="18"/>
      <c r="L1649" s="18"/>
      <c r="M1649" s="18"/>
      <c r="N1649" s="18"/>
      <c r="O1649" s="18"/>
      <c r="P1649" s="18"/>
      <c r="Q1649" s="18"/>
      <c r="R1649" s="18"/>
      <c r="S1649" s="18"/>
      <c r="T1649" s="18"/>
      <c r="U1649" s="18"/>
      <c r="V1649" s="18"/>
      <c r="W1649" s="18"/>
      <c r="X1649" s="18"/>
      <c r="Y1649" s="18"/>
      <c r="Z1649" s="18"/>
      <c r="AA1649" s="18"/>
      <c r="AB1649" s="18"/>
      <c r="AC1649" s="18"/>
      <c r="AD1649" s="18"/>
      <c r="AE1649" s="18"/>
      <c r="AF1649" s="18"/>
      <c r="AG1649" s="18"/>
      <c r="AH1649" s="18"/>
      <c r="AI1649" s="18"/>
      <c r="AJ1649" s="18"/>
      <c r="AK1649" s="18"/>
      <c r="AL1649" s="18"/>
      <c r="AM1649" s="18"/>
      <c r="AN1649" s="18"/>
      <c r="AO1649" s="18"/>
      <c r="AP1649" s="18"/>
      <c r="AQ1649" s="18"/>
      <c r="AR1649" s="18"/>
      <c r="AS1649" s="18"/>
      <c r="AT1649" s="18"/>
      <c r="AU1649" s="18"/>
      <c r="AV1649" s="18"/>
      <c r="AW1649" s="18"/>
      <c r="AX1649" s="18"/>
      <c r="AY1649" s="18"/>
      <c r="AZ1649" s="18"/>
      <c r="BA1649" s="18"/>
      <c r="BB1649" s="18"/>
      <c r="BC1649" s="18"/>
      <c r="BD1649" s="18"/>
      <c r="BE1649" s="18"/>
      <c r="BF1649" s="18"/>
      <c r="BG1649" s="18"/>
      <c r="BH1649" s="18"/>
      <c r="BI1649" s="18"/>
      <c r="BJ1649" s="18"/>
      <c r="BK1649" s="18"/>
      <c r="BL1649" s="18"/>
      <c r="BM1649" s="18"/>
      <c r="BN1649" s="18"/>
      <c r="BO1649" s="18"/>
      <c r="BP1649" s="18"/>
      <c r="BQ1649" s="18"/>
      <c r="BR1649" s="18"/>
      <c r="BS1649" s="18"/>
      <c r="BT1649" s="18"/>
      <c r="BU1649" s="18"/>
      <c r="BV1649" s="18"/>
      <c r="BW1649" s="18"/>
      <c r="BX1649" s="18"/>
      <c r="BY1649" s="18"/>
      <c r="BZ1649" s="18"/>
      <c r="CA1649" s="18"/>
      <c r="CB1649" s="18"/>
      <c r="CC1649" s="18"/>
      <c r="CD1649" s="18"/>
      <c r="CE1649" s="18"/>
      <c r="CF1649" s="18"/>
      <c r="CG1649" s="18"/>
      <c r="CH1649" s="18"/>
      <c r="CI1649" s="18"/>
      <c r="CJ1649" s="18"/>
      <c r="CK1649" s="18"/>
      <c r="CL1649" s="18"/>
      <c r="CM1649" s="18"/>
      <c r="CN1649" s="18"/>
      <c r="CO1649" s="18"/>
      <c r="CP1649" s="18"/>
      <c r="CQ1649" s="18"/>
      <c r="CR1649" s="18"/>
      <c r="CS1649" s="18"/>
    </row>
    <row r="1650" spans="1:97">
      <c r="A1650" s="18"/>
      <c r="B1650" s="18"/>
      <c r="C1650" s="18" t="s">
        <v>19527</v>
      </c>
      <c r="D1650" s="18"/>
      <c r="E1650" s="18"/>
      <c r="F1650" s="18"/>
      <c r="G1650" s="18"/>
      <c r="H1650" s="18"/>
      <c r="I1650" s="18"/>
      <c r="J1650" s="18"/>
      <c r="K1650" s="18"/>
      <c r="L1650" s="18"/>
      <c r="M1650" s="18"/>
      <c r="N1650" s="18"/>
      <c r="O1650" s="18"/>
      <c r="P1650" s="18"/>
      <c r="Q1650" s="18"/>
      <c r="R1650" s="18"/>
      <c r="S1650" s="18"/>
      <c r="T1650" s="18"/>
      <c r="U1650" s="18"/>
      <c r="V1650" s="18"/>
      <c r="W1650" s="18"/>
      <c r="X1650" s="18"/>
      <c r="Y1650" s="18"/>
      <c r="Z1650" s="18"/>
      <c r="AA1650" s="18"/>
      <c r="AB1650" s="18"/>
      <c r="AC1650" s="18"/>
      <c r="AD1650" s="18"/>
      <c r="AE1650" s="18"/>
      <c r="AF1650" s="18"/>
      <c r="AG1650" s="18"/>
      <c r="AH1650" s="18"/>
      <c r="AI1650" s="18"/>
      <c r="AJ1650" s="18"/>
      <c r="AK1650" s="18"/>
      <c r="AL1650" s="18"/>
      <c r="AM1650" s="18"/>
      <c r="AN1650" s="18"/>
      <c r="AO1650" s="18"/>
      <c r="AP1650" s="18"/>
      <c r="AQ1650" s="18"/>
      <c r="AR1650" s="18"/>
      <c r="AS1650" s="18"/>
      <c r="AT1650" s="18"/>
      <c r="AU1650" s="18"/>
      <c r="AV1650" s="18"/>
      <c r="AW1650" s="18"/>
      <c r="AX1650" s="18"/>
      <c r="AY1650" s="18"/>
      <c r="AZ1650" s="18"/>
      <c r="BA1650" s="18"/>
      <c r="BB1650" s="18"/>
      <c r="BC1650" s="18"/>
      <c r="BD1650" s="18"/>
      <c r="BE1650" s="18"/>
      <c r="BF1650" s="18"/>
      <c r="BG1650" s="18"/>
      <c r="BH1650" s="18"/>
      <c r="BI1650" s="18"/>
      <c r="BJ1650" s="18"/>
      <c r="BK1650" s="18"/>
      <c r="BL1650" s="18"/>
      <c r="BM1650" s="18"/>
      <c r="BN1650" s="18"/>
      <c r="BO1650" s="18"/>
      <c r="BP1650" s="18"/>
      <c r="BQ1650" s="18"/>
      <c r="BR1650" s="18"/>
      <c r="BS1650" s="18"/>
      <c r="BT1650" s="18"/>
      <c r="BU1650" s="18"/>
      <c r="BV1650" s="18"/>
      <c r="BW1650" s="18"/>
      <c r="BX1650" s="18"/>
      <c r="BY1650" s="18"/>
      <c r="BZ1650" s="18"/>
      <c r="CA1650" s="18"/>
      <c r="CB1650" s="18"/>
      <c r="CC1650" s="18"/>
      <c r="CD1650" s="18"/>
      <c r="CE1650" s="18"/>
      <c r="CF1650" s="18"/>
      <c r="CG1650" s="18"/>
      <c r="CH1650" s="18"/>
      <c r="CI1650" s="18"/>
      <c r="CJ1650" s="18"/>
      <c r="CK1650" s="18"/>
      <c r="CL1650" s="18"/>
      <c r="CM1650" s="18"/>
      <c r="CN1650" s="18"/>
      <c r="CO1650" s="18"/>
      <c r="CP1650" s="18"/>
      <c r="CQ1650" s="18"/>
      <c r="CR1650" s="18"/>
      <c r="CS1650" s="18"/>
    </row>
    <row r="1651" spans="1:97">
      <c r="A1651" s="18"/>
      <c r="B1651" s="18"/>
      <c r="C1651" s="18" t="s">
        <v>19528</v>
      </c>
      <c r="D1651" s="18"/>
      <c r="E1651" s="18"/>
      <c r="F1651" s="18"/>
      <c r="G1651" s="18"/>
      <c r="H1651" s="18"/>
      <c r="I1651" s="18"/>
      <c r="J1651" s="18"/>
      <c r="K1651" s="18"/>
      <c r="L1651" s="18"/>
      <c r="M1651" s="18"/>
      <c r="N1651" s="18"/>
      <c r="O1651" s="18"/>
      <c r="P1651" s="18"/>
      <c r="Q1651" s="18"/>
      <c r="R1651" s="18"/>
      <c r="S1651" s="18"/>
      <c r="T1651" s="18"/>
      <c r="U1651" s="18"/>
      <c r="V1651" s="18"/>
      <c r="W1651" s="18"/>
      <c r="X1651" s="18"/>
      <c r="Y1651" s="18"/>
      <c r="Z1651" s="18"/>
      <c r="AA1651" s="18"/>
      <c r="AB1651" s="18"/>
      <c r="AC1651" s="18"/>
      <c r="AD1651" s="18"/>
      <c r="AE1651" s="18"/>
      <c r="AF1651" s="18"/>
      <c r="AG1651" s="18"/>
      <c r="AH1651" s="18"/>
      <c r="AI1651" s="18"/>
      <c r="AJ1651" s="18"/>
      <c r="AK1651" s="18"/>
      <c r="AL1651" s="18"/>
      <c r="AM1651" s="18"/>
      <c r="AN1651" s="18"/>
      <c r="AO1651" s="18"/>
      <c r="AP1651" s="18"/>
      <c r="AQ1651" s="18"/>
      <c r="AR1651" s="18"/>
      <c r="AS1651" s="18"/>
      <c r="AT1651" s="18"/>
      <c r="AU1651" s="18"/>
      <c r="AV1651" s="18"/>
      <c r="AW1651" s="18"/>
      <c r="AX1651" s="18"/>
      <c r="AY1651" s="18"/>
      <c r="AZ1651" s="18"/>
      <c r="BA1651" s="18"/>
      <c r="BB1651" s="18"/>
      <c r="BC1651" s="18"/>
      <c r="BD1651" s="18"/>
      <c r="BE1651" s="18"/>
      <c r="BF1651" s="18"/>
      <c r="BG1651" s="18"/>
      <c r="BH1651" s="18"/>
      <c r="BI1651" s="18"/>
      <c r="BJ1651" s="18"/>
      <c r="BK1651" s="18"/>
      <c r="BL1651" s="18"/>
      <c r="BM1651" s="18"/>
      <c r="BN1651" s="18"/>
      <c r="BO1651" s="18"/>
      <c r="BP1651" s="18"/>
      <c r="BQ1651" s="18"/>
      <c r="BR1651" s="18"/>
      <c r="BS1651" s="18"/>
      <c r="BT1651" s="18"/>
      <c r="BU1651" s="18"/>
      <c r="BV1651" s="18"/>
      <c r="BW1651" s="18"/>
      <c r="BX1651" s="18"/>
      <c r="BY1651" s="18"/>
      <c r="BZ1651" s="18"/>
      <c r="CA1651" s="18"/>
      <c r="CB1651" s="18"/>
      <c r="CC1651" s="18"/>
      <c r="CD1651" s="18"/>
      <c r="CE1651" s="18"/>
      <c r="CF1651" s="18"/>
      <c r="CG1651" s="18"/>
      <c r="CH1651" s="18"/>
      <c r="CI1651" s="18"/>
      <c r="CJ1651" s="18"/>
      <c r="CK1651" s="18"/>
      <c r="CL1651" s="18"/>
      <c r="CM1651" s="18"/>
      <c r="CN1651" s="18"/>
      <c r="CO1651" s="18"/>
      <c r="CP1651" s="18"/>
      <c r="CQ1651" s="18"/>
      <c r="CR1651" s="18"/>
      <c r="CS1651" s="18"/>
    </row>
    <row r="1652" spans="1:97">
      <c r="A1652" s="18"/>
      <c r="B1652" s="18"/>
      <c r="C1652" s="18" t="s">
        <v>19529</v>
      </c>
      <c r="D1652" s="18"/>
      <c r="E1652" s="18"/>
      <c r="F1652" s="18"/>
      <c r="G1652" s="18"/>
      <c r="H1652" s="18"/>
      <c r="I1652" s="18"/>
      <c r="J1652" s="18"/>
      <c r="K1652" s="18"/>
      <c r="L1652" s="18"/>
      <c r="M1652" s="18"/>
      <c r="N1652" s="18"/>
      <c r="O1652" s="18"/>
      <c r="P1652" s="18"/>
      <c r="Q1652" s="18"/>
      <c r="R1652" s="18"/>
      <c r="S1652" s="18"/>
      <c r="T1652" s="18"/>
      <c r="U1652" s="18"/>
      <c r="V1652" s="18"/>
      <c r="W1652" s="18"/>
      <c r="X1652" s="18"/>
      <c r="Y1652" s="18"/>
      <c r="Z1652" s="18"/>
      <c r="AA1652" s="18"/>
      <c r="AB1652" s="18"/>
      <c r="AC1652" s="18"/>
      <c r="AD1652" s="18"/>
      <c r="AE1652" s="18"/>
      <c r="AF1652" s="18"/>
      <c r="AG1652" s="18"/>
      <c r="AH1652" s="18"/>
      <c r="AI1652" s="18"/>
      <c r="AJ1652" s="18"/>
      <c r="AK1652" s="18"/>
      <c r="AL1652" s="18"/>
      <c r="AM1652" s="18"/>
      <c r="AN1652" s="18"/>
      <c r="AO1652" s="18"/>
      <c r="AP1652" s="18"/>
      <c r="AQ1652" s="18"/>
      <c r="AR1652" s="18"/>
      <c r="AS1652" s="18"/>
      <c r="AT1652" s="18"/>
      <c r="AU1652" s="18"/>
      <c r="AV1652" s="18"/>
      <c r="AW1652" s="18"/>
      <c r="AX1652" s="18"/>
      <c r="AY1652" s="18"/>
      <c r="AZ1652" s="18"/>
      <c r="BA1652" s="18"/>
      <c r="BB1652" s="18"/>
      <c r="BC1652" s="18"/>
      <c r="BD1652" s="18"/>
      <c r="BE1652" s="18"/>
      <c r="BF1652" s="18"/>
      <c r="BG1652" s="18"/>
      <c r="BH1652" s="18"/>
      <c r="BI1652" s="18"/>
      <c r="BJ1652" s="18"/>
      <c r="BK1652" s="18"/>
      <c r="BL1652" s="18"/>
      <c r="BM1652" s="18"/>
      <c r="BN1652" s="18"/>
      <c r="BO1652" s="18"/>
      <c r="BP1652" s="18"/>
      <c r="BQ1652" s="18"/>
      <c r="BR1652" s="18"/>
      <c r="BS1652" s="18"/>
      <c r="BT1652" s="18"/>
      <c r="BU1652" s="18"/>
      <c r="BV1652" s="18"/>
      <c r="BW1652" s="18"/>
      <c r="BX1652" s="18"/>
      <c r="BY1652" s="18"/>
      <c r="BZ1652" s="18"/>
      <c r="CA1652" s="18"/>
      <c r="CB1652" s="18"/>
      <c r="CC1652" s="18"/>
      <c r="CD1652" s="18"/>
      <c r="CE1652" s="18"/>
      <c r="CF1652" s="18"/>
      <c r="CG1652" s="18"/>
      <c r="CH1652" s="18"/>
      <c r="CI1652" s="18"/>
      <c r="CJ1652" s="18"/>
      <c r="CK1652" s="18"/>
      <c r="CL1652" s="18"/>
      <c r="CM1652" s="18"/>
      <c r="CN1652" s="18"/>
      <c r="CO1652" s="18"/>
      <c r="CP1652" s="18"/>
      <c r="CQ1652" s="18"/>
      <c r="CR1652" s="18"/>
      <c r="CS1652" s="18"/>
    </row>
    <row r="1653" spans="1:97">
      <c r="A1653" s="18"/>
      <c r="B1653" s="18"/>
      <c r="C1653" s="18" t="s">
        <v>19530</v>
      </c>
      <c r="D1653" s="18"/>
      <c r="E1653" s="18"/>
      <c r="F1653" s="18"/>
      <c r="G1653" s="18"/>
      <c r="H1653" s="18"/>
      <c r="I1653" s="18"/>
      <c r="J1653" s="18"/>
      <c r="K1653" s="18"/>
      <c r="L1653" s="18"/>
      <c r="M1653" s="18"/>
      <c r="N1653" s="18"/>
      <c r="O1653" s="18"/>
      <c r="P1653" s="18"/>
      <c r="Q1653" s="18"/>
      <c r="R1653" s="18"/>
      <c r="S1653" s="18"/>
      <c r="T1653" s="18"/>
      <c r="U1653" s="18"/>
      <c r="V1653" s="18"/>
      <c r="W1653" s="18"/>
      <c r="X1653" s="18"/>
      <c r="Y1653" s="18"/>
      <c r="Z1653" s="18"/>
      <c r="AA1653" s="18"/>
      <c r="AB1653" s="18"/>
      <c r="AC1653" s="18"/>
      <c r="AD1653" s="18"/>
      <c r="AE1653" s="18"/>
      <c r="AF1653" s="18"/>
      <c r="AG1653" s="18"/>
      <c r="AH1653" s="18"/>
      <c r="AI1653" s="18"/>
      <c r="AJ1653" s="18"/>
      <c r="AK1653" s="18"/>
      <c r="AL1653" s="18"/>
      <c r="AM1653" s="18"/>
      <c r="AN1653" s="18"/>
      <c r="AO1653" s="18"/>
      <c r="AP1653" s="18"/>
      <c r="AQ1653" s="18"/>
      <c r="AR1653" s="18"/>
      <c r="AS1653" s="18"/>
      <c r="AT1653" s="18"/>
      <c r="AU1653" s="18"/>
      <c r="AV1653" s="18"/>
      <c r="AW1653" s="18"/>
      <c r="AX1653" s="18"/>
      <c r="AY1653" s="18"/>
      <c r="AZ1653" s="18"/>
      <c r="BA1653" s="18"/>
      <c r="BB1653" s="18"/>
      <c r="BC1653" s="18"/>
      <c r="BD1653" s="18"/>
      <c r="BE1653" s="18"/>
      <c r="BF1653" s="18"/>
      <c r="BG1653" s="18"/>
      <c r="BH1653" s="18"/>
      <c r="BI1653" s="18"/>
      <c r="BJ1653" s="18"/>
      <c r="BK1653" s="18"/>
      <c r="BL1653" s="18"/>
      <c r="BM1653" s="18"/>
      <c r="BN1653" s="18"/>
      <c r="BO1653" s="18"/>
      <c r="BP1653" s="18"/>
      <c r="BQ1653" s="18"/>
      <c r="BR1653" s="18"/>
      <c r="BS1653" s="18"/>
      <c r="BT1653" s="18"/>
      <c r="BU1653" s="18"/>
      <c r="BV1653" s="18"/>
      <c r="BW1653" s="18"/>
      <c r="BX1653" s="18"/>
      <c r="BY1653" s="18"/>
      <c r="BZ1653" s="18"/>
      <c r="CA1653" s="18"/>
      <c r="CB1653" s="18"/>
      <c r="CC1653" s="18"/>
      <c r="CD1653" s="18"/>
      <c r="CE1653" s="18"/>
      <c r="CF1653" s="18"/>
      <c r="CG1653" s="18"/>
      <c r="CH1653" s="18"/>
      <c r="CI1653" s="18"/>
      <c r="CJ1653" s="18"/>
      <c r="CK1653" s="18"/>
      <c r="CL1653" s="18"/>
      <c r="CM1653" s="18"/>
      <c r="CN1653" s="18"/>
      <c r="CO1653" s="18"/>
      <c r="CP1653" s="18"/>
      <c r="CQ1653" s="18"/>
      <c r="CR1653" s="18"/>
      <c r="CS1653" s="18"/>
    </row>
    <row r="1654" spans="1:97">
      <c r="A1654" s="18"/>
      <c r="B1654" s="18"/>
      <c r="C1654" s="18" t="s">
        <v>19531</v>
      </c>
      <c r="D1654" s="18"/>
      <c r="E1654" s="18"/>
      <c r="F1654" s="18"/>
      <c r="G1654" s="18"/>
      <c r="H1654" s="18"/>
      <c r="I1654" s="18"/>
      <c r="J1654" s="18"/>
      <c r="K1654" s="18"/>
      <c r="L1654" s="18"/>
      <c r="M1654" s="18"/>
      <c r="N1654" s="18"/>
      <c r="O1654" s="18"/>
      <c r="P1654" s="18"/>
      <c r="Q1654" s="18"/>
      <c r="R1654" s="18"/>
      <c r="S1654" s="18"/>
      <c r="T1654" s="18"/>
      <c r="U1654" s="18"/>
      <c r="V1654" s="18"/>
      <c r="W1654" s="18"/>
      <c r="X1654" s="18"/>
      <c r="Y1654" s="18"/>
      <c r="Z1654" s="18"/>
      <c r="AA1654" s="18"/>
      <c r="AB1654" s="18"/>
      <c r="AC1654" s="18"/>
      <c r="AD1654" s="18"/>
      <c r="AE1654" s="18"/>
      <c r="AF1654" s="18"/>
      <c r="AG1654" s="18"/>
      <c r="AH1654" s="18"/>
      <c r="AI1654" s="18"/>
      <c r="AJ1654" s="18"/>
      <c r="AK1654" s="18"/>
      <c r="AL1654" s="18"/>
      <c r="AM1654" s="18"/>
      <c r="AN1654" s="18"/>
      <c r="AO1654" s="18"/>
      <c r="AP1654" s="18"/>
      <c r="AQ1654" s="18"/>
      <c r="AR1654" s="18"/>
      <c r="AS1654" s="18"/>
      <c r="AT1654" s="18"/>
      <c r="AU1654" s="18"/>
      <c r="AV1654" s="18"/>
      <c r="AW1654" s="18"/>
      <c r="AX1654" s="18"/>
      <c r="AY1654" s="18"/>
      <c r="AZ1654" s="18"/>
      <c r="BA1654" s="18"/>
      <c r="BB1654" s="18"/>
      <c r="BC1654" s="18"/>
      <c r="BD1654" s="18"/>
      <c r="BE1654" s="18"/>
      <c r="BF1654" s="18"/>
      <c r="BG1654" s="18"/>
      <c r="BH1654" s="18"/>
      <c r="BI1654" s="18"/>
      <c r="BJ1654" s="18"/>
      <c r="BK1654" s="18"/>
      <c r="BL1654" s="18"/>
      <c r="BM1654" s="18"/>
      <c r="BN1654" s="18"/>
      <c r="BO1654" s="18"/>
      <c r="BP1654" s="18"/>
      <c r="BQ1654" s="18"/>
      <c r="BR1654" s="18"/>
      <c r="BS1654" s="18"/>
      <c r="BT1654" s="18"/>
      <c r="BU1654" s="18"/>
      <c r="BV1654" s="18"/>
      <c r="BW1654" s="18"/>
      <c r="BX1654" s="18"/>
      <c r="BY1654" s="18"/>
      <c r="BZ1654" s="18"/>
      <c r="CA1654" s="18"/>
      <c r="CB1654" s="18"/>
      <c r="CC1654" s="18"/>
      <c r="CD1654" s="18"/>
      <c r="CE1654" s="18"/>
      <c r="CF1654" s="18"/>
      <c r="CG1654" s="18"/>
      <c r="CH1654" s="18"/>
      <c r="CI1654" s="18"/>
      <c r="CJ1654" s="18"/>
      <c r="CK1654" s="18"/>
      <c r="CL1654" s="18"/>
      <c r="CM1654" s="18"/>
      <c r="CN1654" s="18"/>
      <c r="CO1654" s="18"/>
      <c r="CP1654" s="18"/>
      <c r="CQ1654" s="18"/>
      <c r="CR1654" s="18"/>
      <c r="CS1654" s="18"/>
    </row>
    <row r="1655" spans="1:97">
      <c r="A1655" s="18"/>
      <c r="B1655" s="18"/>
      <c r="C1655" s="18" t="s">
        <v>19532</v>
      </c>
      <c r="D1655" s="18"/>
      <c r="E1655" s="18"/>
      <c r="F1655" s="18"/>
      <c r="G1655" s="18"/>
      <c r="H1655" s="18"/>
      <c r="I1655" s="18"/>
      <c r="J1655" s="18"/>
      <c r="K1655" s="18"/>
      <c r="L1655" s="18"/>
      <c r="M1655" s="18"/>
      <c r="N1655" s="18"/>
      <c r="O1655" s="18"/>
      <c r="P1655" s="18"/>
      <c r="Q1655" s="18"/>
      <c r="R1655" s="18"/>
      <c r="S1655" s="18"/>
      <c r="T1655" s="18"/>
      <c r="U1655" s="18"/>
      <c r="V1655" s="18"/>
      <c r="W1655" s="18"/>
      <c r="X1655" s="18"/>
      <c r="Y1655" s="18"/>
      <c r="Z1655" s="18"/>
      <c r="AA1655" s="18"/>
      <c r="AB1655" s="18"/>
      <c r="AC1655" s="18"/>
      <c r="AD1655" s="18"/>
      <c r="AE1655" s="18"/>
      <c r="AF1655" s="18"/>
      <c r="AG1655" s="18"/>
      <c r="AH1655" s="18"/>
      <c r="AI1655" s="18"/>
      <c r="AJ1655" s="18"/>
      <c r="AK1655" s="18"/>
      <c r="AL1655" s="18"/>
      <c r="AM1655" s="18"/>
      <c r="AN1655" s="18"/>
      <c r="AO1655" s="18"/>
      <c r="AP1655" s="18"/>
      <c r="AQ1655" s="18"/>
      <c r="AR1655" s="18"/>
      <c r="AS1655" s="18"/>
      <c r="AT1655" s="18"/>
      <c r="AU1655" s="18"/>
      <c r="AV1655" s="18"/>
      <c r="AW1655" s="18"/>
      <c r="AX1655" s="18"/>
      <c r="AY1655" s="18"/>
      <c r="AZ1655" s="18"/>
      <c r="BA1655" s="18"/>
      <c r="BB1655" s="18"/>
      <c r="BC1655" s="18"/>
      <c r="BD1655" s="18"/>
      <c r="BE1655" s="18"/>
      <c r="BF1655" s="18"/>
      <c r="BG1655" s="18"/>
      <c r="BH1655" s="18"/>
      <c r="BI1655" s="18"/>
      <c r="BJ1655" s="18"/>
      <c r="BK1655" s="18"/>
      <c r="BL1655" s="18"/>
      <c r="BM1655" s="18"/>
      <c r="BN1655" s="18"/>
      <c r="BO1655" s="18"/>
      <c r="BP1655" s="18"/>
      <c r="BQ1655" s="18"/>
      <c r="BR1655" s="18"/>
      <c r="BS1655" s="18"/>
      <c r="BT1655" s="18"/>
      <c r="BU1655" s="18"/>
      <c r="BV1655" s="18"/>
      <c r="BW1655" s="18"/>
      <c r="BX1655" s="18"/>
      <c r="BY1655" s="18"/>
      <c r="BZ1655" s="18"/>
      <c r="CA1655" s="18"/>
      <c r="CB1655" s="18"/>
      <c r="CC1655" s="18"/>
      <c r="CD1655" s="18"/>
      <c r="CE1655" s="18"/>
      <c r="CF1655" s="18"/>
      <c r="CG1655" s="18"/>
      <c r="CH1655" s="18"/>
      <c r="CI1655" s="18"/>
      <c r="CJ1655" s="18"/>
      <c r="CK1655" s="18"/>
      <c r="CL1655" s="18"/>
      <c r="CM1655" s="18"/>
      <c r="CN1655" s="18"/>
      <c r="CO1655" s="18"/>
      <c r="CP1655" s="18"/>
      <c r="CQ1655" s="18"/>
      <c r="CR1655" s="18"/>
      <c r="CS1655" s="18"/>
    </row>
    <row r="1656" spans="1:97">
      <c r="A1656" s="18"/>
      <c r="B1656" s="18"/>
      <c r="C1656" s="18" t="s">
        <v>19533</v>
      </c>
      <c r="D1656" s="18"/>
      <c r="E1656" s="18"/>
      <c r="F1656" s="18"/>
      <c r="G1656" s="18"/>
      <c r="H1656" s="18"/>
      <c r="I1656" s="18"/>
      <c r="J1656" s="18"/>
      <c r="K1656" s="18"/>
      <c r="L1656" s="18"/>
      <c r="M1656" s="18"/>
      <c r="N1656" s="18"/>
      <c r="O1656" s="18"/>
      <c r="P1656" s="18"/>
      <c r="Q1656" s="18"/>
      <c r="R1656" s="18"/>
      <c r="S1656" s="18"/>
      <c r="T1656" s="18"/>
      <c r="U1656" s="18"/>
      <c r="V1656" s="18"/>
      <c r="W1656" s="18"/>
      <c r="X1656" s="18"/>
      <c r="Y1656" s="18"/>
      <c r="Z1656" s="18"/>
      <c r="AA1656" s="18"/>
      <c r="AB1656" s="18"/>
      <c r="AC1656" s="18"/>
      <c r="AD1656" s="18"/>
      <c r="AE1656" s="18"/>
      <c r="AF1656" s="18"/>
      <c r="AG1656" s="18"/>
      <c r="AH1656" s="18"/>
      <c r="AI1656" s="18"/>
      <c r="AJ1656" s="18"/>
      <c r="AK1656" s="18"/>
      <c r="AL1656" s="18"/>
      <c r="AM1656" s="18"/>
      <c r="AN1656" s="18"/>
      <c r="AO1656" s="18"/>
      <c r="AP1656" s="18"/>
      <c r="AQ1656" s="18"/>
      <c r="AR1656" s="18"/>
      <c r="AS1656" s="18"/>
      <c r="AT1656" s="18"/>
      <c r="AU1656" s="18"/>
      <c r="AV1656" s="18"/>
      <c r="AW1656" s="18"/>
      <c r="AX1656" s="18"/>
      <c r="AY1656" s="18"/>
      <c r="AZ1656" s="18"/>
      <c r="BA1656" s="18"/>
      <c r="BB1656" s="18"/>
      <c r="BC1656" s="18"/>
      <c r="BD1656" s="18"/>
      <c r="BE1656" s="18"/>
      <c r="BF1656" s="18"/>
      <c r="BG1656" s="18"/>
      <c r="BH1656" s="18"/>
      <c r="BI1656" s="18"/>
      <c r="BJ1656" s="18"/>
      <c r="BK1656" s="18"/>
      <c r="BL1656" s="18"/>
      <c r="BM1656" s="18"/>
      <c r="BN1656" s="18"/>
      <c r="BO1656" s="18"/>
      <c r="BP1656" s="18"/>
      <c r="BQ1656" s="18"/>
      <c r="BR1656" s="18"/>
      <c r="BS1656" s="18"/>
      <c r="BT1656" s="18"/>
      <c r="BU1656" s="18"/>
      <c r="BV1656" s="18"/>
      <c r="BW1656" s="18"/>
      <c r="BX1656" s="18"/>
      <c r="BY1656" s="18"/>
      <c r="BZ1656" s="18"/>
      <c r="CA1656" s="18"/>
      <c r="CB1656" s="18"/>
      <c r="CC1656" s="18"/>
      <c r="CD1656" s="18"/>
      <c r="CE1656" s="18"/>
      <c r="CF1656" s="18"/>
      <c r="CG1656" s="18"/>
      <c r="CH1656" s="18"/>
      <c r="CI1656" s="18"/>
      <c r="CJ1656" s="18"/>
      <c r="CK1656" s="18"/>
      <c r="CL1656" s="18"/>
      <c r="CM1656" s="18"/>
      <c r="CN1656" s="18"/>
      <c r="CO1656" s="18"/>
      <c r="CP1656" s="18"/>
      <c r="CQ1656" s="18"/>
      <c r="CR1656" s="18"/>
      <c r="CS1656" s="18"/>
    </row>
    <row r="1657" spans="1:97">
      <c r="A1657" s="18"/>
      <c r="B1657" s="18"/>
      <c r="C1657" s="18" t="s">
        <v>19534</v>
      </c>
      <c r="D1657" s="18"/>
      <c r="E1657" s="18"/>
      <c r="F1657" s="18"/>
      <c r="G1657" s="18"/>
      <c r="H1657" s="18"/>
      <c r="I1657" s="18"/>
      <c r="J1657" s="18"/>
      <c r="K1657" s="18"/>
      <c r="L1657" s="18"/>
      <c r="M1657" s="18"/>
      <c r="N1657" s="18"/>
      <c r="O1657" s="18"/>
      <c r="P1657" s="18"/>
      <c r="Q1657" s="18"/>
      <c r="R1657" s="18"/>
      <c r="S1657" s="18"/>
      <c r="T1657" s="18"/>
      <c r="U1657" s="18"/>
      <c r="V1657" s="18"/>
      <c r="W1657" s="18"/>
      <c r="X1657" s="18"/>
      <c r="Y1657" s="18"/>
      <c r="Z1657" s="18"/>
      <c r="AA1657" s="18"/>
      <c r="AB1657" s="18"/>
      <c r="AC1657" s="18"/>
      <c r="AD1657" s="18"/>
      <c r="AE1657" s="18"/>
      <c r="AF1657" s="18"/>
      <c r="AG1657" s="18"/>
      <c r="AH1657" s="18"/>
      <c r="AI1657" s="18"/>
      <c r="AJ1657" s="18"/>
      <c r="AK1657" s="18"/>
      <c r="AL1657" s="18"/>
      <c r="AM1657" s="18"/>
      <c r="AN1657" s="18"/>
      <c r="AO1657" s="18"/>
      <c r="AP1657" s="18"/>
      <c r="AQ1657" s="18"/>
      <c r="AR1657" s="18"/>
      <c r="AS1657" s="18"/>
      <c r="AT1657" s="18"/>
      <c r="AU1657" s="18"/>
      <c r="AV1657" s="18"/>
      <c r="AW1657" s="18"/>
      <c r="AX1657" s="18"/>
      <c r="AY1657" s="18"/>
      <c r="AZ1657" s="18"/>
      <c r="BA1657" s="18"/>
      <c r="BB1657" s="18"/>
      <c r="BC1657" s="18"/>
      <c r="BD1657" s="18"/>
      <c r="BE1657" s="18"/>
      <c r="BF1657" s="18"/>
      <c r="BG1657" s="18"/>
      <c r="BH1657" s="18"/>
      <c r="BI1657" s="18"/>
      <c r="BJ1657" s="18"/>
      <c r="BK1657" s="18"/>
      <c r="BL1657" s="18"/>
      <c r="BM1657" s="18"/>
      <c r="BN1657" s="18"/>
      <c r="BO1657" s="18"/>
      <c r="BP1657" s="18"/>
      <c r="BQ1657" s="18"/>
      <c r="BR1657" s="18"/>
      <c r="BS1657" s="18"/>
      <c r="BT1657" s="18"/>
      <c r="BU1657" s="18"/>
      <c r="BV1657" s="18"/>
      <c r="BW1657" s="18"/>
      <c r="BX1657" s="18"/>
      <c r="BY1657" s="18"/>
      <c r="BZ1657" s="18"/>
      <c r="CA1657" s="18"/>
      <c r="CB1657" s="18"/>
      <c r="CC1657" s="18"/>
      <c r="CD1657" s="18"/>
      <c r="CE1657" s="18"/>
      <c r="CF1657" s="18"/>
      <c r="CG1657" s="18"/>
      <c r="CH1657" s="18"/>
      <c r="CI1657" s="18"/>
      <c r="CJ1657" s="18"/>
      <c r="CK1657" s="18"/>
      <c r="CL1657" s="18"/>
      <c r="CM1657" s="18"/>
      <c r="CN1657" s="18"/>
      <c r="CO1657" s="18"/>
      <c r="CP1657" s="18"/>
      <c r="CQ1657" s="18"/>
      <c r="CR1657" s="18"/>
      <c r="CS1657" s="18"/>
    </row>
    <row r="1658" spans="1:97">
      <c r="A1658" s="18"/>
      <c r="B1658" s="18"/>
      <c r="C1658" s="18" t="s">
        <v>19535</v>
      </c>
      <c r="D1658" s="18"/>
      <c r="E1658" s="18"/>
      <c r="F1658" s="18"/>
      <c r="G1658" s="18"/>
      <c r="H1658" s="18"/>
      <c r="I1658" s="18"/>
      <c r="J1658" s="18"/>
      <c r="K1658" s="18"/>
      <c r="L1658" s="18"/>
      <c r="M1658" s="18"/>
      <c r="N1658" s="18"/>
      <c r="O1658" s="18"/>
      <c r="P1658" s="18"/>
      <c r="Q1658" s="18"/>
      <c r="R1658" s="18"/>
      <c r="S1658" s="18"/>
      <c r="T1658" s="18"/>
      <c r="U1658" s="18"/>
      <c r="V1658" s="18"/>
      <c r="W1658" s="18"/>
      <c r="X1658" s="18"/>
      <c r="Y1658" s="18"/>
      <c r="Z1658" s="18"/>
      <c r="AA1658" s="18"/>
      <c r="AB1658" s="18"/>
      <c r="AC1658" s="18"/>
      <c r="AD1658" s="18"/>
      <c r="AE1658" s="18"/>
      <c r="AF1658" s="18"/>
      <c r="AG1658" s="18"/>
      <c r="AH1658" s="18"/>
      <c r="AI1658" s="18"/>
      <c r="AJ1658" s="18"/>
      <c r="AK1658" s="18"/>
      <c r="AL1658" s="18"/>
      <c r="AM1658" s="18"/>
      <c r="AN1658" s="18"/>
      <c r="AO1658" s="18"/>
      <c r="AP1658" s="18"/>
      <c r="AQ1658" s="18"/>
      <c r="AR1658" s="18"/>
      <c r="AS1658" s="18"/>
      <c r="AT1658" s="18"/>
      <c r="AU1658" s="18"/>
      <c r="AV1658" s="18"/>
      <c r="AW1658" s="18"/>
      <c r="AX1658" s="18"/>
      <c r="AY1658" s="18"/>
      <c r="AZ1658" s="18"/>
      <c r="BA1658" s="18"/>
      <c r="BB1658" s="18"/>
      <c r="BC1658" s="18"/>
      <c r="BD1658" s="18"/>
      <c r="BE1658" s="18"/>
      <c r="BF1658" s="18"/>
      <c r="BG1658" s="18"/>
      <c r="BH1658" s="18"/>
      <c r="BI1658" s="18"/>
      <c r="BJ1658" s="18"/>
      <c r="BK1658" s="18"/>
      <c r="BL1658" s="18"/>
      <c r="BM1658" s="18"/>
      <c r="BN1658" s="18"/>
      <c r="BO1658" s="18"/>
      <c r="BP1658" s="18"/>
      <c r="BQ1658" s="18"/>
      <c r="BR1658" s="18"/>
      <c r="BS1658" s="18"/>
      <c r="BT1658" s="18"/>
      <c r="BU1658" s="18"/>
      <c r="BV1658" s="18"/>
      <c r="BW1658" s="18"/>
      <c r="BX1658" s="18"/>
      <c r="BY1658" s="18"/>
      <c r="BZ1658" s="18"/>
      <c r="CA1658" s="18"/>
      <c r="CB1658" s="18"/>
      <c r="CC1658" s="18"/>
      <c r="CD1658" s="18"/>
      <c r="CE1658" s="18"/>
      <c r="CF1658" s="18"/>
      <c r="CG1658" s="18"/>
      <c r="CH1658" s="18"/>
      <c r="CI1658" s="18"/>
      <c r="CJ1658" s="18"/>
      <c r="CK1658" s="18"/>
      <c r="CL1658" s="18"/>
      <c r="CM1658" s="18"/>
      <c r="CN1658" s="18"/>
      <c r="CO1658" s="18"/>
      <c r="CP1658" s="18"/>
      <c r="CQ1658" s="18"/>
      <c r="CR1658" s="18"/>
      <c r="CS1658" s="18"/>
    </row>
    <row r="1659" spans="1:97">
      <c r="A1659" s="18"/>
      <c r="B1659" s="18"/>
      <c r="C1659" s="18" t="s">
        <v>19536</v>
      </c>
      <c r="D1659" s="18"/>
      <c r="E1659" s="18"/>
      <c r="F1659" s="18"/>
      <c r="G1659" s="18"/>
      <c r="H1659" s="18"/>
      <c r="I1659" s="18"/>
      <c r="J1659" s="18"/>
      <c r="K1659" s="18"/>
      <c r="L1659" s="18"/>
      <c r="M1659" s="18"/>
      <c r="N1659" s="18"/>
      <c r="O1659" s="18"/>
      <c r="P1659" s="18"/>
      <c r="Q1659" s="18"/>
      <c r="R1659" s="18"/>
      <c r="S1659" s="18"/>
      <c r="T1659" s="18"/>
      <c r="U1659" s="18"/>
      <c r="V1659" s="18"/>
      <c r="W1659" s="18"/>
      <c r="X1659" s="18"/>
      <c r="Y1659" s="18"/>
      <c r="Z1659" s="18"/>
      <c r="AA1659" s="18"/>
      <c r="AB1659" s="18"/>
      <c r="AC1659" s="18"/>
      <c r="AD1659" s="18"/>
      <c r="AE1659" s="18"/>
      <c r="AF1659" s="18"/>
      <c r="AG1659" s="18"/>
      <c r="AH1659" s="18"/>
      <c r="AI1659" s="18"/>
      <c r="AJ1659" s="18"/>
      <c r="AK1659" s="18"/>
      <c r="AL1659" s="18"/>
      <c r="AM1659" s="18"/>
      <c r="AN1659" s="18"/>
      <c r="AO1659" s="18"/>
      <c r="AP1659" s="18"/>
      <c r="AQ1659" s="18"/>
      <c r="AR1659" s="18"/>
      <c r="AS1659" s="18"/>
      <c r="AT1659" s="18"/>
      <c r="AU1659" s="18"/>
      <c r="AV1659" s="18"/>
      <c r="AW1659" s="18"/>
      <c r="AX1659" s="18"/>
      <c r="AY1659" s="18"/>
      <c r="AZ1659" s="18"/>
      <c r="BA1659" s="18"/>
      <c r="BB1659" s="18"/>
      <c r="BC1659" s="18"/>
      <c r="BD1659" s="18"/>
      <c r="BE1659" s="18"/>
      <c r="BF1659" s="18"/>
      <c r="BG1659" s="18"/>
      <c r="BH1659" s="18"/>
      <c r="BI1659" s="18"/>
      <c r="BJ1659" s="18"/>
      <c r="BK1659" s="18"/>
      <c r="BL1659" s="18"/>
      <c r="BM1659" s="18"/>
      <c r="BN1659" s="18"/>
      <c r="BO1659" s="18"/>
      <c r="BP1659" s="18"/>
      <c r="BQ1659" s="18"/>
      <c r="BR1659" s="18"/>
      <c r="BS1659" s="18"/>
      <c r="BT1659" s="18"/>
      <c r="BU1659" s="18"/>
      <c r="BV1659" s="18"/>
      <c r="BW1659" s="18"/>
      <c r="BX1659" s="18"/>
      <c r="BY1659" s="18"/>
      <c r="BZ1659" s="18"/>
      <c r="CA1659" s="18"/>
      <c r="CB1659" s="18"/>
      <c r="CC1659" s="18"/>
      <c r="CD1659" s="18"/>
      <c r="CE1659" s="18"/>
      <c r="CF1659" s="18"/>
      <c r="CG1659" s="18"/>
      <c r="CH1659" s="18"/>
      <c r="CI1659" s="18"/>
      <c r="CJ1659" s="18"/>
      <c r="CK1659" s="18"/>
      <c r="CL1659" s="18"/>
      <c r="CM1659" s="18"/>
      <c r="CN1659" s="18"/>
      <c r="CO1659" s="18"/>
      <c r="CP1659" s="18"/>
      <c r="CQ1659" s="18"/>
      <c r="CR1659" s="18"/>
      <c r="CS1659" s="18"/>
    </row>
    <row r="1660" spans="1:97">
      <c r="A1660" s="18"/>
      <c r="B1660" s="18"/>
      <c r="C1660" s="18" t="s">
        <v>19537</v>
      </c>
      <c r="D1660" s="18"/>
      <c r="E1660" s="18"/>
      <c r="F1660" s="18"/>
      <c r="G1660" s="18"/>
      <c r="H1660" s="18"/>
      <c r="I1660" s="18"/>
      <c r="J1660" s="18"/>
      <c r="K1660" s="18"/>
      <c r="L1660" s="18"/>
      <c r="M1660" s="18"/>
      <c r="N1660" s="18"/>
      <c r="O1660" s="18"/>
      <c r="P1660" s="18"/>
      <c r="Q1660" s="18"/>
      <c r="R1660" s="18"/>
      <c r="S1660" s="18"/>
      <c r="T1660" s="18"/>
      <c r="U1660" s="18"/>
      <c r="V1660" s="18"/>
      <c r="W1660" s="18"/>
      <c r="X1660" s="18"/>
      <c r="Y1660" s="18"/>
      <c r="Z1660" s="18"/>
      <c r="AA1660" s="18"/>
      <c r="AB1660" s="18"/>
      <c r="AC1660" s="18"/>
      <c r="AD1660" s="18"/>
      <c r="AE1660" s="18"/>
      <c r="AF1660" s="18"/>
      <c r="AG1660" s="18"/>
      <c r="AH1660" s="18"/>
      <c r="AI1660" s="18"/>
      <c r="AJ1660" s="18"/>
      <c r="AK1660" s="18"/>
      <c r="AL1660" s="18"/>
      <c r="AM1660" s="18"/>
      <c r="AN1660" s="18"/>
      <c r="AO1660" s="18"/>
      <c r="AP1660" s="18"/>
      <c r="AQ1660" s="18"/>
      <c r="AR1660" s="18"/>
      <c r="AS1660" s="18"/>
      <c r="AT1660" s="18"/>
      <c r="AU1660" s="18"/>
      <c r="AV1660" s="18"/>
      <c r="AW1660" s="18"/>
      <c r="AX1660" s="18"/>
      <c r="AY1660" s="18"/>
      <c r="AZ1660" s="18"/>
      <c r="BA1660" s="18"/>
      <c r="BB1660" s="18"/>
      <c r="BC1660" s="18"/>
      <c r="BD1660" s="18"/>
      <c r="BE1660" s="18"/>
      <c r="BF1660" s="18"/>
      <c r="BG1660" s="18"/>
      <c r="BH1660" s="18"/>
      <c r="BI1660" s="18"/>
      <c r="BJ1660" s="18"/>
      <c r="BK1660" s="18"/>
      <c r="BL1660" s="18"/>
      <c r="BM1660" s="18"/>
      <c r="BN1660" s="18"/>
      <c r="BO1660" s="18"/>
      <c r="BP1660" s="18"/>
      <c r="BQ1660" s="18"/>
      <c r="BR1660" s="18"/>
      <c r="BS1660" s="18"/>
      <c r="BT1660" s="18"/>
      <c r="BU1660" s="18"/>
      <c r="BV1660" s="18"/>
      <c r="BW1660" s="18"/>
      <c r="BX1660" s="18"/>
      <c r="BY1660" s="18"/>
      <c r="BZ1660" s="18"/>
      <c r="CA1660" s="18"/>
      <c r="CB1660" s="18"/>
      <c r="CC1660" s="18"/>
      <c r="CD1660" s="18"/>
      <c r="CE1660" s="18"/>
      <c r="CF1660" s="18"/>
      <c r="CG1660" s="18"/>
      <c r="CH1660" s="18"/>
      <c r="CI1660" s="18"/>
      <c r="CJ1660" s="18"/>
      <c r="CK1660" s="18"/>
      <c r="CL1660" s="18"/>
      <c r="CM1660" s="18"/>
      <c r="CN1660" s="18"/>
      <c r="CO1660" s="18"/>
      <c r="CP1660" s="18"/>
      <c r="CQ1660" s="18"/>
      <c r="CR1660" s="18"/>
      <c r="CS1660" s="18"/>
    </row>
    <row r="1661" spans="1:97">
      <c r="A1661" s="18"/>
      <c r="B1661" s="18"/>
      <c r="C1661" s="18" t="s">
        <v>19538</v>
      </c>
      <c r="D1661" s="18"/>
      <c r="E1661" s="18"/>
      <c r="F1661" s="18"/>
      <c r="G1661" s="18"/>
      <c r="H1661" s="18"/>
      <c r="I1661" s="18"/>
      <c r="J1661" s="18"/>
      <c r="K1661" s="18"/>
      <c r="L1661" s="18"/>
      <c r="M1661" s="18"/>
      <c r="N1661" s="18"/>
      <c r="O1661" s="18"/>
      <c r="P1661" s="18"/>
      <c r="Q1661" s="18"/>
      <c r="R1661" s="18"/>
      <c r="S1661" s="18"/>
      <c r="T1661" s="18"/>
      <c r="U1661" s="18"/>
      <c r="V1661" s="18"/>
      <c r="W1661" s="18"/>
      <c r="X1661" s="18"/>
      <c r="Y1661" s="18"/>
      <c r="Z1661" s="18"/>
      <c r="AA1661" s="18"/>
      <c r="AB1661" s="18"/>
      <c r="AC1661" s="18"/>
      <c r="AD1661" s="18"/>
      <c r="AE1661" s="18"/>
      <c r="AF1661" s="18"/>
      <c r="AG1661" s="18"/>
      <c r="AH1661" s="18"/>
      <c r="AI1661" s="18"/>
      <c r="AJ1661" s="18"/>
      <c r="AK1661" s="18"/>
      <c r="AL1661" s="18"/>
      <c r="AM1661" s="18"/>
      <c r="AN1661" s="18"/>
      <c r="AO1661" s="18"/>
      <c r="AP1661" s="18"/>
      <c r="AQ1661" s="18"/>
      <c r="AR1661" s="18"/>
      <c r="AS1661" s="18"/>
      <c r="AT1661" s="18"/>
      <c r="AU1661" s="18"/>
      <c r="AV1661" s="18"/>
      <c r="AW1661" s="18"/>
      <c r="AX1661" s="18"/>
      <c r="AY1661" s="18"/>
      <c r="AZ1661" s="18"/>
      <c r="BA1661" s="18"/>
      <c r="BB1661" s="18"/>
      <c r="BC1661" s="18"/>
      <c r="BD1661" s="18"/>
      <c r="BE1661" s="18"/>
      <c r="BF1661" s="18"/>
      <c r="BG1661" s="18"/>
      <c r="BH1661" s="18"/>
      <c r="BI1661" s="18"/>
      <c r="BJ1661" s="18"/>
      <c r="BK1661" s="18"/>
      <c r="BL1661" s="18"/>
      <c r="BM1661" s="18"/>
      <c r="BN1661" s="18"/>
      <c r="BO1661" s="18"/>
      <c r="BP1661" s="18"/>
      <c r="BQ1661" s="18"/>
      <c r="BR1661" s="18"/>
      <c r="BS1661" s="18"/>
      <c r="BT1661" s="18"/>
      <c r="BU1661" s="18"/>
      <c r="BV1661" s="18"/>
      <c r="BW1661" s="18"/>
      <c r="BX1661" s="18"/>
      <c r="BY1661" s="18"/>
      <c r="BZ1661" s="18"/>
      <c r="CA1661" s="18"/>
      <c r="CB1661" s="18"/>
      <c r="CC1661" s="18"/>
      <c r="CD1661" s="18"/>
      <c r="CE1661" s="18"/>
      <c r="CF1661" s="18"/>
      <c r="CG1661" s="18"/>
      <c r="CH1661" s="18"/>
      <c r="CI1661" s="18"/>
      <c r="CJ1661" s="18"/>
      <c r="CK1661" s="18"/>
      <c r="CL1661" s="18"/>
      <c r="CM1661" s="18"/>
      <c r="CN1661" s="18"/>
      <c r="CO1661" s="18"/>
      <c r="CP1661" s="18"/>
      <c r="CQ1661" s="18"/>
      <c r="CR1661" s="18"/>
      <c r="CS1661" s="18"/>
    </row>
    <row r="1662" spans="1:97">
      <c r="A1662" s="18"/>
      <c r="B1662" s="18"/>
      <c r="C1662" s="18" t="s">
        <v>19539</v>
      </c>
      <c r="D1662" s="18"/>
      <c r="E1662" s="18"/>
      <c r="F1662" s="18"/>
      <c r="G1662" s="18"/>
      <c r="H1662" s="18"/>
      <c r="I1662" s="18"/>
      <c r="J1662" s="18"/>
      <c r="K1662" s="18"/>
      <c r="L1662" s="18"/>
      <c r="M1662" s="18"/>
      <c r="N1662" s="18"/>
      <c r="O1662" s="18"/>
      <c r="P1662" s="18"/>
      <c r="Q1662" s="18"/>
      <c r="R1662" s="18"/>
      <c r="S1662" s="18"/>
      <c r="T1662" s="18"/>
      <c r="U1662" s="18"/>
      <c r="V1662" s="18"/>
      <c r="W1662" s="18"/>
      <c r="X1662" s="18"/>
      <c r="Y1662" s="18"/>
      <c r="Z1662" s="18"/>
      <c r="AA1662" s="18"/>
      <c r="AB1662" s="18"/>
      <c r="AC1662" s="18"/>
      <c r="AD1662" s="18"/>
      <c r="AE1662" s="18"/>
      <c r="AF1662" s="18"/>
      <c r="AG1662" s="18"/>
      <c r="AH1662" s="18"/>
      <c r="AI1662" s="18"/>
      <c r="AJ1662" s="18"/>
      <c r="AK1662" s="18"/>
      <c r="AL1662" s="18"/>
      <c r="AM1662" s="18"/>
      <c r="AN1662" s="18"/>
      <c r="AO1662" s="18"/>
      <c r="AP1662" s="18"/>
      <c r="AQ1662" s="18"/>
      <c r="AR1662" s="18"/>
      <c r="AS1662" s="18"/>
      <c r="AT1662" s="18"/>
      <c r="AU1662" s="18"/>
      <c r="AV1662" s="18"/>
      <c r="AW1662" s="18"/>
      <c r="AX1662" s="18"/>
      <c r="AY1662" s="18"/>
      <c r="AZ1662" s="18"/>
      <c r="BA1662" s="18"/>
      <c r="BB1662" s="18"/>
      <c r="BC1662" s="18"/>
      <c r="BD1662" s="18"/>
      <c r="BE1662" s="18"/>
      <c r="BF1662" s="18"/>
      <c r="BG1662" s="18"/>
      <c r="BH1662" s="18"/>
      <c r="BI1662" s="18"/>
      <c r="BJ1662" s="18"/>
      <c r="BK1662" s="18"/>
      <c r="BL1662" s="18"/>
      <c r="BM1662" s="18"/>
      <c r="BN1662" s="18"/>
      <c r="BO1662" s="18"/>
      <c r="BP1662" s="18"/>
      <c r="BQ1662" s="18"/>
      <c r="BR1662" s="18"/>
      <c r="BS1662" s="18"/>
      <c r="BT1662" s="18"/>
      <c r="BU1662" s="18"/>
      <c r="BV1662" s="18"/>
      <c r="BW1662" s="18"/>
      <c r="BX1662" s="18"/>
      <c r="BY1662" s="18"/>
      <c r="BZ1662" s="18"/>
      <c r="CA1662" s="18"/>
      <c r="CB1662" s="18"/>
      <c r="CC1662" s="18"/>
      <c r="CD1662" s="18"/>
      <c r="CE1662" s="18"/>
      <c r="CF1662" s="18"/>
      <c r="CG1662" s="18"/>
      <c r="CH1662" s="18"/>
      <c r="CI1662" s="18"/>
      <c r="CJ1662" s="18"/>
      <c r="CK1662" s="18"/>
      <c r="CL1662" s="18"/>
      <c r="CM1662" s="18"/>
      <c r="CN1662" s="18"/>
      <c r="CO1662" s="18"/>
      <c r="CP1662" s="18"/>
      <c r="CQ1662" s="18"/>
      <c r="CR1662" s="18"/>
      <c r="CS1662" s="18"/>
    </row>
    <row r="1663" spans="1:97">
      <c r="A1663" s="18"/>
      <c r="B1663" s="18"/>
      <c r="C1663" s="18" t="s">
        <v>19540</v>
      </c>
      <c r="D1663" s="18"/>
      <c r="E1663" s="18"/>
      <c r="F1663" s="18"/>
      <c r="G1663" s="18"/>
      <c r="H1663" s="18"/>
      <c r="I1663" s="18"/>
      <c r="J1663" s="18"/>
      <c r="K1663" s="18"/>
      <c r="L1663" s="18"/>
      <c r="M1663" s="18"/>
      <c r="N1663" s="18"/>
      <c r="O1663" s="18"/>
      <c r="P1663" s="18"/>
      <c r="Q1663" s="18"/>
      <c r="R1663" s="18"/>
      <c r="S1663" s="18"/>
      <c r="T1663" s="18"/>
      <c r="U1663" s="18"/>
      <c r="V1663" s="18"/>
      <c r="W1663" s="18"/>
      <c r="X1663" s="18"/>
      <c r="Y1663" s="18"/>
      <c r="Z1663" s="18"/>
      <c r="AA1663" s="18"/>
      <c r="AB1663" s="18"/>
      <c r="AC1663" s="18"/>
      <c r="AD1663" s="18"/>
      <c r="AE1663" s="18"/>
      <c r="AF1663" s="18"/>
      <c r="AG1663" s="18"/>
      <c r="AH1663" s="18"/>
      <c r="AI1663" s="18"/>
      <c r="AJ1663" s="18"/>
      <c r="AK1663" s="18"/>
      <c r="AL1663" s="18"/>
      <c r="AM1663" s="18"/>
      <c r="AN1663" s="18"/>
      <c r="AO1663" s="18"/>
      <c r="AP1663" s="18"/>
      <c r="AQ1663" s="18"/>
      <c r="AR1663" s="18"/>
      <c r="AS1663" s="18"/>
      <c r="AT1663" s="18"/>
      <c r="AU1663" s="18"/>
      <c r="AV1663" s="18"/>
      <c r="AW1663" s="18"/>
      <c r="AX1663" s="18"/>
      <c r="AY1663" s="18"/>
      <c r="AZ1663" s="18"/>
      <c r="BA1663" s="18"/>
      <c r="BB1663" s="18"/>
      <c r="BC1663" s="18"/>
      <c r="BD1663" s="18"/>
      <c r="BE1663" s="18"/>
      <c r="BF1663" s="18"/>
      <c r="BG1663" s="18"/>
      <c r="BH1663" s="18"/>
      <c r="BI1663" s="18"/>
      <c r="BJ1663" s="18"/>
      <c r="BK1663" s="18"/>
      <c r="BL1663" s="18"/>
      <c r="BM1663" s="18"/>
      <c r="BN1663" s="18"/>
      <c r="BO1663" s="18"/>
      <c r="BP1663" s="18"/>
      <c r="BQ1663" s="18"/>
      <c r="BR1663" s="18"/>
      <c r="BS1663" s="18"/>
      <c r="BT1663" s="18"/>
      <c r="BU1663" s="18"/>
      <c r="BV1663" s="18"/>
      <c r="BW1663" s="18"/>
      <c r="BX1663" s="18"/>
      <c r="BY1663" s="18"/>
      <c r="BZ1663" s="18"/>
      <c r="CA1663" s="18"/>
      <c r="CB1663" s="18"/>
      <c r="CC1663" s="18"/>
      <c r="CD1663" s="18"/>
      <c r="CE1663" s="18"/>
      <c r="CF1663" s="18"/>
      <c r="CG1663" s="18"/>
      <c r="CH1663" s="18"/>
      <c r="CI1663" s="18"/>
      <c r="CJ1663" s="18"/>
      <c r="CK1663" s="18"/>
      <c r="CL1663" s="18"/>
      <c r="CM1663" s="18"/>
      <c r="CN1663" s="18"/>
      <c r="CO1663" s="18"/>
      <c r="CP1663" s="18"/>
      <c r="CQ1663" s="18"/>
      <c r="CR1663" s="18"/>
      <c r="CS1663" s="18"/>
    </row>
    <row r="1664" spans="1:97">
      <c r="A1664" s="18"/>
      <c r="B1664" s="18"/>
      <c r="C1664" s="18" t="s">
        <v>19541</v>
      </c>
      <c r="D1664" s="18"/>
      <c r="E1664" s="18"/>
      <c r="F1664" s="18"/>
      <c r="G1664" s="18"/>
      <c r="H1664" s="18"/>
      <c r="I1664" s="18"/>
      <c r="J1664" s="18"/>
      <c r="K1664" s="18"/>
      <c r="L1664" s="18"/>
      <c r="M1664" s="18"/>
      <c r="N1664" s="18"/>
      <c r="O1664" s="18"/>
      <c r="P1664" s="18"/>
      <c r="Q1664" s="18"/>
      <c r="R1664" s="18"/>
      <c r="S1664" s="18"/>
      <c r="T1664" s="18"/>
      <c r="U1664" s="18"/>
      <c r="V1664" s="18"/>
      <c r="W1664" s="18"/>
      <c r="X1664" s="18"/>
      <c r="Y1664" s="18"/>
      <c r="Z1664" s="18"/>
      <c r="AA1664" s="18"/>
      <c r="AB1664" s="18"/>
      <c r="AC1664" s="18"/>
      <c r="AD1664" s="18"/>
      <c r="AE1664" s="18"/>
      <c r="AF1664" s="18"/>
      <c r="AG1664" s="18"/>
      <c r="AH1664" s="18"/>
      <c r="AI1664" s="18"/>
      <c r="AJ1664" s="18"/>
      <c r="AK1664" s="18"/>
      <c r="AL1664" s="18"/>
      <c r="AM1664" s="18"/>
      <c r="AN1664" s="18"/>
      <c r="AO1664" s="18"/>
      <c r="AP1664" s="18"/>
      <c r="AQ1664" s="18"/>
      <c r="AR1664" s="18"/>
      <c r="AS1664" s="18"/>
      <c r="AT1664" s="18"/>
      <c r="AU1664" s="18"/>
      <c r="AV1664" s="18"/>
      <c r="AW1664" s="18"/>
      <c r="AX1664" s="18"/>
      <c r="AY1664" s="18"/>
      <c r="AZ1664" s="18"/>
      <c r="BA1664" s="18"/>
      <c r="BB1664" s="18"/>
      <c r="BC1664" s="18"/>
      <c r="BD1664" s="18"/>
      <c r="BE1664" s="18"/>
      <c r="BF1664" s="18"/>
      <c r="BG1664" s="18"/>
      <c r="BH1664" s="18"/>
      <c r="BI1664" s="18"/>
      <c r="BJ1664" s="18"/>
      <c r="BK1664" s="18"/>
      <c r="BL1664" s="18"/>
      <c r="BM1664" s="18"/>
      <c r="BN1664" s="18"/>
      <c r="BO1664" s="18"/>
      <c r="BP1664" s="18"/>
      <c r="BQ1664" s="18"/>
      <c r="BR1664" s="18"/>
      <c r="BS1664" s="18"/>
      <c r="BT1664" s="18"/>
      <c r="BU1664" s="18"/>
      <c r="BV1664" s="18"/>
      <c r="BW1664" s="18"/>
      <c r="BX1664" s="18"/>
      <c r="BY1664" s="18"/>
      <c r="BZ1664" s="18"/>
      <c r="CA1664" s="18"/>
      <c r="CB1664" s="18"/>
      <c r="CC1664" s="18"/>
      <c r="CD1664" s="18"/>
      <c r="CE1664" s="18"/>
      <c r="CF1664" s="18"/>
      <c r="CG1664" s="18"/>
      <c r="CH1664" s="18"/>
      <c r="CI1664" s="18"/>
      <c r="CJ1664" s="18"/>
      <c r="CK1664" s="18"/>
      <c r="CL1664" s="18"/>
      <c r="CM1664" s="18"/>
      <c r="CN1664" s="18"/>
      <c r="CO1664" s="18"/>
      <c r="CP1664" s="18"/>
      <c r="CQ1664" s="18"/>
      <c r="CR1664" s="18"/>
      <c r="CS1664" s="18"/>
    </row>
    <row r="1665" spans="1:97">
      <c r="A1665" s="18"/>
      <c r="B1665" s="18"/>
      <c r="C1665" s="18" t="s">
        <v>19542</v>
      </c>
      <c r="D1665" s="18"/>
      <c r="E1665" s="18"/>
      <c r="F1665" s="18"/>
      <c r="G1665" s="18"/>
      <c r="H1665" s="18"/>
      <c r="I1665" s="18"/>
      <c r="J1665" s="18"/>
      <c r="K1665" s="18"/>
      <c r="L1665" s="18"/>
      <c r="M1665" s="18"/>
      <c r="N1665" s="18"/>
      <c r="O1665" s="18"/>
      <c r="P1665" s="18"/>
      <c r="Q1665" s="18"/>
      <c r="R1665" s="18"/>
      <c r="S1665" s="18"/>
      <c r="T1665" s="18"/>
      <c r="U1665" s="18"/>
      <c r="V1665" s="18"/>
      <c r="W1665" s="18"/>
      <c r="X1665" s="18"/>
      <c r="Y1665" s="18"/>
      <c r="Z1665" s="18"/>
      <c r="AA1665" s="18"/>
      <c r="AB1665" s="18"/>
      <c r="AC1665" s="18"/>
      <c r="AD1665" s="18"/>
      <c r="AE1665" s="18"/>
      <c r="AF1665" s="18"/>
      <c r="AG1665" s="18"/>
      <c r="AH1665" s="18"/>
      <c r="AI1665" s="18"/>
      <c r="AJ1665" s="18"/>
      <c r="AK1665" s="18"/>
      <c r="AL1665" s="18"/>
      <c r="AM1665" s="18"/>
      <c r="AN1665" s="18"/>
      <c r="AO1665" s="18"/>
      <c r="AP1665" s="18"/>
      <c r="AQ1665" s="18"/>
      <c r="AR1665" s="18"/>
      <c r="AS1665" s="18"/>
      <c r="AT1665" s="18"/>
      <c r="AU1665" s="18"/>
      <c r="AV1665" s="18"/>
      <c r="AW1665" s="18"/>
      <c r="AX1665" s="18"/>
      <c r="AY1665" s="18"/>
      <c r="AZ1665" s="18"/>
      <c r="BA1665" s="18"/>
      <c r="BB1665" s="18"/>
      <c r="BC1665" s="18"/>
      <c r="BD1665" s="18"/>
      <c r="BE1665" s="18"/>
      <c r="BF1665" s="18"/>
      <c r="BG1665" s="18"/>
      <c r="BH1665" s="18"/>
      <c r="BI1665" s="18"/>
      <c r="BJ1665" s="18"/>
      <c r="BK1665" s="18"/>
      <c r="BL1665" s="18"/>
      <c r="BM1665" s="18"/>
      <c r="BN1665" s="18"/>
      <c r="BO1665" s="18"/>
      <c r="BP1665" s="18"/>
      <c r="BQ1665" s="18"/>
      <c r="BR1665" s="18"/>
      <c r="BS1665" s="18"/>
      <c r="BT1665" s="18"/>
      <c r="BU1665" s="18"/>
      <c r="BV1665" s="18"/>
      <c r="BW1665" s="18"/>
      <c r="BX1665" s="18"/>
      <c r="BY1665" s="18"/>
      <c r="BZ1665" s="18"/>
      <c r="CA1665" s="18"/>
      <c r="CB1665" s="18"/>
      <c r="CC1665" s="18"/>
      <c r="CD1665" s="18"/>
      <c r="CE1665" s="18"/>
      <c r="CF1665" s="18"/>
      <c r="CG1665" s="18"/>
      <c r="CH1665" s="18"/>
      <c r="CI1665" s="18"/>
      <c r="CJ1665" s="18"/>
      <c r="CK1665" s="18"/>
      <c r="CL1665" s="18"/>
      <c r="CM1665" s="18"/>
      <c r="CN1665" s="18"/>
      <c r="CO1665" s="18"/>
      <c r="CP1665" s="18"/>
      <c r="CQ1665" s="18"/>
      <c r="CR1665" s="18"/>
      <c r="CS1665" s="18"/>
    </row>
    <row r="1666" spans="1:97">
      <c r="A1666" s="18"/>
      <c r="B1666" s="18"/>
      <c r="C1666" s="18" t="s">
        <v>19543</v>
      </c>
      <c r="D1666" s="18"/>
      <c r="E1666" s="18"/>
      <c r="F1666" s="18"/>
      <c r="G1666" s="18"/>
      <c r="H1666" s="18"/>
      <c r="I1666" s="18"/>
      <c r="J1666" s="18"/>
      <c r="K1666" s="18"/>
      <c r="L1666" s="18"/>
      <c r="M1666" s="18"/>
      <c r="N1666" s="18"/>
      <c r="O1666" s="18"/>
      <c r="P1666" s="18"/>
      <c r="Q1666" s="18"/>
      <c r="R1666" s="18"/>
      <c r="S1666" s="18"/>
      <c r="T1666" s="18"/>
      <c r="U1666" s="18"/>
      <c r="V1666" s="18"/>
      <c r="W1666" s="18"/>
      <c r="X1666" s="18"/>
      <c r="Y1666" s="18"/>
      <c r="Z1666" s="18"/>
      <c r="AA1666" s="18"/>
      <c r="AB1666" s="18"/>
      <c r="AC1666" s="18"/>
      <c r="AD1666" s="18"/>
      <c r="AE1666" s="18"/>
      <c r="AF1666" s="18"/>
      <c r="AG1666" s="18"/>
      <c r="AH1666" s="18"/>
      <c r="AI1666" s="18"/>
      <c r="AJ1666" s="18"/>
      <c r="AK1666" s="18"/>
      <c r="AL1666" s="18"/>
      <c r="AM1666" s="18"/>
      <c r="AN1666" s="18"/>
      <c r="AO1666" s="18"/>
      <c r="AP1666" s="18"/>
      <c r="AQ1666" s="18"/>
      <c r="AR1666" s="18"/>
      <c r="AS1666" s="18"/>
      <c r="AT1666" s="18"/>
      <c r="AU1666" s="18"/>
      <c r="AV1666" s="18"/>
      <c r="AW1666" s="18"/>
      <c r="AX1666" s="18"/>
      <c r="AY1666" s="18"/>
      <c r="AZ1666" s="18"/>
      <c r="BA1666" s="18"/>
      <c r="BB1666" s="18"/>
      <c r="BC1666" s="18"/>
      <c r="BD1666" s="18"/>
      <c r="BE1666" s="18"/>
      <c r="BF1666" s="18"/>
      <c r="BG1666" s="18"/>
      <c r="BH1666" s="18"/>
      <c r="BI1666" s="18"/>
      <c r="BJ1666" s="18"/>
      <c r="BK1666" s="18"/>
      <c r="BL1666" s="18"/>
      <c r="BM1666" s="18"/>
      <c r="BN1666" s="18"/>
      <c r="BO1666" s="18"/>
      <c r="BP1666" s="18"/>
      <c r="BQ1666" s="18"/>
      <c r="BR1666" s="18"/>
      <c r="BS1666" s="18"/>
      <c r="BT1666" s="18"/>
      <c r="BU1666" s="18"/>
      <c r="BV1666" s="18"/>
      <c r="BW1666" s="18"/>
      <c r="BX1666" s="18"/>
      <c r="BY1666" s="18"/>
      <c r="BZ1666" s="18"/>
      <c r="CA1666" s="18"/>
      <c r="CB1666" s="18"/>
      <c r="CC1666" s="18"/>
      <c r="CD1666" s="18"/>
      <c r="CE1666" s="18"/>
      <c r="CF1666" s="18"/>
      <c r="CG1666" s="18"/>
      <c r="CH1666" s="18"/>
      <c r="CI1666" s="18"/>
      <c r="CJ1666" s="18"/>
      <c r="CK1666" s="18"/>
      <c r="CL1666" s="18"/>
      <c r="CM1666" s="18"/>
      <c r="CN1666" s="18"/>
      <c r="CO1666" s="18"/>
      <c r="CP1666" s="18"/>
      <c r="CQ1666" s="18"/>
      <c r="CR1666" s="18"/>
      <c r="CS1666" s="18"/>
    </row>
    <row r="1667" spans="1:97">
      <c r="A1667" s="18"/>
      <c r="B1667" s="18"/>
      <c r="C1667" s="18" t="s">
        <v>19544</v>
      </c>
      <c r="D1667" s="18"/>
      <c r="E1667" s="18"/>
      <c r="F1667" s="18"/>
      <c r="G1667" s="18"/>
      <c r="H1667" s="18"/>
      <c r="I1667" s="18"/>
      <c r="J1667" s="18"/>
      <c r="K1667" s="18"/>
      <c r="L1667" s="18"/>
      <c r="M1667" s="18"/>
      <c r="N1667" s="18"/>
      <c r="O1667" s="18"/>
      <c r="P1667" s="18"/>
      <c r="Q1667" s="18"/>
      <c r="R1667" s="18"/>
      <c r="S1667" s="18"/>
      <c r="T1667" s="18"/>
      <c r="U1667" s="18"/>
      <c r="V1667" s="18"/>
      <c r="W1667" s="18"/>
      <c r="X1667" s="18"/>
      <c r="Y1667" s="18"/>
      <c r="Z1667" s="18"/>
      <c r="AA1667" s="18"/>
      <c r="AB1667" s="18"/>
      <c r="AC1667" s="18"/>
      <c r="AD1667" s="18"/>
      <c r="AE1667" s="18"/>
      <c r="AF1667" s="18"/>
      <c r="AG1667" s="18"/>
      <c r="AH1667" s="18"/>
      <c r="AI1667" s="18"/>
      <c r="AJ1667" s="18"/>
      <c r="AK1667" s="18"/>
      <c r="AL1667" s="18"/>
      <c r="AM1667" s="18"/>
      <c r="AN1667" s="18"/>
      <c r="AO1667" s="18"/>
      <c r="AP1667" s="18"/>
      <c r="AQ1667" s="18"/>
      <c r="AR1667" s="18"/>
      <c r="AS1667" s="18"/>
      <c r="AT1667" s="18"/>
      <c r="AU1667" s="18"/>
      <c r="AV1667" s="18"/>
      <c r="AW1667" s="18"/>
      <c r="AX1667" s="18"/>
      <c r="AY1667" s="18"/>
      <c r="AZ1667" s="18"/>
      <c r="BA1667" s="18"/>
      <c r="BB1667" s="18"/>
      <c r="BC1667" s="18"/>
      <c r="BD1667" s="18"/>
      <c r="BE1667" s="18"/>
      <c r="BF1667" s="18"/>
      <c r="BG1667" s="18"/>
      <c r="BH1667" s="18"/>
      <c r="BI1667" s="18"/>
      <c r="BJ1667" s="18"/>
      <c r="BK1667" s="18"/>
      <c r="BL1667" s="18"/>
      <c r="BM1667" s="18"/>
      <c r="BN1667" s="18"/>
      <c r="BO1667" s="18"/>
      <c r="BP1667" s="18"/>
      <c r="BQ1667" s="18"/>
      <c r="BR1667" s="18"/>
      <c r="BS1667" s="18"/>
      <c r="BT1667" s="18"/>
      <c r="BU1667" s="18"/>
      <c r="BV1667" s="18"/>
      <c r="BW1667" s="18"/>
      <c r="BX1667" s="18"/>
      <c r="BY1667" s="18"/>
      <c r="BZ1667" s="18"/>
      <c r="CA1667" s="18"/>
      <c r="CB1667" s="18"/>
      <c r="CC1667" s="18"/>
      <c r="CD1667" s="18"/>
      <c r="CE1667" s="18"/>
      <c r="CF1667" s="18"/>
      <c r="CG1667" s="18"/>
      <c r="CH1667" s="18"/>
      <c r="CI1667" s="18"/>
      <c r="CJ1667" s="18"/>
      <c r="CK1667" s="18"/>
      <c r="CL1667" s="18"/>
      <c r="CM1667" s="18"/>
      <c r="CN1667" s="18"/>
      <c r="CO1667" s="18"/>
      <c r="CP1667" s="18"/>
      <c r="CQ1667" s="18"/>
      <c r="CR1667" s="18"/>
      <c r="CS1667" s="18"/>
    </row>
    <row r="1668" spans="1:97">
      <c r="A1668" s="18"/>
      <c r="B1668" s="18"/>
      <c r="C1668" s="18" t="s">
        <v>19545</v>
      </c>
      <c r="D1668" s="18"/>
      <c r="E1668" s="18"/>
      <c r="F1668" s="18"/>
      <c r="G1668" s="18"/>
      <c r="H1668" s="18"/>
      <c r="I1668" s="18"/>
      <c r="J1668" s="18"/>
      <c r="K1668" s="18"/>
      <c r="L1668" s="18"/>
      <c r="M1668" s="18"/>
      <c r="N1668" s="18"/>
      <c r="O1668" s="18"/>
      <c r="P1668" s="18"/>
      <c r="Q1668" s="18"/>
      <c r="R1668" s="18"/>
      <c r="S1668" s="18"/>
      <c r="T1668" s="18"/>
      <c r="U1668" s="18"/>
      <c r="V1668" s="18"/>
      <c r="W1668" s="18"/>
      <c r="X1668" s="18"/>
      <c r="Y1668" s="18"/>
      <c r="Z1668" s="18"/>
      <c r="AA1668" s="18"/>
      <c r="AB1668" s="18"/>
      <c r="AC1668" s="18"/>
      <c r="AD1668" s="18"/>
      <c r="AE1668" s="18"/>
      <c r="AF1668" s="18"/>
      <c r="AG1668" s="18"/>
      <c r="AH1668" s="18"/>
      <c r="AI1668" s="18"/>
      <c r="AJ1668" s="18"/>
      <c r="AK1668" s="18"/>
      <c r="AL1668" s="18"/>
      <c r="AM1668" s="18"/>
      <c r="AN1668" s="18"/>
      <c r="AO1668" s="18"/>
      <c r="AP1668" s="18"/>
      <c r="AQ1668" s="18"/>
      <c r="AR1668" s="18"/>
      <c r="AS1668" s="18"/>
      <c r="AT1668" s="18"/>
      <c r="AU1668" s="18"/>
      <c r="AV1668" s="18"/>
      <c r="AW1668" s="18"/>
      <c r="AX1668" s="18"/>
      <c r="AY1668" s="18"/>
      <c r="AZ1668" s="18"/>
      <c r="BA1668" s="18"/>
      <c r="BB1668" s="18"/>
      <c r="BC1668" s="18"/>
      <c r="BD1668" s="18"/>
      <c r="BE1668" s="18"/>
      <c r="BF1668" s="18"/>
      <c r="BG1668" s="18"/>
      <c r="BH1668" s="18"/>
      <c r="BI1668" s="18"/>
      <c r="BJ1668" s="18"/>
      <c r="BK1668" s="18"/>
      <c r="BL1668" s="18"/>
      <c r="BM1668" s="18"/>
      <c r="BN1668" s="18"/>
      <c r="BO1668" s="18"/>
      <c r="BP1668" s="18"/>
      <c r="BQ1668" s="18"/>
      <c r="BR1668" s="18"/>
      <c r="BS1668" s="18"/>
      <c r="BT1668" s="18"/>
      <c r="BU1668" s="18"/>
      <c r="BV1668" s="18"/>
      <c r="BW1668" s="18"/>
      <c r="BX1668" s="18"/>
      <c r="BY1668" s="18"/>
      <c r="BZ1668" s="18"/>
      <c r="CA1668" s="18"/>
      <c r="CB1668" s="18"/>
      <c r="CC1668" s="18"/>
      <c r="CD1668" s="18"/>
      <c r="CE1668" s="18"/>
      <c r="CF1668" s="18"/>
      <c r="CG1668" s="18"/>
      <c r="CH1668" s="18"/>
      <c r="CI1668" s="18"/>
      <c r="CJ1668" s="18"/>
      <c r="CK1668" s="18"/>
      <c r="CL1668" s="18"/>
      <c r="CM1668" s="18"/>
      <c r="CN1668" s="18"/>
      <c r="CO1668" s="18"/>
      <c r="CP1668" s="18"/>
      <c r="CQ1668" s="18"/>
      <c r="CR1668" s="18"/>
      <c r="CS1668" s="18"/>
    </row>
    <row r="1669" spans="1:97">
      <c r="A1669" s="18"/>
      <c r="B1669" s="18"/>
      <c r="C1669" s="18" t="s">
        <v>19546</v>
      </c>
      <c r="D1669" s="18"/>
      <c r="E1669" s="18"/>
      <c r="F1669" s="18"/>
      <c r="G1669" s="18"/>
      <c r="H1669" s="18"/>
      <c r="I1669" s="18"/>
      <c r="J1669" s="18"/>
      <c r="K1669" s="18"/>
      <c r="L1669" s="18"/>
      <c r="M1669" s="18"/>
      <c r="N1669" s="18"/>
      <c r="O1669" s="18"/>
      <c r="P1669" s="18"/>
      <c r="Q1669" s="18"/>
      <c r="R1669" s="18"/>
      <c r="S1669" s="18"/>
      <c r="T1669" s="18"/>
      <c r="U1669" s="18"/>
      <c r="V1669" s="18"/>
      <c r="W1669" s="18"/>
      <c r="X1669" s="18"/>
      <c r="Y1669" s="18"/>
      <c r="Z1669" s="18"/>
      <c r="AA1669" s="18"/>
      <c r="AB1669" s="18"/>
      <c r="AC1669" s="18"/>
      <c r="AD1669" s="18"/>
      <c r="AE1669" s="18"/>
      <c r="AF1669" s="18"/>
      <c r="AG1669" s="18"/>
      <c r="AH1669" s="18"/>
      <c r="AI1669" s="18"/>
      <c r="AJ1669" s="18"/>
      <c r="AK1669" s="18"/>
      <c r="AL1669" s="18"/>
      <c r="AM1669" s="18"/>
      <c r="AN1669" s="18"/>
      <c r="AO1669" s="18"/>
      <c r="AP1669" s="18"/>
      <c r="AQ1669" s="18"/>
      <c r="AR1669" s="18"/>
      <c r="AS1669" s="18"/>
      <c r="AT1669" s="18"/>
      <c r="AU1669" s="18"/>
      <c r="AV1669" s="18"/>
      <c r="AW1669" s="18"/>
      <c r="AX1669" s="18"/>
      <c r="AY1669" s="18"/>
      <c r="AZ1669" s="18"/>
      <c r="BA1669" s="18"/>
      <c r="BB1669" s="18"/>
      <c r="BC1669" s="18"/>
      <c r="BD1669" s="18"/>
      <c r="BE1669" s="18"/>
      <c r="BF1669" s="18"/>
      <c r="BG1669" s="18"/>
      <c r="BH1669" s="18"/>
      <c r="BI1669" s="18"/>
      <c r="BJ1669" s="18"/>
      <c r="BK1669" s="18"/>
      <c r="BL1669" s="18"/>
      <c r="BM1669" s="18"/>
      <c r="BN1669" s="18"/>
      <c r="BO1669" s="18"/>
      <c r="BP1669" s="18"/>
      <c r="BQ1669" s="18"/>
      <c r="BR1669" s="18"/>
      <c r="BS1669" s="18"/>
      <c r="BT1669" s="18"/>
      <c r="BU1669" s="18"/>
      <c r="BV1669" s="18"/>
      <c r="BW1669" s="18"/>
      <c r="BX1669" s="18"/>
      <c r="BY1669" s="18"/>
      <c r="BZ1669" s="18"/>
      <c r="CA1669" s="18"/>
      <c r="CB1669" s="18"/>
      <c r="CC1669" s="18"/>
      <c r="CD1669" s="18"/>
      <c r="CE1669" s="18"/>
      <c r="CF1669" s="18"/>
      <c r="CG1669" s="18"/>
      <c r="CH1669" s="18"/>
      <c r="CI1669" s="18"/>
      <c r="CJ1669" s="18"/>
      <c r="CK1669" s="18"/>
      <c r="CL1669" s="18"/>
      <c r="CM1669" s="18"/>
      <c r="CN1669" s="18"/>
      <c r="CO1669" s="18"/>
      <c r="CP1669" s="18"/>
      <c r="CQ1669" s="18"/>
      <c r="CR1669" s="18"/>
      <c r="CS1669" s="18"/>
    </row>
    <row r="1670" spans="1:97">
      <c r="A1670" s="18"/>
      <c r="B1670" s="18"/>
      <c r="C1670" s="18" t="s">
        <v>19547</v>
      </c>
      <c r="D1670" s="18"/>
      <c r="E1670" s="18"/>
      <c r="F1670" s="18"/>
      <c r="G1670" s="18"/>
      <c r="H1670" s="18"/>
      <c r="I1670" s="18"/>
      <c r="J1670" s="18"/>
      <c r="K1670" s="18"/>
      <c r="L1670" s="18"/>
      <c r="M1670" s="18"/>
      <c r="N1670" s="18"/>
      <c r="O1670" s="18"/>
      <c r="P1670" s="18"/>
      <c r="Q1670" s="18"/>
      <c r="R1670" s="18"/>
      <c r="S1670" s="18"/>
      <c r="T1670" s="18"/>
      <c r="U1670" s="18"/>
      <c r="V1670" s="18"/>
      <c r="W1670" s="18"/>
      <c r="X1670" s="18"/>
      <c r="Y1670" s="18"/>
      <c r="Z1670" s="18"/>
      <c r="AA1670" s="18"/>
      <c r="AB1670" s="18"/>
      <c r="AC1670" s="18"/>
      <c r="AD1670" s="18"/>
      <c r="AE1670" s="18"/>
      <c r="AF1670" s="18"/>
      <c r="AG1670" s="18"/>
      <c r="AH1670" s="18"/>
      <c r="AI1670" s="18"/>
      <c r="AJ1670" s="18"/>
      <c r="AK1670" s="18"/>
      <c r="AL1670" s="18"/>
      <c r="AM1670" s="18"/>
      <c r="AN1670" s="18"/>
      <c r="AO1670" s="18"/>
      <c r="AP1670" s="18"/>
      <c r="AQ1670" s="18"/>
      <c r="AR1670" s="18"/>
      <c r="AS1670" s="18"/>
      <c r="AT1670" s="18"/>
      <c r="AU1670" s="18"/>
      <c r="AV1670" s="18"/>
      <c r="AW1670" s="18"/>
      <c r="AX1670" s="18"/>
      <c r="AY1670" s="18"/>
      <c r="AZ1670" s="18"/>
      <c r="BA1670" s="18"/>
      <c r="BB1670" s="18"/>
      <c r="BC1670" s="18"/>
      <c r="BD1670" s="18"/>
      <c r="BE1670" s="18"/>
      <c r="BF1670" s="18"/>
      <c r="BG1670" s="18"/>
      <c r="BH1670" s="18"/>
      <c r="BI1670" s="18"/>
      <c r="BJ1670" s="18"/>
      <c r="BK1670" s="18"/>
      <c r="BL1670" s="18"/>
      <c r="BM1670" s="18"/>
      <c r="BN1670" s="18"/>
      <c r="BO1670" s="18"/>
      <c r="BP1670" s="18"/>
      <c r="BQ1670" s="18"/>
      <c r="BR1670" s="18"/>
      <c r="BS1670" s="18"/>
      <c r="BT1670" s="18"/>
      <c r="BU1670" s="18"/>
      <c r="BV1670" s="18"/>
      <c r="BW1670" s="18"/>
      <c r="BX1670" s="18"/>
      <c r="BY1670" s="18"/>
      <c r="BZ1670" s="18"/>
      <c r="CA1670" s="18"/>
      <c r="CB1670" s="18"/>
      <c r="CC1670" s="18"/>
      <c r="CD1670" s="18"/>
      <c r="CE1670" s="18"/>
      <c r="CF1670" s="18"/>
      <c r="CG1670" s="18"/>
      <c r="CH1670" s="18"/>
      <c r="CI1670" s="18"/>
      <c r="CJ1670" s="18"/>
      <c r="CK1670" s="18"/>
      <c r="CL1670" s="18"/>
      <c r="CM1670" s="18"/>
      <c r="CN1670" s="18"/>
      <c r="CO1670" s="18"/>
      <c r="CP1670" s="18"/>
      <c r="CQ1670" s="18"/>
      <c r="CR1670" s="18"/>
      <c r="CS1670" s="18"/>
    </row>
    <row r="1671" spans="1:97">
      <c r="A1671" s="18"/>
      <c r="B1671" s="18"/>
      <c r="C1671" s="18" t="s">
        <v>19548</v>
      </c>
      <c r="D1671" s="18"/>
      <c r="E1671" s="18"/>
      <c r="F1671" s="18"/>
      <c r="G1671" s="18"/>
      <c r="H1671" s="18"/>
      <c r="I1671" s="18"/>
      <c r="J1671" s="18"/>
      <c r="K1671" s="18"/>
      <c r="L1671" s="18"/>
      <c r="M1671" s="18"/>
      <c r="N1671" s="18"/>
      <c r="O1671" s="18"/>
      <c r="P1671" s="18"/>
      <c r="Q1671" s="18"/>
      <c r="R1671" s="18"/>
      <c r="S1671" s="18"/>
      <c r="T1671" s="18"/>
      <c r="U1671" s="18"/>
      <c r="V1671" s="18"/>
      <c r="W1671" s="18"/>
      <c r="X1671" s="18"/>
      <c r="Y1671" s="18"/>
      <c r="Z1671" s="18"/>
      <c r="AA1671" s="18"/>
      <c r="AB1671" s="18"/>
      <c r="AC1671" s="18"/>
      <c r="AD1671" s="18"/>
      <c r="AE1671" s="18"/>
      <c r="AF1671" s="18"/>
      <c r="AG1671" s="18"/>
      <c r="AH1671" s="18"/>
      <c r="AI1671" s="18"/>
      <c r="AJ1671" s="18"/>
      <c r="AK1671" s="18"/>
      <c r="AL1671" s="18"/>
      <c r="AM1671" s="18"/>
      <c r="AN1671" s="18"/>
      <c r="AO1671" s="18"/>
      <c r="AP1671" s="18"/>
      <c r="AQ1671" s="18"/>
      <c r="AR1671" s="18"/>
      <c r="AS1671" s="18"/>
      <c r="AT1671" s="18"/>
      <c r="AU1671" s="18"/>
      <c r="AV1671" s="18"/>
      <c r="AW1671" s="18"/>
      <c r="AX1671" s="18"/>
      <c r="AY1671" s="18"/>
      <c r="AZ1671" s="18"/>
      <c r="BA1671" s="18"/>
      <c r="BB1671" s="18"/>
      <c r="BC1671" s="18"/>
      <c r="BD1671" s="18"/>
      <c r="BE1671" s="18"/>
      <c r="BF1671" s="18"/>
      <c r="BG1671" s="18"/>
      <c r="BH1671" s="18"/>
      <c r="BI1671" s="18"/>
      <c r="BJ1671" s="18"/>
      <c r="BK1671" s="18"/>
      <c r="BL1671" s="18"/>
      <c r="BM1671" s="18"/>
      <c r="BN1671" s="18"/>
      <c r="BO1671" s="18"/>
      <c r="BP1671" s="18"/>
      <c r="BQ1671" s="18"/>
      <c r="BR1671" s="18"/>
      <c r="BS1671" s="18"/>
      <c r="BT1671" s="18"/>
      <c r="BU1671" s="18"/>
      <c r="BV1671" s="18"/>
      <c r="BW1671" s="18"/>
      <c r="BX1671" s="18"/>
      <c r="BY1671" s="18"/>
      <c r="BZ1671" s="18"/>
      <c r="CA1671" s="18"/>
      <c r="CB1671" s="18"/>
      <c r="CC1671" s="18"/>
      <c r="CD1671" s="18"/>
      <c r="CE1671" s="18"/>
      <c r="CF1671" s="18"/>
      <c r="CG1671" s="18"/>
      <c r="CH1671" s="18"/>
      <c r="CI1671" s="18"/>
      <c r="CJ1671" s="18"/>
      <c r="CK1671" s="18"/>
      <c r="CL1671" s="18"/>
      <c r="CM1671" s="18"/>
      <c r="CN1671" s="18"/>
      <c r="CO1671" s="18"/>
      <c r="CP1671" s="18"/>
      <c r="CQ1671" s="18"/>
      <c r="CR1671" s="18"/>
      <c r="CS1671" s="18"/>
    </row>
    <row r="1672" spans="1:97">
      <c r="A1672" s="18"/>
      <c r="B1672" s="18"/>
      <c r="C1672" s="18" t="s">
        <v>19549</v>
      </c>
      <c r="D1672" s="18"/>
      <c r="E1672" s="18"/>
      <c r="F1672" s="18"/>
      <c r="G1672" s="18"/>
      <c r="H1672" s="18"/>
      <c r="I1672" s="18"/>
      <c r="J1672" s="18"/>
      <c r="K1672" s="18"/>
      <c r="L1672" s="18"/>
      <c r="M1672" s="18"/>
      <c r="N1672" s="18"/>
      <c r="O1672" s="18"/>
      <c r="P1672" s="18"/>
      <c r="Q1672" s="18"/>
      <c r="R1672" s="18"/>
      <c r="S1672" s="18"/>
      <c r="T1672" s="18"/>
      <c r="U1672" s="18"/>
      <c r="V1672" s="18"/>
      <c r="W1672" s="18"/>
      <c r="X1672" s="18"/>
      <c r="Y1672" s="18"/>
      <c r="Z1672" s="18"/>
      <c r="AA1672" s="18"/>
      <c r="AB1672" s="18"/>
      <c r="AC1672" s="18"/>
      <c r="AD1672" s="18"/>
      <c r="AE1672" s="18"/>
      <c r="AF1672" s="18"/>
      <c r="AG1672" s="18"/>
      <c r="AH1672" s="18"/>
      <c r="AI1672" s="18"/>
      <c r="AJ1672" s="18"/>
      <c r="AK1672" s="18"/>
      <c r="AL1672" s="18"/>
      <c r="AM1672" s="18"/>
      <c r="AN1672" s="18"/>
      <c r="AO1672" s="18"/>
      <c r="AP1672" s="18"/>
      <c r="AQ1672" s="18"/>
      <c r="AR1672" s="18"/>
      <c r="AS1672" s="18"/>
      <c r="AT1672" s="18"/>
      <c r="AU1672" s="18"/>
      <c r="AV1672" s="18"/>
      <c r="AW1672" s="18"/>
      <c r="AX1672" s="18"/>
      <c r="AY1672" s="18"/>
      <c r="AZ1672" s="18"/>
      <c r="BA1672" s="18"/>
      <c r="BB1672" s="18"/>
      <c r="BC1672" s="18"/>
      <c r="BD1672" s="18"/>
      <c r="BE1672" s="18"/>
      <c r="BF1672" s="18"/>
      <c r="BG1672" s="18"/>
      <c r="BH1672" s="18"/>
      <c r="BI1672" s="18"/>
      <c r="BJ1672" s="18"/>
      <c r="BK1672" s="18"/>
      <c r="BL1672" s="18"/>
      <c r="BM1672" s="18"/>
      <c r="BN1672" s="18"/>
      <c r="BO1672" s="18"/>
      <c r="BP1672" s="18"/>
      <c r="BQ1672" s="18"/>
      <c r="BR1672" s="18"/>
      <c r="BS1672" s="18"/>
      <c r="BT1672" s="18"/>
      <c r="BU1672" s="18"/>
      <c r="BV1672" s="18"/>
      <c r="BW1672" s="18"/>
      <c r="BX1672" s="18"/>
      <c r="BY1672" s="18"/>
      <c r="BZ1672" s="18"/>
      <c r="CA1672" s="18"/>
      <c r="CB1672" s="18"/>
      <c r="CC1672" s="18"/>
      <c r="CD1672" s="18"/>
      <c r="CE1672" s="18"/>
      <c r="CF1672" s="18"/>
      <c r="CG1672" s="18"/>
      <c r="CH1672" s="18"/>
      <c r="CI1672" s="18"/>
      <c r="CJ1672" s="18"/>
      <c r="CK1672" s="18"/>
      <c r="CL1672" s="18"/>
      <c r="CM1672" s="18"/>
      <c r="CN1672" s="18"/>
      <c r="CO1672" s="18"/>
      <c r="CP1672" s="18"/>
      <c r="CQ1672" s="18"/>
      <c r="CR1672" s="18"/>
      <c r="CS1672" s="18"/>
    </row>
    <row r="1673" spans="1:97">
      <c r="A1673" s="18"/>
      <c r="B1673" s="18"/>
      <c r="C1673" s="18" t="s">
        <v>19550</v>
      </c>
      <c r="D1673" s="18"/>
      <c r="E1673" s="18"/>
      <c r="F1673" s="18"/>
      <c r="G1673" s="18"/>
      <c r="H1673" s="18"/>
      <c r="I1673" s="18"/>
      <c r="J1673" s="18"/>
      <c r="K1673" s="18"/>
      <c r="L1673" s="18"/>
      <c r="M1673" s="18"/>
      <c r="N1673" s="18"/>
      <c r="O1673" s="18"/>
      <c r="P1673" s="18"/>
      <c r="Q1673" s="18"/>
      <c r="R1673" s="18"/>
      <c r="S1673" s="18"/>
      <c r="T1673" s="18"/>
      <c r="U1673" s="18"/>
      <c r="V1673" s="18"/>
      <c r="W1673" s="18"/>
      <c r="X1673" s="18"/>
      <c r="Y1673" s="18"/>
      <c r="Z1673" s="18"/>
      <c r="AA1673" s="18"/>
      <c r="AB1673" s="18"/>
      <c r="AC1673" s="18"/>
      <c r="AD1673" s="18"/>
      <c r="AE1673" s="18"/>
      <c r="AF1673" s="18"/>
      <c r="AG1673" s="18"/>
      <c r="AH1673" s="18"/>
      <c r="AI1673" s="18"/>
      <c r="AJ1673" s="18"/>
      <c r="AK1673" s="18"/>
      <c r="AL1673" s="18"/>
      <c r="AM1673" s="18"/>
      <c r="AN1673" s="18"/>
      <c r="AO1673" s="18"/>
      <c r="AP1673" s="18"/>
      <c r="AQ1673" s="18"/>
      <c r="AR1673" s="18"/>
      <c r="AS1673" s="18"/>
      <c r="AT1673" s="18"/>
      <c r="AU1673" s="18"/>
      <c r="AV1673" s="18"/>
      <c r="AW1673" s="18"/>
      <c r="AX1673" s="18"/>
      <c r="AY1673" s="18"/>
      <c r="AZ1673" s="18"/>
      <c r="BA1673" s="18"/>
      <c r="BB1673" s="18"/>
      <c r="BC1673" s="18"/>
      <c r="BD1673" s="18"/>
      <c r="BE1673" s="18"/>
      <c r="BF1673" s="18"/>
      <c r="BG1673" s="18"/>
      <c r="BH1673" s="18"/>
      <c r="BI1673" s="18"/>
      <c r="BJ1673" s="18"/>
      <c r="BK1673" s="18"/>
      <c r="BL1673" s="18"/>
      <c r="BM1673" s="18"/>
      <c r="BN1673" s="18"/>
      <c r="BO1673" s="18"/>
      <c r="BP1673" s="18"/>
      <c r="BQ1673" s="18"/>
      <c r="BR1673" s="18"/>
      <c r="BS1673" s="18"/>
      <c r="BT1673" s="18"/>
      <c r="BU1673" s="18"/>
      <c r="BV1673" s="18"/>
      <c r="BW1673" s="18"/>
      <c r="BX1673" s="18"/>
      <c r="BY1673" s="18"/>
      <c r="BZ1673" s="18"/>
      <c r="CA1673" s="18"/>
      <c r="CB1673" s="18"/>
      <c r="CC1673" s="18"/>
      <c r="CD1673" s="18"/>
      <c r="CE1673" s="18"/>
      <c r="CF1673" s="18"/>
      <c r="CG1673" s="18"/>
      <c r="CH1673" s="18"/>
      <c r="CI1673" s="18"/>
      <c r="CJ1673" s="18"/>
      <c r="CK1673" s="18"/>
      <c r="CL1673" s="18"/>
      <c r="CM1673" s="18"/>
      <c r="CN1673" s="18"/>
      <c r="CO1673" s="18"/>
      <c r="CP1673" s="18"/>
      <c r="CQ1673" s="18"/>
      <c r="CR1673" s="18"/>
      <c r="CS1673" s="18"/>
    </row>
    <row r="1674" spans="1:97">
      <c r="A1674" s="18"/>
      <c r="B1674" s="18"/>
      <c r="C1674" s="18" t="s">
        <v>19551</v>
      </c>
      <c r="D1674" s="18"/>
      <c r="E1674" s="18"/>
      <c r="F1674" s="18"/>
      <c r="G1674" s="18"/>
      <c r="H1674" s="18"/>
      <c r="I1674" s="18"/>
      <c r="J1674" s="18"/>
      <c r="K1674" s="18"/>
      <c r="L1674" s="18"/>
      <c r="M1674" s="18"/>
      <c r="N1674" s="18"/>
      <c r="O1674" s="18"/>
      <c r="P1674" s="18"/>
      <c r="Q1674" s="18"/>
      <c r="R1674" s="18"/>
      <c r="S1674" s="18"/>
      <c r="T1674" s="18"/>
      <c r="U1674" s="18"/>
      <c r="V1674" s="18"/>
      <c r="W1674" s="18"/>
      <c r="X1674" s="18"/>
      <c r="Y1674" s="18"/>
      <c r="Z1674" s="18"/>
      <c r="AA1674" s="18"/>
      <c r="AB1674" s="18"/>
      <c r="AC1674" s="18"/>
      <c r="AD1674" s="18"/>
      <c r="AE1674" s="18"/>
      <c r="AF1674" s="18"/>
      <c r="AG1674" s="18"/>
      <c r="AH1674" s="18"/>
      <c r="AI1674" s="18"/>
      <c r="AJ1674" s="18"/>
      <c r="AK1674" s="18"/>
      <c r="AL1674" s="18"/>
      <c r="AM1674" s="18"/>
      <c r="AN1674" s="18"/>
      <c r="AO1674" s="18"/>
      <c r="AP1674" s="18"/>
      <c r="AQ1674" s="18"/>
      <c r="AR1674" s="18"/>
      <c r="AS1674" s="18"/>
      <c r="AT1674" s="18"/>
      <c r="AU1674" s="18"/>
      <c r="AV1674" s="18"/>
      <c r="AW1674" s="18"/>
      <c r="AX1674" s="18"/>
      <c r="AY1674" s="18"/>
      <c r="AZ1674" s="18"/>
      <c r="BA1674" s="18"/>
      <c r="BB1674" s="18"/>
      <c r="BC1674" s="18"/>
      <c r="BD1674" s="18"/>
      <c r="BE1674" s="18"/>
      <c r="BF1674" s="18"/>
      <c r="BG1674" s="18"/>
      <c r="BH1674" s="18"/>
      <c r="BI1674" s="18"/>
      <c r="BJ1674" s="18"/>
      <c r="BK1674" s="18"/>
      <c r="BL1674" s="18"/>
      <c r="BM1674" s="18"/>
      <c r="BN1674" s="18"/>
      <c r="BO1674" s="18"/>
      <c r="BP1674" s="18"/>
      <c r="BQ1674" s="18"/>
      <c r="BR1674" s="18"/>
      <c r="BS1674" s="18"/>
      <c r="BT1674" s="18"/>
      <c r="BU1674" s="18"/>
      <c r="BV1674" s="18"/>
      <c r="BW1674" s="18"/>
      <c r="BX1674" s="18"/>
      <c r="BY1674" s="18"/>
      <c r="BZ1674" s="18"/>
      <c r="CA1674" s="18"/>
      <c r="CB1674" s="18"/>
      <c r="CC1674" s="18"/>
      <c r="CD1674" s="18"/>
      <c r="CE1674" s="18"/>
      <c r="CF1674" s="18"/>
      <c r="CG1674" s="18"/>
      <c r="CH1674" s="18"/>
      <c r="CI1674" s="18"/>
      <c r="CJ1674" s="18"/>
      <c r="CK1674" s="18"/>
      <c r="CL1674" s="18"/>
      <c r="CM1674" s="18"/>
      <c r="CN1674" s="18"/>
      <c r="CO1674" s="18"/>
      <c r="CP1674" s="18"/>
      <c r="CQ1674" s="18"/>
      <c r="CR1674" s="18"/>
      <c r="CS1674" s="18"/>
    </row>
    <row r="1675" spans="1:97">
      <c r="A1675" s="18"/>
      <c r="B1675" s="18"/>
      <c r="C1675" s="18" t="s">
        <v>19552</v>
      </c>
      <c r="D1675" s="18"/>
      <c r="E1675" s="18"/>
      <c r="F1675" s="18"/>
      <c r="G1675" s="18"/>
      <c r="H1675" s="18"/>
      <c r="I1675" s="18"/>
      <c r="J1675" s="18"/>
      <c r="K1675" s="18"/>
      <c r="L1675" s="18"/>
      <c r="M1675" s="18"/>
      <c r="N1675" s="18"/>
      <c r="O1675" s="18"/>
      <c r="P1675" s="18"/>
      <c r="Q1675" s="18"/>
      <c r="R1675" s="18"/>
      <c r="S1675" s="18"/>
      <c r="T1675" s="18"/>
      <c r="U1675" s="18"/>
      <c r="V1675" s="18"/>
      <c r="W1675" s="18"/>
      <c r="X1675" s="18"/>
      <c r="Y1675" s="18"/>
      <c r="Z1675" s="18"/>
      <c r="AA1675" s="18"/>
      <c r="AB1675" s="18"/>
      <c r="AC1675" s="18"/>
      <c r="AD1675" s="18"/>
      <c r="AE1675" s="18"/>
      <c r="AF1675" s="18"/>
      <c r="AG1675" s="18"/>
      <c r="AH1675" s="18"/>
      <c r="AI1675" s="18"/>
      <c r="AJ1675" s="18"/>
      <c r="AK1675" s="18"/>
      <c r="AL1675" s="18"/>
      <c r="AM1675" s="18"/>
      <c r="AN1675" s="18"/>
      <c r="AO1675" s="18"/>
      <c r="AP1675" s="18"/>
      <c r="AQ1675" s="18"/>
      <c r="AR1675" s="18"/>
      <c r="AS1675" s="18"/>
      <c r="AT1675" s="18"/>
      <c r="AU1675" s="18"/>
      <c r="AV1675" s="18"/>
      <c r="AW1675" s="18"/>
      <c r="AX1675" s="18"/>
      <c r="AY1675" s="18"/>
      <c r="AZ1675" s="18"/>
      <c r="BA1675" s="18"/>
      <c r="BB1675" s="18"/>
      <c r="BC1675" s="18"/>
      <c r="BD1675" s="18"/>
      <c r="BE1675" s="18"/>
      <c r="BF1675" s="18"/>
      <c r="BG1675" s="18"/>
      <c r="BH1675" s="18"/>
      <c r="BI1675" s="18"/>
      <c r="BJ1675" s="18"/>
      <c r="BK1675" s="18"/>
      <c r="BL1675" s="18"/>
      <c r="BM1675" s="18"/>
      <c r="BN1675" s="18"/>
      <c r="BO1675" s="18"/>
      <c r="BP1675" s="18"/>
      <c r="BQ1675" s="18"/>
      <c r="BR1675" s="18"/>
      <c r="BS1675" s="18"/>
      <c r="BT1675" s="18"/>
      <c r="BU1675" s="18"/>
      <c r="BV1675" s="18"/>
      <c r="BW1675" s="18"/>
      <c r="BX1675" s="18"/>
      <c r="BY1675" s="18"/>
      <c r="BZ1675" s="18"/>
      <c r="CA1675" s="18"/>
      <c r="CB1675" s="18"/>
      <c r="CC1675" s="18"/>
      <c r="CD1675" s="18"/>
      <c r="CE1675" s="18"/>
      <c r="CF1675" s="18"/>
      <c r="CG1675" s="18"/>
      <c r="CH1675" s="18"/>
      <c r="CI1675" s="18"/>
      <c r="CJ1675" s="18"/>
      <c r="CK1675" s="18"/>
      <c r="CL1675" s="18"/>
      <c r="CM1675" s="18"/>
      <c r="CN1675" s="18"/>
      <c r="CO1675" s="18"/>
      <c r="CP1675" s="18"/>
      <c r="CQ1675" s="18"/>
      <c r="CR1675" s="18"/>
      <c r="CS1675" s="18"/>
    </row>
    <row r="1676" spans="1:97">
      <c r="A1676" s="18"/>
      <c r="B1676" s="18"/>
      <c r="C1676" s="18" t="s">
        <v>19553</v>
      </c>
      <c r="D1676" s="18"/>
      <c r="E1676" s="18"/>
      <c r="F1676" s="18"/>
      <c r="G1676" s="18"/>
      <c r="H1676" s="18"/>
      <c r="I1676" s="18"/>
      <c r="J1676" s="18"/>
      <c r="K1676" s="18"/>
      <c r="L1676" s="18"/>
      <c r="M1676" s="18"/>
      <c r="N1676" s="18"/>
      <c r="O1676" s="18"/>
      <c r="P1676" s="18"/>
      <c r="Q1676" s="18"/>
      <c r="R1676" s="18"/>
      <c r="S1676" s="18"/>
      <c r="T1676" s="18"/>
      <c r="U1676" s="18"/>
      <c r="V1676" s="18"/>
      <c r="W1676" s="18"/>
      <c r="X1676" s="18"/>
      <c r="Y1676" s="18"/>
      <c r="Z1676" s="18"/>
      <c r="AA1676" s="18"/>
      <c r="AB1676" s="18"/>
      <c r="AC1676" s="18"/>
      <c r="AD1676" s="18"/>
      <c r="AE1676" s="18"/>
      <c r="AF1676" s="18"/>
      <c r="AG1676" s="18"/>
      <c r="AH1676" s="18"/>
      <c r="AI1676" s="18"/>
      <c r="AJ1676" s="18"/>
      <c r="AK1676" s="18"/>
      <c r="AL1676" s="18"/>
      <c r="AM1676" s="18"/>
      <c r="AN1676" s="18"/>
      <c r="AO1676" s="18"/>
      <c r="AP1676" s="18"/>
      <c r="AQ1676" s="18"/>
      <c r="AR1676" s="18"/>
      <c r="AS1676" s="18"/>
      <c r="AT1676" s="18"/>
      <c r="AU1676" s="18"/>
      <c r="AV1676" s="18"/>
      <c r="AW1676" s="18"/>
      <c r="AX1676" s="18"/>
      <c r="AY1676" s="18"/>
      <c r="AZ1676" s="18"/>
      <c r="BA1676" s="18"/>
      <c r="BB1676" s="18"/>
      <c r="BC1676" s="18"/>
      <c r="BD1676" s="18"/>
      <c r="BE1676" s="18"/>
      <c r="BF1676" s="18"/>
      <c r="BG1676" s="18"/>
      <c r="BH1676" s="18"/>
      <c r="BI1676" s="18"/>
      <c r="BJ1676" s="18"/>
      <c r="BK1676" s="18"/>
      <c r="BL1676" s="18"/>
      <c r="BM1676" s="18"/>
      <c r="BN1676" s="18"/>
      <c r="BO1676" s="18"/>
      <c r="BP1676" s="18"/>
      <c r="BQ1676" s="18"/>
      <c r="BR1676" s="18"/>
      <c r="BS1676" s="18"/>
      <c r="BT1676" s="18"/>
      <c r="BU1676" s="18"/>
      <c r="BV1676" s="18"/>
      <c r="BW1676" s="18"/>
      <c r="BX1676" s="18"/>
      <c r="BY1676" s="18"/>
      <c r="BZ1676" s="18"/>
      <c r="CA1676" s="18"/>
      <c r="CB1676" s="18"/>
      <c r="CC1676" s="18"/>
      <c r="CD1676" s="18"/>
      <c r="CE1676" s="18"/>
      <c r="CF1676" s="18"/>
      <c r="CG1676" s="18"/>
      <c r="CH1676" s="18"/>
      <c r="CI1676" s="18"/>
      <c r="CJ1676" s="18"/>
      <c r="CK1676" s="18"/>
      <c r="CL1676" s="18"/>
      <c r="CM1676" s="18"/>
      <c r="CN1676" s="18"/>
      <c r="CO1676" s="18"/>
      <c r="CP1676" s="18"/>
      <c r="CQ1676" s="18"/>
      <c r="CR1676" s="18"/>
      <c r="CS1676" s="18"/>
    </row>
    <row r="1677" spans="1:97">
      <c r="A1677" s="18"/>
      <c r="B1677" s="18"/>
      <c r="C1677" s="18" t="s">
        <v>19554</v>
      </c>
      <c r="D1677" s="18"/>
      <c r="E1677" s="18"/>
      <c r="F1677" s="18"/>
      <c r="G1677" s="18"/>
      <c r="H1677" s="18"/>
      <c r="I1677" s="18"/>
      <c r="J1677" s="18"/>
      <c r="K1677" s="18"/>
      <c r="L1677" s="18"/>
      <c r="M1677" s="18"/>
      <c r="N1677" s="18"/>
      <c r="O1677" s="18"/>
      <c r="P1677" s="18"/>
      <c r="Q1677" s="18"/>
      <c r="R1677" s="18"/>
      <c r="S1677" s="18"/>
      <c r="T1677" s="18"/>
      <c r="U1677" s="18"/>
      <c r="V1677" s="18"/>
      <c r="W1677" s="18"/>
      <c r="X1677" s="18"/>
      <c r="Y1677" s="18"/>
      <c r="Z1677" s="18"/>
      <c r="AA1677" s="18"/>
      <c r="AB1677" s="18"/>
      <c r="AC1677" s="18"/>
      <c r="AD1677" s="18"/>
      <c r="AE1677" s="18"/>
      <c r="AF1677" s="18"/>
      <c r="AG1677" s="18"/>
      <c r="AH1677" s="18"/>
      <c r="AI1677" s="18"/>
      <c r="AJ1677" s="18"/>
      <c r="AK1677" s="18"/>
      <c r="AL1677" s="18"/>
      <c r="AM1677" s="18"/>
      <c r="AN1677" s="18"/>
      <c r="AO1677" s="18"/>
      <c r="AP1677" s="18"/>
      <c r="AQ1677" s="18"/>
      <c r="AR1677" s="18"/>
      <c r="AS1677" s="18"/>
      <c r="AT1677" s="18"/>
      <c r="AU1677" s="18"/>
      <c r="AV1677" s="18"/>
      <c r="AW1677" s="18"/>
      <c r="AX1677" s="18"/>
      <c r="AY1677" s="18"/>
      <c r="AZ1677" s="18"/>
      <c r="BA1677" s="18"/>
      <c r="BB1677" s="18"/>
      <c r="BC1677" s="18"/>
      <c r="BD1677" s="18"/>
      <c r="BE1677" s="18"/>
      <c r="BF1677" s="18"/>
      <c r="BG1677" s="18"/>
      <c r="BH1677" s="18"/>
      <c r="BI1677" s="18"/>
      <c r="BJ1677" s="18"/>
      <c r="BK1677" s="18"/>
      <c r="BL1677" s="18"/>
      <c r="BM1677" s="18"/>
      <c r="BN1677" s="18"/>
      <c r="BO1677" s="18"/>
      <c r="BP1677" s="18"/>
      <c r="BQ1677" s="18"/>
      <c r="BR1677" s="18"/>
      <c r="BS1677" s="18"/>
      <c r="BT1677" s="18"/>
      <c r="BU1677" s="18"/>
      <c r="BV1677" s="18"/>
      <c r="BW1677" s="18"/>
      <c r="BX1677" s="18"/>
      <c r="BY1677" s="18"/>
      <c r="BZ1677" s="18"/>
      <c r="CA1677" s="18"/>
      <c r="CB1677" s="18"/>
      <c r="CC1677" s="18"/>
      <c r="CD1677" s="18"/>
      <c r="CE1677" s="18"/>
      <c r="CF1677" s="18"/>
      <c r="CG1677" s="18"/>
      <c r="CH1677" s="18"/>
      <c r="CI1677" s="18"/>
      <c r="CJ1677" s="18"/>
      <c r="CK1677" s="18"/>
      <c r="CL1677" s="18"/>
      <c r="CM1677" s="18"/>
      <c r="CN1677" s="18"/>
      <c r="CO1677" s="18"/>
      <c r="CP1677" s="18"/>
      <c r="CQ1677" s="18"/>
      <c r="CR1677" s="18"/>
      <c r="CS1677" s="18"/>
    </row>
    <row r="1678" spans="1:97">
      <c r="A1678" s="18"/>
      <c r="B1678" s="18"/>
      <c r="C1678" s="18" t="s">
        <v>19555</v>
      </c>
      <c r="D1678" s="18"/>
      <c r="E1678" s="18"/>
      <c r="F1678" s="18"/>
      <c r="G1678" s="18"/>
      <c r="H1678" s="18"/>
      <c r="I1678" s="18"/>
      <c r="J1678" s="18"/>
      <c r="K1678" s="18"/>
      <c r="L1678" s="18"/>
      <c r="M1678" s="18"/>
      <c r="N1678" s="18"/>
      <c r="O1678" s="18"/>
      <c r="P1678" s="18"/>
      <c r="Q1678" s="18"/>
      <c r="R1678" s="18"/>
      <c r="S1678" s="18"/>
      <c r="T1678" s="18"/>
      <c r="U1678" s="18"/>
      <c r="V1678" s="18"/>
      <c r="W1678" s="18"/>
      <c r="X1678" s="18"/>
      <c r="Y1678" s="18"/>
      <c r="Z1678" s="18"/>
      <c r="AA1678" s="18"/>
      <c r="AB1678" s="18"/>
      <c r="AC1678" s="18"/>
      <c r="AD1678" s="18"/>
      <c r="AE1678" s="18"/>
      <c r="AF1678" s="18"/>
      <c r="AG1678" s="18"/>
      <c r="AH1678" s="18"/>
      <c r="AI1678" s="18"/>
      <c r="AJ1678" s="18"/>
      <c r="AK1678" s="18"/>
      <c r="AL1678" s="18"/>
      <c r="AM1678" s="18"/>
      <c r="AN1678" s="18"/>
      <c r="AO1678" s="18"/>
      <c r="AP1678" s="18"/>
      <c r="AQ1678" s="18"/>
      <c r="AR1678" s="18"/>
      <c r="AS1678" s="18"/>
      <c r="AT1678" s="18"/>
      <c r="AU1678" s="18"/>
      <c r="AV1678" s="18"/>
      <c r="AW1678" s="18"/>
      <c r="AX1678" s="18"/>
      <c r="AY1678" s="18"/>
      <c r="AZ1678" s="18"/>
      <c r="BA1678" s="18"/>
      <c r="BB1678" s="18"/>
      <c r="BC1678" s="18"/>
      <c r="BD1678" s="18"/>
      <c r="BE1678" s="18"/>
      <c r="BF1678" s="18"/>
      <c r="BG1678" s="18"/>
      <c r="BH1678" s="18"/>
      <c r="BI1678" s="18"/>
      <c r="BJ1678" s="18"/>
      <c r="BK1678" s="18"/>
      <c r="BL1678" s="18"/>
      <c r="BM1678" s="18"/>
      <c r="BN1678" s="18"/>
      <c r="BO1678" s="18"/>
      <c r="BP1678" s="18"/>
      <c r="BQ1678" s="18"/>
      <c r="BR1678" s="18"/>
      <c r="BS1678" s="18"/>
      <c r="BT1678" s="18"/>
      <c r="BU1678" s="18"/>
      <c r="BV1678" s="18"/>
      <c r="BW1678" s="18"/>
      <c r="BX1678" s="18"/>
      <c r="BY1678" s="18"/>
      <c r="BZ1678" s="18"/>
      <c r="CA1678" s="18"/>
      <c r="CB1678" s="18"/>
      <c r="CC1678" s="18"/>
      <c r="CD1678" s="18"/>
      <c r="CE1678" s="18"/>
      <c r="CF1678" s="18"/>
      <c r="CG1678" s="18"/>
      <c r="CH1678" s="18"/>
      <c r="CI1678" s="18"/>
      <c r="CJ1678" s="18"/>
      <c r="CK1678" s="18"/>
      <c r="CL1678" s="18"/>
      <c r="CM1678" s="18"/>
      <c r="CN1678" s="18"/>
      <c r="CO1678" s="18"/>
      <c r="CP1678" s="18"/>
      <c r="CQ1678" s="18"/>
      <c r="CR1678" s="18"/>
      <c r="CS1678" s="18"/>
    </row>
    <row r="1679" spans="1:97">
      <c r="A1679" s="18"/>
      <c r="B1679" s="18"/>
      <c r="C1679" s="18" t="s">
        <v>19556</v>
      </c>
      <c r="D1679" s="18"/>
      <c r="E1679" s="18"/>
      <c r="F1679" s="18"/>
      <c r="G1679" s="18"/>
      <c r="H1679" s="18"/>
      <c r="I1679" s="18"/>
      <c r="J1679" s="18"/>
      <c r="K1679" s="18"/>
      <c r="L1679" s="18"/>
      <c r="M1679" s="18"/>
      <c r="N1679" s="18"/>
      <c r="O1679" s="18"/>
      <c r="P1679" s="18"/>
      <c r="Q1679" s="18"/>
      <c r="R1679" s="18"/>
      <c r="S1679" s="18"/>
      <c r="T1679" s="18"/>
      <c r="U1679" s="18"/>
      <c r="V1679" s="18"/>
      <c r="W1679" s="18"/>
      <c r="X1679" s="18"/>
      <c r="Y1679" s="18"/>
      <c r="Z1679" s="18"/>
      <c r="AA1679" s="18"/>
      <c r="AB1679" s="18"/>
      <c r="AC1679" s="18"/>
      <c r="AD1679" s="18"/>
      <c r="AE1679" s="18"/>
      <c r="AF1679" s="18"/>
      <c r="AG1679" s="18"/>
      <c r="AH1679" s="18"/>
      <c r="AI1679" s="18"/>
      <c r="AJ1679" s="18"/>
      <c r="AK1679" s="18"/>
      <c r="AL1679" s="18"/>
      <c r="AM1679" s="18"/>
      <c r="AN1679" s="18"/>
      <c r="AO1679" s="18"/>
      <c r="AP1679" s="18"/>
      <c r="AQ1679" s="18"/>
      <c r="AR1679" s="18"/>
      <c r="AS1679" s="18"/>
      <c r="AT1679" s="18"/>
      <c r="AU1679" s="18"/>
      <c r="AV1679" s="18"/>
      <c r="AW1679" s="18"/>
      <c r="AX1679" s="18"/>
      <c r="AY1679" s="18"/>
      <c r="AZ1679" s="18"/>
      <c r="BA1679" s="18"/>
      <c r="BB1679" s="18"/>
      <c r="BC1679" s="18"/>
      <c r="BD1679" s="18"/>
      <c r="BE1679" s="18"/>
      <c r="BF1679" s="18"/>
      <c r="BG1679" s="18"/>
      <c r="BH1679" s="18"/>
      <c r="BI1679" s="18"/>
      <c r="BJ1679" s="18"/>
      <c r="BK1679" s="18"/>
      <c r="BL1679" s="18"/>
      <c r="BM1679" s="18"/>
      <c r="BN1679" s="18"/>
      <c r="BO1679" s="18"/>
      <c r="BP1679" s="18"/>
      <c r="BQ1679" s="18"/>
      <c r="BR1679" s="18"/>
      <c r="BS1679" s="18"/>
      <c r="BT1679" s="18"/>
      <c r="BU1679" s="18"/>
      <c r="BV1679" s="18"/>
      <c r="BW1679" s="18"/>
      <c r="BX1679" s="18"/>
      <c r="BY1679" s="18"/>
      <c r="BZ1679" s="18"/>
      <c r="CA1679" s="18"/>
      <c r="CB1679" s="18"/>
      <c r="CC1679" s="18"/>
      <c r="CD1679" s="18"/>
      <c r="CE1679" s="18"/>
      <c r="CF1679" s="18"/>
      <c r="CG1679" s="18"/>
      <c r="CH1679" s="18"/>
      <c r="CI1679" s="18"/>
      <c r="CJ1679" s="18"/>
      <c r="CK1679" s="18"/>
      <c r="CL1679" s="18"/>
      <c r="CM1679" s="18"/>
      <c r="CN1679" s="18"/>
      <c r="CO1679" s="18"/>
      <c r="CP1679" s="18"/>
      <c r="CQ1679" s="18"/>
      <c r="CR1679" s="18"/>
      <c r="CS1679" s="18"/>
    </row>
    <row r="1680" spans="1:97">
      <c r="A1680" s="18"/>
      <c r="B1680" s="18"/>
      <c r="C1680" s="18" t="s">
        <v>19557</v>
      </c>
      <c r="D1680" s="18"/>
      <c r="E1680" s="18"/>
      <c r="F1680" s="18"/>
      <c r="G1680" s="18"/>
      <c r="H1680" s="18"/>
      <c r="I1680" s="18"/>
      <c r="J1680" s="18"/>
      <c r="K1680" s="18"/>
      <c r="L1680" s="18"/>
      <c r="M1680" s="18"/>
      <c r="N1680" s="18"/>
      <c r="O1680" s="18"/>
      <c r="P1680" s="18"/>
      <c r="Q1680" s="18"/>
      <c r="R1680" s="18"/>
      <c r="S1680" s="18"/>
      <c r="T1680" s="18"/>
      <c r="U1680" s="18"/>
      <c r="V1680" s="18"/>
      <c r="W1680" s="18"/>
      <c r="X1680" s="18"/>
      <c r="Y1680" s="18"/>
      <c r="Z1680" s="18"/>
      <c r="AA1680" s="18"/>
      <c r="AB1680" s="18"/>
      <c r="AC1680" s="18"/>
      <c r="AD1680" s="18"/>
      <c r="AE1680" s="18"/>
      <c r="AF1680" s="18"/>
      <c r="AG1680" s="18"/>
      <c r="AH1680" s="18"/>
      <c r="AI1680" s="18"/>
      <c r="AJ1680" s="18"/>
      <c r="AK1680" s="18"/>
      <c r="AL1680" s="18"/>
      <c r="AM1680" s="18"/>
      <c r="AN1680" s="18"/>
      <c r="AO1680" s="18"/>
      <c r="AP1680" s="18"/>
      <c r="AQ1680" s="18"/>
      <c r="AR1680" s="18"/>
      <c r="AS1680" s="18"/>
      <c r="AT1680" s="18"/>
      <c r="AU1680" s="18"/>
      <c r="AV1680" s="18"/>
      <c r="AW1680" s="18"/>
      <c r="AX1680" s="18"/>
      <c r="AY1680" s="18"/>
      <c r="AZ1680" s="18"/>
      <c r="BA1680" s="18"/>
      <c r="BB1680" s="18"/>
      <c r="BC1680" s="18"/>
      <c r="BD1680" s="18"/>
      <c r="BE1680" s="18"/>
      <c r="BF1680" s="18"/>
      <c r="BG1680" s="18"/>
      <c r="BH1680" s="18"/>
      <c r="BI1680" s="18"/>
      <c r="BJ1680" s="18"/>
      <c r="BK1680" s="18"/>
      <c r="BL1680" s="18"/>
      <c r="BM1680" s="18"/>
      <c r="BN1680" s="18"/>
      <c r="BO1680" s="18"/>
      <c r="BP1680" s="18"/>
      <c r="BQ1680" s="18"/>
      <c r="BR1680" s="18"/>
      <c r="BS1680" s="18"/>
      <c r="BT1680" s="18"/>
      <c r="BU1680" s="18"/>
      <c r="BV1680" s="18"/>
      <c r="BW1680" s="18"/>
      <c r="BX1680" s="18"/>
      <c r="BY1680" s="18"/>
      <c r="BZ1680" s="18"/>
      <c r="CA1680" s="18"/>
      <c r="CB1680" s="18"/>
      <c r="CC1680" s="18"/>
      <c r="CD1680" s="18"/>
      <c r="CE1680" s="18"/>
      <c r="CF1680" s="18"/>
      <c r="CG1680" s="18"/>
      <c r="CH1680" s="18"/>
      <c r="CI1680" s="18"/>
      <c r="CJ1680" s="18"/>
      <c r="CK1680" s="18"/>
      <c r="CL1680" s="18"/>
      <c r="CM1680" s="18"/>
      <c r="CN1680" s="18"/>
      <c r="CO1680" s="18"/>
      <c r="CP1680" s="18"/>
      <c r="CQ1680" s="18"/>
      <c r="CR1680" s="18"/>
      <c r="CS1680" s="18"/>
    </row>
    <row r="1681" spans="1:97">
      <c r="A1681" s="18"/>
      <c r="B1681" s="18"/>
      <c r="C1681" s="18" t="s">
        <v>19558</v>
      </c>
      <c r="D1681" s="18"/>
      <c r="E1681" s="18"/>
      <c r="F1681" s="18"/>
      <c r="G1681" s="18"/>
      <c r="H1681" s="18"/>
      <c r="I1681" s="18"/>
      <c r="J1681" s="18"/>
      <c r="K1681" s="18"/>
      <c r="L1681" s="18"/>
      <c r="M1681" s="18"/>
      <c r="N1681" s="18"/>
      <c r="O1681" s="18"/>
      <c r="P1681" s="18"/>
      <c r="Q1681" s="18"/>
      <c r="R1681" s="18"/>
      <c r="S1681" s="18"/>
      <c r="T1681" s="18"/>
      <c r="U1681" s="18"/>
      <c r="V1681" s="18"/>
      <c r="W1681" s="18"/>
      <c r="X1681" s="18"/>
      <c r="Y1681" s="18"/>
      <c r="Z1681" s="18"/>
      <c r="AA1681" s="18"/>
      <c r="AB1681" s="18"/>
      <c r="AC1681" s="18"/>
      <c r="AD1681" s="18"/>
      <c r="AE1681" s="18"/>
      <c r="AF1681" s="18"/>
      <c r="AG1681" s="18"/>
      <c r="AH1681" s="18"/>
      <c r="AI1681" s="18"/>
      <c r="AJ1681" s="18"/>
      <c r="AK1681" s="18"/>
      <c r="AL1681" s="18"/>
      <c r="AM1681" s="18"/>
      <c r="AN1681" s="18"/>
      <c r="AO1681" s="18"/>
      <c r="AP1681" s="18"/>
      <c r="AQ1681" s="18"/>
      <c r="AR1681" s="18"/>
      <c r="AS1681" s="18"/>
      <c r="AT1681" s="18"/>
      <c r="AU1681" s="18"/>
      <c r="AV1681" s="18"/>
      <c r="AW1681" s="18"/>
      <c r="AX1681" s="18"/>
      <c r="AY1681" s="18"/>
      <c r="AZ1681" s="18"/>
      <c r="BA1681" s="18"/>
      <c r="BB1681" s="18"/>
      <c r="BC1681" s="18"/>
      <c r="BD1681" s="18"/>
      <c r="BE1681" s="18"/>
      <c r="BF1681" s="18"/>
      <c r="BG1681" s="18"/>
      <c r="BH1681" s="18"/>
      <c r="BI1681" s="18"/>
      <c r="BJ1681" s="18"/>
      <c r="BK1681" s="18"/>
      <c r="BL1681" s="18"/>
      <c r="BM1681" s="18"/>
      <c r="BN1681" s="18"/>
      <c r="BO1681" s="18"/>
      <c r="BP1681" s="18"/>
      <c r="BQ1681" s="18"/>
      <c r="BR1681" s="18"/>
      <c r="BS1681" s="18"/>
      <c r="BT1681" s="18"/>
      <c r="BU1681" s="18"/>
      <c r="BV1681" s="18"/>
      <c r="BW1681" s="18"/>
      <c r="BX1681" s="18"/>
      <c r="BY1681" s="18"/>
      <c r="BZ1681" s="18"/>
      <c r="CA1681" s="18"/>
      <c r="CB1681" s="18"/>
      <c r="CC1681" s="18"/>
      <c r="CD1681" s="18"/>
      <c r="CE1681" s="18"/>
      <c r="CF1681" s="18"/>
      <c r="CG1681" s="18"/>
      <c r="CH1681" s="18"/>
      <c r="CI1681" s="18"/>
      <c r="CJ1681" s="18"/>
      <c r="CK1681" s="18"/>
      <c r="CL1681" s="18"/>
      <c r="CM1681" s="18"/>
      <c r="CN1681" s="18"/>
      <c r="CO1681" s="18"/>
      <c r="CP1681" s="18"/>
      <c r="CQ1681" s="18"/>
      <c r="CR1681" s="18"/>
      <c r="CS1681" s="18"/>
    </row>
    <row r="1682" spans="1:97">
      <c r="A1682" s="18"/>
      <c r="B1682" s="18"/>
      <c r="C1682" s="18" t="s">
        <v>19559</v>
      </c>
      <c r="D1682" s="18"/>
      <c r="E1682" s="18"/>
      <c r="F1682" s="18"/>
      <c r="G1682" s="18"/>
      <c r="H1682" s="18"/>
      <c r="I1682" s="18"/>
      <c r="J1682" s="18"/>
      <c r="K1682" s="18"/>
      <c r="L1682" s="18"/>
      <c r="M1682" s="18"/>
      <c r="N1682" s="18"/>
      <c r="O1682" s="18"/>
      <c r="P1682" s="18"/>
      <c r="Q1682" s="18"/>
      <c r="R1682" s="18"/>
      <c r="S1682" s="18"/>
      <c r="T1682" s="18"/>
      <c r="U1682" s="18"/>
      <c r="V1682" s="18"/>
      <c r="W1682" s="18"/>
      <c r="X1682" s="18"/>
      <c r="Y1682" s="18"/>
      <c r="Z1682" s="18"/>
      <c r="AA1682" s="18"/>
      <c r="AB1682" s="18"/>
      <c r="AC1682" s="18"/>
      <c r="AD1682" s="18"/>
      <c r="AE1682" s="18"/>
      <c r="AF1682" s="18"/>
      <c r="AG1682" s="18"/>
      <c r="AH1682" s="18"/>
      <c r="AI1682" s="18"/>
      <c r="AJ1682" s="18"/>
      <c r="AK1682" s="18"/>
      <c r="AL1682" s="18"/>
      <c r="AM1682" s="18"/>
      <c r="AN1682" s="18"/>
      <c r="AO1682" s="18"/>
      <c r="AP1682" s="18"/>
      <c r="AQ1682" s="18"/>
      <c r="AR1682" s="18"/>
      <c r="AS1682" s="18"/>
      <c r="AT1682" s="18"/>
      <c r="AU1682" s="18"/>
      <c r="AV1682" s="18"/>
      <c r="AW1682" s="18"/>
      <c r="AX1682" s="18"/>
      <c r="AY1682" s="18"/>
      <c r="AZ1682" s="18"/>
      <c r="BA1682" s="18"/>
      <c r="BB1682" s="18"/>
      <c r="BC1682" s="18"/>
      <c r="BD1682" s="18"/>
      <c r="BE1682" s="18"/>
      <c r="BF1682" s="18"/>
      <c r="BG1682" s="18"/>
      <c r="BH1682" s="18"/>
      <c r="BI1682" s="18"/>
      <c r="BJ1682" s="18"/>
      <c r="BK1682" s="18"/>
      <c r="BL1682" s="18"/>
      <c r="BM1682" s="18"/>
      <c r="BN1682" s="18"/>
      <c r="BO1682" s="18"/>
      <c r="BP1682" s="18"/>
      <c r="BQ1682" s="18"/>
      <c r="BR1682" s="18"/>
      <c r="BS1682" s="18"/>
      <c r="BT1682" s="18"/>
      <c r="BU1682" s="18"/>
      <c r="BV1682" s="18"/>
      <c r="BW1682" s="18"/>
      <c r="BX1682" s="18"/>
      <c r="BY1682" s="18"/>
      <c r="BZ1682" s="18"/>
      <c r="CA1682" s="18"/>
      <c r="CB1682" s="18"/>
      <c r="CC1682" s="18"/>
      <c r="CD1682" s="18"/>
      <c r="CE1682" s="18"/>
      <c r="CF1682" s="18"/>
      <c r="CG1682" s="18"/>
      <c r="CH1682" s="18"/>
      <c r="CI1682" s="18"/>
      <c r="CJ1682" s="18"/>
      <c r="CK1682" s="18"/>
      <c r="CL1682" s="18"/>
      <c r="CM1682" s="18"/>
      <c r="CN1682" s="18"/>
      <c r="CO1682" s="18"/>
      <c r="CP1682" s="18"/>
      <c r="CQ1682" s="18"/>
      <c r="CR1682" s="18"/>
      <c r="CS1682" s="18"/>
    </row>
    <row r="1683" spans="1:97">
      <c r="A1683" s="18"/>
      <c r="B1683" s="18"/>
      <c r="C1683" s="18" t="s">
        <v>19560</v>
      </c>
      <c r="D1683" s="18"/>
      <c r="E1683" s="18"/>
      <c r="F1683" s="18"/>
      <c r="G1683" s="18"/>
      <c r="H1683" s="18"/>
      <c r="I1683" s="18"/>
      <c r="J1683" s="18"/>
      <c r="K1683" s="18"/>
      <c r="L1683" s="18"/>
      <c r="M1683" s="18"/>
      <c r="N1683" s="18"/>
      <c r="O1683" s="18"/>
      <c r="P1683" s="18"/>
      <c r="Q1683" s="18"/>
      <c r="R1683" s="18"/>
      <c r="S1683" s="18"/>
      <c r="T1683" s="18"/>
      <c r="U1683" s="18"/>
      <c r="V1683" s="18"/>
      <c r="W1683" s="18"/>
      <c r="X1683" s="18"/>
      <c r="Y1683" s="18"/>
      <c r="Z1683" s="18"/>
      <c r="AA1683" s="18"/>
      <c r="AB1683" s="18"/>
      <c r="AC1683" s="18"/>
      <c r="AD1683" s="18"/>
      <c r="AE1683" s="18"/>
      <c r="AF1683" s="18"/>
      <c r="AG1683" s="18"/>
      <c r="AH1683" s="18"/>
      <c r="AI1683" s="18"/>
      <c r="AJ1683" s="18"/>
      <c r="AK1683" s="18"/>
      <c r="AL1683" s="18"/>
      <c r="AM1683" s="18"/>
      <c r="AN1683" s="18"/>
      <c r="AO1683" s="18"/>
      <c r="AP1683" s="18"/>
      <c r="AQ1683" s="18"/>
      <c r="AR1683" s="18"/>
      <c r="AS1683" s="18"/>
      <c r="AT1683" s="18"/>
      <c r="AU1683" s="18"/>
      <c r="AV1683" s="18"/>
      <c r="AW1683" s="18"/>
      <c r="AX1683" s="18"/>
      <c r="AY1683" s="18"/>
      <c r="AZ1683" s="18"/>
      <c r="BA1683" s="18"/>
      <c r="BB1683" s="18"/>
      <c r="BC1683" s="18"/>
      <c r="BD1683" s="18"/>
      <c r="BE1683" s="18"/>
      <c r="BF1683" s="18"/>
      <c r="BG1683" s="18"/>
      <c r="BH1683" s="18"/>
      <c r="BI1683" s="18"/>
      <c r="BJ1683" s="18"/>
      <c r="BK1683" s="18"/>
      <c r="BL1683" s="18"/>
      <c r="BM1683" s="18"/>
      <c r="BN1683" s="18"/>
      <c r="BO1683" s="18"/>
      <c r="BP1683" s="18"/>
      <c r="BQ1683" s="18"/>
      <c r="BR1683" s="18"/>
      <c r="BS1683" s="18"/>
      <c r="BT1683" s="18"/>
      <c r="BU1683" s="18"/>
      <c r="BV1683" s="18"/>
      <c r="BW1683" s="18"/>
      <c r="BX1683" s="18"/>
      <c r="BY1683" s="18"/>
      <c r="BZ1683" s="18"/>
      <c r="CA1683" s="18"/>
      <c r="CB1683" s="18"/>
      <c r="CC1683" s="18"/>
      <c r="CD1683" s="18"/>
      <c r="CE1683" s="18"/>
      <c r="CF1683" s="18"/>
      <c r="CG1683" s="18"/>
      <c r="CH1683" s="18"/>
      <c r="CI1683" s="18"/>
      <c r="CJ1683" s="18"/>
      <c r="CK1683" s="18"/>
      <c r="CL1683" s="18"/>
      <c r="CM1683" s="18"/>
      <c r="CN1683" s="18"/>
      <c r="CO1683" s="18"/>
      <c r="CP1683" s="18"/>
      <c r="CQ1683" s="18"/>
      <c r="CR1683" s="18"/>
      <c r="CS1683" s="18"/>
    </row>
    <row r="1684" spans="1:97">
      <c r="A1684" s="18"/>
      <c r="B1684" s="18"/>
      <c r="C1684" s="18" t="s">
        <v>19561</v>
      </c>
      <c r="D1684" s="18"/>
      <c r="E1684" s="18"/>
      <c r="F1684" s="18"/>
      <c r="G1684" s="18"/>
      <c r="H1684" s="18"/>
      <c r="I1684" s="18"/>
      <c r="J1684" s="18"/>
      <c r="K1684" s="18"/>
      <c r="L1684" s="18"/>
      <c r="M1684" s="18"/>
      <c r="N1684" s="18"/>
      <c r="O1684" s="18"/>
      <c r="P1684" s="18"/>
      <c r="Q1684" s="18"/>
      <c r="R1684" s="18"/>
      <c r="S1684" s="18"/>
      <c r="T1684" s="18"/>
      <c r="U1684" s="18"/>
      <c r="V1684" s="18"/>
      <c r="W1684" s="18"/>
      <c r="X1684" s="18"/>
      <c r="Y1684" s="18"/>
      <c r="Z1684" s="18"/>
      <c r="AA1684" s="18"/>
      <c r="AB1684" s="18"/>
      <c r="AC1684" s="18"/>
      <c r="AD1684" s="18"/>
      <c r="AE1684" s="18"/>
      <c r="AF1684" s="18"/>
      <c r="AG1684" s="18"/>
      <c r="AH1684" s="18"/>
      <c r="AI1684" s="18"/>
      <c r="AJ1684" s="18"/>
      <c r="AK1684" s="18"/>
      <c r="AL1684" s="18"/>
      <c r="AM1684" s="18"/>
      <c r="AN1684" s="18"/>
      <c r="AO1684" s="18"/>
      <c r="AP1684" s="18"/>
      <c r="AQ1684" s="18"/>
      <c r="AR1684" s="18"/>
      <c r="AS1684" s="18"/>
      <c r="AT1684" s="18"/>
      <c r="AU1684" s="18"/>
      <c r="AV1684" s="18"/>
      <c r="AW1684" s="18"/>
      <c r="AX1684" s="18"/>
      <c r="AY1684" s="18"/>
      <c r="AZ1684" s="18"/>
      <c r="BA1684" s="18"/>
      <c r="BB1684" s="18"/>
      <c r="BC1684" s="18"/>
      <c r="BD1684" s="18"/>
      <c r="BE1684" s="18"/>
      <c r="BF1684" s="18"/>
      <c r="BG1684" s="18"/>
      <c r="BH1684" s="18"/>
      <c r="BI1684" s="18"/>
      <c r="BJ1684" s="18"/>
      <c r="BK1684" s="18"/>
      <c r="BL1684" s="18"/>
      <c r="BM1684" s="18"/>
      <c r="BN1684" s="18"/>
      <c r="BO1684" s="18"/>
      <c r="BP1684" s="18"/>
      <c r="BQ1684" s="18"/>
      <c r="BR1684" s="18"/>
      <c r="BS1684" s="18"/>
      <c r="BT1684" s="18"/>
      <c r="BU1684" s="18"/>
      <c r="BV1684" s="18"/>
      <c r="BW1684" s="18"/>
      <c r="BX1684" s="18"/>
      <c r="BY1684" s="18"/>
      <c r="BZ1684" s="18"/>
      <c r="CA1684" s="18"/>
      <c r="CB1684" s="18"/>
      <c r="CC1684" s="18"/>
      <c r="CD1684" s="18"/>
      <c r="CE1684" s="18"/>
      <c r="CF1684" s="18"/>
      <c r="CG1684" s="18"/>
      <c r="CH1684" s="18"/>
      <c r="CI1684" s="18"/>
      <c r="CJ1684" s="18"/>
      <c r="CK1684" s="18"/>
      <c r="CL1684" s="18"/>
      <c r="CM1684" s="18"/>
      <c r="CN1684" s="18"/>
      <c r="CO1684" s="18"/>
      <c r="CP1684" s="18"/>
      <c r="CQ1684" s="18"/>
      <c r="CR1684" s="18"/>
      <c r="CS1684" s="18"/>
    </row>
    <row r="1685" spans="1:97">
      <c r="A1685" s="18"/>
      <c r="B1685" s="18"/>
      <c r="C1685" s="18" t="s">
        <v>19562</v>
      </c>
      <c r="D1685" s="18"/>
      <c r="E1685" s="18"/>
      <c r="F1685" s="18"/>
      <c r="G1685" s="18"/>
      <c r="H1685" s="18"/>
      <c r="I1685" s="18"/>
      <c r="J1685" s="18"/>
      <c r="K1685" s="18"/>
      <c r="L1685" s="18"/>
      <c r="M1685" s="18"/>
      <c r="N1685" s="18"/>
      <c r="O1685" s="18"/>
      <c r="P1685" s="18"/>
      <c r="Q1685" s="18"/>
      <c r="R1685" s="18"/>
      <c r="S1685" s="18"/>
      <c r="T1685" s="18"/>
      <c r="U1685" s="18"/>
      <c r="V1685" s="18"/>
      <c r="W1685" s="18"/>
      <c r="X1685" s="18"/>
      <c r="Y1685" s="18"/>
      <c r="Z1685" s="18"/>
      <c r="AA1685" s="18"/>
      <c r="AB1685" s="18"/>
      <c r="AC1685" s="18"/>
      <c r="AD1685" s="18"/>
      <c r="AE1685" s="18"/>
      <c r="AF1685" s="18"/>
      <c r="AG1685" s="18"/>
      <c r="AH1685" s="18"/>
      <c r="AI1685" s="18"/>
      <c r="AJ1685" s="18"/>
      <c r="AK1685" s="18"/>
      <c r="AL1685" s="18"/>
      <c r="AM1685" s="18"/>
      <c r="AN1685" s="18"/>
      <c r="AO1685" s="18"/>
      <c r="AP1685" s="18"/>
      <c r="AQ1685" s="18"/>
      <c r="AR1685" s="18"/>
      <c r="AS1685" s="18"/>
      <c r="AT1685" s="18"/>
      <c r="AU1685" s="18"/>
      <c r="AV1685" s="18"/>
      <c r="AW1685" s="18"/>
      <c r="AX1685" s="18"/>
      <c r="AY1685" s="18"/>
      <c r="AZ1685" s="18"/>
      <c r="BA1685" s="18"/>
      <c r="BB1685" s="18"/>
      <c r="BC1685" s="18"/>
      <c r="BD1685" s="18"/>
      <c r="BE1685" s="18"/>
      <c r="BF1685" s="18"/>
      <c r="BG1685" s="18"/>
      <c r="BH1685" s="18"/>
      <c r="BI1685" s="18"/>
      <c r="BJ1685" s="18"/>
      <c r="BK1685" s="18"/>
      <c r="BL1685" s="18"/>
      <c r="BM1685" s="18"/>
      <c r="BN1685" s="18"/>
      <c r="BO1685" s="18"/>
      <c r="BP1685" s="18"/>
      <c r="BQ1685" s="18"/>
      <c r="BR1685" s="18"/>
      <c r="BS1685" s="18"/>
      <c r="BT1685" s="18"/>
      <c r="BU1685" s="18"/>
      <c r="BV1685" s="18"/>
      <c r="BW1685" s="18"/>
      <c r="BX1685" s="18"/>
      <c r="BY1685" s="18"/>
      <c r="BZ1685" s="18"/>
      <c r="CA1685" s="18"/>
      <c r="CB1685" s="18"/>
      <c r="CC1685" s="18"/>
      <c r="CD1685" s="18"/>
      <c r="CE1685" s="18"/>
      <c r="CF1685" s="18"/>
      <c r="CG1685" s="18"/>
      <c r="CH1685" s="18"/>
      <c r="CI1685" s="18"/>
      <c r="CJ1685" s="18"/>
      <c r="CK1685" s="18"/>
      <c r="CL1685" s="18"/>
      <c r="CM1685" s="18"/>
      <c r="CN1685" s="18"/>
      <c r="CO1685" s="18"/>
      <c r="CP1685" s="18"/>
      <c r="CQ1685" s="18"/>
      <c r="CR1685" s="18"/>
      <c r="CS1685" s="18"/>
    </row>
    <row r="1686" spans="1:97">
      <c r="A1686" s="18"/>
      <c r="B1686" s="18"/>
      <c r="C1686" s="18" t="s">
        <v>19563</v>
      </c>
      <c r="D1686" s="18"/>
      <c r="E1686" s="18"/>
      <c r="F1686" s="18"/>
      <c r="G1686" s="18"/>
      <c r="H1686" s="18"/>
      <c r="I1686" s="18"/>
      <c r="J1686" s="18"/>
      <c r="K1686" s="18"/>
      <c r="L1686" s="18"/>
      <c r="M1686" s="18"/>
      <c r="N1686" s="18"/>
      <c r="O1686" s="18"/>
      <c r="P1686" s="18"/>
      <c r="Q1686" s="18"/>
      <c r="R1686" s="18"/>
      <c r="S1686" s="18"/>
      <c r="T1686" s="18"/>
      <c r="U1686" s="18"/>
      <c r="V1686" s="18"/>
      <c r="W1686" s="18"/>
      <c r="X1686" s="18"/>
      <c r="Y1686" s="18"/>
      <c r="Z1686" s="18"/>
      <c r="AA1686" s="18"/>
      <c r="AB1686" s="18"/>
      <c r="AC1686" s="18"/>
      <c r="AD1686" s="18"/>
      <c r="AE1686" s="18"/>
      <c r="AF1686" s="18"/>
      <c r="AG1686" s="18"/>
      <c r="AH1686" s="18"/>
      <c r="AI1686" s="18"/>
      <c r="AJ1686" s="18"/>
      <c r="AK1686" s="18"/>
      <c r="AL1686" s="18"/>
      <c r="AM1686" s="18"/>
      <c r="AN1686" s="18"/>
      <c r="AO1686" s="18"/>
      <c r="AP1686" s="18"/>
      <c r="AQ1686" s="18"/>
      <c r="AR1686" s="18"/>
      <c r="AS1686" s="18"/>
      <c r="AT1686" s="18"/>
      <c r="AU1686" s="18"/>
      <c r="AV1686" s="18"/>
      <c r="AW1686" s="18"/>
      <c r="AX1686" s="18"/>
      <c r="AY1686" s="18"/>
      <c r="AZ1686" s="18"/>
      <c r="BA1686" s="18"/>
      <c r="BB1686" s="18"/>
      <c r="BC1686" s="18"/>
      <c r="BD1686" s="18"/>
      <c r="BE1686" s="18"/>
      <c r="BF1686" s="18"/>
      <c r="BG1686" s="18"/>
      <c r="BH1686" s="18"/>
      <c r="BI1686" s="18"/>
      <c r="BJ1686" s="18"/>
      <c r="BK1686" s="18"/>
      <c r="BL1686" s="18"/>
      <c r="BM1686" s="18"/>
      <c r="BN1686" s="18"/>
      <c r="BO1686" s="18"/>
      <c r="BP1686" s="18"/>
      <c r="BQ1686" s="18"/>
      <c r="BR1686" s="18"/>
      <c r="BS1686" s="18"/>
      <c r="BT1686" s="18"/>
      <c r="BU1686" s="18"/>
      <c r="BV1686" s="18"/>
      <c r="BW1686" s="18"/>
      <c r="BX1686" s="18"/>
      <c r="BY1686" s="18"/>
      <c r="BZ1686" s="18"/>
      <c r="CA1686" s="18"/>
      <c r="CB1686" s="18"/>
      <c r="CC1686" s="18"/>
      <c r="CD1686" s="18"/>
      <c r="CE1686" s="18"/>
      <c r="CF1686" s="18"/>
      <c r="CG1686" s="18"/>
      <c r="CH1686" s="18"/>
      <c r="CI1686" s="18"/>
      <c r="CJ1686" s="18"/>
      <c r="CK1686" s="18"/>
      <c r="CL1686" s="18"/>
      <c r="CM1686" s="18"/>
      <c r="CN1686" s="18"/>
      <c r="CO1686" s="18"/>
      <c r="CP1686" s="18"/>
      <c r="CQ1686" s="18"/>
      <c r="CR1686" s="18"/>
      <c r="CS1686" s="18"/>
    </row>
    <row r="1687" spans="1:97">
      <c r="A1687" s="18"/>
      <c r="B1687" s="18"/>
      <c r="C1687" s="18" t="s">
        <v>19564</v>
      </c>
      <c r="D1687" s="18"/>
      <c r="E1687" s="18"/>
      <c r="F1687" s="18"/>
      <c r="G1687" s="18"/>
      <c r="H1687" s="18"/>
      <c r="I1687" s="18"/>
      <c r="J1687" s="18"/>
      <c r="K1687" s="18"/>
      <c r="L1687" s="18"/>
      <c r="M1687" s="18"/>
      <c r="N1687" s="18"/>
      <c r="O1687" s="18"/>
      <c r="P1687" s="18"/>
      <c r="Q1687" s="18"/>
      <c r="R1687" s="18"/>
      <c r="S1687" s="18"/>
      <c r="T1687" s="18"/>
      <c r="U1687" s="18"/>
      <c r="V1687" s="18"/>
      <c r="W1687" s="18"/>
      <c r="X1687" s="18"/>
      <c r="Y1687" s="18"/>
      <c r="Z1687" s="18"/>
      <c r="AA1687" s="18"/>
      <c r="AB1687" s="18"/>
      <c r="AC1687" s="18"/>
      <c r="AD1687" s="18"/>
      <c r="AE1687" s="18"/>
      <c r="AF1687" s="18"/>
      <c r="AG1687" s="18"/>
      <c r="AH1687" s="18"/>
      <c r="AI1687" s="18"/>
      <c r="AJ1687" s="18"/>
      <c r="AK1687" s="18"/>
      <c r="AL1687" s="18"/>
      <c r="AM1687" s="18"/>
      <c r="AN1687" s="18"/>
      <c r="AO1687" s="18"/>
      <c r="AP1687" s="18"/>
      <c r="AQ1687" s="18"/>
      <c r="AR1687" s="18"/>
      <c r="AS1687" s="18"/>
      <c r="AT1687" s="18"/>
      <c r="AU1687" s="18"/>
      <c r="AV1687" s="18"/>
      <c r="AW1687" s="18"/>
      <c r="AX1687" s="18"/>
      <c r="AY1687" s="18"/>
      <c r="AZ1687" s="18"/>
      <c r="BA1687" s="18"/>
      <c r="BB1687" s="18"/>
      <c r="BC1687" s="18"/>
      <c r="BD1687" s="18"/>
      <c r="BE1687" s="18"/>
      <c r="BF1687" s="18"/>
      <c r="BG1687" s="18"/>
      <c r="BH1687" s="18"/>
      <c r="BI1687" s="18"/>
      <c r="BJ1687" s="18"/>
      <c r="BK1687" s="18"/>
      <c r="BL1687" s="18"/>
      <c r="BM1687" s="18"/>
      <c r="BN1687" s="18"/>
      <c r="BO1687" s="18"/>
      <c r="BP1687" s="18"/>
      <c r="BQ1687" s="18"/>
      <c r="BR1687" s="18"/>
      <c r="BS1687" s="18"/>
      <c r="BT1687" s="18"/>
      <c r="BU1687" s="18"/>
      <c r="BV1687" s="18"/>
      <c r="BW1687" s="18"/>
      <c r="BX1687" s="18"/>
      <c r="BY1687" s="18"/>
      <c r="BZ1687" s="18"/>
      <c r="CA1687" s="18"/>
      <c r="CB1687" s="18"/>
      <c r="CC1687" s="18"/>
      <c r="CD1687" s="18"/>
      <c r="CE1687" s="18"/>
      <c r="CF1687" s="18"/>
      <c r="CG1687" s="18"/>
      <c r="CH1687" s="18"/>
      <c r="CI1687" s="18"/>
      <c r="CJ1687" s="18"/>
      <c r="CK1687" s="18"/>
      <c r="CL1687" s="18"/>
      <c r="CM1687" s="18"/>
      <c r="CN1687" s="18"/>
      <c r="CO1687" s="18"/>
      <c r="CP1687" s="18"/>
      <c r="CQ1687" s="18"/>
      <c r="CR1687" s="18"/>
      <c r="CS1687" s="18"/>
    </row>
    <row r="1688" spans="1:97">
      <c r="A1688" s="18"/>
      <c r="B1688" s="18"/>
      <c r="C1688" s="18" t="s">
        <v>19565</v>
      </c>
      <c r="D1688" s="18"/>
      <c r="E1688" s="18"/>
      <c r="F1688" s="18"/>
      <c r="G1688" s="18"/>
      <c r="H1688" s="18"/>
      <c r="I1688" s="18"/>
      <c r="J1688" s="18"/>
      <c r="K1688" s="18"/>
      <c r="L1688" s="18"/>
      <c r="M1688" s="18"/>
      <c r="N1688" s="18"/>
      <c r="O1688" s="18"/>
      <c r="P1688" s="18"/>
      <c r="Q1688" s="18"/>
      <c r="R1688" s="18"/>
      <c r="S1688" s="18"/>
      <c r="T1688" s="18"/>
      <c r="U1688" s="18"/>
      <c r="V1688" s="18"/>
      <c r="W1688" s="18"/>
      <c r="X1688" s="18"/>
      <c r="Y1688" s="18"/>
      <c r="Z1688" s="18"/>
      <c r="AA1688" s="18"/>
      <c r="AB1688" s="18"/>
      <c r="AC1688" s="18"/>
      <c r="AD1688" s="18"/>
      <c r="AE1688" s="18"/>
      <c r="AF1688" s="18"/>
      <c r="AG1688" s="18"/>
      <c r="AH1688" s="18"/>
      <c r="AI1688" s="18"/>
      <c r="AJ1688" s="18"/>
      <c r="AK1688" s="18"/>
      <c r="AL1688" s="18"/>
      <c r="AM1688" s="18"/>
      <c r="AN1688" s="18"/>
      <c r="AO1688" s="18"/>
      <c r="AP1688" s="18"/>
      <c r="AQ1688" s="18"/>
      <c r="AR1688" s="18"/>
      <c r="AS1688" s="18"/>
      <c r="AT1688" s="18"/>
      <c r="AU1688" s="18"/>
      <c r="AV1688" s="18"/>
      <c r="AW1688" s="18"/>
      <c r="AX1688" s="18"/>
      <c r="AY1688" s="18"/>
      <c r="AZ1688" s="18"/>
      <c r="BA1688" s="18"/>
      <c r="BB1688" s="18"/>
      <c r="BC1688" s="18"/>
      <c r="BD1688" s="18"/>
      <c r="BE1688" s="18"/>
      <c r="BF1688" s="18"/>
      <c r="BG1688" s="18"/>
      <c r="BH1688" s="18"/>
      <c r="BI1688" s="18"/>
      <c r="BJ1688" s="18"/>
      <c r="BK1688" s="18"/>
      <c r="BL1688" s="18"/>
      <c r="BM1688" s="18"/>
      <c r="BN1688" s="18"/>
      <c r="BO1688" s="18"/>
      <c r="BP1688" s="18"/>
      <c r="BQ1688" s="18"/>
      <c r="BR1688" s="18"/>
      <c r="BS1688" s="18"/>
      <c r="BT1688" s="18"/>
      <c r="BU1688" s="18"/>
      <c r="BV1688" s="18"/>
      <c r="BW1688" s="18"/>
      <c r="BX1688" s="18"/>
      <c r="BY1688" s="18"/>
      <c r="BZ1688" s="18"/>
      <c r="CA1688" s="18"/>
      <c r="CB1688" s="18"/>
      <c r="CC1688" s="18"/>
      <c r="CD1688" s="18"/>
      <c r="CE1688" s="18"/>
      <c r="CF1688" s="18"/>
      <c r="CG1688" s="18"/>
      <c r="CH1688" s="18"/>
      <c r="CI1688" s="18"/>
      <c r="CJ1688" s="18"/>
      <c r="CK1688" s="18"/>
      <c r="CL1688" s="18"/>
      <c r="CM1688" s="18"/>
      <c r="CN1688" s="18"/>
      <c r="CO1688" s="18"/>
      <c r="CP1688" s="18"/>
      <c r="CQ1688" s="18"/>
      <c r="CR1688" s="18"/>
      <c r="CS1688" s="18"/>
    </row>
    <row r="1689" spans="1:97">
      <c r="A1689" s="18"/>
      <c r="B1689" s="18"/>
      <c r="C1689" s="18" t="s">
        <v>19566</v>
      </c>
      <c r="D1689" s="18"/>
      <c r="E1689" s="18"/>
      <c r="F1689" s="18"/>
      <c r="G1689" s="18"/>
      <c r="H1689" s="18"/>
      <c r="I1689" s="18"/>
      <c r="J1689" s="18"/>
      <c r="K1689" s="18"/>
      <c r="L1689" s="18"/>
      <c r="M1689" s="18"/>
      <c r="N1689" s="18"/>
      <c r="O1689" s="18"/>
      <c r="P1689" s="18"/>
      <c r="Q1689" s="18"/>
      <c r="R1689" s="18"/>
      <c r="S1689" s="18"/>
      <c r="T1689" s="18"/>
      <c r="U1689" s="18"/>
      <c r="V1689" s="18"/>
      <c r="W1689" s="18"/>
      <c r="X1689" s="18"/>
      <c r="Y1689" s="18"/>
      <c r="Z1689" s="18"/>
      <c r="AA1689" s="18"/>
      <c r="AB1689" s="18"/>
      <c r="AC1689" s="18"/>
      <c r="AD1689" s="18"/>
      <c r="AE1689" s="18"/>
      <c r="AF1689" s="18"/>
      <c r="AG1689" s="18"/>
      <c r="AH1689" s="18"/>
      <c r="AI1689" s="18"/>
      <c r="AJ1689" s="18"/>
      <c r="AK1689" s="18"/>
      <c r="AL1689" s="18"/>
      <c r="AM1689" s="18"/>
      <c r="AN1689" s="18"/>
      <c r="AO1689" s="18"/>
      <c r="AP1689" s="18"/>
      <c r="AQ1689" s="18"/>
      <c r="AR1689" s="18"/>
      <c r="AS1689" s="18"/>
      <c r="AT1689" s="18"/>
      <c r="AU1689" s="18"/>
      <c r="AV1689" s="18"/>
      <c r="AW1689" s="18"/>
      <c r="AX1689" s="18"/>
      <c r="AY1689" s="18"/>
      <c r="AZ1689" s="18"/>
      <c r="BA1689" s="18"/>
      <c r="BB1689" s="18"/>
      <c r="BC1689" s="18"/>
      <c r="BD1689" s="18"/>
      <c r="BE1689" s="18"/>
      <c r="BF1689" s="18"/>
      <c r="BG1689" s="18"/>
      <c r="BH1689" s="18"/>
      <c r="BI1689" s="18"/>
      <c r="BJ1689" s="18"/>
      <c r="BK1689" s="18"/>
      <c r="BL1689" s="18"/>
      <c r="BM1689" s="18"/>
      <c r="BN1689" s="18"/>
      <c r="BO1689" s="18"/>
      <c r="BP1689" s="18"/>
      <c r="BQ1689" s="18"/>
      <c r="BR1689" s="18"/>
      <c r="BS1689" s="18"/>
      <c r="BT1689" s="18"/>
      <c r="BU1689" s="18"/>
      <c r="BV1689" s="18"/>
      <c r="BW1689" s="18"/>
      <c r="BX1689" s="18"/>
      <c r="BY1689" s="18"/>
      <c r="BZ1689" s="18"/>
      <c r="CA1689" s="18"/>
      <c r="CB1689" s="18"/>
      <c r="CC1689" s="18"/>
      <c r="CD1689" s="18"/>
      <c r="CE1689" s="18"/>
      <c r="CF1689" s="18"/>
      <c r="CG1689" s="18"/>
      <c r="CH1689" s="18"/>
      <c r="CI1689" s="18"/>
      <c r="CJ1689" s="18"/>
      <c r="CK1689" s="18"/>
      <c r="CL1689" s="18"/>
      <c r="CM1689" s="18"/>
      <c r="CN1689" s="18"/>
      <c r="CO1689" s="18"/>
      <c r="CP1689" s="18"/>
      <c r="CQ1689" s="18"/>
      <c r="CR1689" s="18"/>
      <c r="CS1689" s="18"/>
    </row>
    <row r="1690" spans="1:97">
      <c r="A1690" s="18"/>
      <c r="B1690" s="18"/>
      <c r="C1690" s="18" t="s">
        <v>19567</v>
      </c>
      <c r="D1690" s="18"/>
      <c r="E1690" s="18"/>
      <c r="F1690" s="18"/>
      <c r="G1690" s="18"/>
      <c r="H1690" s="18"/>
      <c r="I1690" s="18"/>
      <c r="J1690" s="18"/>
      <c r="K1690" s="18"/>
      <c r="L1690" s="18"/>
      <c r="M1690" s="18"/>
      <c r="N1690" s="18"/>
      <c r="O1690" s="18"/>
      <c r="P1690" s="18"/>
      <c r="Q1690" s="18"/>
      <c r="R1690" s="18"/>
      <c r="S1690" s="18"/>
      <c r="T1690" s="18"/>
      <c r="U1690" s="18"/>
      <c r="V1690" s="18"/>
      <c r="W1690" s="18"/>
      <c r="X1690" s="18"/>
      <c r="Y1690" s="18"/>
      <c r="Z1690" s="18"/>
      <c r="AA1690" s="18"/>
      <c r="AB1690" s="18"/>
      <c r="AC1690" s="18"/>
      <c r="AD1690" s="18"/>
      <c r="AE1690" s="18"/>
      <c r="AF1690" s="18"/>
      <c r="AG1690" s="18"/>
      <c r="AH1690" s="18"/>
      <c r="AI1690" s="18"/>
      <c r="AJ1690" s="18"/>
      <c r="AK1690" s="18"/>
      <c r="AL1690" s="18"/>
      <c r="AM1690" s="18"/>
      <c r="AN1690" s="18"/>
      <c r="AO1690" s="18"/>
      <c r="AP1690" s="18"/>
      <c r="AQ1690" s="18"/>
      <c r="AR1690" s="18"/>
      <c r="AS1690" s="18"/>
      <c r="AT1690" s="18"/>
      <c r="AU1690" s="18"/>
      <c r="AV1690" s="18"/>
      <c r="AW1690" s="18"/>
      <c r="AX1690" s="18"/>
      <c r="AY1690" s="18"/>
      <c r="AZ1690" s="18"/>
      <c r="BA1690" s="18"/>
      <c r="BB1690" s="18"/>
      <c r="BC1690" s="18"/>
      <c r="BD1690" s="18"/>
      <c r="BE1690" s="18"/>
      <c r="BF1690" s="18"/>
      <c r="BG1690" s="18"/>
      <c r="BH1690" s="18"/>
      <c r="BI1690" s="18"/>
      <c r="BJ1690" s="18"/>
      <c r="BK1690" s="18"/>
      <c r="BL1690" s="18"/>
      <c r="BM1690" s="18"/>
      <c r="BN1690" s="18"/>
      <c r="BO1690" s="18"/>
      <c r="BP1690" s="18"/>
      <c r="BQ1690" s="18"/>
      <c r="BR1690" s="18"/>
      <c r="BS1690" s="18"/>
      <c r="BT1690" s="18"/>
      <c r="BU1690" s="18"/>
      <c r="BV1690" s="18"/>
      <c r="BW1690" s="18"/>
      <c r="BX1690" s="18"/>
      <c r="BY1690" s="18"/>
      <c r="BZ1690" s="18"/>
      <c r="CA1690" s="18"/>
      <c r="CB1690" s="18"/>
      <c r="CC1690" s="18"/>
      <c r="CD1690" s="18"/>
      <c r="CE1690" s="18"/>
      <c r="CF1690" s="18"/>
      <c r="CG1690" s="18"/>
      <c r="CH1690" s="18"/>
      <c r="CI1690" s="18"/>
      <c r="CJ1690" s="18"/>
      <c r="CK1690" s="18"/>
      <c r="CL1690" s="18"/>
      <c r="CM1690" s="18"/>
      <c r="CN1690" s="18"/>
      <c r="CO1690" s="18"/>
      <c r="CP1690" s="18"/>
      <c r="CQ1690" s="18"/>
      <c r="CR1690" s="18"/>
      <c r="CS1690" s="18"/>
    </row>
    <row r="1691" spans="1:97">
      <c r="A1691" s="18"/>
      <c r="B1691" s="18"/>
      <c r="C1691" s="18" t="s">
        <v>19568</v>
      </c>
      <c r="D1691" s="18"/>
      <c r="E1691" s="18"/>
      <c r="F1691" s="18"/>
      <c r="G1691" s="18"/>
      <c r="H1691" s="18"/>
      <c r="I1691" s="18"/>
      <c r="J1691" s="18"/>
      <c r="K1691" s="18"/>
      <c r="L1691" s="18"/>
      <c r="M1691" s="18"/>
      <c r="N1691" s="18"/>
      <c r="O1691" s="18"/>
      <c r="P1691" s="18"/>
      <c r="Q1691" s="18"/>
      <c r="R1691" s="18"/>
      <c r="S1691" s="18"/>
      <c r="T1691" s="18"/>
      <c r="U1691" s="18"/>
      <c r="V1691" s="18"/>
      <c r="W1691" s="18"/>
      <c r="X1691" s="18"/>
      <c r="Y1691" s="18"/>
      <c r="Z1691" s="18"/>
      <c r="AA1691" s="18"/>
      <c r="AB1691" s="18"/>
      <c r="AC1691" s="18"/>
      <c r="AD1691" s="18"/>
      <c r="AE1691" s="18"/>
      <c r="AF1691" s="18"/>
      <c r="AG1691" s="18"/>
      <c r="AH1691" s="18"/>
      <c r="AI1691" s="18"/>
      <c r="AJ1691" s="18"/>
      <c r="AK1691" s="18"/>
      <c r="AL1691" s="18"/>
      <c r="AM1691" s="18"/>
      <c r="AN1691" s="18"/>
      <c r="AO1691" s="18"/>
      <c r="AP1691" s="18"/>
      <c r="AQ1691" s="18"/>
      <c r="AR1691" s="18"/>
      <c r="AS1691" s="18"/>
      <c r="AT1691" s="18"/>
      <c r="AU1691" s="18"/>
      <c r="AV1691" s="18"/>
      <c r="AW1691" s="18"/>
      <c r="AX1691" s="18"/>
      <c r="AY1691" s="18"/>
      <c r="AZ1691" s="18"/>
      <c r="BA1691" s="18"/>
      <c r="BB1691" s="18"/>
      <c r="BC1691" s="18"/>
      <c r="BD1691" s="18"/>
      <c r="BE1691" s="18"/>
      <c r="BF1691" s="18"/>
      <c r="BG1691" s="18"/>
      <c r="BH1691" s="18"/>
      <c r="BI1691" s="18"/>
      <c r="BJ1691" s="18"/>
      <c r="BK1691" s="18"/>
      <c r="BL1691" s="18"/>
      <c r="BM1691" s="18"/>
      <c r="BN1691" s="18"/>
      <c r="BO1691" s="18"/>
      <c r="BP1691" s="18"/>
      <c r="BQ1691" s="18"/>
      <c r="BR1691" s="18"/>
      <c r="BS1691" s="18"/>
      <c r="BT1691" s="18"/>
      <c r="BU1691" s="18"/>
      <c r="BV1691" s="18"/>
      <c r="BW1691" s="18"/>
      <c r="BX1691" s="18"/>
      <c r="BY1691" s="18"/>
      <c r="BZ1691" s="18"/>
      <c r="CA1691" s="18"/>
      <c r="CB1691" s="18"/>
      <c r="CC1691" s="18"/>
      <c r="CD1691" s="18"/>
      <c r="CE1691" s="18"/>
      <c r="CF1691" s="18"/>
      <c r="CG1691" s="18"/>
      <c r="CH1691" s="18"/>
      <c r="CI1691" s="18"/>
      <c r="CJ1691" s="18"/>
      <c r="CK1691" s="18"/>
      <c r="CL1691" s="18"/>
      <c r="CM1691" s="18"/>
      <c r="CN1691" s="18"/>
      <c r="CO1691" s="18"/>
      <c r="CP1691" s="18"/>
      <c r="CQ1691" s="18"/>
      <c r="CR1691" s="18"/>
      <c r="CS1691" s="18"/>
    </row>
    <row r="1692" spans="1:97">
      <c r="A1692" s="18"/>
      <c r="B1692" s="18"/>
      <c r="C1692" s="18" t="s">
        <v>19569</v>
      </c>
      <c r="D1692" s="18"/>
      <c r="E1692" s="18"/>
      <c r="F1692" s="18"/>
      <c r="G1692" s="18"/>
      <c r="H1692" s="18"/>
      <c r="I1692" s="18"/>
      <c r="J1692" s="18"/>
      <c r="K1692" s="18"/>
      <c r="L1692" s="18"/>
      <c r="M1692" s="18"/>
      <c r="N1692" s="18"/>
      <c r="O1692" s="18"/>
      <c r="P1692" s="18"/>
      <c r="Q1692" s="18"/>
      <c r="R1692" s="18"/>
      <c r="S1692" s="18"/>
      <c r="T1692" s="18"/>
      <c r="U1692" s="18"/>
      <c r="V1692" s="18"/>
      <c r="W1692" s="18"/>
      <c r="X1692" s="18"/>
      <c r="Y1692" s="18"/>
      <c r="Z1692" s="18"/>
      <c r="AA1692" s="18"/>
      <c r="AB1692" s="18"/>
      <c r="AC1692" s="18"/>
      <c r="AD1692" s="18"/>
      <c r="AE1692" s="18"/>
      <c r="AF1692" s="18"/>
      <c r="AG1692" s="18"/>
      <c r="AH1692" s="18"/>
      <c r="AI1692" s="18"/>
      <c r="AJ1692" s="18"/>
      <c r="AK1692" s="18"/>
      <c r="AL1692" s="18"/>
      <c r="AM1692" s="18"/>
      <c r="AN1692" s="18"/>
      <c r="AO1692" s="18"/>
      <c r="AP1692" s="18"/>
      <c r="AQ1692" s="18"/>
      <c r="AR1692" s="18"/>
      <c r="AS1692" s="18"/>
      <c r="AT1692" s="18"/>
      <c r="AU1692" s="18"/>
      <c r="AV1692" s="18"/>
      <c r="AW1692" s="18"/>
      <c r="AX1692" s="18"/>
      <c r="AY1692" s="18"/>
      <c r="AZ1692" s="18"/>
      <c r="BA1692" s="18"/>
      <c r="BB1692" s="18"/>
      <c r="BC1692" s="18"/>
      <c r="BD1692" s="18"/>
      <c r="BE1692" s="18"/>
      <c r="BF1692" s="18"/>
      <c r="BG1692" s="18"/>
      <c r="BH1692" s="18"/>
      <c r="BI1692" s="18"/>
      <c r="BJ1692" s="18"/>
      <c r="BK1692" s="18"/>
      <c r="BL1692" s="18"/>
      <c r="BM1692" s="18"/>
      <c r="BN1692" s="18"/>
      <c r="BO1692" s="18"/>
      <c r="BP1692" s="18"/>
      <c r="BQ1692" s="18"/>
      <c r="BR1692" s="18"/>
      <c r="BS1692" s="18"/>
      <c r="BT1692" s="18"/>
      <c r="BU1692" s="18"/>
      <c r="BV1692" s="18"/>
      <c r="BW1692" s="18"/>
      <c r="BX1692" s="18"/>
      <c r="BY1692" s="18"/>
      <c r="BZ1692" s="18"/>
      <c r="CA1692" s="18"/>
      <c r="CB1692" s="18"/>
      <c r="CC1692" s="18"/>
      <c r="CD1692" s="18"/>
      <c r="CE1692" s="18"/>
      <c r="CF1692" s="18"/>
      <c r="CG1692" s="18"/>
      <c r="CH1692" s="18"/>
      <c r="CI1692" s="18"/>
      <c r="CJ1692" s="18"/>
      <c r="CK1692" s="18"/>
      <c r="CL1692" s="18"/>
      <c r="CM1692" s="18"/>
      <c r="CN1692" s="18"/>
      <c r="CO1692" s="18"/>
      <c r="CP1692" s="18"/>
      <c r="CQ1692" s="18"/>
      <c r="CR1692" s="18"/>
      <c r="CS1692" s="18"/>
    </row>
    <row r="1693" spans="1:97">
      <c r="A1693" s="18"/>
      <c r="B1693" s="18"/>
      <c r="C1693" s="18" t="s">
        <v>19570</v>
      </c>
      <c r="D1693" s="18"/>
      <c r="E1693" s="18"/>
      <c r="F1693" s="18"/>
      <c r="G1693" s="18"/>
      <c r="H1693" s="18"/>
      <c r="I1693" s="18"/>
      <c r="J1693" s="18"/>
      <c r="K1693" s="18"/>
      <c r="L1693" s="18"/>
      <c r="M1693" s="18"/>
      <c r="N1693" s="18"/>
      <c r="O1693" s="18"/>
      <c r="P1693" s="18"/>
      <c r="Q1693" s="18"/>
      <c r="R1693" s="18"/>
      <c r="S1693" s="18"/>
      <c r="T1693" s="18"/>
      <c r="U1693" s="18"/>
      <c r="V1693" s="18"/>
      <c r="W1693" s="18"/>
      <c r="X1693" s="18"/>
      <c r="Y1693" s="18"/>
      <c r="Z1693" s="18"/>
      <c r="AA1693" s="18"/>
      <c r="AB1693" s="18"/>
      <c r="AC1693" s="18"/>
      <c r="AD1693" s="18"/>
      <c r="AE1693" s="18"/>
      <c r="AF1693" s="18"/>
      <c r="AG1693" s="18"/>
      <c r="AH1693" s="18"/>
      <c r="AI1693" s="18"/>
      <c r="AJ1693" s="18"/>
      <c r="AK1693" s="18"/>
      <c r="AL1693" s="18"/>
      <c r="AM1693" s="18"/>
      <c r="AN1693" s="18"/>
      <c r="AO1693" s="18"/>
      <c r="AP1693" s="18"/>
      <c r="AQ1693" s="18"/>
      <c r="AR1693" s="18"/>
      <c r="AS1693" s="18"/>
      <c r="AT1693" s="18"/>
      <c r="AU1693" s="18"/>
      <c r="AV1693" s="18"/>
      <c r="AW1693" s="18"/>
      <c r="AX1693" s="18"/>
      <c r="AY1693" s="18"/>
      <c r="AZ1693" s="18"/>
      <c r="BA1693" s="18"/>
      <c r="BB1693" s="18"/>
      <c r="BC1693" s="18"/>
      <c r="BD1693" s="18"/>
      <c r="BE1693" s="18"/>
      <c r="BF1693" s="18"/>
      <c r="BG1693" s="18"/>
      <c r="BH1693" s="18"/>
      <c r="BI1693" s="18"/>
      <c r="BJ1693" s="18"/>
      <c r="BK1693" s="18"/>
      <c r="BL1693" s="18"/>
      <c r="BM1693" s="18"/>
      <c r="BN1693" s="18"/>
      <c r="BO1693" s="18"/>
      <c r="BP1693" s="18"/>
      <c r="BQ1693" s="18"/>
      <c r="BR1693" s="18"/>
      <c r="BS1693" s="18"/>
      <c r="BT1693" s="18"/>
      <c r="BU1693" s="18"/>
      <c r="BV1693" s="18"/>
      <c r="BW1693" s="18"/>
      <c r="BX1693" s="18"/>
      <c r="BY1693" s="18"/>
      <c r="BZ1693" s="18"/>
      <c r="CA1693" s="18"/>
      <c r="CB1693" s="18"/>
      <c r="CC1693" s="18"/>
      <c r="CD1693" s="18"/>
      <c r="CE1693" s="18"/>
      <c r="CF1693" s="18"/>
      <c r="CG1693" s="18"/>
      <c r="CH1693" s="18"/>
      <c r="CI1693" s="18"/>
      <c r="CJ1693" s="18"/>
      <c r="CK1693" s="18"/>
      <c r="CL1693" s="18"/>
      <c r="CM1693" s="18"/>
      <c r="CN1693" s="18"/>
      <c r="CO1693" s="18"/>
      <c r="CP1693" s="18"/>
      <c r="CQ1693" s="18"/>
      <c r="CR1693" s="18"/>
      <c r="CS1693" s="18"/>
    </row>
    <row r="1694" spans="1:97">
      <c r="A1694" s="18"/>
      <c r="B1694" s="18"/>
      <c r="C1694" s="18" t="s">
        <v>19571</v>
      </c>
      <c r="D1694" s="18"/>
      <c r="E1694" s="18"/>
      <c r="F1694" s="18"/>
      <c r="G1694" s="18"/>
      <c r="H1694" s="18"/>
      <c r="I1694" s="18"/>
      <c r="J1694" s="18"/>
      <c r="K1694" s="18"/>
      <c r="L1694" s="18"/>
      <c r="M1694" s="18"/>
      <c r="N1694" s="18"/>
      <c r="O1694" s="18"/>
      <c r="P1694" s="18"/>
      <c r="Q1694" s="18"/>
      <c r="R1694" s="18"/>
      <c r="S1694" s="18"/>
      <c r="T1694" s="18"/>
      <c r="U1694" s="18"/>
      <c r="V1694" s="18"/>
      <c r="W1694" s="18"/>
      <c r="X1694" s="18"/>
      <c r="Y1694" s="18"/>
      <c r="Z1694" s="18"/>
      <c r="AA1694" s="18"/>
      <c r="AB1694" s="18"/>
      <c r="AC1694" s="18"/>
      <c r="AD1694" s="18"/>
      <c r="AE1694" s="18"/>
      <c r="AF1694" s="18"/>
      <c r="AG1694" s="18"/>
      <c r="AH1694" s="18"/>
      <c r="AI1694" s="18"/>
      <c r="AJ1694" s="18"/>
      <c r="AK1694" s="18"/>
      <c r="AL1694" s="18"/>
      <c r="AM1694" s="18"/>
      <c r="AN1694" s="18"/>
      <c r="AO1694" s="18"/>
      <c r="AP1694" s="18"/>
      <c r="AQ1694" s="18"/>
      <c r="AR1694" s="18"/>
      <c r="AS1694" s="18"/>
      <c r="AT1694" s="18"/>
      <c r="AU1694" s="18"/>
      <c r="AV1694" s="18"/>
      <c r="AW1694" s="18"/>
      <c r="AX1694" s="18"/>
      <c r="AY1694" s="18"/>
      <c r="AZ1694" s="18"/>
      <c r="BA1694" s="18"/>
      <c r="BB1694" s="18"/>
      <c r="BC1694" s="18"/>
      <c r="BD1694" s="18"/>
      <c r="BE1694" s="18"/>
      <c r="BF1694" s="18"/>
      <c r="BG1694" s="18"/>
      <c r="BH1694" s="18"/>
      <c r="BI1694" s="18"/>
      <c r="BJ1694" s="18"/>
      <c r="BK1694" s="18"/>
      <c r="BL1694" s="18"/>
      <c r="BM1694" s="18"/>
      <c r="BN1694" s="18"/>
      <c r="BO1694" s="18"/>
      <c r="BP1694" s="18"/>
      <c r="BQ1694" s="18"/>
      <c r="BR1694" s="18"/>
      <c r="BS1694" s="18"/>
      <c r="BT1694" s="18"/>
      <c r="BU1694" s="18"/>
      <c r="BV1694" s="18"/>
      <c r="BW1694" s="18"/>
      <c r="BX1694" s="18"/>
      <c r="BY1694" s="18"/>
      <c r="BZ1694" s="18"/>
      <c r="CA1694" s="18"/>
      <c r="CB1694" s="18"/>
      <c r="CC1694" s="18"/>
      <c r="CD1694" s="18"/>
      <c r="CE1694" s="18"/>
      <c r="CF1694" s="18"/>
      <c r="CG1694" s="18"/>
      <c r="CH1694" s="18"/>
      <c r="CI1694" s="18"/>
      <c r="CJ1694" s="18"/>
      <c r="CK1694" s="18"/>
      <c r="CL1694" s="18"/>
      <c r="CM1694" s="18"/>
      <c r="CN1694" s="18"/>
      <c r="CO1694" s="18"/>
      <c r="CP1694" s="18"/>
      <c r="CQ1694" s="18"/>
      <c r="CR1694" s="18"/>
      <c r="CS1694" s="18"/>
    </row>
    <row r="1695" spans="1:97">
      <c r="A1695" s="18"/>
      <c r="B1695" s="18"/>
      <c r="C1695" s="18" t="s">
        <v>19572</v>
      </c>
      <c r="D1695" s="18"/>
      <c r="E1695" s="18"/>
      <c r="F1695" s="18"/>
      <c r="G1695" s="18"/>
      <c r="H1695" s="18"/>
      <c r="I1695" s="18"/>
      <c r="J1695" s="18"/>
      <c r="K1695" s="18"/>
      <c r="L1695" s="18"/>
      <c r="M1695" s="18"/>
      <c r="N1695" s="18"/>
      <c r="O1695" s="18"/>
      <c r="P1695" s="18"/>
      <c r="Q1695" s="18"/>
      <c r="R1695" s="18"/>
      <c r="S1695" s="18"/>
      <c r="T1695" s="18"/>
      <c r="U1695" s="18"/>
      <c r="V1695" s="18"/>
      <c r="W1695" s="18"/>
      <c r="X1695" s="18"/>
      <c r="Y1695" s="18"/>
      <c r="Z1695" s="18"/>
      <c r="AA1695" s="18"/>
      <c r="AB1695" s="18"/>
      <c r="AC1695" s="18"/>
      <c r="AD1695" s="18"/>
      <c r="AE1695" s="18"/>
      <c r="AF1695" s="18"/>
      <c r="AG1695" s="18"/>
      <c r="AH1695" s="18"/>
      <c r="AI1695" s="18"/>
      <c r="AJ1695" s="18"/>
      <c r="AK1695" s="18"/>
      <c r="AL1695" s="18"/>
      <c r="AM1695" s="18"/>
      <c r="AN1695" s="18"/>
      <c r="AO1695" s="18"/>
      <c r="AP1695" s="18"/>
      <c r="AQ1695" s="18"/>
      <c r="AR1695" s="18"/>
      <c r="AS1695" s="18"/>
      <c r="AT1695" s="18"/>
      <c r="AU1695" s="18"/>
      <c r="AV1695" s="18"/>
      <c r="AW1695" s="18"/>
      <c r="AX1695" s="18"/>
      <c r="AY1695" s="18"/>
      <c r="AZ1695" s="18"/>
      <c r="BA1695" s="18"/>
      <c r="BB1695" s="18"/>
      <c r="BC1695" s="18"/>
      <c r="BD1695" s="18"/>
      <c r="BE1695" s="18"/>
      <c r="BF1695" s="18"/>
      <c r="BG1695" s="18"/>
      <c r="BH1695" s="18"/>
      <c r="BI1695" s="18"/>
      <c r="BJ1695" s="18"/>
      <c r="BK1695" s="18"/>
      <c r="BL1695" s="18"/>
      <c r="BM1695" s="18"/>
      <c r="BN1695" s="18"/>
      <c r="BO1695" s="18"/>
      <c r="BP1695" s="18"/>
      <c r="BQ1695" s="18"/>
      <c r="BR1695" s="18"/>
      <c r="BS1695" s="18"/>
      <c r="BT1695" s="18"/>
      <c r="BU1695" s="18"/>
      <c r="BV1695" s="18"/>
      <c r="BW1695" s="18"/>
      <c r="BX1695" s="18"/>
      <c r="BY1695" s="18"/>
      <c r="BZ1695" s="18"/>
      <c r="CA1695" s="18"/>
      <c r="CB1695" s="18"/>
      <c r="CC1695" s="18"/>
      <c r="CD1695" s="18"/>
      <c r="CE1695" s="18"/>
      <c r="CF1695" s="18"/>
      <c r="CG1695" s="18"/>
      <c r="CH1695" s="18"/>
      <c r="CI1695" s="18"/>
      <c r="CJ1695" s="18"/>
      <c r="CK1695" s="18"/>
      <c r="CL1695" s="18"/>
      <c r="CM1695" s="18"/>
      <c r="CN1695" s="18"/>
      <c r="CO1695" s="18"/>
      <c r="CP1695" s="18"/>
      <c r="CQ1695" s="18"/>
      <c r="CR1695" s="18"/>
      <c r="CS1695" s="18"/>
    </row>
    <row r="1696" spans="1:97">
      <c r="A1696" s="18"/>
      <c r="B1696" s="18"/>
      <c r="C1696" s="18" t="s">
        <v>19573</v>
      </c>
      <c r="D1696" s="18"/>
      <c r="E1696" s="18"/>
      <c r="F1696" s="18"/>
      <c r="G1696" s="18"/>
      <c r="H1696" s="18"/>
      <c r="I1696" s="18"/>
      <c r="J1696" s="18"/>
      <c r="K1696" s="18"/>
      <c r="L1696" s="18"/>
      <c r="M1696" s="18"/>
      <c r="N1696" s="18"/>
      <c r="O1696" s="18"/>
      <c r="P1696" s="18"/>
      <c r="Q1696" s="18"/>
      <c r="R1696" s="18"/>
      <c r="S1696" s="18"/>
      <c r="T1696" s="18"/>
      <c r="U1696" s="18"/>
      <c r="V1696" s="18"/>
      <c r="W1696" s="18"/>
      <c r="X1696" s="18"/>
      <c r="Y1696" s="18"/>
      <c r="Z1696" s="18"/>
      <c r="AA1696" s="18"/>
      <c r="AB1696" s="18"/>
      <c r="AC1696" s="18"/>
      <c r="AD1696" s="18"/>
      <c r="AE1696" s="18"/>
      <c r="AF1696" s="18"/>
      <c r="AG1696" s="18"/>
      <c r="AH1696" s="18"/>
      <c r="AI1696" s="18"/>
      <c r="AJ1696" s="18"/>
      <c r="AK1696" s="18"/>
      <c r="AL1696" s="18"/>
      <c r="AM1696" s="18"/>
      <c r="AN1696" s="18"/>
      <c r="AO1696" s="18"/>
      <c r="AP1696" s="18"/>
      <c r="AQ1696" s="18"/>
      <c r="AR1696" s="18"/>
      <c r="AS1696" s="18"/>
      <c r="AT1696" s="18"/>
      <c r="AU1696" s="18"/>
      <c r="AV1696" s="18"/>
      <c r="AW1696" s="18"/>
      <c r="AX1696" s="18"/>
      <c r="AY1696" s="18"/>
      <c r="AZ1696" s="18"/>
      <c r="BA1696" s="18"/>
      <c r="BB1696" s="18"/>
      <c r="BC1696" s="18"/>
      <c r="BD1696" s="18"/>
      <c r="BE1696" s="18"/>
      <c r="BF1696" s="18"/>
      <c r="BG1696" s="18"/>
      <c r="BH1696" s="18"/>
      <c r="BI1696" s="18"/>
      <c r="BJ1696" s="18"/>
      <c r="BK1696" s="18"/>
      <c r="BL1696" s="18"/>
      <c r="BM1696" s="18"/>
      <c r="BN1696" s="18"/>
      <c r="BO1696" s="18"/>
      <c r="BP1696" s="18"/>
      <c r="BQ1696" s="18"/>
      <c r="BR1696" s="18"/>
      <c r="BS1696" s="18"/>
      <c r="BT1696" s="18"/>
      <c r="BU1696" s="18"/>
      <c r="BV1696" s="18"/>
      <c r="BW1696" s="18"/>
      <c r="BX1696" s="18"/>
      <c r="BY1696" s="18"/>
      <c r="BZ1696" s="18"/>
      <c r="CA1696" s="18"/>
      <c r="CB1696" s="18"/>
      <c r="CC1696" s="18"/>
      <c r="CD1696" s="18"/>
      <c r="CE1696" s="18"/>
      <c r="CF1696" s="18"/>
      <c r="CG1696" s="18"/>
      <c r="CH1696" s="18"/>
      <c r="CI1696" s="18"/>
      <c r="CJ1696" s="18"/>
      <c r="CK1696" s="18"/>
      <c r="CL1696" s="18"/>
      <c r="CM1696" s="18"/>
      <c r="CN1696" s="18"/>
      <c r="CO1696" s="18"/>
      <c r="CP1696" s="18"/>
      <c r="CQ1696" s="18"/>
      <c r="CR1696" s="18"/>
      <c r="CS1696" s="18"/>
    </row>
    <row r="1697" spans="1:97">
      <c r="A1697" s="18"/>
      <c r="B1697" s="18"/>
      <c r="C1697" s="18" t="s">
        <v>19574</v>
      </c>
      <c r="D1697" s="18"/>
      <c r="E1697" s="18"/>
      <c r="F1697" s="18"/>
      <c r="G1697" s="18"/>
      <c r="H1697" s="18"/>
      <c r="I1697" s="18"/>
      <c r="J1697" s="18"/>
      <c r="K1697" s="18"/>
      <c r="L1697" s="18"/>
      <c r="M1697" s="18"/>
      <c r="N1697" s="18"/>
      <c r="O1697" s="18"/>
      <c r="P1697" s="18"/>
      <c r="Q1697" s="18"/>
      <c r="R1697" s="18"/>
      <c r="S1697" s="18"/>
      <c r="T1697" s="18"/>
      <c r="U1697" s="18"/>
      <c r="V1697" s="18"/>
      <c r="W1697" s="18"/>
      <c r="X1697" s="18"/>
      <c r="Y1697" s="18"/>
      <c r="Z1697" s="18"/>
      <c r="AA1697" s="18"/>
      <c r="AB1697" s="18"/>
      <c r="AC1697" s="18"/>
      <c r="AD1697" s="18"/>
      <c r="AE1697" s="18"/>
      <c r="AF1697" s="18"/>
      <c r="AG1697" s="18"/>
      <c r="AH1697" s="18"/>
      <c r="AI1697" s="18"/>
      <c r="AJ1697" s="18"/>
      <c r="AK1697" s="18"/>
      <c r="AL1697" s="18"/>
      <c r="AM1697" s="18"/>
      <c r="AN1697" s="18"/>
      <c r="AO1697" s="18"/>
      <c r="AP1697" s="18"/>
      <c r="AQ1697" s="18"/>
      <c r="AR1697" s="18"/>
      <c r="AS1697" s="18"/>
      <c r="AT1697" s="18"/>
      <c r="AU1697" s="18"/>
      <c r="AV1697" s="18"/>
      <c r="AW1697" s="18"/>
      <c r="AX1697" s="18"/>
      <c r="AY1697" s="18"/>
      <c r="AZ1697" s="18"/>
      <c r="BA1697" s="18"/>
      <c r="BB1697" s="18"/>
      <c r="BC1697" s="18"/>
      <c r="BD1697" s="18"/>
      <c r="BE1697" s="18"/>
      <c r="BF1697" s="18"/>
      <c r="BG1697" s="18"/>
      <c r="BH1697" s="18"/>
      <c r="BI1697" s="18"/>
      <c r="BJ1697" s="18"/>
      <c r="BK1697" s="18"/>
      <c r="BL1697" s="18"/>
      <c r="BM1697" s="18"/>
      <c r="BN1697" s="18"/>
      <c r="BO1697" s="18"/>
      <c r="BP1697" s="18"/>
      <c r="BQ1697" s="18"/>
      <c r="BR1697" s="18"/>
      <c r="BS1697" s="18"/>
      <c r="BT1697" s="18"/>
      <c r="BU1697" s="18"/>
      <c r="BV1697" s="18"/>
      <c r="BW1697" s="18"/>
      <c r="BX1697" s="18"/>
      <c r="BY1697" s="18"/>
      <c r="BZ1697" s="18"/>
      <c r="CA1697" s="18"/>
      <c r="CB1697" s="18"/>
      <c r="CC1697" s="18"/>
      <c r="CD1697" s="18"/>
      <c r="CE1697" s="18"/>
      <c r="CF1697" s="18"/>
      <c r="CG1697" s="18"/>
      <c r="CH1697" s="18"/>
      <c r="CI1697" s="18"/>
      <c r="CJ1697" s="18"/>
      <c r="CK1697" s="18"/>
      <c r="CL1697" s="18"/>
      <c r="CM1697" s="18"/>
      <c r="CN1697" s="18"/>
      <c r="CO1697" s="18"/>
      <c r="CP1697" s="18"/>
      <c r="CQ1697" s="18"/>
      <c r="CR1697" s="18"/>
      <c r="CS1697" s="18"/>
    </row>
    <row r="1698" spans="1:97">
      <c r="A1698" s="18"/>
      <c r="B1698" s="18"/>
      <c r="C1698" s="18" t="s">
        <v>19575</v>
      </c>
      <c r="D1698" s="18"/>
      <c r="E1698" s="18"/>
      <c r="F1698" s="18"/>
      <c r="G1698" s="18"/>
      <c r="H1698" s="18"/>
      <c r="I1698" s="18"/>
      <c r="J1698" s="18"/>
      <c r="K1698" s="18"/>
      <c r="L1698" s="18"/>
      <c r="M1698" s="18"/>
      <c r="N1698" s="18"/>
      <c r="O1698" s="18"/>
      <c r="P1698" s="18"/>
      <c r="Q1698" s="18"/>
      <c r="R1698" s="18"/>
      <c r="S1698" s="18"/>
      <c r="T1698" s="18"/>
      <c r="U1698" s="18"/>
      <c r="V1698" s="18"/>
      <c r="W1698" s="18"/>
      <c r="X1698" s="18"/>
      <c r="Y1698" s="18"/>
      <c r="Z1698" s="18"/>
      <c r="AA1698" s="18"/>
      <c r="AB1698" s="18"/>
      <c r="AC1698" s="18"/>
      <c r="AD1698" s="18"/>
      <c r="AE1698" s="18"/>
      <c r="AF1698" s="18"/>
      <c r="AG1698" s="18"/>
      <c r="AH1698" s="18"/>
      <c r="AI1698" s="18"/>
      <c r="AJ1698" s="18"/>
      <c r="AK1698" s="18"/>
      <c r="AL1698" s="18"/>
      <c r="AM1698" s="18"/>
      <c r="AN1698" s="18"/>
      <c r="AO1698" s="18"/>
      <c r="AP1698" s="18"/>
      <c r="AQ1698" s="18"/>
      <c r="AR1698" s="18"/>
      <c r="AS1698" s="18"/>
      <c r="AT1698" s="18"/>
      <c r="AU1698" s="18"/>
      <c r="AV1698" s="18"/>
      <c r="AW1698" s="18"/>
      <c r="AX1698" s="18"/>
      <c r="AY1698" s="18"/>
      <c r="AZ1698" s="18"/>
      <c r="BA1698" s="18"/>
      <c r="BB1698" s="18"/>
      <c r="BC1698" s="18"/>
      <c r="BD1698" s="18"/>
      <c r="BE1698" s="18"/>
      <c r="BF1698" s="18"/>
      <c r="BG1698" s="18"/>
      <c r="BH1698" s="18"/>
      <c r="BI1698" s="18"/>
      <c r="BJ1698" s="18"/>
      <c r="BK1698" s="18"/>
      <c r="BL1698" s="18"/>
      <c r="BM1698" s="18"/>
      <c r="BN1698" s="18"/>
      <c r="BO1698" s="18"/>
      <c r="BP1698" s="18"/>
      <c r="BQ1698" s="18"/>
      <c r="BR1698" s="18"/>
      <c r="BS1698" s="18"/>
      <c r="BT1698" s="18"/>
      <c r="BU1698" s="18"/>
      <c r="BV1698" s="18"/>
      <c r="BW1698" s="18"/>
      <c r="BX1698" s="18"/>
      <c r="BY1698" s="18"/>
      <c r="BZ1698" s="18"/>
      <c r="CA1698" s="18"/>
      <c r="CB1698" s="18"/>
      <c r="CC1698" s="18"/>
      <c r="CD1698" s="18"/>
      <c r="CE1698" s="18"/>
      <c r="CF1698" s="18"/>
      <c r="CG1698" s="18"/>
      <c r="CH1698" s="18"/>
      <c r="CI1698" s="18"/>
      <c r="CJ1698" s="18"/>
      <c r="CK1698" s="18"/>
      <c r="CL1698" s="18"/>
      <c r="CM1698" s="18"/>
      <c r="CN1698" s="18"/>
      <c r="CO1698" s="18"/>
      <c r="CP1698" s="18"/>
      <c r="CQ1698" s="18"/>
      <c r="CR1698" s="18"/>
      <c r="CS1698" s="18"/>
    </row>
    <row r="1699" spans="1:97">
      <c r="A1699" s="18"/>
      <c r="B1699" s="18"/>
      <c r="C1699" s="18" t="s">
        <v>19576</v>
      </c>
      <c r="D1699" s="18"/>
      <c r="E1699" s="18"/>
      <c r="F1699" s="18"/>
      <c r="G1699" s="18"/>
      <c r="H1699" s="18"/>
      <c r="I1699" s="18"/>
      <c r="J1699" s="18"/>
      <c r="K1699" s="18"/>
      <c r="L1699" s="18"/>
      <c r="M1699" s="18"/>
      <c r="N1699" s="18"/>
      <c r="O1699" s="18"/>
      <c r="P1699" s="18"/>
      <c r="Q1699" s="18"/>
      <c r="R1699" s="18"/>
      <c r="S1699" s="18"/>
      <c r="T1699" s="18"/>
      <c r="U1699" s="18"/>
      <c r="V1699" s="18"/>
      <c r="W1699" s="18"/>
      <c r="X1699" s="18"/>
      <c r="Y1699" s="18"/>
      <c r="Z1699" s="18"/>
      <c r="AA1699" s="18"/>
      <c r="AB1699" s="18"/>
      <c r="AC1699" s="18"/>
      <c r="AD1699" s="18"/>
      <c r="AE1699" s="18"/>
      <c r="AF1699" s="18"/>
      <c r="AG1699" s="18"/>
      <c r="AH1699" s="18"/>
      <c r="AI1699" s="18"/>
      <c r="AJ1699" s="18"/>
      <c r="AK1699" s="18"/>
      <c r="AL1699" s="18"/>
      <c r="AM1699" s="18"/>
      <c r="AN1699" s="18"/>
      <c r="AO1699" s="18"/>
      <c r="AP1699" s="18"/>
      <c r="AQ1699" s="18"/>
      <c r="AR1699" s="18"/>
      <c r="AS1699" s="18"/>
      <c r="AT1699" s="18"/>
      <c r="AU1699" s="18"/>
      <c r="AV1699" s="18"/>
      <c r="AW1699" s="18"/>
      <c r="AX1699" s="18"/>
      <c r="AY1699" s="18"/>
      <c r="AZ1699" s="18"/>
      <c r="BA1699" s="18"/>
      <c r="BB1699" s="18"/>
      <c r="BC1699" s="18"/>
      <c r="BD1699" s="18"/>
      <c r="BE1699" s="18"/>
      <c r="BF1699" s="18"/>
      <c r="BG1699" s="18"/>
      <c r="BH1699" s="18"/>
      <c r="BI1699" s="18"/>
      <c r="BJ1699" s="18"/>
      <c r="BK1699" s="18"/>
      <c r="BL1699" s="18"/>
      <c r="BM1699" s="18"/>
      <c r="BN1699" s="18"/>
      <c r="BO1699" s="18"/>
      <c r="BP1699" s="18"/>
      <c r="BQ1699" s="18"/>
      <c r="BR1699" s="18"/>
      <c r="BS1699" s="18"/>
      <c r="BT1699" s="18"/>
      <c r="BU1699" s="18"/>
      <c r="BV1699" s="18"/>
      <c r="BW1699" s="18"/>
      <c r="BX1699" s="18"/>
      <c r="BY1699" s="18"/>
      <c r="BZ1699" s="18"/>
      <c r="CA1699" s="18"/>
      <c r="CB1699" s="18"/>
      <c r="CC1699" s="18"/>
      <c r="CD1699" s="18"/>
      <c r="CE1699" s="18"/>
      <c r="CF1699" s="18"/>
      <c r="CG1699" s="18"/>
      <c r="CH1699" s="18"/>
      <c r="CI1699" s="18"/>
      <c r="CJ1699" s="18"/>
      <c r="CK1699" s="18"/>
      <c r="CL1699" s="18"/>
      <c r="CM1699" s="18"/>
      <c r="CN1699" s="18"/>
      <c r="CO1699" s="18"/>
      <c r="CP1699" s="18"/>
      <c r="CQ1699" s="18"/>
      <c r="CR1699" s="18"/>
      <c r="CS1699" s="18"/>
    </row>
    <row r="1700" spans="1:97">
      <c r="A1700" s="18"/>
      <c r="B1700" s="18"/>
      <c r="C1700" s="18" t="s">
        <v>19577</v>
      </c>
      <c r="D1700" s="18"/>
      <c r="E1700" s="18"/>
      <c r="F1700" s="18"/>
      <c r="G1700" s="18"/>
      <c r="H1700" s="18"/>
      <c r="I1700" s="18"/>
      <c r="J1700" s="18"/>
      <c r="K1700" s="18"/>
      <c r="L1700" s="18"/>
      <c r="M1700" s="18"/>
      <c r="N1700" s="18"/>
      <c r="O1700" s="18"/>
      <c r="P1700" s="18"/>
      <c r="Q1700" s="18"/>
      <c r="R1700" s="18"/>
      <c r="S1700" s="18"/>
      <c r="T1700" s="18"/>
      <c r="U1700" s="18"/>
      <c r="V1700" s="18"/>
      <c r="W1700" s="18"/>
      <c r="X1700" s="18"/>
      <c r="Y1700" s="18"/>
      <c r="Z1700" s="18"/>
      <c r="AA1700" s="18"/>
      <c r="AB1700" s="18"/>
      <c r="AC1700" s="18"/>
      <c r="AD1700" s="18"/>
      <c r="AE1700" s="18"/>
      <c r="AF1700" s="18"/>
      <c r="AG1700" s="18"/>
      <c r="AH1700" s="18"/>
      <c r="AI1700" s="18"/>
      <c r="AJ1700" s="18"/>
      <c r="AK1700" s="18"/>
      <c r="AL1700" s="18"/>
      <c r="AM1700" s="18"/>
      <c r="AN1700" s="18"/>
      <c r="AO1700" s="18"/>
      <c r="AP1700" s="18"/>
      <c r="AQ1700" s="18"/>
      <c r="AR1700" s="18"/>
      <c r="AS1700" s="18"/>
      <c r="AT1700" s="18"/>
      <c r="AU1700" s="18"/>
      <c r="AV1700" s="18"/>
      <c r="AW1700" s="18"/>
      <c r="AX1700" s="18"/>
      <c r="AY1700" s="18"/>
      <c r="AZ1700" s="18"/>
      <c r="BA1700" s="18"/>
      <c r="BB1700" s="18"/>
      <c r="BC1700" s="18"/>
      <c r="BD1700" s="18"/>
      <c r="BE1700" s="18"/>
      <c r="BF1700" s="18"/>
      <c r="BG1700" s="18"/>
      <c r="BH1700" s="18"/>
      <c r="BI1700" s="18"/>
      <c r="BJ1700" s="18"/>
      <c r="BK1700" s="18"/>
      <c r="BL1700" s="18"/>
      <c r="BM1700" s="18"/>
      <c r="BN1700" s="18"/>
      <c r="BO1700" s="18"/>
      <c r="BP1700" s="18"/>
      <c r="BQ1700" s="18"/>
      <c r="BR1700" s="18"/>
      <c r="BS1700" s="18"/>
      <c r="BT1700" s="18"/>
      <c r="BU1700" s="18"/>
      <c r="BV1700" s="18"/>
      <c r="BW1700" s="18"/>
      <c r="BX1700" s="18"/>
      <c r="BY1700" s="18"/>
      <c r="BZ1700" s="18"/>
      <c r="CA1700" s="18"/>
      <c r="CB1700" s="18"/>
      <c r="CC1700" s="18"/>
      <c r="CD1700" s="18"/>
      <c r="CE1700" s="18"/>
      <c r="CF1700" s="18"/>
      <c r="CG1700" s="18"/>
      <c r="CH1700" s="18"/>
      <c r="CI1700" s="18"/>
      <c r="CJ1700" s="18"/>
      <c r="CK1700" s="18"/>
      <c r="CL1700" s="18"/>
      <c r="CM1700" s="18"/>
      <c r="CN1700" s="18"/>
      <c r="CO1700" s="18"/>
      <c r="CP1700" s="18"/>
      <c r="CQ1700" s="18"/>
      <c r="CR1700" s="18"/>
      <c r="CS1700" s="18"/>
    </row>
    <row r="1701" spans="1:97">
      <c r="A1701" s="18"/>
      <c r="B1701" s="18"/>
      <c r="C1701" s="18" t="s">
        <v>19578</v>
      </c>
      <c r="D1701" s="18"/>
      <c r="E1701" s="18"/>
      <c r="F1701" s="18"/>
      <c r="G1701" s="18"/>
      <c r="H1701" s="18"/>
      <c r="I1701" s="18"/>
      <c r="J1701" s="18"/>
      <c r="K1701" s="18"/>
      <c r="L1701" s="18"/>
      <c r="M1701" s="18"/>
      <c r="N1701" s="18"/>
      <c r="O1701" s="18"/>
      <c r="P1701" s="18"/>
      <c r="Q1701" s="18"/>
      <c r="R1701" s="18"/>
      <c r="S1701" s="18"/>
      <c r="T1701" s="18"/>
      <c r="U1701" s="18"/>
      <c r="V1701" s="18"/>
      <c r="W1701" s="18"/>
      <c r="X1701" s="18"/>
      <c r="Y1701" s="18"/>
      <c r="Z1701" s="18"/>
      <c r="AA1701" s="18"/>
      <c r="AB1701" s="18"/>
      <c r="AC1701" s="18"/>
      <c r="AD1701" s="18"/>
      <c r="AE1701" s="18"/>
      <c r="AF1701" s="18"/>
      <c r="AG1701" s="18"/>
      <c r="AH1701" s="18"/>
      <c r="AI1701" s="18"/>
      <c r="AJ1701" s="18"/>
      <c r="AK1701" s="18"/>
      <c r="AL1701" s="18"/>
      <c r="AM1701" s="18"/>
      <c r="AN1701" s="18"/>
      <c r="AO1701" s="18"/>
      <c r="AP1701" s="18"/>
      <c r="AQ1701" s="18"/>
      <c r="AR1701" s="18"/>
      <c r="AS1701" s="18"/>
      <c r="AT1701" s="18"/>
      <c r="AU1701" s="18"/>
      <c r="AV1701" s="18"/>
      <c r="AW1701" s="18"/>
      <c r="AX1701" s="18"/>
      <c r="AY1701" s="18"/>
      <c r="AZ1701" s="18"/>
      <c r="BA1701" s="18"/>
      <c r="BB1701" s="18"/>
      <c r="BC1701" s="18"/>
      <c r="BD1701" s="18"/>
      <c r="BE1701" s="18"/>
      <c r="BF1701" s="18"/>
      <c r="BG1701" s="18"/>
      <c r="BH1701" s="18"/>
      <c r="BI1701" s="18"/>
      <c r="BJ1701" s="18"/>
      <c r="BK1701" s="18"/>
      <c r="BL1701" s="18"/>
      <c r="BM1701" s="18"/>
      <c r="BN1701" s="18"/>
      <c r="BO1701" s="18"/>
      <c r="BP1701" s="18"/>
      <c r="BQ1701" s="18"/>
      <c r="BR1701" s="18"/>
      <c r="BS1701" s="18"/>
      <c r="BT1701" s="18"/>
      <c r="BU1701" s="18"/>
      <c r="BV1701" s="18"/>
      <c r="BW1701" s="18"/>
      <c r="BX1701" s="18"/>
      <c r="BY1701" s="18"/>
      <c r="BZ1701" s="18"/>
      <c r="CA1701" s="18"/>
      <c r="CB1701" s="18"/>
      <c r="CC1701" s="18"/>
      <c r="CD1701" s="18"/>
      <c r="CE1701" s="18"/>
      <c r="CF1701" s="18"/>
      <c r="CG1701" s="18"/>
      <c r="CH1701" s="18"/>
      <c r="CI1701" s="18"/>
      <c r="CJ1701" s="18"/>
      <c r="CK1701" s="18"/>
      <c r="CL1701" s="18"/>
      <c r="CM1701" s="18"/>
      <c r="CN1701" s="18"/>
      <c r="CO1701" s="18"/>
      <c r="CP1701" s="18"/>
      <c r="CQ1701" s="18"/>
      <c r="CR1701" s="18"/>
      <c r="CS1701" s="18"/>
    </row>
    <row r="1702" spans="1:97">
      <c r="A1702" s="18"/>
      <c r="B1702" s="18"/>
      <c r="C1702" s="18" t="s">
        <v>19579</v>
      </c>
      <c r="D1702" s="18"/>
      <c r="E1702" s="18"/>
      <c r="F1702" s="18"/>
      <c r="G1702" s="18"/>
      <c r="H1702" s="18"/>
      <c r="I1702" s="18"/>
      <c r="J1702" s="18"/>
      <c r="K1702" s="18"/>
      <c r="L1702" s="18"/>
      <c r="M1702" s="18"/>
      <c r="N1702" s="18"/>
      <c r="O1702" s="18"/>
      <c r="P1702" s="18"/>
      <c r="Q1702" s="18"/>
      <c r="R1702" s="18"/>
      <c r="S1702" s="18"/>
      <c r="T1702" s="18"/>
      <c r="U1702" s="18"/>
      <c r="V1702" s="18"/>
      <c r="W1702" s="18"/>
      <c r="X1702" s="18"/>
      <c r="Y1702" s="18"/>
      <c r="Z1702" s="18"/>
      <c r="AA1702" s="18"/>
      <c r="AB1702" s="18"/>
      <c r="AC1702" s="18"/>
      <c r="AD1702" s="18"/>
      <c r="AE1702" s="18"/>
      <c r="AF1702" s="18"/>
      <c r="AG1702" s="18"/>
      <c r="AH1702" s="18"/>
      <c r="AI1702" s="18"/>
      <c r="AJ1702" s="18"/>
      <c r="AK1702" s="18"/>
      <c r="AL1702" s="18"/>
      <c r="AM1702" s="18"/>
      <c r="AN1702" s="18"/>
      <c r="AO1702" s="18"/>
      <c r="AP1702" s="18"/>
      <c r="AQ1702" s="18"/>
      <c r="AR1702" s="18"/>
      <c r="AS1702" s="18"/>
      <c r="AT1702" s="18"/>
      <c r="AU1702" s="18"/>
      <c r="AV1702" s="18"/>
      <c r="AW1702" s="18"/>
      <c r="AX1702" s="18"/>
      <c r="AY1702" s="18"/>
      <c r="AZ1702" s="18"/>
      <c r="BA1702" s="18"/>
      <c r="BB1702" s="18"/>
      <c r="BC1702" s="18"/>
      <c r="BD1702" s="18"/>
      <c r="BE1702" s="18"/>
      <c r="BF1702" s="18"/>
      <c r="BG1702" s="18"/>
      <c r="BH1702" s="18"/>
      <c r="BI1702" s="18"/>
      <c r="BJ1702" s="18"/>
      <c r="BK1702" s="18"/>
      <c r="BL1702" s="18"/>
      <c r="BM1702" s="18"/>
      <c r="BN1702" s="18"/>
      <c r="BO1702" s="18"/>
      <c r="BP1702" s="18"/>
      <c r="BQ1702" s="18"/>
      <c r="BR1702" s="18"/>
      <c r="BS1702" s="18"/>
      <c r="BT1702" s="18"/>
      <c r="BU1702" s="18"/>
      <c r="BV1702" s="18"/>
      <c r="BW1702" s="18"/>
      <c r="BX1702" s="18"/>
      <c r="BY1702" s="18"/>
      <c r="BZ1702" s="18"/>
      <c r="CA1702" s="18"/>
      <c r="CB1702" s="18"/>
      <c r="CC1702" s="18"/>
      <c r="CD1702" s="18"/>
      <c r="CE1702" s="18"/>
      <c r="CF1702" s="18"/>
      <c r="CG1702" s="18"/>
      <c r="CH1702" s="18"/>
      <c r="CI1702" s="18"/>
      <c r="CJ1702" s="18"/>
      <c r="CK1702" s="18"/>
      <c r="CL1702" s="18"/>
      <c r="CM1702" s="18"/>
      <c r="CN1702" s="18"/>
      <c r="CO1702" s="18"/>
      <c r="CP1702" s="18"/>
      <c r="CQ1702" s="18"/>
      <c r="CR1702" s="18"/>
      <c r="CS1702" s="18"/>
    </row>
    <row r="1703" spans="1:97">
      <c r="A1703" s="18"/>
      <c r="B1703" s="18"/>
      <c r="C1703" s="18" t="s">
        <v>19580</v>
      </c>
      <c r="D1703" s="18"/>
      <c r="E1703" s="18"/>
      <c r="F1703" s="18"/>
      <c r="G1703" s="18"/>
      <c r="H1703" s="18"/>
      <c r="I1703" s="18"/>
      <c r="J1703" s="18"/>
      <c r="K1703" s="18"/>
      <c r="L1703" s="18"/>
      <c r="M1703" s="18"/>
      <c r="N1703" s="18"/>
      <c r="O1703" s="18"/>
      <c r="P1703" s="18"/>
      <c r="Q1703" s="18"/>
      <c r="R1703" s="18"/>
      <c r="S1703" s="18"/>
      <c r="T1703" s="18"/>
      <c r="U1703" s="18"/>
      <c r="V1703" s="18"/>
      <c r="W1703" s="18"/>
      <c r="X1703" s="18"/>
      <c r="Y1703" s="18"/>
      <c r="Z1703" s="18"/>
      <c r="AA1703" s="18"/>
      <c r="AB1703" s="18"/>
      <c r="AC1703" s="18"/>
      <c r="AD1703" s="18"/>
      <c r="AE1703" s="18"/>
      <c r="AF1703" s="18"/>
      <c r="AG1703" s="18"/>
      <c r="AH1703" s="18"/>
      <c r="AI1703" s="18"/>
      <c r="AJ1703" s="18"/>
      <c r="AK1703" s="18"/>
      <c r="AL1703" s="18"/>
      <c r="AM1703" s="18"/>
      <c r="AN1703" s="18"/>
      <c r="AO1703" s="18"/>
      <c r="AP1703" s="18"/>
      <c r="AQ1703" s="18"/>
      <c r="AR1703" s="18"/>
      <c r="AS1703" s="18"/>
      <c r="AT1703" s="18"/>
      <c r="AU1703" s="18"/>
      <c r="AV1703" s="18"/>
      <c r="AW1703" s="18"/>
      <c r="AX1703" s="18"/>
      <c r="AY1703" s="18"/>
      <c r="AZ1703" s="18"/>
      <c r="BA1703" s="18"/>
      <c r="BB1703" s="18"/>
      <c r="BC1703" s="18"/>
      <c r="BD1703" s="18"/>
      <c r="BE1703" s="18"/>
      <c r="BF1703" s="18"/>
      <c r="BG1703" s="18"/>
      <c r="BH1703" s="18"/>
      <c r="BI1703" s="18"/>
      <c r="BJ1703" s="18"/>
      <c r="BK1703" s="18"/>
      <c r="BL1703" s="18"/>
      <c r="BM1703" s="18"/>
      <c r="BN1703" s="18"/>
      <c r="BO1703" s="18"/>
      <c r="BP1703" s="18"/>
      <c r="BQ1703" s="18"/>
      <c r="BR1703" s="18"/>
      <c r="BS1703" s="18"/>
      <c r="BT1703" s="18"/>
      <c r="BU1703" s="18"/>
      <c r="BV1703" s="18"/>
      <c r="BW1703" s="18"/>
      <c r="BX1703" s="18"/>
      <c r="BY1703" s="18"/>
      <c r="BZ1703" s="18"/>
      <c r="CA1703" s="18"/>
      <c r="CB1703" s="18"/>
      <c r="CC1703" s="18"/>
      <c r="CD1703" s="18"/>
      <c r="CE1703" s="18"/>
      <c r="CF1703" s="18"/>
      <c r="CG1703" s="18"/>
      <c r="CH1703" s="18"/>
      <c r="CI1703" s="18"/>
      <c r="CJ1703" s="18"/>
      <c r="CK1703" s="18"/>
      <c r="CL1703" s="18"/>
      <c r="CM1703" s="18"/>
      <c r="CN1703" s="18"/>
      <c r="CO1703" s="18"/>
      <c r="CP1703" s="18"/>
      <c r="CQ1703" s="18"/>
      <c r="CR1703" s="18"/>
      <c r="CS1703" s="18"/>
    </row>
    <row r="1704" spans="1:97">
      <c r="A1704" s="18"/>
      <c r="B1704" s="18"/>
      <c r="C1704" s="18" t="s">
        <v>532</v>
      </c>
      <c r="D1704" s="18"/>
      <c r="E1704" s="18"/>
      <c r="F1704" s="18"/>
      <c r="G1704" s="18"/>
      <c r="H1704" s="18"/>
      <c r="I1704" s="18"/>
      <c r="J1704" s="18"/>
      <c r="K1704" s="18"/>
      <c r="L1704" s="18"/>
      <c r="M1704" s="18"/>
      <c r="N1704" s="18"/>
      <c r="O1704" s="18"/>
      <c r="P1704" s="18"/>
      <c r="Q1704" s="18"/>
      <c r="R1704" s="18"/>
      <c r="S1704" s="18"/>
      <c r="T1704" s="18"/>
      <c r="U1704" s="18"/>
      <c r="V1704" s="18"/>
      <c r="W1704" s="18"/>
      <c r="X1704" s="18"/>
      <c r="Y1704" s="18"/>
      <c r="Z1704" s="18"/>
      <c r="AA1704" s="18"/>
      <c r="AB1704" s="18"/>
      <c r="AC1704" s="18"/>
      <c r="AD1704" s="18"/>
      <c r="AE1704" s="18"/>
      <c r="AF1704" s="18"/>
      <c r="AG1704" s="18"/>
      <c r="AH1704" s="18"/>
      <c r="AI1704" s="18"/>
      <c r="AJ1704" s="18"/>
      <c r="AK1704" s="18"/>
      <c r="AL1704" s="18"/>
      <c r="AM1704" s="18"/>
      <c r="AN1704" s="18"/>
      <c r="AO1704" s="18"/>
      <c r="AP1704" s="18"/>
      <c r="AQ1704" s="18"/>
      <c r="AR1704" s="18"/>
      <c r="AS1704" s="18"/>
      <c r="AT1704" s="18"/>
      <c r="AU1704" s="18"/>
      <c r="AV1704" s="18"/>
      <c r="AW1704" s="18"/>
      <c r="AX1704" s="18"/>
      <c r="AY1704" s="18"/>
      <c r="AZ1704" s="18"/>
      <c r="BA1704" s="18"/>
      <c r="BB1704" s="18"/>
      <c r="BC1704" s="18"/>
      <c r="BD1704" s="18"/>
      <c r="BE1704" s="18"/>
      <c r="BF1704" s="18"/>
      <c r="BG1704" s="18"/>
      <c r="BH1704" s="18"/>
      <c r="BI1704" s="18"/>
      <c r="BJ1704" s="18"/>
      <c r="BK1704" s="18"/>
      <c r="BL1704" s="18"/>
      <c r="BM1704" s="18"/>
      <c r="BN1704" s="18"/>
      <c r="BO1704" s="18"/>
      <c r="BP1704" s="18"/>
      <c r="BQ1704" s="18"/>
      <c r="BR1704" s="18"/>
      <c r="BS1704" s="18"/>
      <c r="BT1704" s="18"/>
      <c r="BU1704" s="18"/>
      <c r="BV1704" s="18"/>
      <c r="BW1704" s="18"/>
      <c r="BX1704" s="18"/>
      <c r="BY1704" s="18"/>
      <c r="BZ1704" s="18"/>
      <c r="CA1704" s="18"/>
      <c r="CB1704" s="18"/>
      <c r="CC1704" s="18"/>
      <c r="CD1704" s="18"/>
      <c r="CE1704" s="18"/>
      <c r="CF1704" s="18"/>
      <c r="CG1704" s="18"/>
      <c r="CH1704" s="18"/>
      <c r="CI1704" s="18"/>
      <c r="CJ1704" s="18"/>
      <c r="CK1704" s="18"/>
      <c r="CL1704" s="18"/>
      <c r="CM1704" s="18"/>
      <c r="CN1704" s="18"/>
      <c r="CO1704" s="18"/>
      <c r="CP1704" s="18"/>
      <c r="CQ1704" s="18"/>
      <c r="CR1704" s="18"/>
      <c r="CS1704" s="18"/>
    </row>
    <row r="1705" spans="1:97">
      <c r="A1705" s="18"/>
      <c r="B1705" s="18"/>
      <c r="C1705" s="18" t="s">
        <v>19581</v>
      </c>
      <c r="D1705" s="18"/>
      <c r="E1705" s="18"/>
      <c r="F1705" s="18"/>
      <c r="G1705" s="18"/>
      <c r="H1705" s="18"/>
      <c r="I1705" s="18"/>
      <c r="J1705" s="18"/>
      <c r="K1705" s="18"/>
      <c r="L1705" s="18"/>
      <c r="M1705" s="18"/>
      <c r="N1705" s="18"/>
      <c r="O1705" s="18"/>
      <c r="P1705" s="18"/>
      <c r="Q1705" s="18"/>
      <c r="R1705" s="18"/>
      <c r="S1705" s="18"/>
      <c r="T1705" s="18"/>
      <c r="U1705" s="18"/>
      <c r="V1705" s="18"/>
      <c r="W1705" s="18"/>
      <c r="X1705" s="18"/>
      <c r="Y1705" s="18"/>
      <c r="Z1705" s="18"/>
      <c r="AA1705" s="18"/>
      <c r="AB1705" s="18"/>
      <c r="AC1705" s="18"/>
      <c r="AD1705" s="18"/>
      <c r="AE1705" s="18"/>
      <c r="AF1705" s="18"/>
      <c r="AG1705" s="18"/>
      <c r="AH1705" s="18"/>
      <c r="AI1705" s="18"/>
      <c r="AJ1705" s="18"/>
      <c r="AK1705" s="18"/>
      <c r="AL1705" s="18"/>
      <c r="AM1705" s="18"/>
      <c r="AN1705" s="18"/>
      <c r="AO1705" s="18"/>
      <c r="AP1705" s="18"/>
      <c r="AQ1705" s="18"/>
      <c r="AR1705" s="18"/>
      <c r="AS1705" s="18"/>
      <c r="AT1705" s="18"/>
      <c r="AU1705" s="18"/>
      <c r="AV1705" s="18"/>
      <c r="AW1705" s="18"/>
      <c r="AX1705" s="18"/>
      <c r="AY1705" s="18"/>
      <c r="AZ1705" s="18"/>
      <c r="BA1705" s="18"/>
      <c r="BB1705" s="18"/>
      <c r="BC1705" s="18"/>
      <c r="BD1705" s="18"/>
      <c r="BE1705" s="18"/>
      <c r="BF1705" s="18"/>
      <c r="BG1705" s="18"/>
      <c r="BH1705" s="18"/>
      <c r="BI1705" s="18"/>
      <c r="BJ1705" s="18"/>
      <c r="BK1705" s="18"/>
      <c r="BL1705" s="18"/>
      <c r="BM1705" s="18"/>
      <c r="BN1705" s="18"/>
      <c r="BO1705" s="18"/>
      <c r="BP1705" s="18"/>
      <c r="BQ1705" s="18"/>
      <c r="BR1705" s="18"/>
      <c r="BS1705" s="18"/>
      <c r="BT1705" s="18"/>
      <c r="BU1705" s="18"/>
      <c r="BV1705" s="18"/>
      <c r="BW1705" s="18"/>
      <c r="BX1705" s="18"/>
      <c r="BY1705" s="18"/>
      <c r="BZ1705" s="18"/>
      <c r="CA1705" s="18"/>
      <c r="CB1705" s="18"/>
      <c r="CC1705" s="18"/>
      <c r="CD1705" s="18"/>
      <c r="CE1705" s="18"/>
      <c r="CF1705" s="18"/>
      <c r="CG1705" s="18"/>
      <c r="CH1705" s="18"/>
      <c r="CI1705" s="18"/>
      <c r="CJ1705" s="18"/>
      <c r="CK1705" s="18"/>
      <c r="CL1705" s="18"/>
      <c r="CM1705" s="18"/>
      <c r="CN1705" s="18"/>
      <c r="CO1705" s="18"/>
      <c r="CP1705" s="18"/>
      <c r="CQ1705" s="18"/>
      <c r="CR1705" s="18"/>
      <c r="CS1705" s="18"/>
    </row>
    <row r="1706" spans="1:97">
      <c r="A1706" s="18"/>
      <c r="B1706" s="18"/>
      <c r="C1706" s="18" t="s">
        <v>19582</v>
      </c>
      <c r="D1706" s="18"/>
      <c r="E1706" s="18"/>
      <c r="F1706" s="18"/>
      <c r="G1706" s="18"/>
      <c r="H1706" s="18"/>
      <c r="I1706" s="18"/>
      <c r="J1706" s="18"/>
      <c r="K1706" s="18"/>
      <c r="L1706" s="18"/>
      <c r="M1706" s="18"/>
      <c r="N1706" s="18"/>
      <c r="O1706" s="18"/>
      <c r="P1706" s="18"/>
      <c r="Q1706" s="18"/>
      <c r="R1706" s="18"/>
      <c r="S1706" s="18"/>
      <c r="T1706" s="18"/>
      <c r="U1706" s="18"/>
      <c r="V1706" s="18"/>
      <c r="W1706" s="18"/>
      <c r="X1706" s="18"/>
      <c r="Y1706" s="18"/>
      <c r="Z1706" s="18"/>
      <c r="AA1706" s="18"/>
      <c r="AB1706" s="18"/>
      <c r="AC1706" s="18"/>
      <c r="AD1706" s="18"/>
      <c r="AE1706" s="18"/>
      <c r="AF1706" s="18"/>
      <c r="AG1706" s="18"/>
      <c r="AH1706" s="18"/>
      <c r="AI1706" s="18"/>
      <c r="AJ1706" s="18"/>
      <c r="AK1706" s="18"/>
      <c r="AL1706" s="18"/>
      <c r="AM1706" s="18"/>
      <c r="AN1706" s="18"/>
      <c r="AO1706" s="18"/>
      <c r="AP1706" s="18"/>
      <c r="AQ1706" s="18"/>
      <c r="AR1706" s="18"/>
      <c r="AS1706" s="18"/>
      <c r="AT1706" s="18"/>
      <c r="AU1706" s="18"/>
      <c r="AV1706" s="18"/>
      <c r="AW1706" s="18"/>
      <c r="AX1706" s="18"/>
      <c r="AY1706" s="18"/>
      <c r="AZ1706" s="18"/>
      <c r="BA1706" s="18"/>
      <c r="BB1706" s="18"/>
      <c r="BC1706" s="18"/>
      <c r="BD1706" s="18"/>
      <c r="BE1706" s="18"/>
      <c r="BF1706" s="18"/>
      <c r="BG1706" s="18"/>
      <c r="BH1706" s="18"/>
      <c r="BI1706" s="18"/>
      <c r="BJ1706" s="18"/>
      <c r="BK1706" s="18"/>
      <c r="BL1706" s="18"/>
      <c r="BM1706" s="18"/>
      <c r="BN1706" s="18"/>
      <c r="BO1706" s="18"/>
      <c r="BP1706" s="18"/>
      <c r="BQ1706" s="18"/>
      <c r="BR1706" s="18"/>
      <c r="BS1706" s="18"/>
      <c r="BT1706" s="18"/>
      <c r="BU1706" s="18"/>
      <c r="BV1706" s="18"/>
      <c r="BW1706" s="18"/>
      <c r="BX1706" s="18"/>
      <c r="BY1706" s="18"/>
      <c r="BZ1706" s="18"/>
      <c r="CA1706" s="18"/>
      <c r="CB1706" s="18"/>
      <c r="CC1706" s="18"/>
      <c r="CD1706" s="18"/>
      <c r="CE1706" s="18"/>
      <c r="CF1706" s="18"/>
      <c r="CG1706" s="18"/>
      <c r="CH1706" s="18"/>
      <c r="CI1706" s="18"/>
      <c r="CJ1706" s="18"/>
      <c r="CK1706" s="18"/>
      <c r="CL1706" s="18"/>
      <c r="CM1706" s="18"/>
      <c r="CN1706" s="18"/>
      <c r="CO1706" s="18"/>
      <c r="CP1706" s="18"/>
      <c r="CQ1706" s="18"/>
      <c r="CR1706" s="18"/>
      <c r="CS1706" s="18"/>
    </row>
    <row r="1707" spans="1:97">
      <c r="A1707" s="18"/>
      <c r="B1707" s="18"/>
      <c r="C1707" s="18" t="s">
        <v>19583</v>
      </c>
      <c r="D1707" s="18"/>
      <c r="E1707" s="18"/>
      <c r="F1707" s="18"/>
      <c r="G1707" s="18"/>
      <c r="H1707" s="18"/>
      <c r="I1707" s="18"/>
      <c r="J1707" s="18"/>
      <c r="K1707" s="18"/>
      <c r="L1707" s="18"/>
      <c r="M1707" s="18"/>
      <c r="N1707" s="18"/>
      <c r="O1707" s="18"/>
      <c r="P1707" s="18"/>
      <c r="Q1707" s="18"/>
      <c r="R1707" s="18"/>
      <c r="S1707" s="18"/>
      <c r="T1707" s="18"/>
      <c r="U1707" s="18"/>
      <c r="V1707" s="18"/>
      <c r="W1707" s="18"/>
      <c r="X1707" s="18"/>
      <c r="Y1707" s="18"/>
      <c r="Z1707" s="18"/>
      <c r="AA1707" s="18"/>
      <c r="AB1707" s="18"/>
      <c r="AC1707" s="18"/>
      <c r="AD1707" s="18"/>
      <c r="AE1707" s="18"/>
      <c r="AF1707" s="18"/>
      <c r="AG1707" s="18"/>
      <c r="AH1707" s="18"/>
      <c r="AI1707" s="18"/>
      <c r="AJ1707" s="18"/>
      <c r="AK1707" s="18"/>
      <c r="AL1707" s="18"/>
      <c r="AM1707" s="18"/>
      <c r="AN1707" s="18"/>
      <c r="AO1707" s="18"/>
      <c r="AP1707" s="18"/>
      <c r="AQ1707" s="18"/>
      <c r="AR1707" s="18"/>
      <c r="AS1707" s="18"/>
      <c r="AT1707" s="18"/>
      <c r="AU1707" s="18"/>
      <c r="AV1707" s="18"/>
      <c r="AW1707" s="18"/>
      <c r="AX1707" s="18"/>
      <c r="AY1707" s="18"/>
      <c r="AZ1707" s="18"/>
      <c r="BA1707" s="18"/>
      <c r="BB1707" s="18"/>
      <c r="BC1707" s="18"/>
      <c r="BD1707" s="18"/>
      <c r="BE1707" s="18"/>
      <c r="BF1707" s="18"/>
      <c r="BG1707" s="18"/>
      <c r="BH1707" s="18"/>
      <c r="BI1707" s="18"/>
      <c r="BJ1707" s="18"/>
      <c r="BK1707" s="18"/>
      <c r="BL1707" s="18"/>
      <c r="BM1707" s="18"/>
      <c r="BN1707" s="18"/>
      <c r="BO1707" s="18"/>
      <c r="BP1707" s="18"/>
      <c r="BQ1707" s="18"/>
      <c r="BR1707" s="18"/>
      <c r="BS1707" s="18"/>
      <c r="BT1707" s="18"/>
      <c r="BU1707" s="18"/>
      <c r="BV1707" s="18"/>
      <c r="BW1707" s="18"/>
      <c r="BX1707" s="18"/>
      <c r="BY1707" s="18"/>
      <c r="BZ1707" s="18"/>
      <c r="CA1707" s="18"/>
      <c r="CB1707" s="18"/>
      <c r="CC1707" s="18"/>
      <c r="CD1707" s="18"/>
      <c r="CE1707" s="18"/>
      <c r="CF1707" s="18"/>
      <c r="CG1707" s="18"/>
      <c r="CH1707" s="18"/>
      <c r="CI1707" s="18"/>
      <c r="CJ1707" s="18"/>
      <c r="CK1707" s="18"/>
      <c r="CL1707" s="18"/>
      <c r="CM1707" s="18"/>
      <c r="CN1707" s="18"/>
      <c r="CO1707" s="18"/>
      <c r="CP1707" s="18"/>
      <c r="CQ1707" s="18"/>
      <c r="CR1707" s="18"/>
      <c r="CS1707" s="18"/>
    </row>
    <row r="1708" spans="1:97">
      <c r="A1708" s="18"/>
      <c r="B1708" s="18"/>
      <c r="C1708" s="18" t="s">
        <v>19584</v>
      </c>
      <c r="D1708" s="18"/>
      <c r="E1708" s="18"/>
      <c r="F1708" s="18"/>
      <c r="G1708" s="18"/>
      <c r="H1708" s="18"/>
      <c r="I1708" s="18"/>
      <c r="J1708" s="18"/>
      <c r="K1708" s="18"/>
      <c r="L1708" s="18"/>
      <c r="M1708" s="18"/>
      <c r="N1708" s="18"/>
      <c r="O1708" s="18"/>
      <c r="P1708" s="18"/>
      <c r="Q1708" s="18"/>
      <c r="R1708" s="18"/>
      <c r="S1708" s="18"/>
      <c r="T1708" s="18"/>
      <c r="U1708" s="18"/>
      <c r="V1708" s="18"/>
      <c r="W1708" s="18"/>
      <c r="X1708" s="18"/>
      <c r="Y1708" s="18"/>
      <c r="Z1708" s="18"/>
      <c r="AA1708" s="18"/>
      <c r="AB1708" s="18"/>
      <c r="AC1708" s="18"/>
      <c r="AD1708" s="18"/>
      <c r="AE1708" s="18"/>
      <c r="AF1708" s="18"/>
      <c r="AG1708" s="18"/>
      <c r="AH1708" s="18"/>
      <c r="AI1708" s="18"/>
      <c r="AJ1708" s="18"/>
      <c r="AK1708" s="18"/>
      <c r="AL1708" s="18"/>
      <c r="AM1708" s="18"/>
      <c r="AN1708" s="18"/>
      <c r="AO1708" s="18"/>
      <c r="AP1708" s="18"/>
      <c r="AQ1708" s="18"/>
      <c r="AR1708" s="18"/>
      <c r="AS1708" s="18"/>
      <c r="AT1708" s="18"/>
      <c r="AU1708" s="18"/>
      <c r="AV1708" s="18"/>
      <c r="AW1708" s="18"/>
      <c r="AX1708" s="18"/>
      <c r="AY1708" s="18"/>
      <c r="AZ1708" s="18"/>
      <c r="BA1708" s="18"/>
      <c r="BB1708" s="18"/>
      <c r="BC1708" s="18"/>
      <c r="BD1708" s="18"/>
      <c r="BE1708" s="18"/>
      <c r="BF1708" s="18"/>
      <c r="BG1708" s="18"/>
      <c r="BH1708" s="18"/>
      <c r="BI1708" s="18"/>
      <c r="BJ1708" s="18"/>
      <c r="BK1708" s="18"/>
      <c r="BL1708" s="18"/>
      <c r="BM1708" s="18"/>
      <c r="BN1708" s="18"/>
      <c r="BO1708" s="18"/>
      <c r="BP1708" s="18"/>
      <c r="BQ1708" s="18"/>
      <c r="BR1708" s="18"/>
      <c r="BS1708" s="18"/>
      <c r="BT1708" s="18"/>
      <c r="BU1708" s="18"/>
      <c r="BV1708" s="18"/>
      <c r="BW1708" s="18"/>
      <c r="BX1708" s="18"/>
      <c r="BY1708" s="18"/>
      <c r="BZ1708" s="18"/>
      <c r="CA1708" s="18"/>
      <c r="CB1708" s="18"/>
      <c r="CC1708" s="18"/>
      <c r="CD1708" s="18"/>
      <c r="CE1708" s="18"/>
      <c r="CF1708" s="18"/>
      <c r="CG1708" s="18"/>
      <c r="CH1708" s="18"/>
      <c r="CI1708" s="18"/>
      <c r="CJ1708" s="18"/>
      <c r="CK1708" s="18"/>
      <c r="CL1708" s="18"/>
      <c r="CM1708" s="18"/>
      <c r="CN1708" s="18"/>
      <c r="CO1708" s="18"/>
      <c r="CP1708" s="18"/>
      <c r="CQ1708" s="18"/>
      <c r="CR1708" s="18"/>
      <c r="CS1708" s="18"/>
    </row>
    <row r="1709" spans="1:97">
      <c r="A1709" s="18"/>
      <c r="B1709" s="18"/>
      <c r="C1709" s="18" t="s">
        <v>19585</v>
      </c>
      <c r="D1709" s="18"/>
      <c r="E1709" s="18"/>
      <c r="F1709" s="18"/>
      <c r="G1709" s="18"/>
      <c r="H1709" s="18"/>
      <c r="I1709" s="18"/>
      <c r="J1709" s="18"/>
      <c r="K1709" s="18"/>
      <c r="L1709" s="18"/>
      <c r="M1709" s="18"/>
      <c r="N1709" s="18"/>
      <c r="O1709" s="18"/>
      <c r="P1709" s="18"/>
      <c r="Q1709" s="18"/>
      <c r="R1709" s="18"/>
      <c r="S1709" s="18"/>
      <c r="T1709" s="18"/>
      <c r="U1709" s="18"/>
      <c r="V1709" s="18"/>
      <c r="W1709" s="18"/>
      <c r="X1709" s="18"/>
      <c r="Y1709" s="18"/>
      <c r="Z1709" s="18"/>
      <c r="AA1709" s="18"/>
      <c r="AB1709" s="18"/>
      <c r="AC1709" s="18"/>
      <c r="AD1709" s="18"/>
      <c r="AE1709" s="18"/>
      <c r="AF1709" s="18"/>
      <c r="AG1709" s="18"/>
      <c r="AH1709" s="18"/>
      <c r="AI1709" s="18"/>
      <c r="AJ1709" s="18"/>
      <c r="AK1709" s="18"/>
      <c r="AL1709" s="18"/>
      <c r="AM1709" s="18"/>
      <c r="AN1709" s="18"/>
      <c r="AO1709" s="18"/>
      <c r="AP1709" s="18"/>
      <c r="AQ1709" s="18"/>
      <c r="AR1709" s="18"/>
      <c r="AS1709" s="18"/>
      <c r="AT1709" s="18"/>
      <c r="AU1709" s="18"/>
      <c r="AV1709" s="18"/>
      <c r="AW1709" s="18"/>
      <c r="AX1709" s="18"/>
      <c r="AY1709" s="18"/>
      <c r="AZ1709" s="18"/>
      <c r="BA1709" s="18"/>
      <c r="BB1709" s="18"/>
      <c r="BC1709" s="18"/>
      <c r="BD1709" s="18"/>
      <c r="BE1709" s="18"/>
      <c r="BF1709" s="18"/>
      <c r="BG1709" s="18"/>
      <c r="BH1709" s="18"/>
      <c r="BI1709" s="18"/>
      <c r="BJ1709" s="18"/>
      <c r="BK1709" s="18"/>
      <c r="BL1709" s="18"/>
      <c r="BM1709" s="18"/>
      <c r="BN1709" s="18"/>
      <c r="BO1709" s="18"/>
      <c r="BP1709" s="18"/>
      <c r="BQ1709" s="18"/>
      <c r="BR1709" s="18"/>
      <c r="BS1709" s="18"/>
      <c r="BT1709" s="18"/>
      <c r="BU1709" s="18"/>
      <c r="BV1709" s="18"/>
      <c r="BW1709" s="18"/>
      <c r="BX1709" s="18"/>
      <c r="BY1709" s="18"/>
      <c r="BZ1709" s="18"/>
      <c r="CA1709" s="18"/>
      <c r="CB1709" s="18"/>
      <c r="CC1709" s="18"/>
      <c r="CD1709" s="18"/>
      <c r="CE1709" s="18"/>
      <c r="CF1709" s="18"/>
      <c r="CG1709" s="18"/>
      <c r="CH1709" s="18"/>
      <c r="CI1709" s="18"/>
      <c r="CJ1709" s="18"/>
      <c r="CK1709" s="18"/>
      <c r="CL1709" s="18"/>
      <c r="CM1709" s="18"/>
      <c r="CN1709" s="18"/>
      <c r="CO1709" s="18"/>
      <c r="CP1709" s="18"/>
      <c r="CQ1709" s="18"/>
      <c r="CR1709" s="18"/>
      <c r="CS1709" s="18"/>
    </row>
    <row r="1710" spans="1:97">
      <c r="A1710" s="18"/>
      <c r="B1710" s="18"/>
      <c r="C1710" s="18" t="s">
        <v>19586</v>
      </c>
      <c r="D1710" s="18"/>
      <c r="E1710" s="18"/>
      <c r="F1710" s="18"/>
      <c r="G1710" s="18"/>
      <c r="H1710" s="18"/>
      <c r="I1710" s="18"/>
      <c r="J1710" s="18"/>
      <c r="K1710" s="18"/>
      <c r="L1710" s="18"/>
      <c r="M1710" s="18"/>
      <c r="N1710" s="18"/>
      <c r="O1710" s="18"/>
      <c r="P1710" s="18"/>
      <c r="Q1710" s="18"/>
      <c r="R1710" s="18"/>
      <c r="S1710" s="18"/>
      <c r="T1710" s="18"/>
      <c r="U1710" s="18"/>
      <c r="V1710" s="18"/>
      <c r="W1710" s="18"/>
      <c r="X1710" s="18"/>
      <c r="Y1710" s="18"/>
      <c r="Z1710" s="18"/>
      <c r="AA1710" s="18"/>
      <c r="AB1710" s="18"/>
      <c r="AC1710" s="18"/>
      <c r="AD1710" s="18"/>
      <c r="AE1710" s="18"/>
      <c r="AF1710" s="18"/>
      <c r="AG1710" s="18"/>
      <c r="AH1710" s="18"/>
      <c r="AI1710" s="18"/>
      <c r="AJ1710" s="18"/>
      <c r="AK1710" s="18"/>
      <c r="AL1710" s="18"/>
      <c r="AM1710" s="18"/>
      <c r="AN1710" s="18"/>
      <c r="AO1710" s="18"/>
      <c r="AP1710" s="18"/>
      <c r="AQ1710" s="18"/>
      <c r="AR1710" s="18"/>
      <c r="AS1710" s="18"/>
      <c r="AT1710" s="18"/>
      <c r="AU1710" s="18"/>
      <c r="AV1710" s="18"/>
      <c r="AW1710" s="18"/>
      <c r="AX1710" s="18"/>
      <c r="AY1710" s="18"/>
      <c r="AZ1710" s="18"/>
      <c r="BA1710" s="18"/>
      <c r="BB1710" s="18"/>
      <c r="BC1710" s="18"/>
      <c r="BD1710" s="18"/>
      <c r="BE1710" s="18"/>
      <c r="BF1710" s="18"/>
      <c r="BG1710" s="18"/>
      <c r="BH1710" s="18"/>
      <c r="BI1710" s="18"/>
      <c r="BJ1710" s="18"/>
      <c r="BK1710" s="18"/>
      <c r="BL1710" s="18"/>
      <c r="BM1710" s="18"/>
      <c r="BN1710" s="18"/>
      <c r="BO1710" s="18"/>
      <c r="BP1710" s="18"/>
      <c r="BQ1710" s="18"/>
      <c r="BR1710" s="18"/>
      <c r="BS1710" s="18"/>
      <c r="BT1710" s="18"/>
      <c r="BU1710" s="18"/>
      <c r="BV1710" s="18"/>
      <c r="BW1710" s="18"/>
      <c r="BX1710" s="18"/>
      <c r="BY1710" s="18"/>
      <c r="BZ1710" s="18"/>
      <c r="CA1710" s="18"/>
      <c r="CB1710" s="18"/>
      <c r="CC1710" s="18"/>
      <c r="CD1710" s="18"/>
      <c r="CE1710" s="18"/>
      <c r="CF1710" s="18"/>
      <c r="CG1710" s="18"/>
      <c r="CH1710" s="18"/>
      <c r="CI1710" s="18"/>
      <c r="CJ1710" s="18"/>
      <c r="CK1710" s="18"/>
      <c r="CL1710" s="18"/>
      <c r="CM1710" s="18"/>
      <c r="CN1710" s="18"/>
      <c r="CO1710" s="18"/>
      <c r="CP1710" s="18"/>
      <c r="CQ1710" s="18"/>
      <c r="CR1710" s="18"/>
      <c r="CS1710" s="18"/>
    </row>
    <row r="1711" spans="1:97">
      <c r="A1711" s="18"/>
      <c r="B1711" s="18"/>
      <c r="C1711" s="18" t="s">
        <v>19587</v>
      </c>
      <c r="D1711" s="18"/>
      <c r="E1711" s="18"/>
      <c r="F1711" s="18"/>
      <c r="G1711" s="18"/>
      <c r="H1711" s="18"/>
      <c r="I1711" s="18"/>
      <c r="J1711" s="18"/>
      <c r="K1711" s="18"/>
      <c r="L1711" s="18"/>
      <c r="M1711" s="18"/>
      <c r="N1711" s="18"/>
      <c r="O1711" s="18"/>
      <c r="P1711" s="18"/>
      <c r="Q1711" s="18"/>
      <c r="R1711" s="18"/>
      <c r="S1711" s="18"/>
      <c r="T1711" s="18"/>
      <c r="U1711" s="18"/>
      <c r="V1711" s="18"/>
      <c r="W1711" s="18"/>
      <c r="X1711" s="18"/>
      <c r="Y1711" s="18"/>
      <c r="Z1711" s="18"/>
      <c r="AA1711" s="18"/>
      <c r="AB1711" s="18"/>
      <c r="AC1711" s="18"/>
      <c r="AD1711" s="18"/>
      <c r="AE1711" s="18"/>
      <c r="AF1711" s="18"/>
      <c r="AG1711" s="18"/>
      <c r="AH1711" s="18"/>
      <c r="AI1711" s="18"/>
      <c r="AJ1711" s="18"/>
      <c r="AK1711" s="18"/>
      <c r="AL1711" s="18"/>
      <c r="AM1711" s="18"/>
      <c r="AN1711" s="18"/>
      <c r="AO1711" s="18"/>
      <c r="AP1711" s="18"/>
      <c r="AQ1711" s="18"/>
      <c r="AR1711" s="18"/>
      <c r="AS1711" s="18"/>
      <c r="AT1711" s="18"/>
      <c r="AU1711" s="18"/>
      <c r="AV1711" s="18"/>
      <c r="AW1711" s="18"/>
      <c r="AX1711" s="18"/>
      <c r="AY1711" s="18"/>
      <c r="AZ1711" s="18"/>
      <c r="BA1711" s="18"/>
      <c r="BB1711" s="18"/>
      <c r="BC1711" s="18"/>
      <c r="BD1711" s="18"/>
      <c r="BE1711" s="18"/>
      <c r="BF1711" s="18"/>
      <c r="BG1711" s="18"/>
      <c r="BH1711" s="18"/>
      <c r="BI1711" s="18"/>
      <c r="BJ1711" s="18"/>
      <c r="BK1711" s="18"/>
      <c r="BL1711" s="18"/>
      <c r="BM1711" s="18"/>
      <c r="BN1711" s="18"/>
      <c r="BO1711" s="18"/>
      <c r="BP1711" s="18"/>
      <c r="BQ1711" s="18"/>
      <c r="BR1711" s="18"/>
      <c r="BS1711" s="18"/>
      <c r="BT1711" s="18"/>
      <c r="BU1711" s="18"/>
      <c r="BV1711" s="18"/>
      <c r="BW1711" s="18"/>
      <c r="BX1711" s="18"/>
      <c r="BY1711" s="18"/>
      <c r="BZ1711" s="18"/>
      <c r="CA1711" s="18"/>
      <c r="CB1711" s="18"/>
      <c r="CC1711" s="18"/>
      <c r="CD1711" s="18"/>
      <c r="CE1711" s="18"/>
      <c r="CF1711" s="18"/>
      <c r="CG1711" s="18"/>
      <c r="CH1711" s="18"/>
      <c r="CI1711" s="18"/>
      <c r="CJ1711" s="18"/>
      <c r="CK1711" s="18"/>
      <c r="CL1711" s="18"/>
      <c r="CM1711" s="18"/>
      <c r="CN1711" s="18"/>
      <c r="CO1711" s="18"/>
      <c r="CP1711" s="18"/>
      <c r="CQ1711" s="18"/>
      <c r="CR1711" s="18"/>
      <c r="CS1711" s="18"/>
    </row>
    <row r="1712" spans="1:97">
      <c r="A1712" s="18"/>
      <c r="B1712" s="18"/>
      <c r="C1712" s="18" t="s">
        <v>19588</v>
      </c>
      <c r="D1712" s="18"/>
      <c r="E1712" s="18"/>
      <c r="F1712" s="18"/>
      <c r="G1712" s="18"/>
      <c r="H1712" s="18"/>
      <c r="I1712" s="18"/>
      <c r="J1712" s="18"/>
      <c r="K1712" s="18"/>
      <c r="L1712" s="18"/>
      <c r="M1712" s="18"/>
      <c r="N1712" s="18"/>
      <c r="O1712" s="18"/>
      <c r="P1712" s="18"/>
      <c r="Q1712" s="18"/>
      <c r="R1712" s="18"/>
      <c r="S1712" s="18"/>
      <c r="T1712" s="18"/>
      <c r="U1712" s="18"/>
      <c r="V1712" s="18"/>
      <c r="W1712" s="18"/>
      <c r="X1712" s="18"/>
      <c r="Y1712" s="18"/>
      <c r="Z1712" s="18"/>
      <c r="AA1712" s="18"/>
      <c r="AB1712" s="18"/>
      <c r="AC1712" s="18"/>
      <c r="AD1712" s="18"/>
      <c r="AE1712" s="18"/>
      <c r="AF1712" s="18"/>
      <c r="AG1712" s="18"/>
      <c r="AH1712" s="18"/>
      <c r="AI1712" s="18"/>
      <c r="AJ1712" s="18"/>
      <c r="AK1712" s="18"/>
      <c r="AL1712" s="18"/>
      <c r="AM1712" s="18"/>
      <c r="AN1712" s="18"/>
      <c r="AO1712" s="18"/>
      <c r="AP1712" s="18"/>
      <c r="AQ1712" s="18"/>
      <c r="AR1712" s="18"/>
      <c r="AS1712" s="18"/>
      <c r="AT1712" s="18"/>
      <c r="AU1712" s="18"/>
      <c r="AV1712" s="18"/>
      <c r="AW1712" s="18"/>
      <c r="AX1712" s="18"/>
      <c r="AY1712" s="18"/>
      <c r="AZ1712" s="18"/>
      <c r="BA1712" s="18"/>
      <c r="BB1712" s="18"/>
      <c r="BC1712" s="18"/>
      <c r="BD1712" s="18"/>
      <c r="BE1712" s="18"/>
      <c r="BF1712" s="18"/>
      <c r="BG1712" s="18"/>
      <c r="BH1712" s="18"/>
      <c r="BI1712" s="18"/>
      <c r="BJ1712" s="18"/>
      <c r="BK1712" s="18"/>
      <c r="BL1712" s="18"/>
      <c r="BM1712" s="18"/>
      <c r="BN1712" s="18"/>
      <c r="BO1712" s="18"/>
      <c r="BP1712" s="18"/>
      <c r="BQ1712" s="18"/>
      <c r="BR1712" s="18"/>
      <c r="BS1712" s="18"/>
      <c r="BT1712" s="18"/>
      <c r="BU1712" s="18"/>
      <c r="BV1712" s="18"/>
      <c r="BW1712" s="18"/>
      <c r="BX1712" s="18"/>
      <c r="BY1712" s="18"/>
      <c r="BZ1712" s="18"/>
      <c r="CA1712" s="18"/>
      <c r="CB1712" s="18"/>
      <c r="CC1712" s="18"/>
      <c r="CD1712" s="18"/>
      <c r="CE1712" s="18"/>
      <c r="CF1712" s="18"/>
      <c r="CG1712" s="18"/>
      <c r="CH1712" s="18"/>
      <c r="CI1712" s="18"/>
      <c r="CJ1712" s="18"/>
      <c r="CK1712" s="18"/>
      <c r="CL1712" s="18"/>
      <c r="CM1712" s="18"/>
      <c r="CN1712" s="18"/>
      <c r="CO1712" s="18"/>
      <c r="CP1712" s="18"/>
      <c r="CQ1712" s="18"/>
      <c r="CR1712" s="18"/>
      <c r="CS1712" s="18"/>
    </row>
    <row r="1713" spans="1:97">
      <c r="A1713" s="18"/>
      <c r="B1713" s="18"/>
      <c r="C1713" s="18" t="s">
        <v>19589</v>
      </c>
      <c r="D1713" s="18"/>
      <c r="E1713" s="18"/>
      <c r="F1713" s="18"/>
      <c r="G1713" s="18"/>
      <c r="H1713" s="18"/>
      <c r="I1713" s="18"/>
      <c r="J1713" s="18"/>
      <c r="K1713" s="18"/>
      <c r="L1713" s="18"/>
      <c r="M1713" s="18"/>
      <c r="N1713" s="18"/>
      <c r="O1713" s="18"/>
      <c r="P1713" s="18"/>
      <c r="Q1713" s="18"/>
      <c r="R1713" s="18"/>
      <c r="S1713" s="18"/>
      <c r="T1713" s="18"/>
      <c r="U1713" s="18"/>
      <c r="V1713" s="18"/>
      <c r="W1713" s="18"/>
      <c r="X1713" s="18"/>
      <c r="Y1713" s="18"/>
      <c r="Z1713" s="18"/>
      <c r="AA1713" s="18"/>
      <c r="AB1713" s="18"/>
      <c r="AC1713" s="18"/>
      <c r="AD1713" s="18"/>
      <c r="AE1713" s="18"/>
      <c r="AF1713" s="18"/>
      <c r="AG1713" s="18"/>
      <c r="AH1713" s="18"/>
      <c r="AI1713" s="18"/>
      <c r="AJ1713" s="18"/>
      <c r="AK1713" s="18"/>
      <c r="AL1713" s="18"/>
      <c r="AM1713" s="18"/>
      <c r="AN1713" s="18"/>
      <c r="AO1713" s="18"/>
      <c r="AP1713" s="18"/>
      <c r="AQ1713" s="18"/>
      <c r="AR1713" s="18"/>
      <c r="AS1713" s="18"/>
      <c r="AT1713" s="18"/>
      <c r="AU1713" s="18"/>
      <c r="AV1713" s="18"/>
      <c r="AW1713" s="18"/>
      <c r="AX1713" s="18"/>
      <c r="AY1713" s="18"/>
      <c r="AZ1713" s="18"/>
      <c r="BA1713" s="18"/>
      <c r="BB1713" s="18"/>
      <c r="BC1713" s="18"/>
      <c r="BD1713" s="18"/>
      <c r="BE1713" s="18"/>
      <c r="BF1713" s="18"/>
      <c r="BG1713" s="18"/>
      <c r="BH1713" s="18"/>
      <c r="BI1713" s="18"/>
      <c r="BJ1713" s="18"/>
      <c r="BK1713" s="18"/>
      <c r="BL1713" s="18"/>
      <c r="BM1713" s="18"/>
      <c r="BN1713" s="18"/>
      <c r="BO1713" s="18"/>
      <c r="BP1713" s="18"/>
      <c r="BQ1713" s="18"/>
      <c r="BR1713" s="18"/>
      <c r="BS1713" s="18"/>
      <c r="BT1713" s="18"/>
      <c r="BU1713" s="18"/>
      <c r="BV1713" s="18"/>
      <c r="BW1713" s="18"/>
      <c r="BX1713" s="18"/>
      <c r="BY1713" s="18"/>
      <c r="BZ1713" s="18"/>
      <c r="CA1713" s="18"/>
      <c r="CB1713" s="18"/>
      <c r="CC1713" s="18"/>
      <c r="CD1713" s="18"/>
      <c r="CE1713" s="18"/>
      <c r="CF1713" s="18"/>
      <c r="CG1713" s="18"/>
      <c r="CH1713" s="18"/>
      <c r="CI1713" s="18"/>
      <c r="CJ1713" s="18"/>
      <c r="CK1713" s="18"/>
      <c r="CL1713" s="18"/>
      <c r="CM1713" s="18"/>
      <c r="CN1713" s="18"/>
      <c r="CO1713" s="18"/>
      <c r="CP1713" s="18"/>
      <c r="CQ1713" s="18"/>
      <c r="CR1713" s="18"/>
      <c r="CS1713" s="18"/>
    </row>
    <row r="1714" spans="1:97">
      <c r="A1714" s="18"/>
      <c r="B1714" s="18"/>
      <c r="C1714" s="18" t="s">
        <v>19590</v>
      </c>
      <c r="D1714" s="18"/>
      <c r="E1714" s="18"/>
      <c r="F1714" s="18"/>
      <c r="G1714" s="18"/>
      <c r="H1714" s="18"/>
      <c r="I1714" s="18"/>
      <c r="J1714" s="18"/>
      <c r="K1714" s="18"/>
      <c r="L1714" s="18"/>
      <c r="M1714" s="18"/>
      <c r="N1714" s="18"/>
      <c r="O1714" s="18"/>
      <c r="P1714" s="18"/>
      <c r="Q1714" s="18"/>
      <c r="R1714" s="18"/>
      <c r="S1714" s="18"/>
      <c r="T1714" s="18"/>
      <c r="U1714" s="18"/>
      <c r="V1714" s="18"/>
      <c r="W1714" s="18"/>
      <c r="X1714" s="18"/>
      <c r="Y1714" s="18"/>
      <c r="Z1714" s="18"/>
      <c r="AA1714" s="18"/>
      <c r="AB1714" s="18"/>
      <c r="AC1714" s="18"/>
      <c r="AD1714" s="18"/>
      <c r="AE1714" s="18"/>
      <c r="AF1714" s="18"/>
      <c r="AG1714" s="18"/>
      <c r="AH1714" s="18"/>
      <c r="AI1714" s="18"/>
      <c r="AJ1714" s="18"/>
      <c r="AK1714" s="18"/>
      <c r="AL1714" s="18"/>
      <c r="AM1714" s="18"/>
      <c r="AN1714" s="18"/>
      <c r="AO1714" s="18"/>
      <c r="AP1714" s="18"/>
      <c r="AQ1714" s="18"/>
      <c r="AR1714" s="18"/>
      <c r="AS1714" s="18"/>
      <c r="AT1714" s="18"/>
      <c r="AU1714" s="18"/>
      <c r="AV1714" s="18"/>
      <c r="AW1714" s="18"/>
      <c r="AX1714" s="18"/>
      <c r="AY1714" s="18"/>
      <c r="AZ1714" s="18"/>
      <c r="BA1714" s="18"/>
      <c r="BB1714" s="18"/>
      <c r="BC1714" s="18"/>
      <c r="BD1714" s="18"/>
      <c r="BE1714" s="18"/>
      <c r="BF1714" s="18"/>
      <c r="BG1714" s="18"/>
      <c r="BH1714" s="18"/>
      <c r="BI1714" s="18"/>
      <c r="BJ1714" s="18"/>
      <c r="BK1714" s="18"/>
      <c r="BL1714" s="18"/>
      <c r="BM1714" s="18"/>
      <c r="BN1714" s="18"/>
      <c r="BO1714" s="18"/>
      <c r="BP1714" s="18"/>
      <c r="BQ1714" s="18"/>
      <c r="BR1714" s="18"/>
      <c r="BS1714" s="18"/>
      <c r="BT1714" s="18"/>
      <c r="BU1714" s="18"/>
      <c r="BV1714" s="18"/>
      <c r="BW1714" s="18"/>
      <c r="BX1714" s="18"/>
      <c r="BY1714" s="18"/>
      <c r="BZ1714" s="18"/>
      <c r="CA1714" s="18"/>
      <c r="CB1714" s="18"/>
      <c r="CC1714" s="18"/>
      <c r="CD1714" s="18"/>
      <c r="CE1714" s="18"/>
      <c r="CF1714" s="18"/>
      <c r="CG1714" s="18"/>
      <c r="CH1714" s="18"/>
      <c r="CI1714" s="18"/>
      <c r="CJ1714" s="18"/>
      <c r="CK1714" s="18"/>
      <c r="CL1714" s="18"/>
      <c r="CM1714" s="18"/>
      <c r="CN1714" s="18"/>
      <c r="CO1714" s="18"/>
      <c r="CP1714" s="18"/>
      <c r="CQ1714" s="18"/>
      <c r="CR1714" s="18"/>
      <c r="CS1714" s="18"/>
    </row>
    <row r="1715" spans="1:97">
      <c r="A1715" s="18"/>
      <c r="B1715" s="18"/>
      <c r="C1715" s="18" t="s">
        <v>19591</v>
      </c>
      <c r="D1715" s="18"/>
      <c r="E1715" s="18"/>
      <c r="F1715" s="18"/>
      <c r="G1715" s="18"/>
      <c r="H1715" s="18"/>
      <c r="I1715" s="18"/>
      <c r="J1715" s="18"/>
      <c r="K1715" s="18"/>
      <c r="L1715" s="18"/>
      <c r="M1715" s="18"/>
      <c r="N1715" s="18"/>
      <c r="O1715" s="18"/>
      <c r="P1715" s="18"/>
      <c r="Q1715" s="18"/>
      <c r="R1715" s="18"/>
      <c r="S1715" s="18"/>
      <c r="T1715" s="18"/>
      <c r="U1715" s="18"/>
      <c r="V1715" s="18"/>
      <c r="W1715" s="18"/>
      <c r="X1715" s="18"/>
      <c r="Y1715" s="18"/>
      <c r="Z1715" s="18"/>
      <c r="AA1715" s="18"/>
      <c r="AB1715" s="18"/>
      <c r="AC1715" s="18"/>
      <c r="AD1715" s="18"/>
      <c r="AE1715" s="18"/>
      <c r="AF1715" s="18"/>
      <c r="AG1715" s="18"/>
      <c r="AH1715" s="18"/>
      <c r="AI1715" s="18"/>
      <c r="AJ1715" s="18"/>
      <c r="AK1715" s="18"/>
      <c r="AL1715" s="18"/>
      <c r="AM1715" s="18"/>
      <c r="AN1715" s="18"/>
      <c r="AO1715" s="18"/>
      <c r="AP1715" s="18"/>
      <c r="AQ1715" s="18"/>
      <c r="AR1715" s="18"/>
      <c r="AS1715" s="18"/>
      <c r="AT1715" s="18"/>
      <c r="AU1715" s="18"/>
      <c r="AV1715" s="18"/>
      <c r="AW1715" s="18"/>
      <c r="AX1715" s="18"/>
      <c r="AY1715" s="18"/>
      <c r="AZ1715" s="18"/>
      <c r="BA1715" s="18"/>
      <c r="BB1715" s="18"/>
      <c r="BC1715" s="18"/>
      <c r="BD1715" s="18"/>
      <c r="BE1715" s="18"/>
      <c r="BF1715" s="18"/>
      <c r="BG1715" s="18"/>
      <c r="BH1715" s="18"/>
      <c r="BI1715" s="18"/>
      <c r="BJ1715" s="18"/>
      <c r="BK1715" s="18"/>
      <c r="BL1715" s="18"/>
      <c r="BM1715" s="18"/>
      <c r="BN1715" s="18"/>
      <c r="BO1715" s="18"/>
      <c r="BP1715" s="18"/>
      <c r="BQ1715" s="18"/>
      <c r="BR1715" s="18"/>
      <c r="BS1715" s="18"/>
      <c r="BT1715" s="18"/>
      <c r="BU1715" s="18"/>
      <c r="BV1715" s="18"/>
      <c r="BW1715" s="18"/>
      <c r="BX1715" s="18"/>
      <c r="BY1715" s="18"/>
      <c r="BZ1715" s="18"/>
      <c r="CA1715" s="18"/>
      <c r="CB1715" s="18"/>
      <c r="CC1715" s="18"/>
      <c r="CD1715" s="18"/>
      <c r="CE1715" s="18"/>
      <c r="CF1715" s="18"/>
      <c r="CG1715" s="18"/>
      <c r="CH1715" s="18"/>
      <c r="CI1715" s="18"/>
      <c r="CJ1715" s="18"/>
      <c r="CK1715" s="18"/>
      <c r="CL1715" s="18"/>
      <c r="CM1715" s="18"/>
      <c r="CN1715" s="18"/>
      <c r="CO1715" s="18"/>
      <c r="CP1715" s="18"/>
      <c r="CQ1715" s="18"/>
      <c r="CR1715" s="18"/>
      <c r="CS1715" s="18"/>
    </row>
    <row r="1716" spans="1:97">
      <c r="A1716" s="18"/>
      <c r="B1716" s="18"/>
      <c r="C1716" s="18" t="s">
        <v>19592</v>
      </c>
      <c r="D1716" s="18"/>
      <c r="E1716" s="18"/>
      <c r="F1716" s="18"/>
      <c r="G1716" s="18"/>
      <c r="H1716" s="18"/>
      <c r="I1716" s="18"/>
      <c r="J1716" s="18"/>
      <c r="K1716" s="18"/>
      <c r="L1716" s="18"/>
      <c r="M1716" s="18"/>
      <c r="N1716" s="18"/>
      <c r="O1716" s="18"/>
      <c r="P1716" s="18"/>
      <c r="Q1716" s="18"/>
      <c r="R1716" s="18"/>
      <c r="S1716" s="18"/>
      <c r="T1716" s="18"/>
      <c r="U1716" s="18"/>
      <c r="V1716" s="18"/>
      <c r="W1716" s="18"/>
      <c r="X1716" s="18"/>
      <c r="Y1716" s="18"/>
      <c r="Z1716" s="18"/>
      <c r="AA1716" s="18"/>
      <c r="AB1716" s="18"/>
      <c r="AC1716" s="18"/>
      <c r="AD1716" s="18"/>
      <c r="AE1716" s="18"/>
      <c r="AF1716" s="18"/>
      <c r="AG1716" s="18"/>
      <c r="AH1716" s="18"/>
      <c r="AI1716" s="18"/>
      <c r="AJ1716" s="18"/>
      <c r="AK1716" s="18"/>
      <c r="AL1716" s="18"/>
      <c r="AM1716" s="18"/>
      <c r="AN1716" s="18"/>
      <c r="AO1716" s="18"/>
      <c r="AP1716" s="18"/>
      <c r="AQ1716" s="18"/>
      <c r="AR1716" s="18"/>
      <c r="AS1716" s="18"/>
      <c r="AT1716" s="18"/>
      <c r="AU1716" s="18"/>
      <c r="AV1716" s="18"/>
      <c r="AW1716" s="18"/>
      <c r="AX1716" s="18"/>
      <c r="AY1716" s="18"/>
      <c r="AZ1716" s="18"/>
      <c r="BA1716" s="18"/>
      <c r="BB1716" s="18"/>
      <c r="BC1716" s="18"/>
      <c r="BD1716" s="18"/>
      <c r="BE1716" s="18"/>
      <c r="BF1716" s="18"/>
      <c r="BG1716" s="18"/>
      <c r="BH1716" s="18"/>
      <c r="BI1716" s="18"/>
      <c r="BJ1716" s="18"/>
      <c r="BK1716" s="18"/>
      <c r="BL1716" s="18"/>
      <c r="BM1716" s="18"/>
      <c r="BN1716" s="18"/>
      <c r="BO1716" s="18"/>
      <c r="BP1716" s="18"/>
      <c r="BQ1716" s="18"/>
      <c r="BR1716" s="18"/>
      <c r="BS1716" s="18"/>
      <c r="BT1716" s="18"/>
      <c r="BU1716" s="18"/>
      <c r="BV1716" s="18"/>
      <c r="BW1716" s="18"/>
      <c r="BX1716" s="18"/>
      <c r="BY1716" s="18"/>
      <c r="BZ1716" s="18"/>
      <c r="CA1716" s="18"/>
      <c r="CB1716" s="18"/>
      <c r="CC1716" s="18"/>
      <c r="CD1716" s="18"/>
      <c r="CE1716" s="18"/>
      <c r="CF1716" s="18"/>
      <c r="CG1716" s="18"/>
      <c r="CH1716" s="18"/>
      <c r="CI1716" s="18"/>
      <c r="CJ1716" s="18"/>
      <c r="CK1716" s="18"/>
      <c r="CL1716" s="18"/>
      <c r="CM1716" s="18"/>
      <c r="CN1716" s="18"/>
      <c r="CO1716" s="18"/>
      <c r="CP1716" s="18"/>
      <c r="CQ1716" s="18"/>
      <c r="CR1716" s="18"/>
      <c r="CS1716" s="18"/>
    </row>
    <row r="1717" spans="1:97">
      <c r="A1717" s="18"/>
      <c r="B1717" s="18"/>
      <c r="C1717" s="18" t="s">
        <v>19593</v>
      </c>
      <c r="D1717" s="18"/>
      <c r="E1717" s="18"/>
      <c r="F1717" s="18"/>
      <c r="G1717" s="18"/>
      <c r="H1717" s="18"/>
      <c r="I1717" s="18"/>
      <c r="J1717" s="18"/>
      <c r="K1717" s="18"/>
      <c r="L1717" s="18"/>
      <c r="M1717" s="18"/>
      <c r="N1717" s="18"/>
      <c r="O1717" s="18"/>
      <c r="P1717" s="18"/>
      <c r="Q1717" s="18"/>
      <c r="R1717" s="18"/>
      <c r="S1717" s="18"/>
      <c r="T1717" s="18"/>
      <c r="U1717" s="18"/>
      <c r="V1717" s="18"/>
      <c r="W1717" s="18"/>
      <c r="X1717" s="18"/>
      <c r="Y1717" s="18"/>
      <c r="Z1717" s="18"/>
      <c r="AA1717" s="18"/>
      <c r="AB1717" s="18"/>
      <c r="AC1717" s="18"/>
      <c r="AD1717" s="18"/>
      <c r="AE1717" s="18"/>
      <c r="AF1717" s="18"/>
      <c r="AG1717" s="18"/>
      <c r="AH1717" s="18"/>
      <c r="AI1717" s="18"/>
      <c r="AJ1717" s="18"/>
      <c r="AK1717" s="18"/>
      <c r="AL1717" s="18"/>
      <c r="AM1717" s="18"/>
      <c r="AN1717" s="18"/>
      <c r="AO1717" s="18"/>
      <c r="AP1717" s="18"/>
      <c r="AQ1717" s="18"/>
      <c r="AR1717" s="18"/>
      <c r="AS1717" s="18"/>
      <c r="AT1717" s="18"/>
      <c r="AU1717" s="18"/>
      <c r="AV1717" s="18"/>
      <c r="AW1717" s="18"/>
      <c r="AX1717" s="18"/>
      <c r="AY1717" s="18"/>
      <c r="AZ1717" s="18"/>
      <c r="BA1717" s="18"/>
      <c r="BB1717" s="18"/>
      <c r="BC1717" s="18"/>
      <c r="BD1717" s="18"/>
      <c r="BE1717" s="18"/>
      <c r="BF1717" s="18"/>
      <c r="BG1717" s="18"/>
      <c r="BH1717" s="18"/>
      <c r="BI1717" s="18"/>
      <c r="BJ1717" s="18"/>
      <c r="BK1717" s="18"/>
      <c r="BL1717" s="18"/>
      <c r="BM1717" s="18"/>
      <c r="BN1717" s="18"/>
      <c r="BO1717" s="18"/>
      <c r="BP1717" s="18"/>
      <c r="BQ1717" s="18"/>
      <c r="BR1717" s="18"/>
      <c r="BS1717" s="18"/>
      <c r="BT1717" s="18"/>
      <c r="BU1717" s="18"/>
      <c r="BV1717" s="18"/>
      <c r="BW1717" s="18"/>
      <c r="BX1717" s="18"/>
      <c r="BY1717" s="18"/>
      <c r="BZ1717" s="18"/>
      <c r="CA1717" s="18"/>
      <c r="CB1717" s="18"/>
      <c r="CC1717" s="18"/>
      <c r="CD1717" s="18"/>
      <c r="CE1717" s="18"/>
      <c r="CF1717" s="18"/>
      <c r="CG1717" s="18"/>
      <c r="CH1717" s="18"/>
      <c r="CI1717" s="18"/>
      <c r="CJ1717" s="18"/>
      <c r="CK1717" s="18"/>
      <c r="CL1717" s="18"/>
      <c r="CM1717" s="18"/>
      <c r="CN1717" s="18"/>
      <c r="CO1717" s="18"/>
      <c r="CP1717" s="18"/>
      <c r="CQ1717" s="18"/>
      <c r="CR1717" s="18"/>
      <c r="CS1717" s="18"/>
    </row>
    <row r="1718" spans="1:97">
      <c r="A1718" s="18"/>
      <c r="B1718" s="18"/>
      <c r="C1718" s="18" t="s">
        <v>19594</v>
      </c>
      <c r="D1718" s="18"/>
      <c r="E1718" s="18"/>
      <c r="F1718" s="18"/>
      <c r="G1718" s="18"/>
      <c r="H1718" s="18"/>
      <c r="I1718" s="18"/>
      <c r="J1718" s="18"/>
      <c r="K1718" s="18"/>
      <c r="L1718" s="18"/>
      <c r="M1718" s="18"/>
      <c r="N1718" s="18"/>
      <c r="O1718" s="18"/>
      <c r="P1718" s="18"/>
      <c r="Q1718" s="18"/>
      <c r="R1718" s="18"/>
      <c r="S1718" s="18"/>
      <c r="T1718" s="18"/>
      <c r="U1718" s="18"/>
      <c r="V1718" s="18"/>
      <c r="W1718" s="18"/>
      <c r="X1718" s="18"/>
      <c r="Y1718" s="18"/>
      <c r="Z1718" s="18"/>
      <c r="AA1718" s="18"/>
      <c r="AB1718" s="18"/>
      <c r="AC1718" s="18"/>
      <c r="AD1718" s="18"/>
      <c r="AE1718" s="18"/>
      <c r="AF1718" s="18"/>
      <c r="AG1718" s="18"/>
      <c r="AH1718" s="18"/>
      <c r="AI1718" s="18"/>
      <c r="AJ1718" s="18"/>
      <c r="AK1718" s="18"/>
      <c r="AL1718" s="18"/>
      <c r="AM1718" s="18"/>
      <c r="AN1718" s="18"/>
      <c r="AO1718" s="18"/>
      <c r="AP1718" s="18"/>
      <c r="AQ1718" s="18"/>
      <c r="AR1718" s="18"/>
      <c r="AS1718" s="18"/>
      <c r="AT1718" s="18"/>
      <c r="AU1718" s="18"/>
      <c r="AV1718" s="18"/>
      <c r="AW1718" s="18"/>
      <c r="AX1718" s="18"/>
      <c r="AY1718" s="18"/>
      <c r="AZ1718" s="18"/>
      <c r="BA1718" s="18"/>
      <c r="BB1718" s="18"/>
      <c r="BC1718" s="18"/>
      <c r="BD1718" s="18"/>
      <c r="BE1718" s="18"/>
      <c r="BF1718" s="18"/>
      <c r="BG1718" s="18"/>
      <c r="BH1718" s="18"/>
      <c r="BI1718" s="18"/>
      <c r="BJ1718" s="18"/>
      <c r="BK1718" s="18"/>
      <c r="BL1718" s="18"/>
      <c r="BM1718" s="18"/>
      <c r="BN1718" s="18"/>
      <c r="BO1718" s="18"/>
      <c r="BP1718" s="18"/>
      <c r="BQ1718" s="18"/>
      <c r="BR1718" s="18"/>
      <c r="BS1718" s="18"/>
      <c r="BT1718" s="18"/>
      <c r="BU1718" s="18"/>
      <c r="BV1718" s="18"/>
      <c r="BW1718" s="18"/>
      <c r="BX1718" s="18"/>
      <c r="BY1718" s="18"/>
      <c r="BZ1718" s="18"/>
      <c r="CA1718" s="18"/>
      <c r="CB1718" s="18"/>
      <c r="CC1718" s="18"/>
      <c r="CD1718" s="18"/>
      <c r="CE1718" s="18"/>
      <c r="CF1718" s="18"/>
      <c r="CG1718" s="18"/>
      <c r="CH1718" s="18"/>
      <c r="CI1718" s="18"/>
      <c r="CJ1718" s="18"/>
      <c r="CK1718" s="18"/>
      <c r="CL1718" s="18"/>
      <c r="CM1718" s="18"/>
      <c r="CN1718" s="18"/>
      <c r="CO1718" s="18"/>
      <c r="CP1718" s="18"/>
      <c r="CQ1718" s="18"/>
      <c r="CR1718" s="18"/>
      <c r="CS1718" s="18"/>
    </row>
    <row r="1719" spans="1:97">
      <c r="A1719" s="18"/>
      <c r="B1719" s="18"/>
      <c r="C1719" s="18" t="s">
        <v>19595</v>
      </c>
      <c r="D1719" s="18"/>
      <c r="E1719" s="18"/>
      <c r="F1719" s="18"/>
      <c r="G1719" s="18"/>
      <c r="H1719" s="18"/>
      <c r="I1719" s="18"/>
      <c r="J1719" s="18"/>
      <c r="K1719" s="18"/>
      <c r="L1719" s="18"/>
      <c r="M1719" s="18"/>
      <c r="N1719" s="18"/>
      <c r="O1719" s="18"/>
      <c r="P1719" s="18"/>
      <c r="Q1719" s="18"/>
      <c r="R1719" s="18"/>
      <c r="S1719" s="18"/>
      <c r="T1719" s="18"/>
      <c r="U1719" s="18"/>
      <c r="V1719" s="18"/>
      <c r="W1719" s="18"/>
      <c r="X1719" s="18"/>
      <c r="Y1719" s="18"/>
      <c r="Z1719" s="18"/>
      <c r="AA1719" s="18"/>
      <c r="AB1719" s="18"/>
      <c r="AC1719" s="18"/>
      <c r="AD1719" s="18"/>
      <c r="AE1719" s="18"/>
      <c r="AF1719" s="18"/>
      <c r="AG1719" s="18"/>
      <c r="AH1719" s="18"/>
      <c r="AI1719" s="18"/>
      <c r="AJ1719" s="18"/>
      <c r="AK1719" s="18"/>
      <c r="AL1719" s="18"/>
      <c r="AM1719" s="18"/>
      <c r="AN1719" s="18"/>
      <c r="AO1719" s="18"/>
      <c r="AP1719" s="18"/>
      <c r="AQ1719" s="18"/>
      <c r="AR1719" s="18"/>
      <c r="AS1719" s="18"/>
      <c r="AT1719" s="18"/>
      <c r="AU1719" s="18"/>
      <c r="AV1719" s="18"/>
      <c r="AW1719" s="18"/>
      <c r="AX1719" s="18"/>
      <c r="AY1719" s="18"/>
      <c r="AZ1719" s="18"/>
      <c r="BA1719" s="18"/>
      <c r="BB1719" s="18"/>
      <c r="BC1719" s="18"/>
      <c r="BD1719" s="18"/>
      <c r="BE1719" s="18"/>
      <c r="BF1719" s="18"/>
      <c r="BG1719" s="18"/>
      <c r="BH1719" s="18"/>
      <c r="BI1719" s="18"/>
      <c r="BJ1719" s="18"/>
      <c r="BK1719" s="18"/>
      <c r="BL1719" s="18"/>
      <c r="BM1719" s="18"/>
      <c r="BN1719" s="18"/>
      <c r="BO1719" s="18"/>
      <c r="BP1719" s="18"/>
      <c r="BQ1719" s="18"/>
      <c r="BR1719" s="18"/>
      <c r="BS1719" s="18"/>
      <c r="BT1719" s="18"/>
      <c r="BU1719" s="18"/>
      <c r="BV1719" s="18"/>
      <c r="BW1719" s="18"/>
      <c r="BX1719" s="18"/>
      <c r="BY1719" s="18"/>
      <c r="BZ1719" s="18"/>
      <c r="CA1719" s="18"/>
      <c r="CB1719" s="18"/>
      <c r="CC1719" s="18"/>
      <c r="CD1719" s="18"/>
      <c r="CE1719" s="18"/>
      <c r="CF1719" s="18"/>
      <c r="CG1719" s="18"/>
      <c r="CH1719" s="18"/>
      <c r="CI1719" s="18"/>
      <c r="CJ1719" s="18"/>
      <c r="CK1719" s="18"/>
      <c r="CL1719" s="18"/>
      <c r="CM1719" s="18"/>
      <c r="CN1719" s="18"/>
      <c r="CO1719" s="18"/>
      <c r="CP1719" s="18"/>
      <c r="CQ1719" s="18"/>
      <c r="CR1719" s="18"/>
      <c r="CS1719" s="18"/>
    </row>
    <row r="1720" spans="1:97">
      <c r="A1720" s="18"/>
      <c r="B1720" s="18"/>
      <c r="C1720" s="18" t="s">
        <v>19596</v>
      </c>
      <c r="D1720" s="18"/>
      <c r="E1720" s="18"/>
      <c r="F1720" s="18"/>
      <c r="G1720" s="18"/>
      <c r="H1720" s="18"/>
      <c r="I1720" s="18"/>
      <c r="J1720" s="18"/>
      <c r="K1720" s="18"/>
      <c r="L1720" s="18"/>
      <c r="M1720" s="18"/>
      <c r="N1720" s="18"/>
      <c r="O1720" s="18"/>
      <c r="P1720" s="18"/>
      <c r="Q1720" s="18"/>
      <c r="R1720" s="18"/>
      <c r="S1720" s="18"/>
      <c r="T1720" s="18"/>
      <c r="U1720" s="18"/>
      <c r="V1720" s="18"/>
      <c r="W1720" s="18"/>
      <c r="X1720" s="18"/>
      <c r="Y1720" s="18"/>
      <c r="Z1720" s="18"/>
      <c r="AA1720" s="18"/>
      <c r="AB1720" s="18"/>
      <c r="AC1720" s="18"/>
      <c r="AD1720" s="18"/>
      <c r="AE1720" s="18"/>
      <c r="AF1720" s="18"/>
      <c r="AG1720" s="18"/>
      <c r="AH1720" s="18"/>
      <c r="AI1720" s="18"/>
      <c r="AJ1720" s="18"/>
      <c r="AK1720" s="18"/>
      <c r="AL1720" s="18"/>
      <c r="AM1720" s="18"/>
      <c r="AN1720" s="18"/>
      <c r="AO1720" s="18"/>
      <c r="AP1720" s="18"/>
      <c r="AQ1720" s="18"/>
      <c r="AR1720" s="18"/>
      <c r="AS1720" s="18"/>
      <c r="AT1720" s="18"/>
      <c r="AU1720" s="18"/>
      <c r="AV1720" s="18"/>
      <c r="AW1720" s="18"/>
      <c r="AX1720" s="18"/>
      <c r="AY1720" s="18"/>
      <c r="AZ1720" s="18"/>
      <c r="BA1720" s="18"/>
      <c r="BB1720" s="18"/>
      <c r="BC1720" s="18"/>
      <c r="BD1720" s="18"/>
      <c r="BE1720" s="18"/>
      <c r="BF1720" s="18"/>
      <c r="BG1720" s="18"/>
      <c r="BH1720" s="18"/>
      <c r="BI1720" s="18"/>
      <c r="BJ1720" s="18"/>
      <c r="BK1720" s="18"/>
      <c r="BL1720" s="18"/>
      <c r="BM1720" s="18"/>
      <c r="BN1720" s="18"/>
      <c r="BO1720" s="18"/>
      <c r="BP1720" s="18"/>
      <c r="BQ1720" s="18"/>
      <c r="BR1720" s="18"/>
      <c r="BS1720" s="18"/>
      <c r="BT1720" s="18"/>
      <c r="BU1720" s="18"/>
      <c r="BV1720" s="18"/>
      <c r="BW1720" s="18"/>
      <c r="BX1720" s="18"/>
      <c r="BY1720" s="18"/>
      <c r="BZ1720" s="18"/>
      <c r="CA1720" s="18"/>
      <c r="CB1720" s="18"/>
      <c r="CC1720" s="18"/>
      <c r="CD1720" s="18"/>
      <c r="CE1720" s="18"/>
      <c r="CF1720" s="18"/>
      <c r="CG1720" s="18"/>
      <c r="CH1720" s="18"/>
      <c r="CI1720" s="18"/>
      <c r="CJ1720" s="18"/>
      <c r="CK1720" s="18"/>
      <c r="CL1720" s="18"/>
      <c r="CM1720" s="18"/>
      <c r="CN1720" s="18"/>
      <c r="CO1720" s="18"/>
      <c r="CP1720" s="18"/>
      <c r="CQ1720" s="18"/>
      <c r="CR1720" s="18"/>
      <c r="CS1720" s="18"/>
    </row>
    <row r="1721" spans="1:97">
      <c r="A1721" s="18"/>
      <c r="B1721" s="18"/>
      <c r="C1721" s="18" t="s">
        <v>19597</v>
      </c>
      <c r="D1721" s="18"/>
      <c r="E1721" s="18"/>
      <c r="F1721" s="18"/>
      <c r="G1721" s="18"/>
      <c r="H1721" s="18"/>
      <c r="I1721" s="18"/>
      <c r="J1721" s="18"/>
      <c r="K1721" s="18"/>
      <c r="L1721" s="18"/>
      <c r="M1721" s="18"/>
      <c r="N1721" s="18"/>
      <c r="O1721" s="18"/>
      <c r="P1721" s="18"/>
      <c r="Q1721" s="18"/>
      <c r="R1721" s="18"/>
      <c r="S1721" s="18"/>
      <c r="T1721" s="18"/>
      <c r="U1721" s="18"/>
      <c r="V1721" s="18"/>
      <c r="W1721" s="18"/>
      <c r="X1721" s="18"/>
      <c r="Y1721" s="18"/>
      <c r="Z1721" s="18"/>
      <c r="AA1721" s="18"/>
      <c r="AB1721" s="18"/>
      <c r="AC1721" s="18"/>
      <c r="AD1721" s="18"/>
      <c r="AE1721" s="18"/>
      <c r="AF1721" s="18"/>
      <c r="AG1721" s="18"/>
      <c r="AH1721" s="18"/>
      <c r="AI1721" s="18"/>
      <c r="AJ1721" s="18"/>
      <c r="AK1721" s="18"/>
      <c r="AL1721" s="18"/>
      <c r="AM1721" s="18"/>
      <c r="AN1721" s="18"/>
      <c r="AO1721" s="18"/>
      <c r="AP1721" s="18"/>
      <c r="AQ1721" s="18"/>
      <c r="AR1721" s="18"/>
      <c r="AS1721" s="18"/>
      <c r="AT1721" s="18"/>
      <c r="AU1721" s="18"/>
      <c r="AV1721" s="18"/>
      <c r="AW1721" s="18"/>
      <c r="AX1721" s="18"/>
      <c r="AY1721" s="18"/>
      <c r="AZ1721" s="18"/>
      <c r="BA1721" s="18"/>
      <c r="BB1721" s="18"/>
      <c r="BC1721" s="18"/>
      <c r="BD1721" s="18"/>
      <c r="BE1721" s="18"/>
      <c r="BF1721" s="18"/>
      <c r="BG1721" s="18"/>
      <c r="BH1721" s="18"/>
      <c r="BI1721" s="18"/>
      <c r="BJ1721" s="18"/>
      <c r="BK1721" s="18"/>
      <c r="BL1721" s="18"/>
      <c r="BM1721" s="18"/>
      <c r="BN1721" s="18"/>
      <c r="BO1721" s="18"/>
      <c r="BP1721" s="18"/>
      <c r="BQ1721" s="18"/>
      <c r="BR1721" s="18"/>
      <c r="BS1721" s="18"/>
      <c r="BT1721" s="18"/>
      <c r="BU1721" s="18"/>
      <c r="BV1721" s="18"/>
      <c r="BW1721" s="18"/>
      <c r="BX1721" s="18"/>
      <c r="BY1721" s="18"/>
      <c r="BZ1721" s="18"/>
      <c r="CA1721" s="18"/>
      <c r="CB1721" s="18"/>
      <c r="CC1721" s="18"/>
      <c r="CD1721" s="18"/>
      <c r="CE1721" s="18"/>
      <c r="CF1721" s="18"/>
      <c r="CG1721" s="18"/>
      <c r="CH1721" s="18"/>
      <c r="CI1721" s="18"/>
      <c r="CJ1721" s="18"/>
      <c r="CK1721" s="18"/>
      <c r="CL1721" s="18"/>
      <c r="CM1721" s="18"/>
      <c r="CN1721" s="18"/>
      <c r="CO1721" s="18"/>
      <c r="CP1721" s="18"/>
      <c r="CQ1721" s="18"/>
      <c r="CR1721" s="18"/>
      <c r="CS1721" s="18"/>
    </row>
    <row r="1722" spans="1:97">
      <c r="A1722" s="18"/>
      <c r="B1722" s="18"/>
      <c r="C1722" s="18" t="s">
        <v>19598</v>
      </c>
      <c r="D1722" s="18"/>
      <c r="E1722" s="18"/>
      <c r="F1722" s="18"/>
      <c r="G1722" s="18"/>
      <c r="H1722" s="18"/>
      <c r="I1722" s="18"/>
      <c r="J1722" s="18"/>
      <c r="K1722" s="18"/>
      <c r="L1722" s="18"/>
      <c r="M1722" s="18"/>
      <c r="N1722" s="18"/>
      <c r="O1722" s="18"/>
      <c r="P1722" s="18"/>
      <c r="Q1722" s="18"/>
      <c r="R1722" s="18"/>
      <c r="S1722" s="18"/>
      <c r="T1722" s="18"/>
      <c r="U1722" s="18"/>
      <c r="V1722" s="18"/>
      <c r="W1722" s="18"/>
      <c r="X1722" s="18"/>
      <c r="Y1722" s="18"/>
      <c r="Z1722" s="18"/>
      <c r="AA1722" s="18"/>
      <c r="AB1722" s="18"/>
      <c r="AC1722" s="18"/>
      <c r="AD1722" s="18"/>
      <c r="AE1722" s="18"/>
      <c r="AF1722" s="18"/>
      <c r="AG1722" s="18"/>
      <c r="AH1722" s="18"/>
      <c r="AI1722" s="18"/>
      <c r="AJ1722" s="18"/>
      <c r="AK1722" s="18"/>
      <c r="AL1722" s="18"/>
      <c r="AM1722" s="18"/>
      <c r="AN1722" s="18"/>
      <c r="AO1722" s="18"/>
      <c r="AP1722" s="18"/>
      <c r="AQ1722" s="18"/>
      <c r="AR1722" s="18"/>
      <c r="AS1722" s="18"/>
      <c r="AT1722" s="18"/>
      <c r="AU1722" s="18"/>
      <c r="AV1722" s="18"/>
      <c r="AW1722" s="18"/>
      <c r="AX1722" s="18"/>
      <c r="AY1722" s="18"/>
      <c r="AZ1722" s="18"/>
      <c r="BA1722" s="18"/>
      <c r="BB1722" s="18"/>
      <c r="BC1722" s="18"/>
      <c r="BD1722" s="18"/>
      <c r="BE1722" s="18"/>
      <c r="BF1722" s="18"/>
      <c r="BG1722" s="18"/>
      <c r="BH1722" s="18"/>
      <c r="BI1722" s="18"/>
      <c r="BJ1722" s="18"/>
      <c r="BK1722" s="18"/>
      <c r="BL1722" s="18"/>
      <c r="BM1722" s="18"/>
      <c r="BN1722" s="18"/>
      <c r="BO1722" s="18"/>
      <c r="BP1722" s="18"/>
      <c r="BQ1722" s="18"/>
      <c r="BR1722" s="18"/>
      <c r="BS1722" s="18"/>
      <c r="BT1722" s="18"/>
      <c r="BU1722" s="18"/>
      <c r="BV1722" s="18"/>
      <c r="BW1722" s="18"/>
      <c r="BX1722" s="18"/>
      <c r="BY1722" s="18"/>
      <c r="BZ1722" s="18"/>
      <c r="CA1722" s="18"/>
      <c r="CB1722" s="18"/>
      <c r="CC1722" s="18"/>
      <c r="CD1722" s="18"/>
      <c r="CE1722" s="18"/>
      <c r="CF1722" s="18"/>
      <c r="CG1722" s="18"/>
      <c r="CH1722" s="18"/>
      <c r="CI1722" s="18"/>
      <c r="CJ1722" s="18"/>
      <c r="CK1722" s="18"/>
      <c r="CL1722" s="18"/>
      <c r="CM1722" s="18"/>
      <c r="CN1722" s="18"/>
      <c r="CO1722" s="18"/>
      <c r="CP1722" s="18"/>
      <c r="CQ1722" s="18"/>
      <c r="CR1722" s="18"/>
      <c r="CS1722" s="18"/>
    </row>
    <row r="1723" spans="1:97">
      <c r="A1723" s="18"/>
      <c r="B1723" s="18"/>
      <c r="C1723" s="18" t="s">
        <v>19599</v>
      </c>
      <c r="D1723" s="18"/>
      <c r="E1723" s="18"/>
      <c r="F1723" s="18"/>
      <c r="G1723" s="18"/>
      <c r="H1723" s="18"/>
      <c r="I1723" s="18"/>
      <c r="J1723" s="18"/>
      <c r="K1723" s="18"/>
      <c r="L1723" s="18"/>
      <c r="M1723" s="18"/>
      <c r="N1723" s="18"/>
      <c r="O1723" s="18"/>
      <c r="P1723" s="18"/>
      <c r="Q1723" s="18"/>
      <c r="R1723" s="18"/>
      <c r="S1723" s="18"/>
      <c r="T1723" s="18"/>
      <c r="U1723" s="18"/>
      <c r="V1723" s="18"/>
      <c r="W1723" s="18"/>
      <c r="X1723" s="18"/>
      <c r="Y1723" s="18"/>
      <c r="Z1723" s="18"/>
      <c r="AA1723" s="18"/>
      <c r="AB1723" s="18"/>
      <c r="AC1723" s="18"/>
      <c r="AD1723" s="18"/>
      <c r="AE1723" s="18"/>
      <c r="AF1723" s="18"/>
      <c r="AG1723" s="18"/>
      <c r="AH1723" s="18"/>
      <c r="AI1723" s="18"/>
      <c r="AJ1723" s="18"/>
      <c r="AK1723" s="18"/>
      <c r="AL1723" s="18"/>
      <c r="AM1723" s="18"/>
      <c r="AN1723" s="18"/>
      <c r="AO1723" s="18"/>
      <c r="AP1723" s="18"/>
      <c r="AQ1723" s="18"/>
      <c r="AR1723" s="18"/>
      <c r="AS1723" s="18"/>
      <c r="AT1723" s="18"/>
      <c r="AU1723" s="18"/>
      <c r="AV1723" s="18"/>
      <c r="AW1723" s="18"/>
      <c r="AX1723" s="18"/>
      <c r="AY1723" s="18"/>
      <c r="AZ1723" s="18"/>
      <c r="BA1723" s="18"/>
      <c r="BB1723" s="18"/>
      <c r="BC1723" s="18"/>
      <c r="BD1723" s="18"/>
      <c r="BE1723" s="18"/>
      <c r="BF1723" s="18"/>
      <c r="BG1723" s="18"/>
      <c r="BH1723" s="18"/>
      <c r="BI1723" s="18"/>
      <c r="BJ1723" s="18"/>
      <c r="BK1723" s="18"/>
      <c r="BL1723" s="18"/>
      <c r="BM1723" s="18"/>
      <c r="BN1723" s="18"/>
      <c r="BO1723" s="18"/>
      <c r="BP1723" s="18"/>
      <c r="BQ1723" s="18"/>
      <c r="BR1723" s="18"/>
      <c r="BS1723" s="18"/>
      <c r="BT1723" s="18"/>
      <c r="BU1723" s="18"/>
      <c r="BV1723" s="18"/>
      <c r="BW1723" s="18"/>
      <c r="BX1723" s="18"/>
      <c r="BY1723" s="18"/>
      <c r="BZ1723" s="18"/>
      <c r="CA1723" s="18"/>
      <c r="CB1723" s="18"/>
      <c r="CC1723" s="18"/>
      <c r="CD1723" s="18"/>
      <c r="CE1723" s="18"/>
      <c r="CF1723" s="18"/>
      <c r="CG1723" s="18"/>
      <c r="CH1723" s="18"/>
      <c r="CI1723" s="18"/>
      <c r="CJ1723" s="18"/>
      <c r="CK1723" s="18"/>
      <c r="CL1723" s="18"/>
      <c r="CM1723" s="18"/>
      <c r="CN1723" s="18"/>
      <c r="CO1723" s="18"/>
      <c r="CP1723" s="18"/>
      <c r="CQ1723" s="18"/>
      <c r="CR1723" s="18"/>
      <c r="CS1723" s="18"/>
    </row>
    <row r="1724" spans="1:97">
      <c r="A1724" s="18"/>
      <c r="B1724" s="18"/>
      <c r="C1724" s="18" t="s">
        <v>19600</v>
      </c>
      <c r="D1724" s="18"/>
      <c r="E1724" s="18"/>
      <c r="F1724" s="18"/>
      <c r="G1724" s="18"/>
      <c r="H1724" s="18"/>
      <c r="I1724" s="18"/>
      <c r="J1724" s="18"/>
      <c r="K1724" s="18"/>
      <c r="L1724" s="18"/>
      <c r="M1724" s="18"/>
      <c r="N1724" s="18"/>
      <c r="O1724" s="18"/>
      <c r="P1724" s="18"/>
      <c r="Q1724" s="18"/>
      <c r="R1724" s="18"/>
      <c r="S1724" s="18"/>
      <c r="T1724" s="18"/>
      <c r="U1724" s="18"/>
      <c r="V1724" s="18"/>
      <c r="W1724" s="18"/>
      <c r="X1724" s="18"/>
      <c r="Y1724" s="18"/>
      <c r="Z1724" s="18"/>
      <c r="AA1724" s="18"/>
      <c r="AB1724" s="18"/>
      <c r="AC1724" s="18"/>
      <c r="AD1724" s="18"/>
      <c r="AE1724" s="18"/>
      <c r="AF1724" s="18"/>
      <c r="AG1724" s="18"/>
      <c r="AH1724" s="18"/>
      <c r="AI1724" s="18"/>
      <c r="AJ1724" s="18"/>
      <c r="AK1724" s="18"/>
      <c r="AL1724" s="18"/>
      <c r="AM1724" s="18"/>
      <c r="AN1724" s="18"/>
      <c r="AO1724" s="18"/>
      <c r="AP1724" s="18"/>
      <c r="AQ1724" s="18"/>
      <c r="AR1724" s="18"/>
      <c r="AS1724" s="18"/>
      <c r="AT1724" s="18"/>
      <c r="AU1724" s="18"/>
      <c r="AV1724" s="18"/>
      <c r="AW1724" s="18"/>
      <c r="AX1724" s="18"/>
      <c r="AY1724" s="18"/>
      <c r="AZ1724" s="18"/>
      <c r="BA1724" s="18"/>
      <c r="BB1724" s="18"/>
      <c r="BC1724" s="18"/>
      <c r="BD1724" s="18"/>
      <c r="BE1724" s="18"/>
      <c r="BF1724" s="18"/>
      <c r="BG1724" s="18"/>
      <c r="BH1724" s="18"/>
      <c r="BI1724" s="18"/>
      <c r="BJ1724" s="18"/>
      <c r="BK1724" s="18"/>
      <c r="BL1724" s="18"/>
      <c r="BM1724" s="18"/>
      <c r="BN1724" s="18"/>
      <c r="BO1724" s="18"/>
      <c r="BP1724" s="18"/>
      <c r="BQ1724" s="18"/>
      <c r="BR1724" s="18"/>
      <c r="BS1724" s="18"/>
      <c r="BT1724" s="18"/>
      <c r="BU1724" s="18"/>
      <c r="BV1724" s="18"/>
      <c r="BW1724" s="18"/>
      <c r="BX1724" s="18"/>
      <c r="BY1724" s="18"/>
      <c r="BZ1724" s="18"/>
      <c r="CA1724" s="18"/>
      <c r="CB1724" s="18"/>
      <c r="CC1724" s="18"/>
      <c r="CD1724" s="18"/>
      <c r="CE1724" s="18"/>
      <c r="CF1724" s="18"/>
      <c r="CG1724" s="18"/>
      <c r="CH1724" s="18"/>
      <c r="CI1724" s="18"/>
      <c r="CJ1724" s="18"/>
      <c r="CK1724" s="18"/>
      <c r="CL1724" s="18"/>
      <c r="CM1724" s="18"/>
      <c r="CN1724" s="18"/>
      <c r="CO1724" s="18"/>
      <c r="CP1724" s="18"/>
      <c r="CQ1724" s="18"/>
      <c r="CR1724" s="18"/>
      <c r="CS1724" s="18"/>
    </row>
    <row r="1725" spans="1:97">
      <c r="A1725" s="18"/>
      <c r="B1725" s="18"/>
      <c r="C1725" s="18" t="s">
        <v>19601</v>
      </c>
      <c r="D1725" s="18"/>
      <c r="E1725" s="18"/>
      <c r="F1725" s="18"/>
      <c r="G1725" s="18"/>
      <c r="H1725" s="18"/>
      <c r="I1725" s="18"/>
      <c r="J1725" s="18"/>
      <c r="K1725" s="18"/>
      <c r="L1725" s="18"/>
      <c r="M1725" s="18"/>
      <c r="N1725" s="18"/>
      <c r="O1725" s="18"/>
      <c r="P1725" s="18"/>
      <c r="Q1725" s="18"/>
      <c r="R1725" s="18"/>
      <c r="S1725" s="18"/>
      <c r="T1725" s="18"/>
      <c r="U1725" s="18"/>
      <c r="V1725" s="18"/>
      <c r="W1725" s="18"/>
      <c r="X1725" s="18"/>
      <c r="Y1725" s="18"/>
      <c r="Z1725" s="18"/>
      <c r="AA1725" s="18"/>
      <c r="AB1725" s="18"/>
      <c r="AC1725" s="18"/>
      <c r="AD1725" s="18"/>
      <c r="AE1725" s="18"/>
      <c r="AF1725" s="18"/>
      <c r="AG1725" s="18"/>
      <c r="AH1725" s="18"/>
      <c r="AI1725" s="18"/>
      <c r="AJ1725" s="18"/>
      <c r="AK1725" s="18"/>
      <c r="AL1725" s="18"/>
      <c r="AM1725" s="18"/>
      <c r="AN1725" s="18"/>
      <c r="AO1725" s="18"/>
      <c r="AP1725" s="18"/>
      <c r="AQ1725" s="18"/>
      <c r="AR1725" s="18"/>
      <c r="AS1725" s="18"/>
      <c r="AT1725" s="18"/>
      <c r="AU1725" s="18"/>
      <c r="AV1725" s="18"/>
      <c r="AW1725" s="18"/>
      <c r="AX1725" s="18"/>
      <c r="AY1725" s="18"/>
      <c r="AZ1725" s="18"/>
      <c r="BA1725" s="18"/>
      <c r="BB1725" s="18"/>
      <c r="BC1725" s="18"/>
      <c r="BD1725" s="18"/>
      <c r="BE1725" s="18"/>
      <c r="BF1725" s="18"/>
      <c r="BG1725" s="18"/>
      <c r="BH1725" s="18"/>
      <c r="BI1725" s="18"/>
      <c r="BJ1725" s="18"/>
      <c r="BK1725" s="18"/>
      <c r="BL1725" s="18"/>
      <c r="BM1725" s="18"/>
      <c r="BN1725" s="18"/>
      <c r="BO1725" s="18"/>
      <c r="BP1725" s="18"/>
      <c r="BQ1725" s="18"/>
      <c r="BR1725" s="18"/>
      <c r="BS1725" s="18"/>
      <c r="BT1725" s="18"/>
      <c r="BU1725" s="18"/>
      <c r="BV1725" s="18"/>
      <c r="BW1725" s="18"/>
      <c r="BX1725" s="18"/>
      <c r="BY1725" s="18"/>
      <c r="BZ1725" s="18"/>
      <c r="CA1725" s="18"/>
      <c r="CB1725" s="18"/>
      <c r="CC1725" s="18"/>
      <c r="CD1725" s="18"/>
      <c r="CE1725" s="18"/>
      <c r="CF1725" s="18"/>
      <c r="CG1725" s="18"/>
      <c r="CH1725" s="18"/>
      <c r="CI1725" s="18"/>
      <c r="CJ1725" s="18"/>
      <c r="CK1725" s="18"/>
      <c r="CL1725" s="18"/>
      <c r="CM1725" s="18"/>
      <c r="CN1725" s="18"/>
      <c r="CO1725" s="18"/>
      <c r="CP1725" s="18"/>
      <c r="CQ1725" s="18"/>
      <c r="CR1725" s="18"/>
      <c r="CS1725" s="18"/>
    </row>
    <row r="1726" spans="1:97">
      <c r="A1726" s="18"/>
      <c r="B1726" s="18"/>
      <c r="C1726" s="18" t="s">
        <v>19602</v>
      </c>
      <c r="D1726" s="18"/>
      <c r="E1726" s="18"/>
      <c r="F1726" s="18"/>
      <c r="G1726" s="18"/>
      <c r="H1726" s="18"/>
      <c r="I1726" s="18"/>
      <c r="J1726" s="18"/>
      <c r="K1726" s="18"/>
      <c r="L1726" s="18"/>
      <c r="M1726" s="18"/>
      <c r="N1726" s="18"/>
      <c r="O1726" s="18"/>
      <c r="P1726" s="18"/>
      <c r="Q1726" s="18"/>
      <c r="R1726" s="18"/>
      <c r="S1726" s="18"/>
      <c r="T1726" s="18"/>
      <c r="U1726" s="18"/>
      <c r="V1726" s="18"/>
      <c r="W1726" s="18"/>
      <c r="X1726" s="18"/>
      <c r="Y1726" s="18"/>
      <c r="Z1726" s="18"/>
      <c r="AA1726" s="18"/>
      <c r="AB1726" s="18"/>
      <c r="AC1726" s="18"/>
      <c r="AD1726" s="18"/>
      <c r="AE1726" s="18"/>
      <c r="AF1726" s="18"/>
      <c r="AG1726" s="18"/>
      <c r="AH1726" s="18"/>
      <c r="AI1726" s="18"/>
      <c r="AJ1726" s="18"/>
      <c r="AK1726" s="18"/>
      <c r="AL1726" s="18"/>
      <c r="AM1726" s="18"/>
      <c r="AN1726" s="18"/>
      <c r="AO1726" s="18"/>
      <c r="AP1726" s="18"/>
      <c r="AQ1726" s="18"/>
      <c r="AR1726" s="18"/>
      <c r="AS1726" s="18"/>
      <c r="AT1726" s="18"/>
      <c r="AU1726" s="18"/>
      <c r="AV1726" s="18"/>
      <c r="AW1726" s="18"/>
      <c r="AX1726" s="18"/>
      <c r="AY1726" s="18"/>
      <c r="AZ1726" s="18"/>
      <c r="BA1726" s="18"/>
      <c r="BB1726" s="18"/>
      <c r="BC1726" s="18"/>
      <c r="BD1726" s="18"/>
      <c r="BE1726" s="18"/>
      <c r="BF1726" s="18"/>
      <c r="BG1726" s="18"/>
      <c r="BH1726" s="18"/>
      <c r="BI1726" s="18"/>
      <c r="BJ1726" s="18"/>
      <c r="BK1726" s="18"/>
      <c r="BL1726" s="18"/>
      <c r="BM1726" s="18"/>
      <c r="BN1726" s="18"/>
      <c r="BO1726" s="18"/>
      <c r="BP1726" s="18"/>
      <c r="BQ1726" s="18"/>
      <c r="BR1726" s="18"/>
      <c r="BS1726" s="18"/>
      <c r="BT1726" s="18"/>
      <c r="BU1726" s="18"/>
      <c r="BV1726" s="18"/>
      <c r="BW1726" s="18"/>
      <c r="BX1726" s="18"/>
      <c r="BY1726" s="18"/>
      <c r="BZ1726" s="18"/>
      <c r="CA1726" s="18"/>
      <c r="CB1726" s="18"/>
      <c r="CC1726" s="18"/>
      <c r="CD1726" s="18"/>
      <c r="CE1726" s="18"/>
      <c r="CF1726" s="18"/>
      <c r="CG1726" s="18"/>
      <c r="CH1726" s="18"/>
      <c r="CI1726" s="18"/>
      <c r="CJ1726" s="18"/>
      <c r="CK1726" s="18"/>
      <c r="CL1726" s="18"/>
      <c r="CM1726" s="18"/>
      <c r="CN1726" s="18"/>
      <c r="CO1726" s="18"/>
      <c r="CP1726" s="18"/>
      <c r="CQ1726" s="18"/>
      <c r="CR1726" s="18"/>
      <c r="CS1726" s="18"/>
    </row>
    <row r="1727" spans="1:97">
      <c r="A1727" s="18"/>
      <c r="B1727" s="18"/>
      <c r="C1727" s="18" t="s">
        <v>19603</v>
      </c>
      <c r="D1727" s="18"/>
      <c r="E1727" s="18"/>
      <c r="F1727" s="18"/>
      <c r="G1727" s="18"/>
      <c r="H1727" s="18"/>
      <c r="I1727" s="18"/>
      <c r="J1727" s="18"/>
      <c r="K1727" s="18"/>
      <c r="L1727" s="18"/>
      <c r="M1727" s="18"/>
      <c r="N1727" s="18"/>
      <c r="O1727" s="18"/>
      <c r="P1727" s="18"/>
      <c r="Q1727" s="18"/>
      <c r="R1727" s="18"/>
      <c r="S1727" s="18"/>
      <c r="T1727" s="18"/>
      <c r="U1727" s="18"/>
      <c r="V1727" s="18"/>
      <c r="W1727" s="18"/>
      <c r="X1727" s="18"/>
      <c r="Y1727" s="18"/>
      <c r="Z1727" s="18"/>
      <c r="AA1727" s="18"/>
      <c r="AB1727" s="18"/>
      <c r="AC1727" s="18"/>
      <c r="AD1727" s="18"/>
      <c r="AE1727" s="18"/>
      <c r="AF1727" s="18"/>
      <c r="AG1727" s="18"/>
      <c r="AH1727" s="18"/>
      <c r="AI1727" s="18"/>
      <c r="AJ1727" s="18"/>
      <c r="AK1727" s="18"/>
      <c r="AL1727" s="18"/>
      <c r="AM1727" s="18"/>
      <c r="AN1727" s="18"/>
      <c r="AO1727" s="18"/>
      <c r="AP1727" s="18"/>
      <c r="AQ1727" s="18"/>
      <c r="AR1727" s="18"/>
      <c r="AS1727" s="18"/>
      <c r="AT1727" s="18"/>
      <c r="AU1727" s="18"/>
      <c r="AV1727" s="18"/>
      <c r="AW1727" s="18"/>
      <c r="AX1727" s="18"/>
      <c r="AY1727" s="18"/>
      <c r="AZ1727" s="18"/>
      <c r="BA1727" s="18"/>
      <c r="BB1727" s="18"/>
      <c r="BC1727" s="18"/>
      <c r="BD1727" s="18"/>
      <c r="BE1727" s="18"/>
      <c r="BF1727" s="18"/>
      <c r="BG1727" s="18"/>
      <c r="BH1727" s="18"/>
      <c r="BI1727" s="18"/>
      <c r="BJ1727" s="18"/>
      <c r="BK1727" s="18"/>
      <c r="BL1727" s="18"/>
      <c r="BM1727" s="18"/>
      <c r="BN1727" s="18"/>
      <c r="BO1727" s="18"/>
      <c r="BP1727" s="18"/>
      <c r="BQ1727" s="18"/>
      <c r="BR1727" s="18"/>
      <c r="BS1727" s="18"/>
      <c r="BT1727" s="18"/>
      <c r="BU1727" s="18"/>
      <c r="BV1727" s="18"/>
      <c r="BW1727" s="18"/>
      <c r="BX1727" s="18"/>
      <c r="BY1727" s="18"/>
      <c r="BZ1727" s="18"/>
      <c r="CA1727" s="18"/>
      <c r="CB1727" s="18"/>
      <c r="CC1727" s="18"/>
      <c r="CD1727" s="18"/>
      <c r="CE1727" s="18"/>
      <c r="CF1727" s="18"/>
      <c r="CG1727" s="18"/>
      <c r="CH1727" s="18"/>
      <c r="CI1727" s="18"/>
      <c r="CJ1727" s="18"/>
      <c r="CK1727" s="18"/>
      <c r="CL1727" s="18"/>
      <c r="CM1727" s="18"/>
      <c r="CN1727" s="18"/>
      <c r="CO1727" s="18"/>
      <c r="CP1727" s="18"/>
      <c r="CQ1727" s="18"/>
      <c r="CR1727" s="18"/>
      <c r="CS1727" s="18"/>
    </row>
    <row r="1728" spans="1:97">
      <c r="A1728" s="18"/>
      <c r="B1728" s="18"/>
      <c r="C1728" s="18" t="s">
        <v>19604</v>
      </c>
      <c r="D1728" s="18"/>
      <c r="E1728" s="18"/>
      <c r="F1728" s="18"/>
      <c r="G1728" s="18"/>
      <c r="H1728" s="18"/>
      <c r="I1728" s="18"/>
      <c r="J1728" s="18"/>
      <c r="K1728" s="18"/>
      <c r="L1728" s="18"/>
      <c r="M1728" s="18"/>
      <c r="N1728" s="18"/>
      <c r="O1728" s="18"/>
      <c r="P1728" s="18"/>
      <c r="Q1728" s="18"/>
      <c r="R1728" s="18"/>
      <c r="S1728" s="18"/>
      <c r="T1728" s="18"/>
      <c r="U1728" s="18"/>
      <c r="V1728" s="18"/>
      <c r="W1728" s="18"/>
      <c r="X1728" s="18"/>
      <c r="Y1728" s="18"/>
      <c r="Z1728" s="18"/>
      <c r="AA1728" s="18"/>
      <c r="AB1728" s="18"/>
      <c r="AC1728" s="18"/>
      <c r="AD1728" s="18"/>
      <c r="AE1728" s="18"/>
      <c r="AF1728" s="18"/>
      <c r="AG1728" s="18"/>
      <c r="AH1728" s="18"/>
      <c r="AI1728" s="18"/>
      <c r="AJ1728" s="18"/>
      <c r="AK1728" s="18"/>
      <c r="AL1728" s="18"/>
      <c r="AM1728" s="18"/>
      <c r="AN1728" s="18"/>
      <c r="AO1728" s="18"/>
      <c r="AP1728" s="18"/>
      <c r="AQ1728" s="18"/>
      <c r="AR1728" s="18"/>
      <c r="AS1728" s="18"/>
      <c r="AT1728" s="18"/>
      <c r="AU1728" s="18"/>
      <c r="AV1728" s="18"/>
      <c r="AW1728" s="18"/>
      <c r="AX1728" s="18"/>
      <c r="AY1728" s="18"/>
      <c r="AZ1728" s="18"/>
      <c r="BA1728" s="18"/>
      <c r="BB1728" s="18"/>
      <c r="BC1728" s="18"/>
      <c r="BD1728" s="18"/>
      <c r="BE1728" s="18"/>
      <c r="BF1728" s="18"/>
      <c r="BG1728" s="18"/>
      <c r="BH1728" s="18"/>
      <c r="BI1728" s="18"/>
      <c r="BJ1728" s="18"/>
      <c r="BK1728" s="18"/>
      <c r="BL1728" s="18"/>
      <c r="BM1728" s="18"/>
      <c r="BN1728" s="18"/>
      <c r="BO1728" s="18"/>
      <c r="BP1728" s="18"/>
      <c r="BQ1728" s="18"/>
      <c r="BR1728" s="18"/>
      <c r="BS1728" s="18"/>
      <c r="BT1728" s="18"/>
      <c r="BU1728" s="18"/>
      <c r="BV1728" s="18"/>
      <c r="BW1728" s="18"/>
      <c r="BX1728" s="18"/>
      <c r="BY1728" s="18"/>
      <c r="BZ1728" s="18"/>
      <c r="CA1728" s="18"/>
      <c r="CB1728" s="18"/>
      <c r="CC1728" s="18"/>
      <c r="CD1728" s="18"/>
      <c r="CE1728" s="18"/>
      <c r="CF1728" s="18"/>
      <c r="CG1728" s="18"/>
      <c r="CH1728" s="18"/>
      <c r="CI1728" s="18"/>
      <c r="CJ1728" s="18"/>
      <c r="CK1728" s="18"/>
      <c r="CL1728" s="18"/>
      <c r="CM1728" s="18"/>
      <c r="CN1728" s="18"/>
      <c r="CO1728" s="18"/>
      <c r="CP1728" s="18"/>
      <c r="CQ1728" s="18"/>
      <c r="CR1728" s="18"/>
      <c r="CS1728" s="18"/>
    </row>
    <row r="1729" spans="1:97">
      <c r="A1729" s="18"/>
      <c r="B1729" s="18"/>
      <c r="C1729" s="18" t="s">
        <v>19605</v>
      </c>
      <c r="D1729" s="18"/>
      <c r="E1729" s="18"/>
      <c r="F1729" s="18"/>
      <c r="G1729" s="18"/>
      <c r="H1729" s="18"/>
      <c r="I1729" s="18"/>
      <c r="J1729" s="18"/>
      <c r="K1729" s="18"/>
      <c r="L1729" s="18"/>
      <c r="M1729" s="18"/>
      <c r="N1729" s="18"/>
      <c r="O1729" s="18"/>
      <c r="P1729" s="18"/>
      <c r="Q1729" s="18"/>
      <c r="R1729" s="18"/>
      <c r="S1729" s="18"/>
      <c r="T1729" s="18"/>
      <c r="U1729" s="18"/>
      <c r="V1729" s="18"/>
      <c r="W1729" s="18"/>
      <c r="X1729" s="18"/>
      <c r="Y1729" s="18"/>
      <c r="Z1729" s="18"/>
      <c r="AA1729" s="18"/>
      <c r="AB1729" s="18"/>
      <c r="AC1729" s="18"/>
      <c r="AD1729" s="18"/>
      <c r="AE1729" s="18"/>
      <c r="AF1729" s="18"/>
      <c r="AG1729" s="18"/>
      <c r="AH1729" s="18"/>
      <c r="AI1729" s="18"/>
      <c r="AJ1729" s="18"/>
      <c r="AK1729" s="18"/>
      <c r="AL1729" s="18"/>
      <c r="AM1729" s="18"/>
      <c r="AN1729" s="18"/>
      <c r="AO1729" s="18"/>
      <c r="AP1729" s="18"/>
      <c r="AQ1729" s="18"/>
      <c r="AR1729" s="18"/>
      <c r="AS1729" s="18"/>
      <c r="AT1729" s="18"/>
      <c r="AU1729" s="18"/>
      <c r="AV1729" s="18"/>
      <c r="AW1729" s="18"/>
      <c r="AX1729" s="18"/>
      <c r="AY1729" s="18"/>
      <c r="AZ1729" s="18"/>
      <c r="BA1729" s="18"/>
      <c r="BB1729" s="18"/>
      <c r="BC1729" s="18"/>
      <c r="BD1729" s="18"/>
      <c r="BE1729" s="18"/>
      <c r="BF1729" s="18"/>
      <c r="BG1729" s="18"/>
      <c r="BH1729" s="18"/>
      <c r="BI1729" s="18"/>
      <c r="BJ1729" s="18"/>
      <c r="BK1729" s="18"/>
      <c r="BL1729" s="18"/>
      <c r="BM1729" s="18"/>
      <c r="BN1729" s="18"/>
      <c r="BO1729" s="18"/>
      <c r="BP1729" s="18"/>
      <c r="BQ1729" s="18"/>
      <c r="BR1729" s="18"/>
      <c r="BS1729" s="18"/>
      <c r="BT1729" s="18"/>
      <c r="BU1729" s="18"/>
      <c r="BV1729" s="18"/>
      <c r="BW1729" s="18"/>
      <c r="BX1729" s="18"/>
      <c r="BY1729" s="18"/>
      <c r="BZ1729" s="18"/>
      <c r="CA1729" s="18"/>
      <c r="CB1729" s="18"/>
      <c r="CC1729" s="18"/>
      <c r="CD1729" s="18"/>
      <c r="CE1729" s="18"/>
      <c r="CF1729" s="18"/>
      <c r="CG1729" s="18"/>
      <c r="CH1729" s="18"/>
      <c r="CI1729" s="18"/>
      <c r="CJ1729" s="18"/>
      <c r="CK1729" s="18"/>
      <c r="CL1729" s="18"/>
      <c r="CM1729" s="18"/>
      <c r="CN1729" s="18"/>
      <c r="CO1729" s="18"/>
      <c r="CP1729" s="18"/>
      <c r="CQ1729" s="18"/>
      <c r="CR1729" s="18"/>
      <c r="CS1729" s="18"/>
    </row>
    <row r="1730" spans="1:97">
      <c r="A1730" s="18"/>
      <c r="B1730" s="18"/>
      <c r="C1730" s="18" t="s">
        <v>19606</v>
      </c>
      <c r="D1730" s="18"/>
      <c r="E1730" s="18"/>
      <c r="F1730" s="18"/>
      <c r="G1730" s="18"/>
      <c r="H1730" s="18"/>
      <c r="I1730" s="18"/>
      <c r="J1730" s="18"/>
      <c r="K1730" s="18"/>
      <c r="L1730" s="18"/>
      <c r="M1730" s="18"/>
      <c r="N1730" s="18"/>
      <c r="O1730" s="18"/>
      <c r="P1730" s="18"/>
      <c r="Q1730" s="18"/>
      <c r="R1730" s="18"/>
      <c r="S1730" s="18"/>
      <c r="T1730" s="18"/>
      <c r="U1730" s="18"/>
      <c r="V1730" s="18"/>
      <c r="W1730" s="18"/>
      <c r="X1730" s="18"/>
      <c r="Y1730" s="18"/>
      <c r="Z1730" s="18"/>
      <c r="AA1730" s="18"/>
      <c r="AB1730" s="18"/>
      <c r="AC1730" s="18"/>
      <c r="AD1730" s="18"/>
      <c r="AE1730" s="18"/>
      <c r="AF1730" s="18"/>
      <c r="AG1730" s="18"/>
      <c r="AH1730" s="18"/>
      <c r="AI1730" s="18"/>
      <c r="AJ1730" s="18"/>
      <c r="AK1730" s="18"/>
      <c r="AL1730" s="18"/>
      <c r="AM1730" s="18"/>
      <c r="AN1730" s="18"/>
      <c r="AO1730" s="18"/>
      <c r="AP1730" s="18"/>
      <c r="AQ1730" s="18"/>
      <c r="AR1730" s="18"/>
      <c r="AS1730" s="18"/>
      <c r="AT1730" s="18"/>
      <c r="AU1730" s="18"/>
      <c r="AV1730" s="18"/>
      <c r="AW1730" s="18"/>
      <c r="AX1730" s="18"/>
      <c r="AY1730" s="18"/>
      <c r="AZ1730" s="18"/>
      <c r="BA1730" s="18"/>
      <c r="BB1730" s="18"/>
      <c r="BC1730" s="18"/>
      <c r="BD1730" s="18"/>
      <c r="BE1730" s="18"/>
      <c r="BF1730" s="18"/>
      <c r="BG1730" s="18"/>
      <c r="BH1730" s="18"/>
      <c r="BI1730" s="18"/>
      <c r="BJ1730" s="18"/>
      <c r="BK1730" s="18"/>
      <c r="BL1730" s="18"/>
      <c r="BM1730" s="18"/>
      <c r="BN1730" s="18"/>
      <c r="BO1730" s="18"/>
      <c r="BP1730" s="18"/>
      <c r="BQ1730" s="18"/>
      <c r="BR1730" s="18"/>
      <c r="BS1730" s="18"/>
      <c r="BT1730" s="18"/>
      <c r="BU1730" s="18"/>
      <c r="BV1730" s="18"/>
      <c r="BW1730" s="18"/>
      <c r="BX1730" s="18"/>
      <c r="BY1730" s="18"/>
      <c r="BZ1730" s="18"/>
      <c r="CA1730" s="18"/>
      <c r="CB1730" s="18"/>
      <c r="CC1730" s="18"/>
      <c r="CD1730" s="18"/>
      <c r="CE1730" s="18"/>
      <c r="CF1730" s="18"/>
      <c r="CG1730" s="18"/>
      <c r="CH1730" s="18"/>
      <c r="CI1730" s="18"/>
      <c r="CJ1730" s="18"/>
      <c r="CK1730" s="18"/>
      <c r="CL1730" s="18"/>
      <c r="CM1730" s="18"/>
      <c r="CN1730" s="18"/>
      <c r="CO1730" s="18"/>
      <c r="CP1730" s="18"/>
      <c r="CQ1730" s="18"/>
      <c r="CR1730" s="18"/>
      <c r="CS1730" s="18"/>
    </row>
    <row r="1731" spans="1:97">
      <c r="A1731" s="18"/>
      <c r="B1731" s="18"/>
      <c r="C1731" s="18" t="s">
        <v>19607</v>
      </c>
      <c r="D1731" s="18"/>
      <c r="E1731" s="18"/>
      <c r="F1731" s="18"/>
      <c r="G1731" s="18"/>
      <c r="H1731" s="18"/>
      <c r="I1731" s="18"/>
      <c r="J1731" s="18"/>
      <c r="K1731" s="18"/>
      <c r="L1731" s="18"/>
      <c r="M1731" s="18"/>
      <c r="N1731" s="18"/>
      <c r="O1731" s="18"/>
      <c r="P1731" s="18"/>
      <c r="Q1731" s="18"/>
      <c r="R1731" s="18"/>
      <c r="S1731" s="18"/>
      <c r="T1731" s="18"/>
      <c r="U1731" s="18"/>
      <c r="V1731" s="18"/>
      <c r="W1731" s="18"/>
      <c r="X1731" s="18"/>
      <c r="Y1731" s="18"/>
      <c r="Z1731" s="18"/>
      <c r="AA1731" s="18"/>
      <c r="AB1731" s="18"/>
      <c r="AC1731" s="18"/>
      <c r="AD1731" s="18"/>
      <c r="AE1731" s="18"/>
      <c r="AF1731" s="18"/>
      <c r="AG1731" s="18"/>
      <c r="AH1731" s="18"/>
      <c r="AI1731" s="18"/>
      <c r="AJ1731" s="18"/>
      <c r="AK1731" s="18"/>
      <c r="AL1731" s="18"/>
      <c r="AM1731" s="18"/>
      <c r="AN1731" s="18"/>
      <c r="AO1731" s="18"/>
      <c r="AP1731" s="18"/>
      <c r="AQ1731" s="18"/>
      <c r="AR1731" s="18"/>
      <c r="AS1731" s="18"/>
      <c r="AT1731" s="18"/>
      <c r="AU1731" s="18"/>
      <c r="AV1731" s="18"/>
      <c r="AW1731" s="18"/>
      <c r="AX1731" s="18"/>
      <c r="AY1731" s="18"/>
      <c r="AZ1731" s="18"/>
      <c r="BA1731" s="18"/>
      <c r="BB1731" s="18"/>
      <c r="BC1731" s="18"/>
      <c r="BD1731" s="18"/>
      <c r="BE1731" s="18"/>
      <c r="BF1731" s="18"/>
      <c r="BG1731" s="18"/>
      <c r="BH1731" s="18"/>
      <c r="BI1731" s="18"/>
      <c r="BJ1731" s="18"/>
      <c r="BK1731" s="18"/>
      <c r="BL1731" s="18"/>
      <c r="BM1731" s="18"/>
      <c r="BN1731" s="18"/>
      <c r="BO1731" s="18"/>
      <c r="BP1731" s="18"/>
      <c r="BQ1731" s="18"/>
      <c r="BR1731" s="18"/>
      <c r="BS1731" s="18"/>
      <c r="BT1731" s="18"/>
      <c r="BU1731" s="18"/>
      <c r="BV1731" s="18"/>
      <c r="BW1731" s="18"/>
      <c r="BX1731" s="18"/>
      <c r="BY1731" s="18"/>
      <c r="BZ1731" s="18"/>
      <c r="CA1731" s="18"/>
      <c r="CB1731" s="18"/>
      <c r="CC1731" s="18"/>
      <c r="CD1731" s="18"/>
      <c r="CE1731" s="18"/>
      <c r="CF1731" s="18"/>
      <c r="CG1731" s="18"/>
      <c r="CH1731" s="18"/>
      <c r="CI1731" s="18"/>
      <c r="CJ1731" s="18"/>
      <c r="CK1731" s="18"/>
      <c r="CL1731" s="18"/>
      <c r="CM1731" s="18"/>
      <c r="CN1731" s="18"/>
      <c r="CO1731" s="18"/>
      <c r="CP1731" s="18"/>
      <c r="CQ1731" s="18"/>
      <c r="CR1731" s="18"/>
      <c r="CS1731" s="18"/>
    </row>
    <row r="1732" spans="1:97">
      <c r="A1732" s="18"/>
      <c r="B1732" s="18"/>
      <c r="C1732" s="18" t="s">
        <v>19608</v>
      </c>
      <c r="D1732" s="18"/>
      <c r="E1732" s="18"/>
      <c r="F1732" s="18"/>
      <c r="G1732" s="18"/>
      <c r="H1732" s="18"/>
      <c r="I1732" s="18"/>
      <c r="J1732" s="18"/>
      <c r="K1732" s="18"/>
      <c r="L1732" s="18"/>
      <c r="M1732" s="18"/>
      <c r="N1732" s="18"/>
      <c r="O1732" s="18"/>
      <c r="P1732" s="18"/>
      <c r="Q1732" s="18"/>
      <c r="R1732" s="18"/>
      <c r="S1732" s="18"/>
      <c r="T1732" s="18"/>
      <c r="U1732" s="18"/>
      <c r="V1732" s="18"/>
      <c r="W1732" s="18"/>
      <c r="X1732" s="18"/>
      <c r="Y1732" s="18"/>
      <c r="Z1732" s="18"/>
      <c r="AA1732" s="18"/>
      <c r="AB1732" s="18"/>
      <c r="AC1732" s="18"/>
      <c r="AD1732" s="18"/>
      <c r="AE1732" s="18"/>
      <c r="AF1732" s="18"/>
      <c r="AG1732" s="18"/>
      <c r="AH1732" s="18"/>
      <c r="AI1732" s="18"/>
      <c r="AJ1732" s="18"/>
      <c r="AK1732" s="18"/>
      <c r="AL1732" s="18"/>
      <c r="AM1732" s="18"/>
      <c r="AN1732" s="18"/>
      <c r="AO1732" s="18"/>
      <c r="AP1732" s="18"/>
      <c r="AQ1732" s="18"/>
      <c r="AR1732" s="18"/>
      <c r="AS1732" s="18"/>
      <c r="AT1732" s="18"/>
      <c r="AU1732" s="18"/>
      <c r="AV1732" s="18"/>
      <c r="AW1732" s="18"/>
      <c r="AX1732" s="18"/>
      <c r="AY1732" s="18"/>
      <c r="AZ1732" s="18"/>
      <c r="BA1732" s="18"/>
      <c r="BB1732" s="18"/>
      <c r="BC1732" s="18"/>
      <c r="BD1732" s="18"/>
      <c r="BE1732" s="18"/>
      <c r="BF1732" s="18"/>
      <c r="BG1732" s="18"/>
      <c r="BH1732" s="18"/>
      <c r="BI1732" s="18"/>
      <c r="BJ1732" s="18"/>
      <c r="BK1732" s="18"/>
      <c r="BL1732" s="18"/>
      <c r="BM1732" s="18"/>
      <c r="BN1732" s="18"/>
      <c r="BO1732" s="18"/>
      <c r="BP1732" s="18"/>
      <c r="BQ1732" s="18"/>
      <c r="BR1732" s="18"/>
      <c r="BS1732" s="18"/>
      <c r="BT1732" s="18"/>
      <c r="BU1732" s="18"/>
      <c r="BV1732" s="18"/>
      <c r="BW1732" s="18"/>
      <c r="BX1732" s="18"/>
      <c r="BY1732" s="18"/>
      <c r="BZ1732" s="18"/>
      <c r="CA1732" s="18"/>
      <c r="CB1732" s="18"/>
      <c r="CC1732" s="18"/>
      <c r="CD1732" s="18"/>
      <c r="CE1732" s="18"/>
      <c r="CF1732" s="18"/>
      <c r="CG1732" s="18"/>
      <c r="CH1732" s="18"/>
      <c r="CI1732" s="18"/>
      <c r="CJ1732" s="18"/>
      <c r="CK1732" s="18"/>
      <c r="CL1732" s="18"/>
      <c r="CM1732" s="18"/>
      <c r="CN1732" s="18"/>
      <c r="CO1732" s="18"/>
      <c r="CP1732" s="18"/>
      <c r="CQ1732" s="18"/>
      <c r="CR1732" s="18"/>
      <c r="CS1732" s="18"/>
    </row>
    <row r="1733" spans="1:97">
      <c r="A1733" s="18"/>
      <c r="B1733" s="18"/>
      <c r="C1733" s="18" t="s">
        <v>19609</v>
      </c>
      <c r="D1733" s="18"/>
      <c r="E1733" s="18"/>
      <c r="F1733" s="18"/>
      <c r="G1733" s="18"/>
      <c r="H1733" s="18"/>
      <c r="I1733" s="18"/>
      <c r="J1733" s="18"/>
      <c r="K1733" s="18"/>
      <c r="L1733" s="18"/>
      <c r="M1733" s="18"/>
      <c r="N1733" s="18"/>
      <c r="O1733" s="18"/>
      <c r="P1733" s="18"/>
      <c r="Q1733" s="18"/>
      <c r="R1733" s="18"/>
      <c r="S1733" s="18"/>
      <c r="T1733" s="18"/>
      <c r="U1733" s="18"/>
      <c r="V1733" s="18"/>
      <c r="W1733" s="18"/>
      <c r="X1733" s="18"/>
      <c r="Y1733" s="18"/>
      <c r="Z1733" s="18"/>
      <c r="AA1733" s="18"/>
      <c r="AB1733" s="18"/>
      <c r="AC1733" s="18"/>
      <c r="AD1733" s="18"/>
      <c r="AE1733" s="18"/>
      <c r="AF1733" s="18"/>
      <c r="AG1733" s="18"/>
      <c r="AH1733" s="18"/>
      <c r="AI1733" s="18"/>
      <c r="AJ1733" s="18"/>
      <c r="AK1733" s="18"/>
      <c r="AL1733" s="18"/>
      <c r="AM1733" s="18"/>
      <c r="AN1733" s="18"/>
      <c r="AO1733" s="18"/>
      <c r="AP1733" s="18"/>
      <c r="AQ1733" s="18"/>
      <c r="AR1733" s="18"/>
      <c r="AS1733" s="18"/>
      <c r="AT1733" s="18"/>
      <c r="AU1733" s="18"/>
      <c r="AV1733" s="18"/>
      <c r="AW1733" s="18"/>
      <c r="AX1733" s="18"/>
      <c r="AY1733" s="18"/>
      <c r="AZ1733" s="18"/>
      <c r="BA1733" s="18"/>
      <c r="BB1733" s="18"/>
      <c r="BC1733" s="18"/>
      <c r="BD1733" s="18"/>
      <c r="BE1733" s="18"/>
      <c r="BF1733" s="18"/>
      <c r="BG1733" s="18"/>
      <c r="BH1733" s="18"/>
      <c r="BI1733" s="18"/>
      <c r="BJ1733" s="18"/>
      <c r="BK1733" s="18"/>
      <c r="BL1733" s="18"/>
      <c r="BM1733" s="18"/>
      <c r="BN1733" s="18"/>
      <c r="BO1733" s="18"/>
      <c r="BP1733" s="18"/>
      <c r="BQ1733" s="18"/>
      <c r="BR1733" s="18"/>
      <c r="BS1733" s="18"/>
      <c r="BT1733" s="18"/>
      <c r="BU1733" s="18"/>
      <c r="BV1733" s="18"/>
      <c r="BW1733" s="18"/>
      <c r="BX1733" s="18"/>
      <c r="BY1733" s="18"/>
      <c r="BZ1733" s="18"/>
      <c r="CA1733" s="18"/>
      <c r="CB1733" s="18"/>
      <c r="CC1733" s="18"/>
      <c r="CD1733" s="18"/>
      <c r="CE1733" s="18"/>
      <c r="CF1733" s="18"/>
      <c r="CG1733" s="18"/>
      <c r="CH1733" s="18"/>
      <c r="CI1733" s="18"/>
      <c r="CJ1733" s="18"/>
      <c r="CK1733" s="18"/>
      <c r="CL1733" s="18"/>
      <c r="CM1733" s="18"/>
      <c r="CN1733" s="18"/>
      <c r="CO1733" s="18"/>
      <c r="CP1733" s="18"/>
      <c r="CQ1733" s="18"/>
      <c r="CR1733" s="18"/>
      <c r="CS1733" s="18"/>
    </row>
    <row r="1734" spans="1:97">
      <c r="A1734" s="18"/>
      <c r="B1734" s="18"/>
      <c r="C1734" s="18" t="s">
        <v>19610</v>
      </c>
      <c r="D1734" s="18"/>
      <c r="E1734" s="18"/>
      <c r="F1734" s="18"/>
      <c r="G1734" s="18"/>
      <c r="H1734" s="18"/>
      <c r="I1734" s="18"/>
      <c r="J1734" s="18"/>
      <c r="K1734" s="18"/>
      <c r="L1734" s="18"/>
      <c r="M1734" s="18"/>
      <c r="N1734" s="18"/>
      <c r="O1734" s="18"/>
      <c r="P1734" s="18"/>
      <c r="Q1734" s="18"/>
      <c r="R1734" s="18"/>
      <c r="S1734" s="18"/>
      <c r="T1734" s="18"/>
      <c r="U1734" s="18"/>
      <c r="V1734" s="18"/>
      <c r="W1734" s="18"/>
      <c r="X1734" s="18"/>
      <c r="Y1734" s="18"/>
      <c r="Z1734" s="18"/>
      <c r="AA1734" s="18"/>
      <c r="AB1734" s="18"/>
      <c r="AC1734" s="18"/>
      <c r="AD1734" s="18"/>
      <c r="AE1734" s="18"/>
      <c r="AF1734" s="18"/>
      <c r="AG1734" s="18"/>
      <c r="AH1734" s="18"/>
      <c r="AI1734" s="18"/>
      <c r="AJ1734" s="18"/>
      <c r="AK1734" s="18"/>
      <c r="AL1734" s="18"/>
      <c r="AM1734" s="18"/>
      <c r="AN1734" s="18"/>
      <c r="AO1734" s="18"/>
      <c r="AP1734" s="18"/>
      <c r="AQ1734" s="18"/>
      <c r="AR1734" s="18"/>
      <c r="AS1734" s="18"/>
      <c r="AT1734" s="18"/>
      <c r="AU1734" s="18"/>
      <c r="AV1734" s="18"/>
      <c r="AW1734" s="18"/>
      <c r="AX1734" s="18"/>
      <c r="AY1734" s="18"/>
      <c r="AZ1734" s="18"/>
      <c r="BA1734" s="18"/>
      <c r="BB1734" s="18"/>
      <c r="BC1734" s="18"/>
      <c r="BD1734" s="18"/>
      <c r="BE1734" s="18"/>
      <c r="BF1734" s="18"/>
      <c r="BG1734" s="18"/>
      <c r="BH1734" s="18"/>
      <c r="BI1734" s="18"/>
      <c r="BJ1734" s="18"/>
      <c r="BK1734" s="18"/>
      <c r="BL1734" s="18"/>
      <c r="BM1734" s="18"/>
      <c r="BN1734" s="18"/>
      <c r="BO1734" s="18"/>
      <c r="BP1734" s="18"/>
      <c r="BQ1734" s="18"/>
      <c r="BR1734" s="18"/>
      <c r="BS1734" s="18"/>
      <c r="BT1734" s="18"/>
      <c r="BU1734" s="18"/>
      <c r="BV1734" s="18"/>
      <c r="BW1734" s="18"/>
      <c r="BX1734" s="18"/>
      <c r="BY1734" s="18"/>
      <c r="BZ1734" s="18"/>
      <c r="CA1734" s="18"/>
      <c r="CB1734" s="18"/>
      <c r="CC1734" s="18"/>
      <c r="CD1734" s="18"/>
      <c r="CE1734" s="18"/>
      <c r="CF1734" s="18"/>
      <c r="CG1734" s="18"/>
      <c r="CH1734" s="18"/>
      <c r="CI1734" s="18"/>
      <c r="CJ1734" s="18"/>
      <c r="CK1734" s="18"/>
      <c r="CL1734" s="18"/>
      <c r="CM1734" s="18"/>
      <c r="CN1734" s="18"/>
      <c r="CO1734" s="18"/>
      <c r="CP1734" s="18"/>
      <c r="CQ1734" s="18"/>
      <c r="CR1734" s="18"/>
      <c r="CS1734" s="18"/>
    </row>
    <row r="1735" spans="1:97">
      <c r="A1735" s="18"/>
      <c r="B1735" s="18"/>
      <c r="C1735" s="18" t="s">
        <v>19611</v>
      </c>
      <c r="D1735" s="18"/>
      <c r="E1735" s="18"/>
      <c r="F1735" s="18"/>
      <c r="G1735" s="18"/>
      <c r="H1735" s="18"/>
      <c r="I1735" s="18"/>
      <c r="J1735" s="18"/>
      <c r="K1735" s="18"/>
      <c r="L1735" s="18"/>
      <c r="M1735" s="18"/>
      <c r="N1735" s="18"/>
      <c r="O1735" s="18"/>
      <c r="P1735" s="18"/>
      <c r="Q1735" s="18"/>
      <c r="R1735" s="18"/>
      <c r="S1735" s="18"/>
      <c r="T1735" s="18"/>
      <c r="U1735" s="18"/>
      <c r="V1735" s="18"/>
      <c r="W1735" s="18"/>
      <c r="X1735" s="18"/>
      <c r="Y1735" s="18"/>
      <c r="Z1735" s="18"/>
      <c r="AA1735" s="18"/>
      <c r="AB1735" s="18"/>
      <c r="AC1735" s="18"/>
      <c r="AD1735" s="18"/>
      <c r="AE1735" s="18"/>
      <c r="AF1735" s="18"/>
      <c r="AG1735" s="18"/>
      <c r="AH1735" s="18"/>
      <c r="AI1735" s="18"/>
      <c r="AJ1735" s="18"/>
      <c r="AK1735" s="18"/>
      <c r="AL1735" s="18"/>
      <c r="AM1735" s="18"/>
      <c r="AN1735" s="18"/>
      <c r="AO1735" s="18"/>
      <c r="AP1735" s="18"/>
      <c r="AQ1735" s="18"/>
      <c r="AR1735" s="18"/>
      <c r="AS1735" s="18"/>
      <c r="AT1735" s="18"/>
      <c r="AU1735" s="18"/>
      <c r="AV1735" s="18"/>
      <c r="AW1735" s="18"/>
      <c r="AX1735" s="18"/>
      <c r="AY1735" s="18"/>
      <c r="AZ1735" s="18"/>
      <c r="BA1735" s="18"/>
      <c r="BB1735" s="18"/>
      <c r="BC1735" s="18"/>
      <c r="BD1735" s="18"/>
      <c r="BE1735" s="18"/>
      <c r="BF1735" s="18"/>
      <c r="BG1735" s="18"/>
      <c r="BH1735" s="18"/>
      <c r="BI1735" s="18"/>
      <c r="BJ1735" s="18"/>
      <c r="BK1735" s="18"/>
      <c r="BL1735" s="18"/>
      <c r="BM1735" s="18"/>
      <c r="BN1735" s="18"/>
      <c r="BO1735" s="18"/>
      <c r="BP1735" s="18"/>
      <c r="BQ1735" s="18"/>
      <c r="BR1735" s="18"/>
      <c r="BS1735" s="18"/>
      <c r="BT1735" s="18"/>
      <c r="BU1735" s="18"/>
      <c r="BV1735" s="18"/>
      <c r="BW1735" s="18"/>
      <c r="BX1735" s="18"/>
      <c r="BY1735" s="18"/>
      <c r="BZ1735" s="18"/>
      <c r="CA1735" s="18"/>
      <c r="CB1735" s="18"/>
      <c r="CC1735" s="18"/>
      <c r="CD1735" s="18"/>
      <c r="CE1735" s="18"/>
      <c r="CF1735" s="18"/>
      <c r="CG1735" s="18"/>
      <c r="CH1735" s="18"/>
      <c r="CI1735" s="18"/>
      <c r="CJ1735" s="18"/>
      <c r="CK1735" s="18"/>
      <c r="CL1735" s="18"/>
      <c r="CM1735" s="18"/>
      <c r="CN1735" s="18"/>
      <c r="CO1735" s="18"/>
      <c r="CP1735" s="18"/>
      <c r="CQ1735" s="18"/>
      <c r="CR1735" s="18"/>
      <c r="CS1735" s="18"/>
    </row>
    <row r="1736" spans="1:97">
      <c r="A1736" s="18"/>
      <c r="B1736" s="18"/>
      <c r="C1736" s="18" t="s">
        <v>19612</v>
      </c>
      <c r="D1736" s="18"/>
      <c r="E1736" s="18"/>
      <c r="F1736" s="18"/>
      <c r="G1736" s="18"/>
      <c r="H1736" s="18"/>
      <c r="I1736" s="18"/>
      <c r="J1736" s="18"/>
      <c r="K1736" s="18"/>
      <c r="L1736" s="18"/>
      <c r="M1736" s="18"/>
      <c r="N1736" s="18"/>
      <c r="O1736" s="18"/>
      <c r="P1736" s="18"/>
      <c r="Q1736" s="18"/>
      <c r="R1736" s="18"/>
      <c r="S1736" s="18"/>
      <c r="T1736" s="18"/>
      <c r="U1736" s="18"/>
      <c r="V1736" s="18"/>
      <c r="W1736" s="18"/>
      <c r="X1736" s="18"/>
      <c r="Y1736" s="18"/>
      <c r="Z1736" s="18"/>
      <c r="AA1736" s="18"/>
      <c r="AB1736" s="18"/>
      <c r="AC1736" s="18"/>
      <c r="AD1736" s="18"/>
      <c r="AE1736" s="18"/>
      <c r="AF1736" s="18"/>
      <c r="AG1736" s="18"/>
      <c r="AH1736" s="18"/>
      <c r="AI1736" s="18"/>
      <c r="AJ1736" s="18"/>
      <c r="AK1736" s="18"/>
      <c r="AL1736" s="18"/>
      <c r="AM1736" s="18"/>
      <c r="AN1736" s="18"/>
      <c r="AO1736" s="18"/>
      <c r="AP1736" s="18"/>
      <c r="AQ1736" s="18"/>
      <c r="AR1736" s="18"/>
      <c r="AS1736" s="18"/>
      <c r="AT1736" s="18"/>
      <c r="AU1736" s="18"/>
      <c r="AV1736" s="18"/>
      <c r="AW1736" s="18"/>
      <c r="AX1736" s="18"/>
      <c r="AY1736" s="18"/>
      <c r="AZ1736" s="18"/>
      <c r="BA1736" s="18"/>
      <c r="BB1736" s="18"/>
      <c r="BC1736" s="18"/>
      <c r="BD1736" s="18"/>
      <c r="BE1736" s="18"/>
      <c r="BF1736" s="18"/>
      <c r="BG1736" s="18"/>
      <c r="BH1736" s="18"/>
      <c r="BI1736" s="18"/>
      <c r="BJ1736" s="18"/>
      <c r="BK1736" s="18"/>
      <c r="BL1736" s="18"/>
      <c r="BM1736" s="18"/>
      <c r="BN1736" s="18"/>
      <c r="BO1736" s="18"/>
      <c r="BP1736" s="18"/>
      <c r="BQ1736" s="18"/>
      <c r="BR1736" s="18"/>
      <c r="BS1736" s="18"/>
      <c r="BT1736" s="18"/>
      <c r="BU1736" s="18"/>
      <c r="BV1736" s="18"/>
      <c r="BW1736" s="18"/>
      <c r="BX1736" s="18"/>
      <c r="BY1736" s="18"/>
      <c r="BZ1736" s="18"/>
      <c r="CA1736" s="18"/>
      <c r="CB1736" s="18"/>
      <c r="CC1736" s="18"/>
      <c r="CD1736" s="18"/>
      <c r="CE1736" s="18"/>
      <c r="CF1736" s="18"/>
      <c r="CG1736" s="18"/>
      <c r="CH1736" s="18"/>
      <c r="CI1736" s="18"/>
      <c r="CJ1736" s="18"/>
      <c r="CK1736" s="18"/>
      <c r="CL1736" s="18"/>
      <c r="CM1736" s="18"/>
      <c r="CN1736" s="18"/>
      <c r="CO1736" s="18"/>
      <c r="CP1736" s="18"/>
      <c r="CQ1736" s="18"/>
      <c r="CR1736" s="18"/>
      <c r="CS1736" s="18"/>
    </row>
    <row r="1737" spans="1:97">
      <c r="A1737" s="18"/>
      <c r="B1737" s="18"/>
      <c r="C1737" s="18" t="s">
        <v>19613</v>
      </c>
      <c r="D1737" s="18"/>
      <c r="E1737" s="18"/>
      <c r="F1737" s="18"/>
      <c r="G1737" s="18"/>
      <c r="H1737" s="18"/>
      <c r="I1737" s="18"/>
      <c r="J1737" s="18"/>
      <c r="K1737" s="18"/>
      <c r="L1737" s="18"/>
      <c r="M1737" s="18"/>
      <c r="N1737" s="18"/>
      <c r="O1737" s="18"/>
      <c r="P1737" s="18"/>
      <c r="Q1737" s="18"/>
      <c r="R1737" s="18"/>
      <c r="S1737" s="18"/>
      <c r="T1737" s="18"/>
      <c r="U1737" s="18"/>
      <c r="V1737" s="18"/>
      <c r="W1737" s="18"/>
      <c r="X1737" s="18"/>
      <c r="Y1737" s="18"/>
      <c r="Z1737" s="18"/>
      <c r="AA1737" s="18"/>
      <c r="AB1737" s="18"/>
      <c r="AC1737" s="18"/>
      <c r="AD1737" s="18"/>
      <c r="AE1737" s="18"/>
      <c r="AF1737" s="18"/>
      <c r="AG1737" s="18"/>
      <c r="AH1737" s="18"/>
      <c r="AI1737" s="18"/>
      <c r="AJ1737" s="18"/>
      <c r="AK1737" s="18"/>
      <c r="AL1737" s="18"/>
      <c r="AM1737" s="18"/>
      <c r="AN1737" s="18"/>
      <c r="AO1737" s="18"/>
      <c r="AP1737" s="18"/>
      <c r="AQ1737" s="18"/>
      <c r="AR1737" s="18"/>
      <c r="AS1737" s="18"/>
      <c r="AT1737" s="18"/>
      <c r="AU1737" s="18"/>
      <c r="AV1737" s="18"/>
      <c r="AW1737" s="18"/>
      <c r="AX1737" s="18"/>
      <c r="AY1737" s="18"/>
      <c r="AZ1737" s="18"/>
      <c r="BA1737" s="18"/>
      <c r="BB1737" s="18"/>
      <c r="BC1737" s="18"/>
      <c r="BD1737" s="18"/>
      <c r="BE1737" s="18"/>
      <c r="BF1737" s="18"/>
      <c r="BG1737" s="18"/>
      <c r="BH1737" s="18"/>
      <c r="BI1737" s="18"/>
      <c r="BJ1737" s="18"/>
      <c r="BK1737" s="18"/>
      <c r="BL1737" s="18"/>
      <c r="BM1737" s="18"/>
      <c r="BN1737" s="18"/>
      <c r="BO1737" s="18"/>
      <c r="BP1737" s="18"/>
      <c r="BQ1737" s="18"/>
      <c r="BR1737" s="18"/>
      <c r="BS1737" s="18"/>
      <c r="BT1737" s="18"/>
      <c r="BU1737" s="18"/>
      <c r="BV1737" s="18"/>
      <c r="BW1737" s="18"/>
      <c r="BX1737" s="18"/>
      <c r="BY1737" s="18"/>
      <c r="BZ1737" s="18"/>
      <c r="CA1737" s="18"/>
      <c r="CB1737" s="18"/>
      <c r="CC1737" s="18"/>
      <c r="CD1737" s="18"/>
      <c r="CE1737" s="18"/>
      <c r="CF1737" s="18"/>
      <c r="CG1737" s="18"/>
      <c r="CH1737" s="18"/>
      <c r="CI1737" s="18"/>
      <c r="CJ1737" s="18"/>
      <c r="CK1737" s="18"/>
      <c r="CL1737" s="18"/>
      <c r="CM1737" s="18"/>
      <c r="CN1737" s="18"/>
      <c r="CO1737" s="18"/>
      <c r="CP1737" s="18"/>
      <c r="CQ1737" s="18"/>
      <c r="CR1737" s="18"/>
      <c r="CS1737" s="18"/>
    </row>
    <row r="1738" spans="1:97">
      <c r="A1738" s="18"/>
      <c r="B1738" s="18"/>
      <c r="C1738" s="18" t="s">
        <v>19614</v>
      </c>
      <c r="D1738" s="18"/>
      <c r="E1738" s="18"/>
      <c r="F1738" s="18"/>
      <c r="G1738" s="18"/>
      <c r="H1738" s="18"/>
      <c r="I1738" s="18"/>
      <c r="J1738" s="18"/>
      <c r="K1738" s="18"/>
      <c r="L1738" s="18"/>
      <c r="M1738" s="18"/>
      <c r="N1738" s="18"/>
      <c r="O1738" s="18"/>
      <c r="P1738" s="18"/>
      <c r="Q1738" s="18"/>
      <c r="R1738" s="18"/>
      <c r="S1738" s="18"/>
      <c r="T1738" s="18"/>
      <c r="U1738" s="18"/>
      <c r="V1738" s="18"/>
      <c r="W1738" s="18"/>
      <c r="X1738" s="18"/>
      <c r="Y1738" s="18"/>
      <c r="Z1738" s="18"/>
      <c r="AA1738" s="18"/>
      <c r="AB1738" s="18"/>
      <c r="AC1738" s="18"/>
      <c r="AD1738" s="18"/>
      <c r="AE1738" s="18"/>
      <c r="AF1738" s="18"/>
      <c r="AG1738" s="18"/>
      <c r="AH1738" s="18"/>
      <c r="AI1738" s="18"/>
      <c r="AJ1738" s="18"/>
      <c r="AK1738" s="18"/>
      <c r="AL1738" s="18"/>
      <c r="AM1738" s="18"/>
      <c r="AN1738" s="18"/>
      <c r="AO1738" s="18"/>
      <c r="AP1738" s="18"/>
      <c r="AQ1738" s="18"/>
      <c r="AR1738" s="18"/>
      <c r="AS1738" s="18"/>
      <c r="AT1738" s="18"/>
      <c r="AU1738" s="18"/>
      <c r="AV1738" s="18"/>
      <c r="AW1738" s="18"/>
      <c r="AX1738" s="18"/>
      <c r="AY1738" s="18"/>
      <c r="AZ1738" s="18"/>
      <c r="BA1738" s="18"/>
      <c r="BB1738" s="18"/>
      <c r="BC1738" s="18"/>
      <c r="BD1738" s="18"/>
      <c r="BE1738" s="18"/>
      <c r="BF1738" s="18"/>
      <c r="BG1738" s="18"/>
      <c r="BH1738" s="18"/>
      <c r="BI1738" s="18"/>
      <c r="BJ1738" s="18"/>
      <c r="BK1738" s="18"/>
      <c r="BL1738" s="18"/>
      <c r="BM1738" s="18"/>
      <c r="BN1738" s="18"/>
      <c r="BO1738" s="18"/>
      <c r="BP1738" s="18"/>
      <c r="BQ1738" s="18"/>
      <c r="BR1738" s="18"/>
      <c r="BS1738" s="18"/>
      <c r="BT1738" s="18"/>
      <c r="BU1738" s="18"/>
      <c r="BV1738" s="18"/>
      <c r="BW1738" s="18"/>
      <c r="BX1738" s="18"/>
      <c r="BY1738" s="18"/>
      <c r="BZ1738" s="18"/>
      <c r="CA1738" s="18"/>
      <c r="CB1738" s="18"/>
      <c r="CC1738" s="18"/>
      <c r="CD1738" s="18"/>
      <c r="CE1738" s="18"/>
      <c r="CF1738" s="18"/>
      <c r="CG1738" s="18"/>
      <c r="CH1738" s="18"/>
      <c r="CI1738" s="18"/>
      <c r="CJ1738" s="18"/>
      <c r="CK1738" s="18"/>
      <c r="CL1738" s="18"/>
      <c r="CM1738" s="18"/>
      <c r="CN1738" s="18"/>
      <c r="CO1738" s="18"/>
      <c r="CP1738" s="18"/>
      <c r="CQ1738" s="18"/>
      <c r="CR1738" s="18"/>
      <c r="CS1738" s="18"/>
    </row>
    <row r="1739" spans="1:97">
      <c r="A1739" s="18"/>
      <c r="B1739" s="18"/>
      <c r="C1739" s="18" t="s">
        <v>19615</v>
      </c>
      <c r="D1739" s="18"/>
      <c r="E1739" s="18"/>
      <c r="F1739" s="18"/>
      <c r="G1739" s="18"/>
      <c r="H1739" s="18"/>
      <c r="I1739" s="18"/>
      <c r="J1739" s="18"/>
      <c r="K1739" s="18"/>
      <c r="L1739" s="18"/>
      <c r="M1739" s="18"/>
      <c r="N1739" s="18"/>
      <c r="O1739" s="18"/>
      <c r="P1739" s="18"/>
      <c r="Q1739" s="18"/>
      <c r="R1739" s="18"/>
      <c r="S1739" s="18"/>
      <c r="T1739" s="18"/>
      <c r="U1739" s="18"/>
      <c r="V1739" s="18"/>
      <c r="W1739" s="18"/>
      <c r="X1739" s="18"/>
      <c r="Y1739" s="18"/>
      <c r="Z1739" s="18"/>
      <c r="AA1739" s="18"/>
      <c r="AB1739" s="18"/>
      <c r="AC1739" s="18"/>
      <c r="AD1739" s="18"/>
      <c r="AE1739" s="18"/>
      <c r="AF1739" s="18"/>
      <c r="AG1739" s="18"/>
      <c r="AH1739" s="18"/>
      <c r="AI1739" s="18"/>
      <c r="AJ1739" s="18"/>
      <c r="AK1739" s="18"/>
      <c r="AL1739" s="18"/>
      <c r="AM1739" s="18"/>
      <c r="AN1739" s="18"/>
      <c r="AO1739" s="18"/>
      <c r="AP1739" s="18"/>
      <c r="AQ1739" s="18"/>
      <c r="AR1739" s="18"/>
      <c r="AS1739" s="18"/>
      <c r="AT1739" s="18"/>
      <c r="AU1739" s="18"/>
      <c r="AV1739" s="18"/>
      <c r="AW1739" s="18"/>
      <c r="AX1739" s="18"/>
      <c r="AY1739" s="18"/>
      <c r="AZ1739" s="18"/>
      <c r="BA1739" s="18"/>
      <c r="BB1739" s="18"/>
      <c r="BC1739" s="18"/>
      <c r="BD1739" s="18"/>
      <c r="BE1739" s="18"/>
      <c r="BF1739" s="18"/>
      <c r="BG1739" s="18"/>
      <c r="BH1739" s="18"/>
      <c r="BI1739" s="18"/>
      <c r="BJ1739" s="18"/>
      <c r="BK1739" s="18"/>
      <c r="BL1739" s="18"/>
      <c r="BM1739" s="18"/>
      <c r="BN1739" s="18"/>
      <c r="BO1739" s="18"/>
      <c r="BP1739" s="18"/>
      <c r="BQ1739" s="18"/>
      <c r="BR1739" s="18"/>
      <c r="BS1739" s="18"/>
      <c r="BT1739" s="18"/>
      <c r="BU1739" s="18"/>
      <c r="BV1739" s="18"/>
      <c r="BW1739" s="18"/>
      <c r="BX1739" s="18"/>
      <c r="BY1739" s="18"/>
      <c r="BZ1739" s="18"/>
      <c r="CA1739" s="18"/>
      <c r="CB1739" s="18"/>
      <c r="CC1739" s="18"/>
      <c r="CD1739" s="18"/>
      <c r="CE1739" s="18"/>
      <c r="CF1739" s="18"/>
      <c r="CG1739" s="18"/>
      <c r="CH1739" s="18"/>
      <c r="CI1739" s="18"/>
      <c r="CJ1739" s="18"/>
      <c r="CK1739" s="18"/>
      <c r="CL1739" s="18"/>
      <c r="CM1739" s="18"/>
      <c r="CN1739" s="18"/>
      <c r="CO1739" s="18"/>
      <c r="CP1739" s="18"/>
      <c r="CQ1739" s="18"/>
      <c r="CR1739" s="18"/>
      <c r="CS1739" s="18"/>
    </row>
    <row r="1740" spans="1:97">
      <c r="A1740" s="18"/>
      <c r="B1740" s="18"/>
      <c r="C1740" s="18" t="s">
        <v>19616</v>
      </c>
      <c r="D1740" s="18"/>
      <c r="E1740" s="18"/>
      <c r="F1740" s="18"/>
      <c r="G1740" s="18"/>
      <c r="H1740" s="18"/>
      <c r="I1740" s="18"/>
      <c r="J1740" s="18"/>
      <c r="K1740" s="18"/>
      <c r="L1740" s="18"/>
      <c r="M1740" s="18"/>
      <c r="N1740" s="18"/>
      <c r="O1740" s="18"/>
      <c r="P1740" s="18"/>
      <c r="Q1740" s="18"/>
      <c r="R1740" s="18"/>
      <c r="S1740" s="18"/>
      <c r="T1740" s="18"/>
      <c r="U1740" s="18"/>
      <c r="V1740" s="18"/>
      <c r="W1740" s="18"/>
      <c r="X1740" s="18"/>
      <c r="Y1740" s="18"/>
      <c r="Z1740" s="18"/>
      <c r="AA1740" s="18"/>
      <c r="AB1740" s="18"/>
      <c r="AC1740" s="18"/>
      <c r="AD1740" s="18"/>
      <c r="AE1740" s="18"/>
      <c r="AF1740" s="18"/>
      <c r="AG1740" s="18"/>
      <c r="AH1740" s="18"/>
      <c r="AI1740" s="18"/>
      <c r="AJ1740" s="18"/>
      <c r="AK1740" s="18"/>
      <c r="AL1740" s="18"/>
      <c r="AM1740" s="18"/>
      <c r="AN1740" s="18"/>
      <c r="AO1740" s="18"/>
      <c r="AP1740" s="18"/>
      <c r="AQ1740" s="18"/>
      <c r="AR1740" s="18"/>
      <c r="AS1740" s="18"/>
      <c r="AT1740" s="18"/>
      <c r="AU1740" s="18"/>
      <c r="AV1740" s="18"/>
      <c r="AW1740" s="18"/>
      <c r="AX1740" s="18"/>
      <c r="AY1740" s="18"/>
      <c r="AZ1740" s="18"/>
      <c r="BA1740" s="18"/>
      <c r="BB1740" s="18"/>
      <c r="BC1740" s="18"/>
      <c r="BD1740" s="18"/>
      <c r="BE1740" s="18"/>
      <c r="BF1740" s="18"/>
      <c r="BG1740" s="18"/>
      <c r="BH1740" s="18"/>
      <c r="BI1740" s="18"/>
      <c r="BJ1740" s="18"/>
      <c r="BK1740" s="18"/>
      <c r="BL1740" s="18"/>
      <c r="BM1740" s="18"/>
      <c r="BN1740" s="18"/>
      <c r="BO1740" s="18"/>
      <c r="BP1740" s="18"/>
      <c r="BQ1740" s="18"/>
      <c r="BR1740" s="18"/>
      <c r="BS1740" s="18"/>
      <c r="BT1740" s="18"/>
      <c r="BU1740" s="18"/>
      <c r="BV1740" s="18"/>
      <c r="BW1740" s="18"/>
      <c r="BX1740" s="18"/>
      <c r="BY1740" s="18"/>
      <c r="BZ1740" s="18"/>
      <c r="CA1740" s="18"/>
      <c r="CB1740" s="18"/>
      <c r="CC1740" s="18"/>
      <c r="CD1740" s="18"/>
      <c r="CE1740" s="18"/>
      <c r="CF1740" s="18"/>
      <c r="CG1740" s="18"/>
      <c r="CH1740" s="18"/>
      <c r="CI1740" s="18"/>
      <c r="CJ1740" s="18"/>
      <c r="CK1740" s="18"/>
      <c r="CL1740" s="18"/>
      <c r="CM1740" s="18"/>
      <c r="CN1740" s="18"/>
      <c r="CO1740" s="18"/>
      <c r="CP1740" s="18"/>
      <c r="CQ1740" s="18"/>
      <c r="CR1740" s="18"/>
      <c r="CS1740" s="18"/>
    </row>
    <row r="1741" spans="1:97">
      <c r="A1741" s="18"/>
      <c r="B1741" s="18"/>
      <c r="C1741" s="18" t="s">
        <v>19617</v>
      </c>
      <c r="D1741" s="18"/>
      <c r="E1741" s="18"/>
      <c r="F1741" s="18"/>
      <c r="G1741" s="18"/>
      <c r="H1741" s="18"/>
      <c r="I1741" s="18"/>
      <c r="J1741" s="18"/>
      <c r="K1741" s="18"/>
      <c r="L1741" s="18"/>
      <c r="M1741" s="18"/>
      <c r="N1741" s="18"/>
      <c r="O1741" s="18"/>
      <c r="P1741" s="18"/>
      <c r="Q1741" s="18"/>
      <c r="R1741" s="18"/>
      <c r="S1741" s="18"/>
      <c r="T1741" s="18"/>
      <c r="U1741" s="18"/>
      <c r="V1741" s="18"/>
      <c r="W1741" s="18"/>
      <c r="X1741" s="18"/>
      <c r="Y1741" s="18"/>
      <c r="Z1741" s="18"/>
      <c r="AA1741" s="18"/>
      <c r="AB1741" s="18"/>
      <c r="AC1741" s="18"/>
      <c r="AD1741" s="18"/>
      <c r="AE1741" s="18"/>
      <c r="AF1741" s="18"/>
      <c r="AG1741" s="18"/>
      <c r="AH1741" s="18"/>
      <c r="AI1741" s="18"/>
      <c r="AJ1741" s="18"/>
      <c r="AK1741" s="18"/>
      <c r="AL1741" s="18"/>
      <c r="AM1741" s="18"/>
      <c r="AN1741" s="18"/>
      <c r="AO1741" s="18"/>
      <c r="AP1741" s="18"/>
      <c r="AQ1741" s="18"/>
      <c r="AR1741" s="18"/>
      <c r="AS1741" s="18"/>
      <c r="AT1741" s="18"/>
      <c r="AU1741" s="18"/>
      <c r="AV1741" s="18"/>
      <c r="AW1741" s="18"/>
      <c r="AX1741" s="18"/>
      <c r="AY1741" s="18"/>
      <c r="AZ1741" s="18"/>
      <c r="BA1741" s="18"/>
      <c r="BB1741" s="18"/>
      <c r="BC1741" s="18"/>
      <c r="BD1741" s="18"/>
      <c r="BE1741" s="18"/>
      <c r="BF1741" s="18"/>
      <c r="BG1741" s="18"/>
      <c r="BH1741" s="18"/>
      <c r="BI1741" s="18"/>
      <c r="BJ1741" s="18"/>
      <c r="BK1741" s="18"/>
      <c r="BL1741" s="18"/>
      <c r="BM1741" s="18"/>
      <c r="BN1741" s="18"/>
      <c r="BO1741" s="18"/>
      <c r="BP1741" s="18"/>
      <c r="BQ1741" s="18"/>
      <c r="BR1741" s="18"/>
      <c r="BS1741" s="18"/>
      <c r="BT1741" s="18"/>
      <c r="BU1741" s="18"/>
      <c r="BV1741" s="18"/>
      <c r="BW1741" s="18"/>
      <c r="BX1741" s="18"/>
      <c r="BY1741" s="18"/>
      <c r="BZ1741" s="18"/>
      <c r="CA1741" s="18"/>
      <c r="CB1741" s="18"/>
      <c r="CC1741" s="18"/>
      <c r="CD1741" s="18"/>
      <c r="CE1741" s="18"/>
      <c r="CF1741" s="18"/>
      <c r="CG1741" s="18"/>
      <c r="CH1741" s="18"/>
      <c r="CI1741" s="18"/>
      <c r="CJ1741" s="18"/>
      <c r="CK1741" s="18"/>
      <c r="CL1741" s="18"/>
      <c r="CM1741" s="18"/>
      <c r="CN1741" s="18"/>
      <c r="CO1741" s="18"/>
      <c r="CP1741" s="18"/>
      <c r="CQ1741" s="18"/>
      <c r="CR1741" s="18"/>
      <c r="CS1741" s="18"/>
    </row>
    <row r="1742" spans="1:97">
      <c r="A1742" s="18"/>
      <c r="B1742" s="18"/>
      <c r="C1742" s="18" t="s">
        <v>19618</v>
      </c>
      <c r="D1742" s="18"/>
      <c r="E1742" s="18"/>
      <c r="F1742" s="18"/>
      <c r="G1742" s="18"/>
      <c r="H1742" s="18"/>
      <c r="I1742" s="18"/>
      <c r="J1742" s="18"/>
      <c r="K1742" s="18"/>
      <c r="L1742" s="18"/>
      <c r="M1742" s="18"/>
      <c r="N1742" s="18"/>
      <c r="O1742" s="18"/>
      <c r="P1742" s="18"/>
      <c r="Q1742" s="18"/>
      <c r="R1742" s="18"/>
      <c r="S1742" s="18"/>
      <c r="T1742" s="18"/>
      <c r="U1742" s="18"/>
      <c r="V1742" s="18"/>
      <c r="W1742" s="18"/>
      <c r="X1742" s="18"/>
      <c r="Y1742" s="18"/>
      <c r="Z1742" s="18"/>
      <c r="AA1742" s="18"/>
      <c r="AB1742" s="18"/>
      <c r="AC1742" s="18"/>
      <c r="AD1742" s="18"/>
      <c r="AE1742" s="18"/>
      <c r="AF1742" s="18"/>
      <c r="AG1742" s="18"/>
      <c r="AH1742" s="18"/>
      <c r="AI1742" s="18"/>
      <c r="AJ1742" s="18"/>
      <c r="AK1742" s="18"/>
      <c r="AL1742" s="18"/>
      <c r="AM1742" s="18"/>
      <c r="AN1742" s="18"/>
      <c r="AO1742" s="18"/>
      <c r="AP1742" s="18"/>
      <c r="AQ1742" s="18"/>
      <c r="AR1742" s="18"/>
      <c r="AS1742" s="18"/>
      <c r="AT1742" s="18"/>
      <c r="AU1742" s="18"/>
      <c r="AV1742" s="18"/>
      <c r="AW1742" s="18"/>
      <c r="AX1742" s="18"/>
      <c r="AY1742" s="18"/>
      <c r="AZ1742" s="18"/>
      <c r="BA1742" s="18"/>
      <c r="BB1742" s="18"/>
      <c r="BC1742" s="18"/>
      <c r="BD1742" s="18"/>
      <c r="BE1742" s="18"/>
      <c r="BF1742" s="18"/>
      <c r="BG1742" s="18"/>
      <c r="BH1742" s="18"/>
      <c r="BI1742" s="18"/>
      <c r="BJ1742" s="18"/>
      <c r="BK1742" s="18"/>
      <c r="BL1742" s="18"/>
      <c r="BM1742" s="18"/>
      <c r="BN1742" s="18"/>
      <c r="BO1742" s="18"/>
      <c r="BP1742" s="18"/>
      <c r="BQ1742" s="18"/>
      <c r="BR1742" s="18"/>
      <c r="BS1742" s="18"/>
      <c r="BT1742" s="18"/>
      <c r="BU1742" s="18"/>
      <c r="BV1742" s="18"/>
      <c r="BW1742" s="18"/>
      <c r="BX1742" s="18"/>
      <c r="BY1742" s="18"/>
      <c r="BZ1742" s="18"/>
      <c r="CA1742" s="18"/>
      <c r="CB1742" s="18"/>
      <c r="CC1742" s="18"/>
      <c r="CD1742" s="18"/>
      <c r="CE1742" s="18"/>
      <c r="CF1742" s="18"/>
      <c r="CG1742" s="18"/>
      <c r="CH1742" s="18"/>
      <c r="CI1742" s="18"/>
      <c r="CJ1742" s="18"/>
      <c r="CK1742" s="18"/>
      <c r="CL1742" s="18"/>
      <c r="CM1742" s="18"/>
      <c r="CN1742" s="18"/>
      <c r="CO1742" s="18"/>
      <c r="CP1742" s="18"/>
      <c r="CQ1742" s="18"/>
      <c r="CR1742" s="18"/>
      <c r="CS1742" s="18"/>
    </row>
    <row r="1743" spans="1:97">
      <c r="A1743" s="18"/>
      <c r="B1743" s="18"/>
      <c r="C1743" s="18" t="s">
        <v>19619</v>
      </c>
      <c r="D1743" s="18"/>
      <c r="E1743" s="18"/>
      <c r="F1743" s="18"/>
      <c r="G1743" s="18"/>
      <c r="H1743" s="18"/>
      <c r="I1743" s="18"/>
      <c r="J1743" s="18"/>
      <c r="K1743" s="18"/>
      <c r="L1743" s="18"/>
      <c r="M1743" s="18"/>
      <c r="N1743" s="18"/>
      <c r="O1743" s="18"/>
      <c r="P1743" s="18"/>
      <c r="Q1743" s="18"/>
      <c r="R1743" s="18"/>
      <c r="S1743" s="18"/>
      <c r="T1743" s="18"/>
      <c r="U1743" s="18"/>
      <c r="V1743" s="18"/>
      <c r="W1743" s="18"/>
      <c r="X1743" s="18"/>
      <c r="Y1743" s="18"/>
      <c r="Z1743" s="18"/>
      <c r="AA1743" s="18"/>
      <c r="AB1743" s="18"/>
      <c r="AC1743" s="18"/>
      <c r="AD1743" s="18"/>
      <c r="AE1743" s="18"/>
      <c r="AF1743" s="18"/>
      <c r="AG1743" s="18"/>
      <c r="AH1743" s="18"/>
      <c r="AI1743" s="18"/>
      <c r="AJ1743" s="18"/>
      <c r="AK1743" s="18"/>
      <c r="AL1743" s="18"/>
      <c r="AM1743" s="18"/>
      <c r="AN1743" s="18"/>
      <c r="AO1743" s="18"/>
      <c r="AP1743" s="18"/>
      <c r="AQ1743" s="18"/>
      <c r="AR1743" s="18"/>
      <c r="AS1743" s="18"/>
      <c r="AT1743" s="18"/>
      <c r="AU1743" s="18"/>
      <c r="AV1743" s="18"/>
      <c r="AW1743" s="18"/>
      <c r="AX1743" s="18"/>
      <c r="AY1743" s="18"/>
      <c r="AZ1743" s="18"/>
      <c r="BA1743" s="18"/>
      <c r="BB1743" s="18"/>
      <c r="BC1743" s="18"/>
      <c r="BD1743" s="18"/>
      <c r="BE1743" s="18"/>
      <c r="BF1743" s="18"/>
      <c r="BG1743" s="18"/>
      <c r="BH1743" s="18"/>
      <c r="BI1743" s="18"/>
      <c r="BJ1743" s="18"/>
      <c r="BK1743" s="18"/>
      <c r="BL1743" s="18"/>
      <c r="BM1743" s="18"/>
      <c r="BN1743" s="18"/>
      <c r="BO1743" s="18"/>
      <c r="BP1743" s="18"/>
      <c r="BQ1743" s="18"/>
      <c r="BR1743" s="18"/>
      <c r="BS1743" s="18"/>
      <c r="BT1743" s="18"/>
      <c r="BU1743" s="18"/>
      <c r="BV1743" s="18"/>
      <c r="BW1743" s="18"/>
      <c r="BX1743" s="18"/>
      <c r="BY1743" s="18"/>
      <c r="BZ1743" s="18"/>
      <c r="CA1743" s="18"/>
      <c r="CB1743" s="18"/>
      <c r="CC1743" s="18"/>
      <c r="CD1743" s="18"/>
      <c r="CE1743" s="18"/>
      <c r="CF1743" s="18"/>
      <c r="CG1743" s="18"/>
      <c r="CH1743" s="18"/>
      <c r="CI1743" s="18"/>
      <c r="CJ1743" s="18"/>
      <c r="CK1743" s="18"/>
      <c r="CL1743" s="18"/>
      <c r="CM1743" s="18"/>
      <c r="CN1743" s="18"/>
      <c r="CO1743" s="18"/>
      <c r="CP1743" s="18"/>
      <c r="CQ1743" s="18"/>
      <c r="CR1743" s="18"/>
      <c r="CS1743" s="18"/>
    </row>
    <row r="1744" spans="1:97">
      <c r="A1744" s="18"/>
      <c r="B1744" s="18"/>
      <c r="C1744" s="18" t="s">
        <v>19620</v>
      </c>
      <c r="D1744" s="18"/>
      <c r="E1744" s="18"/>
      <c r="F1744" s="18"/>
      <c r="G1744" s="18"/>
      <c r="H1744" s="18"/>
      <c r="I1744" s="18"/>
      <c r="J1744" s="18"/>
      <c r="K1744" s="18"/>
      <c r="L1744" s="18"/>
      <c r="M1744" s="18"/>
      <c r="N1744" s="18"/>
      <c r="O1744" s="18"/>
      <c r="P1744" s="18"/>
      <c r="Q1744" s="18"/>
      <c r="R1744" s="18"/>
      <c r="S1744" s="18"/>
      <c r="T1744" s="18"/>
      <c r="U1744" s="18"/>
      <c r="V1744" s="18"/>
      <c r="W1744" s="18"/>
      <c r="X1744" s="18"/>
      <c r="Y1744" s="18"/>
      <c r="Z1744" s="18"/>
      <c r="AA1744" s="18"/>
      <c r="AB1744" s="18"/>
      <c r="AC1744" s="18"/>
      <c r="AD1744" s="18"/>
      <c r="AE1744" s="18"/>
      <c r="AF1744" s="18"/>
      <c r="AG1744" s="18"/>
      <c r="AH1744" s="18"/>
      <c r="AI1744" s="18"/>
      <c r="AJ1744" s="18"/>
      <c r="AK1744" s="18"/>
      <c r="AL1744" s="18"/>
      <c r="AM1744" s="18"/>
      <c r="AN1744" s="18"/>
      <c r="AO1744" s="18"/>
      <c r="AP1744" s="18"/>
      <c r="AQ1744" s="18"/>
      <c r="AR1744" s="18"/>
      <c r="AS1744" s="18"/>
      <c r="AT1744" s="18"/>
      <c r="AU1744" s="18"/>
      <c r="AV1744" s="18"/>
      <c r="AW1744" s="18"/>
      <c r="AX1744" s="18"/>
      <c r="AY1744" s="18"/>
      <c r="AZ1744" s="18"/>
      <c r="BA1744" s="18"/>
      <c r="BB1744" s="18"/>
      <c r="BC1744" s="18"/>
      <c r="BD1744" s="18"/>
      <c r="BE1744" s="18"/>
      <c r="BF1744" s="18"/>
      <c r="BG1744" s="18"/>
      <c r="BH1744" s="18"/>
      <c r="BI1744" s="18"/>
      <c r="BJ1744" s="18"/>
      <c r="BK1744" s="18"/>
      <c r="BL1744" s="18"/>
      <c r="BM1744" s="18"/>
      <c r="BN1744" s="18"/>
      <c r="BO1744" s="18"/>
      <c r="BP1744" s="18"/>
      <c r="BQ1744" s="18"/>
      <c r="BR1744" s="18"/>
      <c r="BS1744" s="18"/>
      <c r="BT1744" s="18"/>
      <c r="BU1744" s="18"/>
      <c r="BV1744" s="18"/>
      <c r="BW1744" s="18"/>
      <c r="BX1744" s="18"/>
      <c r="BY1744" s="18"/>
      <c r="BZ1744" s="18"/>
      <c r="CA1744" s="18"/>
      <c r="CB1744" s="18"/>
      <c r="CC1744" s="18"/>
      <c r="CD1744" s="18"/>
      <c r="CE1744" s="18"/>
      <c r="CF1744" s="18"/>
      <c r="CG1744" s="18"/>
      <c r="CH1744" s="18"/>
      <c r="CI1744" s="18"/>
      <c r="CJ1744" s="18"/>
      <c r="CK1744" s="18"/>
      <c r="CL1744" s="18"/>
      <c r="CM1744" s="18"/>
      <c r="CN1744" s="18"/>
      <c r="CO1744" s="18"/>
      <c r="CP1744" s="18"/>
      <c r="CQ1744" s="18"/>
      <c r="CR1744" s="18"/>
      <c r="CS1744" s="18"/>
    </row>
    <row r="1745" spans="1:97">
      <c r="A1745" s="18"/>
      <c r="B1745" s="18"/>
      <c r="C1745" s="18" t="s">
        <v>19621</v>
      </c>
      <c r="D1745" s="18"/>
      <c r="E1745" s="18"/>
      <c r="F1745" s="18"/>
      <c r="G1745" s="18"/>
      <c r="H1745" s="18"/>
      <c r="I1745" s="18"/>
      <c r="J1745" s="18"/>
      <c r="K1745" s="18"/>
      <c r="L1745" s="18"/>
      <c r="M1745" s="18"/>
      <c r="N1745" s="18"/>
      <c r="O1745" s="18"/>
      <c r="P1745" s="18"/>
      <c r="Q1745" s="18"/>
      <c r="R1745" s="18"/>
      <c r="S1745" s="18"/>
      <c r="T1745" s="18"/>
      <c r="U1745" s="18"/>
      <c r="V1745" s="18"/>
      <c r="W1745" s="18"/>
      <c r="X1745" s="18"/>
      <c r="Y1745" s="18"/>
      <c r="Z1745" s="18"/>
      <c r="AA1745" s="18"/>
      <c r="AB1745" s="18"/>
      <c r="AC1745" s="18"/>
      <c r="AD1745" s="18"/>
      <c r="AE1745" s="18"/>
      <c r="AF1745" s="18"/>
      <c r="AG1745" s="18"/>
      <c r="AH1745" s="18"/>
      <c r="AI1745" s="18"/>
      <c r="AJ1745" s="18"/>
      <c r="AK1745" s="18"/>
      <c r="AL1745" s="18"/>
      <c r="AM1745" s="18"/>
      <c r="AN1745" s="18"/>
      <c r="AO1745" s="18"/>
      <c r="AP1745" s="18"/>
      <c r="AQ1745" s="18"/>
      <c r="AR1745" s="18"/>
      <c r="AS1745" s="18"/>
      <c r="AT1745" s="18"/>
      <c r="AU1745" s="18"/>
      <c r="AV1745" s="18"/>
      <c r="AW1745" s="18"/>
      <c r="AX1745" s="18"/>
      <c r="AY1745" s="18"/>
      <c r="AZ1745" s="18"/>
      <c r="BA1745" s="18"/>
      <c r="BB1745" s="18"/>
      <c r="BC1745" s="18"/>
      <c r="BD1745" s="18"/>
      <c r="BE1745" s="18"/>
      <c r="BF1745" s="18"/>
      <c r="BG1745" s="18"/>
      <c r="BH1745" s="18"/>
      <c r="BI1745" s="18"/>
      <c r="BJ1745" s="18"/>
      <c r="BK1745" s="18"/>
      <c r="BL1745" s="18"/>
      <c r="BM1745" s="18"/>
      <c r="BN1745" s="18"/>
      <c r="BO1745" s="18"/>
      <c r="BP1745" s="18"/>
      <c r="BQ1745" s="18"/>
      <c r="BR1745" s="18"/>
      <c r="BS1745" s="18"/>
      <c r="BT1745" s="18"/>
      <c r="BU1745" s="18"/>
      <c r="BV1745" s="18"/>
      <c r="BW1745" s="18"/>
      <c r="BX1745" s="18"/>
      <c r="BY1745" s="18"/>
      <c r="BZ1745" s="18"/>
      <c r="CA1745" s="18"/>
      <c r="CB1745" s="18"/>
      <c r="CC1745" s="18"/>
      <c r="CD1745" s="18"/>
      <c r="CE1745" s="18"/>
      <c r="CF1745" s="18"/>
      <c r="CG1745" s="18"/>
      <c r="CH1745" s="18"/>
      <c r="CI1745" s="18"/>
      <c r="CJ1745" s="18"/>
      <c r="CK1745" s="18"/>
      <c r="CL1745" s="18"/>
      <c r="CM1745" s="18"/>
      <c r="CN1745" s="18"/>
      <c r="CO1745" s="18"/>
      <c r="CP1745" s="18"/>
      <c r="CQ1745" s="18"/>
      <c r="CR1745" s="18"/>
      <c r="CS1745" s="18"/>
    </row>
    <row r="1746" spans="1:97">
      <c r="A1746" s="18"/>
      <c r="B1746" s="18"/>
      <c r="C1746" s="18" t="s">
        <v>19622</v>
      </c>
      <c r="D1746" s="18"/>
      <c r="E1746" s="18"/>
      <c r="F1746" s="18"/>
      <c r="G1746" s="18"/>
      <c r="H1746" s="18"/>
      <c r="I1746" s="18"/>
      <c r="J1746" s="18"/>
      <c r="K1746" s="18"/>
      <c r="L1746" s="18"/>
      <c r="M1746" s="18"/>
      <c r="N1746" s="18"/>
      <c r="O1746" s="18"/>
      <c r="P1746" s="18"/>
      <c r="Q1746" s="18"/>
      <c r="R1746" s="18"/>
      <c r="S1746" s="18"/>
      <c r="T1746" s="18"/>
      <c r="U1746" s="18"/>
      <c r="V1746" s="18"/>
      <c r="W1746" s="18"/>
      <c r="X1746" s="18"/>
      <c r="Y1746" s="18"/>
      <c r="Z1746" s="18"/>
      <c r="AA1746" s="18"/>
      <c r="AB1746" s="18"/>
      <c r="AC1746" s="18"/>
      <c r="AD1746" s="18"/>
      <c r="AE1746" s="18"/>
      <c r="AF1746" s="18"/>
      <c r="AG1746" s="18"/>
      <c r="AH1746" s="18"/>
      <c r="AI1746" s="18"/>
      <c r="AJ1746" s="18"/>
      <c r="AK1746" s="18"/>
      <c r="AL1746" s="18"/>
      <c r="AM1746" s="18"/>
      <c r="AN1746" s="18"/>
      <c r="AO1746" s="18"/>
      <c r="AP1746" s="18"/>
      <c r="AQ1746" s="18"/>
      <c r="AR1746" s="18"/>
      <c r="AS1746" s="18"/>
      <c r="AT1746" s="18"/>
      <c r="AU1746" s="18"/>
      <c r="AV1746" s="18"/>
      <c r="AW1746" s="18"/>
      <c r="AX1746" s="18"/>
      <c r="AY1746" s="18"/>
      <c r="AZ1746" s="18"/>
      <c r="BA1746" s="18"/>
      <c r="BB1746" s="18"/>
      <c r="BC1746" s="18"/>
      <c r="BD1746" s="18"/>
      <c r="BE1746" s="18"/>
      <c r="BF1746" s="18"/>
      <c r="BG1746" s="18"/>
      <c r="BH1746" s="18"/>
      <c r="BI1746" s="18"/>
      <c r="BJ1746" s="18"/>
      <c r="BK1746" s="18"/>
      <c r="BL1746" s="18"/>
      <c r="BM1746" s="18"/>
      <c r="BN1746" s="18"/>
      <c r="BO1746" s="18"/>
      <c r="BP1746" s="18"/>
      <c r="BQ1746" s="18"/>
      <c r="BR1746" s="18"/>
      <c r="BS1746" s="18"/>
      <c r="BT1746" s="18"/>
      <c r="BU1746" s="18"/>
      <c r="BV1746" s="18"/>
      <c r="BW1746" s="18"/>
      <c r="BX1746" s="18"/>
      <c r="BY1746" s="18"/>
      <c r="BZ1746" s="18"/>
      <c r="CA1746" s="18"/>
      <c r="CB1746" s="18"/>
      <c r="CC1746" s="18"/>
      <c r="CD1746" s="18"/>
      <c r="CE1746" s="18"/>
      <c r="CF1746" s="18"/>
      <c r="CG1746" s="18"/>
      <c r="CH1746" s="18"/>
      <c r="CI1746" s="18"/>
      <c r="CJ1746" s="18"/>
      <c r="CK1746" s="18"/>
      <c r="CL1746" s="18"/>
      <c r="CM1746" s="18"/>
      <c r="CN1746" s="18"/>
      <c r="CO1746" s="18"/>
      <c r="CP1746" s="18"/>
      <c r="CQ1746" s="18"/>
      <c r="CR1746" s="18"/>
      <c r="CS1746" s="18"/>
    </row>
    <row r="1747" spans="1:97">
      <c r="A1747" s="18"/>
      <c r="B1747" s="18"/>
      <c r="C1747" s="18" t="s">
        <v>19623</v>
      </c>
      <c r="D1747" s="18"/>
      <c r="E1747" s="18"/>
      <c r="F1747" s="18"/>
      <c r="G1747" s="18"/>
      <c r="H1747" s="18"/>
      <c r="I1747" s="18"/>
      <c r="J1747" s="18"/>
      <c r="K1747" s="18"/>
      <c r="L1747" s="18"/>
      <c r="M1747" s="18"/>
      <c r="N1747" s="18"/>
      <c r="O1747" s="18"/>
      <c r="P1747" s="18"/>
      <c r="Q1747" s="18"/>
      <c r="R1747" s="18"/>
      <c r="S1747" s="18"/>
      <c r="T1747" s="18"/>
      <c r="U1747" s="18"/>
      <c r="V1747" s="18"/>
      <c r="W1747" s="18"/>
      <c r="X1747" s="18"/>
      <c r="Y1747" s="18"/>
      <c r="Z1747" s="18"/>
      <c r="AA1747" s="18"/>
      <c r="AB1747" s="18"/>
      <c r="AC1747" s="18"/>
      <c r="AD1747" s="18"/>
      <c r="AE1747" s="18"/>
      <c r="AF1747" s="18"/>
      <c r="AG1747" s="18"/>
      <c r="AH1747" s="18"/>
      <c r="AI1747" s="18"/>
      <c r="AJ1747" s="18"/>
      <c r="AK1747" s="18"/>
      <c r="AL1747" s="18"/>
      <c r="AM1747" s="18"/>
      <c r="AN1747" s="18"/>
      <c r="AO1747" s="18"/>
      <c r="AP1747" s="18"/>
      <c r="AQ1747" s="18"/>
      <c r="AR1747" s="18"/>
      <c r="AS1747" s="18"/>
      <c r="AT1747" s="18"/>
      <c r="AU1747" s="18"/>
      <c r="AV1747" s="18"/>
      <c r="AW1747" s="18"/>
      <c r="AX1747" s="18"/>
      <c r="AY1747" s="18"/>
      <c r="AZ1747" s="18"/>
      <c r="BA1747" s="18"/>
      <c r="BB1747" s="18"/>
      <c r="BC1747" s="18"/>
      <c r="BD1747" s="18"/>
      <c r="BE1747" s="18"/>
      <c r="BF1747" s="18"/>
      <c r="BG1747" s="18"/>
      <c r="BH1747" s="18"/>
      <c r="BI1747" s="18"/>
      <c r="BJ1747" s="18"/>
      <c r="BK1747" s="18"/>
      <c r="BL1747" s="18"/>
      <c r="BM1747" s="18"/>
      <c r="BN1747" s="18"/>
      <c r="BO1747" s="18"/>
      <c r="BP1747" s="18"/>
      <c r="BQ1747" s="18"/>
      <c r="BR1747" s="18"/>
      <c r="BS1747" s="18"/>
      <c r="BT1747" s="18"/>
      <c r="BU1747" s="18"/>
      <c r="BV1747" s="18"/>
      <c r="BW1747" s="18"/>
      <c r="BX1747" s="18"/>
      <c r="BY1747" s="18"/>
      <c r="BZ1747" s="18"/>
      <c r="CA1747" s="18"/>
      <c r="CB1747" s="18"/>
      <c r="CC1747" s="18"/>
      <c r="CD1747" s="18"/>
      <c r="CE1747" s="18"/>
      <c r="CF1747" s="18"/>
      <c r="CG1747" s="18"/>
      <c r="CH1747" s="18"/>
      <c r="CI1747" s="18"/>
      <c r="CJ1747" s="18"/>
      <c r="CK1747" s="18"/>
      <c r="CL1747" s="18"/>
      <c r="CM1747" s="18"/>
      <c r="CN1747" s="18"/>
      <c r="CO1747" s="18"/>
      <c r="CP1747" s="18"/>
      <c r="CQ1747" s="18"/>
      <c r="CR1747" s="18"/>
      <c r="CS1747" s="18"/>
    </row>
    <row r="1748" spans="1:97">
      <c r="A1748" s="18"/>
      <c r="B1748" s="18"/>
      <c r="C1748" s="18" t="s">
        <v>19624</v>
      </c>
      <c r="D1748" s="18"/>
      <c r="E1748" s="18"/>
      <c r="F1748" s="18"/>
      <c r="G1748" s="18"/>
      <c r="H1748" s="18"/>
      <c r="I1748" s="18"/>
      <c r="J1748" s="18"/>
      <c r="K1748" s="18"/>
      <c r="L1748" s="18"/>
      <c r="M1748" s="18"/>
      <c r="N1748" s="18"/>
      <c r="O1748" s="18"/>
      <c r="P1748" s="18"/>
      <c r="Q1748" s="18"/>
      <c r="R1748" s="18"/>
      <c r="S1748" s="18"/>
      <c r="T1748" s="18"/>
      <c r="U1748" s="18"/>
      <c r="V1748" s="18"/>
      <c r="W1748" s="18"/>
      <c r="X1748" s="18"/>
      <c r="Y1748" s="18"/>
      <c r="Z1748" s="18"/>
      <c r="AA1748" s="18"/>
      <c r="AB1748" s="18"/>
      <c r="AC1748" s="18"/>
      <c r="AD1748" s="18"/>
      <c r="AE1748" s="18"/>
      <c r="AF1748" s="18"/>
      <c r="AG1748" s="18"/>
      <c r="AH1748" s="18"/>
      <c r="AI1748" s="18"/>
      <c r="AJ1748" s="18"/>
      <c r="AK1748" s="18"/>
      <c r="AL1748" s="18"/>
      <c r="AM1748" s="18"/>
      <c r="AN1748" s="18"/>
      <c r="AO1748" s="18"/>
      <c r="AP1748" s="18"/>
      <c r="AQ1748" s="18"/>
      <c r="AR1748" s="18"/>
      <c r="AS1748" s="18"/>
      <c r="AT1748" s="18"/>
      <c r="AU1748" s="18"/>
      <c r="AV1748" s="18"/>
      <c r="AW1748" s="18"/>
      <c r="AX1748" s="18"/>
      <c r="AY1748" s="18"/>
      <c r="AZ1748" s="18"/>
      <c r="BA1748" s="18"/>
      <c r="BB1748" s="18"/>
      <c r="BC1748" s="18"/>
      <c r="BD1748" s="18"/>
      <c r="BE1748" s="18"/>
      <c r="BF1748" s="18"/>
      <c r="BG1748" s="18"/>
      <c r="BH1748" s="18"/>
      <c r="BI1748" s="18"/>
      <c r="BJ1748" s="18"/>
      <c r="BK1748" s="18"/>
      <c r="BL1748" s="18"/>
      <c r="BM1748" s="18"/>
      <c r="BN1748" s="18"/>
      <c r="BO1748" s="18"/>
      <c r="BP1748" s="18"/>
      <c r="BQ1748" s="18"/>
      <c r="BR1748" s="18"/>
      <c r="BS1748" s="18"/>
      <c r="BT1748" s="18"/>
      <c r="BU1748" s="18"/>
      <c r="BV1748" s="18"/>
      <c r="BW1748" s="18"/>
      <c r="BX1748" s="18"/>
      <c r="BY1748" s="18"/>
      <c r="BZ1748" s="18"/>
      <c r="CA1748" s="18"/>
      <c r="CB1748" s="18"/>
      <c r="CC1748" s="18"/>
      <c r="CD1748" s="18"/>
      <c r="CE1748" s="18"/>
      <c r="CF1748" s="18"/>
      <c r="CG1748" s="18"/>
      <c r="CH1748" s="18"/>
      <c r="CI1748" s="18"/>
      <c r="CJ1748" s="18"/>
      <c r="CK1748" s="18"/>
      <c r="CL1748" s="18"/>
      <c r="CM1748" s="18"/>
      <c r="CN1748" s="18"/>
      <c r="CO1748" s="18"/>
      <c r="CP1748" s="18"/>
      <c r="CQ1748" s="18"/>
      <c r="CR1748" s="18"/>
      <c r="CS1748" s="18"/>
    </row>
    <row r="1749" spans="1:97">
      <c r="A1749" s="18"/>
      <c r="B1749" s="18"/>
      <c r="C1749" s="18" t="s">
        <v>19625</v>
      </c>
      <c r="D1749" s="18"/>
      <c r="E1749" s="18"/>
      <c r="F1749" s="18"/>
      <c r="G1749" s="18"/>
      <c r="H1749" s="18"/>
      <c r="I1749" s="18"/>
      <c r="J1749" s="18"/>
      <c r="K1749" s="18"/>
      <c r="L1749" s="18"/>
      <c r="M1749" s="18"/>
      <c r="N1749" s="18"/>
      <c r="O1749" s="18"/>
      <c r="P1749" s="18"/>
      <c r="Q1749" s="18"/>
      <c r="R1749" s="18"/>
      <c r="S1749" s="18"/>
      <c r="T1749" s="18"/>
      <c r="U1749" s="18"/>
      <c r="V1749" s="18"/>
      <c r="W1749" s="18"/>
      <c r="X1749" s="18"/>
      <c r="Y1749" s="18"/>
      <c r="Z1749" s="18"/>
      <c r="AA1749" s="18"/>
      <c r="AB1749" s="18"/>
      <c r="AC1749" s="18"/>
      <c r="AD1749" s="18"/>
      <c r="AE1749" s="18"/>
      <c r="AF1749" s="18"/>
      <c r="AG1749" s="18"/>
      <c r="AH1749" s="18"/>
      <c r="AI1749" s="18"/>
      <c r="AJ1749" s="18"/>
      <c r="AK1749" s="18"/>
      <c r="AL1749" s="18"/>
      <c r="AM1749" s="18"/>
      <c r="AN1749" s="18"/>
      <c r="AO1749" s="18"/>
      <c r="AP1749" s="18"/>
      <c r="AQ1749" s="18"/>
      <c r="AR1749" s="18"/>
      <c r="AS1749" s="18"/>
      <c r="AT1749" s="18"/>
      <c r="AU1749" s="18"/>
      <c r="AV1749" s="18"/>
      <c r="AW1749" s="18"/>
      <c r="AX1749" s="18"/>
      <c r="AY1749" s="18"/>
      <c r="AZ1749" s="18"/>
      <c r="BA1749" s="18"/>
      <c r="BB1749" s="18"/>
      <c r="BC1749" s="18"/>
      <c r="BD1749" s="18"/>
      <c r="BE1749" s="18"/>
      <c r="BF1749" s="18"/>
      <c r="BG1749" s="18"/>
      <c r="BH1749" s="18"/>
      <c r="BI1749" s="18"/>
      <c r="BJ1749" s="18"/>
      <c r="BK1749" s="18"/>
      <c r="BL1749" s="18"/>
      <c r="BM1749" s="18"/>
      <c r="BN1749" s="18"/>
      <c r="BO1749" s="18"/>
      <c r="BP1749" s="18"/>
      <c r="BQ1749" s="18"/>
      <c r="BR1749" s="18"/>
      <c r="BS1749" s="18"/>
      <c r="BT1749" s="18"/>
      <c r="BU1749" s="18"/>
      <c r="BV1749" s="18"/>
      <c r="BW1749" s="18"/>
      <c r="BX1749" s="18"/>
      <c r="BY1749" s="18"/>
      <c r="BZ1749" s="18"/>
      <c r="CA1749" s="18"/>
      <c r="CB1749" s="18"/>
      <c r="CC1749" s="18"/>
      <c r="CD1749" s="18"/>
      <c r="CE1749" s="18"/>
      <c r="CF1749" s="18"/>
      <c r="CG1749" s="18"/>
      <c r="CH1749" s="18"/>
      <c r="CI1749" s="18"/>
      <c r="CJ1749" s="18"/>
      <c r="CK1749" s="18"/>
      <c r="CL1749" s="18"/>
      <c r="CM1749" s="18"/>
      <c r="CN1749" s="18"/>
      <c r="CO1749" s="18"/>
      <c r="CP1749" s="18"/>
      <c r="CQ1749" s="18"/>
      <c r="CR1749" s="18"/>
      <c r="CS1749" s="18"/>
    </row>
    <row r="1750" spans="1:97">
      <c r="A1750" s="18"/>
      <c r="B1750" s="18"/>
      <c r="C1750" s="18" t="s">
        <v>19626</v>
      </c>
      <c r="D1750" s="18"/>
      <c r="E1750" s="18"/>
      <c r="F1750" s="18"/>
      <c r="G1750" s="18"/>
      <c r="H1750" s="18"/>
      <c r="I1750" s="18"/>
      <c r="J1750" s="18"/>
      <c r="K1750" s="18"/>
      <c r="L1750" s="18"/>
      <c r="M1750" s="18"/>
      <c r="N1750" s="18"/>
      <c r="O1750" s="18"/>
      <c r="P1750" s="18"/>
      <c r="Q1750" s="18"/>
      <c r="R1750" s="18"/>
      <c r="S1750" s="18"/>
      <c r="T1750" s="18"/>
      <c r="U1750" s="18"/>
      <c r="V1750" s="18"/>
      <c r="W1750" s="18"/>
      <c r="X1750" s="18"/>
      <c r="Y1750" s="18"/>
      <c r="Z1750" s="18"/>
      <c r="AA1750" s="18"/>
      <c r="AB1750" s="18"/>
      <c r="AC1750" s="18"/>
      <c r="AD1750" s="18"/>
      <c r="AE1750" s="18"/>
      <c r="AF1750" s="18"/>
      <c r="AG1750" s="18"/>
      <c r="AH1750" s="18"/>
      <c r="AI1750" s="18"/>
      <c r="AJ1750" s="18"/>
      <c r="AK1750" s="18"/>
      <c r="AL1750" s="18"/>
      <c r="AM1750" s="18"/>
      <c r="AN1750" s="18"/>
      <c r="AO1750" s="18"/>
      <c r="AP1750" s="18"/>
      <c r="AQ1750" s="18"/>
      <c r="AR1750" s="18"/>
      <c r="AS1750" s="18"/>
      <c r="AT1750" s="18"/>
      <c r="AU1750" s="18"/>
      <c r="AV1750" s="18"/>
      <c r="AW1750" s="18"/>
      <c r="AX1750" s="18"/>
      <c r="AY1750" s="18"/>
      <c r="AZ1750" s="18"/>
      <c r="BA1750" s="18"/>
      <c r="BB1750" s="18"/>
      <c r="BC1750" s="18"/>
      <c r="BD1750" s="18"/>
      <c r="BE1750" s="18"/>
      <c r="BF1750" s="18"/>
      <c r="BG1750" s="18"/>
      <c r="BH1750" s="18"/>
      <c r="BI1750" s="18"/>
      <c r="BJ1750" s="18"/>
      <c r="BK1750" s="18"/>
      <c r="BL1750" s="18"/>
      <c r="BM1750" s="18"/>
      <c r="BN1750" s="18"/>
      <c r="BO1750" s="18"/>
      <c r="BP1750" s="18"/>
      <c r="BQ1750" s="18"/>
      <c r="BR1750" s="18"/>
      <c r="BS1750" s="18"/>
      <c r="BT1750" s="18"/>
      <c r="BU1750" s="18"/>
      <c r="BV1750" s="18"/>
      <c r="BW1750" s="18"/>
      <c r="BX1750" s="18"/>
      <c r="BY1750" s="18"/>
      <c r="BZ1750" s="18"/>
      <c r="CA1750" s="18"/>
      <c r="CB1750" s="18"/>
      <c r="CC1750" s="18"/>
      <c r="CD1750" s="18"/>
      <c r="CE1750" s="18"/>
      <c r="CF1750" s="18"/>
      <c r="CG1750" s="18"/>
      <c r="CH1750" s="18"/>
      <c r="CI1750" s="18"/>
      <c r="CJ1750" s="18"/>
      <c r="CK1750" s="18"/>
      <c r="CL1750" s="18"/>
      <c r="CM1750" s="18"/>
      <c r="CN1750" s="18"/>
      <c r="CO1750" s="18"/>
      <c r="CP1750" s="18"/>
      <c r="CQ1750" s="18"/>
      <c r="CR1750" s="18"/>
      <c r="CS1750" s="18"/>
    </row>
    <row r="1751" spans="1:97">
      <c r="A1751" s="18"/>
      <c r="B1751" s="18"/>
      <c r="C1751" s="18" t="s">
        <v>19627</v>
      </c>
      <c r="D1751" s="18"/>
      <c r="E1751" s="18"/>
      <c r="F1751" s="18"/>
      <c r="G1751" s="18"/>
      <c r="H1751" s="18"/>
      <c r="I1751" s="18"/>
      <c r="J1751" s="18"/>
      <c r="K1751" s="18"/>
      <c r="L1751" s="18"/>
      <c r="M1751" s="18"/>
      <c r="N1751" s="18"/>
      <c r="O1751" s="18"/>
      <c r="P1751" s="18"/>
      <c r="Q1751" s="18"/>
      <c r="R1751" s="18"/>
      <c r="S1751" s="18"/>
      <c r="T1751" s="18"/>
      <c r="U1751" s="18"/>
      <c r="V1751" s="18"/>
      <c r="W1751" s="18"/>
      <c r="X1751" s="18"/>
      <c r="Y1751" s="18"/>
      <c r="Z1751" s="18"/>
      <c r="AA1751" s="18"/>
      <c r="AB1751" s="18"/>
      <c r="AC1751" s="18"/>
      <c r="AD1751" s="18"/>
      <c r="AE1751" s="18"/>
      <c r="AF1751" s="18"/>
      <c r="AG1751" s="18"/>
      <c r="AH1751" s="18"/>
      <c r="AI1751" s="18"/>
      <c r="AJ1751" s="18"/>
      <c r="AK1751" s="18"/>
      <c r="AL1751" s="18"/>
      <c r="AM1751" s="18"/>
      <c r="AN1751" s="18"/>
      <c r="AO1751" s="18"/>
      <c r="AP1751" s="18"/>
      <c r="AQ1751" s="18"/>
      <c r="AR1751" s="18"/>
      <c r="AS1751" s="18"/>
      <c r="AT1751" s="18"/>
      <c r="AU1751" s="18"/>
      <c r="AV1751" s="18"/>
      <c r="AW1751" s="18"/>
      <c r="AX1751" s="18"/>
      <c r="AY1751" s="18"/>
      <c r="AZ1751" s="18"/>
      <c r="BA1751" s="18"/>
      <c r="BB1751" s="18"/>
      <c r="BC1751" s="18"/>
      <c r="BD1751" s="18"/>
      <c r="BE1751" s="18"/>
      <c r="BF1751" s="18"/>
      <c r="BG1751" s="18"/>
      <c r="BH1751" s="18"/>
      <c r="BI1751" s="18"/>
      <c r="BJ1751" s="18"/>
      <c r="BK1751" s="18"/>
      <c r="BL1751" s="18"/>
      <c r="BM1751" s="18"/>
      <c r="BN1751" s="18"/>
      <c r="BO1751" s="18"/>
      <c r="BP1751" s="18"/>
      <c r="BQ1751" s="18"/>
      <c r="BR1751" s="18"/>
      <c r="BS1751" s="18"/>
      <c r="BT1751" s="18"/>
      <c r="BU1751" s="18"/>
      <c r="BV1751" s="18"/>
      <c r="BW1751" s="18"/>
      <c r="BX1751" s="18"/>
      <c r="BY1751" s="18"/>
      <c r="BZ1751" s="18"/>
      <c r="CA1751" s="18"/>
      <c r="CB1751" s="18"/>
      <c r="CC1751" s="18"/>
      <c r="CD1751" s="18"/>
      <c r="CE1751" s="18"/>
      <c r="CF1751" s="18"/>
      <c r="CG1751" s="18"/>
      <c r="CH1751" s="18"/>
      <c r="CI1751" s="18"/>
      <c r="CJ1751" s="18"/>
      <c r="CK1751" s="18"/>
      <c r="CL1751" s="18"/>
      <c r="CM1751" s="18"/>
      <c r="CN1751" s="18"/>
      <c r="CO1751" s="18"/>
      <c r="CP1751" s="18"/>
      <c r="CQ1751" s="18"/>
      <c r="CR1751" s="18"/>
      <c r="CS1751" s="18"/>
    </row>
    <row r="1752" spans="1:97">
      <c r="A1752" s="18"/>
      <c r="B1752" s="18"/>
      <c r="C1752" s="18" t="s">
        <v>19628</v>
      </c>
      <c r="D1752" s="18"/>
      <c r="E1752" s="18"/>
      <c r="F1752" s="18"/>
      <c r="G1752" s="18"/>
      <c r="H1752" s="18"/>
      <c r="I1752" s="18"/>
      <c r="J1752" s="18"/>
      <c r="K1752" s="18"/>
      <c r="L1752" s="18"/>
      <c r="M1752" s="18"/>
      <c r="N1752" s="18"/>
      <c r="O1752" s="18"/>
      <c r="P1752" s="18"/>
      <c r="Q1752" s="18"/>
      <c r="R1752" s="18"/>
      <c r="S1752" s="18"/>
      <c r="T1752" s="18"/>
      <c r="U1752" s="18"/>
      <c r="V1752" s="18"/>
      <c r="W1752" s="18"/>
      <c r="X1752" s="18"/>
      <c r="Y1752" s="18"/>
      <c r="Z1752" s="18"/>
      <c r="AA1752" s="18"/>
      <c r="AB1752" s="18"/>
      <c r="AC1752" s="18"/>
      <c r="AD1752" s="18"/>
      <c r="AE1752" s="18"/>
      <c r="AF1752" s="18"/>
      <c r="AG1752" s="18"/>
      <c r="AH1752" s="18"/>
      <c r="AI1752" s="18"/>
      <c r="AJ1752" s="18"/>
      <c r="AK1752" s="18"/>
      <c r="AL1752" s="18"/>
      <c r="AM1752" s="18"/>
      <c r="AN1752" s="18"/>
      <c r="AO1752" s="18"/>
      <c r="AP1752" s="18"/>
      <c r="AQ1752" s="18"/>
      <c r="AR1752" s="18"/>
      <c r="AS1752" s="18"/>
      <c r="AT1752" s="18"/>
      <c r="AU1752" s="18"/>
      <c r="AV1752" s="18"/>
      <c r="AW1752" s="18"/>
      <c r="AX1752" s="18"/>
      <c r="AY1752" s="18"/>
      <c r="AZ1752" s="18"/>
      <c r="BA1752" s="18"/>
      <c r="BB1752" s="18"/>
      <c r="BC1752" s="18"/>
      <c r="BD1752" s="18"/>
      <c r="BE1752" s="18"/>
      <c r="BF1752" s="18"/>
      <c r="BG1752" s="18"/>
      <c r="BH1752" s="18"/>
      <c r="BI1752" s="18"/>
      <c r="BJ1752" s="18"/>
      <c r="BK1752" s="18"/>
      <c r="BL1752" s="18"/>
      <c r="BM1752" s="18"/>
      <c r="BN1752" s="18"/>
      <c r="BO1752" s="18"/>
      <c r="BP1752" s="18"/>
      <c r="BQ1752" s="18"/>
      <c r="BR1752" s="18"/>
      <c r="BS1752" s="18"/>
      <c r="BT1752" s="18"/>
      <c r="BU1752" s="18"/>
      <c r="BV1752" s="18"/>
      <c r="BW1752" s="18"/>
      <c r="BX1752" s="18"/>
      <c r="BY1752" s="18"/>
      <c r="BZ1752" s="18"/>
      <c r="CA1752" s="18"/>
      <c r="CB1752" s="18"/>
      <c r="CC1752" s="18"/>
      <c r="CD1752" s="18"/>
      <c r="CE1752" s="18"/>
      <c r="CF1752" s="18"/>
      <c r="CG1752" s="18"/>
      <c r="CH1752" s="18"/>
      <c r="CI1752" s="18"/>
      <c r="CJ1752" s="18"/>
      <c r="CK1752" s="18"/>
      <c r="CL1752" s="18"/>
      <c r="CM1752" s="18"/>
      <c r="CN1752" s="18"/>
      <c r="CO1752" s="18"/>
      <c r="CP1752" s="18"/>
      <c r="CQ1752" s="18"/>
      <c r="CR1752" s="18"/>
      <c r="CS1752" s="18"/>
    </row>
    <row r="1753" spans="1:97">
      <c r="A1753" s="18"/>
      <c r="B1753" s="18"/>
      <c r="C1753" s="18" t="s">
        <v>19629</v>
      </c>
      <c r="D1753" s="18"/>
      <c r="E1753" s="18"/>
      <c r="F1753" s="18"/>
      <c r="G1753" s="18"/>
      <c r="H1753" s="18"/>
      <c r="I1753" s="18"/>
      <c r="J1753" s="18"/>
      <c r="K1753" s="18"/>
      <c r="L1753" s="18"/>
      <c r="M1753" s="18"/>
      <c r="N1753" s="18"/>
      <c r="O1753" s="18"/>
      <c r="P1753" s="18"/>
      <c r="Q1753" s="18"/>
      <c r="R1753" s="18"/>
      <c r="S1753" s="18"/>
      <c r="T1753" s="18"/>
      <c r="U1753" s="18"/>
      <c r="V1753" s="18"/>
      <c r="W1753" s="18"/>
      <c r="X1753" s="18"/>
      <c r="Y1753" s="18"/>
      <c r="Z1753" s="18"/>
      <c r="AA1753" s="18"/>
      <c r="AB1753" s="18"/>
      <c r="AC1753" s="18"/>
      <c r="AD1753" s="18"/>
      <c r="AE1753" s="18"/>
      <c r="AF1753" s="18"/>
      <c r="AG1753" s="18"/>
      <c r="AH1753" s="18"/>
      <c r="AI1753" s="18"/>
      <c r="AJ1753" s="18"/>
      <c r="AK1753" s="18"/>
      <c r="AL1753" s="18"/>
      <c r="AM1753" s="18"/>
      <c r="AN1753" s="18"/>
      <c r="AO1753" s="18"/>
      <c r="AP1753" s="18"/>
      <c r="AQ1753" s="18"/>
      <c r="AR1753" s="18"/>
      <c r="AS1753" s="18"/>
      <c r="AT1753" s="18"/>
      <c r="AU1753" s="18"/>
      <c r="AV1753" s="18"/>
      <c r="AW1753" s="18"/>
      <c r="AX1753" s="18"/>
      <c r="AY1753" s="18"/>
      <c r="AZ1753" s="18"/>
      <c r="BA1753" s="18"/>
      <c r="BB1753" s="18"/>
      <c r="BC1753" s="18"/>
      <c r="BD1753" s="18"/>
      <c r="BE1753" s="18"/>
      <c r="BF1753" s="18"/>
      <c r="BG1753" s="18"/>
      <c r="BH1753" s="18"/>
      <c r="BI1753" s="18"/>
      <c r="BJ1753" s="18"/>
      <c r="BK1753" s="18"/>
      <c r="BL1753" s="18"/>
      <c r="BM1753" s="18"/>
      <c r="BN1753" s="18"/>
      <c r="BO1753" s="18"/>
      <c r="BP1753" s="18"/>
      <c r="BQ1753" s="18"/>
      <c r="BR1753" s="18"/>
      <c r="BS1753" s="18"/>
      <c r="BT1753" s="18"/>
      <c r="BU1753" s="18"/>
      <c r="BV1753" s="18"/>
      <c r="BW1753" s="18"/>
      <c r="BX1753" s="18"/>
      <c r="BY1753" s="18"/>
      <c r="BZ1753" s="18"/>
      <c r="CA1753" s="18"/>
      <c r="CB1753" s="18"/>
      <c r="CC1753" s="18"/>
      <c r="CD1753" s="18"/>
      <c r="CE1753" s="18"/>
      <c r="CF1753" s="18"/>
      <c r="CG1753" s="18"/>
      <c r="CH1753" s="18"/>
      <c r="CI1753" s="18"/>
      <c r="CJ1753" s="18"/>
      <c r="CK1753" s="18"/>
      <c r="CL1753" s="18"/>
      <c r="CM1753" s="18"/>
      <c r="CN1753" s="18"/>
      <c r="CO1753" s="18"/>
      <c r="CP1753" s="18"/>
      <c r="CQ1753" s="18"/>
      <c r="CR1753" s="18"/>
      <c r="CS1753" s="18"/>
    </row>
    <row r="1754" spans="1:97">
      <c r="A1754" s="18"/>
      <c r="B1754" s="18"/>
      <c r="C1754" s="18" t="s">
        <v>19630</v>
      </c>
      <c r="D1754" s="18"/>
      <c r="E1754" s="18"/>
      <c r="F1754" s="18"/>
      <c r="G1754" s="18"/>
      <c r="H1754" s="18"/>
      <c r="I1754" s="18"/>
      <c r="J1754" s="18"/>
      <c r="K1754" s="18"/>
      <c r="L1754" s="18"/>
      <c r="M1754" s="18"/>
      <c r="N1754" s="18"/>
      <c r="O1754" s="18"/>
      <c r="P1754" s="18"/>
      <c r="Q1754" s="18"/>
      <c r="R1754" s="18"/>
      <c r="S1754" s="18"/>
      <c r="T1754" s="18"/>
      <c r="U1754" s="18"/>
      <c r="V1754" s="18"/>
      <c r="W1754" s="18"/>
      <c r="X1754" s="18"/>
      <c r="Y1754" s="18"/>
      <c r="Z1754" s="18"/>
      <c r="AA1754" s="18"/>
      <c r="AB1754" s="18"/>
      <c r="AC1754" s="18"/>
      <c r="AD1754" s="18"/>
      <c r="AE1754" s="18"/>
      <c r="AF1754" s="18"/>
      <c r="AG1754" s="18"/>
      <c r="AH1754" s="18"/>
      <c r="AI1754" s="18"/>
      <c r="AJ1754" s="18"/>
      <c r="AK1754" s="18"/>
      <c r="AL1754" s="18"/>
      <c r="AM1754" s="18"/>
      <c r="AN1754" s="18"/>
      <c r="AO1754" s="18"/>
      <c r="AP1754" s="18"/>
      <c r="AQ1754" s="18"/>
      <c r="AR1754" s="18"/>
      <c r="AS1754" s="18"/>
      <c r="AT1754" s="18"/>
      <c r="AU1754" s="18"/>
      <c r="AV1754" s="18"/>
      <c r="AW1754" s="18"/>
      <c r="AX1754" s="18"/>
      <c r="AY1754" s="18"/>
      <c r="AZ1754" s="18"/>
      <c r="BA1754" s="18"/>
      <c r="BB1754" s="18"/>
      <c r="BC1754" s="18"/>
      <c r="BD1754" s="18"/>
      <c r="BE1754" s="18"/>
      <c r="BF1754" s="18"/>
      <c r="BG1754" s="18"/>
      <c r="BH1754" s="18"/>
      <c r="BI1754" s="18"/>
      <c r="BJ1754" s="18"/>
      <c r="BK1754" s="18"/>
      <c r="BL1754" s="18"/>
      <c r="BM1754" s="18"/>
      <c r="BN1754" s="18"/>
      <c r="BO1754" s="18"/>
      <c r="BP1754" s="18"/>
      <c r="BQ1754" s="18"/>
      <c r="BR1754" s="18"/>
      <c r="BS1754" s="18"/>
      <c r="BT1754" s="18"/>
      <c r="BU1754" s="18"/>
      <c r="BV1754" s="18"/>
      <c r="BW1754" s="18"/>
      <c r="BX1754" s="18"/>
      <c r="BY1754" s="18"/>
      <c r="BZ1754" s="18"/>
      <c r="CA1754" s="18"/>
      <c r="CB1754" s="18"/>
      <c r="CC1754" s="18"/>
      <c r="CD1754" s="18"/>
      <c r="CE1754" s="18"/>
      <c r="CF1754" s="18"/>
      <c r="CG1754" s="18"/>
      <c r="CH1754" s="18"/>
      <c r="CI1754" s="18"/>
      <c r="CJ1754" s="18"/>
      <c r="CK1754" s="18"/>
      <c r="CL1754" s="18"/>
      <c r="CM1754" s="18"/>
      <c r="CN1754" s="18"/>
      <c r="CO1754" s="18"/>
      <c r="CP1754" s="18"/>
      <c r="CQ1754" s="18"/>
      <c r="CR1754" s="18"/>
      <c r="CS1754" s="18"/>
    </row>
    <row r="1755" spans="1:97">
      <c r="A1755" s="18"/>
      <c r="B1755" s="18"/>
      <c r="C1755" s="18" t="s">
        <v>19631</v>
      </c>
      <c r="D1755" s="18"/>
      <c r="E1755" s="18"/>
      <c r="F1755" s="18"/>
      <c r="G1755" s="18"/>
      <c r="H1755" s="18"/>
      <c r="I1755" s="18"/>
      <c r="J1755" s="18"/>
      <c r="K1755" s="18"/>
      <c r="L1755" s="18"/>
      <c r="M1755" s="18"/>
      <c r="N1755" s="18"/>
      <c r="O1755" s="18"/>
      <c r="P1755" s="18"/>
      <c r="Q1755" s="18"/>
      <c r="R1755" s="18"/>
      <c r="S1755" s="18"/>
      <c r="T1755" s="18"/>
      <c r="U1755" s="18"/>
      <c r="V1755" s="18"/>
      <c r="W1755" s="18"/>
      <c r="X1755" s="18"/>
      <c r="Y1755" s="18"/>
      <c r="Z1755" s="18"/>
      <c r="AA1755" s="18"/>
      <c r="AB1755" s="18"/>
      <c r="AC1755" s="18"/>
      <c r="AD1755" s="18"/>
      <c r="AE1755" s="18"/>
      <c r="AF1755" s="18"/>
      <c r="AG1755" s="18"/>
      <c r="AH1755" s="18"/>
      <c r="AI1755" s="18"/>
      <c r="AJ1755" s="18"/>
      <c r="AK1755" s="18"/>
      <c r="AL1755" s="18"/>
      <c r="AM1755" s="18"/>
      <c r="AN1755" s="18"/>
      <c r="AO1755" s="18"/>
      <c r="AP1755" s="18"/>
      <c r="AQ1755" s="18"/>
      <c r="AR1755" s="18"/>
      <c r="AS1755" s="18"/>
      <c r="AT1755" s="18"/>
      <c r="AU1755" s="18"/>
      <c r="AV1755" s="18"/>
      <c r="AW1755" s="18"/>
      <c r="AX1755" s="18"/>
      <c r="AY1755" s="18"/>
      <c r="AZ1755" s="18"/>
      <c r="BA1755" s="18"/>
      <c r="BB1755" s="18"/>
      <c r="BC1755" s="18"/>
      <c r="BD1755" s="18"/>
      <c r="BE1755" s="18"/>
      <c r="BF1755" s="18"/>
      <c r="BG1755" s="18"/>
      <c r="BH1755" s="18"/>
      <c r="BI1755" s="18"/>
      <c r="BJ1755" s="18"/>
      <c r="BK1755" s="18"/>
      <c r="BL1755" s="18"/>
      <c r="BM1755" s="18"/>
      <c r="BN1755" s="18"/>
      <c r="BO1755" s="18"/>
      <c r="BP1755" s="18"/>
      <c r="BQ1755" s="18"/>
      <c r="BR1755" s="18"/>
      <c r="BS1755" s="18"/>
      <c r="BT1755" s="18"/>
      <c r="BU1755" s="18"/>
      <c r="BV1755" s="18"/>
      <c r="BW1755" s="18"/>
      <c r="BX1755" s="18"/>
      <c r="BY1755" s="18"/>
      <c r="BZ1755" s="18"/>
      <c r="CA1755" s="18"/>
      <c r="CB1755" s="18"/>
      <c r="CC1755" s="18"/>
      <c r="CD1755" s="18"/>
      <c r="CE1755" s="18"/>
      <c r="CF1755" s="18"/>
      <c r="CG1755" s="18"/>
      <c r="CH1755" s="18"/>
      <c r="CI1755" s="18"/>
      <c r="CJ1755" s="18"/>
      <c r="CK1755" s="18"/>
      <c r="CL1755" s="18"/>
      <c r="CM1755" s="18"/>
      <c r="CN1755" s="18"/>
      <c r="CO1755" s="18"/>
      <c r="CP1755" s="18"/>
      <c r="CQ1755" s="18"/>
      <c r="CR1755" s="18"/>
      <c r="CS1755" s="18"/>
    </row>
    <row r="1756" spans="1:97">
      <c r="A1756" s="18"/>
      <c r="B1756" s="18"/>
      <c r="C1756" s="18" t="s">
        <v>19632</v>
      </c>
      <c r="D1756" s="18"/>
      <c r="E1756" s="18"/>
      <c r="F1756" s="18"/>
      <c r="G1756" s="18"/>
      <c r="H1756" s="18"/>
      <c r="I1756" s="18"/>
      <c r="J1756" s="18"/>
      <c r="K1756" s="18"/>
      <c r="L1756" s="18"/>
      <c r="M1756" s="18"/>
      <c r="N1756" s="18"/>
      <c r="O1756" s="18"/>
      <c r="P1756" s="18"/>
      <c r="Q1756" s="18"/>
      <c r="R1756" s="18"/>
      <c r="S1756" s="18"/>
      <c r="T1756" s="18"/>
      <c r="U1756" s="18"/>
      <c r="V1756" s="18"/>
      <c r="W1756" s="18"/>
      <c r="X1756" s="18"/>
      <c r="Y1756" s="18"/>
      <c r="Z1756" s="18"/>
      <c r="AA1756" s="18"/>
      <c r="AB1756" s="18"/>
      <c r="AC1756" s="18"/>
      <c r="AD1756" s="18"/>
      <c r="AE1756" s="18"/>
      <c r="AF1756" s="18"/>
      <c r="AG1756" s="18"/>
      <c r="AH1756" s="18"/>
      <c r="AI1756" s="18"/>
      <c r="AJ1756" s="18"/>
      <c r="AK1756" s="18"/>
      <c r="AL1756" s="18"/>
      <c r="AM1756" s="18"/>
      <c r="AN1756" s="18"/>
      <c r="AO1756" s="18"/>
      <c r="AP1756" s="18"/>
      <c r="AQ1756" s="18"/>
      <c r="AR1756" s="18"/>
      <c r="AS1756" s="18"/>
      <c r="AT1756" s="18"/>
      <c r="AU1756" s="18"/>
      <c r="AV1756" s="18"/>
      <c r="AW1756" s="18"/>
      <c r="AX1756" s="18"/>
      <c r="AY1756" s="18"/>
      <c r="AZ1756" s="18"/>
      <c r="BA1756" s="18"/>
      <c r="BB1756" s="18"/>
      <c r="BC1756" s="18"/>
      <c r="BD1756" s="18"/>
      <c r="BE1756" s="18"/>
      <c r="BF1756" s="18"/>
      <c r="BG1756" s="18"/>
      <c r="BH1756" s="18"/>
      <c r="BI1756" s="18"/>
      <c r="BJ1756" s="18"/>
      <c r="BK1756" s="18"/>
      <c r="BL1756" s="18"/>
      <c r="BM1756" s="18"/>
      <c r="BN1756" s="18"/>
      <c r="BO1756" s="18"/>
      <c r="BP1756" s="18"/>
      <c r="BQ1756" s="18"/>
      <c r="BR1756" s="18"/>
      <c r="BS1756" s="18"/>
      <c r="BT1756" s="18"/>
      <c r="BU1756" s="18"/>
      <c r="BV1756" s="18"/>
      <c r="BW1756" s="18"/>
      <c r="BX1756" s="18"/>
      <c r="BY1756" s="18"/>
      <c r="BZ1756" s="18"/>
      <c r="CA1756" s="18"/>
      <c r="CB1756" s="18"/>
      <c r="CC1756" s="18"/>
      <c r="CD1756" s="18"/>
      <c r="CE1756" s="18"/>
      <c r="CF1756" s="18"/>
      <c r="CG1756" s="18"/>
      <c r="CH1756" s="18"/>
      <c r="CI1756" s="18"/>
      <c r="CJ1756" s="18"/>
      <c r="CK1756" s="18"/>
      <c r="CL1756" s="18"/>
      <c r="CM1756" s="18"/>
      <c r="CN1756" s="18"/>
      <c r="CO1756" s="18"/>
      <c r="CP1756" s="18"/>
      <c r="CQ1756" s="18"/>
      <c r="CR1756" s="18"/>
      <c r="CS1756" s="18"/>
    </row>
    <row r="1757" spans="1:97">
      <c r="A1757" s="18"/>
      <c r="B1757" s="18"/>
      <c r="C1757" s="18" t="s">
        <v>19633</v>
      </c>
      <c r="D1757" s="18"/>
      <c r="E1757" s="18"/>
      <c r="F1757" s="18"/>
      <c r="G1757" s="18"/>
      <c r="H1757" s="18"/>
      <c r="I1757" s="18"/>
      <c r="J1757" s="18"/>
      <c r="K1757" s="18"/>
      <c r="L1757" s="18"/>
      <c r="M1757" s="18"/>
      <c r="N1757" s="18"/>
      <c r="O1757" s="18"/>
      <c r="P1757" s="18"/>
      <c r="Q1757" s="18"/>
      <c r="R1757" s="18"/>
      <c r="S1757" s="18"/>
      <c r="T1757" s="18"/>
      <c r="U1757" s="18"/>
      <c r="V1757" s="18"/>
      <c r="W1757" s="18"/>
      <c r="X1757" s="18"/>
      <c r="Y1757" s="18"/>
      <c r="Z1757" s="18"/>
      <c r="AA1757" s="18"/>
      <c r="AB1757" s="18"/>
      <c r="AC1757" s="18"/>
      <c r="AD1757" s="18"/>
      <c r="AE1757" s="18"/>
      <c r="AF1757" s="18"/>
      <c r="AG1757" s="18"/>
      <c r="AH1757" s="18"/>
      <c r="AI1757" s="18"/>
      <c r="AJ1757" s="18"/>
      <c r="AK1757" s="18"/>
      <c r="AL1757" s="18"/>
      <c r="AM1757" s="18"/>
      <c r="AN1757" s="18"/>
      <c r="AO1757" s="18"/>
      <c r="AP1757" s="18"/>
      <c r="AQ1757" s="18"/>
      <c r="AR1757" s="18"/>
      <c r="AS1757" s="18"/>
      <c r="AT1757" s="18"/>
      <c r="AU1757" s="18"/>
      <c r="AV1757" s="18"/>
      <c r="AW1757" s="18"/>
      <c r="AX1757" s="18"/>
      <c r="AY1757" s="18"/>
      <c r="AZ1757" s="18"/>
      <c r="BA1757" s="18"/>
      <c r="BB1757" s="18"/>
      <c r="BC1757" s="18"/>
      <c r="BD1757" s="18"/>
      <c r="BE1757" s="18"/>
      <c r="BF1757" s="18"/>
      <c r="BG1757" s="18"/>
      <c r="BH1757" s="18"/>
      <c r="BI1757" s="18"/>
      <c r="BJ1757" s="18"/>
      <c r="BK1757" s="18"/>
      <c r="BL1757" s="18"/>
      <c r="BM1757" s="18"/>
      <c r="BN1757" s="18"/>
      <c r="BO1757" s="18"/>
      <c r="BP1757" s="18"/>
      <c r="BQ1757" s="18"/>
      <c r="BR1757" s="18"/>
      <c r="BS1757" s="18"/>
      <c r="BT1757" s="18"/>
      <c r="BU1757" s="18"/>
      <c r="BV1757" s="18"/>
      <c r="BW1757" s="18"/>
      <c r="BX1757" s="18"/>
      <c r="BY1757" s="18"/>
      <c r="BZ1757" s="18"/>
      <c r="CA1757" s="18"/>
      <c r="CB1757" s="18"/>
      <c r="CC1757" s="18"/>
      <c r="CD1757" s="18"/>
      <c r="CE1757" s="18"/>
      <c r="CF1757" s="18"/>
      <c r="CG1757" s="18"/>
      <c r="CH1757" s="18"/>
      <c r="CI1757" s="18"/>
      <c r="CJ1757" s="18"/>
      <c r="CK1757" s="18"/>
      <c r="CL1757" s="18"/>
      <c r="CM1757" s="18"/>
      <c r="CN1757" s="18"/>
      <c r="CO1757" s="18"/>
      <c r="CP1757" s="18"/>
      <c r="CQ1757" s="18"/>
      <c r="CR1757" s="18"/>
      <c r="CS1757" s="18"/>
    </row>
    <row r="1758" spans="1:97">
      <c r="A1758" s="18"/>
      <c r="B1758" s="18"/>
      <c r="C1758" s="18" t="s">
        <v>19634</v>
      </c>
      <c r="D1758" s="18"/>
      <c r="E1758" s="18"/>
      <c r="F1758" s="18"/>
      <c r="G1758" s="18"/>
      <c r="H1758" s="18"/>
      <c r="I1758" s="18"/>
      <c r="J1758" s="18"/>
      <c r="K1758" s="18"/>
      <c r="L1758" s="18"/>
      <c r="M1758" s="18"/>
      <c r="N1758" s="18"/>
      <c r="O1758" s="18"/>
      <c r="P1758" s="18"/>
      <c r="Q1758" s="18"/>
      <c r="R1758" s="18"/>
      <c r="S1758" s="18"/>
      <c r="T1758" s="18"/>
      <c r="U1758" s="18"/>
      <c r="V1758" s="18"/>
      <c r="W1758" s="18"/>
      <c r="X1758" s="18"/>
      <c r="Y1758" s="18"/>
      <c r="Z1758" s="18"/>
      <c r="AA1758" s="18"/>
      <c r="AB1758" s="18"/>
      <c r="AC1758" s="18"/>
      <c r="AD1758" s="18"/>
      <c r="AE1758" s="18"/>
      <c r="AF1758" s="18"/>
      <c r="AG1758" s="18"/>
      <c r="AH1758" s="18"/>
      <c r="AI1758" s="18"/>
      <c r="AJ1758" s="18"/>
      <c r="AK1758" s="18"/>
      <c r="AL1758" s="18"/>
      <c r="AM1758" s="18"/>
      <c r="AN1758" s="18"/>
      <c r="AO1758" s="18"/>
      <c r="AP1758" s="18"/>
      <c r="AQ1758" s="18"/>
      <c r="AR1758" s="18"/>
      <c r="AS1758" s="18"/>
      <c r="AT1758" s="18"/>
      <c r="AU1758" s="18"/>
      <c r="AV1758" s="18"/>
      <c r="AW1758" s="18"/>
      <c r="AX1758" s="18"/>
      <c r="AY1758" s="18"/>
      <c r="AZ1758" s="18"/>
      <c r="BA1758" s="18"/>
      <c r="BB1758" s="18"/>
      <c r="BC1758" s="18"/>
      <c r="BD1758" s="18"/>
      <c r="BE1758" s="18"/>
      <c r="BF1758" s="18"/>
      <c r="BG1758" s="18"/>
      <c r="BH1758" s="18"/>
      <c r="BI1758" s="18"/>
      <c r="BJ1758" s="18"/>
      <c r="BK1758" s="18"/>
      <c r="BL1758" s="18"/>
      <c r="BM1758" s="18"/>
      <c r="BN1758" s="18"/>
      <c r="BO1758" s="18"/>
      <c r="BP1758" s="18"/>
      <c r="BQ1758" s="18"/>
      <c r="BR1758" s="18"/>
      <c r="BS1758" s="18"/>
      <c r="BT1758" s="18"/>
      <c r="BU1758" s="18"/>
      <c r="BV1758" s="18"/>
      <c r="BW1758" s="18"/>
      <c r="BX1758" s="18"/>
      <c r="BY1758" s="18"/>
      <c r="BZ1758" s="18"/>
      <c r="CA1758" s="18"/>
      <c r="CB1758" s="18"/>
      <c r="CC1758" s="18"/>
      <c r="CD1758" s="18"/>
      <c r="CE1758" s="18"/>
      <c r="CF1758" s="18"/>
      <c r="CG1758" s="18"/>
      <c r="CH1758" s="18"/>
      <c r="CI1758" s="18"/>
      <c r="CJ1758" s="18"/>
      <c r="CK1758" s="18"/>
      <c r="CL1758" s="18"/>
      <c r="CM1758" s="18"/>
      <c r="CN1758" s="18"/>
      <c r="CO1758" s="18"/>
      <c r="CP1758" s="18"/>
      <c r="CQ1758" s="18"/>
      <c r="CR1758" s="18"/>
      <c r="CS1758" s="18"/>
    </row>
    <row r="1759" spans="1:97">
      <c r="A1759" s="18"/>
      <c r="B1759" s="18"/>
      <c r="C1759" s="18" t="s">
        <v>19635</v>
      </c>
      <c r="D1759" s="18"/>
      <c r="E1759" s="18"/>
      <c r="F1759" s="18"/>
      <c r="G1759" s="18"/>
      <c r="H1759" s="18"/>
      <c r="I1759" s="18"/>
      <c r="J1759" s="18"/>
      <c r="K1759" s="18"/>
      <c r="L1759" s="18"/>
      <c r="M1759" s="18"/>
      <c r="N1759" s="18"/>
      <c r="O1759" s="18"/>
      <c r="P1759" s="18"/>
      <c r="Q1759" s="18"/>
      <c r="R1759" s="18"/>
      <c r="S1759" s="18"/>
      <c r="T1759" s="18"/>
      <c r="U1759" s="18"/>
      <c r="V1759" s="18"/>
      <c r="W1759" s="18"/>
      <c r="X1759" s="18"/>
      <c r="Y1759" s="18"/>
      <c r="Z1759" s="18"/>
      <c r="AA1759" s="18"/>
      <c r="AB1759" s="18"/>
      <c r="AC1759" s="18"/>
      <c r="AD1759" s="18"/>
      <c r="AE1759" s="18"/>
      <c r="AF1759" s="18"/>
      <c r="AG1759" s="18"/>
      <c r="AH1759" s="18"/>
      <c r="AI1759" s="18"/>
      <c r="AJ1759" s="18"/>
      <c r="AK1759" s="18"/>
      <c r="AL1759" s="18"/>
      <c r="AM1759" s="18"/>
      <c r="AN1759" s="18"/>
      <c r="AO1759" s="18"/>
      <c r="AP1759" s="18"/>
      <c r="AQ1759" s="18"/>
      <c r="AR1759" s="18"/>
      <c r="AS1759" s="18"/>
      <c r="AT1759" s="18"/>
      <c r="AU1759" s="18"/>
      <c r="AV1759" s="18"/>
      <c r="AW1759" s="18"/>
      <c r="AX1759" s="18"/>
      <c r="AY1759" s="18"/>
      <c r="AZ1759" s="18"/>
      <c r="BA1759" s="18"/>
      <c r="BB1759" s="18"/>
      <c r="BC1759" s="18"/>
      <c r="BD1759" s="18"/>
      <c r="BE1759" s="18"/>
      <c r="BF1759" s="18"/>
      <c r="BG1759" s="18"/>
      <c r="BH1759" s="18"/>
      <c r="BI1759" s="18"/>
      <c r="BJ1759" s="18"/>
      <c r="BK1759" s="18"/>
      <c r="BL1759" s="18"/>
      <c r="BM1759" s="18"/>
      <c r="BN1759" s="18"/>
      <c r="BO1759" s="18"/>
      <c r="BP1759" s="18"/>
      <c r="BQ1759" s="18"/>
      <c r="BR1759" s="18"/>
      <c r="BS1759" s="18"/>
      <c r="BT1759" s="18"/>
      <c r="BU1759" s="18"/>
      <c r="BV1759" s="18"/>
      <c r="BW1759" s="18"/>
      <c r="BX1759" s="18"/>
      <c r="BY1759" s="18"/>
      <c r="BZ1759" s="18"/>
      <c r="CA1759" s="18"/>
      <c r="CB1759" s="18"/>
      <c r="CC1759" s="18"/>
      <c r="CD1759" s="18"/>
      <c r="CE1759" s="18"/>
      <c r="CF1759" s="18"/>
      <c r="CG1759" s="18"/>
      <c r="CH1759" s="18"/>
      <c r="CI1759" s="18"/>
      <c r="CJ1759" s="18"/>
      <c r="CK1759" s="18"/>
      <c r="CL1759" s="18"/>
      <c r="CM1759" s="18"/>
      <c r="CN1759" s="18"/>
      <c r="CO1759" s="18"/>
      <c r="CP1759" s="18"/>
      <c r="CQ1759" s="18"/>
      <c r="CR1759" s="18"/>
      <c r="CS1759" s="18"/>
    </row>
    <row r="1760" spans="1:97">
      <c r="A1760" s="18"/>
      <c r="B1760" s="18"/>
      <c r="C1760" s="18" t="s">
        <v>19636</v>
      </c>
      <c r="D1760" s="18"/>
      <c r="E1760" s="18"/>
      <c r="F1760" s="18"/>
      <c r="G1760" s="18"/>
      <c r="H1760" s="18"/>
      <c r="I1760" s="18"/>
      <c r="J1760" s="18"/>
      <c r="K1760" s="18"/>
      <c r="L1760" s="18"/>
      <c r="M1760" s="18"/>
      <c r="N1760" s="18"/>
      <c r="O1760" s="18"/>
      <c r="P1760" s="18"/>
      <c r="Q1760" s="18"/>
      <c r="R1760" s="18"/>
      <c r="S1760" s="18"/>
      <c r="T1760" s="18"/>
      <c r="U1760" s="18"/>
      <c r="V1760" s="18"/>
      <c r="W1760" s="18"/>
      <c r="X1760" s="18"/>
      <c r="Y1760" s="18"/>
      <c r="Z1760" s="18"/>
      <c r="AA1760" s="18"/>
      <c r="AB1760" s="18"/>
      <c r="AC1760" s="18"/>
      <c r="AD1760" s="18"/>
      <c r="AE1760" s="18"/>
      <c r="AF1760" s="18"/>
      <c r="AG1760" s="18"/>
      <c r="AH1760" s="18"/>
      <c r="AI1760" s="18"/>
      <c r="AJ1760" s="18"/>
      <c r="AK1760" s="18"/>
      <c r="AL1760" s="18"/>
      <c r="AM1760" s="18"/>
      <c r="AN1760" s="18"/>
      <c r="AO1760" s="18"/>
      <c r="AP1760" s="18"/>
      <c r="AQ1760" s="18"/>
      <c r="AR1760" s="18"/>
      <c r="AS1760" s="18"/>
      <c r="AT1760" s="18"/>
      <c r="AU1760" s="18"/>
      <c r="AV1760" s="18"/>
      <c r="AW1760" s="18"/>
      <c r="AX1760" s="18"/>
      <c r="AY1760" s="18"/>
      <c r="AZ1760" s="18"/>
      <c r="BA1760" s="18"/>
      <c r="BB1760" s="18"/>
      <c r="BC1760" s="18"/>
      <c r="BD1760" s="18"/>
      <c r="BE1760" s="18"/>
      <c r="BF1760" s="18"/>
      <c r="BG1760" s="18"/>
      <c r="BH1760" s="18"/>
      <c r="BI1760" s="18"/>
      <c r="BJ1760" s="18"/>
      <c r="BK1760" s="18"/>
      <c r="BL1760" s="18"/>
      <c r="BM1760" s="18"/>
      <c r="BN1760" s="18"/>
      <c r="BO1760" s="18"/>
      <c r="BP1760" s="18"/>
      <c r="BQ1760" s="18"/>
      <c r="BR1760" s="18"/>
      <c r="BS1760" s="18"/>
      <c r="BT1760" s="18"/>
      <c r="BU1760" s="18"/>
      <c r="BV1760" s="18"/>
      <c r="BW1760" s="18"/>
      <c r="BX1760" s="18"/>
      <c r="BY1760" s="18"/>
      <c r="BZ1760" s="18"/>
      <c r="CA1760" s="18"/>
      <c r="CB1760" s="18"/>
      <c r="CC1760" s="18"/>
      <c r="CD1760" s="18"/>
      <c r="CE1760" s="18"/>
      <c r="CF1760" s="18"/>
      <c r="CG1760" s="18"/>
      <c r="CH1760" s="18"/>
      <c r="CI1760" s="18"/>
      <c r="CJ1760" s="18"/>
      <c r="CK1760" s="18"/>
      <c r="CL1760" s="18"/>
      <c r="CM1760" s="18"/>
      <c r="CN1760" s="18"/>
      <c r="CO1760" s="18"/>
      <c r="CP1760" s="18"/>
      <c r="CQ1760" s="18"/>
      <c r="CR1760" s="18"/>
      <c r="CS1760" s="18"/>
    </row>
    <row r="1761" spans="1:97">
      <c r="A1761" s="18"/>
      <c r="B1761" s="18"/>
      <c r="C1761" s="18" t="s">
        <v>19637</v>
      </c>
      <c r="D1761" s="18"/>
      <c r="E1761" s="18"/>
      <c r="F1761" s="18"/>
      <c r="G1761" s="18"/>
      <c r="H1761" s="18"/>
      <c r="I1761" s="18"/>
      <c r="J1761" s="18"/>
      <c r="K1761" s="18"/>
      <c r="L1761" s="18"/>
      <c r="M1761" s="18"/>
      <c r="N1761" s="18"/>
      <c r="O1761" s="18"/>
      <c r="P1761" s="18"/>
      <c r="Q1761" s="18"/>
      <c r="R1761" s="18"/>
      <c r="S1761" s="18"/>
      <c r="T1761" s="18"/>
      <c r="U1761" s="18"/>
      <c r="V1761" s="18"/>
      <c r="W1761" s="18"/>
      <c r="X1761" s="18"/>
      <c r="Y1761" s="18"/>
      <c r="Z1761" s="18"/>
      <c r="AA1761" s="18"/>
      <c r="AB1761" s="18"/>
      <c r="AC1761" s="18"/>
      <c r="AD1761" s="18"/>
      <c r="AE1761" s="18"/>
      <c r="AF1761" s="18"/>
      <c r="AG1761" s="18"/>
      <c r="AH1761" s="18"/>
      <c r="AI1761" s="18"/>
      <c r="AJ1761" s="18"/>
      <c r="AK1761" s="18"/>
      <c r="AL1761" s="18"/>
      <c r="AM1761" s="18"/>
      <c r="AN1761" s="18"/>
      <c r="AO1761" s="18"/>
      <c r="AP1761" s="18"/>
      <c r="AQ1761" s="18"/>
      <c r="AR1761" s="18"/>
      <c r="AS1761" s="18"/>
      <c r="AT1761" s="18"/>
      <c r="AU1761" s="18"/>
      <c r="AV1761" s="18"/>
      <c r="AW1761" s="18"/>
      <c r="AX1761" s="18"/>
      <c r="AY1761" s="18"/>
      <c r="AZ1761" s="18"/>
      <c r="BA1761" s="18"/>
      <c r="BB1761" s="18"/>
      <c r="BC1761" s="18"/>
      <c r="BD1761" s="18"/>
      <c r="BE1761" s="18"/>
      <c r="BF1761" s="18"/>
      <c r="BG1761" s="18"/>
      <c r="BH1761" s="18"/>
      <c r="BI1761" s="18"/>
      <c r="BJ1761" s="18"/>
      <c r="BK1761" s="18"/>
      <c r="BL1761" s="18"/>
      <c r="BM1761" s="18"/>
      <c r="BN1761" s="18"/>
      <c r="BO1761" s="18"/>
      <c r="BP1761" s="18"/>
      <c r="BQ1761" s="18"/>
      <c r="BR1761" s="18"/>
      <c r="BS1761" s="18"/>
      <c r="BT1761" s="18"/>
      <c r="BU1761" s="18"/>
      <c r="BV1761" s="18"/>
      <c r="BW1761" s="18"/>
      <c r="BX1761" s="18"/>
      <c r="BY1761" s="18"/>
      <c r="BZ1761" s="18"/>
      <c r="CA1761" s="18"/>
      <c r="CB1761" s="18"/>
      <c r="CC1761" s="18"/>
      <c r="CD1761" s="18"/>
      <c r="CE1761" s="18"/>
      <c r="CF1761" s="18"/>
      <c r="CG1761" s="18"/>
      <c r="CH1761" s="18"/>
      <c r="CI1761" s="18"/>
      <c r="CJ1761" s="18"/>
      <c r="CK1761" s="18"/>
      <c r="CL1761" s="18"/>
      <c r="CM1761" s="18"/>
      <c r="CN1761" s="18"/>
      <c r="CO1761" s="18"/>
      <c r="CP1761" s="18"/>
      <c r="CQ1761" s="18"/>
      <c r="CR1761" s="18"/>
      <c r="CS1761" s="18"/>
    </row>
    <row r="1762" spans="1:97">
      <c r="A1762" s="18"/>
      <c r="B1762" s="18"/>
      <c r="C1762" s="18" t="s">
        <v>19638</v>
      </c>
      <c r="D1762" s="18"/>
      <c r="E1762" s="18"/>
      <c r="F1762" s="18"/>
      <c r="G1762" s="18"/>
      <c r="H1762" s="18"/>
      <c r="I1762" s="18"/>
      <c r="J1762" s="18"/>
      <c r="K1762" s="18"/>
      <c r="L1762" s="18"/>
      <c r="M1762" s="18"/>
      <c r="N1762" s="18"/>
      <c r="O1762" s="18"/>
      <c r="P1762" s="18"/>
      <c r="Q1762" s="18"/>
      <c r="R1762" s="18"/>
      <c r="S1762" s="18"/>
      <c r="T1762" s="18"/>
      <c r="U1762" s="18"/>
      <c r="V1762" s="18"/>
      <c r="W1762" s="18"/>
      <c r="X1762" s="18"/>
      <c r="Y1762" s="18"/>
      <c r="Z1762" s="18"/>
      <c r="AA1762" s="18"/>
      <c r="AB1762" s="18"/>
      <c r="AC1762" s="18"/>
      <c r="AD1762" s="18"/>
      <c r="AE1762" s="18"/>
      <c r="AF1762" s="18"/>
      <c r="AG1762" s="18"/>
      <c r="AH1762" s="18"/>
      <c r="AI1762" s="18"/>
      <c r="AJ1762" s="18"/>
      <c r="AK1762" s="18"/>
      <c r="AL1762" s="18"/>
      <c r="AM1762" s="18"/>
      <c r="AN1762" s="18"/>
      <c r="AO1762" s="18"/>
      <c r="AP1762" s="18"/>
      <c r="AQ1762" s="18"/>
      <c r="AR1762" s="18"/>
      <c r="AS1762" s="18"/>
      <c r="AT1762" s="18"/>
      <c r="AU1762" s="18"/>
      <c r="AV1762" s="18"/>
      <c r="AW1762" s="18"/>
      <c r="AX1762" s="18"/>
      <c r="AY1762" s="18"/>
      <c r="AZ1762" s="18"/>
      <c r="BA1762" s="18"/>
      <c r="BB1762" s="18"/>
      <c r="BC1762" s="18"/>
      <c r="BD1762" s="18"/>
      <c r="BE1762" s="18"/>
      <c r="BF1762" s="18"/>
      <c r="BG1762" s="18"/>
      <c r="BH1762" s="18"/>
      <c r="BI1762" s="18"/>
      <c r="BJ1762" s="18"/>
      <c r="BK1762" s="18"/>
      <c r="BL1762" s="18"/>
      <c r="BM1762" s="18"/>
      <c r="BN1762" s="18"/>
      <c r="BO1762" s="18"/>
      <c r="BP1762" s="18"/>
      <c r="BQ1762" s="18"/>
      <c r="BR1762" s="18"/>
      <c r="BS1762" s="18"/>
      <c r="BT1762" s="18"/>
      <c r="BU1762" s="18"/>
      <c r="BV1762" s="18"/>
      <c r="BW1762" s="18"/>
      <c r="BX1762" s="18"/>
      <c r="BY1762" s="18"/>
      <c r="BZ1762" s="18"/>
      <c r="CA1762" s="18"/>
      <c r="CB1762" s="18"/>
      <c r="CC1762" s="18"/>
      <c r="CD1762" s="18"/>
      <c r="CE1762" s="18"/>
      <c r="CF1762" s="18"/>
      <c r="CG1762" s="18"/>
      <c r="CH1762" s="18"/>
      <c r="CI1762" s="18"/>
      <c r="CJ1762" s="18"/>
      <c r="CK1762" s="18"/>
      <c r="CL1762" s="18"/>
      <c r="CM1762" s="18"/>
      <c r="CN1762" s="18"/>
      <c r="CO1762" s="18"/>
      <c r="CP1762" s="18"/>
      <c r="CQ1762" s="18"/>
      <c r="CR1762" s="18"/>
      <c r="CS1762" s="18"/>
    </row>
    <row r="1763" spans="1:97">
      <c r="A1763" s="18"/>
      <c r="B1763" s="18"/>
      <c r="C1763" s="18" t="s">
        <v>19639</v>
      </c>
      <c r="D1763" s="18"/>
      <c r="E1763" s="18"/>
      <c r="F1763" s="18"/>
      <c r="G1763" s="18"/>
      <c r="H1763" s="18"/>
      <c r="I1763" s="18"/>
      <c r="J1763" s="18"/>
      <c r="K1763" s="18"/>
      <c r="L1763" s="18"/>
      <c r="M1763" s="18"/>
      <c r="N1763" s="18"/>
      <c r="O1763" s="18"/>
      <c r="P1763" s="18"/>
      <c r="Q1763" s="18"/>
      <c r="R1763" s="18"/>
      <c r="S1763" s="18"/>
      <c r="T1763" s="18"/>
      <c r="U1763" s="18"/>
      <c r="V1763" s="18"/>
      <c r="W1763" s="18"/>
      <c r="X1763" s="18"/>
      <c r="Y1763" s="18"/>
      <c r="Z1763" s="18"/>
      <c r="AA1763" s="18"/>
      <c r="AB1763" s="18"/>
      <c r="AC1763" s="18"/>
      <c r="AD1763" s="18"/>
      <c r="AE1763" s="18"/>
      <c r="AF1763" s="18"/>
      <c r="AG1763" s="18"/>
      <c r="AH1763" s="18"/>
      <c r="AI1763" s="18"/>
      <c r="AJ1763" s="18"/>
      <c r="AK1763" s="18"/>
      <c r="AL1763" s="18"/>
      <c r="AM1763" s="18"/>
      <c r="AN1763" s="18"/>
      <c r="AO1763" s="18"/>
      <c r="AP1763" s="18"/>
      <c r="AQ1763" s="18"/>
      <c r="AR1763" s="18"/>
      <c r="AS1763" s="18"/>
      <c r="AT1763" s="18"/>
      <c r="AU1763" s="18"/>
      <c r="AV1763" s="18"/>
      <c r="AW1763" s="18"/>
      <c r="AX1763" s="18"/>
      <c r="AY1763" s="18"/>
      <c r="AZ1763" s="18"/>
      <c r="BA1763" s="18"/>
      <c r="BB1763" s="18"/>
      <c r="BC1763" s="18"/>
      <c r="BD1763" s="18"/>
      <c r="BE1763" s="18"/>
      <c r="BF1763" s="18"/>
      <c r="BG1763" s="18"/>
      <c r="BH1763" s="18"/>
      <c r="BI1763" s="18"/>
      <c r="BJ1763" s="18"/>
      <c r="BK1763" s="18"/>
      <c r="BL1763" s="18"/>
      <c r="BM1763" s="18"/>
      <c r="BN1763" s="18"/>
      <c r="BO1763" s="18"/>
      <c r="BP1763" s="18"/>
      <c r="BQ1763" s="18"/>
      <c r="BR1763" s="18"/>
      <c r="BS1763" s="18"/>
      <c r="BT1763" s="18"/>
      <c r="BU1763" s="18"/>
      <c r="BV1763" s="18"/>
      <c r="BW1763" s="18"/>
      <c r="BX1763" s="18"/>
      <c r="BY1763" s="18"/>
      <c r="BZ1763" s="18"/>
      <c r="CA1763" s="18"/>
      <c r="CB1763" s="18"/>
      <c r="CC1763" s="18"/>
      <c r="CD1763" s="18"/>
      <c r="CE1763" s="18"/>
      <c r="CF1763" s="18"/>
      <c r="CG1763" s="18"/>
      <c r="CH1763" s="18"/>
      <c r="CI1763" s="18"/>
      <c r="CJ1763" s="18"/>
      <c r="CK1763" s="18"/>
      <c r="CL1763" s="18"/>
      <c r="CM1763" s="18"/>
      <c r="CN1763" s="18"/>
      <c r="CO1763" s="18"/>
      <c r="CP1763" s="18"/>
      <c r="CQ1763" s="18"/>
      <c r="CR1763" s="18"/>
      <c r="CS1763" s="18"/>
    </row>
    <row r="1764" spans="1:97">
      <c r="A1764" s="18"/>
      <c r="B1764" s="18"/>
      <c r="C1764" s="18" t="s">
        <v>19640</v>
      </c>
      <c r="D1764" s="18"/>
      <c r="E1764" s="18"/>
      <c r="F1764" s="18"/>
      <c r="G1764" s="18"/>
      <c r="H1764" s="18"/>
      <c r="I1764" s="18"/>
      <c r="J1764" s="18"/>
      <c r="K1764" s="18"/>
      <c r="L1764" s="18"/>
      <c r="M1764" s="18"/>
      <c r="N1764" s="18"/>
      <c r="O1764" s="18"/>
      <c r="P1764" s="18"/>
      <c r="Q1764" s="18"/>
      <c r="R1764" s="18"/>
      <c r="S1764" s="18"/>
      <c r="T1764" s="18"/>
      <c r="U1764" s="18"/>
      <c r="V1764" s="18"/>
      <c r="W1764" s="18"/>
      <c r="X1764" s="18"/>
      <c r="Y1764" s="18"/>
      <c r="Z1764" s="18"/>
      <c r="AA1764" s="18"/>
      <c r="AB1764" s="18"/>
      <c r="AC1764" s="18"/>
      <c r="AD1764" s="18"/>
      <c r="AE1764" s="18"/>
      <c r="AF1764" s="18"/>
      <c r="AG1764" s="18"/>
      <c r="AH1764" s="18"/>
      <c r="AI1764" s="18"/>
      <c r="AJ1764" s="18"/>
      <c r="AK1764" s="18"/>
      <c r="AL1764" s="18"/>
      <c r="AM1764" s="18"/>
      <c r="AN1764" s="18"/>
      <c r="AO1764" s="18"/>
      <c r="AP1764" s="18"/>
      <c r="AQ1764" s="18"/>
      <c r="AR1764" s="18"/>
      <c r="AS1764" s="18"/>
      <c r="AT1764" s="18"/>
      <c r="AU1764" s="18"/>
      <c r="AV1764" s="18"/>
      <c r="AW1764" s="18"/>
      <c r="AX1764" s="18"/>
      <c r="AY1764" s="18"/>
      <c r="AZ1764" s="18"/>
      <c r="BA1764" s="18"/>
      <c r="BB1764" s="18"/>
      <c r="BC1764" s="18"/>
      <c r="BD1764" s="18"/>
      <c r="BE1764" s="18"/>
      <c r="BF1764" s="18"/>
      <c r="BG1764" s="18"/>
      <c r="BH1764" s="18"/>
      <c r="BI1764" s="18"/>
      <c r="BJ1764" s="18"/>
      <c r="BK1764" s="18"/>
      <c r="BL1764" s="18"/>
      <c r="BM1764" s="18"/>
      <c r="BN1764" s="18"/>
      <c r="BO1764" s="18"/>
      <c r="BP1764" s="18"/>
      <c r="BQ1764" s="18"/>
      <c r="BR1764" s="18"/>
      <c r="BS1764" s="18"/>
      <c r="BT1764" s="18"/>
      <c r="BU1764" s="18"/>
      <c r="BV1764" s="18"/>
      <c r="BW1764" s="18"/>
      <c r="BX1764" s="18"/>
      <c r="BY1764" s="18"/>
      <c r="BZ1764" s="18"/>
      <c r="CA1764" s="18"/>
      <c r="CB1764" s="18"/>
      <c r="CC1764" s="18"/>
      <c r="CD1764" s="18"/>
      <c r="CE1764" s="18"/>
      <c r="CF1764" s="18"/>
      <c r="CG1764" s="18"/>
      <c r="CH1764" s="18"/>
      <c r="CI1764" s="18"/>
      <c r="CJ1764" s="18"/>
      <c r="CK1764" s="18"/>
      <c r="CL1764" s="18"/>
      <c r="CM1764" s="18"/>
      <c r="CN1764" s="18"/>
      <c r="CO1764" s="18"/>
      <c r="CP1764" s="18"/>
      <c r="CQ1764" s="18"/>
      <c r="CR1764" s="18"/>
      <c r="CS1764" s="18"/>
    </row>
    <row r="1765" spans="1:97">
      <c r="A1765" s="18"/>
      <c r="B1765" s="18"/>
      <c r="C1765" s="18" t="s">
        <v>19641</v>
      </c>
      <c r="D1765" s="18"/>
      <c r="E1765" s="18"/>
      <c r="F1765" s="18"/>
      <c r="G1765" s="18"/>
      <c r="H1765" s="18"/>
      <c r="I1765" s="18"/>
      <c r="J1765" s="18"/>
      <c r="K1765" s="18"/>
      <c r="L1765" s="18"/>
      <c r="M1765" s="18"/>
      <c r="N1765" s="18"/>
      <c r="O1765" s="18"/>
      <c r="P1765" s="18"/>
      <c r="Q1765" s="18"/>
      <c r="R1765" s="18"/>
      <c r="S1765" s="18"/>
      <c r="T1765" s="18"/>
      <c r="U1765" s="18"/>
      <c r="V1765" s="18"/>
      <c r="W1765" s="18"/>
      <c r="X1765" s="18"/>
      <c r="Y1765" s="18"/>
      <c r="Z1765" s="18"/>
      <c r="AA1765" s="18"/>
      <c r="AB1765" s="18"/>
      <c r="AC1765" s="18"/>
      <c r="AD1765" s="18"/>
      <c r="AE1765" s="18"/>
      <c r="AF1765" s="18"/>
      <c r="AG1765" s="18"/>
      <c r="AH1765" s="18"/>
      <c r="AI1765" s="18"/>
      <c r="AJ1765" s="18"/>
      <c r="AK1765" s="18"/>
      <c r="AL1765" s="18"/>
      <c r="AM1765" s="18"/>
      <c r="AN1765" s="18"/>
      <c r="AO1765" s="18"/>
      <c r="AP1765" s="18"/>
      <c r="AQ1765" s="18"/>
      <c r="AR1765" s="18"/>
      <c r="AS1765" s="18"/>
      <c r="AT1765" s="18"/>
      <c r="AU1765" s="18"/>
      <c r="AV1765" s="18"/>
      <c r="AW1765" s="18"/>
      <c r="AX1765" s="18"/>
      <c r="AY1765" s="18"/>
      <c r="AZ1765" s="18"/>
      <c r="BA1765" s="18"/>
      <c r="BB1765" s="18"/>
      <c r="BC1765" s="18"/>
      <c r="BD1765" s="18"/>
      <c r="BE1765" s="18"/>
      <c r="BF1765" s="18"/>
      <c r="BG1765" s="18"/>
      <c r="BH1765" s="18"/>
      <c r="BI1765" s="18"/>
      <c r="BJ1765" s="18"/>
      <c r="BK1765" s="18"/>
      <c r="BL1765" s="18"/>
      <c r="BM1765" s="18"/>
      <c r="BN1765" s="18"/>
      <c r="BO1765" s="18"/>
      <c r="BP1765" s="18"/>
      <c r="BQ1765" s="18"/>
      <c r="BR1765" s="18"/>
      <c r="BS1765" s="18"/>
      <c r="BT1765" s="18"/>
      <c r="BU1765" s="18"/>
      <c r="BV1765" s="18"/>
      <c r="BW1765" s="18"/>
      <c r="BX1765" s="18"/>
      <c r="BY1765" s="18"/>
      <c r="BZ1765" s="18"/>
      <c r="CA1765" s="18"/>
      <c r="CB1765" s="18"/>
      <c r="CC1765" s="18"/>
      <c r="CD1765" s="18"/>
      <c r="CE1765" s="18"/>
      <c r="CF1765" s="18"/>
      <c r="CG1765" s="18"/>
      <c r="CH1765" s="18"/>
      <c r="CI1765" s="18"/>
      <c r="CJ1765" s="18"/>
      <c r="CK1765" s="18"/>
      <c r="CL1765" s="18"/>
      <c r="CM1765" s="18"/>
      <c r="CN1765" s="18"/>
      <c r="CO1765" s="18"/>
      <c r="CP1765" s="18"/>
      <c r="CQ1765" s="18"/>
      <c r="CR1765" s="18"/>
      <c r="CS1765" s="18"/>
    </row>
    <row r="1766" spans="1:97">
      <c r="A1766" s="18"/>
      <c r="B1766" s="18"/>
      <c r="C1766" s="18" t="s">
        <v>19642</v>
      </c>
      <c r="D1766" s="18"/>
      <c r="E1766" s="18"/>
      <c r="F1766" s="18"/>
      <c r="G1766" s="18"/>
      <c r="H1766" s="18"/>
      <c r="I1766" s="18"/>
      <c r="J1766" s="18"/>
      <c r="K1766" s="18"/>
      <c r="L1766" s="18"/>
      <c r="M1766" s="18"/>
      <c r="N1766" s="18"/>
      <c r="O1766" s="18"/>
      <c r="P1766" s="18"/>
      <c r="Q1766" s="18"/>
      <c r="R1766" s="18"/>
      <c r="S1766" s="18"/>
      <c r="T1766" s="18"/>
      <c r="U1766" s="18"/>
      <c r="V1766" s="18"/>
      <c r="W1766" s="18"/>
      <c r="X1766" s="18"/>
      <c r="Y1766" s="18"/>
      <c r="Z1766" s="18"/>
      <c r="AA1766" s="18"/>
      <c r="AB1766" s="18"/>
      <c r="AC1766" s="18"/>
      <c r="AD1766" s="18"/>
      <c r="AE1766" s="18"/>
      <c r="AF1766" s="18"/>
      <c r="AG1766" s="18"/>
      <c r="AH1766" s="18"/>
      <c r="AI1766" s="18"/>
      <c r="AJ1766" s="18"/>
      <c r="AK1766" s="18"/>
      <c r="AL1766" s="18"/>
      <c r="AM1766" s="18"/>
      <c r="AN1766" s="18"/>
      <c r="AO1766" s="18"/>
      <c r="AP1766" s="18"/>
      <c r="AQ1766" s="18"/>
      <c r="AR1766" s="18"/>
      <c r="AS1766" s="18"/>
      <c r="AT1766" s="18"/>
      <c r="AU1766" s="18"/>
      <c r="AV1766" s="18"/>
      <c r="AW1766" s="18"/>
      <c r="AX1766" s="18"/>
      <c r="AY1766" s="18"/>
      <c r="AZ1766" s="18"/>
      <c r="BA1766" s="18"/>
      <c r="BB1766" s="18"/>
      <c r="BC1766" s="18"/>
      <c r="BD1766" s="18"/>
      <c r="BE1766" s="18"/>
      <c r="BF1766" s="18"/>
      <c r="BG1766" s="18"/>
      <c r="BH1766" s="18"/>
      <c r="BI1766" s="18"/>
      <c r="BJ1766" s="18"/>
      <c r="BK1766" s="18"/>
      <c r="BL1766" s="18"/>
      <c r="BM1766" s="18"/>
      <c r="BN1766" s="18"/>
      <c r="BO1766" s="18"/>
      <c r="BP1766" s="18"/>
      <c r="BQ1766" s="18"/>
      <c r="BR1766" s="18"/>
      <c r="BS1766" s="18"/>
      <c r="BT1766" s="18"/>
      <c r="BU1766" s="18"/>
      <c r="BV1766" s="18"/>
      <c r="BW1766" s="18"/>
      <c r="BX1766" s="18"/>
      <c r="BY1766" s="18"/>
      <c r="BZ1766" s="18"/>
      <c r="CA1766" s="18"/>
      <c r="CB1766" s="18"/>
      <c r="CC1766" s="18"/>
      <c r="CD1766" s="18"/>
      <c r="CE1766" s="18"/>
      <c r="CF1766" s="18"/>
      <c r="CG1766" s="18"/>
      <c r="CH1766" s="18"/>
      <c r="CI1766" s="18"/>
      <c r="CJ1766" s="18"/>
      <c r="CK1766" s="18"/>
      <c r="CL1766" s="18"/>
      <c r="CM1766" s="18"/>
      <c r="CN1766" s="18"/>
      <c r="CO1766" s="18"/>
      <c r="CP1766" s="18"/>
      <c r="CQ1766" s="18"/>
      <c r="CR1766" s="18"/>
      <c r="CS1766" s="18"/>
    </row>
    <row r="1767" spans="1:97">
      <c r="A1767" s="18"/>
      <c r="B1767" s="18"/>
      <c r="C1767" s="18" t="s">
        <v>19643</v>
      </c>
      <c r="D1767" s="18"/>
      <c r="E1767" s="18"/>
      <c r="F1767" s="18"/>
      <c r="G1767" s="18"/>
      <c r="H1767" s="18"/>
      <c r="I1767" s="18"/>
      <c r="J1767" s="18"/>
      <c r="K1767" s="18"/>
      <c r="L1767" s="18"/>
      <c r="M1767" s="18"/>
      <c r="N1767" s="18"/>
      <c r="O1767" s="18"/>
      <c r="P1767" s="18"/>
      <c r="Q1767" s="18"/>
      <c r="R1767" s="18"/>
      <c r="S1767" s="18"/>
      <c r="T1767" s="18"/>
      <c r="U1767" s="18"/>
      <c r="V1767" s="18"/>
      <c r="W1767" s="18"/>
      <c r="X1767" s="18"/>
      <c r="Y1767" s="18"/>
      <c r="Z1767" s="18"/>
      <c r="AA1767" s="18"/>
      <c r="AB1767" s="18"/>
      <c r="AC1767" s="18"/>
      <c r="AD1767" s="18"/>
      <c r="AE1767" s="18"/>
      <c r="AF1767" s="18"/>
      <c r="AG1767" s="18"/>
      <c r="AH1767" s="18"/>
      <c r="AI1767" s="18"/>
      <c r="AJ1767" s="18"/>
      <c r="AK1767" s="18"/>
      <c r="AL1767" s="18"/>
      <c r="AM1767" s="18"/>
      <c r="AN1767" s="18"/>
      <c r="AO1767" s="18"/>
      <c r="AP1767" s="18"/>
      <c r="AQ1767" s="18"/>
      <c r="AR1767" s="18"/>
      <c r="AS1767" s="18"/>
      <c r="AT1767" s="18"/>
      <c r="AU1767" s="18"/>
      <c r="AV1767" s="18"/>
      <c r="AW1767" s="18"/>
      <c r="AX1767" s="18"/>
      <c r="AY1767" s="18"/>
      <c r="AZ1767" s="18"/>
      <c r="BA1767" s="18"/>
      <c r="BB1767" s="18"/>
      <c r="BC1767" s="18"/>
      <c r="BD1767" s="18"/>
      <c r="BE1767" s="18"/>
      <c r="BF1767" s="18"/>
      <c r="BG1767" s="18"/>
      <c r="BH1767" s="18"/>
      <c r="BI1767" s="18"/>
      <c r="BJ1767" s="18"/>
      <c r="BK1767" s="18"/>
      <c r="BL1767" s="18"/>
      <c r="BM1767" s="18"/>
      <c r="BN1767" s="18"/>
      <c r="BO1767" s="18"/>
      <c r="BP1767" s="18"/>
      <c r="BQ1767" s="18"/>
      <c r="BR1767" s="18"/>
      <c r="BS1767" s="18"/>
      <c r="BT1767" s="18"/>
      <c r="BU1767" s="18"/>
      <c r="BV1767" s="18"/>
      <c r="BW1767" s="18"/>
      <c r="BX1767" s="18"/>
      <c r="BY1767" s="18"/>
      <c r="BZ1767" s="18"/>
      <c r="CA1767" s="18"/>
      <c r="CB1767" s="18"/>
      <c r="CC1767" s="18"/>
      <c r="CD1767" s="18"/>
      <c r="CE1767" s="18"/>
      <c r="CF1767" s="18"/>
      <c r="CG1767" s="18"/>
      <c r="CH1767" s="18"/>
      <c r="CI1767" s="18"/>
      <c r="CJ1767" s="18"/>
      <c r="CK1767" s="18"/>
      <c r="CL1767" s="18"/>
      <c r="CM1767" s="18"/>
      <c r="CN1767" s="18"/>
      <c r="CO1767" s="18"/>
      <c r="CP1767" s="18"/>
      <c r="CQ1767" s="18"/>
      <c r="CR1767" s="18"/>
      <c r="CS1767" s="18"/>
    </row>
    <row r="1768" spans="1:97">
      <c r="A1768" s="18"/>
      <c r="B1768" s="18"/>
      <c r="C1768" s="18" t="s">
        <v>19644</v>
      </c>
      <c r="D1768" s="18"/>
      <c r="E1768" s="18"/>
      <c r="F1768" s="18"/>
      <c r="G1768" s="18"/>
      <c r="H1768" s="18"/>
      <c r="I1768" s="18"/>
      <c r="J1768" s="18"/>
      <c r="K1768" s="18"/>
      <c r="L1768" s="18"/>
      <c r="M1768" s="18"/>
      <c r="N1768" s="18"/>
      <c r="O1768" s="18"/>
      <c r="P1768" s="18"/>
      <c r="Q1768" s="18"/>
      <c r="R1768" s="18"/>
      <c r="S1768" s="18"/>
      <c r="T1768" s="18"/>
      <c r="U1768" s="18"/>
      <c r="V1768" s="18"/>
      <c r="W1768" s="18"/>
      <c r="X1768" s="18"/>
      <c r="Y1768" s="18"/>
      <c r="Z1768" s="18"/>
      <c r="AA1768" s="18"/>
      <c r="AB1768" s="18"/>
      <c r="AC1768" s="18"/>
      <c r="AD1768" s="18"/>
      <c r="AE1768" s="18"/>
      <c r="AF1768" s="18"/>
      <c r="AG1768" s="18"/>
      <c r="AH1768" s="18"/>
      <c r="AI1768" s="18"/>
      <c r="AJ1768" s="18"/>
      <c r="AK1768" s="18"/>
      <c r="AL1768" s="18"/>
      <c r="AM1768" s="18"/>
      <c r="AN1768" s="18"/>
      <c r="AO1768" s="18"/>
      <c r="AP1768" s="18"/>
      <c r="AQ1768" s="18"/>
      <c r="AR1768" s="18"/>
      <c r="AS1768" s="18"/>
      <c r="AT1768" s="18"/>
      <c r="AU1768" s="18"/>
      <c r="AV1768" s="18"/>
      <c r="AW1768" s="18"/>
      <c r="AX1768" s="18"/>
      <c r="AY1768" s="18"/>
      <c r="AZ1768" s="18"/>
      <c r="BA1768" s="18"/>
      <c r="BB1768" s="18"/>
      <c r="BC1768" s="18"/>
      <c r="BD1768" s="18"/>
      <c r="BE1768" s="18"/>
      <c r="BF1768" s="18"/>
      <c r="BG1768" s="18"/>
      <c r="BH1768" s="18"/>
      <c r="BI1768" s="18"/>
      <c r="BJ1768" s="18"/>
      <c r="BK1768" s="18"/>
      <c r="BL1768" s="18"/>
      <c r="BM1768" s="18"/>
      <c r="BN1768" s="18"/>
      <c r="BO1768" s="18"/>
      <c r="BP1768" s="18"/>
      <c r="BQ1768" s="18"/>
      <c r="BR1768" s="18"/>
      <c r="BS1768" s="18"/>
      <c r="BT1768" s="18"/>
      <c r="BU1768" s="18"/>
      <c r="BV1768" s="18"/>
      <c r="BW1768" s="18"/>
      <c r="BX1768" s="18"/>
      <c r="BY1768" s="18"/>
      <c r="BZ1768" s="18"/>
      <c r="CA1768" s="18"/>
      <c r="CB1768" s="18"/>
      <c r="CC1768" s="18"/>
      <c r="CD1768" s="18"/>
      <c r="CE1768" s="18"/>
      <c r="CF1768" s="18"/>
      <c r="CG1768" s="18"/>
      <c r="CH1768" s="18"/>
      <c r="CI1768" s="18"/>
      <c r="CJ1768" s="18"/>
      <c r="CK1768" s="18"/>
      <c r="CL1768" s="18"/>
      <c r="CM1768" s="18"/>
      <c r="CN1768" s="18"/>
      <c r="CO1768" s="18"/>
      <c r="CP1768" s="18"/>
      <c r="CQ1768" s="18"/>
      <c r="CR1768" s="18"/>
      <c r="CS1768" s="18"/>
    </row>
    <row r="1769" spans="1:97">
      <c r="A1769" s="18"/>
      <c r="B1769" s="18"/>
      <c r="C1769" s="18" t="s">
        <v>19645</v>
      </c>
      <c r="D1769" s="18"/>
      <c r="E1769" s="18"/>
      <c r="F1769" s="18"/>
      <c r="G1769" s="18"/>
      <c r="H1769" s="18"/>
      <c r="I1769" s="18"/>
      <c r="J1769" s="18"/>
      <c r="K1769" s="18"/>
      <c r="L1769" s="18"/>
      <c r="M1769" s="18"/>
      <c r="N1769" s="18"/>
      <c r="O1769" s="18"/>
      <c r="P1769" s="18"/>
      <c r="Q1769" s="18"/>
      <c r="R1769" s="18"/>
      <c r="S1769" s="18"/>
      <c r="T1769" s="18"/>
      <c r="U1769" s="18"/>
      <c r="V1769" s="18"/>
      <c r="W1769" s="18"/>
      <c r="X1769" s="18"/>
      <c r="Y1769" s="18"/>
      <c r="Z1769" s="18"/>
      <c r="AA1769" s="18"/>
      <c r="AB1769" s="18"/>
      <c r="AC1769" s="18"/>
      <c r="AD1769" s="18"/>
      <c r="AE1769" s="18"/>
      <c r="AF1769" s="18"/>
      <c r="AG1769" s="18"/>
      <c r="AH1769" s="18"/>
      <c r="AI1769" s="18"/>
      <c r="AJ1769" s="18"/>
      <c r="AK1769" s="18"/>
      <c r="AL1769" s="18"/>
      <c r="AM1769" s="18"/>
      <c r="AN1769" s="18"/>
      <c r="AO1769" s="18"/>
      <c r="AP1769" s="18"/>
      <c r="AQ1769" s="18"/>
      <c r="AR1769" s="18"/>
      <c r="AS1769" s="18"/>
      <c r="AT1769" s="18"/>
      <c r="AU1769" s="18"/>
      <c r="AV1769" s="18"/>
      <c r="AW1769" s="18"/>
      <c r="AX1769" s="18"/>
      <c r="AY1769" s="18"/>
      <c r="AZ1769" s="18"/>
      <c r="BA1769" s="18"/>
      <c r="BB1769" s="18"/>
      <c r="BC1769" s="18"/>
      <c r="BD1769" s="18"/>
      <c r="BE1769" s="18"/>
      <c r="BF1769" s="18"/>
      <c r="BG1769" s="18"/>
      <c r="BH1769" s="18"/>
      <c r="BI1769" s="18"/>
      <c r="BJ1769" s="18"/>
      <c r="BK1769" s="18"/>
      <c r="BL1769" s="18"/>
      <c r="BM1769" s="18"/>
      <c r="BN1769" s="18"/>
      <c r="BO1769" s="18"/>
      <c r="BP1769" s="18"/>
      <c r="BQ1769" s="18"/>
      <c r="BR1769" s="18"/>
      <c r="BS1769" s="18"/>
      <c r="BT1769" s="18"/>
      <c r="BU1769" s="18"/>
      <c r="BV1769" s="18"/>
      <c r="BW1769" s="18"/>
      <c r="BX1769" s="18"/>
      <c r="BY1769" s="18"/>
      <c r="BZ1769" s="18"/>
      <c r="CA1769" s="18"/>
      <c r="CB1769" s="18"/>
      <c r="CC1769" s="18"/>
      <c r="CD1769" s="18"/>
      <c r="CE1769" s="18"/>
      <c r="CF1769" s="18"/>
      <c r="CG1769" s="18"/>
      <c r="CH1769" s="18"/>
      <c r="CI1769" s="18"/>
      <c r="CJ1769" s="18"/>
      <c r="CK1769" s="18"/>
      <c r="CL1769" s="18"/>
      <c r="CM1769" s="18"/>
      <c r="CN1769" s="18"/>
      <c r="CO1769" s="18"/>
      <c r="CP1769" s="18"/>
      <c r="CQ1769" s="18"/>
      <c r="CR1769" s="18"/>
      <c r="CS1769" s="18"/>
    </row>
    <row r="1770" spans="1:97">
      <c r="A1770" s="18"/>
      <c r="B1770" s="18"/>
      <c r="C1770" s="18" t="s">
        <v>19646</v>
      </c>
      <c r="D1770" s="18"/>
      <c r="E1770" s="18"/>
      <c r="F1770" s="18"/>
      <c r="G1770" s="18"/>
      <c r="H1770" s="18"/>
      <c r="I1770" s="18"/>
      <c r="J1770" s="18"/>
      <c r="K1770" s="18"/>
      <c r="L1770" s="18"/>
      <c r="M1770" s="18"/>
      <c r="N1770" s="18"/>
      <c r="O1770" s="18"/>
      <c r="P1770" s="18"/>
      <c r="Q1770" s="18"/>
      <c r="R1770" s="18"/>
      <c r="S1770" s="18"/>
      <c r="T1770" s="18"/>
      <c r="U1770" s="18"/>
      <c r="V1770" s="18"/>
      <c r="W1770" s="18"/>
      <c r="X1770" s="18"/>
      <c r="Y1770" s="18"/>
      <c r="Z1770" s="18"/>
      <c r="AA1770" s="18"/>
      <c r="AB1770" s="18"/>
      <c r="AC1770" s="18"/>
      <c r="AD1770" s="18"/>
      <c r="AE1770" s="18"/>
      <c r="AF1770" s="18"/>
      <c r="AG1770" s="18"/>
      <c r="AH1770" s="18"/>
      <c r="AI1770" s="18"/>
      <c r="AJ1770" s="18"/>
      <c r="AK1770" s="18"/>
      <c r="AL1770" s="18"/>
      <c r="AM1770" s="18"/>
      <c r="AN1770" s="18"/>
      <c r="AO1770" s="18"/>
      <c r="AP1770" s="18"/>
      <c r="AQ1770" s="18"/>
      <c r="AR1770" s="18"/>
      <c r="AS1770" s="18"/>
      <c r="AT1770" s="18"/>
      <c r="AU1770" s="18"/>
      <c r="AV1770" s="18"/>
      <c r="AW1770" s="18"/>
      <c r="AX1770" s="18"/>
      <c r="AY1770" s="18"/>
      <c r="AZ1770" s="18"/>
      <c r="BA1770" s="18"/>
      <c r="BB1770" s="18"/>
      <c r="BC1770" s="18"/>
      <c r="BD1770" s="18"/>
      <c r="BE1770" s="18"/>
      <c r="BF1770" s="18"/>
      <c r="BG1770" s="18"/>
      <c r="BH1770" s="18"/>
      <c r="BI1770" s="18"/>
      <c r="BJ1770" s="18"/>
      <c r="BK1770" s="18"/>
      <c r="BL1770" s="18"/>
      <c r="BM1770" s="18"/>
      <c r="BN1770" s="18"/>
      <c r="BO1770" s="18"/>
      <c r="BP1770" s="18"/>
      <c r="BQ1770" s="18"/>
      <c r="BR1770" s="18"/>
      <c r="BS1770" s="18"/>
      <c r="BT1770" s="18"/>
      <c r="BU1770" s="18"/>
      <c r="BV1770" s="18"/>
      <c r="BW1770" s="18"/>
      <c r="BX1770" s="18"/>
      <c r="BY1770" s="18"/>
      <c r="BZ1770" s="18"/>
      <c r="CA1770" s="18"/>
      <c r="CB1770" s="18"/>
      <c r="CC1770" s="18"/>
      <c r="CD1770" s="18"/>
      <c r="CE1770" s="18"/>
      <c r="CF1770" s="18"/>
      <c r="CG1770" s="18"/>
      <c r="CH1770" s="18"/>
      <c r="CI1770" s="18"/>
      <c r="CJ1770" s="18"/>
      <c r="CK1770" s="18"/>
      <c r="CL1770" s="18"/>
      <c r="CM1770" s="18"/>
      <c r="CN1770" s="18"/>
      <c r="CO1770" s="18"/>
      <c r="CP1770" s="18"/>
      <c r="CQ1770" s="18"/>
      <c r="CR1770" s="18"/>
      <c r="CS1770" s="18"/>
    </row>
    <row r="1771" spans="1:97">
      <c r="A1771" s="18"/>
      <c r="B1771" s="18"/>
      <c r="C1771" s="18" t="s">
        <v>19647</v>
      </c>
      <c r="D1771" s="18"/>
      <c r="E1771" s="18"/>
      <c r="F1771" s="18"/>
      <c r="G1771" s="18"/>
      <c r="H1771" s="18"/>
      <c r="I1771" s="18"/>
      <c r="J1771" s="18"/>
      <c r="K1771" s="18"/>
      <c r="L1771" s="18"/>
      <c r="M1771" s="18"/>
      <c r="N1771" s="18"/>
      <c r="O1771" s="18"/>
      <c r="P1771" s="18"/>
      <c r="Q1771" s="18"/>
      <c r="R1771" s="18"/>
      <c r="S1771" s="18"/>
      <c r="T1771" s="18"/>
      <c r="U1771" s="18"/>
      <c r="V1771" s="18"/>
      <c r="W1771" s="18"/>
      <c r="X1771" s="18"/>
      <c r="Y1771" s="18"/>
      <c r="Z1771" s="18"/>
      <c r="AA1771" s="18"/>
      <c r="AB1771" s="18"/>
      <c r="AC1771" s="18"/>
      <c r="AD1771" s="18"/>
      <c r="AE1771" s="18"/>
      <c r="AF1771" s="18"/>
      <c r="AG1771" s="18"/>
      <c r="AH1771" s="18"/>
      <c r="AI1771" s="18"/>
      <c r="AJ1771" s="18"/>
      <c r="AK1771" s="18"/>
      <c r="AL1771" s="18"/>
      <c r="AM1771" s="18"/>
      <c r="AN1771" s="18"/>
      <c r="AO1771" s="18"/>
      <c r="AP1771" s="18"/>
      <c r="AQ1771" s="18"/>
      <c r="AR1771" s="18"/>
      <c r="AS1771" s="18"/>
      <c r="AT1771" s="18"/>
      <c r="AU1771" s="18"/>
      <c r="AV1771" s="18"/>
      <c r="AW1771" s="18"/>
      <c r="AX1771" s="18"/>
      <c r="AY1771" s="18"/>
      <c r="AZ1771" s="18"/>
      <c r="BA1771" s="18"/>
      <c r="BB1771" s="18"/>
      <c r="BC1771" s="18"/>
      <c r="BD1771" s="18"/>
      <c r="BE1771" s="18"/>
      <c r="BF1771" s="18"/>
      <c r="BG1771" s="18"/>
      <c r="BH1771" s="18"/>
      <c r="BI1771" s="18"/>
      <c r="BJ1771" s="18"/>
      <c r="BK1771" s="18"/>
      <c r="BL1771" s="18"/>
      <c r="BM1771" s="18"/>
      <c r="BN1771" s="18"/>
      <c r="BO1771" s="18"/>
      <c r="BP1771" s="18"/>
      <c r="BQ1771" s="18"/>
      <c r="BR1771" s="18"/>
      <c r="BS1771" s="18"/>
      <c r="BT1771" s="18"/>
      <c r="BU1771" s="18"/>
      <c r="BV1771" s="18"/>
      <c r="BW1771" s="18"/>
      <c r="BX1771" s="18"/>
      <c r="BY1771" s="18"/>
      <c r="BZ1771" s="18"/>
      <c r="CA1771" s="18"/>
      <c r="CB1771" s="18"/>
      <c r="CC1771" s="18"/>
      <c r="CD1771" s="18"/>
      <c r="CE1771" s="18"/>
      <c r="CF1771" s="18"/>
      <c r="CG1771" s="18"/>
      <c r="CH1771" s="18"/>
      <c r="CI1771" s="18"/>
      <c r="CJ1771" s="18"/>
      <c r="CK1771" s="18"/>
      <c r="CL1771" s="18"/>
      <c r="CM1771" s="18"/>
      <c r="CN1771" s="18"/>
      <c r="CO1771" s="18"/>
      <c r="CP1771" s="18"/>
      <c r="CQ1771" s="18"/>
      <c r="CR1771" s="18"/>
      <c r="CS1771" s="18"/>
    </row>
    <row r="1772" spans="1:97">
      <c r="A1772" s="18"/>
      <c r="B1772" s="18"/>
      <c r="C1772" s="18" t="s">
        <v>19648</v>
      </c>
      <c r="D1772" s="18"/>
      <c r="E1772" s="18"/>
      <c r="F1772" s="18"/>
      <c r="G1772" s="18"/>
      <c r="H1772" s="18"/>
      <c r="I1772" s="18"/>
      <c r="J1772" s="18"/>
      <c r="K1772" s="18"/>
      <c r="L1772" s="18"/>
      <c r="M1772" s="18"/>
      <c r="N1772" s="18"/>
      <c r="O1772" s="18"/>
      <c r="P1772" s="18"/>
      <c r="Q1772" s="18"/>
      <c r="R1772" s="18"/>
      <c r="S1772" s="18"/>
      <c r="T1772" s="18"/>
      <c r="U1772" s="18"/>
      <c r="V1772" s="18"/>
      <c r="W1772" s="18"/>
      <c r="X1772" s="18"/>
      <c r="Y1772" s="18"/>
      <c r="Z1772" s="18"/>
      <c r="AA1772" s="18"/>
      <c r="AB1772" s="18"/>
      <c r="AC1772" s="18"/>
      <c r="AD1772" s="18"/>
      <c r="AE1772" s="18"/>
      <c r="AF1772" s="18"/>
      <c r="AG1772" s="18"/>
      <c r="AH1772" s="18"/>
      <c r="AI1772" s="18"/>
      <c r="AJ1772" s="18"/>
      <c r="AK1772" s="18"/>
      <c r="AL1772" s="18"/>
      <c r="AM1772" s="18"/>
      <c r="AN1772" s="18"/>
      <c r="AO1772" s="18"/>
      <c r="AP1772" s="18"/>
      <c r="AQ1772" s="18"/>
      <c r="AR1772" s="18"/>
      <c r="AS1772" s="18"/>
      <c r="AT1772" s="18"/>
      <c r="AU1772" s="18"/>
      <c r="AV1772" s="18"/>
      <c r="AW1772" s="18"/>
      <c r="AX1772" s="18"/>
      <c r="AY1772" s="18"/>
      <c r="AZ1772" s="18"/>
      <c r="BA1772" s="18"/>
      <c r="BB1772" s="18"/>
      <c r="BC1772" s="18"/>
      <c r="BD1772" s="18"/>
      <c r="BE1772" s="18"/>
      <c r="BF1772" s="18"/>
      <c r="BG1772" s="18"/>
      <c r="BH1772" s="18"/>
      <c r="BI1772" s="18"/>
      <c r="BJ1772" s="18"/>
      <c r="BK1772" s="18"/>
      <c r="BL1772" s="18"/>
      <c r="BM1772" s="18"/>
      <c r="BN1772" s="18"/>
      <c r="BO1772" s="18"/>
      <c r="BP1772" s="18"/>
      <c r="BQ1772" s="18"/>
      <c r="BR1772" s="18"/>
      <c r="BS1772" s="18"/>
      <c r="BT1772" s="18"/>
      <c r="BU1772" s="18"/>
      <c r="BV1772" s="18"/>
      <c r="BW1772" s="18"/>
      <c r="BX1772" s="18"/>
      <c r="BY1772" s="18"/>
      <c r="BZ1772" s="18"/>
      <c r="CA1772" s="18"/>
      <c r="CB1772" s="18"/>
      <c r="CC1772" s="18"/>
      <c r="CD1772" s="18"/>
      <c r="CE1772" s="18"/>
      <c r="CF1772" s="18"/>
      <c r="CG1772" s="18"/>
      <c r="CH1772" s="18"/>
      <c r="CI1772" s="18"/>
      <c r="CJ1772" s="18"/>
      <c r="CK1772" s="18"/>
      <c r="CL1772" s="18"/>
      <c r="CM1772" s="18"/>
      <c r="CN1772" s="18"/>
      <c r="CO1772" s="18"/>
      <c r="CP1772" s="18"/>
      <c r="CQ1772" s="18"/>
      <c r="CR1772" s="18"/>
      <c r="CS1772" s="18"/>
    </row>
    <row r="1773" spans="1:97">
      <c r="A1773" s="18"/>
      <c r="B1773" s="18"/>
      <c r="C1773" s="18" t="s">
        <v>19649</v>
      </c>
      <c r="D1773" s="18"/>
      <c r="E1773" s="18"/>
      <c r="F1773" s="18"/>
      <c r="G1773" s="18"/>
      <c r="H1773" s="18"/>
      <c r="I1773" s="18"/>
      <c r="J1773" s="18"/>
      <c r="K1773" s="18"/>
      <c r="L1773" s="18"/>
      <c r="M1773" s="18"/>
      <c r="N1773" s="18"/>
      <c r="O1773" s="18"/>
      <c r="P1773" s="18"/>
      <c r="Q1773" s="18"/>
      <c r="R1773" s="18"/>
      <c r="S1773" s="18"/>
      <c r="T1773" s="18"/>
      <c r="U1773" s="18"/>
      <c r="V1773" s="18"/>
      <c r="W1773" s="18"/>
      <c r="X1773" s="18"/>
      <c r="Y1773" s="18"/>
      <c r="Z1773" s="18"/>
      <c r="AA1773" s="18"/>
      <c r="AB1773" s="18"/>
      <c r="AC1773" s="18"/>
      <c r="AD1773" s="18"/>
      <c r="AE1773" s="18"/>
      <c r="AF1773" s="18"/>
      <c r="AG1773" s="18"/>
      <c r="AH1773" s="18"/>
      <c r="AI1773" s="18"/>
      <c r="AJ1773" s="18"/>
      <c r="AK1773" s="18"/>
      <c r="AL1773" s="18"/>
      <c r="AM1773" s="18"/>
      <c r="AN1773" s="18"/>
      <c r="AO1773" s="18"/>
      <c r="AP1773" s="18"/>
      <c r="AQ1773" s="18"/>
      <c r="AR1773" s="18"/>
      <c r="AS1773" s="18"/>
      <c r="AT1773" s="18"/>
      <c r="AU1773" s="18"/>
      <c r="AV1773" s="18"/>
      <c r="AW1773" s="18"/>
      <c r="AX1773" s="18"/>
      <c r="AY1773" s="18"/>
      <c r="AZ1773" s="18"/>
      <c r="BA1773" s="18"/>
      <c r="BB1773" s="18"/>
      <c r="BC1773" s="18"/>
      <c r="BD1773" s="18"/>
      <c r="BE1773" s="18"/>
      <c r="BF1773" s="18"/>
      <c r="BG1773" s="18"/>
      <c r="BH1773" s="18"/>
      <c r="BI1773" s="18"/>
      <c r="BJ1773" s="18"/>
      <c r="BK1773" s="18"/>
      <c r="BL1773" s="18"/>
      <c r="BM1773" s="18"/>
      <c r="BN1773" s="18"/>
      <c r="BO1773" s="18"/>
      <c r="BP1773" s="18"/>
      <c r="BQ1773" s="18"/>
      <c r="BR1773" s="18"/>
      <c r="BS1773" s="18"/>
      <c r="BT1773" s="18"/>
      <c r="BU1773" s="18"/>
      <c r="BV1773" s="18"/>
      <c r="BW1773" s="18"/>
      <c r="BX1773" s="18"/>
      <c r="BY1773" s="18"/>
      <c r="BZ1773" s="18"/>
      <c r="CA1773" s="18"/>
      <c r="CB1773" s="18"/>
      <c r="CC1773" s="18"/>
      <c r="CD1773" s="18"/>
      <c r="CE1773" s="18"/>
      <c r="CF1773" s="18"/>
      <c r="CG1773" s="18"/>
      <c r="CH1773" s="18"/>
      <c r="CI1773" s="18"/>
      <c r="CJ1773" s="18"/>
      <c r="CK1773" s="18"/>
      <c r="CL1773" s="18"/>
      <c r="CM1773" s="18"/>
      <c r="CN1773" s="18"/>
      <c r="CO1773" s="18"/>
      <c r="CP1773" s="18"/>
      <c r="CQ1773" s="18"/>
      <c r="CR1773" s="18"/>
      <c r="CS1773" s="18"/>
    </row>
    <row r="1774" spans="1:97">
      <c r="A1774" s="18"/>
      <c r="B1774" s="18"/>
      <c r="C1774" s="18" t="s">
        <v>19650</v>
      </c>
      <c r="D1774" s="18"/>
      <c r="E1774" s="18"/>
      <c r="F1774" s="18"/>
      <c r="G1774" s="18"/>
      <c r="H1774" s="18"/>
      <c r="I1774" s="18"/>
      <c r="J1774" s="18"/>
      <c r="K1774" s="18"/>
      <c r="L1774" s="18"/>
      <c r="M1774" s="18"/>
      <c r="N1774" s="18"/>
      <c r="O1774" s="18"/>
      <c r="P1774" s="18"/>
      <c r="Q1774" s="18"/>
      <c r="R1774" s="18"/>
      <c r="S1774" s="18"/>
      <c r="T1774" s="18"/>
      <c r="U1774" s="18"/>
      <c r="V1774" s="18"/>
      <c r="W1774" s="18"/>
      <c r="X1774" s="18"/>
      <c r="Y1774" s="18"/>
      <c r="Z1774" s="18"/>
      <c r="AA1774" s="18"/>
      <c r="AB1774" s="18"/>
      <c r="AC1774" s="18"/>
      <c r="AD1774" s="18"/>
      <c r="AE1774" s="18"/>
      <c r="AF1774" s="18"/>
      <c r="AG1774" s="18"/>
      <c r="AH1774" s="18"/>
      <c r="AI1774" s="18"/>
      <c r="AJ1774" s="18"/>
      <c r="AK1774" s="18"/>
      <c r="AL1774" s="18"/>
      <c r="AM1774" s="18"/>
      <c r="AN1774" s="18"/>
      <c r="AO1774" s="18"/>
      <c r="AP1774" s="18"/>
      <c r="AQ1774" s="18"/>
      <c r="AR1774" s="18"/>
      <c r="AS1774" s="18"/>
      <c r="AT1774" s="18"/>
      <c r="AU1774" s="18"/>
      <c r="AV1774" s="18"/>
      <c r="AW1774" s="18"/>
      <c r="AX1774" s="18"/>
      <c r="AY1774" s="18"/>
      <c r="AZ1774" s="18"/>
      <c r="BA1774" s="18"/>
      <c r="BB1774" s="18"/>
      <c r="BC1774" s="18"/>
      <c r="BD1774" s="18"/>
      <c r="BE1774" s="18"/>
      <c r="BF1774" s="18"/>
      <c r="BG1774" s="18"/>
      <c r="BH1774" s="18"/>
      <c r="BI1774" s="18"/>
      <c r="BJ1774" s="18"/>
      <c r="BK1774" s="18"/>
      <c r="BL1774" s="18"/>
      <c r="BM1774" s="18"/>
      <c r="BN1774" s="18"/>
      <c r="BO1774" s="18"/>
      <c r="BP1774" s="18"/>
      <c r="BQ1774" s="18"/>
      <c r="BR1774" s="18"/>
      <c r="BS1774" s="18"/>
      <c r="BT1774" s="18"/>
      <c r="BU1774" s="18"/>
      <c r="BV1774" s="18"/>
      <c r="BW1774" s="18"/>
      <c r="BX1774" s="18"/>
      <c r="BY1774" s="18"/>
      <c r="BZ1774" s="18"/>
      <c r="CA1774" s="18"/>
      <c r="CB1774" s="18"/>
      <c r="CC1774" s="18"/>
      <c r="CD1774" s="18"/>
      <c r="CE1774" s="18"/>
      <c r="CF1774" s="18"/>
      <c r="CG1774" s="18"/>
      <c r="CH1774" s="18"/>
      <c r="CI1774" s="18"/>
      <c r="CJ1774" s="18"/>
      <c r="CK1774" s="18"/>
      <c r="CL1774" s="18"/>
      <c r="CM1774" s="18"/>
      <c r="CN1774" s="18"/>
      <c r="CO1774" s="18"/>
      <c r="CP1774" s="18"/>
      <c r="CQ1774" s="18"/>
      <c r="CR1774" s="18"/>
      <c r="CS1774" s="18"/>
    </row>
    <row r="1775" spans="1:97">
      <c r="A1775" s="18"/>
      <c r="B1775" s="18"/>
      <c r="C1775" s="18" t="s">
        <v>19651</v>
      </c>
      <c r="D1775" s="18"/>
      <c r="E1775" s="18"/>
      <c r="F1775" s="18"/>
      <c r="G1775" s="18"/>
      <c r="H1775" s="18"/>
      <c r="I1775" s="18"/>
      <c r="J1775" s="18"/>
      <c r="K1775" s="18"/>
      <c r="L1775" s="18"/>
      <c r="M1775" s="18"/>
      <c r="N1775" s="18"/>
      <c r="O1775" s="18"/>
      <c r="P1775" s="18"/>
      <c r="Q1775" s="18"/>
      <c r="R1775" s="18"/>
      <c r="S1775" s="18"/>
      <c r="T1775" s="18"/>
      <c r="U1775" s="18"/>
      <c r="V1775" s="18"/>
      <c r="W1775" s="18"/>
      <c r="X1775" s="18"/>
      <c r="Y1775" s="18"/>
      <c r="Z1775" s="18"/>
      <c r="AA1775" s="18"/>
      <c r="AB1775" s="18"/>
      <c r="AC1775" s="18"/>
      <c r="AD1775" s="18"/>
      <c r="AE1775" s="18"/>
      <c r="AF1775" s="18"/>
      <c r="AG1775" s="18"/>
      <c r="AH1775" s="18"/>
      <c r="AI1775" s="18"/>
      <c r="AJ1775" s="18"/>
      <c r="AK1775" s="18"/>
      <c r="AL1775" s="18"/>
      <c r="AM1775" s="18"/>
      <c r="AN1775" s="18"/>
      <c r="AO1775" s="18"/>
      <c r="AP1775" s="18"/>
      <c r="AQ1775" s="18"/>
      <c r="AR1775" s="18"/>
      <c r="AS1775" s="18"/>
      <c r="AT1775" s="18"/>
      <c r="AU1775" s="18"/>
      <c r="AV1775" s="18"/>
      <c r="AW1775" s="18"/>
      <c r="AX1775" s="18"/>
      <c r="AY1775" s="18"/>
      <c r="AZ1775" s="18"/>
      <c r="BA1775" s="18"/>
      <c r="BB1775" s="18"/>
      <c r="BC1775" s="18"/>
      <c r="BD1775" s="18"/>
      <c r="BE1775" s="18"/>
      <c r="BF1775" s="18"/>
      <c r="BG1775" s="18"/>
      <c r="BH1775" s="18"/>
      <c r="BI1775" s="18"/>
      <c r="BJ1775" s="18"/>
      <c r="BK1775" s="18"/>
      <c r="BL1775" s="18"/>
      <c r="BM1775" s="18"/>
      <c r="BN1775" s="18"/>
      <c r="BO1775" s="18"/>
      <c r="BP1775" s="18"/>
      <c r="BQ1775" s="18"/>
      <c r="BR1775" s="18"/>
      <c r="BS1775" s="18"/>
      <c r="BT1775" s="18"/>
      <c r="BU1775" s="18"/>
      <c r="BV1775" s="18"/>
      <c r="BW1775" s="18"/>
      <c r="BX1775" s="18"/>
      <c r="BY1775" s="18"/>
      <c r="BZ1775" s="18"/>
      <c r="CA1775" s="18"/>
      <c r="CB1775" s="18"/>
      <c r="CC1775" s="18"/>
      <c r="CD1775" s="18"/>
      <c r="CE1775" s="18"/>
      <c r="CF1775" s="18"/>
      <c r="CG1775" s="18"/>
      <c r="CH1775" s="18"/>
      <c r="CI1775" s="18"/>
      <c r="CJ1775" s="18"/>
      <c r="CK1775" s="18"/>
      <c r="CL1775" s="18"/>
      <c r="CM1775" s="18"/>
      <c r="CN1775" s="18"/>
      <c r="CO1775" s="18"/>
      <c r="CP1775" s="18"/>
      <c r="CQ1775" s="18"/>
      <c r="CR1775" s="18"/>
      <c r="CS1775" s="18"/>
    </row>
    <row r="1776" spans="1:97">
      <c r="A1776" s="18"/>
      <c r="B1776" s="18"/>
      <c r="C1776" s="18" t="s">
        <v>19652</v>
      </c>
      <c r="D1776" s="18"/>
      <c r="E1776" s="18"/>
      <c r="F1776" s="18"/>
      <c r="G1776" s="18"/>
      <c r="H1776" s="18"/>
      <c r="I1776" s="18"/>
      <c r="J1776" s="18"/>
      <c r="K1776" s="18"/>
      <c r="L1776" s="18"/>
      <c r="M1776" s="18"/>
      <c r="N1776" s="18"/>
      <c r="O1776" s="18"/>
      <c r="P1776" s="18"/>
      <c r="Q1776" s="18"/>
      <c r="R1776" s="18"/>
      <c r="S1776" s="18"/>
      <c r="T1776" s="18"/>
      <c r="U1776" s="18"/>
      <c r="V1776" s="18"/>
      <c r="W1776" s="18"/>
      <c r="X1776" s="18"/>
      <c r="Y1776" s="18"/>
      <c r="Z1776" s="18"/>
      <c r="AA1776" s="18"/>
      <c r="AB1776" s="18"/>
      <c r="AC1776" s="18"/>
      <c r="AD1776" s="18"/>
      <c r="AE1776" s="18"/>
      <c r="AF1776" s="18"/>
      <c r="AG1776" s="18"/>
      <c r="AH1776" s="18"/>
      <c r="AI1776" s="18"/>
      <c r="AJ1776" s="18"/>
      <c r="AK1776" s="18"/>
      <c r="AL1776" s="18"/>
      <c r="AM1776" s="18"/>
      <c r="AN1776" s="18"/>
      <c r="AO1776" s="18"/>
      <c r="AP1776" s="18"/>
      <c r="AQ1776" s="18"/>
      <c r="AR1776" s="18"/>
      <c r="AS1776" s="18"/>
      <c r="AT1776" s="18"/>
      <c r="AU1776" s="18"/>
      <c r="AV1776" s="18"/>
      <c r="AW1776" s="18"/>
      <c r="AX1776" s="18"/>
      <c r="AY1776" s="18"/>
      <c r="AZ1776" s="18"/>
      <c r="BA1776" s="18"/>
      <c r="BB1776" s="18"/>
      <c r="BC1776" s="18"/>
      <c r="BD1776" s="18"/>
      <c r="BE1776" s="18"/>
      <c r="BF1776" s="18"/>
      <c r="BG1776" s="18"/>
      <c r="BH1776" s="18"/>
      <c r="BI1776" s="18"/>
      <c r="BJ1776" s="18"/>
      <c r="BK1776" s="18"/>
      <c r="BL1776" s="18"/>
      <c r="BM1776" s="18"/>
      <c r="BN1776" s="18"/>
      <c r="BO1776" s="18"/>
      <c r="BP1776" s="18"/>
      <c r="BQ1776" s="18"/>
      <c r="BR1776" s="18"/>
      <c r="BS1776" s="18"/>
      <c r="BT1776" s="18"/>
      <c r="BU1776" s="18"/>
      <c r="BV1776" s="18"/>
      <c r="BW1776" s="18"/>
      <c r="BX1776" s="18"/>
      <c r="BY1776" s="18"/>
      <c r="BZ1776" s="18"/>
      <c r="CA1776" s="18"/>
      <c r="CB1776" s="18"/>
      <c r="CC1776" s="18"/>
      <c r="CD1776" s="18"/>
      <c r="CE1776" s="18"/>
      <c r="CF1776" s="18"/>
      <c r="CG1776" s="18"/>
      <c r="CH1776" s="18"/>
      <c r="CI1776" s="18"/>
      <c r="CJ1776" s="18"/>
      <c r="CK1776" s="18"/>
      <c r="CL1776" s="18"/>
      <c r="CM1776" s="18"/>
      <c r="CN1776" s="18"/>
      <c r="CO1776" s="18"/>
      <c r="CP1776" s="18"/>
      <c r="CQ1776" s="18"/>
      <c r="CR1776" s="18"/>
      <c r="CS1776" s="18"/>
    </row>
    <row r="1777" spans="1:97">
      <c r="A1777" s="18"/>
      <c r="B1777" s="18"/>
      <c r="C1777" s="18" t="s">
        <v>19653</v>
      </c>
      <c r="D1777" s="18"/>
      <c r="E1777" s="18"/>
      <c r="F1777" s="18"/>
      <c r="G1777" s="18"/>
      <c r="H1777" s="18"/>
      <c r="I1777" s="18"/>
      <c r="J1777" s="18"/>
      <c r="K1777" s="18"/>
      <c r="L1777" s="18"/>
      <c r="M1777" s="18"/>
      <c r="N1777" s="18"/>
      <c r="O1777" s="18"/>
      <c r="P1777" s="18"/>
      <c r="Q1777" s="18"/>
      <c r="R1777" s="18"/>
      <c r="S1777" s="18"/>
      <c r="T1777" s="18"/>
      <c r="U1777" s="18"/>
      <c r="V1777" s="18"/>
      <c r="W1777" s="18"/>
      <c r="X1777" s="18"/>
      <c r="Y1777" s="18"/>
      <c r="Z1777" s="18"/>
      <c r="AA1777" s="18"/>
      <c r="AB1777" s="18"/>
      <c r="AC1777" s="18"/>
      <c r="AD1777" s="18"/>
      <c r="AE1777" s="18"/>
      <c r="AF1777" s="18"/>
      <c r="AG1777" s="18"/>
      <c r="AH1777" s="18"/>
      <c r="AI1777" s="18"/>
      <c r="AJ1777" s="18"/>
      <c r="AK1777" s="18"/>
      <c r="AL1777" s="18"/>
      <c r="AM1777" s="18"/>
      <c r="AN1777" s="18"/>
      <c r="AO1777" s="18"/>
      <c r="AP1777" s="18"/>
      <c r="AQ1777" s="18"/>
      <c r="AR1777" s="18"/>
      <c r="AS1777" s="18"/>
      <c r="AT1777" s="18"/>
      <c r="AU1777" s="18"/>
      <c r="AV1777" s="18"/>
      <c r="AW1777" s="18"/>
      <c r="AX1777" s="18"/>
      <c r="AY1777" s="18"/>
      <c r="AZ1777" s="18"/>
      <c r="BA1777" s="18"/>
      <c r="BB1777" s="18"/>
      <c r="BC1777" s="18"/>
      <c r="BD1777" s="18"/>
      <c r="BE1777" s="18"/>
      <c r="BF1777" s="18"/>
      <c r="BG1777" s="18"/>
      <c r="BH1777" s="18"/>
      <c r="BI1777" s="18"/>
      <c r="BJ1777" s="18"/>
      <c r="BK1777" s="18"/>
      <c r="BL1777" s="18"/>
      <c r="BM1777" s="18"/>
      <c r="BN1777" s="18"/>
      <c r="BO1777" s="18"/>
      <c r="BP1777" s="18"/>
      <c r="BQ1777" s="18"/>
      <c r="BR1777" s="18"/>
      <c r="BS1777" s="18"/>
      <c r="BT1777" s="18"/>
      <c r="BU1777" s="18"/>
      <c r="BV1777" s="18"/>
      <c r="BW1777" s="18"/>
      <c r="BX1777" s="18"/>
      <c r="BY1777" s="18"/>
      <c r="BZ1777" s="18"/>
      <c r="CA1777" s="18"/>
      <c r="CB1777" s="18"/>
      <c r="CC1777" s="18"/>
      <c r="CD1777" s="18"/>
      <c r="CE1777" s="18"/>
      <c r="CF1777" s="18"/>
      <c r="CG1777" s="18"/>
      <c r="CH1777" s="18"/>
      <c r="CI1777" s="18"/>
      <c r="CJ1777" s="18"/>
      <c r="CK1777" s="18"/>
      <c r="CL1777" s="18"/>
      <c r="CM1777" s="18"/>
      <c r="CN1777" s="18"/>
      <c r="CO1777" s="18"/>
      <c r="CP1777" s="18"/>
      <c r="CQ1777" s="18"/>
      <c r="CR1777" s="18"/>
      <c r="CS1777" s="18"/>
    </row>
    <row r="1778" spans="1:97">
      <c r="A1778" s="18"/>
      <c r="B1778" s="18"/>
      <c r="C1778" s="18" t="s">
        <v>19654</v>
      </c>
      <c r="D1778" s="18"/>
      <c r="E1778" s="18"/>
      <c r="F1778" s="18"/>
      <c r="G1778" s="18"/>
      <c r="H1778" s="18"/>
      <c r="I1778" s="18"/>
      <c r="J1778" s="18"/>
      <c r="K1778" s="18"/>
      <c r="L1778" s="18"/>
      <c r="M1778" s="18"/>
      <c r="N1778" s="18"/>
      <c r="O1778" s="18"/>
      <c r="P1778" s="18"/>
      <c r="Q1778" s="18"/>
      <c r="R1778" s="18"/>
      <c r="S1778" s="18"/>
      <c r="T1778" s="18"/>
      <c r="U1778" s="18"/>
      <c r="V1778" s="18"/>
      <c r="W1778" s="18"/>
      <c r="X1778" s="18"/>
      <c r="Y1778" s="18"/>
      <c r="Z1778" s="18"/>
      <c r="AA1778" s="18"/>
      <c r="AB1778" s="18"/>
      <c r="AC1778" s="18"/>
      <c r="AD1778" s="18"/>
      <c r="AE1778" s="18"/>
      <c r="AF1778" s="18"/>
      <c r="AG1778" s="18"/>
      <c r="AH1778" s="18"/>
      <c r="AI1778" s="18"/>
      <c r="AJ1778" s="18"/>
      <c r="AK1778" s="18"/>
      <c r="AL1778" s="18"/>
      <c r="AM1778" s="18"/>
      <c r="AN1778" s="18"/>
      <c r="AO1778" s="18"/>
      <c r="AP1778" s="18"/>
      <c r="AQ1778" s="18"/>
      <c r="AR1778" s="18"/>
      <c r="AS1778" s="18"/>
      <c r="AT1778" s="18"/>
      <c r="AU1778" s="18"/>
      <c r="AV1778" s="18"/>
      <c r="AW1778" s="18"/>
      <c r="AX1778" s="18"/>
      <c r="AY1778" s="18"/>
      <c r="AZ1778" s="18"/>
      <c r="BA1778" s="18"/>
      <c r="BB1778" s="18"/>
      <c r="BC1778" s="18"/>
      <c r="BD1778" s="18"/>
      <c r="BE1778" s="18"/>
      <c r="BF1778" s="18"/>
      <c r="BG1778" s="18"/>
      <c r="BH1778" s="18"/>
      <c r="BI1778" s="18"/>
      <c r="BJ1778" s="18"/>
      <c r="BK1778" s="18"/>
      <c r="BL1778" s="18"/>
      <c r="BM1778" s="18"/>
      <c r="BN1778" s="18"/>
      <c r="BO1778" s="18"/>
      <c r="BP1778" s="18"/>
      <c r="BQ1778" s="18"/>
      <c r="BR1778" s="18"/>
      <c r="BS1778" s="18"/>
      <c r="BT1778" s="18"/>
      <c r="BU1778" s="18"/>
      <c r="BV1778" s="18"/>
      <c r="BW1778" s="18"/>
      <c r="BX1778" s="18"/>
      <c r="BY1778" s="18"/>
      <c r="BZ1778" s="18"/>
      <c r="CA1778" s="18"/>
      <c r="CB1778" s="18"/>
      <c r="CC1778" s="18"/>
      <c r="CD1778" s="18"/>
      <c r="CE1778" s="18"/>
      <c r="CF1778" s="18"/>
      <c r="CG1778" s="18"/>
      <c r="CH1778" s="18"/>
      <c r="CI1778" s="18"/>
      <c r="CJ1778" s="18"/>
      <c r="CK1778" s="18"/>
      <c r="CL1778" s="18"/>
      <c r="CM1778" s="18"/>
      <c r="CN1778" s="18"/>
      <c r="CO1778" s="18"/>
      <c r="CP1778" s="18"/>
      <c r="CQ1778" s="18"/>
      <c r="CR1778" s="18"/>
      <c r="CS1778" s="18"/>
    </row>
    <row r="1779" spans="1:97">
      <c r="A1779" s="18"/>
      <c r="B1779" s="18"/>
      <c r="C1779" s="18" t="s">
        <v>19655</v>
      </c>
      <c r="D1779" s="18"/>
      <c r="E1779" s="18"/>
      <c r="F1779" s="18"/>
      <c r="G1779" s="18"/>
      <c r="H1779" s="18"/>
      <c r="I1779" s="18"/>
      <c r="J1779" s="18"/>
      <c r="K1779" s="18"/>
      <c r="L1779" s="18"/>
      <c r="M1779" s="18"/>
      <c r="N1779" s="18"/>
      <c r="O1779" s="18"/>
      <c r="P1779" s="18"/>
      <c r="Q1779" s="18"/>
      <c r="R1779" s="18"/>
      <c r="S1779" s="18"/>
      <c r="T1779" s="18"/>
      <c r="U1779" s="18"/>
      <c r="V1779" s="18"/>
      <c r="W1779" s="18"/>
      <c r="X1779" s="18"/>
      <c r="Y1779" s="18"/>
      <c r="Z1779" s="18"/>
      <c r="AA1779" s="18"/>
      <c r="AB1779" s="18"/>
      <c r="AC1779" s="18"/>
      <c r="AD1779" s="18"/>
      <c r="AE1779" s="18"/>
      <c r="AF1779" s="18"/>
      <c r="AG1779" s="18"/>
      <c r="AH1779" s="18"/>
      <c r="AI1779" s="18"/>
      <c r="AJ1779" s="18"/>
      <c r="AK1779" s="18"/>
      <c r="AL1779" s="18"/>
      <c r="AM1779" s="18"/>
      <c r="AN1779" s="18"/>
      <c r="AO1779" s="18"/>
      <c r="AP1779" s="18"/>
      <c r="AQ1779" s="18"/>
      <c r="AR1779" s="18"/>
      <c r="AS1779" s="18"/>
      <c r="AT1779" s="18"/>
      <c r="AU1779" s="18"/>
      <c r="AV1779" s="18"/>
      <c r="AW1779" s="18"/>
      <c r="AX1779" s="18"/>
      <c r="AY1779" s="18"/>
      <c r="AZ1779" s="18"/>
      <c r="BA1779" s="18"/>
      <c r="BB1779" s="18"/>
      <c r="BC1779" s="18"/>
      <c r="BD1779" s="18"/>
      <c r="BE1779" s="18"/>
      <c r="BF1779" s="18"/>
      <c r="BG1779" s="18"/>
      <c r="BH1779" s="18"/>
      <c r="BI1779" s="18"/>
      <c r="BJ1779" s="18"/>
      <c r="BK1779" s="18"/>
      <c r="BL1779" s="18"/>
      <c r="BM1779" s="18"/>
      <c r="BN1779" s="18"/>
      <c r="BO1779" s="18"/>
      <c r="BP1779" s="18"/>
      <c r="BQ1779" s="18"/>
      <c r="BR1779" s="18"/>
      <c r="BS1779" s="18"/>
      <c r="BT1779" s="18"/>
      <c r="BU1779" s="18"/>
      <c r="BV1779" s="18"/>
      <c r="BW1779" s="18"/>
      <c r="BX1779" s="18"/>
      <c r="BY1779" s="18"/>
      <c r="BZ1779" s="18"/>
      <c r="CA1779" s="18"/>
      <c r="CB1779" s="18"/>
      <c r="CC1779" s="18"/>
      <c r="CD1779" s="18"/>
      <c r="CE1779" s="18"/>
      <c r="CF1779" s="18"/>
      <c r="CG1779" s="18"/>
      <c r="CH1779" s="18"/>
      <c r="CI1779" s="18"/>
      <c r="CJ1779" s="18"/>
      <c r="CK1779" s="18"/>
      <c r="CL1779" s="18"/>
      <c r="CM1779" s="18"/>
      <c r="CN1779" s="18"/>
      <c r="CO1779" s="18"/>
      <c r="CP1779" s="18"/>
      <c r="CQ1779" s="18"/>
      <c r="CR1779" s="18"/>
      <c r="CS1779" s="18"/>
    </row>
    <row r="1780" spans="1:97">
      <c r="A1780" s="18"/>
      <c r="B1780" s="18"/>
      <c r="C1780" s="18" t="s">
        <v>19656</v>
      </c>
      <c r="D1780" s="18"/>
      <c r="E1780" s="18"/>
      <c r="F1780" s="18"/>
      <c r="G1780" s="18"/>
      <c r="H1780" s="18"/>
      <c r="I1780" s="18"/>
      <c r="J1780" s="18"/>
      <c r="K1780" s="18"/>
      <c r="L1780" s="18"/>
      <c r="M1780" s="18"/>
      <c r="N1780" s="18"/>
      <c r="O1780" s="18"/>
      <c r="P1780" s="18"/>
      <c r="Q1780" s="18"/>
      <c r="R1780" s="18"/>
      <c r="S1780" s="18"/>
      <c r="T1780" s="18"/>
      <c r="U1780" s="18"/>
      <c r="V1780" s="18"/>
      <c r="W1780" s="18"/>
      <c r="X1780" s="18"/>
      <c r="Y1780" s="18"/>
      <c r="Z1780" s="18"/>
      <c r="AA1780" s="18"/>
      <c r="AB1780" s="18"/>
      <c r="AC1780" s="18"/>
      <c r="AD1780" s="18"/>
      <c r="AE1780" s="18"/>
      <c r="AF1780" s="18"/>
      <c r="AG1780" s="18"/>
      <c r="AH1780" s="18"/>
      <c r="AI1780" s="18"/>
      <c r="AJ1780" s="18"/>
      <c r="AK1780" s="18"/>
      <c r="AL1780" s="18"/>
      <c r="AM1780" s="18"/>
      <c r="AN1780" s="18"/>
      <c r="AO1780" s="18"/>
      <c r="AP1780" s="18"/>
      <c r="AQ1780" s="18"/>
      <c r="AR1780" s="18"/>
      <c r="AS1780" s="18"/>
      <c r="AT1780" s="18"/>
      <c r="AU1780" s="18"/>
      <c r="AV1780" s="18"/>
      <c r="AW1780" s="18"/>
      <c r="AX1780" s="18"/>
      <c r="AY1780" s="18"/>
      <c r="AZ1780" s="18"/>
      <c r="BA1780" s="18"/>
      <c r="BB1780" s="18"/>
      <c r="BC1780" s="18"/>
      <c r="BD1780" s="18"/>
      <c r="BE1780" s="18"/>
      <c r="BF1780" s="18"/>
      <c r="BG1780" s="18"/>
      <c r="BH1780" s="18"/>
      <c r="BI1780" s="18"/>
      <c r="BJ1780" s="18"/>
      <c r="BK1780" s="18"/>
      <c r="BL1780" s="18"/>
      <c r="BM1780" s="18"/>
      <c r="BN1780" s="18"/>
      <c r="BO1780" s="18"/>
      <c r="BP1780" s="18"/>
      <c r="BQ1780" s="18"/>
      <c r="BR1780" s="18"/>
      <c r="BS1780" s="18"/>
      <c r="BT1780" s="18"/>
      <c r="BU1780" s="18"/>
      <c r="BV1780" s="18"/>
      <c r="BW1780" s="18"/>
      <c r="BX1780" s="18"/>
      <c r="BY1780" s="18"/>
      <c r="BZ1780" s="18"/>
      <c r="CA1780" s="18"/>
      <c r="CB1780" s="18"/>
      <c r="CC1780" s="18"/>
      <c r="CD1780" s="18"/>
      <c r="CE1780" s="18"/>
      <c r="CF1780" s="18"/>
      <c r="CG1780" s="18"/>
      <c r="CH1780" s="18"/>
      <c r="CI1780" s="18"/>
      <c r="CJ1780" s="18"/>
      <c r="CK1780" s="18"/>
      <c r="CL1780" s="18"/>
      <c r="CM1780" s="18"/>
      <c r="CN1780" s="18"/>
      <c r="CO1780" s="18"/>
      <c r="CP1780" s="18"/>
      <c r="CQ1780" s="18"/>
      <c r="CR1780" s="18"/>
      <c r="CS1780" s="18"/>
    </row>
    <row r="1781" spans="1:97">
      <c r="A1781" s="18"/>
      <c r="B1781" s="18"/>
      <c r="C1781" s="18" t="s">
        <v>19657</v>
      </c>
      <c r="D1781" s="18"/>
      <c r="E1781" s="18"/>
      <c r="F1781" s="18"/>
      <c r="G1781" s="18"/>
      <c r="H1781" s="18"/>
      <c r="I1781" s="18"/>
      <c r="J1781" s="18"/>
      <c r="K1781" s="18"/>
      <c r="L1781" s="18"/>
      <c r="M1781" s="18"/>
      <c r="N1781" s="18"/>
      <c r="O1781" s="18"/>
      <c r="P1781" s="18"/>
      <c r="Q1781" s="18"/>
      <c r="R1781" s="18"/>
      <c r="S1781" s="18"/>
      <c r="T1781" s="18"/>
      <c r="U1781" s="18"/>
      <c r="V1781" s="18"/>
      <c r="W1781" s="18"/>
      <c r="X1781" s="18"/>
      <c r="Y1781" s="18"/>
      <c r="Z1781" s="18"/>
      <c r="AA1781" s="18"/>
      <c r="AB1781" s="18"/>
      <c r="AC1781" s="18"/>
      <c r="AD1781" s="18"/>
      <c r="AE1781" s="18"/>
      <c r="AF1781" s="18"/>
      <c r="AG1781" s="18"/>
      <c r="AH1781" s="18"/>
      <c r="AI1781" s="18"/>
      <c r="AJ1781" s="18"/>
      <c r="AK1781" s="18"/>
      <c r="AL1781" s="18"/>
      <c r="AM1781" s="18"/>
      <c r="AN1781" s="18"/>
      <c r="AO1781" s="18"/>
      <c r="AP1781" s="18"/>
      <c r="AQ1781" s="18"/>
      <c r="AR1781" s="18"/>
      <c r="AS1781" s="18"/>
      <c r="AT1781" s="18"/>
      <c r="AU1781" s="18"/>
      <c r="AV1781" s="18"/>
      <c r="AW1781" s="18"/>
      <c r="AX1781" s="18"/>
      <c r="AY1781" s="18"/>
      <c r="AZ1781" s="18"/>
      <c r="BA1781" s="18"/>
      <c r="BB1781" s="18"/>
      <c r="BC1781" s="18"/>
      <c r="BD1781" s="18"/>
      <c r="BE1781" s="18"/>
      <c r="BF1781" s="18"/>
      <c r="BG1781" s="18"/>
      <c r="BH1781" s="18"/>
      <c r="BI1781" s="18"/>
      <c r="BJ1781" s="18"/>
      <c r="BK1781" s="18"/>
      <c r="BL1781" s="18"/>
      <c r="BM1781" s="18"/>
      <c r="BN1781" s="18"/>
      <c r="BO1781" s="18"/>
      <c r="BP1781" s="18"/>
      <c r="BQ1781" s="18"/>
      <c r="BR1781" s="18"/>
      <c r="BS1781" s="18"/>
      <c r="BT1781" s="18"/>
      <c r="BU1781" s="18"/>
      <c r="BV1781" s="18"/>
      <c r="BW1781" s="18"/>
      <c r="BX1781" s="18"/>
      <c r="BY1781" s="18"/>
      <c r="BZ1781" s="18"/>
      <c r="CA1781" s="18"/>
      <c r="CB1781" s="18"/>
      <c r="CC1781" s="18"/>
      <c r="CD1781" s="18"/>
      <c r="CE1781" s="18"/>
      <c r="CF1781" s="18"/>
      <c r="CG1781" s="18"/>
      <c r="CH1781" s="18"/>
      <c r="CI1781" s="18"/>
      <c r="CJ1781" s="18"/>
      <c r="CK1781" s="18"/>
      <c r="CL1781" s="18"/>
      <c r="CM1781" s="18"/>
      <c r="CN1781" s="18"/>
      <c r="CO1781" s="18"/>
      <c r="CP1781" s="18"/>
      <c r="CQ1781" s="18"/>
      <c r="CR1781" s="18"/>
      <c r="CS1781" s="18"/>
    </row>
    <row r="1782" spans="1:97">
      <c r="A1782" s="18"/>
      <c r="B1782" s="18"/>
      <c r="C1782" s="18" t="s">
        <v>19658</v>
      </c>
      <c r="D1782" s="18"/>
      <c r="E1782" s="18"/>
      <c r="F1782" s="18"/>
      <c r="G1782" s="18"/>
      <c r="H1782" s="18"/>
      <c r="I1782" s="18"/>
      <c r="J1782" s="18"/>
      <c r="K1782" s="18"/>
      <c r="L1782" s="18"/>
      <c r="M1782" s="18"/>
      <c r="N1782" s="18"/>
      <c r="O1782" s="18"/>
      <c r="P1782" s="18"/>
      <c r="Q1782" s="18"/>
      <c r="R1782" s="18"/>
      <c r="S1782" s="18"/>
      <c r="T1782" s="18"/>
      <c r="U1782" s="18"/>
      <c r="V1782" s="18"/>
      <c r="W1782" s="18"/>
      <c r="X1782" s="18"/>
      <c r="Y1782" s="18"/>
      <c r="Z1782" s="18"/>
      <c r="AA1782" s="18"/>
      <c r="AB1782" s="18"/>
      <c r="AC1782" s="18"/>
      <c r="AD1782" s="18"/>
      <c r="AE1782" s="18"/>
      <c r="AF1782" s="18"/>
      <c r="AG1782" s="18"/>
      <c r="AH1782" s="18"/>
      <c r="AI1782" s="18"/>
      <c r="AJ1782" s="18"/>
      <c r="AK1782" s="18"/>
      <c r="AL1782" s="18"/>
      <c r="AM1782" s="18"/>
      <c r="AN1782" s="18"/>
      <c r="AO1782" s="18"/>
      <c r="AP1782" s="18"/>
      <c r="AQ1782" s="18"/>
      <c r="AR1782" s="18"/>
      <c r="AS1782" s="18"/>
      <c r="AT1782" s="18"/>
      <c r="AU1782" s="18"/>
      <c r="AV1782" s="18"/>
      <c r="AW1782" s="18"/>
      <c r="AX1782" s="18"/>
      <c r="AY1782" s="18"/>
      <c r="AZ1782" s="18"/>
      <c r="BA1782" s="18"/>
      <c r="BB1782" s="18"/>
      <c r="BC1782" s="18"/>
      <c r="BD1782" s="18"/>
      <c r="BE1782" s="18"/>
      <c r="BF1782" s="18"/>
      <c r="BG1782" s="18"/>
      <c r="BH1782" s="18"/>
      <c r="BI1782" s="18"/>
      <c r="BJ1782" s="18"/>
      <c r="BK1782" s="18"/>
      <c r="BL1782" s="18"/>
      <c r="BM1782" s="18"/>
      <c r="BN1782" s="18"/>
      <c r="BO1782" s="18"/>
      <c r="BP1782" s="18"/>
      <c r="BQ1782" s="18"/>
      <c r="BR1782" s="18"/>
      <c r="BS1782" s="18"/>
      <c r="BT1782" s="18"/>
      <c r="BU1782" s="18"/>
      <c r="BV1782" s="18"/>
      <c r="BW1782" s="18"/>
      <c r="BX1782" s="18"/>
      <c r="BY1782" s="18"/>
      <c r="BZ1782" s="18"/>
      <c r="CA1782" s="18"/>
      <c r="CB1782" s="18"/>
      <c r="CC1782" s="18"/>
      <c r="CD1782" s="18"/>
      <c r="CE1782" s="18"/>
      <c r="CF1782" s="18"/>
      <c r="CG1782" s="18"/>
      <c r="CH1782" s="18"/>
      <c r="CI1782" s="18"/>
      <c r="CJ1782" s="18"/>
      <c r="CK1782" s="18"/>
      <c r="CL1782" s="18"/>
      <c r="CM1782" s="18"/>
      <c r="CN1782" s="18"/>
      <c r="CO1782" s="18"/>
      <c r="CP1782" s="18"/>
      <c r="CQ1782" s="18"/>
      <c r="CR1782" s="18"/>
      <c r="CS1782" s="18"/>
    </row>
    <row r="1783" spans="1:97">
      <c r="A1783" s="18"/>
      <c r="B1783" s="18"/>
      <c r="C1783" s="18" t="s">
        <v>19659</v>
      </c>
      <c r="D1783" s="18"/>
      <c r="E1783" s="18"/>
      <c r="F1783" s="18"/>
      <c r="G1783" s="18"/>
      <c r="H1783" s="18"/>
      <c r="I1783" s="18"/>
      <c r="J1783" s="18"/>
      <c r="K1783" s="18"/>
      <c r="L1783" s="18"/>
      <c r="M1783" s="18"/>
      <c r="N1783" s="18"/>
      <c r="O1783" s="18"/>
      <c r="P1783" s="18"/>
      <c r="Q1783" s="18"/>
      <c r="R1783" s="18"/>
      <c r="S1783" s="18"/>
      <c r="T1783" s="18"/>
      <c r="U1783" s="18"/>
      <c r="V1783" s="18"/>
      <c r="W1783" s="18"/>
      <c r="X1783" s="18"/>
      <c r="Y1783" s="18"/>
      <c r="Z1783" s="18"/>
      <c r="AA1783" s="18"/>
      <c r="AB1783" s="18"/>
      <c r="AC1783" s="18"/>
      <c r="AD1783" s="18"/>
      <c r="AE1783" s="18"/>
      <c r="AF1783" s="18"/>
      <c r="AG1783" s="18"/>
      <c r="AH1783" s="18"/>
      <c r="AI1783" s="18"/>
      <c r="AJ1783" s="18"/>
      <c r="AK1783" s="18"/>
      <c r="AL1783" s="18"/>
      <c r="AM1783" s="18"/>
      <c r="AN1783" s="18"/>
      <c r="AO1783" s="18"/>
      <c r="AP1783" s="18"/>
      <c r="AQ1783" s="18"/>
      <c r="AR1783" s="18"/>
      <c r="AS1783" s="18"/>
      <c r="AT1783" s="18"/>
      <c r="AU1783" s="18"/>
      <c r="AV1783" s="18"/>
      <c r="AW1783" s="18"/>
      <c r="AX1783" s="18"/>
      <c r="AY1783" s="18"/>
      <c r="AZ1783" s="18"/>
      <c r="BA1783" s="18"/>
      <c r="BB1783" s="18"/>
      <c r="BC1783" s="18"/>
      <c r="BD1783" s="18"/>
      <c r="BE1783" s="18"/>
      <c r="BF1783" s="18"/>
      <c r="BG1783" s="18"/>
      <c r="BH1783" s="18"/>
      <c r="BI1783" s="18"/>
      <c r="BJ1783" s="18"/>
      <c r="BK1783" s="18"/>
      <c r="BL1783" s="18"/>
      <c r="BM1783" s="18"/>
      <c r="BN1783" s="18"/>
      <c r="BO1783" s="18"/>
      <c r="BP1783" s="18"/>
      <c r="BQ1783" s="18"/>
      <c r="BR1783" s="18"/>
      <c r="BS1783" s="18"/>
      <c r="BT1783" s="18"/>
      <c r="BU1783" s="18"/>
      <c r="BV1783" s="18"/>
      <c r="BW1783" s="18"/>
      <c r="BX1783" s="18"/>
      <c r="BY1783" s="18"/>
      <c r="BZ1783" s="18"/>
      <c r="CA1783" s="18"/>
      <c r="CB1783" s="18"/>
      <c r="CC1783" s="18"/>
      <c r="CD1783" s="18"/>
      <c r="CE1783" s="18"/>
      <c r="CF1783" s="18"/>
      <c r="CG1783" s="18"/>
      <c r="CH1783" s="18"/>
      <c r="CI1783" s="18"/>
      <c r="CJ1783" s="18"/>
      <c r="CK1783" s="18"/>
      <c r="CL1783" s="18"/>
      <c r="CM1783" s="18"/>
      <c r="CN1783" s="18"/>
      <c r="CO1783" s="18"/>
      <c r="CP1783" s="18"/>
      <c r="CQ1783" s="18"/>
      <c r="CR1783" s="18"/>
      <c r="CS1783" s="18"/>
    </row>
    <row r="1784" spans="1:97">
      <c r="A1784" s="18"/>
      <c r="B1784" s="18"/>
      <c r="C1784" s="18" t="s">
        <v>19660</v>
      </c>
      <c r="D1784" s="18"/>
      <c r="E1784" s="18"/>
      <c r="F1784" s="18"/>
      <c r="G1784" s="18"/>
      <c r="H1784" s="18"/>
      <c r="I1784" s="18"/>
      <c r="J1784" s="18"/>
      <c r="K1784" s="18"/>
      <c r="L1784" s="18"/>
      <c r="M1784" s="18"/>
      <c r="N1784" s="18"/>
      <c r="O1784" s="18"/>
      <c r="P1784" s="18"/>
      <c r="Q1784" s="18"/>
      <c r="R1784" s="18"/>
      <c r="S1784" s="18"/>
      <c r="T1784" s="18"/>
      <c r="U1784" s="18"/>
      <c r="V1784" s="18"/>
      <c r="W1784" s="18"/>
      <c r="X1784" s="18"/>
      <c r="Y1784" s="18"/>
      <c r="Z1784" s="18"/>
      <c r="AA1784" s="18"/>
      <c r="AB1784" s="18"/>
      <c r="AC1784" s="18"/>
      <c r="AD1784" s="18"/>
      <c r="AE1784" s="18"/>
      <c r="AF1784" s="18"/>
      <c r="AG1784" s="18"/>
      <c r="AH1784" s="18"/>
      <c r="AI1784" s="18"/>
      <c r="AJ1784" s="18"/>
      <c r="AK1784" s="18"/>
      <c r="AL1784" s="18"/>
      <c r="AM1784" s="18"/>
      <c r="AN1784" s="18"/>
      <c r="AO1784" s="18"/>
      <c r="AP1784" s="18"/>
      <c r="AQ1784" s="18"/>
      <c r="AR1784" s="18"/>
      <c r="AS1784" s="18"/>
      <c r="AT1784" s="18"/>
      <c r="AU1784" s="18"/>
      <c r="AV1784" s="18"/>
      <c r="AW1784" s="18"/>
      <c r="AX1784" s="18"/>
      <c r="AY1784" s="18"/>
      <c r="AZ1784" s="18"/>
      <c r="BA1784" s="18"/>
      <c r="BB1784" s="18"/>
      <c r="BC1784" s="18"/>
      <c r="BD1784" s="18"/>
      <c r="BE1784" s="18"/>
      <c r="BF1784" s="18"/>
      <c r="BG1784" s="18"/>
      <c r="BH1784" s="18"/>
      <c r="BI1784" s="18"/>
      <c r="BJ1784" s="18"/>
      <c r="BK1784" s="18"/>
      <c r="BL1784" s="18"/>
      <c r="BM1784" s="18"/>
      <c r="BN1784" s="18"/>
      <c r="BO1784" s="18"/>
      <c r="BP1784" s="18"/>
      <c r="BQ1784" s="18"/>
      <c r="BR1784" s="18"/>
      <c r="BS1784" s="18"/>
      <c r="BT1784" s="18"/>
      <c r="BU1784" s="18"/>
      <c r="BV1784" s="18"/>
      <c r="BW1784" s="18"/>
      <c r="BX1784" s="18"/>
      <c r="BY1784" s="18"/>
      <c r="BZ1784" s="18"/>
      <c r="CA1784" s="18"/>
      <c r="CB1784" s="18"/>
      <c r="CC1784" s="18"/>
      <c r="CD1784" s="18"/>
      <c r="CE1784" s="18"/>
      <c r="CF1784" s="18"/>
      <c r="CG1784" s="18"/>
      <c r="CH1784" s="18"/>
      <c r="CI1784" s="18"/>
      <c r="CJ1784" s="18"/>
      <c r="CK1784" s="18"/>
      <c r="CL1784" s="18"/>
      <c r="CM1784" s="18"/>
      <c r="CN1784" s="18"/>
      <c r="CO1784" s="18"/>
      <c r="CP1784" s="18"/>
      <c r="CQ1784" s="18"/>
      <c r="CR1784" s="18"/>
      <c r="CS1784" s="18"/>
    </row>
    <row r="1785" spans="1:97">
      <c r="A1785" s="18"/>
      <c r="B1785" s="18"/>
      <c r="C1785" s="18" t="s">
        <v>19661</v>
      </c>
      <c r="D1785" s="18"/>
      <c r="E1785" s="18"/>
      <c r="F1785" s="18"/>
      <c r="G1785" s="18"/>
      <c r="H1785" s="18"/>
      <c r="I1785" s="18"/>
      <c r="J1785" s="18"/>
      <c r="K1785" s="18"/>
      <c r="L1785" s="18"/>
      <c r="M1785" s="18"/>
      <c r="N1785" s="18"/>
      <c r="O1785" s="18"/>
      <c r="P1785" s="18"/>
      <c r="Q1785" s="18"/>
      <c r="R1785" s="18"/>
      <c r="S1785" s="18"/>
      <c r="T1785" s="18"/>
      <c r="U1785" s="18"/>
      <c r="V1785" s="18"/>
      <c r="W1785" s="18"/>
      <c r="X1785" s="18"/>
      <c r="Y1785" s="18"/>
      <c r="Z1785" s="18"/>
      <c r="AA1785" s="18"/>
      <c r="AB1785" s="18"/>
      <c r="AC1785" s="18"/>
      <c r="AD1785" s="18"/>
      <c r="AE1785" s="18"/>
      <c r="AF1785" s="18"/>
      <c r="AG1785" s="18"/>
      <c r="AH1785" s="18"/>
      <c r="AI1785" s="18"/>
      <c r="AJ1785" s="18"/>
      <c r="AK1785" s="18"/>
      <c r="AL1785" s="18"/>
      <c r="AM1785" s="18"/>
      <c r="AN1785" s="18"/>
      <c r="AO1785" s="18"/>
      <c r="AP1785" s="18"/>
      <c r="AQ1785" s="18"/>
      <c r="AR1785" s="18"/>
      <c r="AS1785" s="18"/>
      <c r="AT1785" s="18"/>
      <c r="AU1785" s="18"/>
      <c r="AV1785" s="18"/>
      <c r="AW1785" s="18"/>
      <c r="AX1785" s="18"/>
      <c r="AY1785" s="18"/>
      <c r="AZ1785" s="18"/>
      <c r="BA1785" s="18"/>
      <c r="BB1785" s="18"/>
      <c r="BC1785" s="18"/>
      <c r="BD1785" s="18"/>
      <c r="BE1785" s="18"/>
      <c r="BF1785" s="18"/>
      <c r="BG1785" s="18"/>
      <c r="BH1785" s="18"/>
      <c r="BI1785" s="18"/>
      <c r="BJ1785" s="18"/>
      <c r="BK1785" s="18"/>
      <c r="BL1785" s="18"/>
      <c r="BM1785" s="18"/>
      <c r="BN1785" s="18"/>
      <c r="BO1785" s="18"/>
      <c r="BP1785" s="18"/>
      <c r="BQ1785" s="18"/>
      <c r="BR1785" s="18"/>
      <c r="BS1785" s="18"/>
      <c r="BT1785" s="18"/>
      <c r="BU1785" s="18"/>
      <c r="BV1785" s="18"/>
      <c r="BW1785" s="18"/>
      <c r="BX1785" s="18"/>
      <c r="BY1785" s="18"/>
      <c r="BZ1785" s="18"/>
      <c r="CA1785" s="18"/>
      <c r="CB1785" s="18"/>
      <c r="CC1785" s="18"/>
      <c r="CD1785" s="18"/>
      <c r="CE1785" s="18"/>
      <c r="CF1785" s="18"/>
      <c r="CG1785" s="18"/>
      <c r="CH1785" s="18"/>
      <c r="CI1785" s="18"/>
      <c r="CJ1785" s="18"/>
      <c r="CK1785" s="18"/>
      <c r="CL1785" s="18"/>
      <c r="CM1785" s="18"/>
      <c r="CN1785" s="18"/>
      <c r="CO1785" s="18"/>
      <c r="CP1785" s="18"/>
      <c r="CQ1785" s="18"/>
      <c r="CR1785" s="18"/>
      <c r="CS1785" s="18"/>
    </row>
    <row r="1786" spans="1:97">
      <c r="A1786" s="18"/>
      <c r="B1786" s="18"/>
      <c r="C1786" s="18" t="s">
        <v>19662</v>
      </c>
      <c r="D1786" s="18"/>
      <c r="E1786" s="18"/>
      <c r="F1786" s="18"/>
      <c r="G1786" s="18"/>
      <c r="H1786" s="18"/>
      <c r="I1786" s="18"/>
      <c r="J1786" s="18"/>
      <c r="K1786" s="18"/>
      <c r="L1786" s="18"/>
      <c r="M1786" s="18"/>
      <c r="N1786" s="18"/>
      <c r="O1786" s="18"/>
      <c r="P1786" s="18"/>
      <c r="Q1786" s="18"/>
      <c r="R1786" s="18"/>
      <c r="S1786" s="18"/>
      <c r="T1786" s="18"/>
      <c r="U1786" s="18"/>
      <c r="V1786" s="18"/>
      <c r="W1786" s="18"/>
      <c r="X1786" s="18"/>
      <c r="Y1786" s="18"/>
      <c r="Z1786" s="18"/>
      <c r="AA1786" s="18"/>
      <c r="AB1786" s="18"/>
      <c r="AC1786" s="18"/>
      <c r="AD1786" s="18"/>
      <c r="AE1786" s="18"/>
      <c r="AF1786" s="18"/>
      <c r="AG1786" s="18"/>
      <c r="AH1786" s="18"/>
      <c r="AI1786" s="18"/>
      <c r="AJ1786" s="18"/>
      <c r="AK1786" s="18"/>
      <c r="AL1786" s="18"/>
      <c r="AM1786" s="18"/>
      <c r="AN1786" s="18"/>
      <c r="AO1786" s="18"/>
      <c r="AP1786" s="18"/>
      <c r="AQ1786" s="18"/>
      <c r="AR1786" s="18"/>
      <c r="AS1786" s="18"/>
      <c r="AT1786" s="18"/>
      <c r="AU1786" s="18"/>
      <c r="AV1786" s="18"/>
      <c r="AW1786" s="18"/>
      <c r="AX1786" s="18"/>
      <c r="AY1786" s="18"/>
      <c r="AZ1786" s="18"/>
      <c r="BA1786" s="18"/>
      <c r="BB1786" s="18"/>
      <c r="BC1786" s="18"/>
      <c r="BD1786" s="18"/>
      <c r="BE1786" s="18"/>
      <c r="BF1786" s="18"/>
      <c r="BG1786" s="18"/>
      <c r="BH1786" s="18"/>
      <c r="BI1786" s="18"/>
      <c r="BJ1786" s="18"/>
      <c r="BK1786" s="18"/>
      <c r="BL1786" s="18"/>
      <c r="BM1786" s="18"/>
      <c r="BN1786" s="18"/>
      <c r="BO1786" s="18"/>
      <c r="BP1786" s="18"/>
      <c r="BQ1786" s="18"/>
      <c r="BR1786" s="18"/>
      <c r="BS1786" s="18"/>
      <c r="BT1786" s="18"/>
      <c r="BU1786" s="18"/>
      <c r="BV1786" s="18"/>
      <c r="BW1786" s="18"/>
      <c r="BX1786" s="18"/>
      <c r="BY1786" s="18"/>
      <c r="BZ1786" s="18"/>
      <c r="CA1786" s="18"/>
      <c r="CB1786" s="18"/>
      <c r="CC1786" s="18"/>
      <c r="CD1786" s="18"/>
      <c r="CE1786" s="18"/>
      <c r="CF1786" s="18"/>
      <c r="CG1786" s="18"/>
      <c r="CH1786" s="18"/>
      <c r="CI1786" s="18"/>
      <c r="CJ1786" s="18"/>
      <c r="CK1786" s="18"/>
      <c r="CL1786" s="18"/>
      <c r="CM1786" s="18"/>
      <c r="CN1786" s="18"/>
      <c r="CO1786" s="18"/>
      <c r="CP1786" s="18"/>
      <c r="CQ1786" s="18"/>
      <c r="CR1786" s="18"/>
      <c r="CS1786" s="18"/>
    </row>
    <row r="1787" spans="1:97">
      <c r="A1787" s="18"/>
      <c r="B1787" s="18"/>
      <c r="C1787" s="18" t="s">
        <v>19663</v>
      </c>
      <c r="D1787" s="18"/>
      <c r="E1787" s="18"/>
      <c r="F1787" s="18"/>
      <c r="G1787" s="18"/>
      <c r="H1787" s="18"/>
      <c r="I1787" s="18"/>
      <c r="J1787" s="18"/>
      <c r="K1787" s="18"/>
      <c r="L1787" s="18"/>
      <c r="M1787" s="18"/>
      <c r="N1787" s="18"/>
      <c r="O1787" s="18"/>
      <c r="P1787" s="18"/>
      <c r="Q1787" s="18"/>
      <c r="R1787" s="18"/>
      <c r="S1787" s="18"/>
      <c r="T1787" s="18"/>
      <c r="U1787" s="18"/>
      <c r="V1787" s="18"/>
      <c r="W1787" s="18"/>
      <c r="X1787" s="18"/>
      <c r="Y1787" s="18"/>
      <c r="Z1787" s="18"/>
      <c r="AA1787" s="18"/>
      <c r="AB1787" s="18"/>
      <c r="AC1787" s="18"/>
      <c r="AD1787" s="18"/>
      <c r="AE1787" s="18"/>
      <c r="AF1787" s="18"/>
      <c r="AG1787" s="18"/>
      <c r="AH1787" s="18"/>
      <c r="AI1787" s="18"/>
      <c r="AJ1787" s="18"/>
      <c r="AK1787" s="18"/>
      <c r="AL1787" s="18"/>
      <c r="AM1787" s="18"/>
      <c r="AN1787" s="18"/>
      <c r="AO1787" s="18"/>
      <c r="AP1787" s="18"/>
      <c r="AQ1787" s="18"/>
      <c r="AR1787" s="18"/>
      <c r="AS1787" s="18"/>
      <c r="AT1787" s="18"/>
      <c r="AU1787" s="18"/>
      <c r="AV1787" s="18"/>
      <c r="AW1787" s="18"/>
      <c r="AX1787" s="18"/>
      <c r="AY1787" s="18"/>
      <c r="AZ1787" s="18"/>
      <c r="BA1787" s="18"/>
      <c r="BB1787" s="18"/>
      <c r="BC1787" s="18"/>
      <c r="BD1787" s="18"/>
      <c r="BE1787" s="18"/>
      <c r="BF1787" s="18"/>
      <c r="BG1787" s="18"/>
      <c r="BH1787" s="18"/>
      <c r="BI1787" s="18"/>
      <c r="BJ1787" s="18"/>
      <c r="BK1787" s="18"/>
      <c r="BL1787" s="18"/>
      <c r="BM1787" s="18"/>
      <c r="BN1787" s="18"/>
      <c r="BO1787" s="18"/>
      <c r="BP1787" s="18"/>
      <c r="BQ1787" s="18"/>
      <c r="BR1787" s="18"/>
      <c r="BS1787" s="18"/>
      <c r="BT1787" s="18"/>
      <c r="BU1787" s="18"/>
      <c r="BV1787" s="18"/>
      <c r="BW1787" s="18"/>
      <c r="BX1787" s="18"/>
      <c r="BY1787" s="18"/>
      <c r="BZ1787" s="18"/>
      <c r="CA1787" s="18"/>
      <c r="CB1787" s="18"/>
      <c r="CC1787" s="18"/>
      <c r="CD1787" s="18"/>
      <c r="CE1787" s="18"/>
      <c r="CF1787" s="18"/>
      <c r="CG1787" s="18"/>
      <c r="CH1787" s="18"/>
      <c r="CI1787" s="18"/>
      <c r="CJ1787" s="18"/>
      <c r="CK1787" s="18"/>
      <c r="CL1787" s="18"/>
      <c r="CM1787" s="18"/>
      <c r="CN1787" s="18"/>
      <c r="CO1787" s="18"/>
      <c r="CP1787" s="18"/>
      <c r="CQ1787" s="18"/>
      <c r="CR1787" s="18"/>
      <c r="CS1787" s="18"/>
    </row>
    <row r="1788" spans="1:97">
      <c r="A1788" s="18"/>
      <c r="B1788" s="18"/>
      <c r="C1788" s="18" t="s">
        <v>19664</v>
      </c>
      <c r="D1788" s="18"/>
      <c r="E1788" s="18"/>
      <c r="F1788" s="18"/>
      <c r="G1788" s="18"/>
      <c r="H1788" s="18"/>
      <c r="I1788" s="18"/>
      <c r="J1788" s="18"/>
      <c r="K1788" s="18"/>
      <c r="L1788" s="18"/>
      <c r="M1788" s="18"/>
      <c r="N1788" s="18"/>
      <c r="O1788" s="18"/>
      <c r="P1788" s="18"/>
      <c r="Q1788" s="18"/>
      <c r="R1788" s="18"/>
      <c r="S1788" s="18"/>
      <c r="T1788" s="18"/>
      <c r="U1788" s="18"/>
      <c r="V1788" s="18"/>
      <c r="W1788" s="18"/>
      <c r="X1788" s="18"/>
      <c r="Y1788" s="18"/>
      <c r="Z1788" s="18"/>
      <c r="AA1788" s="18"/>
      <c r="AB1788" s="18"/>
      <c r="AC1788" s="18"/>
      <c r="AD1788" s="18"/>
      <c r="AE1788" s="18"/>
      <c r="AF1788" s="18"/>
      <c r="AG1788" s="18"/>
      <c r="AH1788" s="18"/>
      <c r="AI1788" s="18"/>
      <c r="AJ1788" s="18"/>
      <c r="AK1788" s="18"/>
      <c r="AL1788" s="18"/>
      <c r="AM1788" s="18"/>
      <c r="AN1788" s="18"/>
      <c r="AO1788" s="18"/>
      <c r="AP1788" s="18"/>
      <c r="AQ1788" s="18"/>
      <c r="AR1788" s="18"/>
      <c r="AS1788" s="18"/>
      <c r="AT1788" s="18"/>
      <c r="AU1788" s="18"/>
      <c r="AV1788" s="18"/>
      <c r="AW1788" s="18"/>
      <c r="AX1788" s="18"/>
      <c r="AY1788" s="18"/>
      <c r="AZ1788" s="18"/>
      <c r="BA1788" s="18"/>
      <c r="BB1788" s="18"/>
      <c r="BC1788" s="18"/>
      <c r="BD1788" s="18"/>
      <c r="BE1788" s="18"/>
      <c r="BF1788" s="18"/>
      <c r="BG1788" s="18"/>
      <c r="BH1788" s="18"/>
      <c r="BI1788" s="18"/>
      <c r="BJ1788" s="18"/>
      <c r="BK1788" s="18"/>
      <c r="BL1788" s="18"/>
      <c r="BM1788" s="18"/>
      <c r="BN1788" s="18"/>
      <c r="BO1788" s="18"/>
      <c r="BP1788" s="18"/>
      <c r="BQ1788" s="18"/>
      <c r="BR1788" s="18"/>
      <c r="BS1788" s="18"/>
      <c r="BT1788" s="18"/>
      <c r="BU1788" s="18"/>
      <c r="BV1788" s="18"/>
      <c r="BW1788" s="18"/>
      <c r="BX1788" s="18"/>
      <c r="BY1788" s="18"/>
      <c r="BZ1788" s="18"/>
      <c r="CA1788" s="18"/>
      <c r="CB1788" s="18"/>
      <c r="CC1788" s="18"/>
      <c r="CD1788" s="18"/>
      <c r="CE1788" s="18"/>
      <c r="CF1788" s="18"/>
      <c r="CG1788" s="18"/>
      <c r="CH1788" s="18"/>
      <c r="CI1788" s="18"/>
      <c r="CJ1788" s="18"/>
      <c r="CK1788" s="18"/>
      <c r="CL1788" s="18"/>
      <c r="CM1788" s="18"/>
      <c r="CN1788" s="18"/>
      <c r="CO1788" s="18"/>
      <c r="CP1788" s="18"/>
      <c r="CQ1788" s="18"/>
      <c r="CR1788" s="18"/>
      <c r="CS1788" s="18"/>
    </row>
    <row r="1789" spans="1:97">
      <c r="A1789" s="18"/>
      <c r="B1789" s="18"/>
      <c r="C1789" s="18" t="s">
        <v>19665</v>
      </c>
      <c r="D1789" s="18"/>
      <c r="E1789" s="18"/>
      <c r="F1789" s="18"/>
      <c r="G1789" s="18"/>
      <c r="H1789" s="18"/>
      <c r="I1789" s="18"/>
      <c r="J1789" s="18"/>
      <c r="K1789" s="18"/>
      <c r="L1789" s="18"/>
      <c r="M1789" s="18"/>
      <c r="N1789" s="18"/>
      <c r="O1789" s="18"/>
      <c r="P1789" s="18"/>
      <c r="Q1789" s="18"/>
      <c r="R1789" s="18"/>
      <c r="S1789" s="18"/>
      <c r="T1789" s="18"/>
      <c r="U1789" s="18"/>
      <c r="V1789" s="18"/>
      <c r="W1789" s="18"/>
      <c r="X1789" s="18"/>
      <c r="Y1789" s="18"/>
      <c r="Z1789" s="18"/>
      <c r="AA1789" s="18"/>
      <c r="AB1789" s="18"/>
      <c r="AC1789" s="18"/>
      <c r="AD1789" s="18"/>
      <c r="AE1789" s="18"/>
      <c r="AF1789" s="18"/>
      <c r="AG1789" s="18"/>
      <c r="AH1789" s="18"/>
      <c r="AI1789" s="18"/>
      <c r="AJ1789" s="18"/>
      <c r="AK1789" s="18"/>
      <c r="AL1789" s="18"/>
      <c r="AM1789" s="18"/>
      <c r="AN1789" s="18"/>
      <c r="AO1789" s="18"/>
      <c r="AP1789" s="18"/>
      <c r="AQ1789" s="18"/>
      <c r="AR1789" s="18"/>
      <c r="AS1789" s="18"/>
      <c r="AT1789" s="18"/>
      <c r="AU1789" s="18"/>
      <c r="AV1789" s="18"/>
      <c r="AW1789" s="18"/>
      <c r="AX1789" s="18"/>
      <c r="AY1789" s="18"/>
      <c r="AZ1789" s="18"/>
      <c r="BA1789" s="18"/>
      <c r="BB1789" s="18"/>
      <c r="BC1789" s="18"/>
      <c r="BD1789" s="18"/>
      <c r="BE1789" s="18"/>
      <c r="BF1789" s="18"/>
      <c r="BG1789" s="18"/>
      <c r="BH1789" s="18"/>
      <c r="BI1789" s="18"/>
      <c r="BJ1789" s="18"/>
      <c r="BK1789" s="18"/>
      <c r="BL1789" s="18"/>
      <c r="BM1789" s="18"/>
      <c r="BN1789" s="18"/>
      <c r="BO1789" s="18"/>
      <c r="BP1789" s="18"/>
      <c r="BQ1789" s="18"/>
      <c r="BR1789" s="18"/>
      <c r="BS1789" s="18"/>
      <c r="BT1789" s="18"/>
      <c r="BU1789" s="18"/>
      <c r="BV1789" s="18"/>
      <c r="BW1789" s="18"/>
      <c r="BX1789" s="18"/>
      <c r="BY1789" s="18"/>
      <c r="BZ1789" s="18"/>
      <c r="CA1789" s="18"/>
      <c r="CB1789" s="18"/>
      <c r="CC1789" s="18"/>
      <c r="CD1789" s="18"/>
      <c r="CE1789" s="18"/>
      <c r="CF1789" s="18"/>
      <c r="CG1789" s="18"/>
      <c r="CH1789" s="18"/>
      <c r="CI1789" s="18"/>
      <c r="CJ1789" s="18"/>
      <c r="CK1789" s="18"/>
      <c r="CL1789" s="18"/>
      <c r="CM1789" s="18"/>
      <c r="CN1789" s="18"/>
      <c r="CO1789" s="18"/>
      <c r="CP1789" s="18"/>
      <c r="CQ1789" s="18"/>
      <c r="CR1789" s="18"/>
      <c r="CS1789" s="18"/>
    </row>
    <row r="1790" spans="1:97">
      <c r="A1790" s="18"/>
      <c r="B1790" s="18"/>
      <c r="C1790" s="18" t="s">
        <v>19666</v>
      </c>
      <c r="D1790" s="18"/>
      <c r="E1790" s="18"/>
      <c r="F1790" s="18"/>
      <c r="G1790" s="18"/>
      <c r="H1790" s="18"/>
      <c r="I1790" s="18"/>
      <c r="J1790" s="18"/>
      <c r="K1790" s="18"/>
      <c r="L1790" s="18"/>
      <c r="M1790" s="18"/>
      <c r="N1790" s="18"/>
      <c r="O1790" s="18"/>
      <c r="P1790" s="18"/>
      <c r="Q1790" s="18"/>
      <c r="R1790" s="18"/>
      <c r="S1790" s="18"/>
      <c r="T1790" s="18"/>
      <c r="U1790" s="18"/>
      <c r="V1790" s="18"/>
      <c r="W1790" s="18"/>
      <c r="X1790" s="18"/>
      <c r="Y1790" s="18"/>
      <c r="Z1790" s="18"/>
      <c r="AA1790" s="18"/>
      <c r="AB1790" s="18"/>
      <c r="AC1790" s="18"/>
      <c r="AD1790" s="18"/>
      <c r="AE1790" s="18"/>
      <c r="AF1790" s="18"/>
      <c r="AG1790" s="18"/>
      <c r="AH1790" s="18"/>
      <c r="AI1790" s="18"/>
      <c r="AJ1790" s="18"/>
      <c r="AK1790" s="18"/>
      <c r="AL1790" s="18"/>
      <c r="AM1790" s="18"/>
      <c r="AN1790" s="18"/>
      <c r="AO1790" s="18"/>
      <c r="AP1790" s="18"/>
      <c r="AQ1790" s="18"/>
      <c r="AR1790" s="18"/>
      <c r="AS1790" s="18"/>
      <c r="AT1790" s="18"/>
      <c r="AU1790" s="18"/>
      <c r="AV1790" s="18"/>
      <c r="AW1790" s="18"/>
      <c r="AX1790" s="18"/>
      <c r="AY1790" s="18"/>
      <c r="AZ1790" s="18"/>
      <c r="BA1790" s="18"/>
      <c r="BB1790" s="18"/>
      <c r="BC1790" s="18"/>
      <c r="BD1790" s="18"/>
      <c r="BE1790" s="18"/>
      <c r="BF1790" s="18"/>
      <c r="BG1790" s="18"/>
      <c r="BH1790" s="18"/>
      <c r="BI1790" s="18"/>
      <c r="BJ1790" s="18"/>
      <c r="BK1790" s="18"/>
      <c r="BL1790" s="18"/>
      <c r="BM1790" s="18"/>
      <c r="BN1790" s="18"/>
      <c r="BO1790" s="18"/>
      <c r="BP1790" s="18"/>
      <c r="BQ1790" s="18"/>
      <c r="BR1790" s="18"/>
      <c r="BS1790" s="18"/>
      <c r="BT1790" s="18"/>
      <c r="BU1790" s="18"/>
      <c r="BV1790" s="18"/>
      <c r="BW1790" s="18"/>
      <c r="BX1790" s="18"/>
      <c r="BY1790" s="18"/>
      <c r="BZ1790" s="18"/>
      <c r="CA1790" s="18"/>
      <c r="CB1790" s="18"/>
      <c r="CC1790" s="18"/>
      <c r="CD1790" s="18"/>
      <c r="CE1790" s="18"/>
      <c r="CF1790" s="18"/>
      <c r="CG1790" s="18"/>
      <c r="CH1790" s="18"/>
      <c r="CI1790" s="18"/>
      <c r="CJ1790" s="18"/>
      <c r="CK1790" s="18"/>
      <c r="CL1790" s="18"/>
      <c r="CM1790" s="18"/>
      <c r="CN1790" s="18"/>
      <c r="CO1790" s="18"/>
      <c r="CP1790" s="18"/>
      <c r="CQ1790" s="18"/>
      <c r="CR1790" s="18"/>
      <c r="CS1790" s="18"/>
    </row>
    <row r="1791" spans="1:97">
      <c r="A1791" s="18"/>
      <c r="B1791" s="18"/>
      <c r="C1791" s="18" t="s">
        <v>19667</v>
      </c>
      <c r="D1791" s="18"/>
      <c r="E1791" s="18"/>
      <c r="F1791" s="18"/>
      <c r="G1791" s="18"/>
      <c r="H1791" s="18"/>
      <c r="I1791" s="18"/>
      <c r="J1791" s="18"/>
      <c r="K1791" s="18"/>
      <c r="L1791" s="18"/>
      <c r="M1791" s="18"/>
      <c r="N1791" s="18"/>
      <c r="O1791" s="18"/>
      <c r="P1791" s="18"/>
      <c r="Q1791" s="18"/>
      <c r="R1791" s="18"/>
      <c r="S1791" s="18"/>
      <c r="T1791" s="18"/>
      <c r="U1791" s="18"/>
      <c r="V1791" s="18"/>
      <c r="W1791" s="18"/>
      <c r="X1791" s="18"/>
      <c r="Y1791" s="18"/>
      <c r="Z1791" s="18"/>
      <c r="AA1791" s="18"/>
      <c r="AB1791" s="18"/>
      <c r="AC1791" s="18"/>
      <c r="AD1791" s="18"/>
      <c r="AE1791" s="18"/>
      <c r="AF1791" s="18"/>
      <c r="AG1791" s="18"/>
      <c r="AH1791" s="18"/>
      <c r="AI1791" s="18"/>
      <c r="AJ1791" s="18"/>
      <c r="AK1791" s="18"/>
      <c r="AL1791" s="18"/>
      <c r="AM1791" s="18"/>
      <c r="AN1791" s="18"/>
      <c r="AO1791" s="18"/>
      <c r="AP1791" s="18"/>
      <c r="AQ1791" s="18"/>
      <c r="AR1791" s="18"/>
      <c r="AS1791" s="18"/>
      <c r="AT1791" s="18"/>
      <c r="AU1791" s="18"/>
      <c r="AV1791" s="18"/>
      <c r="AW1791" s="18"/>
      <c r="AX1791" s="18"/>
      <c r="AY1791" s="18"/>
      <c r="AZ1791" s="18"/>
      <c r="BA1791" s="18"/>
      <c r="BB1791" s="18"/>
      <c r="BC1791" s="18"/>
      <c r="BD1791" s="18"/>
      <c r="BE1791" s="18"/>
      <c r="BF1791" s="18"/>
      <c r="BG1791" s="18"/>
      <c r="BH1791" s="18"/>
      <c r="BI1791" s="18"/>
      <c r="BJ1791" s="18"/>
      <c r="BK1791" s="18"/>
      <c r="BL1791" s="18"/>
      <c r="BM1791" s="18"/>
      <c r="BN1791" s="18"/>
      <c r="BO1791" s="18"/>
      <c r="BP1791" s="18"/>
      <c r="BQ1791" s="18"/>
      <c r="BR1791" s="18"/>
      <c r="BS1791" s="18"/>
      <c r="BT1791" s="18"/>
      <c r="BU1791" s="18"/>
      <c r="BV1791" s="18"/>
      <c r="BW1791" s="18"/>
      <c r="BX1791" s="18"/>
      <c r="BY1791" s="18"/>
      <c r="BZ1791" s="18"/>
      <c r="CA1791" s="18"/>
      <c r="CB1791" s="18"/>
      <c r="CC1791" s="18"/>
      <c r="CD1791" s="18"/>
      <c r="CE1791" s="18"/>
      <c r="CF1791" s="18"/>
      <c r="CG1791" s="18"/>
      <c r="CH1791" s="18"/>
      <c r="CI1791" s="18"/>
      <c r="CJ1791" s="18"/>
      <c r="CK1791" s="18"/>
      <c r="CL1791" s="18"/>
      <c r="CM1791" s="18"/>
      <c r="CN1791" s="18"/>
      <c r="CO1791" s="18"/>
      <c r="CP1791" s="18"/>
      <c r="CQ1791" s="18"/>
      <c r="CR1791" s="18"/>
      <c r="CS1791" s="18"/>
    </row>
    <row r="1792" spans="1:97">
      <c r="A1792" s="18"/>
      <c r="B1792" s="18"/>
      <c r="C1792" s="18" t="s">
        <v>19668</v>
      </c>
      <c r="D1792" s="18"/>
      <c r="E1792" s="18"/>
      <c r="F1792" s="18"/>
      <c r="G1792" s="18"/>
      <c r="H1792" s="18"/>
      <c r="I1792" s="18"/>
      <c r="J1792" s="18"/>
      <c r="K1792" s="18"/>
      <c r="L1792" s="18"/>
      <c r="M1792" s="18"/>
      <c r="N1792" s="18"/>
      <c r="O1792" s="18"/>
      <c r="P1792" s="18"/>
      <c r="Q1792" s="18"/>
      <c r="R1792" s="18"/>
      <c r="S1792" s="18"/>
      <c r="T1792" s="18"/>
      <c r="U1792" s="18"/>
      <c r="V1792" s="18"/>
      <c r="W1792" s="18"/>
      <c r="X1792" s="18"/>
      <c r="Y1792" s="18"/>
      <c r="Z1792" s="18"/>
      <c r="AA1792" s="18"/>
      <c r="AB1792" s="18"/>
      <c r="AC1792" s="18"/>
      <c r="AD1792" s="18"/>
      <c r="AE1792" s="18"/>
      <c r="AF1792" s="18"/>
      <c r="AG1792" s="18"/>
      <c r="AH1792" s="18"/>
      <c r="AI1792" s="18"/>
      <c r="AJ1792" s="18"/>
      <c r="AK1792" s="18"/>
      <c r="AL1792" s="18"/>
      <c r="AM1792" s="18"/>
      <c r="AN1792" s="18"/>
      <c r="AO1792" s="18"/>
      <c r="AP1792" s="18"/>
      <c r="AQ1792" s="18"/>
      <c r="AR1792" s="18"/>
      <c r="AS1792" s="18"/>
      <c r="AT1792" s="18"/>
      <c r="AU1792" s="18"/>
      <c r="AV1792" s="18"/>
      <c r="AW1792" s="18"/>
      <c r="AX1792" s="18"/>
      <c r="AY1792" s="18"/>
      <c r="AZ1792" s="18"/>
      <c r="BA1792" s="18"/>
      <c r="BB1792" s="18"/>
      <c r="BC1792" s="18"/>
      <c r="BD1792" s="18"/>
      <c r="BE1792" s="18"/>
      <c r="BF1792" s="18"/>
      <c r="BG1792" s="18"/>
      <c r="BH1792" s="18"/>
      <c r="BI1792" s="18"/>
      <c r="BJ1792" s="18"/>
      <c r="BK1792" s="18"/>
      <c r="BL1792" s="18"/>
      <c r="BM1792" s="18"/>
      <c r="BN1792" s="18"/>
      <c r="BO1792" s="18"/>
      <c r="BP1792" s="18"/>
      <c r="BQ1792" s="18"/>
      <c r="BR1792" s="18"/>
      <c r="BS1792" s="18"/>
      <c r="BT1792" s="18"/>
      <c r="BU1792" s="18"/>
      <c r="BV1792" s="18"/>
      <c r="BW1792" s="18"/>
      <c r="BX1792" s="18"/>
      <c r="BY1792" s="18"/>
      <c r="BZ1792" s="18"/>
      <c r="CA1792" s="18"/>
      <c r="CB1792" s="18"/>
      <c r="CC1792" s="18"/>
      <c r="CD1792" s="18"/>
      <c r="CE1792" s="18"/>
      <c r="CF1792" s="18"/>
      <c r="CG1792" s="18"/>
      <c r="CH1792" s="18"/>
      <c r="CI1792" s="18"/>
      <c r="CJ1792" s="18"/>
      <c r="CK1792" s="18"/>
      <c r="CL1792" s="18"/>
      <c r="CM1792" s="18"/>
      <c r="CN1792" s="18"/>
      <c r="CO1792" s="18"/>
      <c r="CP1792" s="18"/>
      <c r="CQ1792" s="18"/>
      <c r="CR1792" s="18"/>
      <c r="CS1792" s="18"/>
    </row>
    <row r="1793" spans="1:97">
      <c r="A1793" s="18"/>
      <c r="B1793" s="18"/>
      <c r="C1793" s="18" t="s">
        <v>19669</v>
      </c>
      <c r="D1793" s="18"/>
      <c r="E1793" s="18"/>
      <c r="F1793" s="18"/>
      <c r="G1793" s="18"/>
      <c r="H1793" s="18"/>
      <c r="I1793" s="18"/>
      <c r="J1793" s="18"/>
      <c r="K1793" s="18"/>
      <c r="L1793" s="18"/>
      <c r="M1793" s="18"/>
      <c r="N1793" s="18"/>
      <c r="O1793" s="18"/>
      <c r="P1793" s="18"/>
      <c r="Q1793" s="18"/>
      <c r="R1793" s="18"/>
      <c r="S1793" s="18"/>
      <c r="T1793" s="18"/>
      <c r="U1793" s="18"/>
      <c r="V1793" s="18"/>
      <c r="W1793" s="18"/>
      <c r="X1793" s="18"/>
      <c r="Y1793" s="18"/>
      <c r="Z1793" s="18"/>
      <c r="AA1793" s="18"/>
      <c r="AB1793" s="18"/>
      <c r="AC1793" s="18"/>
      <c r="AD1793" s="18"/>
      <c r="AE1793" s="18"/>
      <c r="AF1793" s="18"/>
      <c r="AG1793" s="18"/>
      <c r="AH1793" s="18"/>
      <c r="AI1793" s="18"/>
      <c r="AJ1793" s="18"/>
      <c r="AK1793" s="18"/>
      <c r="AL1793" s="18"/>
      <c r="AM1793" s="18"/>
      <c r="AN1793" s="18"/>
      <c r="AO1793" s="18"/>
      <c r="AP1793" s="18"/>
      <c r="AQ1793" s="18"/>
      <c r="AR1793" s="18"/>
      <c r="AS1793" s="18"/>
      <c r="AT1793" s="18"/>
      <c r="AU1793" s="18"/>
      <c r="AV1793" s="18"/>
      <c r="AW1793" s="18"/>
      <c r="AX1793" s="18"/>
      <c r="AY1793" s="18"/>
      <c r="AZ1793" s="18"/>
      <c r="BA1793" s="18"/>
      <c r="BB1793" s="18"/>
      <c r="BC1793" s="18"/>
      <c r="BD1793" s="18"/>
      <c r="BE1793" s="18"/>
      <c r="BF1793" s="18"/>
      <c r="BG1793" s="18"/>
      <c r="BH1793" s="18"/>
      <c r="BI1793" s="18"/>
      <c r="BJ1793" s="18"/>
      <c r="BK1793" s="18"/>
      <c r="BL1793" s="18"/>
      <c r="BM1793" s="18"/>
      <c r="BN1793" s="18"/>
      <c r="BO1793" s="18"/>
      <c r="BP1793" s="18"/>
      <c r="BQ1793" s="18"/>
      <c r="BR1793" s="18"/>
      <c r="BS1793" s="18"/>
      <c r="BT1793" s="18"/>
      <c r="BU1793" s="18"/>
      <c r="BV1793" s="18"/>
      <c r="BW1793" s="18"/>
      <c r="BX1793" s="18"/>
      <c r="BY1793" s="18"/>
      <c r="BZ1793" s="18"/>
      <c r="CA1793" s="18"/>
      <c r="CB1793" s="18"/>
      <c r="CC1793" s="18"/>
      <c r="CD1793" s="18"/>
      <c r="CE1793" s="18"/>
      <c r="CF1793" s="18"/>
      <c r="CG1793" s="18"/>
      <c r="CH1793" s="18"/>
      <c r="CI1793" s="18"/>
      <c r="CJ1793" s="18"/>
      <c r="CK1793" s="18"/>
      <c r="CL1793" s="18"/>
      <c r="CM1793" s="18"/>
      <c r="CN1793" s="18"/>
      <c r="CO1793" s="18"/>
      <c r="CP1793" s="18"/>
      <c r="CQ1793" s="18"/>
      <c r="CR1793" s="18"/>
      <c r="CS1793" s="18"/>
    </row>
    <row r="1794" spans="1:97">
      <c r="A1794" s="18"/>
      <c r="B1794" s="18"/>
      <c r="C1794" s="18" t="s">
        <v>19670</v>
      </c>
      <c r="D1794" s="18"/>
      <c r="E1794" s="18"/>
      <c r="F1794" s="18"/>
      <c r="G1794" s="18"/>
      <c r="H1794" s="18"/>
      <c r="I1794" s="18"/>
      <c r="J1794" s="18"/>
      <c r="K1794" s="18"/>
      <c r="L1794" s="18"/>
      <c r="M1794" s="18"/>
      <c r="N1794" s="18"/>
      <c r="O1794" s="18"/>
      <c r="P1794" s="18"/>
      <c r="Q1794" s="18"/>
      <c r="R1794" s="18"/>
      <c r="S1794" s="18"/>
      <c r="T1794" s="18"/>
      <c r="U1794" s="18"/>
      <c r="V1794" s="18"/>
      <c r="W1794" s="18"/>
      <c r="X1794" s="18"/>
      <c r="Y1794" s="18"/>
      <c r="Z1794" s="18"/>
      <c r="AA1794" s="18"/>
      <c r="AB1794" s="18"/>
      <c r="AC1794" s="18"/>
      <c r="AD1794" s="18"/>
      <c r="AE1794" s="18"/>
      <c r="AF1794" s="18"/>
      <c r="AG1794" s="18"/>
      <c r="AH1794" s="18"/>
      <c r="AI1794" s="18"/>
      <c r="AJ1794" s="18"/>
      <c r="AK1794" s="18"/>
      <c r="AL1794" s="18"/>
      <c r="AM1794" s="18"/>
      <c r="AN1794" s="18"/>
      <c r="AO1794" s="18"/>
      <c r="AP1794" s="18"/>
      <c r="AQ1794" s="18"/>
      <c r="AR1794" s="18"/>
      <c r="AS1794" s="18"/>
      <c r="AT1794" s="18"/>
      <c r="AU1794" s="18"/>
      <c r="AV1794" s="18"/>
      <c r="AW1794" s="18"/>
      <c r="AX1794" s="18"/>
      <c r="AY1794" s="18"/>
      <c r="AZ1794" s="18"/>
      <c r="BA1794" s="18"/>
      <c r="BB1794" s="18"/>
      <c r="BC1794" s="18"/>
      <c r="BD1794" s="18"/>
      <c r="BE1794" s="18"/>
      <c r="BF1794" s="18"/>
      <c r="BG1794" s="18"/>
      <c r="BH1794" s="18"/>
      <c r="BI1794" s="18"/>
      <c r="BJ1794" s="18"/>
      <c r="BK1794" s="18"/>
      <c r="BL1794" s="18"/>
      <c r="BM1794" s="18"/>
      <c r="BN1794" s="18"/>
      <c r="BO1794" s="18"/>
      <c r="BP1794" s="18"/>
      <c r="BQ1794" s="18"/>
      <c r="BR1794" s="18"/>
      <c r="BS1794" s="18"/>
      <c r="BT1794" s="18"/>
      <c r="BU1794" s="18"/>
      <c r="BV1794" s="18"/>
      <c r="BW1794" s="18"/>
      <c r="BX1794" s="18"/>
      <c r="BY1794" s="18"/>
      <c r="BZ1794" s="18"/>
      <c r="CA1794" s="18"/>
      <c r="CB1794" s="18"/>
      <c r="CC1794" s="18"/>
      <c r="CD1794" s="18"/>
      <c r="CE1794" s="18"/>
      <c r="CF1794" s="18"/>
      <c r="CG1794" s="18"/>
      <c r="CH1794" s="18"/>
      <c r="CI1794" s="18"/>
      <c r="CJ1794" s="18"/>
      <c r="CK1794" s="18"/>
      <c r="CL1794" s="18"/>
      <c r="CM1794" s="18"/>
      <c r="CN1794" s="18"/>
      <c r="CO1794" s="18"/>
      <c r="CP1794" s="18"/>
      <c r="CQ1794" s="18"/>
      <c r="CR1794" s="18"/>
      <c r="CS1794" s="18"/>
    </row>
    <row r="1795" spans="1:97">
      <c r="A1795" s="18"/>
      <c r="B1795" s="18"/>
      <c r="C1795" s="18" t="s">
        <v>19671</v>
      </c>
      <c r="D1795" s="18"/>
      <c r="E1795" s="18"/>
      <c r="F1795" s="18"/>
      <c r="G1795" s="18"/>
      <c r="H1795" s="18"/>
      <c r="I1795" s="18"/>
      <c r="J1795" s="18"/>
      <c r="K1795" s="18"/>
      <c r="L1795" s="18"/>
      <c r="M1795" s="18"/>
      <c r="N1795" s="18"/>
      <c r="O1795" s="18"/>
      <c r="P1795" s="18"/>
      <c r="Q1795" s="18"/>
      <c r="R1795" s="18"/>
      <c r="S1795" s="18"/>
      <c r="T1795" s="18"/>
      <c r="U1795" s="18"/>
      <c r="V1795" s="18"/>
      <c r="W1795" s="18"/>
      <c r="X1795" s="18"/>
      <c r="Y1795" s="18"/>
      <c r="Z1795" s="18"/>
      <c r="AA1795" s="18"/>
      <c r="AB1795" s="18"/>
      <c r="AC1795" s="18"/>
      <c r="AD1795" s="18"/>
      <c r="AE1795" s="18"/>
      <c r="AF1795" s="18"/>
      <c r="AG1795" s="18"/>
      <c r="AH1795" s="18"/>
      <c r="AI1795" s="18"/>
      <c r="AJ1795" s="18"/>
      <c r="AK1795" s="18"/>
      <c r="AL1795" s="18"/>
      <c r="AM1795" s="18"/>
      <c r="AN1795" s="18"/>
      <c r="AO1795" s="18"/>
      <c r="AP1795" s="18"/>
      <c r="AQ1795" s="18"/>
      <c r="AR1795" s="18"/>
      <c r="AS1795" s="18"/>
      <c r="AT1795" s="18"/>
      <c r="AU1795" s="18"/>
      <c r="AV1795" s="18"/>
      <c r="AW1795" s="18"/>
      <c r="AX1795" s="18"/>
      <c r="AY1795" s="18"/>
      <c r="AZ1795" s="18"/>
      <c r="BA1795" s="18"/>
      <c r="BB1795" s="18"/>
      <c r="BC1795" s="18"/>
      <c r="BD1795" s="18"/>
      <c r="BE1795" s="18"/>
      <c r="BF1795" s="18"/>
      <c r="BG1795" s="18"/>
      <c r="BH1795" s="18"/>
      <c r="BI1795" s="18"/>
      <c r="BJ1795" s="18"/>
      <c r="BK1795" s="18"/>
      <c r="BL1795" s="18"/>
      <c r="BM1795" s="18"/>
      <c r="BN1795" s="18"/>
      <c r="BO1795" s="18"/>
      <c r="BP1795" s="18"/>
      <c r="BQ1795" s="18"/>
      <c r="BR1795" s="18"/>
      <c r="BS1795" s="18"/>
      <c r="BT1795" s="18"/>
      <c r="BU1795" s="18"/>
      <c r="BV1795" s="18"/>
      <c r="BW1795" s="18"/>
      <c r="BX1795" s="18"/>
      <c r="BY1795" s="18"/>
      <c r="BZ1795" s="18"/>
      <c r="CA1795" s="18"/>
      <c r="CB1795" s="18"/>
      <c r="CC1795" s="18"/>
      <c r="CD1795" s="18"/>
      <c r="CE1795" s="18"/>
      <c r="CF1795" s="18"/>
      <c r="CG1795" s="18"/>
      <c r="CH1795" s="18"/>
      <c r="CI1795" s="18"/>
      <c r="CJ1795" s="18"/>
      <c r="CK1795" s="18"/>
      <c r="CL1795" s="18"/>
      <c r="CM1795" s="18"/>
      <c r="CN1795" s="18"/>
      <c r="CO1795" s="18"/>
      <c r="CP1795" s="18"/>
      <c r="CQ1795" s="18"/>
      <c r="CR1795" s="18"/>
      <c r="CS1795" s="18"/>
    </row>
    <row r="1796" spans="1:97">
      <c r="A1796" s="18"/>
      <c r="B1796" s="18"/>
      <c r="C1796" s="18" t="s">
        <v>19672</v>
      </c>
      <c r="D1796" s="18"/>
      <c r="E1796" s="18"/>
      <c r="F1796" s="18"/>
      <c r="G1796" s="18"/>
      <c r="H1796" s="18"/>
      <c r="I1796" s="18"/>
      <c r="J1796" s="18"/>
      <c r="K1796" s="18"/>
      <c r="L1796" s="18"/>
      <c r="M1796" s="18"/>
      <c r="N1796" s="18"/>
      <c r="O1796" s="18"/>
      <c r="P1796" s="18"/>
      <c r="Q1796" s="18"/>
      <c r="R1796" s="18"/>
      <c r="S1796" s="18"/>
      <c r="T1796" s="18"/>
      <c r="U1796" s="18"/>
      <c r="V1796" s="18"/>
      <c r="W1796" s="18"/>
      <c r="X1796" s="18"/>
      <c r="Y1796" s="18"/>
      <c r="Z1796" s="18"/>
      <c r="AA1796" s="18"/>
      <c r="AB1796" s="18"/>
      <c r="AC1796" s="18"/>
      <c r="AD1796" s="18"/>
      <c r="AE1796" s="18"/>
      <c r="AF1796" s="18"/>
      <c r="AG1796" s="18"/>
      <c r="AH1796" s="18"/>
      <c r="AI1796" s="18"/>
      <c r="AJ1796" s="18"/>
      <c r="AK1796" s="18"/>
      <c r="AL1796" s="18"/>
      <c r="AM1796" s="18"/>
      <c r="AN1796" s="18"/>
      <c r="AO1796" s="18"/>
      <c r="AP1796" s="18"/>
      <c r="AQ1796" s="18"/>
      <c r="AR1796" s="18"/>
      <c r="AS1796" s="18"/>
      <c r="AT1796" s="18"/>
      <c r="AU1796" s="18"/>
      <c r="AV1796" s="18"/>
      <c r="AW1796" s="18"/>
      <c r="AX1796" s="18"/>
      <c r="AY1796" s="18"/>
      <c r="AZ1796" s="18"/>
      <c r="BA1796" s="18"/>
      <c r="BB1796" s="18"/>
      <c r="BC1796" s="18"/>
      <c r="BD1796" s="18"/>
      <c r="BE1796" s="18"/>
      <c r="BF1796" s="18"/>
      <c r="BG1796" s="18"/>
      <c r="BH1796" s="18"/>
      <c r="BI1796" s="18"/>
      <c r="BJ1796" s="18"/>
      <c r="BK1796" s="18"/>
      <c r="BL1796" s="18"/>
      <c r="BM1796" s="18"/>
      <c r="BN1796" s="18"/>
      <c r="BO1796" s="18"/>
      <c r="BP1796" s="18"/>
      <c r="BQ1796" s="18"/>
      <c r="BR1796" s="18"/>
      <c r="BS1796" s="18"/>
      <c r="BT1796" s="18"/>
      <c r="BU1796" s="18"/>
      <c r="BV1796" s="18"/>
      <c r="BW1796" s="18"/>
      <c r="BX1796" s="18"/>
      <c r="BY1796" s="18"/>
      <c r="BZ1796" s="18"/>
      <c r="CA1796" s="18"/>
      <c r="CB1796" s="18"/>
      <c r="CC1796" s="18"/>
      <c r="CD1796" s="18"/>
      <c r="CE1796" s="18"/>
      <c r="CF1796" s="18"/>
      <c r="CG1796" s="18"/>
      <c r="CH1796" s="18"/>
      <c r="CI1796" s="18"/>
      <c r="CJ1796" s="18"/>
      <c r="CK1796" s="18"/>
      <c r="CL1796" s="18"/>
      <c r="CM1796" s="18"/>
      <c r="CN1796" s="18"/>
      <c r="CO1796" s="18"/>
      <c r="CP1796" s="18"/>
      <c r="CQ1796" s="18"/>
      <c r="CR1796" s="18"/>
      <c r="CS1796" s="18"/>
    </row>
    <row r="1797" spans="1:97">
      <c r="A1797" s="18"/>
      <c r="B1797" s="18"/>
      <c r="C1797" s="18" t="s">
        <v>19673</v>
      </c>
      <c r="D1797" s="18"/>
      <c r="E1797" s="18"/>
      <c r="F1797" s="18"/>
      <c r="G1797" s="18"/>
      <c r="H1797" s="18"/>
      <c r="I1797" s="18"/>
      <c r="J1797" s="18"/>
      <c r="K1797" s="18"/>
      <c r="L1797" s="18"/>
      <c r="M1797" s="18"/>
      <c r="N1797" s="18"/>
      <c r="O1797" s="18"/>
      <c r="P1797" s="18"/>
      <c r="Q1797" s="18"/>
      <c r="R1797" s="18"/>
      <c r="S1797" s="18"/>
      <c r="T1797" s="18"/>
      <c r="U1797" s="18"/>
      <c r="V1797" s="18"/>
      <c r="W1797" s="18"/>
      <c r="X1797" s="18"/>
      <c r="Y1797" s="18"/>
      <c r="Z1797" s="18"/>
      <c r="AA1797" s="18"/>
      <c r="AB1797" s="18"/>
      <c r="AC1797" s="18"/>
      <c r="AD1797" s="18"/>
      <c r="AE1797" s="18"/>
      <c r="AF1797" s="18"/>
      <c r="AG1797" s="18"/>
      <c r="AH1797" s="18"/>
      <c r="AI1797" s="18"/>
      <c r="AJ1797" s="18"/>
      <c r="AK1797" s="18"/>
      <c r="AL1797" s="18"/>
      <c r="AM1797" s="18"/>
      <c r="AN1797" s="18"/>
      <c r="AO1797" s="18"/>
      <c r="AP1797" s="18"/>
      <c r="AQ1797" s="18"/>
      <c r="AR1797" s="18"/>
      <c r="AS1797" s="18"/>
      <c r="AT1797" s="18"/>
      <c r="AU1797" s="18"/>
      <c r="AV1797" s="18"/>
      <c r="AW1797" s="18"/>
      <c r="AX1797" s="18"/>
      <c r="AY1797" s="18"/>
      <c r="AZ1797" s="18"/>
      <c r="BA1797" s="18"/>
      <c r="BB1797" s="18"/>
      <c r="BC1797" s="18"/>
      <c r="BD1797" s="18"/>
      <c r="BE1797" s="18"/>
      <c r="BF1797" s="18"/>
      <c r="BG1797" s="18"/>
      <c r="BH1797" s="18"/>
      <c r="BI1797" s="18"/>
      <c r="BJ1797" s="18"/>
      <c r="BK1797" s="18"/>
      <c r="BL1797" s="18"/>
      <c r="BM1797" s="18"/>
      <c r="BN1797" s="18"/>
      <c r="BO1797" s="18"/>
      <c r="BP1797" s="18"/>
      <c r="BQ1797" s="18"/>
      <c r="BR1797" s="18"/>
      <c r="BS1797" s="18"/>
      <c r="BT1797" s="18"/>
      <c r="BU1797" s="18"/>
      <c r="BV1797" s="18"/>
      <c r="BW1797" s="18"/>
      <c r="BX1797" s="18"/>
      <c r="BY1797" s="18"/>
      <c r="BZ1797" s="18"/>
      <c r="CA1797" s="18"/>
      <c r="CB1797" s="18"/>
      <c r="CC1797" s="18"/>
      <c r="CD1797" s="18"/>
      <c r="CE1797" s="18"/>
      <c r="CF1797" s="18"/>
      <c r="CG1797" s="18"/>
      <c r="CH1797" s="18"/>
      <c r="CI1797" s="18"/>
      <c r="CJ1797" s="18"/>
      <c r="CK1797" s="18"/>
      <c r="CL1797" s="18"/>
      <c r="CM1797" s="18"/>
      <c r="CN1797" s="18"/>
      <c r="CO1797" s="18"/>
      <c r="CP1797" s="18"/>
      <c r="CQ1797" s="18"/>
      <c r="CR1797" s="18"/>
      <c r="CS1797" s="18"/>
    </row>
    <row r="1798" spans="1:97">
      <c r="A1798" s="18"/>
      <c r="B1798" s="18"/>
      <c r="C1798" s="18" t="s">
        <v>19674</v>
      </c>
      <c r="D1798" s="18"/>
      <c r="E1798" s="18"/>
      <c r="F1798" s="18"/>
      <c r="G1798" s="18"/>
      <c r="H1798" s="18"/>
      <c r="I1798" s="18"/>
      <c r="J1798" s="18"/>
      <c r="K1798" s="18"/>
      <c r="L1798" s="18"/>
      <c r="M1798" s="18"/>
      <c r="N1798" s="18"/>
      <c r="O1798" s="18"/>
      <c r="P1798" s="18"/>
      <c r="Q1798" s="18"/>
      <c r="R1798" s="18"/>
      <c r="S1798" s="18"/>
      <c r="T1798" s="18"/>
      <c r="U1798" s="18"/>
      <c r="V1798" s="18"/>
      <c r="W1798" s="18"/>
      <c r="X1798" s="18"/>
      <c r="Y1798" s="18"/>
      <c r="Z1798" s="18"/>
      <c r="AA1798" s="18"/>
      <c r="AB1798" s="18"/>
      <c r="AC1798" s="18"/>
      <c r="AD1798" s="18"/>
      <c r="AE1798" s="18"/>
      <c r="AF1798" s="18"/>
      <c r="AG1798" s="18"/>
      <c r="AH1798" s="18"/>
      <c r="AI1798" s="18"/>
      <c r="AJ1798" s="18"/>
      <c r="AK1798" s="18"/>
      <c r="AL1798" s="18"/>
      <c r="AM1798" s="18"/>
      <c r="AN1798" s="18"/>
      <c r="AO1798" s="18"/>
      <c r="AP1798" s="18"/>
      <c r="AQ1798" s="18"/>
      <c r="AR1798" s="18"/>
      <c r="AS1798" s="18"/>
      <c r="AT1798" s="18"/>
      <c r="AU1798" s="18"/>
      <c r="AV1798" s="18"/>
      <c r="AW1798" s="18"/>
      <c r="AX1798" s="18"/>
      <c r="AY1798" s="18"/>
      <c r="AZ1798" s="18"/>
      <c r="BA1798" s="18"/>
      <c r="BB1798" s="18"/>
      <c r="BC1798" s="18"/>
      <c r="BD1798" s="18"/>
      <c r="BE1798" s="18"/>
      <c r="BF1798" s="18"/>
      <c r="BG1798" s="18"/>
      <c r="BH1798" s="18"/>
      <c r="BI1798" s="18"/>
      <c r="BJ1798" s="18"/>
      <c r="BK1798" s="18"/>
      <c r="BL1798" s="18"/>
      <c r="BM1798" s="18"/>
      <c r="BN1798" s="18"/>
      <c r="BO1798" s="18"/>
      <c r="BP1798" s="18"/>
      <c r="BQ1798" s="18"/>
      <c r="BR1798" s="18"/>
      <c r="BS1798" s="18"/>
      <c r="BT1798" s="18"/>
      <c r="BU1798" s="18"/>
      <c r="BV1798" s="18"/>
      <c r="BW1798" s="18"/>
      <c r="BX1798" s="18"/>
      <c r="BY1798" s="18"/>
      <c r="BZ1798" s="18"/>
      <c r="CA1798" s="18"/>
      <c r="CB1798" s="18"/>
      <c r="CC1798" s="18"/>
      <c r="CD1798" s="18"/>
      <c r="CE1798" s="18"/>
      <c r="CF1798" s="18"/>
      <c r="CG1798" s="18"/>
      <c r="CH1798" s="18"/>
      <c r="CI1798" s="18"/>
      <c r="CJ1798" s="18"/>
      <c r="CK1798" s="18"/>
      <c r="CL1798" s="18"/>
      <c r="CM1798" s="18"/>
      <c r="CN1798" s="18"/>
      <c r="CO1798" s="18"/>
      <c r="CP1798" s="18"/>
      <c r="CQ1798" s="18"/>
      <c r="CR1798" s="18"/>
      <c r="CS1798" s="18"/>
    </row>
    <row r="1799" spans="1:97">
      <c r="A1799" s="18"/>
      <c r="B1799" s="18"/>
      <c r="C1799" s="18" t="s">
        <v>19675</v>
      </c>
      <c r="D1799" s="18"/>
      <c r="E1799" s="18"/>
      <c r="F1799" s="18"/>
      <c r="G1799" s="18"/>
      <c r="H1799" s="18"/>
      <c r="I1799" s="18"/>
      <c r="J1799" s="18"/>
      <c r="K1799" s="18"/>
      <c r="L1799" s="18"/>
      <c r="M1799" s="18"/>
      <c r="N1799" s="18"/>
      <c r="O1799" s="18"/>
      <c r="P1799" s="18"/>
      <c r="Q1799" s="18"/>
      <c r="R1799" s="18"/>
      <c r="S1799" s="18"/>
      <c r="T1799" s="18"/>
      <c r="U1799" s="18"/>
      <c r="V1799" s="18"/>
      <c r="W1799" s="18"/>
      <c r="X1799" s="18"/>
      <c r="Y1799" s="18"/>
      <c r="Z1799" s="18"/>
      <c r="AA1799" s="18"/>
      <c r="AB1799" s="18"/>
      <c r="AC1799" s="18"/>
      <c r="AD1799" s="18"/>
      <c r="AE1799" s="18"/>
      <c r="AF1799" s="18"/>
      <c r="AG1799" s="18"/>
      <c r="AH1799" s="18"/>
      <c r="AI1799" s="18"/>
      <c r="AJ1799" s="18"/>
      <c r="AK1799" s="18"/>
      <c r="AL1799" s="18"/>
      <c r="AM1799" s="18"/>
      <c r="AN1799" s="18"/>
      <c r="AO1799" s="18"/>
      <c r="AP1799" s="18"/>
      <c r="AQ1799" s="18"/>
      <c r="AR1799" s="18"/>
      <c r="AS1799" s="18"/>
      <c r="AT1799" s="18"/>
      <c r="AU1799" s="18"/>
      <c r="AV1799" s="18"/>
      <c r="AW1799" s="18"/>
      <c r="AX1799" s="18"/>
      <c r="AY1799" s="18"/>
      <c r="AZ1799" s="18"/>
      <c r="BA1799" s="18"/>
      <c r="BB1799" s="18"/>
      <c r="BC1799" s="18"/>
      <c r="BD1799" s="18"/>
      <c r="BE1799" s="18"/>
      <c r="BF1799" s="18"/>
      <c r="BG1799" s="18"/>
      <c r="BH1799" s="18"/>
      <c r="BI1799" s="18"/>
      <c r="BJ1799" s="18"/>
      <c r="BK1799" s="18"/>
      <c r="BL1799" s="18"/>
      <c r="BM1799" s="18"/>
      <c r="BN1799" s="18"/>
      <c r="BO1799" s="18"/>
      <c r="BP1799" s="18"/>
      <c r="BQ1799" s="18"/>
      <c r="BR1799" s="18"/>
      <c r="BS1799" s="18"/>
      <c r="BT1799" s="18"/>
      <c r="BU1799" s="18"/>
      <c r="BV1799" s="18"/>
      <c r="BW1799" s="18"/>
      <c r="BX1799" s="18"/>
      <c r="BY1799" s="18"/>
      <c r="BZ1799" s="18"/>
      <c r="CA1799" s="18"/>
      <c r="CB1799" s="18"/>
      <c r="CC1799" s="18"/>
      <c r="CD1799" s="18"/>
      <c r="CE1799" s="18"/>
      <c r="CF1799" s="18"/>
      <c r="CG1799" s="18"/>
      <c r="CH1799" s="18"/>
      <c r="CI1799" s="18"/>
      <c r="CJ1799" s="18"/>
      <c r="CK1799" s="18"/>
      <c r="CL1799" s="18"/>
      <c r="CM1799" s="18"/>
      <c r="CN1799" s="18"/>
      <c r="CO1799" s="18"/>
      <c r="CP1799" s="18"/>
      <c r="CQ1799" s="18"/>
      <c r="CR1799" s="18"/>
      <c r="CS1799" s="18"/>
    </row>
    <row r="1800" spans="1:97">
      <c r="A1800" s="18"/>
      <c r="B1800" s="18"/>
      <c r="C1800" s="18" t="s">
        <v>19676</v>
      </c>
      <c r="D1800" s="18"/>
      <c r="E1800" s="18"/>
      <c r="F1800" s="18"/>
      <c r="G1800" s="18"/>
      <c r="H1800" s="18"/>
      <c r="I1800" s="18"/>
      <c r="J1800" s="18"/>
      <c r="K1800" s="18"/>
      <c r="L1800" s="18"/>
      <c r="M1800" s="18"/>
      <c r="N1800" s="18"/>
      <c r="O1800" s="18"/>
      <c r="P1800" s="18"/>
      <c r="Q1800" s="18"/>
      <c r="R1800" s="18"/>
      <c r="S1800" s="18"/>
      <c r="T1800" s="18"/>
      <c r="U1800" s="18"/>
      <c r="V1800" s="18"/>
      <c r="W1800" s="18"/>
      <c r="X1800" s="18"/>
      <c r="Y1800" s="18"/>
      <c r="Z1800" s="18"/>
      <c r="AA1800" s="18"/>
      <c r="AB1800" s="18"/>
      <c r="AC1800" s="18"/>
      <c r="AD1800" s="18"/>
      <c r="AE1800" s="18"/>
      <c r="AF1800" s="18"/>
      <c r="AG1800" s="18"/>
      <c r="AH1800" s="18"/>
      <c r="AI1800" s="18"/>
      <c r="AJ1800" s="18"/>
      <c r="AK1800" s="18"/>
      <c r="AL1800" s="18"/>
      <c r="AM1800" s="18"/>
      <c r="AN1800" s="18"/>
      <c r="AO1800" s="18"/>
      <c r="AP1800" s="18"/>
      <c r="AQ1800" s="18"/>
      <c r="AR1800" s="18"/>
      <c r="AS1800" s="18"/>
      <c r="AT1800" s="18"/>
      <c r="AU1800" s="18"/>
      <c r="AV1800" s="18"/>
      <c r="AW1800" s="18"/>
      <c r="AX1800" s="18"/>
      <c r="AY1800" s="18"/>
      <c r="AZ1800" s="18"/>
      <c r="BA1800" s="18"/>
      <c r="BB1800" s="18"/>
      <c r="BC1800" s="18"/>
      <c r="BD1800" s="18"/>
      <c r="BE1800" s="18"/>
      <c r="BF1800" s="18"/>
      <c r="BG1800" s="18"/>
      <c r="BH1800" s="18"/>
      <c r="BI1800" s="18"/>
      <c r="BJ1800" s="18"/>
      <c r="BK1800" s="18"/>
      <c r="BL1800" s="18"/>
      <c r="BM1800" s="18"/>
      <c r="BN1800" s="18"/>
      <c r="BO1800" s="18"/>
      <c r="BP1800" s="18"/>
      <c r="BQ1800" s="18"/>
      <c r="BR1800" s="18"/>
      <c r="BS1800" s="18"/>
      <c r="BT1800" s="18"/>
      <c r="BU1800" s="18"/>
      <c r="BV1800" s="18"/>
      <c r="BW1800" s="18"/>
      <c r="BX1800" s="18"/>
      <c r="BY1800" s="18"/>
      <c r="BZ1800" s="18"/>
      <c r="CA1800" s="18"/>
      <c r="CB1800" s="18"/>
      <c r="CC1800" s="18"/>
      <c r="CD1800" s="18"/>
      <c r="CE1800" s="18"/>
      <c r="CF1800" s="18"/>
      <c r="CG1800" s="18"/>
      <c r="CH1800" s="18"/>
      <c r="CI1800" s="18"/>
      <c r="CJ1800" s="18"/>
      <c r="CK1800" s="18"/>
      <c r="CL1800" s="18"/>
      <c r="CM1800" s="18"/>
      <c r="CN1800" s="18"/>
      <c r="CO1800" s="18"/>
      <c r="CP1800" s="18"/>
      <c r="CQ1800" s="18"/>
      <c r="CR1800" s="18"/>
      <c r="CS1800" s="18"/>
    </row>
    <row r="1801" spans="1:97">
      <c r="A1801" s="18"/>
      <c r="B1801" s="18"/>
      <c r="C1801" s="18" t="s">
        <v>19677</v>
      </c>
      <c r="D1801" s="18"/>
      <c r="E1801" s="18"/>
      <c r="F1801" s="18"/>
      <c r="G1801" s="18"/>
      <c r="H1801" s="18"/>
      <c r="I1801" s="18"/>
      <c r="J1801" s="18"/>
      <c r="K1801" s="18"/>
      <c r="L1801" s="18"/>
      <c r="M1801" s="18"/>
      <c r="N1801" s="18"/>
      <c r="O1801" s="18"/>
      <c r="P1801" s="18"/>
      <c r="Q1801" s="18"/>
      <c r="R1801" s="18"/>
      <c r="S1801" s="18"/>
      <c r="T1801" s="18"/>
      <c r="U1801" s="18"/>
      <c r="V1801" s="18"/>
      <c r="W1801" s="18"/>
      <c r="X1801" s="18"/>
      <c r="Y1801" s="18"/>
      <c r="Z1801" s="18"/>
      <c r="AA1801" s="18"/>
      <c r="AB1801" s="18"/>
      <c r="AC1801" s="18"/>
      <c r="AD1801" s="18"/>
      <c r="AE1801" s="18"/>
      <c r="AF1801" s="18"/>
      <c r="AG1801" s="18"/>
      <c r="AH1801" s="18"/>
      <c r="AI1801" s="18"/>
      <c r="AJ1801" s="18"/>
      <c r="AK1801" s="18"/>
      <c r="AL1801" s="18"/>
      <c r="AM1801" s="18"/>
      <c r="AN1801" s="18"/>
      <c r="AO1801" s="18"/>
      <c r="AP1801" s="18"/>
      <c r="AQ1801" s="18"/>
      <c r="AR1801" s="18"/>
      <c r="AS1801" s="18"/>
      <c r="AT1801" s="18"/>
      <c r="AU1801" s="18"/>
      <c r="AV1801" s="18"/>
      <c r="AW1801" s="18"/>
      <c r="AX1801" s="18"/>
      <c r="AY1801" s="18"/>
      <c r="AZ1801" s="18"/>
      <c r="BA1801" s="18"/>
      <c r="BB1801" s="18"/>
      <c r="BC1801" s="18"/>
      <c r="BD1801" s="18"/>
      <c r="BE1801" s="18"/>
      <c r="BF1801" s="18"/>
      <c r="BG1801" s="18"/>
      <c r="BH1801" s="18"/>
      <c r="BI1801" s="18"/>
      <c r="BJ1801" s="18"/>
      <c r="BK1801" s="18"/>
      <c r="BL1801" s="18"/>
      <c r="BM1801" s="18"/>
      <c r="BN1801" s="18"/>
      <c r="BO1801" s="18"/>
      <c r="BP1801" s="18"/>
      <c r="BQ1801" s="18"/>
      <c r="BR1801" s="18"/>
      <c r="BS1801" s="18"/>
      <c r="BT1801" s="18"/>
      <c r="BU1801" s="18"/>
      <c r="BV1801" s="18"/>
      <c r="BW1801" s="18"/>
      <c r="BX1801" s="18"/>
      <c r="BY1801" s="18"/>
      <c r="BZ1801" s="18"/>
      <c r="CA1801" s="18"/>
      <c r="CB1801" s="18"/>
      <c r="CC1801" s="18"/>
      <c r="CD1801" s="18"/>
      <c r="CE1801" s="18"/>
      <c r="CF1801" s="18"/>
      <c r="CG1801" s="18"/>
      <c r="CH1801" s="18"/>
      <c r="CI1801" s="18"/>
      <c r="CJ1801" s="18"/>
      <c r="CK1801" s="18"/>
      <c r="CL1801" s="18"/>
      <c r="CM1801" s="18"/>
      <c r="CN1801" s="18"/>
      <c r="CO1801" s="18"/>
      <c r="CP1801" s="18"/>
      <c r="CQ1801" s="18"/>
      <c r="CR1801" s="18"/>
      <c r="CS1801" s="18"/>
    </row>
    <row r="1802" spans="1:97">
      <c r="A1802" s="18"/>
      <c r="B1802" s="18"/>
      <c r="C1802" s="18" t="s">
        <v>19678</v>
      </c>
      <c r="D1802" s="18"/>
      <c r="E1802" s="18"/>
      <c r="F1802" s="18"/>
      <c r="G1802" s="18"/>
      <c r="H1802" s="18"/>
      <c r="I1802" s="18"/>
      <c r="J1802" s="18"/>
      <c r="K1802" s="18"/>
      <c r="L1802" s="18"/>
      <c r="M1802" s="18"/>
      <c r="N1802" s="18"/>
      <c r="O1802" s="18"/>
      <c r="P1802" s="18"/>
      <c r="Q1802" s="18"/>
      <c r="R1802" s="18"/>
      <c r="S1802" s="18"/>
      <c r="T1802" s="18"/>
      <c r="U1802" s="18"/>
      <c r="V1802" s="18"/>
      <c r="W1802" s="18"/>
      <c r="X1802" s="18"/>
      <c r="Y1802" s="18"/>
      <c r="Z1802" s="18"/>
      <c r="AA1802" s="18"/>
      <c r="AB1802" s="18"/>
      <c r="AC1802" s="18"/>
      <c r="AD1802" s="18"/>
      <c r="AE1802" s="18"/>
      <c r="AF1802" s="18"/>
      <c r="AG1802" s="18"/>
      <c r="AH1802" s="18"/>
      <c r="AI1802" s="18"/>
      <c r="AJ1802" s="18"/>
      <c r="AK1802" s="18"/>
      <c r="AL1802" s="18"/>
      <c r="AM1802" s="18"/>
      <c r="AN1802" s="18"/>
      <c r="AO1802" s="18"/>
      <c r="AP1802" s="18"/>
      <c r="AQ1802" s="18"/>
      <c r="AR1802" s="18"/>
      <c r="AS1802" s="18"/>
      <c r="AT1802" s="18"/>
      <c r="AU1802" s="18"/>
      <c r="AV1802" s="18"/>
      <c r="AW1802" s="18"/>
      <c r="AX1802" s="18"/>
      <c r="AY1802" s="18"/>
      <c r="AZ1802" s="18"/>
      <c r="BA1802" s="18"/>
      <c r="BB1802" s="18"/>
      <c r="BC1802" s="18"/>
      <c r="BD1802" s="18"/>
      <c r="BE1802" s="18"/>
      <c r="BF1802" s="18"/>
      <c r="BG1802" s="18"/>
      <c r="BH1802" s="18"/>
      <c r="BI1802" s="18"/>
      <c r="BJ1802" s="18"/>
      <c r="BK1802" s="18"/>
      <c r="BL1802" s="18"/>
      <c r="BM1802" s="18"/>
      <c r="BN1802" s="18"/>
      <c r="BO1802" s="18"/>
      <c r="BP1802" s="18"/>
      <c r="BQ1802" s="18"/>
      <c r="BR1802" s="18"/>
      <c r="BS1802" s="18"/>
      <c r="BT1802" s="18"/>
      <c r="BU1802" s="18"/>
      <c r="BV1802" s="18"/>
      <c r="BW1802" s="18"/>
      <c r="BX1802" s="18"/>
      <c r="BY1802" s="18"/>
      <c r="BZ1802" s="18"/>
      <c r="CA1802" s="18"/>
      <c r="CB1802" s="18"/>
      <c r="CC1802" s="18"/>
      <c r="CD1802" s="18"/>
      <c r="CE1802" s="18"/>
      <c r="CF1802" s="18"/>
      <c r="CG1802" s="18"/>
      <c r="CH1802" s="18"/>
      <c r="CI1802" s="18"/>
      <c r="CJ1802" s="18"/>
      <c r="CK1802" s="18"/>
      <c r="CL1802" s="18"/>
      <c r="CM1802" s="18"/>
      <c r="CN1802" s="18"/>
      <c r="CO1802" s="18"/>
      <c r="CP1802" s="18"/>
      <c r="CQ1802" s="18"/>
      <c r="CR1802" s="18"/>
      <c r="CS1802" s="18"/>
    </row>
    <row r="1803" spans="1:97">
      <c r="A1803" s="18"/>
      <c r="B1803" s="18"/>
      <c r="C1803" s="18" t="s">
        <v>19679</v>
      </c>
      <c r="D1803" s="18"/>
      <c r="E1803" s="18"/>
      <c r="F1803" s="18"/>
      <c r="G1803" s="18"/>
      <c r="H1803" s="18"/>
      <c r="I1803" s="18"/>
      <c r="J1803" s="18"/>
      <c r="K1803" s="18"/>
      <c r="L1803" s="18"/>
      <c r="M1803" s="18"/>
      <c r="N1803" s="18"/>
      <c r="O1803" s="18"/>
      <c r="P1803" s="18"/>
      <c r="Q1803" s="18"/>
      <c r="R1803" s="18"/>
      <c r="S1803" s="18"/>
      <c r="T1803" s="18"/>
      <c r="U1803" s="18"/>
      <c r="V1803" s="18"/>
      <c r="W1803" s="18"/>
      <c r="X1803" s="18"/>
      <c r="Y1803" s="18"/>
      <c r="Z1803" s="18"/>
      <c r="AA1803" s="18"/>
      <c r="AB1803" s="18"/>
      <c r="AC1803" s="18"/>
      <c r="AD1803" s="18"/>
      <c r="AE1803" s="18"/>
      <c r="AF1803" s="18"/>
      <c r="AG1803" s="18"/>
      <c r="AH1803" s="18"/>
      <c r="AI1803" s="18"/>
      <c r="AJ1803" s="18"/>
      <c r="AK1803" s="18"/>
      <c r="AL1803" s="18"/>
      <c r="AM1803" s="18"/>
      <c r="AN1803" s="18"/>
      <c r="AO1803" s="18"/>
      <c r="AP1803" s="18"/>
      <c r="AQ1803" s="18"/>
      <c r="AR1803" s="18"/>
      <c r="AS1803" s="18"/>
      <c r="AT1803" s="18"/>
      <c r="AU1803" s="18"/>
      <c r="AV1803" s="18"/>
      <c r="AW1803" s="18"/>
      <c r="AX1803" s="18"/>
      <c r="AY1803" s="18"/>
      <c r="AZ1803" s="18"/>
      <c r="BA1803" s="18"/>
      <c r="BB1803" s="18"/>
      <c r="BC1803" s="18"/>
      <c r="BD1803" s="18"/>
      <c r="BE1803" s="18"/>
      <c r="BF1803" s="18"/>
      <c r="BG1803" s="18"/>
      <c r="BH1803" s="18"/>
      <c r="BI1803" s="18"/>
      <c r="BJ1803" s="18"/>
      <c r="BK1803" s="18"/>
      <c r="BL1803" s="18"/>
      <c r="BM1803" s="18"/>
      <c r="BN1803" s="18"/>
      <c r="BO1803" s="18"/>
      <c r="BP1803" s="18"/>
      <c r="BQ1803" s="18"/>
      <c r="BR1803" s="18"/>
      <c r="BS1803" s="18"/>
      <c r="BT1803" s="18"/>
      <c r="BU1803" s="18"/>
      <c r="BV1803" s="18"/>
      <c r="BW1803" s="18"/>
      <c r="BX1803" s="18"/>
      <c r="BY1803" s="18"/>
      <c r="BZ1803" s="18"/>
      <c r="CA1803" s="18"/>
      <c r="CB1803" s="18"/>
      <c r="CC1803" s="18"/>
      <c r="CD1803" s="18"/>
      <c r="CE1803" s="18"/>
      <c r="CF1803" s="18"/>
      <c r="CG1803" s="18"/>
      <c r="CH1803" s="18"/>
      <c r="CI1803" s="18"/>
      <c r="CJ1803" s="18"/>
      <c r="CK1803" s="18"/>
      <c r="CL1803" s="18"/>
      <c r="CM1803" s="18"/>
      <c r="CN1803" s="18"/>
      <c r="CO1803" s="18"/>
      <c r="CP1803" s="18"/>
      <c r="CQ1803" s="18"/>
      <c r="CR1803" s="18"/>
      <c r="CS1803" s="18"/>
    </row>
    <row r="1804" spans="1:97">
      <c r="A1804" s="18"/>
      <c r="B1804" s="18"/>
      <c r="C1804" s="18" t="s">
        <v>19680</v>
      </c>
      <c r="D1804" s="18"/>
      <c r="E1804" s="18"/>
      <c r="F1804" s="18"/>
      <c r="G1804" s="18"/>
      <c r="H1804" s="18"/>
      <c r="I1804" s="18"/>
      <c r="J1804" s="18"/>
      <c r="K1804" s="18"/>
      <c r="L1804" s="18"/>
      <c r="M1804" s="18"/>
      <c r="N1804" s="18"/>
      <c r="O1804" s="18"/>
      <c r="P1804" s="18"/>
      <c r="Q1804" s="18"/>
      <c r="R1804" s="18"/>
      <c r="S1804" s="18"/>
      <c r="T1804" s="18"/>
      <c r="U1804" s="18"/>
      <c r="V1804" s="18"/>
      <c r="W1804" s="18"/>
      <c r="X1804" s="18"/>
      <c r="Y1804" s="18"/>
      <c r="Z1804" s="18"/>
      <c r="AA1804" s="18"/>
      <c r="AB1804" s="18"/>
      <c r="AC1804" s="18"/>
      <c r="AD1804" s="18"/>
      <c r="AE1804" s="18"/>
      <c r="AF1804" s="18"/>
      <c r="AG1804" s="18"/>
      <c r="AH1804" s="18"/>
      <c r="AI1804" s="18"/>
      <c r="AJ1804" s="18"/>
      <c r="AK1804" s="18"/>
      <c r="AL1804" s="18"/>
      <c r="AM1804" s="18"/>
      <c r="AN1804" s="18"/>
      <c r="AO1804" s="18"/>
      <c r="AP1804" s="18"/>
      <c r="AQ1804" s="18"/>
      <c r="AR1804" s="18"/>
      <c r="AS1804" s="18"/>
      <c r="AT1804" s="18"/>
      <c r="AU1804" s="18"/>
      <c r="AV1804" s="18"/>
      <c r="AW1804" s="18"/>
      <c r="AX1804" s="18"/>
      <c r="AY1804" s="18"/>
      <c r="AZ1804" s="18"/>
      <c r="BA1804" s="18"/>
      <c r="BB1804" s="18"/>
      <c r="BC1804" s="18"/>
      <c r="BD1804" s="18"/>
      <c r="BE1804" s="18"/>
      <c r="BF1804" s="18"/>
      <c r="BG1804" s="18"/>
      <c r="BH1804" s="18"/>
      <c r="BI1804" s="18"/>
      <c r="BJ1804" s="18"/>
      <c r="BK1804" s="18"/>
      <c r="BL1804" s="18"/>
      <c r="BM1804" s="18"/>
      <c r="BN1804" s="18"/>
      <c r="BO1804" s="18"/>
      <c r="BP1804" s="18"/>
      <c r="BQ1804" s="18"/>
      <c r="BR1804" s="18"/>
      <c r="BS1804" s="18"/>
      <c r="BT1804" s="18"/>
      <c r="BU1804" s="18"/>
      <c r="BV1804" s="18"/>
      <c r="BW1804" s="18"/>
      <c r="BX1804" s="18"/>
      <c r="BY1804" s="18"/>
      <c r="BZ1804" s="18"/>
      <c r="CA1804" s="18"/>
      <c r="CB1804" s="18"/>
      <c r="CC1804" s="18"/>
      <c r="CD1804" s="18"/>
      <c r="CE1804" s="18"/>
      <c r="CF1804" s="18"/>
      <c r="CG1804" s="18"/>
      <c r="CH1804" s="18"/>
      <c r="CI1804" s="18"/>
      <c r="CJ1804" s="18"/>
      <c r="CK1804" s="18"/>
      <c r="CL1804" s="18"/>
      <c r="CM1804" s="18"/>
      <c r="CN1804" s="18"/>
      <c r="CO1804" s="18"/>
      <c r="CP1804" s="18"/>
      <c r="CQ1804" s="18"/>
      <c r="CR1804" s="18"/>
      <c r="CS1804" s="18"/>
    </row>
    <row r="1805" spans="1:97">
      <c r="A1805" s="18"/>
      <c r="B1805" s="18"/>
      <c r="C1805" s="18" t="s">
        <v>19681</v>
      </c>
      <c r="D1805" s="18"/>
      <c r="E1805" s="18"/>
      <c r="F1805" s="18"/>
      <c r="G1805" s="18"/>
      <c r="H1805" s="18"/>
      <c r="I1805" s="18"/>
      <c r="J1805" s="18"/>
      <c r="K1805" s="18"/>
      <c r="L1805" s="18"/>
      <c r="M1805" s="18"/>
      <c r="N1805" s="18"/>
      <c r="O1805" s="18"/>
      <c r="P1805" s="18"/>
      <c r="Q1805" s="18"/>
      <c r="R1805" s="18"/>
      <c r="S1805" s="18"/>
      <c r="T1805" s="18"/>
      <c r="U1805" s="18"/>
      <c r="V1805" s="18"/>
      <c r="W1805" s="18"/>
      <c r="X1805" s="18"/>
      <c r="Y1805" s="18"/>
      <c r="Z1805" s="18"/>
      <c r="AA1805" s="18"/>
      <c r="AB1805" s="18"/>
      <c r="AC1805" s="18"/>
      <c r="AD1805" s="18"/>
      <c r="AE1805" s="18"/>
      <c r="AF1805" s="18"/>
      <c r="AG1805" s="18"/>
      <c r="AH1805" s="18"/>
      <c r="AI1805" s="18"/>
      <c r="AJ1805" s="18"/>
      <c r="AK1805" s="18"/>
      <c r="AL1805" s="18"/>
      <c r="AM1805" s="18"/>
      <c r="AN1805" s="18"/>
      <c r="AO1805" s="18"/>
      <c r="AP1805" s="18"/>
      <c r="AQ1805" s="18"/>
      <c r="AR1805" s="18"/>
      <c r="AS1805" s="18"/>
      <c r="AT1805" s="18"/>
      <c r="AU1805" s="18"/>
      <c r="AV1805" s="18"/>
      <c r="AW1805" s="18"/>
      <c r="AX1805" s="18"/>
      <c r="AY1805" s="18"/>
      <c r="AZ1805" s="18"/>
      <c r="BA1805" s="18"/>
      <c r="BB1805" s="18"/>
      <c r="BC1805" s="18"/>
      <c r="BD1805" s="18"/>
      <c r="BE1805" s="18"/>
      <c r="BF1805" s="18"/>
      <c r="BG1805" s="18"/>
      <c r="BH1805" s="18"/>
      <c r="BI1805" s="18"/>
      <c r="BJ1805" s="18"/>
      <c r="BK1805" s="18"/>
      <c r="BL1805" s="18"/>
      <c r="BM1805" s="18"/>
      <c r="BN1805" s="18"/>
      <c r="BO1805" s="18"/>
      <c r="BP1805" s="18"/>
      <c r="BQ1805" s="18"/>
      <c r="BR1805" s="18"/>
      <c r="BS1805" s="18"/>
      <c r="BT1805" s="18"/>
      <c r="BU1805" s="18"/>
      <c r="BV1805" s="18"/>
      <c r="BW1805" s="18"/>
      <c r="BX1805" s="18"/>
      <c r="BY1805" s="18"/>
      <c r="BZ1805" s="18"/>
      <c r="CA1805" s="18"/>
      <c r="CB1805" s="18"/>
      <c r="CC1805" s="18"/>
      <c r="CD1805" s="18"/>
      <c r="CE1805" s="18"/>
      <c r="CF1805" s="18"/>
      <c r="CG1805" s="18"/>
      <c r="CH1805" s="18"/>
      <c r="CI1805" s="18"/>
      <c r="CJ1805" s="18"/>
      <c r="CK1805" s="18"/>
      <c r="CL1805" s="18"/>
      <c r="CM1805" s="18"/>
      <c r="CN1805" s="18"/>
      <c r="CO1805" s="18"/>
      <c r="CP1805" s="18"/>
      <c r="CQ1805" s="18"/>
      <c r="CR1805" s="18"/>
      <c r="CS1805" s="18"/>
    </row>
    <row r="1806" spans="1:97">
      <c r="A1806" s="18"/>
      <c r="B1806" s="18"/>
      <c r="C1806" s="18" t="s">
        <v>19682</v>
      </c>
      <c r="D1806" s="18"/>
      <c r="E1806" s="18"/>
      <c r="F1806" s="18"/>
      <c r="G1806" s="18"/>
      <c r="H1806" s="18"/>
      <c r="I1806" s="18"/>
      <c r="J1806" s="18"/>
      <c r="K1806" s="18"/>
      <c r="L1806" s="18"/>
      <c r="M1806" s="18"/>
      <c r="N1806" s="18"/>
      <c r="O1806" s="18"/>
      <c r="P1806" s="18"/>
      <c r="Q1806" s="18"/>
      <c r="R1806" s="18"/>
      <c r="S1806" s="18"/>
      <c r="T1806" s="18"/>
      <c r="U1806" s="18"/>
      <c r="V1806" s="18"/>
      <c r="W1806" s="18"/>
      <c r="X1806" s="18"/>
      <c r="Y1806" s="18"/>
      <c r="Z1806" s="18"/>
      <c r="AA1806" s="18"/>
      <c r="AB1806" s="18"/>
      <c r="AC1806" s="18"/>
      <c r="AD1806" s="18"/>
      <c r="AE1806" s="18"/>
      <c r="AF1806" s="18"/>
      <c r="AG1806" s="18"/>
      <c r="AH1806" s="18"/>
      <c r="AI1806" s="18"/>
      <c r="AJ1806" s="18"/>
      <c r="AK1806" s="18"/>
      <c r="AL1806" s="18"/>
      <c r="AM1806" s="18"/>
      <c r="AN1806" s="18"/>
      <c r="AO1806" s="18"/>
      <c r="AP1806" s="18"/>
      <c r="AQ1806" s="18"/>
      <c r="AR1806" s="18"/>
      <c r="AS1806" s="18"/>
      <c r="AT1806" s="18"/>
      <c r="AU1806" s="18"/>
      <c r="AV1806" s="18"/>
      <c r="AW1806" s="18"/>
      <c r="AX1806" s="18"/>
      <c r="AY1806" s="18"/>
      <c r="AZ1806" s="18"/>
      <c r="BA1806" s="18"/>
      <c r="BB1806" s="18"/>
      <c r="BC1806" s="18"/>
      <c r="BD1806" s="18"/>
      <c r="BE1806" s="18"/>
      <c r="BF1806" s="18"/>
      <c r="BG1806" s="18"/>
      <c r="BH1806" s="18"/>
      <c r="BI1806" s="18"/>
      <c r="BJ1806" s="18"/>
      <c r="BK1806" s="18"/>
      <c r="BL1806" s="18"/>
      <c r="BM1806" s="18"/>
      <c r="BN1806" s="18"/>
      <c r="BO1806" s="18"/>
      <c r="BP1806" s="18"/>
      <c r="BQ1806" s="18"/>
      <c r="BR1806" s="18"/>
      <c r="BS1806" s="18"/>
      <c r="BT1806" s="18"/>
      <c r="BU1806" s="18"/>
      <c r="BV1806" s="18"/>
      <c r="BW1806" s="18"/>
      <c r="BX1806" s="18"/>
      <c r="BY1806" s="18"/>
      <c r="BZ1806" s="18"/>
      <c r="CA1806" s="18"/>
      <c r="CB1806" s="18"/>
      <c r="CC1806" s="18"/>
      <c r="CD1806" s="18"/>
      <c r="CE1806" s="18"/>
      <c r="CF1806" s="18"/>
      <c r="CG1806" s="18"/>
      <c r="CH1806" s="18"/>
      <c r="CI1806" s="18"/>
      <c r="CJ1806" s="18"/>
      <c r="CK1806" s="18"/>
      <c r="CL1806" s="18"/>
      <c r="CM1806" s="18"/>
      <c r="CN1806" s="18"/>
      <c r="CO1806" s="18"/>
      <c r="CP1806" s="18"/>
      <c r="CQ1806" s="18"/>
      <c r="CR1806" s="18"/>
      <c r="CS1806" s="18"/>
    </row>
    <row r="1807" spans="1:97">
      <c r="A1807" s="18"/>
      <c r="B1807" s="18"/>
      <c r="C1807" s="18" t="s">
        <v>19683</v>
      </c>
      <c r="D1807" s="18"/>
      <c r="E1807" s="18"/>
      <c r="F1807" s="18"/>
      <c r="G1807" s="18"/>
      <c r="H1807" s="18"/>
      <c r="I1807" s="18"/>
      <c r="J1807" s="18"/>
      <c r="K1807" s="18"/>
      <c r="L1807" s="18"/>
      <c r="M1807" s="18"/>
      <c r="N1807" s="18"/>
      <c r="O1807" s="18"/>
      <c r="P1807" s="18"/>
      <c r="Q1807" s="18"/>
      <c r="R1807" s="18"/>
      <c r="S1807" s="18"/>
      <c r="T1807" s="18"/>
      <c r="U1807" s="18"/>
      <c r="V1807" s="18"/>
      <c r="W1807" s="18"/>
      <c r="X1807" s="18"/>
      <c r="Y1807" s="18"/>
      <c r="Z1807" s="18"/>
      <c r="AA1807" s="18"/>
      <c r="AB1807" s="18"/>
      <c r="AC1807" s="18"/>
      <c r="AD1807" s="18"/>
      <c r="AE1807" s="18"/>
      <c r="AF1807" s="18"/>
      <c r="AG1807" s="18"/>
      <c r="AH1807" s="18"/>
      <c r="AI1807" s="18"/>
      <c r="AJ1807" s="18"/>
      <c r="AK1807" s="18"/>
      <c r="AL1807" s="18"/>
      <c r="AM1807" s="18"/>
      <c r="AN1807" s="18"/>
      <c r="AO1807" s="18"/>
      <c r="AP1807" s="18"/>
      <c r="AQ1807" s="18"/>
      <c r="AR1807" s="18"/>
      <c r="AS1807" s="18"/>
      <c r="AT1807" s="18"/>
      <c r="AU1807" s="18"/>
      <c r="AV1807" s="18"/>
      <c r="AW1807" s="18"/>
      <c r="AX1807" s="18"/>
      <c r="AY1807" s="18"/>
      <c r="AZ1807" s="18"/>
      <c r="BA1807" s="18"/>
      <c r="BB1807" s="18"/>
      <c r="BC1807" s="18"/>
      <c r="BD1807" s="18"/>
      <c r="BE1807" s="18"/>
      <c r="BF1807" s="18"/>
      <c r="BG1807" s="18"/>
      <c r="BH1807" s="18"/>
      <c r="BI1807" s="18"/>
      <c r="BJ1807" s="18"/>
      <c r="BK1807" s="18"/>
      <c r="BL1807" s="18"/>
      <c r="BM1807" s="18"/>
      <c r="BN1807" s="18"/>
      <c r="BO1807" s="18"/>
      <c r="BP1807" s="18"/>
      <c r="BQ1807" s="18"/>
      <c r="BR1807" s="18"/>
      <c r="BS1807" s="18"/>
      <c r="BT1807" s="18"/>
      <c r="BU1807" s="18"/>
      <c r="BV1807" s="18"/>
      <c r="BW1807" s="18"/>
      <c r="BX1807" s="18"/>
      <c r="BY1807" s="18"/>
      <c r="BZ1807" s="18"/>
      <c r="CA1807" s="18"/>
      <c r="CB1807" s="18"/>
      <c r="CC1807" s="18"/>
      <c r="CD1807" s="18"/>
      <c r="CE1807" s="18"/>
      <c r="CF1807" s="18"/>
      <c r="CG1807" s="18"/>
      <c r="CH1807" s="18"/>
      <c r="CI1807" s="18"/>
      <c r="CJ1807" s="18"/>
      <c r="CK1807" s="18"/>
      <c r="CL1807" s="18"/>
      <c r="CM1807" s="18"/>
      <c r="CN1807" s="18"/>
      <c r="CO1807" s="18"/>
      <c r="CP1807" s="18"/>
      <c r="CQ1807" s="18"/>
      <c r="CR1807" s="18"/>
      <c r="CS1807" s="18"/>
    </row>
    <row r="1808" spans="1:97">
      <c r="A1808" s="18"/>
      <c r="B1808" s="18"/>
      <c r="C1808" s="18" t="s">
        <v>19684</v>
      </c>
      <c r="D1808" s="18"/>
      <c r="E1808" s="18"/>
      <c r="F1808" s="18"/>
      <c r="G1808" s="18"/>
      <c r="H1808" s="18"/>
      <c r="I1808" s="18"/>
      <c r="J1808" s="18"/>
      <c r="K1808" s="18"/>
      <c r="L1808" s="18"/>
      <c r="M1808" s="18"/>
      <c r="N1808" s="18"/>
      <c r="O1808" s="18"/>
      <c r="P1808" s="18"/>
      <c r="Q1808" s="18"/>
      <c r="R1808" s="18"/>
      <c r="S1808" s="18"/>
      <c r="T1808" s="18"/>
      <c r="U1808" s="18"/>
      <c r="V1808" s="18"/>
      <c r="W1808" s="18"/>
      <c r="X1808" s="18"/>
      <c r="Y1808" s="18"/>
      <c r="Z1808" s="18"/>
      <c r="AA1808" s="18"/>
      <c r="AB1808" s="18"/>
      <c r="AC1808" s="18"/>
      <c r="AD1808" s="18"/>
      <c r="AE1808" s="18"/>
      <c r="AF1808" s="18"/>
      <c r="AG1808" s="18"/>
      <c r="AH1808" s="18"/>
      <c r="AI1808" s="18"/>
      <c r="AJ1808" s="18"/>
      <c r="AK1808" s="18"/>
      <c r="AL1808" s="18"/>
      <c r="AM1808" s="18"/>
      <c r="AN1808" s="18"/>
      <c r="AO1808" s="18"/>
      <c r="AP1808" s="18"/>
      <c r="AQ1808" s="18"/>
      <c r="AR1808" s="18"/>
      <c r="AS1808" s="18"/>
      <c r="AT1808" s="18"/>
      <c r="AU1808" s="18"/>
      <c r="AV1808" s="18"/>
      <c r="AW1808" s="18"/>
      <c r="AX1808" s="18"/>
      <c r="AY1808" s="18"/>
      <c r="AZ1808" s="18"/>
      <c r="BA1808" s="18"/>
      <c r="BB1808" s="18"/>
      <c r="BC1808" s="18"/>
      <c r="BD1808" s="18"/>
      <c r="BE1808" s="18"/>
      <c r="BF1808" s="18"/>
      <c r="BG1808" s="18"/>
      <c r="BH1808" s="18"/>
      <c r="BI1808" s="18"/>
      <c r="BJ1808" s="18"/>
      <c r="BK1808" s="18"/>
      <c r="BL1808" s="18"/>
      <c r="BM1808" s="18"/>
      <c r="BN1808" s="18"/>
      <c r="BO1808" s="18"/>
      <c r="BP1808" s="18"/>
      <c r="BQ1808" s="18"/>
      <c r="BR1808" s="18"/>
      <c r="BS1808" s="18"/>
      <c r="BT1808" s="18"/>
      <c r="BU1808" s="18"/>
      <c r="BV1808" s="18"/>
      <c r="BW1808" s="18"/>
      <c r="BX1808" s="18"/>
      <c r="BY1808" s="18"/>
      <c r="BZ1808" s="18"/>
      <c r="CA1808" s="18"/>
      <c r="CB1808" s="18"/>
      <c r="CC1808" s="18"/>
      <c r="CD1808" s="18"/>
      <c r="CE1808" s="18"/>
      <c r="CF1808" s="18"/>
      <c r="CG1808" s="18"/>
      <c r="CH1808" s="18"/>
      <c r="CI1808" s="18"/>
      <c r="CJ1808" s="18"/>
      <c r="CK1808" s="18"/>
      <c r="CL1808" s="18"/>
      <c r="CM1808" s="18"/>
      <c r="CN1808" s="18"/>
      <c r="CO1808" s="18"/>
      <c r="CP1808" s="18"/>
      <c r="CQ1808" s="18"/>
      <c r="CR1808" s="18"/>
      <c r="CS1808" s="18"/>
    </row>
    <row r="1809" spans="1:97">
      <c r="A1809" s="18"/>
      <c r="B1809" s="18"/>
      <c r="C1809" s="18" t="s">
        <v>19685</v>
      </c>
      <c r="D1809" s="18"/>
      <c r="E1809" s="18"/>
      <c r="F1809" s="18"/>
      <c r="G1809" s="18"/>
      <c r="H1809" s="18"/>
      <c r="I1809" s="18"/>
      <c r="J1809" s="18"/>
      <c r="K1809" s="18"/>
      <c r="L1809" s="18"/>
      <c r="M1809" s="18"/>
      <c r="N1809" s="18"/>
      <c r="O1809" s="18"/>
      <c r="P1809" s="18"/>
      <c r="Q1809" s="18"/>
      <c r="R1809" s="18"/>
      <c r="S1809" s="18"/>
      <c r="T1809" s="18"/>
      <c r="U1809" s="18"/>
      <c r="V1809" s="18"/>
      <c r="W1809" s="18"/>
      <c r="X1809" s="18"/>
      <c r="Y1809" s="18"/>
      <c r="Z1809" s="18"/>
      <c r="AA1809" s="18"/>
      <c r="AB1809" s="18"/>
      <c r="AC1809" s="18"/>
      <c r="AD1809" s="18"/>
      <c r="AE1809" s="18"/>
      <c r="AF1809" s="18"/>
      <c r="AG1809" s="18"/>
      <c r="AH1809" s="18"/>
      <c r="AI1809" s="18"/>
      <c r="AJ1809" s="18"/>
      <c r="AK1809" s="18"/>
      <c r="AL1809" s="18"/>
      <c r="AM1809" s="18"/>
      <c r="AN1809" s="18"/>
      <c r="AO1809" s="18"/>
      <c r="AP1809" s="18"/>
      <c r="AQ1809" s="18"/>
      <c r="AR1809" s="18"/>
      <c r="AS1809" s="18"/>
      <c r="AT1809" s="18"/>
      <c r="AU1809" s="18"/>
      <c r="AV1809" s="18"/>
      <c r="AW1809" s="18"/>
      <c r="AX1809" s="18"/>
      <c r="AY1809" s="18"/>
      <c r="AZ1809" s="18"/>
      <c r="BA1809" s="18"/>
      <c r="BB1809" s="18"/>
      <c r="BC1809" s="18"/>
      <c r="BD1809" s="18"/>
      <c r="BE1809" s="18"/>
      <c r="BF1809" s="18"/>
      <c r="BG1809" s="18"/>
      <c r="BH1809" s="18"/>
      <c r="BI1809" s="18"/>
      <c r="BJ1809" s="18"/>
      <c r="BK1809" s="18"/>
      <c r="BL1809" s="18"/>
      <c r="BM1809" s="18"/>
      <c r="BN1809" s="18"/>
      <c r="BO1809" s="18"/>
      <c r="BP1809" s="18"/>
      <c r="BQ1809" s="18"/>
      <c r="BR1809" s="18"/>
      <c r="BS1809" s="18"/>
      <c r="BT1809" s="18"/>
      <c r="BU1809" s="18"/>
      <c r="BV1809" s="18"/>
      <c r="BW1809" s="18"/>
      <c r="BX1809" s="18"/>
      <c r="BY1809" s="18"/>
      <c r="BZ1809" s="18"/>
      <c r="CA1809" s="18"/>
      <c r="CB1809" s="18"/>
      <c r="CC1809" s="18"/>
      <c r="CD1809" s="18"/>
      <c r="CE1809" s="18"/>
      <c r="CF1809" s="18"/>
      <c r="CG1809" s="18"/>
      <c r="CH1809" s="18"/>
      <c r="CI1809" s="18"/>
      <c r="CJ1809" s="18"/>
      <c r="CK1809" s="18"/>
      <c r="CL1809" s="18"/>
      <c r="CM1809" s="18"/>
      <c r="CN1809" s="18"/>
      <c r="CO1809" s="18"/>
      <c r="CP1809" s="18"/>
      <c r="CQ1809" s="18"/>
      <c r="CR1809" s="18"/>
      <c r="CS1809" s="18"/>
    </row>
    <row r="1810" spans="1:97">
      <c r="A1810" s="18"/>
      <c r="B1810" s="18"/>
      <c r="C1810" s="18" t="s">
        <v>19686</v>
      </c>
      <c r="D1810" s="18"/>
      <c r="E1810" s="18"/>
      <c r="F1810" s="18"/>
      <c r="G1810" s="18"/>
      <c r="H1810" s="18"/>
      <c r="I1810" s="18"/>
      <c r="J1810" s="18"/>
      <c r="K1810" s="18"/>
      <c r="L1810" s="18"/>
      <c r="M1810" s="18"/>
      <c r="N1810" s="18"/>
      <c r="O1810" s="18"/>
      <c r="P1810" s="18"/>
      <c r="Q1810" s="18"/>
      <c r="R1810" s="18"/>
      <c r="S1810" s="18"/>
      <c r="T1810" s="18"/>
      <c r="U1810" s="18"/>
      <c r="V1810" s="18"/>
      <c r="W1810" s="18"/>
      <c r="X1810" s="18"/>
      <c r="Y1810" s="18"/>
      <c r="Z1810" s="18"/>
      <c r="AA1810" s="18"/>
      <c r="AB1810" s="18"/>
      <c r="AC1810" s="18"/>
      <c r="AD1810" s="18"/>
      <c r="AE1810" s="18"/>
      <c r="AF1810" s="18"/>
      <c r="AG1810" s="18"/>
      <c r="AH1810" s="18"/>
      <c r="AI1810" s="18"/>
      <c r="AJ1810" s="18"/>
      <c r="AK1810" s="18"/>
      <c r="AL1810" s="18"/>
      <c r="AM1810" s="18"/>
      <c r="AN1810" s="18"/>
      <c r="AO1810" s="18"/>
      <c r="AP1810" s="18"/>
      <c r="AQ1810" s="18"/>
      <c r="AR1810" s="18"/>
      <c r="AS1810" s="18"/>
      <c r="AT1810" s="18"/>
      <c r="AU1810" s="18"/>
      <c r="AV1810" s="18"/>
      <c r="AW1810" s="18"/>
      <c r="AX1810" s="18"/>
      <c r="AY1810" s="18"/>
      <c r="AZ1810" s="18"/>
      <c r="BA1810" s="18"/>
      <c r="BB1810" s="18"/>
      <c r="BC1810" s="18"/>
      <c r="BD1810" s="18"/>
      <c r="BE1810" s="18"/>
      <c r="BF1810" s="18"/>
      <c r="BG1810" s="18"/>
      <c r="BH1810" s="18"/>
      <c r="BI1810" s="18"/>
      <c r="BJ1810" s="18"/>
      <c r="BK1810" s="18"/>
      <c r="BL1810" s="18"/>
      <c r="BM1810" s="18"/>
      <c r="BN1810" s="18"/>
      <c r="BO1810" s="18"/>
      <c r="BP1810" s="18"/>
      <c r="BQ1810" s="18"/>
      <c r="BR1810" s="18"/>
      <c r="BS1810" s="18"/>
      <c r="BT1810" s="18"/>
      <c r="BU1810" s="18"/>
      <c r="BV1810" s="18"/>
      <c r="BW1810" s="18"/>
      <c r="BX1810" s="18"/>
      <c r="BY1810" s="18"/>
      <c r="BZ1810" s="18"/>
      <c r="CA1810" s="18"/>
      <c r="CB1810" s="18"/>
      <c r="CC1810" s="18"/>
      <c r="CD1810" s="18"/>
      <c r="CE1810" s="18"/>
      <c r="CF1810" s="18"/>
      <c r="CG1810" s="18"/>
      <c r="CH1810" s="18"/>
      <c r="CI1810" s="18"/>
      <c r="CJ1810" s="18"/>
      <c r="CK1810" s="18"/>
      <c r="CL1810" s="18"/>
      <c r="CM1810" s="18"/>
      <c r="CN1810" s="18"/>
      <c r="CO1810" s="18"/>
      <c r="CP1810" s="18"/>
      <c r="CQ1810" s="18"/>
      <c r="CR1810" s="18"/>
      <c r="CS1810" s="18"/>
    </row>
    <row r="1811" spans="1:97">
      <c r="A1811" s="18"/>
      <c r="B1811" s="18"/>
      <c r="C1811" s="18" t="s">
        <v>19687</v>
      </c>
      <c r="D1811" s="18"/>
      <c r="E1811" s="18"/>
      <c r="F1811" s="18"/>
      <c r="G1811" s="18"/>
      <c r="H1811" s="18"/>
      <c r="I1811" s="18"/>
      <c r="J1811" s="18"/>
      <c r="K1811" s="18"/>
      <c r="L1811" s="18"/>
      <c r="M1811" s="18"/>
      <c r="N1811" s="18"/>
      <c r="O1811" s="18"/>
      <c r="P1811" s="18"/>
      <c r="Q1811" s="18"/>
      <c r="R1811" s="18"/>
      <c r="S1811" s="18"/>
      <c r="T1811" s="18"/>
      <c r="U1811" s="18"/>
      <c r="V1811" s="18"/>
      <c r="W1811" s="18"/>
      <c r="X1811" s="18"/>
      <c r="Y1811" s="18"/>
      <c r="Z1811" s="18"/>
      <c r="AA1811" s="18"/>
      <c r="AB1811" s="18"/>
      <c r="AC1811" s="18"/>
      <c r="AD1811" s="18"/>
      <c r="AE1811" s="18"/>
      <c r="AF1811" s="18"/>
      <c r="AG1811" s="18"/>
      <c r="AH1811" s="18"/>
      <c r="AI1811" s="18"/>
      <c r="AJ1811" s="18"/>
      <c r="AK1811" s="18"/>
      <c r="AL1811" s="18"/>
      <c r="AM1811" s="18"/>
      <c r="AN1811" s="18"/>
      <c r="AO1811" s="18"/>
      <c r="AP1811" s="18"/>
      <c r="AQ1811" s="18"/>
      <c r="AR1811" s="18"/>
      <c r="AS1811" s="18"/>
      <c r="AT1811" s="18"/>
      <c r="AU1811" s="18"/>
      <c r="AV1811" s="18"/>
      <c r="AW1811" s="18"/>
      <c r="AX1811" s="18"/>
      <c r="AY1811" s="18"/>
      <c r="AZ1811" s="18"/>
      <c r="BA1811" s="18"/>
      <c r="BB1811" s="18"/>
      <c r="BC1811" s="18"/>
      <c r="BD1811" s="18"/>
      <c r="BE1811" s="18"/>
      <c r="BF1811" s="18"/>
      <c r="BG1811" s="18"/>
      <c r="BH1811" s="18"/>
      <c r="BI1811" s="18"/>
      <c r="BJ1811" s="18"/>
      <c r="BK1811" s="18"/>
      <c r="BL1811" s="18"/>
      <c r="BM1811" s="18"/>
      <c r="BN1811" s="18"/>
      <c r="BO1811" s="18"/>
      <c r="BP1811" s="18"/>
      <c r="BQ1811" s="18"/>
      <c r="BR1811" s="18"/>
      <c r="BS1811" s="18"/>
      <c r="BT1811" s="18"/>
      <c r="BU1811" s="18"/>
      <c r="BV1811" s="18"/>
      <c r="BW1811" s="18"/>
      <c r="BX1811" s="18"/>
      <c r="BY1811" s="18"/>
      <c r="BZ1811" s="18"/>
      <c r="CA1811" s="18"/>
      <c r="CB1811" s="18"/>
      <c r="CC1811" s="18"/>
      <c r="CD1811" s="18"/>
      <c r="CE1811" s="18"/>
      <c r="CF1811" s="18"/>
      <c r="CG1811" s="18"/>
      <c r="CH1811" s="18"/>
      <c r="CI1811" s="18"/>
      <c r="CJ1811" s="18"/>
      <c r="CK1811" s="18"/>
      <c r="CL1811" s="18"/>
      <c r="CM1811" s="18"/>
      <c r="CN1811" s="18"/>
      <c r="CO1811" s="18"/>
      <c r="CP1811" s="18"/>
      <c r="CQ1811" s="18"/>
      <c r="CR1811" s="18"/>
      <c r="CS1811" s="18"/>
    </row>
    <row r="1812" spans="1:97">
      <c r="A1812" s="18"/>
      <c r="B1812" s="18"/>
      <c r="C1812" s="18" t="s">
        <v>19688</v>
      </c>
      <c r="D1812" s="18"/>
      <c r="E1812" s="18"/>
      <c r="F1812" s="18"/>
      <c r="G1812" s="18"/>
      <c r="H1812" s="18"/>
      <c r="I1812" s="18"/>
      <c r="J1812" s="18"/>
      <c r="K1812" s="18"/>
      <c r="L1812" s="18"/>
      <c r="M1812" s="18"/>
      <c r="N1812" s="18"/>
      <c r="O1812" s="18"/>
      <c r="P1812" s="18"/>
      <c r="Q1812" s="18"/>
      <c r="R1812" s="18"/>
      <c r="S1812" s="18"/>
      <c r="T1812" s="18"/>
      <c r="U1812" s="18"/>
      <c r="V1812" s="18"/>
      <c r="W1812" s="18"/>
      <c r="X1812" s="18"/>
      <c r="Y1812" s="18"/>
      <c r="Z1812" s="18"/>
      <c r="AA1812" s="18"/>
      <c r="AB1812" s="18"/>
      <c r="AC1812" s="18"/>
      <c r="AD1812" s="18"/>
      <c r="AE1812" s="18"/>
      <c r="AF1812" s="18"/>
      <c r="AG1812" s="18"/>
      <c r="AH1812" s="18"/>
      <c r="AI1812" s="18"/>
      <c r="AJ1812" s="18"/>
      <c r="AK1812" s="18"/>
      <c r="AL1812" s="18"/>
      <c r="AM1812" s="18"/>
      <c r="AN1812" s="18"/>
      <c r="AO1812" s="18"/>
      <c r="AP1812" s="18"/>
      <c r="AQ1812" s="18"/>
      <c r="AR1812" s="18"/>
      <c r="AS1812" s="18"/>
      <c r="AT1812" s="18"/>
      <c r="AU1812" s="18"/>
      <c r="AV1812" s="18"/>
      <c r="AW1812" s="18"/>
      <c r="AX1812" s="18"/>
      <c r="AY1812" s="18"/>
      <c r="AZ1812" s="18"/>
      <c r="BA1812" s="18"/>
      <c r="BB1812" s="18"/>
      <c r="BC1812" s="18"/>
      <c r="BD1812" s="18"/>
      <c r="BE1812" s="18"/>
      <c r="BF1812" s="18"/>
      <c r="BG1812" s="18"/>
      <c r="BH1812" s="18"/>
      <c r="BI1812" s="18"/>
      <c r="BJ1812" s="18"/>
      <c r="BK1812" s="18"/>
      <c r="BL1812" s="18"/>
      <c r="BM1812" s="18"/>
      <c r="BN1812" s="18"/>
      <c r="BO1812" s="18"/>
      <c r="BP1812" s="18"/>
      <c r="BQ1812" s="18"/>
      <c r="BR1812" s="18"/>
      <c r="BS1812" s="18"/>
      <c r="BT1812" s="18"/>
      <c r="BU1812" s="18"/>
      <c r="BV1812" s="18"/>
      <c r="BW1812" s="18"/>
      <c r="BX1812" s="18"/>
      <c r="BY1812" s="18"/>
      <c r="BZ1812" s="18"/>
      <c r="CA1812" s="18"/>
      <c r="CB1812" s="18"/>
      <c r="CC1812" s="18"/>
      <c r="CD1812" s="18"/>
      <c r="CE1812" s="18"/>
      <c r="CF1812" s="18"/>
      <c r="CG1812" s="18"/>
      <c r="CH1812" s="18"/>
      <c r="CI1812" s="18"/>
      <c r="CJ1812" s="18"/>
      <c r="CK1812" s="18"/>
      <c r="CL1812" s="18"/>
      <c r="CM1812" s="18"/>
      <c r="CN1812" s="18"/>
      <c r="CO1812" s="18"/>
      <c r="CP1812" s="18"/>
      <c r="CQ1812" s="18"/>
      <c r="CR1812" s="18"/>
      <c r="CS1812" s="18"/>
    </row>
    <row r="1813" spans="1:97">
      <c r="A1813" s="18"/>
      <c r="B1813" s="18"/>
      <c r="C1813" s="18" t="s">
        <v>19689</v>
      </c>
      <c r="D1813" s="18"/>
      <c r="E1813" s="18"/>
      <c r="F1813" s="18"/>
      <c r="G1813" s="18"/>
      <c r="H1813" s="18"/>
      <c r="I1813" s="18"/>
      <c r="J1813" s="18"/>
      <c r="K1813" s="18"/>
      <c r="L1813" s="18"/>
      <c r="M1813" s="18"/>
      <c r="N1813" s="18"/>
      <c r="O1813" s="18"/>
      <c r="P1813" s="18"/>
      <c r="Q1813" s="18"/>
      <c r="R1813" s="18"/>
      <c r="S1813" s="18"/>
      <c r="T1813" s="18"/>
      <c r="U1813" s="18"/>
      <c r="V1813" s="18"/>
      <c r="W1813" s="18"/>
      <c r="X1813" s="18"/>
      <c r="Y1813" s="18"/>
      <c r="Z1813" s="18"/>
      <c r="AA1813" s="18"/>
      <c r="AB1813" s="18"/>
      <c r="AC1813" s="18"/>
      <c r="AD1813" s="18"/>
      <c r="AE1813" s="18"/>
      <c r="AF1813" s="18"/>
      <c r="AG1813" s="18"/>
      <c r="AH1813" s="18"/>
      <c r="AI1813" s="18"/>
      <c r="AJ1813" s="18"/>
      <c r="AK1813" s="18"/>
      <c r="AL1813" s="18"/>
      <c r="AM1813" s="18"/>
      <c r="AN1813" s="18"/>
      <c r="AO1813" s="18"/>
      <c r="AP1813" s="18"/>
      <c r="AQ1813" s="18"/>
      <c r="AR1813" s="18"/>
      <c r="AS1813" s="18"/>
      <c r="AT1813" s="18"/>
      <c r="AU1813" s="18"/>
      <c r="AV1813" s="18"/>
      <c r="AW1813" s="18"/>
      <c r="AX1813" s="18"/>
      <c r="AY1813" s="18"/>
      <c r="AZ1813" s="18"/>
      <c r="BA1813" s="18"/>
      <c r="BB1813" s="18"/>
      <c r="BC1813" s="18"/>
      <c r="BD1813" s="18"/>
      <c r="BE1813" s="18"/>
      <c r="BF1813" s="18"/>
      <c r="BG1813" s="18"/>
      <c r="BH1813" s="18"/>
      <c r="BI1813" s="18"/>
      <c r="BJ1813" s="18"/>
      <c r="BK1813" s="18"/>
      <c r="BL1813" s="18"/>
      <c r="BM1813" s="18"/>
      <c r="BN1813" s="18"/>
      <c r="BO1813" s="18"/>
      <c r="BP1813" s="18"/>
      <c r="BQ1813" s="18"/>
      <c r="BR1813" s="18"/>
      <c r="BS1813" s="18"/>
      <c r="BT1813" s="18"/>
      <c r="BU1813" s="18"/>
      <c r="BV1813" s="18"/>
      <c r="BW1813" s="18"/>
      <c r="BX1813" s="18"/>
      <c r="BY1813" s="18"/>
      <c r="BZ1813" s="18"/>
      <c r="CA1813" s="18"/>
      <c r="CB1813" s="18"/>
      <c r="CC1813" s="18"/>
      <c r="CD1813" s="18"/>
      <c r="CE1813" s="18"/>
      <c r="CF1813" s="18"/>
      <c r="CG1813" s="18"/>
      <c r="CH1813" s="18"/>
      <c r="CI1813" s="18"/>
      <c r="CJ1813" s="18"/>
      <c r="CK1813" s="18"/>
      <c r="CL1813" s="18"/>
      <c r="CM1813" s="18"/>
      <c r="CN1813" s="18"/>
      <c r="CO1813" s="18"/>
      <c r="CP1813" s="18"/>
      <c r="CQ1813" s="18"/>
      <c r="CR1813" s="18"/>
      <c r="CS1813" s="18"/>
    </row>
    <row r="1814" spans="1:97">
      <c r="A1814" s="18"/>
      <c r="B1814" s="18"/>
      <c r="C1814" s="18" t="s">
        <v>19690</v>
      </c>
      <c r="D1814" s="18"/>
      <c r="E1814" s="18"/>
      <c r="F1814" s="18"/>
      <c r="G1814" s="18"/>
      <c r="H1814" s="18"/>
      <c r="I1814" s="18"/>
      <c r="J1814" s="18"/>
      <c r="K1814" s="18"/>
      <c r="L1814" s="18"/>
      <c r="M1814" s="18"/>
      <c r="N1814" s="18"/>
      <c r="O1814" s="18"/>
      <c r="P1814" s="18"/>
      <c r="Q1814" s="18"/>
      <c r="R1814" s="18"/>
      <c r="S1814" s="18"/>
      <c r="T1814" s="18"/>
      <c r="U1814" s="18"/>
      <c r="V1814" s="18"/>
      <c r="W1814" s="18"/>
      <c r="X1814" s="18"/>
      <c r="Y1814" s="18"/>
      <c r="Z1814" s="18"/>
      <c r="AA1814" s="18"/>
      <c r="AB1814" s="18"/>
      <c r="AC1814" s="18"/>
      <c r="AD1814" s="18"/>
      <c r="AE1814" s="18"/>
      <c r="AF1814" s="18"/>
      <c r="AG1814" s="18"/>
      <c r="AH1814" s="18"/>
      <c r="AI1814" s="18"/>
      <c r="AJ1814" s="18"/>
      <c r="AK1814" s="18"/>
      <c r="AL1814" s="18"/>
      <c r="AM1814" s="18"/>
      <c r="AN1814" s="18"/>
      <c r="AO1814" s="18"/>
      <c r="AP1814" s="18"/>
      <c r="AQ1814" s="18"/>
      <c r="AR1814" s="18"/>
      <c r="AS1814" s="18"/>
      <c r="AT1814" s="18"/>
      <c r="AU1814" s="18"/>
      <c r="AV1814" s="18"/>
      <c r="AW1814" s="18"/>
      <c r="AX1814" s="18"/>
      <c r="AY1814" s="18"/>
      <c r="AZ1814" s="18"/>
      <c r="BA1814" s="18"/>
      <c r="BB1814" s="18"/>
      <c r="BC1814" s="18"/>
      <c r="BD1814" s="18"/>
      <c r="BE1814" s="18"/>
      <c r="BF1814" s="18"/>
      <c r="BG1814" s="18"/>
      <c r="BH1814" s="18"/>
      <c r="BI1814" s="18"/>
      <c r="BJ1814" s="18"/>
      <c r="BK1814" s="18"/>
      <c r="BL1814" s="18"/>
      <c r="BM1814" s="18"/>
      <c r="BN1814" s="18"/>
      <c r="BO1814" s="18"/>
      <c r="BP1814" s="18"/>
      <c r="BQ1814" s="18"/>
      <c r="BR1814" s="18"/>
      <c r="BS1814" s="18"/>
      <c r="BT1814" s="18"/>
      <c r="BU1814" s="18"/>
      <c r="BV1814" s="18"/>
      <c r="BW1814" s="18"/>
      <c r="BX1814" s="18"/>
      <c r="BY1814" s="18"/>
      <c r="BZ1814" s="18"/>
      <c r="CA1814" s="18"/>
      <c r="CB1814" s="18"/>
      <c r="CC1814" s="18"/>
      <c r="CD1814" s="18"/>
      <c r="CE1814" s="18"/>
      <c r="CF1814" s="18"/>
      <c r="CG1814" s="18"/>
      <c r="CH1814" s="18"/>
      <c r="CI1814" s="18"/>
      <c r="CJ1814" s="18"/>
      <c r="CK1814" s="18"/>
      <c r="CL1814" s="18"/>
      <c r="CM1814" s="18"/>
      <c r="CN1814" s="18"/>
      <c r="CO1814" s="18"/>
      <c r="CP1814" s="18"/>
      <c r="CQ1814" s="18"/>
      <c r="CR1814" s="18"/>
      <c r="CS1814" s="18"/>
    </row>
    <row r="1815" spans="1:97">
      <c r="A1815" s="18"/>
      <c r="B1815" s="18"/>
      <c r="C1815" s="18" t="s">
        <v>19691</v>
      </c>
      <c r="D1815" s="18"/>
      <c r="E1815" s="18"/>
      <c r="F1815" s="18"/>
      <c r="G1815" s="18"/>
      <c r="H1815" s="18"/>
      <c r="I1815" s="18"/>
      <c r="J1815" s="18"/>
      <c r="K1815" s="18"/>
      <c r="L1815" s="18"/>
      <c r="M1815" s="18"/>
      <c r="N1815" s="18"/>
      <c r="O1815" s="18"/>
      <c r="P1815" s="18"/>
      <c r="Q1815" s="18"/>
      <c r="R1815" s="18"/>
      <c r="S1815" s="18"/>
      <c r="T1815" s="18"/>
      <c r="U1815" s="18"/>
      <c r="V1815" s="18"/>
      <c r="W1815" s="18"/>
      <c r="X1815" s="18"/>
      <c r="Y1815" s="18"/>
      <c r="Z1815" s="18"/>
      <c r="AA1815" s="18"/>
      <c r="AB1815" s="18"/>
      <c r="AC1815" s="18"/>
      <c r="AD1815" s="18"/>
      <c r="AE1815" s="18"/>
      <c r="AF1815" s="18"/>
      <c r="AG1815" s="18"/>
      <c r="AH1815" s="18"/>
      <c r="AI1815" s="18"/>
      <c r="AJ1815" s="18"/>
      <c r="AK1815" s="18"/>
      <c r="AL1815" s="18"/>
      <c r="AM1815" s="18"/>
      <c r="AN1815" s="18"/>
      <c r="AO1815" s="18"/>
      <c r="AP1815" s="18"/>
      <c r="AQ1815" s="18"/>
      <c r="AR1815" s="18"/>
      <c r="AS1815" s="18"/>
      <c r="AT1815" s="18"/>
      <c r="AU1815" s="18"/>
      <c r="AV1815" s="18"/>
      <c r="AW1815" s="18"/>
      <c r="AX1815" s="18"/>
      <c r="AY1815" s="18"/>
      <c r="AZ1815" s="18"/>
      <c r="BA1815" s="18"/>
      <c r="BB1815" s="18"/>
      <c r="BC1815" s="18"/>
      <c r="BD1815" s="18"/>
      <c r="BE1815" s="18"/>
      <c r="BF1815" s="18"/>
      <c r="BG1815" s="18"/>
      <c r="BH1815" s="18"/>
      <c r="BI1815" s="18"/>
      <c r="BJ1815" s="18"/>
      <c r="BK1815" s="18"/>
      <c r="BL1815" s="18"/>
      <c r="BM1815" s="18"/>
      <c r="BN1815" s="18"/>
      <c r="BO1815" s="18"/>
      <c r="BP1815" s="18"/>
      <c r="BQ1815" s="18"/>
      <c r="BR1815" s="18"/>
      <c r="BS1815" s="18"/>
      <c r="BT1815" s="18"/>
      <c r="BU1815" s="18"/>
      <c r="BV1815" s="18"/>
      <c r="BW1815" s="18"/>
      <c r="BX1815" s="18"/>
      <c r="BY1815" s="18"/>
      <c r="BZ1815" s="18"/>
      <c r="CA1815" s="18"/>
      <c r="CB1815" s="18"/>
      <c r="CC1815" s="18"/>
      <c r="CD1815" s="18"/>
      <c r="CE1815" s="18"/>
      <c r="CF1815" s="18"/>
      <c r="CG1815" s="18"/>
      <c r="CH1815" s="18"/>
      <c r="CI1815" s="18"/>
      <c r="CJ1815" s="18"/>
      <c r="CK1815" s="18"/>
      <c r="CL1815" s="18"/>
      <c r="CM1815" s="18"/>
      <c r="CN1815" s="18"/>
      <c r="CO1815" s="18"/>
      <c r="CP1815" s="18"/>
      <c r="CQ1815" s="18"/>
      <c r="CR1815" s="18"/>
      <c r="CS1815" s="18"/>
    </row>
    <row r="1816" spans="1:97">
      <c r="A1816" s="18"/>
      <c r="B1816" s="18"/>
      <c r="C1816" s="18" t="s">
        <v>19692</v>
      </c>
      <c r="D1816" s="18"/>
      <c r="E1816" s="18"/>
      <c r="F1816" s="18"/>
      <c r="G1816" s="18"/>
      <c r="H1816" s="18"/>
      <c r="I1816" s="18"/>
      <c r="J1816" s="18"/>
      <c r="K1816" s="18"/>
      <c r="L1816" s="18"/>
      <c r="M1816" s="18"/>
      <c r="N1816" s="18"/>
      <c r="O1816" s="18"/>
      <c r="P1816" s="18"/>
      <c r="Q1816" s="18"/>
      <c r="R1816" s="18"/>
      <c r="S1816" s="18"/>
      <c r="T1816" s="18"/>
      <c r="U1816" s="18"/>
      <c r="V1816" s="18"/>
      <c r="W1816" s="18"/>
      <c r="X1816" s="18"/>
      <c r="Y1816" s="18"/>
      <c r="Z1816" s="18"/>
      <c r="AA1816" s="18"/>
      <c r="AB1816" s="18"/>
      <c r="AC1816" s="18"/>
      <c r="AD1816" s="18"/>
      <c r="AE1816" s="18"/>
      <c r="AF1816" s="18"/>
      <c r="AG1816" s="18"/>
      <c r="AH1816" s="18"/>
      <c r="AI1816" s="18"/>
      <c r="AJ1816" s="18"/>
      <c r="AK1816" s="18"/>
      <c r="AL1816" s="18"/>
      <c r="AM1816" s="18"/>
      <c r="AN1816" s="18"/>
      <c r="AO1816" s="18"/>
      <c r="AP1816" s="18"/>
      <c r="AQ1816" s="18"/>
      <c r="AR1816" s="18"/>
      <c r="AS1816" s="18"/>
      <c r="AT1816" s="18"/>
      <c r="AU1816" s="18"/>
      <c r="AV1816" s="18"/>
      <c r="AW1816" s="18"/>
      <c r="AX1816" s="18"/>
      <c r="AY1816" s="18"/>
      <c r="AZ1816" s="18"/>
      <c r="BA1816" s="18"/>
      <c r="BB1816" s="18"/>
      <c r="BC1816" s="18"/>
      <c r="BD1816" s="18"/>
      <c r="BE1816" s="18"/>
      <c r="BF1816" s="18"/>
      <c r="BG1816" s="18"/>
      <c r="BH1816" s="18"/>
      <c r="BI1816" s="18"/>
      <c r="BJ1816" s="18"/>
      <c r="BK1816" s="18"/>
      <c r="BL1816" s="18"/>
      <c r="BM1816" s="18"/>
      <c r="BN1816" s="18"/>
      <c r="BO1816" s="18"/>
      <c r="BP1816" s="18"/>
      <c r="BQ1816" s="18"/>
      <c r="BR1816" s="18"/>
      <c r="BS1816" s="18"/>
      <c r="BT1816" s="18"/>
      <c r="BU1816" s="18"/>
      <c r="BV1816" s="18"/>
      <c r="BW1816" s="18"/>
      <c r="BX1816" s="18"/>
      <c r="BY1816" s="18"/>
      <c r="BZ1816" s="18"/>
      <c r="CA1816" s="18"/>
      <c r="CB1816" s="18"/>
      <c r="CC1816" s="18"/>
      <c r="CD1816" s="18"/>
      <c r="CE1816" s="18"/>
      <c r="CF1816" s="18"/>
      <c r="CG1816" s="18"/>
      <c r="CH1816" s="18"/>
      <c r="CI1816" s="18"/>
      <c r="CJ1816" s="18"/>
      <c r="CK1816" s="18"/>
      <c r="CL1816" s="18"/>
      <c r="CM1816" s="18"/>
      <c r="CN1816" s="18"/>
      <c r="CO1816" s="18"/>
      <c r="CP1816" s="18"/>
      <c r="CQ1816" s="18"/>
      <c r="CR1816" s="18"/>
      <c r="CS1816" s="18"/>
    </row>
    <row r="1817" spans="1:97">
      <c r="A1817" s="18"/>
      <c r="B1817" s="18"/>
      <c r="C1817" s="18" t="s">
        <v>19693</v>
      </c>
      <c r="D1817" s="18"/>
      <c r="E1817" s="18"/>
      <c r="F1817" s="18"/>
      <c r="G1817" s="18"/>
      <c r="H1817" s="18"/>
      <c r="I1817" s="18"/>
      <c r="J1817" s="18"/>
      <c r="K1817" s="18"/>
      <c r="L1817" s="18"/>
      <c r="M1817" s="18"/>
      <c r="N1817" s="18"/>
      <c r="O1817" s="18"/>
      <c r="P1817" s="18"/>
      <c r="Q1817" s="18"/>
      <c r="R1817" s="18"/>
      <c r="S1817" s="18"/>
      <c r="T1817" s="18"/>
      <c r="U1817" s="18"/>
      <c r="V1817" s="18"/>
      <c r="W1817" s="18"/>
      <c r="X1817" s="18"/>
      <c r="Y1817" s="18"/>
      <c r="Z1817" s="18"/>
      <c r="AA1817" s="18"/>
      <c r="AB1817" s="18"/>
      <c r="AC1817" s="18"/>
      <c r="AD1817" s="18"/>
      <c r="AE1817" s="18"/>
      <c r="AF1817" s="18"/>
      <c r="AG1817" s="18"/>
      <c r="AH1817" s="18"/>
      <c r="AI1817" s="18"/>
      <c r="AJ1817" s="18"/>
      <c r="AK1817" s="18"/>
      <c r="AL1817" s="18"/>
      <c r="AM1817" s="18"/>
      <c r="AN1817" s="18"/>
      <c r="AO1817" s="18"/>
      <c r="AP1817" s="18"/>
      <c r="AQ1817" s="18"/>
      <c r="AR1817" s="18"/>
      <c r="AS1817" s="18"/>
      <c r="AT1817" s="18"/>
      <c r="AU1817" s="18"/>
      <c r="AV1817" s="18"/>
      <c r="AW1817" s="18"/>
      <c r="AX1817" s="18"/>
      <c r="AY1817" s="18"/>
      <c r="AZ1817" s="18"/>
      <c r="BA1817" s="18"/>
      <c r="BB1817" s="18"/>
      <c r="BC1817" s="18"/>
      <c r="BD1817" s="18"/>
      <c r="BE1817" s="18"/>
      <c r="BF1817" s="18"/>
      <c r="BG1817" s="18"/>
      <c r="BH1817" s="18"/>
      <c r="BI1817" s="18"/>
      <c r="BJ1817" s="18"/>
      <c r="BK1817" s="18"/>
      <c r="BL1817" s="18"/>
      <c r="BM1817" s="18"/>
      <c r="BN1817" s="18"/>
      <c r="BO1817" s="18"/>
      <c r="BP1817" s="18"/>
      <c r="BQ1817" s="18"/>
      <c r="BR1817" s="18"/>
      <c r="BS1817" s="18"/>
      <c r="BT1817" s="18"/>
      <c r="BU1817" s="18"/>
      <c r="BV1817" s="18"/>
      <c r="BW1817" s="18"/>
      <c r="BX1817" s="18"/>
      <c r="BY1817" s="18"/>
      <c r="BZ1817" s="18"/>
      <c r="CA1817" s="18"/>
      <c r="CB1817" s="18"/>
      <c r="CC1817" s="18"/>
      <c r="CD1817" s="18"/>
      <c r="CE1817" s="18"/>
      <c r="CF1817" s="18"/>
      <c r="CG1817" s="18"/>
      <c r="CH1817" s="18"/>
      <c r="CI1817" s="18"/>
      <c r="CJ1817" s="18"/>
      <c r="CK1817" s="18"/>
      <c r="CL1817" s="18"/>
      <c r="CM1817" s="18"/>
      <c r="CN1817" s="18"/>
      <c r="CO1817" s="18"/>
      <c r="CP1817" s="18"/>
      <c r="CQ1817" s="18"/>
      <c r="CR1817" s="18"/>
      <c r="CS1817" s="18"/>
    </row>
    <row r="1818" spans="1:97">
      <c r="A1818" s="18"/>
      <c r="B1818" s="18"/>
      <c r="C1818" s="18" t="s">
        <v>19694</v>
      </c>
      <c r="D1818" s="18"/>
      <c r="E1818" s="18"/>
      <c r="F1818" s="18"/>
      <c r="G1818" s="18"/>
      <c r="H1818" s="18"/>
      <c r="I1818" s="18"/>
      <c r="J1818" s="18"/>
      <c r="K1818" s="18"/>
      <c r="L1818" s="18"/>
      <c r="M1818" s="18"/>
      <c r="N1818" s="18"/>
      <c r="O1818" s="18"/>
      <c r="P1818" s="18"/>
      <c r="Q1818" s="18"/>
      <c r="R1818" s="18"/>
      <c r="S1818" s="18"/>
      <c r="T1818" s="18"/>
      <c r="U1818" s="18"/>
      <c r="V1818" s="18"/>
      <c r="W1818" s="18"/>
      <c r="X1818" s="18"/>
      <c r="Y1818" s="18"/>
      <c r="Z1818" s="18"/>
      <c r="AA1818" s="18"/>
      <c r="AB1818" s="18"/>
      <c r="AC1818" s="18"/>
      <c r="AD1818" s="18"/>
      <c r="AE1818" s="18"/>
      <c r="AF1818" s="18"/>
      <c r="AG1818" s="18"/>
      <c r="AH1818" s="18"/>
      <c r="AI1818" s="18"/>
      <c r="AJ1818" s="18"/>
      <c r="AK1818" s="18"/>
      <c r="AL1818" s="18"/>
      <c r="AM1818" s="18"/>
      <c r="AN1818" s="18"/>
      <c r="AO1818" s="18"/>
      <c r="AP1818" s="18"/>
      <c r="AQ1818" s="18"/>
      <c r="AR1818" s="18"/>
      <c r="AS1818" s="18"/>
      <c r="AT1818" s="18"/>
      <c r="AU1818" s="18"/>
      <c r="AV1818" s="18"/>
      <c r="AW1818" s="18"/>
      <c r="AX1818" s="18"/>
      <c r="AY1818" s="18"/>
      <c r="AZ1818" s="18"/>
      <c r="BA1818" s="18"/>
      <c r="BB1818" s="18"/>
      <c r="BC1818" s="18"/>
      <c r="BD1818" s="18"/>
      <c r="BE1818" s="18"/>
      <c r="BF1818" s="18"/>
      <c r="BG1818" s="18"/>
      <c r="BH1818" s="18"/>
      <c r="BI1818" s="18"/>
      <c r="BJ1818" s="18"/>
      <c r="BK1818" s="18"/>
      <c r="BL1818" s="18"/>
      <c r="BM1818" s="18"/>
      <c r="BN1818" s="18"/>
      <c r="BO1818" s="18"/>
      <c r="BP1818" s="18"/>
      <c r="BQ1818" s="18"/>
      <c r="BR1818" s="18"/>
      <c r="BS1818" s="18"/>
      <c r="BT1818" s="18"/>
      <c r="BU1818" s="18"/>
      <c r="BV1818" s="18"/>
      <c r="BW1818" s="18"/>
      <c r="BX1818" s="18"/>
      <c r="BY1818" s="18"/>
      <c r="BZ1818" s="18"/>
      <c r="CA1818" s="18"/>
      <c r="CB1818" s="18"/>
      <c r="CC1818" s="18"/>
      <c r="CD1818" s="18"/>
      <c r="CE1818" s="18"/>
      <c r="CF1818" s="18"/>
      <c r="CG1818" s="18"/>
      <c r="CH1818" s="18"/>
      <c r="CI1818" s="18"/>
      <c r="CJ1818" s="18"/>
      <c r="CK1818" s="18"/>
      <c r="CL1818" s="18"/>
      <c r="CM1818" s="18"/>
      <c r="CN1818" s="18"/>
      <c r="CO1818" s="18"/>
      <c r="CP1818" s="18"/>
      <c r="CQ1818" s="18"/>
      <c r="CR1818" s="18"/>
      <c r="CS1818" s="18"/>
    </row>
    <row r="1819" spans="1:97">
      <c r="A1819" s="18"/>
      <c r="B1819" s="18"/>
      <c r="C1819" s="18" t="s">
        <v>19695</v>
      </c>
      <c r="D1819" s="18"/>
      <c r="E1819" s="18"/>
      <c r="F1819" s="18"/>
      <c r="G1819" s="18"/>
      <c r="H1819" s="18"/>
      <c r="I1819" s="18"/>
      <c r="J1819" s="18"/>
      <c r="K1819" s="18"/>
      <c r="L1819" s="18"/>
      <c r="M1819" s="18"/>
      <c r="N1819" s="18"/>
      <c r="O1819" s="18"/>
      <c r="P1819" s="18"/>
      <c r="Q1819" s="18"/>
      <c r="R1819" s="18"/>
      <c r="S1819" s="18"/>
      <c r="T1819" s="18"/>
      <c r="U1819" s="18"/>
      <c r="V1819" s="18"/>
      <c r="W1819" s="18"/>
      <c r="X1819" s="18"/>
      <c r="Y1819" s="18"/>
      <c r="Z1819" s="18"/>
      <c r="AA1819" s="18"/>
      <c r="AB1819" s="18"/>
      <c r="AC1819" s="18"/>
      <c r="AD1819" s="18"/>
      <c r="AE1819" s="18"/>
      <c r="AF1819" s="18"/>
      <c r="AG1819" s="18"/>
      <c r="AH1819" s="18"/>
      <c r="AI1819" s="18"/>
      <c r="AJ1819" s="18"/>
      <c r="AK1819" s="18"/>
      <c r="AL1819" s="18"/>
      <c r="AM1819" s="18"/>
      <c r="AN1819" s="18"/>
      <c r="AO1819" s="18"/>
      <c r="AP1819" s="18"/>
      <c r="AQ1819" s="18"/>
      <c r="AR1819" s="18"/>
      <c r="AS1819" s="18"/>
      <c r="AT1819" s="18"/>
      <c r="AU1819" s="18"/>
      <c r="AV1819" s="18"/>
      <c r="AW1819" s="18"/>
      <c r="AX1819" s="18"/>
      <c r="AY1819" s="18"/>
      <c r="AZ1819" s="18"/>
      <c r="BA1819" s="18"/>
      <c r="BB1819" s="18"/>
      <c r="BC1819" s="18"/>
      <c r="BD1819" s="18"/>
      <c r="BE1819" s="18"/>
      <c r="BF1819" s="18"/>
      <c r="BG1819" s="18"/>
      <c r="BH1819" s="18"/>
      <c r="BI1819" s="18"/>
      <c r="BJ1819" s="18"/>
      <c r="BK1819" s="18"/>
      <c r="BL1819" s="18"/>
      <c r="BM1819" s="18"/>
      <c r="BN1819" s="18"/>
      <c r="BO1819" s="18"/>
      <c r="BP1819" s="18"/>
      <c r="BQ1819" s="18"/>
      <c r="BR1819" s="18"/>
      <c r="BS1819" s="18"/>
      <c r="BT1819" s="18"/>
      <c r="BU1819" s="18"/>
      <c r="BV1819" s="18"/>
      <c r="BW1819" s="18"/>
      <c r="BX1819" s="18"/>
      <c r="BY1819" s="18"/>
      <c r="BZ1819" s="18"/>
      <c r="CA1819" s="18"/>
      <c r="CB1819" s="18"/>
      <c r="CC1819" s="18"/>
      <c r="CD1819" s="18"/>
      <c r="CE1819" s="18"/>
      <c r="CF1819" s="18"/>
      <c r="CG1819" s="18"/>
      <c r="CH1819" s="18"/>
      <c r="CI1819" s="18"/>
      <c r="CJ1819" s="18"/>
      <c r="CK1819" s="18"/>
      <c r="CL1819" s="18"/>
      <c r="CM1819" s="18"/>
      <c r="CN1819" s="18"/>
      <c r="CO1819" s="18"/>
      <c r="CP1819" s="18"/>
      <c r="CQ1819" s="18"/>
      <c r="CR1819" s="18"/>
      <c r="CS1819" s="18"/>
    </row>
    <row r="1820" spans="1:97">
      <c r="A1820" s="18"/>
      <c r="B1820" s="18"/>
      <c r="C1820" s="18" t="s">
        <v>19696</v>
      </c>
      <c r="D1820" s="18"/>
      <c r="E1820" s="18"/>
      <c r="F1820" s="18"/>
      <c r="G1820" s="18"/>
      <c r="H1820" s="18"/>
      <c r="I1820" s="18"/>
      <c r="J1820" s="18"/>
      <c r="K1820" s="18"/>
      <c r="L1820" s="18"/>
      <c r="M1820" s="18"/>
      <c r="N1820" s="18"/>
      <c r="O1820" s="18"/>
      <c r="P1820" s="18"/>
      <c r="Q1820" s="18"/>
      <c r="R1820" s="18"/>
      <c r="S1820" s="18"/>
      <c r="T1820" s="18"/>
      <c r="U1820" s="18"/>
      <c r="V1820" s="18"/>
      <c r="W1820" s="18"/>
      <c r="X1820" s="18"/>
      <c r="Y1820" s="18"/>
      <c r="Z1820" s="18"/>
      <c r="AA1820" s="18"/>
      <c r="AB1820" s="18"/>
      <c r="AC1820" s="18"/>
      <c r="AD1820" s="18"/>
      <c r="AE1820" s="18"/>
      <c r="AF1820" s="18"/>
      <c r="AG1820" s="18"/>
      <c r="AH1820" s="18"/>
      <c r="AI1820" s="18"/>
      <c r="AJ1820" s="18"/>
      <c r="AK1820" s="18"/>
      <c r="AL1820" s="18"/>
      <c r="AM1820" s="18"/>
      <c r="AN1820" s="18"/>
      <c r="AO1820" s="18"/>
      <c r="AP1820" s="18"/>
      <c r="AQ1820" s="18"/>
      <c r="AR1820" s="18"/>
      <c r="AS1820" s="18"/>
      <c r="AT1820" s="18"/>
      <c r="AU1820" s="18"/>
      <c r="AV1820" s="18"/>
      <c r="AW1820" s="18"/>
      <c r="AX1820" s="18"/>
      <c r="AY1820" s="18"/>
      <c r="AZ1820" s="18"/>
      <c r="BA1820" s="18"/>
      <c r="BB1820" s="18"/>
      <c r="BC1820" s="18"/>
      <c r="BD1820" s="18"/>
      <c r="BE1820" s="18"/>
      <c r="BF1820" s="18"/>
      <c r="BG1820" s="18"/>
      <c r="BH1820" s="18"/>
      <c r="BI1820" s="18"/>
      <c r="BJ1820" s="18"/>
      <c r="BK1820" s="18"/>
      <c r="BL1820" s="18"/>
      <c r="BM1820" s="18"/>
      <c r="BN1820" s="18"/>
      <c r="BO1820" s="18"/>
      <c r="BP1820" s="18"/>
      <c r="BQ1820" s="18"/>
      <c r="BR1820" s="18"/>
      <c r="BS1820" s="18"/>
      <c r="BT1820" s="18"/>
      <c r="BU1820" s="18"/>
      <c r="BV1820" s="18"/>
      <c r="BW1820" s="18"/>
      <c r="BX1820" s="18"/>
      <c r="BY1820" s="18"/>
      <c r="BZ1820" s="18"/>
      <c r="CA1820" s="18"/>
      <c r="CB1820" s="18"/>
      <c r="CC1820" s="18"/>
      <c r="CD1820" s="18"/>
      <c r="CE1820" s="18"/>
      <c r="CF1820" s="18"/>
      <c r="CG1820" s="18"/>
      <c r="CH1820" s="18"/>
      <c r="CI1820" s="18"/>
      <c r="CJ1820" s="18"/>
      <c r="CK1820" s="18"/>
      <c r="CL1820" s="18"/>
      <c r="CM1820" s="18"/>
      <c r="CN1820" s="18"/>
      <c r="CO1820" s="18"/>
      <c r="CP1820" s="18"/>
      <c r="CQ1820" s="18"/>
      <c r="CR1820" s="18"/>
      <c r="CS1820" s="18"/>
    </row>
    <row r="1821" spans="1:97">
      <c r="A1821" s="18"/>
      <c r="B1821" s="18"/>
      <c r="C1821" s="18" t="s">
        <v>19697</v>
      </c>
      <c r="D1821" s="18"/>
      <c r="E1821" s="18"/>
      <c r="F1821" s="18"/>
      <c r="G1821" s="18"/>
      <c r="H1821" s="18"/>
      <c r="I1821" s="18"/>
      <c r="J1821" s="18"/>
      <c r="K1821" s="18"/>
      <c r="L1821" s="18"/>
      <c r="M1821" s="18"/>
      <c r="N1821" s="18"/>
      <c r="O1821" s="18"/>
      <c r="P1821" s="18"/>
      <c r="Q1821" s="18"/>
      <c r="R1821" s="18"/>
      <c r="S1821" s="18"/>
      <c r="T1821" s="18"/>
      <c r="U1821" s="18"/>
      <c r="V1821" s="18"/>
      <c r="W1821" s="18"/>
      <c r="X1821" s="18"/>
      <c r="Y1821" s="18"/>
      <c r="Z1821" s="18"/>
      <c r="AA1821" s="18"/>
      <c r="AB1821" s="18"/>
      <c r="AC1821" s="18"/>
      <c r="AD1821" s="18"/>
      <c r="AE1821" s="18"/>
      <c r="AF1821" s="18"/>
      <c r="AG1821" s="18"/>
      <c r="AH1821" s="18"/>
      <c r="AI1821" s="18"/>
      <c r="AJ1821" s="18"/>
      <c r="AK1821" s="18"/>
      <c r="AL1821" s="18"/>
      <c r="AM1821" s="18"/>
      <c r="AN1821" s="18"/>
      <c r="AO1821" s="18"/>
      <c r="AP1821" s="18"/>
      <c r="AQ1821" s="18"/>
      <c r="AR1821" s="18"/>
      <c r="AS1821" s="18"/>
      <c r="AT1821" s="18"/>
      <c r="AU1821" s="18"/>
      <c r="AV1821" s="18"/>
      <c r="AW1821" s="18"/>
      <c r="AX1821" s="18"/>
      <c r="AY1821" s="18"/>
      <c r="AZ1821" s="18"/>
      <c r="BA1821" s="18"/>
      <c r="BB1821" s="18"/>
      <c r="BC1821" s="18"/>
      <c r="BD1821" s="18"/>
      <c r="BE1821" s="18"/>
      <c r="BF1821" s="18"/>
      <c r="BG1821" s="18"/>
      <c r="BH1821" s="18"/>
      <c r="BI1821" s="18"/>
      <c r="BJ1821" s="18"/>
      <c r="BK1821" s="18"/>
      <c r="BL1821" s="18"/>
      <c r="BM1821" s="18"/>
      <c r="BN1821" s="18"/>
      <c r="BO1821" s="18"/>
      <c r="BP1821" s="18"/>
      <c r="BQ1821" s="18"/>
      <c r="BR1821" s="18"/>
      <c r="BS1821" s="18"/>
      <c r="BT1821" s="18"/>
      <c r="BU1821" s="18"/>
      <c r="BV1821" s="18"/>
      <c r="BW1821" s="18"/>
      <c r="BX1821" s="18"/>
      <c r="BY1821" s="18"/>
      <c r="BZ1821" s="18"/>
      <c r="CA1821" s="18"/>
      <c r="CB1821" s="18"/>
      <c r="CC1821" s="18"/>
      <c r="CD1821" s="18"/>
      <c r="CE1821" s="18"/>
      <c r="CF1821" s="18"/>
      <c r="CG1821" s="18"/>
      <c r="CH1821" s="18"/>
      <c r="CI1821" s="18"/>
      <c r="CJ1821" s="18"/>
      <c r="CK1821" s="18"/>
      <c r="CL1821" s="18"/>
      <c r="CM1821" s="18"/>
      <c r="CN1821" s="18"/>
      <c r="CO1821" s="18"/>
      <c r="CP1821" s="18"/>
      <c r="CQ1821" s="18"/>
      <c r="CR1821" s="18"/>
      <c r="CS1821" s="18"/>
    </row>
    <row r="1822" spans="1:97">
      <c r="A1822" s="18"/>
      <c r="B1822" s="18"/>
      <c r="C1822" s="18" t="s">
        <v>19698</v>
      </c>
      <c r="D1822" s="18"/>
      <c r="E1822" s="18"/>
      <c r="F1822" s="18"/>
      <c r="G1822" s="18"/>
      <c r="H1822" s="18"/>
      <c r="I1822" s="18"/>
      <c r="J1822" s="18"/>
      <c r="K1822" s="18"/>
      <c r="L1822" s="18"/>
      <c r="M1822" s="18"/>
      <c r="N1822" s="18"/>
      <c r="O1822" s="18"/>
      <c r="P1822" s="18"/>
      <c r="Q1822" s="18"/>
      <c r="R1822" s="18"/>
      <c r="S1822" s="18"/>
      <c r="T1822" s="18"/>
      <c r="U1822" s="18"/>
      <c r="V1822" s="18"/>
      <c r="W1822" s="18"/>
      <c r="X1822" s="18"/>
      <c r="Y1822" s="18"/>
      <c r="Z1822" s="18"/>
      <c r="AA1822" s="18"/>
      <c r="AB1822" s="18"/>
      <c r="AC1822" s="18"/>
      <c r="AD1822" s="18"/>
      <c r="AE1822" s="18"/>
      <c r="AF1822" s="18"/>
      <c r="AG1822" s="18"/>
      <c r="AH1822" s="18"/>
      <c r="AI1822" s="18"/>
      <c r="AJ1822" s="18"/>
      <c r="AK1822" s="18"/>
      <c r="AL1822" s="18"/>
      <c r="AM1822" s="18"/>
      <c r="AN1822" s="18"/>
      <c r="AO1822" s="18"/>
      <c r="AP1822" s="18"/>
      <c r="AQ1822" s="18"/>
      <c r="AR1822" s="18"/>
      <c r="AS1822" s="18"/>
      <c r="AT1822" s="18"/>
      <c r="AU1822" s="18"/>
      <c r="AV1822" s="18"/>
      <c r="AW1822" s="18"/>
      <c r="AX1822" s="18"/>
      <c r="AY1822" s="18"/>
      <c r="AZ1822" s="18"/>
      <c r="BA1822" s="18"/>
      <c r="BB1822" s="18"/>
      <c r="BC1822" s="18"/>
      <c r="BD1822" s="18"/>
      <c r="BE1822" s="18"/>
      <c r="BF1822" s="18"/>
      <c r="BG1822" s="18"/>
      <c r="BH1822" s="18"/>
      <c r="BI1822" s="18"/>
      <c r="BJ1822" s="18"/>
      <c r="BK1822" s="18"/>
      <c r="BL1822" s="18"/>
      <c r="BM1822" s="18"/>
      <c r="BN1822" s="18"/>
      <c r="BO1822" s="18"/>
      <c r="BP1822" s="18"/>
      <c r="BQ1822" s="18"/>
      <c r="BR1822" s="18"/>
      <c r="BS1822" s="18"/>
      <c r="BT1822" s="18"/>
      <c r="BU1822" s="18"/>
      <c r="BV1822" s="18"/>
      <c r="BW1822" s="18"/>
      <c r="BX1822" s="18"/>
      <c r="BY1822" s="18"/>
      <c r="BZ1822" s="18"/>
      <c r="CA1822" s="18"/>
      <c r="CB1822" s="18"/>
      <c r="CC1822" s="18"/>
      <c r="CD1822" s="18"/>
      <c r="CE1822" s="18"/>
      <c r="CF1822" s="18"/>
      <c r="CG1822" s="18"/>
      <c r="CH1822" s="18"/>
      <c r="CI1822" s="18"/>
      <c r="CJ1822" s="18"/>
      <c r="CK1822" s="18"/>
      <c r="CL1822" s="18"/>
      <c r="CM1822" s="18"/>
      <c r="CN1822" s="18"/>
      <c r="CO1822" s="18"/>
      <c r="CP1822" s="18"/>
      <c r="CQ1822" s="18"/>
      <c r="CR1822" s="18"/>
      <c r="CS1822" s="18"/>
    </row>
    <row r="1823" spans="1:97">
      <c r="A1823" s="18"/>
      <c r="B1823" s="18"/>
      <c r="C1823" s="18" t="s">
        <v>19699</v>
      </c>
      <c r="D1823" s="18"/>
      <c r="E1823" s="18"/>
      <c r="F1823" s="18"/>
      <c r="G1823" s="18"/>
      <c r="H1823" s="18"/>
      <c r="I1823" s="18"/>
      <c r="J1823" s="18"/>
      <c r="K1823" s="18"/>
      <c r="L1823" s="18"/>
      <c r="M1823" s="18"/>
      <c r="N1823" s="18"/>
      <c r="O1823" s="18"/>
      <c r="P1823" s="18"/>
      <c r="Q1823" s="18"/>
      <c r="R1823" s="18"/>
      <c r="S1823" s="18"/>
      <c r="T1823" s="18"/>
      <c r="U1823" s="18"/>
      <c r="V1823" s="18"/>
      <c r="W1823" s="18"/>
      <c r="X1823" s="18"/>
      <c r="Y1823" s="18"/>
      <c r="Z1823" s="18"/>
      <c r="AA1823" s="18"/>
      <c r="AB1823" s="18"/>
      <c r="AC1823" s="18"/>
      <c r="AD1823" s="18"/>
      <c r="AE1823" s="18"/>
      <c r="AF1823" s="18"/>
      <c r="AG1823" s="18"/>
      <c r="AH1823" s="18"/>
      <c r="AI1823" s="18"/>
      <c r="AJ1823" s="18"/>
      <c r="AK1823" s="18"/>
      <c r="AL1823" s="18"/>
      <c r="AM1823" s="18"/>
      <c r="AN1823" s="18"/>
      <c r="AO1823" s="18"/>
      <c r="AP1823" s="18"/>
      <c r="AQ1823" s="18"/>
      <c r="AR1823" s="18"/>
      <c r="AS1823" s="18"/>
      <c r="AT1823" s="18"/>
      <c r="AU1823" s="18"/>
      <c r="AV1823" s="18"/>
      <c r="AW1823" s="18"/>
      <c r="AX1823" s="18"/>
      <c r="AY1823" s="18"/>
      <c r="AZ1823" s="18"/>
      <c r="BA1823" s="18"/>
      <c r="BB1823" s="18"/>
      <c r="BC1823" s="18"/>
      <c r="BD1823" s="18"/>
      <c r="BE1823" s="18"/>
      <c r="BF1823" s="18"/>
      <c r="BG1823" s="18"/>
      <c r="BH1823" s="18"/>
      <c r="BI1823" s="18"/>
      <c r="BJ1823" s="18"/>
      <c r="BK1823" s="18"/>
      <c r="BL1823" s="18"/>
      <c r="BM1823" s="18"/>
      <c r="BN1823" s="18"/>
      <c r="BO1823" s="18"/>
      <c r="BP1823" s="18"/>
      <c r="BQ1823" s="18"/>
      <c r="BR1823" s="18"/>
      <c r="BS1823" s="18"/>
      <c r="BT1823" s="18"/>
      <c r="BU1823" s="18"/>
      <c r="BV1823" s="18"/>
      <c r="BW1823" s="18"/>
      <c r="BX1823" s="18"/>
      <c r="BY1823" s="18"/>
      <c r="BZ1823" s="18"/>
      <c r="CA1823" s="18"/>
      <c r="CB1823" s="18"/>
      <c r="CC1823" s="18"/>
      <c r="CD1823" s="18"/>
      <c r="CE1823" s="18"/>
      <c r="CF1823" s="18"/>
      <c r="CG1823" s="18"/>
      <c r="CH1823" s="18"/>
      <c r="CI1823" s="18"/>
      <c r="CJ1823" s="18"/>
      <c r="CK1823" s="18"/>
      <c r="CL1823" s="18"/>
      <c r="CM1823" s="18"/>
      <c r="CN1823" s="18"/>
      <c r="CO1823" s="18"/>
      <c r="CP1823" s="18"/>
      <c r="CQ1823" s="18"/>
      <c r="CR1823" s="18"/>
      <c r="CS1823" s="18"/>
    </row>
    <row r="1824" spans="1:97">
      <c r="A1824" s="18"/>
      <c r="B1824" s="18"/>
      <c r="C1824" s="18" t="s">
        <v>19700</v>
      </c>
      <c r="D1824" s="18"/>
      <c r="E1824" s="18"/>
      <c r="F1824" s="18"/>
      <c r="G1824" s="18"/>
      <c r="H1824" s="18"/>
      <c r="I1824" s="18"/>
      <c r="J1824" s="18"/>
      <c r="K1824" s="18"/>
      <c r="L1824" s="18"/>
      <c r="M1824" s="18"/>
      <c r="N1824" s="18"/>
      <c r="O1824" s="18"/>
      <c r="P1824" s="18"/>
      <c r="Q1824" s="18"/>
      <c r="R1824" s="18"/>
      <c r="S1824" s="18"/>
      <c r="T1824" s="18"/>
      <c r="U1824" s="18"/>
      <c r="V1824" s="18"/>
      <c r="W1824" s="18"/>
      <c r="X1824" s="18"/>
      <c r="Y1824" s="18"/>
      <c r="Z1824" s="18"/>
      <c r="AA1824" s="18"/>
      <c r="AB1824" s="18"/>
      <c r="AC1824" s="18"/>
      <c r="AD1824" s="18"/>
      <c r="AE1824" s="18"/>
      <c r="AF1824" s="18"/>
      <c r="AG1824" s="18"/>
      <c r="AH1824" s="18"/>
      <c r="AI1824" s="18"/>
      <c r="AJ1824" s="18"/>
      <c r="AK1824" s="18"/>
      <c r="AL1824" s="18"/>
      <c r="AM1824" s="18"/>
      <c r="AN1824" s="18"/>
      <c r="AO1824" s="18"/>
      <c r="AP1824" s="18"/>
      <c r="AQ1824" s="18"/>
      <c r="AR1824" s="18"/>
      <c r="AS1824" s="18"/>
      <c r="AT1824" s="18"/>
      <c r="AU1824" s="18"/>
      <c r="AV1824" s="18"/>
      <c r="AW1824" s="18"/>
      <c r="AX1824" s="18"/>
      <c r="AY1824" s="18"/>
      <c r="AZ1824" s="18"/>
      <c r="BA1824" s="18"/>
      <c r="BB1824" s="18"/>
      <c r="BC1824" s="18"/>
      <c r="BD1824" s="18"/>
      <c r="BE1824" s="18"/>
      <c r="BF1824" s="18"/>
      <c r="BG1824" s="18"/>
      <c r="BH1824" s="18"/>
      <c r="BI1824" s="18"/>
      <c r="BJ1824" s="18"/>
      <c r="BK1824" s="18"/>
      <c r="BL1824" s="18"/>
      <c r="BM1824" s="18"/>
      <c r="BN1824" s="18"/>
      <c r="BO1824" s="18"/>
      <c r="BP1824" s="18"/>
      <c r="BQ1824" s="18"/>
      <c r="BR1824" s="18"/>
      <c r="BS1824" s="18"/>
      <c r="BT1824" s="18"/>
      <c r="BU1824" s="18"/>
      <c r="BV1824" s="18"/>
      <c r="BW1824" s="18"/>
      <c r="BX1824" s="18"/>
      <c r="BY1824" s="18"/>
      <c r="BZ1824" s="18"/>
      <c r="CA1824" s="18"/>
      <c r="CB1824" s="18"/>
      <c r="CC1824" s="18"/>
      <c r="CD1824" s="18"/>
      <c r="CE1824" s="18"/>
      <c r="CF1824" s="18"/>
      <c r="CG1824" s="18"/>
      <c r="CH1824" s="18"/>
      <c r="CI1824" s="18"/>
      <c r="CJ1824" s="18"/>
      <c r="CK1824" s="18"/>
      <c r="CL1824" s="18"/>
      <c r="CM1824" s="18"/>
      <c r="CN1824" s="18"/>
      <c r="CO1824" s="18"/>
      <c r="CP1824" s="18"/>
      <c r="CQ1824" s="18"/>
      <c r="CR1824" s="18"/>
      <c r="CS1824" s="18"/>
    </row>
    <row r="1825" spans="1:97">
      <c r="A1825" s="18"/>
      <c r="B1825" s="18"/>
      <c r="C1825" s="18" t="s">
        <v>19701</v>
      </c>
      <c r="D1825" s="18"/>
      <c r="E1825" s="18"/>
      <c r="F1825" s="18"/>
      <c r="G1825" s="18"/>
      <c r="H1825" s="18"/>
      <c r="I1825" s="18"/>
      <c r="J1825" s="18"/>
      <c r="K1825" s="18"/>
      <c r="L1825" s="18"/>
      <c r="M1825" s="18"/>
      <c r="N1825" s="18"/>
      <c r="O1825" s="18"/>
      <c r="P1825" s="18"/>
      <c r="Q1825" s="18"/>
      <c r="R1825" s="18"/>
      <c r="S1825" s="18"/>
      <c r="T1825" s="18"/>
      <c r="U1825" s="18"/>
      <c r="V1825" s="18"/>
      <c r="W1825" s="18"/>
      <c r="X1825" s="18"/>
      <c r="Y1825" s="18"/>
      <c r="Z1825" s="18"/>
      <c r="AA1825" s="18"/>
      <c r="AB1825" s="18"/>
      <c r="AC1825" s="18"/>
      <c r="AD1825" s="18"/>
      <c r="AE1825" s="18"/>
      <c r="AF1825" s="18"/>
      <c r="AG1825" s="18"/>
      <c r="AH1825" s="18"/>
      <c r="AI1825" s="18"/>
      <c r="AJ1825" s="18"/>
      <c r="AK1825" s="18"/>
      <c r="AL1825" s="18"/>
      <c r="AM1825" s="18"/>
      <c r="AN1825" s="18"/>
      <c r="AO1825" s="18"/>
      <c r="AP1825" s="18"/>
      <c r="AQ1825" s="18"/>
      <c r="AR1825" s="18"/>
      <c r="AS1825" s="18"/>
      <c r="AT1825" s="18"/>
      <c r="AU1825" s="18"/>
      <c r="AV1825" s="18"/>
      <c r="AW1825" s="18"/>
      <c r="AX1825" s="18"/>
      <c r="AY1825" s="18"/>
      <c r="AZ1825" s="18"/>
      <c r="BA1825" s="18"/>
      <c r="BB1825" s="18"/>
      <c r="BC1825" s="18"/>
      <c r="BD1825" s="18"/>
      <c r="BE1825" s="18"/>
      <c r="BF1825" s="18"/>
      <c r="BG1825" s="18"/>
      <c r="BH1825" s="18"/>
      <c r="BI1825" s="18"/>
      <c r="BJ1825" s="18"/>
      <c r="BK1825" s="18"/>
      <c r="BL1825" s="18"/>
      <c r="BM1825" s="18"/>
      <c r="BN1825" s="18"/>
      <c r="BO1825" s="18"/>
      <c r="BP1825" s="18"/>
      <c r="BQ1825" s="18"/>
      <c r="BR1825" s="18"/>
      <c r="BS1825" s="18"/>
      <c r="BT1825" s="18"/>
      <c r="BU1825" s="18"/>
      <c r="BV1825" s="18"/>
      <c r="BW1825" s="18"/>
      <c r="BX1825" s="18"/>
      <c r="BY1825" s="18"/>
      <c r="BZ1825" s="18"/>
      <c r="CA1825" s="18"/>
      <c r="CB1825" s="18"/>
      <c r="CC1825" s="18"/>
      <c r="CD1825" s="18"/>
      <c r="CE1825" s="18"/>
      <c r="CF1825" s="18"/>
      <c r="CG1825" s="18"/>
      <c r="CH1825" s="18"/>
      <c r="CI1825" s="18"/>
      <c r="CJ1825" s="18"/>
      <c r="CK1825" s="18"/>
      <c r="CL1825" s="18"/>
      <c r="CM1825" s="18"/>
      <c r="CN1825" s="18"/>
      <c r="CO1825" s="18"/>
      <c r="CP1825" s="18"/>
      <c r="CQ1825" s="18"/>
      <c r="CR1825" s="18"/>
      <c r="CS1825" s="18"/>
    </row>
    <row r="1826" spans="1:97">
      <c r="A1826" s="18"/>
      <c r="B1826" s="18"/>
      <c r="C1826" s="18" t="s">
        <v>19702</v>
      </c>
      <c r="D1826" s="18"/>
      <c r="E1826" s="18"/>
      <c r="F1826" s="18"/>
      <c r="G1826" s="18"/>
      <c r="H1826" s="18"/>
      <c r="I1826" s="18"/>
      <c r="J1826" s="18"/>
      <c r="K1826" s="18"/>
      <c r="L1826" s="18"/>
      <c r="M1826" s="18"/>
      <c r="N1826" s="18"/>
      <c r="O1826" s="18"/>
      <c r="P1826" s="18"/>
      <c r="Q1826" s="18"/>
      <c r="R1826" s="18"/>
      <c r="S1826" s="18"/>
      <c r="T1826" s="18"/>
      <c r="U1826" s="18"/>
      <c r="V1826" s="18"/>
      <c r="W1826" s="18"/>
      <c r="X1826" s="18"/>
      <c r="Y1826" s="18"/>
      <c r="Z1826" s="18"/>
      <c r="AA1826" s="18"/>
      <c r="AB1826" s="18"/>
      <c r="AC1826" s="18"/>
      <c r="AD1826" s="18"/>
      <c r="AE1826" s="18"/>
      <c r="AF1826" s="18"/>
      <c r="AG1826" s="18"/>
      <c r="AH1826" s="18"/>
      <c r="AI1826" s="18"/>
      <c r="AJ1826" s="18"/>
      <c r="AK1826" s="18"/>
      <c r="AL1826" s="18"/>
      <c r="AM1826" s="18"/>
      <c r="AN1826" s="18"/>
      <c r="AO1826" s="18"/>
      <c r="AP1826" s="18"/>
      <c r="AQ1826" s="18"/>
      <c r="AR1826" s="18"/>
      <c r="AS1826" s="18"/>
      <c r="AT1826" s="18"/>
      <c r="AU1826" s="18"/>
      <c r="AV1826" s="18"/>
      <c r="AW1826" s="18"/>
      <c r="AX1826" s="18"/>
      <c r="AY1826" s="18"/>
      <c r="AZ1826" s="18"/>
      <c r="BA1826" s="18"/>
      <c r="BB1826" s="18"/>
      <c r="BC1826" s="18"/>
      <c r="BD1826" s="18"/>
      <c r="BE1826" s="18"/>
      <c r="BF1826" s="18"/>
      <c r="BG1826" s="18"/>
      <c r="BH1826" s="18"/>
      <c r="BI1826" s="18"/>
      <c r="BJ1826" s="18"/>
      <c r="BK1826" s="18"/>
      <c r="BL1826" s="18"/>
      <c r="BM1826" s="18"/>
      <c r="BN1826" s="18"/>
      <c r="BO1826" s="18"/>
      <c r="BP1826" s="18"/>
      <c r="BQ1826" s="18"/>
      <c r="BR1826" s="18"/>
      <c r="BS1826" s="18"/>
      <c r="BT1826" s="18"/>
      <c r="BU1826" s="18"/>
      <c r="BV1826" s="18"/>
      <c r="BW1826" s="18"/>
      <c r="BX1826" s="18"/>
      <c r="BY1826" s="18"/>
      <c r="BZ1826" s="18"/>
      <c r="CA1826" s="18"/>
      <c r="CB1826" s="18"/>
      <c r="CC1826" s="18"/>
      <c r="CD1826" s="18"/>
      <c r="CE1826" s="18"/>
      <c r="CF1826" s="18"/>
      <c r="CG1826" s="18"/>
      <c r="CH1826" s="18"/>
      <c r="CI1826" s="18"/>
      <c r="CJ1826" s="18"/>
      <c r="CK1826" s="18"/>
      <c r="CL1826" s="18"/>
      <c r="CM1826" s="18"/>
      <c r="CN1826" s="18"/>
      <c r="CO1826" s="18"/>
      <c r="CP1826" s="18"/>
      <c r="CQ1826" s="18"/>
      <c r="CR1826" s="18"/>
      <c r="CS1826" s="18"/>
    </row>
    <row r="1827" spans="1:97">
      <c r="A1827" s="18"/>
      <c r="B1827" s="18"/>
      <c r="C1827" s="18" t="s">
        <v>19703</v>
      </c>
      <c r="D1827" s="18"/>
      <c r="E1827" s="18"/>
      <c r="F1827" s="18"/>
      <c r="G1827" s="18"/>
      <c r="H1827" s="18"/>
      <c r="I1827" s="18"/>
      <c r="J1827" s="18"/>
      <c r="K1827" s="18"/>
      <c r="L1827" s="18"/>
      <c r="M1827" s="18"/>
      <c r="N1827" s="18"/>
      <c r="O1827" s="18"/>
      <c r="P1827" s="18"/>
      <c r="Q1827" s="18"/>
      <c r="R1827" s="18"/>
      <c r="S1827" s="18"/>
      <c r="T1827" s="18"/>
      <c r="U1827" s="18"/>
      <c r="V1827" s="18"/>
      <c r="W1827" s="18"/>
      <c r="X1827" s="18"/>
      <c r="Y1827" s="18"/>
      <c r="Z1827" s="18"/>
      <c r="AA1827" s="18"/>
      <c r="AB1827" s="18"/>
      <c r="AC1827" s="18"/>
      <c r="AD1827" s="18"/>
      <c r="AE1827" s="18"/>
      <c r="AF1827" s="18"/>
      <c r="AG1827" s="18"/>
      <c r="AH1827" s="18"/>
      <c r="AI1827" s="18"/>
      <c r="AJ1827" s="18"/>
      <c r="AK1827" s="18"/>
      <c r="AL1827" s="18"/>
      <c r="AM1827" s="18"/>
      <c r="AN1827" s="18"/>
      <c r="AO1827" s="18"/>
      <c r="AP1827" s="18"/>
      <c r="AQ1827" s="18"/>
      <c r="AR1827" s="18"/>
      <c r="AS1827" s="18"/>
      <c r="AT1827" s="18"/>
      <c r="AU1827" s="18"/>
      <c r="AV1827" s="18"/>
      <c r="AW1827" s="18"/>
      <c r="AX1827" s="18"/>
      <c r="AY1827" s="18"/>
      <c r="AZ1827" s="18"/>
      <c r="BA1827" s="18"/>
      <c r="BB1827" s="18"/>
      <c r="BC1827" s="18"/>
      <c r="BD1827" s="18"/>
      <c r="BE1827" s="18"/>
      <c r="BF1827" s="18"/>
      <c r="BG1827" s="18"/>
      <c r="BH1827" s="18"/>
      <c r="BI1827" s="18"/>
      <c r="BJ1827" s="18"/>
      <c r="BK1827" s="18"/>
      <c r="BL1827" s="18"/>
      <c r="BM1827" s="18"/>
      <c r="BN1827" s="18"/>
      <c r="BO1827" s="18"/>
      <c r="BP1827" s="18"/>
      <c r="BQ1827" s="18"/>
      <c r="BR1827" s="18"/>
      <c r="BS1827" s="18"/>
      <c r="BT1827" s="18"/>
      <c r="BU1827" s="18"/>
      <c r="BV1827" s="18"/>
      <c r="BW1827" s="18"/>
      <c r="BX1827" s="18"/>
      <c r="BY1827" s="18"/>
      <c r="BZ1827" s="18"/>
      <c r="CA1827" s="18"/>
      <c r="CB1827" s="18"/>
      <c r="CC1827" s="18"/>
      <c r="CD1827" s="18"/>
      <c r="CE1827" s="18"/>
      <c r="CF1827" s="18"/>
      <c r="CG1827" s="18"/>
      <c r="CH1827" s="18"/>
      <c r="CI1827" s="18"/>
      <c r="CJ1827" s="18"/>
      <c r="CK1827" s="18"/>
      <c r="CL1827" s="18"/>
      <c r="CM1827" s="18"/>
      <c r="CN1827" s="18"/>
      <c r="CO1827" s="18"/>
      <c r="CP1827" s="18"/>
      <c r="CQ1827" s="18"/>
      <c r="CR1827" s="18"/>
      <c r="CS1827" s="18"/>
    </row>
    <row r="1828" spans="1:97">
      <c r="A1828" s="18"/>
      <c r="B1828" s="18"/>
      <c r="C1828" s="18" t="s">
        <v>19704</v>
      </c>
      <c r="D1828" s="18"/>
      <c r="E1828" s="18"/>
      <c r="F1828" s="18"/>
      <c r="G1828" s="18"/>
      <c r="H1828" s="18"/>
      <c r="I1828" s="18"/>
      <c r="J1828" s="18"/>
      <c r="K1828" s="18"/>
      <c r="L1828" s="18"/>
      <c r="M1828" s="18"/>
      <c r="N1828" s="18"/>
      <c r="O1828" s="18"/>
      <c r="P1828" s="18"/>
      <c r="Q1828" s="18"/>
      <c r="R1828" s="18"/>
      <c r="S1828" s="18"/>
      <c r="T1828" s="18"/>
      <c r="U1828" s="18"/>
      <c r="V1828" s="18"/>
      <c r="W1828" s="18"/>
      <c r="X1828" s="18"/>
      <c r="Y1828" s="18"/>
      <c r="Z1828" s="18"/>
      <c r="AA1828" s="18"/>
      <c r="AB1828" s="18"/>
      <c r="AC1828" s="18"/>
      <c r="AD1828" s="18"/>
      <c r="AE1828" s="18"/>
      <c r="AF1828" s="18"/>
      <c r="AG1828" s="18"/>
      <c r="AH1828" s="18"/>
      <c r="AI1828" s="18"/>
      <c r="AJ1828" s="18"/>
      <c r="AK1828" s="18"/>
      <c r="AL1828" s="18"/>
      <c r="AM1828" s="18"/>
      <c r="AN1828" s="18"/>
      <c r="AO1828" s="18"/>
      <c r="AP1828" s="18"/>
      <c r="AQ1828" s="18"/>
      <c r="AR1828" s="18"/>
      <c r="AS1828" s="18"/>
      <c r="AT1828" s="18"/>
      <c r="AU1828" s="18"/>
      <c r="AV1828" s="18"/>
      <c r="AW1828" s="18"/>
      <c r="AX1828" s="18"/>
      <c r="AY1828" s="18"/>
      <c r="AZ1828" s="18"/>
      <c r="BA1828" s="18"/>
      <c r="BB1828" s="18"/>
      <c r="BC1828" s="18"/>
      <c r="BD1828" s="18"/>
      <c r="BE1828" s="18"/>
      <c r="BF1828" s="18"/>
      <c r="BG1828" s="18"/>
      <c r="BH1828" s="18"/>
      <c r="BI1828" s="18"/>
      <c r="BJ1828" s="18"/>
      <c r="BK1828" s="18"/>
      <c r="BL1828" s="18"/>
      <c r="BM1828" s="18"/>
      <c r="BN1828" s="18"/>
      <c r="BO1828" s="18"/>
      <c r="BP1828" s="18"/>
      <c r="BQ1828" s="18"/>
      <c r="BR1828" s="18"/>
      <c r="BS1828" s="18"/>
      <c r="BT1828" s="18"/>
      <c r="BU1828" s="18"/>
      <c r="BV1828" s="18"/>
      <c r="BW1828" s="18"/>
      <c r="BX1828" s="18"/>
      <c r="BY1828" s="18"/>
      <c r="BZ1828" s="18"/>
      <c r="CA1828" s="18"/>
      <c r="CB1828" s="18"/>
      <c r="CC1828" s="18"/>
      <c r="CD1828" s="18"/>
      <c r="CE1828" s="18"/>
      <c r="CF1828" s="18"/>
      <c r="CG1828" s="18"/>
      <c r="CH1828" s="18"/>
      <c r="CI1828" s="18"/>
      <c r="CJ1828" s="18"/>
      <c r="CK1828" s="18"/>
      <c r="CL1828" s="18"/>
      <c r="CM1828" s="18"/>
      <c r="CN1828" s="18"/>
      <c r="CO1828" s="18"/>
      <c r="CP1828" s="18"/>
      <c r="CQ1828" s="18"/>
      <c r="CR1828" s="18"/>
      <c r="CS1828" s="18"/>
    </row>
    <row r="1829" spans="1:97">
      <c r="A1829" s="18"/>
      <c r="B1829" s="18"/>
      <c r="C1829" s="18" t="s">
        <v>19705</v>
      </c>
      <c r="D1829" s="18"/>
      <c r="E1829" s="18"/>
      <c r="F1829" s="18"/>
      <c r="G1829" s="18"/>
      <c r="H1829" s="18"/>
      <c r="I1829" s="18"/>
      <c r="J1829" s="18"/>
      <c r="K1829" s="18"/>
      <c r="L1829" s="18"/>
      <c r="M1829" s="18"/>
      <c r="N1829" s="18"/>
      <c r="O1829" s="18"/>
      <c r="P1829" s="18"/>
      <c r="Q1829" s="18"/>
      <c r="R1829" s="18"/>
      <c r="S1829" s="18"/>
      <c r="T1829" s="18"/>
      <c r="U1829" s="18"/>
      <c r="V1829" s="18"/>
      <c r="W1829" s="18"/>
      <c r="X1829" s="18"/>
      <c r="Y1829" s="18"/>
      <c r="Z1829" s="18"/>
      <c r="AA1829" s="18"/>
      <c r="AB1829" s="18"/>
      <c r="AC1829" s="18"/>
      <c r="AD1829" s="18"/>
      <c r="AE1829" s="18"/>
      <c r="AF1829" s="18"/>
      <c r="AG1829" s="18"/>
      <c r="AH1829" s="18"/>
      <c r="AI1829" s="18"/>
      <c r="AJ1829" s="18"/>
      <c r="AK1829" s="18"/>
      <c r="AL1829" s="18"/>
      <c r="AM1829" s="18"/>
      <c r="AN1829" s="18"/>
      <c r="AO1829" s="18"/>
      <c r="AP1829" s="18"/>
      <c r="AQ1829" s="18"/>
      <c r="AR1829" s="18"/>
      <c r="AS1829" s="18"/>
      <c r="AT1829" s="18"/>
      <c r="AU1829" s="18"/>
      <c r="AV1829" s="18"/>
      <c r="AW1829" s="18"/>
      <c r="AX1829" s="18"/>
      <c r="AY1829" s="18"/>
      <c r="AZ1829" s="18"/>
      <c r="BA1829" s="18"/>
      <c r="BB1829" s="18"/>
      <c r="BC1829" s="18"/>
      <c r="BD1829" s="18"/>
      <c r="BE1829" s="18"/>
      <c r="BF1829" s="18"/>
      <c r="BG1829" s="18"/>
      <c r="BH1829" s="18"/>
      <c r="BI1829" s="18"/>
      <c r="BJ1829" s="18"/>
      <c r="BK1829" s="18"/>
      <c r="BL1829" s="18"/>
      <c r="BM1829" s="18"/>
      <c r="BN1829" s="18"/>
      <c r="BO1829" s="18"/>
      <c r="BP1829" s="18"/>
      <c r="BQ1829" s="18"/>
      <c r="BR1829" s="18"/>
      <c r="BS1829" s="18"/>
      <c r="BT1829" s="18"/>
      <c r="BU1829" s="18"/>
      <c r="BV1829" s="18"/>
      <c r="BW1829" s="18"/>
      <c r="BX1829" s="18"/>
      <c r="BY1829" s="18"/>
      <c r="BZ1829" s="18"/>
      <c r="CA1829" s="18"/>
      <c r="CB1829" s="18"/>
      <c r="CC1829" s="18"/>
      <c r="CD1829" s="18"/>
      <c r="CE1829" s="18"/>
      <c r="CF1829" s="18"/>
      <c r="CG1829" s="18"/>
      <c r="CH1829" s="18"/>
      <c r="CI1829" s="18"/>
      <c r="CJ1829" s="18"/>
      <c r="CK1829" s="18"/>
      <c r="CL1829" s="18"/>
      <c r="CM1829" s="18"/>
      <c r="CN1829" s="18"/>
      <c r="CO1829" s="18"/>
      <c r="CP1829" s="18"/>
      <c r="CQ1829" s="18"/>
      <c r="CR1829" s="18"/>
      <c r="CS1829" s="18"/>
    </row>
    <row r="1830" spans="1:97">
      <c r="A1830" s="18"/>
      <c r="B1830" s="18"/>
      <c r="C1830" s="18" t="s">
        <v>19706</v>
      </c>
      <c r="D1830" s="18"/>
      <c r="E1830" s="18"/>
      <c r="F1830" s="18"/>
      <c r="G1830" s="18"/>
      <c r="H1830" s="18"/>
      <c r="I1830" s="18"/>
      <c r="J1830" s="18"/>
      <c r="K1830" s="18"/>
      <c r="L1830" s="18"/>
      <c r="M1830" s="18"/>
      <c r="N1830" s="18"/>
      <c r="O1830" s="18"/>
      <c r="P1830" s="18"/>
      <c r="Q1830" s="18"/>
      <c r="R1830" s="18"/>
      <c r="S1830" s="18"/>
      <c r="T1830" s="18"/>
      <c r="U1830" s="18"/>
      <c r="V1830" s="18"/>
      <c r="W1830" s="18"/>
      <c r="X1830" s="18"/>
      <c r="Y1830" s="18"/>
      <c r="Z1830" s="18"/>
      <c r="AA1830" s="18"/>
      <c r="AB1830" s="18"/>
      <c r="AC1830" s="18"/>
      <c r="AD1830" s="18"/>
      <c r="AE1830" s="18"/>
      <c r="AF1830" s="18"/>
      <c r="AG1830" s="18"/>
      <c r="AH1830" s="18"/>
      <c r="AI1830" s="18"/>
      <c r="AJ1830" s="18"/>
      <c r="AK1830" s="18"/>
      <c r="AL1830" s="18"/>
      <c r="AM1830" s="18"/>
      <c r="AN1830" s="18"/>
      <c r="AO1830" s="18"/>
      <c r="AP1830" s="18"/>
      <c r="AQ1830" s="18"/>
      <c r="AR1830" s="18"/>
      <c r="AS1830" s="18"/>
      <c r="AT1830" s="18"/>
      <c r="AU1830" s="18"/>
      <c r="AV1830" s="18"/>
      <c r="AW1830" s="18"/>
      <c r="AX1830" s="18"/>
      <c r="AY1830" s="18"/>
      <c r="AZ1830" s="18"/>
      <c r="BA1830" s="18"/>
      <c r="BB1830" s="18"/>
      <c r="BC1830" s="18"/>
      <c r="BD1830" s="18"/>
      <c r="BE1830" s="18"/>
      <c r="BF1830" s="18"/>
      <c r="BG1830" s="18"/>
      <c r="BH1830" s="18"/>
      <c r="BI1830" s="18"/>
      <c r="BJ1830" s="18"/>
      <c r="BK1830" s="18"/>
      <c r="BL1830" s="18"/>
      <c r="BM1830" s="18"/>
      <c r="BN1830" s="18"/>
      <c r="BO1830" s="18"/>
      <c r="BP1830" s="18"/>
      <c r="BQ1830" s="18"/>
      <c r="BR1830" s="18"/>
      <c r="BS1830" s="18"/>
      <c r="BT1830" s="18"/>
      <c r="BU1830" s="18"/>
      <c r="BV1830" s="18"/>
      <c r="BW1830" s="18"/>
      <c r="BX1830" s="18"/>
      <c r="BY1830" s="18"/>
      <c r="BZ1830" s="18"/>
      <c r="CA1830" s="18"/>
      <c r="CB1830" s="18"/>
      <c r="CC1830" s="18"/>
      <c r="CD1830" s="18"/>
      <c r="CE1830" s="18"/>
      <c r="CF1830" s="18"/>
      <c r="CG1830" s="18"/>
      <c r="CH1830" s="18"/>
      <c r="CI1830" s="18"/>
      <c r="CJ1830" s="18"/>
      <c r="CK1830" s="18"/>
      <c r="CL1830" s="18"/>
      <c r="CM1830" s="18"/>
      <c r="CN1830" s="18"/>
      <c r="CO1830" s="18"/>
      <c r="CP1830" s="18"/>
      <c r="CQ1830" s="18"/>
      <c r="CR1830" s="18"/>
      <c r="CS1830" s="18"/>
    </row>
    <row r="1831" spans="1:97">
      <c r="A1831" s="18"/>
      <c r="B1831" s="18"/>
      <c r="C1831" s="18" t="s">
        <v>19707</v>
      </c>
      <c r="D1831" s="18"/>
      <c r="E1831" s="18"/>
      <c r="F1831" s="18"/>
      <c r="G1831" s="18"/>
      <c r="H1831" s="18"/>
      <c r="I1831" s="18"/>
      <c r="J1831" s="18"/>
      <c r="K1831" s="18"/>
      <c r="L1831" s="18"/>
      <c r="M1831" s="18"/>
      <c r="N1831" s="18"/>
      <c r="O1831" s="18"/>
      <c r="P1831" s="18"/>
      <c r="Q1831" s="18"/>
      <c r="R1831" s="18"/>
      <c r="S1831" s="18"/>
      <c r="T1831" s="18"/>
      <c r="U1831" s="18"/>
      <c r="V1831" s="18"/>
      <c r="W1831" s="18"/>
      <c r="X1831" s="18"/>
      <c r="Y1831" s="18"/>
      <c r="Z1831" s="18"/>
      <c r="AA1831" s="18"/>
      <c r="AB1831" s="18"/>
      <c r="AC1831" s="18"/>
      <c r="AD1831" s="18"/>
      <c r="AE1831" s="18"/>
      <c r="AF1831" s="18"/>
      <c r="AG1831" s="18"/>
      <c r="AH1831" s="18"/>
      <c r="AI1831" s="18"/>
      <c r="AJ1831" s="18"/>
      <c r="AK1831" s="18"/>
      <c r="AL1831" s="18"/>
      <c r="AM1831" s="18"/>
      <c r="AN1831" s="18"/>
      <c r="AO1831" s="18"/>
      <c r="AP1831" s="18"/>
      <c r="AQ1831" s="18"/>
      <c r="AR1831" s="18"/>
      <c r="AS1831" s="18"/>
      <c r="AT1831" s="18"/>
      <c r="AU1831" s="18"/>
      <c r="AV1831" s="18"/>
      <c r="AW1831" s="18"/>
      <c r="AX1831" s="18"/>
      <c r="AY1831" s="18"/>
      <c r="AZ1831" s="18"/>
      <c r="BA1831" s="18"/>
      <c r="BB1831" s="18"/>
      <c r="BC1831" s="18"/>
      <c r="BD1831" s="18"/>
      <c r="BE1831" s="18"/>
      <c r="BF1831" s="18"/>
      <c r="BG1831" s="18"/>
      <c r="BH1831" s="18"/>
      <c r="BI1831" s="18"/>
      <c r="BJ1831" s="18"/>
      <c r="BK1831" s="18"/>
      <c r="BL1831" s="18"/>
      <c r="BM1831" s="18"/>
      <c r="BN1831" s="18"/>
      <c r="BO1831" s="18"/>
      <c r="BP1831" s="18"/>
      <c r="BQ1831" s="18"/>
      <c r="BR1831" s="18"/>
      <c r="BS1831" s="18"/>
      <c r="BT1831" s="18"/>
      <c r="BU1831" s="18"/>
      <c r="BV1831" s="18"/>
      <c r="BW1831" s="18"/>
      <c r="BX1831" s="18"/>
      <c r="BY1831" s="18"/>
      <c r="BZ1831" s="18"/>
      <c r="CA1831" s="18"/>
      <c r="CB1831" s="18"/>
      <c r="CC1831" s="18"/>
      <c r="CD1831" s="18"/>
      <c r="CE1831" s="18"/>
      <c r="CF1831" s="18"/>
      <c r="CG1831" s="18"/>
      <c r="CH1831" s="18"/>
      <c r="CI1831" s="18"/>
      <c r="CJ1831" s="18"/>
      <c r="CK1831" s="18"/>
      <c r="CL1831" s="18"/>
      <c r="CM1831" s="18"/>
      <c r="CN1831" s="18"/>
      <c r="CO1831" s="18"/>
      <c r="CP1831" s="18"/>
      <c r="CQ1831" s="18"/>
      <c r="CR1831" s="18"/>
      <c r="CS1831" s="18"/>
    </row>
    <row r="1832" spans="1:97">
      <c r="A1832" s="18"/>
      <c r="B1832" s="18"/>
      <c r="C1832" s="18" t="s">
        <v>19708</v>
      </c>
      <c r="D1832" s="18"/>
      <c r="E1832" s="18"/>
      <c r="F1832" s="18"/>
      <c r="G1832" s="18"/>
      <c r="H1832" s="18"/>
      <c r="I1832" s="18"/>
      <c r="J1832" s="18"/>
      <c r="K1832" s="18"/>
      <c r="L1832" s="18"/>
      <c r="M1832" s="18"/>
      <c r="N1832" s="18"/>
      <c r="O1832" s="18"/>
      <c r="P1832" s="18"/>
      <c r="Q1832" s="18"/>
      <c r="R1832" s="18"/>
      <c r="S1832" s="18"/>
      <c r="T1832" s="18"/>
      <c r="U1832" s="18"/>
      <c r="V1832" s="18"/>
      <c r="W1832" s="18"/>
      <c r="X1832" s="18"/>
      <c r="Y1832" s="18"/>
      <c r="Z1832" s="18"/>
      <c r="AA1832" s="18"/>
      <c r="AB1832" s="18"/>
      <c r="AC1832" s="18"/>
      <c r="AD1832" s="18"/>
      <c r="AE1832" s="18"/>
      <c r="AF1832" s="18"/>
      <c r="AG1832" s="18"/>
      <c r="AH1832" s="18"/>
      <c r="AI1832" s="18"/>
      <c r="AJ1832" s="18"/>
      <c r="AK1832" s="18"/>
      <c r="AL1832" s="18"/>
      <c r="AM1832" s="18"/>
      <c r="AN1832" s="18"/>
      <c r="AO1832" s="18"/>
      <c r="AP1832" s="18"/>
      <c r="AQ1832" s="18"/>
      <c r="AR1832" s="18"/>
      <c r="AS1832" s="18"/>
      <c r="AT1832" s="18"/>
      <c r="AU1832" s="18"/>
      <c r="AV1832" s="18"/>
      <c r="AW1832" s="18"/>
      <c r="AX1832" s="18"/>
      <c r="AY1832" s="18"/>
      <c r="AZ1832" s="18"/>
      <c r="BA1832" s="18"/>
      <c r="BB1832" s="18"/>
      <c r="BC1832" s="18"/>
      <c r="BD1832" s="18"/>
      <c r="BE1832" s="18"/>
      <c r="BF1832" s="18"/>
      <c r="BG1832" s="18"/>
      <c r="BH1832" s="18"/>
      <c r="BI1832" s="18"/>
      <c r="BJ1832" s="18"/>
      <c r="BK1832" s="18"/>
      <c r="BL1832" s="18"/>
      <c r="BM1832" s="18"/>
      <c r="BN1832" s="18"/>
      <c r="BO1832" s="18"/>
      <c r="BP1832" s="18"/>
      <c r="BQ1832" s="18"/>
      <c r="BR1832" s="18"/>
      <c r="BS1832" s="18"/>
      <c r="BT1832" s="18"/>
      <c r="BU1832" s="18"/>
      <c r="BV1832" s="18"/>
      <c r="BW1832" s="18"/>
      <c r="BX1832" s="18"/>
      <c r="BY1832" s="18"/>
      <c r="BZ1832" s="18"/>
      <c r="CA1832" s="18"/>
      <c r="CB1832" s="18"/>
      <c r="CC1832" s="18"/>
      <c r="CD1832" s="18"/>
      <c r="CE1832" s="18"/>
      <c r="CF1832" s="18"/>
      <c r="CG1832" s="18"/>
      <c r="CH1832" s="18"/>
      <c r="CI1832" s="18"/>
      <c r="CJ1832" s="18"/>
      <c r="CK1832" s="18"/>
      <c r="CL1832" s="18"/>
      <c r="CM1832" s="18"/>
      <c r="CN1832" s="18"/>
      <c r="CO1832" s="18"/>
      <c r="CP1832" s="18"/>
      <c r="CQ1832" s="18"/>
      <c r="CR1832" s="18"/>
      <c r="CS1832" s="18"/>
    </row>
    <row r="1833" spans="1:97">
      <c r="A1833" s="18"/>
      <c r="B1833" s="18"/>
      <c r="C1833" s="18" t="s">
        <v>19709</v>
      </c>
      <c r="D1833" s="18"/>
      <c r="E1833" s="18"/>
      <c r="F1833" s="18"/>
      <c r="G1833" s="18"/>
      <c r="H1833" s="18"/>
      <c r="I1833" s="18"/>
      <c r="J1833" s="18"/>
      <c r="K1833" s="18"/>
      <c r="L1833" s="18"/>
      <c r="M1833" s="18"/>
      <c r="N1833" s="18"/>
      <c r="O1833" s="18"/>
      <c r="P1833" s="18"/>
      <c r="Q1833" s="18"/>
      <c r="R1833" s="18"/>
      <c r="S1833" s="18"/>
      <c r="T1833" s="18"/>
      <c r="U1833" s="18"/>
      <c r="V1833" s="18"/>
      <c r="W1833" s="18"/>
      <c r="X1833" s="18"/>
      <c r="Y1833" s="18"/>
      <c r="Z1833" s="18"/>
      <c r="AA1833" s="18"/>
      <c r="AB1833" s="18"/>
      <c r="AC1833" s="18"/>
      <c r="AD1833" s="18"/>
      <c r="AE1833" s="18"/>
      <c r="AF1833" s="18"/>
      <c r="AG1833" s="18"/>
      <c r="AH1833" s="18"/>
      <c r="AI1833" s="18"/>
      <c r="AJ1833" s="18"/>
      <c r="AK1833" s="18"/>
      <c r="AL1833" s="18"/>
      <c r="AM1833" s="18"/>
      <c r="AN1833" s="18"/>
      <c r="AO1833" s="18"/>
      <c r="AP1833" s="18"/>
      <c r="AQ1833" s="18"/>
      <c r="AR1833" s="18"/>
      <c r="AS1833" s="18"/>
      <c r="AT1833" s="18"/>
      <c r="AU1833" s="18"/>
      <c r="AV1833" s="18"/>
      <c r="AW1833" s="18"/>
      <c r="AX1833" s="18"/>
      <c r="AY1833" s="18"/>
      <c r="AZ1833" s="18"/>
      <c r="BA1833" s="18"/>
      <c r="BB1833" s="18"/>
      <c r="BC1833" s="18"/>
      <c r="BD1833" s="18"/>
      <c r="BE1833" s="18"/>
      <c r="BF1833" s="18"/>
      <c r="BG1833" s="18"/>
      <c r="BH1833" s="18"/>
      <c r="BI1833" s="18"/>
      <c r="BJ1833" s="18"/>
      <c r="BK1833" s="18"/>
      <c r="BL1833" s="18"/>
      <c r="BM1833" s="18"/>
      <c r="BN1833" s="18"/>
      <c r="BO1833" s="18"/>
      <c r="BP1833" s="18"/>
      <c r="BQ1833" s="18"/>
      <c r="BR1833" s="18"/>
      <c r="BS1833" s="18"/>
      <c r="BT1833" s="18"/>
      <c r="BU1833" s="18"/>
      <c r="BV1833" s="18"/>
      <c r="BW1833" s="18"/>
      <c r="BX1833" s="18"/>
      <c r="BY1833" s="18"/>
      <c r="BZ1833" s="18"/>
      <c r="CA1833" s="18"/>
      <c r="CB1833" s="18"/>
      <c r="CC1833" s="18"/>
      <c r="CD1833" s="18"/>
      <c r="CE1833" s="18"/>
      <c r="CF1833" s="18"/>
      <c r="CG1833" s="18"/>
      <c r="CH1833" s="18"/>
      <c r="CI1833" s="18"/>
      <c r="CJ1833" s="18"/>
      <c r="CK1833" s="18"/>
      <c r="CL1833" s="18"/>
      <c r="CM1833" s="18"/>
      <c r="CN1833" s="18"/>
      <c r="CO1833" s="18"/>
      <c r="CP1833" s="18"/>
      <c r="CQ1833" s="18"/>
      <c r="CR1833" s="18"/>
      <c r="CS1833" s="18"/>
    </row>
    <row r="1834" spans="1:97">
      <c r="A1834" s="18"/>
      <c r="B1834" s="18"/>
      <c r="C1834" s="18" t="s">
        <v>19710</v>
      </c>
      <c r="D1834" s="18"/>
      <c r="E1834" s="18"/>
      <c r="F1834" s="18"/>
      <c r="G1834" s="18"/>
      <c r="H1834" s="18"/>
      <c r="I1834" s="18"/>
      <c r="J1834" s="18"/>
      <c r="K1834" s="18"/>
      <c r="L1834" s="18"/>
      <c r="M1834" s="18"/>
      <c r="N1834" s="18"/>
      <c r="O1834" s="18"/>
      <c r="P1834" s="18"/>
      <c r="Q1834" s="18"/>
      <c r="R1834" s="18"/>
      <c r="S1834" s="18"/>
      <c r="T1834" s="18"/>
      <c r="U1834" s="18"/>
      <c r="V1834" s="18"/>
      <c r="W1834" s="18"/>
      <c r="X1834" s="18"/>
      <c r="Y1834" s="18"/>
      <c r="Z1834" s="18"/>
      <c r="AA1834" s="18"/>
      <c r="AB1834" s="18"/>
      <c r="AC1834" s="18"/>
      <c r="AD1834" s="18"/>
      <c r="AE1834" s="18"/>
      <c r="AF1834" s="18"/>
      <c r="AG1834" s="18"/>
      <c r="AH1834" s="18"/>
      <c r="AI1834" s="18"/>
      <c r="AJ1834" s="18"/>
      <c r="AK1834" s="18"/>
      <c r="AL1834" s="18"/>
      <c r="AM1834" s="18"/>
      <c r="AN1834" s="18"/>
      <c r="AO1834" s="18"/>
      <c r="AP1834" s="18"/>
      <c r="AQ1834" s="18"/>
      <c r="AR1834" s="18"/>
      <c r="AS1834" s="18"/>
      <c r="AT1834" s="18"/>
      <c r="AU1834" s="18"/>
      <c r="AV1834" s="18"/>
      <c r="AW1834" s="18"/>
      <c r="AX1834" s="18"/>
      <c r="AY1834" s="18"/>
      <c r="AZ1834" s="18"/>
      <c r="BA1834" s="18"/>
      <c r="BB1834" s="18"/>
      <c r="BC1834" s="18"/>
      <c r="BD1834" s="18"/>
      <c r="BE1834" s="18"/>
      <c r="BF1834" s="18"/>
      <c r="BG1834" s="18"/>
      <c r="BH1834" s="18"/>
      <c r="BI1834" s="18"/>
      <c r="BJ1834" s="18"/>
      <c r="BK1834" s="18"/>
      <c r="BL1834" s="18"/>
      <c r="BM1834" s="18"/>
      <c r="BN1834" s="18"/>
      <c r="BO1834" s="18"/>
      <c r="BP1834" s="18"/>
      <c r="BQ1834" s="18"/>
      <c r="BR1834" s="18"/>
      <c r="BS1834" s="18"/>
      <c r="BT1834" s="18"/>
      <c r="BU1834" s="18"/>
      <c r="BV1834" s="18"/>
      <c r="BW1834" s="18"/>
      <c r="BX1834" s="18"/>
      <c r="BY1834" s="18"/>
      <c r="BZ1834" s="18"/>
      <c r="CA1834" s="18"/>
      <c r="CB1834" s="18"/>
      <c r="CC1834" s="18"/>
      <c r="CD1834" s="18"/>
      <c r="CE1834" s="18"/>
      <c r="CF1834" s="18"/>
      <c r="CG1834" s="18"/>
      <c r="CH1834" s="18"/>
      <c r="CI1834" s="18"/>
      <c r="CJ1834" s="18"/>
      <c r="CK1834" s="18"/>
      <c r="CL1834" s="18"/>
      <c r="CM1834" s="18"/>
      <c r="CN1834" s="18"/>
      <c r="CO1834" s="18"/>
      <c r="CP1834" s="18"/>
      <c r="CQ1834" s="18"/>
      <c r="CR1834" s="18"/>
      <c r="CS1834" s="18"/>
    </row>
    <row r="1835" spans="1:97">
      <c r="A1835" s="18"/>
      <c r="B1835" s="18"/>
      <c r="C1835" s="18" t="s">
        <v>19711</v>
      </c>
      <c r="D1835" s="18"/>
      <c r="E1835" s="18"/>
      <c r="F1835" s="18"/>
      <c r="G1835" s="18"/>
      <c r="H1835" s="18"/>
      <c r="I1835" s="18"/>
      <c r="J1835" s="18"/>
      <c r="K1835" s="18"/>
      <c r="L1835" s="18"/>
      <c r="M1835" s="18"/>
      <c r="N1835" s="18"/>
      <c r="O1835" s="18"/>
      <c r="P1835" s="18"/>
      <c r="Q1835" s="18"/>
      <c r="R1835" s="18"/>
      <c r="S1835" s="18"/>
      <c r="T1835" s="18"/>
      <c r="U1835" s="18"/>
      <c r="V1835" s="18"/>
      <c r="W1835" s="18"/>
      <c r="X1835" s="18"/>
      <c r="Y1835" s="18"/>
      <c r="Z1835" s="18"/>
      <c r="AA1835" s="18"/>
      <c r="AB1835" s="18"/>
      <c r="AC1835" s="18"/>
      <c r="AD1835" s="18"/>
      <c r="AE1835" s="18"/>
      <c r="AF1835" s="18"/>
      <c r="AG1835" s="18"/>
      <c r="AH1835" s="18"/>
      <c r="AI1835" s="18"/>
      <c r="AJ1835" s="18"/>
      <c r="AK1835" s="18"/>
      <c r="AL1835" s="18"/>
      <c r="AM1835" s="18"/>
      <c r="AN1835" s="18"/>
      <c r="AO1835" s="18"/>
      <c r="AP1835" s="18"/>
      <c r="AQ1835" s="18"/>
      <c r="AR1835" s="18"/>
      <c r="AS1835" s="18"/>
      <c r="AT1835" s="18"/>
      <c r="AU1835" s="18"/>
      <c r="AV1835" s="18"/>
      <c r="AW1835" s="18"/>
      <c r="AX1835" s="18"/>
      <c r="AY1835" s="18"/>
      <c r="AZ1835" s="18"/>
      <c r="BA1835" s="18"/>
      <c r="BB1835" s="18"/>
      <c r="BC1835" s="18"/>
      <c r="BD1835" s="18"/>
      <c r="BE1835" s="18"/>
      <c r="BF1835" s="18"/>
      <c r="BG1835" s="18"/>
      <c r="BH1835" s="18"/>
      <c r="BI1835" s="18"/>
      <c r="BJ1835" s="18"/>
      <c r="BK1835" s="18"/>
      <c r="BL1835" s="18"/>
      <c r="BM1835" s="18"/>
      <c r="BN1835" s="18"/>
      <c r="BO1835" s="18"/>
      <c r="BP1835" s="18"/>
      <c r="BQ1835" s="18"/>
      <c r="BR1835" s="18"/>
      <c r="BS1835" s="18"/>
      <c r="BT1835" s="18"/>
      <c r="BU1835" s="18"/>
      <c r="BV1835" s="18"/>
      <c r="BW1835" s="18"/>
      <c r="BX1835" s="18"/>
      <c r="BY1835" s="18"/>
      <c r="BZ1835" s="18"/>
      <c r="CA1835" s="18"/>
      <c r="CB1835" s="18"/>
      <c r="CC1835" s="18"/>
      <c r="CD1835" s="18"/>
      <c r="CE1835" s="18"/>
      <c r="CF1835" s="18"/>
      <c r="CG1835" s="18"/>
      <c r="CH1835" s="18"/>
      <c r="CI1835" s="18"/>
      <c r="CJ1835" s="18"/>
      <c r="CK1835" s="18"/>
      <c r="CL1835" s="18"/>
      <c r="CM1835" s="18"/>
      <c r="CN1835" s="18"/>
      <c r="CO1835" s="18"/>
      <c r="CP1835" s="18"/>
      <c r="CQ1835" s="18"/>
      <c r="CR1835" s="18"/>
      <c r="CS1835" s="18"/>
    </row>
    <row r="1836" spans="1:97">
      <c r="A1836" s="18"/>
      <c r="B1836" s="18"/>
      <c r="C1836" s="18" t="s">
        <v>19712</v>
      </c>
      <c r="D1836" s="18"/>
      <c r="E1836" s="18"/>
      <c r="F1836" s="18"/>
      <c r="G1836" s="18"/>
      <c r="H1836" s="18"/>
      <c r="I1836" s="18"/>
      <c r="J1836" s="18"/>
      <c r="K1836" s="18"/>
      <c r="L1836" s="18"/>
      <c r="M1836" s="18"/>
      <c r="N1836" s="18"/>
      <c r="O1836" s="18"/>
      <c r="P1836" s="18"/>
      <c r="Q1836" s="18"/>
      <c r="R1836" s="18"/>
      <c r="S1836" s="18"/>
      <c r="T1836" s="18"/>
      <c r="U1836" s="18"/>
      <c r="V1836" s="18"/>
      <c r="W1836" s="18"/>
      <c r="X1836" s="18"/>
      <c r="Y1836" s="18"/>
      <c r="Z1836" s="18"/>
      <c r="AA1836" s="18"/>
      <c r="AB1836" s="18"/>
      <c r="AC1836" s="18"/>
      <c r="AD1836" s="18"/>
      <c r="AE1836" s="18"/>
      <c r="AF1836" s="18"/>
      <c r="AG1836" s="18"/>
      <c r="AH1836" s="18"/>
      <c r="AI1836" s="18"/>
      <c r="AJ1836" s="18"/>
      <c r="AK1836" s="18"/>
      <c r="AL1836" s="18"/>
      <c r="AM1836" s="18"/>
      <c r="AN1836" s="18"/>
      <c r="AO1836" s="18"/>
      <c r="AP1836" s="18"/>
      <c r="AQ1836" s="18"/>
      <c r="AR1836" s="18"/>
      <c r="AS1836" s="18"/>
      <c r="AT1836" s="18"/>
      <c r="AU1836" s="18"/>
      <c r="AV1836" s="18"/>
      <c r="AW1836" s="18"/>
      <c r="AX1836" s="18"/>
      <c r="AY1836" s="18"/>
      <c r="AZ1836" s="18"/>
      <c r="BA1836" s="18"/>
      <c r="BB1836" s="18"/>
      <c r="BC1836" s="18"/>
      <c r="BD1836" s="18"/>
      <c r="BE1836" s="18"/>
      <c r="BF1836" s="18"/>
      <c r="BG1836" s="18"/>
      <c r="BH1836" s="18"/>
      <c r="BI1836" s="18"/>
      <c r="BJ1836" s="18"/>
      <c r="BK1836" s="18"/>
      <c r="BL1836" s="18"/>
      <c r="BM1836" s="18"/>
      <c r="BN1836" s="18"/>
      <c r="BO1836" s="18"/>
      <c r="BP1836" s="18"/>
      <c r="BQ1836" s="18"/>
      <c r="BR1836" s="18"/>
      <c r="BS1836" s="18"/>
      <c r="BT1836" s="18"/>
      <c r="BU1836" s="18"/>
      <c r="BV1836" s="18"/>
      <c r="BW1836" s="18"/>
      <c r="BX1836" s="18"/>
      <c r="BY1836" s="18"/>
      <c r="BZ1836" s="18"/>
      <c r="CA1836" s="18"/>
      <c r="CB1836" s="18"/>
      <c r="CC1836" s="18"/>
      <c r="CD1836" s="18"/>
      <c r="CE1836" s="18"/>
      <c r="CF1836" s="18"/>
      <c r="CG1836" s="18"/>
      <c r="CH1836" s="18"/>
      <c r="CI1836" s="18"/>
      <c r="CJ1836" s="18"/>
      <c r="CK1836" s="18"/>
      <c r="CL1836" s="18"/>
      <c r="CM1836" s="18"/>
      <c r="CN1836" s="18"/>
      <c r="CO1836" s="18"/>
      <c r="CP1836" s="18"/>
      <c r="CQ1836" s="18"/>
      <c r="CR1836" s="18"/>
      <c r="CS1836" s="18"/>
    </row>
    <row r="1837" spans="1:97">
      <c r="A1837" s="18"/>
      <c r="B1837" s="18"/>
      <c r="C1837" s="18" t="s">
        <v>19713</v>
      </c>
      <c r="D1837" s="18"/>
      <c r="E1837" s="18"/>
      <c r="F1837" s="18"/>
      <c r="G1837" s="18"/>
      <c r="H1837" s="18"/>
      <c r="I1837" s="18"/>
      <c r="J1837" s="18"/>
      <c r="K1837" s="18"/>
      <c r="L1837" s="18"/>
      <c r="M1837" s="18"/>
      <c r="N1837" s="18"/>
      <c r="O1837" s="18"/>
      <c r="P1837" s="18"/>
      <c r="Q1837" s="18"/>
      <c r="R1837" s="18"/>
      <c r="S1837" s="18"/>
      <c r="T1837" s="18"/>
      <c r="U1837" s="18"/>
      <c r="V1837" s="18"/>
      <c r="W1837" s="18"/>
      <c r="X1837" s="18"/>
      <c r="Y1837" s="18"/>
      <c r="Z1837" s="18"/>
      <c r="AA1837" s="18"/>
      <c r="AB1837" s="18"/>
      <c r="AC1837" s="18"/>
      <c r="AD1837" s="18"/>
      <c r="AE1837" s="18"/>
      <c r="AF1837" s="18"/>
      <c r="AG1837" s="18"/>
      <c r="AH1837" s="18"/>
      <c r="AI1837" s="18"/>
      <c r="AJ1837" s="18"/>
      <c r="AK1837" s="18"/>
      <c r="AL1837" s="18"/>
      <c r="AM1837" s="18"/>
      <c r="AN1837" s="18"/>
      <c r="AO1837" s="18"/>
      <c r="AP1837" s="18"/>
      <c r="AQ1837" s="18"/>
      <c r="AR1837" s="18"/>
      <c r="AS1837" s="18"/>
      <c r="AT1837" s="18"/>
      <c r="AU1837" s="18"/>
      <c r="AV1837" s="18"/>
      <c r="AW1837" s="18"/>
      <c r="AX1837" s="18"/>
      <c r="AY1837" s="18"/>
      <c r="AZ1837" s="18"/>
      <c r="BA1837" s="18"/>
      <c r="BB1837" s="18"/>
      <c r="BC1837" s="18"/>
      <c r="BD1837" s="18"/>
      <c r="BE1837" s="18"/>
      <c r="BF1837" s="18"/>
      <c r="BG1837" s="18"/>
      <c r="BH1837" s="18"/>
      <c r="BI1837" s="18"/>
      <c r="BJ1837" s="18"/>
      <c r="BK1837" s="18"/>
      <c r="BL1837" s="18"/>
      <c r="BM1837" s="18"/>
      <c r="BN1837" s="18"/>
      <c r="BO1837" s="18"/>
      <c r="BP1837" s="18"/>
      <c r="BQ1837" s="18"/>
      <c r="BR1837" s="18"/>
      <c r="BS1837" s="18"/>
      <c r="BT1837" s="18"/>
      <c r="BU1837" s="18"/>
      <c r="BV1837" s="18"/>
      <c r="BW1837" s="18"/>
      <c r="BX1837" s="18"/>
      <c r="BY1837" s="18"/>
      <c r="BZ1837" s="18"/>
      <c r="CA1837" s="18"/>
      <c r="CB1837" s="18"/>
      <c r="CC1837" s="18"/>
      <c r="CD1837" s="18"/>
      <c r="CE1837" s="18"/>
      <c r="CF1837" s="18"/>
      <c r="CG1837" s="18"/>
      <c r="CH1837" s="18"/>
      <c r="CI1837" s="18"/>
      <c r="CJ1837" s="18"/>
      <c r="CK1837" s="18"/>
      <c r="CL1837" s="18"/>
      <c r="CM1837" s="18"/>
      <c r="CN1837" s="18"/>
      <c r="CO1837" s="18"/>
      <c r="CP1837" s="18"/>
      <c r="CQ1837" s="18"/>
      <c r="CR1837" s="18"/>
      <c r="CS1837" s="18"/>
    </row>
    <row r="1838" spans="1:97">
      <c r="A1838" s="18"/>
      <c r="B1838" s="18"/>
      <c r="C1838" s="18" t="s">
        <v>19714</v>
      </c>
      <c r="D1838" s="18"/>
      <c r="E1838" s="18"/>
      <c r="F1838" s="18"/>
      <c r="G1838" s="18"/>
      <c r="H1838" s="18"/>
      <c r="I1838" s="18"/>
      <c r="J1838" s="18"/>
      <c r="K1838" s="18"/>
      <c r="L1838" s="18"/>
      <c r="M1838" s="18"/>
      <c r="N1838" s="18"/>
      <c r="O1838" s="18"/>
      <c r="P1838" s="18"/>
      <c r="Q1838" s="18"/>
      <c r="R1838" s="18"/>
      <c r="S1838" s="18"/>
      <c r="T1838" s="18"/>
      <c r="U1838" s="18"/>
      <c r="V1838" s="18"/>
      <c r="W1838" s="18"/>
      <c r="X1838" s="18"/>
      <c r="Y1838" s="18"/>
      <c r="Z1838" s="18"/>
      <c r="AA1838" s="18"/>
      <c r="AB1838" s="18"/>
      <c r="AC1838" s="18"/>
      <c r="AD1838" s="18"/>
      <c r="AE1838" s="18"/>
      <c r="AF1838" s="18"/>
      <c r="AG1838" s="18"/>
      <c r="AH1838" s="18"/>
      <c r="AI1838" s="18"/>
      <c r="AJ1838" s="18"/>
      <c r="AK1838" s="18"/>
      <c r="AL1838" s="18"/>
      <c r="AM1838" s="18"/>
      <c r="AN1838" s="18"/>
      <c r="AO1838" s="18"/>
      <c r="AP1838" s="18"/>
      <c r="AQ1838" s="18"/>
      <c r="AR1838" s="18"/>
      <c r="AS1838" s="18"/>
      <c r="AT1838" s="18"/>
      <c r="AU1838" s="18"/>
      <c r="AV1838" s="18"/>
      <c r="AW1838" s="18"/>
      <c r="AX1838" s="18"/>
      <c r="AY1838" s="18"/>
      <c r="AZ1838" s="18"/>
      <c r="BA1838" s="18"/>
      <c r="BB1838" s="18"/>
      <c r="BC1838" s="18"/>
      <c r="BD1838" s="18"/>
      <c r="BE1838" s="18"/>
      <c r="BF1838" s="18"/>
      <c r="BG1838" s="18"/>
      <c r="BH1838" s="18"/>
      <c r="BI1838" s="18"/>
      <c r="BJ1838" s="18"/>
      <c r="BK1838" s="18"/>
      <c r="BL1838" s="18"/>
      <c r="BM1838" s="18"/>
      <c r="BN1838" s="18"/>
      <c r="BO1838" s="18"/>
      <c r="BP1838" s="18"/>
      <c r="BQ1838" s="18"/>
      <c r="BR1838" s="18"/>
      <c r="BS1838" s="18"/>
      <c r="BT1838" s="18"/>
      <c r="BU1838" s="18"/>
      <c r="BV1838" s="18"/>
      <c r="BW1838" s="18"/>
      <c r="BX1838" s="18"/>
      <c r="BY1838" s="18"/>
      <c r="BZ1838" s="18"/>
      <c r="CA1838" s="18"/>
      <c r="CB1838" s="18"/>
      <c r="CC1838" s="18"/>
      <c r="CD1838" s="18"/>
      <c r="CE1838" s="18"/>
      <c r="CF1838" s="18"/>
      <c r="CG1838" s="18"/>
      <c r="CH1838" s="18"/>
      <c r="CI1838" s="18"/>
      <c r="CJ1838" s="18"/>
      <c r="CK1838" s="18"/>
      <c r="CL1838" s="18"/>
      <c r="CM1838" s="18"/>
      <c r="CN1838" s="18"/>
      <c r="CO1838" s="18"/>
      <c r="CP1838" s="18"/>
      <c r="CQ1838" s="18"/>
      <c r="CR1838" s="18"/>
      <c r="CS1838" s="18"/>
    </row>
    <row r="1839" spans="1:97">
      <c r="A1839" s="18"/>
      <c r="B1839" s="18"/>
      <c r="C1839" s="18" t="s">
        <v>19715</v>
      </c>
      <c r="D1839" s="18"/>
      <c r="E1839" s="18"/>
      <c r="F1839" s="18"/>
      <c r="G1839" s="18"/>
      <c r="H1839" s="18"/>
      <c r="I1839" s="18"/>
      <c r="J1839" s="18"/>
      <c r="K1839" s="18"/>
      <c r="L1839" s="18"/>
      <c r="M1839" s="18"/>
      <c r="N1839" s="18"/>
      <c r="O1839" s="18"/>
      <c r="P1839" s="18"/>
      <c r="Q1839" s="18"/>
      <c r="R1839" s="18"/>
      <c r="S1839" s="18"/>
      <c r="T1839" s="18"/>
      <c r="U1839" s="18"/>
      <c r="V1839" s="18"/>
      <c r="W1839" s="18"/>
      <c r="X1839" s="18"/>
      <c r="Y1839" s="18"/>
      <c r="Z1839" s="18"/>
      <c r="AA1839" s="18"/>
      <c r="AB1839" s="18"/>
      <c r="AC1839" s="18"/>
      <c r="AD1839" s="18"/>
      <c r="AE1839" s="18"/>
      <c r="AF1839" s="18"/>
      <c r="AG1839" s="18"/>
      <c r="AH1839" s="18"/>
      <c r="AI1839" s="18"/>
      <c r="AJ1839" s="18"/>
      <c r="AK1839" s="18"/>
      <c r="AL1839" s="18"/>
      <c r="AM1839" s="18"/>
      <c r="AN1839" s="18"/>
      <c r="AO1839" s="18"/>
      <c r="AP1839" s="18"/>
      <c r="AQ1839" s="18"/>
      <c r="AR1839" s="18"/>
      <c r="AS1839" s="18"/>
      <c r="AT1839" s="18"/>
      <c r="AU1839" s="18"/>
      <c r="AV1839" s="18"/>
      <c r="AW1839" s="18"/>
      <c r="AX1839" s="18"/>
      <c r="AY1839" s="18"/>
      <c r="AZ1839" s="18"/>
      <c r="BA1839" s="18"/>
      <c r="BB1839" s="18"/>
      <c r="BC1839" s="18"/>
      <c r="BD1839" s="18"/>
      <c r="BE1839" s="18"/>
      <c r="BF1839" s="18"/>
      <c r="BG1839" s="18"/>
      <c r="BH1839" s="18"/>
      <c r="BI1839" s="18"/>
      <c r="BJ1839" s="18"/>
      <c r="BK1839" s="18"/>
      <c r="BL1839" s="18"/>
      <c r="BM1839" s="18"/>
      <c r="BN1839" s="18"/>
      <c r="BO1839" s="18"/>
      <c r="BP1839" s="18"/>
      <c r="BQ1839" s="18"/>
      <c r="BR1839" s="18"/>
      <c r="BS1839" s="18"/>
      <c r="BT1839" s="18"/>
      <c r="BU1839" s="18"/>
      <c r="BV1839" s="18"/>
      <c r="BW1839" s="18"/>
      <c r="BX1839" s="18"/>
      <c r="BY1839" s="18"/>
      <c r="BZ1839" s="18"/>
      <c r="CA1839" s="18"/>
      <c r="CB1839" s="18"/>
      <c r="CC1839" s="18"/>
      <c r="CD1839" s="18"/>
      <c r="CE1839" s="18"/>
      <c r="CF1839" s="18"/>
      <c r="CG1839" s="18"/>
      <c r="CH1839" s="18"/>
      <c r="CI1839" s="18"/>
      <c r="CJ1839" s="18"/>
      <c r="CK1839" s="18"/>
      <c r="CL1839" s="18"/>
      <c r="CM1839" s="18"/>
      <c r="CN1839" s="18"/>
      <c r="CO1839" s="18"/>
      <c r="CP1839" s="18"/>
      <c r="CQ1839" s="18"/>
      <c r="CR1839" s="18"/>
      <c r="CS1839" s="18"/>
    </row>
    <row r="1840" spans="1:97">
      <c r="A1840" s="18"/>
      <c r="B1840" s="18"/>
      <c r="C1840" s="18" t="s">
        <v>19716</v>
      </c>
      <c r="D1840" s="18"/>
      <c r="E1840" s="18"/>
      <c r="F1840" s="18"/>
      <c r="G1840" s="18"/>
      <c r="H1840" s="18"/>
      <c r="I1840" s="18"/>
      <c r="J1840" s="18"/>
      <c r="K1840" s="18"/>
      <c r="L1840" s="18"/>
      <c r="M1840" s="18"/>
      <c r="N1840" s="18"/>
      <c r="O1840" s="18"/>
      <c r="P1840" s="18"/>
      <c r="Q1840" s="18"/>
      <c r="R1840" s="18"/>
      <c r="S1840" s="18"/>
      <c r="T1840" s="18"/>
      <c r="U1840" s="18"/>
      <c r="V1840" s="18"/>
      <c r="W1840" s="18"/>
      <c r="X1840" s="18"/>
      <c r="Y1840" s="18"/>
      <c r="Z1840" s="18"/>
      <c r="AA1840" s="18"/>
      <c r="AB1840" s="18"/>
      <c r="AC1840" s="18"/>
      <c r="AD1840" s="18"/>
      <c r="AE1840" s="18"/>
      <c r="AF1840" s="18"/>
      <c r="AG1840" s="18"/>
      <c r="AH1840" s="18"/>
      <c r="AI1840" s="18"/>
      <c r="AJ1840" s="18"/>
      <c r="AK1840" s="18"/>
      <c r="AL1840" s="18"/>
      <c r="AM1840" s="18"/>
      <c r="AN1840" s="18"/>
      <c r="AO1840" s="18"/>
      <c r="AP1840" s="18"/>
      <c r="AQ1840" s="18"/>
      <c r="AR1840" s="18"/>
      <c r="AS1840" s="18"/>
      <c r="AT1840" s="18"/>
      <c r="AU1840" s="18"/>
      <c r="AV1840" s="18"/>
      <c r="AW1840" s="18"/>
      <c r="AX1840" s="18"/>
      <c r="AY1840" s="18"/>
      <c r="AZ1840" s="18"/>
      <c r="BA1840" s="18"/>
      <c r="BB1840" s="18"/>
      <c r="BC1840" s="18"/>
      <c r="BD1840" s="18"/>
      <c r="BE1840" s="18"/>
      <c r="BF1840" s="18"/>
      <c r="BG1840" s="18"/>
      <c r="BH1840" s="18"/>
      <c r="BI1840" s="18"/>
      <c r="BJ1840" s="18"/>
      <c r="BK1840" s="18"/>
      <c r="BL1840" s="18"/>
      <c r="BM1840" s="18"/>
      <c r="BN1840" s="18"/>
      <c r="BO1840" s="18"/>
      <c r="BP1840" s="18"/>
      <c r="BQ1840" s="18"/>
      <c r="BR1840" s="18"/>
      <c r="BS1840" s="18"/>
      <c r="BT1840" s="18"/>
      <c r="BU1840" s="18"/>
      <c r="BV1840" s="18"/>
      <c r="BW1840" s="18"/>
      <c r="BX1840" s="18"/>
      <c r="BY1840" s="18"/>
      <c r="BZ1840" s="18"/>
      <c r="CA1840" s="18"/>
      <c r="CB1840" s="18"/>
      <c r="CC1840" s="18"/>
      <c r="CD1840" s="18"/>
      <c r="CE1840" s="18"/>
      <c r="CF1840" s="18"/>
      <c r="CG1840" s="18"/>
      <c r="CH1840" s="18"/>
      <c r="CI1840" s="18"/>
      <c r="CJ1840" s="18"/>
      <c r="CK1840" s="18"/>
      <c r="CL1840" s="18"/>
      <c r="CM1840" s="18"/>
      <c r="CN1840" s="18"/>
      <c r="CO1840" s="18"/>
      <c r="CP1840" s="18"/>
      <c r="CQ1840" s="18"/>
      <c r="CR1840" s="18"/>
      <c r="CS1840" s="18"/>
    </row>
    <row r="1841" spans="1:97">
      <c r="A1841" s="18"/>
      <c r="B1841" s="18"/>
      <c r="C1841" s="18" t="s">
        <v>19717</v>
      </c>
      <c r="D1841" s="18"/>
      <c r="E1841" s="18"/>
      <c r="F1841" s="18"/>
      <c r="G1841" s="18"/>
      <c r="H1841" s="18"/>
      <c r="I1841" s="18"/>
      <c r="J1841" s="18"/>
      <c r="K1841" s="18"/>
      <c r="L1841" s="18"/>
      <c r="M1841" s="18"/>
      <c r="N1841" s="18"/>
      <c r="O1841" s="18"/>
      <c r="P1841" s="18"/>
      <c r="Q1841" s="18"/>
      <c r="R1841" s="18"/>
      <c r="S1841" s="18"/>
      <c r="T1841" s="18"/>
      <c r="U1841" s="18"/>
      <c r="V1841" s="18"/>
      <c r="W1841" s="18"/>
      <c r="X1841" s="18"/>
      <c r="Y1841" s="18"/>
      <c r="Z1841" s="18"/>
      <c r="AA1841" s="18"/>
      <c r="AB1841" s="18"/>
      <c r="AC1841" s="18"/>
      <c r="AD1841" s="18"/>
      <c r="AE1841" s="18"/>
      <c r="AF1841" s="18"/>
      <c r="AG1841" s="18"/>
      <c r="AH1841" s="18"/>
      <c r="AI1841" s="18"/>
      <c r="AJ1841" s="18"/>
      <c r="AK1841" s="18"/>
      <c r="AL1841" s="18"/>
      <c r="AM1841" s="18"/>
      <c r="AN1841" s="18"/>
      <c r="AO1841" s="18"/>
      <c r="AP1841" s="18"/>
      <c r="AQ1841" s="18"/>
      <c r="AR1841" s="18"/>
      <c r="AS1841" s="18"/>
      <c r="AT1841" s="18"/>
      <c r="AU1841" s="18"/>
      <c r="AV1841" s="18"/>
      <c r="AW1841" s="18"/>
      <c r="AX1841" s="18"/>
      <c r="AY1841" s="18"/>
      <c r="AZ1841" s="18"/>
      <c r="BA1841" s="18"/>
      <c r="BB1841" s="18"/>
      <c r="BC1841" s="18"/>
      <c r="BD1841" s="18"/>
      <c r="BE1841" s="18"/>
      <c r="BF1841" s="18"/>
      <c r="BG1841" s="18"/>
      <c r="BH1841" s="18"/>
      <c r="BI1841" s="18"/>
      <c r="BJ1841" s="18"/>
      <c r="BK1841" s="18"/>
      <c r="BL1841" s="18"/>
      <c r="BM1841" s="18"/>
      <c r="BN1841" s="18"/>
      <c r="BO1841" s="18"/>
      <c r="BP1841" s="18"/>
      <c r="BQ1841" s="18"/>
      <c r="BR1841" s="18"/>
      <c r="BS1841" s="18"/>
      <c r="BT1841" s="18"/>
      <c r="BU1841" s="18"/>
      <c r="BV1841" s="18"/>
      <c r="BW1841" s="18"/>
      <c r="BX1841" s="18"/>
      <c r="BY1841" s="18"/>
      <c r="BZ1841" s="18"/>
      <c r="CA1841" s="18"/>
      <c r="CB1841" s="18"/>
      <c r="CC1841" s="18"/>
      <c r="CD1841" s="18"/>
      <c r="CE1841" s="18"/>
      <c r="CF1841" s="18"/>
      <c r="CG1841" s="18"/>
      <c r="CH1841" s="18"/>
      <c r="CI1841" s="18"/>
      <c r="CJ1841" s="18"/>
      <c r="CK1841" s="18"/>
      <c r="CL1841" s="18"/>
      <c r="CM1841" s="18"/>
      <c r="CN1841" s="18"/>
      <c r="CO1841" s="18"/>
      <c r="CP1841" s="18"/>
      <c r="CQ1841" s="18"/>
      <c r="CR1841" s="18"/>
      <c r="CS1841" s="18"/>
    </row>
    <row r="1842" spans="1:97">
      <c r="A1842" s="18"/>
      <c r="B1842" s="18"/>
      <c r="C1842" s="18" t="s">
        <v>19718</v>
      </c>
      <c r="D1842" s="18"/>
      <c r="E1842" s="18"/>
      <c r="F1842" s="18"/>
      <c r="G1842" s="18"/>
      <c r="H1842" s="18"/>
      <c r="I1842" s="18"/>
      <c r="J1842" s="18"/>
      <c r="K1842" s="18"/>
      <c r="L1842" s="18"/>
      <c r="M1842" s="18"/>
      <c r="N1842" s="18"/>
      <c r="O1842" s="18"/>
      <c r="P1842" s="18"/>
      <c r="Q1842" s="18"/>
      <c r="R1842" s="18"/>
      <c r="S1842" s="18"/>
      <c r="T1842" s="18"/>
      <c r="U1842" s="18"/>
      <c r="V1842" s="18"/>
      <c r="W1842" s="18"/>
      <c r="X1842" s="18"/>
      <c r="Y1842" s="18"/>
      <c r="Z1842" s="18"/>
      <c r="AA1842" s="18"/>
      <c r="AB1842" s="18"/>
      <c r="AC1842" s="18"/>
      <c r="AD1842" s="18"/>
      <c r="AE1842" s="18"/>
      <c r="AF1842" s="18"/>
      <c r="AG1842" s="18"/>
      <c r="AH1842" s="18"/>
      <c r="AI1842" s="18"/>
      <c r="AJ1842" s="18"/>
      <c r="AK1842" s="18"/>
      <c r="AL1842" s="18"/>
      <c r="AM1842" s="18"/>
      <c r="AN1842" s="18"/>
      <c r="AO1842" s="18"/>
      <c r="AP1842" s="18"/>
      <c r="AQ1842" s="18"/>
      <c r="AR1842" s="18"/>
      <c r="AS1842" s="18"/>
      <c r="AT1842" s="18"/>
      <c r="AU1842" s="18"/>
      <c r="AV1842" s="18"/>
      <c r="AW1842" s="18"/>
      <c r="AX1842" s="18"/>
      <c r="AY1842" s="18"/>
      <c r="AZ1842" s="18"/>
      <c r="BA1842" s="18"/>
      <c r="BB1842" s="18"/>
      <c r="BC1842" s="18"/>
      <c r="BD1842" s="18"/>
      <c r="BE1842" s="18"/>
      <c r="BF1842" s="18"/>
      <c r="BG1842" s="18"/>
      <c r="BH1842" s="18"/>
      <c r="BI1842" s="18"/>
      <c r="BJ1842" s="18"/>
      <c r="BK1842" s="18"/>
      <c r="BL1842" s="18"/>
      <c r="BM1842" s="18"/>
      <c r="BN1842" s="18"/>
      <c r="BO1842" s="18"/>
      <c r="BP1842" s="18"/>
      <c r="BQ1842" s="18"/>
      <c r="BR1842" s="18"/>
      <c r="BS1842" s="18"/>
      <c r="BT1842" s="18"/>
      <c r="BU1842" s="18"/>
      <c r="BV1842" s="18"/>
      <c r="BW1842" s="18"/>
      <c r="BX1842" s="18"/>
      <c r="BY1842" s="18"/>
      <c r="BZ1842" s="18"/>
      <c r="CA1842" s="18"/>
      <c r="CB1842" s="18"/>
      <c r="CC1842" s="18"/>
      <c r="CD1842" s="18"/>
      <c r="CE1842" s="18"/>
      <c r="CF1842" s="18"/>
      <c r="CG1842" s="18"/>
      <c r="CH1842" s="18"/>
      <c r="CI1842" s="18"/>
      <c r="CJ1842" s="18"/>
      <c r="CK1842" s="18"/>
      <c r="CL1842" s="18"/>
      <c r="CM1842" s="18"/>
      <c r="CN1842" s="18"/>
      <c r="CO1842" s="18"/>
      <c r="CP1842" s="18"/>
      <c r="CQ1842" s="18"/>
      <c r="CR1842" s="18"/>
      <c r="CS1842" s="18"/>
    </row>
    <row r="1843" spans="1:97">
      <c r="A1843" s="18"/>
      <c r="B1843" s="18"/>
      <c r="C1843" s="18" t="s">
        <v>19719</v>
      </c>
      <c r="D1843" s="18"/>
      <c r="E1843" s="18"/>
      <c r="F1843" s="18"/>
      <c r="G1843" s="18"/>
      <c r="H1843" s="18"/>
      <c r="I1843" s="18"/>
      <c r="J1843" s="18"/>
      <c r="K1843" s="18"/>
      <c r="L1843" s="18"/>
      <c r="M1843" s="18"/>
      <c r="N1843" s="18"/>
      <c r="O1843" s="18"/>
      <c r="P1843" s="18"/>
      <c r="Q1843" s="18"/>
      <c r="R1843" s="18"/>
      <c r="S1843" s="18"/>
      <c r="T1843" s="18"/>
      <c r="U1843" s="18"/>
      <c r="V1843" s="18"/>
      <c r="W1843" s="18"/>
      <c r="X1843" s="18"/>
      <c r="Y1843" s="18"/>
      <c r="Z1843" s="18"/>
      <c r="AA1843" s="18"/>
      <c r="AB1843" s="18"/>
      <c r="AC1843" s="18"/>
      <c r="AD1843" s="18"/>
      <c r="AE1843" s="18"/>
      <c r="AF1843" s="18"/>
      <c r="AG1843" s="18"/>
      <c r="AH1843" s="18"/>
      <c r="AI1843" s="18"/>
      <c r="AJ1843" s="18"/>
      <c r="AK1843" s="18"/>
      <c r="AL1843" s="18"/>
      <c r="AM1843" s="18"/>
      <c r="AN1843" s="18"/>
      <c r="AO1843" s="18"/>
      <c r="AP1843" s="18"/>
      <c r="AQ1843" s="18"/>
      <c r="AR1843" s="18"/>
      <c r="AS1843" s="18"/>
      <c r="AT1843" s="18"/>
      <c r="AU1843" s="18"/>
      <c r="AV1843" s="18"/>
      <c r="AW1843" s="18"/>
      <c r="AX1843" s="18"/>
      <c r="AY1843" s="18"/>
      <c r="AZ1843" s="18"/>
      <c r="BA1843" s="18"/>
      <c r="BB1843" s="18"/>
      <c r="BC1843" s="18"/>
      <c r="BD1843" s="18"/>
      <c r="BE1843" s="18"/>
      <c r="BF1843" s="18"/>
      <c r="BG1843" s="18"/>
      <c r="BH1843" s="18"/>
      <c r="BI1843" s="18"/>
      <c r="BJ1843" s="18"/>
      <c r="BK1843" s="18"/>
      <c r="BL1843" s="18"/>
      <c r="BM1843" s="18"/>
      <c r="BN1843" s="18"/>
      <c r="BO1843" s="18"/>
      <c r="BP1843" s="18"/>
      <c r="BQ1843" s="18"/>
      <c r="BR1843" s="18"/>
      <c r="BS1843" s="18"/>
      <c r="BT1843" s="18"/>
      <c r="BU1843" s="18"/>
      <c r="BV1843" s="18"/>
      <c r="BW1843" s="18"/>
      <c r="BX1843" s="18"/>
      <c r="BY1843" s="18"/>
      <c r="BZ1843" s="18"/>
      <c r="CA1843" s="18"/>
      <c r="CB1843" s="18"/>
      <c r="CC1843" s="18"/>
      <c r="CD1843" s="18"/>
      <c r="CE1843" s="18"/>
      <c r="CF1843" s="18"/>
      <c r="CG1843" s="18"/>
      <c r="CH1843" s="18"/>
      <c r="CI1843" s="18"/>
      <c r="CJ1843" s="18"/>
      <c r="CK1843" s="18"/>
      <c r="CL1843" s="18"/>
      <c r="CM1843" s="18"/>
      <c r="CN1843" s="18"/>
      <c r="CO1843" s="18"/>
      <c r="CP1843" s="18"/>
      <c r="CQ1843" s="18"/>
      <c r="CR1843" s="18"/>
      <c r="CS1843" s="18"/>
    </row>
    <row r="1844" spans="1:97">
      <c r="A1844" s="18"/>
      <c r="B1844" s="18"/>
      <c r="C1844" s="18" t="s">
        <v>19720</v>
      </c>
      <c r="D1844" s="18"/>
      <c r="E1844" s="18"/>
      <c r="F1844" s="18"/>
      <c r="G1844" s="18"/>
      <c r="H1844" s="18"/>
      <c r="I1844" s="18"/>
      <c r="J1844" s="18"/>
      <c r="K1844" s="18"/>
      <c r="L1844" s="18"/>
      <c r="M1844" s="18"/>
      <c r="N1844" s="18"/>
      <c r="O1844" s="18"/>
      <c r="P1844" s="18"/>
      <c r="Q1844" s="18"/>
      <c r="R1844" s="18"/>
      <c r="S1844" s="18"/>
      <c r="T1844" s="18"/>
      <c r="U1844" s="18"/>
      <c r="V1844" s="18"/>
      <c r="W1844" s="18"/>
      <c r="X1844" s="18"/>
      <c r="Y1844" s="18"/>
      <c r="Z1844" s="18"/>
      <c r="AA1844" s="18"/>
      <c r="AB1844" s="18"/>
      <c r="AC1844" s="18"/>
      <c r="AD1844" s="18"/>
      <c r="AE1844" s="18"/>
      <c r="AF1844" s="18"/>
      <c r="AG1844" s="18"/>
      <c r="AH1844" s="18"/>
      <c r="AI1844" s="18"/>
      <c r="AJ1844" s="18"/>
      <c r="AK1844" s="18"/>
      <c r="AL1844" s="18"/>
      <c r="AM1844" s="18"/>
      <c r="AN1844" s="18"/>
      <c r="AO1844" s="18"/>
      <c r="AP1844" s="18"/>
      <c r="AQ1844" s="18"/>
      <c r="AR1844" s="18"/>
      <c r="AS1844" s="18"/>
      <c r="AT1844" s="18"/>
      <c r="AU1844" s="18"/>
      <c r="AV1844" s="18"/>
      <c r="AW1844" s="18"/>
      <c r="AX1844" s="18"/>
      <c r="AY1844" s="18"/>
      <c r="AZ1844" s="18"/>
      <c r="BA1844" s="18"/>
      <c r="BB1844" s="18"/>
      <c r="BC1844" s="18"/>
      <c r="BD1844" s="18"/>
      <c r="BE1844" s="18"/>
      <c r="BF1844" s="18"/>
      <c r="BG1844" s="18"/>
      <c r="BH1844" s="18"/>
      <c r="BI1844" s="18"/>
      <c r="BJ1844" s="18"/>
      <c r="BK1844" s="18"/>
      <c r="BL1844" s="18"/>
      <c r="BM1844" s="18"/>
      <c r="BN1844" s="18"/>
      <c r="BO1844" s="18"/>
      <c r="BP1844" s="18"/>
      <c r="BQ1844" s="18"/>
      <c r="BR1844" s="18"/>
      <c r="BS1844" s="18"/>
      <c r="BT1844" s="18"/>
      <c r="BU1844" s="18"/>
      <c r="BV1844" s="18"/>
      <c r="BW1844" s="18"/>
      <c r="BX1844" s="18"/>
      <c r="BY1844" s="18"/>
      <c r="BZ1844" s="18"/>
      <c r="CA1844" s="18"/>
      <c r="CB1844" s="18"/>
      <c r="CC1844" s="18"/>
      <c r="CD1844" s="18"/>
      <c r="CE1844" s="18"/>
      <c r="CF1844" s="18"/>
      <c r="CG1844" s="18"/>
      <c r="CH1844" s="18"/>
      <c r="CI1844" s="18"/>
      <c r="CJ1844" s="18"/>
      <c r="CK1844" s="18"/>
      <c r="CL1844" s="18"/>
      <c r="CM1844" s="18"/>
      <c r="CN1844" s="18"/>
      <c r="CO1844" s="18"/>
      <c r="CP1844" s="18"/>
      <c r="CQ1844" s="18"/>
      <c r="CR1844" s="18"/>
      <c r="CS1844" s="18"/>
    </row>
    <row r="1845" spans="1:97">
      <c r="A1845" s="18"/>
      <c r="B1845" s="18"/>
      <c r="C1845" s="18" t="s">
        <v>19721</v>
      </c>
      <c r="D1845" s="18"/>
      <c r="E1845" s="18"/>
      <c r="F1845" s="18"/>
      <c r="G1845" s="18"/>
      <c r="H1845" s="18"/>
      <c r="I1845" s="18"/>
      <c r="J1845" s="18"/>
      <c r="K1845" s="18"/>
      <c r="L1845" s="18"/>
      <c r="M1845" s="18"/>
      <c r="N1845" s="18"/>
      <c r="O1845" s="18"/>
      <c r="P1845" s="18"/>
      <c r="Q1845" s="18"/>
      <c r="R1845" s="18"/>
      <c r="S1845" s="18"/>
      <c r="T1845" s="18"/>
      <c r="U1845" s="18"/>
      <c r="V1845" s="18"/>
      <c r="W1845" s="18"/>
      <c r="X1845" s="18"/>
      <c r="Y1845" s="18"/>
      <c r="Z1845" s="18"/>
      <c r="AA1845" s="18"/>
      <c r="AB1845" s="18"/>
      <c r="AC1845" s="18"/>
      <c r="AD1845" s="18"/>
      <c r="AE1845" s="18"/>
      <c r="AF1845" s="18"/>
      <c r="AG1845" s="18"/>
      <c r="AH1845" s="18"/>
      <c r="AI1845" s="18"/>
      <c r="AJ1845" s="18"/>
      <c r="AK1845" s="18"/>
      <c r="AL1845" s="18"/>
      <c r="AM1845" s="18"/>
      <c r="AN1845" s="18"/>
      <c r="AO1845" s="18"/>
      <c r="AP1845" s="18"/>
      <c r="AQ1845" s="18"/>
      <c r="AR1845" s="18"/>
      <c r="AS1845" s="18"/>
      <c r="AT1845" s="18"/>
      <c r="AU1845" s="18"/>
      <c r="AV1845" s="18"/>
      <c r="AW1845" s="18"/>
      <c r="AX1845" s="18"/>
      <c r="AY1845" s="18"/>
      <c r="AZ1845" s="18"/>
      <c r="BA1845" s="18"/>
      <c r="BB1845" s="18"/>
      <c r="BC1845" s="18"/>
      <c r="BD1845" s="18"/>
      <c r="BE1845" s="18"/>
      <c r="BF1845" s="18"/>
      <c r="BG1845" s="18"/>
      <c r="BH1845" s="18"/>
      <c r="BI1845" s="18"/>
      <c r="BJ1845" s="18"/>
      <c r="BK1845" s="18"/>
      <c r="BL1845" s="18"/>
      <c r="BM1845" s="18"/>
      <c r="BN1845" s="18"/>
      <c r="BO1845" s="18"/>
      <c r="BP1845" s="18"/>
      <c r="BQ1845" s="18"/>
      <c r="BR1845" s="18"/>
      <c r="BS1845" s="18"/>
      <c r="BT1845" s="18"/>
      <c r="BU1845" s="18"/>
      <c r="BV1845" s="18"/>
      <c r="BW1845" s="18"/>
      <c r="BX1845" s="18"/>
      <c r="BY1845" s="18"/>
      <c r="BZ1845" s="18"/>
      <c r="CA1845" s="18"/>
      <c r="CB1845" s="18"/>
      <c r="CC1845" s="18"/>
      <c r="CD1845" s="18"/>
      <c r="CE1845" s="18"/>
      <c r="CF1845" s="18"/>
      <c r="CG1845" s="18"/>
      <c r="CH1845" s="18"/>
      <c r="CI1845" s="18"/>
      <c r="CJ1845" s="18"/>
      <c r="CK1845" s="18"/>
      <c r="CL1845" s="18"/>
      <c r="CM1845" s="18"/>
      <c r="CN1845" s="18"/>
      <c r="CO1845" s="18"/>
      <c r="CP1845" s="18"/>
      <c r="CQ1845" s="18"/>
      <c r="CR1845" s="18"/>
      <c r="CS1845" s="18"/>
    </row>
    <row r="1846" spans="1:97">
      <c r="A1846" s="18"/>
      <c r="B1846" s="18"/>
      <c r="C1846" s="18" t="s">
        <v>19722</v>
      </c>
      <c r="D1846" s="18"/>
      <c r="E1846" s="18"/>
      <c r="F1846" s="18"/>
      <c r="G1846" s="18"/>
      <c r="H1846" s="18"/>
      <c r="I1846" s="18"/>
      <c r="J1846" s="18"/>
      <c r="K1846" s="18"/>
      <c r="L1846" s="18"/>
      <c r="M1846" s="18"/>
      <c r="N1846" s="18"/>
      <c r="O1846" s="18"/>
      <c r="P1846" s="18"/>
      <c r="Q1846" s="18"/>
      <c r="R1846" s="18"/>
      <c r="S1846" s="18"/>
      <c r="T1846" s="18"/>
      <c r="U1846" s="18"/>
      <c r="V1846" s="18"/>
      <c r="W1846" s="18"/>
      <c r="X1846" s="18"/>
      <c r="Y1846" s="18"/>
      <c r="Z1846" s="18"/>
      <c r="AA1846" s="18"/>
      <c r="AB1846" s="18"/>
      <c r="AC1846" s="18"/>
      <c r="AD1846" s="18"/>
      <c r="AE1846" s="18"/>
      <c r="AF1846" s="18"/>
      <c r="AG1846" s="18"/>
      <c r="AH1846" s="18"/>
      <c r="AI1846" s="18"/>
      <c r="AJ1846" s="18"/>
      <c r="AK1846" s="18"/>
      <c r="AL1846" s="18"/>
      <c r="AM1846" s="18"/>
      <c r="AN1846" s="18"/>
      <c r="AO1846" s="18"/>
      <c r="AP1846" s="18"/>
      <c r="AQ1846" s="18"/>
      <c r="AR1846" s="18"/>
      <c r="AS1846" s="18"/>
      <c r="AT1846" s="18"/>
      <c r="AU1846" s="18"/>
      <c r="AV1846" s="18"/>
      <c r="AW1846" s="18"/>
      <c r="AX1846" s="18"/>
      <c r="AY1846" s="18"/>
      <c r="AZ1846" s="18"/>
      <c r="BA1846" s="18"/>
      <c r="BB1846" s="18"/>
      <c r="BC1846" s="18"/>
      <c r="BD1846" s="18"/>
      <c r="BE1846" s="18"/>
      <c r="BF1846" s="18"/>
      <c r="BG1846" s="18"/>
      <c r="BH1846" s="18"/>
      <c r="BI1846" s="18"/>
      <c r="BJ1846" s="18"/>
      <c r="BK1846" s="18"/>
      <c r="BL1846" s="18"/>
      <c r="BM1846" s="18"/>
      <c r="BN1846" s="18"/>
      <c r="BO1846" s="18"/>
      <c r="BP1846" s="18"/>
      <c r="BQ1846" s="18"/>
      <c r="BR1846" s="18"/>
      <c r="BS1846" s="18"/>
      <c r="BT1846" s="18"/>
      <c r="BU1846" s="18"/>
      <c r="BV1846" s="18"/>
      <c r="BW1846" s="18"/>
      <c r="BX1846" s="18"/>
      <c r="BY1846" s="18"/>
      <c r="BZ1846" s="18"/>
      <c r="CA1846" s="18"/>
      <c r="CB1846" s="18"/>
      <c r="CC1846" s="18"/>
      <c r="CD1846" s="18"/>
      <c r="CE1846" s="18"/>
      <c r="CF1846" s="18"/>
      <c r="CG1846" s="18"/>
      <c r="CH1846" s="18"/>
      <c r="CI1846" s="18"/>
      <c r="CJ1846" s="18"/>
      <c r="CK1846" s="18"/>
      <c r="CL1846" s="18"/>
      <c r="CM1846" s="18"/>
      <c r="CN1846" s="18"/>
      <c r="CO1846" s="18"/>
      <c r="CP1846" s="18"/>
      <c r="CQ1846" s="18"/>
      <c r="CR1846" s="18"/>
      <c r="CS1846" s="18"/>
    </row>
    <row r="1847" spans="1:97">
      <c r="A1847" s="18"/>
      <c r="B1847" s="18"/>
      <c r="C1847" s="18" t="s">
        <v>19723</v>
      </c>
      <c r="D1847" s="18"/>
      <c r="E1847" s="18"/>
      <c r="F1847" s="18"/>
      <c r="G1847" s="18"/>
      <c r="H1847" s="18"/>
      <c r="I1847" s="18"/>
      <c r="J1847" s="18"/>
      <c r="K1847" s="18"/>
      <c r="L1847" s="18"/>
      <c r="M1847" s="18"/>
      <c r="N1847" s="18"/>
      <c r="O1847" s="18"/>
      <c r="P1847" s="18"/>
      <c r="Q1847" s="18"/>
      <c r="R1847" s="18"/>
      <c r="S1847" s="18"/>
      <c r="T1847" s="18"/>
      <c r="U1847" s="18"/>
      <c r="V1847" s="18"/>
      <c r="W1847" s="18"/>
      <c r="X1847" s="18"/>
      <c r="Y1847" s="18"/>
      <c r="Z1847" s="18"/>
      <c r="AA1847" s="18"/>
      <c r="AB1847" s="18"/>
      <c r="AC1847" s="18"/>
      <c r="AD1847" s="18"/>
      <c r="AE1847" s="18"/>
      <c r="AF1847" s="18"/>
      <c r="AG1847" s="18"/>
      <c r="AH1847" s="18"/>
      <c r="AI1847" s="18"/>
      <c r="AJ1847" s="18"/>
      <c r="AK1847" s="18"/>
      <c r="AL1847" s="18"/>
      <c r="AM1847" s="18"/>
      <c r="AN1847" s="18"/>
      <c r="AO1847" s="18"/>
      <c r="AP1847" s="18"/>
      <c r="AQ1847" s="18"/>
      <c r="AR1847" s="18"/>
      <c r="AS1847" s="18"/>
      <c r="AT1847" s="18"/>
      <c r="AU1847" s="18"/>
      <c r="AV1847" s="18"/>
      <c r="AW1847" s="18"/>
      <c r="AX1847" s="18"/>
      <c r="AY1847" s="18"/>
      <c r="AZ1847" s="18"/>
      <c r="BA1847" s="18"/>
      <c r="BB1847" s="18"/>
      <c r="BC1847" s="18"/>
      <c r="BD1847" s="18"/>
      <c r="BE1847" s="18"/>
      <c r="BF1847" s="18"/>
      <c r="BG1847" s="18"/>
      <c r="BH1847" s="18"/>
      <c r="BI1847" s="18"/>
      <c r="BJ1847" s="18"/>
      <c r="BK1847" s="18"/>
      <c r="BL1847" s="18"/>
      <c r="BM1847" s="18"/>
      <c r="BN1847" s="18"/>
      <c r="BO1847" s="18"/>
      <c r="BP1847" s="18"/>
      <c r="BQ1847" s="18"/>
      <c r="BR1847" s="18"/>
      <c r="BS1847" s="18"/>
      <c r="BT1847" s="18"/>
      <c r="BU1847" s="18"/>
      <c r="BV1847" s="18"/>
      <c r="BW1847" s="18"/>
      <c r="BX1847" s="18"/>
      <c r="BY1847" s="18"/>
      <c r="BZ1847" s="18"/>
      <c r="CA1847" s="18"/>
      <c r="CB1847" s="18"/>
      <c r="CC1847" s="18"/>
      <c r="CD1847" s="18"/>
      <c r="CE1847" s="18"/>
      <c r="CF1847" s="18"/>
      <c r="CG1847" s="18"/>
      <c r="CH1847" s="18"/>
      <c r="CI1847" s="18"/>
      <c r="CJ1847" s="18"/>
      <c r="CK1847" s="18"/>
      <c r="CL1847" s="18"/>
      <c r="CM1847" s="18"/>
      <c r="CN1847" s="18"/>
      <c r="CO1847" s="18"/>
      <c r="CP1847" s="18"/>
      <c r="CQ1847" s="18"/>
      <c r="CR1847" s="18"/>
      <c r="CS1847" s="18"/>
    </row>
    <row r="1848" spans="1:97">
      <c r="A1848" s="18"/>
      <c r="B1848" s="18"/>
      <c r="C1848" s="18" t="s">
        <v>19724</v>
      </c>
      <c r="D1848" s="18"/>
      <c r="E1848" s="18"/>
      <c r="F1848" s="18"/>
      <c r="G1848" s="18"/>
      <c r="H1848" s="18"/>
      <c r="I1848" s="18"/>
      <c r="J1848" s="18"/>
      <c r="K1848" s="18"/>
      <c r="L1848" s="18"/>
      <c r="M1848" s="18"/>
      <c r="N1848" s="18"/>
      <c r="O1848" s="18"/>
      <c r="P1848" s="18"/>
      <c r="Q1848" s="18"/>
      <c r="R1848" s="18"/>
      <c r="S1848" s="18"/>
      <c r="T1848" s="18"/>
      <c r="U1848" s="18"/>
      <c r="V1848" s="18"/>
      <c r="W1848" s="18"/>
      <c r="X1848" s="18"/>
      <c r="Y1848" s="18"/>
      <c r="Z1848" s="18"/>
      <c r="AA1848" s="18"/>
      <c r="AB1848" s="18"/>
      <c r="AC1848" s="18"/>
      <c r="AD1848" s="18"/>
      <c r="AE1848" s="18"/>
      <c r="AF1848" s="18"/>
      <c r="AG1848" s="18"/>
      <c r="AH1848" s="18"/>
      <c r="AI1848" s="18"/>
      <c r="AJ1848" s="18"/>
      <c r="AK1848" s="18"/>
      <c r="AL1848" s="18"/>
      <c r="AM1848" s="18"/>
      <c r="AN1848" s="18"/>
      <c r="AO1848" s="18"/>
      <c r="AP1848" s="18"/>
      <c r="AQ1848" s="18"/>
      <c r="AR1848" s="18"/>
      <c r="AS1848" s="18"/>
      <c r="AT1848" s="18"/>
      <c r="AU1848" s="18"/>
      <c r="AV1848" s="18"/>
      <c r="AW1848" s="18"/>
      <c r="AX1848" s="18"/>
      <c r="AY1848" s="18"/>
      <c r="AZ1848" s="18"/>
      <c r="BA1848" s="18"/>
      <c r="BB1848" s="18"/>
      <c r="BC1848" s="18"/>
      <c r="BD1848" s="18"/>
      <c r="BE1848" s="18"/>
      <c r="BF1848" s="18"/>
      <c r="BG1848" s="18"/>
      <c r="BH1848" s="18"/>
      <c r="BI1848" s="18"/>
      <c r="BJ1848" s="18"/>
      <c r="BK1848" s="18"/>
      <c r="BL1848" s="18"/>
      <c r="BM1848" s="18"/>
      <c r="BN1848" s="18"/>
      <c r="BO1848" s="18"/>
      <c r="BP1848" s="18"/>
      <c r="BQ1848" s="18"/>
      <c r="BR1848" s="18"/>
      <c r="BS1848" s="18"/>
      <c r="BT1848" s="18"/>
      <c r="BU1848" s="18"/>
      <c r="BV1848" s="18"/>
      <c r="BW1848" s="18"/>
      <c r="BX1848" s="18"/>
      <c r="BY1848" s="18"/>
      <c r="BZ1848" s="18"/>
      <c r="CA1848" s="18"/>
      <c r="CB1848" s="18"/>
      <c r="CC1848" s="18"/>
      <c r="CD1848" s="18"/>
      <c r="CE1848" s="18"/>
      <c r="CF1848" s="18"/>
      <c r="CG1848" s="18"/>
      <c r="CH1848" s="18"/>
      <c r="CI1848" s="18"/>
      <c r="CJ1848" s="18"/>
      <c r="CK1848" s="18"/>
      <c r="CL1848" s="18"/>
      <c r="CM1848" s="18"/>
      <c r="CN1848" s="18"/>
      <c r="CO1848" s="18"/>
      <c r="CP1848" s="18"/>
      <c r="CQ1848" s="18"/>
      <c r="CR1848" s="18"/>
      <c r="CS1848" s="18"/>
    </row>
    <row r="1849" spans="1:97">
      <c r="A1849" s="18"/>
      <c r="B1849" s="18"/>
      <c r="C1849" s="18" t="s">
        <v>19725</v>
      </c>
      <c r="D1849" s="18"/>
      <c r="E1849" s="18"/>
      <c r="F1849" s="18"/>
      <c r="G1849" s="18"/>
      <c r="H1849" s="18"/>
      <c r="I1849" s="18"/>
      <c r="J1849" s="18"/>
      <c r="K1849" s="18"/>
      <c r="L1849" s="18"/>
      <c r="M1849" s="18"/>
      <c r="N1849" s="18"/>
      <c r="O1849" s="18"/>
      <c r="P1849" s="18"/>
      <c r="Q1849" s="18"/>
      <c r="R1849" s="18"/>
      <c r="S1849" s="18"/>
      <c r="T1849" s="18"/>
      <c r="U1849" s="18"/>
      <c r="V1849" s="18"/>
      <c r="W1849" s="18"/>
      <c r="X1849" s="18"/>
      <c r="Y1849" s="18"/>
      <c r="Z1849" s="18"/>
      <c r="AA1849" s="18"/>
      <c r="AB1849" s="18"/>
      <c r="AC1849" s="18"/>
      <c r="AD1849" s="18"/>
      <c r="AE1849" s="18"/>
      <c r="AF1849" s="18"/>
      <c r="AG1849" s="18"/>
      <c r="AH1849" s="18"/>
      <c r="AI1849" s="18"/>
      <c r="AJ1849" s="18"/>
      <c r="AK1849" s="18"/>
      <c r="AL1849" s="18"/>
      <c r="AM1849" s="18"/>
      <c r="AN1849" s="18"/>
      <c r="AO1849" s="18"/>
      <c r="AP1849" s="18"/>
      <c r="AQ1849" s="18"/>
      <c r="AR1849" s="18"/>
      <c r="AS1849" s="18"/>
      <c r="AT1849" s="18"/>
      <c r="AU1849" s="18"/>
      <c r="AV1849" s="18"/>
      <c r="AW1849" s="18"/>
      <c r="AX1849" s="18"/>
      <c r="AY1849" s="18"/>
      <c r="AZ1849" s="18"/>
      <c r="BA1849" s="18"/>
      <c r="BB1849" s="18"/>
      <c r="BC1849" s="18"/>
      <c r="BD1849" s="18"/>
      <c r="BE1849" s="18"/>
      <c r="BF1849" s="18"/>
      <c r="BG1849" s="18"/>
      <c r="BH1849" s="18"/>
      <c r="BI1849" s="18"/>
      <c r="BJ1849" s="18"/>
      <c r="BK1849" s="18"/>
      <c r="BL1849" s="18"/>
      <c r="BM1849" s="18"/>
      <c r="BN1849" s="18"/>
      <c r="BO1849" s="18"/>
      <c r="BP1849" s="18"/>
      <c r="BQ1849" s="18"/>
      <c r="BR1849" s="18"/>
      <c r="BS1849" s="18"/>
      <c r="BT1849" s="18"/>
      <c r="BU1849" s="18"/>
      <c r="BV1849" s="18"/>
      <c r="BW1849" s="18"/>
      <c r="BX1849" s="18"/>
      <c r="BY1849" s="18"/>
      <c r="BZ1849" s="18"/>
      <c r="CA1849" s="18"/>
      <c r="CB1849" s="18"/>
      <c r="CC1849" s="18"/>
      <c r="CD1849" s="18"/>
      <c r="CE1849" s="18"/>
      <c r="CF1849" s="18"/>
      <c r="CG1849" s="18"/>
      <c r="CH1849" s="18"/>
      <c r="CI1849" s="18"/>
      <c r="CJ1849" s="18"/>
      <c r="CK1849" s="18"/>
      <c r="CL1849" s="18"/>
      <c r="CM1849" s="18"/>
      <c r="CN1849" s="18"/>
      <c r="CO1849" s="18"/>
      <c r="CP1849" s="18"/>
      <c r="CQ1849" s="18"/>
      <c r="CR1849" s="18"/>
      <c r="CS1849" s="18"/>
    </row>
    <row r="1850" spans="1:97">
      <c r="A1850" s="18"/>
      <c r="B1850" s="18"/>
      <c r="C1850" s="18" t="s">
        <v>19726</v>
      </c>
      <c r="D1850" s="18"/>
      <c r="E1850" s="18"/>
      <c r="F1850" s="18"/>
      <c r="G1850" s="18"/>
      <c r="H1850" s="18"/>
      <c r="I1850" s="18"/>
      <c r="J1850" s="18"/>
      <c r="K1850" s="18"/>
      <c r="L1850" s="18"/>
      <c r="M1850" s="18"/>
      <c r="N1850" s="18"/>
      <c r="O1850" s="18"/>
      <c r="P1850" s="18"/>
      <c r="Q1850" s="18"/>
      <c r="R1850" s="18"/>
      <c r="S1850" s="18"/>
      <c r="T1850" s="18"/>
      <c r="U1850" s="18"/>
      <c r="V1850" s="18"/>
      <c r="W1850" s="18"/>
      <c r="X1850" s="18"/>
      <c r="Y1850" s="18"/>
      <c r="Z1850" s="18"/>
      <c r="AA1850" s="18"/>
      <c r="AB1850" s="18"/>
      <c r="AC1850" s="18"/>
      <c r="AD1850" s="18"/>
      <c r="AE1850" s="18"/>
      <c r="AF1850" s="18"/>
      <c r="AG1850" s="18"/>
      <c r="AH1850" s="18"/>
      <c r="AI1850" s="18"/>
      <c r="AJ1850" s="18"/>
      <c r="AK1850" s="18"/>
      <c r="AL1850" s="18"/>
      <c r="AM1850" s="18"/>
      <c r="AN1850" s="18"/>
      <c r="AO1850" s="18"/>
      <c r="AP1850" s="18"/>
      <c r="AQ1850" s="18"/>
      <c r="AR1850" s="18"/>
      <c r="AS1850" s="18"/>
      <c r="AT1850" s="18"/>
      <c r="AU1850" s="18"/>
      <c r="AV1850" s="18"/>
      <c r="AW1850" s="18"/>
      <c r="AX1850" s="18"/>
      <c r="AY1850" s="18"/>
      <c r="AZ1850" s="18"/>
      <c r="BA1850" s="18"/>
      <c r="BB1850" s="18"/>
      <c r="BC1850" s="18"/>
      <c r="BD1850" s="18"/>
      <c r="BE1850" s="18"/>
      <c r="BF1850" s="18"/>
      <c r="BG1850" s="18"/>
      <c r="BH1850" s="18"/>
      <c r="BI1850" s="18"/>
      <c r="BJ1850" s="18"/>
      <c r="BK1850" s="18"/>
      <c r="BL1850" s="18"/>
      <c r="BM1850" s="18"/>
      <c r="BN1850" s="18"/>
      <c r="BO1850" s="18"/>
      <c r="BP1850" s="18"/>
      <c r="BQ1850" s="18"/>
      <c r="BR1850" s="18"/>
      <c r="BS1850" s="18"/>
      <c r="BT1850" s="18"/>
      <c r="BU1850" s="18"/>
      <c r="BV1850" s="18"/>
      <c r="BW1850" s="18"/>
      <c r="BX1850" s="18"/>
      <c r="BY1850" s="18"/>
      <c r="BZ1850" s="18"/>
      <c r="CA1850" s="18"/>
      <c r="CB1850" s="18"/>
      <c r="CC1850" s="18"/>
      <c r="CD1850" s="18"/>
      <c r="CE1850" s="18"/>
      <c r="CF1850" s="18"/>
      <c r="CG1850" s="18"/>
      <c r="CH1850" s="18"/>
      <c r="CI1850" s="18"/>
      <c r="CJ1850" s="18"/>
      <c r="CK1850" s="18"/>
      <c r="CL1850" s="18"/>
      <c r="CM1850" s="18"/>
      <c r="CN1850" s="18"/>
      <c r="CO1850" s="18"/>
      <c r="CP1850" s="18"/>
      <c r="CQ1850" s="18"/>
      <c r="CR1850" s="18"/>
      <c r="CS1850" s="18"/>
    </row>
    <row r="1851" spans="1:97">
      <c r="A1851" s="18"/>
      <c r="B1851" s="18"/>
      <c r="C1851" s="18" t="s">
        <v>19727</v>
      </c>
      <c r="D1851" s="18"/>
      <c r="E1851" s="18"/>
      <c r="F1851" s="18"/>
      <c r="G1851" s="18"/>
      <c r="H1851" s="18"/>
      <c r="I1851" s="18"/>
      <c r="J1851" s="18"/>
      <c r="K1851" s="18"/>
      <c r="L1851" s="18"/>
      <c r="M1851" s="18"/>
      <c r="N1851" s="18"/>
      <c r="O1851" s="18"/>
      <c r="P1851" s="18"/>
      <c r="Q1851" s="18"/>
      <c r="R1851" s="18"/>
      <c r="S1851" s="18"/>
      <c r="T1851" s="18"/>
      <c r="U1851" s="18"/>
      <c r="V1851" s="18"/>
      <c r="W1851" s="18"/>
      <c r="X1851" s="18"/>
      <c r="Y1851" s="18"/>
      <c r="Z1851" s="18"/>
      <c r="AA1851" s="18"/>
      <c r="AB1851" s="18"/>
      <c r="AC1851" s="18"/>
      <c r="AD1851" s="18"/>
      <c r="AE1851" s="18"/>
      <c r="AF1851" s="18"/>
      <c r="AG1851" s="18"/>
      <c r="AH1851" s="18"/>
      <c r="AI1851" s="18"/>
      <c r="AJ1851" s="18"/>
      <c r="AK1851" s="18"/>
      <c r="AL1851" s="18"/>
      <c r="AM1851" s="18"/>
      <c r="AN1851" s="18"/>
      <c r="AO1851" s="18"/>
      <c r="AP1851" s="18"/>
      <c r="AQ1851" s="18"/>
      <c r="AR1851" s="18"/>
      <c r="AS1851" s="18"/>
      <c r="AT1851" s="18"/>
      <c r="AU1851" s="18"/>
      <c r="AV1851" s="18"/>
      <c r="AW1851" s="18"/>
      <c r="AX1851" s="18"/>
      <c r="AY1851" s="18"/>
      <c r="AZ1851" s="18"/>
      <c r="BA1851" s="18"/>
      <c r="BB1851" s="18"/>
      <c r="BC1851" s="18"/>
      <c r="BD1851" s="18"/>
      <c r="BE1851" s="18"/>
      <c r="BF1851" s="18"/>
      <c r="BG1851" s="18"/>
      <c r="BH1851" s="18"/>
      <c r="BI1851" s="18"/>
      <c r="BJ1851" s="18"/>
      <c r="BK1851" s="18"/>
      <c r="BL1851" s="18"/>
      <c r="BM1851" s="18"/>
      <c r="BN1851" s="18"/>
      <c r="BO1851" s="18"/>
      <c r="BP1851" s="18"/>
      <c r="BQ1851" s="18"/>
      <c r="BR1851" s="18"/>
      <c r="BS1851" s="18"/>
      <c r="BT1851" s="18"/>
      <c r="BU1851" s="18"/>
      <c r="BV1851" s="18"/>
      <c r="BW1851" s="18"/>
      <c r="BX1851" s="18"/>
      <c r="BY1851" s="18"/>
      <c r="BZ1851" s="18"/>
      <c r="CA1851" s="18"/>
      <c r="CB1851" s="18"/>
      <c r="CC1851" s="18"/>
      <c r="CD1851" s="18"/>
      <c r="CE1851" s="18"/>
      <c r="CF1851" s="18"/>
      <c r="CG1851" s="18"/>
      <c r="CH1851" s="18"/>
      <c r="CI1851" s="18"/>
      <c r="CJ1851" s="18"/>
      <c r="CK1851" s="18"/>
      <c r="CL1851" s="18"/>
      <c r="CM1851" s="18"/>
      <c r="CN1851" s="18"/>
      <c r="CO1851" s="18"/>
      <c r="CP1851" s="18"/>
      <c r="CQ1851" s="18"/>
      <c r="CR1851" s="18"/>
      <c r="CS1851" s="18"/>
    </row>
    <row r="1852" spans="1:97">
      <c r="A1852" s="18"/>
      <c r="B1852" s="18"/>
      <c r="C1852" s="18" t="s">
        <v>19728</v>
      </c>
      <c r="D1852" s="18"/>
      <c r="E1852" s="18"/>
      <c r="F1852" s="18"/>
      <c r="G1852" s="18"/>
      <c r="H1852" s="18"/>
      <c r="I1852" s="18"/>
      <c r="J1852" s="18"/>
      <c r="K1852" s="18"/>
      <c r="L1852" s="18"/>
      <c r="M1852" s="18"/>
      <c r="N1852" s="18"/>
      <c r="O1852" s="18"/>
      <c r="P1852" s="18"/>
      <c r="Q1852" s="18"/>
      <c r="R1852" s="18"/>
      <c r="S1852" s="18"/>
      <c r="T1852" s="18"/>
      <c r="U1852" s="18"/>
      <c r="V1852" s="18"/>
      <c r="W1852" s="18"/>
      <c r="X1852" s="18"/>
      <c r="Y1852" s="18"/>
      <c r="Z1852" s="18"/>
      <c r="AA1852" s="18"/>
      <c r="AB1852" s="18"/>
      <c r="AC1852" s="18"/>
      <c r="AD1852" s="18"/>
      <c r="AE1852" s="18"/>
      <c r="AF1852" s="18"/>
      <c r="AG1852" s="18"/>
      <c r="AH1852" s="18"/>
      <c r="AI1852" s="18"/>
      <c r="AJ1852" s="18"/>
      <c r="AK1852" s="18"/>
      <c r="AL1852" s="18"/>
      <c r="AM1852" s="18"/>
      <c r="AN1852" s="18"/>
      <c r="AO1852" s="18"/>
      <c r="AP1852" s="18"/>
      <c r="AQ1852" s="18"/>
      <c r="AR1852" s="18"/>
      <c r="AS1852" s="18"/>
      <c r="AT1852" s="18"/>
      <c r="AU1852" s="18"/>
      <c r="AV1852" s="18"/>
      <c r="AW1852" s="18"/>
      <c r="AX1852" s="18"/>
      <c r="AY1852" s="18"/>
      <c r="AZ1852" s="18"/>
      <c r="BA1852" s="18"/>
      <c r="BB1852" s="18"/>
      <c r="BC1852" s="18"/>
      <c r="BD1852" s="18"/>
      <c r="BE1852" s="18"/>
      <c r="BF1852" s="18"/>
      <c r="BG1852" s="18"/>
      <c r="BH1852" s="18"/>
      <c r="BI1852" s="18"/>
      <c r="BJ1852" s="18"/>
      <c r="BK1852" s="18"/>
      <c r="BL1852" s="18"/>
      <c r="BM1852" s="18"/>
      <c r="BN1852" s="18"/>
      <c r="BO1852" s="18"/>
      <c r="BP1852" s="18"/>
      <c r="BQ1852" s="18"/>
      <c r="BR1852" s="18"/>
      <c r="BS1852" s="18"/>
      <c r="BT1852" s="18"/>
      <c r="BU1852" s="18"/>
      <c r="BV1852" s="18"/>
      <c r="BW1852" s="18"/>
      <c r="BX1852" s="18"/>
      <c r="BY1852" s="18"/>
      <c r="BZ1852" s="18"/>
      <c r="CA1852" s="18"/>
      <c r="CB1852" s="18"/>
      <c r="CC1852" s="18"/>
      <c r="CD1852" s="18"/>
      <c r="CE1852" s="18"/>
      <c r="CF1852" s="18"/>
      <c r="CG1852" s="18"/>
      <c r="CH1852" s="18"/>
      <c r="CI1852" s="18"/>
      <c r="CJ1852" s="18"/>
      <c r="CK1852" s="18"/>
      <c r="CL1852" s="18"/>
      <c r="CM1852" s="18"/>
      <c r="CN1852" s="18"/>
      <c r="CO1852" s="18"/>
      <c r="CP1852" s="18"/>
      <c r="CQ1852" s="18"/>
      <c r="CR1852" s="18"/>
      <c r="CS1852" s="18"/>
    </row>
    <row r="1853" spans="1:97">
      <c r="A1853" s="18"/>
      <c r="B1853" s="18"/>
      <c r="C1853" s="18" t="s">
        <v>19729</v>
      </c>
      <c r="D1853" s="18"/>
      <c r="E1853" s="18"/>
      <c r="F1853" s="18"/>
      <c r="G1853" s="18"/>
      <c r="H1853" s="18"/>
      <c r="I1853" s="18"/>
      <c r="J1853" s="18"/>
      <c r="K1853" s="18"/>
      <c r="L1853" s="18"/>
      <c r="M1853" s="18"/>
      <c r="N1853" s="18"/>
      <c r="O1853" s="18"/>
      <c r="P1853" s="18"/>
      <c r="Q1853" s="18"/>
      <c r="R1853" s="18"/>
      <c r="S1853" s="18"/>
      <c r="T1853" s="18"/>
      <c r="U1853" s="18"/>
      <c r="V1853" s="18"/>
      <c r="W1853" s="18"/>
      <c r="X1853" s="18"/>
      <c r="Y1853" s="18"/>
      <c r="Z1853" s="18"/>
      <c r="AA1853" s="18"/>
      <c r="AB1853" s="18"/>
      <c r="AC1853" s="18"/>
      <c r="AD1853" s="18"/>
      <c r="AE1853" s="18"/>
      <c r="AF1853" s="18"/>
      <c r="AG1853" s="18"/>
      <c r="AH1853" s="18"/>
      <c r="AI1853" s="18"/>
      <c r="AJ1853" s="18"/>
      <c r="AK1853" s="18"/>
      <c r="AL1853" s="18"/>
      <c r="AM1853" s="18"/>
      <c r="AN1853" s="18"/>
      <c r="AO1853" s="18"/>
      <c r="AP1853" s="18"/>
      <c r="AQ1853" s="18"/>
      <c r="AR1853" s="18"/>
      <c r="AS1853" s="18"/>
      <c r="AT1853" s="18"/>
      <c r="AU1853" s="18"/>
      <c r="AV1853" s="18"/>
      <c r="AW1853" s="18"/>
      <c r="AX1853" s="18"/>
      <c r="AY1853" s="18"/>
      <c r="AZ1853" s="18"/>
      <c r="BA1853" s="18"/>
      <c r="BB1853" s="18"/>
      <c r="BC1853" s="18"/>
      <c r="BD1853" s="18"/>
      <c r="BE1853" s="18"/>
      <c r="BF1853" s="18"/>
      <c r="BG1853" s="18"/>
      <c r="BH1853" s="18"/>
      <c r="BI1853" s="18"/>
      <c r="BJ1853" s="18"/>
      <c r="BK1853" s="18"/>
      <c r="BL1853" s="18"/>
      <c r="BM1853" s="18"/>
      <c r="BN1853" s="18"/>
      <c r="BO1853" s="18"/>
      <c r="BP1853" s="18"/>
      <c r="BQ1853" s="18"/>
      <c r="BR1853" s="18"/>
      <c r="BS1853" s="18"/>
      <c r="BT1853" s="18"/>
      <c r="BU1853" s="18"/>
      <c r="BV1853" s="18"/>
      <c r="BW1853" s="18"/>
      <c r="BX1853" s="18"/>
      <c r="BY1853" s="18"/>
      <c r="BZ1853" s="18"/>
      <c r="CA1853" s="18"/>
      <c r="CB1853" s="18"/>
      <c r="CC1853" s="18"/>
      <c r="CD1853" s="18"/>
      <c r="CE1853" s="18"/>
      <c r="CF1853" s="18"/>
      <c r="CG1853" s="18"/>
      <c r="CH1853" s="18"/>
      <c r="CI1853" s="18"/>
      <c r="CJ1853" s="18"/>
      <c r="CK1853" s="18"/>
      <c r="CL1853" s="18"/>
      <c r="CM1853" s="18"/>
      <c r="CN1853" s="18"/>
      <c r="CO1853" s="18"/>
      <c r="CP1853" s="18"/>
      <c r="CQ1853" s="18"/>
      <c r="CR1853" s="18"/>
      <c r="CS1853" s="18"/>
    </row>
    <row r="1854" spans="1:97">
      <c r="A1854" s="18"/>
      <c r="B1854" s="18"/>
      <c r="C1854" s="18" t="s">
        <v>19730</v>
      </c>
      <c r="D1854" s="18"/>
      <c r="E1854" s="18"/>
      <c r="F1854" s="18"/>
      <c r="G1854" s="18"/>
      <c r="H1854" s="18"/>
      <c r="I1854" s="18"/>
      <c r="J1854" s="18"/>
      <c r="K1854" s="18"/>
      <c r="L1854" s="18"/>
      <c r="M1854" s="18"/>
      <c r="N1854" s="18"/>
      <c r="O1854" s="18"/>
      <c r="P1854" s="18"/>
      <c r="Q1854" s="18"/>
      <c r="R1854" s="18"/>
      <c r="S1854" s="18"/>
      <c r="T1854" s="18"/>
      <c r="U1854" s="18"/>
      <c r="V1854" s="18"/>
      <c r="W1854" s="18"/>
      <c r="X1854" s="18"/>
      <c r="Y1854" s="18"/>
      <c r="Z1854" s="18"/>
      <c r="AA1854" s="18"/>
      <c r="AB1854" s="18"/>
      <c r="AC1854" s="18"/>
      <c r="AD1854" s="18"/>
      <c r="AE1854" s="18"/>
      <c r="AF1854" s="18"/>
      <c r="AG1854" s="18"/>
      <c r="AH1854" s="18"/>
      <c r="AI1854" s="18"/>
      <c r="AJ1854" s="18"/>
      <c r="AK1854" s="18"/>
      <c r="AL1854" s="18"/>
      <c r="AM1854" s="18"/>
      <c r="AN1854" s="18"/>
      <c r="AO1854" s="18"/>
      <c r="AP1854" s="18"/>
      <c r="AQ1854" s="18"/>
      <c r="AR1854" s="18"/>
      <c r="AS1854" s="18"/>
      <c r="AT1854" s="18"/>
      <c r="AU1854" s="18"/>
      <c r="AV1854" s="18"/>
      <c r="AW1854" s="18"/>
      <c r="AX1854" s="18"/>
      <c r="AY1854" s="18"/>
      <c r="AZ1854" s="18"/>
      <c r="BA1854" s="18"/>
      <c r="BB1854" s="18"/>
      <c r="BC1854" s="18"/>
      <c r="BD1854" s="18"/>
      <c r="BE1854" s="18"/>
      <c r="BF1854" s="18"/>
      <c r="BG1854" s="18"/>
      <c r="BH1854" s="18"/>
      <c r="BI1854" s="18"/>
      <c r="BJ1854" s="18"/>
      <c r="BK1854" s="18"/>
      <c r="BL1854" s="18"/>
      <c r="BM1854" s="18"/>
      <c r="BN1854" s="18"/>
      <c r="BO1854" s="18"/>
      <c r="BP1854" s="18"/>
      <c r="BQ1854" s="18"/>
      <c r="BR1854" s="18"/>
      <c r="BS1854" s="18"/>
      <c r="BT1854" s="18"/>
      <c r="BU1854" s="18"/>
      <c r="BV1854" s="18"/>
      <c r="BW1854" s="18"/>
      <c r="BX1854" s="18"/>
      <c r="BY1854" s="18"/>
      <c r="BZ1854" s="18"/>
      <c r="CA1854" s="18"/>
      <c r="CB1854" s="18"/>
      <c r="CC1854" s="18"/>
      <c r="CD1854" s="18"/>
      <c r="CE1854" s="18"/>
      <c r="CF1854" s="18"/>
      <c r="CG1854" s="18"/>
      <c r="CH1854" s="18"/>
      <c r="CI1854" s="18"/>
      <c r="CJ1854" s="18"/>
      <c r="CK1854" s="18"/>
      <c r="CL1854" s="18"/>
      <c r="CM1854" s="18"/>
      <c r="CN1854" s="18"/>
      <c r="CO1854" s="18"/>
      <c r="CP1854" s="18"/>
      <c r="CQ1854" s="18"/>
      <c r="CR1854" s="18"/>
      <c r="CS1854" s="18"/>
    </row>
    <row r="1855" spans="1:97">
      <c r="A1855" s="18"/>
      <c r="B1855" s="18"/>
      <c r="C1855" s="18" t="s">
        <v>19731</v>
      </c>
      <c r="D1855" s="18"/>
      <c r="E1855" s="18"/>
      <c r="F1855" s="18"/>
      <c r="G1855" s="18"/>
      <c r="H1855" s="18"/>
      <c r="I1855" s="18"/>
      <c r="J1855" s="18"/>
      <c r="K1855" s="18"/>
      <c r="L1855" s="18"/>
      <c r="M1855" s="18"/>
      <c r="N1855" s="18"/>
      <c r="O1855" s="18"/>
      <c r="P1855" s="18"/>
      <c r="Q1855" s="18"/>
      <c r="R1855" s="18"/>
      <c r="S1855" s="18"/>
      <c r="T1855" s="18"/>
      <c r="U1855" s="18"/>
      <c r="V1855" s="18"/>
      <c r="W1855" s="18"/>
      <c r="X1855" s="18"/>
      <c r="Y1855" s="18"/>
      <c r="Z1855" s="18"/>
      <c r="AA1855" s="18"/>
      <c r="AB1855" s="18"/>
      <c r="AC1855" s="18"/>
      <c r="AD1855" s="18"/>
      <c r="AE1855" s="18"/>
      <c r="AF1855" s="18"/>
      <c r="AG1855" s="18"/>
      <c r="AH1855" s="18"/>
      <c r="AI1855" s="18"/>
      <c r="AJ1855" s="18"/>
      <c r="AK1855" s="18"/>
      <c r="AL1855" s="18"/>
      <c r="AM1855" s="18"/>
      <c r="AN1855" s="18"/>
      <c r="AO1855" s="18"/>
      <c r="AP1855" s="18"/>
      <c r="AQ1855" s="18"/>
      <c r="AR1855" s="18"/>
      <c r="AS1855" s="18"/>
      <c r="AT1855" s="18"/>
      <c r="AU1855" s="18"/>
      <c r="AV1855" s="18"/>
      <c r="AW1855" s="18"/>
      <c r="AX1855" s="18"/>
      <c r="AY1855" s="18"/>
      <c r="AZ1855" s="18"/>
      <c r="BA1855" s="18"/>
      <c r="BB1855" s="18"/>
      <c r="BC1855" s="18"/>
      <c r="BD1855" s="18"/>
      <c r="BE1855" s="18"/>
      <c r="BF1855" s="18"/>
      <c r="BG1855" s="18"/>
      <c r="BH1855" s="18"/>
      <c r="BI1855" s="18"/>
      <c r="BJ1855" s="18"/>
      <c r="BK1855" s="18"/>
      <c r="BL1855" s="18"/>
      <c r="BM1855" s="18"/>
      <c r="BN1855" s="18"/>
      <c r="BO1855" s="18"/>
      <c r="BP1855" s="18"/>
      <c r="BQ1855" s="18"/>
      <c r="BR1855" s="18"/>
      <c r="BS1855" s="18"/>
      <c r="BT1855" s="18"/>
      <c r="BU1855" s="18"/>
      <c r="BV1855" s="18"/>
      <c r="BW1855" s="18"/>
      <c r="BX1855" s="18"/>
      <c r="BY1855" s="18"/>
      <c r="BZ1855" s="18"/>
      <c r="CA1855" s="18"/>
      <c r="CB1855" s="18"/>
      <c r="CC1855" s="18"/>
      <c r="CD1855" s="18"/>
      <c r="CE1855" s="18"/>
      <c r="CF1855" s="18"/>
      <c r="CG1855" s="18"/>
      <c r="CH1855" s="18"/>
      <c r="CI1855" s="18"/>
      <c r="CJ1855" s="18"/>
      <c r="CK1855" s="18"/>
      <c r="CL1855" s="18"/>
      <c r="CM1855" s="18"/>
      <c r="CN1855" s="18"/>
      <c r="CO1855" s="18"/>
      <c r="CP1855" s="18"/>
      <c r="CQ1855" s="18"/>
      <c r="CR1855" s="18"/>
      <c r="CS1855" s="18"/>
    </row>
    <row r="1856" spans="1:97">
      <c r="A1856" s="18"/>
      <c r="B1856" s="18"/>
      <c r="C1856" s="18" t="s">
        <v>19732</v>
      </c>
      <c r="D1856" s="18"/>
      <c r="E1856" s="18"/>
      <c r="F1856" s="18"/>
      <c r="G1856" s="18"/>
      <c r="H1856" s="18"/>
      <c r="I1856" s="18"/>
      <c r="J1856" s="18"/>
      <c r="K1856" s="18"/>
      <c r="L1856" s="18"/>
      <c r="M1856" s="18"/>
      <c r="N1856" s="18"/>
      <c r="O1856" s="18"/>
      <c r="P1856" s="18"/>
      <c r="Q1856" s="18"/>
      <c r="R1856" s="18"/>
      <c r="S1856" s="18"/>
      <c r="T1856" s="18"/>
      <c r="U1856" s="18"/>
      <c r="V1856" s="18"/>
      <c r="W1856" s="18"/>
      <c r="X1856" s="18"/>
      <c r="Y1856" s="18"/>
      <c r="Z1856" s="18"/>
      <c r="AA1856" s="18"/>
      <c r="AB1856" s="18"/>
      <c r="AC1856" s="18"/>
      <c r="AD1856" s="18"/>
      <c r="AE1856" s="18"/>
      <c r="AF1856" s="18"/>
      <c r="AG1856" s="18"/>
      <c r="AH1856" s="18"/>
      <c r="AI1856" s="18"/>
      <c r="AJ1856" s="18"/>
      <c r="AK1856" s="18"/>
      <c r="AL1856" s="18"/>
      <c r="AM1856" s="18"/>
      <c r="AN1856" s="18"/>
      <c r="AO1856" s="18"/>
      <c r="AP1856" s="18"/>
      <c r="AQ1856" s="18"/>
      <c r="AR1856" s="18"/>
      <c r="AS1856" s="18"/>
      <c r="AT1856" s="18"/>
      <c r="AU1856" s="18"/>
      <c r="AV1856" s="18"/>
      <c r="AW1856" s="18"/>
      <c r="AX1856" s="18"/>
      <c r="AY1856" s="18"/>
      <c r="AZ1856" s="18"/>
      <c r="BA1856" s="18"/>
      <c r="BB1856" s="18"/>
      <c r="BC1856" s="18"/>
      <c r="BD1856" s="18"/>
      <c r="BE1856" s="18"/>
      <c r="BF1856" s="18"/>
      <c r="BG1856" s="18"/>
      <c r="BH1856" s="18"/>
      <c r="BI1856" s="18"/>
      <c r="BJ1856" s="18"/>
      <c r="BK1856" s="18"/>
      <c r="BL1856" s="18"/>
      <c r="BM1856" s="18"/>
      <c r="BN1856" s="18"/>
      <c r="BO1856" s="18"/>
      <c r="BP1856" s="18"/>
      <c r="BQ1856" s="18"/>
      <c r="BR1856" s="18"/>
      <c r="BS1856" s="18"/>
      <c r="BT1856" s="18"/>
      <c r="BU1856" s="18"/>
      <c r="BV1856" s="18"/>
      <c r="BW1856" s="18"/>
      <c r="BX1856" s="18"/>
      <c r="BY1856" s="18"/>
      <c r="BZ1856" s="18"/>
      <c r="CA1856" s="18"/>
      <c r="CB1856" s="18"/>
      <c r="CC1856" s="18"/>
      <c r="CD1856" s="18"/>
      <c r="CE1856" s="18"/>
      <c r="CF1856" s="18"/>
      <c r="CG1856" s="18"/>
      <c r="CH1856" s="18"/>
      <c r="CI1856" s="18"/>
      <c r="CJ1856" s="18"/>
      <c r="CK1856" s="18"/>
      <c r="CL1856" s="18"/>
      <c r="CM1856" s="18"/>
      <c r="CN1856" s="18"/>
      <c r="CO1856" s="18"/>
      <c r="CP1856" s="18"/>
      <c r="CQ1856" s="18"/>
      <c r="CR1856" s="18"/>
      <c r="CS1856" s="18"/>
    </row>
    <row r="1857" spans="1:97">
      <c r="A1857" s="18"/>
      <c r="B1857" s="18"/>
      <c r="C1857" s="18" t="s">
        <v>19733</v>
      </c>
      <c r="D1857" s="18"/>
      <c r="E1857" s="18"/>
      <c r="F1857" s="18"/>
      <c r="G1857" s="18"/>
      <c r="H1857" s="18"/>
      <c r="I1857" s="18"/>
      <c r="J1857" s="18"/>
      <c r="K1857" s="18"/>
      <c r="L1857" s="18"/>
      <c r="M1857" s="18"/>
      <c r="N1857" s="18"/>
      <c r="O1857" s="18"/>
      <c r="P1857" s="18"/>
      <c r="Q1857" s="18"/>
      <c r="R1857" s="18"/>
      <c r="S1857" s="18"/>
      <c r="T1857" s="18"/>
      <c r="U1857" s="18"/>
      <c r="V1857" s="18"/>
      <c r="W1857" s="18"/>
      <c r="X1857" s="18"/>
      <c r="Y1857" s="18"/>
      <c r="Z1857" s="18"/>
      <c r="AA1857" s="18"/>
      <c r="AB1857" s="18"/>
      <c r="AC1857" s="18"/>
      <c r="AD1857" s="18"/>
      <c r="AE1857" s="18"/>
      <c r="AF1857" s="18"/>
      <c r="AG1857" s="18"/>
      <c r="AH1857" s="18"/>
      <c r="AI1857" s="18"/>
      <c r="AJ1857" s="18"/>
      <c r="AK1857" s="18"/>
      <c r="AL1857" s="18"/>
      <c r="AM1857" s="18"/>
      <c r="AN1857" s="18"/>
      <c r="AO1857" s="18"/>
      <c r="AP1857" s="18"/>
      <c r="AQ1857" s="18"/>
      <c r="AR1857" s="18"/>
      <c r="AS1857" s="18"/>
      <c r="AT1857" s="18"/>
      <c r="AU1857" s="18"/>
      <c r="AV1857" s="18"/>
      <c r="AW1857" s="18"/>
      <c r="AX1857" s="18"/>
      <c r="AY1857" s="18"/>
      <c r="AZ1857" s="18"/>
      <c r="BA1857" s="18"/>
      <c r="BB1857" s="18"/>
      <c r="BC1857" s="18"/>
      <c r="BD1857" s="18"/>
      <c r="BE1857" s="18"/>
      <c r="BF1857" s="18"/>
      <c r="BG1857" s="18"/>
      <c r="BH1857" s="18"/>
      <c r="BI1857" s="18"/>
      <c r="BJ1857" s="18"/>
      <c r="BK1857" s="18"/>
      <c r="BL1857" s="18"/>
      <c r="BM1857" s="18"/>
      <c r="BN1857" s="18"/>
      <c r="BO1857" s="18"/>
      <c r="BP1857" s="18"/>
      <c r="BQ1857" s="18"/>
      <c r="BR1857" s="18"/>
      <c r="BS1857" s="18"/>
      <c r="BT1857" s="18"/>
      <c r="BU1857" s="18"/>
      <c r="BV1857" s="18"/>
      <c r="BW1857" s="18"/>
      <c r="BX1857" s="18"/>
      <c r="BY1857" s="18"/>
      <c r="BZ1857" s="18"/>
      <c r="CA1857" s="18"/>
      <c r="CB1857" s="18"/>
      <c r="CC1857" s="18"/>
      <c r="CD1857" s="18"/>
      <c r="CE1857" s="18"/>
      <c r="CF1857" s="18"/>
      <c r="CG1857" s="18"/>
      <c r="CH1857" s="18"/>
      <c r="CI1857" s="18"/>
      <c r="CJ1857" s="18"/>
      <c r="CK1857" s="18"/>
      <c r="CL1857" s="18"/>
      <c r="CM1857" s="18"/>
      <c r="CN1857" s="18"/>
      <c r="CO1857" s="18"/>
      <c r="CP1857" s="18"/>
      <c r="CQ1857" s="18"/>
      <c r="CR1857" s="18"/>
      <c r="CS1857" s="18"/>
    </row>
    <row r="1858" spans="1:97">
      <c r="A1858" s="18"/>
      <c r="B1858" s="18"/>
      <c r="C1858" s="18" t="s">
        <v>19734</v>
      </c>
      <c r="D1858" s="18"/>
      <c r="E1858" s="18"/>
      <c r="F1858" s="18"/>
      <c r="G1858" s="18"/>
      <c r="H1858" s="18"/>
      <c r="I1858" s="18"/>
      <c r="J1858" s="18"/>
      <c r="K1858" s="18"/>
      <c r="L1858" s="18"/>
      <c r="M1858" s="18"/>
      <c r="N1858" s="18"/>
      <c r="O1858" s="18"/>
      <c r="P1858" s="18"/>
      <c r="Q1858" s="18"/>
      <c r="R1858" s="18"/>
      <c r="S1858" s="18"/>
      <c r="T1858" s="18"/>
      <c r="U1858" s="18"/>
      <c r="V1858" s="18"/>
      <c r="W1858" s="18"/>
      <c r="X1858" s="18"/>
      <c r="Y1858" s="18"/>
      <c r="Z1858" s="18"/>
      <c r="AA1858" s="18"/>
      <c r="AB1858" s="18"/>
      <c r="AC1858" s="18"/>
      <c r="AD1858" s="18"/>
      <c r="AE1858" s="18"/>
      <c r="AF1858" s="18"/>
      <c r="AG1858" s="18"/>
      <c r="AH1858" s="18"/>
      <c r="AI1858" s="18"/>
      <c r="AJ1858" s="18"/>
      <c r="AK1858" s="18"/>
      <c r="AL1858" s="18"/>
      <c r="AM1858" s="18"/>
      <c r="AN1858" s="18"/>
      <c r="AO1858" s="18"/>
      <c r="AP1858" s="18"/>
      <c r="AQ1858" s="18"/>
      <c r="AR1858" s="18"/>
      <c r="AS1858" s="18"/>
      <c r="AT1858" s="18"/>
      <c r="AU1858" s="18"/>
      <c r="AV1858" s="18"/>
      <c r="AW1858" s="18"/>
      <c r="AX1858" s="18"/>
      <c r="AY1858" s="18"/>
      <c r="AZ1858" s="18"/>
      <c r="BA1858" s="18"/>
      <c r="BB1858" s="18"/>
      <c r="BC1858" s="18"/>
      <c r="BD1858" s="18"/>
      <c r="BE1858" s="18"/>
      <c r="BF1858" s="18"/>
      <c r="BG1858" s="18"/>
      <c r="BH1858" s="18"/>
      <c r="BI1858" s="18"/>
      <c r="BJ1858" s="18"/>
      <c r="BK1858" s="18"/>
      <c r="BL1858" s="18"/>
      <c r="BM1858" s="18"/>
      <c r="BN1858" s="18"/>
      <c r="BO1858" s="18"/>
      <c r="BP1858" s="18"/>
      <c r="BQ1858" s="18"/>
      <c r="BR1858" s="18"/>
      <c r="BS1858" s="18"/>
      <c r="BT1858" s="18"/>
      <c r="BU1858" s="18"/>
      <c r="BV1858" s="18"/>
      <c r="BW1858" s="18"/>
      <c r="BX1858" s="18"/>
      <c r="BY1858" s="18"/>
      <c r="BZ1858" s="18"/>
      <c r="CA1858" s="18"/>
      <c r="CB1858" s="18"/>
      <c r="CC1858" s="18"/>
      <c r="CD1858" s="18"/>
      <c r="CE1858" s="18"/>
      <c r="CF1858" s="18"/>
      <c r="CG1858" s="18"/>
      <c r="CH1858" s="18"/>
      <c r="CI1858" s="18"/>
      <c r="CJ1858" s="18"/>
      <c r="CK1858" s="18"/>
      <c r="CL1858" s="18"/>
      <c r="CM1858" s="18"/>
      <c r="CN1858" s="18"/>
      <c r="CO1858" s="18"/>
      <c r="CP1858" s="18"/>
      <c r="CQ1858" s="18"/>
      <c r="CR1858" s="18"/>
      <c r="CS1858" s="18"/>
    </row>
    <row r="1859" spans="1:97">
      <c r="A1859" s="18"/>
      <c r="B1859" s="18"/>
      <c r="C1859" s="18" t="s">
        <v>19735</v>
      </c>
      <c r="D1859" s="18"/>
      <c r="E1859" s="18"/>
      <c r="F1859" s="18"/>
      <c r="G1859" s="18"/>
      <c r="H1859" s="18"/>
      <c r="I1859" s="18"/>
      <c r="J1859" s="18"/>
      <c r="K1859" s="18"/>
      <c r="L1859" s="18"/>
      <c r="M1859" s="18"/>
      <c r="N1859" s="18"/>
      <c r="O1859" s="18"/>
      <c r="P1859" s="18"/>
      <c r="Q1859" s="18"/>
      <c r="R1859" s="18"/>
      <c r="S1859" s="18"/>
      <c r="T1859" s="18"/>
      <c r="U1859" s="18"/>
      <c r="V1859" s="18"/>
      <c r="W1859" s="18"/>
      <c r="X1859" s="18"/>
      <c r="Y1859" s="18"/>
      <c r="Z1859" s="18"/>
      <c r="AA1859" s="18"/>
      <c r="AB1859" s="18"/>
      <c r="AC1859" s="18"/>
      <c r="AD1859" s="18"/>
      <c r="AE1859" s="18"/>
      <c r="AF1859" s="18"/>
      <c r="AG1859" s="18"/>
      <c r="AH1859" s="18"/>
      <c r="AI1859" s="18"/>
      <c r="AJ1859" s="18"/>
      <c r="AK1859" s="18"/>
      <c r="AL1859" s="18"/>
      <c r="AM1859" s="18"/>
      <c r="AN1859" s="18"/>
      <c r="AO1859" s="18"/>
      <c r="AP1859" s="18"/>
      <c r="AQ1859" s="18"/>
      <c r="AR1859" s="18"/>
      <c r="AS1859" s="18"/>
      <c r="AT1859" s="18"/>
      <c r="AU1859" s="18"/>
      <c r="AV1859" s="18"/>
      <c r="AW1859" s="18"/>
      <c r="AX1859" s="18"/>
      <c r="AY1859" s="18"/>
      <c r="AZ1859" s="18"/>
      <c r="BA1859" s="18"/>
      <c r="BB1859" s="18"/>
      <c r="BC1859" s="18"/>
      <c r="BD1859" s="18"/>
      <c r="BE1859" s="18"/>
      <c r="BF1859" s="18"/>
      <c r="BG1859" s="18"/>
      <c r="BH1859" s="18"/>
      <c r="BI1859" s="18"/>
      <c r="BJ1859" s="18"/>
      <c r="BK1859" s="18"/>
      <c r="BL1859" s="18"/>
      <c r="BM1859" s="18"/>
      <c r="BN1859" s="18"/>
      <c r="BO1859" s="18"/>
      <c r="BP1859" s="18"/>
      <c r="BQ1859" s="18"/>
      <c r="BR1859" s="18"/>
      <c r="BS1859" s="18"/>
      <c r="BT1859" s="18"/>
      <c r="BU1859" s="18"/>
      <c r="BV1859" s="18"/>
      <c r="BW1859" s="18"/>
      <c r="BX1859" s="18"/>
      <c r="BY1859" s="18"/>
      <c r="BZ1859" s="18"/>
      <c r="CA1859" s="18"/>
      <c r="CB1859" s="18"/>
      <c r="CC1859" s="18"/>
      <c r="CD1859" s="18"/>
      <c r="CE1859" s="18"/>
      <c r="CF1859" s="18"/>
      <c r="CG1859" s="18"/>
      <c r="CH1859" s="18"/>
      <c r="CI1859" s="18"/>
      <c r="CJ1859" s="18"/>
      <c r="CK1859" s="18"/>
      <c r="CL1859" s="18"/>
      <c r="CM1859" s="18"/>
      <c r="CN1859" s="18"/>
      <c r="CO1859" s="18"/>
      <c r="CP1859" s="18"/>
      <c r="CQ1859" s="18"/>
      <c r="CR1859" s="18"/>
      <c r="CS1859" s="18"/>
    </row>
    <row r="1860" spans="1:97">
      <c r="A1860" s="18"/>
      <c r="B1860" s="18"/>
      <c r="C1860" s="18" t="s">
        <v>19736</v>
      </c>
      <c r="D1860" s="18"/>
      <c r="E1860" s="18"/>
      <c r="F1860" s="18"/>
      <c r="G1860" s="18"/>
      <c r="H1860" s="18"/>
      <c r="I1860" s="18"/>
      <c r="J1860" s="18"/>
      <c r="K1860" s="18"/>
      <c r="L1860" s="18"/>
      <c r="M1860" s="18"/>
      <c r="N1860" s="18"/>
      <c r="O1860" s="18"/>
      <c r="P1860" s="18"/>
      <c r="Q1860" s="18"/>
      <c r="R1860" s="18"/>
      <c r="S1860" s="18"/>
      <c r="T1860" s="18"/>
      <c r="U1860" s="18"/>
      <c r="V1860" s="18"/>
      <c r="W1860" s="18"/>
      <c r="X1860" s="18"/>
      <c r="Y1860" s="18"/>
      <c r="Z1860" s="18"/>
      <c r="AA1860" s="18"/>
      <c r="AB1860" s="18"/>
      <c r="AC1860" s="18"/>
      <c r="AD1860" s="18"/>
      <c r="AE1860" s="18"/>
      <c r="AF1860" s="18"/>
      <c r="AG1860" s="18"/>
      <c r="AH1860" s="18"/>
      <c r="AI1860" s="18"/>
      <c r="AJ1860" s="18"/>
      <c r="AK1860" s="18"/>
      <c r="AL1860" s="18"/>
      <c r="AM1860" s="18"/>
      <c r="AN1860" s="18"/>
      <c r="AO1860" s="18"/>
      <c r="AP1860" s="18"/>
      <c r="AQ1860" s="18"/>
      <c r="AR1860" s="18"/>
      <c r="AS1860" s="18"/>
      <c r="AT1860" s="18"/>
      <c r="AU1860" s="18"/>
      <c r="AV1860" s="18"/>
      <c r="AW1860" s="18"/>
      <c r="AX1860" s="18"/>
      <c r="AY1860" s="18"/>
      <c r="AZ1860" s="18"/>
      <c r="BA1860" s="18"/>
      <c r="BB1860" s="18"/>
      <c r="BC1860" s="18"/>
      <c r="BD1860" s="18"/>
      <c r="BE1860" s="18"/>
      <c r="BF1860" s="18"/>
      <c r="BG1860" s="18"/>
      <c r="BH1860" s="18"/>
      <c r="BI1860" s="18"/>
      <c r="BJ1860" s="18"/>
      <c r="BK1860" s="18"/>
      <c r="BL1860" s="18"/>
      <c r="BM1860" s="18"/>
      <c r="BN1860" s="18"/>
      <c r="BO1860" s="18"/>
      <c r="BP1860" s="18"/>
      <c r="BQ1860" s="18"/>
      <c r="BR1860" s="18"/>
      <c r="BS1860" s="18"/>
      <c r="BT1860" s="18"/>
      <c r="BU1860" s="18"/>
      <c r="BV1860" s="18"/>
      <c r="BW1860" s="18"/>
      <c r="BX1860" s="18"/>
      <c r="BY1860" s="18"/>
      <c r="BZ1860" s="18"/>
      <c r="CA1860" s="18"/>
      <c r="CB1860" s="18"/>
      <c r="CC1860" s="18"/>
      <c r="CD1860" s="18"/>
      <c r="CE1860" s="18"/>
      <c r="CF1860" s="18"/>
      <c r="CG1860" s="18"/>
      <c r="CH1860" s="18"/>
      <c r="CI1860" s="18"/>
      <c r="CJ1860" s="18"/>
      <c r="CK1860" s="18"/>
      <c r="CL1860" s="18"/>
      <c r="CM1860" s="18"/>
      <c r="CN1860" s="18"/>
      <c r="CO1860" s="18"/>
      <c r="CP1860" s="18"/>
      <c r="CQ1860" s="18"/>
      <c r="CR1860" s="18"/>
      <c r="CS1860" s="18"/>
    </row>
    <row r="1861" spans="1:97">
      <c r="A1861" s="18"/>
      <c r="B1861" s="18"/>
      <c r="C1861" s="18" t="s">
        <v>19737</v>
      </c>
      <c r="D1861" s="18"/>
      <c r="E1861" s="18"/>
      <c r="F1861" s="18"/>
      <c r="G1861" s="18"/>
      <c r="H1861" s="18"/>
      <c r="I1861" s="18"/>
      <c r="J1861" s="18"/>
      <c r="K1861" s="18"/>
      <c r="L1861" s="18"/>
      <c r="M1861" s="18"/>
      <c r="N1861" s="18"/>
      <c r="O1861" s="18"/>
      <c r="P1861" s="18"/>
      <c r="Q1861" s="18"/>
      <c r="R1861" s="18"/>
      <c r="S1861" s="18"/>
      <c r="T1861" s="18"/>
      <c r="U1861" s="18"/>
      <c r="V1861" s="18"/>
      <c r="W1861" s="18"/>
      <c r="X1861" s="18"/>
      <c r="Y1861" s="18"/>
      <c r="Z1861" s="18"/>
      <c r="AA1861" s="18"/>
      <c r="AB1861" s="18"/>
      <c r="AC1861" s="18"/>
      <c r="AD1861" s="18"/>
      <c r="AE1861" s="18"/>
      <c r="AF1861" s="18"/>
      <c r="AG1861" s="18"/>
      <c r="AH1861" s="18"/>
      <c r="AI1861" s="18"/>
      <c r="AJ1861" s="18"/>
      <c r="AK1861" s="18"/>
      <c r="AL1861" s="18"/>
      <c r="AM1861" s="18"/>
      <c r="AN1861" s="18"/>
      <c r="AO1861" s="18"/>
      <c r="AP1861" s="18"/>
      <c r="AQ1861" s="18"/>
      <c r="AR1861" s="18"/>
      <c r="AS1861" s="18"/>
      <c r="AT1861" s="18"/>
      <c r="AU1861" s="18"/>
      <c r="AV1861" s="18"/>
      <c r="AW1861" s="18"/>
      <c r="AX1861" s="18"/>
      <c r="AY1861" s="18"/>
      <c r="AZ1861" s="18"/>
      <c r="BA1861" s="18"/>
      <c r="BB1861" s="18"/>
      <c r="BC1861" s="18"/>
      <c r="BD1861" s="18"/>
      <c r="BE1861" s="18"/>
      <c r="BF1861" s="18"/>
      <c r="BG1861" s="18"/>
      <c r="BH1861" s="18"/>
      <c r="BI1861" s="18"/>
      <c r="BJ1861" s="18"/>
      <c r="BK1861" s="18"/>
      <c r="BL1861" s="18"/>
      <c r="BM1861" s="18"/>
      <c r="BN1861" s="18"/>
      <c r="BO1861" s="18"/>
      <c r="BP1861" s="18"/>
      <c r="BQ1861" s="18"/>
      <c r="BR1861" s="18"/>
      <c r="BS1861" s="18"/>
      <c r="BT1861" s="18"/>
      <c r="BU1861" s="18"/>
      <c r="BV1861" s="18"/>
      <c r="BW1861" s="18"/>
      <c r="BX1861" s="18"/>
      <c r="BY1861" s="18"/>
      <c r="BZ1861" s="18"/>
      <c r="CA1861" s="18"/>
      <c r="CB1861" s="18"/>
      <c r="CC1861" s="18"/>
      <c r="CD1861" s="18"/>
      <c r="CE1861" s="18"/>
      <c r="CF1861" s="18"/>
      <c r="CG1861" s="18"/>
      <c r="CH1861" s="18"/>
      <c r="CI1861" s="18"/>
      <c r="CJ1861" s="18"/>
      <c r="CK1861" s="18"/>
      <c r="CL1861" s="18"/>
      <c r="CM1861" s="18"/>
      <c r="CN1861" s="18"/>
      <c r="CO1861" s="18"/>
      <c r="CP1861" s="18"/>
      <c r="CQ1861" s="18"/>
      <c r="CR1861" s="18"/>
      <c r="CS1861" s="18"/>
    </row>
    <row r="1862" spans="1:97">
      <c r="A1862" s="18"/>
      <c r="B1862" s="18"/>
      <c r="C1862" s="18" t="s">
        <v>19738</v>
      </c>
      <c r="D1862" s="18"/>
      <c r="E1862" s="18"/>
      <c r="F1862" s="18"/>
      <c r="G1862" s="18"/>
      <c r="H1862" s="18"/>
      <c r="I1862" s="18"/>
      <c r="J1862" s="18"/>
      <c r="K1862" s="18"/>
      <c r="L1862" s="18"/>
      <c r="M1862" s="18"/>
      <c r="N1862" s="18"/>
      <c r="O1862" s="18"/>
      <c r="P1862" s="18"/>
      <c r="Q1862" s="18"/>
      <c r="R1862" s="18"/>
      <c r="S1862" s="18"/>
      <c r="T1862" s="18"/>
      <c r="U1862" s="18"/>
      <c r="V1862" s="18"/>
      <c r="W1862" s="18"/>
      <c r="X1862" s="18"/>
      <c r="Y1862" s="18"/>
      <c r="Z1862" s="18"/>
      <c r="AA1862" s="18"/>
      <c r="AB1862" s="18"/>
      <c r="AC1862" s="18"/>
      <c r="AD1862" s="18"/>
      <c r="AE1862" s="18"/>
      <c r="AF1862" s="18"/>
      <c r="AG1862" s="18"/>
      <c r="AH1862" s="18"/>
      <c r="AI1862" s="18"/>
      <c r="AJ1862" s="18"/>
      <c r="AK1862" s="18"/>
      <c r="AL1862" s="18"/>
      <c r="AM1862" s="18"/>
      <c r="AN1862" s="18"/>
      <c r="AO1862" s="18"/>
      <c r="AP1862" s="18"/>
      <c r="AQ1862" s="18"/>
      <c r="AR1862" s="18"/>
      <c r="AS1862" s="18"/>
      <c r="AT1862" s="18"/>
      <c r="AU1862" s="18"/>
      <c r="AV1862" s="18"/>
      <c r="AW1862" s="18"/>
      <c r="AX1862" s="18"/>
      <c r="AY1862" s="18"/>
      <c r="AZ1862" s="18"/>
      <c r="BA1862" s="18"/>
      <c r="BB1862" s="18"/>
      <c r="BC1862" s="18"/>
      <c r="BD1862" s="18"/>
      <c r="BE1862" s="18"/>
      <c r="BF1862" s="18"/>
      <c r="BG1862" s="18"/>
      <c r="BH1862" s="18"/>
      <c r="BI1862" s="18"/>
      <c r="BJ1862" s="18"/>
      <c r="BK1862" s="18"/>
      <c r="BL1862" s="18"/>
      <c r="BM1862" s="18"/>
      <c r="BN1862" s="18"/>
      <c r="BO1862" s="18"/>
      <c r="BP1862" s="18"/>
      <c r="BQ1862" s="18"/>
      <c r="BR1862" s="18"/>
      <c r="BS1862" s="18"/>
      <c r="BT1862" s="18"/>
      <c r="BU1862" s="18"/>
      <c r="BV1862" s="18"/>
      <c r="BW1862" s="18"/>
      <c r="BX1862" s="18"/>
      <c r="BY1862" s="18"/>
      <c r="BZ1862" s="18"/>
      <c r="CA1862" s="18"/>
      <c r="CB1862" s="18"/>
      <c r="CC1862" s="18"/>
      <c r="CD1862" s="18"/>
      <c r="CE1862" s="18"/>
      <c r="CF1862" s="18"/>
      <c r="CG1862" s="18"/>
      <c r="CH1862" s="18"/>
      <c r="CI1862" s="18"/>
      <c r="CJ1862" s="18"/>
      <c r="CK1862" s="18"/>
      <c r="CL1862" s="18"/>
      <c r="CM1862" s="18"/>
      <c r="CN1862" s="18"/>
      <c r="CO1862" s="18"/>
      <c r="CP1862" s="18"/>
      <c r="CQ1862" s="18"/>
      <c r="CR1862" s="18"/>
      <c r="CS1862" s="18"/>
    </row>
    <row r="1863" spans="1:97">
      <c r="A1863" s="18"/>
      <c r="B1863" s="18"/>
      <c r="C1863" s="18" t="s">
        <v>19739</v>
      </c>
      <c r="D1863" s="18"/>
      <c r="E1863" s="18"/>
      <c r="F1863" s="18"/>
      <c r="G1863" s="18"/>
      <c r="H1863" s="18"/>
      <c r="I1863" s="18"/>
      <c r="J1863" s="18"/>
      <c r="K1863" s="18"/>
      <c r="L1863" s="18"/>
      <c r="M1863" s="18"/>
      <c r="N1863" s="18"/>
      <c r="O1863" s="18"/>
      <c r="P1863" s="18"/>
      <c r="Q1863" s="18"/>
      <c r="R1863" s="18"/>
      <c r="S1863" s="18"/>
      <c r="T1863" s="18"/>
      <c r="U1863" s="18"/>
      <c r="V1863" s="18"/>
      <c r="W1863" s="18"/>
      <c r="X1863" s="18"/>
      <c r="Y1863" s="18"/>
      <c r="Z1863" s="18"/>
      <c r="AA1863" s="18"/>
      <c r="AB1863" s="18"/>
      <c r="AC1863" s="18"/>
      <c r="AD1863" s="18"/>
      <c r="AE1863" s="18"/>
      <c r="AF1863" s="18"/>
      <c r="AG1863" s="18"/>
      <c r="AH1863" s="18"/>
      <c r="AI1863" s="18"/>
      <c r="AJ1863" s="18"/>
      <c r="AK1863" s="18"/>
      <c r="AL1863" s="18"/>
      <c r="AM1863" s="18"/>
      <c r="AN1863" s="18"/>
      <c r="AO1863" s="18"/>
      <c r="AP1863" s="18"/>
      <c r="AQ1863" s="18"/>
      <c r="AR1863" s="18"/>
      <c r="AS1863" s="18"/>
      <c r="AT1863" s="18"/>
      <c r="AU1863" s="18"/>
      <c r="AV1863" s="18"/>
      <c r="AW1863" s="18"/>
      <c r="AX1863" s="18"/>
      <c r="AY1863" s="18"/>
      <c r="AZ1863" s="18"/>
      <c r="BA1863" s="18"/>
      <c r="BB1863" s="18"/>
      <c r="BC1863" s="18"/>
      <c r="BD1863" s="18"/>
      <c r="BE1863" s="18"/>
      <c r="BF1863" s="18"/>
      <c r="BG1863" s="18"/>
      <c r="BH1863" s="18"/>
      <c r="BI1863" s="18"/>
      <c r="BJ1863" s="18"/>
      <c r="BK1863" s="18"/>
      <c r="BL1863" s="18"/>
      <c r="BM1863" s="18"/>
      <c r="BN1863" s="18"/>
      <c r="BO1863" s="18"/>
      <c r="BP1863" s="18"/>
      <c r="BQ1863" s="18"/>
      <c r="BR1863" s="18"/>
      <c r="BS1863" s="18"/>
      <c r="BT1863" s="18"/>
      <c r="BU1863" s="18"/>
      <c r="BV1863" s="18"/>
      <c r="BW1863" s="18"/>
      <c r="BX1863" s="18"/>
      <c r="BY1863" s="18"/>
      <c r="BZ1863" s="18"/>
      <c r="CA1863" s="18"/>
      <c r="CB1863" s="18"/>
      <c r="CC1863" s="18"/>
      <c r="CD1863" s="18"/>
      <c r="CE1863" s="18"/>
      <c r="CF1863" s="18"/>
      <c r="CG1863" s="18"/>
      <c r="CH1863" s="18"/>
      <c r="CI1863" s="18"/>
      <c r="CJ1863" s="18"/>
      <c r="CK1863" s="18"/>
      <c r="CL1863" s="18"/>
      <c r="CM1863" s="18"/>
      <c r="CN1863" s="18"/>
      <c r="CO1863" s="18"/>
      <c r="CP1863" s="18"/>
      <c r="CQ1863" s="18"/>
      <c r="CR1863" s="18"/>
      <c r="CS1863" s="18"/>
    </row>
    <row r="1864" spans="1:97">
      <c r="A1864" s="18"/>
      <c r="B1864" s="18"/>
      <c r="C1864" s="18" t="s">
        <v>19740</v>
      </c>
      <c r="D1864" s="18"/>
      <c r="E1864" s="18"/>
      <c r="F1864" s="18"/>
      <c r="G1864" s="18"/>
      <c r="H1864" s="18"/>
      <c r="I1864" s="18"/>
      <c r="J1864" s="18"/>
      <c r="K1864" s="18"/>
      <c r="L1864" s="18"/>
      <c r="M1864" s="18"/>
      <c r="N1864" s="18"/>
      <c r="O1864" s="18"/>
      <c r="P1864" s="18"/>
      <c r="Q1864" s="18"/>
      <c r="R1864" s="18"/>
      <c r="S1864" s="18"/>
      <c r="T1864" s="18"/>
      <c r="U1864" s="18"/>
      <c r="V1864" s="18"/>
      <c r="W1864" s="18"/>
      <c r="X1864" s="18"/>
      <c r="Y1864" s="18"/>
      <c r="Z1864" s="18"/>
      <c r="AA1864" s="18"/>
      <c r="AB1864" s="18"/>
      <c r="AC1864" s="18"/>
      <c r="AD1864" s="18"/>
      <c r="AE1864" s="18"/>
      <c r="AF1864" s="18"/>
      <c r="AG1864" s="18"/>
      <c r="AH1864" s="18"/>
      <c r="AI1864" s="18"/>
      <c r="AJ1864" s="18"/>
      <c r="AK1864" s="18"/>
      <c r="AL1864" s="18"/>
      <c r="AM1864" s="18"/>
      <c r="AN1864" s="18"/>
      <c r="AO1864" s="18"/>
      <c r="AP1864" s="18"/>
      <c r="AQ1864" s="18"/>
      <c r="AR1864" s="18"/>
      <c r="AS1864" s="18"/>
      <c r="AT1864" s="18"/>
      <c r="AU1864" s="18"/>
      <c r="AV1864" s="18"/>
      <c r="AW1864" s="18"/>
      <c r="AX1864" s="18"/>
      <c r="AY1864" s="18"/>
      <c r="AZ1864" s="18"/>
      <c r="BA1864" s="18"/>
      <c r="BB1864" s="18"/>
      <c r="BC1864" s="18"/>
      <c r="BD1864" s="18"/>
      <c r="BE1864" s="18"/>
      <c r="BF1864" s="18"/>
      <c r="BG1864" s="18"/>
      <c r="BH1864" s="18"/>
      <c r="BI1864" s="18"/>
      <c r="BJ1864" s="18"/>
      <c r="BK1864" s="18"/>
      <c r="BL1864" s="18"/>
      <c r="BM1864" s="18"/>
      <c r="BN1864" s="18"/>
      <c r="BO1864" s="18"/>
      <c r="BP1864" s="18"/>
      <c r="BQ1864" s="18"/>
      <c r="BR1864" s="18"/>
      <c r="BS1864" s="18"/>
      <c r="BT1864" s="18"/>
      <c r="BU1864" s="18"/>
      <c r="BV1864" s="18"/>
      <c r="BW1864" s="18"/>
      <c r="BX1864" s="18"/>
      <c r="BY1864" s="18"/>
      <c r="BZ1864" s="18"/>
      <c r="CA1864" s="18"/>
      <c r="CB1864" s="18"/>
      <c r="CC1864" s="18"/>
      <c r="CD1864" s="18"/>
      <c r="CE1864" s="18"/>
      <c r="CF1864" s="18"/>
      <c r="CG1864" s="18"/>
      <c r="CH1864" s="18"/>
      <c r="CI1864" s="18"/>
      <c r="CJ1864" s="18"/>
      <c r="CK1864" s="18"/>
      <c r="CL1864" s="18"/>
      <c r="CM1864" s="18"/>
      <c r="CN1864" s="18"/>
      <c r="CO1864" s="18"/>
      <c r="CP1864" s="18"/>
      <c r="CQ1864" s="18"/>
      <c r="CR1864" s="18"/>
      <c r="CS1864" s="18"/>
    </row>
    <row r="1865" spans="1:97">
      <c r="A1865" s="18"/>
      <c r="B1865" s="18"/>
      <c r="C1865" s="18" t="s">
        <v>19741</v>
      </c>
      <c r="D1865" s="18"/>
      <c r="E1865" s="18"/>
      <c r="F1865" s="18"/>
      <c r="G1865" s="18"/>
      <c r="H1865" s="18"/>
      <c r="I1865" s="18"/>
      <c r="J1865" s="18"/>
      <c r="K1865" s="18"/>
      <c r="L1865" s="18"/>
      <c r="M1865" s="18"/>
      <c r="N1865" s="18"/>
      <c r="O1865" s="18"/>
      <c r="P1865" s="18"/>
      <c r="Q1865" s="18"/>
      <c r="R1865" s="18"/>
      <c r="S1865" s="18"/>
      <c r="T1865" s="18"/>
      <c r="U1865" s="18"/>
      <c r="V1865" s="18"/>
      <c r="W1865" s="18"/>
      <c r="X1865" s="18"/>
      <c r="Y1865" s="18"/>
      <c r="Z1865" s="18"/>
      <c r="AA1865" s="18"/>
      <c r="AB1865" s="18"/>
      <c r="AC1865" s="18"/>
      <c r="AD1865" s="18"/>
      <c r="AE1865" s="18"/>
      <c r="AF1865" s="18"/>
      <c r="AG1865" s="18"/>
      <c r="AH1865" s="18"/>
      <c r="AI1865" s="18"/>
      <c r="AJ1865" s="18"/>
      <c r="AK1865" s="18"/>
      <c r="AL1865" s="18"/>
      <c r="AM1865" s="18"/>
      <c r="AN1865" s="18"/>
      <c r="AO1865" s="18"/>
      <c r="AP1865" s="18"/>
      <c r="AQ1865" s="18"/>
      <c r="AR1865" s="18"/>
      <c r="AS1865" s="18"/>
      <c r="AT1865" s="18"/>
      <c r="AU1865" s="18"/>
      <c r="AV1865" s="18"/>
      <c r="AW1865" s="18"/>
      <c r="AX1865" s="18"/>
      <c r="AY1865" s="18"/>
      <c r="AZ1865" s="18"/>
      <c r="BA1865" s="18"/>
      <c r="BB1865" s="18"/>
      <c r="BC1865" s="18"/>
      <c r="BD1865" s="18"/>
      <c r="BE1865" s="18"/>
      <c r="BF1865" s="18"/>
      <c r="BG1865" s="18"/>
      <c r="BH1865" s="18"/>
      <c r="BI1865" s="18"/>
      <c r="BJ1865" s="18"/>
      <c r="BK1865" s="18"/>
      <c r="BL1865" s="18"/>
      <c r="BM1865" s="18"/>
      <c r="BN1865" s="18"/>
      <c r="BO1865" s="18"/>
      <c r="BP1865" s="18"/>
      <c r="BQ1865" s="18"/>
      <c r="BR1865" s="18"/>
      <c r="BS1865" s="18"/>
      <c r="BT1865" s="18"/>
      <c r="BU1865" s="18"/>
      <c r="BV1865" s="18"/>
      <c r="BW1865" s="18"/>
      <c r="BX1865" s="18"/>
      <c r="BY1865" s="18"/>
      <c r="BZ1865" s="18"/>
      <c r="CA1865" s="18"/>
      <c r="CB1865" s="18"/>
      <c r="CC1865" s="18"/>
      <c r="CD1865" s="18"/>
      <c r="CE1865" s="18"/>
      <c r="CF1865" s="18"/>
      <c r="CG1865" s="18"/>
      <c r="CH1865" s="18"/>
      <c r="CI1865" s="18"/>
      <c r="CJ1865" s="18"/>
      <c r="CK1865" s="18"/>
      <c r="CL1865" s="18"/>
      <c r="CM1865" s="18"/>
      <c r="CN1865" s="18"/>
      <c r="CO1865" s="18"/>
      <c r="CP1865" s="18"/>
      <c r="CQ1865" s="18"/>
      <c r="CR1865" s="18"/>
      <c r="CS1865" s="18"/>
    </row>
    <row r="1866" spans="1:97">
      <c r="A1866" s="18"/>
      <c r="B1866" s="18"/>
      <c r="C1866" s="18" t="s">
        <v>19742</v>
      </c>
      <c r="D1866" s="18"/>
      <c r="E1866" s="18"/>
      <c r="F1866" s="18"/>
      <c r="G1866" s="18"/>
      <c r="H1866" s="18"/>
      <c r="I1866" s="18"/>
      <c r="J1866" s="18"/>
      <c r="K1866" s="18"/>
      <c r="L1866" s="18"/>
      <c r="M1866" s="18"/>
      <c r="N1866" s="18"/>
      <c r="O1866" s="18"/>
      <c r="P1866" s="18"/>
      <c r="Q1866" s="18"/>
      <c r="R1866" s="18"/>
      <c r="S1866" s="18"/>
      <c r="T1866" s="18"/>
      <c r="U1866" s="18"/>
      <c r="V1866" s="18"/>
      <c r="W1866" s="18"/>
      <c r="X1866" s="18"/>
      <c r="Y1866" s="18"/>
      <c r="Z1866" s="18"/>
      <c r="AA1866" s="18"/>
      <c r="AB1866" s="18"/>
      <c r="AC1866" s="18"/>
      <c r="AD1866" s="18"/>
      <c r="AE1866" s="18"/>
      <c r="AF1866" s="18"/>
      <c r="AG1866" s="18"/>
      <c r="AH1866" s="18"/>
      <c r="AI1866" s="18"/>
      <c r="AJ1866" s="18"/>
      <c r="AK1866" s="18"/>
      <c r="AL1866" s="18"/>
      <c r="AM1866" s="18"/>
      <c r="AN1866" s="18"/>
      <c r="AO1866" s="18"/>
      <c r="AP1866" s="18"/>
      <c r="AQ1866" s="18"/>
      <c r="AR1866" s="18"/>
      <c r="AS1866" s="18"/>
      <c r="AT1866" s="18"/>
      <c r="AU1866" s="18"/>
      <c r="AV1866" s="18"/>
      <c r="AW1866" s="18"/>
      <c r="AX1866" s="18"/>
      <c r="AY1866" s="18"/>
      <c r="AZ1866" s="18"/>
      <c r="BA1866" s="18"/>
      <c r="BB1866" s="18"/>
      <c r="BC1866" s="18"/>
      <c r="BD1866" s="18"/>
      <c r="BE1866" s="18"/>
      <c r="BF1866" s="18"/>
      <c r="BG1866" s="18"/>
      <c r="BH1866" s="18"/>
      <c r="BI1866" s="18"/>
      <c r="BJ1866" s="18"/>
      <c r="BK1866" s="18"/>
      <c r="BL1866" s="18"/>
      <c r="BM1866" s="18"/>
      <c r="BN1866" s="18"/>
      <c r="BO1866" s="18"/>
      <c r="BP1866" s="18"/>
      <c r="BQ1866" s="18"/>
      <c r="BR1866" s="18"/>
      <c r="BS1866" s="18"/>
      <c r="BT1866" s="18"/>
      <c r="BU1866" s="18"/>
      <c r="BV1866" s="18"/>
      <c r="BW1866" s="18"/>
      <c r="BX1866" s="18"/>
      <c r="BY1866" s="18"/>
      <c r="BZ1866" s="18"/>
      <c r="CA1866" s="18"/>
      <c r="CB1866" s="18"/>
      <c r="CC1866" s="18"/>
      <c r="CD1866" s="18"/>
      <c r="CE1866" s="18"/>
      <c r="CF1866" s="18"/>
      <c r="CG1866" s="18"/>
      <c r="CH1866" s="18"/>
      <c r="CI1866" s="18"/>
      <c r="CJ1866" s="18"/>
      <c r="CK1866" s="18"/>
      <c r="CL1866" s="18"/>
      <c r="CM1866" s="18"/>
      <c r="CN1866" s="18"/>
      <c r="CO1866" s="18"/>
      <c r="CP1866" s="18"/>
      <c r="CQ1866" s="18"/>
      <c r="CR1866" s="18"/>
      <c r="CS1866" s="18"/>
    </row>
    <row r="1867" spans="1:97">
      <c r="A1867" s="18"/>
      <c r="B1867" s="18"/>
      <c r="C1867" s="18" t="s">
        <v>19743</v>
      </c>
      <c r="D1867" s="18"/>
      <c r="E1867" s="18"/>
      <c r="F1867" s="18"/>
      <c r="G1867" s="18"/>
      <c r="H1867" s="18"/>
      <c r="I1867" s="18"/>
      <c r="J1867" s="18"/>
      <c r="K1867" s="18"/>
      <c r="L1867" s="18"/>
      <c r="M1867" s="18"/>
      <c r="N1867" s="18"/>
      <c r="O1867" s="18"/>
      <c r="P1867" s="18"/>
      <c r="Q1867" s="18"/>
      <c r="R1867" s="18"/>
      <c r="S1867" s="18"/>
      <c r="T1867" s="18"/>
      <c r="U1867" s="18"/>
      <c r="V1867" s="18"/>
      <c r="W1867" s="18"/>
      <c r="X1867" s="18"/>
      <c r="Y1867" s="18"/>
      <c r="Z1867" s="18"/>
      <c r="AA1867" s="18"/>
      <c r="AB1867" s="18"/>
      <c r="AC1867" s="18"/>
      <c r="AD1867" s="18"/>
      <c r="AE1867" s="18"/>
      <c r="AF1867" s="18"/>
      <c r="AG1867" s="18"/>
      <c r="AH1867" s="18"/>
      <c r="AI1867" s="18"/>
      <c r="AJ1867" s="18"/>
      <c r="AK1867" s="18"/>
      <c r="AL1867" s="18"/>
      <c r="AM1867" s="18"/>
      <c r="AN1867" s="18"/>
      <c r="AO1867" s="18"/>
      <c r="AP1867" s="18"/>
      <c r="AQ1867" s="18"/>
      <c r="AR1867" s="18"/>
      <c r="AS1867" s="18"/>
      <c r="AT1867" s="18"/>
      <c r="AU1867" s="18"/>
      <c r="AV1867" s="18"/>
      <c r="AW1867" s="18"/>
      <c r="AX1867" s="18"/>
      <c r="AY1867" s="18"/>
      <c r="AZ1867" s="18"/>
      <c r="BA1867" s="18"/>
      <c r="BB1867" s="18"/>
      <c r="BC1867" s="18"/>
      <c r="BD1867" s="18"/>
      <c r="BE1867" s="18"/>
      <c r="BF1867" s="18"/>
      <c r="BG1867" s="18"/>
      <c r="BH1867" s="18"/>
      <c r="BI1867" s="18"/>
      <c r="BJ1867" s="18"/>
      <c r="BK1867" s="18"/>
      <c r="BL1867" s="18"/>
      <c r="BM1867" s="18"/>
      <c r="BN1867" s="18"/>
      <c r="BO1867" s="18"/>
      <c r="BP1867" s="18"/>
      <c r="BQ1867" s="18"/>
      <c r="BR1867" s="18"/>
      <c r="BS1867" s="18"/>
      <c r="BT1867" s="18"/>
      <c r="BU1867" s="18"/>
      <c r="BV1867" s="18"/>
      <c r="BW1867" s="18"/>
      <c r="BX1867" s="18"/>
      <c r="BY1867" s="18"/>
      <c r="BZ1867" s="18"/>
      <c r="CA1867" s="18"/>
      <c r="CB1867" s="18"/>
      <c r="CC1867" s="18"/>
      <c r="CD1867" s="18"/>
      <c r="CE1867" s="18"/>
      <c r="CF1867" s="18"/>
      <c r="CG1867" s="18"/>
      <c r="CH1867" s="18"/>
      <c r="CI1867" s="18"/>
      <c r="CJ1867" s="18"/>
      <c r="CK1867" s="18"/>
      <c r="CL1867" s="18"/>
      <c r="CM1867" s="18"/>
      <c r="CN1867" s="18"/>
      <c r="CO1867" s="18"/>
      <c r="CP1867" s="18"/>
      <c r="CQ1867" s="18"/>
      <c r="CR1867" s="18"/>
      <c r="CS1867" s="18"/>
    </row>
    <row r="1868" spans="1:97">
      <c r="A1868" s="18"/>
      <c r="B1868" s="18"/>
      <c r="C1868" s="18" t="s">
        <v>19744</v>
      </c>
      <c r="D1868" s="18"/>
      <c r="E1868" s="18"/>
      <c r="F1868" s="18"/>
      <c r="G1868" s="18"/>
      <c r="H1868" s="18"/>
      <c r="I1868" s="18"/>
      <c r="J1868" s="18"/>
      <c r="K1868" s="18"/>
      <c r="L1868" s="18"/>
      <c r="M1868" s="18"/>
      <c r="N1868" s="18"/>
      <c r="O1868" s="18"/>
      <c r="P1868" s="18"/>
      <c r="Q1868" s="18"/>
      <c r="R1868" s="18"/>
      <c r="S1868" s="18"/>
      <c r="T1868" s="18"/>
      <c r="U1868" s="18"/>
      <c r="V1868" s="18"/>
      <c r="W1868" s="18"/>
      <c r="X1868" s="18"/>
      <c r="Y1868" s="18"/>
      <c r="Z1868" s="18"/>
      <c r="AA1868" s="18"/>
      <c r="AB1868" s="18"/>
      <c r="AC1868" s="18"/>
      <c r="AD1868" s="18"/>
      <c r="AE1868" s="18"/>
      <c r="AF1868" s="18"/>
      <c r="AG1868" s="18"/>
      <c r="AH1868" s="18"/>
      <c r="AI1868" s="18"/>
      <c r="AJ1868" s="18"/>
      <c r="AK1868" s="18"/>
      <c r="AL1868" s="18"/>
      <c r="AM1868" s="18"/>
      <c r="AN1868" s="18"/>
      <c r="AO1868" s="18"/>
      <c r="AP1868" s="18"/>
      <c r="AQ1868" s="18"/>
      <c r="AR1868" s="18"/>
      <c r="AS1868" s="18"/>
      <c r="AT1868" s="18"/>
      <c r="AU1868" s="18"/>
      <c r="AV1868" s="18"/>
      <c r="AW1868" s="18"/>
      <c r="AX1868" s="18"/>
      <c r="AY1868" s="18"/>
      <c r="AZ1868" s="18"/>
      <c r="BA1868" s="18"/>
      <c r="BB1868" s="18"/>
      <c r="BC1868" s="18"/>
      <c r="BD1868" s="18"/>
      <c r="BE1868" s="18"/>
      <c r="BF1868" s="18"/>
      <c r="BG1868" s="18"/>
      <c r="BH1868" s="18"/>
      <c r="BI1868" s="18"/>
      <c r="BJ1868" s="18"/>
      <c r="BK1868" s="18"/>
      <c r="BL1868" s="18"/>
      <c r="BM1868" s="18"/>
      <c r="BN1868" s="18"/>
      <c r="BO1868" s="18"/>
      <c r="BP1868" s="18"/>
      <c r="BQ1868" s="18"/>
      <c r="BR1868" s="18"/>
      <c r="BS1868" s="18"/>
      <c r="BT1868" s="18"/>
      <c r="BU1868" s="18"/>
      <c r="BV1868" s="18"/>
      <c r="BW1868" s="18"/>
      <c r="BX1868" s="18"/>
      <c r="BY1868" s="18"/>
      <c r="BZ1868" s="18"/>
      <c r="CA1868" s="18"/>
      <c r="CB1868" s="18"/>
      <c r="CC1868" s="18"/>
      <c r="CD1868" s="18"/>
      <c r="CE1868" s="18"/>
      <c r="CF1868" s="18"/>
      <c r="CG1868" s="18"/>
      <c r="CH1868" s="18"/>
      <c r="CI1868" s="18"/>
      <c r="CJ1868" s="18"/>
      <c r="CK1868" s="18"/>
      <c r="CL1868" s="18"/>
      <c r="CM1868" s="18"/>
      <c r="CN1868" s="18"/>
      <c r="CO1868" s="18"/>
      <c r="CP1868" s="18"/>
      <c r="CQ1868" s="18"/>
      <c r="CR1868" s="18"/>
      <c r="CS1868" s="18"/>
    </row>
    <row r="1869" spans="1:97">
      <c r="A1869" s="18"/>
      <c r="B1869" s="18"/>
      <c r="C1869" s="18" t="s">
        <v>19745</v>
      </c>
      <c r="D1869" s="18"/>
      <c r="E1869" s="18"/>
      <c r="F1869" s="18"/>
      <c r="G1869" s="18"/>
      <c r="H1869" s="18"/>
      <c r="I1869" s="18"/>
      <c r="J1869" s="18"/>
      <c r="K1869" s="18"/>
      <c r="L1869" s="18"/>
      <c r="M1869" s="18"/>
      <c r="N1869" s="18"/>
      <c r="O1869" s="18"/>
      <c r="P1869" s="18"/>
      <c r="Q1869" s="18"/>
      <c r="R1869" s="18"/>
      <c r="S1869" s="18"/>
      <c r="T1869" s="18"/>
      <c r="U1869" s="18"/>
      <c r="V1869" s="18"/>
      <c r="W1869" s="18"/>
      <c r="X1869" s="18"/>
      <c r="Y1869" s="18"/>
      <c r="Z1869" s="18"/>
      <c r="AA1869" s="18"/>
      <c r="AB1869" s="18"/>
      <c r="AC1869" s="18"/>
      <c r="AD1869" s="18"/>
      <c r="AE1869" s="18"/>
      <c r="AF1869" s="18"/>
      <c r="AG1869" s="18"/>
      <c r="AH1869" s="18"/>
      <c r="AI1869" s="18"/>
      <c r="AJ1869" s="18"/>
      <c r="AK1869" s="18"/>
      <c r="AL1869" s="18"/>
      <c r="AM1869" s="18"/>
      <c r="AN1869" s="18"/>
      <c r="AO1869" s="18"/>
      <c r="AP1869" s="18"/>
      <c r="AQ1869" s="18"/>
      <c r="AR1869" s="18"/>
      <c r="AS1869" s="18"/>
      <c r="AT1869" s="18"/>
      <c r="AU1869" s="18"/>
      <c r="AV1869" s="18"/>
      <c r="AW1869" s="18"/>
      <c r="AX1869" s="18"/>
      <c r="AY1869" s="18"/>
      <c r="AZ1869" s="18"/>
      <c r="BA1869" s="18"/>
      <c r="BB1869" s="18"/>
      <c r="BC1869" s="18"/>
      <c r="BD1869" s="18"/>
      <c r="BE1869" s="18"/>
      <c r="BF1869" s="18"/>
      <c r="BG1869" s="18"/>
      <c r="BH1869" s="18"/>
      <c r="BI1869" s="18"/>
      <c r="BJ1869" s="18"/>
      <c r="BK1869" s="18"/>
      <c r="BL1869" s="18"/>
      <c r="BM1869" s="18"/>
      <c r="BN1869" s="18"/>
      <c r="BO1869" s="18"/>
      <c r="BP1869" s="18"/>
      <c r="BQ1869" s="18"/>
      <c r="BR1869" s="18"/>
      <c r="BS1869" s="18"/>
      <c r="BT1869" s="18"/>
      <c r="BU1869" s="18"/>
      <c r="BV1869" s="18"/>
      <c r="BW1869" s="18"/>
      <c r="BX1869" s="18"/>
      <c r="BY1869" s="18"/>
      <c r="BZ1869" s="18"/>
      <c r="CA1869" s="18"/>
      <c r="CB1869" s="18"/>
      <c r="CC1869" s="18"/>
      <c r="CD1869" s="18"/>
      <c r="CE1869" s="18"/>
      <c r="CF1869" s="18"/>
      <c r="CG1869" s="18"/>
      <c r="CH1869" s="18"/>
      <c r="CI1869" s="18"/>
      <c r="CJ1869" s="18"/>
      <c r="CK1869" s="18"/>
      <c r="CL1869" s="18"/>
      <c r="CM1869" s="18"/>
      <c r="CN1869" s="18"/>
      <c r="CO1869" s="18"/>
      <c r="CP1869" s="18"/>
      <c r="CQ1869" s="18"/>
      <c r="CR1869" s="18"/>
      <c r="CS1869" s="18"/>
    </row>
    <row r="1870" spans="1:97">
      <c r="A1870" s="18"/>
      <c r="B1870" s="18"/>
      <c r="C1870" s="18" t="s">
        <v>19746</v>
      </c>
      <c r="D1870" s="18"/>
      <c r="E1870" s="18"/>
      <c r="F1870" s="18"/>
      <c r="G1870" s="18"/>
      <c r="H1870" s="18"/>
      <c r="I1870" s="18"/>
      <c r="J1870" s="18"/>
      <c r="K1870" s="18"/>
      <c r="L1870" s="18"/>
      <c r="M1870" s="18"/>
      <c r="N1870" s="18"/>
      <c r="O1870" s="18"/>
      <c r="P1870" s="18"/>
      <c r="Q1870" s="18"/>
      <c r="R1870" s="18"/>
      <c r="S1870" s="18"/>
      <c r="T1870" s="18"/>
      <c r="U1870" s="18"/>
      <c r="V1870" s="18"/>
      <c r="W1870" s="18"/>
      <c r="X1870" s="18"/>
      <c r="Y1870" s="18"/>
      <c r="Z1870" s="18"/>
      <c r="AA1870" s="18"/>
      <c r="AB1870" s="18"/>
      <c r="AC1870" s="18"/>
      <c r="AD1870" s="18"/>
      <c r="AE1870" s="18"/>
      <c r="AF1870" s="18"/>
      <c r="AG1870" s="18"/>
      <c r="AH1870" s="18"/>
      <c r="AI1870" s="18"/>
      <c r="AJ1870" s="18"/>
      <c r="AK1870" s="18"/>
      <c r="AL1870" s="18"/>
      <c r="AM1870" s="18"/>
      <c r="AN1870" s="18"/>
      <c r="AO1870" s="18"/>
      <c r="AP1870" s="18"/>
      <c r="AQ1870" s="18"/>
      <c r="AR1870" s="18"/>
      <c r="AS1870" s="18"/>
      <c r="AT1870" s="18"/>
      <c r="AU1870" s="18"/>
      <c r="AV1870" s="18"/>
      <c r="AW1870" s="18"/>
      <c r="AX1870" s="18"/>
      <c r="AY1870" s="18"/>
      <c r="AZ1870" s="18"/>
      <c r="BA1870" s="18"/>
      <c r="BB1870" s="18"/>
      <c r="BC1870" s="18"/>
      <c r="BD1870" s="18"/>
      <c r="BE1870" s="18"/>
      <c r="BF1870" s="18"/>
      <c r="BG1870" s="18"/>
      <c r="BH1870" s="18"/>
      <c r="BI1870" s="18"/>
      <c r="BJ1870" s="18"/>
      <c r="BK1870" s="18"/>
      <c r="BL1870" s="18"/>
      <c r="BM1870" s="18"/>
      <c r="BN1870" s="18"/>
      <c r="BO1870" s="18"/>
      <c r="BP1870" s="18"/>
      <c r="BQ1870" s="18"/>
      <c r="BR1870" s="18"/>
      <c r="BS1870" s="18"/>
      <c r="BT1870" s="18"/>
      <c r="BU1870" s="18"/>
      <c r="BV1870" s="18"/>
      <c r="BW1870" s="18"/>
      <c r="BX1870" s="18"/>
      <c r="BY1870" s="18"/>
      <c r="BZ1870" s="18"/>
      <c r="CA1870" s="18"/>
      <c r="CB1870" s="18"/>
      <c r="CC1870" s="18"/>
      <c r="CD1870" s="18"/>
      <c r="CE1870" s="18"/>
      <c r="CF1870" s="18"/>
      <c r="CG1870" s="18"/>
      <c r="CH1870" s="18"/>
      <c r="CI1870" s="18"/>
      <c r="CJ1870" s="18"/>
      <c r="CK1870" s="18"/>
      <c r="CL1870" s="18"/>
      <c r="CM1870" s="18"/>
      <c r="CN1870" s="18"/>
      <c r="CO1870" s="18"/>
      <c r="CP1870" s="18"/>
      <c r="CQ1870" s="18"/>
      <c r="CR1870" s="18"/>
      <c r="CS1870" s="18"/>
    </row>
    <row r="1871" spans="1:97">
      <c r="A1871" s="18"/>
      <c r="B1871" s="18"/>
      <c r="C1871" s="18" t="s">
        <v>19747</v>
      </c>
      <c r="D1871" s="18"/>
      <c r="E1871" s="18"/>
      <c r="F1871" s="18"/>
      <c r="G1871" s="18"/>
      <c r="H1871" s="18"/>
      <c r="I1871" s="18"/>
      <c r="J1871" s="18"/>
      <c r="K1871" s="18"/>
      <c r="L1871" s="18"/>
      <c r="M1871" s="18"/>
      <c r="N1871" s="18"/>
      <c r="O1871" s="18"/>
      <c r="P1871" s="18"/>
      <c r="Q1871" s="18"/>
      <c r="R1871" s="18"/>
      <c r="S1871" s="18"/>
      <c r="T1871" s="18"/>
      <c r="U1871" s="18"/>
      <c r="V1871" s="18"/>
      <c r="W1871" s="18"/>
      <c r="X1871" s="18"/>
      <c r="Y1871" s="18"/>
      <c r="Z1871" s="18"/>
      <c r="AA1871" s="18"/>
      <c r="AB1871" s="18"/>
      <c r="AC1871" s="18"/>
      <c r="AD1871" s="18"/>
      <c r="AE1871" s="18"/>
      <c r="AF1871" s="18"/>
      <c r="AG1871" s="18"/>
      <c r="AH1871" s="18"/>
      <c r="AI1871" s="18"/>
      <c r="AJ1871" s="18"/>
      <c r="AK1871" s="18"/>
      <c r="AL1871" s="18"/>
      <c r="AM1871" s="18"/>
      <c r="AN1871" s="18"/>
      <c r="AO1871" s="18"/>
      <c r="AP1871" s="18"/>
      <c r="AQ1871" s="18"/>
      <c r="AR1871" s="18"/>
      <c r="AS1871" s="18"/>
      <c r="AT1871" s="18"/>
      <c r="AU1871" s="18"/>
      <c r="AV1871" s="18"/>
      <c r="AW1871" s="18"/>
      <c r="AX1871" s="18"/>
      <c r="AY1871" s="18"/>
      <c r="AZ1871" s="18"/>
      <c r="BA1871" s="18"/>
      <c r="BB1871" s="18"/>
      <c r="BC1871" s="18"/>
      <c r="BD1871" s="18"/>
      <c r="BE1871" s="18"/>
      <c r="BF1871" s="18"/>
      <c r="BG1871" s="18"/>
      <c r="BH1871" s="18"/>
      <c r="BI1871" s="18"/>
      <c r="BJ1871" s="18"/>
      <c r="BK1871" s="18"/>
      <c r="BL1871" s="18"/>
      <c r="BM1871" s="18"/>
      <c r="BN1871" s="18"/>
      <c r="BO1871" s="18"/>
      <c r="BP1871" s="18"/>
      <c r="BQ1871" s="18"/>
      <c r="BR1871" s="18"/>
      <c r="BS1871" s="18"/>
      <c r="BT1871" s="18"/>
      <c r="BU1871" s="18"/>
      <c r="BV1871" s="18"/>
      <c r="BW1871" s="18"/>
      <c r="BX1871" s="18"/>
      <c r="BY1871" s="18"/>
      <c r="BZ1871" s="18"/>
      <c r="CA1871" s="18"/>
      <c r="CB1871" s="18"/>
      <c r="CC1871" s="18"/>
      <c r="CD1871" s="18"/>
      <c r="CE1871" s="18"/>
      <c r="CF1871" s="18"/>
      <c r="CG1871" s="18"/>
      <c r="CH1871" s="18"/>
      <c r="CI1871" s="18"/>
      <c r="CJ1871" s="18"/>
      <c r="CK1871" s="18"/>
      <c r="CL1871" s="18"/>
      <c r="CM1871" s="18"/>
      <c r="CN1871" s="18"/>
      <c r="CO1871" s="18"/>
      <c r="CP1871" s="18"/>
      <c r="CQ1871" s="18"/>
      <c r="CR1871" s="18"/>
      <c r="CS1871" s="18"/>
    </row>
    <row r="1872" spans="1:97">
      <c r="A1872" s="18"/>
      <c r="B1872" s="18"/>
      <c r="C1872" s="18" t="s">
        <v>19748</v>
      </c>
      <c r="D1872" s="18"/>
      <c r="E1872" s="18"/>
      <c r="F1872" s="18"/>
      <c r="G1872" s="18"/>
      <c r="H1872" s="18"/>
      <c r="I1872" s="18"/>
      <c r="J1872" s="18"/>
      <c r="K1872" s="18"/>
      <c r="L1872" s="18"/>
      <c r="M1872" s="18"/>
      <c r="N1872" s="18"/>
      <c r="O1872" s="18"/>
      <c r="P1872" s="18"/>
      <c r="Q1872" s="18"/>
      <c r="R1872" s="18"/>
      <c r="S1872" s="18"/>
      <c r="T1872" s="18"/>
      <c r="U1872" s="18"/>
      <c r="V1872" s="18"/>
      <c r="W1872" s="18"/>
      <c r="X1872" s="18"/>
      <c r="Y1872" s="18"/>
      <c r="Z1872" s="18"/>
      <c r="AA1872" s="18"/>
      <c r="AB1872" s="18"/>
      <c r="AC1872" s="18"/>
      <c r="AD1872" s="18"/>
      <c r="AE1872" s="18"/>
      <c r="AF1872" s="18"/>
      <c r="AG1872" s="18"/>
      <c r="AH1872" s="18"/>
      <c r="AI1872" s="18"/>
      <c r="AJ1872" s="18"/>
      <c r="AK1872" s="18"/>
      <c r="AL1872" s="18"/>
      <c r="AM1872" s="18"/>
      <c r="AN1872" s="18"/>
      <c r="AO1872" s="18"/>
      <c r="AP1872" s="18"/>
      <c r="AQ1872" s="18"/>
      <c r="AR1872" s="18"/>
      <c r="AS1872" s="18"/>
      <c r="AT1872" s="18"/>
      <c r="AU1872" s="18"/>
      <c r="AV1872" s="18"/>
      <c r="AW1872" s="18"/>
      <c r="AX1872" s="18"/>
      <c r="AY1872" s="18"/>
      <c r="AZ1872" s="18"/>
      <c r="BA1872" s="18"/>
      <c r="BB1872" s="18"/>
      <c r="BC1872" s="18"/>
      <c r="BD1872" s="18"/>
      <c r="BE1872" s="18"/>
      <c r="BF1872" s="18"/>
      <c r="BG1872" s="18"/>
      <c r="BH1872" s="18"/>
      <c r="BI1872" s="18"/>
      <c r="BJ1872" s="18"/>
      <c r="BK1872" s="18"/>
      <c r="BL1872" s="18"/>
      <c r="BM1872" s="18"/>
      <c r="BN1872" s="18"/>
      <c r="BO1872" s="18"/>
      <c r="BP1872" s="18"/>
      <c r="BQ1872" s="18"/>
      <c r="BR1872" s="18"/>
      <c r="BS1872" s="18"/>
      <c r="BT1872" s="18"/>
      <c r="BU1872" s="18"/>
      <c r="BV1872" s="18"/>
      <c r="BW1872" s="18"/>
      <c r="BX1872" s="18"/>
      <c r="BY1872" s="18"/>
      <c r="BZ1872" s="18"/>
      <c r="CA1872" s="18"/>
      <c r="CB1872" s="18"/>
      <c r="CC1872" s="18"/>
      <c r="CD1872" s="18"/>
      <c r="CE1872" s="18"/>
      <c r="CF1872" s="18"/>
      <c r="CG1872" s="18"/>
      <c r="CH1872" s="18"/>
      <c r="CI1872" s="18"/>
      <c r="CJ1872" s="18"/>
      <c r="CK1872" s="18"/>
      <c r="CL1872" s="18"/>
      <c r="CM1872" s="18"/>
      <c r="CN1872" s="18"/>
      <c r="CO1872" s="18"/>
      <c r="CP1872" s="18"/>
      <c r="CQ1872" s="18"/>
      <c r="CR1872" s="18"/>
      <c r="CS1872" s="18"/>
    </row>
    <row r="1873" spans="1:97">
      <c r="A1873" s="18"/>
      <c r="B1873" s="18"/>
      <c r="C1873" s="18" t="s">
        <v>19749</v>
      </c>
      <c r="D1873" s="18"/>
      <c r="E1873" s="18"/>
      <c r="F1873" s="18"/>
      <c r="G1873" s="18"/>
      <c r="H1873" s="18"/>
      <c r="I1873" s="18"/>
      <c r="J1873" s="18"/>
      <c r="K1873" s="18"/>
      <c r="L1873" s="18"/>
      <c r="M1873" s="18"/>
      <c r="N1873" s="18"/>
      <c r="O1873" s="18"/>
      <c r="P1873" s="18"/>
      <c r="Q1873" s="18"/>
      <c r="R1873" s="18"/>
      <c r="S1873" s="18"/>
      <c r="T1873" s="18"/>
      <c r="U1873" s="18"/>
      <c r="V1873" s="18"/>
      <c r="W1873" s="18"/>
      <c r="X1873" s="18"/>
      <c r="Y1873" s="18"/>
      <c r="Z1873" s="18"/>
      <c r="AA1873" s="18"/>
      <c r="AB1873" s="18"/>
      <c r="AC1873" s="18"/>
      <c r="AD1873" s="18"/>
      <c r="AE1873" s="18"/>
      <c r="AF1873" s="18"/>
      <c r="AG1873" s="18"/>
      <c r="AH1873" s="18"/>
      <c r="AI1873" s="18"/>
      <c r="AJ1873" s="18"/>
      <c r="AK1873" s="18"/>
      <c r="AL1873" s="18"/>
      <c r="AM1873" s="18"/>
      <c r="AN1873" s="18"/>
      <c r="AO1873" s="18"/>
      <c r="AP1873" s="18"/>
      <c r="AQ1873" s="18"/>
      <c r="AR1873" s="18"/>
      <c r="AS1873" s="18"/>
      <c r="AT1873" s="18"/>
      <c r="AU1873" s="18"/>
      <c r="AV1873" s="18"/>
      <c r="AW1873" s="18"/>
      <c r="AX1873" s="18"/>
      <c r="AY1873" s="18"/>
      <c r="AZ1873" s="18"/>
      <c r="BA1873" s="18"/>
      <c r="BB1873" s="18"/>
      <c r="BC1873" s="18"/>
      <c r="BD1873" s="18"/>
      <c r="BE1873" s="18"/>
      <c r="BF1873" s="18"/>
      <c r="BG1873" s="18"/>
      <c r="BH1873" s="18"/>
      <c r="BI1873" s="18"/>
      <c r="BJ1873" s="18"/>
      <c r="BK1873" s="18"/>
      <c r="BL1873" s="18"/>
      <c r="BM1873" s="18"/>
      <c r="BN1873" s="18"/>
      <c r="BO1873" s="18"/>
      <c r="BP1873" s="18"/>
      <c r="BQ1873" s="18"/>
      <c r="BR1873" s="18"/>
      <c r="BS1873" s="18"/>
      <c r="BT1873" s="18"/>
      <c r="BU1873" s="18"/>
      <c r="BV1873" s="18"/>
      <c r="BW1873" s="18"/>
      <c r="BX1873" s="18"/>
      <c r="BY1873" s="18"/>
      <c r="BZ1873" s="18"/>
      <c r="CA1873" s="18"/>
      <c r="CB1873" s="18"/>
      <c r="CC1873" s="18"/>
      <c r="CD1873" s="18"/>
      <c r="CE1873" s="18"/>
      <c r="CF1873" s="18"/>
      <c r="CG1873" s="18"/>
      <c r="CH1873" s="18"/>
      <c r="CI1873" s="18"/>
      <c r="CJ1873" s="18"/>
      <c r="CK1873" s="18"/>
      <c r="CL1873" s="18"/>
      <c r="CM1873" s="18"/>
      <c r="CN1873" s="18"/>
      <c r="CO1873" s="18"/>
      <c r="CP1873" s="18"/>
      <c r="CQ1873" s="18"/>
      <c r="CR1873" s="18"/>
      <c r="CS1873" s="18"/>
    </row>
    <row r="1874" spans="1:97">
      <c r="A1874" s="18"/>
      <c r="B1874" s="18"/>
      <c r="C1874" s="18" t="s">
        <v>19750</v>
      </c>
      <c r="D1874" s="18"/>
      <c r="E1874" s="18"/>
      <c r="F1874" s="18"/>
      <c r="G1874" s="18"/>
      <c r="H1874" s="18"/>
      <c r="I1874" s="18"/>
      <c r="J1874" s="18"/>
      <c r="K1874" s="18"/>
      <c r="L1874" s="18"/>
      <c r="M1874" s="18"/>
      <c r="N1874" s="18"/>
      <c r="O1874" s="18"/>
      <c r="P1874" s="18"/>
      <c r="Q1874" s="18"/>
      <c r="R1874" s="18"/>
      <c r="S1874" s="18"/>
      <c r="T1874" s="18"/>
      <c r="U1874" s="18"/>
      <c r="V1874" s="18"/>
      <c r="W1874" s="18"/>
      <c r="X1874" s="18"/>
      <c r="Y1874" s="18"/>
      <c r="Z1874" s="18"/>
      <c r="AA1874" s="18"/>
      <c r="AB1874" s="18"/>
      <c r="AC1874" s="18"/>
      <c r="AD1874" s="18"/>
      <c r="AE1874" s="18"/>
      <c r="AF1874" s="18"/>
      <c r="AG1874" s="18"/>
      <c r="AH1874" s="18"/>
      <c r="AI1874" s="18"/>
      <c r="AJ1874" s="18"/>
      <c r="AK1874" s="18"/>
      <c r="AL1874" s="18"/>
      <c r="AM1874" s="18"/>
      <c r="AN1874" s="18"/>
      <c r="AO1874" s="18"/>
      <c r="AP1874" s="18"/>
      <c r="AQ1874" s="18"/>
      <c r="AR1874" s="18"/>
      <c r="AS1874" s="18"/>
      <c r="AT1874" s="18"/>
      <c r="AU1874" s="18"/>
      <c r="AV1874" s="18"/>
      <c r="AW1874" s="18"/>
      <c r="AX1874" s="18"/>
      <c r="AY1874" s="18"/>
      <c r="AZ1874" s="18"/>
      <c r="BA1874" s="18"/>
      <c r="BB1874" s="18"/>
      <c r="BC1874" s="18"/>
      <c r="BD1874" s="18"/>
      <c r="BE1874" s="18"/>
      <c r="BF1874" s="18"/>
      <c r="BG1874" s="18"/>
      <c r="BH1874" s="18"/>
      <c r="BI1874" s="18"/>
      <c r="BJ1874" s="18"/>
      <c r="BK1874" s="18"/>
      <c r="BL1874" s="18"/>
      <c r="BM1874" s="18"/>
      <c r="BN1874" s="18"/>
      <c r="BO1874" s="18"/>
      <c r="BP1874" s="18"/>
      <c r="BQ1874" s="18"/>
      <c r="BR1874" s="18"/>
      <c r="BS1874" s="18"/>
      <c r="BT1874" s="18"/>
      <c r="BU1874" s="18"/>
      <c r="BV1874" s="18"/>
      <c r="BW1874" s="18"/>
      <c r="BX1874" s="18"/>
      <c r="BY1874" s="18"/>
      <c r="BZ1874" s="18"/>
      <c r="CA1874" s="18"/>
      <c r="CB1874" s="18"/>
      <c r="CC1874" s="18"/>
      <c r="CD1874" s="18"/>
      <c r="CE1874" s="18"/>
      <c r="CF1874" s="18"/>
      <c r="CG1874" s="18"/>
      <c r="CH1874" s="18"/>
      <c r="CI1874" s="18"/>
      <c r="CJ1874" s="18"/>
      <c r="CK1874" s="18"/>
      <c r="CL1874" s="18"/>
      <c r="CM1874" s="18"/>
      <c r="CN1874" s="18"/>
      <c r="CO1874" s="18"/>
      <c r="CP1874" s="18"/>
      <c r="CQ1874" s="18"/>
      <c r="CR1874" s="18"/>
      <c r="CS1874" s="18"/>
    </row>
    <row r="1875" spans="1:97">
      <c r="A1875" s="18"/>
      <c r="B1875" s="18"/>
      <c r="C1875" s="18" t="s">
        <v>19751</v>
      </c>
      <c r="D1875" s="18"/>
      <c r="E1875" s="18"/>
      <c r="F1875" s="18"/>
      <c r="G1875" s="18"/>
      <c r="H1875" s="18"/>
      <c r="I1875" s="18"/>
      <c r="J1875" s="18"/>
      <c r="K1875" s="18"/>
      <c r="L1875" s="18"/>
      <c r="M1875" s="18"/>
      <c r="N1875" s="18"/>
      <c r="O1875" s="18"/>
      <c r="P1875" s="18"/>
      <c r="Q1875" s="18"/>
      <c r="R1875" s="18"/>
      <c r="S1875" s="18"/>
      <c r="T1875" s="18"/>
      <c r="U1875" s="18"/>
      <c r="V1875" s="18"/>
      <c r="W1875" s="18"/>
      <c r="X1875" s="18"/>
      <c r="Y1875" s="18"/>
      <c r="Z1875" s="18"/>
      <c r="AA1875" s="18"/>
      <c r="AB1875" s="18"/>
      <c r="AC1875" s="18"/>
      <c r="AD1875" s="18"/>
      <c r="AE1875" s="18"/>
      <c r="AF1875" s="18"/>
      <c r="AG1875" s="18"/>
      <c r="AH1875" s="18"/>
      <c r="AI1875" s="18"/>
      <c r="AJ1875" s="18"/>
      <c r="AK1875" s="18"/>
      <c r="AL1875" s="18"/>
      <c r="AM1875" s="18"/>
      <c r="AN1875" s="18"/>
      <c r="AO1875" s="18"/>
      <c r="AP1875" s="18"/>
      <c r="AQ1875" s="18"/>
      <c r="AR1875" s="18"/>
      <c r="AS1875" s="18"/>
      <c r="AT1875" s="18"/>
      <c r="AU1875" s="18"/>
      <c r="AV1875" s="18"/>
      <c r="AW1875" s="18"/>
      <c r="AX1875" s="18"/>
      <c r="AY1875" s="18"/>
      <c r="AZ1875" s="18"/>
      <c r="BA1875" s="18"/>
      <c r="BB1875" s="18"/>
      <c r="BC1875" s="18"/>
      <c r="BD1875" s="18"/>
      <c r="BE1875" s="18"/>
      <c r="BF1875" s="18"/>
      <c r="BG1875" s="18"/>
      <c r="BH1875" s="18"/>
      <c r="BI1875" s="18"/>
      <c r="BJ1875" s="18"/>
      <c r="BK1875" s="18"/>
      <c r="BL1875" s="18"/>
      <c r="BM1875" s="18"/>
      <c r="BN1875" s="18"/>
      <c r="BO1875" s="18"/>
      <c r="BP1875" s="18"/>
      <c r="BQ1875" s="18"/>
      <c r="BR1875" s="18"/>
      <c r="BS1875" s="18"/>
      <c r="BT1875" s="18"/>
      <c r="BU1875" s="18"/>
      <c r="BV1875" s="18"/>
      <c r="BW1875" s="18"/>
      <c r="BX1875" s="18"/>
      <c r="BY1875" s="18"/>
      <c r="BZ1875" s="18"/>
      <c r="CA1875" s="18"/>
      <c r="CB1875" s="18"/>
      <c r="CC1875" s="18"/>
      <c r="CD1875" s="18"/>
      <c r="CE1875" s="18"/>
      <c r="CF1875" s="18"/>
      <c r="CG1875" s="18"/>
      <c r="CH1875" s="18"/>
      <c r="CI1875" s="18"/>
      <c r="CJ1875" s="18"/>
      <c r="CK1875" s="18"/>
      <c r="CL1875" s="18"/>
      <c r="CM1875" s="18"/>
      <c r="CN1875" s="18"/>
      <c r="CO1875" s="18"/>
      <c r="CP1875" s="18"/>
      <c r="CQ1875" s="18"/>
      <c r="CR1875" s="18"/>
      <c r="CS1875" s="18"/>
    </row>
    <row r="1876" spans="1:97">
      <c r="A1876" s="18"/>
      <c r="B1876" s="18"/>
      <c r="C1876" s="18" t="s">
        <v>19752</v>
      </c>
      <c r="D1876" s="18"/>
      <c r="E1876" s="18"/>
      <c r="F1876" s="18"/>
      <c r="G1876" s="18"/>
      <c r="H1876" s="18"/>
      <c r="I1876" s="18"/>
      <c r="J1876" s="18"/>
      <c r="K1876" s="18"/>
      <c r="L1876" s="18"/>
      <c r="M1876" s="18"/>
      <c r="N1876" s="18"/>
      <c r="O1876" s="18"/>
      <c r="P1876" s="18"/>
      <c r="Q1876" s="18"/>
      <c r="R1876" s="18"/>
      <c r="S1876" s="18"/>
      <c r="T1876" s="18"/>
      <c r="U1876" s="18"/>
      <c r="V1876" s="18"/>
      <c r="W1876" s="18"/>
      <c r="X1876" s="18"/>
      <c r="Y1876" s="18"/>
      <c r="Z1876" s="18"/>
      <c r="AA1876" s="18"/>
      <c r="AB1876" s="18"/>
      <c r="AC1876" s="18"/>
      <c r="AD1876" s="18"/>
      <c r="AE1876" s="18"/>
      <c r="AF1876" s="18"/>
      <c r="AG1876" s="18"/>
      <c r="AH1876" s="18"/>
      <c r="AI1876" s="18"/>
      <c r="AJ1876" s="18"/>
      <c r="AK1876" s="18"/>
      <c r="AL1876" s="18"/>
      <c r="AM1876" s="18"/>
      <c r="AN1876" s="18"/>
      <c r="AO1876" s="18"/>
      <c r="AP1876" s="18"/>
      <c r="AQ1876" s="18"/>
      <c r="AR1876" s="18"/>
      <c r="AS1876" s="18"/>
      <c r="AT1876" s="18"/>
      <c r="AU1876" s="18"/>
      <c r="AV1876" s="18"/>
      <c r="AW1876" s="18"/>
      <c r="AX1876" s="18"/>
      <c r="AY1876" s="18"/>
      <c r="AZ1876" s="18"/>
      <c r="BA1876" s="18"/>
      <c r="BB1876" s="18"/>
      <c r="BC1876" s="18"/>
      <c r="BD1876" s="18"/>
      <c r="BE1876" s="18"/>
      <c r="BF1876" s="18"/>
      <c r="BG1876" s="18"/>
      <c r="BH1876" s="18"/>
      <c r="BI1876" s="18"/>
      <c r="BJ1876" s="18"/>
      <c r="BK1876" s="18"/>
      <c r="BL1876" s="18"/>
      <c r="BM1876" s="18"/>
      <c r="BN1876" s="18"/>
      <c r="BO1876" s="18"/>
      <c r="BP1876" s="18"/>
      <c r="BQ1876" s="18"/>
      <c r="BR1876" s="18"/>
      <c r="BS1876" s="18"/>
      <c r="BT1876" s="18"/>
      <c r="BU1876" s="18"/>
      <c r="BV1876" s="18"/>
      <c r="BW1876" s="18"/>
      <c r="BX1876" s="18"/>
      <c r="BY1876" s="18"/>
      <c r="BZ1876" s="18"/>
      <c r="CA1876" s="18"/>
      <c r="CB1876" s="18"/>
      <c r="CC1876" s="18"/>
      <c r="CD1876" s="18"/>
      <c r="CE1876" s="18"/>
      <c r="CF1876" s="18"/>
      <c r="CG1876" s="18"/>
      <c r="CH1876" s="18"/>
      <c r="CI1876" s="18"/>
      <c r="CJ1876" s="18"/>
      <c r="CK1876" s="18"/>
      <c r="CL1876" s="18"/>
      <c r="CM1876" s="18"/>
      <c r="CN1876" s="18"/>
      <c r="CO1876" s="18"/>
      <c r="CP1876" s="18"/>
      <c r="CQ1876" s="18"/>
      <c r="CR1876" s="18"/>
      <c r="CS1876" s="18"/>
    </row>
    <row r="1877" spans="1:97">
      <c r="A1877" s="18"/>
      <c r="B1877" s="18"/>
      <c r="C1877" s="18" t="s">
        <v>19753</v>
      </c>
      <c r="D1877" s="18"/>
      <c r="E1877" s="18"/>
      <c r="F1877" s="18"/>
      <c r="G1877" s="18"/>
      <c r="H1877" s="18"/>
      <c r="I1877" s="18"/>
      <c r="J1877" s="18"/>
      <c r="K1877" s="18"/>
      <c r="L1877" s="18"/>
      <c r="M1877" s="18"/>
      <c r="N1877" s="18"/>
      <c r="O1877" s="18"/>
      <c r="P1877" s="18"/>
      <c r="Q1877" s="18"/>
      <c r="R1877" s="18"/>
      <c r="S1877" s="18"/>
      <c r="T1877" s="18"/>
      <c r="U1877" s="18"/>
      <c r="V1877" s="18"/>
      <c r="W1877" s="18"/>
      <c r="X1877" s="18"/>
      <c r="Y1877" s="18"/>
      <c r="Z1877" s="18"/>
      <c r="AA1877" s="18"/>
      <c r="AB1877" s="18"/>
      <c r="AC1877" s="18"/>
      <c r="AD1877" s="18"/>
      <c r="AE1877" s="18"/>
      <c r="AF1877" s="18"/>
      <c r="AG1877" s="18"/>
      <c r="AH1877" s="18"/>
      <c r="AI1877" s="18"/>
      <c r="AJ1877" s="18"/>
      <c r="AK1877" s="18"/>
      <c r="AL1877" s="18"/>
      <c r="AM1877" s="18"/>
      <c r="AN1877" s="18"/>
      <c r="AO1877" s="18"/>
      <c r="AP1877" s="18"/>
      <c r="AQ1877" s="18"/>
      <c r="AR1877" s="18"/>
      <c r="AS1877" s="18"/>
      <c r="AT1877" s="18"/>
      <c r="AU1877" s="18"/>
      <c r="AV1877" s="18"/>
      <c r="AW1877" s="18"/>
      <c r="AX1877" s="18"/>
      <c r="AY1877" s="18"/>
      <c r="AZ1877" s="18"/>
      <c r="BA1877" s="18"/>
      <c r="BB1877" s="18"/>
      <c r="BC1877" s="18"/>
      <c r="BD1877" s="18"/>
      <c r="BE1877" s="18"/>
      <c r="BF1877" s="18"/>
      <c r="BG1877" s="18"/>
      <c r="BH1877" s="18"/>
      <c r="BI1877" s="18"/>
      <c r="BJ1877" s="18"/>
      <c r="BK1877" s="18"/>
      <c r="BL1877" s="18"/>
      <c r="BM1877" s="18"/>
      <c r="BN1877" s="18"/>
      <c r="BO1877" s="18"/>
      <c r="BP1877" s="18"/>
      <c r="BQ1877" s="18"/>
      <c r="BR1877" s="18"/>
      <c r="BS1877" s="18"/>
      <c r="BT1877" s="18"/>
      <c r="BU1877" s="18"/>
      <c r="BV1877" s="18"/>
      <c r="BW1877" s="18"/>
      <c r="BX1877" s="18"/>
      <c r="BY1877" s="18"/>
      <c r="BZ1877" s="18"/>
      <c r="CA1877" s="18"/>
      <c r="CB1877" s="18"/>
      <c r="CC1877" s="18"/>
      <c r="CD1877" s="18"/>
      <c r="CE1877" s="18"/>
      <c r="CF1877" s="18"/>
      <c r="CG1877" s="18"/>
      <c r="CH1877" s="18"/>
      <c r="CI1877" s="18"/>
      <c r="CJ1877" s="18"/>
      <c r="CK1877" s="18"/>
      <c r="CL1877" s="18"/>
      <c r="CM1877" s="18"/>
      <c r="CN1877" s="18"/>
      <c r="CO1877" s="18"/>
      <c r="CP1877" s="18"/>
      <c r="CQ1877" s="18"/>
      <c r="CR1877" s="18"/>
      <c r="CS1877" s="18"/>
    </row>
    <row r="1878" spans="1:97">
      <c r="A1878" s="18"/>
      <c r="B1878" s="18"/>
      <c r="C1878" s="18" t="s">
        <v>19754</v>
      </c>
      <c r="D1878" s="18"/>
      <c r="E1878" s="18"/>
      <c r="F1878" s="18"/>
      <c r="G1878" s="18"/>
      <c r="H1878" s="18"/>
      <c r="I1878" s="18"/>
      <c r="J1878" s="18"/>
      <c r="K1878" s="18"/>
      <c r="L1878" s="18"/>
      <c r="M1878" s="18"/>
      <c r="N1878" s="18"/>
      <c r="O1878" s="18"/>
      <c r="P1878" s="18"/>
      <c r="Q1878" s="18"/>
      <c r="R1878" s="18"/>
      <c r="S1878" s="18"/>
      <c r="T1878" s="18"/>
      <c r="U1878" s="18"/>
      <c r="V1878" s="18"/>
      <c r="W1878" s="18"/>
      <c r="X1878" s="18"/>
      <c r="Y1878" s="18"/>
      <c r="Z1878" s="18"/>
      <c r="AA1878" s="18"/>
      <c r="AB1878" s="18"/>
      <c r="AC1878" s="18"/>
      <c r="AD1878" s="18"/>
      <c r="AE1878" s="18"/>
      <c r="AF1878" s="18"/>
      <c r="AG1878" s="18"/>
      <c r="AH1878" s="18"/>
      <c r="AI1878" s="18"/>
      <c r="AJ1878" s="18"/>
      <c r="AK1878" s="18"/>
      <c r="AL1878" s="18"/>
      <c r="AM1878" s="18"/>
      <c r="AN1878" s="18"/>
      <c r="AO1878" s="18"/>
      <c r="AP1878" s="18"/>
      <c r="AQ1878" s="18"/>
      <c r="AR1878" s="18"/>
      <c r="AS1878" s="18"/>
      <c r="AT1878" s="18"/>
      <c r="AU1878" s="18"/>
      <c r="AV1878" s="18"/>
      <c r="AW1878" s="18"/>
      <c r="AX1878" s="18"/>
      <c r="AY1878" s="18"/>
      <c r="AZ1878" s="18"/>
      <c r="BA1878" s="18"/>
      <c r="BB1878" s="18"/>
      <c r="BC1878" s="18"/>
      <c r="BD1878" s="18"/>
      <c r="BE1878" s="18"/>
      <c r="BF1878" s="18"/>
      <c r="BG1878" s="18"/>
      <c r="BH1878" s="18"/>
      <c r="BI1878" s="18"/>
      <c r="BJ1878" s="18"/>
      <c r="BK1878" s="18"/>
      <c r="BL1878" s="18"/>
      <c r="BM1878" s="18"/>
      <c r="BN1878" s="18"/>
      <c r="BO1878" s="18"/>
      <c r="BP1878" s="18"/>
      <c r="BQ1878" s="18"/>
      <c r="BR1878" s="18"/>
      <c r="BS1878" s="18"/>
      <c r="BT1878" s="18"/>
      <c r="BU1878" s="18"/>
      <c r="BV1878" s="18"/>
      <c r="BW1878" s="18"/>
      <c r="BX1878" s="18"/>
      <c r="BY1878" s="18"/>
      <c r="BZ1878" s="18"/>
      <c r="CA1878" s="18"/>
      <c r="CB1878" s="18"/>
      <c r="CC1878" s="18"/>
      <c r="CD1878" s="18"/>
      <c r="CE1878" s="18"/>
      <c r="CF1878" s="18"/>
      <c r="CG1878" s="18"/>
      <c r="CH1878" s="18"/>
      <c r="CI1878" s="18"/>
      <c r="CJ1878" s="18"/>
      <c r="CK1878" s="18"/>
      <c r="CL1878" s="18"/>
      <c r="CM1878" s="18"/>
      <c r="CN1878" s="18"/>
      <c r="CO1878" s="18"/>
      <c r="CP1878" s="18"/>
      <c r="CQ1878" s="18"/>
      <c r="CR1878" s="18"/>
      <c r="CS1878" s="18"/>
    </row>
    <row r="1879" spans="1:97">
      <c r="A1879" s="18"/>
      <c r="B1879" s="18"/>
      <c r="C1879" s="18" t="s">
        <v>19755</v>
      </c>
      <c r="D1879" s="18"/>
      <c r="E1879" s="18"/>
      <c r="F1879" s="18"/>
      <c r="G1879" s="18"/>
      <c r="H1879" s="18"/>
      <c r="I1879" s="18"/>
      <c r="J1879" s="18"/>
      <c r="K1879" s="18"/>
      <c r="L1879" s="18"/>
      <c r="M1879" s="18"/>
      <c r="N1879" s="18"/>
      <c r="O1879" s="18"/>
      <c r="P1879" s="18"/>
      <c r="Q1879" s="18"/>
      <c r="R1879" s="18"/>
      <c r="S1879" s="18"/>
      <c r="T1879" s="18"/>
      <c r="U1879" s="18"/>
      <c r="V1879" s="18"/>
      <c r="W1879" s="18"/>
      <c r="X1879" s="18"/>
      <c r="Y1879" s="18"/>
      <c r="Z1879" s="18"/>
      <c r="AA1879" s="18"/>
      <c r="AB1879" s="18"/>
      <c r="AC1879" s="18"/>
      <c r="AD1879" s="18"/>
      <c r="AE1879" s="18"/>
      <c r="AF1879" s="18"/>
      <c r="AG1879" s="18"/>
      <c r="AH1879" s="18"/>
      <c r="AI1879" s="18"/>
      <c r="AJ1879" s="18"/>
      <c r="AK1879" s="18"/>
      <c r="AL1879" s="18"/>
      <c r="AM1879" s="18"/>
      <c r="AN1879" s="18"/>
      <c r="AO1879" s="18"/>
      <c r="AP1879" s="18"/>
      <c r="AQ1879" s="18"/>
      <c r="AR1879" s="18"/>
      <c r="AS1879" s="18"/>
      <c r="AT1879" s="18"/>
      <c r="AU1879" s="18"/>
      <c r="AV1879" s="18"/>
      <c r="AW1879" s="18"/>
      <c r="AX1879" s="18"/>
      <c r="AY1879" s="18"/>
      <c r="AZ1879" s="18"/>
      <c r="BA1879" s="18"/>
      <c r="BB1879" s="18"/>
      <c r="BC1879" s="18"/>
      <c r="BD1879" s="18"/>
      <c r="BE1879" s="18"/>
      <c r="BF1879" s="18"/>
      <c r="BG1879" s="18"/>
      <c r="BH1879" s="18"/>
      <c r="BI1879" s="18"/>
      <c r="BJ1879" s="18"/>
      <c r="BK1879" s="18"/>
      <c r="BL1879" s="18"/>
      <c r="BM1879" s="18"/>
      <c r="BN1879" s="18"/>
      <c r="BO1879" s="18"/>
      <c r="BP1879" s="18"/>
      <c r="BQ1879" s="18"/>
      <c r="BR1879" s="18"/>
      <c r="BS1879" s="18"/>
      <c r="BT1879" s="18"/>
      <c r="BU1879" s="18"/>
      <c r="BV1879" s="18"/>
      <c r="BW1879" s="18"/>
      <c r="BX1879" s="18"/>
      <c r="BY1879" s="18"/>
      <c r="BZ1879" s="18"/>
      <c r="CA1879" s="18"/>
      <c r="CB1879" s="18"/>
      <c r="CC1879" s="18"/>
      <c r="CD1879" s="18"/>
      <c r="CE1879" s="18"/>
      <c r="CF1879" s="18"/>
      <c r="CG1879" s="18"/>
      <c r="CH1879" s="18"/>
      <c r="CI1879" s="18"/>
      <c r="CJ1879" s="18"/>
      <c r="CK1879" s="18"/>
      <c r="CL1879" s="18"/>
      <c r="CM1879" s="18"/>
      <c r="CN1879" s="18"/>
      <c r="CO1879" s="18"/>
      <c r="CP1879" s="18"/>
      <c r="CQ1879" s="18"/>
      <c r="CR1879" s="18"/>
      <c r="CS1879" s="18"/>
    </row>
    <row r="1880" spans="1:97">
      <c r="A1880" s="18"/>
      <c r="B1880" s="18"/>
      <c r="C1880" s="18" t="s">
        <v>19756</v>
      </c>
      <c r="D1880" s="18"/>
      <c r="E1880" s="18"/>
      <c r="F1880" s="18"/>
      <c r="G1880" s="18"/>
      <c r="H1880" s="18"/>
      <c r="I1880" s="18"/>
      <c r="J1880" s="18"/>
      <c r="K1880" s="18"/>
      <c r="L1880" s="18"/>
      <c r="M1880" s="18"/>
      <c r="N1880" s="18"/>
      <c r="O1880" s="18"/>
      <c r="P1880" s="18"/>
      <c r="Q1880" s="18"/>
      <c r="R1880" s="18"/>
      <c r="S1880" s="18"/>
      <c r="T1880" s="18"/>
      <c r="U1880" s="18"/>
      <c r="V1880" s="18"/>
      <c r="W1880" s="18"/>
      <c r="X1880" s="18"/>
      <c r="Y1880" s="18"/>
      <c r="Z1880" s="18"/>
      <c r="AA1880" s="18"/>
      <c r="AB1880" s="18"/>
      <c r="AC1880" s="18"/>
      <c r="AD1880" s="18"/>
      <c r="AE1880" s="18"/>
      <c r="AF1880" s="18"/>
      <c r="AG1880" s="18"/>
      <c r="AH1880" s="18"/>
      <c r="AI1880" s="18"/>
      <c r="AJ1880" s="18"/>
      <c r="AK1880" s="18"/>
      <c r="AL1880" s="18"/>
      <c r="AM1880" s="18"/>
      <c r="AN1880" s="18"/>
      <c r="AO1880" s="18"/>
      <c r="AP1880" s="18"/>
      <c r="AQ1880" s="18"/>
      <c r="AR1880" s="18"/>
      <c r="AS1880" s="18"/>
      <c r="AT1880" s="18"/>
      <c r="AU1880" s="18"/>
      <c r="AV1880" s="18"/>
      <c r="AW1880" s="18"/>
      <c r="AX1880" s="18"/>
      <c r="AY1880" s="18"/>
      <c r="AZ1880" s="18"/>
      <c r="BA1880" s="18"/>
      <c r="BB1880" s="18"/>
      <c r="BC1880" s="18"/>
      <c r="BD1880" s="18"/>
      <c r="BE1880" s="18"/>
      <c r="BF1880" s="18"/>
      <c r="BG1880" s="18"/>
      <c r="BH1880" s="18"/>
      <c r="BI1880" s="18"/>
      <c r="BJ1880" s="18"/>
      <c r="BK1880" s="18"/>
      <c r="BL1880" s="18"/>
      <c r="BM1880" s="18"/>
      <c r="BN1880" s="18"/>
      <c r="BO1880" s="18"/>
      <c r="BP1880" s="18"/>
      <c r="BQ1880" s="18"/>
      <c r="BR1880" s="18"/>
      <c r="BS1880" s="18"/>
      <c r="BT1880" s="18"/>
      <c r="BU1880" s="18"/>
      <c r="BV1880" s="18"/>
      <c r="BW1880" s="18"/>
      <c r="BX1880" s="18"/>
      <c r="BY1880" s="18"/>
      <c r="BZ1880" s="18"/>
      <c r="CA1880" s="18"/>
      <c r="CB1880" s="18"/>
      <c r="CC1880" s="18"/>
      <c r="CD1880" s="18"/>
      <c r="CE1880" s="18"/>
      <c r="CF1880" s="18"/>
      <c r="CG1880" s="18"/>
      <c r="CH1880" s="18"/>
      <c r="CI1880" s="18"/>
      <c r="CJ1880" s="18"/>
      <c r="CK1880" s="18"/>
      <c r="CL1880" s="18"/>
      <c r="CM1880" s="18"/>
      <c r="CN1880" s="18"/>
      <c r="CO1880" s="18"/>
      <c r="CP1880" s="18"/>
      <c r="CQ1880" s="18"/>
      <c r="CR1880" s="18"/>
      <c r="CS1880" s="18"/>
    </row>
    <row r="1881" spans="1:97">
      <c r="A1881" s="18"/>
      <c r="B1881" s="18"/>
      <c r="C1881" s="18" t="s">
        <v>19757</v>
      </c>
      <c r="D1881" s="18"/>
      <c r="E1881" s="18"/>
      <c r="F1881" s="18"/>
      <c r="G1881" s="18"/>
      <c r="H1881" s="18"/>
      <c r="I1881" s="18"/>
      <c r="J1881" s="18"/>
      <c r="K1881" s="18"/>
      <c r="L1881" s="18"/>
      <c r="M1881" s="18"/>
      <c r="N1881" s="18"/>
      <c r="O1881" s="18"/>
      <c r="P1881" s="18"/>
      <c r="Q1881" s="18"/>
      <c r="R1881" s="18"/>
      <c r="S1881" s="18"/>
      <c r="T1881" s="18"/>
      <c r="U1881" s="18"/>
      <c r="V1881" s="18"/>
      <c r="W1881" s="18"/>
      <c r="X1881" s="18"/>
      <c r="Y1881" s="18"/>
      <c r="Z1881" s="18"/>
      <c r="AA1881" s="18"/>
      <c r="AB1881" s="18"/>
      <c r="AC1881" s="18"/>
      <c r="AD1881" s="18"/>
      <c r="AE1881" s="18"/>
      <c r="AF1881" s="18"/>
      <c r="AG1881" s="18"/>
      <c r="AH1881" s="18"/>
      <c r="AI1881" s="18"/>
      <c r="AJ1881" s="18"/>
      <c r="AK1881" s="18"/>
      <c r="AL1881" s="18"/>
      <c r="AM1881" s="18"/>
      <c r="AN1881" s="18"/>
      <c r="AO1881" s="18"/>
      <c r="AP1881" s="18"/>
      <c r="AQ1881" s="18"/>
      <c r="AR1881" s="18"/>
      <c r="AS1881" s="18"/>
      <c r="AT1881" s="18"/>
      <c r="AU1881" s="18"/>
      <c r="AV1881" s="18"/>
      <c r="AW1881" s="18"/>
      <c r="AX1881" s="18"/>
      <c r="AY1881" s="18"/>
      <c r="AZ1881" s="18"/>
      <c r="BA1881" s="18"/>
      <c r="BB1881" s="18"/>
      <c r="BC1881" s="18"/>
      <c r="BD1881" s="18"/>
      <c r="BE1881" s="18"/>
      <c r="BF1881" s="18"/>
      <c r="BG1881" s="18"/>
      <c r="BH1881" s="18"/>
      <c r="BI1881" s="18"/>
      <c r="BJ1881" s="18"/>
      <c r="BK1881" s="18"/>
      <c r="BL1881" s="18"/>
      <c r="BM1881" s="18"/>
      <c r="BN1881" s="18"/>
      <c r="BO1881" s="18"/>
      <c r="BP1881" s="18"/>
      <c r="BQ1881" s="18"/>
      <c r="BR1881" s="18"/>
      <c r="BS1881" s="18"/>
      <c r="BT1881" s="18"/>
      <c r="BU1881" s="18"/>
      <c r="BV1881" s="18"/>
      <c r="BW1881" s="18"/>
      <c r="BX1881" s="18"/>
      <c r="BY1881" s="18"/>
      <c r="BZ1881" s="18"/>
      <c r="CA1881" s="18"/>
      <c r="CB1881" s="18"/>
      <c r="CC1881" s="18"/>
      <c r="CD1881" s="18"/>
      <c r="CE1881" s="18"/>
      <c r="CF1881" s="18"/>
      <c r="CG1881" s="18"/>
      <c r="CH1881" s="18"/>
      <c r="CI1881" s="18"/>
      <c r="CJ1881" s="18"/>
      <c r="CK1881" s="18"/>
      <c r="CL1881" s="18"/>
      <c r="CM1881" s="18"/>
      <c r="CN1881" s="18"/>
      <c r="CO1881" s="18"/>
      <c r="CP1881" s="18"/>
      <c r="CQ1881" s="18"/>
      <c r="CR1881" s="18"/>
      <c r="CS1881" s="18"/>
    </row>
    <row r="1882" spans="1:97">
      <c r="A1882" s="18"/>
      <c r="B1882" s="18"/>
      <c r="C1882" s="18" t="s">
        <v>19758</v>
      </c>
      <c r="D1882" s="18"/>
      <c r="E1882" s="18"/>
      <c r="F1882" s="18"/>
      <c r="G1882" s="18"/>
      <c r="H1882" s="18"/>
      <c r="I1882" s="18"/>
      <c r="J1882" s="18"/>
      <c r="K1882" s="18"/>
      <c r="L1882" s="18"/>
      <c r="M1882" s="18"/>
      <c r="N1882" s="18"/>
      <c r="O1882" s="18"/>
      <c r="P1882" s="18"/>
      <c r="Q1882" s="18"/>
      <c r="R1882" s="18"/>
      <c r="S1882" s="18"/>
      <c r="T1882" s="18"/>
      <c r="U1882" s="18"/>
      <c r="V1882" s="18"/>
      <c r="W1882" s="18"/>
      <c r="X1882" s="18"/>
      <c r="Y1882" s="18"/>
      <c r="Z1882" s="18"/>
      <c r="AA1882" s="18"/>
      <c r="AB1882" s="18"/>
      <c r="AC1882" s="18"/>
      <c r="AD1882" s="18"/>
      <c r="AE1882" s="18"/>
      <c r="AF1882" s="18"/>
      <c r="AG1882" s="18"/>
      <c r="AH1882" s="18"/>
      <c r="AI1882" s="18"/>
      <c r="AJ1882" s="18"/>
      <c r="AK1882" s="18"/>
      <c r="AL1882" s="18"/>
      <c r="AM1882" s="18"/>
      <c r="AN1882" s="18"/>
      <c r="AO1882" s="18"/>
      <c r="AP1882" s="18"/>
      <c r="AQ1882" s="18"/>
      <c r="AR1882" s="18"/>
      <c r="AS1882" s="18"/>
      <c r="AT1882" s="18"/>
      <c r="AU1882" s="18"/>
      <c r="AV1882" s="18"/>
      <c r="AW1882" s="18"/>
      <c r="AX1882" s="18"/>
      <c r="AY1882" s="18"/>
      <c r="AZ1882" s="18"/>
      <c r="BA1882" s="18"/>
      <c r="BB1882" s="18"/>
      <c r="BC1882" s="18"/>
      <c r="BD1882" s="18"/>
      <c r="BE1882" s="18"/>
      <c r="BF1882" s="18"/>
      <c r="BG1882" s="18"/>
      <c r="BH1882" s="18"/>
      <c r="BI1882" s="18"/>
      <c r="BJ1882" s="18"/>
      <c r="BK1882" s="18"/>
      <c r="BL1882" s="18"/>
      <c r="BM1882" s="18"/>
      <c r="BN1882" s="18"/>
      <c r="BO1882" s="18"/>
      <c r="BP1882" s="18"/>
      <c r="BQ1882" s="18"/>
      <c r="BR1882" s="18"/>
      <c r="BS1882" s="18"/>
      <c r="BT1882" s="18"/>
      <c r="BU1882" s="18"/>
      <c r="BV1882" s="18"/>
      <c r="BW1882" s="18"/>
      <c r="BX1882" s="18"/>
      <c r="BY1882" s="18"/>
      <c r="BZ1882" s="18"/>
      <c r="CA1882" s="18"/>
      <c r="CB1882" s="18"/>
      <c r="CC1882" s="18"/>
      <c r="CD1882" s="18"/>
      <c r="CE1882" s="18"/>
      <c r="CF1882" s="18"/>
      <c r="CG1882" s="18"/>
      <c r="CH1882" s="18"/>
      <c r="CI1882" s="18"/>
      <c r="CJ1882" s="18"/>
      <c r="CK1882" s="18"/>
      <c r="CL1882" s="18"/>
      <c r="CM1882" s="18"/>
      <c r="CN1882" s="18"/>
      <c r="CO1882" s="18"/>
      <c r="CP1882" s="18"/>
      <c r="CQ1882" s="18"/>
      <c r="CR1882" s="18"/>
      <c r="CS1882" s="18"/>
    </row>
    <row r="1883" spans="1:97">
      <c r="A1883" s="18"/>
      <c r="B1883" s="18"/>
      <c r="C1883" s="18" t="s">
        <v>19759</v>
      </c>
      <c r="D1883" s="18"/>
      <c r="E1883" s="18"/>
      <c r="F1883" s="18"/>
      <c r="G1883" s="18"/>
      <c r="H1883" s="18"/>
      <c r="I1883" s="18"/>
      <c r="J1883" s="18"/>
      <c r="K1883" s="18"/>
      <c r="L1883" s="18"/>
      <c r="M1883" s="18"/>
      <c r="N1883" s="18"/>
      <c r="O1883" s="18"/>
      <c r="P1883" s="18"/>
      <c r="Q1883" s="18"/>
      <c r="R1883" s="18"/>
      <c r="S1883" s="18"/>
      <c r="T1883" s="18"/>
      <c r="U1883" s="18"/>
      <c r="V1883" s="18"/>
      <c r="W1883" s="18"/>
      <c r="X1883" s="18"/>
      <c r="Y1883" s="18"/>
      <c r="Z1883" s="18"/>
      <c r="AA1883" s="18"/>
      <c r="AB1883" s="18"/>
      <c r="AC1883" s="18"/>
      <c r="AD1883" s="18"/>
      <c r="AE1883" s="18"/>
      <c r="AF1883" s="18"/>
      <c r="AG1883" s="18"/>
      <c r="AH1883" s="18"/>
      <c r="AI1883" s="18"/>
      <c r="AJ1883" s="18"/>
      <c r="AK1883" s="18"/>
      <c r="AL1883" s="18"/>
      <c r="AM1883" s="18"/>
      <c r="AN1883" s="18"/>
      <c r="AO1883" s="18"/>
      <c r="AP1883" s="18"/>
      <c r="AQ1883" s="18"/>
      <c r="AR1883" s="18"/>
      <c r="AS1883" s="18"/>
      <c r="AT1883" s="18"/>
      <c r="AU1883" s="18"/>
      <c r="AV1883" s="18"/>
      <c r="AW1883" s="18"/>
      <c r="AX1883" s="18"/>
      <c r="AY1883" s="18"/>
      <c r="AZ1883" s="18"/>
      <c r="BA1883" s="18"/>
      <c r="BB1883" s="18"/>
      <c r="BC1883" s="18"/>
      <c r="BD1883" s="18"/>
      <c r="BE1883" s="18"/>
      <c r="BF1883" s="18"/>
      <c r="BG1883" s="18"/>
      <c r="BH1883" s="18"/>
      <c r="BI1883" s="18"/>
      <c r="BJ1883" s="18"/>
      <c r="BK1883" s="18"/>
      <c r="BL1883" s="18"/>
      <c r="BM1883" s="18"/>
      <c r="BN1883" s="18"/>
      <c r="BO1883" s="18"/>
      <c r="BP1883" s="18"/>
      <c r="BQ1883" s="18"/>
      <c r="BR1883" s="18"/>
      <c r="BS1883" s="18"/>
      <c r="BT1883" s="18"/>
      <c r="BU1883" s="18"/>
      <c r="BV1883" s="18"/>
      <c r="BW1883" s="18"/>
      <c r="BX1883" s="18"/>
      <c r="BY1883" s="18"/>
      <c r="BZ1883" s="18"/>
      <c r="CA1883" s="18"/>
      <c r="CB1883" s="18"/>
      <c r="CC1883" s="18"/>
      <c r="CD1883" s="18"/>
      <c r="CE1883" s="18"/>
      <c r="CF1883" s="18"/>
      <c r="CG1883" s="18"/>
      <c r="CH1883" s="18"/>
      <c r="CI1883" s="18"/>
      <c r="CJ1883" s="18"/>
      <c r="CK1883" s="18"/>
      <c r="CL1883" s="18"/>
      <c r="CM1883" s="18"/>
      <c r="CN1883" s="18"/>
      <c r="CO1883" s="18"/>
      <c r="CP1883" s="18"/>
      <c r="CQ1883" s="18"/>
      <c r="CR1883" s="18"/>
      <c r="CS1883" s="18"/>
    </row>
    <row r="1884" spans="1:97">
      <c r="A1884" s="18"/>
      <c r="B1884" s="18"/>
      <c r="C1884" s="18" t="s">
        <v>19760</v>
      </c>
      <c r="D1884" s="18"/>
      <c r="E1884" s="18"/>
      <c r="F1884" s="18"/>
      <c r="G1884" s="18"/>
      <c r="H1884" s="18"/>
      <c r="I1884" s="18"/>
      <c r="J1884" s="18"/>
      <c r="K1884" s="18"/>
      <c r="L1884" s="18"/>
      <c r="M1884" s="18"/>
      <c r="N1884" s="18"/>
      <c r="O1884" s="18"/>
      <c r="P1884" s="18"/>
      <c r="Q1884" s="18"/>
      <c r="R1884" s="18"/>
      <c r="S1884" s="18"/>
      <c r="T1884" s="18"/>
      <c r="U1884" s="18"/>
      <c r="V1884" s="18"/>
      <c r="W1884" s="18"/>
      <c r="X1884" s="18"/>
      <c r="Y1884" s="18"/>
      <c r="Z1884" s="18"/>
      <c r="AA1884" s="18"/>
      <c r="AB1884" s="18"/>
      <c r="AC1884" s="18"/>
      <c r="AD1884" s="18"/>
      <c r="AE1884" s="18"/>
      <c r="AF1884" s="18"/>
      <c r="AG1884" s="18"/>
      <c r="AH1884" s="18"/>
      <c r="AI1884" s="18"/>
      <c r="AJ1884" s="18"/>
      <c r="AK1884" s="18"/>
      <c r="AL1884" s="18"/>
      <c r="AM1884" s="18"/>
      <c r="AN1884" s="18"/>
      <c r="AO1884" s="18"/>
      <c r="AP1884" s="18"/>
      <c r="AQ1884" s="18"/>
      <c r="AR1884" s="18"/>
      <c r="AS1884" s="18"/>
      <c r="AT1884" s="18"/>
      <c r="AU1884" s="18"/>
      <c r="AV1884" s="18"/>
      <c r="AW1884" s="18"/>
      <c r="AX1884" s="18"/>
      <c r="AY1884" s="18"/>
      <c r="AZ1884" s="18"/>
      <c r="BA1884" s="18"/>
      <c r="BB1884" s="18"/>
      <c r="BC1884" s="18"/>
      <c r="BD1884" s="18"/>
      <c r="BE1884" s="18"/>
      <c r="BF1884" s="18"/>
      <c r="BG1884" s="18"/>
      <c r="BH1884" s="18"/>
      <c r="BI1884" s="18"/>
      <c r="BJ1884" s="18"/>
      <c r="BK1884" s="18"/>
      <c r="BL1884" s="18"/>
      <c r="BM1884" s="18"/>
      <c r="BN1884" s="18"/>
      <c r="BO1884" s="18"/>
      <c r="BP1884" s="18"/>
      <c r="BQ1884" s="18"/>
      <c r="BR1884" s="18"/>
      <c r="BS1884" s="18"/>
      <c r="BT1884" s="18"/>
      <c r="BU1884" s="18"/>
      <c r="BV1884" s="18"/>
      <c r="BW1884" s="18"/>
      <c r="BX1884" s="18"/>
      <c r="BY1884" s="18"/>
      <c r="BZ1884" s="18"/>
      <c r="CA1884" s="18"/>
      <c r="CB1884" s="18"/>
      <c r="CC1884" s="18"/>
      <c r="CD1884" s="18"/>
      <c r="CE1884" s="18"/>
      <c r="CF1884" s="18"/>
      <c r="CG1884" s="18"/>
      <c r="CH1884" s="18"/>
      <c r="CI1884" s="18"/>
      <c r="CJ1884" s="18"/>
      <c r="CK1884" s="18"/>
      <c r="CL1884" s="18"/>
      <c r="CM1884" s="18"/>
      <c r="CN1884" s="18"/>
      <c r="CO1884" s="18"/>
      <c r="CP1884" s="18"/>
      <c r="CQ1884" s="18"/>
      <c r="CR1884" s="18"/>
      <c r="CS1884" s="18"/>
    </row>
    <row r="1885" spans="1:97">
      <c r="A1885" s="18"/>
      <c r="B1885" s="18"/>
      <c r="C1885" s="18" t="s">
        <v>19761</v>
      </c>
      <c r="D1885" s="18"/>
      <c r="E1885" s="18"/>
      <c r="F1885" s="18"/>
      <c r="G1885" s="18"/>
      <c r="H1885" s="18"/>
      <c r="I1885" s="18"/>
      <c r="J1885" s="18"/>
      <c r="K1885" s="18"/>
      <c r="L1885" s="18"/>
      <c r="M1885" s="18"/>
      <c r="N1885" s="18"/>
      <c r="O1885" s="18"/>
      <c r="P1885" s="18"/>
      <c r="Q1885" s="18"/>
      <c r="R1885" s="18"/>
      <c r="S1885" s="18"/>
      <c r="T1885" s="18"/>
      <c r="U1885" s="18"/>
      <c r="V1885" s="18"/>
      <c r="W1885" s="18"/>
      <c r="X1885" s="18"/>
      <c r="Y1885" s="18"/>
      <c r="Z1885" s="18"/>
      <c r="AA1885" s="18"/>
      <c r="AB1885" s="18"/>
      <c r="AC1885" s="18"/>
      <c r="AD1885" s="18"/>
      <c r="AE1885" s="18"/>
      <c r="AF1885" s="18"/>
      <c r="AG1885" s="18"/>
      <c r="AH1885" s="18"/>
      <c r="AI1885" s="18"/>
      <c r="AJ1885" s="18"/>
      <c r="AK1885" s="18"/>
      <c r="AL1885" s="18"/>
      <c r="AM1885" s="18"/>
      <c r="AN1885" s="18"/>
      <c r="AO1885" s="18"/>
      <c r="AP1885" s="18"/>
      <c r="AQ1885" s="18"/>
      <c r="AR1885" s="18"/>
      <c r="AS1885" s="18"/>
      <c r="AT1885" s="18"/>
      <c r="AU1885" s="18"/>
      <c r="AV1885" s="18"/>
      <c r="AW1885" s="18"/>
      <c r="AX1885" s="18"/>
      <c r="AY1885" s="18"/>
      <c r="AZ1885" s="18"/>
      <c r="BA1885" s="18"/>
      <c r="BB1885" s="18"/>
      <c r="BC1885" s="18"/>
      <c r="BD1885" s="18"/>
      <c r="BE1885" s="18"/>
      <c r="BF1885" s="18"/>
      <c r="BG1885" s="18"/>
      <c r="BH1885" s="18"/>
      <c r="BI1885" s="18"/>
      <c r="BJ1885" s="18"/>
      <c r="BK1885" s="18"/>
      <c r="BL1885" s="18"/>
      <c r="BM1885" s="18"/>
      <c r="BN1885" s="18"/>
      <c r="BO1885" s="18"/>
      <c r="BP1885" s="18"/>
      <c r="BQ1885" s="18"/>
      <c r="BR1885" s="18"/>
      <c r="BS1885" s="18"/>
      <c r="BT1885" s="18"/>
      <c r="BU1885" s="18"/>
      <c r="BV1885" s="18"/>
      <c r="BW1885" s="18"/>
      <c r="BX1885" s="18"/>
      <c r="BY1885" s="18"/>
      <c r="BZ1885" s="18"/>
      <c r="CA1885" s="18"/>
      <c r="CB1885" s="18"/>
      <c r="CC1885" s="18"/>
      <c r="CD1885" s="18"/>
      <c r="CE1885" s="18"/>
      <c r="CF1885" s="18"/>
      <c r="CG1885" s="18"/>
      <c r="CH1885" s="18"/>
      <c r="CI1885" s="18"/>
      <c r="CJ1885" s="18"/>
      <c r="CK1885" s="18"/>
      <c r="CL1885" s="18"/>
      <c r="CM1885" s="18"/>
      <c r="CN1885" s="18"/>
      <c r="CO1885" s="18"/>
      <c r="CP1885" s="18"/>
      <c r="CQ1885" s="18"/>
      <c r="CR1885" s="18"/>
      <c r="CS1885" s="18"/>
    </row>
    <row r="1886" spans="1:97">
      <c r="A1886" s="18"/>
      <c r="B1886" s="18"/>
      <c r="C1886" s="18" t="s">
        <v>19762</v>
      </c>
      <c r="D1886" s="18"/>
      <c r="E1886" s="18"/>
      <c r="F1886" s="18"/>
      <c r="G1886" s="18"/>
      <c r="H1886" s="18"/>
      <c r="I1886" s="18"/>
      <c r="J1886" s="18"/>
      <c r="K1886" s="18"/>
      <c r="L1886" s="18"/>
      <c r="M1886" s="18"/>
      <c r="N1886" s="18"/>
      <c r="O1886" s="18"/>
      <c r="P1886" s="18"/>
      <c r="Q1886" s="18"/>
      <c r="R1886" s="18"/>
      <c r="S1886" s="18"/>
      <c r="T1886" s="18"/>
      <c r="U1886" s="18"/>
      <c r="V1886" s="18"/>
      <c r="W1886" s="18"/>
      <c r="X1886" s="18"/>
      <c r="Y1886" s="18"/>
      <c r="Z1886" s="18"/>
      <c r="AA1886" s="18"/>
      <c r="AB1886" s="18"/>
      <c r="AC1886" s="18"/>
      <c r="AD1886" s="18"/>
      <c r="AE1886" s="18"/>
      <c r="AF1886" s="18"/>
      <c r="AG1886" s="18"/>
      <c r="AH1886" s="18"/>
      <c r="AI1886" s="18"/>
      <c r="AJ1886" s="18"/>
      <c r="AK1886" s="18"/>
      <c r="AL1886" s="18"/>
      <c r="AM1886" s="18"/>
      <c r="AN1886" s="18"/>
      <c r="AO1886" s="18"/>
      <c r="AP1886" s="18"/>
      <c r="AQ1886" s="18"/>
      <c r="AR1886" s="18"/>
      <c r="AS1886" s="18"/>
      <c r="AT1886" s="18"/>
      <c r="AU1886" s="18"/>
      <c r="AV1886" s="18"/>
      <c r="AW1886" s="18"/>
      <c r="AX1886" s="18"/>
      <c r="AY1886" s="18"/>
      <c r="AZ1886" s="18"/>
      <c r="BA1886" s="18"/>
      <c r="BB1886" s="18"/>
      <c r="BC1886" s="18"/>
      <c r="BD1886" s="18"/>
      <c r="BE1886" s="18"/>
      <c r="BF1886" s="18"/>
      <c r="BG1886" s="18"/>
      <c r="BH1886" s="18"/>
      <c r="BI1886" s="18"/>
      <c r="BJ1886" s="18"/>
      <c r="BK1886" s="18"/>
      <c r="BL1886" s="18"/>
      <c r="BM1886" s="18"/>
      <c r="BN1886" s="18"/>
      <c r="BO1886" s="18"/>
      <c r="BP1886" s="18"/>
      <c r="BQ1886" s="18"/>
      <c r="BR1886" s="18"/>
      <c r="BS1886" s="18"/>
      <c r="BT1886" s="18"/>
      <c r="BU1886" s="18"/>
      <c r="BV1886" s="18"/>
      <c r="BW1886" s="18"/>
      <c r="BX1886" s="18"/>
      <c r="BY1886" s="18"/>
      <c r="BZ1886" s="18"/>
      <c r="CA1886" s="18"/>
      <c r="CB1886" s="18"/>
      <c r="CC1886" s="18"/>
      <c r="CD1886" s="18"/>
      <c r="CE1886" s="18"/>
      <c r="CF1886" s="18"/>
      <c r="CG1886" s="18"/>
      <c r="CH1886" s="18"/>
      <c r="CI1886" s="18"/>
      <c r="CJ1886" s="18"/>
      <c r="CK1886" s="18"/>
      <c r="CL1886" s="18"/>
      <c r="CM1886" s="18"/>
      <c r="CN1886" s="18"/>
      <c r="CO1886" s="18"/>
      <c r="CP1886" s="18"/>
      <c r="CQ1886" s="18"/>
      <c r="CR1886" s="18"/>
      <c r="CS1886" s="18"/>
    </row>
    <row r="1887" spans="1:97">
      <c r="A1887" s="18"/>
      <c r="B1887" s="18"/>
      <c r="C1887" s="18" t="s">
        <v>19763</v>
      </c>
      <c r="D1887" s="18"/>
      <c r="E1887" s="18"/>
      <c r="F1887" s="18"/>
      <c r="G1887" s="18"/>
      <c r="H1887" s="18"/>
      <c r="I1887" s="18"/>
      <c r="J1887" s="18"/>
      <c r="K1887" s="18"/>
      <c r="L1887" s="18"/>
      <c r="M1887" s="18"/>
      <c r="N1887" s="18"/>
      <c r="O1887" s="18"/>
      <c r="P1887" s="18"/>
      <c r="Q1887" s="18"/>
      <c r="R1887" s="18"/>
      <c r="S1887" s="18"/>
      <c r="T1887" s="18"/>
      <c r="U1887" s="18"/>
      <c r="V1887" s="18"/>
      <c r="W1887" s="18"/>
      <c r="X1887" s="18"/>
      <c r="Y1887" s="18"/>
      <c r="Z1887" s="18"/>
      <c r="AA1887" s="18"/>
      <c r="AB1887" s="18"/>
      <c r="AC1887" s="18"/>
      <c r="AD1887" s="18"/>
      <c r="AE1887" s="18"/>
      <c r="AF1887" s="18"/>
      <c r="AG1887" s="18"/>
      <c r="AH1887" s="18"/>
      <c r="AI1887" s="18"/>
      <c r="AJ1887" s="18"/>
      <c r="AK1887" s="18"/>
      <c r="AL1887" s="18"/>
      <c r="AM1887" s="18"/>
      <c r="AN1887" s="18"/>
      <c r="AO1887" s="18"/>
      <c r="AP1887" s="18"/>
      <c r="AQ1887" s="18"/>
      <c r="AR1887" s="18"/>
      <c r="AS1887" s="18"/>
      <c r="AT1887" s="18"/>
      <c r="AU1887" s="18"/>
      <c r="AV1887" s="18"/>
      <c r="AW1887" s="18"/>
      <c r="AX1887" s="18"/>
      <c r="AY1887" s="18"/>
      <c r="AZ1887" s="18"/>
      <c r="BA1887" s="18"/>
      <c r="BB1887" s="18"/>
      <c r="BC1887" s="18"/>
      <c r="BD1887" s="18"/>
      <c r="BE1887" s="18"/>
      <c r="BF1887" s="18"/>
      <c r="BG1887" s="18"/>
      <c r="BH1887" s="18"/>
      <c r="BI1887" s="18"/>
      <c r="BJ1887" s="18"/>
      <c r="BK1887" s="18"/>
      <c r="BL1887" s="18"/>
      <c r="BM1887" s="18"/>
      <c r="BN1887" s="18"/>
      <c r="BO1887" s="18"/>
      <c r="BP1887" s="18"/>
      <c r="BQ1887" s="18"/>
      <c r="BR1887" s="18"/>
      <c r="BS1887" s="18"/>
      <c r="BT1887" s="18"/>
      <c r="BU1887" s="18"/>
      <c r="BV1887" s="18"/>
      <c r="BW1887" s="18"/>
      <c r="BX1887" s="18"/>
      <c r="BY1887" s="18"/>
      <c r="BZ1887" s="18"/>
      <c r="CA1887" s="18"/>
      <c r="CB1887" s="18"/>
      <c r="CC1887" s="18"/>
      <c r="CD1887" s="18"/>
      <c r="CE1887" s="18"/>
      <c r="CF1887" s="18"/>
      <c r="CG1887" s="18"/>
      <c r="CH1887" s="18"/>
      <c r="CI1887" s="18"/>
      <c r="CJ1887" s="18"/>
      <c r="CK1887" s="18"/>
      <c r="CL1887" s="18"/>
      <c r="CM1887" s="18"/>
      <c r="CN1887" s="18"/>
      <c r="CO1887" s="18"/>
      <c r="CP1887" s="18"/>
      <c r="CQ1887" s="18"/>
      <c r="CR1887" s="18"/>
      <c r="CS1887" s="18"/>
    </row>
    <row r="1888" spans="1:97">
      <c r="A1888" s="18"/>
      <c r="B1888" s="18"/>
      <c r="C1888" s="18" t="s">
        <v>19764</v>
      </c>
      <c r="D1888" s="18"/>
      <c r="E1888" s="18"/>
      <c r="F1888" s="18"/>
      <c r="G1888" s="18"/>
      <c r="H1888" s="18"/>
      <c r="I1888" s="18"/>
      <c r="J1888" s="18"/>
      <c r="K1888" s="18"/>
      <c r="L1888" s="18"/>
      <c r="M1888" s="18"/>
      <c r="N1888" s="18"/>
      <c r="O1888" s="18"/>
      <c r="P1888" s="18"/>
      <c r="Q1888" s="18"/>
      <c r="R1888" s="18"/>
      <c r="S1888" s="18"/>
      <c r="T1888" s="18"/>
      <c r="U1888" s="18"/>
      <c r="V1888" s="18"/>
      <c r="W1888" s="18"/>
      <c r="X1888" s="18"/>
      <c r="Y1888" s="18"/>
      <c r="Z1888" s="18"/>
      <c r="AA1888" s="18"/>
      <c r="AB1888" s="18"/>
      <c r="AC1888" s="18"/>
      <c r="AD1888" s="18"/>
      <c r="AE1888" s="18"/>
      <c r="AF1888" s="18"/>
      <c r="AG1888" s="18"/>
      <c r="AH1888" s="18"/>
      <c r="AI1888" s="18"/>
      <c r="AJ1888" s="18"/>
      <c r="AK1888" s="18"/>
      <c r="AL1888" s="18"/>
      <c r="AM1888" s="18"/>
      <c r="AN1888" s="18"/>
      <c r="AO1888" s="18"/>
      <c r="AP1888" s="18"/>
      <c r="AQ1888" s="18"/>
      <c r="AR1888" s="18"/>
      <c r="AS1888" s="18"/>
      <c r="AT1888" s="18"/>
      <c r="AU1888" s="18"/>
      <c r="AV1888" s="18"/>
      <c r="AW1888" s="18"/>
      <c r="AX1888" s="18"/>
      <c r="AY1888" s="18"/>
      <c r="AZ1888" s="18"/>
      <c r="BA1888" s="18"/>
      <c r="BB1888" s="18"/>
      <c r="BC1888" s="18"/>
      <c r="BD1888" s="18"/>
      <c r="BE1888" s="18"/>
      <c r="BF1888" s="18"/>
      <c r="BG1888" s="18"/>
      <c r="BH1888" s="18"/>
      <c r="BI1888" s="18"/>
      <c r="BJ1888" s="18"/>
      <c r="BK1888" s="18"/>
      <c r="BL1888" s="18"/>
      <c r="BM1888" s="18"/>
      <c r="BN1888" s="18"/>
      <c r="BO1888" s="18"/>
      <c r="BP1888" s="18"/>
      <c r="BQ1888" s="18"/>
      <c r="BR1888" s="18"/>
      <c r="BS1888" s="18"/>
      <c r="BT1888" s="18"/>
      <c r="BU1888" s="18"/>
      <c r="BV1888" s="18"/>
      <c r="BW1888" s="18"/>
      <c r="BX1888" s="18"/>
      <c r="BY1888" s="18"/>
      <c r="BZ1888" s="18"/>
      <c r="CA1888" s="18"/>
      <c r="CB1888" s="18"/>
      <c r="CC1888" s="18"/>
      <c r="CD1888" s="18"/>
      <c r="CE1888" s="18"/>
      <c r="CF1888" s="18"/>
      <c r="CG1888" s="18"/>
      <c r="CH1888" s="18"/>
      <c r="CI1888" s="18"/>
      <c r="CJ1888" s="18"/>
      <c r="CK1888" s="18"/>
      <c r="CL1888" s="18"/>
      <c r="CM1888" s="18"/>
      <c r="CN1888" s="18"/>
      <c r="CO1888" s="18"/>
      <c r="CP1888" s="18"/>
      <c r="CQ1888" s="18"/>
      <c r="CR1888" s="18"/>
      <c r="CS1888" s="18"/>
    </row>
    <row r="1889" spans="1:97">
      <c r="A1889" s="18"/>
      <c r="B1889" s="18"/>
      <c r="C1889" s="18" t="s">
        <v>19765</v>
      </c>
      <c r="D1889" s="18"/>
      <c r="E1889" s="18"/>
      <c r="F1889" s="18"/>
      <c r="G1889" s="18"/>
      <c r="H1889" s="18"/>
      <c r="I1889" s="18"/>
      <c r="J1889" s="18"/>
      <c r="K1889" s="18"/>
      <c r="L1889" s="18"/>
      <c r="M1889" s="18"/>
      <c r="N1889" s="18"/>
      <c r="O1889" s="18"/>
      <c r="P1889" s="18"/>
      <c r="Q1889" s="18"/>
      <c r="R1889" s="18"/>
      <c r="S1889" s="18"/>
      <c r="T1889" s="18"/>
      <c r="U1889" s="18"/>
      <c r="V1889" s="18"/>
      <c r="W1889" s="18"/>
      <c r="X1889" s="18"/>
      <c r="Y1889" s="18"/>
      <c r="Z1889" s="18"/>
      <c r="AA1889" s="18"/>
      <c r="AB1889" s="18"/>
      <c r="AC1889" s="18"/>
      <c r="AD1889" s="18"/>
      <c r="AE1889" s="18"/>
      <c r="AF1889" s="18"/>
      <c r="AG1889" s="18"/>
      <c r="AH1889" s="18"/>
      <c r="AI1889" s="18"/>
      <c r="AJ1889" s="18"/>
      <c r="AK1889" s="18"/>
      <c r="AL1889" s="18"/>
      <c r="AM1889" s="18"/>
      <c r="AN1889" s="18"/>
      <c r="AO1889" s="18"/>
      <c r="AP1889" s="18"/>
      <c r="AQ1889" s="18"/>
      <c r="AR1889" s="18"/>
      <c r="AS1889" s="18"/>
      <c r="AT1889" s="18"/>
      <c r="AU1889" s="18"/>
      <c r="AV1889" s="18"/>
      <c r="AW1889" s="18"/>
      <c r="AX1889" s="18"/>
      <c r="AY1889" s="18"/>
      <c r="AZ1889" s="18"/>
      <c r="BA1889" s="18"/>
      <c r="BB1889" s="18"/>
      <c r="BC1889" s="18"/>
      <c r="BD1889" s="18"/>
      <c r="BE1889" s="18"/>
      <c r="BF1889" s="18"/>
      <c r="BG1889" s="18"/>
      <c r="BH1889" s="18"/>
      <c r="BI1889" s="18"/>
      <c r="BJ1889" s="18"/>
      <c r="BK1889" s="18"/>
      <c r="BL1889" s="18"/>
      <c r="BM1889" s="18"/>
      <c r="BN1889" s="18"/>
      <c r="BO1889" s="18"/>
      <c r="BP1889" s="18"/>
      <c r="BQ1889" s="18"/>
      <c r="BR1889" s="18"/>
      <c r="BS1889" s="18"/>
      <c r="BT1889" s="18"/>
      <c r="BU1889" s="18"/>
      <c r="BV1889" s="18"/>
      <c r="BW1889" s="18"/>
      <c r="BX1889" s="18"/>
      <c r="BY1889" s="18"/>
      <c r="BZ1889" s="18"/>
      <c r="CA1889" s="18"/>
      <c r="CB1889" s="18"/>
      <c r="CC1889" s="18"/>
      <c r="CD1889" s="18"/>
      <c r="CE1889" s="18"/>
      <c r="CF1889" s="18"/>
      <c r="CG1889" s="18"/>
      <c r="CH1889" s="18"/>
      <c r="CI1889" s="18"/>
      <c r="CJ1889" s="18"/>
      <c r="CK1889" s="18"/>
      <c r="CL1889" s="18"/>
      <c r="CM1889" s="18"/>
      <c r="CN1889" s="18"/>
      <c r="CO1889" s="18"/>
      <c r="CP1889" s="18"/>
      <c r="CQ1889" s="18"/>
      <c r="CR1889" s="18"/>
      <c r="CS1889" s="18"/>
    </row>
    <row r="1890" spans="1:97">
      <c r="A1890" s="18"/>
      <c r="B1890" s="18"/>
      <c r="C1890" s="18" t="s">
        <v>19766</v>
      </c>
      <c r="D1890" s="18"/>
      <c r="E1890" s="18"/>
      <c r="F1890" s="18"/>
      <c r="G1890" s="18"/>
      <c r="H1890" s="18"/>
      <c r="I1890" s="18"/>
      <c r="J1890" s="18"/>
      <c r="K1890" s="18"/>
      <c r="L1890" s="18"/>
      <c r="M1890" s="18"/>
      <c r="N1890" s="18"/>
      <c r="O1890" s="18"/>
      <c r="P1890" s="18"/>
      <c r="Q1890" s="18"/>
      <c r="R1890" s="18"/>
      <c r="S1890" s="18"/>
      <c r="T1890" s="18"/>
      <c r="U1890" s="18"/>
      <c r="V1890" s="18"/>
      <c r="W1890" s="18"/>
      <c r="X1890" s="18"/>
      <c r="Y1890" s="18"/>
      <c r="Z1890" s="18"/>
      <c r="AA1890" s="18"/>
      <c r="AB1890" s="18"/>
      <c r="AC1890" s="18"/>
      <c r="AD1890" s="18"/>
      <c r="AE1890" s="18"/>
      <c r="AF1890" s="18"/>
      <c r="AG1890" s="18"/>
      <c r="AH1890" s="18"/>
      <c r="AI1890" s="18"/>
      <c r="AJ1890" s="18"/>
      <c r="AK1890" s="18"/>
      <c r="AL1890" s="18"/>
      <c r="AM1890" s="18"/>
      <c r="AN1890" s="18"/>
      <c r="AO1890" s="18"/>
      <c r="AP1890" s="18"/>
      <c r="AQ1890" s="18"/>
      <c r="AR1890" s="18"/>
      <c r="AS1890" s="18"/>
      <c r="AT1890" s="18"/>
      <c r="AU1890" s="18"/>
      <c r="AV1890" s="18"/>
      <c r="AW1890" s="18"/>
      <c r="AX1890" s="18"/>
      <c r="AY1890" s="18"/>
      <c r="AZ1890" s="18"/>
      <c r="BA1890" s="18"/>
      <c r="BB1890" s="18"/>
      <c r="BC1890" s="18"/>
      <c r="BD1890" s="18"/>
      <c r="BE1890" s="18"/>
      <c r="BF1890" s="18"/>
      <c r="BG1890" s="18"/>
      <c r="BH1890" s="18"/>
      <c r="BI1890" s="18"/>
      <c r="BJ1890" s="18"/>
      <c r="BK1890" s="18"/>
      <c r="BL1890" s="18"/>
      <c r="BM1890" s="18"/>
      <c r="BN1890" s="18"/>
      <c r="BO1890" s="18"/>
      <c r="BP1890" s="18"/>
      <c r="BQ1890" s="18"/>
      <c r="BR1890" s="18"/>
      <c r="BS1890" s="18"/>
      <c r="BT1890" s="18"/>
      <c r="BU1890" s="18"/>
      <c r="BV1890" s="18"/>
      <c r="BW1890" s="18"/>
      <c r="BX1890" s="18"/>
      <c r="BY1890" s="18"/>
      <c r="BZ1890" s="18"/>
      <c r="CA1890" s="18"/>
      <c r="CB1890" s="18"/>
      <c r="CC1890" s="18"/>
      <c r="CD1890" s="18"/>
      <c r="CE1890" s="18"/>
      <c r="CF1890" s="18"/>
      <c r="CG1890" s="18"/>
      <c r="CH1890" s="18"/>
      <c r="CI1890" s="18"/>
      <c r="CJ1890" s="18"/>
      <c r="CK1890" s="18"/>
      <c r="CL1890" s="18"/>
      <c r="CM1890" s="18"/>
      <c r="CN1890" s="18"/>
      <c r="CO1890" s="18"/>
      <c r="CP1890" s="18"/>
      <c r="CQ1890" s="18"/>
      <c r="CR1890" s="18"/>
      <c r="CS1890" s="18"/>
    </row>
    <row r="1891" spans="1:97">
      <c r="A1891" s="18"/>
      <c r="B1891" s="18"/>
      <c r="C1891" s="18" t="s">
        <v>19767</v>
      </c>
      <c r="D1891" s="18"/>
      <c r="E1891" s="18"/>
      <c r="F1891" s="18"/>
      <c r="G1891" s="18"/>
      <c r="H1891" s="18"/>
      <c r="I1891" s="18"/>
      <c r="J1891" s="18"/>
      <c r="K1891" s="18"/>
      <c r="L1891" s="18"/>
      <c r="M1891" s="18"/>
      <c r="N1891" s="18"/>
      <c r="O1891" s="18"/>
      <c r="P1891" s="18"/>
      <c r="Q1891" s="18"/>
      <c r="R1891" s="18"/>
      <c r="S1891" s="18"/>
      <c r="T1891" s="18"/>
      <c r="U1891" s="18"/>
      <c r="V1891" s="18"/>
      <c r="W1891" s="18"/>
      <c r="X1891" s="18"/>
      <c r="Y1891" s="18"/>
      <c r="Z1891" s="18"/>
      <c r="AA1891" s="18"/>
      <c r="AB1891" s="18"/>
      <c r="AC1891" s="18"/>
      <c r="AD1891" s="18"/>
      <c r="AE1891" s="18"/>
      <c r="AF1891" s="18"/>
      <c r="AG1891" s="18"/>
      <c r="AH1891" s="18"/>
      <c r="AI1891" s="18"/>
      <c r="AJ1891" s="18"/>
      <c r="AK1891" s="18"/>
      <c r="AL1891" s="18"/>
      <c r="AM1891" s="18"/>
      <c r="AN1891" s="18"/>
      <c r="AO1891" s="18"/>
      <c r="AP1891" s="18"/>
      <c r="AQ1891" s="18"/>
      <c r="AR1891" s="18"/>
      <c r="AS1891" s="18"/>
      <c r="AT1891" s="18"/>
      <c r="AU1891" s="18"/>
      <c r="AV1891" s="18"/>
      <c r="AW1891" s="18"/>
      <c r="AX1891" s="18"/>
      <c r="AY1891" s="18"/>
      <c r="AZ1891" s="18"/>
      <c r="BA1891" s="18"/>
      <c r="BB1891" s="18"/>
      <c r="BC1891" s="18"/>
      <c r="BD1891" s="18"/>
      <c r="BE1891" s="18"/>
      <c r="BF1891" s="18"/>
      <c r="BG1891" s="18"/>
      <c r="BH1891" s="18"/>
      <c r="BI1891" s="18"/>
      <c r="BJ1891" s="18"/>
      <c r="BK1891" s="18"/>
      <c r="BL1891" s="18"/>
      <c r="BM1891" s="18"/>
      <c r="BN1891" s="18"/>
      <c r="BO1891" s="18"/>
      <c r="BP1891" s="18"/>
      <c r="BQ1891" s="18"/>
      <c r="BR1891" s="18"/>
      <c r="BS1891" s="18"/>
      <c r="BT1891" s="18"/>
      <c r="BU1891" s="18"/>
      <c r="BV1891" s="18"/>
      <c r="BW1891" s="18"/>
      <c r="BX1891" s="18"/>
      <c r="BY1891" s="18"/>
      <c r="BZ1891" s="18"/>
      <c r="CA1891" s="18"/>
      <c r="CB1891" s="18"/>
      <c r="CC1891" s="18"/>
      <c r="CD1891" s="18"/>
      <c r="CE1891" s="18"/>
      <c r="CF1891" s="18"/>
      <c r="CG1891" s="18"/>
      <c r="CH1891" s="18"/>
      <c r="CI1891" s="18"/>
      <c r="CJ1891" s="18"/>
      <c r="CK1891" s="18"/>
      <c r="CL1891" s="18"/>
      <c r="CM1891" s="18"/>
      <c r="CN1891" s="18"/>
      <c r="CO1891" s="18"/>
      <c r="CP1891" s="18"/>
      <c r="CQ1891" s="18"/>
      <c r="CR1891" s="18"/>
      <c r="CS1891" s="18"/>
    </row>
    <row r="1892" spans="1:97">
      <c r="A1892" s="18"/>
      <c r="B1892" s="18"/>
      <c r="C1892" s="18" t="s">
        <v>19768</v>
      </c>
      <c r="D1892" s="18"/>
      <c r="E1892" s="18"/>
      <c r="F1892" s="18"/>
      <c r="G1892" s="18"/>
      <c r="H1892" s="18"/>
      <c r="I1892" s="18"/>
      <c r="J1892" s="18"/>
      <c r="K1892" s="18"/>
      <c r="L1892" s="18"/>
      <c r="M1892" s="18"/>
      <c r="N1892" s="18"/>
      <c r="O1892" s="18"/>
      <c r="P1892" s="18"/>
      <c r="Q1892" s="18"/>
      <c r="R1892" s="18"/>
      <c r="S1892" s="18"/>
      <c r="T1892" s="18"/>
      <c r="U1892" s="18"/>
      <c r="V1892" s="18"/>
      <c r="W1892" s="18"/>
      <c r="X1892" s="18"/>
      <c r="Y1892" s="18"/>
      <c r="Z1892" s="18"/>
      <c r="AA1892" s="18"/>
      <c r="AB1892" s="18"/>
      <c r="AC1892" s="18"/>
      <c r="AD1892" s="18"/>
      <c r="AE1892" s="18"/>
      <c r="AF1892" s="18"/>
      <c r="AG1892" s="18"/>
      <c r="AH1892" s="18"/>
      <c r="AI1892" s="18"/>
      <c r="AJ1892" s="18"/>
      <c r="AK1892" s="18"/>
      <c r="AL1892" s="18"/>
      <c r="AM1892" s="18"/>
      <c r="AN1892" s="18"/>
      <c r="AO1892" s="18"/>
      <c r="AP1892" s="18"/>
      <c r="AQ1892" s="18"/>
      <c r="AR1892" s="18"/>
      <c r="AS1892" s="18"/>
      <c r="AT1892" s="18"/>
      <c r="AU1892" s="18"/>
      <c r="AV1892" s="18"/>
      <c r="AW1892" s="18"/>
      <c r="AX1892" s="18"/>
      <c r="AY1892" s="18"/>
      <c r="AZ1892" s="18"/>
      <c r="BA1892" s="18"/>
      <c r="BB1892" s="18"/>
      <c r="BC1892" s="18"/>
      <c r="BD1892" s="18"/>
      <c r="BE1892" s="18"/>
      <c r="BF1892" s="18"/>
      <c r="BG1892" s="18"/>
      <c r="BH1892" s="18"/>
      <c r="BI1892" s="18"/>
      <c r="BJ1892" s="18"/>
      <c r="BK1892" s="18"/>
      <c r="BL1892" s="18"/>
      <c r="BM1892" s="18"/>
      <c r="BN1892" s="18"/>
      <c r="BO1892" s="18"/>
      <c r="BP1892" s="18"/>
      <c r="BQ1892" s="18"/>
      <c r="BR1892" s="18"/>
      <c r="BS1892" s="18"/>
      <c r="BT1892" s="18"/>
      <c r="BU1892" s="18"/>
      <c r="BV1892" s="18"/>
      <c r="BW1892" s="18"/>
      <c r="BX1892" s="18"/>
      <c r="BY1892" s="18"/>
      <c r="BZ1892" s="18"/>
      <c r="CA1892" s="18"/>
      <c r="CB1892" s="18"/>
      <c r="CC1892" s="18"/>
      <c r="CD1892" s="18"/>
      <c r="CE1892" s="18"/>
      <c r="CF1892" s="18"/>
      <c r="CG1892" s="18"/>
      <c r="CH1892" s="18"/>
      <c r="CI1892" s="18"/>
      <c r="CJ1892" s="18"/>
      <c r="CK1892" s="18"/>
      <c r="CL1892" s="18"/>
      <c r="CM1892" s="18"/>
      <c r="CN1892" s="18"/>
      <c r="CO1892" s="18"/>
      <c r="CP1892" s="18"/>
      <c r="CQ1892" s="18"/>
      <c r="CR1892" s="18"/>
      <c r="CS1892" s="18"/>
    </row>
    <row r="1893" spans="1:97">
      <c r="A1893" s="18"/>
      <c r="B1893" s="18"/>
      <c r="C1893" s="18" t="s">
        <v>19769</v>
      </c>
      <c r="D1893" s="18"/>
      <c r="E1893" s="18"/>
      <c r="F1893" s="18"/>
      <c r="G1893" s="18"/>
      <c r="H1893" s="18"/>
      <c r="I1893" s="18"/>
      <c r="J1893" s="18"/>
      <c r="K1893" s="18"/>
      <c r="L1893" s="18"/>
      <c r="M1893" s="18"/>
      <c r="N1893" s="18"/>
      <c r="O1893" s="18"/>
      <c r="P1893" s="18"/>
      <c r="Q1893" s="18"/>
      <c r="R1893" s="18"/>
      <c r="S1893" s="18"/>
      <c r="T1893" s="18"/>
      <c r="U1893" s="18"/>
      <c r="V1893" s="18"/>
      <c r="W1893" s="18"/>
      <c r="X1893" s="18"/>
      <c r="Y1893" s="18"/>
      <c r="Z1893" s="18"/>
      <c r="AA1893" s="18"/>
      <c r="AB1893" s="18"/>
      <c r="AC1893" s="18"/>
      <c r="AD1893" s="18"/>
      <c r="AE1893" s="18"/>
      <c r="AF1893" s="18"/>
      <c r="AG1893" s="18"/>
      <c r="AH1893" s="18"/>
      <c r="AI1893" s="18"/>
      <c r="AJ1893" s="18"/>
      <c r="AK1893" s="18"/>
      <c r="AL1893" s="18"/>
      <c r="AM1893" s="18"/>
      <c r="AN1893" s="18"/>
      <c r="AO1893" s="18"/>
      <c r="AP1893" s="18"/>
      <c r="AQ1893" s="18"/>
      <c r="AR1893" s="18"/>
      <c r="AS1893" s="18"/>
      <c r="AT1893" s="18"/>
      <c r="AU1893" s="18"/>
      <c r="AV1893" s="18"/>
      <c r="AW1893" s="18"/>
      <c r="AX1893" s="18"/>
      <c r="AY1893" s="18"/>
      <c r="AZ1893" s="18"/>
      <c r="BA1893" s="18"/>
      <c r="BB1893" s="18"/>
      <c r="BC1893" s="18"/>
      <c r="BD1893" s="18"/>
      <c r="BE1893" s="18"/>
      <c r="BF1893" s="18"/>
      <c r="BG1893" s="18"/>
      <c r="BH1893" s="18"/>
      <c r="BI1893" s="18"/>
      <c r="BJ1893" s="18"/>
      <c r="BK1893" s="18"/>
      <c r="BL1893" s="18"/>
      <c r="BM1893" s="18"/>
      <c r="BN1893" s="18"/>
      <c r="BO1893" s="18"/>
      <c r="BP1893" s="18"/>
      <c r="BQ1893" s="18"/>
      <c r="BR1893" s="18"/>
      <c r="BS1893" s="18"/>
      <c r="BT1893" s="18"/>
      <c r="BU1893" s="18"/>
      <c r="BV1893" s="18"/>
      <c r="BW1893" s="18"/>
      <c r="BX1893" s="18"/>
      <c r="BY1893" s="18"/>
      <c r="BZ1893" s="18"/>
      <c r="CA1893" s="18"/>
      <c r="CB1893" s="18"/>
      <c r="CC1893" s="18"/>
      <c r="CD1893" s="18"/>
      <c r="CE1893" s="18"/>
      <c r="CF1893" s="18"/>
      <c r="CG1893" s="18"/>
      <c r="CH1893" s="18"/>
      <c r="CI1893" s="18"/>
      <c r="CJ1893" s="18"/>
      <c r="CK1893" s="18"/>
      <c r="CL1893" s="18"/>
      <c r="CM1893" s="18"/>
      <c r="CN1893" s="18"/>
      <c r="CO1893" s="18"/>
      <c r="CP1893" s="18"/>
      <c r="CQ1893" s="18"/>
      <c r="CR1893" s="18"/>
      <c r="CS1893" s="18"/>
    </row>
    <row r="1894" spans="1:97">
      <c r="A1894" s="18"/>
      <c r="B1894" s="18"/>
      <c r="C1894" s="18" t="s">
        <v>19770</v>
      </c>
      <c r="D1894" s="18"/>
      <c r="E1894" s="18"/>
      <c r="F1894" s="18"/>
      <c r="G1894" s="18"/>
      <c r="H1894" s="18"/>
      <c r="I1894" s="18"/>
      <c r="J1894" s="18"/>
      <c r="K1894" s="18"/>
      <c r="L1894" s="18"/>
      <c r="M1894" s="18"/>
      <c r="N1894" s="18"/>
      <c r="O1894" s="18"/>
      <c r="P1894" s="18"/>
      <c r="Q1894" s="18"/>
      <c r="R1894" s="18"/>
      <c r="S1894" s="18"/>
      <c r="T1894" s="18"/>
      <c r="U1894" s="18"/>
      <c r="V1894" s="18"/>
      <c r="W1894" s="18"/>
      <c r="X1894" s="18"/>
      <c r="Y1894" s="18"/>
      <c r="Z1894" s="18"/>
      <c r="AA1894" s="18"/>
      <c r="AB1894" s="18"/>
      <c r="AC1894" s="18"/>
      <c r="AD1894" s="18"/>
      <c r="AE1894" s="18"/>
      <c r="AF1894" s="18"/>
      <c r="AG1894" s="18"/>
      <c r="AH1894" s="18"/>
      <c r="AI1894" s="18"/>
      <c r="AJ1894" s="18"/>
      <c r="AK1894" s="18"/>
      <c r="AL1894" s="18"/>
      <c r="AM1894" s="18"/>
      <c r="AN1894" s="18"/>
      <c r="AO1894" s="18"/>
      <c r="AP1894" s="18"/>
      <c r="AQ1894" s="18"/>
      <c r="AR1894" s="18"/>
      <c r="AS1894" s="18"/>
      <c r="AT1894" s="18"/>
      <c r="AU1894" s="18"/>
      <c r="AV1894" s="18"/>
      <c r="AW1894" s="18"/>
      <c r="AX1894" s="18"/>
      <c r="AY1894" s="18"/>
      <c r="AZ1894" s="18"/>
      <c r="BA1894" s="18"/>
      <c r="BB1894" s="18"/>
      <c r="BC1894" s="18"/>
      <c r="BD1894" s="18"/>
      <c r="BE1894" s="18"/>
      <c r="BF1894" s="18"/>
      <c r="BG1894" s="18"/>
      <c r="BH1894" s="18"/>
      <c r="BI1894" s="18"/>
      <c r="BJ1894" s="18"/>
      <c r="BK1894" s="18"/>
      <c r="BL1894" s="18"/>
      <c r="BM1894" s="18"/>
      <c r="BN1894" s="18"/>
      <c r="BO1894" s="18"/>
      <c r="BP1894" s="18"/>
      <c r="BQ1894" s="18"/>
      <c r="BR1894" s="18"/>
      <c r="BS1894" s="18"/>
      <c r="BT1894" s="18"/>
      <c r="BU1894" s="18"/>
      <c r="BV1894" s="18"/>
      <c r="BW1894" s="18"/>
      <c r="BX1894" s="18"/>
      <c r="BY1894" s="18"/>
      <c r="BZ1894" s="18"/>
      <c r="CA1894" s="18"/>
      <c r="CB1894" s="18"/>
      <c r="CC1894" s="18"/>
      <c r="CD1894" s="18"/>
      <c r="CE1894" s="18"/>
      <c r="CF1894" s="18"/>
      <c r="CG1894" s="18"/>
      <c r="CH1894" s="18"/>
      <c r="CI1894" s="18"/>
      <c r="CJ1894" s="18"/>
      <c r="CK1894" s="18"/>
      <c r="CL1894" s="18"/>
      <c r="CM1894" s="18"/>
      <c r="CN1894" s="18"/>
      <c r="CO1894" s="18"/>
      <c r="CP1894" s="18"/>
      <c r="CQ1894" s="18"/>
      <c r="CR1894" s="18"/>
      <c r="CS1894" s="18"/>
    </row>
    <row r="1895" spans="1:97">
      <c r="A1895" s="18"/>
      <c r="B1895" s="18"/>
      <c r="C1895" s="18" t="s">
        <v>19771</v>
      </c>
      <c r="D1895" s="18"/>
      <c r="E1895" s="18"/>
      <c r="F1895" s="18"/>
      <c r="G1895" s="18"/>
      <c r="H1895" s="18"/>
      <c r="I1895" s="18"/>
      <c r="J1895" s="18"/>
      <c r="K1895" s="18"/>
      <c r="L1895" s="18"/>
      <c r="M1895" s="18"/>
      <c r="N1895" s="18"/>
      <c r="O1895" s="18"/>
      <c r="P1895" s="18"/>
      <c r="Q1895" s="18"/>
      <c r="R1895" s="18"/>
      <c r="S1895" s="18"/>
      <c r="T1895" s="18"/>
      <c r="U1895" s="18"/>
      <c r="V1895" s="18"/>
      <c r="W1895" s="18"/>
      <c r="X1895" s="18"/>
      <c r="Y1895" s="18"/>
      <c r="Z1895" s="18"/>
      <c r="AA1895" s="18"/>
      <c r="AB1895" s="18"/>
      <c r="AC1895" s="18"/>
      <c r="AD1895" s="18"/>
      <c r="AE1895" s="18"/>
      <c r="AF1895" s="18"/>
      <c r="AG1895" s="18"/>
      <c r="AH1895" s="18"/>
      <c r="AI1895" s="18"/>
      <c r="AJ1895" s="18"/>
      <c r="AK1895" s="18"/>
      <c r="AL1895" s="18"/>
      <c r="AM1895" s="18"/>
      <c r="AN1895" s="18"/>
      <c r="AO1895" s="18"/>
      <c r="AP1895" s="18"/>
      <c r="AQ1895" s="18"/>
      <c r="AR1895" s="18"/>
      <c r="AS1895" s="18"/>
      <c r="AT1895" s="18"/>
      <c r="AU1895" s="18"/>
      <c r="AV1895" s="18"/>
      <c r="AW1895" s="18"/>
      <c r="AX1895" s="18"/>
      <c r="AY1895" s="18"/>
      <c r="AZ1895" s="18"/>
      <c r="BA1895" s="18"/>
      <c r="BB1895" s="18"/>
      <c r="BC1895" s="18"/>
      <c r="BD1895" s="18"/>
      <c r="BE1895" s="18"/>
      <c r="BF1895" s="18"/>
      <c r="BG1895" s="18"/>
      <c r="BH1895" s="18"/>
      <c r="BI1895" s="18"/>
      <c r="BJ1895" s="18"/>
      <c r="BK1895" s="18"/>
      <c r="BL1895" s="18"/>
      <c r="BM1895" s="18"/>
      <c r="BN1895" s="18"/>
      <c r="BO1895" s="18"/>
      <c r="BP1895" s="18"/>
      <c r="BQ1895" s="18"/>
      <c r="BR1895" s="18"/>
      <c r="BS1895" s="18"/>
      <c r="BT1895" s="18"/>
      <c r="BU1895" s="18"/>
      <c r="BV1895" s="18"/>
      <c r="BW1895" s="18"/>
      <c r="BX1895" s="18"/>
      <c r="BY1895" s="18"/>
      <c r="BZ1895" s="18"/>
      <c r="CA1895" s="18"/>
      <c r="CB1895" s="18"/>
      <c r="CC1895" s="18"/>
      <c r="CD1895" s="18"/>
      <c r="CE1895" s="18"/>
      <c r="CF1895" s="18"/>
      <c r="CG1895" s="18"/>
      <c r="CH1895" s="18"/>
      <c r="CI1895" s="18"/>
      <c r="CJ1895" s="18"/>
      <c r="CK1895" s="18"/>
      <c r="CL1895" s="18"/>
      <c r="CM1895" s="18"/>
      <c r="CN1895" s="18"/>
      <c r="CO1895" s="18"/>
      <c r="CP1895" s="18"/>
      <c r="CQ1895" s="18"/>
      <c r="CR1895" s="18"/>
      <c r="CS1895" s="18"/>
    </row>
    <row r="1896" spans="1:97">
      <c r="A1896" s="18"/>
      <c r="B1896" s="18"/>
      <c r="C1896" s="18" t="s">
        <v>19772</v>
      </c>
      <c r="D1896" s="18"/>
      <c r="E1896" s="18"/>
      <c r="F1896" s="18"/>
      <c r="G1896" s="18"/>
      <c r="H1896" s="18"/>
      <c r="I1896" s="18"/>
      <c r="J1896" s="18"/>
      <c r="K1896" s="18"/>
      <c r="L1896" s="18"/>
      <c r="M1896" s="18"/>
      <c r="N1896" s="18"/>
      <c r="O1896" s="18"/>
      <c r="P1896" s="18"/>
      <c r="Q1896" s="18"/>
      <c r="R1896" s="18"/>
      <c r="S1896" s="18"/>
      <c r="T1896" s="18"/>
      <c r="U1896" s="18"/>
      <c r="V1896" s="18"/>
      <c r="W1896" s="18"/>
      <c r="X1896" s="18"/>
      <c r="Y1896" s="18"/>
      <c r="Z1896" s="18"/>
      <c r="AA1896" s="18"/>
      <c r="AB1896" s="18"/>
      <c r="AC1896" s="18"/>
      <c r="AD1896" s="18"/>
      <c r="AE1896" s="18"/>
      <c r="AF1896" s="18"/>
      <c r="AG1896" s="18"/>
      <c r="AH1896" s="18"/>
      <c r="AI1896" s="18"/>
      <c r="AJ1896" s="18"/>
      <c r="AK1896" s="18"/>
      <c r="AL1896" s="18"/>
      <c r="AM1896" s="18"/>
      <c r="AN1896" s="18"/>
      <c r="AO1896" s="18"/>
      <c r="AP1896" s="18"/>
      <c r="AQ1896" s="18"/>
      <c r="AR1896" s="18"/>
      <c r="AS1896" s="18"/>
      <c r="AT1896" s="18"/>
      <c r="AU1896" s="18"/>
      <c r="AV1896" s="18"/>
      <c r="AW1896" s="18"/>
      <c r="AX1896" s="18"/>
      <c r="AY1896" s="18"/>
      <c r="AZ1896" s="18"/>
      <c r="BA1896" s="18"/>
      <c r="BB1896" s="18"/>
      <c r="BC1896" s="18"/>
      <c r="BD1896" s="18"/>
      <c r="BE1896" s="18"/>
      <c r="BF1896" s="18"/>
      <c r="BG1896" s="18"/>
      <c r="BH1896" s="18"/>
      <c r="BI1896" s="18"/>
      <c r="BJ1896" s="18"/>
      <c r="BK1896" s="18"/>
      <c r="BL1896" s="18"/>
      <c r="BM1896" s="18"/>
      <c r="BN1896" s="18"/>
      <c r="BO1896" s="18"/>
      <c r="BP1896" s="18"/>
      <c r="BQ1896" s="18"/>
      <c r="BR1896" s="18"/>
      <c r="BS1896" s="18"/>
      <c r="BT1896" s="18"/>
      <c r="BU1896" s="18"/>
      <c r="BV1896" s="18"/>
      <c r="BW1896" s="18"/>
      <c r="BX1896" s="18"/>
      <c r="BY1896" s="18"/>
      <c r="BZ1896" s="18"/>
      <c r="CA1896" s="18"/>
      <c r="CB1896" s="18"/>
      <c r="CC1896" s="18"/>
      <c r="CD1896" s="18"/>
      <c r="CE1896" s="18"/>
      <c r="CF1896" s="18"/>
      <c r="CG1896" s="18"/>
      <c r="CH1896" s="18"/>
      <c r="CI1896" s="18"/>
      <c r="CJ1896" s="18"/>
      <c r="CK1896" s="18"/>
      <c r="CL1896" s="18"/>
      <c r="CM1896" s="18"/>
      <c r="CN1896" s="18"/>
      <c r="CO1896" s="18"/>
      <c r="CP1896" s="18"/>
      <c r="CQ1896" s="18"/>
      <c r="CR1896" s="18"/>
      <c r="CS1896" s="18"/>
    </row>
    <row r="1897" spans="1:97">
      <c r="A1897" s="18"/>
      <c r="B1897" s="18"/>
      <c r="C1897" s="18" t="s">
        <v>19773</v>
      </c>
      <c r="D1897" s="18"/>
      <c r="E1897" s="18"/>
      <c r="F1897" s="18"/>
      <c r="G1897" s="18"/>
      <c r="H1897" s="18"/>
      <c r="I1897" s="18"/>
      <c r="J1897" s="18"/>
      <c r="K1897" s="18"/>
      <c r="L1897" s="18"/>
      <c r="M1897" s="18"/>
      <c r="N1897" s="18"/>
      <c r="O1897" s="18"/>
      <c r="P1897" s="18"/>
      <c r="Q1897" s="18"/>
      <c r="R1897" s="18"/>
      <c r="S1897" s="18"/>
      <c r="T1897" s="18"/>
      <c r="U1897" s="18"/>
      <c r="V1897" s="18"/>
      <c r="W1897" s="18"/>
      <c r="X1897" s="18"/>
      <c r="Y1897" s="18"/>
      <c r="Z1897" s="18"/>
      <c r="AA1897" s="18"/>
      <c r="AB1897" s="18"/>
      <c r="AC1897" s="18"/>
      <c r="AD1897" s="18"/>
      <c r="AE1897" s="18"/>
      <c r="AF1897" s="18"/>
      <c r="AG1897" s="18"/>
      <c r="AH1897" s="18"/>
      <c r="AI1897" s="18"/>
      <c r="AJ1897" s="18"/>
      <c r="AK1897" s="18"/>
      <c r="AL1897" s="18"/>
      <c r="AM1897" s="18"/>
      <c r="AN1897" s="18"/>
      <c r="AO1897" s="18"/>
      <c r="AP1897" s="18"/>
      <c r="AQ1897" s="18"/>
      <c r="AR1897" s="18"/>
      <c r="AS1897" s="18"/>
      <c r="AT1897" s="18"/>
      <c r="AU1897" s="18"/>
      <c r="AV1897" s="18"/>
      <c r="AW1897" s="18"/>
      <c r="AX1897" s="18"/>
      <c r="AY1897" s="18"/>
      <c r="AZ1897" s="18"/>
      <c r="BA1897" s="18"/>
      <c r="BB1897" s="18"/>
      <c r="BC1897" s="18"/>
      <c r="BD1897" s="18"/>
      <c r="BE1897" s="18"/>
      <c r="BF1897" s="18"/>
      <c r="BG1897" s="18"/>
      <c r="BH1897" s="18"/>
      <c r="BI1897" s="18"/>
      <c r="BJ1897" s="18"/>
      <c r="BK1897" s="18"/>
      <c r="BL1897" s="18"/>
      <c r="BM1897" s="18"/>
      <c r="BN1897" s="18"/>
      <c r="BO1897" s="18"/>
      <c r="BP1897" s="18"/>
      <c r="BQ1897" s="18"/>
      <c r="BR1897" s="18"/>
      <c r="BS1897" s="18"/>
      <c r="BT1897" s="18"/>
      <c r="BU1897" s="18"/>
      <c r="BV1897" s="18"/>
      <c r="BW1897" s="18"/>
      <c r="BX1897" s="18"/>
      <c r="BY1897" s="18"/>
      <c r="BZ1897" s="18"/>
      <c r="CA1897" s="18"/>
      <c r="CB1897" s="18"/>
      <c r="CC1897" s="18"/>
      <c r="CD1897" s="18"/>
      <c r="CE1897" s="18"/>
      <c r="CF1897" s="18"/>
      <c r="CG1897" s="18"/>
      <c r="CH1897" s="18"/>
      <c r="CI1897" s="18"/>
      <c r="CJ1897" s="18"/>
      <c r="CK1897" s="18"/>
      <c r="CL1897" s="18"/>
      <c r="CM1897" s="18"/>
      <c r="CN1897" s="18"/>
      <c r="CO1897" s="18"/>
      <c r="CP1897" s="18"/>
      <c r="CQ1897" s="18"/>
      <c r="CR1897" s="18"/>
      <c r="CS1897" s="18"/>
    </row>
    <row r="1898" spans="1:97">
      <c r="A1898" s="18"/>
      <c r="B1898" s="18"/>
      <c r="C1898" s="18" t="s">
        <v>19774</v>
      </c>
      <c r="D1898" s="18"/>
      <c r="E1898" s="18"/>
      <c r="F1898" s="18"/>
      <c r="G1898" s="18"/>
      <c r="H1898" s="18"/>
      <c r="I1898" s="18"/>
      <c r="J1898" s="18"/>
      <c r="K1898" s="18"/>
      <c r="L1898" s="18"/>
      <c r="M1898" s="18"/>
      <c r="N1898" s="18"/>
      <c r="O1898" s="18"/>
      <c r="P1898" s="18"/>
      <c r="Q1898" s="18"/>
      <c r="R1898" s="18"/>
      <c r="S1898" s="18"/>
      <c r="T1898" s="18"/>
      <c r="U1898" s="18"/>
      <c r="V1898" s="18"/>
      <c r="W1898" s="18"/>
      <c r="X1898" s="18"/>
      <c r="Y1898" s="18"/>
      <c r="Z1898" s="18"/>
      <c r="AA1898" s="18"/>
      <c r="AB1898" s="18"/>
      <c r="AC1898" s="18"/>
      <c r="AD1898" s="18"/>
      <c r="AE1898" s="18"/>
      <c r="AF1898" s="18"/>
      <c r="AG1898" s="18"/>
      <c r="AH1898" s="18"/>
      <c r="AI1898" s="18"/>
      <c r="AJ1898" s="18"/>
      <c r="AK1898" s="18"/>
      <c r="AL1898" s="18"/>
      <c r="AM1898" s="18"/>
      <c r="AN1898" s="18"/>
      <c r="AO1898" s="18"/>
      <c r="AP1898" s="18"/>
      <c r="AQ1898" s="18"/>
      <c r="AR1898" s="18"/>
      <c r="AS1898" s="18"/>
      <c r="AT1898" s="18"/>
      <c r="AU1898" s="18"/>
      <c r="AV1898" s="18"/>
      <c r="AW1898" s="18"/>
      <c r="AX1898" s="18"/>
      <c r="AY1898" s="18"/>
      <c r="AZ1898" s="18"/>
      <c r="BA1898" s="18"/>
      <c r="BB1898" s="18"/>
      <c r="BC1898" s="18"/>
      <c r="BD1898" s="18"/>
      <c r="BE1898" s="18"/>
      <c r="BF1898" s="18"/>
      <c r="BG1898" s="18"/>
      <c r="BH1898" s="18"/>
      <c r="BI1898" s="18"/>
      <c r="BJ1898" s="18"/>
      <c r="BK1898" s="18"/>
      <c r="BL1898" s="18"/>
      <c r="BM1898" s="18"/>
      <c r="BN1898" s="18"/>
      <c r="BO1898" s="18"/>
      <c r="BP1898" s="18"/>
      <c r="BQ1898" s="18"/>
      <c r="BR1898" s="18"/>
      <c r="BS1898" s="18"/>
      <c r="BT1898" s="18"/>
      <c r="BU1898" s="18"/>
      <c r="BV1898" s="18"/>
      <c r="BW1898" s="18"/>
      <c r="BX1898" s="18"/>
      <c r="BY1898" s="18"/>
      <c r="BZ1898" s="18"/>
      <c r="CA1898" s="18"/>
      <c r="CB1898" s="18"/>
      <c r="CC1898" s="18"/>
      <c r="CD1898" s="18"/>
      <c r="CE1898" s="18"/>
      <c r="CF1898" s="18"/>
      <c r="CG1898" s="18"/>
      <c r="CH1898" s="18"/>
      <c r="CI1898" s="18"/>
      <c r="CJ1898" s="18"/>
      <c r="CK1898" s="18"/>
      <c r="CL1898" s="18"/>
      <c r="CM1898" s="18"/>
      <c r="CN1898" s="18"/>
      <c r="CO1898" s="18"/>
      <c r="CP1898" s="18"/>
      <c r="CQ1898" s="18"/>
      <c r="CR1898" s="18"/>
      <c r="CS1898" s="18"/>
    </row>
    <row r="1899" spans="1:97">
      <c r="A1899" s="18"/>
      <c r="B1899" s="18"/>
      <c r="C1899" s="18" t="s">
        <v>19775</v>
      </c>
      <c r="D1899" s="18"/>
      <c r="E1899" s="18"/>
      <c r="F1899" s="18"/>
      <c r="G1899" s="18"/>
      <c r="H1899" s="18"/>
      <c r="I1899" s="18"/>
      <c r="J1899" s="18"/>
      <c r="K1899" s="18"/>
      <c r="L1899" s="18"/>
      <c r="M1899" s="18"/>
      <c r="N1899" s="18"/>
      <c r="O1899" s="18"/>
      <c r="P1899" s="18"/>
      <c r="Q1899" s="18"/>
      <c r="R1899" s="18"/>
      <c r="S1899" s="18"/>
      <c r="T1899" s="18"/>
      <c r="U1899" s="18"/>
      <c r="V1899" s="18"/>
      <c r="W1899" s="18"/>
      <c r="X1899" s="18"/>
      <c r="Y1899" s="18"/>
      <c r="Z1899" s="18"/>
      <c r="AA1899" s="18"/>
      <c r="AB1899" s="18"/>
      <c r="AC1899" s="18"/>
      <c r="AD1899" s="18"/>
      <c r="AE1899" s="18"/>
      <c r="AF1899" s="18"/>
      <c r="AG1899" s="18"/>
      <c r="AH1899" s="18"/>
      <c r="AI1899" s="18"/>
      <c r="AJ1899" s="18"/>
      <c r="AK1899" s="18"/>
      <c r="AL1899" s="18"/>
      <c r="AM1899" s="18"/>
      <c r="AN1899" s="18"/>
      <c r="AO1899" s="18"/>
      <c r="AP1899" s="18"/>
      <c r="AQ1899" s="18"/>
      <c r="AR1899" s="18"/>
      <c r="AS1899" s="18"/>
      <c r="AT1899" s="18"/>
      <c r="AU1899" s="18"/>
      <c r="AV1899" s="18"/>
      <c r="AW1899" s="18"/>
      <c r="AX1899" s="18"/>
      <c r="AY1899" s="18"/>
      <c r="AZ1899" s="18"/>
      <c r="BA1899" s="18"/>
      <c r="BB1899" s="18"/>
      <c r="BC1899" s="18"/>
      <c r="BD1899" s="18"/>
      <c r="BE1899" s="18"/>
      <c r="BF1899" s="18"/>
      <c r="BG1899" s="18"/>
      <c r="BH1899" s="18"/>
      <c r="BI1899" s="18"/>
      <c r="BJ1899" s="18"/>
      <c r="BK1899" s="18"/>
      <c r="BL1899" s="18"/>
      <c r="BM1899" s="18"/>
      <c r="BN1899" s="18"/>
      <c r="BO1899" s="18"/>
      <c r="BP1899" s="18"/>
      <c r="BQ1899" s="18"/>
      <c r="BR1899" s="18"/>
      <c r="BS1899" s="18"/>
      <c r="BT1899" s="18"/>
      <c r="BU1899" s="18"/>
      <c r="BV1899" s="18"/>
      <c r="BW1899" s="18"/>
      <c r="BX1899" s="18"/>
      <c r="BY1899" s="18"/>
      <c r="BZ1899" s="18"/>
      <c r="CA1899" s="18"/>
      <c r="CB1899" s="18"/>
      <c r="CC1899" s="18"/>
      <c r="CD1899" s="18"/>
      <c r="CE1899" s="18"/>
      <c r="CF1899" s="18"/>
      <c r="CG1899" s="18"/>
      <c r="CH1899" s="18"/>
      <c r="CI1899" s="18"/>
      <c r="CJ1899" s="18"/>
      <c r="CK1899" s="18"/>
      <c r="CL1899" s="18"/>
      <c r="CM1899" s="18"/>
      <c r="CN1899" s="18"/>
      <c r="CO1899" s="18"/>
      <c r="CP1899" s="18"/>
      <c r="CQ1899" s="18"/>
      <c r="CR1899" s="18"/>
      <c r="CS1899" s="18"/>
    </row>
    <row r="1900" spans="1:97">
      <c r="A1900" s="18"/>
      <c r="B1900" s="18"/>
      <c r="C1900" s="18" t="s">
        <v>19776</v>
      </c>
      <c r="D1900" s="18"/>
      <c r="E1900" s="18"/>
      <c r="F1900" s="18"/>
      <c r="G1900" s="18"/>
      <c r="H1900" s="18"/>
      <c r="I1900" s="18"/>
      <c r="J1900" s="18"/>
      <c r="K1900" s="18"/>
      <c r="L1900" s="18"/>
      <c r="M1900" s="18"/>
      <c r="N1900" s="18"/>
      <c r="O1900" s="18"/>
      <c r="P1900" s="18"/>
      <c r="Q1900" s="18"/>
      <c r="R1900" s="18"/>
      <c r="S1900" s="18"/>
      <c r="T1900" s="18"/>
      <c r="U1900" s="18"/>
      <c r="V1900" s="18"/>
      <c r="W1900" s="18"/>
      <c r="X1900" s="18"/>
      <c r="Y1900" s="18"/>
      <c r="Z1900" s="18"/>
      <c r="AA1900" s="18"/>
      <c r="AB1900" s="18"/>
      <c r="AC1900" s="18"/>
      <c r="AD1900" s="18"/>
      <c r="AE1900" s="18"/>
      <c r="AF1900" s="18"/>
      <c r="AG1900" s="18"/>
      <c r="AH1900" s="18"/>
      <c r="AI1900" s="18"/>
      <c r="AJ1900" s="18"/>
      <c r="AK1900" s="18"/>
      <c r="AL1900" s="18"/>
      <c r="AM1900" s="18"/>
      <c r="AN1900" s="18"/>
      <c r="AO1900" s="18"/>
      <c r="AP1900" s="18"/>
      <c r="AQ1900" s="18"/>
      <c r="AR1900" s="18"/>
      <c r="AS1900" s="18"/>
      <c r="AT1900" s="18"/>
      <c r="AU1900" s="18"/>
      <c r="AV1900" s="18"/>
      <c r="AW1900" s="18"/>
      <c r="AX1900" s="18"/>
      <c r="AY1900" s="18"/>
      <c r="AZ1900" s="18"/>
      <c r="BA1900" s="18"/>
      <c r="BB1900" s="18"/>
      <c r="BC1900" s="18"/>
      <c r="BD1900" s="18"/>
      <c r="BE1900" s="18"/>
      <c r="BF1900" s="18"/>
      <c r="BG1900" s="18"/>
      <c r="BH1900" s="18"/>
      <c r="BI1900" s="18"/>
      <c r="BJ1900" s="18"/>
      <c r="BK1900" s="18"/>
      <c r="BL1900" s="18"/>
      <c r="BM1900" s="18"/>
      <c r="BN1900" s="18"/>
      <c r="BO1900" s="18"/>
      <c r="BP1900" s="18"/>
      <c r="BQ1900" s="18"/>
      <c r="BR1900" s="18"/>
      <c r="BS1900" s="18"/>
      <c r="BT1900" s="18"/>
      <c r="BU1900" s="18"/>
      <c r="BV1900" s="18"/>
      <c r="BW1900" s="18"/>
      <c r="BX1900" s="18"/>
      <c r="BY1900" s="18"/>
      <c r="BZ1900" s="18"/>
      <c r="CA1900" s="18"/>
      <c r="CB1900" s="18"/>
      <c r="CC1900" s="18"/>
      <c r="CD1900" s="18"/>
      <c r="CE1900" s="18"/>
      <c r="CF1900" s="18"/>
      <c r="CG1900" s="18"/>
      <c r="CH1900" s="18"/>
      <c r="CI1900" s="18"/>
      <c r="CJ1900" s="18"/>
      <c r="CK1900" s="18"/>
      <c r="CL1900" s="18"/>
      <c r="CM1900" s="18"/>
      <c r="CN1900" s="18"/>
      <c r="CO1900" s="18"/>
      <c r="CP1900" s="18"/>
      <c r="CQ1900" s="18"/>
      <c r="CR1900" s="18"/>
      <c r="CS1900" s="18"/>
    </row>
    <row r="1901" spans="1:97">
      <c r="A1901" s="18"/>
      <c r="B1901" s="18"/>
      <c r="C1901" s="18" t="s">
        <v>19777</v>
      </c>
      <c r="D1901" s="18"/>
      <c r="E1901" s="18"/>
      <c r="F1901" s="18"/>
      <c r="G1901" s="18"/>
      <c r="H1901" s="18"/>
      <c r="I1901" s="18"/>
      <c r="J1901" s="18"/>
      <c r="K1901" s="18"/>
      <c r="L1901" s="18"/>
      <c r="M1901" s="18"/>
      <c r="N1901" s="18"/>
      <c r="O1901" s="18"/>
      <c r="P1901" s="18"/>
      <c r="Q1901" s="18"/>
      <c r="R1901" s="18"/>
      <c r="S1901" s="18"/>
      <c r="T1901" s="18"/>
      <c r="U1901" s="18"/>
      <c r="V1901" s="18"/>
      <c r="W1901" s="18"/>
      <c r="X1901" s="18"/>
      <c r="Y1901" s="18"/>
      <c r="Z1901" s="18"/>
      <c r="AA1901" s="18"/>
      <c r="AB1901" s="18"/>
      <c r="AC1901" s="18"/>
      <c r="AD1901" s="18"/>
      <c r="AE1901" s="18"/>
      <c r="AF1901" s="18"/>
      <c r="AG1901" s="18"/>
      <c r="AH1901" s="18"/>
      <c r="AI1901" s="18"/>
      <c r="AJ1901" s="18"/>
      <c r="AK1901" s="18"/>
      <c r="AL1901" s="18"/>
      <c r="AM1901" s="18"/>
      <c r="AN1901" s="18"/>
      <c r="AO1901" s="18"/>
      <c r="AP1901" s="18"/>
      <c r="AQ1901" s="18"/>
      <c r="AR1901" s="18"/>
      <c r="AS1901" s="18"/>
      <c r="AT1901" s="18"/>
      <c r="AU1901" s="18"/>
      <c r="AV1901" s="18"/>
      <c r="AW1901" s="18"/>
      <c r="AX1901" s="18"/>
      <c r="AY1901" s="18"/>
      <c r="AZ1901" s="18"/>
      <c r="BA1901" s="18"/>
      <c r="BB1901" s="18"/>
      <c r="BC1901" s="18"/>
      <c r="BD1901" s="18"/>
      <c r="BE1901" s="18"/>
      <c r="BF1901" s="18"/>
      <c r="BG1901" s="18"/>
      <c r="BH1901" s="18"/>
      <c r="BI1901" s="18"/>
      <c r="BJ1901" s="18"/>
      <c r="BK1901" s="18"/>
      <c r="BL1901" s="18"/>
      <c r="BM1901" s="18"/>
      <c r="BN1901" s="18"/>
      <c r="BO1901" s="18"/>
      <c r="BP1901" s="18"/>
      <c r="BQ1901" s="18"/>
      <c r="BR1901" s="18"/>
      <c r="BS1901" s="18"/>
      <c r="BT1901" s="18"/>
      <c r="BU1901" s="18"/>
      <c r="BV1901" s="18"/>
      <c r="BW1901" s="18"/>
      <c r="BX1901" s="18"/>
      <c r="BY1901" s="18"/>
      <c r="BZ1901" s="18"/>
      <c r="CA1901" s="18"/>
      <c r="CB1901" s="18"/>
      <c r="CC1901" s="18"/>
      <c r="CD1901" s="18"/>
      <c r="CE1901" s="18"/>
      <c r="CF1901" s="18"/>
      <c r="CG1901" s="18"/>
      <c r="CH1901" s="18"/>
      <c r="CI1901" s="18"/>
      <c r="CJ1901" s="18"/>
      <c r="CK1901" s="18"/>
      <c r="CL1901" s="18"/>
      <c r="CM1901" s="18"/>
      <c r="CN1901" s="18"/>
      <c r="CO1901" s="18"/>
      <c r="CP1901" s="18"/>
      <c r="CQ1901" s="18"/>
      <c r="CR1901" s="18"/>
      <c r="CS1901" s="18"/>
    </row>
    <row r="1902" spans="1:97">
      <c r="A1902" s="18"/>
      <c r="B1902" s="18"/>
      <c r="C1902" s="18" t="s">
        <v>19778</v>
      </c>
      <c r="D1902" s="18"/>
      <c r="E1902" s="18"/>
      <c r="F1902" s="18"/>
      <c r="G1902" s="18"/>
      <c r="H1902" s="18"/>
      <c r="I1902" s="18"/>
      <c r="J1902" s="18"/>
      <c r="K1902" s="18"/>
      <c r="L1902" s="18"/>
      <c r="M1902" s="18"/>
      <c r="N1902" s="18"/>
      <c r="O1902" s="18"/>
      <c r="P1902" s="18"/>
      <c r="Q1902" s="18"/>
      <c r="R1902" s="18"/>
      <c r="S1902" s="18"/>
      <c r="T1902" s="18"/>
      <c r="U1902" s="18"/>
      <c r="V1902" s="18"/>
      <c r="W1902" s="18"/>
      <c r="X1902" s="18"/>
      <c r="Y1902" s="18"/>
      <c r="Z1902" s="18"/>
      <c r="AA1902" s="18"/>
      <c r="AB1902" s="18"/>
      <c r="AC1902" s="18"/>
      <c r="AD1902" s="18"/>
      <c r="AE1902" s="18"/>
      <c r="AF1902" s="18"/>
      <c r="AG1902" s="18"/>
      <c r="AH1902" s="18"/>
      <c r="AI1902" s="18"/>
      <c r="AJ1902" s="18"/>
      <c r="AK1902" s="18"/>
      <c r="AL1902" s="18"/>
      <c r="AM1902" s="18"/>
      <c r="AN1902" s="18"/>
      <c r="AO1902" s="18"/>
      <c r="AP1902" s="18"/>
      <c r="AQ1902" s="18"/>
      <c r="AR1902" s="18"/>
      <c r="AS1902" s="18"/>
      <c r="AT1902" s="18"/>
      <c r="AU1902" s="18"/>
      <c r="AV1902" s="18"/>
      <c r="AW1902" s="18"/>
      <c r="AX1902" s="18"/>
      <c r="AY1902" s="18"/>
      <c r="AZ1902" s="18"/>
      <c r="BA1902" s="18"/>
      <c r="BB1902" s="18"/>
      <c r="BC1902" s="18"/>
      <c r="BD1902" s="18"/>
      <c r="BE1902" s="18"/>
      <c r="BF1902" s="18"/>
      <c r="BG1902" s="18"/>
      <c r="BH1902" s="18"/>
      <c r="BI1902" s="18"/>
      <c r="BJ1902" s="18"/>
      <c r="BK1902" s="18"/>
      <c r="BL1902" s="18"/>
      <c r="BM1902" s="18"/>
      <c r="BN1902" s="18"/>
      <c r="BO1902" s="18"/>
      <c r="BP1902" s="18"/>
      <c r="BQ1902" s="18"/>
      <c r="BR1902" s="18"/>
      <c r="BS1902" s="18"/>
      <c r="BT1902" s="18"/>
      <c r="BU1902" s="18"/>
      <c r="BV1902" s="18"/>
      <c r="BW1902" s="18"/>
      <c r="BX1902" s="18"/>
      <c r="BY1902" s="18"/>
      <c r="BZ1902" s="18"/>
      <c r="CA1902" s="18"/>
      <c r="CB1902" s="18"/>
      <c r="CC1902" s="18"/>
      <c r="CD1902" s="18"/>
      <c r="CE1902" s="18"/>
      <c r="CF1902" s="18"/>
      <c r="CG1902" s="18"/>
      <c r="CH1902" s="18"/>
      <c r="CI1902" s="18"/>
      <c r="CJ1902" s="18"/>
      <c r="CK1902" s="18"/>
      <c r="CL1902" s="18"/>
      <c r="CM1902" s="18"/>
      <c r="CN1902" s="18"/>
      <c r="CO1902" s="18"/>
      <c r="CP1902" s="18"/>
      <c r="CQ1902" s="18"/>
      <c r="CR1902" s="18"/>
      <c r="CS1902" s="18"/>
    </row>
    <row r="1903" spans="1:97">
      <c r="A1903" s="18"/>
      <c r="B1903" s="18"/>
      <c r="C1903" s="18" t="s">
        <v>19779</v>
      </c>
      <c r="D1903" s="18"/>
      <c r="E1903" s="18"/>
      <c r="F1903" s="18"/>
      <c r="G1903" s="18"/>
      <c r="H1903" s="18"/>
      <c r="I1903" s="18"/>
      <c r="J1903" s="18"/>
      <c r="K1903" s="18"/>
      <c r="L1903" s="18"/>
      <c r="M1903" s="18"/>
      <c r="N1903" s="18"/>
      <c r="O1903" s="18"/>
      <c r="P1903" s="18"/>
      <c r="Q1903" s="18"/>
      <c r="R1903" s="18"/>
      <c r="S1903" s="18"/>
      <c r="T1903" s="18"/>
      <c r="U1903" s="18"/>
      <c r="V1903" s="18"/>
      <c r="W1903" s="18"/>
      <c r="X1903" s="18"/>
      <c r="Y1903" s="18"/>
      <c r="Z1903" s="18"/>
      <c r="AA1903" s="18"/>
      <c r="AB1903" s="18"/>
      <c r="AC1903" s="18"/>
      <c r="AD1903" s="18"/>
      <c r="AE1903" s="18"/>
      <c r="AF1903" s="18"/>
      <c r="AG1903" s="18"/>
      <c r="AH1903" s="18"/>
      <c r="AI1903" s="18"/>
      <c r="AJ1903" s="18"/>
      <c r="AK1903" s="18"/>
      <c r="AL1903" s="18"/>
      <c r="AM1903" s="18"/>
      <c r="AN1903" s="18"/>
      <c r="AO1903" s="18"/>
      <c r="AP1903" s="18"/>
      <c r="AQ1903" s="18"/>
      <c r="AR1903" s="18"/>
      <c r="AS1903" s="18"/>
      <c r="AT1903" s="18"/>
      <c r="AU1903" s="18"/>
      <c r="AV1903" s="18"/>
      <c r="AW1903" s="18"/>
      <c r="AX1903" s="18"/>
      <c r="AY1903" s="18"/>
      <c r="AZ1903" s="18"/>
      <c r="BA1903" s="18"/>
      <c r="BB1903" s="18"/>
      <c r="BC1903" s="18"/>
      <c r="BD1903" s="18"/>
      <c r="BE1903" s="18"/>
      <c r="BF1903" s="18"/>
      <c r="BG1903" s="18"/>
      <c r="BH1903" s="18"/>
      <c r="BI1903" s="18"/>
      <c r="BJ1903" s="18"/>
      <c r="BK1903" s="18"/>
      <c r="BL1903" s="18"/>
      <c r="BM1903" s="18"/>
      <c r="BN1903" s="18"/>
      <c r="BO1903" s="18"/>
      <c r="BP1903" s="18"/>
      <c r="BQ1903" s="18"/>
      <c r="BR1903" s="18"/>
      <c r="BS1903" s="18"/>
      <c r="BT1903" s="18"/>
      <c r="BU1903" s="18"/>
      <c r="BV1903" s="18"/>
      <c r="BW1903" s="18"/>
      <c r="BX1903" s="18"/>
      <c r="BY1903" s="18"/>
      <c r="BZ1903" s="18"/>
      <c r="CA1903" s="18"/>
      <c r="CB1903" s="18"/>
      <c r="CC1903" s="18"/>
      <c r="CD1903" s="18"/>
      <c r="CE1903" s="18"/>
      <c r="CF1903" s="18"/>
      <c r="CG1903" s="18"/>
      <c r="CH1903" s="18"/>
      <c r="CI1903" s="18"/>
      <c r="CJ1903" s="18"/>
      <c r="CK1903" s="18"/>
      <c r="CL1903" s="18"/>
      <c r="CM1903" s="18"/>
      <c r="CN1903" s="18"/>
      <c r="CO1903" s="18"/>
      <c r="CP1903" s="18"/>
      <c r="CQ1903" s="18"/>
      <c r="CR1903" s="18"/>
      <c r="CS1903" s="18"/>
    </row>
    <row r="1904" spans="1:97">
      <c r="A1904" s="18"/>
      <c r="B1904" s="18"/>
      <c r="C1904" s="18" t="s">
        <v>19780</v>
      </c>
      <c r="D1904" s="18"/>
      <c r="E1904" s="18"/>
      <c r="F1904" s="18"/>
      <c r="G1904" s="18"/>
      <c r="H1904" s="18"/>
      <c r="I1904" s="18"/>
      <c r="J1904" s="18"/>
      <c r="K1904" s="18"/>
      <c r="L1904" s="18"/>
      <c r="M1904" s="18"/>
      <c r="N1904" s="18"/>
      <c r="O1904" s="18"/>
      <c r="P1904" s="18"/>
      <c r="Q1904" s="18"/>
      <c r="R1904" s="18"/>
      <c r="S1904" s="18"/>
      <c r="T1904" s="18"/>
      <c r="U1904" s="18"/>
      <c r="V1904" s="18"/>
      <c r="W1904" s="18"/>
      <c r="X1904" s="18"/>
      <c r="Y1904" s="18"/>
      <c r="Z1904" s="18"/>
      <c r="AA1904" s="18"/>
      <c r="AB1904" s="18"/>
      <c r="AC1904" s="18"/>
      <c r="AD1904" s="18"/>
      <c r="AE1904" s="18"/>
      <c r="AF1904" s="18"/>
      <c r="AG1904" s="18"/>
      <c r="AH1904" s="18"/>
      <c r="AI1904" s="18"/>
      <c r="AJ1904" s="18"/>
      <c r="AK1904" s="18"/>
      <c r="AL1904" s="18"/>
      <c r="AM1904" s="18"/>
      <c r="AN1904" s="18"/>
      <c r="AO1904" s="18"/>
      <c r="AP1904" s="18"/>
      <c r="AQ1904" s="18"/>
      <c r="AR1904" s="18"/>
      <c r="AS1904" s="18"/>
      <c r="AT1904" s="18"/>
      <c r="AU1904" s="18"/>
      <c r="AV1904" s="18"/>
      <c r="AW1904" s="18"/>
      <c r="AX1904" s="18"/>
      <c r="AY1904" s="18"/>
      <c r="AZ1904" s="18"/>
      <c r="BA1904" s="18"/>
      <c r="BB1904" s="18"/>
      <c r="BC1904" s="18"/>
      <c r="BD1904" s="18"/>
      <c r="BE1904" s="18"/>
      <c r="BF1904" s="18"/>
      <c r="BG1904" s="18"/>
      <c r="BH1904" s="18"/>
      <c r="BI1904" s="18"/>
      <c r="BJ1904" s="18"/>
      <c r="BK1904" s="18"/>
      <c r="BL1904" s="18"/>
      <c r="BM1904" s="18"/>
      <c r="BN1904" s="18"/>
      <c r="BO1904" s="18"/>
      <c r="BP1904" s="18"/>
      <c r="BQ1904" s="18"/>
      <c r="BR1904" s="18"/>
      <c r="BS1904" s="18"/>
      <c r="BT1904" s="18"/>
      <c r="BU1904" s="18"/>
      <c r="BV1904" s="18"/>
      <c r="BW1904" s="18"/>
      <c r="BX1904" s="18"/>
      <c r="BY1904" s="18"/>
      <c r="BZ1904" s="18"/>
      <c r="CA1904" s="18"/>
      <c r="CB1904" s="18"/>
      <c r="CC1904" s="18"/>
      <c r="CD1904" s="18"/>
      <c r="CE1904" s="18"/>
      <c r="CF1904" s="18"/>
      <c r="CG1904" s="18"/>
      <c r="CH1904" s="18"/>
      <c r="CI1904" s="18"/>
      <c r="CJ1904" s="18"/>
      <c r="CK1904" s="18"/>
      <c r="CL1904" s="18"/>
      <c r="CM1904" s="18"/>
      <c r="CN1904" s="18"/>
      <c r="CO1904" s="18"/>
      <c r="CP1904" s="18"/>
      <c r="CQ1904" s="18"/>
      <c r="CR1904" s="18"/>
      <c r="CS1904" s="18"/>
    </row>
    <row r="1905" spans="1:97">
      <c r="A1905" s="18"/>
      <c r="B1905" s="18"/>
      <c r="C1905" s="18" t="s">
        <v>19781</v>
      </c>
      <c r="D1905" s="18"/>
      <c r="E1905" s="18"/>
      <c r="F1905" s="18"/>
      <c r="G1905" s="18"/>
      <c r="H1905" s="18"/>
      <c r="I1905" s="18"/>
      <c r="J1905" s="18"/>
      <c r="K1905" s="18"/>
      <c r="L1905" s="18"/>
      <c r="M1905" s="18"/>
      <c r="N1905" s="18"/>
      <c r="O1905" s="18"/>
      <c r="P1905" s="18"/>
      <c r="Q1905" s="18"/>
      <c r="R1905" s="18"/>
      <c r="S1905" s="18"/>
      <c r="T1905" s="18"/>
      <c r="U1905" s="18"/>
      <c r="V1905" s="18"/>
      <c r="W1905" s="18"/>
      <c r="X1905" s="18"/>
      <c r="Y1905" s="18"/>
      <c r="Z1905" s="18"/>
      <c r="AA1905" s="18"/>
      <c r="AB1905" s="18"/>
      <c r="AC1905" s="18"/>
      <c r="AD1905" s="18"/>
      <c r="AE1905" s="18"/>
      <c r="AF1905" s="18"/>
      <c r="AG1905" s="18"/>
      <c r="AH1905" s="18"/>
      <c r="AI1905" s="18"/>
      <c r="AJ1905" s="18"/>
      <c r="AK1905" s="18"/>
      <c r="AL1905" s="18"/>
      <c r="AM1905" s="18"/>
      <c r="AN1905" s="18"/>
      <c r="AO1905" s="18"/>
      <c r="AP1905" s="18"/>
      <c r="AQ1905" s="18"/>
      <c r="AR1905" s="18"/>
      <c r="AS1905" s="18"/>
      <c r="AT1905" s="18"/>
      <c r="AU1905" s="18"/>
      <c r="AV1905" s="18"/>
      <c r="AW1905" s="18"/>
      <c r="AX1905" s="18"/>
      <c r="AY1905" s="18"/>
      <c r="AZ1905" s="18"/>
      <c r="BA1905" s="18"/>
      <c r="BB1905" s="18"/>
      <c r="BC1905" s="18"/>
      <c r="BD1905" s="18"/>
      <c r="BE1905" s="18"/>
      <c r="BF1905" s="18"/>
      <c r="BG1905" s="18"/>
      <c r="BH1905" s="18"/>
      <c r="BI1905" s="18"/>
      <c r="BJ1905" s="18"/>
      <c r="BK1905" s="18"/>
      <c r="BL1905" s="18"/>
      <c r="BM1905" s="18"/>
      <c r="BN1905" s="18"/>
      <c r="BO1905" s="18"/>
      <c r="BP1905" s="18"/>
      <c r="BQ1905" s="18"/>
      <c r="BR1905" s="18"/>
      <c r="BS1905" s="18"/>
      <c r="BT1905" s="18"/>
      <c r="BU1905" s="18"/>
      <c r="BV1905" s="18"/>
      <c r="BW1905" s="18"/>
      <c r="BX1905" s="18"/>
      <c r="BY1905" s="18"/>
      <c r="BZ1905" s="18"/>
      <c r="CA1905" s="18"/>
      <c r="CB1905" s="18"/>
      <c r="CC1905" s="18"/>
      <c r="CD1905" s="18"/>
      <c r="CE1905" s="18"/>
      <c r="CF1905" s="18"/>
      <c r="CG1905" s="18"/>
      <c r="CH1905" s="18"/>
      <c r="CI1905" s="18"/>
      <c r="CJ1905" s="18"/>
      <c r="CK1905" s="18"/>
      <c r="CL1905" s="18"/>
      <c r="CM1905" s="18"/>
      <c r="CN1905" s="18"/>
      <c r="CO1905" s="18"/>
      <c r="CP1905" s="18"/>
      <c r="CQ1905" s="18"/>
      <c r="CR1905" s="18"/>
      <c r="CS1905" s="18"/>
    </row>
    <row r="1906" spans="1:97">
      <c r="A1906" s="18"/>
      <c r="B1906" s="18"/>
      <c r="C1906" s="18" t="s">
        <v>19782</v>
      </c>
      <c r="D1906" s="18"/>
      <c r="E1906" s="18"/>
      <c r="F1906" s="18"/>
      <c r="G1906" s="18"/>
      <c r="H1906" s="18"/>
      <c r="I1906" s="18"/>
      <c r="J1906" s="18"/>
      <c r="K1906" s="18"/>
      <c r="L1906" s="18"/>
      <c r="M1906" s="18"/>
      <c r="N1906" s="18"/>
      <c r="O1906" s="18"/>
      <c r="P1906" s="18"/>
      <c r="Q1906" s="18"/>
      <c r="R1906" s="18"/>
      <c r="S1906" s="18"/>
      <c r="T1906" s="18"/>
      <c r="U1906" s="18"/>
      <c r="V1906" s="18"/>
      <c r="W1906" s="18"/>
      <c r="X1906" s="18"/>
      <c r="Y1906" s="18"/>
      <c r="Z1906" s="18"/>
      <c r="AA1906" s="18"/>
      <c r="AB1906" s="18"/>
      <c r="AC1906" s="18"/>
      <c r="AD1906" s="18"/>
      <c r="AE1906" s="18"/>
      <c r="AF1906" s="18"/>
      <c r="AG1906" s="18"/>
      <c r="AH1906" s="18"/>
      <c r="AI1906" s="18"/>
      <c r="AJ1906" s="18"/>
      <c r="AK1906" s="18"/>
      <c r="AL1906" s="18"/>
      <c r="AM1906" s="18"/>
      <c r="AN1906" s="18"/>
      <c r="AO1906" s="18"/>
      <c r="AP1906" s="18"/>
      <c r="AQ1906" s="18"/>
      <c r="AR1906" s="18"/>
      <c r="AS1906" s="18"/>
      <c r="AT1906" s="18"/>
      <c r="AU1906" s="18"/>
      <c r="AV1906" s="18"/>
      <c r="AW1906" s="18"/>
      <c r="AX1906" s="18"/>
      <c r="AY1906" s="18"/>
      <c r="AZ1906" s="18"/>
      <c r="BA1906" s="18"/>
      <c r="BB1906" s="18"/>
      <c r="BC1906" s="18"/>
      <c r="BD1906" s="18"/>
      <c r="BE1906" s="18"/>
      <c r="BF1906" s="18"/>
      <c r="BG1906" s="18"/>
      <c r="BH1906" s="18"/>
      <c r="BI1906" s="18"/>
      <c r="BJ1906" s="18"/>
      <c r="BK1906" s="18"/>
      <c r="BL1906" s="18"/>
      <c r="BM1906" s="18"/>
      <c r="BN1906" s="18"/>
      <c r="BO1906" s="18"/>
      <c r="BP1906" s="18"/>
      <c r="BQ1906" s="18"/>
      <c r="BR1906" s="18"/>
      <c r="BS1906" s="18"/>
      <c r="BT1906" s="18"/>
      <c r="BU1906" s="18"/>
      <c r="BV1906" s="18"/>
      <c r="BW1906" s="18"/>
      <c r="BX1906" s="18"/>
      <c r="BY1906" s="18"/>
      <c r="BZ1906" s="18"/>
      <c r="CA1906" s="18"/>
      <c r="CB1906" s="18"/>
      <c r="CC1906" s="18"/>
      <c r="CD1906" s="18"/>
      <c r="CE1906" s="18"/>
      <c r="CF1906" s="18"/>
      <c r="CG1906" s="18"/>
      <c r="CH1906" s="18"/>
      <c r="CI1906" s="18"/>
      <c r="CJ1906" s="18"/>
      <c r="CK1906" s="18"/>
      <c r="CL1906" s="18"/>
      <c r="CM1906" s="18"/>
      <c r="CN1906" s="18"/>
      <c r="CO1906" s="18"/>
      <c r="CP1906" s="18"/>
      <c r="CQ1906" s="18"/>
      <c r="CR1906" s="18"/>
      <c r="CS1906" s="18"/>
    </row>
    <row r="1907" spans="1:97">
      <c r="A1907" s="18"/>
      <c r="B1907" s="18"/>
      <c r="C1907" s="18" t="s">
        <v>19783</v>
      </c>
      <c r="D1907" s="18"/>
      <c r="E1907" s="18"/>
      <c r="F1907" s="18"/>
      <c r="G1907" s="18"/>
      <c r="H1907" s="18"/>
      <c r="I1907" s="18"/>
      <c r="J1907" s="18"/>
      <c r="K1907" s="18"/>
      <c r="L1907" s="18"/>
      <c r="M1907" s="18"/>
      <c r="N1907" s="18"/>
      <c r="O1907" s="18"/>
      <c r="P1907" s="18"/>
      <c r="Q1907" s="18"/>
      <c r="R1907" s="18"/>
      <c r="S1907" s="18"/>
      <c r="T1907" s="18"/>
      <c r="U1907" s="18"/>
      <c r="V1907" s="18"/>
      <c r="W1907" s="18"/>
      <c r="X1907" s="18"/>
      <c r="Y1907" s="18"/>
      <c r="Z1907" s="18"/>
      <c r="AA1907" s="18"/>
      <c r="AB1907" s="18"/>
      <c r="AC1907" s="18"/>
      <c r="AD1907" s="18"/>
      <c r="AE1907" s="18"/>
      <c r="AF1907" s="18"/>
      <c r="AG1907" s="18"/>
      <c r="AH1907" s="18"/>
      <c r="AI1907" s="18"/>
      <c r="AJ1907" s="18"/>
      <c r="AK1907" s="18"/>
      <c r="AL1907" s="18"/>
      <c r="AM1907" s="18"/>
      <c r="AN1907" s="18"/>
      <c r="AO1907" s="18"/>
      <c r="AP1907" s="18"/>
      <c r="AQ1907" s="18"/>
      <c r="AR1907" s="18"/>
      <c r="AS1907" s="18"/>
      <c r="AT1907" s="18"/>
      <c r="AU1907" s="18"/>
      <c r="AV1907" s="18"/>
      <c r="AW1907" s="18"/>
      <c r="AX1907" s="18"/>
      <c r="AY1907" s="18"/>
      <c r="AZ1907" s="18"/>
      <c r="BA1907" s="18"/>
      <c r="BB1907" s="18"/>
      <c r="BC1907" s="18"/>
      <c r="BD1907" s="18"/>
      <c r="BE1907" s="18"/>
      <c r="BF1907" s="18"/>
      <c r="BG1907" s="18"/>
      <c r="BH1907" s="18"/>
      <c r="BI1907" s="18"/>
      <c r="BJ1907" s="18"/>
      <c r="BK1907" s="18"/>
      <c r="BL1907" s="18"/>
      <c r="BM1907" s="18"/>
      <c r="BN1907" s="18"/>
      <c r="BO1907" s="18"/>
      <c r="BP1907" s="18"/>
      <c r="BQ1907" s="18"/>
      <c r="BR1907" s="18"/>
      <c r="BS1907" s="18"/>
      <c r="BT1907" s="18"/>
      <c r="BU1907" s="18"/>
      <c r="BV1907" s="18"/>
      <c r="BW1907" s="18"/>
      <c r="BX1907" s="18"/>
      <c r="BY1907" s="18"/>
      <c r="BZ1907" s="18"/>
      <c r="CA1907" s="18"/>
      <c r="CB1907" s="18"/>
      <c r="CC1907" s="18"/>
      <c r="CD1907" s="18"/>
      <c r="CE1907" s="18"/>
      <c r="CF1907" s="18"/>
      <c r="CG1907" s="18"/>
      <c r="CH1907" s="18"/>
      <c r="CI1907" s="18"/>
      <c r="CJ1907" s="18"/>
      <c r="CK1907" s="18"/>
      <c r="CL1907" s="18"/>
      <c r="CM1907" s="18"/>
      <c r="CN1907" s="18"/>
      <c r="CO1907" s="18"/>
      <c r="CP1907" s="18"/>
      <c r="CQ1907" s="18"/>
      <c r="CR1907" s="18"/>
      <c r="CS1907" s="18"/>
    </row>
    <row r="1908" spans="1:97">
      <c r="A1908" s="18"/>
      <c r="B1908" s="18"/>
      <c r="C1908" s="18" t="s">
        <v>19784</v>
      </c>
      <c r="D1908" s="18"/>
      <c r="E1908" s="18"/>
      <c r="F1908" s="18"/>
      <c r="G1908" s="18"/>
      <c r="H1908" s="18"/>
      <c r="I1908" s="18"/>
      <c r="J1908" s="18"/>
      <c r="K1908" s="18"/>
      <c r="L1908" s="18"/>
      <c r="M1908" s="18"/>
      <c r="N1908" s="18"/>
      <c r="O1908" s="18"/>
      <c r="P1908" s="18"/>
      <c r="Q1908" s="18"/>
      <c r="R1908" s="18"/>
      <c r="S1908" s="18"/>
      <c r="T1908" s="18"/>
      <c r="U1908" s="18"/>
      <c r="V1908" s="18"/>
      <c r="W1908" s="18"/>
      <c r="X1908" s="18"/>
      <c r="Y1908" s="18"/>
      <c r="Z1908" s="18"/>
      <c r="AA1908" s="18"/>
      <c r="AB1908" s="18"/>
      <c r="AC1908" s="18"/>
      <c r="AD1908" s="18"/>
      <c r="AE1908" s="18"/>
      <c r="AF1908" s="18"/>
      <c r="AG1908" s="18"/>
      <c r="AH1908" s="18"/>
      <c r="AI1908" s="18"/>
      <c r="AJ1908" s="18"/>
      <c r="AK1908" s="18"/>
      <c r="AL1908" s="18"/>
      <c r="AM1908" s="18"/>
      <c r="AN1908" s="18"/>
      <c r="AO1908" s="18"/>
      <c r="AP1908" s="18"/>
      <c r="AQ1908" s="18"/>
      <c r="AR1908" s="18"/>
      <c r="AS1908" s="18"/>
      <c r="AT1908" s="18"/>
      <c r="AU1908" s="18"/>
      <c r="AV1908" s="18"/>
      <c r="AW1908" s="18"/>
      <c r="AX1908" s="18"/>
      <c r="AY1908" s="18"/>
      <c r="AZ1908" s="18"/>
      <c r="BA1908" s="18"/>
      <c r="BB1908" s="18"/>
      <c r="BC1908" s="18"/>
      <c r="BD1908" s="18"/>
      <c r="BE1908" s="18"/>
      <c r="BF1908" s="18"/>
      <c r="BG1908" s="18"/>
      <c r="BH1908" s="18"/>
      <c r="BI1908" s="18"/>
      <c r="BJ1908" s="18"/>
      <c r="BK1908" s="18"/>
      <c r="BL1908" s="18"/>
      <c r="BM1908" s="18"/>
      <c r="BN1908" s="18"/>
      <c r="BO1908" s="18"/>
      <c r="BP1908" s="18"/>
      <c r="BQ1908" s="18"/>
      <c r="BR1908" s="18"/>
      <c r="BS1908" s="18"/>
      <c r="BT1908" s="18"/>
      <c r="BU1908" s="18"/>
      <c r="BV1908" s="18"/>
      <c r="BW1908" s="18"/>
      <c r="BX1908" s="18"/>
      <c r="BY1908" s="18"/>
      <c r="BZ1908" s="18"/>
      <c r="CA1908" s="18"/>
      <c r="CB1908" s="18"/>
      <c r="CC1908" s="18"/>
      <c r="CD1908" s="18"/>
      <c r="CE1908" s="18"/>
      <c r="CF1908" s="18"/>
      <c r="CG1908" s="18"/>
      <c r="CH1908" s="18"/>
      <c r="CI1908" s="18"/>
      <c r="CJ1908" s="18"/>
      <c r="CK1908" s="18"/>
      <c r="CL1908" s="18"/>
      <c r="CM1908" s="18"/>
      <c r="CN1908" s="18"/>
      <c r="CO1908" s="18"/>
      <c r="CP1908" s="18"/>
      <c r="CQ1908" s="18"/>
      <c r="CR1908" s="18"/>
      <c r="CS1908" s="18"/>
    </row>
    <row r="1909" spans="1:97">
      <c r="A1909" s="18"/>
      <c r="B1909" s="18"/>
      <c r="C1909" s="18" t="s">
        <v>19785</v>
      </c>
      <c r="D1909" s="18"/>
      <c r="E1909" s="18"/>
      <c r="F1909" s="18"/>
      <c r="G1909" s="18"/>
      <c r="H1909" s="18"/>
      <c r="I1909" s="18"/>
      <c r="J1909" s="18"/>
      <c r="K1909" s="18"/>
      <c r="L1909" s="18"/>
      <c r="M1909" s="18"/>
      <c r="N1909" s="18"/>
      <c r="O1909" s="18"/>
      <c r="P1909" s="18"/>
      <c r="Q1909" s="18"/>
      <c r="R1909" s="18"/>
      <c r="S1909" s="18"/>
      <c r="T1909" s="18"/>
      <c r="U1909" s="18"/>
      <c r="V1909" s="18"/>
      <c r="W1909" s="18"/>
      <c r="X1909" s="18"/>
      <c r="Y1909" s="18"/>
      <c r="Z1909" s="18"/>
      <c r="AA1909" s="18"/>
      <c r="AB1909" s="18"/>
      <c r="AC1909" s="18"/>
      <c r="AD1909" s="18"/>
      <c r="AE1909" s="18"/>
      <c r="AF1909" s="18"/>
      <c r="AG1909" s="18"/>
      <c r="AH1909" s="18"/>
      <c r="AI1909" s="18"/>
      <c r="AJ1909" s="18"/>
      <c r="AK1909" s="18"/>
      <c r="AL1909" s="18"/>
      <c r="AM1909" s="18"/>
      <c r="AN1909" s="18"/>
      <c r="AO1909" s="18"/>
      <c r="AP1909" s="18"/>
      <c r="AQ1909" s="18"/>
      <c r="AR1909" s="18"/>
      <c r="AS1909" s="18"/>
      <c r="AT1909" s="18"/>
      <c r="AU1909" s="18"/>
      <c r="AV1909" s="18"/>
      <c r="AW1909" s="18"/>
      <c r="AX1909" s="18"/>
      <c r="AY1909" s="18"/>
      <c r="AZ1909" s="18"/>
      <c r="BA1909" s="18"/>
      <c r="BB1909" s="18"/>
      <c r="BC1909" s="18"/>
      <c r="BD1909" s="18"/>
      <c r="BE1909" s="18"/>
      <c r="BF1909" s="18"/>
      <c r="BG1909" s="18"/>
      <c r="BH1909" s="18"/>
      <c r="BI1909" s="18"/>
      <c r="BJ1909" s="18"/>
      <c r="BK1909" s="18"/>
      <c r="BL1909" s="18"/>
      <c r="BM1909" s="18"/>
      <c r="BN1909" s="18"/>
      <c r="BO1909" s="18"/>
      <c r="BP1909" s="18"/>
      <c r="BQ1909" s="18"/>
      <c r="BR1909" s="18"/>
      <c r="BS1909" s="18"/>
      <c r="BT1909" s="18"/>
      <c r="BU1909" s="18"/>
      <c r="BV1909" s="18"/>
      <c r="BW1909" s="18"/>
      <c r="BX1909" s="18"/>
      <c r="BY1909" s="18"/>
      <c r="BZ1909" s="18"/>
      <c r="CA1909" s="18"/>
      <c r="CB1909" s="18"/>
      <c r="CC1909" s="18"/>
      <c r="CD1909" s="18"/>
      <c r="CE1909" s="18"/>
      <c r="CF1909" s="18"/>
      <c r="CG1909" s="18"/>
      <c r="CH1909" s="18"/>
      <c r="CI1909" s="18"/>
      <c r="CJ1909" s="18"/>
      <c r="CK1909" s="18"/>
      <c r="CL1909" s="18"/>
      <c r="CM1909" s="18"/>
      <c r="CN1909" s="18"/>
      <c r="CO1909" s="18"/>
      <c r="CP1909" s="18"/>
      <c r="CQ1909" s="18"/>
      <c r="CR1909" s="18"/>
      <c r="CS1909" s="18"/>
    </row>
    <row r="1910" spans="1:97">
      <c r="A1910" s="18"/>
      <c r="B1910" s="18"/>
      <c r="C1910" s="18" t="s">
        <v>19786</v>
      </c>
      <c r="D1910" s="18"/>
      <c r="E1910" s="18"/>
      <c r="F1910" s="18"/>
      <c r="G1910" s="18"/>
      <c r="H1910" s="18"/>
      <c r="I1910" s="18"/>
      <c r="J1910" s="18"/>
      <c r="K1910" s="18"/>
      <c r="L1910" s="18"/>
      <c r="M1910" s="18"/>
      <c r="N1910" s="18"/>
      <c r="O1910" s="18"/>
      <c r="P1910" s="18"/>
      <c r="Q1910" s="18"/>
      <c r="R1910" s="18"/>
      <c r="S1910" s="18"/>
      <c r="T1910" s="18"/>
      <c r="U1910" s="18"/>
      <c r="V1910" s="18"/>
      <c r="W1910" s="18"/>
      <c r="X1910" s="18"/>
      <c r="Y1910" s="18"/>
      <c r="Z1910" s="18"/>
      <c r="AA1910" s="18"/>
      <c r="AB1910" s="18"/>
      <c r="AC1910" s="18"/>
      <c r="AD1910" s="18"/>
      <c r="AE1910" s="18"/>
      <c r="AF1910" s="18"/>
      <c r="AG1910" s="18"/>
      <c r="AH1910" s="18"/>
      <c r="AI1910" s="18"/>
      <c r="AJ1910" s="18"/>
      <c r="AK1910" s="18"/>
      <c r="AL1910" s="18"/>
      <c r="AM1910" s="18"/>
      <c r="AN1910" s="18"/>
      <c r="AO1910" s="18"/>
      <c r="AP1910" s="18"/>
      <c r="AQ1910" s="18"/>
      <c r="AR1910" s="18"/>
      <c r="AS1910" s="18"/>
      <c r="AT1910" s="18"/>
      <c r="AU1910" s="18"/>
      <c r="AV1910" s="18"/>
      <c r="AW1910" s="18"/>
      <c r="AX1910" s="18"/>
      <c r="AY1910" s="18"/>
      <c r="AZ1910" s="18"/>
      <c r="BA1910" s="18"/>
      <c r="BB1910" s="18"/>
      <c r="BC1910" s="18"/>
      <c r="BD1910" s="18"/>
      <c r="BE1910" s="18"/>
      <c r="BF1910" s="18"/>
      <c r="BG1910" s="18"/>
      <c r="BH1910" s="18"/>
      <c r="BI1910" s="18"/>
      <c r="BJ1910" s="18"/>
      <c r="BK1910" s="18"/>
      <c r="BL1910" s="18"/>
      <c r="BM1910" s="18"/>
      <c r="BN1910" s="18"/>
      <c r="BO1910" s="18"/>
      <c r="BP1910" s="18"/>
      <c r="BQ1910" s="18"/>
      <c r="BR1910" s="18"/>
      <c r="BS1910" s="18"/>
      <c r="BT1910" s="18"/>
      <c r="BU1910" s="18"/>
      <c r="BV1910" s="18"/>
      <c r="BW1910" s="18"/>
      <c r="BX1910" s="18"/>
      <c r="BY1910" s="18"/>
      <c r="BZ1910" s="18"/>
      <c r="CA1910" s="18"/>
      <c r="CB1910" s="18"/>
      <c r="CC1910" s="18"/>
      <c r="CD1910" s="18"/>
      <c r="CE1910" s="18"/>
      <c r="CF1910" s="18"/>
      <c r="CG1910" s="18"/>
      <c r="CH1910" s="18"/>
      <c r="CI1910" s="18"/>
      <c r="CJ1910" s="18"/>
      <c r="CK1910" s="18"/>
      <c r="CL1910" s="18"/>
      <c r="CM1910" s="18"/>
      <c r="CN1910" s="18"/>
      <c r="CO1910" s="18"/>
      <c r="CP1910" s="18"/>
      <c r="CQ1910" s="18"/>
      <c r="CR1910" s="18"/>
      <c r="CS1910" s="18"/>
    </row>
    <row r="1911" spans="1:97">
      <c r="A1911" s="18"/>
      <c r="B1911" s="18"/>
      <c r="C1911" s="18" t="s">
        <v>19787</v>
      </c>
      <c r="D1911" s="18"/>
      <c r="E1911" s="18"/>
      <c r="F1911" s="18"/>
      <c r="G1911" s="18"/>
      <c r="H1911" s="18"/>
      <c r="I1911" s="18"/>
      <c r="J1911" s="18"/>
      <c r="K1911" s="18"/>
      <c r="L1911" s="18"/>
      <c r="M1911" s="18"/>
      <c r="N1911" s="18"/>
      <c r="O1911" s="18"/>
      <c r="P1911" s="18"/>
      <c r="Q1911" s="18"/>
      <c r="R1911" s="18"/>
      <c r="S1911" s="18"/>
      <c r="T1911" s="18"/>
      <c r="U1911" s="18"/>
      <c r="V1911" s="18"/>
      <c r="W1911" s="18"/>
      <c r="X1911" s="18"/>
      <c r="Y1911" s="18"/>
      <c r="Z1911" s="18"/>
      <c r="AA1911" s="18"/>
      <c r="AB1911" s="18"/>
      <c r="AC1911" s="18"/>
      <c r="AD1911" s="18"/>
      <c r="AE1911" s="18"/>
      <c r="AF1911" s="18"/>
      <c r="AG1911" s="18"/>
      <c r="AH1911" s="18"/>
      <c r="AI1911" s="18"/>
      <c r="AJ1911" s="18"/>
      <c r="AK1911" s="18"/>
      <c r="AL1911" s="18"/>
      <c r="AM1911" s="18"/>
      <c r="AN1911" s="18"/>
      <c r="AO1911" s="18"/>
      <c r="AP1911" s="18"/>
      <c r="AQ1911" s="18"/>
      <c r="AR1911" s="18"/>
      <c r="AS1911" s="18"/>
      <c r="AT1911" s="18"/>
      <c r="AU1911" s="18"/>
      <c r="AV1911" s="18"/>
      <c r="AW1911" s="18"/>
      <c r="AX1911" s="18"/>
      <c r="AY1911" s="18"/>
      <c r="AZ1911" s="18"/>
      <c r="BA1911" s="18"/>
      <c r="BB1911" s="18"/>
      <c r="BC1911" s="18"/>
      <c r="BD1911" s="18"/>
      <c r="BE1911" s="18"/>
      <c r="BF1911" s="18"/>
      <c r="BG1911" s="18"/>
      <c r="BH1911" s="18"/>
      <c r="BI1911" s="18"/>
      <c r="BJ1911" s="18"/>
      <c r="BK1911" s="18"/>
      <c r="BL1911" s="18"/>
      <c r="BM1911" s="18"/>
      <c r="BN1911" s="18"/>
      <c r="BO1911" s="18"/>
      <c r="BP1911" s="18"/>
      <c r="BQ1911" s="18"/>
      <c r="BR1911" s="18"/>
      <c r="BS1911" s="18"/>
      <c r="BT1911" s="18"/>
      <c r="BU1911" s="18"/>
      <c r="BV1911" s="18"/>
      <c r="BW1911" s="18"/>
      <c r="BX1911" s="18"/>
      <c r="BY1911" s="18"/>
      <c r="BZ1911" s="18"/>
      <c r="CA1911" s="18"/>
      <c r="CB1911" s="18"/>
      <c r="CC1911" s="18"/>
      <c r="CD1911" s="18"/>
      <c r="CE1911" s="18"/>
      <c r="CF1911" s="18"/>
      <c r="CG1911" s="18"/>
      <c r="CH1911" s="18"/>
      <c r="CI1911" s="18"/>
      <c r="CJ1911" s="18"/>
      <c r="CK1911" s="18"/>
      <c r="CL1911" s="18"/>
      <c r="CM1911" s="18"/>
      <c r="CN1911" s="18"/>
      <c r="CO1911" s="18"/>
      <c r="CP1911" s="18"/>
      <c r="CQ1911" s="18"/>
      <c r="CR1911" s="18"/>
      <c r="CS1911" s="18"/>
    </row>
    <row r="1912" spans="1:97">
      <c r="A1912" s="18"/>
      <c r="B1912" s="18"/>
      <c r="C1912" s="18" t="s">
        <v>19788</v>
      </c>
      <c r="D1912" s="18"/>
      <c r="E1912" s="18"/>
      <c r="F1912" s="18"/>
      <c r="G1912" s="18"/>
      <c r="H1912" s="18"/>
      <c r="I1912" s="18"/>
      <c r="J1912" s="18"/>
      <c r="K1912" s="18"/>
      <c r="L1912" s="18"/>
      <c r="M1912" s="18"/>
      <c r="N1912" s="18"/>
      <c r="O1912" s="18"/>
      <c r="P1912" s="18"/>
      <c r="Q1912" s="18"/>
      <c r="R1912" s="18"/>
      <c r="S1912" s="18"/>
      <c r="T1912" s="18"/>
      <c r="U1912" s="18"/>
      <c r="V1912" s="18"/>
      <c r="W1912" s="18"/>
      <c r="X1912" s="18"/>
      <c r="Y1912" s="18"/>
      <c r="Z1912" s="18"/>
      <c r="AA1912" s="18"/>
      <c r="AB1912" s="18"/>
      <c r="AC1912" s="18"/>
      <c r="AD1912" s="18"/>
      <c r="AE1912" s="18"/>
      <c r="AF1912" s="18"/>
      <c r="AG1912" s="18"/>
      <c r="AH1912" s="18"/>
      <c r="AI1912" s="18"/>
      <c r="AJ1912" s="18"/>
      <c r="AK1912" s="18"/>
      <c r="AL1912" s="18"/>
      <c r="AM1912" s="18"/>
      <c r="AN1912" s="18"/>
      <c r="AO1912" s="18"/>
      <c r="AP1912" s="18"/>
      <c r="AQ1912" s="18"/>
      <c r="AR1912" s="18"/>
      <c r="AS1912" s="18"/>
      <c r="AT1912" s="18"/>
      <c r="AU1912" s="18"/>
      <c r="AV1912" s="18"/>
      <c r="AW1912" s="18"/>
      <c r="AX1912" s="18"/>
      <c r="AY1912" s="18"/>
      <c r="AZ1912" s="18"/>
      <c r="BA1912" s="18"/>
      <c r="BB1912" s="18"/>
      <c r="BC1912" s="18"/>
      <c r="BD1912" s="18"/>
      <c r="BE1912" s="18"/>
      <c r="BF1912" s="18"/>
      <c r="BG1912" s="18"/>
      <c r="BH1912" s="18"/>
      <c r="BI1912" s="18"/>
      <c r="BJ1912" s="18"/>
      <c r="BK1912" s="18"/>
      <c r="BL1912" s="18"/>
      <c r="BM1912" s="18"/>
      <c r="BN1912" s="18"/>
      <c r="BO1912" s="18"/>
      <c r="BP1912" s="18"/>
      <c r="BQ1912" s="18"/>
      <c r="BR1912" s="18"/>
      <c r="BS1912" s="18"/>
      <c r="BT1912" s="18"/>
      <c r="BU1912" s="18"/>
      <c r="BV1912" s="18"/>
      <c r="BW1912" s="18"/>
      <c r="BX1912" s="18"/>
      <c r="BY1912" s="18"/>
      <c r="BZ1912" s="18"/>
      <c r="CA1912" s="18"/>
      <c r="CB1912" s="18"/>
      <c r="CC1912" s="18"/>
      <c r="CD1912" s="18"/>
      <c r="CE1912" s="18"/>
      <c r="CF1912" s="18"/>
      <c r="CG1912" s="18"/>
      <c r="CH1912" s="18"/>
      <c r="CI1912" s="18"/>
      <c r="CJ1912" s="18"/>
      <c r="CK1912" s="18"/>
      <c r="CL1912" s="18"/>
      <c r="CM1912" s="18"/>
      <c r="CN1912" s="18"/>
      <c r="CO1912" s="18"/>
      <c r="CP1912" s="18"/>
      <c r="CQ1912" s="18"/>
      <c r="CR1912" s="18"/>
      <c r="CS1912" s="18"/>
    </row>
    <row r="1913" spans="1:97">
      <c r="A1913" s="18"/>
      <c r="B1913" s="18"/>
      <c r="C1913" s="18" t="s">
        <v>19789</v>
      </c>
      <c r="D1913" s="18"/>
      <c r="E1913" s="18"/>
      <c r="F1913" s="18"/>
      <c r="G1913" s="18"/>
      <c r="H1913" s="18"/>
      <c r="I1913" s="18"/>
      <c r="J1913" s="18"/>
      <c r="K1913" s="18"/>
      <c r="L1913" s="18"/>
      <c r="M1913" s="18"/>
      <c r="N1913" s="18"/>
      <c r="O1913" s="18"/>
      <c r="P1913" s="18"/>
      <c r="Q1913" s="18"/>
      <c r="R1913" s="18"/>
      <c r="S1913" s="18"/>
      <c r="T1913" s="18"/>
      <c r="U1913" s="18"/>
      <c r="V1913" s="18"/>
      <c r="W1913" s="18"/>
      <c r="X1913" s="18"/>
      <c r="Y1913" s="18"/>
      <c r="Z1913" s="18"/>
      <c r="AA1913" s="18"/>
      <c r="AB1913" s="18"/>
      <c r="AC1913" s="18"/>
      <c r="AD1913" s="18"/>
      <c r="AE1913" s="18"/>
      <c r="AF1913" s="18"/>
      <c r="AG1913" s="18"/>
      <c r="AH1913" s="18"/>
      <c r="AI1913" s="18"/>
      <c r="AJ1913" s="18"/>
      <c r="AK1913" s="18"/>
      <c r="AL1913" s="18"/>
      <c r="AM1913" s="18"/>
      <c r="AN1913" s="18"/>
      <c r="AO1913" s="18"/>
      <c r="AP1913" s="18"/>
      <c r="AQ1913" s="18"/>
      <c r="AR1913" s="18"/>
      <c r="AS1913" s="18"/>
      <c r="AT1913" s="18"/>
      <c r="AU1913" s="18"/>
      <c r="AV1913" s="18"/>
      <c r="AW1913" s="18"/>
      <c r="AX1913" s="18"/>
      <c r="AY1913" s="18"/>
      <c r="AZ1913" s="18"/>
      <c r="BA1913" s="18"/>
      <c r="BB1913" s="18"/>
      <c r="BC1913" s="18"/>
      <c r="BD1913" s="18"/>
      <c r="BE1913" s="18"/>
      <c r="BF1913" s="18"/>
      <c r="BG1913" s="18"/>
      <c r="BH1913" s="18"/>
      <c r="BI1913" s="18"/>
      <c r="BJ1913" s="18"/>
      <c r="BK1913" s="18"/>
      <c r="BL1913" s="18"/>
      <c r="BM1913" s="18"/>
      <c r="BN1913" s="18"/>
      <c r="BO1913" s="18"/>
      <c r="BP1913" s="18"/>
      <c r="BQ1913" s="18"/>
      <c r="BR1913" s="18"/>
      <c r="BS1913" s="18"/>
      <c r="BT1913" s="18"/>
      <c r="BU1913" s="18"/>
      <c r="BV1913" s="18"/>
      <c r="BW1913" s="18"/>
      <c r="BX1913" s="18"/>
      <c r="BY1913" s="18"/>
      <c r="BZ1913" s="18"/>
      <c r="CA1913" s="18"/>
      <c r="CB1913" s="18"/>
      <c r="CC1913" s="18"/>
      <c r="CD1913" s="18"/>
      <c r="CE1913" s="18"/>
      <c r="CF1913" s="18"/>
      <c r="CG1913" s="18"/>
      <c r="CH1913" s="18"/>
      <c r="CI1913" s="18"/>
      <c r="CJ1913" s="18"/>
      <c r="CK1913" s="18"/>
      <c r="CL1913" s="18"/>
      <c r="CM1913" s="18"/>
      <c r="CN1913" s="18"/>
      <c r="CO1913" s="18"/>
      <c r="CP1913" s="18"/>
      <c r="CQ1913" s="18"/>
      <c r="CR1913" s="18"/>
      <c r="CS1913" s="18"/>
    </row>
    <row r="1914" spans="1:97">
      <c r="A1914" s="18"/>
      <c r="B1914" s="18"/>
      <c r="C1914" s="18" t="s">
        <v>19790</v>
      </c>
      <c r="D1914" s="18"/>
      <c r="E1914" s="18"/>
      <c r="F1914" s="18"/>
      <c r="G1914" s="18"/>
      <c r="H1914" s="18"/>
      <c r="I1914" s="18"/>
      <c r="J1914" s="18"/>
      <c r="K1914" s="18"/>
      <c r="L1914" s="18"/>
      <c r="M1914" s="18"/>
      <c r="N1914" s="18"/>
      <c r="O1914" s="18"/>
      <c r="P1914" s="18"/>
      <c r="Q1914" s="18"/>
      <c r="R1914" s="18"/>
      <c r="S1914" s="18"/>
      <c r="T1914" s="18"/>
      <c r="U1914" s="18"/>
      <c r="V1914" s="18"/>
      <c r="W1914" s="18"/>
      <c r="X1914" s="18"/>
      <c r="Y1914" s="18"/>
      <c r="Z1914" s="18"/>
      <c r="AA1914" s="18"/>
      <c r="AB1914" s="18"/>
      <c r="AC1914" s="18"/>
      <c r="AD1914" s="18"/>
      <c r="AE1914" s="18"/>
      <c r="AF1914" s="18"/>
      <c r="AG1914" s="18"/>
      <c r="AH1914" s="18"/>
      <c r="AI1914" s="18"/>
      <c r="AJ1914" s="18"/>
      <c r="AK1914" s="18"/>
      <c r="AL1914" s="18"/>
      <c r="AM1914" s="18"/>
      <c r="AN1914" s="18"/>
      <c r="AO1914" s="18"/>
      <c r="AP1914" s="18"/>
      <c r="AQ1914" s="18"/>
      <c r="AR1914" s="18"/>
      <c r="AS1914" s="18"/>
      <c r="AT1914" s="18"/>
      <c r="AU1914" s="18"/>
      <c r="AV1914" s="18"/>
      <c r="AW1914" s="18"/>
      <c r="AX1914" s="18"/>
      <c r="AY1914" s="18"/>
      <c r="AZ1914" s="18"/>
      <c r="BA1914" s="18"/>
      <c r="BB1914" s="18"/>
      <c r="BC1914" s="18"/>
      <c r="BD1914" s="18"/>
      <c r="BE1914" s="18"/>
      <c r="BF1914" s="18"/>
      <c r="BG1914" s="18"/>
      <c r="BH1914" s="18"/>
      <c r="BI1914" s="18"/>
      <c r="BJ1914" s="18"/>
      <c r="BK1914" s="18"/>
      <c r="BL1914" s="18"/>
      <c r="BM1914" s="18"/>
      <c r="BN1914" s="18"/>
      <c r="BO1914" s="18"/>
      <c r="BP1914" s="18"/>
      <c r="BQ1914" s="18"/>
      <c r="BR1914" s="18"/>
      <c r="BS1914" s="18"/>
      <c r="BT1914" s="18"/>
      <c r="BU1914" s="18"/>
      <c r="BV1914" s="18"/>
      <c r="BW1914" s="18"/>
      <c r="BX1914" s="18"/>
      <c r="BY1914" s="18"/>
      <c r="BZ1914" s="18"/>
      <c r="CA1914" s="18"/>
      <c r="CB1914" s="18"/>
      <c r="CC1914" s="18"/>
      <c r="CD1914" s="18"/>
      <c r="CE1914" s="18"/>
      <c r="CF1914" s="18"/>
      <c r="CG1914" s="18"/>
      <c r="CH1914" s="18"/>
      <c r="CI1914" s="18"/>
      <c r="CJ1914" s="18"/>
      <c r="CK1914" s="18"/>
      <c r="CL1914" s="18"/>
      <c r="CM1914" s="18"/>
      <c r="CN1914" s="18"/>
      <c r="CO1914" s="18"/>
      <c r="CP1914" s="18"/>
      <c r="CQ1914" s="18"/>
      <c r="CR1914" s="18"/>
      <c r="CS1914" s="18"/>
    </row>
    <row r="1915" spans="1:97">
      <c r="A1915" s="18"/>
      <c r="B1915" s="18"/>
      <c r="C1915" s="18" t="s">
        <v>19791</v>
      </c>
      <c r="D1915" s="18"/>
      <c r="E1915" s="18"/>
      <c r="F1915" s="18"/>
      <c r="G1915" s="18"/>
      <c r="H1915" s="18"/>
      <c r="I1915" s="18"/>
      <c r="J1915" s="18"/>
      <c r="K1915" s="18"/>
      <c r="L1915" s="18"/>
      <c r="M1915" s="18"/>
      <c r="N1915" s="18"/>
      <c r="O1915" s="18"/>
      <c r="P1915" s="18"/>
      <c r="Q1915" s="18"/>
      <c r="R1915" s="18"/>
      <c r="S1915" s="18"/>
      <c r="T1915" s="18"/>
      <c r="U1915" s="18"/>
      <c r="V1915" s="18"/>
      <c r="W1915" s="18"/>
      <c r="X1915" s="18"/>
      <c r="Y1915" s="18"/>
      <c r="Z1915" s="18"/>
      <c r="AA1915" s="18"/>
      <c r="AB1915" s="18"/>
      <c r="AC1915" s="18"/>
      <c r="AD1915" s="18"/>
      <c r="AE1915" s="18"/>
      <c r="AF1915" s="18"/>
      <c r="AG1915" s="18"/>
      <c r="AH1915" s="18"/>
      <c r="AI1915" s="18"/>
      <c r="AJ1915" s="18"/>
      <c r="AK1915" s="18"/>
      <c r="AL1915" s="18"/>
      <c r="AM1915" s="18"/>
      <c r="AN1915" s="18"/>
      <c r="AO1915" s="18"/>
      <c r="AP1915" s="18"/>
      <c r="AQ1915" s="18"/>
      <c r="AR1915" s="18"/>
      <c r="AS1915" s="18"/>
      <c r="AT1915" s="18"/>
      <c r="AU1915" s="18"/>
      <c r="AV1915" s="18"/>
      <c r="AW1915" s="18"/>
      <c r="AX1915" s="18"/>
      <c r="AY1915" s="18"/>
      <c r="AZ1915" s="18"/>
      <c r="BA1915" s="18"/>
      <c r="BB1915" s="18"/>
      <c r="BC1915" s="18"/>
      <c r="BD1915" s="18"/>
      <c r="BE1915" s="18"/>
      <c r="BF1915" s="18"/>
      <c r="BG1915" s="18"/>
      <c r="BH1915" s="18"/>
      <c r="BI1915" s="18"/>
      <c r="BJ1915" s="18"/>
      <c r="BK1915" s="18"/>
      <c r="BL1915" s="18"/>
      <c r="BM1915" s="18"/>
      <c r="BN1915" s="18"/>
      <c r="BO1915" s="18"/>
      <c r="BP1915" s="18"/>
      <c r="BQ1915" s="18"/>
      <c r="BR1915" s="18"/>
      <c r="BS1915" s="18"/>
      <c r="BT1915" s="18"/>
      <c r="BU1915" s="18"/>
      <c r="BV1915" s="18"/>
      <c r="BW1915" s="18"/>
      <c r="BX1915" s="18"/>
      <c r="BY1915" s="18"/>
      <c r="BZ1915" s="18"/>
      <c r="CA1915" s="18"/>
      <c r="CB1915" s="18"/>
      <c r="CC1915" s="18"/>
      <c r="CD1915" s="18"/>
      <c r="CE1915" s="18"/>
      <c r="CF1915" s="18"/>
      <c r="CG1915" s="18"/>
      <c r="CH1915" s="18"/>
      <c r="CI1915" s="18"/>
      <c r="CJ1915" s="18"/>
      <c r="CK1915" s="18"/>
      <c r="CL1915" s="18"/>
      <c r="CM1915" s="18"/>
      <c r="CN1915" s="18"/>
      <c r="CO1915" s="18"/>
      <c r="CP1915" s="18"/>
      <c r="CQ1915" s="18"/>
      <c r="CR1915" s="18"/>
      <c r="CS1915" s="18"/>
    </row>
    <row r="1916" spans="1:97">
      <c r="A1916" s="18"/>
      <c r="B1916" s="18"/>
      <c r="C1916" s="18" t="s">
        <v>19792</v>
      </c>
      <c r="D1916" s="18"/>
      <c r="E1916" s="18"/>
      <c r="F1916" s="18"/>
      <c r="G1916" s="18"/>
      <c r="H1916" s="18"/>
      <c r="I1916" s="18"/>
      <c r="J1916" s="18"/>
      <c r="K1916" s="18"/>
      <c r="L1916" s="18"/>
      <c r="M1916" s="18"/>
      <c r="N1916" s="18"/>
      <c r="O1916" s="18"/>
      <c r="P1916" s="18"/>
      <c r="Q1916" s="18"/>
      <c r="R1916" s="18"/>
      <c r="S1916" s="18"/>
      <c r="T1916" s="18"/>
      <c r="U1916" s="18"/>
      <c r="V1916" s="18"/>
      <c r="W1916" s="18"/>
      <c r="X1916" s="18"/>
      <c r="Y1916" s="18"/>
      <c r="Z1916" s="18"/>
      <c r="AA1916" s="18"/>
      <c r="AB1916" s="18"/>
      <c r="AC1916" s="18"/>
      <c r="AD1916" s="18"/>
      <c r="AE1916" s="18"/>
      <c r="AF1916" s="18"/>
      <c r="AG1916" s="18"/>
      <c r="AH1916" s="18"/>
      <c r="AI1916" s="18"/>
      <c r="AJ1916" s="18"/>
      <c r="AK1916" s="18"/>
      <c r="AL1916" s="18"/>
      <c r="AM1916" s="18"/>
      <c r="AN1916" s="18"/>
      <c r="AO1916" s="18"/>
      <c r="AP1916" s="18"/>
      <c r="AQ1916" s="18"/>
      <c r="AR1916" s="18"/>
      <c r="AS1916" s="18"/>
      <c r="AT1916" s="18"/>
      <c r="AU1916" s="18"/>
      <c r="AV1916" s="18"/>
      <c r="AW1916" s="18"/>
      <c r="AX1916" s="18"/>
      <c r="AY1916" s="18"/>
      <c r="AZ1916" s="18"/>
      <c r="BA1916" s="18"/>
      <c r="BB1916" s="18"/>
      <c r="BC1916" s="18"/>
      <c r="BD1916" s="18"/>
      <c r="BE1916" s="18"/>
      <c r="BF1916" s="18"/>
      <c r="BG1916" s="18"/>
      <c r="BH1916" s="18"/>
      <c r="BI1916" s="18"/>
      <c r="BJ1916" s="18"/>
      <c r="BK1916" s="18"/>
      <c r="BL1916" s="18"/>
      <c r="BM1916" s="18"/>
      <c r="BN1916" s="18"/>
      <c r="BO1916" s="18"/>
      <c r="BP1916" s="18"/>
      <c r="BQ1916" s="18"/>
      <c r="BR1916" s="18"/>
      <c r="BS1916" s="18"/>
      <c r="BT1916" s="18"/>
      <c r="BU1916" s="18"/>
      <c r="BV1916" s="18"/>
      <c r="BW1916" s="18"/>
      <c r="BX1916" s="18"/>
      <c r="BY1916" s="18"/>
      <c r="BZ1916" s="18"/>
      <c r="CA1916" s="18"/>
      <c r="CB1916" s="18"/>
      <c r="CC1916" s="18"/>
      <c r="CD1916" s="18"/>
      <c r="CE1916" s="18"/>
      <c r="CF1916" s="18"/>
      <c r="CG1916" s="18"/>
      <c r="CH1916" s="18"/>
      <c r="CI1916" s="18"/>
      <c r="CJ1916" s="18"/>
      <c r="CK1916" s="18"/>
      <c r="CL1916" s="18"/>
      <c r="CM1916" s="18"/>
      <c r="CN1916" s="18"/>
      <c r="CO1916" s="18"/>
      <c r="CP1916" s="18"/>
      <c r="CQ1916" s="18"/>
      <c r="CR1916" s="18"/>
      <c r="CS1916" s="18"/>
    </row>
    <row r="1917" spans="1:97">
      <c r="A1917" s="18"/>
      <c r="B1917" s="18"/>
      <c r="C1917" s="18" t="s">
        <v>19793</v>
      </c>
      <c r="D1917" s="18"/>
      <c r="E1917" s="18"/>
      <c r="F1917" s="18"/>
      <c r="G1917" s="18"/>
      <c r="H1917" s="18"/>
      <c r="I1917" s="18"/>
      <c r="J1917" s="18"/>
      <c r="K1917" s="18"/>
      <c r="L1917" s="18"/>
      <c r="M1917" s="18"/>
      <c r="N1917" s="18"/>
      <c r="O1917" s="18"/>
      <c r="P1917" s="18"/>
      <c r="Q1917" s="18"/>
      <c r="R1917" s="18"/>
      <c r="S1917" s="18"/>
      <c r="T1917" s="18"/>
      <c r="U1917" s="18"/>
      <c r="V1917" s="18"/>
      <c r="W1917" s="18"/>
      <c r="X1917" s="18"/>
      <c r="Y1917" s="18"/>
      <c r="Z1917" s="18"/>
      <c r="AA1917" s="18"/>
      <c r="AB1917" s="18"/>
      <c r="AC1917" s="18"/>
      <c r="AD1917" s="18"/>
      <c r="AE1917" s="18"/>
      <c r="AF1917" s="18"/>
      <c r="AG1917" s="18"/>
      <c r="AH1917" s="18"/>
      <c r="AI1917" s="18"/>
      <c r="AJ1917" s="18"/>
      <c r="AK1917" s="18"/>
      <c r="AL1917" s="18"/>
      <c r="AM1917" s="18"/>
      <c r="AN1917" s="18"/>
      <c r="AO1917" s="18"/>
      <c r="AP1917" s="18"/>
      <c r="AQ1917" s="18"/>
      <c r="AR1917" s="18"/>
      <c r="AS1917" s="18"/>
      <c r="AT1917" s="18"/>
      <c r="AU1917" s="18"/>
      <c r="AV1917" s="18"/>
      <c r="AW1917" s="18"/>
      <c r="AX1917" s="18"/>
      <c r="AY1917" s="18"/>
      <c r="AZ1917" s="18"/>
      <c r="BA1917" s="18"/>
      <c r="BB1917" s="18"/>
      <c r="BC1917" s="18"/>
      <c r="BD1917" s="18"/>
      <c r="BE1917" s="18"/>
      <c r="BF1917" s="18"/>
      <c r="BG1917" s="18"/>
      <c r="BH1917" s="18"/>
      <c r="BI1917" s="18"/>
      <c r="BJ1917" s="18"/>
      <c r="BK1917" s="18"/>
      <c r="BL1917" s="18"/>
      <c r="BM1917" s="18"/>
      <c r="BN1917" s="18"/>
      <c r="BO1917" s="18"/>
      <c r="BP1917" s="18"/>
      <c r="BQ1917" s="18"/>
      <c r="BR1917" s="18"/>
      <c r="BS1917" s="18"/>
      <c r="BT1917" s="18"/>
      <c r="BU1917" s="18"/>
      <c r="BV1917" s="18"/>
      <c r="BW1917" s="18"/>
      <c r="BX1917" s="18"/>
      <c r="BY1917" s="18"/>
      <c r="BZ1917" s="18"/>
      <c r="CA1917" s="18"/>
      <c r="CB1917" s="18"/>
      <c r="CC1917" s="18"/>
      <c r="CD1917" s="18"/>
      <c r="CE1917" s="18"/>
      <c r="CF1917" s="18"/>
      <c r="CG1917" s="18"/>
      <c r="CH1917" s="18"/>
      <c r="CI1917" s="18"/>
      <c r="CJ1917" s="18"/>
      <c r="CK1917" s="18"/>
      <c r="CL1917" s="18"/>
      <c r="CM1917" s="18"/>
      <c r="CN1917" s="18"/>
      <c r="CO1917" s="18"/>
      <c r="CP1917" s="18"/>
      <c r="CQ1917" s="18"/>
      <c r="CR1917" s="18"/>
      <c r="CS1917" s="18"/>
    </row>
    <row r="1918" spans="1:97">
      <c r="A1918" s="18"/>
      <c r="B1918" s="18"/>
      <c r="C1918" s="18" t="s">
        <v>19794</v>
      </c>
      <c r="D1918" s="18"/>
      <c r="E1918" s="18"/>
      <c r="F1918" s="18"/>
      <c r="G1918" s="18"/>
      <c r="H1918" s="18"/>
      <c r="I1918" s="18"/>
      <c r="J1918" s="18"/>
      <c r="K1918" s="18"/>
      <c r="L1918" s="18"/>
      <c r="M1918" s="18"/>
      <c r="N1918" s="18"/>
      <c r="O1918" s="18"/>
      <c r="P1918" s="18"/>
      <c r="Q1918" s="18"/>
      <c r="R1918" s="18"/>
      <c r="S1918" s="18"/>
      <c r="T1918" s="18"/>
      <c r="U1918" s="18"/>
      <c r="V1918" s="18"/>
      <c r="W1918" s="18"/>
      <c r="X1918" s="18"/>
      <c r="Y1918" s="18"/>
      <c r="Z1918" s="18"/>
      <c r="AA1918" s="18"/>
      <c r="AB1918" s="18"/>
      <c r="AC1918" s="18"/>
      <c r="AD1918" s="18"/>
      <c r="AE1918" s="18"/>
      <c r="AF1918" s="18"/>
      <c r="AG1918" s="18"/>
      <c r="AH1918" s="18"/>
      <c r="AI1918" s="18"/>
      <c r="AJ1918" s="18"/>
      <c r="AK1918" s="18"/>
      <c r="AL1918" s="18"/>
      <c r="AM1918" s="18"/>
      <c r="AN1918" s="18"/>
      <c r="AO1918" s="18"/>
      <c r="AP1918" s="18"/>
      <c r="AQ1918" s="18"/>
      <c r="AR1918" s="18"/>
      <c r="AS1918" s="18"/>
      <c r="AT1918" s="18"/>
      <c r="AU1918" s="18"/>
      <c r="AV1918" s="18"/>
      <c r="AW1918" s="18"/>
      <c r="AX1918" s="18"/>
      <c r="AY1918" s="18"/>
      <c r="AZ1918" s="18"/>
      <c r="BA1918" s="18"/>
      <c r="BB1918" s="18"/>
      <c r="BC1918" s="18"/>
      <c r="BD1918" s="18"/>
      <c r="BE1918" s="18"/>
      <c r="BF1918" s="18"/>
      <c r="BG1918" s="18"/>
      <c r="BH1918" s="18"/>
      <c r="BI1918" s="18"/>
      <c r="BJ1918" s="18"/>
      <c r="BK1918" s="18"/>
      <c r="BL1918" s="18"/>
      <c r="BM1918" s="18"/>
      <c r="BN1918" s="18"/>
      <c r="BO1918" s="18"/>
      <c r="BP1918" s="18"/>
      <c r="BQ1918" s="18"/>
      <c r="BR1918" s="18"/>
      <c r="BS1918" s="18"/>
      <c r="BT1918" s="18"/>
      <c r="BU1918" s="18"/>
      <c r="BV1918" s="18"/>
      <c r="BW1918" s="18"/>
      <c r="BX1918" s="18"/>
      <c r="BY1918" s="18"/>
      <c r="BZ1918" s="18"/>
      <c r="CA1918" s="18"/>
      <c r="CB1918" s="18"/>
      <c r="CC1918" s="18"/>
      <c r="CD1918" s="18"/>
      <c r="CE1918" s="18"/>
      <c r="CF1918" s="18"/>
      <c r="CG1918" s="18"/>
      <c r="CH1918" s="18"/>
      <c r="CI1918" s="18"/>
      <c r="CJ1918" s="18"/>
      <c r="CK1918" s="18"/>
      <c r="CL1918" s="18"/>
      <c r="CM1918" s="18"/>
      <c r="CN1918" s="18"/>
      <c r="CO1918" s="18"/>
      <c r="CP1918" s="18"/>
      <c r="CQ1918" s="18"/>
      <c r="CR1918" s="18"/>
      <c r="CS1918" s="18"/>
    </row>
    <row r="1919" spans="1:97">
      <c r="A1919" s="18"/>
      <c r="B1919" s="18"/>
      <c r="C1919" s="18" t="s">
        <v>19795</v>
      </c>
      <c r="D1919" s="18"/>
      <c r="E1919" s="18"/>
      <c r="F1919" s="18"/>
      <c r="G1919" s="18"/>
      <c r="H1919" s="18"/>
      <c r="I1919" s="18"/>
      <c r="J1919" s="18"/>
      <c r="K1919" s="18"/>
      <c r="L1919" s="18"/>
      <c r="M1919" s="18"/>
      <c r="N1919" s="18"/>
      <c r="O1919" s="18"/>
      <c r="P1919" s="18"/>
      <c r="Q1919" s="18"/>
      <c r="R1919" s="18"/>
      <c r="S1919" s="18"/>
      <c r="T1919" s="18"/>
      <c r="U1919" s="18"/>
      <c r="V1919" s="18"/>
      <c r="W1919" s="18"/>
      <c r="X1919" s="18"/>
      <c r="Y1919" s="18"/>
      <c r="Z1919" s="18"/>
      <c r="AA1919" s="18"/>
      <c r="AB1919" s="18"/>
      <c r="AC1919" s="18"/>
      <c r="AD1919" s="18"/>
      <c r="AE1919" s="18"/>
      <c r="AF1919" s="18"/>
      <c r="AG1919" s="18"/>
      <c r="AH1919" s="18"/>
      <c r="AI1919" s="18"/>
      <c r="AJ1919" s="18"/>
      <c r="AK1919" s="18"/>
      <c r="AL1919" s="18"/>
      <c r="AM1919" s="18"/>
      <c r="AN1919" s="18"/>
      <c r="AO1919" s="18"/>
      <c r="AP1919" s="18"/>
      <c r="AQ1919" s="18"/>
      <c r="AR1919" s="18"/>
      <c r="AS1919" s="18"/>
      <c r="AT1919" s="18"/>
      <c r="AU1919" s="18"/>
      <c r="AV1919" s="18"/>
      <c r="AW1919" s="18"/>
      <c r="AX1919" s="18"/>
      <c r="AY1919" s="18"/>
      <c r="AZ1919" s="18"/>
      <c r="BA1919" s="18"/>
      <c r="BB1919" s="18"/>
      <c r="BC1919" s="18"/>
      <c r="BD1919" s="18"/>
      <c r="BE1919" s="18"/>
      <c r="BF1919" s="18"/>
      <c r="BG1919" s="18"/>
      <c r="BH1919" s="18"/>
      <c r="BI1919" s="18"/>
      <c r="BJ1919" s="18"/>
      <c r="BK1919" s="18"/>
      <c r="BL1919" s="18"/>
      <c r="BM1919" s="18"/>
      <c r="BN1919" s="18"/>
      <c r="BO1919" s="18"/>
      <c r="BP1919" s="18"/>
      <c r="BQ1919" s="18"/>
      <c r="BR1919" s="18"/>
      <c r="BS1919" s="18"/>
      <c r="BT1919" s="18"/>
      <c r="BU1919" s="18"/>
      <c r="BV1919" s="18"/>
      <c r="BW1919" s="18"/>
      <c r="BX1919" s="18"/>
      <c r="BY1919" s="18"/>
      <c r="BZ1919" s="18"/>
      <c r="CA1919" s="18"/>
      <c r="CB1919" s="18"/>
      <c r="CC1919" s="18"/>
      <c r="CD1919" s="18"/>
      <c r="CE1919" s="18"/>
      <c r="CF1919" s="18"/>
      <c r="CG1919" s="18"/>
      <c r="CH1919" s="18"/>
      <c r="CI1919" s="18"/>
      <c r="CJ1919" s="18"/>
      <c r="CK1919" s="18"/>
      <c r="CL1919" s="18"/>
      <c r="CM1919" s="18"/>
      <c r="CN1919" s="18"/>
      <c r="CO1919" s="18"/>
      <c r="CP1919" s="18"/>
      <c r="CQ1919" s="18"/>
      <c r="CR1919" s="18"/>
      <c r="CS1919" s="18"/>
    </row>
    <row r="1920" spans="1:97">
      <c r="A1920" s="18"/>
      <c r="B1920" s="18"/>
      <c r="C1920" s="18" t="s">
        <v>19796</v>
      </c>
      <c r="D1920" s="18"/>
      <c r="E1920" s="18"/>
      <c r="F1920" s="18"/>
      <c r="G1920" s="18"/>
      <c r="H1920" s="18"/>
      <c r="I1920" s="18"/>
      <c r="J1920" s="18"/>
      <c r="K1920" s="18"/>
      <c r="L1920" s="18"/>
      <c r="M1920" s="18"/>
      <c r="N1920" s="18"/>
      <c r="O1920" s="18"/>
      <c r="P1920" s="18"/>
      <c r="Q1920" s="18"/>
      <c r="R1920" s="18"/>
      <c r="S1920" s="18"/>
      <c r="T1920" s="18"/>
      <c r="U1920" s="18"/>
      <c r="V1920" s="18"/>
      <c r="W1920" s="18"/>
      <c r="X1920" s="18"/>
      <c r="Y1920" s="18"/>
      <c r="Z1920" s="18"/>
      <c r="AA1920" s="18"/>
      <c r="AB1920" s="18"/>
      <c r="AC1920" s="18"/>
      <c r="AD1920" s="18"/>
      <c r="AE1920" s="18"/>
      <c r="AF1920" s="18"/>
      <c r="AG1920" s="18"/>
      <c r="AH1920" s="18"/>
      <c r="AI1920" s="18"/>
      <c r="AJ1920" s="18"/>
      <c r="AK1920" s="18"/>
      <c r="AL1920" s="18"/>
      <c r="AM1920" s="18"/>
      <c r="AN1920" s="18"/>
      <c r="AO1920" s="18"/>
      <c r="AP1920" s="18"/>
      <c r="AQ1920" s="18"/>
      <c r="AR1920" s="18"/>
      <c r="AS1920" s="18"/>
      <c r="AT1920" s="18"/>
      <c r="AU1920" s="18"/>
      <c r="AV1920" s="18"/>
      <c r="AW1920" s="18"/>
      <c r="AX1920" s="18"/>
      <c r="AY1920" s="18"/>
      <c r="AZ1920" s="18"/>
      <c r="BA1920" s="18"/>
      <c r="BB1920" s="18"/>
      <c r="BC1920" s="18"/>
      <c r="BD1920" s="18"/>
      <c r="BE1920" s="18"/>
      <c r="BF1920" s="18"/>
      <c r="BG1920" s="18"/>
      <c r="BH1920" s="18"/>
      <c r="BI1920" s="18"/>
      <c r="BJ1920" s="18"/>
      <c r="BK1920" s="18"/>
      <c r="BL1920" s="18"/>
      <c r="BM1920" s="18"/>
      <c r="BN1920" s="18"/>
      <c r="BO1920" s="18"/>
      <c r="BP1920" s="18"/>
      <c r="BQ1920" s="18"/>
      <c r="BR1920" s="18"/>
      <c r="BS1920" s="18"/>
      <c r="BT1920" s="18"/>
      <c r="BU1920" s="18"/>
      <c r="BV1920" s="18"/>
      <c r="BW1920" s="18"/>
      <c r="BX1920" s="18"/>
      <c r="BY1920" s="18"/>
      <c r="BZ1920" s="18"/>
      <c r="CA1920" s="18"/>
      <c r="CB1920" s="18"/>
      <c r="CC1920" s="18"/>
      <c r="CD1920" s="18"/>
      <c r="CE1920" s="18"/>
      <c r="CF1920" s="18"/>
      <c r="CG1920" s="18"/>
      <c r="CH1920" s="18"/>
      <c r="CI1920" s="18"/>
      <c r="CJ1920" s="18"/>
      <c r="CK1920" s="18"/>
      <c r="CL1920" s="18"/>
      <c r="CM1920" s="18"/>
      <c r="CN1920" s="18"/>
      <c r="CO1920" s="18"/>
      <c r="CP1920" s="18"/>
      <c r="CQ1920" s="18"/>
      <c r="CR1920" s="18"/>
      <c r="CS1920" s="18"/>
    </row>
    <row r="1921" spans="1:97">
      <c r="A1921" s="18"/>
      <c r="B1921" s="18"/>
      <c r="C1921" s="18" t="s">
        <v>19797</v>
      </c>
      <c r="D1921" s="18"/>
      <c r="E1921" s="18"/>
      <c r="F1921" s="18"/>
      <c r="G1921" s="18"/>
      <c r="H1921" s="18"/>
      <c r="I1921" s="18"/>
      <c r="J1921" s="18"/>
      <c r="K1921" s="18"/>
      <c r="L1921" s="18"/>
      <c r="M1921" s="18"/>
      <c r="N1921" s="18"/>
      <c r="O1921" s="18"/>
      <c r="P1921" s="18"/>
      <c r="Q1921" s="18"/>
      <c r="R1921" s="18"/>
      <c r="S1921" s="18"/>
      <c r="T1921" s="18"/>
      <c r="U1921" s="18"/>
      <c r="V1921" s="18"/>
      <c r="W1921" s="18"/>
      <c r="X1921" s="18"/>
      <c r="Y1921" s="18"/>
      <c r="Z1921" s="18"/>
      <c r="AA1921" s="18"/>
      <c r="AB1921" s="18"/>
      <c r="AC1921" s="18"/>
      <c r="AD1921" s="18"/>
      <c r="AE1921" s="18"/>
      <c r="AF1921" s="18"/>
      <c r="AG1921" s="18"/>
      <c r="AH1921" s="18"/>
      <c r="AI1921" s="18"/>
      <c r="AJ1921" s="18"/>
      <c r="AK1921" s="18"/>
      <c r="AL1921" s="18"/>
      <c r="AM1921" s="18"/>
      <c r="AN1921" s="18"/>
      <c r="AO1921" s="18"/>
      <c r="AP1921" s="18"/>
      <c r="AQ1921" s="18"/>
      <c r="AR1921" s="18"/>
      <c r="AS1921" s="18"/>
      <c r="AT1921" s="18"/>
      <c r="AU1921" s="18"/>
      <c r="AV1921" s="18"/>
      <c r="AW1921" s="18"/>
      <c r="AX1921" s="18"/>
      <c r="AY1921" s="18"/>
      <c r="AZ1921" s="18"/>
      <c r="BA1921" s="18"/>
      <c r="BB1921" s="18"/>
      <c r="BC1921" s="18"/>
      <c r="BD1921" s="18"/>
      <c r="BE1921" s="18"/>
      <c r="BF1921" s="18"/>
      <c r="BG1921" s="18"/>
      <c r="BH1921" s="18"/>
      <c r="BI1921" s="18"/>
      <c r="BJ1921" s="18"/>
      <c r="BK1921" s="18"/>
      <c r="BL1921" s="18"/>
      <c r="BM1921" s="18"/>
      <c r="BN1921" s="18"/>
      <c r="BO1921" s="18"/>
      <c r="BP1921" s="18"/>
      <c r="BQ1921" s="18"/>
      <c r="BR1921" s="18"/>
      <c r="BS1921" s="18"/>
      <c r="BT1921" s="18"/>
      <c r="BU1921" s="18"/>
      <c r="BV1921" s="18"/>
      <c r="BW1921" s="18"/>
      <c r="BX1921" s="18"/>
      <c r="BY1921" s="18"/>
      <c r="BZ1921" s="18"/>
      <c r="CA1921" s="18"/>
      <c r="CB1921" s="18"/>
      <c r="CC1921" s="18"/>
      <c r="CD1921" s="18"/>
      <c r="CE1921" s="18"/>
      <c r="CF1921" s="18"/>
      <c r="CG1921" s="18"/>
      <c r="CH1921" s="18"/>
      <c r="CI1921" s="18"/>
      <c r="CJ1921" s="18"/>
      <c r="CK1921" s="18"/>
      <c r="CL1921" s="18"/>
      <c r="CM1921" s="18"/>
      <c r="CN1921" s="18"/>
      <c r="CO1921" s="18"/>
      <c r="CP1921" s="18"/>
      <c r="CQ1921" s="18"/>
      <c r="CR1921" s="18"/>
      <c r="CS1921" s="18"/>
    </row>
    <row r="1922" spans="1:97">
      <c r="A1922" s="18"/>
      <c r="B1922" s="18"/>
      <c r="C1922" s="18" t="s">
        <v>19798</v>
      </c>
      <c r="D1922" s="18"/>
      <c r="E1922" s="18"/>
      <c r="F1922" s="18"/>
      <c r="G1922" s="18"/>
      <c r="H1922" s="18"/>
      <c r="I1922" s="18"/>
      <c r="J1922" s="18"/>
      <c r="K1922" s="18"/>
      <c r="L1922" s="18"/>
      <c r="M1922" s="18"/>
      <c r="N1922" s="18"/>
      <c r="O1922" s="18"/>
      <c r="P1922" s="18"/>
      <c r="Q1922" s="18"/>
      <c r="R1922" s="18"/>
      <c r="S1922" s="18"/>
      <c r="T1922" s="18"/>
      <c r="U1922" s="18"/>
      <c r="V1922" s="18"/>
      <c r="W1922" s="18"/>
      <c r="X1922" s="18"/>
      <c r="Y1922" s="18"/>
      <c r="Z1922" s="18"/>
      <c r="AA1922" s="18"/>
      <c r="AB1922" s="18"/>
      <c r="AC1922" s="18"/>
      <c r="AD1922" s="18"/>
      <c r="AE1922" s="18"/>
      <c r="AF1922" s="18"/>
      <c r="AG1922" s="18"/>
      <c r="AH1922" s="18"/>
      <c r="AI1922" s="18"/>
      <c r="AJ1922" s="18"/>
      <c r="AK1922" s="18"/>
      <c r="AL1922" s="18"/>
      <c r="AM1922" s="18"/>
      <c r="AN1922" s="18"/>
      <c r="AO1922" s="18"/>
      <c r="AP1922" s="18"/>
      <c r="AQ1922" s="18"/>
      <c r="AR1922" s="18"/>
      <c r="AS1922" s="18"/>
      <c r="AT1922" s="18"/>
      <c r="AU1922" s="18"/>
      <c r="AV1922" s="18"/>
      <c r="AW1922" s="18"/>
      <c r="AX1922" s="18"/>
      <c r="AY1922" s="18"/>
      <c r="AZ1922" s="18"/>
      <c r="BA1922" s="18"/>
      <c r="BB1922" s="18"/>
      <c r="BC1922" s="18"/>
      <c r="BD1922" s="18"/>
      <c r="BE1922" s="18"/>
      <c r="BF1922" s="18"/>
      <c r="BG1922" s="18"/>
      <c r="BH1922" s="18"/>
      <c r="BI1922" s="18"/>
      <c r="BJ1922" s="18"/>
      <c r="BK1922" s="18"/>
      <c r="BL1922" s="18"/>
      <c r="BM1922" s="18"/>
      <c r="BN1922" s="18"/>
      <c r="BO1922" s="18"/>
      <c r="BP1922" s="18"/>
      <c r="BQ1922" s="18"/>
      <c r="BR1922" s="18"/>
      <c r="BS1922" s="18"/>
      <c r="BT1922" s="18"/>
      <c r="BU1922" s="18"/>
      <c r="BV1922" s="18"/>
      <c r="BW1922" s="18"/>
      <c r="BX1922" s="18"/>
      <c r="BY1922" s="18"/>
      <c r="BZ1922" s="18"/>
      <c r="CA1922" s="18"/>
      <c r="CB1922" s="18"/>
      <c r="CC1922" s="18"/>
      <c r="CD1922" s="18"/>
      <c r="CE1922" s="18"/>
      <c r="CF1922" s="18"/>
      <c r="CG1922" s="18"/>
      <c r="CH1922" s="18"/>
      <c r="CI1922" s="18"/>
      <c r="CJ1922" s="18"/>
      <c r="CK1922" s="18"/>
      <c r="CL1922" s="18"/>
      <c r="CM1922" s="18"/>
      <c r="CN1922" s="18"/>
      <c r="CO1922" s="18"/>
      <c r="CP1922" s="18"/>
      <c r="CQ1922" s="18"/>
      <c r="CR1922" s="18"/>
      <c r="CS1922" s="18"/>
    </row>
    <row r="1923" spans="1:97">
      <c r="A1923" s="18"/>
      <c r="B1923" s="18"/>
      <c r="C1923" s="18" t="s">
        <v>19799</v>
      </c>
      <c r="D1923" s="18"/>
      <c r="E1923" s="18"/>
      <c r="F1923" s="18"/>
      <c r="G1923" s="18"/>
      <c r="H1923" s="18"/>
      <c r="I1923" s="18"/>
      <c r="J1923" s="18"/>
      <c r="K1923" s="18"/>
      <c r="L1923" s="18"/>
      <c r="M1923" s="18"/>
      <c r="N1923" s="18"/>
      <c r="O1923" s="18"/>
      <c r="P1923" s="18"/>
      <c r="Q1923" s="18"/>
      <c r="R1923" s="18"/>
      <c r="S1923" s="18"/>
      <c r="T1923" s="18"/>
      <c r="U1923" s="18"/>
      <c r="V1923" s="18"/>
      <c r="W1923" s="18"/>
      <c r="X1923" s="18"/>
      <c r="Y1923" s="18"/>
      <c r="Z1923" s="18"/>
      <c r="AA1923" s="18"/>
      <c r="AB1923" s="18"/>
      <c r="AC1923" s="18"/>
      <c r="AD1923" s="18"/>
      <c r="AE1923" s="18"/>
      <c r="AF1923" s="18"/>
      <c r="AG1923" s="18"/>
      <c r="AH1923" s="18"/>
      <c r="AI1923" s="18"/>
      <c r="AJ1923" s="18"/>
      <c r="AK1923" s="18"/>
      <c r="AL1923" s="18"/>
      <c r="AM1923" s="18"/>
      <c r="AN1923" s="18"/>
      <c r="AO1923" s="18"/>
      <c r="AP1923" s="18"/>
      <c r="AQ1923" s="18"/>
      <c r="AR1923" s="18"/>
      <c r="AS1923" s="18"/>
      <c r="AT1923" s="18"/>
      <c r="AU1923" s="18"/>
      <c r="AV1923" s="18"/>
      <c r="AW1923" s="18"/>
      <c r="AX1923" s="18"/>
      <c r="AY1923" s="18"/>
      <c r="AZ1923" s="18"/>
      <c r="BA1923" s="18"/>
      <c r="BB1923" s="18"/>
      <c r="BC1923" s="18"/>
      <c r="BD1923" s="18"/>
      <c r="BE1923" s="18"/>
      <c r="BF1923" s="18"/>
      <c r="BG1923" s="18"/>
      <c r="BH1923" s="18"/>
      <c r="BI1923" s="18"/>
      <c r="BJ1923" s="18"/>
      <c r="BK1923" s="18"/>
      <c r="BL1923" s="18"/>
      <c r="BM1923" s="18"/>
      <c r="BN1923" s="18"/>
      <c r="BO1923" s="18"/>
      <c r="BP1923" s="18"/>
      <c r="BQ1923" s="18"/>
      <c r="BR1923" s="18"/>
      <c r="BS1923" s="18"/>
      <c r="BT1923" s="18"/>
      <c r="BU1923" s="18"/>
      <c r="BV1923" s="18"/>
      <c r="BW1923" s="18"/>
      <c r="BX1923" s="18"/>
      <c r="BY1923" s="18"/>
      <c r="BZ1923" s="18"/>
      <c r="CA1923" s="18"/>
      <c r="CB1923" s="18"/>
      <c r="CC1923" s="18"/>
      <c r="CD1923" s="18"/>
      <c r="CE1923" s="18"/>
      <c r="CF1923" s="18"/>
      <c r="CG1923" s="18"/>
      <c r="CH1923" s="18"/>
      <c r="CI1923" s="18"/>
      <c r="CJ1923" s="18"/>
      <c r="CK1923" s="18"/>
      <c r="CL1923" s="18"/>
      <c r="CM1923" s="18"/>
      <c r="CN1923" s="18"/>
      <c r="CO1923" s="18"/>
      <c r="CP1923" s="18"/>
      <c r="CQ1923" s="18"/>
      <c r="CR1923" s="18"/>
      <c r="CS1923" s="18"/>
    </row>
    <row r="1924" spans="1:97">
      <c r="A1924" s="18"/>
      <c r="B1924" s="18"/>
      <c r="C1924" s="18" t="s">
        <v>19800</v>
      </c>
      <c r="D1924" s="18"/>
      <c r="E1924" s="18"/>
      <c r="F1924" s="18"/>
      <c r="G1924" s="18"/>
      <c r="H1924" s="18"/>
      <c r="I1924" s="18"/>
      <c r="J1924" s="18"/>
      <c r="K1924" s="18"/>
      <c r="L1924" s="18"/>
      <c r="M1924" s="18"/>
      <c r="N1924" s="18"/>
      <c r="O1924" s="18"/>
      <c r="P1924" s="18"/>
      <c r="Q1924" s="18"/>
      <c r="R1924" s="18"/>
      <c r="S1924" s="18"/>
      <c r="T1924" s="18"/>
      <c r="U1924" s="18"/>
      <c r="V1924" s="18"/>
      <c r="W1924" s="18"/>
      <c r="X1924" s="18"/>
      <c r="Y1924" s="18"/>
      <c r="Z1924" s="18"/>
      <c r="AA1924" s="18"/>
      <c r="AB1924" s="18"/>
      <c r="AC1924" s="18"/>
      <c r="AD1924" s="18"/>
      <c r="AE1924" s="18"/>
      <c r="AF1924" s="18"/>
      <c r="AG1924" s="18"/>
      <c r="AH1924" s="18"/>
      <c r="AI1924" s="18"/>
      <c r="AJ1924" s="18"/>
      <c r="AK1924" s="18"/>
      <c r="AL1924" s="18"/>
      <c r="AM1924" s="18"/>
      <c r="AN1924" s="18"/>
      <c r="AO1924" s="18"/>
      <c r="AP1924" s="18"/>
      <c r="AQ1924" s="18"/>
      <c r="AR1924" s="18"/>
      <c r="AS1924" s="18"/>
      <c r="AT1924" s="18"/>
      <c r="AU1924" s="18"/>
      <c r="AV1924" s="18"/>
      <c r="AW1924" s="18"/>
      <c r="AX1924" s="18"/>
      <c r="AY1924" s="18"/>
      <c r="AZ1924" s="18"/>
      <c r="BA1924" s="18"/>
      <c r="BB1924" s="18"/>
      <c r="BC1924" s="18"/>
      <c r="BD1924" s="18"/>
      <c r="BE1924" s="18"/>
      <c r="BF1924" s="18"/>
      <c r="BG1924" s="18"/>
      <c r="BH1924" s="18"/>
      <c r="BI1924" s="18"/>
      <c r="BJ1924" s="18"/>
      <c r="BK1924" s="18"/>
      <c r="BL1924" s="18"/>
      <c r="BM1924" s="18"/>
      <c r="BN1924" s="18"/>
      <c r="BO1924" s="18"/>
      <c r="BP1924" s="18"/>
      <c r="BQ1924" s="18"/>
      <c r="BR1924" s="18"/>
      <c r="BS1924" s="18"/>
      <c r="BT1924" s="18"/>
      <c r="BU1924" s="18"/>
      <c r="BV1924" s="18"/>
      <c r="BW1924" s="18"/>
      <c r="BX1924" s="18"/>
      <c r="BY1924" s="18"/>
      <c r="BZ1924" s="18"/>
      <c r="CA1924" s="18"/>
      <c r="CB1924" s="18"/>
      <c r="CC1924" s="18"/>
      <c r="CD1924" s="18"/>
      <c r="CE1924" s="18"/>
      <c r="CF1924" s="18"/>
      <c r="CG1924" s="18"/>
      <c r="CH1924" s="18"/>
      <c r="CI1924" s="18"/>
      <c r="CJ1924" s="18"/>
      <c r="CK1924" s="18"/>
      <c r="CL1924" s="18"/>
      <c r="CM1924" s="18"/>
      <c r="CN1924" s="18"/>
      <c r="CO1924" s="18"/>
      <c r="CP1924" s="18"/>
      <c r="CQ1924" s="18"/>
      <c r="CR1924" s="18"/>
      <c r="CS1924" s="18"/>
    </row>
    <row r="1925" spans="1:97">
      <c r="A1925" s="18"/>
      <c r="B1925" s="18"/>
      <c r="C1925" s="18" t="s">
        <v>19801</v>
      </c>
      <c r="D1925" s="18"/>
      <c r="E1925" s="18"/>
      <c r="F1925" s="18"/>
      <c r="G1925" s="18"/>
      <c r="H1925" s="18"/>
      <c r="I1925" s="18"/>
      <c r="J1925" s="18"/>
      <c r="K1925" s="18"/>
      <c r="L1925" s="18"/>
      <c r="M1925" s="18"/>
      <c r="N1925" s="18"/>
      <c r="O1925" s="18"/>
      <c r="P1925" s="18"/>
      <c r="Q1925" s="18"/>
      <c r="R1925" s="18"/>
      <c r="S1925" s="18"/>
      <c r="T1925" s="18"/>
      <c r="U1925" s="18"/>
      <c r="V1925" s="18"/>
      <c r="W1925" s="18"/>
      <c r="X1925" s="18"/>
      <c r="Y1925" s="18"/>
      <c r="Z1925" s="18"/>
      <c r="AA1925" s="18"/>
      <c r="AB1925" s="18"/>
      <c r="AC1925" s="18"/>
      <c r="AD1925" s="18"/>
      <c r="AE1925" s="18"/>
      <c r="AF1925" s="18"/>
      <c r="AG1925" s="18"/>
      <c r="AH1925" s="18"/>
      <c r="AI1925" s="18"/>
      <c r="AJ1925" s="18"/>
      <c r="AK1925" s="18"/>
      <c r="AL1925" s="18"/>
      <c r="AM1925" s="18"/>
      <c r="AN1925" s="18"/>
      <c r="AO1925" s="18"/>
      <c r="AP1925" s="18"/>
      <c r="AQ1925" s="18"/>
      <c r="AR1925" s="18"/>
      <c r="AS1925" s="18"/>
      <c r="AT1925" s="18"/>
      <c r="AU1925" s="18"/>
      <c r="AV1925" s="18"/>
      <c r="AW1925" s="18"/>
      <c r="AX1925" s="18"/>
      <c r="AY1925" s="18"/>
      <c r="AZ1925" s="18"/>
      <c r="BA1925" s="18"/>
      <c r="BB1925" s="18"/>
      <c r="BC1925" s="18"/>
      <c r="BD1925" s="18"/>
      <c r="BE1925" s="18"/>
      <c r="BF1925" s="18"/>
      <c r="BG1925" s="18"/>
      <c r="BH1925" s="18"/>
      <c r="BI1925" s="18"/>
      <c r="BJ1925" s="18"/>
      <c r="BK1925" s="18"/>
      <c r="BL1925" s="18"/>
      <c r="BM1925" s="18"/>
      <c r="BN1925" s="18"/>
      <c r="BO1925" s="18"/>
      <c r="BP1925" s="18"/>
      <c r="BQ1925" s="18"/>
      <c r="BR1925" s="18"/>
      <c r="BS1925" s="18"/>
      <c r="BT1925" s="18"/>
      <c r="BU1925" s="18"/>
      <c r="BV1925" s="18"/>
      <c r="BW1925" s="18"/>
      <c r="BX1925" s="18"/>
      <c r="BY1925" s="18"/>
      <c r="BZ1925" s="18"/>
      <c r="CA1925" s="18"/>
      <c r="CB1925" s="18"/>
      <c r="CC1925" s="18"/>
      <c r="CD1925" s="18"/>
      <c r="CE1925" s="18"/>
      <c r="CF1925" s="18"/>
      <c r="CG1925" s="18"/>
      <c r="CH1925" s="18"/>
      <c r="CI1925" s="18"/>
      <c r="CJ1925" s="18"/>
      <c r="CK1925" s="18"/>
      <c r="CL1925" s="18"/>
      <c r="CM1925" s="18"/>
      <c r="CN1925" s="18"/>
      <c r="CO1925" s="18"/>
      <c r="CP1925" s="18"/>
      <c r="CQ1925" s="18"/>
      <c r="CR1925" s="18"/>
      <c r="CS1925" s="18"/>
    </row>
    <row r="1926" spans="1:97">
      <c r="A1926" s="18"/>
      <c r="B1926" s="18"/>
      <c r="C1926" s="18" t="s">
        <v>19802</v>
      </c>
      <c r="D1926" s="18"/>
      <c r="E1926" s="18"/>
      <c r="F1926" s="18"/>
      <c r="G1926" s="18"/>
      <c r="H1926" s="18"/>
      <c r="I1926" s="18"/>
      <c r="J1926" s="18"/>
      <c r="K1926" s="18"/>
      <c r="L1926" s="18"/>
      <c r="M1926" s="18"/>
      <c r="N1926" s="18"/>
      <c r="O1926" s="18"/>
      <c r="P1926" s="18"/>
      <c r="Q1926" s="18"/>
      <c r="R1926" s="18"/>
      <c r="S1926" s="18"/>
      <c r="T1926" s="18"/>
      <c r="U1926" s="18"/>
      <c r="V1926" s="18"/>
      <c r="W1926" s="18"/>
      <c r="X1926" s="18"/>
      <c r="Y1926" s="18"/>
      <c r="Z1926" s="18"/>
      <c r="AA1926" s="18"/>
      <c r="AB1926" s="18"/>
      <c r="AC1926" s="18"/>
      <c r="AD1926" s="18"/>
      <c r="AE1926" s="18"/>
      <c r="AF1926" s="18"/>
      <c r="AG1926" s="18"/>
      <c r="AH1926" s="18"/>
      <c r="AI1926" s="18"/>
      <c r="AJ1926" s="18"/>
      <c r="AK1926" s="18"/>
      <c r="AL1926" s="18"/>
      <c r="AM1926" s="18"/>
      <c r="AN1926" s="18"/>
      <c r="AO1926" s="18"/>
      <c r="AP1926" s="18"/>
      <c r="AQ1926" s="18"/>
      <c r="AR1926" s="18"/>
      <c r="AS1926" s="18"/>
      <c r="AT1926" s="18"/>
      <c r="AU1926" s="18"/>
      <c r="AV1926" s="18"/>
      <c r="AW1926" s="18"/>
      <c r="AX1926" s="18"/>
      <c r="AY1926" s="18"/>
      <c r="AZ1926" s="18"/>
      <c r="BA1926" s="18"/>
      <c r="BB1926" s="18"/>
      <c r="BC1926" s="18"/>
      <c r="BD1926" s="18"/>
      <c r="BE1926" s="18"/>
      <c r="BF1926" s="18"/>
      <c r="BG1926" s="18"/>
      <c r="BH1926" s="18"/>
      <c r="BI1926" s="18"/>
      <c r="BJ1926" s="18"/>
      <c r="BK1926" s="18"/>
      <c r="BL1926" s="18"/>
      <c r="BM1926" s="18"/>
      <c r="BN1926" s="18"/>
      <c r="BO1926" s="18"/>
      <c r="BP1926" s="18"/>
      <c r="BQ1926" s="18"/>
      <c r="BR1926" s="18"/>
      <c r="BS1926" s="18"/>
      <c r="BT1926" s="18"/>
      <c r="BU1926" s="18"/>
      <c r="BV1926" s="18"/>
      <c r="BW1926" s="18"/>
      <c r="BX1926" s="18"/>
      <c r="BY1926" s="18"/>
      <c r="BZ1926" s="18"/>
      <c r="CA1926" s="18"/>
      <c r="CB1926" s="18"/>
      <c r="CC1926" s="18"/>
      <c r="CD1926" s="18"/>
      <c r="CE1926" s="18"/>
      <c r="CF1926" s="18"/>
      <c r="CG1926" s="18"/>
      <c r="CH1926" s="18"/>
      <c r="CI1926" s="18"/>
      <c r="CJ1926" s="18"/>
      <c r="CK1926" s="18"/>
      <c r="CL1926" s="18"/>
      <c r="CM1926" s="18"/>
      <c r="CN1926" s="18"/>
      <c r="CO1926" s="18"/>
      <c r="CP1926" s="18"/>
      <c r="CQ1926" s="18"/>
      <c r="CR1926" s="18"/>
      <c r="CS1926" s="18"/>
    </row>
    <row r="1927" spans="1:97">
      <c r="A1927" s="18"/>
      <c r="B1927" s="18"/>
      <c r="C1927" s="18" t="s">
        <v>19803</v>
      </c>
      <c r="D1927" s="18"/>
      <c r="E1927" s="18"/>
      <c r="F1927" s="18"/>
      <c r="G1927" s="18"/>
      <c r="H1927" s="18"/>
      <c r="I1927" s="18"/>
      <c r="J1927" s="18"/>
      <c r="K1927" s="18"/>
      <c r="L1927" s="18"/>
      <c r="M1927" s="18"/>
      <c r="N1927" s="18"/>
      <c r="O1927" s="18"/>
      <c r="P1927" s="18"/>
      <c r="Q1927" s="18"/>
      <c r="R1927" s="18"/>
      <c r="S1927" s="18"/>
      <c r="T1927" s="18"/>
      <c r="U1927" s="18"/>
      <c r="V1927" s="18"/>
      <c r="W1927" s="18"/>
      <c r="X1927" s="18"/>
      <c r="Y1927" s="18"/>
      <c r="Z1927" s="18"/>
      <c r="AA1927" s="18"/>
      <c r="AB1927" s="18"/>
      <c r="AC1927" s="18"/>
      <c r="AD1927" s="18"/>
      <c r="AE1927" s="18"/>
      <c r="AF1927" s="18"/>
      <c r="AG1927" s="18"/>
      <c r="AH1927" s="18"/>
      <c r="AI1927" s="18"/>
      <c r="AJ1927" s="18"/>
      <c r="AK1927" s="18"/>
      <c r="AL1927" s="18"/>
      <c r="AM1927" s="18"/>
      <c r="AN1927" s="18"/>
      <c r="AO1927" s="18"/>
      <c r="AP1927" s="18"/>
      <c r="AQ1927" s="18"/>
      <c r="AR1927" s="18"/>
      <c r="AS1927" s="18"/>
      <c r="AT1927" s="18"/>
      <c r="AU1927" s="18"/>
      <c r="AV1927" s="18"/>
      <c r="AW1927" s="18"/>
      <c r="AX1927" s="18"/>
      <c r="AY1927" s="18"/>
      <c r="AZ1927" s="18"/>
      <c r="BA1927" s="18"/>
      <c r="BB1927" s="18"/>
      <c r="BC1927" s="18"/>
      <c r="BD1927" s="18"/>
      <c r="BE1927" s="18"/>
      <c r="BF1927" s="18"/>
      <c r="BG1927" s="18"/>
      <c r="BH1927" s="18"/>
      <c r="BI1927" s="18"/>
      <c r="BJ1927" s="18"/>
      <c r="BK1927" s="18"/>
      <c r="BL1927" s="18"/>
      <c r="BM1927" s="18"/>
      <c r="BN1927" s="18"/>
      <c r="BO1927" s="18"/>
      <c r="BP1927" s="18"/>
      <c r="BQ1927" s="18"/>
      <c r="BR1927" s="18"/>
      <c r="BS1927" s="18"/>
      <c r="BT1927" s="18"/>
      <c r="BU1927" s="18"/>
      <c r="BV1927" s="18"/>
      <c r="BW1927" s="18"/>
      <c r="BX1927" s="18"/>
      <c r="BY1927" s="18"/>
      <c r="BZ1927" s="18"/>
      <c r="CA1927" s="18"/>
      <c r="CB1927" s="18"/>
      <c r="CC1927" s="18"/>
      <c r="CD1927" s="18"/>
      <c r="CE1927" s="18"/>
      <c r="CF1927" s="18"/>
      <c r="CG1927" s="18"/>
      <c r="CH1927" s="18"/>
      <c r="CI1927" s="18"/>
      <c r="CJ1927" s="18"/>
      <c r="CK1927" s="18"/>
      <c r="CL1927" s="18"/>
      <c r="CM1927" s="18"/>
      <c r="CN1927" s="18"/>
      <c r="CO1927" s="18"/>
      <c r="CP1927" s="18"/>
      <c r="CQ1927" s="18"/>
      <c r="CR1927" s="18"/>
      <c r="CS1927" s="18"/>
    </row>
    <row r="1928" spans="1:97">
      <c r="A1928" s="18"/>
      <c r="B1928" s="18"/>
      <c r="C1928" s="18" t="s">
        <v>19804</v>
      </c>
      <c r="D1928" s="18"/>
      <c r="E1928" s="18"/>
      <c r="F1928" s="18"/>
      <c r="G1928" s="18"/>
      <c r="H1928" s="18"/>
      <c r="I1928" s="18"/>
      <c r="J1928" s="18"/>
      <c r="K1928" s="18"/>
      <c r="L1928" s="18"/>
      <c r="M1928" s="18"/>
      <c r="N1928" s="18"/>
      <c r="O1928" s="18"/>
      <c r="P1928" s="18"/>
      <c r="Q1928" s="18"/>
      <c r="R1928" s="18"/>
      <c r="S1928" s="18"/>
      <c r="T1928" s="18"/>
      <c r="U1928" s="18"/>
      <c r="V1928" s="18"/>
      <c r="W1928" s="18"/>
      <c r="X1928" s="18"/>
      <c r="Y1928" s="18"/>
      <c r="Z1928" s="18"/>
      <c r="AA1928" s="18"/>
      <c r="AB1928" s="18"/>
      <c r="AC1928" s="18"/>
      <c r="AD1928" s="18"/>
      <c r="AE1928" s="18"/>
      <c r="AF1928" s="18"/>
      <c r="AG1928" s="18"/>
      <c r="AH1928" s="18"/>
      <c r="AI1928" s="18"/>
      <c r="AJ1928" s="18"/>
      <c r="AK1928" s="18"/>
      <c r="AL1928" s="18"/>
      <c r="AM1928" s="18"/>
      <c r="AN1928" s="18"/>
      <c r="AO1928" s="18"/>
      <c r="AP1928" s="18"/>
      <c r="AQ1928" s="18"/>
      <c r="AR1928" s="18"/>
      <c r="AS1928" s="18"/>
      <c r="AT1928" s="18"/>
      <c r="AU1928" s="18"/>
      <c r="AV1928" s="18"/>
      <c r="AW1928" s="18"/>
      <c r="AX1928" s="18"/>
      <c r="AY1928" s="18"/>
      <c r="AZ1928" s="18"/>
      <c r="BA1928" s="18"/>
      <c r="BB1928" s="18"/>
      <c r="BC1928" s="18"/>
      <c r="BD1928" s="18"/>
      <c r="BE1928" s="18"/>
      <c r="BF1928" s="18"/>
      <c r="BG1928" s="18"/>
      <c r="BH1928" s="18"/>
      <c r="BI1928" s="18"/>
      <c r="BJ1928" s="18"/>
      <c r="BK1928" s="18"/>
      <c r="BL1928" s="18"/>
      <c r="BM1928" s="18"/>
      <c r="BN1928" s="18"/>
      <c r="BO1928" s="18"/>
      <c r="BP1928" s="18"/>
      <c r="BQ1928" s="18"/>
      <c r="BR1928" s="18"/>
      <c r="BS1928" s="18"/>
      <c r="BT1928" s="18"/>
      <c r="BU1928" s="18"/>
      <c r="BV1928" s="18"/>
      <c r="BW1928" s="18"/>
      <c r="BX1928" s="18"/>
      <c r="BY1928" s="18"/>
      <c r="BZ1928" s="18"/>
      <c r="CA1928" s="18"/>
      <c r="CB1928" s="18"/>
      <c r="CC1928" s="18"/>
      <c r="CD1928" s="18"/>
      <c r="CE1928" s="18"/>
      <c r="CF1928" s="18"/>
      <c r="CG1928" s="18"/>
      <c r="CH1928" s="18"/>
      <c r="CI1928" s="18"/>
      <c r="CJ1928" s="18"/>
      <c r="CK1928" s="18"/>
      <c r="CL1928" s="18"/>
      <c r="CM1928" s="18"/>
      <c r="CN1928" s="18"/>
      <c r="CO1928" s="18"/>
      <c r="CP1928" s="18"/>
      <c r="CQ1928" s="18"/>
      <c r="CR1928" s="18"/>
      <c r="CS1928" s="18"/>
    </row>
    <row r="1929" spans="1:97">
      <c r="A1929" s="18"/>
      <c r="B1929" s="18"/>
      <c r="C1929" s="18" t="s">
        <v>19805</v>
      </c>
      <c r="D1929" s="18"/>
      <c r="E1929" s="18"/>
      <c r="F1929" s="18"/>
      <c r="G1929" s="18"/>
      <c r="H1929" s="18"/>
      <c r="I1929" s="18"/>
      <c r="J1929" s="18"/>
      <c r="K1929" s="18"/>
      <c r="L1929" s="18"/>
      <c r="M1929" s="18"/>
      <c r="N1929" s="18"/>
      <c r="O1929" s="18"/>
      <c r="P1929" s="18"/>
      <c r="Q1929" s="18"/>
      <c r="R1929" s="18"/>
      <c r="S1929" s="18"/>
      <c r="T1929" s="18"/>
      <c r="U1929" s="18"/>
      <c r="V1929" s="18"/>
      <c r="W1929" s="18"/>
      <c r="X1929" s="18"/>
      <c r="Y1929" s="18"/>
      <c r="Z1929" s="18"/>
      <c r="AA1929" s="18"/>
      <c r="AB1929" s="18"/>
      <c r="AC1929" s="18"/>
      <c r="AD1929" s="18"/>
      <c r="AE1929" s="18"/>
      <c r="AF1929" s="18"/>
      <c r="AG1929" s="18"/>
      <c r="AH1929" s="18"/>
      <c r="AI1929" s="18"/>
      <c r="AJ1929" s="18"/>
      <c r="AK1929" s="18"/>
      <c r="AL1929" s="18"/>
      <c r="AM1929" s="18"/>
      <c r="AN1929" s="18"/>
      <c r="AO1929" s="18"/>
      <c r="AP1929" s="18"/>
      <c r="AQ1929" s="18"/>
      <c r="AR1929" s="18"/>
      <c r="AS1929" s="18"/>
      <c r="AT1929" s="18"/>
      <c r="AU1929" s="18"/>
      <c r="AV1929" s="18"/>
      <c r="AW1929" s="18"/>
      <c r="AX1929" s="18"/>
      <c r="AY1929" s="18"/>
      <c r="AZ1929" s="18"/>
      <c r="BA1929" s="18"/>
      <c r="BB1929" s="18"/>
      <c r="BC1929" s="18"/>
      <c r="BD1929" s="18"/>
      <c r="BE1929" s="18"/>
      <c r="BF1929" s="18"/>
      <c r="BG1929" s="18"/>
      <c r="BH1929" s="18"/>
      <c r="BI1929" s="18"/>
      <c r="BJ1929" s="18"/>
      <c r="BK1929" s="18"/>
      <c r="BL1929" s="18"/>
      <c r="BM1929" s="18"/>
      <c r="BN1929" s="18"/>
      <c r="BO1929" s="18"/>
      <c r="BP1929" s="18"/>
      <c r="BQ1929" s="18"/>
      <c r="BR1929" s="18"/>
      <c r="BS1929" s="18"/>
      <c r="BT1929" s="18"/>
      <c r="BU1929" s="18"/>
      <c r="BV1929" s="18"/>
      <c r="BW1929" s="18"/>
      <c r="BX1929" s="18"/>
      <c r="BY1929" s="18"/>
      <c r="BZ1929" s="18"/>
      <c r="CA1929" s="18"/>
      <c r="CB1929" s="18"/>
      <c r="CC1929" s="18"/>
      <c r="CD1929" s="18"/>
      <c r="CE1929" s="18"/>
      <c r="CF1929" s="18"/>
      <c r="CG1929" s="18"/>
      <c r="CH1929" s="18"/>
      <c r="CI1929" s="18"/>
      <c r="CJ1929" s="18"/>
      <c r="CK1929" s="18"/>
      <c r="CL1929" s="18"/>
      <c r="CM1929" s="18"/>
      <c r="CN1929" s="18"/>
      <c r="CO1929" s="18"/>
      <c r="CP1929" s="18"/>
      <c r="CQ1929" s="18"/>
      <c r="CR1929" s="18"/>
      <c r="CS1929" s="18"/>
    </row>
    <row r="1930" spans="1:97">
      <c r="A1930" s="18"/>
      <c r="B1930" s="18"/>
      <c r="C1930" s="18" t="s">
        <v>19806</v>
      </c>
      <c r="D1930" s="18"/>
      <c r="E1930" s="18"/>
      <c r="F1930" s="18"/>
      <c r="G1930" s="18"/>
      <c r="H1930" s="18"/>
      <c r="I1930" s="18"/>
      <c r="J1930" s="18"/>
      <c r="K1930" s="18"/>
      <c r="L1930" s="18"/>
      <c r="M1930" s="18"/>
      <c r="N1930" s="18"/>
      <c r="O1930" s="18"/>
      <c r="P1930" s="18"/>
      <c r="Q1930" s="18"/>
      <c r="R1930" s="18"/>
      <c r="S1930" s="18"/>
      <c r="T1930" s="18"/>
      <c r="U1930" s="18"/>
      <c r="V1930" s="18"/>
      <c r="W1930" s="18"/>
      <c r="X1930" s="18"/>
      <c r="Y1930" s="18"/>
      <c r="Z1930" s="18"/>
      <c r="AA1930" s="18"/>
      <c r="AB1930" s="18"/>
      <c r="AC1930" s="18"/>
      <c r="AD1930" s="18"/>
      <c r="AE1930" s="18"/>
      <c r="AF1930" s="18"/>
      <c r="AG1930" s="18"/>
      <c r="AH1930" s="18"/>
      <c r="AI1930" s="18"/>
      <c r="AJ1930" s="18"/>
      <c r="AK1930" s="18"/>
      <c r="AL1930" s="18"/>
      <c r="AM1930" s="18"/>
      <c r="AN1930" s="18"/>
      <c r="AO1930" s="18"/>
      <c r="AP1930" s="18"/>
      <c r="AQ1930" s="18"/>
      <c r="AR1930" s="18"/>
      <c r="AS1930" s="18"/>
      <c r="AT1930" s="18"/>
      <c r="AU1930" s="18"/>
      <c r="AV1930" s="18"/>
      <c r="AW1930" s="18"/>
      <c r="AX1930" s="18"/>
      <c r="AY1930" s="18"/>
      <c r="AZ1930" s="18"/>
      <c r="BA1930" s="18"/>
      <c r="BB1930" s="18"/>
      <c r="BC1930" s="18"/>
      <c r="BD1930" s="18"/>
      <c r="BE1930" s="18"/>
      <c r="BF1930" s="18"/>
      <c r="BG1930" s="18"/>
      <c r="BH1930" s="18"/>
      <c r="BI1930" s="18"/>
      <c r="BJ1930" s="18"/>
      <c r="BK1930" s="18"/>
      <c r="BL1930" s="18"/>
      <c r="BM1930" s="18"/>
      <c r="BN1930" s="18"/>
      <c r="BO1930" s="18"/>
      <c r="BP1930" s="18"/>
      <c r="BQ1930" s="18"/>
      <c r="BR1930" s="18"/>
      <c r="BS1930" s="18"/>
      <c r="BT1930" s="18"/>
      <c r="BU1930" s="18"/>
      <c r="BV1930" s="18"/>
      <c r="BW1930" s="18"/>
      <c r="BX1930" s="18"/>
      <c r="BY1930" s="18"/>
      <c r="BZ1930" s="18"/>
      <c r="CA1930" s="18"/>
      <c r="CB1930" s="18"/>
      <c r="CC1930" s="18"/>
      <c r="CD1930" s="18"/>
      <c r="CE1930" s="18"/>
      <c r="CF1930" s="18"/>
      <c r="CG1930" s="18"/>
      <c r="CH1930" s="18"/>
      <c r="CI1930" s="18"/>
      <c r="CJ1930" s="18"/>
      <c r="CK1930" s="18"/>
      <c r="CL1930" s="18"/>
      <c r="CM1930" s="18"/>
      <c r="CN1930" s="18"/>
      <c r="CO1930" s="18"/>
      <c r="CP1930" s="18"/>
      <c r="CQ1930" s="18"/>
      <c r="CR1930" s="18"/>
      <c r="CS1930" s="18"/>
    </row>
    <row r="1931" spans="1:97">
      <c r="A1931" s="18"/>
      <c r="B1931" s="18"/>
      <c r="C1931" s="18" t="s">
        <v>19807</v>
      </c>
      <c r="D1931" s="18"/>
      <c r="E1931" s="18"/>
      <c r="F1931" s="18"/>
      <c r="G1931" s="18"/>
      <c r="H1931" s="18"/>
      <c r="I1931" s="18"/>
      <c r="J1931" s="18"/>
      <c r="K1931" s="18"/>
      <c r="L1931" s="18"/>
      <c r="M1931" s="18"/>
      <c r="N1931" s="18"/>
      <c r="O1931" s="18"/>
      <c r="P1931" s="18"/>
      <c r="Q1931" s="18"/>
      <c r="R1931" s="18"/>
      <c r="S1931" s="18"/>
      <c r="T1931" s="18"/>
      <c r="U1931" s="18"/>
      <c r="V1931" s="18"/>
      <c r="W1931" s="18"/>
      <c r="X1931" s="18"/>
      <c r="Y1931" s="18"/>
      <c r="Z1931" s="18"/>
      <c r="AA1931" s="18"/>
      <c r="AB1931" s="18"/>
      <c r="AC1931" s="18"/>
      <c r="AD1931" s="18"/>
      <c r="AE1931" s="18"/>
      <c r="AF1931" s="18"/>
      <c r="AG1931" s="18"/>
      <c r="AH1931" s="18"/>
      <c r="AI1931" s="18"/>
      <c r="AJ1931" s="18"/>
      <c r="AK1931" s="18"/>
      <c r="AL1931" s="18"/>
      <c r="AM1931" s="18"/>
      <c r="AN1931" s="18"/>
      <c r="AO1931" s="18"/>
      <c r="AP1931" s="18"/>
      <c r="AQ1931" s="18"/>
      <c r="AR1931" s="18"/>
      <c r="AS1931" s="18"/>
      <c r="AT1931" s="18"/>
      <c r="AU1931" s="18"/>
      <c r="AV1931" s="18"/>
      <c r="AW1931" s="18"/>
      <c r="AX1931" s="18"/>
      <c r="AY1931" s="18"/>
      <c r="AZ1931" s="18"/>
      <c r="BA1931" s="18"/>
      <c r="BB1931" s="18"/>
      <c r="BC1931" s="18"/>
      <c r="BD1931" s="18"/>
      <c r="BE1931" s="18"/>
      <c r="BF1931" s="18"/>
      <c r="BG1931" s="18"/>
      <c r="BH1931" s="18"/>
      <c r="BI1931" s="18"/>
      <c r="BJ1931" s="18"/>
      <c r="BK1931" s="18"/>
      <c r="BL1931" s="18"/>
      <c r="BM1931" s="18"/>
      <c r="BN1931" s="18"/>
      <c r="BO1931" s="18"/>
      <c r="BP1931" s="18"/>
      <c r="BQ1931" s="18"/>
      <c r="BR1931" s="18"/>
      <c r="BS1931" s="18"/>
      <c r="BT1931" s="18"/>
      <c r="BU1931" s="18"/>
      <c r="BV1931" s="18"/>
      <c r="BW1931" s="18"/>
      <c r="BX1931" s="18"/>
      <c r="BY1931" s="18"/>
      <c r="BZ1931" s="18"/>
      <c r="CA1931" s="18"/>
      <c r="CB1931" s="18"/>
      <c r="CC1931" s="18"/>
      <c r="CD1931" s="18"/>
      <c r="CE1931" s="18"/>
      <c r="CF1931" s="18"/>
      <c r="CG1931" s="18"/>
      <c r="CH1931" s="18"/>
      <c r="CI1931" s="18"/>
      <c r="CJ1931" s="18"/>
      <c r="CK1931" s="18"/>
      <c r="CL1931" s="18"/>
      <c r="CM1931" s="18"/>
      <c r="CN1931" s="18"/>
      <c r="CO1931" s="18"/>
      <c r="CP1931" s="18"/>
      <c r="CQ1931" s="18"/>
      <c r="CR1931" s="18"/>
      <c r="CS1931" s="18"/>
    </row>
    <row r="1932" spans="1:97">
      <c r="A1932" s="18"/>
      <c r="B1932" s="18"/>
      <c r="C1932" s="18" t="s">
        <v>19808</v>
      </c>
      <c r="D1932" s="18"/>
      <c r="E1932" s="18"/>
      <c r="F1932" s="18"/>
      <c r="G1932" s="18"/>
      <c r="H1932" s="18"/>
      <c r="I1932" s="18"/>
      <c r="J1932" s="18"/>
      <c r="K1932" s="18"/>
      <c r="L1932" s="18"/>
      <c r="M1932" s="18"/>
      <c r="N1932" s="18"/>
      <c r="O1932" s="18"/>
      <c r="P1932" s="18"/>
      <c r="Q1932" s="18"/>
      <c r="R1932" s="18"/>
      <c r="S1932" s="18"/>
      <c r="T1932" s="18"/>
      <c r="U1932" s="18"/>
      <c r="V1932" s="18"/>
      <c r="W1932" s="18"/>
      <c r="X1932" s="18"/>
      <c r="Y1932" s="18"/>
      <c r="Z1932" s="18"/>
      <c r="AA1932" s="18"/>
      <c r="AB1932" s="18"/>
      <c r="AC1932" s="18"/>
      <c r="AD1932" s="18"/>
      <c r="AE1932" s="18"/>
      <c r="AF1932" s="18"/>
      <c r="AG1932" s="18"/>
      <c r="AH1932" s="18"/>
      <c r="AI1932" s="18"/>
      <c r="AJ1932" s="18"/>
      <c r="AK1932" s="18"/>
      <c r="AL1932" s="18"/>
      <c r="AM1932" s="18"/>
      <c r="AN1932" s="18"/>
      <c r="AO1932" s="18"/>
      <c r="AP1932" s="18"/>
      <c r="AQ1932" s="18"/>
      <c r="AR1932" s="18"/>
      <c r="AS1932" s="18"/>
      <c r="AT1932" s="18"/>
      <c r="AU1932" s="18"/>
      <c r="AV1932" s="18"/>
      <c r="AW1932" s="18"/>
      <c r="AX1932" s="18"/>
      <c r="AY1932" s="18"/>
      <c r="AZ1932" s="18"/>
      <c r="BA1932" s="18"/>
      <c r="BB1932" s="18"/>
      <c r="BC1932" s="18"/>
      <c r="BD1932" s="18"/>
      <c r="BE1932" s="18"/>
      <c r="BF1932" s="18"/>
      <c r="BG1932" s="18"/>
      <c r="BH1932" s="18"/>
      <c r="BI1932" s="18"/>
      <c r="BJ1932" s="18"/>
      <c r="BK1932" s="18"/>
      <c r="BL1932" s="18"/>
      <c r="BM1932" s="18"/>
      <c r="BN1932" s="18"/>
      <c r="BO1932" s="18"/>
      <c r="BP1932" s="18"/>
      <c r="BQ1932" s="18"/>
      <c r="BR1932" s="18"/>
      <c r="BS1932" s="18"/>
      <c r="BT1932" s="18"/>
      <c r="BU1932" s="18"/>
      <c r="BV1932" s="18"/>
      <c r="BW1932" s="18"/>
      <c r="BX1932" s="18"/>
      <c r="BY1932" s="18"/>
      <c r="BZ1932" s="18"/>
      <c r="CA1932" s="18"/>
      <c r="CB1932" s="18"/>
      <c r="CC1932" s="18"/>
      <c r="CD1932" s="18"/>
      <c r="CE1932" s="18"/>
      <c r="CF1932" s="18"/>
      <c r="CG1932" s="18"/>
      <c r="CH1932" s="18"/>
      <c r="CI1932" s="18"/>
      <c r="CJ1932" s="18"/>
      <c r="CK1932" s="18"/>
      <c r="CL1932" s="18"/>
      <c r="CM1932" s="18"/>
      <c r="CN1932" s="18"/>
      <c r="CO1932" s="18"/>
      <c r="CP1932" s="18"/>
      <c r="CQ1932" s="18"/>
      <c r="CR1932" s="18"/>
      <c r="CS1932" s="18"/>
    </row>
    <row r="1933" spans="1:97">
      <c r="A1933" s="18"/>
      <c r="B1933" s="18"/>
      <c r="C1933" s="18" t="s">
        <v>19809</v>
      </c>
      <c r="D1933" s="18"/>
      <c r="E1933" s="18"/>
      <c r="F1933" s="18"/>
      <c r="G1933" s="18"/>
      <c r="H1933" s="18"/>
      <c r="I1933" s="18"/>
      <c r="J1933" s="18"/>
      <c r="K1933" s="18"/>
      <c r="L1933" s="18"/>
      <c r="M1933" s="18"/>
      <c r="N1933" s="18"/>
      <c r="O1933" s="18"/>
      <c r="P1933" s="18"/>
      <c r="Q1933" s="18"/>
      <c r="R1933" s="18"/>
      <c r="S1933" s="18"/>
      <c r="T1933" s="18"/>
      <c r="U1933" s="18"/>
      <c r="V1933" s="18"/>
      <c r="W1933" s="18"/>
      <c r="X1933" s="18"/>
      <c r="Y1933" s="18"/>
      <c r="Z1933" s="18"/>
      <c r="AA1933" s="18"/>
      <c r="AB1933" s="18"/>
      <c r="AC1933" s="18"/>
      <c r="AD1933" s="18"/>
      <c r="AE1933" s="18"/>
      <c r="AF1933" s="18"/>
      <c r="AG1933" s="18"/>
      <c r="AH1933" s="18"/>
      <c r="AI1933" s="18"/>
      <c r="AJ1933" s="18"/>
      <c r="AK1933" s="18"/>
      <c r="AL1933" s="18"/>
      <c r="AM1933" s="18"/>
      <c r="AN1933" s="18"/>
      <c r="AO1933" s="18"/>
      <c r="AP1933" s="18"/>
      <c r="AQ1933" s="18"/>
      <c r="AR1933" s="18"/>
      <c r="AS1933" s="18"/>
      <c r="AT1933" s="18"/>
      <c r="AU1933" s="18"/>
      <c r="AV1933" s="18"/>
      <c r="AW1933" s="18"/>
      <c r="AX1933" s="18"/>
      <c r="AY1933" s="18"/>
      <c r="AZ1933" s="18"/>
      <c r="BA1933" s="18"/>
      <c r="BB1933" s="18"/>
      <c r="BC1933" s="18"/>
      <c r="BD1933" s="18"/>
      <c r="BE1933" s="18"/>
      <c r="BF1933" s="18"/>
      <c r="BG1933" s="18"/>
      <c r="BH1933" s="18"/>
      <c r="BI1933" s="18"/>
      <c r="BJ1933" s="18"/>
      <c r="BK1933" s="18"/>
      <c r="BL1933" s="18"/>
      <c r="BM1933" s="18"/>
      <c r="BN1933" s="18"/>
      <c r="BO1933" s="18"/>
      <c r="BP1933" s="18"/>
      <c r="BQ1933" s="18"/>
      <c r="BR1933" s="18"/>
      <c r="BS1933" s="18"/>
      <c r="BT1933" s="18"/>
      <c r="BU1933" s="18"/>
      <c r="BV1933" s="18"/>
      <c r="BW1933" s="18"/>
      <c r="BX1933" s="18"/>
      <c r="BY1933" s="18"/>
      <c r="BZ1933" s="18"/>
      <c r="CA1933" s="18"/>
      <c r="CB1933" s="18"/>
      <c r="CC1933" s="18"/>
      <c r="CD1933" s="18"/>
      <c r="CE1933" s="18"/>
      <c r="CF1933" s="18"/>
      <c r="CG1933" s="18"/>
      <c r="CH1933" s="18"/>
      <c r="CI1933" s="18"/>
      <c r="CJ1933" s="18"/>
      <c r="CK1933" s="18"/>
      <c r="CL1933" s="18"/>
      <c r="CM1933" s="18"/>
      <c r="CN1933" s="18"/>
      <c r="CO1933" s="18"/>
      <c r="CP1933" s="18"/>
      <c r="CQ1933" s="18"/>
      <c r="CR1933" s="18"/>
      <c r="CS1933" s="18"/>
    </row>
    <row r="1934" spans="1:97">
      <c r="A1934" s="18"/>
      <c r="B1934" s="18"/>
      <c r="C1934" s="18" t="s">
        <v>19810</v>
      </c>
      <c r="D1934" s="18"/>
      <c r="E1934" s="18"/>
      <c r="F1934" s="18"/>
      <c r="G1934" s="18"/>
      <c r="H1934" s="18"/>
      <c r="I1934" s="18"/>
      <c r="J1934" s="18"/>
      <c r="K1934" s="18"/>
      <c r="L1934" s="18"/>
      <c r="M1934" s="18"/>
      <c r="N1934" s="18"/>
      <c r="O1934" s="18"/>
      <c r="P1934" s="18"/>
      <c r="Q1934" s="18"/>
      <c r="R1934" s="18"/>
      <c r="S1934" s="18"/>
      <c r="T1934" s="18"/>
      <c r="U1934" s="18"/>
      <c r="V1934" s="18"/>
      <c r="W1934" s="18"/>
      <c r="X1934" s="18"/>
      <c r="Y1934" s="18"/>
      <c r="Z1934" s="18"/>
      <c r="AA1934" s="18"/>
      <c r="AB1934" s="18"/>
      <c r="AC1934" s="18"/>
      <c r="AD1934" s="18"/>
      <c r="AE1934" s="18"/>
      <c r="AF1934" s="18"/>
      <c r="AG1934" s="18"/>
      <c r="AH1934" s="18"/>
      <c r="AI1934" s="18"/>
      <c r="AJ1934" s="18"/>
      <c r="AK1934" s="18"/>
      <c r="AL1934" s="18"/>
      <c r="AM1934" s="18"/>
      <c r="AN1934" s="18"/>
      <c r="AO1934" s="18"/>
      <c r="AP1934" s="18"/>
      <c r="AQ1934" s="18"/>
      <c r="AR1934" s="18"/>
      <c r="AS1934" s="18"/>
      <c r="AT1934" s="18"/>
      <c r="AU1934" s="18"/>
      <c r="AV1934" s="18"/>
      <c r="AW1934" s="18"/>
      <c r="AX1934" s="18"/>
      <c r="AY1934" s="18"/>
      <c r="AZ1934" s="18"/>
      <c r="BA1934" s="18"/>
      <c r="BB1934" s="18"/>
      <c r="BC1934" s="18"/>
      <c r="BD1934" s="18"/>
      <c r="BE1934" s="18"/>
      <c r="BF1934" s="18"/>
      <c r="BG1934" s="18"/>
      <c r="BH1934" s="18"/>
      <c r="BI1934" s="18"/>
      <c r="BJ1934" s="18"/>
      <c r="BK1934" s="18"/>
      <c r="BL1934" s="18"/>
      <c r="BM1934" s="18"/>
      <c r="BN1934" s="18"/>
      <c r="BO1934" s="18"/>
      <c r="BP1934" s="18"/>
      <c r="BQ1934" s="18"/>
      <c r="BR1934" s="18"/>
      <c r="BS1934" s="18"/>
      <c r="BT1934" s="18"/>
      <c r="BU1934" s="18"/>
      <c r="BV1934" s="18"/>
      <c r="BW1934" s="18"/>
      <c r="BX1934" s="18"/>
      <c r="BY1934" s="18"/>
      <c r="BZ1934" s="18"/>
      <c r="CA1934" s="18"/>
      <c r="CB1934" s="18"/>
      <c r="CC1934" s="18"/>
      <c r="CD1934" s="18"/>
      <c r="CE1934" s="18"/>
      <c r="CF1934" s="18"/>
      <c r="CG1934" s="18"/>
      <c r="CH1934" s="18"/>
      <c r="CI1934" s="18"/>
      <c r="CJ1934" s="18"/>
      <c r="CK1934" s="18"/>
      <c r="CL1934" s="18"/>
      <c r="CM1934" s="18"/>
      <c r="CN1934" s="18"/>
      <c r="CO1934" s="18"/>
      <c r="CP1934" s="18"/>
      <c r="CQ1934" s="18"/>
      <c r="CR1934" s="18"/>
      <c r="CS1934" s="18"/>
    </row>
    <row r="1935" spans="1:97">
      <c r="A1935" s="18"/>
      <c r="B1935" s="18"/>
      <c r="C1935" s="18" t="s">
        <v>19811</v>
      </c>
      <c r="D1935" s="18"/>
      <c r="E1935" s="18"/>
      <c r="F1935" s="18"/>
      <c r="G1935" s="18"/>
      <c r="H1935" s="18"/>
      <c r="I1935" s="18"/>
      <c r="J1935" s="18"/>
      <c r="K1935" s="18"/>
      <c r="L1935" s="18"/>
      <c r="M1935" s="18"/>
      <c r="N1935" s="18"/>
      <c r="O1935" s="18"/>
      <c r="P1935" s="18"/>
      <c r="Q1935" s="18"/>
      <c r="R1935" s="18"/>
      <c r="S1935" s="18"/>
      <c r="T1935" s="18"/>
      <c r="U1935" s="18"/>
      <c r="V1935" s="18"/>
      <c r="W1935" s="18"/>
      <c r="X1935" s="18"/>
      <c r="Y1935" s="18"/>
      <c r="Z1935" s="18"/>
      <c r="AA1935" s="18"/>
      <c r="AB1935" s="18"/>
      <c r="AC1935" s="18"/>
      <c r="AD1935" s="18"/>
      <c r="AE1935" s="18"/>
      <c r="AF1935" s="18"/>
      <c r="AG1935" s="18"/>
      <c r="AH1935" s="18"/>
      <c r="AI1935" s="18"/>
      <c r="AJ1935" s="18"/>
      <c r="AK1935" s="18"/>
      <c r="AL1935" s="18"/>
      <c r="AM1935" s="18"/>
      <c r="AN1935" s="18"/>
      <c r="AO1935" s="18"/>
      <c r="AP1935" s="18"/>
      <c r="AQ1935" s="18"/>
      <c r="AR1935" s="18"/>
      <c r="AS1935" s="18"/>
      <c r="AT1935" s="18"/>
      <c r="AU1935" s="18"/>
      <c r="AV1935" s="18"/>
      <c r="AW1935" s="18"/>
      <c r="AX1935" s="18"/>
      <c r="AY1935" s="18"/>
      <c r="AZ1935" s="18"/>
      <c r="BA1935" s="18"/>
      <c r="BB1935" s="18"/>
      <c r="BC1935" s="18"/>
      <c r="BD1935" s="18"/>
      <c r="BE1935" s="18"/>
      <c r="BF1935" s="18"/>
      <c r="BG1935" s="18"/>
      <c r="BH1935" s="18"/>
      <c r="BI1935" s="18"/>
      <c r="BJ1935" s="18"/>
      <c r="BK1935" s="18"/>
      <c r="BL1935" s="18"/>
      <c r="BM1935" s="18"/>
      <c r="BN1935" s="18"/>
      <c r="BO1935" s="18"/>
      <c r="BP1935" s="18"/>
      <c r="BQ1935" s="18"/>
      <c r="BR1935" s="18"/>
      <c r="BS1935" s="18"/>
      <c r="BT1935" s="18"/>
      <c r="BU1935" s="18"/>
      <c r="BV1935" s="18"/>
      <c r="BW1935" s="18"/>
      <c r="BX1935" s="18"/>
      <c r="BY1935" s="18"/>
      <c r="BZ1935" s="18"/>
      <c r="CA1935" s="18"/>
      <c r="CB1935" s="18"/>
      <c r="CC1935" s="18"/>
      <c r="CD1935" s="18"/>
      <c r="CE1935" s="18"/>
      <c r="CF1935" s="18"/>
      <c r="CG1935" s="18"/>
      <c r="CH1935" s="18"/>
      <c r="CI1935" s="18"/>
      <c r="CJ1935" s="18"/>
      <c r="CK1935" s="18"/>
      <c r="CL1935" s="18"/>
      <c r="CM1935" s="18"/>
      <c r="CN1935" s="18"/>
      <c r="CO1935" s="18"/>
      <c r="CP1935" s="18"/>
      <c r="CQ1935" s="18"/>
      <c r="CR1935" s="18"/>
      <c r="CS1935" s="18"/>
    </row>
    <row r="1936" spans="1:97">
      <c r="A1936" s="18"/>
      <c r="B1936" s="18"/>
      <c r="C1936" s="18" t="s">
        <v>19812</v>
      </c>
      <c r="D1936" s="18"/>
      <c r="E1936" s="18"/>
      <c r="F1936" s="18"/>
      <c r="G1936" s="18"/>
      <c r="H1936" s="18"/>
      <c r="I1936" s="18"/>
      <c r="J1936" s="18"/>
      <c r="K1936" s="18"/>
      <c r="L1936" s="18"/>
      <c r="M1936" s="18"/>
      <c r="N1936" s="18"/>
      <c r="O1936" s="18"/>
      <c r="P1936" s="18"/>
      <c r="Q1936" s="18"/>
      <c r="R1936" s="18"/>
      <c r="S1936" s="18"/>
      <c r="T1936" s="18"/>
      <c r="U1936" s="18"/>
      <c r="V1936" s="18"/>
      <c r="W1936" s="18"/>
      <c r="X1936" s="18"/>
      <c r="Y1936" s="18"/>
      <c r="Z1936" s="18"/>
      <c r="AA1936" s="18"/>
      <c r="AB1936" s="18"/>
      <c r="AC1936" s="18"/>
      <c r="AD1936" s="18"/>
      <c r="AE1936" s="18"/>
      <c r="AF1936" s="18"/>
      <c r="AG1936" s="18"/>
      <c r="AH1936" s="18"/>
      <c r="AI1936" s="18"/>
      <c r="AJ1936" s="18"/>
      <c r="AK1936" s="18"/>
      <c r="AL1936" s="18"/>
      <c r="AM1936" s="18"/>
      <c r="AN1936" s="18"/>
      <c r="AO1936" s="18"/>
      <c r="AP1936" s="18"/>
      <c r="AQ1936" s="18"/>
      <c r="AR1936" s="18"/>
      <c r="AS1936" s="18"/>
      <c r="AT1936" s="18"/>
      <c r="AU1936" s="18"/>
      <c r="AV1936" s="18"/>
      <c r="AW1936" s="18"/>
      <c r="AX1936" s="18"/>
      <c r="AY1936" s="18"/>
      <c r="AZ1936" s="18"/>
      <c r="BA1936" s="18"/>
      <c r="BB1936" s="18"/>
      <c r="BC1936" s="18"/>
      <c r="BD1936" s="18"/>
      <c r="BE1936" s="18"/>
      <c r="BF1936" s="18"/>
      <c r="BG1936" s="18"/>
      <c r="BH1936" s="18"/>
      <c r="BI1936" s="18"/>
      <c r="BJ1936" s="18"/>
      <c r="BK1936" s="18"/>
      <c r="BL1936" s="18"/>
      <c r="BM1936" s="18"/>
      <c r="BN1936" s="18"/>
      <c r="BO1936" s="18"/>
      <c r="BP1936" s="18"/>
      <c r="BQ1936" s="18"/>
      <c r="BR1936" s="18"/>
      <c r="BS1936" s="18"/>
      <c r="BT1936" s="18"/>
      <c r="BU1936" s="18"/>
      <c r="BV1936" s="18"/>
      <c r="BW1936" s="18"/>
      <c r="BX1936" s="18"/>
      <c r="BY1936" s="18"/>
      <c r="BZ1936" s="18"/>
      <c r="CA1936" s="18"/>
      <c r="CB1936" s="18"/>
      <c r="CC1936" s="18"/>
      <c r="CD1936" s="18"/>
      <c r="CE1936" s="18"/>
      <c r="CF1936" s="18"/>
      <c r="CG1936" s="18"/>
      <c r="CH1936" s="18"/>
      <c r="CI1936" s="18"/>
      <c r="CJ1936" s="18"/>
      <c r="CK1936" s="18"/>
      <c r="CL1936" s="18"/>
      <c r="CM1936" s="18"/>
      <c r="CN1936" s="18"/>
      <c r="CO1936" s="18"/>
      <c r="CP1936" s="18"/>
      <c r="CQ1936" s="18"/>
      <c r="CR1936" s="18"/>
      <c r="CS1936" s="18"/>
    </row>
    <row r="1937" spans="1:97">
      <c r="A1937" s="18"/>
      <c r="B1937" s="18"/>
      <c r="C1937" s="18" t="s">
        <v>19813</v>
      </c>
      <c r="D1937" s="18"/>
      <c r="E1937" s="18"/>
      <c r="F1937" s="18"/>
      <c r="G1937" s="18"/>
      <c r="H1937" s="18"/>
      <c r="I1937" s="18"/>
      <c r="J1937" s="18"/>
      <c r="K1937" s="18"/>
      <c r="L1937" s="18"/>
      <c r="M1937" s="18"/>
      <c r="N1937" s="18"/>
      <c r="O1937" s="18"/>
      <c r="P1937" s="18"/>
      <c r="Q1937" s="18"/>
      <c r="R1937" s="18"/>
      <c r="S1937" s="18"/>
      <c r="T1937" s="18"/>
      <c r="U1937" s="18"/>
      <c r="V1937" s="18"/>
      <c r="W1937" s="18"/>
      <c r="X1937" s="18"/>
      <c r="Y1937" s="18"/>
      <c r="Z1937" s="18"/>
      <c r="AA1937" s="18"/>
      <c r="AB1937" s="18"/>
      <c r="AC1937" s="18"/>
      <c r="AD1937" s="18"/>
      <c r="AE1937" s="18"/>
      <c r="AF1937" s="18"/>
      <c r="AG1937" s="18"/>
      <c r="AH1937" s="18"/>
      <c r="AI1937" s="18"/>
      <c r="AJ1937" s="18"/>
      <c r="AK1937" s="18"/>
      <c r="AL1937" s="18"/>
      <c r="AM1937" s="18"/>
      <c r="AN1937" s="18"/>
      <c r="AO1937" s="18"/>
      <c r="AP1937" s="18"/>
      <c r="AQ1937" s="18"/>
      <c r="AR1937" s="18"/>
      <c r="AS1937" s="18"/>
      <c r="AT1937" s="18"/>
      <c r="AU1937" s="18"/>
      <c r="AV1937" s="18"/>
      <c r="AW1937" s="18"/>
      <c r="AX1937" s="18"/>
      <c r="AY1937" s="18"/>
      <c r="AZ1937" s="18"/>
      <c r="BA1937" s="18"/>
      <c r="BB1937" s="18"/>
      <c r="BC1937" s="18"/>
      <c r="BD1937" s="18"/>
      <c r="BE1937" s="18"/>
      <c r="BF1937" s="18"/>
      <c r="BG1937" s="18"/>
      <c r="BH1937" s="18"/>
      <c r="BI1937" s="18"/>
      <c r="BJ1937" s="18"/>
      <c r="BK1937" s="18"/>
      <c r="BL1937" s="18"/>
      <c r="BM1937" s="18"/>
      <c r="BN1937" s="18"/>
      <c r="BO1937" s="18"/>
      <c r="BP1937" s="18"/>
      <c r="BQ1937" s="18"/>
      <c r="BR1937" s="18"/>
      <c r="BS1937" s="18"/>
      <c r="BT1937" s="18"/>
      <c r="BU1937" s="18"/>
      <c r="BV1937" s="18"/>
      <c r="BW1937" s="18"/>
      <c r="BX1937" s="18"/>
      <c r="BY1937" s="18"/>
      <c r="BZ1937" s="18"/>
      <c r="CA1937" s="18"/>
      <c r="CB1937" s="18"/>
      <c r="CC1937" s="18"/>
      <c r="CD1937" s="18"/>
      <c r="CE1937" s="18"/>
      <c r="CF1937" s="18"/>
      <c r="CG1937" s="18"/>
      <c r="CH1937" s="18"/>
      <c r="CI1937" s="18"/>
      <c r="CJ1937" s="18"/>
      <c r="CK1937" s="18"/>
      <c r="CL1937" s="18"/>
      <c r="CM1937" s="18"/>
      <c r="CN1937" s="18"/>
      <c r="CO1937" s="18"/>
      <c r="CP1937" s="18"/>
      <c r="CQ1937" s="18"/>
      <c r="CR1937" s="18"/>
      <c r="CS1937" s="18"/>
    </row>
    <row r="1938" spans="1:97">
      <c r="A1938" s="18"/>
      <c r="B1938" s="18"/>
      <c r="C1938" s="18" t="s">
        <v>19814</v>
      </c>
      <c r="D1938" s="18"/>
      <c r="E1938" s="18"/>
      <c r="F1938" s="18"/>
      <c r="G1938" s="18"/>
      <c r="H1938" s="18"/>
      <c r="I1938" s="18"/>
      <c r="J1938" s="18"/>
      <c r="K1938" s="18"/>
      <c r="L1938" s="18"/>
      <c r="M1938" s="18"/>
      <c r="N1938" s="18"/>
      <c r="O1938" s="18"/>
      <c r="P1938" s="18"/>
      <c r="Q1938" s="18"/>
      <c r="R1938" s="18"/>
      <c r="S1938" s="18"/>
      <c r="T1938" s="18"/>
      <c r="U1938" s="18"/>
      <c r="V1938" s="18"/>
      <c r="W1938" s="18"/>
      <c r="X1938" s="18"/>
      <c r="Y1938" s="18"/>
      <c r="Z1938" s="18"/>
      <c r="AA1938" s="18"/>
      <c r="AB1938" s="18"/>
      <c r="AC1938" s="18"/>
      <c r="AD1938" s="18"/>
      <c r="AE1938" s="18"/>
      <c r="AF1938" s="18"/>
      <c r="AG1938" s="18"/>
      <c r="AH1938" s="18"/>
      <c r="AI1938" s="18"/>
      <c r="AJ1938" s="18"/>
      <c r="AK1938" s="18"/>
      <c r="AL1938" s="18"/>
      <c r="AM1938" s="18"/>
      <c r="AN1938" s="18"/>
      <c r="AO1938" s="18"/>
      <c r="AP1938" s="18"/>
      <c r="AQ1938" s="18"/>
      <c r="AR1938" s="18"/>
      <c r="AS1938" s="18"/>
      <c r="AT1938" s="18"/>
      <c r="AU1938" s="18"/>
      <c r="AV1938" s="18"/>
      <c r="AW1938" s="18"/>
      <c r="AX1938" s="18"/>
      <c r="AY1938" s="18"/>
      <c r="AZ1938" s="18"/>
      <c r="BA1938" s="18"/>
      <c r="BB1938" s="18"/>
      <c r="BC1938" s="18"/>
      <c r="BD1938" s="18"/>
      <c r="BE1938" s="18"/>
      <c r="BF1938" s="18"/>
      <c r="BG1938" s="18"/>
      <c r="BH1938" s="18"/>
      <c r="BI1938" s="18"/>
      <c r="BJ1938" s="18"/>
      <c r="BK1938" s="18"/>
      <c r="BL1938" s="18"/>
      <c r="BM1938" s="18"/>
      <c r="BN1938" s="18"/>
      <c r="BO1938" s="18"/>
      <c r="BP1938" s="18"/>
      <c r="BQ1938" s="18"/>
      <c r="BR1938" s="18"/>
      <c r="BS1938" s="18"/>
      <c r="BT1938" s="18"/>
      <c r="BU1938" s="18"/>
      <c r="BV1938" s="18"/>
      <c r="BW1938" s="18"/>
      <c r="BX1938" s="18"/>
      <c r="BY1938" s="18"/>
      <c r="BZ1938" s="18"/>
      <c r="CA1938" s="18"/>
      <c r="CB1938" s="18"/>
      <c r="CC1938" s="18"/>
      <c r="CD1938" s="18"/>
      <c r="CE1938" s="18"/>
      <c r="CF1938" s="18"/>
      <c r="CG1938" s="18"/>
      <c r="CH1938" s="18"/>
      <c r="CI1938" s="18"/>
      <c r="CJ1938" s="18"/>
      <c r="CK1938" s="18"/>
      <c r="CL1938" s="18"/>
      <c r="CM1938" s="18"/>
      <c r="CN1938" s="18"/>
      <c r="CO1938" s="18"/>
      <c r="CP1938" s="18"/>
      <c r="CQ1938" s="18"/>
      <c r="CR1938" s="18"/>
      <c r="CS1938" s="18"/>
    </row>
    <row r="1939" spans="1:97">
      <c r="A1939" s="18"/>
      <c r="B1939" s="18"/>
      <c r="C1939" s="18" t="s">
        <v>19815</v>
      </c>
      <c r="D1939" s="18"/>
      <c r="E1939" s="18"/>
      <c r="F1939" s="18"/>
      <c r="G1939" s="18"/>
      <c r="H1939" s="18"/>
      <c r="I1939" s="18"/>
      <c r="J1939" s="18"/>
      <c r="K1939" s="18"/>
      <c r="L1939" s="18"/>
      <c r="M1939" s="18"/>
      <c r="N1939" s="18"/>
      <c r="O1939" s="18"/>
      <c r="P1939" s="18"/>
      <c r="Q1939" s="18"/>
      <c r="R1939" s="18"/>
      <c r="S1939" s="18"/>
      <c r="T1939" s="18"/>
      <c r="U1939" s="18"/>
      <c r="V1939" s="18"/>
      <c r="W1939" s="18"/>
      <c r="X1939" s="18"/>
      <c r="Y1939" s="18"/>
      <c r="Z1939" s="18"/>
      <c r="AA1939" s="18"/>
      <c r="AB1939" s="18"/>
      <c r="AC1939" s="18"/>
      <c r="AD1939" s="18"/>
      <c r="AE1939" s="18"/>
      <c r="AF1939" s="18"/>
      <c r="AG1939" s="18"/>
      <c r="AH1939" s="18"/>
      <c r="AI1939" s="18"/>
      <c r="AJ1939" s="18"/>
      <c r="AK1939" s="18"/>
      <c r="AL1939" s="18"/>
      <c r="AM1939" s="18"/>
      <c r="AN1939" s="18"/>
      <c r="AO1939" s="18"/>
      <c r="AP1939" s="18"/>
      <c r="AQ1939" s="18"/>
      <c r="AR1939" s="18"/>
      <c r="AS1939" s="18"/>
      <c r="AT1939" s="18"/>
      <c r="AU1939" s="18"/>
      <c r="AV1939" s="18"/>
      <c r="AW1939" s="18"/>
      <c r="AX1939" s="18"/>
      <c r="AY1939" s="18"/>
      <c r="AZ1939" s="18"/>
      <c r="BA1939" s="18"/>
      <c r="BB1939" s="18"/>
      <c r="BC1939" s="18"/>
      <c r="BD1939" s="18"/>
      <c r="BE1939" s="18"/>
      <c r="BF1939" s="18"/>
      <c r="BG1939" s="18"/>
      <c r="BH1939" s="18"/>
      <c r="BI1939" s="18"/>
      <c r="BJ1939" s="18"/>
      <c r="BK1939" s="18"/>
      <c r="BL1939" s="18"/>
      <c r="BM1939" s="18"/>
      <c r="BN1939" s="18"/>
      <c r="BO1939" s="18"/>
      <c r="BP1939" s="18"/>
      <c r="BQ1939" s="18"/>
      <c r="BR1939" s="18"/>
      <c r="BS1939" s="18"/>
      <c r="BT1939" s="18"/>
      <c r="BU1939" s="18"/>
      <c r="BV1939" s="18"/>
      <c r="BW1939" s="18"/>
      <c r="BX1939" s="18"/>
      <c r="BY1939" s="18"/>
      <c r="BZ1939" s="18"/>
      <c r="CA1939" s="18"/>
      <c r="CB1939" s="18"/>
      <c r="CC1939" s="18"/>
      <c r="CD1939" s="18"/>
      <c r="CE1939" s="18"/>
      <c r="CF1939" s="18"/>
      <c r="CG1939" s="18"/>
      <c r="CH1939" s="18"/>
      <c r="CI1939" s="18"/>
      <c r="CJ1939" s="18"/>
      <c r="CK1939" s="18"/>
      <c r="CL1939" s="18"/>
      <c r="CM1939" s="18"/>
      <c r="CN1939" s="18"/>
      <c r="CO1939" s="18"/>
      <c r="CP1939" s="18"/>
      <c r="CQ1939" s="18"/>
      <c r="CR1939" s="18"/>
      <c r="CS1939" s="18"/>
    </row>
    <row r="1940" spans="1:97">
      <c r="A1940" s="18"/>
      <c r="B1940" s="18"/>
      <c r="C1940" s="18" t="s">
        <v>19816</v>
      </c>
      <c r="D1940" s="18"/>
      <c r="E1940" s="18"/>
      <c r="F1940" s="18"/>
      <c r="G1940" s="18"/>
      <c r="H1940" s="18"/>
      <c r="I1940" s="18"/>
      <c r="J1940" s="18"/>
      <c r="K1940" s="18"/>
      <c r="L1940" s="18"/>
      <c r="M1940" s="18"/>
      <c r="N1940" s="18"/>
      <c r="O1940" s="18"/>
      <c r="P1940" s="18"/>
      <c r="Q1940" s="18"/>
      <c r="R1940" s="18"/>
      <c r="S1940" s="18"/>
      <c r="T1940" s="18"/>
      <c r="U1940" s="18"/>
      <c r="V1940" s="18"/>
      <c r="W1940" s="18"/>
      <c r="X1940" s="18"/>
      <c r="Y1940" s="18"/>
      <c r="Z1940" s="18"/>
      <c r="AA1940" s="18"/>
      <c r="AB1940" s="18"/>
      <c r="AC1940" s="18"/>
      <c r="AD1940" s="18"/>
      <c r="AE1940" s="18"/>
      <c r="AF1940" s="18"/>
      <c r="AG1940" s="18"/>
      <c r="AH1940" s="18"/>
      <c r="AI1940" s="18"/>
      <c r="AJ1940" s="18"/>
      <c r="AK1940" s="18"/>
      <c r="AL1940" s="18"/>
      <c r="AM1940" s="18"/>
      <c r="AN1940" s="18"/>
      <c r="AO1940" s="18"/>
      <c r="AP1940" s="18"/>
      <c r="AQ1940" s="18"/>
      <c r="AR1940" s="18"/>
      <c r="AS1940" s="18"/>
      <c r="AT1940" s="18"/>
      <c r="AU1940" s="18"/>
      <c r="AV1940" s="18"/>
      <c r="AW1940" s="18"/>
      <c r="AX1940" s="18"/>
      <c r="AY1940" s="18"/>
      <c r="AZ1940" s="18"/>
      <c r="BA1940" s="18"/>
      <c r="BB1940" s="18"/>
      <c r="BC1940" s="18"/>
      <c r="BD1940" s="18"/>
      <c r="BE1940" s="18"/>
      <c r="BF1940" s="18"/>
      <c r="BG1940" s="18"/>
      <c r="BH1940" s="18"/>
      <c r="BI1940" s="18"/>
      <c r="BJ1940" s="18"/>
      <c r="BK1940" s="18"/>
      <c r="BL1940" s="18"/>
      <c r="BM1940" s="18"/>
      <c r="BN1940" s="18"/>
      <c r="BO1940" s="18"/>
      <c r="BP1940" s="18"/>
      <c r="BQ1940" s="18"/>
      <c r="BR1940" s="18"/>
      <c r="BS1940" s="18"/>
      <c r="BT1940" s="18"/>
      <c r="BU1940" s="18"/>
      <c r="BV1940" s="18"/>
      <c r="BW1940" s="18"/>
      <c r="BX1940" s="18"/>
      <c r="BY1940" s="18"/>
      <c r="BZ1940" s="18"/>
      <c r="CA1940" s="18"/>
      <c r="CB1940" s="18"/>
      <c r="CC1940" s="18"/>
      <c r="CD1940" s="18"/>
      <c r="CE1940" s="18"/>
      <c r="CF1940" s="18"/>
      <c r="CG1940" s="18"/>
      <c r="CH1940" s="18"/>
      <c r="CI1940" s="18"/>
      <c r="CJ1940" s="18"/>
      <c r="CK1940" s="18"/>
      <c r="CL1940" s="18"/>
      <c r="CM1940" s="18"/>
      <c r="CN1940" s="18"/>
      <c r="CO1940" s="18"/>
      <c r="CP1940" s="18"/>
      <c r="CQ1940" s="18"/>
      <c r="CR1940" s="18"/>
      <c r="CS1940" s="18"/>
    </row>
    <row r="1941" spans="1:97">
      <c r="A1941" s="18"/>
      <c r="B1941" s="18"/>
      <c r="C1941" s="18" t="s">
        <v>19817</v>
      </c>
      <c r="D1941" s="18"/>
      <c r="E1941" s="18"/>
      <c r="F1941" s="18"/>
      <c r="G1941" s="18"/>
      <c r="H1941" s="18"/>
      <c r="I1941" s="18"/>
      <c r="J1941" s="18"/>
      <c r="K1941" s="18"/>
      <c r="L1941" s="18"/>
      <c r="M1941" s="18"/>
      <c r="N1941" s="18"/>
      <c r="O1941" s="18"/>
      <c r="P1941" s="18"/>
      <c r="Q1941" s="18"/>
      <c r="R1941" s="18"/>
      <c r="S1941" s="18"/>
      <c r="T1941" s="18"/>
      <c r="U1941" s="18"/>
      <c r="V1941" s="18"/>
      <c r="W1941" s="18"/>
      <c r="X1941" s="18"/>
      <c r="Y1941" s="18"/>
      <c r="Z1941" s="18"/>
      <c r="AA1941" s="18"/>
      <c r="AB1941" s="18"/>
      <c r="AC1941" s="18"/>
      <c r="AD1941" s="18"/>
      <c r="AE1941" s="18"/>
      <c r="AF1941" s="18"/>
      <c r="AG1941" s="18"/>
      <c r="AH1941" s="18"/>
      <c r="AI1941" s="18"/>
      <c r="AJ1941" s="18"/>
      <c r="AK1941" s="18"/>
      <c r="AL1941" s="18"/>
      <c r="AM1941" s="18"/>
      <c r="AN1941" s="18"/>
      <c r="AO1941" s="18"/>
      <c r="AP1941" s="18"/>
      <c r="AQ1941" s="18"/>
      <c r="AR1941" s="18"/>
      <c r="AS1941" s="18"/>
      <c r="AT1941" s="18"/>
      <c r="AU1941" s="18"/>
      <c r="AV1941" s="18"/>
      <c r="AW1941" s="18"/>
      <c r="AX1941" s="18"/>
      <c r="AY1941" s="18"/>
      <c r="AZ1941" s="18"/>
      <c r="BA1941" s="18"/>
      <c r="BB1941" s="18"/>
      <c r="BC1941" s="18"/>
      <c r="BD1941" s="18"/>
      <c r="BE1941" s="18"/>
      <c r="BF1941" s="18"/>
      <c r="BG1941" s="18"/>
      <c r="BH1941" s="18"/>
      <c r="BI1941" s="18"/>
      <c r="BJ1941" s="18"/>
      <c r="BK1941" s="18"/>
      <c r="BL1941" s="18"/>
      <c r="BM1941" s="18"/>
      <c r="BN1941" s="18"/>
      <c r="BO1941" s="18"/>
      <c r="BP1941" s="18"/>
      <c r="BQ1941" s="18"/>
      <c r="BR1941" s="18"/>
      <c r="BS1941" s="18"/>
      <c r="BT1941" s="18"/>
      <c r="BU1941" s="18"/>
      <c r="BV1941" s="18"/>
      <c r="BW1941" s="18"/>
      <c r="BX1941" s="18"/>
      <c r="BY1941" s="18"/>
      <c r="BZ1941" s="18"/>
      <c r="CA1941" s="18"/>
      <c r="CB1941" s="18"/>
      <c r="CC1941" s="18"/>
      <c r="CD1941" s="18"/>
      <c r="CE1941" s="18"/>
      <c r="CF1941" s="18"/>
      <c r="CG1941" s="18"/>
      <c r="CH1941" s="18"/>
      <c r="CI1941" s="18"/>
      <c r="CJ1941" s="18"/>
      <c r="CK1941" s="18"/>
      <c r="CL1941" s="18"/>
      <c r="CM1941" s="18"/>
      <c r="CN1941" s="18"/>
      <c r="CO1941" s="18"/>
      <c r="CP1941" s="18"/>
      <c r="CQ1941" s="18"/>
      <c r="CR1941" s="18"/>
      <c r="CS1941" s="18"/>
    </row>
    <row r="1942" spans="1:97">
      <c r="A1942" s="18"/>
      <c r="B1942" s="18"/>
      <c r="C1942" s="18" t="s">
        <v>19818</v>
      </c>
      <c r="D1942" s="18"/>
      <c r="E1942" s="18"/>
      <c r="F1942" s="18"/>
      <c r="G1942" s="18"/>
      <c r="H1942" s="18"/>
      <c r="I1942" s="18"/>
      <c r="J1942" s="18"/>
      <c r="K1942" s="18"/>
      <c r="L1942" s="18"/>
      <c r="M1942" s="18"/>
      <c r="N1942" s="18"/>
      <c r="O1942" s="18"/>
      <c r="P1942" s="18"/>
      <c r="Q1942" s="18"/>
      <c r="R1942" s="18"/>
      <c r="S1942" s="18"/>
      <c r="T1942" s="18"/>
      <c r="U1942" s="18"/>
      <c r="V1942" s="18"/>
      <c r="W1942" s="18"/>
      <c r="X1942" s="18"/>
      <c r="Y1942" s="18"/>
      <c r="Z1942" s="18"/>
      <c r="AA1942" s="18"/>
      <c r="AB1942" s="18"/>
      <c r="AC1942" s="18"/>
      <c r="AD1942" s="18"/>
      <c r="AE1942" s="18"/>
      <c r="AF1942" s="18"/>
      <c r="AG1942" s="18"/>
      <c r="AH1942" s="18"/>
      <c r="AI1942" s="18"/>
      <c r="AJ1942" s="18"/>
      <c r="AK1942" s="18"/>
      <c r="AL1942" s="18"/>
      <c r="AM1942" s="18"/>
      <c r="AN1942" s="18"/>
      <c r="AO1942" s="18"/>
      <c r="AP1942" s="18"/>
      <c r="AQ1942" s="18"/>
      <c r="AR1942" s="18"/>
      <c r="AS1942" s="18"/>
      <c r="AT1942" s="18"/>
      <c r="AU1942" s="18"/>
      <c r="AV1942" s="18"/>
      <c r="AW1942" s="18"/>
      <c r="AX1942" s="18"/>
      <c r="AY1942" s="18"/>
      <c r="AZ1942" s="18"/>
      <c r="BA1942" s="18"/>
      <c r="BB1942" s="18"/>
      <c r="BC1942" s="18"/>
      <c r="BD1942" s="18"/>
      <c r="BE1942" s="18"/>
      <c r="BF1942" s="18"/>
      <c r="BG1942" s="18"/>
      <c r="BH1942" s="18"/>
      <c r="BI1942" s="18"/>
      <c r="BJ1942" s="18"/>
      <c r="BK1942" s="18"/>
      <c r="BL1942" s="18"/>
      <c r="BM1942" s="18"/>
      <c r="BN1942" s="18"/>
      <c r="BO1942" s="18"/>
      <c r="BP1942" s="18"/>
      <c r="BQ1942" s="18"/>
      <c r="BR1942" s="18"/>
      <c r="BS1942" s="18"/>
      <c r="BT1942" s="18"/>
      <c r="BU1942" s="18"/>
      <c r="BV1942" s="18"/>
      <c r="BW1942" s="18"/>
      <c r="BX1942" s="18"/>
      <c r="BY1942" s="18"/>
      <c r="BZ1942" s="18"/>
      <c r="CA1942" s="18"/>
      <c r="CB1942" s="18"/>
      <c r="CC1942" s="18"/>
      <c r="CD1942" s="18"/>
      <c r="CE1942" s="18"/>
      <c r="CF1942" s="18"/>
      <c r="CG1942" s="18"/>
      <c r="CH1942" s="18"/>
      <c r="CI1942" s="18"/>
      <c r="CJ1942" s="18"/>
      <c r="CK1942" s="18"/>
      <c r="CL1942" s="18"/>
      <c r="CM1942" s="18"/>
      <c r="CN1942" s="18"/>
      <c r="CO1942" s="18"/>
      <c r="CP1942" s="18"/>
      <c r="CQ1942" s="18"/>
      <c r="CR1942" s="18"/>
      <c r="CS1942" s="18"/>
    </row>
    <row r="1943" spans="1:97">
      <c r="A1943" s="18"/>
      <c r="B1943" s="18"/>
      <c r="C1943" s="18" t="s">
        <v>19819</v>
      </c>
      <c r="D1943" s="18"/>
      <c r="E1943" s="18"/>
      <c r="F1943" s="18"/>
      <c r="G1943" s="18"/>
      <c r="H1943" s="18"/>
      <c r="I1943" s="18"/>
      <c r="J1943" s="18"/>
      <c r="K1943" s="18"/>
      <c r="L1943" s="18"/>
      <c r="M1943" s="18"/>
      <c r="N1943" s="18"/>
      <c r="O1943" s="18"/>
      <c r="P1943" s="18"/>
      <c r="Q1943" s="18"/>
      <c r="R1943" s="18"/>
      <c r="S1943" s="18"/>
      <c r="T1943" s="18"/>
      <c r="U1943" s="18"/>
      <c r="V1943" s="18"/>
      <c r="W1943" s="18"/>
      <c r="X1943" s="18"/>
      <c r="Y1943" s="18"/>
      <c r="Z1943" s="18"/>
      <c r="AA1943" s="18"/>
      <c r="AB1943" s="18"/>
      <c r="AC1943" s="18"/>
      <c r="AD1943" s="18"/>
      <c r="AE1943" s="18"/>
      <c r="AF1943" s="18"/>
      <c r="AG1943" s="18"/>
      <c r="AH1943" s="18"/>
      <c r="AI1943" s="18"/>
      <c r="AJ1943" s="18"/>
      <c r="AK1943" s="18"/>
      <c r="AL1943" s="18"/>
      <c r="AM1943" s="18"/>
      <c r="AN1943" s="18"/>
      <c r="AO1943" s="18"/>
      <c r="AP1943" s="18"/>
      <c r="AQ1943" s="18"/>
      <c r="AR1943" s="18"/>
      <c r="AS1943" s="18"/>
      <c r="AT1943" s="18"/>
      <c r="AU1943" s="18"/>
      <c r="AV1943" s="18"/>
      <c r="AW1943" s="18"/>
      <c r="AX1943" s="18"/>
      <c r="AY1943" s="18"/>
      <c r="AZ1943" s="18"/>
      <c r="BA1943" s="18"/>
      <c r="BB1943" s="18"/>
      <c r="BC1943" s="18"/>
      <c r="BD1943" s="18"/>
      <c r="BE1943" s="18"/>
      <c r="BF1943" s="18"/>
      <c r="BG1943" s="18"/>
      <c r="BH1943" s="18"/>
      <c r="BI1943" s="18"/>
      <c r="BJ1943" s="18"/>
      <c r="BK1943" s="18"/>
      <c r="BL1943" s="18"/>
      <c r="BM1943" s="18"/>
      <c r="BN1943" s="18"/>
      <c r="BO1943" s="18"/>
      <c r="BP1943" s="18"/>
      <c r="BQ1943" s="18"/>
      <c r="BR1943" s="18"/>
      <c r="BS1943" s="18"/>
      <c r="BT1943" s="18"/>
      <c r="BU1943" s="18"/>
      <c r="BV1943" s="18"/>
      <c r="BW1943" s="18"/>
      <c r="BX1943" s="18"/>
      <c r="BY1943" s="18"/>
      <c r="BZ1943" s="18"/>
      <c r="CA1943" s="18"/>
      <c r="CB1943" s="18"/>
      <c r="CC1943" s="18"/>
      <c r="CD1943" s="18"/>
      <c r="CE1943" s="18"/>
      <c r="CF1943" s="18"/>
      <c r="CG1943" s="18"/>
      <c r="CH1943" s="18"/>
      <c r="CI1943" s="18"/>
      <c r="CJ1943" s="18"/>
      <c r="CK1943" s="18"/>
      <c r="CL1943" s="18"/>
      <c r="CM1943" s="18"/>
      <c r="CN1943" s="18"/>
      <c r="CO1943" s="18"/>
      <c r="CP1943" s="18"/>
      <c r="CQ1943" s="18"/>
      <c r="CR1943" s="18"/>
      <c r="CS1943" s="18"/>
    </row>
    <row r="1944" spans="1:97">
      <c r="A1944" s="18"/>
      <c r="B1944" s="18"/>
      <c r="C1944" s="18" t="s">
        <v>19820</v>
      </c>
      <c r="D1944" s="18"/>
      <c r="E1944" s="18"/>
      <c r="F1944" s="18"/>
      <c r="G1944" s="18"/>
      <c r="H1944" s="18"/>
      <c r="I1944" s="18"/>
      <c r="J1944" s="18"/>
      <c r="K1944" s="18"/>
      <c r="L1944" s="18"/>
      <c r="M1944" s="18"/>
      <c r="N1944" s="18"/>
      <c r="O1944" s="18"/>
      <c r="P1944" s="18"/>
      <c r="Q1944" s="18"/>
      <c r="R1944" s="18"/>
      <c r="S1944" s="18"/>
      <c r="T1944" s="18"/>
      <c r="U1944" s="18"/>
      <c r="V1944" s="18"/>
      <c r="W1944" s="18"/>
      <c r="X1944" s="18"/>
      <c r="Y1944" s="18"/>
      <c r="Z1944" s="18"/>
      <c r="AA1944" s="18"/>
      <c r="AB1944" s="18"/>
      <c r="AC1944" s="18"/>
      <c r="AD1944" s="18"/>
      <c r="AE1944" s="18"/>
      <c r="AF1944" s="18"/>
      <c r="AG1944" s="18"/>
      <c r="AH1944" s="18"/>
      <c r="AI1944" s="18"/>
      <c r="AJ1944" s="18"/>
      <c r="AK1944" s="18"/>
      <c r="AL1944" s="18"/>
      <c r="AM1944" s="18"/>
      <c r="AN1944" s="18"/>
      <c r="AO1944" s="18"/>
      <c r="AP1944" s="18"/>
      <c r="AQ1944" s="18"/>
      <c r="AR1944" s="18"/>
      <c r="AS1944" s="18"/>
      <c r="AT1944" s="18"/>
      <c r="AU1944" s="18"/>
      <c r="AV1944" s="18"/>
      <c r="AW1944" s="18"/>
      <c r="AX1944" s="18"/>
      <c r="AY1944" s="18"/>
      <c r="AZ1944" s="18"/>
      <c r="BA1944" s="18"/>
      <c r="BB1944" s="18"/>
      <c r="BC1944" s="18"/>
      <c r="BD1944" s="18"/>
      <c r="BE1944" s="18"/>
      <c r="BF1944" s="18"/>
      <c r="BG1944" s="18"/>
      <c r="BH1944" s="18"/>
      <c r="BI1944" s="18"/>
      <c r="BJ1944" s="18"/>
      <c r="BK1944" s="18"/>
      <c r="BL1944" s="18"/>
      <c r="BM1944" s="18"/>
      <c r="BN1944" s="18"/>
      <c r="BO1944" s="18"/>
      <c r="BP1944" s="18"/>
      <c r="BQ1944" s="18"/>
      <c r="BR1944" s="18"/>
      <c r="BS1944" s="18"/>
      <c r="BT1944" s="18"/>
      <c r="BU1944" s="18"/>
      <c r="BV1944" s="18"/>
      <c r="BW1944" s="18"/>
      <c r="BX1944" s="18"/>
      <c r="BY1944" s="18"/>
      <c r="BZ1944" s="18"/>
      <c r="CA1944" s="18"/>
      <c r="CB1944" s="18"/>
      <c r="CC1944" s="18"/>
      <c r="CD1944" s="18"/>
      <c r="CE1944" s="18"/>
      <c r="CF1944" s="18"/>
      <c r="CG1944" s="18"/>
      <c r="CH1944" s="18"/>
      <c r="CI1944" s="18"/>
      <c r="CJ1944" s="18"/>
      <c r="CK1944" s="18"/>
      <c r="CL1944" s="18"/>
      <c r="CM1944" s="18"/>
      <c r="CN1944" s="18"/>
      <c r="CO1944" s="18"/>
      <c r="CP1944" s="18"/>
      <c r="CQ1944" s="18"/>
      <c r="CR1944" s="18"/>
      <c r="CS1944" s="18"/>
    </row>
    <row r="1945" spans="1:97">
      <c r="A1945" s="18"/>
      <c r="B1945" s="18"/>
      <c r="C1945" s="18" t="s">
        <v>19821</v>
      </c>
      <c r="D1945" s="18"/>
      <c r="E1945" s="18"/>
      <c r="F1945" s="18"/>
      <c r="G1945" s="18"/>
      <c r="H1945" s="18"/>
      <c r="I1945" s="18"/>
      <c r="J1945" s="18"/>
      <c r="K1945" s="18"/>
      <c r="L1945" s="18"/>
      <c r="M1945" s="18"/>
      <c r="N1945" s="18"/>
      <c r="O1945" s="18"/>
      <c r="P1945" s="18"/>
      <c r="Q1945" s="18"/>
      <c r="R1945" s="18"/>
      <c r="S1945" s="18"/>
      <c r="T1945" s="18"/>
      <c r="U1945" s="18"/>
      <c r="V1945" s="18"/>
      <c r="W1945" s="18"/>
      <c r="X1945" s="18"/>
      <c r="Y1945" s="18"/>
      <c r="Z1945" s="18"/>
      <c r="AA1945" s="18"/>
      <c r="AB1945" s="18"/>
      <c r="AC1945" s="18"/>
      <c r="AD1945" s="18"/>
      <c r="AE1945" s="18"/>
      <c r="AF1945" s="18"/>
      <c r="AG1945" s="18"/>
      <c r="AH1945" s="18"/>
      <c r="AI1945" s="18"/>
      <c r="AJ1945" s="18"/>
      <c r="AK1945" s="18"/>
      <c r="AL1945" s="18"/>
      <c r="AM1945" s="18"/>
      <c r="AN1945" s="18"/>
      <c r="AO1945" s="18"/>
      <c r="AP1945" s="18"/>
      <c r="AQ1945" s="18"/>
      <c r="AR1945" s="18"/>
      <c r="AS1945" s="18"/>
      <c r="AT1945" s="18"/>
      <c r="AU1945" s="18"/>
      <c r="AV1945" s="18"/>
      <c r="AW1945" s="18"/>
      <c r="AX1945" s="18"/>
      <c r="AY1945" s="18"/>
      <c r="AZ1945" s="18"/>
      <c r="BA1945" s="18"/>
      <c r="BB1945" s="18"/>
      <c r="BC1945" s="18"/>
      <c r="BD1945" s="18"/>
      <c r="BE1945" s="18"/>
      <c r="BF1945" s="18"/>
      <c r="BG1945" s="18"/>
      <c r="BH1945" s="18"/>
      <c r="BI1945" s="18"/>
      <c r="BJ1945" s="18"/>
      <c r="BK1945" s="18"/>
      <c r="BL1945" s="18"/>
      <c r="BM1945" s="18"/>
      <c r="BN1945" s="18"/>
      <c r="BO1945" s="18"/>
      <c r="BP1945" s="18"/>
      <c r="BQ1945" s="18"/>
      <c r="BR1945" s="18"/>
      <c r="BS1945" s="18"/>
      <c r="BT1945" s="18"/>
      <c r="BU1945" s="18"/>
      <c r="BV1945" s="18"/>
      <c r="BW1945" s="18"/>
      <c r="BX1945" s="18"/>
      <c r="BY1945" s="18"/>
      <c r="BZ1945" s="18"/>
      <c r="CA1945" s="18"/>
      <c r="CB1945" s="18"/>
      <c r="CC1945" s="18"/>
      <c r="CD1945" s="18"/>
      <c r="CE1945" s="18"/>
      <c r="CF1945" s="18"/>
      <c r="CG1945" s="18"/>
      <c r="CH1945" s="18"/>
      <c r="CI1945" s="18"/>
      <c r="CJ1945" s="18"/>
      <c r="CK1945" s="18"/>
      <c r="CL1945" s="18"/>
      <c r="CM1945" s="18"/>
      <c r="CN1945" s="18"/>
      <c r="CO1945" s="18"/>
      <c r="CP1945" s="18"/>
      <c r="CQ1945" s="18"/>
      <c r="CR1945" s="18"/>
      <c r="CS1945" s="18"/>
    </row>
    <row r="1946" spans="1:97">
      <c r="A1946" s="18"/>
      <c r="B1946" s="18"/>
      <c r="C1946" s="18" t="s">
        <v>19822</v>
      </c>
      <c r="D1946" s="18"/>
      <c r="E1946" s="18"/>
      <c r="F1946" s="18"/>
      <c r="G1946" s="18"/>
      <c r="H1946" s="18"/>
      <c r="I1946" s="18"/>
      <c r="J1946" s="18"/>
      <c r="K1946" s="18"/>
      <c r="L1946" s="18"/>
      <c r="M1946" s="18"/>
      <c r="N1946" s="18"/>
      <c r="O1946" s="18"/>
      <c r="P1946" s="18"/>
      <c r="Q1946" s="18"/>
      <c r="R1946" s="18"/>
      <c r="S1946" s="18"/>
      <c r="T1946" s="18"/>
      <c r="U1946" s="18"/>
      <c r="V1946" s="18"/>
      <c r="W1946" s="18"/>
      <c r="X1946" s="18"/>
      <c r="Y1946" s="18"/>
      <c r="Z1946" s="18"/>
      <c r="AA1946" s="18"/>
      <c r="AB1946" s="18"/>
      <c r="AC1946" s="18"/>
      <c r="AD1946" s="18"/>
      <c r="AE1946" s="18"/>
      <c r="AF1946" s="18"/>
      <c r="AG1946" s="18"/>
      <c r="AH1946" s="18"/>
      <c r="AI1946" s="18"/>
      <c r="AJ1946" s="18"/>
      <c r="AK1946" s="18"/>
      <c r="AL1946" s="18"/>
      <c r="AM1946" s="18"/>
      <c r="AN1946" s="18"/>
      <c r="AO1946" s="18"/>
      <c r="AP1946" s="18"/>
      <c r="AQ1946" s="18"/>
      <c r="AR1946" s="18"/>
      <c r="AS1946" s="18"/>
      <c r="AT1946" s="18"/>
      <c r="AU1946" s="18"/>
      <c r="AV1946" s="18"/>
      <c r="AW1946" s="18"/>
      <c r="AX1946" s="18"/>
      <c r="AY1946" s="18"/>
      <c r="AZ1946" s="18"/>
      <c r="BA1946" s="18"/>
      <c r="BB1946" s="18"/>
      <c r="BC1946" s="18"/>
      <c r="BD1946" s="18"/>
      <c r="BE1946" s="18"/>
      <c r="BF1946" s="18"/>
      <c r="BG1946" s="18"/>
      <c r="BH1946" s="18"/>
      <c r="BI1946" s="18"/>
      <c r="BJ1946" s="18"/>
      <c r="BK1946" s="18"/>
      <c r="BL1946" s="18"/>
      <c r="BM1946" s="18"/>
      <c r="BN1946" s="18"/>
      <c r="BO1946" s="18"/>
      <c r="BP1946" s="18"/>
      <c r="BQ1946" s="18"/>
      <c r="BR1946" s="18"/>
      <c r="BS1946" s="18"/>
      <c r="BT1946" s="18"/>
      <c r="BU1946" s="18"/>
      <c r="BV1946" s="18"/>
      <c r="BW1946" s="18"/>
      <c r="BX1946" s="18"/>
      <c r="BY1946" s="18"/>
      <c r="BZ1946" s="18"/>
      <c r="CA1946" s="18"/>
      <c r="CB1946" s="18"/>
      <c r="CC1946" s="18"/>
      <c r="CD1946" s="18"/>
      <c r="CE1946" s="18"/>
      <c r="CF1946" s="18"/>
      <c r="CG1946" s="18"/>
      <c r="CH1946" s="18"/>
      <c r="CI1946" s="18"/>
      <c r="CJ1946" s="18"/>
      <c r="CK1946" s="18"/>
      <c r="CL1946" s="18"/>
      <c r="CM1946" s="18"/>
      <c r="CN1946" s="18"/>
      <c r="CO1946" s="18"/>
      <c r="CP1946" s="18"/>
      <c r="CQ1946" s="18"/>
      <c r="CR1946" s="18"/>
      <c r="CS1946" s="18"/>
    </row>
    <row r="1947" spans="1:97">
      <c r="A1947" s="18"/>
      <c r="B1947" s="18"/>
      <c r="C1947" s="18" t="s">
        <v>19823</v>
      </c>
      <c r="D1947" s="18"/>
      <c r="E1947" s="18"/>
      <c r="F1947" s="18"/>
      <c r="G1947" s="18"/>
      <c r="H1947" s="18"/>
      <c r="I1947" s="18"/>
      <c r="J1947" s="18"/>
      <c r="K1947" s="18"/>
      <c r="L1947" s="18"/>
      <c r="M1947" s="18"/>
      <c r="N1947" s="18"/>
      <c r="O1947" s="18"/>
      <c r="P1947" s="18"/>
      <c r="Q1947" s="18"/>
      <c r="R1947" s="18"/>
      <c r="S1947" s="18"/>
      <c r="T1947" s="18"/>
      <c r="U1947" s="18"/>
      <c r="V1947" s="18"/>
      <c r="W1947" s="18"/>
      <c r="X1947" s="18"/>
      <c r="Y1947" s="18"/>
      <c r="Z1947" s="18"/>
      <c r="AA1947" s="18"/>
      <c r="AB1947" s="18"/>
      <c r="AC1947" s="18"/>
      <c r="AD1947" s="18"/>
      <c r="AE1947" s="18"/>
      <c r="AF1947" s="18"/>
      <c r="AG1947" s="18"/>
      <c r="AH1947" s="18"/>
      <c r="AI1947" s="18"/>
      <c r="AJ1947" s="18"/>
      <c r="AK1947" s="18"/>
      <c r="AL1947" s="18"/>
      <c r="AM1947" s="18"/>
      <c r="AN1947" s="18"/>
      <c r="AO1947" s="18"/>
      <c r="AP1947" s="18"/>
      <c r="AQ1947" s="18"/>
      <c r="AR1947" s="18"/>
      <c r="AS1947" s="18"/>
      <c r="AT1947" s="18"/>
      <c r="AU1947" s="18"/>
      <c r="AV1947" s="18"/>
      <c r="AW1947" s="18"/>
      <c r="AX1947" s="18"/>
      <c r="AY1947" s="18"/>
      <c r="AZ1947" s="18"/>
      <c r="BA1947" s="18"/>
      <c r="BB1947" s="18"/>
      <c r="BC1947" s="18"/>
      <c r="BD1947" s="18"/>
      <c r="BE1947" s="18"/>
      <c r="BF1947" s="18"/>
      <c r="BG1947" s="18"/>
      <c r="BH1947" s="18"/>
      <c r="BI1947" s="18"/>
      <c r="BJ1947" s="18"/>
      <c r="BK1947" s="18"/>
      <c r="BL1947" s="18"/>
      <c r="BM1947" s="18"/>
      <c r="BN1947" s="18"/>
      <c r="BO1947" s="18"/>
      <c r="BP1947" s="18"/>
      <c r="BQ1947" s="18"/>
      <c r="BR1947" s="18"/>
      <c r="BS1947" s="18"/>
      <c r="BT1947" s="18"/>
      <c r="BU1947" s="18"/>
      <c r="BV1947" s="18"/>
      <c r="BW1947" s="18"/>
      <c r="BX1947" s="18"/>
      <c r="BY1947" s="18"/>
      <c r="BZ1947" s="18"/>
      <c r="CA1947" s="18"/>
      <c r="CB1947" s="18"/>
      <c r="CC1947" s="18"/>
      <c r="CD1947" s="18"/>
      <c r="CE1947" s="18"/>
      <c r="CF1947" s="18"/>
      <c r="CG1947" s="18"/>
      <c r="CH1947" s="18"/>
      <c r="CI1947" s="18"/>
      <c r="CJ1947" s="18"/>
      <c r="CK1947" s="18"/>
      <c r="CL1947" s="18"/>
      <c r="CM1947" s="18"/>
      <c r="CN1947" s="18"/>
      <c r="CO1947" s="18"/>
      <c r="CP1947" s="18"/>
      <c r="CQ1947" s="18"/>
      <c r="CR1947" s="18"/>
      <c r="CS1947" s="18"/>
    </row>
    <row r="1948" spans="1:97">
      <c r="A1948" s="18"/>
      <c r="B1948" s="18"/>
      <c r="C1948" s="18" t="s">
        <v>19824</v>
      </c>
      <c r="D1948" s="18"/>
      <c r="E1948" s="18"/>
      <c r="F1948" s="18"/>
      <c r="G1948" s="18"/>
      <c r="H1948" s="18"/>
      <c r="I1948" s="18"/>
      <c r="J1948" s="18"/>
      <c r="K1948" s="18"/>
      <c r="L1948" s="18"/>
      <c r="M1948" s="18"/>
      <c r="N1948" s="18"/>
      <c r="O1948" s="18"/>
      <c r="P1948" s="18"/>
      <c r="Q1948" s="18"/>
      <c r="R1948" s="18"/>
      <c r="S1948" s="18"/>
      <c r="T1948" s="18"/>
      <c r="U1948" s="18"/>
      <c r="V1948" s="18"/>
      <c r="W1948" s="18"/>
      <c r="X1948" s="18"/>
      <c r="Y1948" s="18"/>
      <c r="Z1948" s="18"/>
      <c r="AA1948" s="18"/>
      <c r="AB1948" s="18"/>
      <c r="AC1948" s="18"/>
      <c r="AD1948" s="18"/>
      <c r="AE1948" s="18"/>
      <c r="AF1948" s="18"/>
      <c r="AG1948" s="18"/>
      <c r="AH1948" s="18"/>
      <c r="AI1948" s="18"/>
      <c r="AJ1948" s="18"/>
      <c r="AK1948" s="18"/>
      <c r="AL1948" s="18"/>
      <c r="AM1948" s="18"/>
      <c r="AN1948" s="18"/>
      <c r="AO1948" s="18"/>
      <c r="AP1948" s="18"/>
      <c r="AQ1948" s="18"/>
      <c r="AR1948" s="18"/>
      <c r="AS1948" s="18"/>
      <c r="AT1948" s="18"/>
      <c r="AU1948" s="18"/>
      <c r="AV1948" s="18"/>
      <c r="AW1948" s="18"/>
      <c r="AX1948" s="18"/>
      <c r="AY1948" s="18"/>
      <c r="AZ1948" s="18"/>
      <c r="BA1948" s="18"/>
      <c r="BB1948" s="18"/>
      <c r="BC1948" s="18"/>
      <c r="BD1948" s="18"/>
      <c r="BE1948" s="18"/>
      <c r="BF1948" s="18"/>
      <c r="BG1948" s="18"/>
      <c r="BH1948" s="18"/>
      <c r="BI1948" s="18"/>
      <c r="BJ1948" s="18"/>
      <c r="BK1948" s="18"/>
      <c r="BL1948" s="18"/>
      <c r="BM1948" s="18"/>
      <c r="BN1948" s="18"/>
      <c r="BO1948" s="18"/>
      <c r="BP1948" s="18"/>
      <c r="BQ1948" s="18"/>
      <c r="BR1948" s="18"/>
      <c r="BS1948" s="18"/>
      <c r="BT1948" s="18"/>
      <c r="BU1948" s="18"/>
      <c r="BV1948" s="18"/>
      <c r="BW1948" s="18"/>
      <c r="BX1948" s="18"/>
      <c r="BY1948" s="18"/>
      <c r="BZ1948" s="18"/>
      <c r="CA1948" s="18"/>
      <c r="CB1948" s="18"/>
      <c r="CC1948" s="18"/>
      <c r="CD1948" s="18"/>
      <c r="CE1948" s="18"/>
      <c r="CF1948" s="18"/>
      <c r="CG1948" s="18"/>
      <c r="CH1948" s="18"/>
      <c r="CI1948" s="18"/>
      <c r="CJ1948" s="18"/>
      <c r="CK1948" s="18"/>
      <c r="CL1948" s="18"/>
      <c r="CM1948" s="18"/>
      <c r="CN1948" s="18"/>
      <c r="CO1948" s="18"/>
      <c r="CP1948" s="18"/>
      <c r="CQ1948" s="18"/>
      <c r="CR1948" s="18"/>
      <c r="CS1948" s="18"/>
    </row>
    <row r="1949" spans="1:97">
      <c r="A1949" s="18"/>
      <c r="B1949" s="18"/>
      <c r="C1949" s="18" t="s">
        <v>19825</v>
      </c>
      <c r="D1949" s="18"/>
      <c r="E1949" s="18"/>
      <c r="F1949" s="18"/>
      <c r="G1949" s="18"/>
      <c r="H1949" s="18"/>
      <c r="I1949" s="18"/>
      <c r="J1949" s="18"/>
      <c r="K1949" s="18"/>
      <c r="L1949" s="18"/>
      <c r="M1949" s="18"/>
      <c r="N1949" s="18"/>
      <c r="O1949" s="18"/>
      <c r="P1949" s="18"/>
      <c r="Q1949" s="18"/>
      <c r="R1949" s="18"/>
      <c r="S1949" s="18"/>
      <c r="T1949" s="18"/>
      <c r="U1949" s="18"/>
      <c r="V1949" s="18"/>
      <c r="W1949" s="18"/>
      <c r="X1949" s="18"/>
      <c r="Y1949" s="18"/>
      <c r="Z1949" s="18"/>
      <c r="AA1949" s="18"/>
      <c r="AB1949" s="18"/>
      <c r="AC1949" s="18"/>
      <c r="AD1949" s="18"/>
      <c r="AE1949" s="18"/>
      <c r="AF1949" s="18"/>
      <c r="AG1949" s="18"/>
      <c r="AH1949" s="18"/>
      <c r="AI1949" s="18"/>
      <c r="AJ1949" s="18"/>
      <c r="AK1949" s="18"/>
      <c r="AL1949" s="18"/>
      <c r="AM1949" s="18"/>
      <c r="AN1949" s="18"/>
      <c r="AO1949" s="18"/>
      <c r="AP1949" s="18"/>
      <c r="AQ1949" s="18"/>
      <c r="AR1949" s="18"/>
      <c r="AS1949" s="18"/>
      <c r="AT1949" s="18"/>
      <c r="AU1949" s="18"/>
      <c r="AV1949" s="18"/>
      <c r="AW1949" s="18"/>
      <c r="AX1949" s="18"/>
      <c r="AY1949" s="18"/>
      <c r="AZ1949" s="18"/>
      <c r="BA1949" s="18"/>
      <c r="BB1949" s="18"/>
      <c r="BC1949" s="18"/>
      <c r="BD1949" s="18"/>
      <c r="BE1949" s="18"/>
      <c r="BF1949" s="18"/>
      <c r="BG1949" s="18"/>
      <c r="BH1949" s="18"/>
      <c r="BI1949" s="18"/>
      <c r="BJ1949" s="18"/>
      <c r="BK1949" s="18"/>
      <c r="BL1949" s="18"/>
      <c r="BM1949" s="18"/>
      <c r="BN1949" s="18"/>
      <c r="BO1949" s="18"/>
      <c r="BP1949" s="18"/>
      <c r="BQ1949" s="18"/>
      <c r="BR1949" s="18"/>
      <c r="BS1949" s="18"/>
      <c r="BT1949" s="18"/>
      <c r="BU1949" s="18"/>
      <c r="BV1949" s="18"/>
      <c r="BW1949" s="18"/>
      <c r="BX1949" s="18"/>
      <c r="BY1949" s="18"/>
      <c r="BZ1949" s="18"/>
      <c r="CA1949" s="18"/>
      <c r="CB1949" s="18"/>
      <c r="CC1949" s="18"/>
      <c r="CD1949" s="18"/>
      <c r="CE1949" s="18"/>
      <c r="CF1949" s="18"/>
      <c r="CG1949" s="18"/>
      <c r="CH1949" s="18"/>
      <c r="CI1949" s="18"/>
      <c r="CJ1949" s="18"/>
      <c r="CK1949" s="18"/>
      <c r="CL1949" s="18"/>
      <c r="CM1949" s="18"/>
      <c r="CN1949" s="18"/>
      <c r="CO1949" s="18"/>
      <c r="CP1949" s="18"/>
      <c r="CQ1949" s="18"/>
      <c r="CR1949" s="18"/>
      <c r="CS1949" s="18"/>
    </row>
    <row r="1950" spans="1:97">
      <c r="A1950" s="18"/>
      <c r="B1950" s="18"/>
      <c r="C1950" s="18" t="s">
        <v>19826</v>
      </c>
      <c r="D1950" s="18"/>
      <c r="E1950" s="18"/>
      <c r="F1950" s="18"/>
      <c r="G1950" s="18"/>
      <c r="H1950" s="18"/>
      <c r="I1950" s="18"/>
      <c r="J1950" s="18"/>
      <c r="K1950" s="18"/>
      <c r="L1950" s="18"/>
      <c r="M1950" s="18"/>
      <c r="N1950" s="18"/>
      <c r="O1950" s="18"/>
      <c r="P1950" s="18"/>
      <c r="Q1950" s="18"/>
      <c r="R1950" s="18"/>
      <c r="S1950" s="18"/>
      <c r="T1950" s="18"/>
      <c r="U1950" s="18"/>
      <c r="V1950" s="18"/>
      <c r="W1950" s="18"/>
      <c r="X1950" s="18"/>
      <c r="Y1950" s="18"/>
      <c r="Z1950" s="18"/>
      <c r="AA1950" s="18"/>
      <c r="AB1950" s="18"/>
      <c r="AC1950" s="18"/>
      <c r="AD1950" s="18"/>
      <c r="AE1950" s="18"/>
      <c r="AF1950" s="18"/>
      <c r="AG1950" s="18"/>
      <c r="AH1950" s="18"/>
      <c r="AI1950" s="18"/>
      <c r="AJ1950" s="18"/>
      <c r="AK1950" s="18"/>
      <c r="AL1950" s="18"/>
      <c r="AM1950" s="18"/>
      <c r="AN1950" s="18"/>
      <c r="AO1950" s="18"/>
      <c r="AP1950" s="18"/>
      <c r="AQ1950" s="18"/>
      <c r="AR1950" s="18"/>
      <c r="AS1950" s="18"/>
      <c r="AT1950" s="18"/>
      <c r="AU1950" s="18"/>
      <c r="AV1950" s="18"/>
      <c r="AW1950" s="18"/>
      <c r="AX1950" s="18"/>
      <c r="AY1950" s="18"/>
      <c r="AZ1950" s="18"/>
      <c r="BA1950" s="18"/>
      <c r="BB1950" s="18"/>
      <c r="BC1950" s="18"/>
      <c r="BD1950" s="18"/>
      <c r="BE1950" s="18"/>
      <c r="BF1950" s="18"/>
      <c r="BG1950" s="18"/>
      <c r="BH1950" s="18"/>
      <c r="BI1950" s="18"/>
      <c r="BJ1950" s="18"/>
      <c r="BK1950" s="18"/>
      <c r="BL1950" s="18"/>
      <c r="BM1950" s="18"/>
      <c r="BN1950" s="18"/>
      <c r="BO1950" s="18"/>
      <c r="BP1950" s="18"/>
      <c r="BQ1950" s="18"/>
      <c r="BR1950" s="18"/>
      <c r="BS1950" s="18"/>
      <c r="BT1950" s="18"/>
      <c r="BU1950" s="18"/>
      <c r="BV1950" s="18"/>
      <c r="BW1950" s="18"/>
      <c r="BX1950" s="18"/>
      <c r="BY1950" s="18"/>
      <c r="BZ1950" s="18"/>
      <c r="CA1950" s="18"/>
      <c r="CB1950" s="18"/>
      <c r="CC1950" s="18"/>
      <c r="CD1950" s="18"/>
      <c r="CE1950" s="18"/>
      <c r="CF1950" s="18"/>
      <c r="CG1950" s="18"/>
      <c r="CH1950" s="18"/>
      <c r="CI1950" s="18"/>
      <c r="CJ1950" s="18"/>
      <c r="CK1950" s="18"/>
      <c r="CL1950" s="18"/>
      <c r="CM1950" s="18"/>
      <c r="CN1950" s="18"/>
      <c r="CO1950" s="18"/>
      <c r="CP1950" s="18"/>
      <c r="CQ1950" s="18"/>
      <c r="CR1950" s="18"/>
      <c r="CS1950" s="18"/>
    </row>
    <row r="1951" spans="1:97">
      <c r="A1951" s="18"/>
      <c r="B1951" s="18"/>
      <c r="C1951" s="18" t="s">
        <v>19827</v>
      </c>
      <c r="D1951" s="18"/>
      <c r="E1951" s="18"/>
      <c r="F1951" s="18"/>
      <c r="G1951" s="18"/>
      <c r="H1951" s="18"/>
      <c r="I1951" s="18"/>
      <c r="J1951" s="18"/>
      <c r="K1951" s="18"/>
      <c r="L1951" s="18"/>
      <c r="M1951" s="18"/>
      <c r="N1951" s="18"/>
      <c r="O1951" s="18"/>
      <c r="P1951" s="18"/>
      <c r="Q1951" s="18"/>
      <c r="R1951" s="18"/>
      <c r="S1951" s="18"/>
      <c r="T1951" s="18"/>
      <c r="U1951" s="18"/>
      <c r="V1951" s="18"/>
      <c r="W1951" s="18"/>
      <c r="X1951" s="18"/>
      <c r="Y1951" s="18"/>
      <c r="Z1951" s="18"/>
      <c r="AA1951" s="18"/>
      <c r="AB1951" s="18"/>
      <c r="AC1951" s="18"/>
      <c r="AD1951" s="18"/>
      <c r="AE1951" s="18"/>
      <c r="AF1951" s="18"/>
      <c r="AG1951" s="18"/>
      <c r="AH1951" s="18"/>
      <c r="AI1951" s="18"/>
      <c r="AJ1951" s="18"/>
      <c r="AK1951" s="18"/>
      <c r="AL1951" s="18"/>
      <c r="AM1951" s="18"/>
      <c r="AN1951" s="18"/>
      <c r="AO1951" s="18"/>
      <c r="AP1951" s="18"/>
      <c r="AQ1951" s="18"/>
      <c r="AR1951" s="18"/>
      <c r="AS1951" s="18"/>
      <c r="AT1951" s="18"/>
      <c r="AU1951" s="18"/>
      <c r="AV1951" s="18"/>
      <c r="AW1951" s="18"/>
      <c r="AX1951" s="18"/>
      <c r="AY1951" s="18"/>
      <c r="AZ1951" s="18"/>
      <c r="BA1951" s="18"/>
      <c r="BB1951" s="18"/>
      <c r="BC1951" s="18"/>
      <c r="BD1951" s="18"/>
      <c r="BE1951" s="18"/>
      <c r="BF1951" s="18"/>
      <c r="BG1951" s="18"/>
      <c r="BH1951" s="18"/>
      <c r="BI1951" s="18"/>
      <c r="BJ1951" s="18"/>
      <c r="BK1951" s="18"/>
      <c r="BL1951" s="18"/>
      <c r="BM1951" s="18"/>
      <c r="BN1951" s="18"/>
      <c r="BO1951" s="18"/>
      <c r="BP1951" s="18"/>
      <c r="BQ1951" s="18"/>
      <c r="BR1951" s="18"/>
      <c r="BS1951" s="18"/>
      <c r="BT1951" s="18"/>
      <c r="BU1951" s="18"/>
      <c r="BV1951" s="18"/>
      <c r="BW1951" s="18"/>
      <c r="BX1951" s="18"/>
      <c r="BY1951" s="18"/>
      <c r="BZ1951" s="18"/>
      <c r="CA1951" s="18"/>
      <c r="CB1951" s="18"/>
      <c r="CC1951" s="18"/>
      <c r="CD1951" s="18"/>
      <c r="CE1951" s="18"/>
      <c r="CF1951" s="18"/>
      <c r="CG1951" s="18"/>
      <c r="CH1951" s="18"/>
      <c r="CI1951" s="18"/>
      <c r="CJ1951" s="18"/>
      <c r="CK1951" s="18"/>
      <c r="CL1951" s="18"/>
      <c r="CM1951" s="18"/>
      <c r="CN1951" s="18"/>
      <c r="CO1951" s="18"/>
      <c r="CP1951" s="18"/>
      <c r="CQ1951" s="18"/>
      <c r="CR1951" s="18"/>
      <c r="CS1951" s="18"/>
    </row>
    <row r="1952" spans="1:97">
      <c r="A1952" s="18"/>
      <c r="B1952" s="18"/>
      <c r="C1952" s="18" t="s">
        <v>19828</v>
      </c>
      <c r="D1952" s="18"/>
      <c r="E1952" s="18"/>
      <c r="F1952" s="18"/>
      <c r="G1952" s="18"/>
      <c r="H1952" s="18"/>
      <c r="I1952" s="18"/>
      <c r="J1952" s="18"/>
      <c r="K1952" s="18"/>
      <c r="L1952" s="18"/>
      <c r="M1952" s="18"/>
      <c r="N1952" s="18"/>
      <c r="O1952" s="18"/>
      <c r="P1952" s="18"/>
      <c r="Q1952" s="18"/>
      <c r="R1952" s="18"/>
      <c r="S1952" s="18"/>
      <c r="T1952" s="18"/>
      <c r="U1952" s="18"/>
      <c r="V1952" s="18"/>
      <c r="W1952" s="18"/>
      <c r="X1952" s="18"/>
      <c r="Y1952" s="18"/>
      <c r="Z1952" s="18"/>
      <c r="AA1952" s="18"/>
      <c r="AB1952" s="18"/>
      <c r="AC1952" s="18"/>
      <c r="AD1952" s="18"/>
      <c r="AE1952" s="18"/>
      <c r="AF1952" s="18"/>
      <c r="AG1952" s="18"/>
      <c r="AH1952" s="18"/>
      <c r="AI1952" s="18"/>
      <c r="AJ1952" s="18"/>
      <c r="AK1952" s="18"/>
      <c r="AL1952" s="18"/>
      <c r="AM1952" s="18"/>
      <c r="AN1952" s="18"/>
      <c r="AO1952" s="18"/>
      <c r="AP1952" s="18"/>
      <c r="AQ1952" s="18"/>
      <c r="AR1952" s="18"/>
      <c r="AS1952" s="18"/>
      <c r="AT1952" s="18"/>
      <c r="AU1952" s="18"/>
      <c r="AV1952" s="18"/>
      <c r="AW1952" s="18"/>
      <c r="AX1952" s="18"/>
      <c r="AY1952" s="18"/>
      <c r="AZ1952" s="18"/>
      <c r="BA1952" s="18"/>
      <c r="BB1952" s="18"/>
      <c r="BC1952" s="18"/>
      <c r="BD1952" s="18"/>
      <c r="BE1952" s="18"/>
      <c r="BF1952" s="18"/>
      <c r="BG1952" s="18"/>
      <c r="BH1952" s="18"/>
      <c r="BI1952" s="18"/>
      <c r="BJ1952" s="18"/>
      <c r="BK1952" s="18"/>
      <c r="BL1952" s="18"/>
      <c r="BM1952" s="18"/>
      <c r="BN1952" s="18"/>
      <c r="BO1952" s="18"/>
      <c r="BP1952" s="18"/>
      <c r="BQ1952" s="18"/>
      <c r="BR1952" s="18"/>
      <c r="BS1952" s="18"/>
      <c r="BT1952" s="18"/>
      <c r="BU1952" s="18"/>
      <c r="BV1952" s="18"/>
      <c r="BW1952" s="18"/>
      <c r="BX1952" s="18"/>
      <c r="BY1952" s="18"/>
      <c r="BZ1952" s="18"/>
      <c r="CA1952" s="18"/>
      <c r="CB1952" s="18"/>
      <c r="CC1952" s="18"/>
      <c r="CD1952" s="18"/>
      <c r="CE1952" s="18"/>
      <c r="CF1952" s="18"/>
      <c r="CG1952" s="18"/>
      <c r="CH1952" s="18"/>
      <c r="CI1952" s="18"/>
      <c r="CJ1952" s="18"/>
      <c r="CK1952" s="18"/>
      <c r="CL1952" s="18"/>
      <c r="CM1952" s="18"/>
      <c r="CN1952" s="18"/>
      <c r="CO1952" s="18"/>
      <c r="CP1952" s="18"/>
      <c r="CQ1952" s="18"/>
      <c r="CR1952" s="18"/>
      <c r="CS1952" s="18"/>
    </row>
    <row r="1953" spans="1:97">
      <c r="A1953" s="18"/>
      <c r="B1953" s="18"/>
      <c r="C1953" s="18" t="s">
        <v>19829</v>
      </c>
      <c r="D1953" s="18"/>
      <c r="E1953" s="18"/>
      <c r="F1953" s="18"/>
      <c r="G1953" s="18"/>
      <c r="H1953" s="18"/>
      <c r="I1953" s="18"/>
      <c r="J1953" s="18"/>
      <c r="K1953" s="18"/>
      <c r="L1953" s="18"/>
      <c r="M1953" s="18"/>
      <c r="N1953" s="18"/>
      <c r="O1953" s="18"/>
      <c r="P1953" s="18"/>
      <c r="Q1953" s="18"/>
      <c r="R1953" s="18"/>
      <c r="S1953" s="18"/>
      <c r="T1953" s="18"/>
      <c r="U1953" s="18"/>
      <c r="V1953" s="18"/>
      <c r="W1953" s="18"/>
      <c r="X1953" s="18"/>
      <c r="Y1953" s="18"/>
      <c r="Z1953" s="18"/>
      <c r="AA1953" s="18"/>
      <c r="AB1953" s="18"/>
      <c r="AC1953" s="18"/>
      <c r="AD1953" s="18"/>
      <c r="AE1953" s="18"/>
      <c r="AF1953" s="18"/>
      <c r="AG1953" s="18"/>
      <c r="AH1953" s="18"/>
      <c r="AI1953" s="18"/>
      <c r="AJ1953" s="18"/>
      <c r="AK1953" s="18"/>
      <c r="AL1953" s="18"/>
      <c r="AM1953" s="18"/>
      <c r="AN1953" s="18"/>
      <c r="AO1953" s="18"/>
      <c r="AP1953" s="18"/>
      <c r="AQ1953" s="18"/>
      <c r="AR1953" s="18"/>
      <c r="AS1953" s="18"/>
      <c r="AT1953" s="18"/>
      <c r="AU1953" s="18"/>
      <c r="AV1953" s="18"/>
      <c r="AW1953" s="18"/>
      <c r="AX1953" s="18"/>
      <c r="AY1953" s="18"/>
      <c r="AZ1953" s="18"/>
      <c r="BA1953" s="18"/>
      <c r="BB1953" s="18"/>
      <c r="BC1953" s="18"/>
      <c r="BD1953" s="18"/>
      <c r="BE1953" s="18"/>
      <c r="BF1953" s="18"/>
      <c r="BG1953" s="18"/>
      <c r="BH1953" s="18"/>
      <c r="BI1953" s="18"/>
      <c r="BJ1953" s="18"/>
      <c r="BK1953" s="18"/>
      <c r="BL1953" s="18"/>
      <c r="BM1953" s="18"/>
      <c r="BN1953" s="18"/>
      <c r="BO1953" s="18"/>
      <c r="BP1953" s="18"/>
      <c r="BQ1953" s="18"/>
      <c r="BR1953" s="18"/>
      <c r="BS1953" s="18"/>
      <c r="BT1953" s="18"/>
      <c r="BU1953" s="18"/>
      <c r="BV1953" s="18"/>
      <c r="BW1953" s="18"/>
      <c r="BX1953" s="18"/>
      <c r="BY1953" s="18"/>
      <c r="BZ1953" s="18"/>
      <c r="CA1953" s="18"/>
      <c r="CB1953" s="18"/>
      <c r="CC1953" s="18"/>
      <c r="CD1953" s="18"/>
      <c r="CE1953" s="18"/>
      <c r="CF1953" s="18"/>
      <c r="CG1953" s="18"/>
      <c r="CH1953" s="18"/>
      <c r="CI1953" s="18"/>
      <c r="CJ1953" s="18"/>
      <c r="CK1953" s="18"/>
      <c r="CL1953" s="18"/>
      <c r="CM1953" s="18"/>
      <c r="CN1953" s="18"/>
      <c r="CO1953" s="18"/>
      <c r="CP1953" s="18"/>
      <c r="CQ1953" s="18"/>
      <c r="CR1953" s="18"/>
      <c r="CS1953" s="18"/>
    </row>
    <row r="1954" spans="1:97">
      <c r="A1954" s="18"/>
      <c r="B1954" s="18"/>
      <c r="C1954" s="18" t="s">
        <v>19830</v>
      </c>
      <c r="D1954" s="18"/>
      <c r="E1954" s="18"/>
      <c r="F1954" s="18"/>
      <c r="G1954" s="18"/>
      <c r="H1954" s="18"/>
      <c r="I1954" s="18"/>
      <c r="J1954" s="18"/>
      <c r="K1954" s="18"/>
      <c r="L1954" s="18"/>
      <c r="M1954" s="18"/>
      <c r="N1954" s="18"/>
      <c r="O1954" s="18"/>
      <c r="P1954" s="18"/>
      <c r="Q1954" s="18"/>
      <c r="R1954" s="18"/>
      <c r="S1954" s="18"/>
      <c r="T1954" s="18"/>
      <c r="U1954" s="18"/>
      <c r="V1954" s="18"/>
      <c r="W1954" s="18"/>
      <c r="X1954" s="18"/>
      <c r="Y1954" s="18"/>
      <c r="Z1954" s="18"/>
      <c r="AA1954" s="18"/>
      <c r="AB1954" s="18"/>
      <c r="AC1954" s="18"/>
      <c r="AD1954" s="18"/>
      <c r="AE1954" s="18"/>
      <c r="AF1954" s="18"/>
      <c r="AG1954" s="18"/>
      <c r="AH1954" s="18"/>
      <c r="AI1954" s="18"/>
      <c r="AJ1954" s="18"/>
      <c r="AK1954" s="18"/>
      <c r="AL1954" s="18"/>
      <c r="AM1954" s="18"/>
      <c r="AN1954" s="18"/>
      <c r="AO1954" s="18"/>
      <c r="AP1954" s="18"/>
      <c r="AQ1954" s="18"/>
      <c r="AR1954" s="18"/>
      <c r="AS1954" s="18"/>
      <c r="AT1954" s="18"/>
      <c r="AU1954" s="18"/>
      <c r="AV1954" s="18"/>
      <c r="AW1954" s="18"/>
      <c r="AX1954" s="18"/>
      <c r="AY1954" s="18"/>
      <c r="AZ1954" s="18"/>
      <c r="BA1954" s="18"/>
      <c r="BB1954" s="18"/>
      <c r="BC1954" s="18"/>
      <c r="BD1954" s="18"/>
      <c r="BE1954" s="18"/>
      <c r="BF1954" s="18"/>
      <c r="BG1954" s="18"/>
      <c r="BH1954" s="18"/>
      <c r="BI1954" s="18"/>
      <c r="BJ1954" s="18"/>
      <c r="BK1954" s="18"/>
      <c r="BL1954" s="18"/>
      <c r="BM1954" s="18"/>
      <c r="BN1954" s="18"/>
      <c r="BO1954" s="18"/>
      <c r="BP1954" s="18"/>
      <c r="BQ1954" s="18"/>
      <c r="BR1954" s="18"/>
      <c r="BS1954" s="18"/>
      <c r="BT1954" s="18"/>
      <c r="BU1954" s="18"/>
      <c r="BV1954" s="18"/>
      <c r="BW1954" s="18"/>
      <c r="BX1954" s="18"/>
      <c r="BY1954" s="18"/>
      <c r="BZ1954" s="18"/>
      <c r="CA1954" s="18"/>
      <c r="CB1954" s="18"/>
      <c r="CC1954" s="18"/>
      <c r="CD1954" s="18"/>
      <c r="CE1954" s="18"/>
      <c r="CF1954" s="18"/>
      <c r="CG1954" s="18"/>
      <c r="CH1954" s="18"/>
      <c r="CI1954" s="18"/>
      <c r="CJ1954" s="18"/>
      <c r="CK1954" s="18"/>
      <c r="CL1954" s="18"/>
      <c r="CM1954" s="18"/>
      <c r="CN1954" s="18"/>
      <c r="CO1954" s="18"/>
      <c r="CP1954" s="18"/>
      <c r="CQ1954" s="18"/>
      <c r="CR1954" s="18"/>
      <c r="CS1954" s="18"/>
    </row>
    <row r="1955" spans="1:97">
      <c r="A1955" s="18"/>
      <c r="B1955" s="18"/>
      <c r="C1955" s="18" t="s">
        <v>19831</v>
      </c>
      <c r="D1955" s="18"/>
      <c r="E1955" s="18"/>
      <c r="F1955" s="18"/>
      <c r="G1955" s="18"/>
      <c r="H1955" s="18"/>
      <c r="I1955" s="18"/>
      <c r="J1955" s="18"/>
      <c r="K1955" s="18"/>
      <c r="L1955" s="18"/>
      <c r="M1955" s="18"/>
      <c r="N1955" s="18"/>
      <c r="O1955" s="18"/>
      <c r="P1955" s="18"/>
      <c r="Q1955" s="18"/>
      <c r="R1955" s="18"/>
      <c r="S1955" s="18"/>
      <c r="T1955" s="18"/>
      <c r="U1955" s="18"/>
      <c r="V1955" s="18"/>
      <c r="W1955" s="18"/>
      <c r="X1955" s="18"/>
      <c r="Y1955" s="18"/>
      <c r="Z1955" s="18"/>
      <c r="AA1955" s="18"/>
      <c r="AB1955" s="18"/>
      <c r="AC1955" s="18"/>
      <c r="AD1955" s="18"/>
      <c r="AE1955" s="18"/>
      <c r="AF1955" s="18"/>
      <c r="AG1955" s="18"/>
      <c r="AH1955" s="18"/>
      <c r="AI1955" s="18"/>
      <c r="AJ1955" s="18"/>
      <c r="AK1955" s="18"/>
      <c r="AL1955" s="18"/>
      <c r="AM1955" s="18"/>
      <c r="AN1955" s="18"/>
      <c r="AO1955" s="18"/>
      <c r="AP1955" s="18"/>
      <c r="AQ1955" s="18"/>
      <c r="AR1955" s="18"/>
      <c r="AS1955" s="18"/>
      <c r="AT1955" s="18"/>
      <c r="AU1955" s="18"/>
      <c r="AV1955" s="18"/>
      <c r="AW1955" s="18"/>
      <c r="AX1955" s="18"/>
      <c r="AY1955" s="18"/>
      <c r="AZ1955" s="18"/>
      <c r="BA1955" s="18"/>
      <c r="BB1955" s="18"/>
      <c r="BC1955" s="18"/>
      <c r="BD1955" s="18"/>
      <c r="BE1955" s="18"/>
      <c r="BF1955" s="18"/>
      <c r="BG1955" s="18"/>
      <c r="BH1955" s="18"/>
      <c r="BI1955" s="18"/>
      <c r="BJ1955" s="18"/>
      <c r="BK1955" s="18"/>
      <c r="BL1955" s="18"/>
      <c r="BM1955" s="18"/>
      <c r="BN1955" s="18"/>
      <c r="BO1955" s="18"/>
      <c r="BP1955" s="18"/>
      <c r="BQ1955" s="18"/>
      <c r="BR1955" s="18"/>
      <c r="BS1955" s="18"/>
      <c r="BT1955" s="18"/>
      <c r="BU1955" s="18"/>
      <c r="BV1955" s="18"/>
      <c r="BW1955" s="18"/>
      <c r="BX1955" s="18"/>
      <c r="BY1955" s="18"/>
      <c r="BZ1955" s="18"/>
      <c r="CA1955" s="18"/>
      <c r="CB1955" s="18"/>
      <c r="CC1955" s="18"/>
      <c r="CD1955" s="18"/>
      <c r="CE1955" s="18"/>
      <c r="CF1955" s="18"/>
      <c r="CG1955" s="18"/>
      <c r="CH1955" s="18"/>
      <c r="CI1955" s="18"/>
      <c r="CJ1955" s="18"/>
      <c r="CK1955" s="18"/>
      <c r="CL1955" s="18"/>
      <c r="CM1955" s="18"/>
      <c r="CN1955" s="18"/>
      <c r="CO1955" s="18"/>
      <c r="CP1955" s="18"/>
      <c r="CQ1955" s="18"/>
      <c r="CR1955" s="18"/>
      <c r="CS1955" s="18"/>
    </row>
    <row r="1956" spans="1:97">
      <c r="A1956" s="18"/>
      <c r="B1956" s="18"/>
      <c r="C1956" s="18" t="s">
        <v>19832</v>
      </c>
      <c r="D1956" s="18"/>
      <c r="E1956" s="18"/>
      <c r="F1956" s="18"/>
      <c r="G1956" s="18"/>
      <c r="H1956" s="18"/>
      <c r="I1956" s="18"/>
      <c r="J1956" s="18"/>
      <c r="K1956" s="18"/>
      <c r="L1956" s="18"/>
      <c r="M1956" s="18"/>
      <c r="N1956" s="18"/>
      <c r="O1956" s="18"/>
      <c r="P1956" s="18"/>
      <c r="Q1956" s="18"/>
      <c r="R1956" s="18"/>
      <c r="S1956" s="18"/>
      <c r="T1956" s="18"/>
      <c r="U1956" s="18"/>
      <c r="V1956" s="18"/>
      <c r="W1956" s="18"/>
      <c r="X1956" s="18"/>
      <c r="Y1956" s="18"/>
      <c r="Z1956" s="18"/>
      <c r="AA1956" s="18"/>
      <c r="AB1956" s="18"/>
      <c r="AC1956" s="18"/>
      <c r="AD1956" s="18"/>
      <c r="AE1956" s="18"/>
      <c r="AF1956" s="18"/>
      <c r="AG1956" s="18"/>
      <c r="AH1956" s="18"/>
      <c r="AI1956" s="18"/>
      <c r="AJ1956" s="18"/>
      <c r="AK1956" s="18"/>
      <c r="AL1956" s="18"/>
      <c r="AM1956" s="18"/>
      <c r="AN1956" s="18"/>
      <c r="AO1956" s="18"/>
      <c r="AP1956" s="18"/>
      <c r="AQ1956" s="18"/>
      <c r="AR1956" s="18"/>
      <c r="AS1956" s="18"/>
      <c r="AT1956" s="18"/>
      <c r="AU1956" s="18"/>
      <c r="AV1956" s="18"/>
      <c r="AW1956" s="18"/>
      <c r="AX1956" s="18"/>
      <c r="AY1956" s="18"/>
      <c r="AZ1956" s="18"/>
      <c r="BA1956" s="18"/>
      <c r="BB1956" s="18"/>
      <c r="BC1956" s="18"/>
      <c r="BD1956" s="18"/>
      <c r="BE1956" s="18"/>
      <c r="BF1956" s="18"/>
      <c r="BG1956" s="18"/>
      <c r="BH1956" s="18"/>
      <c r="BI1956" s="18"/>
      <c r="BJ1956" s="18"/>
      <c r="BK1956" s="18"/>
      <c r="BL1956" s="18"/>
      <c r="BM1956" s="18"/>
      <c r="BN1956" s="18"/>
      <c r="BO1956" s="18"/>
      <c r="BP1956" s="18"/>
      <c r="BQ1956" s="18"/>
      <c r="BR1956" s="18"/>
      <c r="BS1956" s="18"/>
      <c r="BT1956" s="18"/>
      <c r="BU1956" s="18"/>
      <c r="BV1956" s="18"/>
      <c r="BW1956" s="18"/>
      <c r="BX1956" s="18"/>
      <c r="BY1956" s="18"/>
      <c r="BZ1956" s="18"/>
      <c r="CA1956" s="18"/>
      <c r="CB1956" s="18"/>
      <c r="CC1956" s="18"/>
      <c r="CD1956" s="18"/>
      <c r="CE1956" s="18"/>
      <c r="CF1956" s="18"/>
      <c r="CG1956" s="18"/>
      <c r="CH1956" s="18"/>
      <c r="CI1956" s="18"/>
      <c r="CJ1956" s="18"/>
      <c r="CK1956" s="18"/>
      <c r="CL1956" s="18"/>
      <c r="CM1956" s="18"/>
      <c r="CN1956" s="18"/>
      <c r="CO1956" s="18"/>
      <c r="CP1956" s="18"/>
      <c r="CQ1956" s="18"/>
      <c r="CR1956" s="18"/>
      <c r="CS1956" s="18"/>
    </row>
    <row r="1957" spans="1:97">
      <c r="A1957" s="18"/>
      <c r="B1957" s="18"/>
      <c r="C1957" s="18" t="s">
        <v>19833</v>
      </c>
      <c r="D1957" s="18"/>
      <c r="E1957" s="18"/>
      <c r="F1957" s="18"/>
      <c r="G1957" s="18"/>
      <c r="H1957" s="18"/>
      <c r="I1957" s="18"/>
      <c r="J1957" s="18"/>
      <c r="K1957" s="18"/>
      <c r="L1957" s="18"/>
      <c r="M1957" s="18"/>
      <c r="N1957" s="18"/>
      <c r="O1957" s="18"/>
      <c r="P1957" s="18"/>
      <c r="Q1957" s="18"/>
      <c r="R1957" s="18"/>
      <c r="S1957" s="18"/>
      <c r="T1957" s="18"/>
      <c r="U1957" s="18"/>
      <c r="V1957" s="18"/>
      <c r="W1957" s="18"/>
      <c r="X1957" s="18"/>
      <c r="Y1957" s="18"/>
      <c r="Z1957" s="18"/>
      <c r="AA1957" s="18"/>
      <c r="AB1957" s="18"/>
      <c r="AC1957" s="18"/>
      <c r="AD1957" s="18"/>
      <c r="AE1957" s="18"/>
      <c r="AF1957" s="18"/>
      <c r="AG1957" s="18"/>
      <c r="AH1957" s="18"/>
      <c r="AI1957" s="18"/>
      <c r="AJ1957" s="18"/>
      <c r="AK1957" s="18"/>
      <c r="AL1957" s="18"/>
      <c r="AM1957" s="18"/>
      <c r="AN1957" s="18"/>
      <c r="AO1957" s="18"/>
      <c r="AP1957" s="18"/>
      <c r="AQ1957" s="18"/>
      <c r="AR1957" s="18"/>
      <c r="AS1957" s="18"/>
      <c r="AT1957" s="18"/>
      <c r="AU1957" s="18"/>
      <c r="AV1957" s="18"/>
      <c r="AW1957" s="18"/>
      <c r="AX1957" s="18"/>
      <c r="AY1957" s="18"/>
      <c r="AZ1957" s="18"/>
      <c r="BA1957" s="18"/>
      <c r="BB1957" s="18"/>
      <c r="BC1957" s="18"/>
      <c r="BD1957" s="18"/>
      <c r="BE1957" s="18"/>
      <c r="BF1957" s="18"/>
      <c r="BG1957" s="18"/>
      <c r="BH1957" s="18"/>
      <c r="BI1957" s="18"/>
      <c r="BJ1957" s="18"/>
      <c r="BK1957" s="18"/>
      <c r="BL1957" s="18"/>
      <c r="BM1957" s="18"/>
      <c r="BN1957" s="18"/>
      <c r="BO1957" s="18"/>
      <c r="BP1957" s="18"/>
      <c r="BQ1957" s="18"/>
      <c r="BR1957" s="18"/>
      <c r="BS1957" s="18"/>
      <c r="BT1957" s="18"/>
      <c r="BU1957" s="18"/>
      <c r="BV1957" s="18"/>
      <c r="BW1957" s="18"/>
      <c r="BX1957" s="18"/>
      <c r="BY1957" s="18"/>
      <c r="BZ1957" s="18"/>
      <c r="CA1957" s="18"/>
      <c r="CB1957" s="18"/>
      <c r="CC1957" s="18"/>
      <c r="CD1957" s="18"/>
      <c r="CE1957" s="18"/>
      <c r="CF1957" s="18"/>
      <c r="CG1957" s="18"/>
      <c r="CH1957" s="18"/>
      <c r="CI1957" s="18"/>
      <c r="CJ1957" s="18"/>
      <c r="CK1957" s="18"/>
      <c r="CL1957" s="18"/>
      <c r="CM1957" s="18"/>
      <c r="CN1957" s="18"/>
      <c r="CO1957" s="18"/>
      <c r="CP1957" s="18"/>
      <c r="CQ1957" s="18"/>
      <c r="CR1957" s="18"/>
      <c r="CS1957" s="18"/>
    </row>
    <row r="1958" spans="1:97">
      <c r="A1958" s="18"/>
      <c r="B1958" s="18"/>
      <c r="C1958" s="18" t="s">
        <v>19834</v>
      </c>
      <c r="D1958" s="18"/>
      <c r="E1958" s="18"/>
      <c r="F1958" s="18"/>
      <c r="G1958" s="18"/>
      <c r="H1958" s="18"/>
      <c r="I1958" s="18"/>
      <c r="J1958" s="18"/>
      <c r="K1958" s="18"/>
      <c r="L1958" s="18"/>
      <c r="M1958" s="18"/>
      <c r="N1958" s="18"/>
      <c r="O1958" s="18"/>
      <c r="P1958" s="18"/>
      <c r="Q1958" s="18"/>
      <c r="R1958" s="18"/>
      <c r="S1958" s="18"/>
      <c r="T1958" s="18"/>
      <c r="U1958" s="18"/>
      <c r="V1958" s="18"/>
      <c r="W1958" s="18"/>
      <c r="X1958" s="18"/>
      <c r="Y1958" s="18"/>
      <c r="Z1958" s="18"/>
      <c r="AA1958" s="18"/>
      <c r="AB1958" s="18"/>
      <c r="AC1958" s="18"/>
      <c r="AD1958" s="18"/>
      <c r="AE1958" s="18"/>
      <c r="AF1958" s="18"/>
      <c r="AG1958" s="18"/>
      <c r="AH1958" s="18"/>
      <c r="AI1958" s="18"/>
      <c r="AJ1958" s="18"/>
      <c r="AK1958" s="18"/>
      <c r="AL1958" s="18"/>
      <c r="AM1958" s="18"/>
      <c r="AN1958" s="18"/>
      <c r="AO1958" s="18"/>
      <c r="AP1958" s="18"/>
      <c r="AQ1958" s="18"/>
      <c r="AR1958" s="18"/>
      <c r="AS1958" s="18"/>
      <c r="AT1958" s="18"/>
      <c r="AU1958" s="18"/>
      <c r="AV1958" s="18"/>
      <c r="AW1958" s="18"/>
      <c r="AX1958" s="18"/>
      <c r="AY1958" s="18"/>
      <c r="AZ1958" s="18"/>
      <c r="BA1958" s="18"/>
      <c r="BB1958" s="18"/>
      <c r="BC1958" s="18"/>
      <c r="BD1958" s="18"/>
      <c r="BE1958" s="18"/>
      <c r="BF1958" s="18"/>
      <c r="BG1958" s="18"/>
      <c r="BH1958" s="18"/>
      <c r="BI1958" s="18"/>
      <c r="BJ1958" s="18"/>
      <c r="BK1958" s="18"/>
      <c r="BL1958" s="18"/>
      <c r="BM1958" s="18"/>
      <c r="BN1958" s="18"/>
      <c r="BO1958" s="18"/>
      <c r="BP1958" s="18"/>
      <c r="BQ1958" s="18"/>
      <c r="BR1958" s="18"/>
      <c r="BS1958" s="18"/>
      <c r="BT1958" s="18"/>
      <c r="BU1958" s="18"/>
      <c r="BV1958" s="18"/>
      <c r="BW1958" s="18"/>
      <c r="BX1958" s="18"/>
      <c r="BY1958" s="18"/>
      <c r="BZ1958" s="18"/>
      <c r="CA1958" s="18"/>
      <c r="CB1958" s="18"/>
      <c r="CC1958" s="18"/>
      <c r="CD1958" s="18"/>
      <c r="CE1958" s="18"/>
      <c r="CF1958" s="18"/>
      <c r="CG1958" s="18"/>
      <c r="CH1958" s="18"/>
      <c r="CI1958" s="18"/>
      <c r="CJ1958" s="18"/>
      <c r="CK1958" s="18"/>
      <c r="CL1958" s="18"/>
      <c r="CM1958" s="18"/>
      <c r="CN1958" s="18"/>
      <c r="CO1958" s="18"/>
      <c r="CP1958" s="18"/>
      <c r="CQ1958" s="18"/>
      <c r="CR1958" s="18"/>
      <c r="CS1958" s="18"/>
    </row>
    <row r="1959" spans="1:97">
      <c r="A1959" s="18"/>
      <c r="B1959" s="18"/>
      <c r="C1959" s="18" t="s">
        <v>19835</v>
      </c>
      <c r="D1959" s="18"/>
      <c r="E1959" s="18"/>
      <c r="F1959" s="18"/>
      <c r="G1959" s="18"/>
      <c r="H1959" s="18"/>
      <c r="I1959" s="18"/>
      <c r="J1959" s="18"/>
      <c r="K1959" s="18"/>
      <c r="L1959" s="18"/>
      <c r="M1959" s="18"/>
      <c r="N1959" s="18"/>
      <c r="O1959" s="18"/>
      <c r="P1959" s="18"/>
      <c r="Q1959" s="18"/>
      <c r="R1959" s="18"/>
      <c r="S1959" s="18"/>
      <c r="T1959" s="18"/>
      <c r="U1959" s="18"/>
      <c r="V1959" s="18"/>
      <c r="W1959" s="18"/>
      <c r="X1959" s="18"/>
      <c r="Y1959" s="18"/>
      <c r="Z1959" s="18"/>
      <c r="AA1959" s="18"/>
      <c r="AB1959" s="18"/>
      <c r="AC1959" s="18"/>
      <c r="AD1959" s="18"/>
      <c r="AE1959" s="18"/>
      <c r="AF1959" s="18"/>
      <c r="AG1959" s="18"/>
      <c r="AH1959" s="18"/>
      <c r="AI1959" s="18"/>
      <c r="AJ1959" s="18"/>
      <c r="AK1959" s="18"/>
      <c r="AL1959" s="18"/>
      <c r="AM1959" s="18"/>
      <c r="AN1959" s="18"/>
      <c r="AO1959" s="18"/>
      <c r="AP1959" s="18"/>
      <c r="AQ1959" s="18"/>
      <c r="AR1959" s="18"/>
      <c r="AS1959" s="18"/>
      <c r="AT1959" s="18"/>
      <c r="AU1959" s="18"/>
      <c r="AV1959" s="18"/>
      <c r="AW1959" s="18"/>
      <c r="AX1959" s="18"/>
      <c r="AY1959" s="18"/>
      <c r="AZ1959" s="18"/>
      <c r="BA1959" s="18"/>
      <c r="BB1959" s="18"/>
      <c r="BC1959" s="18"/>
      <c r="BD1959" s="18"/>
      <c r="BE1959" s="18"/>
      <c r="BF1959" s="18"/>
      <c r="BG1959" s="18"/>
      <c r="BH1959" s="18"/>
      <c r="BI1959" s="18"/>
      <c r="BJ1959" s="18"/>
      <c r="BK1959" s="18"/>
      <c r="BL1959" s="18"/>
      <c r="BM1959" s="18"/>
      <c r="BN1959" s="18"/>
      <c r="BO1959" s="18"/>
      <c r="BP1959" s="18"/>
      <c r="BQ1959" s="18"/>
      <c r="BR1959" s="18"/>
      <c r="BS1959" s="18"/>
      <c r="BT1959" s="18"/>
      <c r="BU1959" s="18"/>
      <c r="BV1959" s="18"/>
      <c r="BW1959" s="18"/>
      <c r="BX1959" s="18"/>
      <c r="BY1959" s="18"/>
      <c r="BZ1959" s="18"/>
      <c r="CA1959" s="18"/>
      <c r="CB1959" s="18"/>
      <c r="CC1959" s="18"/>
      <c r="CD1959" s="18"/>
      <c r="CE1959" s="18"/>
      <c r="CF1959" s="18"/>
      <c r="CG1959" s="18"/>
      <c r="CH1959" s="18"/>
      <c r="CI1959" s="18"/>
      <c r="CJ1959" s="18"/>
      <c r="CK1959" s="18"/>
      <c r="CL1959" s="18"/>
      <c r="CM1959" s="18"/>
      <c r="CN1959" s="18"/>
      <c r="CO1959" s="18"/>
      <c r="CP1959" s="18"/>
      <c r="CQ1959" s="18"/>
      <c r="CR1959" s="18"/>
      <c r="CS1959" s="18"/>
    </row>
    <row r="1960" spans="1:97">
      <c r="A1960" s="18"/>
      <c r="B1960" s="18"/>
      <c r="C1960" s="18" t="s">
        <v>19836</v>
      </c>
      <c r="D1960" s="18"/>
      <c r="E1960" s="18"/>
      <c r="F1960" s="18"/>
      <c r="G1960" s="18"/>
      <c r="H1960" s="18"/>
      <c r="I1960" s="18"/>
      <c r="J1960" s="18"/>
      <c r="K1960" s="18"/>
      <c r="L1960" s="18"/>
      <c r="M1960" s="18"/>
      <c r="N1960" s="18"/>
      <c r="O1960" s="18"/>
      <c r="P1960" s="18"/>
      <c r="Q1960" s="18"/>
      <c r="R1960" s="18"/>
      <c r="S1960" s="18"/>
      <c r="T1960" s="18"/>
      <c r="U1960" s="18"/>
      <c r="V1960" s="18"/>
      <c r="W1960" s="18"/>
      <c r="X1960" s="18"/>
      <c r="Y1960" s="18"/>
      <c r="Z1960" s="18"/>
      <c r="AA1960" s="18"/>
      <c r="AB1960" s="18"/>
      <c r="AC1960" s="18"/>
      <c r="AD1960" s="18"/>
      <c r="AE1960" s="18"/>
      <c r="AF1960" s="18"/>
      <c r="AG1960" s="18"/>
      <c r="AH1960" s="18"/>
      <c r="AI1960" s="18"/>
      <c r="AJ1960" s="18"/>
      <c r="AK1960" s="18"/>
      <c r="AL1960" s="18"/>
      <c r="AM1960" s="18"/>
      <c r="AN1960" s="18"/>
      <c r="AO1960" s="18"/>
      <c r="AP1960" s="18"/>
      <c r="AQ1960" s="18"/>
      <c r="AR1960" s="18"/>
      <c r="AS1960" s="18"/>
      <c r="AT1960" s="18"/>
      <c r="AU1960" s="18"/>
      <c r="AV1960" s="18"/>
      <c r="AW1960" s="18"/>
      <c r="AX1960" s="18"/>
      <c r="AY1960" s="18"/>
      <c r="AZ1960" s="18"/>
      <c r="BA1960" s="18"/>
      <c r="BB1960" s="18"/>
      <c r="BC1960" s="18"/>
      <c r="BD1960" s="18"/>
      <c r="BE1960" s="18"/>
      <c r="BF1960" s="18"/>
      <c r="BG1960" s="18"/>
      <c r="BH1960" s="18"/>
      <c r="BI1960" s="18"/>
      <c r="BJ1960" s="18"/>
      <c r="BK1960" s="18"/>
      <c r="BL1960" s="18"/>
      <c r="BM1960" s="18"/>
      <c r="BN1960" s="18"/>
      <c r="BO1960" s="18"/>
      <c r="BP1960" s="18"/>
      <c r="BQ1960" s="18"/>
      <c r="BR1960" s="18"/>
      <c r="BS1960" s="18"/>
      <c r="BT1960" s="18"/>
      <c r="BU1960" s="18"/>
      <c r="BV1960" s="18"/>
      <c r="BW1960" s="18"/>
      <c r="BX1960" s="18"/>
      <c r="BY1960" s="18"/>
      <c r="BZ1960" s="18"/>
      <c r="CA1960" s="18"/>
      <c r="CB1960" s="18"/>
      <c r="CC1960" s="18"/>
      <c r="CD1960" s="18"/>
      <c r="CE1960" s="18"/>
      <c r="CF1960" s="18"/>
      <c r="CG1960" s="18"/>
      <c r="CH1960" s="18"/>
      <c r="CI1960" s="18"/>
      <c r="CJ1960" s="18"/>
      <c r="CK1960" s="18"/>
      <c r="CL1960" s="18"/>
      <c r="CM1960" s="18"/>
      <c r="CN1960" s="18"/>
      <c r="CO1960" s="18"/>
      <c r="CP1960" s="18"/>
      <c r="CQ1960" s="18"/>
      <c r="CR1960" s="18"/>
      <c r="CS1960" s="18"/>
    </row>
    <row r="1961" spans="1:97">
      <c r="A1961" s="18"/>
      <c r="B1961" s="18"/>
      <c r="C1961" s="18" t="s">
        <v>19837</v>
      </c>
      <c r="D1961" s="18"/>
      <c r="E1961" s="18"/>
      <c r="F1961" s="18"/>
      <c r="G1961" s="18"/>
      <c r="H1961" s="18"/>
      <c r="I1961" s="18"/>
      <c r="J1961" s="18"/>
      <c r="K1961" s="18"/>
      <c r="L1961" s="18"/>
      <c r="M1961" s="18"/>
      <c r="N1961" s="18"/>
      <c r="O1961" s="18"/>
      <c r="P1961" s="18"/>
      <c r="Q1961" s="18"/>
      <c r="R1961" s="18"/>
      <c r="S1961" s="18"/>
      <c r="T1961" s="18"/>
      <c r="U1961" s="18"/>
      <c r="V1961" s="18"/>
      <c r="W1961" s="18"/>
      <c r="X1961" s="18"/>
      <c r="Y1961" s="18"/>
      <c r="Z1961" s="18"/>
      <c r="AA1961" s="18"/>
      <c r="AB1961" s="18"/>
      <c r="AC1961" s="18"/>
      <c r="AD1961" s="18"/>
      <c r="AE1961" s="18"/>
      <c r="AF1961" s="18"/>
      <c r="AG1961" s="18"/>
      <c r="AH1961" s="18"/>
      <c r="AI1961" s="18"/>
      <c r="AJ1961" s="18"/>
      <c r="AK1961" s="18"/>
      <c r="AL1961" s="18"/>
      <c r="AM1961" s="18"/>
      <c r="AN1961" s="18"/>
      <c r="AO1961" s="18"/>
      <c r="AP1961" s="18"/>
      <c r="AQ1961" s="18"/>
      <c r="AR1961" s="18"/>
      <c r="AS1961" s="18"/>
      <c r="AT1961" s="18"/>
      <c r="AU1961" s="18"/>
      <c r="AV1961" s="18"/>
      <c r="AW1961" s="18"/>
      <c r="AX1961" s="18"/>
      <c r="AY1961" s="18"/>
      <c r="AZ1961" s="18"/>
      <c r="BA1961" s="18"/>
      <c r="BB1961" s="18"/>
      <c r="BC1961" s="18"/>
      <c r="BD1961" s="18"/>
      <c r="BE1961" s="18"/>
      <c r="BF1961" s="18"/>
      <c r="BG1961" s="18"/>
      <c r="BH1961" s="18"/>
      <c r="BI1961" s="18"/>
      <c r="BJ1961" s="18"/>
      <c r="BK1961" s="18"/>
      <c r="BL1961" s="18"/>
      <c r="BM1961" s="18"/>
      <c r="BN1961" s="18"/>
      <c r="BO1961" s="18"/>
      <c r="BP1961" s="18"/>
      <c r="BQ1961" s="18"/>
      <c r="BR1961" s="18"/>
      <c r="BS1961" s="18"/>
      <c r="BT1961" s="18"/>
      <c r="BU1961" s="18"/>
      <c r="BV1961" s="18"/>
      <c r="BW1961" s="18"/>
      <c r="BX1961" s="18"/>
      <c r="BY1961" s="18"/>
      <c r="BZ1961" s="18"/>
      <c r="CA1961" s="18"/>
      <c r="CB1961" s="18"/>
      <c r="CC1961" s="18"/>
      <c r="CD1961" s="18"/>
      <c r="CE1961" s="18"/>
      <c r="CF1961" s="18"/>
      <c r="CG1961" s="18"/>
      <c r="CH1961" s="18"/>
      <c r="CI1961" s="18"/>
      <c r="CJ1961" s="18"/>
      <c r="CK1961" s="18"/>
      <c r="CL1961" s="18"/>
      <c r="CM1961" s="18"/>
      <c r="CN1961" s="18"/>
      <c r="CO1961" s="18"/>
      <c r="CP1961" s="18"/>
      <c r="CQ1961" s="18"/>
      <c r="CR1961" s="18"/>
      <c r="CS1961" s="18"/>
    </row>
    <row r="1962" spans="1:97">
      <c r="A1962" s="18"/>
      <c r="B1962" s="18"/>
      <c r="C1962" s="18" t="s">
        <v>19838</v>
      </c>
      <c r="D1962" s="18"/>
      <c r="E1962" s="18"/>
      <c r="F1962" s="18"/>
      <c r="G1962" s="18"/>
      <c r="H1962" s="18"/>
      <c r="I1962" s="18"/>
      <c r="J1962" s="18"/>
      <c r="K1962" s="18"/>
      <c r="L1962" s="18"/>
      <c r="M1962" s="18"/>
      <c r="N1962" s="18"/>
      <c r="O1962" s="18"/>
      <c r="P1962" s="18"/>
      <c r="Q1962" s="18"/>
      <c r="R1962" s="18"/>
      <c r="S1962" s="18"/>
      <c r="T1962" s="18"/>
      <c r="U1962" s="18"/>
      <c r="V1962" s="18"/>
      <c r="W1962" s="18"/>
      <c r="X1962" s="18"/>
      <c r="Y1962" s="18"/>
      <c r="Z1962" s="18"/>
      <c r="AA1962" s="18"/>
      <c r="AB1962" s="18"/>
      <c r="AC1962" s="18"/>
      <c r="AD1962" s="18"/>
      <c r="AE1962" s="18"/>
      <c r="AF1962" s="18"/>
      <c r="AG1962" s="18"/>
      <c r="AH1962" s="18"/>
      <c r="AI1962" s="18"/>
      <c r="AJ1962" s="18"/>
      <c r="AK1962" s="18"/>
      <c r="AL1962" s="18"/>
      <c r="AM1962" s="18"/>
      <c r="AN1962" s="18"/>
      <c r="AO1962" s="18"/>
      <c r="AP1962" s="18"/>
      <c r="AQ1962" s="18"/>
      <c r="AR1962" s="18"/>
      <c r="AS1962" s="18"/>
      <c r="AT1962" s="18"/>
      <c r="AU1962" s="18"/>
      <c r="AV1962" s="18"/>
      <c r="AW1962" s="18"/>
      <c r="AX1962" s="18"/>
      <c r="AY1962" s="18"/>
      <c r="AZ1962" s="18"/>
      <c r="BA1962" s="18"/>
      <c r="BB1962" s="18"/>
      <c r="BC1962" s="18"/>
      <c r="BD1962" s="18"/>
      <c r="BE1962" s="18"/>
      <c r="BF1962" s="18"/>
      <c r="BG1962" s="18"/>
      <c r="BH1962" s="18"/>
      <c r="BI1962" s="18"/>
      <c r="BJ1962" s="18"/>
      <c r="BK1962" s="18"/>
      <c r="BL1962" s="18"/>
      <c r="BM1962" s="18"/>
      <c r="BN1962" s="18"/>
      <c r="BO1962" s="18"/>
      <c r="BP1962" s="18"/>
      <c r="BQ1962" s="18"/>
      <c r="BR1962" s="18"/>
      <c r="BS1962" s="18"/>
      <c r="BT1962" s="18"/>
      <c r="BU1962" s="18"/>
      <c r="BV1962" s="18"/>
      <c r="BW1962" s="18"/>
      <c r="BX1962" s="18"/>
      <c r="BY1962" s="18"/>
      <c r="BZ1962" s="18"/>
      <c r="CA1962" s="18"/>
      <c r="CB1962" s="18"/>
      <c r="CC1962" s="18"/>
      <c r="CD1962" s="18"/>
      <c r="CE1962" s="18"/>
      <c r="CF1962" s="18"/>
      <c r="CG1962" s="18"/>
      <c r="CH1962" s="18"/>
      <c r="CI1962" s="18"/>
      <c r="CJ1962" s="18"/>
      <c r="CK1962" s="18"/>
      <c r="CL1962" s="18"/>
      <c r="CM1962" s="18"/>
      <c r="CN1962" s="18"/>
      <c r="CO1962" s="18"/>
      <c r="CP1962" s="18"/>
      <c r="CQ1962" s="18"/>
      <c r="CR1962" s="18"/>
      <c r="CS1962" s="18"/>
    </row>
    <row r="1963" spans="1:97">
      <c r="A1963" s="18"/>
      <c r="B1963" s="18"/>
      <c r="C1963" s="18" t="s">
        <v>19839</v>
      </c>
      <c r="D1963" s="18"/>
      <c r="E1963" s="18"/>
      <c r="F1963" s="18"/>
      <c r="G1963" s="18"/>
      <c r="H1963" s="18"/>
      <c r="I1963" s="18"/>
      <c r="J1963" s="18"/>
      <c r="K1963" s="18"/>
      <c r="L1963" s="18"/>
      <c r="M1963" s="18"/>
      <c r="N1963" s="18"/>
      <c r="O1963" s="18"/>
      <c r="P1963" s="18"/>
      <c r="Q1963" s="18"/>
      <c r="R1963" s="18"/>
      <c r="S1963" s="18"/>
      <c r="T1963" s="18"/>
      <c r="U1963" s="18"/>
      <c r="V1963" s="18"/>
      <c r="W1963" s="18"/>
      <c r="X1963" s="18"/>
      <c r="Y1963" s="18"/>
      <c r="Z1963" s="18"/>
      <c r="AA1963" s="18"/>
      <c r="AB1963" s="18"/>
      <c r="AC1963" s="18"/>
      <c r="AD1963" s="18"/>
      <c r="AE1963" s="18"/>
      <c r="AF1963" s="18"/>
      <c r="AG1963" s="18"/>
      <c r="AH1963" s="18"/>
      <c r="AI1963" s="18"/>
      <c r="AJ1963" s="18"/>
      <c r="AK1963" s="18"/>
      <c r="AL1963" s="18"/>
      <c r="AM1963" s="18"/>
      <c r="AN1963" s="18"/>
      <c r="AO1963" s="18"/>
      <c r="AP1963" s="18"/>
      <c r="AQ1963" s="18"/>
      <c r="AR1963" s="18"/>
      <c r="AS1963" s="18"/>
      <c r="AT1963" s="18"/>
      <c r="AU1963" s="18"/>
      <c r="AV1963" s="18"/>
      <c r="AW1963" s="18"/>
      <c r="AX1963" s="18"/>
      <c r="AY1963" s="18"/>
      <c r="AZ1963" s="18"/>
      <c r="BA1963" s="18"/>
      <c r="BB1963" s="18"/>
      <c r="BC1963" s="18"/>
      <c r="BD1963" s="18"/>
      <c r="BE1963" s="18"/>
      <c r="BF1963" s="18"/>
      <c r="BG1963" s="18"/>
      <c r="BH1963" s="18"/>
      <c r="BI1963" s="18"/>
      <c r="BJ1963" s="18"/>
      <c r="BK1963" s="18"/>
      <c r="BL1963" s="18"/>
      <c r="BM1963" s="18"/>
      <c r="BN1963" s="18"/>
      <c r="BO1963" s="18"/>
      <c r="BP1963" s="18"/>
      <c r="BQ1963" s="18"/>
      <c r="BR1963" s="18"/>
      <c r="BS1963" s="18"/>
      <c r="BT1963" s="18"/>
      <c r="BU1963" s="18"/>
      <c r="BV1963" s="18"/>
      <c r="BW1963" s="18"/>
      <c r="BX1963" s="18"/>
      <c r="BY1963" s="18"/>
      <c r="BZ1963" s="18"/>
      <c r="CA1963" s="18"/>
      <c r="CB1963" s="18"/>
      <c r="CC1963" s="18"/>
      <c r="CD1963" s="18"/>
      <c r="CE1963" s="18"/>
      <c r="CF1963" s="18"/>
      <c r="CG1963" s="18"/>
      <c r="CH1963" s="18"/>
      <c r="CI1963" s="18"/>
      <c r="CJ1963" s="18"/>
      <c r="CK1963" s="18"/>
      <c r="CL1963" s="18"/>
      <c r="CM1963" s="18"/>
      <c r="CN1963" s="18"/>
      <c r="CO1963" s="18"/>
      <c r="CP1963" s="18"/>
      <c r="CQ1963" s="18"/>
      <c r="CR1963" s="18"/>
      <c r="CS1963" s="18"/>
    </row>
    <row r="1964" spans="1:97">
      <c r="A1964" s="18"/>
      <c r="B1964" s="18"/>
      <c r="C1964" s="18" t="s">
        <v>19840</v>
      </c>
      <c r="D1964" s="18"/>
      <c r="E1964" s="18"/>
      <c r="F1964" s="18"/>
      <c r="G1964" s="18"/>
      <c r="H1964" s="18"/>
      <c r="I1964" s="18"/>
      <c r="J1964" s="18"/>
      <c r="K1964" s="18"/>
      <c r="L1964" s="18"/>
      <c r="M1964" s="18"/>
      <c r="N1964" s="18"/>
      <c r="O1964" s="18"/>
      <c r="P1964" s="18"/>
      <c r="Q1964" s="18"/>
      <c r="R1964" s="18"/>
      <c r="S1964" s="18"/>
      <c r="T1964" s="18"/>
      <c r="U1964" s="18"/>
      <c r="V1964" s="18"/>
      <c r="W1964" s="18"/>
      <c r="X1964" s="18"/>
      <c r="Y1964" s="18"/>
      <c r="Z1964" s="18"/>
      <c r="AA1964" s="18"/>
      <c r="AB1964" s="18"/>
      <c r="AC1964" s="18"/>
      <c r="AD1964" s="18"/>
      <c r="AE1964" s="18"/>
      <c r="AF1964" s="18"/>
      <c r="AG1964" s="18"/>
      <c r="AH1964" s="18"/>
      <c r="AI1964" s="18"/>
      <c r="AJ1964" s="18"/>
      <c r="AK1964" s="18"/>
      <c r="AL1964" s="18"/>
      <c r="AM1964" s="18"/>
      <c r="AN1964" s="18"/>
      <c r="AO1964" s="18"/>
      <c r="AP1964" s="18"/>
      <c r="AQ1964" s="18"/>
      <c r="AR1964" s="18"/>
      <c r="AS1964" s="18"/>
      <c r="AT1964" s="18"/>
      <c r="AU1964" s="18"/>
      <c r="AV1964" s="18"/>
      <c r="AW1964" s="18"/>
      <c r="AX1964" s="18"/>
      <c r="AY1964" s="18"/>
      <c r="AZ1964" s="18"/>
      <c r="BA1964" s="18"/>
      <c r="BB1964" s="18"/>
      <c r="BC1964" s="18"/>
      <c r="BD1964" s="18"/>
      <c r="BE1964" s="18"/>
      <c r="BF1964" s="18"/>
      <c r="BG1964" s="18"/>
      <c r="BH1964" s="18"/>
      <c r="BI1964" s="18"/>
      <c r="BJ1964" s="18"/>
      <c r="BK1964" s="18"/>
      <c r="BL1964" s="18"/>
      <c r="BM1964" s="18"/>
      <c r="BN1964" s="18"/>
      <c r="BO1964" s="18"/>
      <c r="BP1964" s="18"/>
      <c r="BQ1964" s="18"/>
      <c r="BR1964" s="18"/>
      <c r="BS1964" s="18"/>
      <c r="BT1964" s="18"/>
      <c r="BU1964" s="18"/>
      <c r="BV1964" s="18"/>
      <c r="BW1964" s="18"/>
      <c r="BX1964" s="18"/>
      <c r="BY1964" s="18"/>
      <c r="BZ1964" s="18"/>
      <c r="CA1964" s="18"/>
      <c r="CB1964" s="18"/>
      <c r="CC1964" s="18"/>
      <c r="CD1964" s="18"/>
      <c r="CE1964" s="18"/>
      <c r="CF1964" s="18"/>
      <c r="CG1964" s="18"/>
      <c r="CH1964" s="18"/>
      <c r="CI1964" s="18"/>
      <c r="CJ1964" s="18"/>
      <c r="CK1964" s="18"/>
      <c r="CL1964" s="18"/>
      <c r="CM1964" s="18"/>
      <c r="CN1964" s="18"/>
      <c r="CO1964" s="18"/>
      <c r="CP1964" s="18"/>
      <c r="CQ1964" s="18"/>
      <c r="CR1964" s="18"/>
      <c r="CS1964" s="18"/>
    </row>
    <row r="1965" spans="1:97">
      <c r="A1965" s="18"/>
      <c r="B1965" s="18"/>
      <c r="C1965" s="18" t="s">
        <v>19841</v>
      </c>
      <c r="D1965" s="18"/>
      <c r="E1965" s="18"/>
      <c r="F1965" s="18"/>
      <c r="G1965" s="18"/>
      <c r="H1965" s="18"/>
      <c r="I1965" s="18"/>
      <c r="J1965" s="18"/>
      <c r="K1965" s="18"/>
      <c r="L1965" s="18"/>
      <c r="M1965" s="18"/>
      <c r="N1965" s="18"/>
      <c r="O1965" s="18"/>
      <c r="P1965" s="18"/>
      <c r="Q1965" s="18"/>
      <c r="R1965" s="18"/>
      <c r="S1965" s="18"/>
      <c r="T1965" s="18"/>
      <c r="U1965" s="18"/>
      <c r="V1965" s="18"/>
      <c r="W1965" s="18"/>
      <c r="X1965" s="18"/>
      <c r="Y1965" s="18"/>
      <c r="Z1965" s="18"/>
      <c r="AA1965" s="18"/>
      <c r="AB1965" s="18"/>
      <c r="AC1965" s="18"/>
      <c r="AD1965" s="18"/>
      <c r="AE1965" s="18"/>
      <c r="AF1965" s="18"/>
      <c r="AG1965" s="18"/>
      <c r="AH1965" s="18"/>
      <c r="AI1965" s="18"/>
      <c r="AJ1965" s="18"/>
      <c r="AK1965" s="18"/>
      <c r="AL1965" s="18"/>
      <c r="AM1965" s="18"/>
      <c r="AN1965" s="18"/>
      <c r="AO1965" s="18"/>
      <c r="AP1965" s="18"/>
      <c r="AQ1965" s="18"/>
      <c r="AR1965" s="18"/>
      <c r="AS1965" s="18"/>
      <c r="AT1965" s="18"/>
      <c r="AU1965" s="18"/>
      <c r="AV1965" s="18"/>
      <c r="AW1965" s="18"/>
      <c r="AX1965" s="18"/>
      <c r="AY1965" s="18"/>
      <c r="AZ1965" s="18"/>
      <c r="BA1965" s="18"/>
      <c r="BB1965" s="18"/>
      <c r="BC1965" s="18"/>
      <c r="BD1965" s="18"/>
      <c r="BE1965" s="18"/>
      <c r="BF1965" s="18"/>
      <c r="BG1965" s="18"/>
      <c r="BH1965" s="18"/>
      <c r="BI1965" s="18"/>
      <c r="BJ1965" s="18"/>
      <c r="BK1965" s="18"/>
      <c r="BL1965" s="18"/>
      <c r="BM1965" s="18"/>
      <c r="BN1965" s="18"/>
      <c r="BO1965" s="18"/>
      <c r="BP1965" s="18"/>
      <c r="BQ1965" s="18"/>
      <c r="BR1965" s="18"/>
      <c r="BS1965" s="18"/>
      <c r="BT1965" s="18"/>
      <c r="BU1965" s="18"/>
      <c r="BV1965" s="18"/>
      <c r="BW1965" s="18"/>
      <c r="BX1965" s="18"/>
      <c r="BY1965" s="18"/>
      <c r="BZ1965" s="18"/>
      <c r="CA1965" s="18"/>
      <c r="CB1965" s="18"/>
      <c r="CC1965" s="18"/>
      <c r="CD1965" s="18"/>
      <c r="CE1965" s="18"/>
      <c r="CF1965" s="18"/>
      <c r="CG1965" s="18"/>
      <c r="CH1965" s="18"/>
      <c r="CI1965" s="18"/>
      <c r="CJ1965" s="18"/>
      <c r="CK1965" s="18"/>
      <c r="CL1965" s="18"/>
      <c r="CM1965" s="18"/>
      <c r="CN1965" s="18"/>
      <c r="CO1965" s="18"/>
      <c r="CP1965" s="18"/>
      <c r="CQ1965" s="18"/>
      <c r="CR1965" s="18"/>
      <c r="CS1965" s="18"/>
    </row>
    <row r="1966" spans="1:97">
      <c r="A1966" s="18"/>
      <c r="B1966" s="18"/>
      <c r="C1966" s="18" t="s">
        <v>19842</v>
      </c>
      <c r="D1966" s="18"/>
      <c r="E1966" s="18"/>
      <c r="F1966" s="18"/>
      <c r="G1966" s="18"/>
      <c r="H1966" s="18"/>
      <c r="I1966" s="18"/>
      <c r="J1966" s="18"/>
      <c r="K1966" s="18"/>
      <c r="L1966" s="18"/>
      <c r="M1966" s="18"/>
      <c r="N1966" s="18"/>
      <c r="O1966" s="18"/>
      <c r="P1966" s="18"/>
      <c r="Q1966" s="18"/>
      <c r="R1966" s="18"/>
      <c r="S1966" s="18"/>
      <c r="T1966" s="18"/>
      <c r="U1966" s="18"/>
      <c r="V1966" s="18"/>
      <c r="W1966" s="18"/>
      <c r="X1966" s="18"/>
      <c r="Y1966" s="18"/>
      <c r="Z1966" s="18"/>
      <c r="AA1966" s="18"/>
      <c r="AB1966" s="18"/>
      <c r="AC1966" s="18"/>
      <c r="AD1966" s="18"/>
      <c r="AE1966" s="18"/>
      <c r="AF1966" s="18"/>
      <c r="AG1966" s="18"/>
      <c r="AH1966" s="18"/>
      <c r="AI1966" s="18"/>
      <c r="AJ1966" s="18"/>
      <c r="AK1966" s="18"/>
      <c r="AL1966" s="18"/>
      <c r="AM1966" s="18"/>
      <c r="AN1966" s="18"/>
      <c r="AO1966" s="18"/>
      <c r="AP1966" s="18"/>
      <c r="AQ1966" s="18"/>
      <c r="AR1966" s="18"/>
      <c r="AS1966" s="18"/>
      <c r="AT1966" s="18"/>
      <c r="AU1966" s="18"/>
      <c r="AV1966" s="18"/>
      <c r="AW1966" s="18"/>
      <c r="AX1966" s="18"/>
      <c r="AY1966" s="18"/>
      <c r="AZ1966" s="18"/>
      <c r="BA1966" s="18"/>
      <c r="BB1966" s="18"/>
      <c r="BC1966" s="18"/>
      <c r="BD1966" s="18"/>
      <c r="BE1966" s="18"/>
      <c r="BF1966" s="18"/>
      <c r="BG1966" s="18"/>
      <c r="BH1966" s="18"/>
      <c r="BI1966" s="18"/>
      <c r="BJ1966" s="18"/>
      <c r="BK1966" s="18"/>
      <c r="BL1966" s="18"/>
      <c r="BM1966" s="18"/>
      <c r="BN1966" s="18"/>
      <c r="BO1966" s="18"/>
      <c r="BP1966" s="18"/>
      <c r="BQ1966" s="18"/>
      <c r="BR1966" s="18"/>
      <c r="BS1966" s="18"/>
      <c r="BT1966" s="18"/>
      <c r="BU1966" s="18"/>
      <c r="BV1966" s="18"/>
      <c r="BW1966" s="18"/>
      <c r="BX1966" s="18"/>
      <c r="BY1966" s="18"/>
      <c r="BZ1966" s="18"/>
      <c r="CA1966" s="18"/>
      <c r="CB1966" s="18"/>
      <c r="CC1966" s="18"/>
      <c r="CD1966" s="18"/>
      <c r="CE1966" s="18"/>
      <c r="CF1966" s="18"/>
      <c r="CG1966" s="18"/>
      <c r="CH1966" s="18"/>
      <c r="CI1966" s="18"/>
      <c r="CJ1966" s="18"/>
      <c r="CK1966" s="18"/>
      <c r="CL1966" s="18"/>
      <c r="CM1966" s="18"/>
      <c r="CN1966" s="18"/>
      <c r="CO1966" s="18"/>
      <c r="CP1966" s="18"/>
      <c r="CQ1966" s="18"/>
      <c r="CR1966" s="18"/>
      <c r="CS1966" s="18"/>
    </row>
    <row r="1967" spans="1:97">
      <c r="A1967" s="18"/>
      <c r="B1967" s="18"/>
      <c r="C1967" s="18" t="s">
        <v>19843</v>
      </c>
      <c r="D1967" s="18"/>
      <c r="E1967" s="18"/>
      <c r="F1967" s="18"/>
      <c r="G1967" s="18"/>
      <c r="H1967" s="18"/>
      <c r="I1967" s="18"/>
      <c r="J1967" s="18"/>
      <c r="K1967" s="18"/>
      <c r="L1967" s="18"/>
      <c r="M1967" s="18"/>
      <c r="N1967" s="18"/>
      <c r="O1967" s="18"/>
      <c r="P1967" s="18"/>
      <c r="Q1967" s="18"/>
      <c r="R1967" s="18"/>
      <c r="S1967" s="18"/>
      <c r="T1967" s="18"/>
      <c r="U1967" s="18"/>
      <c r="V1967" s="18"/>
      <c r="W1967" s="18"/>
      <c r="X1967" s="18"/>
      <c r="Y1967" s="18"/>
      <c r="Z1967" s="18"/>
      <c r="AA1967" s="18"/>
      <c r="AB1967" s="18"/>
      <c r="AC1967" s="18"/>
      <c r="AD1967" s="18"/>
      <c r="AE1967" s="18"/>
      <c r="AF1967" s="18"/>
      <c r="AG1967" s="18"/>
      <c r="AH1967" s="18"/>
      <c r="AI1967" s="18"/>
      <c r="AJ1967" s="18"/>
      <c r="AK1967" s="18"/>
      <c r="AL1967" s="18"/>
      <c r="AM1967" s="18"/>
      <c r="AN1967" s="18"/>
      <c r="AO1967" s="18"/>
      <c r="AP1967" s="18"/>
      <c r="AQ1967" s="18"/>
      <c r="AR1967" s="18"/>
      <c r="AS1967" s="18"/>
      <c r="AT1967" s="18"/>
      <c r="AU1967" s="18"/>
      <c r="AV1967" s="18"/>
      <c r="AW1967" s="18"/>
      <c r="AX1967" s="18"/>
      <c r="AY1967" s="18"/>
      <c r="AZ1967" s="18"/>
      <c r="BA1967" s="18"/>
      <c r="BB1967" s="18"/>
      <c r="BC1967" s="18"/>
      <c r="BD1967" s="18"/>
      <c r="BE1967" s="18"/>
      <c r="BF1967" s="18"/>
      <c r="BG1967" s="18"/>
      <c r="BH1967" s="18"/>
      <c r="BI1967" s="18"/>
      <c r="BJ1967" s="18"/>
      <c r="BK1967" s="18"/>
      <c r="BL1967" s="18"/>
      <c r="BM1967" s="18"/>
      <c r="BN1967" s="18"/>
      <c r="BO1967" s="18"/>
      <c r="BP1967" s="18"/>
      <c r="BQ1967" s="18"/>
      <c r="BR1967" s="18"/>
      <c r="BS1967" s="18"/>
      <c r="BT1967" s="18"/>
      <c r="BU1967" s="18"/>
      <c r="BV1967" s="18"/>
      <c r="BW1967" s="18"/>
      <c r="BX1967" s="18"/>
      <c r="BY1967" s="18"/>
      <c r="BZ1967" s="18"/>
      <c r="CA1967" s="18"/>
      <c r="CB1967" s="18"/>
      <c r="CC1967" s="18"/>
      <c r="CD1967" s="18"/>
      <c r="CE1967" s="18"/>
      <c r="CF1967" s="18"/>
      <c r="CG1967" s="18"/>
      <c r="CH1967" s="18"/>
      <c r="CI1967" s="18"/>
      <c r="CJ1967" s="18"/>
      <c r="CK1967" s="18"/>
      <c r="CL1967" s="18"/>
      <c r="CM1967" s="18"/>
      <c r="CN1967" s="18"/>
      <c r="CO1967" s="18"/>
      <c r="CP1967" s="18"/>
      <c r="CQ1967" s="18"/>
      <c r="CR1967" s="18"/>
      <c r="CS1967" s="18"/>
    </row>
    <row r="1968" spans="1:97">
      <c r="A1968" s="18"/>
      <c r="B1968" s="18"/>
      <c r="C1968" s="18" t="s">
        <v>19844</v>
      </c>
      <c r="D1968" s="18"/>
      <c r="E1968" s="18"/>
      <c r="F1968" s="18"/>
      <c r="G1968" s="18"/>
      <c r="H1968" s="18"/>
      <c r="I1968" s="18"/>
      <c r="J1968" s="18"/>
      <c r="K1968" s="18"/>
      <c r="L1968" s="18"/>
      <c r="M1968" s="18"/>
      <c r="N1968" s="18"/>
      <c r="O1968" s="18"/>
      <c r="P1968" s="18"/>
      <c r="Q1968" s="18"/>
      <c r="R1968" s="18"/>
      <c r="S1968" s="18"/>
      <c r="T1968" s="18"/>
      <c r="U1968" s="18"/>
      <c r="V1968" s="18"/>
      <c r="W1968" s="18"/>
      <c r="X1968" s="18"/>
      <c r="Y1968" s="18"/>
      <c r="Z1968" s="18"/>
      <c r="AA1968" s="18"/>
      <c r="AB1968" s="18"/>
      <c r="AC1968" s="18"/>
      <c r="AD1968" s="18"/>
      <c r="AE1968" s="18"/>
      <c r="AF1968" s="18"/>
      <c r="AG1968" s="18"/>
      <c r="AH1968" s="18"/>
      <c r="AI1968" s="18"/>
      <c r="AJ1968" s="18"/>
      <c r="AK1968" s="18"/>
      <c r="AL1968" s="18"/>
      <c r="AM1968" s="18"/>
      <c r="AN1968" s="18"/>
      <c r="AO1968" s="18"/>
      <c r="AP1968" s="18"/>
      <c r="AQ1968" s="18"/>
      <c r="AR1968" s="18"/>
      <c r="AS1968" s="18"/>
      <c r="AT1968" s="18"/>
      <c r="AU1968" s="18"/>
      <c r="AV1968" s="18"/>
      <c r="AW1968" s="18"/>
      <c r="AX1968" s="18"/>
      <c r="AY1968" s="18"/>
      <c r="AZ1968" s="18"/>
      <c r="BA1968" s="18"/>
      <c r="BB1968" s="18"/>
      <c r="BC1968" s="18"/>
      <c r="BD1968" s="18"/>
      <c r="BE1968" s="18"/>
      <c r="BF1968" s="18"/>
      <c r="BG1968" s="18"/>
      <c r="BH1968" s="18"/>
      <c r="BI1968" s="18"/>
      <c r="BJ1968" s="18"/>
      <c r="BK1968" s="18"/>
      <c r="BL1968" s="18"/>
      <c r="BM1968" s="18"/>
      <c r="BN1968" s="18"/>
      <c r="BO1968" s="18"/>
      <c r="BP1968" s="18"/>
      <c r="BQ1968" s="18"/>
      <c r="BR1968" s="18"/>
      <c r="BS1968" s="18"/>
      <c r="BT1968" s="18"/>
      <c r="BU1968" s="18"/>
      <c r="BV1968" s="18"/>
      <c r="BW1968" s="18"/>
      <c r="BX1968" s="18"/>
      <c r="BY1968" s="18"/>
      <c r="BZ1968" s="18"/>
      <c r="CA1968" s="18"/>
      <c r="CB1968" s="18"/>
      <c r="CC1968" s="18"/>
      <c r="CD1968" s="18"/>
      <c r="CE1968" s="18"/>
      <c r="CF1968" s="18"/>
      <c r="CG1968" s="18"/>
      <c r="CH1968" s="18"/>
      <c r="CI1968" s="18"/>
      <c r="CJ1968" s="18"/>
      <c r="CK1968" s="18"/>
      <c r="CL1968" s="18"/>
      <c r="CM1968" s="18"/>
      <c r="CN1968" s="18"/>
      <c r="CO1968" s="18"/>
      <c r="CP1968" s="18"/>
      <c r="CQ1968" s="18"/>
      <c r="CR1968" s="18"/>
      <c r="CS1968" s="18"/>
    </row>
    <row r="1969" spans="1:97">
      <c r="A1969" s="18"/>
      <c r="B1969" s="18"/>
      <c r="C1969" s="18" t="s">
        <v>19845</v>
      </c>
      <c r="D1969" s="18"/>
      <c r="E1969" s="18"/>
      <c r="F1969" s="18"/>
      <c r="G1969" s="18"/>
      <c r="H1969" s="18"/>
      <c r="I1969" s="18"/>
      <c r="J1969" s="18"/>
      <c r="K1969" s="18"/>
      <c r="L1969" s="18"/>
      <c r="M1969" s="18"/>
      <c r="N1969" s="18"/>
      <c r="O1969" s="18"/>
      <c r="P1969" s="18"/>
      <c r="Q1969" s="18"/>
      <c r="R1969" s="18"/>
      <c r="S1969" s="18"/>
      <c r="T1969" s="18"/>
      <c r="U1969" s="18"/>
      <c r="V1969" s="18"/>
      <c r="W1969" s="18"/>
      <c r="X1969" s="18"/>
      <c r="Y1969" s="18"/>
      <c r="Z1969" s="18"/>
      <c r="AA1969" s="18"/>
      <c r="AB1969" s="18"/>
      <c r="AC1969" s="18"/>
      <c r="AD1969" s="18"/>
      <c r="AE1969" s="18"/>
      <c r="AF1969" s="18"/>
      <c r="AG1969" s="18"/>
      <c r="AH1969" s="18"/>
      <c r="AI1969" s="18"/>
      <c r="AJ1969" s="18"/>
      <c r="AK1969" s="18"/>
      <c r="AL1969" s="18"/>
      <c r="AM1969" s="18"/>
      <c r="AN1969" s="18"/>
      <c r="AO1969" s="18"/>
      <c r="AP1969" s="18"/>
      <c r="AQ1969" s="18"/>
      <c r="AR1969" s="18"/>
      <c r="AS1969" s="18"/>
      <c r="AT1969" s="18"/>
      <c r="AU1969" s="18"/>
      <c r="AV1969" s="18"/>
      <c r="AW1969" s="18"/>
      <c r="AX1969" s="18"/>
      <c r="AY1969" s="18"/>
      <c r="AZ1969" s="18"/>
      <c r="BA1969" s="18"/>
      <c r="BB1969" s="18"/>
      <c r="BC1969" s="18"/>
      <c r="BD1969" s="18"/>
      <c r="BE1969" s="18"/>
      <c r="BF1969" s="18"/>
      <c r="BG1969" s="18"/>
      <c r="BH1969" s="18"/>
      <c r="BI1969" s="18"/>
      <c r="BJ1969" s="18"/>
      <c r="BK1969" s="18"/>
      <c r="BL1969" s="18"/>
      <c r="BM1969" s="18"/>
      <c r="BN1969" s="18"/>
      <c r="BO1969" s="18"/>
      <c r="BP1969" s="18"/>
      <c r="BQ1969" s="18"/>
      <c r="BR1969" s="18"/>
      <c r="BS1969" s="18"/>
      <c r="BT1969" s="18"/>
      <c r="BU1969" s="18"/>
      <c r="BV1969" s="18"/>
      <c r="BW1969" s="18"/>
      <c r="BX1969" s="18"/>
      <c r="BY1969" s="18"/>
      <c r="BZ1969" s="18"/>
      <c r="CA1969" s="18"/>
      <c r="CB1969" s="18"/>
      <c r="CC1969" s="18"/>
      <c r="CD1969" s="18"/>
      <c r="CE1969" s="18"/>
      <c r="CF1969" s="18"/>
      <c r="CG1969" s="18"/>
      <c r="CH1969" s="18"/>
      <c r="CI1969" s="18"/>
      <c r="CJ1969" s="18"/>
      <c r="CK1969" s="18"/>
      <c r="CL1969" s="18"/>
      <c r="CM1969" s="18"/>
      <c r="CN1969" s="18"/>
      <c r="CO1969" s="18"/>
      <c r="CP1969" s="18"/>
      <c r="CQ1969" s="18"/>
      <c r="CR1969" s="18"/>
      <c r="CS1969" s="18"/>
    </row>
    <row r="1970" spans="1:97">
      <c r="A1970" s="18"/>
      <c r="B1970" s="18"/>
      <c r="C1970" s="18" t="s">
        <v>19846</v>
      </c>
      <c r="D1970" s="18"/>
      <c r="E1970" s="18"/>
      <c r="F1970" s="18"/>
      <c r="G1970" s="18"/>
      <c r="H1970" s="18"/>
      <c r="I1970" s="18"/>
      <c r="J1970" s="18"/>
      <c r="K1970" s="18"/>
      <c r="L1970" s="18"/>
      <c r="M1970" s="18"/>
      <c r="N1970" s="18"/>
      <c r="O1970" s="18"/>
      <c r="P1970" s="18"/>
      <c r="Q1970" s="18"/>
      <c r="R1970" s="18"/>
      <c r="S1970" s="18"/>
      <c r="T1970" s="18"/>
      <c r="U1970" s="18"/>
      <c r="V1970" s="18"/>
      <c r="W1970" s="18"/>
      <c r="X1970" s="18"/>
      <c r="Y1970" s="18"/>
      <c r="Z1970" s="18"/>
      <c r="AA1970" s="18"/>
      <c r="AB1970" s="18"/>
      <c r="AC1970" s="18"/>
      <c r="AD1970" s="18"/>
      <c r="AE1970" s="18"/>
      <c r="AF1970" s="18"/>
      <c r="AG1970" s="18"/>
      <c r="AH1970" s="18"/>
      <c r="AI1970" s="18"/>
      <c r="AJ1970" s="18"/>
      <c r="AK1970" s="18"/>
      <c r="AL1970" s="18"/>
      <c r="AM1970" s="18"/>
      <c r="AN1970" s="18"/>
      <c r="AO1970" s="18"/>
      <c r="AP1970" s="18"/>
      <c r="AQ1970" s="18"/>
      <c r="AR1970" s="18"/>
      <c r="AS1970" s="18"/>
      <c r="AT1970" s="18"/>
      <c r="AU1970" s="18"/>
      <c r="AV1970" s="18"/>
      <c r="AW1970" s="18"/>
      <c r="AX1970" s="18"/>
      <c r="AY1970" s="18"/>
      <c r="AZ1970" s="18"/>
      <c r="BA1970" s="18"/>
      <c r="BB1970" s="18"/>
      <c r="BC1970" s="18"/>
      <c r="BD1970" s="18"/>
      <c r="BE1970" s="18"/>
      <c r="BF1970" s="18"/>
      <c r="BG1970" s="18"/>
      <c r="BH1970" s="18"/>
      <c r="BI1970" s="18"/>
      <c r="BJ1970" s="18"/>
      <c r="BK1970" s="18"/>
      <c r="BL1970" s="18"/>
      <c r="BM1970" s="18"/>
      <c r="BN1970" s="18"/>
      <c r="BO1970" s="18"/>
      <c r="BP1970" s="18"/>
      <c r="BQ1970" s="18"/>
      <c r="BR1970" s="18"/>
      <c r="BS1970" s="18"/>
      <c r="BT1970" s="18"/>
      <c r="BU1970" s="18"/>
      <c r="BV1970" s="18"/>
      <c r="BW1970" s="18"/>
      <c r="BX1970" s="18"/>
      <c r="BY1970" s="18"/>
      <c r="BZ1970" s="18"/>
      <c r="CA1970" s="18"/>
      <c r="CB1970" s="18"/>
      <c r="CC1970" s="18"/>
      <c r="CD1970" s="18"/>
      <c r="CE1970" s="18"/>
      <c r="CF1970" s="18"/>
      <c r="CG1970" s="18"/>
      <c r="CH1970" s="18"/>
      <c r="CI1970" s="18"/>
      <c r="CJ1970" s="18"/>
      <c r="CK1970" s="18"/>
      <c r="CL1970" s="18"/>
      <c r="CM1970" s="18"/>
      <c r="CN1970" s="18"/>
      <c r="CO1970" s="18"/>
      <c r="CP1970" s="18"/>
      <c r="CQ1970" s="18"/>
      <c r="CR1970" s="18"/>
      <c r="CS1970" s="18"/>
    </row>
    <row r="1971" spans="1:97">
      <c r="A1971" s="18"/>
      <c r="B1971" s="18"/>
      <c r="C1971" s="18" t="s">
        <v>19847</v>
      </c>
      <c r="D1971" s="18"/>
      <c r="E1971" s="18"/>
      <c r="F1971" s="18"/>
      <c r="G1971" s="18"/>
      <c r="H1971" s="18"/>
      <c r="I1971" s="18"/>
      <c r="J1971" s="18"/>
      <c r="K1971" s="18"/>
      <c r="L1971" s="18"/>
      <c r="M1971" s="18"/>
      <c r="N1971" s="18"/>
      <c r="O1971" s="18"/>
      <c r="P1971" s="18"/>
      <c r="Q1971" s="18"/>
      <c r="R1971" s="18"/>
      <c r="S1971" s="18"/>
      <c r="T1971" s="18"/>
      <c r="U1971" s="18"/>
      <c r="V1971" s="18"/>
      <c r="W1971" s="18"/>
      <c r="X1971" s="18"/>
      <c r="Y1971" s="18"/>
      <c r="Z1971" s="18"/>
      <c r="AA1971" s="18"/>
      <c r="AB1971" s="18"/>
      <c r="AC1971" s="18"/>
      <c r="AD1971" s="18"/>
      <c r="AE1971" s="18"/>
      <c r="AF1971" s="18"/>
      <c r="AG1971" s="18"/>
      <c r="AH1971" s="18"/>
      <c r="AI1971" s="18"/>
      <c r="AJ1971" s="18"/>
      <c r="AK1971" s="18"/>
      <c r="AL1971" s="18"/>
      <c r="AM1971" s="18"/>
      <c r="AN1971" s="18"/>
      <c r="AO1971" s="18"/>
      <c r="AP1971" s="18"/>
      <c r="AQ1971" s="18"/>
      <c r="AR1971" s="18"/>
      <c r="AS1971" s="18"/>
      <c r="AT1971" s="18"/>
      <c r="AU1971" s="18"/>
      <c r="AV1971" s="18"/>
      <c r="AW1971" s="18"/>
      <c r="AX1971" s="18"/>
      <c r="AY1971" s="18"/>
      <c r="AZ1971" s="18"/>
      <c r="BA1971" s="18"/>
      <c r="BB1971" s="18"/>
      <c r="BC1971" s="18"/>
      <c r="BD1971" s="18"/>
      <c r="BE1971" s="18"/>
      <c r="BF1971" s="18"/>
      <c r="BG1971" s="18"/>
      <c r="BH1971" s="18"/>
      <c r="BI1971" s="18"/>
      <c r="BJ1971" s="18"/>
      <c r="BK1971" s="18"/>
      <c r="BL1971" s="18"/>
      <c r="BM1971" s="18"/>
      <c r="BN1971" s="18"/>
      <c r="BO1971" s="18"/>
      <c r="BP1971" s="18"/>
      <c r="BQ1971" s="18"/>
      <c r="BR1971" s="18"/>
      <c r="BS1971" s="18"/>
      <c r="BT1971" s="18"/>
      <c r="BU1971" s="18"/>
      <c r="BV1971" s="18"/>
      <c r="BW1971" s="18"/>
      <c r="BX1971" s="18"/>
      <c r="BY1971" s="18"/>
      <c r="BZ1971" s="18"/>
      <c r="CA1971" s="18"/>
      <c r="CB1971" s="18"/>
      <c r="CC1971" s="18"/>
      <c r="CD1971" s="18"/>
      <c r="CE1971" s="18"/>
      <c r="CF1971" s="18"/>
      <c r="CG1971" s="18"/>
      <c r="CH1971" s="18"/>
      <c r="CI1971" s="18"/>
      <c r="CJ1971" s="18"/>
      <c r="CK1971" s="18"/>
      <c r="CL1971" s="18"/>
      <c r="CM1971" s="18"/>
      <c r="CN1971" s="18"/>
      <c r="CO1971" s="18"/>
      <c r="CP1971" s="18"/>
      <c r="CQ1971" s="18"/>
      <c r="CR1971" s="18"/>
      <c r="CS1971" s="18"/>
    </row>
    <row r="1972" spans="1:97">
      <c r="A1972" s="18"/>
      <c r="B1972" s="18"/>
      <c r="C1972" s="18" t="s">
        <v>19848</v>
      </c>
      <c r="D1972" s="18"/>
      <c r="E1972" s="18"/>
      <c r="F1972" s="18"/>
      <c r="G1972" s="18"/>
      <c r="H1972" s="18"/>
      <c r="I1972" s="18"/>
      <c r="J1972" s="18"/>
      <c r="K1972" s="18"/>
      <c r="L1972" s="18"/>
      <c r="M1972" s="18"/>
      <c r="N1972" s="18"/>
      <c r="O1972" s="18"/>
      <c r="P1972" s="18"/>
      <c r="Q1972" s="18"/>
      <c r="R1972" s="18"/>
      <c r="S1972" s="18"/>
      <c r="T1972" s="18"/>
      <c r="U1972" s="18"/>
      <c r="V1972" s="18"/>
      <c r="W1972" s="18"/>
      <c r="X1972" s="18"/>
      <c r="Y1972" s="18"/>
      <c r="Z1972" s="18"/>
      <c r="AA1972" s="18"/>
      <c r="AB1972" s="18"/>
      <c r="AC1972" s="18"/>
      <c r="AD1972" s="18"/>
      <c r="AE1972" s="18"/>
      <c r="AF1972" s="18"/>
      <c r="AG1972" s="18"/>
      <c r="AH1972" s="18"/>
      <c r="AI1972" s="18"/>
      <c r="AJ1972" s="18"/>
      <c r="AK1972" s="18"/>
      <c r="AL1972" s="18"/>
      <c r="AM1972" s="18"/>
      <c r="AN1972" s="18"/>
      <c r="AO1972" s="18"/>
      <c r="AP1972" s="18"/>
      <c r="AQ1972" s="18"/>
      <c r="AR1972" s="18"/>
      <c r="AS1972" s="18"/>
      <c r="AT1972" s="18"/>
      <c r="AU1972" s="18"/>
      <c r="AV1972" s="18"/>
      <c r="AW1972" s="18"/>
      <c r="AX1972" s="18"/>
      <c r="AY1972" s="18"/>
      <c r="AZ1972" s="18"/>
      <c r="BA1972" s="18"/>
      <c r="BB1972" s="18"/>
      <c r="BC1972" s="18"/>
      <c r="BD1972" s="18"/>
      <c r="BE1972" s="18"/>
      <c r="BF1972" s="18"/>
      <c r="BG1972" s="18"/>
      <c r="BH1972" s="18"/>
      <c r="BI1972" s="18"/>
      <c r="BJ1972" s="18"/>
      <c r="BK1972" s="18"/>
      <c r="BL1972" s="18"/>
      <c r="BM1972" s="18"/>
      <c r="BN1972" s="18"/>
      <c r="BO1972" s="18"/>
      <c r="BP1972" s="18"/>
      <c r="BQ1972" s="18"/>
      <c r="BR1972" s="18"/>
      <c r="BS1972" s="18"/>
      <c r="BT1972" s="18"/>
      <c r="BU1972" s="18"/>
      <c r="BV1972" s="18"/>
      <c r="BW1972" s="18"/>
      <c r="BX1972" s="18"/>
      <c r="BY1972" s="18"/>
      <c r="BZ1972" s="18"/>
      <c r="CA1972" s="18"/>
      <c r="CB1972" s="18"/>
      <c r="CC1972" s="18"/>
      <c r="CD1972" s="18"/>
      <c r="CE1972" s="18"/>
      <c r="CF1972" s="18"/>
      <c r="CG1972" s="18"/>
      <c r="CH1972" s="18"/>
      <c r="CI1972" s="18"/>
      <c r="CJ1972" s="18"/>
      <c r="CK1972" s="18"/>
      <c r="CL1972" s="18"/>
      <c r="CM1972" s="18"/>
      <c r="CN1972" s="18"/>
      <c r="CO1972" s="18"/>
      <c r="CP1972" s="18"/>
      <c r="CQ1972" s="18"/>
      <c r="CR1972" s="18"/>
      <c r="CS1972" s="18"/>
    </row>
    <row r="1973" spans="1:97">
      <c r="A1973" s="18"/>
      <c r="B1973" s="18"/>
      <c r="C1973" s="18" t="s">
        <v>19849</v>
      </c>
      <c r="D1973" s="18"/>
      <c r="E1973" s="18"/>
      <c r="F1973" s="18"/>
      <c r="G1973" s="18"/>
      <c r="H1973" s="18"/>
      <c r="I1973" s="18"/>
      <c r="J1973" s="18"/>
      <c r="K1973" s="18"/>
      <c r="L1973" s="18"/>
      <c r="M1973" s="18"/>
      <c r="N1973" s="18"/>
      <c r="O1973" s="18"/>
      <c r="P1973" s="18"/>
      <c r="Q1973" s="18"/>
      <c r="R1973" s="18"/>
      <c r="S1973" s="18"/>
      <c r="T1973" s="18"/>
      <c r="U1973" s="18"/>
      <c r="V1973" s="18"/>
      <c r="W1973" s="18"/>
      <c r="X1973" s="18"/>
      <c r="Y1973" s="18"/>
      <c r="Z1973" s="18"/>
      <c r="AA1973" s="18"/>
      <c r="AB1973" s="18"/>
      <c r="AC1973" s="18"/>
      <c r="AD1973" s="18"/>
      <c r="AE1973" s="18"/>
      <c r="AF1973" s="18"/>
      <c r="AG1973" s="18"/>
      <c r="AH1973" s="18"/>
      <c r="AI1973" s="18"/>
      <c r="AJ1973" s="18"/>
      <c r="AK1973" s="18"/>
      <c r="AL1973" s="18"/>
      <c r="AM1973" s="18"/>
      <c r="AN1973" s="18"/>
      <c r="AO1973" s="18"/>
      <c r="AP1973" s="18"/>
      <c r="AQ1973" s="18"/>
      <c r="AR1973" s="18"/>
      <c r="AS1973" s="18"/>
      <c r="AT1973" s="18"/>
      <c r="AU1973" s="18"/>
      <c r="AV1973" s="18"/>
      <c r="AW1973" s="18"/>
      <c r="AX1973" s="18"/>
      <c r="AY1973" s="18"/>
      <c r="AZ1973" s="18"/>
      <c r="BA1973" s="18"/>
      <c r="BB1973" s="18"/>
      <c r="BC1973" s="18"/>
      <c r="BD1973" s="18"/>
      <c r="BE1973" s="18"/>
      <c r="BF1973" s="18"/>
      <c r="BG1973" s="18"/>
      <c r="BH1973" s="18"/>
      <c r="BI1973" s="18"/>
      <c r="BJ1973" s="18"/>
      <c r="BK1973" s="18"/>
      <c r="BL1973" s="18"/>
      <c r="BM1973" s="18"/>
      <c r="BN1973" s="18"/>
      <c r="BO1973" s="18"/>
      <c r="BP1973" s="18"/>
      <c r="BQ1973" s="18"/>
      <c r="BR1973" s="18"/>
      <c r="BS1973" s="18"/>
      <c r="BT1973" s="18"/>
      <c r="BU1973" s="18"/>
      <c r="BV1973" s="18"/>
      <c r="BW1973" s="18"/>
      <c r="BX1973" s="18"/>
      <c r="BY1973" s="18"/>
      <c r="BZ1973" s="18"/>
      <c r="CA1973" s="18"/>
      <c r="CB1973" s="18"/>
      <c r="CC1973" s="18"/>
      <c r="CD1973" s="18"/>
      <c r="CE1973" s="18"/>
      <c r="CF1973" s="18"/>
      <c r="CG1973" s="18"/>
      <c r="CH1973" s="18"/>
      <c r="CI1973" s="18"/>
      <c r="CJ1973" s="18"/>
      <c r="CK1973" s="18"/>
      <c r="CL1973" s="18"/>
      <c r="CM1973" s="18"/>
      <c r="CN1973" s="18"/>
      <c r="CO1973" s="18"/>
      <c r="CP1973" s="18"/>
      <c r="CQ1973" s="18"/>
      <c r="CR1973" s="18"/>
      <c r="CS1973" s="18"/>
    </row>
    <row r="1974" spans="1:97">
      <c r="A1974" s="18"/>
      <c r="B1974" s="18"/>
      <c r="C1974" s="18" t="s">
        <v>19850</v>
      </c>
      <c r="D1974" s="18"/>
      <c r="E1974" s="18"/>
      <c r="F1974" s="18"/>
      <c r="G1974" s="18"/>
      <c r="H1974" s="18"/>
      <c r="I1974" s="18"/>
      <c r="J1974" s="18"/>
      <c r="K1974" s="18"/>
      <c r="L1974" s="18"/>
      <c r="M1974" s="18"/>
      <c r="N1974" s="18"/>
      <c r="O1974" s="18"/>
      <c r="P1974" s="18"/>
      <c r="Q1974" s="18"/>
      <c r="R1974" s="18"/>
      <c r="S1974" s="18"/>
      <c r="T1974" s="18"/>
      <c r="U1974" s="18"/>
      <c r="V1974" s="18"/>
      <c r="W1974" s="18"/>
      <c r="X1974" s="18"/>
      <c r="Y1974" s="18"/>
      <c r="Z1974" s="18"/>
      <c r="AA1974" s="18"/>
      <c r="AB1974" s="18"/>
      <c r="AC1974" s="18"/>
      <c r="AD1974" s="18"/>
      <c r="AE1974" s="18"/>
      <c r="AF1974" s="18"/>
      <c r="AG1974" s="18"/>
      <c r="AH1974" s="18"/>
      <c r="AI1974" s="18"/>
      <c r="AJ1974" s="18"/>
      <c r="AK1974" s="18"/>
      <c r="AL1974" s="18"/>
      <c r="AM1974" s="18"/>
      <c r="AN1974" s="18"/>
      <c r="AO1974" s="18"/>
      <c r="AP1974" s="18"/>
      <c r="AQ1974" s="18"/>
      <c r="AR1974" s="18"/>
      <c r="AS1974" s="18"/>
      <c r="AT1974" s="18"/>
      <c r="AU1974" s="18"/>
      <c r="AV1974" s="18"/>
      <c r="AW1974" s="18"/>
      <c r="AX1974" s="18"/>
      <c r="AY1974" s="18"/>
      <c r="AZ1974" s="18"/>
      <c r="BA1974" s="18"/>
      <c r="BB1974" s="18"/>
      <c r="BC1974" s="18"/>
      <c r="BD1974" s="18"/>
      <c r="BE1974" s="18"/>
      <c r="BF1974" s="18"/>
      <c r="BG1974" s="18"/>
      <c r="BH1974" s="18"/>
      <c r="BI1974" s="18"/>
      <c r="BJ1974" s="18"/>
      <c r="BK1974" s="18"/>
      <c r="BL1974" s="18"/>
      <c r="BM1974" s="18"/>
      <c r="BN1974" s="18"/>
      <c r="BO1974" s="18"/>
      <c r="BP1974" s="18"/>
      <c r="BQ1974" s="18"/>
      <c r="BR1974" s="18"/>
      <c r="BS1974" s="18"/>
      <c r="BT1974" s="18"/>
      <c r="BU1974" s="18"/>
      <c r="BV1974" s="18"/>
      <c r="BW1974" s="18"/>
      <c r="BX1974" s="18"/>
      <c r="BY1974" s="18"/>
      <c r="BZ1974" s="18"/>
      <c r="CA1974" s="18"/>
      <c r="CB1974" s="18"/>
      <c r="CC1974" s="18"/>
      <c r="CD1974" s="18"/>
      <c r="CE1974" s="18"/>
      <c r="CF1974" s="18"/>
      <c r="CG1974" s="18"/>
      <c r="CH1974" s="18"/>
      <c r="CI1974" s="18"/>
      <c r="CJ1974" s="18"/>
      <c r="CK1974" s="18"/>
      <c r="CL1974" s="18"/>
      <c r="CM1974" s="18"/>
      <c r="CN1974" s="18"/>
      <c r="CO1974" s="18"/>
      <c r="CP1974" s="18"/>
      <c r="CQ1974" s="18"/>
      <c r="CR1974" s="18"/>
      <c r="CS1974" s="18"/>
    </row>
    <row r="1975" spans="1:97">
      <c r="A1975" s="18"/>
      <c r="B1975" s="18"/>
      <c r="C1975" s="18" t="s">
        <v>19851</v>
      </c>
      <c r="D1975" s="18"/>
      <c r="E1975" s="18"/>
      <c r="F1975" s="18"/>
      <c r="G1975" s="18"/>
      <c r="H1975" s="18"/>
      <c r="I1975" s="18"/>
      <c r="J1975" s="18"/>
      <c r="K1975" s="18"/>
      <c r="L1975" s="18"/>
      <c r="M1975" s="18"/>
      <c r="N1975" s="18"/>
      <c r="O1975" s="18"/>
      <c r="P1975" s="18"/>
      <c r="Q1975" s="18"/>
      <c r="R1975" s="18"/>
      <c r="S1975" s="18"/>
      <c r="T1975" s="18"/>
      <c r="U1975" s="18"/>
      <c r="V1975" s="18"/>
      <c r="W1975" s="18"/>
      <c r="X1975" s="18"/>
      <c r="Y1975" s="18"/>
      <c r="Z1975" s="18"/>
      <c r="AA1975" s="18"/>
      <c r="AB1975" s="18"/>
      <c r="AC1975" s="18"/>
      <c r="AD1975" s="18"/>
      <c r="AE1975" s="18"/>
      <c r="AF1975" s="18"/>
      <c r="AG1975" s="18"/>
      <c r="AH1975" s="18"/>
      <c r="AI1975" s="18"/>
      <c r="AJ1975" s="18"/>
      <c r="AK1975" s="18"/>
      <c r="AL1975" s="18"/>
      <c r="AM1975" s="18"/>
      <c r="AN1975" s="18"/>
      <c r="AO1975" s="18"/>
      <c r="AP1975" s="18"/>
      <c r="AQ1975" s="18"/>
      <c r="AR1975" s="18"/>
      <c r="AS1975" s="18"/>
      <c r="AT1975" s="18"/>
      <c r="AU1975" s="18"/>
      <c r="AV1975" s="18"/>
      <c r="AW1975" s="18"/>
      <c r="AX1975" s="18"/>
      <c r="AY1975" s="18"/>
      <c r="AZ1975" s="18"/>
      <c r="BA1975" s="18"/>
      <c r="BB1975" s="18"/>
      <c r="BC1975" s="18"/>
      <c r="BD1975" s="18"/>
      <c r="BE1975" s="18"/>
      <c r="BF1975" s="18"/>
      <c r="BG1975" s="18"/>
      <c r="BH1975" s="18"/>
      <c r="BI1975" s="18"/>
      <c r="BJ1975" s="18"/>
      <c r="BK1975" s="18"/>
      <c r="BL1975" s="18"/>
      <c r="BM1975" s="18"/>
      <c r="BN1975" s="18"/>
      <c r="BO1975" s="18"/>
      <c r="BP1975" s="18"/>
      <c r="BQ1975" s="18"/>
      <c r="BR1975" s="18"/>
      <c r="BS1975" s="18"/>
      <c r="BT1975" s="18"/>
      <c r="BU1975" s="18"/>
      <c r="BV1975" s="18"/>
      <c r="BW1975" s="18"/>
      <c r="BX1975" s="18"/>
      <c r="BY1975" s="18"/>
      <c r="BZ1975" s="18"/>
      <c r="CA1975" s="18"/>
      <c r="CB1975" s="18"/>
      <c r="CC1975" s="18"/>
      <c r="CD1975" s="18"/>
      <c r="CE1975" s="18"/>
      <c r="CF1975" s="18"/>
      <c r="CG1975" s="18"/>
      <c r="CH1975" s="18"/>
      <c r="CI1975" s="18"/>
      <c r="CJ1975" s="18"/>
      <c r="CK1975" s="18"/>
      <c r="CL1975" s="18"/>
      <c r="CM1975" s="18"/>
      <c r="CN1975" s="18"/>
      <c r="CO1975" s="18"/>
      <c r="CP1975" s="18"/>
      <c r="CQ1975" s="18"/>
      <c r="CR1975" s="18"/>
      <c r="CS1975" s="18"/>
    </row>
    <row r="1976" spans="1:97">
      <c r="A1976" s="18"/>
      <c r="B1976" s="18"/>
      <c r="C1976" s="18" t="s">
        <v>19852</v>
      </c>
      <c r="D1976" s="18"/>
      <c r="E1976" s="18"/>
      <c r="F1976" s="18"/>
      <c r="G1976" s="18"/>
      <c r="H1976" s="18"/>
      <c r="I1976" s="18"/>
      <c r="J1976" s="18"/>
      <c r="K1976" s="18"/>
      <c r="L1976" s="18"/>
      <c r="M1976" s="18"/>
      <c r="N1976" s="18"/>
      <c r="O1976" s="18"/>
      <c r="P1976" s="18"/>
      <c r="Q1976" s="18"/>
      <c r="R1976" s="18"/>
      <c r="S1976" s="18"/>
      <c r="T1976" s="18"/>
      <c r="U1976" s="18"/>
      <c r="V1976" s="18"/>
      <c r="W1976" s="18"/>
      <c r="X1976" s="18"/>
      <c r="Y1976" s="18"/>
      <c r="Z1976" s="18"/>
      <c r="AA1976" s="18"/>
      <c r="AB1976" s="18"/>
      <c r="AC1976" s="18"/>
      <c r="AD1976" s="18"/>
      <c r="AE1976" s="18"/>
      <c r="AF1976" s="18"/>
      <c r="AG1976" s="18"/>
      <c r="AH1976" s="18"/>
      <c r="AI1976" s="18"/>
      <c r="AJ1976" s="18"/>
      <c r="AK1976" s="18"/>
      <c r="AL1976" s="18"/>
      <c r="AM1976" s="18"/>
      <c r="AN1976" s="18"/>
      <c r="AO1976" s="18"/>
      <c r="AP1976" s="18"/>
      <c r="AQ1976" s="18"/>
      <c r="AR1976" s="18"/>
      <c r="AS1976" s="18"/>
      <c r="AT1976" s="18"/>
      <c r="AU1976" s="18"/>
      <c r="AV1976" s="18"/>
      <c r="AW1976" s="18"/>
      <c r="AX1976" s="18"/>
      <c r="AY1976" s="18"/>
      <c r="AZ1976" s="18"/>
      <c r="BA1976" s="18"/>
      <c r="BB1976" s="18"/>
      <c r="BC1976" s="18"/>
      <c r="BD1976" s="18"/>
      <c r="BE1976" s="18"/>
      <c r="BF1976" s="18"/>
      <c r="BG1976" s="18"/>
      <c r="BH1976" s="18"/>
      <c r="BI1976" s="18"/>
      <c r="BJ1976" s="18"/>
      <c r="BK1976" s="18"/>
      <c r="BL1976" s="18"/>
      <c r="BM1976" s="18"/>
      <c r="BN1976" s="18"/>
      <c r="BO1976" s="18"/>
      <c r="BP1976" s="18"/>
      <c r="BQ1976" s="18"/>
      <c r="BR1976" s="18"/>
      <c r="BS1976" s="18"/>
      <c r="BT1976" s="18"/>
      <c r="BU1976" s="18"/>
      <c r="BV1976" s="18"/>
      <c r="BW1976" s="18"/>
      <c r="BX1976" s="18"/>
      <c r="BY1976" s="18"/>
      <c r="BZ1976" s="18"/>
      <c r="CA1976" s="18"/>
      <c r="CB1976" s="18"/>
      <c r="CC1976" s="18"/>
      <c r="CD1976" s="18"/>
      <c r="CE1976" s="18"/>
      <c r="CF1976" s="18"/>
      <c r="CG1976" s="18"/>
      <c r="CH1976" s="18"/>
      <c r="CI1976" s="18"/>
      <c r="CJ1976" s="18"/>
      <c r="CK1976" s="18"/>
      <c r="CL1976" s="18"/>
      <c r="CM1976" s="18"/>
      <c r="CN1976" s="18"/>
      <c r="CO1976" s="18"/>
      <c r="CP1976" s="18"/>
      <c r="CQ1976" s="18"/>
      <c r="CR1976" s="18"/>
      <c r="CS1976" s="18"/>
    </row>
    <row r="1977" spans="1:97">
      <c r="A1977" s="18"/>
      <c r="B1977" s="18"/>
      <c r="C1977" s="18" t="s">
        <v>19853</v>
      </c>
      <c r="D1977" s="18"/>
      <c r="E1977" s="18"/>
      <c r="F1977" s="18"/>
      <c r="G1977" s="18"/>
      <c r="H1977" s="18"/>
      <c r="I1977" s="18"/>
      <c r="J1977" s="18"/>
      <c r="K1977" s="18"/>
      <c r="L1977" s="18"/>
      <c r="M1977" s="18"/>
      <c r="N1977" s="18"/>
      <c r="O1977" s="18"/>
      <c r="P1977" s="18"/>
      <c r="Q1977" s="18"/>
      <c r="R1977" s="18"/>
      <c r="S1977" s="18"/>
      <c r="T1977" s="18"/>
      <c r="U1977" s="18"/>
      <c r="V1977" s="18"/>
      <c r="W1977" s="18"/>
      <c r="X1977" s="18"/>
      <c r="Y1977" s="18"/>
      <c r="Z1977" s="18"/>
      <c r="AA1977" s="18"/>
      <c r="AB1977" s="18"/>
      <c r="AC1977" s="18"/>
      <c r="AD1977" s="18"/>
      <c r="AE1977" s="18"/>
      <c r="AF1977" s="18"/>
      <c r="AG1977" s="18"/>
      <c r="AH1977" s="18"/>
      <c r="AI1977" s="18"/>
      <c r="AJ1977" s="18"/>
      <c r="AK1977" s="18"/>
      <c r="AL1977" s="18"/>
      <c r="AM1977" s="18"/>
      <c r="AN1977" s="18"/>
      <c r="AO1977" s="18"/>
      <c r="AP1977" s="18"/>
      <c r="AQ1977" s="18"/>
      <c r="AR1977" s="18"/>
      <c r="AS1977" s="18"/>
      <c r="AT1977" s="18"/>
      <c r="AU1977" s="18"/>
      <c r="AV1977" s="18"/>
      <c r="AW1977" s="18"/>
      <c r="AX1977" s="18"/>
      <c r="AY1977" s="18"/>
      <c r="AZ1977" s="18"/>
      <c r="BA1977" s="18"/>
      <c r="BB1977" s="18"/>
      <c r="BC1977" s="18"/>
      <c r="BD1977" s="18"/>
      <c r="BE1977" s="18"/>
      <c r="BF1977" s="18"/>
      <c r="BG1977" s="18"/>
      <c r="BH1977" s="18"/>
      <c r="BI1977" s="18"/>
      <c r="BJ1977" s="18"/>
      <c r="BK1977" s="18"/>
      <c r="BL1977" s="18"/>
      <c r="BM1977" s="18"/>
      <c r="BN1977" s="18"/>
      <c r="BO1977" s="18"/>
      <c r="BP1977" s="18"/>
      <c r="BQ1977" s="18"/>
      <c r="BR1977" s="18"/>
      <c r="BS1977" s="18"/>
      <c r="BT1977" s="18"/>
      <c r="BU1977" s="18"/>
      <c r="BV1977" s="18"/>
      <c r="BW1977" s="18"/>
      <c r="BX1977" s="18"/>
      <c r="BY1977" s="18"/>
      <c r="BZ1977" s="18"/>
      <c r="CA1977" s="18"/>
      <c r="CB1977" s="18"/>
      <c r="CC1977" s="18"/>
      <c r="CD1977" s="18"/>
      <c r="CE1977" s="18"/>
      <c r="CF1977" s="18"/>
      <c r="CG1977" s="18"/>
      <c r="CH1977" s="18"/>
      <c r="CI1977" s="18"/>
      <c r="CJ1977" s="18"/>
      <c r="CK1977" s="18"/>
      <c r="CL1977" s="18"/>
      <c r="CM1977" s="18"/>
      <c r="CN1977" s="18"/>
      <c r="CO1977" s="18"/>
      <c r="CP1977" s="18"/>
      <c r="CQ1977" s="18"/>
      <c r="CR1977" s="18"/>
      <c r="CS1977" s="18"/>
    </row>
    <row r="1978" spans="1:97">
      <c r="A1978" s="18"/>
      <c r="B1978" s="18"/>
      <c r="C1978" s="18" t="s">
        <v>19854</v>
      </c>
      <c r="D1978" s="18"/>
      <c r="E1978" s="18"/>
      <c r="F1978" s="18"/>
      <c r="G1978" s="18"/>
      <c r="H1978" s="18"/>
      <c r="I1978" s="18"/>
      <c r="J1978" s="18"/>
      <c r="K1978" s="18"/>
      <c r="L1978" s="18"/>
      <c r="M1978" s="18"/>
      <c r="N1978" s="18"/>
      <c r="O1978" s="18"/>
      <c r="P1978" s="18"/>
      <c r="Q1978" s="18"/>
      <c r="R1978" s="18"/>
      <c r="S1978" s="18"/>
      <c r="T1978" s="18"/>
      <c r="U1978" s="18"/>
      <c r="V1978" s="18"/>
      <c r="W1978" s="18"/>
      <c r="X1978" s="18"/>
      <c r="Y1978" s="18"/>
      <c r="Z1978" s="18"/>
      <c r="AA1978" s="18"/>
      <c r="AB1978" s="18"/>
      <c r="AC1978" s="18"/>
      <c r="AD1978" s="18"/>
      <c r="AE1978" s="18"/>
      <c r="AF1978" s="18"/>
      <c r="AG1978" s="18"/>
      <c r="AH1978" s="18"/>
      <c r="AI1978" s="18"/>
      <c r="AJ1978" s="18"/>
      <c r="AK1978" s="18"/>
      <c r="AL1978" s="18"/>
      <c r="AM1978" s="18"/>
      <c r="AN1978" s="18"/>
      <c r="AO1978" s="18"/>
      <c r="AP1978" s="18"/>
      <c r="AQ1978" s="18"/>
      <c r="AR1978" s="18"/>
      <c r="AS1978" s="18"/>
      <c r="AT1978" s="18"/>
      <c r="AU1978" s="18"/>
      <c r="AV1978" s="18"/>
      <c r="AW1978" s="18"/>
      <c r="AX1978" s="18"/>
      <c r="AY1978" s="18"/>
      <c r="AZ1978" s="18"/>
      <c r="BA1978" s="18"/>
      <c r="BB1978" s="18"/>
      <c r="BC1978" s="18"/>
      <c r="BD1978" s="18"/>
      <c r="BE1978" s="18"/>
      <c r="BF1978" s="18"/>
      <c r="BG1978" s="18"/>
      <c r="BH1978" s="18"/>
      <c r="BI1978" s="18"/>
      <c r="BJ1978" s="18"/>
      <c r="BK1978" s="18"/>
      <c r="BL1978" s="18"/>
      <c r="BM1978" s="18"/>
      <c r="BN1978" s="18"/>
      <c r="BO1978" s="18"/>
      <c r="BP1978" s="18"/>
      <c r="BQ1978" s="18"/>
      <c r="BR1978" s="18"/>
      <c r="BS1978" s="18"/>
      <c r="BT1978" s="18"/>
      <c r="BU1978" s="18"/>
      <c r="BV1978" s="18"/>
      <c r="BW1978" s="18"/>
      <c r="BX1978" s="18"/>
      <c r="BY1978" s="18"/>
      <c r="BZ1978" s="18"/>
      <c r="CA1978" s="18"/>
      <c r="CB1978" s="18"/>
      <c r="CC1978" s="18"/>
      <c r="CD1978" s="18"/>
      <c r="CE1978" s="18"/>
      <c r="CF1978" s="18"/>
      <c r="CG1978" s="18"/>
      <c r="CH1978" s="18"/>
      <c r="CI1978" s="18"/>
      <c r="CJ1978" s="18"/>
      <c r="CK1978" s="18"/>
      <c r="CL1978" s="18"/>
      <c r="CM1978" s="18"/>
      <c r="CN1978" s="18"/>
      <c r="CO1978" s="18"/>
      <c r="CP1978" s="18"/>
      <c r="CQ1978" s="18"/>
      <c r="CR1978" s="18"/>
      <c r="CS1978" s="18"/>
    </row>
    <row r="1979" spans="1:97">
      <c r="A1979" s="18"/>
      <c r="B1979" s="18"/>
      <c r="C1979" s="18" t="s">
        <v>19855</v>
      </c>
      <c r="D1979" s="18"/>
      <c r="E1979" s="18"/>
      <c r="F1979" s="18"/>
      <c r="G1979" s="18"/>
      <c r="H1979" s="18"/>
      <c r="I1979" s="18"/>
      <c r="J1979" s="18"/>
      <c r="K1979" s="18"/>
      <c r="L1979" s="18"/>
      <c r="M1979" s="18"/>
      <c r="N1979" s="18"/>
      <c r="O1979" s="18"/>
      <c r="P1979" s="18"/>
      <c r="Q1979" s="18"/>
      <c r="R1979" s="18"/>
      <c r="S1979" s="18"/>
      <c r="T1979" s="18"/>
      <c r="U1979" s="18"/>
      <c r="V1979" s="18"/>
      <c r="W1979" s="18"/>
      <c r="X1979" s="18"/>
      <c r="Y1979" s="18"/>
      <c r="Z1979" s="18"/>
      <c r="AA1979" s="18"/>
      <c r="AB1979" s="18"/>
      <c r="AC1979" s="18"/>
      <c r="AD1979" s="18"/>
      <c r="AE1979" s="18"/>
      <c r="AF1979" s="18"/>
      <c r="AG1979" s="18"/>
      <c r="AH1979" s="18"/>
      <c r="AI1979" s="18"/>
      <c r="AJ1979" s="18"/>
      <c r="AK1979" s="18"/>
      <c r="AL1979" s="18"/>
      <c r="AM1979" s="18"/>
      <c r="AN1979" s="18"/>
      <c r="AO1979" s="18"/>
      <c r="AP1979" s="18"/>
      <c r="AQ1979" s="18"/>
      <c r="AR1979" s="18"/>
      <c r="AS1979" s="18"/>
      <c r="AT1979" s="18"/>
      <c r="AU1979" s="18"/>
      <c r="AV1979" s="18"/>
      <c r="AW1979" s="18"/>
      <c r="AX1979" s="18"/>
      <c r="AY1979" s="18"/>
      <c r="AZ1979" s="18"/>
      <c r="BA1979" s="18"/>
      <c r="BB1979" s="18"/>
      <c r="BC1979" s="18"/>
      <c r="BD1979" s="18"/>
      <c r="BE1979" s="18"/>
      <c r="BF1979" s="18"/>
      <c r="BG1979" s="18"/>
      <c r="BH1979" s="18"/>
      <c r="BI1979" s="18"/>
      <c r="BJ1979" s="18"/>
      <c r="BK1979" s="18"/>
      <c r="BL1979" s="18"/>
      <c r="BM1979" s="18"/>
      <c r="BN1979" s="18"/>
      <c r="BO1979" s="18"/>
      <c r="BP1979" s="18"/>
      <c r="BQ1979" s="18"/>
      <c r="BR1979" s="18"/>
      <c r="BS1979" s="18"/>
      <c r="BT1979" s="18"/>
      <c r="BU1979" s="18"/>
      <c r="BV1979" s="18"/>
      <c r="BW1979" s="18"/>
      <c r="BX1979" s="18"/>
      <c r="BY1979" s="18"/>
      <c r="BZ1979" s="18"/>
      <c r="CA1979" s="18"/>
      <c r="CB1979" s="18"/>
      <c r="CC1979" s="18"/>
      <c r="CD1979" s="18"/>
      <c r="CE1979" s="18"/>
      <c r="CF1979" s="18"/>
      <c r="CG1979" s="18"/>
      <c r="CH1979" s="18"/>
      <c r="CI1979" s="18"/>
      <c r="CJ1979" s="18"/>
      <c r="CK1979" s="18"/>
      <c r="CL1979" s="18"/>
      <c r="CM1979" s="18"/>
      <c r="CN1979" s="18"/>
      <c r="CO1979" s="18"/>
      <c r="CP1979" s="18"/>
      <c r="CQ1979" s="18"/>
      <c r="CR1979" s="18"/>
      <c r="CS1979" s="18"/>
    </row>
    <row r="1980" spans="1:97">
      <c r="A1980" s="18"/>
      <c r="B1980" s="18"/>
      <c r="C1980" s="18" t="s">
        <v>19856</v>
      </c>
      <c r="D1980" s="18"/>
      <c r="E1980" s="18"/>
      <c r="F1980" s="18"/>
      <c r="G1980" s="18"/>
      <c r="H1980" s="18"/>
      <c r="I1980" s="18"/>
      <c r="J1980" s="18"/>
      <c r="K1980" s="18"/>
      <c r="L1980" s="18"/>
      <c r="M1980" s="18"/>
      <c r="N1980" s="18"/>
      <c r="O1980" s="18"/>
      <c r="P1980" s="18"/>
      <c r="Q1980" s="18"/>
      <c r="R1980" s="18"/>
      <c r="S1980" s="18"/>
      <c r="T1980" s="18"/>
      <c r="U1980" s="18"/>
      <c r="V1980" s="18"/>
      <c r="W1980" s="18"/>
      <c r="X1980" s="18"/>
      <c r="Y1980" s="18"/>
      <c r="Z1980" s="18"/>
      <c r="AA1980" s="18"/>
      <c r="AB1980" s="18"/>
      <c r="AC1980" s="18"/>
      <c r="AD1980" s="18"/>
      <c r="AE1980" s="18"/>
      <c r="AF1980" s="18"/>
      <c r="AG1980" s="18"/>
      <c r="AH1980" s="18"/>
      <c r="AI1980" s="18"/>
      <c r="AJ1980" s="18"/>
      <c r="AK1980" s="18"/>
      <c r="AL1980" s="18"/>
      <c r="AM1980" s="18"/>
      <c r="AN1980" s="18"/>
      <c r="AO1980" s="18"/>
      <c r="AP1980" s="18"/>
      <c r="AQ1980" s="18"/>
      <c r="AR1980" s="18"/>
      <c r="AS1980" s="18"/>
      <c r="AT1980" s="18"/>
      <c r="AU1980" s="18"/>
      <c r="AV1980" s="18"/>
      <c r="AW1980" s="18"/>
      <c r="AX1980" s="18"/>
      <c r="AY1980" s="18"/>
      <c r="AZ1980" s="18"/>
      <c r="BA1980" s="18"/>
      <c r="BB1980" s="18"/>
      <c r="BC1980" s="18"/>
      <c r="BD1980" s="18"/>
      <c r="BE1980" s="18"/>
      <c r="BF1980" s="18"/>
      <c r="BG1980" s="18"/>
      <c r="BH1980" s="18"/>
      <c r="BI1980" s="18"/>
      <c r="BJ1980" s="18"/>
      <c r="BK1980" s="18"/>
      <c r="BL1980" s="18"/>
      <c r="BM1980" s="18"/>
      <c r="BN1980" s="18"/>
      <c r="BO1980" s="18"/>
      <c r="BP1980" s="18"/>
      <c r="BQ1980" s="18"/>
      <c r="BR1980" s="18"/>
      <c r="BS1980" s="18"/>
      <c r="BT1980" s="18"/>
      <c r="BU1980" s="18"/>
      <c r="BV1980" s="18"/>
      <c r="BW1980" s="18"/>
      <c r="BX1980" s="18"/>
      <c r="BY1980" s="18"/>
      <c r="BZ1980" s="18"/>
      <c r="CA1980" s="18"/>
      <c r="CB1980" s="18"/>
      <c r="CC1980" s="18"/>
      <c r="CD1980" s="18"/>
      <c r="CE1980" s="18"/>
      <c r="CF1980" s="18"/>
      <c r="CG1980" s="18"/>
      <c r="CH1980" s="18"/>
      <c r="CI1980" s="18"/>
      <c r="CJ1980" s="18"/>
      <c r="CK1980" s="18"/>
      <c r="CL1980" s="18"/>
      <c r="CM1980" s="18"/>
      <c r="CN1980" s="18"/>
      <c r="CO1980" s="18"/>
      <c r="CP1980" s="18"/>
      <c r="CQ1980" s="18"/>
      <c r="CR1980" s="18"/>
      <c r="CS1980" s="18"/>
    </row>
    <row r="1981" spans="1:97">
      <c r="A1981" s="18"/>
      <c r="B1981" s="18"/>
      <c r="C1981" s="18" t="s">
        <v>19857</v>
      </c>
      <c r="D1981" s="18"/>
      <c r="E1981" s="18"/>
      <c r="F1981" s="18"/>
      <c r="G1981" s="18"/>
      <c r="H1981" s="18"/>
      <c r="I1981" s="18"/>
      <c r="J1981" s="18"/>
      <c r="K1981" s="18"/>
      <c r="L1981" s="18"/>
      <c r="M1981" s="18"/>
      <c r="N1981" s="18"/>
      <c r="O1981" s="18"/>
      <c r="P1981" s="18"/>
      <c r="Q1981" s="18"/>
      <c r="R1981" s="18"/>
      <c r="S1981" s="18"/>
      <c r="T1981" s="18"/>
      <c r="U1981" s="18"/>
      <c r="V1981" s="18"/>
      <c r="W1981" s="18"/>
      <c r="X1981" s="18"/>
      <c r="Y1981" s="18"/>
      <c r="Z1981" s="18"/>
      <c r="AA1981" s="18"/>
      <c r="AB1981" s="18"/>
      <c r="AC1981" s="18"/>
      <c r="AD1981" s="18"/>
      <c r="AE1981" s="18"/>
      <c r="AF1981" s="18"/>
      <c r="AG1981" s="18"/>
      <c r="AH1981" s="18"/>
      <c r="AI1981" s="18"/>
      <c r="AJ1981" s="18"/>
      <c r="AK1981" s="18"/>
      <c r="AL1981" s="18"/>
      <c r="AM1981" s="18"/>
      <c r="AN1981" s="18"/>
      <c r="AO1981" s="18"/>
      <c r="AP1981" s="18"/>
      <c r="AQ1981" s="18"/>
      <c r="AR1981" s="18"/>
      <c r="AS1981" s="18"/>
      <c r="AT1981" s="18"/>
      <c r="AU1981" s="18"/>
      <c r="AV1981" s="18"/>
      <c r="AW1981" s="18"/>
      <c r="AX1981" s="18"/>
      <c r="AY1981" s="18"/>
      <c r="AZ1981" s="18"/>
      <c r="BA1981" s="18"/>
      <c r="BB1981" s="18"/>
      <c r="BC1981" s="18"/>
      <c r="BD1981" s="18"/>
      <c r="BE1981" s="18"/>
      <c r="BF1981" s="18"/>
      <c r="BG1981" s="18"/>
      <c r="BH1981" s="18"/>
      <c r="BI1981" s="18"/>
      <c r="BJ1981" s="18"/>
      <c r="BK1981" s="18"/>
      <c r="BL1981" s="18"/>
      <c r="BM1981" s="18"/>
      <c r="BN1981" s="18"/>
      <c r="BO1981" s="18"/>
      <c r="BP1981" s="18"/>
      <c r="BQ1981" s="18"/>
      <c r="BR1981" s="18"/>
      <c r="BS1981" s="18"/>
      <c r="BT1981" s="18"/>
      <c r="BU1981" s="18"/>
      <c r="BV1981" s="18"/>
      <c r="BW1981" s="18"/>
      <c r="BX1981" s="18"/>
      <c r="BY1981" s="18"/>
      <c r="BZ1981" s="18"/>
      <c r="CA1981" s="18"/>
      <c r="CB1981" s="18"/>
      <c r="CC1981" s="18"/>
      <c r="CD1981" s="18"/>
      <c r="CE1981" s="18"/>
      <c r="CF1981" s="18"/>
      <c r="CG1981" s="18"/>
      <c r="CH1981" s="18"/>
      <c r="CI1981" s="18"/>
      <c r="CJ1981" s="18"/>
      <c r="CK1981" s="18"/>
      <c r="CL1981" s="18"/>
      <c r="CM1981" s="18"/>
      <c r="CN1981" s="18"/>
      <c r="CO1981" s="18"/>
      <c r="CP1981" s="18"/>
      <c r="CQ1981" s="18"/>
      <c r="CR1981" s="18"/>
      <c r="CS1981" s="18"/>
    </row>
    <row r="1982" spans="1:97">
      <c r="A1982" s="18"/>
      <c r="B1982" s="18"/>
      <c r="C1982" s="18" t="s">
        <v>19858</v>
      </c>
      <c r="D1982" s="18"/>
      <c r="E1982" s="18"/>
      <c r="F1982" s="18"/>
      <c r="G1982" s="18"/>
      <c r="H1982" s="18"/>
      <c r="I1982" s="18"/>
      <c r="J1982" s="18"/>
      <c r="K1982" s="18"/>
      <c r="L1982" s="18"/>
      <c r="M1982" s="18"/>
      <c r="N1982" s="18"/>
      <c r="O1982" s="18"/>
      <c r="P1982" s="18"/>
      <c r="Q1982" s="18"/>
      <c r="R1982" s="18"/>
      <c r="S1982" s="18"/>
      <c r="T1982" s="18"/>
      <c r="U1982" s="18"/>
      <c r="V1982" s="18"/>
      <c r="W1982" s="18"/>
      <c r="X1982" s="18"/>
      <c r="Y1982" s="18"/>
      <c r="Z1982" s="18"/>
      <c r="AA1982" s="18"/>
      <c r="AB1982" s="18"/>
      <c r="AC1982" s="18"/>
      <c r="AD1982" s="18"/>
      <c r="AE1982" s="18"/>
      <c r="AF1982" s="18"/>
      <c r="AG1982" s="18"/>
      <c r="AH1982" s="18"/>
      <c r="AI1982" s="18"/>
      <c r="AJ1982" s="18"/>
      <c r="AK1982" s="18"/>
      <c r="AL1982" s="18"/>
      <c r="AM1982" s="18"/>
      <c r="AN1982" s="18"/>
      <c r="AO1982" s="18"/>
      <c r="AP1982" s="18"/>
      <c r="AQ1982" s="18"/>
      <c r="AR1982" s="18"/>
      <c r="AS1982" s="18"/>
      <c r="AT1982" s="18"/>
      <c r="AU1982" s="18"/>
      <c r="AV1982" s="18"/>
      <c r="AW1982" s="18"/>
      <c r="AX1982" s="18"/>
      <c r="AY1982" s="18"/>
      <c r="AZ1982" s="18"/>
      <c r="BA1982" s="18"/>
      <c r="BB1982" s="18"/>
      <c r="BC1982" s="18"/>
      <c r="BD1982" s="18"/>
      <c r="BE1982" s="18"/>
      <c r="BF1982" s="18"/>
      <c r="BG1982" s="18"/>
      <c r="BH1982" s="18"/>
      <c r="BI1982" s="18"/>
      <c r="BJ1982" s="18"/>
      <c r="BK1982" s="18"/>
      <c r="BL1982" s="18"/>
      <c r="BM1982" s="18"/>
      <c r="BN1982" s="18"/>
      <c r="BO1982" s="18"/>
      <c r="BP1982" s="18"/>
      <c r="BQ1982" s="18"/>
      <c r="BR1982" s="18"/>
      <c r="BS1982" s="18"/>
      <c r="BT1982" s="18"/>
      <c r="BU1982" s="18"/>
      <c r="BV1982" s="18"/>
      <c r="BW1982" s="18"/>
      <c r="BX1982" s="18"/>
      <c r="BY1982" s="18"/>
      <c r="BZ1982" s="18"/>
      <c r="CA1982" s="18"/>
      <c r="CB1982" s="18"/>
      <c r="CC1982" s="18"/>
      <c r="CD1982" s="18"/>
      <c r="CE1982" s="18"/>
      <c r="CF1982" s="18"/>
      <c r="CG1982" s="18"/>
      <c r="CH1982" s="18"/>
      <c r="CI1982" s="18"/>
      <c r="CJ1982" s="18"/>
      <c r="CK1982" s="18"/>
      <c r="CL1982" s="18"/>
      <c r="CM1982" s="18"/>
      <c r="CN1982" s="18"/>
      <c r="CO1982" s="18"/>
      <c r="CP1982" s="18"/>
      <c r="CQ1982" s="18"/>
      <c r="CR1982" s="18"/>
      <c r="CS1982" s="18"/>
    </row>
    <row r="1983" spans="1:97">
      <c r="A1983" s="18"/>
      <c r="B1983" s="18"/>
      <c r="C1983" s="18" t="s">
        <v>19859</v>
      </c>
      <c r="D1983" s="18"/>
      <c r="E1983" s="18"/>
      <c r="F1983" s="18"/>
      <c r="G1983" s="18"/>
      <c r="H1983" s="18"/>
      <c r="I1983" s="18"/>
      <c r="J1983" s="18"/>
      <c r="K1983" s="18"/>
      <c r="L1983" s="18"/>
      <c r="M1983" s="18"/>
      <c r="N1983" s="18"/>
      <c r="O1983" s="18"/>
      <c r="P1983" s="18"/>
      <c r="Q1983" s="18"/>
      <c r="R1983" s="18"/>
      <c r="S1983" s="18"/>
      <c r="T1983" s="18"/>
      <c r="U1983" s="18"/>
      <c r="V1983" s="18"/>
      <c r="W1983" s="18"/>
      <c r="X1983" s="18"/>
      <c r="Y1983" s="18"/>
      <c r="Z1983" s="18"/>
      <c r="AA1983" s="18"/>
      <c r="AB1983" s="18"/>
      <c r="AC1983" s="18"/>
      <c r="AD1983" s="18"/>
      <c r="AE1983" s="18"/>
      <c r="AF1983" s="18"/>
      <c r="AG1983" s="18"/>
      <c r="AH1983" s="18"/>
      <c r="AI1983" s="18"/>
      <c r="AJ1983" s="18"/>
      <c r="AK1983" s="18"/>
      <c r="AL1983" s="18"/>
      <c r="AM1983" s="18"/>
      <c r="AN1983" s="18"/>
      <c r="AO1983" s="18"/>
      <c r="AP1983" s="18"/>
      <c r="AQ1983" s="18"/>
      <c r="AR1983" s="18"/>
      <c r="AS1983" s="18"/>
      <c r="AT1983" s="18"/>
      <c r="AU1983" s="18"/>
      <c r="AV1983" s="18"/>
      <c r="AW1983" s="18"/>
      <c r="AX1983" s="18"/>
      <c r="AY1983" s="18"/>
      <c r="AZ1983" s="18"/>
      <c r="BA1983" s="18"/>
      <c r="BB1983" s="18"/>
      <c r="BC1983" s="18"/>
      <c r="BD1983" s="18"/>
      <c r="BE1983" s="18"/>
      <c r="BF1983" s="18"/>
      <c r="BG1983" s="18"/>
      <c r="BH1983" s="18"/>
      <c r="BI1983" s="18"/>
      <c r="BJ1983" s="18"/>
      <c r="BK1983" s="18"/>
      <c r="BL1983" s="18"/>
      <c r="BM1983" s="18"/>
      <c r="BN1983" s="18"/>
      <c r="BO1983" s="18"/>
      <c r="BP1983" s="18"/>
      <c r="BQ1983" s="18"/>
      <c r="BR1983" s="18"/>
      <c r="BS1983" s="18"/>
      <c r="BT1983" s="18"/>
      <c r="BU1983" s="18"/>
      <c r="BV1983" s="18"/>
      <c r="BW1983" s="18"/>
      <c r="BX1983" s="18"/>
      <c r="BY1983" s="18"/>
      <c r="BZ1983" s="18"/>
      <c r="CA1983" s="18"/>
      <c r="CB1983" s="18"/>
      <c r="CC1983" s="18"/>
      <c r="CD1983" s="18"/>
      <c r="CE1983" s="18"/>
      <c r="CF1983" s="18"/>
      <c r="CG1983" s="18"/>
      <c r="CH1983" s="18"/>
      <c r="CI1983" s="18"/>
      <c r="CJ1983" s="18"/>
      <c r="CK1983" s="18"/>
      <c r="CL1983" s="18"/>
      <c r="CM1983" s="18"/>
      <c r="CN1983" s="18"/>
      <c r="CO1983" s="18"/>
      <c r="CP1983" s="18"/>
      <c r="CQ1983" s="18"/>
      <c r="CR1983" s="18"/>
      <c r="CS1983" s="18"/>
    </row>
    <row r="1984" spans="1:97">
      <c r="A1984" s="18"/>
      <c r="B1984" s="18"/>
      <c r="C1984" s="18" t="s">
        <v>19860</v>
      </c>
      <c r="D1984" s="18"/>
      <c r="E1984" s="18"/>
      <c r="F1984" s="18"/>
      <c r="G1984" s="18"/>
      <c r="H1984" s="18"/>
      <c r="I1984" s="18"/>
      <c r="J1984" s="18"/>
      <c r="K1984" s="18"/>
      <c r="L1984" s="18"/>
      <c r="M1984" s="18"/>
      <c r="N1984" s="18"/>
      <c r="O1984" s="18"/>
      <c r="P1984" s="18"/>
      <c r="Q1984" s="18"/>
      <c r="R1984" s="18"/>
      <c r="S1984" s="18"/>
      <c r="T1984" s="18"/>
      <c r="U1984" s="18"/>
      <c r="V1984" s="18"/>
      <c r="W1984" s="18"/>
      <c r="X1984" s="18"/>
      <c r="Y1984" s="18"/>
      <c r="Z1984" s="18"/>
      <c r="AA1984" s="18"/>
      <c r="AB1984" s="18"/>
      <c r="AC1984" s="18"/>
      <c r="AD1984" s="18"/>
      <c r="AE1984" s="18"/>
      <c r="AF1984" s="18"/>
      <c r="AG1984" s="18"/>
      <c r="AH1984" s="18"/>
      <c r="AI1984" s="18"/>
      <c r="AJ1984" s="18"/>
      <c r="AK1984" s="18"/>
      <c r="AL1984" s="18"/>
      <c r="AM1984" s="18"/>
      <c r="AN1984" s="18"/>
      <c r="AO1984" s="18"/>
      <c r="AP1984" s="18"/>
      <c r="AQ1984" s="18"/>
      <c r="AR1984" s="18"/>
      <c r="AS1984" s="18"/>
      <c r="AT1984" s="18"/>
      <c r="AU1984" s="18"/>
      <c r="AV1984" s="18"/>
      <c r="AW1984" s="18"/>
      <c r="AX1984" s="18"/>
      <c r="AY1984" s="18"/>
      <c r="AZ1984" s="18"/>
      <c r="BA1984" s="18"/>
      <c r="BB1984" s="18"/>
      <c r="BC1984" s="18"/>
      <c r="BD1984" s="18"/>
      <c r="BE1984" s="18"/>
      <c r="BF1984" s="18"/>
      <c r="BG1984" s="18"/>
      <c r="BH1984" s="18"/>
      <c r="BI1984" s="18"/>
      <c r="BJ1984" s="18"/>
      <c r="BK1984" s="18"/>
      <c r="BL1984" s="18"/>
      <c r="BM1984" s="18"/>
      <c r="BN1984" s="18"/>
      <c r="BO1984" s="18"/>
      <c r="BP1984" s="18"/>
      <c r="BQ1984" s="18"/>
      <c r="BR1984" s="18"/>
      <c r="BS1984" s="18"/>
      <c r="BT1984" s="18"/>
      <c r="BU1984" s="18"/>
      <c r="BV1984" s="18"/>
      <c r="BW1984" s="18"/>
      <c r="BX1984" s="18"/>
      <c r="BY1984" s="18"/>
      <c r="BZ1984" s="18"/>
      <c r="CA1984" s="18"/>
      <c r="CB1984" s="18"/>
      <c r="CC1984" s="18"/>
      <c r="CD1984" s="18"/>
      <c r="CE1984" s="18"/>
      <c r="CF1984" s="18"/>
      <c r="CG1984" s="18"/>
      <c r="CH1984" s="18"/>
      <c r="CI1984" s="18"/>
      <c r="CJ1984" s="18"/>
      <c r="CK1984" s="18"/>
      <c r="CL1984" s="18"/>
      <c r="CM1984" s="18"/>
      <c r="CN1984" s="18"/>
      <c r="CO1984" s="18"/>
      <c r="CP1984" s="18"/>
      <c r="CQ1984" s="18"/>
      <c r="CR1984" s="18"/>
      <c r="CS1984" s="18"/>
    </row>
    <row r="1985" spans="1:97">
      <c r="A1985" s="18"/>
      <c r="B1985" s="18"/>
      <c r="C1985" s="18" t="s">
        <v>19861</v>
      </c>
      <c r="D1985" s="18"/>
      <c r="E1985" s="18"/>
      <c r="F1985" s="18"/>
      <c r="G1985" s="18"/>
      <c r="H1985" s="18"/>
      <c r="I1985" s="18"/>
      <c r="J1985" s="18"/>
      <c r="K1985" s="18"/>
      <c r="L1985" s="18"/>
      <c r="M1985" s="18"/>
      <c r="N1985" s="18"/>
      <c r="O1985" s="18"/>
      <c r="P1985" s="18"/>
      <c r="Q1985" s="18"/>
      <c r="R1985" s="18"/>
      <c r="S1985" s="18"/>
      <c r="T1985" s="18"/>
      <c r="U1985" s="18"/>
      <c r="V1985" s="18"/>
      <c r="W1985" s="18"/>
      <c r="X1985" s="18"/>
      <c r="Y1985" s="18"/>
      <c r="Z1985" s="18"/>
      <c r="AA1985" s="18"/>
      <c r="AB1985" s="18"/>
      <c r="AC1985" s="18"/>
      <c r="AD1985" s="18"/>
      <c r="AE1985" s="18"/>
      <c r="AF1985" s="18"/>
      <c r="AG1985" s="18"/>
      <c r="AH1985" s="18"/>
      <c r="AI1985" s="18"/>
      <c r="AJ1985" s="18"/>
      <c r="AK1985" s="18"/>
      <c r="AL1985" s="18"/>
      <c r="AM1985" s="18"/>
      <c r="AN1985" s="18"/>
      <c r="AO1985" s="18"/>
      <c r="AP1985" s="18"/>
      <c r="AQ1985" s="18"/>
      <c r="AR1985" s="18"/>
      <c r="AS1985" s="18"/>
      <c r="AT1985" s="18"/>
      <c r="AU1985" s="18"/>
      <c r="AV1985" s="18"/>
      <c r="AW1985" s="18"/>
      <c r="AX1985" s="18"/>
      <c r="AY1985" s="18"/>
      <c r="AZ1985" s="18"/>
      <c r="BA1985" s="18"/>
      <c r="BB1985" s="18"/>
      <c r="BC1985" s="18"/>
      <c r="BD1985" s="18"/>
      <c r="BE1985" s="18"/>
      <c r="BF1985" s="18"/>
      <c r="BG1985" s="18"/>
      <c r="BH1985" s="18"/>
      <c r="BI1985" s="18"/>
      <c r="BJ1985" s="18"/>
      <c r="BK1985" s="18"/>
      <c r="BL1985" s="18"/>
      <c r="BM1985" s="18"/>
      <c r="BN1985" s="18"/>
      <c r="BO1985" s="18"/>
      <c r="BP1985" s="18"/>
      <c r="BQ1985" s="18"/>
      <c r="BR1985" s="18"/>
      <c r="BS1985" s="18"/>
      <c r="BT1985" s="18"/>
      <c r="BU1985" s="18"/>
      <c r="BV1985" s="18"/>
      <c r="BW1985" s="18"/>
      <c r="BX1985" s="18"/>
      <c r="BY1985" s="18"/>
      <c r="BZ1985" s="18"/>
      <c r="CA1985" s="18"/>
      <c r="CB1985" s="18"/>
      <c r="CC1985" s="18"/>
      <c r="CD1985" s="18"/>
      <c r="CE1985" s="18"/>
      <c r="CF1985" s="18"/>
      <c r="CG1985" s="18"/>
      <c r="CH1985" s="18"/>
      <c r="CI1985" s="18"/>
      <c r="CJ1985" s="18"/>
      <c r="CK1985" s="18"/>
      <c r="CL1985" s="18"/>
      <c r="CM1985" s="18"/>
      <c r="CN1985" s="18"/>
      <c r="CO1985" s="18"/>
      <c r="CP1985" s="18"/>
      <c r="CQ1985" s="18"/>
      <c r="CR1985" s="18"/>
      <c r="CS1985" s="18"/>
    </row>
    <row r="1986" spans="1:97">
      <c r="A1986" s="18"/>
      <c r="B1986" s="18"/>
      <c r="C1986" s="18" t="s">
        <v>19862</v>
      </c>
      <c r="D1986" s="18"/>
      <c r="E1986" s="18"/>
      <c r="F1986" s="18"/>
      <c r="G1986" s="18"/>
      <c r="H1986" s="18"/>
      <c r="I1986" s="18"/>
      <c r="J1986" s="18"/>
      <c r="K1986" s="18"/>
      <c r="L1986" s="18"/>
      <c r="M1986" s="18"/>
      <c r="N1986" s="18"/>
      <c r="O1986" s="18"/>
      <c r="P1986" s="18"/>
      <c r="Q1986" s="18"/>
      <c r="R1986" s="18"/>
      <c r="S1986" s="18"/>
      <c r="T1986" s="18"/>
      <c r="U1986" s="18"/>
      <c r="V1986" s="18"/>
      <c r="W1986" s="18"/>
      <c r="X1986" s="18"/>
      <c r="Y1986" s="18"/>
      <c r="Z1986" s="18"/>
      <c r="AA1986" s="18"/>
      <c r="AB1986" s="18"/>
      <c r="AC1986" s="18"/>
      <c r="AD1986" s="18"/>
      <c r="AE1986" s="18"/>
      <c r="AF1986" s="18"/>
      <c r="AG1986" s="18"/>
      <c r="AH1986" s="18"/>
      <c r="AI1986" s="18"/>
      <c r="AJ1986" s="18"/>
      <c r="AK1986" s="18"/>
      <c r="AL1986" s="18"/>
      <c r="AM1986" s="18"/>
      <c r="AN1986" s="18"/>
      <c r="AO1986" s="18"/>
      <c r="AP1986" s="18"/>
      <c r="AQ1986" s="18"/>
      <c r="AR1986" s="18"/>
      <c r="AS1986" s="18"/>
      <c r="AT1986" s="18"/>
      <c r="AU1986" s="18"/>
      <c r="AV1986" s="18"/>
      <c r="AW1986" s="18"/>
      <c r="AX1986" s="18"/>
      <c r="AY1986" s="18"/>
      <c r="AZ1986" s="18"/>
      <c r="BA1986" s="18"/>
      <c r="BB1986" s="18"/>
      <c r="BC1986" s="18"/>
      <c r="BD1986" s="18"/>
      <c r="BE1986" s="18"/>
      <c r="BF1986" s="18"/>
      <c r="BG1986" s="18"/>
      <c r="BH1986" s="18"/>
      <c r="BI1986" s="18"/>
      <c r="BJ1986" s="18"/>
      <c r="BK1986" s="18"/>
      <c r="BL1986" s="18"/>
      <c r="BM1986" s="18"/>
      <c r="BN1986" s="18"/>
      <c r="BO1986" s="18"/>
      <c r="BP1986" s="18"/>
      <c r="BQ1986" s="18"/>
      <c r="BR1986" s="18"/>
      <c r="BS1986" s="18"/>
      <c r="BT1986" s="18"/>
      <c r="BU1986" s="18"/>
      <c r="BV1986" s="18"/>
      <c r="BW1986" s="18"/>
      <c r="BX1986" s="18"/>
      <c r="BY1986" s="18"/>
      <c r="BZ1986" s="18"/>
      <c r="CA1986" s="18"/>
      <c r="CB1986" s="18"/>
      <c r="CC1986" s="18"/>
      <c r="CD1986" s="18"/>
      <c r="CE1986" s="18"/>
      <c r="CF1986" s="18"/>
      <c r="CG1986" s="18"/>
      <c r="CH1986" s="18"/>
      <c r="CI1986" s="18"/>
      <c r="CJ1986" s="18"/>
      <c r="CK1986" s="18"/>
      <c r="CL1986" s="18"/>
      <c r="CM1986" s="18"/>
      <c r="CN1986" s="18"/>
      <c r="CO1986" s="18"/>
      <c r="CP1986" s="18"/>
      <c r="CQ1986" s="18"/>
      <c r="CR1986" s="18"/>
      <c r="CS1986" s="18"/>
    </row>
    <row r="1987" spans="1:97">
      <c r="A1987" s="18"/>
      <c r="B1987" s="18"/>
      <c r="C1987" s="18" t="s">
        <v>19863</v>
      </c>
      <c r="D1987" s="18"/>
      <c r="E1987" s="18"/>
      <c r="F1987" s="18"/>
      <c r="G1987" s="18"/>
      <c r="H1987" s="18"/>
      <c r="I1987" s="18"/>
      <c r="J1987" s="18"/>
      <c r="K1987" s="18"/>
      <c r="L1987" s="18"/>
      <c r="M1987" s="18"/>
      <c r="N1987" s="18"/>
      <c r="O1987" s="18"/>
      <c r="P1987" s="18"/>
      <c r="Q1987" s="18"/>
      <c r="R1987" s="18"/>
      <c r="S1987" s="18"/>
      <c r="T1987" s="18"/>
      <c r="U1987" s="18"/>
      <c r="V1987" s="18"/>
      <c r="W1987" s="18"/>
      <c r="X1987" s="18"/>
      <c r="Y1987" s="18"/>
      <c r="Z1987" s="18"/>
      <c r="AA1987" s="18"/>
      <c r="AB1987" s="18"/>
      <c r="AC1987" s="18"/>
      <c r="AD1987" s="18"/>
      <c r="AE1987" s="18"/>
      <c r="AF1987" s="18"/>
      <c r="AG1987" s="18"/>
      <c r="AH1987" s="18"/>
      <c r="AI1987" s="18"/>
      <c r="AJ1987" s="18"/>
      <c r="AK1987" s="18"/>
      <c r="AL1987" s="18"/>
      <c r="AM1987" s="18"/>
      <c r="AN1987" s="18"/>
      <c r="AO1987" s="18"/>
      <c r="AP1987" s="18"/>
      <c r="AQ1987" s="18"/>
      <c r="AR1987" s="18"/>
      <c r="AS1987" s="18"/>
      <c r="AT1987" s="18"/>
      <c r="AU1987" s="18"/>
      <c r="AV1987" s="18"/>
      <c r="AW1987" s="18"/>
      <c r="AX1987" s="18"/>
      <c r="AY1987" s="18"/>
      <c r="AZ1987" s="18"/>
      <c r="BA1987" s="18"/>
      <c r="BB1987" s="18"/>
      <c r="BC1987" s="18"/>
      <c r="BD1987" s="18"/>
      <c r="BE1987" s="18"/>
      <c r="BF1987" s="18"/>
      <c r="BG1987" s="18"/>
      <c r="BH1987" s="18"/>
      <c r="BI1987" s="18"/>
      <c r="BJ1987" s="18"/>
      <c r="BK1987" s="18"/>
      <c r="BL1987" s="18"/>
      <c r="BM1987" s="18"/>
      <c r="BN1987" s="18"/>
      <c r="BO1987" s="18"/>
      <c r="BP1987" s="18"/>
      <c r="BQ1987" s="18"/>
      <c r="BR1987" s="18"/>
      <c r="BS1987" s="18"/>
      <c r="BT1987" s="18"/>
      <c r="BU1987" s="18"/>
      <c r="BV1987" s="18"/>
      <c r="BW1987" s="18"/>
      <c r="BX1987" s="18"/>
      <c r="BY1987" s="18"/>
      <c r="BZ1987" s="18"/>
      <c r="CA1987" s="18"/>
      <c r="CB1987" s="18"/>
      <c r="CC1987" s="18"/>
      <c r="CD1987" s="18"/>
      <c r="CE1987" s="18"/>
      <c r="CF1987" s="18"/>
      <c r="CG1987" s="18"/>
      <c r="CH1987" s="18"/>
      <c r="CI1987" s="18"/>
      <c r="CJ1987" s="18"/>
      <c r="CK1987" s="18"/>
      <c r="CL1987" s="18"/>
      <c r="CM1987" s="18"/>
      <c r="CN1987" s="18"/>
      <c r="CO1987" s="18"/>
      <c r="CP1987" s="18"/>
      <c r="CQ1987" s="18"/>
      <c r="CR1987" s="18"/>
      <c r="CS1987" s="18"/>
    </row>
  </sheetData>
  <pageMargins left="0.75" right="0.75" top="0.75" bottom="0.5" header="0.5" footer="0.7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DB433"/>
  <sheetViews>
    <sheetView workbookViewId="0"/>
  </sheetViews>
  <sheetFormatPr defaultColWidth="0" defaultRowHeight="14.4" zeroHeight="1"/>
  <cols>
    <col min="1" max="106" width="9.109375" customWidth="1"/>
    <col min="107" max="107" width="9.109375" hidden="1" customWidth="1"/>
    <col min="108" max="16384" width="9.109375" hidden="1"/>
  </cols>
  <sheetData>
    <row r="1" spans="1:106">
      <c r="A1" s="18" t="s">
        <v>19864</v>
      </c>
      <c r="B1" s="18" t="s">
        <v>19865</v>
      </c>
      <c r="C1" s="18" t="s">
        <v>19866</v>
      </c>
      <c r="D1" s="18"/>
      <c r="E1" s="18" t="s">
        <v>19867</v>
      </c>
      <c r="F1" s="18" t="s">
        <v>19868</v>
      </c>
      <c r="G1" s="18"/>
      <c r="H1" s="18" t="s">
        <v>19869</v>
      </c>
      <c r="I1" s="18" t="s">
        <v>19870</v>
      </c>
      <c r="J1" s="18" t="s">
        <v>19871</v>
      </c>
      <c r="K1" s="18"/>
      <c r="L1" s="18" t="s">
        <v>19872</v>
      </c>
      <c r="M1" s="18" t="s">
        <v>19873</v>
      </c>
      <c r="N1" s="18" t="s">
        <v>19874</v>
      </c>
      <c r="O1" s="18" t="s">
        <v>19875</v>
      </c>
      <c r="P1" s="18" t="s">
        <v>19876</v>
      </c>
      <c r="Q1" s="18" t="s">
        <v>19877</v>
      </c>
      <c r="R1" s="18" t="s">
        <v>19878</v>
      </c>
      <c r="S1" s="18" t="s">
        <v>19879</v>
      </c>
      <c r="T1" s="18" t="s">
        <v>19880</v>
      </c>
      <c r="U1" s="18" t="s">
        <v>19881</v>
      </c>
      <c r="V1" s="18" t="s">
        <v>19882</v>
      </c>
      <c r="W1" s="18" t="s">
        <v>19883</v>
      </c>
      <c r="X1" s="18" t="s">
        <v>19884</v>
      </c>
      <c r="Y1" s="18" t="s">
        <v>19885</v>
      </c>
      <c r="Z1" s="18"/>
      <c r="AA1" s="18" t="s">
        <v>19872</v>
      </c>
      <c r="AB1" s="18" t="s">
        <v>19873</v>
      </c>
      <c r="AC1" s="18" t="s">
        <v>19874</v>
      </c>
      <c r="AD1" s="18" t="s">
        <v>19875</v>
      </c>
      <c r="AE1" s="18" t="s">
        <v>19876</v>
      </c>
      <c r="AF1" s="18" t="s">
        <v>19877</v>
      </c>
      <c r="AG1" s="18" t="s">
        <v>19878</v>
      </c>
      <c r="AH1" s="18" t="s">
        <v>19879</v>
      </c>
      <c r="AI1" s="18" t="s">
        <v>19880</v>
      </c>
      <c r="AJ1" s="18" t="s">
        <v>19881</v>
      </c>
      <c r="AK1" s="18" t="s">
        <v>19882</v>
      </c>
      <c r="AL1" s="18" t="s">
        <v>19883</v>
      </c>
      <c r="AM1" s="18" t="s">
        <v>19884</v>
      </c>
      <c r="AN1" s="18" t="s">
        <v>19885</v>
      </c>
      <c r="AO1" s="18"/>
      <c r="AP1" s="18" t="s">
        <v>19869</v>
      </c>
      <c r="AQ1" s="18" t="s">
        <v>16260</v>
      </c>
      <c r="AR1" s="18" t="s">
        <v>19886</v>
      </c>
      <c r="AS1" s="18"/>
      <c r="AT1" s="18" t="s">
        <v>19869</v>
      </c>
      <c r="AU1" s="18" t="s">
        <v>16260</v>
      </c>
      <c r="AV1" s="18" t="s">
        <v>19886</v>
      </c>
      <c r="AW1" s="18"/>
      <c r="AX1" s="18" t="s">
        <v>19869</v>
      </c>
      <c r="AY1" s="18" t="s">
        <v>16260</v>
      </c>
      <c r="AZ1" s="18" t="s">
        <v>19886</v>
      </c>
      <c r="BA1" s="18"/>
      <c r="BB1" s="18" t="s">
        <v>19872</v>
      </c>
      <c r="BC1" s="18" t="s">
        <v>19873</v>
      </c>
      <c r="BD1" s="18" t="s">
        <v>19874</v>
      </c>
      <c r="BE1" s="18" t="s">
        <v>19875</v>
      </c>
      <c r="BF1" s="18" t="s">
        <v>19876</v>
      </c>
      <c r="BG1" s="18" t="s">
        <v>19877</v>
      </c>
      <c r="BH1" s="18" t="s">
        <v>19878</v>
      </c>
      <c r="BI1" s="18" t="s">
        <v>19879</v>
      </c>
      <c r="BJ1" s="18" t="s">
        <v>19880</v>
      </c>
      <c r="BK1" s="18" t="s">
        <v>19881</v>
      </c>
      <c r="BL1" s="18" t="s">
        <v>19882</v>
      </c>
      <c r="BM1" s="18" t="s">
        <v>19883</v>
      </c>
      <c r="BN1" s="18" t="s">
        <v>19884</v>
      </c>
      <c r="BO1" s="18" t="s">
        <v>19885</v>
      </c>
      <c r="BP1" s="18"/>
      <c r="BQ1" s="18" t="s">
        <v>19869</v>
      </c>
      <c r="BR1" s="18" t="s">
        <v>16260</v>
      </c>
      <c r="BS1" s="18" t="s">
        <v>19886</v>
      </c>
      <c r="BT1" s="18"/>
      <c r="BU1" s="18" t="s">
        <v>19867</v>
      </c>
      <c r="BV1" s="18" t="s">
        <v>19868</v>
      </c>
      <c r="BW1" s="18"/>
      <c r="BX1" s="18" t="s">
        <v>19887</v>
      </c>
      <c r="BY1" s="18" t="s">
        <v>19867</v>
      </c>
      <c r="BZ1" s="18" t="s">
        <v>19888</v>
      </c>
      <c r="CA1" s="18" t="s">
        <v>19865</v>
      </c>
      <c r="CB1" s="18"/>
      <c r="CC1" s="18" t="s">
        <v>19887</v>
      </c>
      <c r="CD1" s="18" t="s">
        <v>19867</v>
      </c>
      <c r="CE1" s="18" t="s">
        <v>19889</v>
      </c>
      <c r="CF1" s="18" t="s">
        <v>19890</v>
      </c>
      <c r="CG1" s="18"/>
      <c r="CH1" s="18" t="s">
        <v>19891</v>
      </c>
      <c r="CI1" s="18" t="s">
        <v>19867</v>
      </c>
      <c r="CJ1" s="18"/>
      <c r="CK1" s="18" t="s">
        <v>19892</v>
      </c>
      <c r="CL1" s="18" t="s">
        <v>19893</v>
      </c>
      <c r="CM1" s="18" t="s">
        <v>19894</v>
      </c>
      <c r="CN1" s="18" t="s">
        <v>19888</v>
      </c>
      <c r="CO1" s="18" t="s">
        <v>19895</v>
      </c>
      <c r="CP1" s="18" t="s">
        <v>19890</v>
      </c>
      <c r="CQ1" s="18" t="s">
        <v>19872</v>
      </c>
      <c r="CR1" s="18"/>
      <c r="CS1" s="18" t="s">
        <v>19896</v>
      </c>
      <c r="CT1" s="18" t="s">
        <v>19897</v>
      </c>
      <c r="CU1" s="18" t="s">
        <v>19898</v>
      </c>
      <c r="CV1" s="18" t="s">
        <v>19899</v>
      </c>
      <c r="CW1" s="18" t="s">
        <v>19900</v>
      </c>
      <c r="CX1" s="18" t="s">
        <v>19887</v>
      </c>
      <c r="CY1" s="18"/>
      <c r="CZ1" s="18" t="s">
        <v>19901</v>
      </c>
      <c r="DA1" s="18" t="s">
        <v>19902</v>
      </c>
      <c r="DB1" s="18" t="s">
        <v>19903</v>
      </c>
    </row>
    <row r="2" spans="1:106">
      <c r="A2" s="18" t="s">
        <v>19904</v>
      </c>
      <c r="B2" s="18" t="s">
        <v>17633</v>
      </c>
      <c r="C2" s="18" t="s">
        <v>19905</v>
      </c>
      <c r="D2" s="18"/>
      <c r="E2" s="18" t="s">
        <v>19906</v>
      </c>
      <c r="F2" s="18" t="s">
        <v>19907</v>
      </c>
      <c r="G2" s="18"/>
      <c r="H2" s="18" t="s">
        <v>19908</v>
      </c>
      <c r="I2" s="18" t="s">
        <v>19909</v>
      </c>
      <c r="J2" s="18">
        <v>4</v>
      </c>
      <c r="K2" s="18"/>
      <c r="L2" s="18">
        <v>351</v>
      </c>
      <c r="M2" s="18" t="s">
        <v>353</v>
      </c>
      <c r="N2" s="18" t="s">
        <v>19910</v>
      </c>
      <c r="O2" s="18" t="s">
        <v>353</v>
      </c>
      <c r="P2" s="18" t="s">
        <v>353</v>
      </c>
      <c r="Q2" s="18" t="s">
        <v>353</v>
      </c>
      <c r="R2" s="18" t="s">
        <v>353</v>
      </c>
      <c r="S2" s="18" t="s">
        <v>19910</v>
      </c>
      <c r="T2" s="18" t="s">
        <v>353</v>
      </c>
      <c r="U2" s="18" t="s">
        <v>353</v>
      </c>
      <c r="V2" s="18" t="s">
        <v>353</v>
      </c>
      <c r="W2" s="18" t="s">
        <v>353</v>
      </c>
      <c r="X2" s="18" t="s">
        <v>353</v>
      </c>
      <c r="Y2" s="18" t="s">
        <v>353</v>
      </c>
      <c r="Z2" s="18"/>
      <c r="AA2" s="18">
        <v>21</v>
      </c>
      <c r="AB2" s="18" t="s">
        <v>222</v>
      </c>
      <c r="AC2" s="18" t="s">
        <v>222</v>
      </c>
      <c r="AD2" s="18" t="s">
        <v>222</v>
      </c>
      <c r="AE2" s="18" t="s">
        <v>222</v>
      </c>
      <c r="AF2" s="18" t="s">
        <v>222</v>
      </c>
      <c r="AG2" s="18" t="s">
        <v>222</v>
      </c>
      <c r="AH2" s="18" t="s">
        <v>222</v>
      </c>
      <c r="AI2" s="18" t="s">
        <v>750</v>
      </c>
      <c r="AJ2" s="18" t="s">
        <v>750</v>
      </c>
      <c r="AK2" s="18" t="s">
        <v>750</v>
      </c>
      <c r="AL2" s="18" t="s">
        <v>750</v>
      </c>
      <c r="AM2" s="18" t="s">
        <v>750</v>
      </c>
      <c r="AN2" s="18" t="s">
        <v>750</v>
      </c>
      <c r="AO2" s="18"/>
      <c r="AP2" s="18" t="s">
        <v>19911</v>
      </c>
      <c r="AQ2" s="18">
        <v>10</v>
      </c>
      <c r="AR2" s="18" t="s">
        <v>17591</v>
      </c>
      <c r="AS2" s="18"/>
      <c r="AT2" s="18" t="s">
        <v>19911</v>
      </c>
      <c r="AU2" s="18">
        <v>13</v>
      </c>
      <c r="AV2" s="18" t="s">
        <v>17591</v>
      </c>
      <c r="AW2" s="18"/>
      <c r="AX2" s="18" t="s">
        <v>19912</v>
      </c>
      <c r="AY2" s="18">
        <v>4</v>
      </c>
      <c r="AZ2" s="18" t="s">
        <v>17592</v>
      </c>
      <c r="BA2" s="18"/>
      <c r="BB2" s="18">
        <v>1</v>
      </c>
      <c r="BC2" s="18" t="s">
        <v>170</v>
      </c>
      <c r="BD2" s="18" t="s">
        <v>170</v>
      </c>
      <c r="BE2" s="18" t="s">
        <v>170</v>
      </c>
      <c r="BF2" s="18" t="s">
        <v>170</v>
      </c>
      <c r="BG2" s="18" t="s">
        <v>170</v>
      </c>
      <c r="BH2" s="18" t="s">
        <v>170</v>
      </c>
      <c r="BI2" s="18" t="s">
        <v>170</v>
      </c>
      <c r="BJ2" s="18" t="s">
        <v>170</v>
      </c>
      <c r="BK2" s="18" t="s">
        <v>170</v>
      </c>
      <c r="BL2" s="18" t="s">
        <v>170</v>
      </c>
      <c r="BM2" s="18" t="s">
        <v>170</v>
      </c>
      <c r="BN2" s="18" t="s">
        <v>170</v>
      </c>
      <c r="BO2" s="18" t="s">
        <v>170</v>
      </c>
      <c r="BP2" s="18"/>
      <c r="BQ2" s="18" t="s">
        <v>19912</v>
      </c>
      <c r="BR2" s="18">
        <v>7</v>
      </c>
      <c r="BS2" s="18" t="s">
        <v>17592</v>
      </c>
      <c r="BT2" s="18"/>
      <c r="BU2" s="18" t="s">
        <v>128</v>
      </c>
      <c r="BV2" s="18" t="s">
        <v>967</v>
      </c>
      <c r="BW2" s="18"/>
      <c r="BX2" s="18">
        <v>1</v>
      </c>
      <c r="BY2" s="18"/>
      <c r="BZ2" s="18" t="s">
        <v>3227</v>
      </c>
      <c r="CA2" s="18" t="s">
        <v>17638</v>
      </c>
      <c r="CB2" s="18"/>
      <c r="CC2" s="18">
        <v>1</v>
      </c>
      <c r="CD2" s="18" t="s">
        <v>19913</v>
      </c>
      <c r="CE2" s="18" t="s">
        <v>3237</v>
      </c>
      <c r="CF2" s="18" t="s">
        <v>17637</v>
      </c>
      <c r="CG2" s="18"/>
      <c r="CH2" s="18" t="s">
        <v>19914</v>
      </c>
      <c r="CI2" s="18" t="s">
        <v>19915</v>
      </c>
      <c r="CJ2" s="18"/>
      <c r="CK2" s="18" t="s">
        <v>89</v>
      </c>
      <c r="CL2" s="18" t="s">
        <v>922</v>
      </c>
      <c r="CM2" s="18" t="s">
        <v>17607</v>
      </c>
      <c r="CN2" s="18" t="s">
        <v>19916</v>
      </c>
      <c r="CO2" s="18" t="s">
        <v>19917</v>
      </c>
      <c r="CP2" s="18" t="s">
        <v>17669</v>
      </c>
      <c r="CQ2" s="18" t="s">
        <v>182</v>
      </c>
      <c r="CR2" s="18"/>
      <c r="CS2" s="18" t="s">
        <v>16295</v>
      </c>
      <c r="CT2" s="18" t="s">
        <v>16295</v>
      </c>
      <c r="CU2" s="18" t="s">
        <v>19918</v>
      </c>
      <c r="CV2" s="18" t="s">
        <v>19919</v>
      </c>
      <c r="CW2" s="18" t="s">
        <v>19920</v>
      </c>
      <c r="CX2" s="18">
        <v>1</v>
      </c>
      <c r="CY2" s="18"/>
      <c r="CZ2" s="18" t="s">
        <v>569</v>
      </c>
      <c r="DA2" s="18" t="s">
        <v>16295</v>
      </c>
      <c r="DB2" s="18" t="s">
        <v>19921</v>
      </c>
    </row>
    <row r="3" spans="1:106">
      <c r="A3" s="18" t="s">
        <v>19922</v>
      </c>
      <c r="B3" s="18" t="s">
        <v>17633</v>
      </c>
      <c r="C3" s="18" t="s">
        <v>19923</v>
      </c>
      <c r="D3" s="18"/>
      <c r="E3" s="18" t="s">
        <v>17625</v>
      </c>
      <c r="F3" s="18" t="s">
        <v>19924</v>
      </c>
      <c r="G3" s="18"/>
      <c r="H3" s="18" t="s">
        <v>19925</v>
      </c>
      <c r="I3" s="18" t="s">
        <v>19926</v>
      </c>
      <c r="J3" s="18">
        <v>1</v>
      </c>
      <c r="K3" s="18"/>
      <c r="L3" s="18">
        <v>820</v>
      </c>
      <c r="M3" s="18" t="s">
        <v>447</v>
      </c>
      <c r="N3" s="18" t="s">
        <v>19927</v>
      </c>
      <c r="O3" s="18" t="s">
        <v>447</v>
      </c>
      <c r="P3" s="18" t="s">
        <v>447</v>
      </c>
      <c r="Q3" s="18" t="s">
        <v>447</v>
      </c>
      <c r="R3" s="18" t="s">
        <v>447</v>
      </c>
      <c r="S3" s="18" t="s">
        <v>19927</v>
      </c>
      <c r="T3" s="18" t="s">
        <v>447</v>
      </c>
      <c r="U3" s="18" t="s">
        <v>447</v>
      </c>
      <c r="V3" s="18" t="s">
        <v>447</v>
      </c>
      <c r="W3" s="18" t="s">
        <v>447</v>
      </c>
      <c r="X3" s="18" t="s">
        <v>447</v>
      </c>
      <c r="Y3" s="18" t="s">
        <v>447</v>
      </c>
      <c r="Z3" s="18"/>
      <c r="AA3" s="18">
        <v>18</v>
      </c>
      <c r="AB3" s="18" t="s">
        <v>226</v>
      </c>
      <c r="AC3" s="18" t="s">
        <v>226</v>
      </c>
      <c r="AD3" s="18" t="s">
        <v>226</v>
      </c>
      <c r="AE3" s="18" t="s">
        <v>226</v>
      </c>
      <c r="AF3" s="18" t="s">
        <v>226</v>
      </c>
      <c r="AG3" s="18" t="s">
        <v>226</v>
      </c>
      <c r="AH3" s="18" t="s">
        <v>226</v>
      </c>
      <c r="AI3" s="18" t="s">
        <v>755</v>
      </c>
      <c r="AJ3" s="18" t="s">
        <v>755</v>
      </c>
      <c r="AK3" s="18" t="s">
        <v>755</v>
      </c>
      <c r="AL3" s="18" t="s">
        <v>755</v>
      </c>
      <c r="AM3" s="18" t="s">
        <v>755</v>
      </c>
      <c r="AN3" s="18" t="s">
        <v>755</v>
      </c>
      <c r="AO3" s="18"/>
      <c r="AP3" s="18" t="s">
        <v>123</v>
      </c>
      <c r="AQ3" s="18">
        <v>11</v>
      </c>
      <c r="AR3" s="18" t="s">
        <v>17591</v>
      </c>
      <c r="AS3" s="18"/>
      <c r="AT3" s="18" t="s">
        <v>123</v>
      </c>
      <c r="AU3" s="18">
        <v>14</v>
      </c>
      <c r="AV3" s="18" t="s">
        <v>17591</v>
      </c>
      <c r="AW3" s="18"/>
      <c r="AX3" s="18" t="s">
        <v>19911</v>
      </c>
      <c r="AY3" s="18">
        <v>5</v>
      </c>
      <c r="AZ3" s="18" t="s">
        <v>17591</v>
      </c>
      <c r="BA3" s="18"/>
      <c r="BB3" s="18">
        <v>2</v>
      </c>
      <c r="BC3" s="18" t="s">
        <v>176</v>
      </c>
      <c r="BD3" s="18" t="s">
        <v>176</v>
      </c>
      <c r="BE3" s="18" t="s">
        <v>176</v>
      </c>
      <c r="BF3" s="18" t="s">
        <v>176</v>
      </c>
      <c r="BG3" s="18" t="s">
        <v>176</v>
      </c>
      <c r="BH3" s="18" t="s">
        <v>176</v>
      </c>
      <c r="BI3" s="18" t="s">
        <v>176</v>
      </c>
      <c r="BJ3" s="18" t="s">
        <v>176</v>
      </c>
      <c r="BK3" s="18" t="s">
        <v>176</v>
      </c>
      <c r="BL3" s="18" t="s">
        <v>176</v>
      </c>
      <c r="BM3" s="18" t="s">
        <v>176</v>
      </c>
      <c r="BN3" s="18" t="s">
        <v>176</v>
      </c>
      <c r="BO3" s="18" t="s">
        <v>176</v>
      </c>
      <c r="BP3" s="18"/>
      <c r="BQ3" s="18" t="s">
        <v>19928</v>
      </c>
      <c r="BR3" s="18">
        <v>8</v>
      </c>
      <c r="BS3" s="18" t="s">
        <v>17592</v>
      </c>
      <c r="BT3" s="18"/>
      <c r="BU3" s="18" t="s">
        <v>3311</v>
      </c>
      <c r="BV3" s="18" t="s">
        <v>1013</v>
      </c>
      <c r="BW3" s="18"/>
      <c r="BX3" s="18">
        <v>2</v>
      </c>
      <c r="BY3" s="18"/>
      <c r="BZ3" s="18" t="s">
        <v>3227</v>
      </c>
      <c r="CA3" s="18" t="s">
        <v>17638</v>
      </c>
      <c r="CB3" s="18"/>
      <c r="CC3" s="18">
        <v>2</v>
      </c>
      <c r="CD3" s="18" t="s">
        <v>19929</v>
      </c>
      <c r="CE3" s="18" t="s">
        <v>3237</v>
      </c>
      <c r="CF3" s="18" t="s">
        <v>17637</v>
      </c>
      <c r="CG3" s="18"/>
      <c r="CH3" s="18" t="s">
        <v>19930</v>
      </c>
      <c r="CI3" s="18" t="s">
        <v>19931</v>
      </c>
      <c r="CJ3" s="18"/>
      <c r="CK3" s="18" t="s">
        <v>89</v>
      </c>
      <c r="CL3" s="18" t="s">
        <v>19932</v>
      </c>
      <c r="CM3" s="18" t="s">
        <v>17608</v>
      </c>
      <c r="CN3" s="18" t="s">
        <v>19916</v>
      </c>
      <c r="CO3" s="18" t="s">
        <v>19917</v>
      </c>
      <c r="CP3" s="18" t="s">
        <v>17669</v>
      </c>
      <c r="CQ3" s="18" t="s">
        <v>179</v>
      </c>
      <c r="CR3" s="18"/>
      <c r="CS3" s="18" t="s">
        <v>16295</v>
      </c>
      <c r="CT3" s="18" t="s">
        <v>16295</v>
      </c>
      <c r="CU3" s="18" t="s">
        <v>19933</v>
      </c>
      <c r="CV3" s="18" t="s">
        <v>19934</v>
      </c>
      <c r="CW3" s="18" t="s">
        <v>19935</v>
      </c>
      <c r="CX3" s="18">
        <v>2</v>
      </c>
      <c r="CY3" s="18"/>
      <c r="CZ3" s="18" t="s">
        <v>812</v>
      </c>
      <c r="DA3" s="18" t="s">
        <v>19936</v>
      </c>
      <c r="DB3" s="18" t="s">
        <v>19937</v>
      </c>
    </row>
    <row r="4" spans="1:106">
      <c r="A4" s="18" t="s">
        <v>19938</v>
      </c>
      <c r="B4" s="18" t="s">
        <v>17633</v>
      </c>
      <c r="C4" s="18" t="s">
        <v>19939</v>
      </c>
      <c r="D4" s="18"/>
      <c r="E4" s="18" t="s">
        <v>17650</v>
      </c>
      <c r="F4" s="18" t="s">
        <v>19940</v>
      </c>
      <c r="G4" s="18"/>
      <c r="H4" s="18" t="s">
        <v>120</v>
      </c>
      <c r="I4" s="18" t="s">
        <v>19941</v>
      </c>
      <c r="J4" s="18">
        <v>3</v>
      </c>
      <c r="K4" s="18"/>
      <c r="L4" s="18"/>
      <c r="M4" s="18"/>
      <c r="N4" s="18"/>
      <c r="O4" s="18"/>
      <c r="P4" s="18"/>
      <c r="Q4" s="18"/>
      <c r="R4" s="18"/>
      <c r="S4" s="18"/>
      <c r="T4" s="18"/>
      <c r="U4" s="18"/>
      <c r="V4" s="18"/>
      <c r="W4" s="18"/>
      <c r="X4" s="18"/>
      <c r="Y4" s="18"/>
      <c r="Z4" s="18"/>
      <c r="AA4" s="18">
        <v>22</v>
      </c>
      <c r="AB4" s="18" t="s">
        <v>230</v>
      </c>
      <c r="AC4" s="18" t="s">
        <v>230</v>
      </c>
      <c r="AD4" s="18" t="s">
        <v>230</v>
      </c>
      <c r="AE4" s="18" t="s">
        <v>230</v>
      </c>
      <c r="AF4" s="18" t="s">
        <v>230</v>
      </c>
      <c r="AG4" s="18" t="s">
        <v>230</v>
      </c>
      <c r="AH4" s="18" t="s">
        <v>230</v>
      </c>
      <c r="AI4" s="18" t="s">
        <v>19942</v>
      </c>
      <c r="AJ4" s="18" t="s">
        <v>19942</v>
      </c>
      <c r="AK4" s="18" t="s">
        <v>19942</v>
      </c>
      <c r="AL4" s="18" t="s">
        <v>19942</v>
      </c>
      <c r="AM4" s="18" t="s">
        <v>19942</v>
      </c>
      <c r="AN4" s="18" t="s">
        <v>19942</v>
      </c>
      <c r="AO4" s="18"/>
      <c r="AP4" s="18" t="s">
        <v>19943</v>
      </c>
      <c r="AQ4" s="18">
        <v>9</v>
      </c>
      <c r="AR4" s="18" t="s">
        <v>17592</v>
      </c>
      <c r="AS4" s="18"/>
      <c r="AT4" s="18" t="s">
        <v>19943</v>
      </c>
      <c r="AU4" s="18">
        <v>12</v>
      </c>
      <c r="AV4" s="18" t="s">
        <v>17592</v>
      </c>
      <c r="AW4" s="18"/>
      <c r="AX4" s="18" t="s">
        <v>123</v>
      </c>
      <c r="AY4" s="18">
        <v>6</v>
      </c>
      <c r="AZ4" s="18" t="s">
        <v>17591</v>
      </c>
      <c r="BA4" s="18"/>
      <c r="BB4" s="18">
        <v>3</v>
      </c>
      <c r="BC4" s="18" t="s">
        <v>176</v>
      </c>
      <c r="BD4" s="18" t="s">
        <v>176</v>
      </c>
      <c r="BE4" s="18" t="s">
        <v>176</v>
      </c>
      <c r="BF4" s="18" t="s">
        <v>176</v>
      </c>
      <c r="BG4" s="18" t="s">
        <v>176</v>
      </c>
      <c r="BH4" s="18" t="s">
        <v>176</v>
      </c>
      <c r="BI4" s="18" t="s">
        <v>176</v>
      </c>
      <c r="BJ4" s="18" t="s">
        <v>176</v>
      </c>
      <c r="BK4" s="18" t="s">
        <v>176</v>
      </c>
      <c r="BL4" s="18" t="s">
        <v>176</v>
      </c>
      <c r="BM4" s="18" t="s">
        <v>176</v>
      </c>
      <c r="BN4" s="18" t="s">
        <v>176</v>
      </c>
      <c r="BO4" s="18" t="s">
        <v>176</v>
      </c>
      <c r="BP4" s="18"/>
      <c r="BQ4" s="18"/>
      <c r="BR4" s="18"/>
      <c r="BS4" s="18"/>
      <c r="BT4" s="18"/>
      <c r="BU4" s="18" t="s">
        <v>3315</v>
      </c>
      <c r="BV4" s="18" t="s">
        <v>974</v>
      </c>
      <c r="BW4" s="18"/>
      <c r="BX4" s="18">
        <v>3</v>
      </c>
      <c r="BY4" s="18"/>
      <c r="BZ4" s="18" t="s">
        <v>3227</v>
      </c>
      <c r="CA4" s="18" t="s">
        <v>17638</v>
      </c>
      <c r="CB4" s="18"/>
      <c r="CC4" s="18">
        <v>3</v>
      </c>
      <c r="CD4" s="18" t="s">
        <v>19944</v>
      </c>
      <c r="CE4" s="18" t="s">
        <v>3237</v>
      </c>
      <c r="CF4" s="18" t="s">
        <v>17637</v>
      </c>
      <c r="CG4" s="18"/>
      <c r="CH4" s="18" t="s">
        <v>19945</v>
      </c>
      <c r="CI4" s="18" t="s">
        <v>1881</v>
      </c>
      <c r="CJ4" s="18"/>
      <c r="CK4" s="18" t="s">
        <v>89</v>
      </c>
      <c r="CL4" s="18" t="s">
        <v>19946</v>
      </c>
      <c r="CM4" s="18" t="s">
        <v>19947</v>
      </c>
      <c r="CN4" s="18" t="s">
        <v>19916</v>
      </c>
      <c r="CO4" s="18" t="s">
        <v>19948</v>
      </c>
      <c r="CP4" s="18" t="s">
        <v>17669</v>
      </c>
      <c r="CQ4" s="18" t="s">
        <v>186</v>
      </c>
      <c r="CR4" s="18"/>
      <c r="CS4" s="18" t="s">
        <v>19936</v>
      </c>
      <c r="CT4" s="18" t="s">
        <v>19949</v>
      </c>
      <c r="CU4" s="18" t="s">
        <v>19950</v>
      </c>
      <c r="CV4" s="18" t="s">
        <v>19951</v>
      </c>
      <c r="CW4" s="18" t="s">
        <v>19952</v>
      </c>
      <c r="CX4" s="18">
        <v>3</v>
      </c>
      <c r="CY4" s="18"/>
      <c r="CZ4" s="18" t="s">
        <v>19953</v>
      </c>
      <c r="DA4" s="18" t="s">
        <v>19954</v>
      </c>
      <c r="DB4" s="18" t="s">
        <v>19955</v>
      </c>
    </row>
    <row r="5" spans="1:106">
      <c r="A5" s="18" t="s">
        <v>19956</v>
      </c>
      <c r="B5" s="18" t="s">
        <v>17633</v>
      </c>
      <c r="C5" s="18" t="s">
        <v>19957</v>
      </c>
      <c r="D5" s="18"/>
      <c r="E5" s="18" t="s">
        <v>1019</v>
      </c>
      <c r="F5" s="18" t="s">
        <v>19958</v>
      </c>
      <c r="G5" s="18"/>
      <c r="H5" s="18" t="s">
        <v>19959</v>
      </c>
      <c r="I5" s="18" t="s">
        <v>19960</v>
      </c>
      <c r="J5" s="18">
        <v>3</v>
      </c>
      <c r="K5" s="18"/>
      <c r="L5" s="18"/>
      <c r="M5" s="18"/>
      <c r="N5" s="18"/>
      <c r="O5" s="18"/>
      <c r="P5" s="18"/>
      <c r="Q5" s="18"/>
      <c r="R5" s="18"/>
      <c r="S5" s="18"/>
      <c r="T5" s="18"/>
      <c r="U5" s="18"/>
      <c r="V5" s="18"/>
      <c r="W5" s="18"/>
      <c r="X5" s="18"/>
      <c r="Y5" s="18"/>
      <c r="Z5" s="18"/>
      <c r="AA5" s="18">
        <v>19</v>
      </c>
      <c r="AB5" s="18" t="s">
        <v>233</v>
      </c>
      <c r="AC5" s="18" t="s">
        <v>233</v>
      </c>
      <c r="AD5" s="18" t="s">
        <v>233</v>
      </c>
      <c r="AE5" s="18" t="s">
        <v>233</v>
      </c>
      <c r="AF5" s="18" t="s">
        <v>233</v>
      </c>
      <c r="AG5" s="18" t="s">
        <v>233</v>
      </c>
      <c r="AH5" s="18" t="s">
        <v>233</v>
      </c>
      <c r="AI5" s="18" t="s">
        <v>19961</v>
      </c>
      <c r="AJ5" s="18" t="s">
        <v>19961</v>
      </c>
      <c r="AK5" s="18" t="s">
        <v>19961</v>
      </c>
      <c r="AL5" s="18" t="s">
        <v>19961</v>
      </c>
      <c r="AM5" s="18" t="s">
        <v>19961</v>
      </c>
      <c r="AN5" s="18" t="s">
        <v>19961</v>
      </c>
      <c r="AO5" s="18"/>
      <c r="AP5" s="18"/>
      <c r="AQ5" s="18"/>
      <c r="AR5" s="18"/>
      <c r="AS5" s="18"/>
      <c r="AT5" s="18"/>
      <c r="AU5" s="18"/>
      <c r="AV5" s="18"/>
      <c r="AW5" s="18"/>
      <c r="AX5" s="18" t="s">
        <v>19943</v>
      </c>
      <c r="AY5" s="18">
        <v>2</v>
      </c>
      <c r="AZ5" s="18" t="s">
        <v>17592</v>
      </c>
      <c r="BA5" s="18"/>
      <c r="BB5" s="18">
        <v>4</v>
      </c>
      <c r="BC5" s="18" t="s">
        <v>183</v>
      </c>
      <c r="BD5" s="18" t="s">
        <v>183</v>
      </c>
      <c r="BE5" s="18" t="s">
        <v>183</v>
      </c>
      <c r="BF5" s="18" t="s">
        <v>183</v>
      </c>
      <c r="BG5" s="18" t="s">
        <v>183</v>
      </c>
      <c r="BH5" s="18" t="s">
        <v>183</v>
      </c>
      <c r="BI5" s="18" t="s">
        <v>183</v>
      </c>
      <c r="BJ5" s="18" t="s">
        <v>183</v>
      </c>
      <c r="BK5" s="18" t="s">
        <v>183</v>
      </c>
      <c r="BL5" s="18" t="s">
        <v>183</v>
      </c>
      <c r="BM5" s="18" t="s">
        <v>183</v>
      </c>
      <c r="BN5" s="18" t="s">
        <v>183</v>
      </c>
      <c r="BO5" s="18" t="s">
        <v>183</v>
      </c>
      <c r="BP5" s="18"/>
      <c r="BQ5" s="18"/>
      <c r="BR5" s="18"/>
      <c r="BS5" s="18"/>
      <c r="BT5" s="18"/>
      <c r="BU5" s="18" t="s">
        <v>3364</v>
      </c>
      <c r="BV5" s="18" t="s">
        <v>986</v>
      </c>
      <c r="BW5" s="18"/>
      <c r="BX5" s="18">
        <v>4</v>
      </c>
      <c r="BY5" s="18"/>
      <c r="BZ5" s="18" t="s">
        <v>3227</v>
      </c>
      <c r="CA5" s="18" t="s">
        <v>17638</v>
      </c>
      <c r="CB5" s="18"/>
      <c r="CC5" s="18">
        <v>4</v>
      </c>
      <c r="CD5" s="18" t="s">
        <v>19962</v>
      </c>
      <c r="CE5" s="18" t="s">
        <v>3237</v>
      </c>
      <c r="CF5" s="18" t="s">
        <v>17637</v>
      </c>
      <c r="CG5" s="18"/>
      <c r="CH5" s="18" t="s">
        <v>19963</v>
      </c>
      <c r="CI5" s="18" t="s">
        <v>19964</v>
      </c>
      <c r="CJ5" s="18"/>
      <c r="CK5" s="18" t="s">
        <v>89</v>
      </c>
      <c r="CL5" s="18" t="s">
        <v>65</v>
      </c>
      <c r="CM5" s="18" t="s">
        <v>19965</v>
      </c>
      <c r="CN5" s="18" t="s">
        <v>19916</v>
      </c>
      <c r="CO5" s="18" t="s">
        <v>19948</v>
      </c>
      <c r="CP5" s="18" t="s">
        <v>17669</v>
      </c>
      <c r="CQ5" s="18" t="s">
        <v>812</v>
      </c>
      <c r="CR5" s="18"/>
      <c r="CS5" s="18" t="s">
        <v>17754</v>
      </c>
      <c r="CT5" s="18" t="s">
        <v>17754</v>
      </c>
      <c r="CU5" s="18" t="s">
        <v>19966</v>
      </c>
      <c r="CV5" s="18" t="s">
        <v>19967</v>
      </c>
      <c r="CW5" s="18" t="s">
        <v>19968</v>
      </c>
      <c r="CX5" s="18">
        <v>4</v>
      </c>
      <c r="CY5" s="18"/>
      <c r="CZ5" s="18" t="s">
        <v>182</v>
      </c>
      <c r="DA5" s="18" t="s">
        <v>17754</v>
      </c>
      <c r="DB5" s="18" t="s">
        <v>17754</v>
      </c>
    </row>
    <row r="6" spans="1:106">
      <c r="A6" s="18" t="s">
        <v>19969</v>
      </c>
      <c r="B6" s="18" t="s">
        <v>17633</v>
      </c>
      <c r="C6" s="18" t="s">
        <v>19970</v>
      </c>
      <c r="D6" s="18"/>
      <c r="E6" s="18" t="s">
        <v>17714</v>
      </c>
      <c r="F6" s="18" t="s">
        <v>19971</v>
      </c>
      <c r="G6" s="18"/>
      <c r="H6" s="18"/>
      <c r="I6" s="18"/>
      <c r="J6" s="18"/>
      <c r="K6" s="18"/>
      <c r="L6" s="18"/>
      <c r="M6" s="18"/>
      <c r="N6" s="18"/>
      <c r="O6" s="18"/>
      <c r="P6" s="18"/>
      <c r="Q6" s="18"/>
      <c r="R6" s="18"/>
      <c r="S6" s="18"/>
      <c r="T6" s="18"/>
      <c r="U6" s="18"/>
      <c r="V6" s="18"/>
      <c r="W6" s="18"/>
      <c r="X6" s="18"/>
      <c r="Y6" s="18"/>
      <c r="Z6" s="18"/>
      <c r="AA6" s="18">
        <v>23</v>
      </c>
      <c r="AB6" s="18" t="s">
        <v>236</v>
      </c>
      <c r="AC6" s="18" t="s">
        <v>236</v>
      </c>
      <c r="AD6" s="18" t="s">
        <v>236</v>
      </c>
      <c r="AE6" s="18" t="s">
        <v>236</v>
      </c>
      <c r="AF6" s="18" t="s">
        <v>236</v>
      </c>
      <c r="AG6" s="18" t="s">
        <v>236</v>
      </c>
      <c r="AH6" s="18" t="s">
        <v>236</v>
      </c>
      <c r="AI6" s="18" t="s">
        <v>19972</v>
      </c>
      <c r="AJ6" s="18" t="s">
        <v>19972</v>
      </c>
      <c r="AK6" s="18" t="s">
        <v>19972</v>
      </c>
      <c r="AL6" s="18" t="s">
        <v>19972</v>
      </c>
      <c r="AM6" s="18" t="s">
        <v>19972</v>
      </c>
      <c r="AN6" s="18" t="s">
        <v>19972</v>
      </c>
      <c r="AO6" s="18"/>
      <c r="AP6" s="18"/>
      <c r="AQ6" s="18"/>
      <c r="AR6" s="18"/>
      <c r="AS6" s="18"/>
      <c r="AT6" s="18"/>
      <c r="AU6" s="18"/>
      <c r="AV6" s="18"/>
      <c r="AW6" s="18"/>
      <c r="AX6" s="18" t="s">
        <v>19928</v>
      </c>
      <c r="AY6" s="18">
        <v>3</v>
      </c>
      <c r="AZ6" s="18" t="s">
        <v>17592</v>
      </c>
      <c r="BA6" s="18"/>
      <c r="BB6" s="18">
        <v>5</v>
      </c>
      <c r="BC6" s="18" t="s">
        <v>176</v>
      </c>
      <c r="BD6" s="18" t="s">
        <v>176</v>
      </c>
      <c r="BE6" s="18" t="s">
        <v>176</v>
      </c>
      <c r="BF6" s="18" t="s">
        <v>176</v>
      </c>
      <c r="BG6" s="18" t="s">
        <v>176</v>
      </c>
      <c r="BH6" s="18" t="s">
        <v>176</v>
      </c>
      <c r="BI6" s="18" t="s">
        <v>176</v>
      </c>
      <c r="BJ6" s="18" t="s">
        <v>176</v>
      </c>
      <c r="BK6" s="18" t="s">
        <v>176</v>
      </c>
      <c r="BL6" s="18" t="s">
        <v>176</v>
      </c>
      <c r="BM6" s="18" t="s">
        <v>176</v>
      </c>
      <c r="BN6" s="18" t="s">
        <v>176</v>
      </c>
      <c r="BO6" s="18" t="s">
        <v>176</v>
      </c>
      <c r="BP6" s="18"/>
      <c r="BQ6" s="18"/>
      <c r="BR6" s="18"/>
      <c r="BS6" s="18"/>
      <c r="BT6" s="18"/>
      <c r="BU6" s="18" t="s">
        <v>19973</v>
      </c>
      <c r="BV6" s="18" t="s">
        <v>1007</v>
      </c>
      <c r="BW6" s="18"/>
      <c r="BX6" s="18">
        <v>5</v>
      </c>
      <c r="BY6" s="18"/>
      <c r="BZ6" s="18" t="s">
        <v>3227</v>
      </c>
      <c r="CA6" s="18" t="s">
        <v>17638</v>
      </c>
      <c r="CB6" s="18"/>
      <c r="CC6" s="18">
        <v>5</v>
      </c>
      <c r="CD6" s="18" t="s">
        <v>19974</v>
      </c>
      <c r="CE6" s="18" t="s">
        <v>3237</v>
      </c>
      <c r="CF6" s="18" t="s">
        <v>17637</v>
      </c>
      <c r="CG6" s="18"/>
      <c r="CH6" s="18" t="s">
        <v>19975</v>
      </c>
      <c r="CI6" s="18" t="s">
        <v>19976</v>
      </c>
      <c r="CJ6" s="18"/>
      <c r="CK6" s="18" t="s">
        <v>89</v>
      </c>
      <c r="CL6" s="18" t="s">
        <v>19977</v>
      </c>
      <c r="CM6" s="18" t="s">
        <v>17605</v>
      </c>
      <c r="CN6" s="18" t="s">
        <v>19916</v>
      </c>
      <c r="CO6" s="18" t="s">
        <v>19917</v>
      </c>
      <c r="CP6" s="18" t="s">
        <v>17669</v>
      </c>
      <c r="CQ6" s="18" t="s">
        <v>722</v>
      </c>
      <c r="CR6" s="18"/>
      <c r="CS6" s="18" t="s">
        <v>17754</v>
      </c>
      <c r="CT6" s="18" t="s">
        <v>17754</v>
      </c>
      <c r="CU6" s="18" t="s">
        <v>19978</v>
      </c>
      <c r="CV6" s="18" t="s">
        <v>19979</v>
      </c>
      <c r="CW6" s="18" t="s">
        <v>19980</v>
      </c>
      <c r="CX6" s="18">
        <v>5</v>
      </c>
      <c r="CY6" s="18"/>
      <c r="CZ6" s="18" t="s">
        <v>179</v>
      </c>
      <c r="DA6" s="18" t="s">
        <v>19981</v>
      </c>
      <c r="DB6" s="18" t="s">
        <v>19982</v>
      </c>
    </row>
    <row r="7" spans="1:106">
      <c r="A7" s="18" t="s">
        <v>19983</v>
      </c>
      <c r="B7" s="18" t="s">
        <v>17633</v>
      </c>
      <c r="C7" s="18" t="s">
        <v>19984</v>
      </c>
      <c r="D7" s="18"/>
      <c r="E7" s="18" t="s">
        <v>17730</v>
      </c>
      <c r="F7" s="18" t="s">
        <v>19985</v>
      </c>
      <c r="G7" s="18"/>
      <c r="H7" s="18"/>
      <c r="I7" s="18"/>
      <c r="J7" s="18"/>
      <c r="K7" s="18"/>
      <c r="L7" s="18"/>
      <c r="M7" s="18"/>
      <c r="N7" s="18"/>
      <c r="O7" s="18"/>
      <c r="P7" s="18"/>
      <c r="Q7" s="18"/>
      <c r="R7" s="18"/>
      <c r="S7" s="18"/>
      <c r="T7" s="18"/>
      <c r="U7" s="18"/>
      <c r="V7" s="18"/>
      <c r="W7" s="18"/>
      <c r="X7" s="18"/>
      <c r="Y7" s="18"/>
      <c r="Z7" s="18"/>
      <c r="AA7" s="18">
        <v>20</v>
      </c>
      <c r="AB7" s="18" t="s">
        <v>240</v>
      </c>
      <c r="AC7" s="18" t="s">
        <v>240</v>
      </c>
      <c r="AD7" s="18" t="s">
        <v>240</v>
      </c>
      <c r="AE7" s="18" t="s">
        <v>240</v>
      </c>
      <c r="AF7" s="18" t="s">
        <v>240</v>
      </c>
      <c r="AG7" s="18" t="s">
        <v>240</v>
      </c>
      <c r="AH7" s="18" t="s">
        <v>240</v>
      </c>
      <c r="AI7" s="18" t="s">
        <v>19986</v>
      </c>
      <c r="AJ7" s="18" t="s">
        <v>19986</v>
      </c>
      <c r="AK7" s="18" t="s">
        <v>19986</v>
      </c>
      <c r="AL7" s="18" t="s">
        <v>19986</v>
      </c>
      <c r="AM7" s="18" t="s">
        <v>19986</v>
      </c>
      <c r="AN7" s="18" t="s">
        <v>19986</v>
      </c>
      <c r="AO7" s="18"/>
      <c r="AP7" s="18"/>
      <c r="AQ7" s="18"/>
      <c r="AR7" s="18"/>
      <c r="AS7" s="18"/>
      <c r="AT7" s="18"/>
      <c r="AU7" s="18"/>
      <c r="AV7" s="18"/>
      <c r="AW7" s="18"/>
      <c r="AX7" s="18"/>
      <c r="AY7" s="18"/>
      <c r="AZ7" s="18"/>
      <c r="BA7" s="18"/>
      <c r="BB7" s="18">
        <v>6</v>
      </c>
      <c r="BC7" s="18" t="s">
        <v>183</v>
      </c>
      <c r="BD7" s="18" t="s">
        <v>183</v>
      </c>
      <c r="BE7" s="18" t="s">
        <v>183</v>
      </c>
      <c r="BF7" s="18" t="s">
        <v>183</v>
      </c>
      <c r="BG7" s="18" t="s">
        <v>183</v>
      </c>
      <c r="BH7" s="18" t="s">
        <v>183</v>
      </c>
      <c r="BI7" s="18" t="s">
        <v>183</v>
      </c>
      <c r="BJ7" s="18" t="s">
        <v>183</v>
      </c>
      <c r="BK7" s="18" t="s">
        <v>183</v>
      </c>
      <c r="BL7" s="18" t="s">
        <v>183</v>
      </c>
      <c r="BM7" s="18" t="s">
        <v>183</v>
      </c>
      <c r="BN7" s="18" t="s">
        <v>183</v>
      </c>
      <c r="BO7" s="18" t="s">
        <v>183</v>
      </c>
      <c r="BP7" s="18"/>
      <c r="BQ7" s="18"/>
      <c r="BR7" s="18"/>
      <c r="BS7" s="18"/>
      <c r="BT7" s="18"/>
      <c r="BU7" s="18" t="s">
        <v>19987</v>
      </c>
      <c r="BV7" s="18" t="s">
        <v>1014</v>
      </c>
      <c r="BW7" s="18"/>
      <c r="BX7" s="18">
        <v>6</v>
      </c>
      <c r="BY7" s="18"/>
      <c r="BZ7" s="18" t="s">
        <v>3227</v>
      </c>
      <c r="CA7" s="18" t="s">
        <v>17638</v>
      </c>
      <c r="CB7" s="18"/>
      <c r="CC7" s="18">
        <v>6</v>
      </c>
      <c r="CD7" s="18" t="s">
        <v>19988</v>
      </c>
      <c r="CE7" s="18" t="s">
        <v>3237</v>
      </c>
      <c r="CF7" s="18" t="s">
        <v>17637</v>
      </c>
      <c r="CG7" s="18"/>
      <c r="CH7" s="18" t="s">
        <v>19989</v>
      </c>
      <c r="CI7" s="18" t="s">
        <v>19990</v>
      </c>
      <c r="CJ7" s="18"/>
      <c r="CK7" s="18" t="s">
        <v>89</v>
      </c>
      <c r="CL7" s="18" t="s">
        <v>19991</v>
      </c>
      <c r="CM7" s="18" t="s">
        <v>17606</v>
      </c>
      <c r="CN7" s="18" t="s">
        <v>19916</v>
      </c>
      <c r="CO7" s="18" t="s">
        <v>19917</v>
      </c>
      <c r="CP7" s="18" t="s">
        <v>17669</v>
      </c>
      <c r="CQ7" s="18" t="s">
        <v>725</v>
      </c>
      <c r="CR7" s="18"/>
      <c r="CS7" s="18" t="s">
        <v>19981</v>
      </c>
      <c r="CT7" s="18" t="s">
        <v>19981</v>
      </c>
      <c r="CU7" s="18" t="s">
        <v>19992</v>
      </c>
      <c r="CV7" s="18" t="s">
        <v>19993</v>
      </c>
      <c r="CW7" s="18" t="s">
        <v>19994</v>
      </c>
      <c r="CX7" s="18">
        <v>6</v>
      </c>
      <c r="CY7" s="18"/>
      <c r="CZ7" s="18" t="s">
        <v>715</v>
      </c>
      <c r="DA7" s="18" t="s">
        <v>17299</v>
      </c>
      <c r="DB7" s="18" t="s">
        <v>17299</v>
      </c>
    </row>
    <row r="8" spans="1:106">
      <c r="A8" s="18" t="s">
        <v>19995</v>
      </c>
      <c r="B8" s="18" t="s">
        <v>17633</v>
      </c>
      <c r="C8" s="18" t="s">
        <v>19996</v>
      </c>
      <c r="D8" s="18"/>
      <c r="E8" s="18" t="s">
        <v>17742</v>
      </c>
      <c r="F8" s="18" t="s">
        <v>622</v>
      </c>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v>7</v>
      </c>
      <c r="BC8" s="18" t="s">
        <v>176</v>
      </c>
      <c r="BD8" s="18" t="s">
        <v>176</v>
      </c>
      <c r="BE8" s="18" t="s">
        <v>176</v>
      </c>
      <c r="BF8" s="18" t="s">
        <v>176</v>
      </c>
      <c r="BG8" s="18" t="s">
        <v>176</v>
      </c>
      <c r="BH8" s="18" t="s">
        <v>176</v>
      </c>
      <c r="BI8" s="18" t="s">
        <v>176</v>
      </c>
      <c r="BJ8" s="18" t="s">
        <v>176</v>
      </c>
      <c r="BK8" s="18" t="s">
        <v>176</v>
      </c>
      <c r="BL8" s="18" t="s">
        <v>176</v>
      </c>
      <c r="BM8" s="18" t="s">
        <v>176</v>
      </c>
      <c r="BN8" s="18" t="s">
        <v>176</v>
      </c>
      <c r="BO8" s="18" t="s">
        <v>176</v>
      </c>
      <c r="BP8" s="18"/>
      <c r="BQ8" s="18"/>
      <c r="BR8" s="18"/>
      <c r="BS8" s="18"/>
      <c r="BT8" s="18"/>
      <c r="BU8" s="18" t="s">
        <v>3316</v>
      </c>
      <c r="BV8" s="18" t="s">
        <v>980</v>
      </c>
      <c r="BW8" s="18"/>
      <c r="BX8" s="18">
        <v>7</v>
      </c>
      <c r="BY8" s="18"/>
      <c r="BZ8" s="18" t="s">
        <v>3227</v>
      </c>
      <c r="CA8" s="18" t="s">
        <v>17638</v>
      </c>
      <c r="CB8" s="18"/>
      <c r="CC8" s="18">
        <v>1</v>
      </c>
      <c r="CD8" s="18" t="s">
        <v>19997</v>
      </c>
      <c r="CE8" s="18" t="s">
        <v>3244</v>
      </c>
      <c r="CF8" s="18" t="s">
        <v>17637</v>
      </c>
      <c r="CG8" s="18"/>
      <c r="CH8" s="18" t="s">
        <v>19998</v>
      </c>
      <c r="CI8" s="18" t="s">
        <v>19999</v>
      </c>
      <c r="CJ8" s="18"/>
      <c r="CK8" s="18" t="s">
        <v>89</v>
      </c>
      <c r="CL8" s="18" t="s">
        <v>19977</v>
      </c>
      <c r="CM8" s="18" t="s">
        <v>17605</v>
      </c>
      <c r="CN8" s="18" t="s">
        <v>19916</v>
      </c>
      <c r="CO8" s="18" t="s">
        <v>19917</v>
      </c>
      <c r="CP8" s="18" t="s">
        <v>17669</v>
      </c>
      <c r="CQ8" s="18" t="s">
        <v>15301</v>
      </c>
      <c r="CR8" s="18"/>
      <c r="CS8" s="18" t="s">
        <v>19981</v>
      </c>
      <c r="CT8" s="18" t="s">
        <v>19981</v>
      </c>
      <c r="CU8" s="18" t="s">
        <v>20000</v>
      </c>
      <c r="CV8" s="18" t="s">
        <v>20001</v>
      </c>
      <c r="CW8" s="18" t="s">
        <v>20002</v>
      </c>
      <c r="CX8" s="18">
        <v>7</v>
      </c>
      <c r="CY8" s="18"/>
      <c r="CZ8" s="18" t="s">
        <v>186</v>
      </c>
      <c r="DA8" s="18" t="s">
        <v>20003</v>
      </c>
      <c r="DB8" s="18" t="s">
        <v>20004</v>
      </c>
    </row>
    <row r="9" spans="1:106">
      <c r="A9" s="18" t="s">
        <v>20005</v>
      </c>
      <c r="B9" s="18" t="s">
        <v>17633</v>
      </c>
      <c r="C9" s="18" t="s">
        <v>20006</v>
      </c>
      <c r="D9" s="18"/>
      <c r="E9" s="18" t="s">
        <v>17752</v>
      </c>
      <c r="F9" s="18" t="s">
        <v>20007</v>
      </c>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v>8</v>
      </c>
      <c r="BC9" s="18" t="s">
        <v>176</v>
      </c>
      <c r="BD9" s="18" t="s">
        <v>176</v>
      </c>
      <c r="BE9" s="18" t="s">
        <v>176</v>
      </c>
      <c r="BF9" s="18" t="s">
        <v>176</v>
      </c>
      <c r="BG9" s="18" t="s">
        <v>176</v>
      </c>
      <c r="BH9" s="18" t="s">
        <v>176</v>
      </c>
      <c r="BI9" s="18" t="s">
        <v>176</v>
      </c>
      <c r="BJ9" s="18" t="s">
        <v>176</v>
      </c>
      <c r="BK9" s="18" t="s">
        <v>176</v>
      </c>
      <c r="BL9" s="18" t="s">
        <v>176</v>
      </c>
      <c r="BM9" s="18" t="s">
        <v>176</v>
      </c>
      <c r="BN9" s="18" t="s">
        <v>176</v>
      </c>
      <c r="BO9" s="18" t="s">
        <v>176</v>
      </c>
      <c r="BP9" s="18"/>
      <c r="BQ9" s="18"/>
      <c r="BR9" s="18"/>
      <c r="BS9" s="18"/>
      <c r="BT9" s="18"/>
      <c r="BU9" s="18" t="s">
        <v>3317</v>
      </c>
      <c r="BV9" s="18" t="s">
        <v>981</v>
      </c>
      <c r="BW9" s="18"/>
      <c r="BX9" s="18">
        <v>8</v>
      </c>
      <c r="BY9" s="18"/>
      <c r="BZ9" s="18" t="s">
        <v>3227</v>
      </c>
      <c r="CA9" s="18" t="s">
        <v>17638</v>
      </c>
      <c r="CB9" s="18"/>
      <c r="CC9" s="18">
        <v>2</v>
      </c>
      <c r="CD9" s="18" t="s">
        <v>20008</v>
      </c>
      <c r="CE9" s="18" t="s">
        <v>3244</v>
      </c>
      <c r="CF9" s="18" t="s">
        <v>17637</v>
      </c>
      <c r="CG9" s="18"/>
      <c r="CH9" s="18" t="s">
        <v>20009</v>
      </c>
      <c r="CI9" s="18" t="s">
        <v>20010</v>
      </c>
      <c r="CJ9" s="18"/>
      <c r="CK9" s="18" t="s">
        <v>89</v>
      </c>
      <c r="CL9" s="18" t="s">
        <v>19991</v>
      </c>
      <c r="CM9" s="18" t="s">
        <v>17606</v>
      </c>
      <c r="CN9" s="18" t="s">
        <v>19916</v>
      </c>
      <c r="CO9" s="18" t="s">
        <v>19917</v>
      </c>
      <c r="CP9" s="18" t="s">
        <v>17669</v>
      </c>
      <c r="CQ9" s="18" t="s">
        <v>15302</v>
      </c>
      <c r="CR9" s="18"/>
      <c r="CS9" s="18" t="s">
        <v>19981</v>
      </c>
      <c r="CT9" s="18" t="s">
        <v>19981</v>
      </c>
      <c r="CU9" s="18" t="s">
        <v>20011</v>
      </c>
      <c r="CV9" s="18" t="s">
        <v>20012</v>
      </c>
      <c r="CW9" s="18" t="s">
        <v>20013</v>
      </c>
      <c r="CX9" s="18">
        <v>8</v>
      </c>
      <c r="CY9" s="18"/>
      <c r="CZ9" s="18" t="s">
        <v>574</v>
      </c>
      <c r="DA9" s="18" t="s">
        <v>20014</v>
      </c>
      <c r="DB9" s="18" t="s">
        <v>20015</v>
      </c>
    </row>
    <row r="10" spans="1:106">
      <c r="A10" s="18" t="s">
        <v>20016</v>
      </c>
      <c r="B10" s="18" t="s">
        <v>17633</v>
      </c>
      <c r="C10" s="18" t="s">
        <v>20017</v>
      </c>
      <c r="D10" s="18"/>
      <c r="E10" s="18" t="s">
        <v>17760</v>
      </c>
      <c r="F10" s="18" t="s">
        <v>20018</v>
      </c>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v>9</v>
      </c>
      <c r="BC10" s="18" t="s">
        <v>176</v>
      </c>
      <c r="BD10" s="18" t="s">
        <v>176</v>
      </c>
      <c r="BE10" s="18" t="s">
        <v>176</v>
      </c>
      <c r="BF10" s="18" t="s">
        <v>176</v>
      </c>
      <c r="BG10" s="18" t="s">
        <v>176</v>
      </c>
      <c r="BH10" s="18" t="s">
        <v>176</v>
      </c>
      <c r="BI10" s="18" t="s">
        <v>176</v>
      </c>
      <c r="BJ10" s="18" t="s">
        <v>176</v>
      </c>
      <c r="BK10" s="18" t="s">
        <v>176</v>
      </c>
      <c r="BL10" s="18" t="s">
        <v>176</v>
      </c>
      <c r="BM10" s="18" t="s">
        <v>176</v>
      </c>
      <c r="BN10" s="18" t="s">
        <v>176</v>
      </c>
      <c r="BO10" s="18" t="s">
        <v>176</v>
      </c>
      <c r="BP10" s="18"/>
      <c r="BQ10" s="18"/>
      <c r="BR10" s="18"/>
      <c r="BS10" s="18"/>
      <c r="BT10" s="18"/>
      <c r="BU10" s="18" t="s">
        <v>20019</v>
      </c>
      <c r="BV10" s="18" t="s">
        <v>988</v>
      </c>
      <c r="BW10" s="18"/>
      <c r="BX10" s="18">
        <v>9</v>
      </c>
      <c r="BY10" s="18"/>
      <c r="BZ10" s="18" t="s">
        <v>3227</v>
      </c>
      <c r="CA10" s="18" t="s">
        <v>17638</v>
      </c>
      <c r="CB10" s="18"/>
      <c r="CC10" s="18">
        <v>3</v>
      </c>
      <c r="CD10" s="18" t="s">
        <v>20020</v>
      </c>
      <c r="CE10" s="18" t="s">
        <v>3244</v>
      </c>
      <c r="CF10" s="18" t="s">
        <v>17637</v>
      </c>
      <c r="CG10" s="18"/>
      <c r="CH10" s="18" t="s">
        <v>20021</v>
      </c>
      <c r="CI10" s="18" t="s">
        <v>20022</v>
      </c>
      <c r="CJ10" s="18"/>
      <c r="CK10" s="18" t="s">
        <v>89</v>
      </c>
      <c r="CL10" s="18" t="s">
        <v>20023</v>
      </c>
      <c r="CM10" s="18" t="s">
        <v>17604</v>
      </c>
      <c r="CN10" s="18" t="s">
        <v>19916</v>
      </c>
      <c r="CO10" s="18" t="s">
        <v>19917</v>
      </c>
      <c r="CP10" s="18" t="s">
        <v>17669</v>
      </c>
      <c r="CQ10" s="18" t="s">
        <v>728</v>
      </c>
      <c r="CR10" s="18"/>
      <c r="CS10" s="18" t="s">
        <v>19981</v>
      </c>
      <c r="CT10" s="18" t="s">
        <v>19981</v>
      </c>
      <c r="CU10" s="18" t="s">
        <v>20024</v>
      </c>
      <c r="CV10" s="18" t="s">
        <v>20025</v>
      </c>
      <c r="CW10" s="18" t="s">
        <v>20026</v>
      </c>
      <c r="CX10" s="18">
        <v>9</v>
      </c>
      <c r="CY10" s="18"/>
      <c r="CZ10" s="18" t="s">
        <v>722</v>
      </c>
      <c r="DA10" s="18" t="s">
        <v>20027</v>
      </c>
      <c r="DB10" s="18" t="s">
        <v>20028</v>
      </c>
    </row>
    <row r="11" spans="1:106">
      <c r="A11" s="18" t="s">
        <v>20029</v>
      </c>
      <c r="B11" s="18" t="s">
        <v>17633</v>
      </c>
      <c r="C11" s="18" t="s">
        <v>20030</v>
      </c>
      <c r="D11" s="18"/>
      <c r="E11" s="18" t="s">
        <v>17765</v>
      </c>
      <c r="F11" s="18" t="s">
        <v>20031</v>
      </c>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v>10</v>
      </c>
      <c r="BC11" s="18" t="s">
        <v>176</v>
      </c>
      <c r="BD11" s="18" t="s">
        <v>176</v>
      </c>
      <c r="BE11" s="18" t="s">
        <v>176</v>
      </c>
      <c r="BF11" s="18" t="s">
        <v>176</v>
      </c>
      <c r="BG11" s="18" t="s">
        <v>176</v>
      </c>
      <c r="BH11" s="18" t="s">
        <v>170</v>
      </c>
      <c r="BI11" s="18" t="s">
        <v>170</v>
      </c>
      <c r="BJ11" s="18" t="s">
        <v>170</v>
      </c>
      <c r="BK11" s="18" t="s">
        <v>170</v>
      </c>
      <c r="BL11" s="18" t="s">
        <v>170</v>
      </c>
      <c r="BM11" s="18" t="s">
        <v>170</v>
      </c>
      <c r="BN11" s="18" t="s">
        <v>170</v>
      </c>
      <c r="BO11" s="18" t="s">
        <v>170</v>
      </c>
      <c r="BP11" s="18"/>
      <c r="BQ11" s="18"/>
      <c r="BR11" s="18"/>
      <c r="BS11" s="18"/>
      <c r="BT11" s="18"/>
      <c r="BU11" s="18" t="s">
        <v>3314</v>
      </c>
      <c r="BV11" s="18" t="s">
        <v>970</v>
      </c>
      <c r="BW11" s="18"/>
      <c r="BX11" s="18">
        <v>10</v>
      </c>
      <c r="BY11" s="18"/>
      <c r="BZ11" s="18" t="s">
        <v>3227</v>
      </c>
      <c r="CA11" s="18" t="s">
        <v>17638</v>
      </c>
      <c r="CB11" s="18"/>
      <c r="CC11" s="18">
        <v>4</v>
      </c>
      <c r="CD11" s="18" t="s">
        <v>20032</v>
      </c>
      <c r="CE11" s="18" t="s">
        <v>3244</v>
      </c>
      <c r="CF11" s="18" t="s">
        <v>17637</v>
      </c>
      <c r="CG11" s="18"/>
      <c r="CH11" s="18" t="s">
        <v>20033</v>
      </c>
      <c r="CI11" s="18" t="s">
        <v>20034</v>
      </c>
      <c r="CJ11" s="18"/>
      <c r="CK11" s="18" t="s">
        <v>89</v>
      </c>
      <c r="CL11" s="18" t="s">
        <v>20035</v>
      </c>
      <c r="CM11" s="18" t="s">
        <v>17618</v>
      </c>
      <c r="CN11" s="18" t="s">
        <v>19916</v>
      </c>
      <c r="CO11" s="18" t="s">
        <v>20036</v>
      </c>
      <c r="CP11" s="18" t="s">
        <v>17669</v>
      </c>
      <c r="CQ11" s="18" t="s">
        <v>20037</v>
      </c>
      <c r="CR11" s="18"/>
      <c r="CS11" s="18" t="s">
        <v>19981</v>
      </c>
      <c r="CT11" s="18" t="s">
        <v>19981</v>
      </c>
      <c r="CU11" s="18" t="s">
        <v>20038</v>
      </c>
      <c r="CV11" s="18" t="s">
        <v>20039</v>
      </c>
      <c r="CW11" s="18" t="s">
        <v>20040</v>
      </c>
      <c r="CX11" s="18">
        <v>10</v>
      </c>
      <c r="CY11" s="18"/>
      <c r="CZ11" s="18"/>
      <c r="DA11" s="18"/>
      <c r="DB11" s="18"/>
    </row>
    <row r="12" spans="1:106">
      <c r="A12" s="18" t="s">
        <v>20041</v>
      </c>
      <c r="B12" s="18" t="s">
        <v>17633</v>
      </c>
      <c r="C12" s="18" t="s">
        <v>20042</v>
      </c>
      <c r="D12" s="18"/>
      <c r="E12" s="18" t="s">
        <v>20043</v>
      </c>
      <c r="F12" s="18" t="s">
        <v>20044</v>
      </c>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v>11</v>
      </c>
      <c r="BC12" s="18" t="s">
        <v>170</v>
      </c>
      <c r="BD12" s="18" t="s">
        <v>170</v>
      </c>
      <c r="BE12" s="18" t="s">
        <v>170</v>
      </c>
      <c r="BF12" s="18" t="s">
        <v>170</v>
      </c>
      <c r="BG12" s="18" t="s">
        <v>170</v>
      </c>
      <c r="BH12" s="18" t="s">
        <v>170</v>
      </c>
      <c r="BI12" s="18" t="s">
        <v>170</v>
      </c>
      <c r="BJ12" s="18" t="s">
        <v>170</v>
      </c>
      <c r="BK12" s="18" t="s">
        <v>170</v>
      </c>
      <c r="BL12" s="18" t="s">
        <v>170</v>
      </c>
      <c r="BM12" s="18" t="s">
        <v>170</v>
      </c>
      <c r="BN12" s="18" t="s">
        <v>170</v>
      </c>
      <c r="BO12" s="18" t="s">
        <v>170</v>
      </c>
      <c r="BP12" s="18"/>
      <c r="BQ12" s="18"/>
      <c r="BR12" s="18"/>
      <c r="BS12" s="18"/>
      <c r="BT12" s="18"/>
      <c r="BU12" s="18" t="s">
        <v>3326</v>
      </c>
      <c r="BV12" s="18" t="s">
        <v>991</v>
      </c>
      <c r="BW12" s="18"/>
      <c r="BX12" s="18">
        <v>11</v>
      </c>
      <c r="BY12" s="18"/>
      <c r="BZ12" s="18" t="s">
        <v>3227</v>
      </c>
      <c r="CA12" s="18" t="s">
        <v>17638</v>
      </c>
      <c r="CB12" s="18"/>
      <c r="CC12" s="18">
        <v>5</v>
      </c>
      <c r="CD12" s="18" t="s">
        <v>20045</v>
      </c>
      <c r="CE12" s="18" t="s">
        <v>3244</v>
      </c>
      <c r="CF12" s="18" t="s">
        <v>17637</v>
      </c>
      <c r="CG12" s="18"/>
      <c r="CH12" s="18" t="s">
        <v>20046</v>
      </c>
      <c r="CI12" s="18" t="s">
        <v>20047</v>
      </c>
      <c r="CJ12" s="18"/>
      <c r="CK12" s="18" t="s">
        <v>89</v>
      </c>
      <c r="CL12" s="18" t="s">
        <v>20048</v>
      </c>
      <c r="CM12" s="18" t="s">
        <v>17616</v>
      </c>
      <c r="CN12" s="18" t="s">
        <v>19916</v>
      </c>
      <c r="CO12" s="18" t="s">
        <v>20036</v>
      </c>
      <c r="CP12" s="18" t="s">
        <v>17669</v>
      </c>
      <c r="CQ12" s="18" t="s">
        <v>20037</v>
      </c>
      <c r="CR12" s="18"/>
      <c r="CS12" s="18" t="s">
        <v>17299</v>
      </c>
      <c r="CT12" s="18" t="s">
        <v>20049</v>
      </c>
      <c r="CU12" s="18" t="s">
        <v>20050</v>
      </c>
      <c r="CV12" s="18" t="s">
        <v>20051</v>
      </c>
      <c r="CW12" s="18" t="s">
        <v>20052</v>
      </c>
      <c r="CX12" s="18">
        <v>11</v>
      </c>
      <c r="CY12" s="18"/>
      <c r="CZ12" s="18"/>
      <c r="DA12" s="18"/>
      <c r="DB12" s="18"/>
    </row>
    <row r="13" spans="1:106">
      <c r="A13" s="18" t="s">
        <v>20053</v>
      </c>
      <c r="B13" s="18" t="s">
        <v>17633</v>
      </c>
      <c r="C13" s="18" t="s">
        <v>20054</v>
      </c>
      <c r="D13" s="18"/>
      <c r="E13" s="18" t="s">
        <v>17771</v>
      </c>
      <c r="F13" s="18" t="s">
        <v>20055</v>
      </c>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v>100</v>
      </c>
      <c r="BC13" s="18" t="s">
        <v>176</v>
      </c>
      <c r="BD13" s="18" t="s">
        <v>176</v>
      </c>
      <c r="BE13" s="18" t="s">
        <v>176</v>
      </c>
      <c r="BF13" s="18" t="s">
        <v>176</v>
      </c>
      <c r="BG13" s="18" t="s">
        <v>176</v>
      </c>
      <c r="BH13" s="18" t="s">
        <v>170</v>
      </c>
      <c r="BI13" s="18" t="s">
        <v>170</v>
      </c>
      <c r="BJ13" s="18" t="s">
        <v>170</v>
      </c>
      <c r="BK13" s="18" t="s">
        <v>170</v>
      </c>
      <c r="BL13" s="18" t="s">
        <v>170</v>
      </c>
      <c r="BM13" s="18" t="s">
        <v>170</v>
      </c>
      <c r="BN13" s="18" t="s">
        <v>170</v>
      </c>
      <c r="BO13" s="18" t="s">
        <v>170</v>
      </c>
      <c r="BP13" s="18"/>
      <c r="BQ13" s="18"/>
      <c r="BR13" s="18"/>
      <c r="BS13" s="18"/>
      <c r="BT13" s="18"/>
      <c r="BU13" s="18" t="s">
        <v>3339</v>
      </c>
      <c r="BV13" s="18" t="s">
        <v>3277</v>
      </c>
      <c r="BW13" s="18"/>
      <c r="BX13" s="18">
        <v>12</v>
      </c>
      <c r="BY13" s="18"/>
      <c r="BZ13" s="18" t="s">
        <v>3227</v>
      </c>
      <c r="CA13" s="18" t="s">
        <v>17638</v>
      </c>
      <c r="CB13" s="18"/>
      <c r="CC13" s="18">
        <v>6</v>
      </c>
      <c r="CD13" s="18" t="s">
        <v>20056</v>
      </c>
      <c r="CE13" s="18" t="s">
        <v>3244</v>
      </c>
      <c r="CF13" s="18" t="s">
        <v>17637</v>
      </c>
      <c r="CG13" s="18"/>
      <c r="CH13" s="18" t="s">
        <v>20057</v>
      </c>
      <c r="CI13" s="18" t="s">
        <v>20058</v>
      </c>
      <c r="CJ13" s="18"/>
      <c r="CK13" s="18" t="s">
        <v>89</v>
      </c>
      <c r="CL13" s="18" t="s">
        <v>20059</v>
      </c>
      <c r="CM13" s="18" t="s">
        <v>17617</v>
      </c>
      <c r="CN13" s="18" t="s">
        <v>19916</v>
      </c>
      <c r="CO13" s="18" t="s">
        <v>20036</v>
      </c>
      <c r="CP13" s="18" t="s">
        <v>17669</v>
      </c>
      <c r="CQ13" s="18" t="s">
        <v>20037</v>
      </c>
      <c r="CR13" s="18"/>
      <c r="CS13" s="18" t="s">
        <v>17299</v>
      </c>
      <c r="CT13" s="18" t="s">
        <v>20049</v>
      </c>
      <c r="CU13" s="18" t="s">
        <v>20060</v>
      </c>
      <c r="CV13" s="18" t="s">
        <v>20061</v>
      </c>
      <c r="CW13" s="18" t="s">
        <v>20062</v>
      </c>
      <c r="CX13" s="18">
        <v>12</v>
      </c>
      <c r="CY13" s="18"/>
      <c r="CZ13" s="18"/>
      <c r="DA13" s="18"/>
      <c r="DB13" s="18"/>
    </row>
    <row r="14" spans="1:106">
      <c r="A14" s="18" t="s">
        <v>20063</v>
      </c>
      <c r="B14" s="18" t="s">
        <v>17633</v>
      </c>
      <c r="C14" s="18" t="s">
        <v>20064</v>
      </c>
      <c r="D14" s="18"/>
      <c r="E14" s="18" t="s">
        <v>20065</v>
      </c>
      <c r="F14" s="18" t="s">
        <v>20066</v>
      </c>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v>101</v>
      </c>
      <c r="BC14" s="18" t="s">
        <v>176</v>
      </c>
      <c r="BD14" s="18" t="s">
        <v>176</v>
      </c>
      <c r="BE14" s="18" t="s">
        <v>176</v>
      </c>
      <c r="BF14" s="18" t="s">
        <v>176</v>
      </c>
      <c r="BG14" s="18" t="s">
        <v>176</v>
      </c>
      <c r="BH14" s="18" t="s">
        <v>176</v>
      </c>
      <c r="BI14" s="18" t="s">
        <v>176</v>
      </c>
      <c r="BJ14" s="18" t="s">
        <v>176</v>
      </c>
      <c r="BK14" s="18" t="s">
        <v>176</v>
      </c>
      <c r="BL14" s="18" t="s">
        <v>176</v>
      </c>
      <c r="BM14" s="18" t="s">
        <v>170</v>
      </c>
      <c r="BN14" s="18" t="s">
        <v>170</v>
      </c>
      <c r="BO14" s="18" t="s">
        <v>170</v>
      </c>
      <c r="BP14" s="18"/>
      <c r="BQ14" s="18"/>
      <c r="BR14" s="18"/>
      <c r="BS14" s="18"/>
      <c r="BT14" s="18"/>
      <c r="BU14" s="18" t="s">
        <v>20067</v>
      </c>
      <c r="BV14" s="18" t="s">
        <v>20068</v>
      </c>
      <c r="BW14" s="18"/>
      <c r="BX14" s="18">
        <v>1</v>
      </c>
      <c r="BY14" s="18" t="s">
        <v>3386</v>
      </c>
      <c r="BZ14" s="18" t="s">
        <v>3228</v>
      </c>
      <c r="CA14" s="18" t="s">
        <v>17638</v>
      </c>
      <c r="CB14" s="18"/>
      <c r="CC14" s="18">
        <v>1</v>
      </c>
      <c r="CD14" s="18" t="s">
        <v>20069</v>
      </c>
      <c r="CE14" s="18" t="s">
        <v>3237</v>
      </c>
      <c r="CF14" s="18" t="s">
        <v>17664</v>
      </c>
      <c r="CG14" s="18"/>
      <c r="CH14" s="18" t="s">
        <v>20070</v>
      </c>
      <c r="CI14" s="18" t="s">
        <v>20071</v>
      </c>
      <c r="CJ14" s="18"/>
      <c r="CK14" s="18" t="s">
        <v>89</v>
      </c>
      <c r="CL14" s="18" t="s">
        <v>20072</v>
      </c>
      <c r="CM14" s="18" t="s">
        <v>17586</v>
      </c>
      <c r="CN14" s="18" t="s">
        <v>19916</v>
      </c>
      <c r="CO14" s="18" t="s">
        <v>20036</v>
      </c>
      <c r="CP14" s="18" t="s">
        <v>17669</v>
      </c>
      <c r="CQ14" s="18" t="s">
        <v>20037</v>
      </c>
      <c r="CR14" s="18"/>
      <c r="CS14" s="18" t="s">
        <v>20003</v>
      </c>
      <c r="CT14" s="18" t="s">
        <v>20073</v>
      </c>
      <c r="CU14" s="18"/>
      <c r="CV14" s="18" t="s">
        <v>20074</v>
      </c>
      <c r="CW14" s="18" t="s">
        <v>20075</v>
      </c>
      <c r="CX14" s="18">
        <v>13</v>
      </c>
      <c r="CY14" s="18"/>
      <c r="CZ14" s="18"/>
      <c r="DA14" s="18"/>
      <c r="DB14" s="18"/>
    </row>
    <row r="15" spans="1:106">
      <c r="A15" s="18" t="s">
        <v>20076</v>
      </c>
      <c r="B15" s="18" t="s">
        <v>17633</v>
      </c>
      <c r="C15" s="18" t="s">
        <v>20077</v>
      </c>
      <c r="D15" s="18"/>
      <c r="E15" s="18" t="s">
        <v>20078</v>
      </c>
      <c r="F15" s="18" t="s">
        <v>20079</v>
      </c>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v>12</v>
      </c>
      <c r="BC15" s="18" t="s">
        <v>176</v>
      </c>
      <c r="BD15" s="18" t="s">
        <v>176</v>
      </c>
      <c r="BE15" s="18" t="s">
        <v>176</v>
      </c>
      <c r="BF15" s="18" t="s">
        <v>176</v>
      </c>
      <c r="BG15" s="18" t="s">
        <v>176</v>
      </c>
      <c r="BH15" s="18" t="s">
        <v>176</v>
      </c>
      <c r="BI15" s="18" t="s">
        <v>176</v>
      </c>
      <c r="BJ15" s="18" t="s">
        <v>218</v>
      </c>
      <c r="BK15" s="18" t="s">
        <v>218</v>
      </c>
      <c r="BL15" s="18" t="s">
        <v>218</v>
      </c>
      <c r="BM15" s="18" t="s">
        <v>176</v>
      </c>
      <c r="BN15" s="18" t="s">
        <v>176</v>
      </c>
      <c r="BO15" s="18" t="s">
        <v>176</v>
      </c>
      <c r="BP15" s="18"/>
      <c r="BQ15" s="18"/>
      <c r="BR15" s="18"/>
      <c r="BS15" s="18"/>
      <c r="BT15" s="18"/>
      <c r="BU15" s="18" t="s">
        <v>20080</v>
      </c>
      <c r="BV15" s="18" t="s">
        <v>20081</v>
      </c>
      <c r="BW15" s="18"/>
      <c r="BX15" s="18">
        <v>2</v>
      </c>
      <c r="BY15" s="18" t="s">
        <v>3435</v>
      </c>
      <c r="BZ15" s="18" t="s">
        <v>3228</v>
      </c>
      <c r="CA15" s="18" t="s">
        <v>17638</v>
      </c>
      <c r="CB15" s="18"/>
      <c r="CC15" s="18">
        <v>2</v>
      </c>
      <c r="CD15" s="18" t="s">
        <v>20082</v>
      </c>
      <c r="CE15" s="18" t="s">
        <v>3237</v>
      </c>
      <c r="CF15" s="18" t="s">
        <v>17664</v>
      </c>
      <c r="CG15" s="18"/>
      <c r="CH15" s="18" t="s">
        <v>20083</v>
      </c>
      <c r="CI15" s="18" t="s">
        <v>20084</v>
      </c>
      <c r="CJ15" s="18"/>
      <c r="CK15" s="18" t="s">
        <v>20085</v>
      </c>
      <c r="CL15" s="18" t="s">
        <v>19932</v>
      </c>
      <c r="CM15" s="18" t="s">
        <v>17608</v>
      </c>
      <c r="CN15" s="18" t="s">
        <v>19916</v>
      </c>
      <c r="CO15" s="18" t="s">
        <v>19917</v>
      </c>
      <c r="CP15" s="18" t="s">
        <v>17669</v>
      </c>
      <c r="CQ15" s="18" t="s">
        <v>715</v>
      </c>
      <c r="CR15" s="18"/>
      <c r="CS15" s="18" t="s">
        <v>20014</v>
      </c>
      <c r="CT15" s="18" t="s">
        <v>20086</v>
      </c>
      <c r="CU15" s="18" t="s">
        <v>20087</v>
      </c>
      <c r="CV15" s="18" t="s">
        <v>20088</v>
      </c>
      <c r="CW15" s="18" t="s">
        <v>20089</v>
      </c>
      <c r="CX15" s="18">
        <v>14</v>
      </c>
      <c r="CY15" s="18"/>
      <c r="CZ15" s="18"/>
      <c r="DA15" s="18"/>
      <c r="DB15" s="18"/>
    </row>
    <row r="16" spans="1:106">
      <c r="A16" s="18" t="s">
        <v>20090</v>
      </c>
      <c r="B16" s="18" t="s">
        <v>17633</v>
      </c>
      <c r="C16" s="18" t="s">
        <v>20091</v>
      </c>
      <c r="D16" s="18"/>
      <c r="E16" s="18" t="s">
        <v>17774</v>
      </c>
      <c r="F16" s="18" t="s">
        <v>20092</v>
      </c>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v>13</v>
      </c>
      <c r="BC16" s="18" t="s">
        <v>176</v>
      </c>
      <c r="BD16" s="18" t="s">
        <v>176</v>
      </c>
      <c r="BE16" s="18" t="s">
        <v>176</v>
      </c>
      <c r="BF16" s="18" t="s">
        <v>176</v>
      </c>
      <c r="BG16" s="18" t="s">
        <v>176</v>
      </c>
      <c r="BH16" s="18" t="s">
        <v>176</v>
      </c>
      <c r="BI16" s="18" t="s">
        <v>176</v>
      </c>
      <c r="BJ16" s="18" t="s">
        <v>218</v>
      </c>
      <c r="BK16" s="18" t="s">
        <v>218</v>
      </c>
      <c r="BL16" s="18" t="s">
        <v>218</v>
      </c>
      <c r="BM16" s="18" t="s">
        <v>176</v>
      </c>
      <c r="BN16" s="18" t="s">
        <v>176</v>
      </c>
      <c r="BO16" s="18" t="s">
        <v>176</v>
      </c>
      <c r="BP16" s="18"/>
      <c r="BQ16" s="18"/>
      <c r="BR16" s="18"/>
      <c r="BS16" s="18"/>
      <c r="BT16" s="18"/>
      <c r="BU16" s="18" t="s">
        <v>20093</v>
      </c>
      <c r="BV16" s="18" t="s">
        <v>20094</v>
      </c>
      <c r="BW16" s="18"/>
      <c r="BX16" s="18">
        <v>3</v>
      </c>
      <c r="BY16" s="18" t="s">
        <v>3495</v>
      </c>
      <c r="BZ16" s="18" t="s">
        <v>3228</v>
      </c>
      <c r="CA16" s="18" t="s">
        <v>17638</v>
      </c>
      <c r="CB16" s="18"/>
      <c r="CC16" s="18">
        <v>3</v>
      </c>
      <c r="CD16" s="18" t="s">
        <v>20095</v>
      </c>
      <c r="CE16" s="18" t="s">
        <v>3237</v>
      </c>
      <c r="CF16" s="18" t="s">
        <v>17664</v>
      </c>
      <c r="CG16" s="18"/>
      <c r="CH16" s="18" t="s">
        <v>20096</v>
      </c>
      <c r="CI16" s="18" t="s">
        <v>20097</v>
      </c>
      <c r="CJ16" s="18"/>
      <c r="CK16" s="18" t="s">
        <v>20085</v>
      </c>
      <c r="CL16" s="18" t="s">
        <v>19946</v>
      </c>
      <c r="CM16" s="18" t="s">
        <v>19947</v>
      </c>
      <c r="CN16" s="18" t="s">
        <v>19916</v>
      </c>
      <c r="CO16" s="18" t="s">
        <v>19948</v>
      </c>
      <c r="CP16" s="18" t="s">
        <v>17669</v>
      </c>
      <c r="CQ16" s="18" t="s">
        <v>179</v>
      </c>
      <c r="CR16" s="18"/>
      <c r="CS16" s="18" t="s">
        <v>20027</v>
      </c>
      <c r="CT16" s="18" t="s">
        <v>20027</v>
      </c>
      <c r="CU16" s="18" t="s">
        <v>20098</v>
      </c>
      <c r="CV16" s="18" t="s">
        <v>20099</v>
      </c>
      <c r="CW16" s="18" t="s">
        <v>20100</v>
      </c>
      <c r="CX16" s="18">
        <v>15</v>
      </c>
      <c r="CY16" s="18"/>
      <c r="CZ16" s="18"/>
      <c r="DA16" s="18"/>
      <c r="DB16" s="18"/>
    </row>
    <row r="17" spans="1:106">
      <c r="A17" s="18" t="s">
        <v>20101</v>
      </c>
      <c r="B17" s="18" t="s">
        <v>17633</v>
      </c>
      <c r="C17" s="18" t="s">
        <v>20102</v>
      </c>
      <c r="D17" s="18"/>
      <c r="E17" s="18" t="s">
        <v>20103</v>
      </c>
      <c r="F17" s="18" t="s">
        <v>20104</v>
      </c>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v>102</v>
      </c>
      <c r="BC17" s="18" t="s">
        <v>176</v>
      </c>
      <c r="BD17" s="18" t="s">
        <v>176</v>
      </c>
      <c r="BE17" s="18" t="s">
        <v>176</v>
      </c>
      <c r="BF17" s="18" t="s">
        <v>176</v>
      </c>
      <c r="BG17" s="18" t="s">
        <v>176</v>
      </c>
      <c r="BH17" s="18" t="s">
        <v>170</v>
      </c>
      <c r="BI17" s="18" t="s">
        <v>170</v>
      </c>
      <c r="BJ17" s="18" t="s">
        <v>170</v>
      </c>
      <c r="BK17" s="18" t="s">
        <v>170</v>
      </c>
      <c r="BL17" s="18" t="s">
        <v>170</v>
      </c>
      <c r="BM17" s="18" t="s">
        <v>170</v>
      </c>
      <c r="BN17" s="18" t="s">
        <v>170</v>
      </c>
      <c r="BO17" s="18" t="s">
        <v>170</v>
      </c>
      <c r="BP17" s="18"/>
      <c r="BQ17" s="18"/>
      <c r="BR17" s="18"/>
      <c r="BS17" s="18"/>
      <c r="BT17" s="18"/>
      <c r="BU17" s="18" t="s">
        <v>20105</v>
      </c>
      <c r="BV17" s="18" t="s">
        <v>20106</v>
      </c>
      <c r="BW17" s="18"/>
      <c r="BX17" s="18">
        <v>4</v>
      </c>
      <c r="BY17" s="18" t="s">
        <v>3550</v>
      </c>
      <c r="BZ17" s="18" t="s">
        <v>3228</v>
      </c>
      <c r="CA17" s="18" t="s">
        <v>17638</v>
      </c>
      <c r="CB17" s="18"/>
      <c r="CC17" s="18">
        <v>4</v>
      </c>
      <c r="CD17" s="18" t="s">
        <v>20107</v>
      </c>
      <c r="CE17" s="18" t="s">
        <v>3237</v>
      </c>
      <c r="CF17" s="18" t="s">
        <v>17664</v>
      </c>
      <c r="CG17" s="18"/>
      <c r="CH17" s="18" t="s">
        <v>20108</v>
      </c>
      <c r="CI17" s="18" t="s">
        <v>20109</v>
      </c>
      <c r="CJ17" s="18"/>
      <c r="CK17" s="18" t="s">
        <v>20085</v>
      </c>
      <c r="CL17" s="18" t="s">
        <v>65</v>
      </c>
      <c r="CM17" s="18" t="s">
        <v>19965</v>
      </c>
      <c r="CN17" s="18" t="s">
        <v>19916</v>
      </c>
      <c r="CO17" s="18" t="s">
        <v>19948</v>
      </c>
      <c r="CP17" s="18" t="s">
        <v>17669</v>
      </c>
      <c r="CQ17" s="18" t="s">
        <v>812</v>
      </c>
      <c r="CR17" s="18"/>
      <c r="CS17" s="18"/>
      <c r="CT17" s="18"/>
      <c r="CU17" s="18"/>
      <c r="CV17" s="18"/>
      <c r="CW17" s="18"/>
      <c r="CX17" s="18"/>
      <c r="CY17" s="18"/>
      <c r="CZ17" s="18"/>
      <c r="DA17" s="18"/>
      <c r="DB17" s="18"/>
    </row>
    <row r="18" spans="1:106">
      <c r="A18" s="18" t="s">
        <v>20110</v>
      </c>
      <c r="B18" s="18" t="s">
        <v>17633</v>
      </c>
      <c r="C18" s="18" t="s">
        <v>20111</v>
      </c>
      <c r="D18" s="18"/>
      <c r="E18" s="18" t="s">
        <v>1021</v>
      </c>
      <c r="F18" s="18" t="s">
        <v>20112</v>
      </c>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v>14</v>
      </c>
      <c r="BC18" s="18" t="s">
        <v>176</v>
      </c>
      <c r="BD18" s="18" t="s">
        <v>176</v>
      </c>
      <c r="BE18" s="18" t="s">
        <v>176</v>
      </c>
      <c r="BF18" s="18" t="s">
        <v>176</v>
      </c>
      <c r="BG18" s="18" t="s">
        <v>176</v>
      </c>
      <c r="BH18" s="18" t="s">
        <v>176</v>
      </c>
      <c r="BI18" s="18" t="s">
        <v>176</v>
      </c>
      <c r="BJ18" s="18" t="s">
        <v>218</v>
      </c>
      <c r="BK18" s="18" t="s">
        <v>218</v>
      </c>
      <c r="BL18" s="18" t="s">
        <v>218</v>
      </c>
      <c r="BM18" s="18" t="s">
        <v>218</v>
      </c>
      <c r="BN18" s="18" t="s">
        <v>218</v>
      </c>
      <c r="BO18" s="18" t="s">
        <v>218</v>
      </c>
      <c r="BP18" s="18"/>
      <c r="BQ18" s="18"/>
      <c r="BR18" s="18"/>
      <c r="BS18" s="18"/>
      <c r="BT18" s="18"/>
      <c r="BU18" s="18" t="s">
        <v>20113</v>
      </c>
      <c r="BV18" s="18" t="s">
        <v>20114</v>
      </c>
      <c r="BW18" s="18"/>
      <c r="BX18" s="18">
        <v>5</v>
      </c>
      <c r="BY18" s="18" t="s">
        <v>3609</v>
      </c>
      <c r="BZ18" s="18" t="s">
        <v>3228</v>
      </c>
      <c r="CA18" s="18" t="s">
        <v>17638</v>
      </c>
      <c r="CB18" s="18"/>
      <c r="CC18" s="18">
        <v>5</v>
      </c>
      <c r="CD18" s="18" t="s">
        <v>20115</v>
      </c>
      <c r="CE18" s="18" t="s">
        <v>3237</v>
      </c>
      <c r="CF18" s="18" t="s">
        <v>17664</v>
      </c>
      <c r="CG18" s="18"/>
      <c r="CH18" s="18" t="s">
        <v>20116</v>
      </c>
      <c r="CI18" s="18" t="s">
        <v>20117</v>
      </c>
      <c r="CJ18" s="18"/>
      <c r="CK18" s="18" t="s">
        <v>20085</v>
      </c>
      <c r="CL18" s="18" t="s">
        <v>20118</v>
      </c>
      <c r="CM18" s="18" t="s">
        <v>17605</v>
      </c>
      <c r="CN18" s="18" t="s">
        <v>19916</v>
      </c>
      <c r="CO18" s="18" t="s">
        <v>19917</v>
      </c>
      <c r="CP18" s="18" t="s">
        <v>17669</v>
      </c>
      <c r="CQ18" s="18" t="s">
        <v>186</v>
      </c>
      <c r="CR18" s="18"/>
      <c r="CS18" s="18"/>
      <c r="CT18" s="18"/>
      <c r="CU18" s="18"/>
      <c r="CV18" s="18"/>
      <c r="CW18" s="18"/>
      <c r="CX18" s="18"/>
      <c r="CY18" s="18"/>
      <c r="CZ18" s="18"/>
      <c r="DA18" s="18"/>
      <c r="DB18" s="18"/>
    </row>
    <row r="19" spans="1:106">
      <c r="A19" s="18" t="s">
        <v>20119</v>
      </c>
      <c r="B19" s="18" t="s">
        <v>17633</v>
      </c>
      <c r="C19" s="18" t="s">
        <v>20120</v>
      </c>
      <c r="D19" s="18"/>
      <c r="E19" s="18" t="s">
        <v>20121</v>
      </c>
      <c r="F19" s="18" t="s">
        <v>20122</v>
      </c>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v>15</v>
      </c>
      <c r="BC19" s="18" t="s">
        <v>176</v>
      </c>
      <c r="BD19" s="18" t="s">
        <v>176</v>
      </c>
      <c r="BE19" s="18" t="s">
        <v>176</v>
      </c>
      <c r="BF19" s="18" t="s">
        <v>176</v>
      </c>
      <c r="BG19" s="18" t="s">
        <v>176</v>
      </c>
      <c r="BH19" s="18" t="s">
        <v>170</v>
      </c>
      <c r="BI19" s="18" t="s">
        <v>170</v>
      </c>
      <c r="BJ19" s="18" t="s">
        <v>170</v>
      </c>
      <c r="BK19" s="18" t="s">
        <v>170</v>
      </c>
      <c r="BL19" s="18" t="s">
        <v>170</v>
      </c>
      <c r="BM19" s="18" t="s">
        <v>170</v>
      </c>
      <c r="BN19" s="18" t="s">
        <v>170</v>
      </c>
      <c r="BO19" s="18" t="s">
        <v>170</v>
      </c>
      <c r="BP19" s="18"/>
      <c r="BQ19" s="18"/>
      <c r="BR19" s="18"/>
      <c r="BS19" s="18"/>
      <c r="BT19" s="18"/>
      <c r="BU19" s="18" t="s">
        <v>20123</v>
      </c>
      <c r="BV19" s="18" t="s">
        <v>978</v>
      </c>
      <c r="BW19" s="18"/>
      <c r="BX19" s="18">
        <v>6</v>
      </c>
      <c r="BY19" s="18" t="s">
        <v>3674</v>
      </c>
      <c r="BZ19" s="18" t="s">
        <v>3228</v>
      </c>
      <c r="CA19" s="18" t="s">
        <v>17638</v>
      </c>
      <c r="CB19" s="18"/>
      <c r="CC19" s="18">
        <v>6</v>
      </c>
      <c r="CD19" s="18" t="s">
        <v>20124</v>
      </c>
      <c r="CE19" s="18" t="s">
        <v>3237</v>
      </c>
      <c r="CF19" s="18" t="s">
        <v>17664</v>
      </c>
      <c r="CG19" s="18"/>
      <c r="CH19" s="18" t="s">
        <v>20125</v>
      </c>
      <c r="CI19" s="18" t="s">
        <v>20126</v>
      </c>
      <c r="CJ19" s="18"/>
      <c r="CK19" s="18" t="s">
        <v>20085</v>
      </c>
      <c r="CL19" s="18" t="s">
        <v>20023</v>
      </c>
      <c r="CM19" s="18" t="s">
        <v>17604</v>
      </c>
      <c r="CN19" s="18" t="s">
        <v>19916</v>
      </c>
      <c r="CO19" s="18" t="s">
        <v>19917</v>
      </c>
      <c r="CP19" s="18" t="s">
        <v>17669</v>
      </c>
      <c r="CQ19" s="18" t="s">
        <v>574</v>
      </c>
      <c r="CR19" s="18"/>
      <c r="CS19" s="18"/>
      <c r="CT19" s="18"/>
      <c r="CU19" s="18"/>
      <c r="CV19" s="18"/>
      <c r="CW19" s="18"/>
      <c r="CX19" s="18"/>
      <c r="CY19" s="18"/>
      <c r="CZ19" s="18"/>
      <c r="DA19" s="18"/>
      <c r="DB19" s="18"/>
    </row>
    <row r="20" spans="1:106">
      <c r="A20" s="18" t="s">
        <v>20127</v>
      </c>
      <c r="B20" s="18" t="s">
        <v>17633</v>
      </c>
      <c r="C20" s="18" t="s">
        <v>20128</v>
      </c>
      <c r="D20" s="18"/>
      <c r="E20" s="18" t="s">
        <v>17801</v>
      </c>
      <c r="F20" s="18" t="s">
        <v>20129</v>
      </c>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v>16</v>
      </c>
      <c r="BC20" s="18" t="s">
        <v>176</v>
      </c>
      <c r="BD20" s="18" t="s">
        <v>176</v>
      </c>
      <c r="BE20" s="18" t="s">
        <v>176</v>
      </c>
      <c r="BF20" s="18" t="s">
        <v>176</v>
      </c>
      <c r="BG20" s="18" t="s">
        <v>176</v>
      </c>
      <c r="BH20" s="18" t="s">
        <v>218</v>
      </c>
      <c r="BI20" s="18" t="s">
        <v>218</v>
      </c>
      <c r="BJ20" s="18" t="s">
        <v>218</v>
      </c>
      <c r="BK20" s="18" t="s">
        <v>218</v>
      </c>
      <c r="BL20" s="18" t="s">
        <v>218</v>
      </c>
      <c r="BM20" s="18" t="s">
        <v>218</v>
      </c>
      <c r="BN20" s="18" t="s">
        <v>218</v>
      </c>
      <c r="BO20" s="18" t="s">
        <v>218</v>
      </c>
      <c r="BP20" s="18"/>
      <c r="BQ20" s="18"/>
      <c r="BR20" s="18"/>
      <c r="BS20" s="18"/>
      <c r="BT20" s="18"/>
      <c r="BU20" s="18" t="s">
        <v>20130</v>
      </c>
      <c r="BV20" s="18" t="s">
        <v>20131</v>
      </c>
      <c r="BW20" s="18"/>
      <c r="BX20" s="18">
        <v>7</v>
      </c>
      <c r="BY20" s="18" t="s">
        <v>3741</v>
      </c>
      <c r="BZ20" s="18" t="s">
        <v>3228</v>
      </c>
      <c r="CA20" s="18" t="s">
        <v>17638</v>
      </c>
      <c r="CB20" s="18"/>
      <c r="CC20" s="18">
        <v>1</v>
      </c>
      <c r="CD20" s="18" t="s">
        <v>20132</v>
      </c>
      <c r="CE20" s="18" t="s">
        <v>3244</v>
      </c>
      <c r="CF20" s="18" t="s">
        <v>17664</v>
      </c>
      <c r="CG20" s="18"/>
      <c r="CH20" s="18" t="s">
        <v>20133</v>
      </c>
      <c r="CI20" s="18" t="s">
        <v>20134</v>
      </c>
      <c r="CJ20" s="18"/>
      <c r="CK20" s="18" t="s">
        <v>20085</v>
      </c>
      <c r="CL20" s="18" t="s">
        <v>20035</v>
      </c>
      <c r="CM20" s="18" t="s">
        <v>17618</v>
      </c>
      <c r="CN20" s="18" t="s">
        <v>19916</v>
      </c>
      <c r="CO20" s="18" t="s">
        <v>20036</v>
      </c>
      <c r="CP20" s="18" t="s">
        <v>17669</v>
      </c>
      <c r="CQ20" s="18" t="s">
        <v>20037</v>
      </c>
      <c r="CR20" s="18"/>
      <c r="CS20" s="18"/>
      <c r="CT20" s="18"/>
      <c r="CU20" s="18"/>
      <c r="CV20" s="18"/>
      <c r="CW20" s="18"/>
      <c r="CX20" s="18"/>
      <c r="CY20" s="18"/>
      <c r="CZ20" s="18"/>
      <c r="DA20" s="18"/>
      <c r="DB20" s="18"/>
    </row>
    <row r="21" spans="1:106">
      <c r="A21" s="18" t="s">
        <v>20135</v>
      </c>
      <c r="B21" s="18" t="s">
        <v>17633</v>
      </c>
      <c r="C21" s="18" t="s">
        <v>20136</v>
      </c>
      <c r="D21" s="18"/>
      <c r="E21" s="18" t="s">
        <v>17804</v>
      </c>
      <c r="F21" s="18" t="s">
        <v>20137</v>
      </c>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v>130</v>
      </c>
      <c r="BC21" s="18" t="s">
        <v>218</v>
      </c>
      <c r="BD21" s="18" t="s">
        <v>218</v>
      </c>
      <c r="BE21" s="18" t="s">
        <v>218</v>
      </c>
      <c r="BF21" s="18" t="s">
        <v>218</v>
      </c>
      <c r="BG21" s="18" t="s">
        <v>218</v>
      </c>
      <c r="BH21" s="18" t="s">
        <v>218</v>
      </c>
      <c r="BI21" s="18" t="s">
        <v>218</v>
      </c>
      <c r="BJ21" s="18" t="s">
        <v>218</v>
      </c>
      <c r="BK21" s="18" t="s">
        <v>218</v>
      </c>
      <c r="BL21" s="18" t="s">
        <v>218</v>
      </c>
      <c r="BM21" s="18" t="s">
        <v>218</v>
      </c>
      <c r="BN21" s="18" t="s">
        <v>218</v>
      </c>
      <c r="BO21" s="18" t="s">
        <v>218</v>
      </c>
      <c r="BP21" s="18"/>
      <c r="BQ21" s="18"/>
      <c r="BR21" s="18"/>
      <c r="BS21" s="18"/>
      <c r="BT21" s="18"/>
      <c r="BU21" s="18" t="s">
        <v>20138</v>
      </c>
      <c r="BV21" s="18" t="s">
        <v>20139</v>
      </c>
      <c r="BW21" s="18"/>
      <c r="BX21" s="18">
        <v>8</v>
      </c>
      <c r="BY21" s="18" t="s">
        <v>3798</v>
      </c>
      <c r="BZ21" s="18" t="s">
        <v>3228</v>
      </c>
      <c r="CA21" s="18" t="s">
        <v>17638</v>
      </c>
      <c r="CB21" s="18"/>
      <c r="CC21" s="18">
        <v>2</v>
      </c>
      <c r="CD21" s="18" t="s">
        <v>20140</v>
      </c>
      <c r="CE21" s="18" t="s">
        <v>3244</v>
      </c>
      <c r="CF21" s="18" t="s">
        <v>17664</v>
      </c>
      <c r="CG21" s="18"/>
      <c r="CH21" s="18" t="s">
        <v>20141</v>
      </c>
      <c r="CI21" s="18" t="s">
        <v>20142</v>
      </c>
      <c r="CJ21" s="18"/>
      <c r="CK21" s="18" t="s">
        <v>20085</v>
      </c>
      <c r="CL21" s="18" t="s">
        <v>20048</v>
      </c>
      <c r="CM21" s="18" t="s">
        <v>17616</v>
      </c>
      <c r="CN21" s="18" t="s">
        <v>19916</v>
      </c>
      <c r="CO21" s="18" t="s">
        <v>20036</v>
      </c>
      <c r="CP21" s="18" t="s">
        <v>17669</v>
      </c>
      <c r="CQ21" s="18" t="s">
        <v>20037</v>
      </c>
      <c r="CR21" s="18"/>
      <c r="CS21" s="18"/>
      <c r="CT21" s="18"/>
      <c r="CU21" s="18"/>
      <c r="CV21" s="18"/>
      <c r="CW21" s="18"/>
      <c r="CX21" s="18"/>
      <c r="CY21" s="18"/>
      <c r="CZ21" s="18"/>
      <c r="DA21" s="18"/>
      <c r="DB21" s="18"/>
    </row>
    <row r="22" spans="1:106">
      <c r="A22" s="18" t="s">
        <v>20143</v>
      </c>
      <c r="B22" s="18" t="s">
        <v>17633</v>
      </c>
      <c r="C22" s="18" t="s">
        <v>20144</v>
      </c>
      <c r="D22" s="18"/>
      <c r="E22" s="18" t="s">
        <v>20145</v>
      </c>
      <c r="F22" s="18" t="s">
        <v>20146</v>
      </c>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v>21</v>
      </c>
      <c r="BC22" s="18" t="s">
        <v>176</v>
      </c>
      <c r="BD22" s="18" t="s">
        <v>176</v>
      </c>
      <c r="BE22" s="18" t="s">
        <v>176</v>
      </c>
      <c r="BF22" s="18" t="s">
        <v>176</v>
      </c>
      <c r="BG22" s="18" t="s">
        <v>176</v>
      </c>
      <c r="BH22" s="18" t="s">
        <v>176</v>
      </c>
      <c r="BI22" s="18" t="s">
        <v>176</v>
      </c>
      <c r="BJ22" s="18" t="s">
        <v>176</v>
      </c>
      <c r="BK22" s="18" t="s">
        <v>176</v>
      </c>
      <c r="BL22" s="18" t="s">
        <v>176</v>
      </c>
      <c r="BM22" s="18" t="s">
        <v>176</v>
      </c>
      <c r="BN22" s="18" t="s">
        <v>176</v>
      </c>
      <c r="BO22" s="18" t="s">
        <v>176</v>
      </c>
      <c r="BP22" s="18"/>
      <c r="BQ22" s="18"/>
      <c r="BR22" s="18"/>
      <c r="BS22" s="18"/>
      <c r="BT22" s="18"/>
      <c r="BU22" s="18" t="s">
        <v>20147</v>
      </c>
      <c r="BV22" s="18" t="s">
        <v>20148</v>
      </c>
      <c r="BW22" s="18"/>
      <c r="BX22" s="18">
        <v>9</v>
      </c>
      <c r="BY22" s="18" t="s">
        <v>3861</v>
      </c>
      <c r="BZ22" s="18" t="s">
        <v>3228</v>
      </c>
      <c r="CA22" s="18" t="s">
        <v>17638</v>
      </c>
      <c r="CB22" s="18"/>
      <c r="CC22" s="18">
        <v>3</v>
      </c>
      <c r="CD22" s="18" t="s">
        <v>20149</v>
      </c>
      <c r="CE22" s="18" t="s">
        <v>3244</v>
      </c>
      <c r="CF22" s="18" t="s">
        <v>17664</v>
      </c>
      <c r="CG22" s="18"/>
      <c r="CH22" s="18" t="s">
        <v>20150</v>
      </c>
      <c r="CI22" s="18" t="s">
        <v>20151</v>
      </c>
      <c r="CJ22" s="18"/>
      <c r="CK22" s="18" t="s">
        <v>20085</v>
      </c>
      <c r="CL22" s="18" t="s">
        <v>20059</v>
      </c>
      <c r="CM22" s="18" t="s">
        <v>17617</v>
      </c>
      <c r="CN22" s="18" t="s">
        <v>19916</v>
      </c>
      <c r="CO22" s="18" t="s">
        <v>20036</v>
      </c>
      <c r="CP22" s="18" t="s">
        <v>17669</v>
      </c>
      <c r="CQ22" s="18" t="s">
        <v>20037</v>
      </c>
      <c r="CR22" s="18"/>
      <c r="CS22" s="18"/>
      <c r="CT22" s="18"/>
      <c r="CU22" s="18"/>
      <c r="CV22" s="18"/>
      <c r="CW22" s="18"/>
      <c r="CX22" s="18"/>
      <c r="CY22" s="18"/>
      <c r="CZ22" s="18"/>
      <c r="DA22" s="18"/>
      <c r="DB22" s="18"/>
    </row>
    <row r="23" spans="1:106">
      <c r="A23" s="18" t="s">
        <v>20152</v>
      </c>
      <c r="B23" s="18" t="s">
        <v>17633</v>
      </c>
      <c r="C23" s="18" t="s">
        <v>20153</v>
      </c>
      <c r="D23" s="18"/>
      <c r="E23" s="18" t="s">
        <v>20154</v>
      </c>
      <c r="F23" s="18" t="s">
        <v>20155</v>
      </c>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v>18</v>
      </c>
      <c r="BC23" s="18" t="s">
        <v>176</v>
      </c>
      <c r="BD23" s="18" t="s">
        <v>176</v>
      </c>
      <c r="BE23" s="18" t="s">
        <v>176</v>
      </c>
      <c r="BF23" s="18" t="s">
        <v>176</v>
      </c>
      <c r="BG23" s="18" t="s">
        <v>176</v>
      </c>
      <c r="BH23" s="18" t="s">
        <v>176</v>
      </c>
      <c r="BI23" s="18" t="s">
        <v>176</v>
      </c>
      <c r="BJ23" s="18" t="s">
        <v>176</v>
      </c>
      <c r="BK23" s="18" t="s">
        <v>176</v>
      </c>
      <c r="BL23" s="18" t="s">
        <v>176</v>
      </c>
      <c r="BM23" s="18" t="s">
        <v>176</v>
      </c>
      <c r="BN23" s="18" t="s">
        <v>176</v>
      </c>
      <c r="BO23" s="18" t="s">
        <v>176</v>
      </c>
      <c r="BP23" s="18"/>
      <c r="BQ23" s="18"/>
      <c r="BR23" s="18"/>
      <c r="BS23" s="18"/>
      <c r="BT23" s="18"/>
      <c r="BU23" s="18" t="s">
        <v>20156</v>
      </c>
      <c r="BV23" s="18" t="s">
        <v>20157</v>
      </c>
      <c r="BW23" s="18"/>
      <c r="BX23" s="18">
        <v>10</v>
      </c>
      <c r="BY23" s="18" t="s">
        <v>3928</v>
      </c>
      <c r="BZ23" s="18" t="s">
        <v>3228</v>
      </c>
      <c r="CA23" s="18" t="s">
        <v>17638</v>
      </c>
      <c r="CB23" s="18"/>
      <c r="CC23" s="18">
        <v>4</v>
      </c>
      <c r="CD23" s="18" t="s">
        <v>20158</v>
      </c>
      <c r="CE23" s="18" t="s">
        <v>3244</v>
      </c>
      <c r="CF23" s="18" t="s">
        <v>17664</v>
      </c>
      <c r="CG23" s="18"/>
      <c r="CH23" s="18" t="s">
        <v>20159</v>
      </c>
      <c r="CI23" s="18" t="s">
        <v>20160</v>
      </c>
      <c r="CJ23" s="18"/>
      <c r="CK23" s="18" t="s">
        <v>20085</v>
      </c>
      <c r="CL23" s="18" t="s">
        <v>20072</v>
      </c>
      <c r="CM23" s="18" t="s">
        <v>17586</v>
      </c>
      <c r="CN23" s="18" t="s">
        <v>19916</v>
      </c>
      <c r="CO23" s="18" t="s">
        <v>20036</v>
      </c>
      <c r="CP23" s="18" t="s">
        <v>17669</v>
      </c>
      <c r="CQ23" s="18" t="s">
        <v>20037</v>
      </c>
      <c r="CR23" s="18"/>
      <c r="CS23" s="18"/>
      <c r="CT23" s="18"/>
      <c r="CU23" s="18"/>
      <c r="CV23" s="18"/>
      <c r="CW23" s="18"/>
      <c r="CX23" s="18"/>
      <c r="CY23" s="18"/>
      <c r="CZ23" s="18"/>
      <c r="DA23" s="18"/>
      <c r="DB23" s="18"/>
    </row>
    <row r="24" spans="1:106">
      <c r="A24" s="18" t="s">
        <v>20161</v>
      </c>
      <c r="B24" s="18" t="s">
        <v>17633</v>
      </c>
      <c r="C24" s="18" t="s">
        <v>20162</v>
      </c>
      <c r="D24" s="18"/>
      <c r="E24" s="18" t="s">
        <v>1024</v>
      </c>
      <c r="F24" s="18" t="s">
        <v>20163</v>
      </c>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v>22</v>
      </c>
      <c r="BC24" s="18" t="s">
        <v>176</v>
      </c>
      <c r="BD24" s="18" t="s">
        <v>176</v>
      </c>
      <c r="BE24" s="18" t="s">
        <v>176</v>
      </c>
      <c r="BF24" s="18" t="s">
        <v>176</v>
      </c>
      <c r="BG24" s="18" t="s">
        <v>176</v>
      </c>
      <c r="BH24" s="18" t="s">
        <v>176</v>
      </c>
      <c r="BI24" s="18" t="s">
        <v>176</v>
      </c>
      <c r="BJ24" s="18" t="s">
        <v>176</v>
      </c>
      <c r="BK24" s="18" t="s">
        <v>176</v>
      </c>
      <c r="BL24" s="18" t="s">
        <v>176</v>
      </c>
      <c r="BM24" s="18" t="s">
        <v>176</v>
      </c>
      <c r="BN24" s="18" t="s">
        <v>176</v>
      </c>
      <c r="BO24" s="18" t="s">
        <v>176</v>
      </c>
      <c r="BP24" s="18"/>
      <c r="BQ24" s="18"/>
      <c r="BR24" s="18"/>
      <c r="BS24" s="18"/>
      <c r="BT24" s="18"/>
      <c r="BU24" s="18" t="s">
        <v>20164</v>
      </c>
      <c r="BV24" s="18" t="s">
        <v>20165</v>
      </c>
      <c r="BW24" s="18"/>
      <c r="BX24" s="18">
        <v>11</v>
      </c>
      <c r="BY24" s="18" t="s">
        <v>3991</v>
      </c>
      <c r="BZ24" s="18" t="s">
        <v>3228</v>
      </c>
      <c r="CA24" s="18" t="s">
        <v>17638</v>
      </c>
      <c r="CB24" s="18"/>
      <c r="CC24" s="18">
        <v>5</v>
      </c>
      <c r="CD24" s="18" t="s">
        <v>20166</v>
      </c>
      <c r="CE24" s="18" t="s">
        <v>3244</v>
      </c>
      <c r="CF24" s="18" t="s">
        <v>17664</v>
      </c>
      <c r="CG24" s="18"/>
      <c r="CH24" s="18" t="s">
        <v>20167</v>
      </c>
      <c r="CI24" s="18" t="s">
        <v>20168</v>
      </c>
      <c r="CJ24" s="18"/>
      <c r="CK24" s="18"/>
      <c r="CL24" s="18"/>
      <c r="CM24" s="18"/>
      <c r="CN24" s="18"/>
      <c r="CO24" s="18"/>
      <c r="CP24" s="18"/>
      <c r="CQ24" s="18"/>
      <c r="CR24" s="18"/>
      <c r="CS24" s="18"/>
      <c r="CT24" s="18"/>
      <c r="CU24" s="18"/>
      <c r="CV24" s="18"/>
      <c r="CW24" s="18"/>
      <c r="CX24" s="18"/>
      <c r="CY24" s="18"/>
      <c r="CZ24" s="18"/>
      <c r="DA24" s="18"/>
      <c r="DB24" s="18"/>
    </row>
    <row r="25" spans="1:106">
      <c r="A25" s="18" t="s">
        <v>20169</v>
      </c>
      <c r="B25" s="18" t="s">
        <v>17633</v>
      </c>
      <c r="C25" s="18" t="s">
        <v>20170</v>
      </c>
      <c r="D25" s="18"/>
      <c r="E25" s="18" t="s">
        <v>1026</v>
      </c>
      <c r="F25" s="18" t="s">
        <v>20171</v>
      </c>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v>19</v>
      </c>
      <c r="BC25" s="18" t="s">
        <v>176</v>
      </c>
      <c r="BD25" s="18" t="s">
        <v>176</v>
      </c>
      <c r="BE25" s="18" t="s">
        <v>176</v>
      </c>
      <c r="BF25" s="18" t="s">
        <v>176</v>
      </c>
      <c r="BG25" s="18" t="s">
        <v>176</v>
      </c>
      <c r="BH25" s="18" t="s">
        <v>176</v>
      </c>
      <c r="BI25" s="18" t="s">
        <v>176</v>
      </c>
      <c r="BJ25" s="18" t="s">
        <v>176</v>
      </c>
      <c r="BK25" s="18" t="s">
        <v>176</v>
      </c>
      <c r="BL25" s="18" t="s">
        <v>176</v>
      </c>
      <c r="BM25" s="18" t="s">
        <v>176</v>
      </c>
      <c r="BN25" s="18" t="s">
        <v>176</v>
      </c>
      <c r="BO25" s="18" t="s">
        <v>176</v>
      </c>
      <c r="BP25" s="18"/>
      <c r="BQ25" s="18"/>
      <c r="BR25" s="18"/>
      <c r="BS25" s="18"/>
      <c r="BT25" s="18"/>
      <c r="BU25" s="18" t="s">
        <v>3374</v>
      </c>
      <c r="BV25" s="18" t="s">
        <v>3301</v>
      </c>
      <c r="BW25" s="18"/>
      <c r="BX25" s="18">
        <v>12</v>
      </c>
      <c r="BY25" s="18" t="s">
        <v>4057</v>
      </c>
      <c r="BZ25" s="18" t="s">
        <v>3228</v>
      </c>
      <c r="CA25" s="18" t="s">
        <v>17638</v>
      </c>
      <c r="CB25" s="18"/>
      <c r="CC25" s="18">
        <v>6</v>
      </c>
      <c r="CD25" s="18" t="s">
        <v>20172</v>
      </c>
      <c r="CE25" s="18" t="s">
        <v>3244</v>
      </c>
      <c r="CF25" s="18" t="s">
        <v>17664</v>
      </c>
      <c r="CG25" s="18"/>
      <c r="CH25" s="18" t="s">
        <v>20173</v>
      </c>
      <c r="CI25" s="18" t="s">
        <v>20174</v>
      </c>
      <c r="CJ25" s="18"/>
      <c r="CK25" s="18"/>
      <c r="CL25" s="18"/>
      <c r="CM25" s="18"/>
      <c r="CN25" s="18"/>
      <c r="CO25" s="18"/>
      <c r="CP25" s="18"/>
      <c r="CQ25" s="18"/>
      <c r="CR25" s="18"/>
      <c r="CS25" s="18"/>
      <c r="CT25" s="18"/>
      <c r="CU25" s="18"/>
      <c r="CV25" s="18"/>
      <c r="CW25" s="18"/>
      <c r="CX25" s="18"/>
      <c r="CY25" s="18"/>
      <c r="CZ25" s="18"/>
      <c r="DA25" s="18"/>
      <c r="DB25" s="18"/>
    </row>
    <row r="26" spans="1:106">
      <c r="A26" s="18" t="s">
        <v>20175</v>
      </c>
      <c r="B26" s="18" t="s">
        <v>17633</v>
      </c>
      <c r="C26" s="18" t="s">
        <v>20176</v>
      </c>
      <c r="D26" s="18"/>
      <c r="E26" s="18" t="s">
        <v>17831</v>
      </c>
      <c r="F26" s="18" t="s">
        <v>20177</v>
      </c>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v>23</v>
      </c>
      <c r="BC26" s="18" t="s">
        <v>176</v>
      </c>
      <c r="BD26" s="18" t="s">
        <v>176</v>
      </c>
      <c r="BE26" s="18" t="s">
        <v>176</v>
      </c>
      <c r="BF26" s="18" t="s">
        <v>176</v>
      </c>
      <c r="BG26" s="18" t="s">
        <v>176</v>
      </c>
      <c r="BH26" s="18" t="s">
        <v>176</v>
      </c>
      <c r="BI26" s="18" t="s">
        <v>176</v>
      </c>
      <c r="BJ26" s="18" t="s">
        <v>176</v>
      </c>
      <c r="BK26" s="18" t="s">
        <v>176</v>
      </c>
      <c r="BL26" s="18" t="s">
        <v>176</v>
      </c>
      <c r="BM26" s="18" t="s">
        <v>176</v>
      </c>
      <c r="BN26" s="18" t="s">
        <v>176</v>
      </c>
      <c r="BO26" s="18" t="s">
        <v>176</v>
      </c>
      <c r="BP26" s="18"/>
      <c r="BQ26" s="18"/>
      <c r="BR26" s="18"/>
      <c r="BS26" s="18"/>
      <c r="BT26" s="18"/>
      <c r="BU26" s="18" t="s">
        <v>20178</v>
      </c>
      <c r="BV26" s="18" t="s">
        <v>20179</v>
      </c>
      <c r="BW26" s="18"/>
      <c r="BX26" s="18">
        <v>1</v>
      </c>
      <c r="BY26" s="18" t="s">
        <v>4115</v>
      </c>
      <c r="BZ26" s="18" t="s">
        <v>3229</v>
      </c>
      <c r="CA26" s="18" t="s">
        <v>17638</v>
      </c>
      <c r="CB26" s="18"/>
      <c r="CC26" s="18">
        <v>1</v>
      </c>
      <c r="CD26" s="18" t="s">
        <v>20180</v>
      </c>
      <c r="CE26" s="18" t="s">
        <v>3237</v>
      </c>
      <c r="CF26" s="18" t="s">
        <v>17687</v>
      </c>
      <c r="CG26" s="18"/>
      <c r="CH26" s="18" t="s">
        <v>20181</v>
      </c>
      <c r="CI26" s="18" t="s">
        <v>20182</v>
      </c>
      <c r="CJ26" s="18"/>
      <c r="CK26" s="18"/>
      <c r="CL26" s="18"/>
      <c r="CM26" s="18"/>
      <c r="CN26" s="18"/>
      <c r="CO26" s="18"/>
      <c r="CP26" s="18"/>
      <c r="CQ26" s="18"/>
      <c r="CR26" s="18"/>
      <c r="CS26" s="18"/>
      <c r="CT26" s="18"/>
      <c r="CU26" s="18"/>
      <c r="CV26" s="18"/>
      <c r="CW26" s="18"/>
      <c r="CX26" s="18"/>
      <c r="CY26" s="18"/>
      <c r="CZ26" s="18"/>
      <c r="DA26" s="18"/>
      <c r="DB26" s="18"/>
    </row>
    <row r="27" spans="1:106">
      <c r="A27" s="18" t="s">
        <v>20183</v>
      </c>
      <c r="B27" s="18" t="s">
        <v>17633</v>
      </c>
      <c r="C27" s="18" t="s">
        <v>20184</v>
      </c>
      <c r="D27" s="18"/>
      <c r="E27" s="18" t="s">
        <v>17833</v>
      </c>
      <c r="F27" s="18" t="s">
        <v>20185</v>
      </c>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v>20</v>
      </c>
      <c r="BC27" s="18" t="s">
        <v>176</v>
      </c>
      <c r="BD27" s="18" t="s">
        <v>176</v>
      </c>
      <c r="BE27" s="18" t="s">
        <v>176</v>
      </c>
      <c r="BF27" s="18" t="s">
        <v>176</v>
      </c>
      <c r="BG27" s="18" t="s">
        <v>176</v>
      </c>
      <c r="BH27" s="18" t="s">
        <v>176</v>
      </c>
      <c r="BI27" s="18" t="s">
        <v>176</v>
      </c>
      <c r="BJ27" s="18" t="s">
        <v>176</v>
      </c>
      <c r="BK27" s="18" t="s">
        <v>176</v>
      </c>
      <c r="BL27" s="18" t="s">
        <v>176</v>
      </c>
      <c r="BM27" s="18" t="s">
        <v>176</v>
      </c>
      <c r="BN27" s="18" t="s">
        <v>176</v>
      </c>
      <c r="BO27" s="18" t="s">
        <v>176</v>
      </c>
      <c r="BP27" s="18"/>
      <c r="BQ27" s="18"/>
      <c r="BR27" s="18"/>
      <c r="BS27" s="18"/>
      <c r="BT27" s="18"/>
      <c r="BU27" s="18" t="s">
        <v>20186</v>
      </c>
      <c r="BV27" s="18" t="s">
        <v>20187</v>
      </c>
      <c r="BW27" s="18"/>
      <c r="BX27" s="18">
        <v>2</v>
      </c>
      <c r="BY27" s="18" t="s">
        <v>4183</v>
      </c>
      <c r="BZ27" s="18" t="s">
        <v>3229</v>
      </c>
      <c r="CA27" s="18" t="s">
        <v>17638</v>
      </c>
      <c r="CB27" s="18"/>
      <c r="CC27" s="18">
        <v>2</v>
      </c>
      <c r="CD27" s="18" t="s">
        <v>20188</v>
      </c>
      <c r="CE27" s="18" t="s">
        <v>3237</v>
      </c>
      <c r="CF27" s="18" t="s">
        <v>17687</v>
      </c>
      <c r="CG27" s="18"/>
      <c r="CH27" s="18" t="s">
        <v>20189</v>
      </c>
      <c r="CI27" s="18" t="s">
        <v>20190</v>
      </c>
      <c r="CJ27" s="18"/>
      <c r="CK27" s="18"/>
      <c r="CL27" s="18"/>
      <c r="CM27" s="18"/>
      <c r="CN27" s="18"/>
      <c r="CO27" s="18"/>
      <c r="CP27" s="18"/>
      <c r="CQ27" s="18"/>
      <c r="CR27" s="18"/>
      <c r="CS27" s="18"/>
      <c r="CT27" s="18"/>
      <c r="CU27" s="18"/>
      <c r="CV27" s="18"/>
      <c r="CW27" s="18"/>
      <c r="CX27" s="18"/>
      <c r="CY27" s="18"/>
      <c r="CZ27" s="18"/>
      <c r="DA27" s="18"/>
      <c r="DB27" s="18"/>
    </row>
    <row r="28" spans="1:106">
      <c r="A28" s="18" t="s">
        <v>20191</v>
      </c>
      <c r="B28" s="18" t="s">
        <v>17633</v>
      </c>
      <c r="C28" s="18" t="s">
        <v>20192</v>
      </c>
      <c r="D28" s="18"/>
      <c r="E28" s="18" t="s">
        <v>1027</v>
      </c>
      <c r="F28" s="18" t="s">
        <v>20193</v>
      </c>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v>150</v>
      </c>
      <c r="BC28" s="18" t="s">
        <v>170</v>
      </c>
      <c r="BD28" s="18" t="s">
        <v>454</v>
      </c>
      <c r="BE28" s="18" t="s">
        <v>170</v>
      </c>
      <c r="BF28" s="18" t="s">
        <v>170</v>
      </c>
      <c r="BG28" s="18" t="s">
        <v>218</v>
      </c>
      <c r="BH28" s="18" t="s">
        <v>170</v>
      </c>
      <c r="BI28" s="18" t="s">
        <v>454</v>
      </c>
      <c r="BJ28" s="18" t="s">
        <v>170</v>
      </c>
      <c r="BK28" s="18" t="s">
        <v>170</v>
      </c>
      <c r="BL28" s="18" t="s">
        <v>170</v>
      </c>
      <c r="BM28" s="18" t="s">
        <v>170</v>
      </c>
      <c r="BN28" s="18" t="s">
        <v>170</v>
      </c>
      <c r="BO28" s="18" t="s">
        <v>170</v>
      </c>
      <c r="BP28" s="18"/>
      <c r="BQ28" s="18"/>
      <c r="BR28" s="18"/>
      <c r="BS28" s="18"/>
      <c r="BT28" s="18"/>
      <c r="BU28" s="18" t="s">
        <v>3323</v>
      </c>
      <c r="BV28" s="18" t="s">
        <v>20194</v>
      </c>
      <c r="BW28" s="18"/>
      <c r="BX28" s="18">
        <v>3</v>
      </c>
      <c r="BY28" s="18" t="s">
        <v>4252</v>
      </c>
      <c r="BZ28" s="18" t="s">
        <v>3229</v>
      </c>
      <c r="CA28" s="18" t="s">
        <v>17638</v>
      </c>
      <c r="CB28" s="18"/>
      <c r="CC28" s="18">
        <v>3</v>
      </c>
      <c r="CD28" s="18" t="s">
        <v>20195</v>
      </c>
      <c r="CE28" s="18" t="s">
        <v>3237</v>
      </c>
      <c r="CF28" s="18" t="s">
        <v>17687</v>
      </c>
      <c r="CG28" s="18"/>
      <c r="CH28" s="18" t="s">
        <v>20196</v>
      </c>
      <c r="CI28" s="18" t="s">
        <v>20197</v>
      </c>
      <c r="CJ28" s="18"/>
      <c r="CK28" s="18"/>
      <c r="CL28" s="18"/>
      <c r="CM28" s="18"/>
      <c r="CN28" s="18"/>
      <c r="CO28" s="18"/>
      <c r="CP28" s="18"/>
      <c r="CQ28" s="18"/>
      <c r="CR28" s="18"/>
      <c r="CS28" s="18"/>
      <c r="CT28" s="18"/>
      <c r="CU28" s="18"/>
      <c r="CV28" s="18"/>
      <c r="CW28" s="18"/>
      <c r="CX28" s="18"/>
      <c r="CY28" s="18"/>
      <c r="CZ28" s="18"/>
      <c r="DA28" s="18"/>
      <c r="DB28" s="18"/>
    </row>
    <row r="29" spans="1:106">
      <c r="A29" s="18" t="s">
        <v>20198</v>
      </c>
      <c r="B29" s="18" t="s">
        <v>17633</v>
      </c>
      <c r="C29" s="18" t="s">
        <v>20199</v>
      </c>
      <c r="D29" s="18"/>
      <c r="E29" s="18" t="s">
        <v>1028</v>
      </c>
      <c r="F29" s="18" t="s">
        <v>20200</v>
      </c>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v>25</v>
      </c>
      <c r="BC29" s="18" t="s">
        <v>176</v>
      </c>
      <c r="BD29" s="18" t="s">
        <v>454</v>
      </c>
      <c r="BE29" s="18" t="s">
        <v>176</v>
      </c>
      <c r="BF29" s="18" t="s">
        <v>176</v>
      </c>
      <c r="BG29" s="18" t="s">
        <v>176</v>
      </c>
      <c r="BH29" s="18" t="s">
        <v>176</v>
      </c>
      <c r="BI29" s="18" t="s">
        <v>454</v>
      </c>
      <c r="BJ29" s="18" t="s">
        <v>176</v>
      </c>
      <c r="BK29" s="18" t="s">
        <v>176</v>
      </c>
      <c r="BL29" s="18" t="s">
        <v>176</v>
      </c>
      <c r="BM29" s="18" t="s">
        <v>176</v>
      </c>
      <c r="BN29" s="18" t="s">
        <v>176</v>
      </c>
      <c r="BO29" s="18" t="s">
        <v>176</v>
      </c>
      <c r="BP29" s="18"/>
      <c r="BQ29" s="18"/>
      <c r="BR29" s="18"/>
      <c r="BS29" s="18"/>
      <c r="BT29" s="18"/>
      <c r="BU29" s="18" t="s">
        <v>20201</v>
      </c>
      <c r="BV29" s="18" t="s">
        <v>20202</v>
      </c>
      <c r="BW29" s="18"/>
      <c r="BX29" s="18">
        <v>4</v>
      </c>
      <c r="BY29" s="18" t="s">
        <v>4318</v>
      </c>
      <c r="BZ29" s="18" t="s">
        <v>3229</v>
      </c>
      <c r="CA29" s="18" t="s">
        <v>17638</v>
      </c>
      <c r="CB29" s="18"/>
      <c r="CC29" s="18">
        <v>4</v>
      </c>
      <c r="CD29" s="18" t="s">
        <v>20203</v>
      </c>
      <c r="CE29" s="18" t="s">
        <v>3237</v>
      </c>
      <c r="CF29" s="18" t="s">
        <v>17687</v>
      </c>
      <c r="CG29" s="18"/>
      <c r="CH29" s="18" t="s">
        <v>20204</v>
      </c>
      <c r="CI29" s="18" t="s">
        <v>20205</v>
      </c>
      <c r="CJ29" s="18"/>
      <c r="CK29" s="18"/>
      <c r="CL29" s="18"/>
      <c r="CM29" s="18"/>
      <c r="CN29" s="18"/>
      <c r="CO29" s="18"/>
      <c r="CP29" s="18"/>
      <c r="CQ29" s="18"/>
      <c r="CR29" s="18"/>
      <c r="CS29" s="18"/>
      <c r="CT29" s="18"/>
      <c r="CU29" s="18"/>
      <c r="CV29" s="18"/>
      <c r="CW29" s="18"/>
      <c r="CX29" s="18"/>
      <c r="CY29" s="18"/>
      <c r="CZ29" s="18"/>
      <c r="DA29" s="18"/>
      <c r="DB29" s="18"/>
    </row>
    <row r="30" spans="1:106">
      <c r="A30" s="18" t="s">
        <v>20206</v>
      </c>
      <c r="B30" s="18" t="s">
        <v>17633</v>
      </c>
      <c r="C30" s="18" t="s">
        <v>20207</v>
      </c>
      <c r="D30" s="18"/>
      <c r="E30" s="18" t="s">
        <v>17839</v>
      </c>
      <c r="F30" s="18" t="s">
        <v>20208</v>
      </c>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v>26</v>
      </c>
      <c r="BC30" s="18" t="s">
        <v>176</v>
      </c>
      <c r="BD30" s="18" t="s">
        <v>454</v>
      </c>
      <c r="BE30" s="18" t="s">
        <v>176</v>
      </c>
      <c r="BF30" s="18" t="s">
        <v>176</v>
      </c>
      <c r="BG30" s="18" t="s">
        <v>176</v>
      </c>
      <c r="BH30" s="18" t="s">
        <v>176</v>
      </c>
      <c r="BI30" s="18" t="s">
        <v>454</v>
      </c>
      <c r="BJ30" s="18" t="s">
        <v>176</v>
      </c>
      <c r="BK30" s="18" t="s">
        <v>176</v>
      </c>
      <c r="BL30" s="18" t="s">
        <v>176</v>
      </c>
      <c r="BM30" s="18" t="s">
        <v>176</v>
      </c>
      <c r="BN30" s="18" t="s">
        <v>176</v>
      </c>
      <c r="BO30" s="18" t="s">
        <v>176</v>
      </c>
      <c r="BP30" s="18"/>
      <c r="BQ30" s="18"/>
      <c r="BR30" s="18"/>
      <c r="BS30" s="18"/>
      <c r="BT30" s="18"/>
      <c r="BU30" s="18" t="s">
        <v>20209</v>
      </c>
      <c r="BV30" s="18" t="s">
        <v>20210</v>
      </c>
      <c r="BW30" s="18"/>
      <c r="BX30" s="18">
        <v>5</v>
      </c>
      <c r="BY30" s="18" t="s">
        <v>4387</v>
      </c>
      <c r="BZ30" s="18" t="s">
        <v>3229</v>
      </c>
      <c r="CA30" s="18" t="s">
        <v>17638</v>
      </c>
      <c r="CB30" s="18"/>
      <c r="CC30" s="18">
        <v>5</v>
      </c>
      <c r="CD30" s="18" t="s">
        <v>20211</v>
      </c>
      <c r="CE30" s="18" t="s">
        <v>3237</v>
      </c>
      <c r="CF30" s="18" t="s">
        <v>17687</v>
      </c>
      <c r="CG30" s="18"/>
      <c r="CH30" s="18" t="s">
        <v>20212</v>
      </c>
      <c r="CI30" s="18" t="s">
        <v>20213</v>
      </c>
      <c r="CJ30" s="18"/>
      <c r="CK30" s="18"/>
      <c r="CL30" s="18"/>
      <c r="CM30" s="18"/>
      <c r="CN30" s="18"/>
      <c r="CO30" s="18"/>
      <c r="CP30" s="18"/>
      <c r="CQ30" s="18"/>
      <c r="CR30" s="18"/>
      <c r="CS30" s="18"/>
      <c r="CT30" s="18"/>
      <c r="CU30" s="18"/>
      <c r="CV30" s="18"/>
      <c r="CW30" s="18"/>
      <c r="CX30" s="18"/>
      <c r="CY30" s="18"/>
      <c r="CZ30" s="18"/>
      <c r="DA30" s="18"/>
      <c r="DB30" s="18"/>
    </row>
    <row r="31" spans="1:106">
      <c r="A31" s="18" t="s">
        <v>20214</v>
      </c>
      <c r="B31" s="18" t="s">
        <v>17633</v>
      </c>
      <c r="C31" s="18" t="s">
        <v>20215</v>
      </c>
      <c r="D31" s="18"/>
      <c r="E31" s="18" t="s">
        <v>17841</v>
      </c>
      <c r="F31" s="18" t="s">
        <v>20216</v>
      </c>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v>27</v>
      </c>
      <c r="BC31" s="18" t="s">
        <v>176</v>
      </c>
      <c r="BD31" s="18" t="s">
        <v>454</v>
      </c>
      <c r="BE31" s="18" t="s">
        <v>176</v>
      </c>
      <c r="BF31" s="18" t="s">
        <v>176</v>
      </c>
      <c r="BG31" s="18" t="s">
        <v>176</v>
      </c>
      <c r="BH31" s="18" t="s">
        <v>176</v>
      </c>
      <c r="BI31" s="18" t="s">
        <v>454</v>
      </c>
      <c r="BJ31" s="18" t="s">
        <v>176</v>
      </c>
      <c r="BK31" s="18" t="s">
        <v>176</v>
      </c>
      <c r="BL31" s="18" t="s">
        <v>176</v>
      </c>
      <c r="BM31" s="18" t="s">
        <v>176</v>
      </c>
      <c r="BN31" s="18" t="s">
        <v>176</v>
      </c>
      <c r="BO31" s="18" t="s">
        <v>176</v>
      </c>
      <c r="BP31" s="18"/>
      <c r="BQ31" s="18"/>
      <c r="BR31" s="18"/>
      <c r="BS31" s="18"/>
      <c r="BT31" s="18"/>
      <c r="BU31" s="18" t="s">
        <v>20217</v>
      </c>
      <c r="BV31" s="18" t="s">
        <v>992</v>
      </c>
      <c r="BW31" s="18"/>
      <c r="BX31" s="18">
        <v>6</v>
      </c>
      <c r="BY31" s="18" t="s">
        <v>4453</v>
      </c>
      <c r="BZ31" s="18" t="s">
        <v>3229</v>
      </c>
      <c r="CA31" s="18" t="s">
        <v>17638</v>
      </c>
      <c r="CB31" s="18"/>
      <c r="CC31" s="18">
        <v>6</v>
      </c>
      <c r="CD31" s="18" t="s">
        <v>20218</v>
      </c>
      <c r="CE31" s="18" t="s">
        <v>3237</v>
      </c>
      <c r="CF31" s="18" t="s">
        <v>17687</v>
      </c>
      <c r="CG31" s="18"/>
      <c r="CH31" s="18" t="s">
        <v>20219</v>
      </c>
      <c r="CI31" s="18" t="s">
        <v>20220</v>
      </c>
      <c r="CJ31" s="18"/>
      <c r="CK31" s="18"/>
      <c r="CL31" s="18"/>
      <c r="CM31" s="18"/>
      <c r="CN31" s="18"/>
      <c r="CO31" s="18"/>
      <c r="CP31" s="18"/>
      <c r="CQ31" s="18"/>
      <c r="CR31" s="18"/>
      <c r="CS31" s="18"/>
      <c r="CT31" s="18"/>
      <c r="CU31" s="18"/>
      <c r="CV31" s="18"/>
      <c r="CW31" s="18"/>
      <c r="CX31" s="18"/>
      <c r="CY31" s="18"/>
      <c r="CZ31" s="18"/>
      <c r="DA31" s="18"/>
      <c r="DB31" s="18"/>
    </row>
    <row r="32" spans="1:106">
      <c r="A32" s="18" t="s">
        <v>20221</v>
      </c>
      <c r="B32" s="18" t="s">
        <v>17659</v>
      </c>
      <c r="C32" s="18" t="s">
        <v>19923</v>
      </c>
      <c r="D32" s="18"/>
      <c r="E32" s="18" t="s">
        <v>1029</v>
      </c>
      <c r="F32" s="18" t="s">
        <v>20222</v>
      </c>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v>151</v>
      </c>
      <c r="BC32" s="18" t="s">
        <v>183</v>
      </c>
      <c r="BD32" s="18" t="s">
        <v>176</v>
      </c>
      <c r="BE32" s="18" t="s">
        <v>183</v>
      </c>
      <c r="BF32" s="18" t="s">
        <v>183</v>
      </c>
      <c r="BG32" s="18" t="s">
        <v>183</v>
      </c>
      <c r="BH32" s="18" t="s">
        <v>170</v>
      </c>
      <c r="BI32" s="18" t="s">
        <v>176</v>
      </c>
      <c r="BJ32" s="18" t="s">
        <v>170</v>
      </c>
      <c r="BK32" s="18" t="s">
        <v>170</v>
      </c>
      <c r="BL32" s="18" t="s">
        <v>170</v>
      </c>
      <c r="BM32" s="18" t="s">
        <v>170</v>
      </c>
      <c r="BN32" s="18" t="s">
        <v>170</v>
      </c>
      <c r="BO32" s="18" t="s">
        <v>170</v>
      </c>
      <c r="BP32" s="18"/>
      <c r="BQ32" s="18"/>
      <c r="BR32" s="18"/>
      <c r="BS32" s="18"/>
      <c r="BT32" s="18"/>
      <c r="BU32" s="18" t="s">
        <v>20223</v>
      </c>
      <c r="BV32" s="18" t="s">
        <v>20224</v>
      </c>
      <c r="BW32" s="18"/>
      <c r="BX32" s="18">
        <v>7</v>
      </c>
      <c r="BY32" s="18" t="s">
        <v>4520</v>
      </c>
      <c r="BZ32" s="18" t="s">
        <v>3229</v>
      </c>
      <c r="CA32" s="18" t="s">
        <v>17638</v>
      </c>
      <c r="CB32" s="18"/>
      <c r="CC32" s="18">
        <v>1</v>
      </c>
      <c r="CD32" s="18" t="s">
        <v>20225</v>
      </c>
      <c r="CE32" s="18" t="s">
        <v>3244</v>
      </c>
      <c r="CF32" s="18" t="s">
        <v>17687</v>
      </c>
      <c r="CG32" s="18"/>
      <c r="CH32" s="18" t="s">
        <v>20226</v>
      </c>
      <c r="CI32" s="18" t="s">
        <v>20227</v>
      </c>
      <c r="CJ32" s="18"/>
      <c r="CK32" s="18"/>
      <c r="CL32" s="18"/>
      <c r="CM32" s="18"/>
      <c r="CN32" s="18"/>
      <c r="CO32" s="18"/>
      <c r="CP32" s="18"/>
      <c r="CQ32" s="18"/>
      <c r="CR32" s="18"/>
      <c r="CS32" s="18"/>
      <c r="CT32" s="18"/>
      <c r="CU32" s="18"/>
      <c r="CV32" s="18"/>
      <c r="CW32" s="18"/>
      <c r="CX32" s="18"/>
      <c r="CY32" s="18"/>
      <c r="CZ32" s="18"/>
      <c r="DA32" s="18"/>
      <c r="DB32" s="18"/>
    </row>
    <row r="33" spans="1:106">
      <c r="A33" s="18" t="s">
        <v>20228</v>
      </c>
      <c r="B33" s="18" t="s">
        <v>17659</v>
      </c>
      <c r="C33" s="18" t="s">
        <v>20229</v>
      </c>
      <c r="D33" s="18"/>
      <c r="E33" s="18" t="s">
        <v>17844</v>
      </c>
      <c r="F33" s="18" t="s">
        <v>20230</v>
      </c>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v>30</v>
      </c>
      <c r="BC33" s="18" t="s">
        <v>183</v>
      </c>
      <c r="BD33" s="18" t="s">
        <v>454</v>
      </c>
      <c r="BE33" s="18" t="s">
        <v>183</v>
      </c>
      <c r="BF33" s="18" t="s">
        <v>183</v>
      </c>
      <c r="BG33" s="18" t="s">
        <v>183</v>
      </c>
      <c r="BH33" s="18" t="s">
        <v>170</v>
      </c>
      <c r="BI33" s="18" t="s">
        <v>454</v>
      </c>
      <c r="BJ33" s="18" t="s">
        <v>170</v>
      </c>
      <c r="BK33" s="18" t="s">
        <v>170</v>
      </c>
      <c r="BL33" s="18" t="s">
        <v>170</v>
      </c>
      <c r="BM33" s="18" t="s">
        <v>170</v>
      </c>
      <c r="BN33" s="18" t="s">
        <v>170</v>
      </c>
      <c r="BO33" s="18" t="s">
        <v>170</v>
      </c>
      <c r="BP33" s="18"/>
      <c r="BQ33" s="18"/>
      <c r="BR33" s="18"/>
      <c r="BS33" s="18"/>
      <c r="BT33" s="18"/>
      <c r="BU33" s="18" t="s">
        <v>20231</v>
      </c>
      <c r="BV33" s="18" t="s">
        <v>20232</v>
      </c>
      <c r="BW33" s="18"/>
      <c r="BX33" s="18">
        <v>8</v>
      </c>
      <c r="BY33" s="18" t="s">
        <v>4589</v>
      </c>
      <c r="BZ33" s="18" t="s">
        <v>3229</v>
      </c>
      <c r="CA33" s="18" t="s">
        <v>17638</v>
      </c>
      <c r="CB33" s="18"/>
      <c r="CC33" s="18">
        <v>2</v>
      </c>
      <c r="CD33" s="18" t="s">
        <v>20233</v>
      </c>
      <c r="CE33" s="18" t="s">
        <v>3244</v>
      </c>
      <c r="CF33" s="18" t="s">
        <v>17687</v>
      </c>
      <c r="CG33" s="18"/>
      <c r="CH33" s="18" t="s">
        <v>20234</v>
      </c>
      <c r="CI33" s="18" t="s">
        <v>20235</v>
      </c>
      <c r="CJ33" s="18"/>
      <c r="CK33" s="18"/>
      <c r="CL33" s="18"/>
      <c r="CM33" s="18"/>
      <c r="CN33" s="18"/>
      <c r="CO33" s="18"/>
      <c r="CP33" s="18"/>
      <c r="CQ33" s="18"/>
      <c r="CR33" s="18"/>
      <c r="CS33" s="18"/>
      <c r="CT33" s="18"/>
      <c r="CU33" s="18"/>
      <c r="CV33" s="18"/>
      <c r="CW33" s="18"/>
      <c r="CX33" s="18"/>
      <c r="CY33" s="18"/>
      <c r="CZ33" s="18"/>
      <c r="DA33" s="18"/>
      <c r="DB33" s="18"/>
    </row>
    <row r="34" spans="1:106">
      <c r="A34" s="18" t="s">
        <v>20236</v>
      </c>
      <c r="B34" s="18" t="s">
        <v>17659</v>
      </c>
      <c r="C34" s="18" t="s">
        <v>20237</v>
      </c>
      <c r="D34" s="18"/>
      <c r="E34" s="18" t="s">
        <v>17846</v>
      </c>
      <c r="F34" s="18" t="s">
        <v>20238</v>
      </c>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v>2091</v>
      </c>
      <c r="BC34" s="18" t="s">
        <v>218</v>
      </c>
      <c r="BD34" s="18" t="s">
        <v>218</v>
      </c>
      <c r="BE34" s="18" t="s">
        <v>218</v>
      </c>
      <c r="BF34" s="18" t="s">
        <v>218</v>
      </c>
      <c r="BG34" s="18" t="s">
        <v>218</v>
      </c>
      <c r="BH34" s="18" t="s">
        <v>170</v>
      </c>
      <c r="BI34" s="18" t="s">
        <v>170</v>
      </c>
      <c r="BJ34" s="18" t="s">
        <v>170</v>
      </c>
      <c r="BK34" s="18" t="s">
        <v>170</v>
      </c>
      <c r="BL34" s="18" t="s">
        <v>170</v>
      </c>
      <c r="BM34" s="18" t="s">
        <v>170</v>
      </c>
      <c r="BN34" s="18" t="s">
        <v>170</v>
      </c>
      <c r="BO34" s="18" t="s">
        <v>170</v>
      </c>
      <c r="BP34" s="18"/>
      <c r="BQ34" s="18"/>
      <c r="BR34" s="18"/>
      <c r="BS34" s="18"/>
      <c r="BT34" s="18"/>
      <c r="BU34" s="18" t="s">
        <v>3363</v>
      </c>
      <c r="BV34" s="18" t="s">
        <v>3294</v>
      </c>
      <c r="BW34" s="18"/>
      <c r="BX34" s="18">
        <v>9</v>
      </c>
      <c r="BY34" s="18" t="s">
        <v>4658</v>
      </c>
      <c r="BZ34" s="18" t="s">
        <v>3229</v>
      </c>
      <c r="CA34" s="18" t="s">
        <v>17638</v>
      </c>
      <c r="CB34" s="18"/>
      <c r="CC34" s="18">
        <v>3</v>
      </c>
      <c r="CD34" s="18" t="s">
        <v>20239</v>
      </c>
      <c r="CE34" s="18" t="s">
        <v>3244</v>
      </c>
      <c r="CF34" s="18" t="s">
        <v>17687</v>
      </c>
      <c r="CG34" s="18"/>
      <c r="CH34" s="18" t="s">
        <v>20240</v>
      </c>
      <c r="CI34" s="18" t="s">
        <v>20241</v>
      </c>
      <c r="CJ34" s="18"/>
      <c r="CK34" s="18"/>
      <c r="CL34" s="18"/>
      <c r="CM34" s="18"/>
      <c r="CN34" s="18"/>
      <c r="CO34" s="18"/>
      <c r="CP34" s="18"/>
      <c r="CQ34" s="18"/>
      <c r="CR34" s="18"/>
      <c r="CS34" s="18"/>
      <c r="CT34" s="18"/>
      <c r="CU34" s="18"/>
      <c r="CV34" s="18"/>
      <c r="CW34" s="18"/>
      <c r="CX34" s="18"/>
      <c r="CY34" s="18"/>
      <c r="CZ34" s="18"/>
      <c r="DA34" s="18"/>
      <c r="DB34" s="18"/>
    </row>
    <row r="35" spans="1:106">
      <c r="A35" s="18" t="s">
        <v>20242</v>
      </c>
      <c r="B35" s="18" t="s">
        <v>17659</v>
      </c>
      <c r="C35" s="18" t="s">
        <v>20243</v>
      </c>
      <c r="D35" s="18"/>
      <c r="E35" s="18" t="s">
        <v>17848</v>
      </c>
      <c r="F35" s="18" t="s">
        <v>20244</v>
      </c>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v>29</v>
      </c>
      <c r="BC35" s="18" t="s">
        <v>218</v>
      </c>
      <c r="BD35" s="18" t="s">
        <v>218</v>
      </c>
      <c r="BE35" s="18" t="s">
        <v>218</v>
      </c>
      <c r="BF35" s="18" t="s">
        <v>218</v>
      </c>
      <c r="BG35" s="18" t="s">
        <v>218</v>
      </c>
      <c r="BH35" s="18" t="s">
        <v>183</v>
      </c>
      <c r="BI35" s="18" t="s">
        <v>183</v>
      </c>
      <c r="BJ35" s="18" t="s">
        <v>183</v>
      </c>
      <c r="BK35" s="18" t="s">
        <v>183</v>
      </c>
      <c r="BL35" s="18" t="s">
        <v>183</v>
      </c>
      <c r="BM35" s="18" t="s">
        <v>183</v>
      </c>
      <c r="BN35" s="18" t="s">
        <v>183</v>
      </c>
      <c r="BO35" s="18" t="s">
        <v>183</v>
      </c>
      <c r="BP35" s="18"/>
      <c r="BQ35" s="18"/>
      <c r="BR35" s="18"/>
      <c r="BS35" s="18"/>
      <c r="BT35" s="18"/>
      <c r="BU35" s="18" t="s">
        <v>20245</v>
      </c>
      <c r="BV35" s="18" t="s">
        <v>20246</v>
      </c>
      <c r="BW35" s="18"/>
      <c r="BX35" s="18">
        <v>10</v>
      </c>
      <c r="BY35" s="18" t="s">
        <v>4721</v>
      </c>
      <c r="BZ35" s="18" t="s">
        <v>3229</v>
      </c>
      <c r="CA35" s="18" t="s">
        <v>17638</v>
      </c>
      <c r="CB35" s="18"/>
      <c r="CC35" s="18">
        <v>4</v>
      </c>
      <c r="CD35" s="18" t="s">
        <v>20247</v>
      </c>
      <c r="CE35" s="18" t="s">
        <v>3244</v>
      </c>
      <c r="CF35" s="18" t="s">
        <v>17687</v>
      </c>
      <c r="CG35" s="18"/>
      <c r="CH35" s="18" t="s">
        <v>20248</v>
      </c>
      <c r="CI35" s="18" t="s">
        <v>20249</v>
      </c>
      <c r="CJ35" s="18"/>
      <c r="CK35" s="18"/>
      <c r="CL35" s="18"/>
      <c r="CM35" s="18"/>
      <c r="CN35" s="18"/>
      <c r="CO35" s="18"/>
      <c r="CP35" s="18"/>
      <c r="CQ35" s="18"/>
      <c r="CR35" s="18"/>
      <c r="CS35" s="18"/>
      <c r="CT35" s="18"/>
      <c r="CU35" s="18"/>
      <c r="CV35" s="18"/>
      <c r="CW35" s="18"/>
      <c r="CX35" s="18"/>
      <c r="CY35" s="18"/>
      <c r="CZ35" s="18"/>
      <c r="DA35" s="18"/>
      <c r="DB35" s="18"/>
    </row>
    <row r="36" spans="1:106">
      <c r="A36" s="18" t="s">
        <v>20250</v>
      </c>
      <c r="B36" s="18" t="s">
        <v>17659</v>
      </c>
      <c r="C36" s="18" t="s">
        <v>20077</v>
      </c>
      <c r="D36" s="18"/>
      <c r="E36" s="18" t="s">
        <v>20251</v>
      </c>
      <c r="F36" s="18" t="s">
        <v>20252</v>
      </c>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v>2016</v>
      </c>
      <c r="BC36" s="18" t="s">
        <v>218</v>
      </c>
      <c r="BD36" s="18" t="s">
        <v>218</v>
      </c>
      <c r="BE36" s="18" t="s">
        <v>218</v>
      </c>
      <c r="BF36" s="18" t="s">
        <v>218</v>
      </c>
      <c r="BG36" s="18" t="s">
        <v>218</v>
      </c>
      <c r="BH36" s="18" t="s">
        <v>176</v>
      </c>
      <c r="BI36" s="18" t="s">
        <v>176</v>
      </c>
      <c r="BJ36" s="18" t="s">
        <v>176</v>
      </c>
      <c r="BK36" s="18" t="s">
        <v>176</v>
      </c>
      <c r="BL36" s="18" t="s">
        <v>176</v>
      </c>
      <c r="BM36" s="18" t="s">
        <v>176</v>
      </c>
      <c r="BN36" s="18" t="s">
        <v>176</v>
      </c>
      <c r="BO36" s="18" t="s">
        <v>176</v>
      </c>
      <c r="BP36" s="18"/>
      <c r="BQ36" s="18"/>
      <c r="BR36" s="18"/>
      <c r="BS36" s="18"/>
      <c r="BT36" s="18"/>
      <c r="BU36" s="18" t="s">
        <v>20253</v>
      </c>
      <c r="BV36" s="18" t="s">
        <v>20254</v>
      </c>
      <c r="BW36" s="18"/>
      <c r="BX36" s="18">
        <v>11</v>
      </c>
      <c r="BY36" s="18" t="s">
        <v>4790</v>
      </c>
      <c r="BZ36" s="18" t="s">
        <v>3229</v>
      </c>
      <c r="CA36" s="18" t="s">
        <v>17638</v>
      </c>
      <c r="CB36" s="18"/>
      <c r="CC36" s="18">
        <v>5</v>
      </c>
      <c r="CD36" s="18" t="s">
        <v>20255</v>
      </c>
      <c r="CE36" s="18" t="s">
        <v>3244</v>
      </c>
      <c r="CF36" s="18" t="s">
        <v>17687</v>
      </c>
      <c r="CG36" s="18"/>
      <c r="CH36" s="18" t="s">
        <v>20256</v>
      </c>
      <c r="CI36" s="18" t="s">
        <v>20257</v>
      </c>
      <c r="CJ36" s="18"/>
      <c r="CK36" s="18"/>
      <c r="CL36" s="18"/>
      <c r="CM36" s="18"/>
      <c r="CN36" s="18"/>
      <c r="CO36" s="18"/>
      <c r="CP36" s="18"/>
      <c r="CQ36" s="18"/>
      <c r="CR36" s="18"/>
      <c r="CS36" s="18"/>
      <c r="CT36" s="18"/>
      <c r="CU36" s="18"/>
      <c r="CV36" s="18"/>
      <c r="CW36" s="18"/>
      <c r="CX36" s="18"/>
      <c r="CY36" s="18"/>
      <c r="CZ36" s="18"/>
      <c r="DA36" s="18"/>
      <c r="DB36" s="18"/>
    </row>
    <row r="37" spans="1:106">
      <c r="A37" s="18" t="s">
        <v>20258</v>
      </c>
      <c r="B37" s="18" t="s">
        <v>17659</v>
      </c>
      <c r="C37" s="18" t="s">
        <v>20259</v>
      </c>
      <c r="D37" s="18"/>
      <c r="E37" s="18" t="s">
        <v>1030</v>
      </c>
      <c r="F37" s="18" t="s">
        <v>20260</v>
      </c>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v>2017</v>
      </c>
      <c r="BC37" s="18" t="s">
        <v>218</v>
      </c>
      <c r="BD37" s="18" t="s">
        <v>218</v>
      </c>
      <c r="BE37" s="18" t="s">
        <v>218</v>
      </c>
      <c r="BF37" s="18" t="s">
        <v>218</v>
      </c>
      <c r="BG37" s="18" t="s">
        <v>218</v>
      </c>
      <c r="BH37" s="18" t="s">
        <v>176</v>
      </c>
      <c r="BI37" s="18" t="s">
        <v>176</v>
      </c>
      <c r="BJ37" s="18" t="s">
        <v>176</v>
      </c>
      <c r="BK37" s="18" t="s">
        <v>176</v>
      </c>
      <c r="BL37" s="18" t="s">
        <v>176</v>
      </c>
      <c r="BM37" s="18" t="s">
        <v>176</v>
      </c>
      <c r="BN37" s="18" t="s">
        <v>176</v>
      </c>
      <c r="BO37" s="18" t="s">
        <v>176</v>
      </c>
      <c r="BP37" s="18"/>
      <c r="BQ37" s="18"/>
      <c r="BR37" s="18"/>
      <c r="BS37" s="18"/>
      <c r="BT37" s="18"/>
      <c r="BU37" s="18" t="s">
        <v>20261</v>
      </c>
      <c r="BV37" s="18" t="s">
        <v>20262</v>
      </c>
      <c r="BW37" s="18"/>
      <c r="BX37" s="18">
        <v>12</v>
      </c>
      <c r="BY37" s="18" t="s">
        <v>4857</v>
      </c>
      <c r="BZ37" s="18" t="s">
        <v>3229</v>
      </c>
      <c r="CA37" s="18" t="s">
        <v>17638</v>
      </c>
      <c r="CB37" s="18"/>
      <c r="CC37" s="18">
        <v>6</v>
      </c>
      <c r="CD37" s="18" t="s">
        <v>20263</v>
      </c>
      <c r="CE37" s="18" t="s">
        <v>3244</v>
      </c>
      <c r="CF37" s="18" t="s">
        <v>17687</v>
      </c>
      <c r="CG37" s="18"/>
      <c r="CH37" s="18" t="s">
        <v>20264</v>
      </c>
      <c r="CI37" s="18" t="s">
        <v>20265</v>
      </c>
      <c r="CJ37" s="18"/>
      <c r="CK37" s="18"/>
      <c r="CL37" s="18"/>
      <c r="CM37" s="18"/>
      <c r="CN37" s="18"/>
      <c r="CO37" s="18"/>
      <c r="CP37" s="18"/>
      <c r="CQ37" s="18"/>
      <c r="CR37" s="18"/>
      <c r="CS37" s="18"/>
      <c r="CT37" s="18"/>
      <c r="CU37" s="18"/>
      <c r="CV37" s="18"/>
      <c r="CW37" s="18"/>
      <c r="CX37" s="18"/>
      <c r="CY37" s="18"/>
      <c r="CZ37" s="18"/>
      <c r="DA37" s="18"/>
      <c r="DB37" s="18"/>
    </row>
    <row r="38" spans="1:106">
      <c r="A38" s="18" t="s">
        <v>20266</v>
      </c>
      <c r="B38" s="18" t="s">
        <v>17659</v>
      </c>
      <c r="C38" s="18" t="s">
        <v>20030</v>
      </c>
      <c r="D38" s="18"/>
      <c r="E38" s="18" t="s">
        <v>1031</v>
      </c>
      <c r="F38" s="18" t="s">
        <v>20267</v>
      </c>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v>2018</v>
      </c>
      <c r="BC38" s="18" t="s">
        <v>218</v>
      </c>
      <c r="BD38" s="18" t="s">
        <v>218</v>
      </c>
      <c r="BE38" s="18" t="s">
        <v>218</v>
      </c>
      <c r="BF38" s="18" t="s">
        <v>218</v>
      </c>
      <c r="BG38" s="18" t="s">
        <v>218</v>
      </c>
      <c r="BH38" s="18" t="s">
        <v>176</v>
      </c>
      <c r="BI38" s="18" t="s">
        <v>176</v>
      </c>
      <c r="BJ38" s="18" t="s">
        <v>176</v>
      </c>
      <c r="BK38" s="18" t="s">
        <v>176</v>
      </c>
      <c r="BL38" s="18" t="s">
        <v>176</v>
      </c>
      <c r="BM38" s="18" t="s">
        <v>176</v>
      </c>
      <c r="BN38" s="18" t="s">
        <v>176</v>
      </c>
      <c r="BO38" s="18" t="s">
        <v>176</v>
      </c>
      <c r="BP38" s="18"/>
      <c r="BQ38" s="18"/>
      <c r="BR38" s="18"/>
      <c r="BS38" s="18"/>
      <c r="BT38" s="18"/>
      <c r="BU38" s="18" t="s">
        <v>20268</v>
      </c>
      <c r="BV38" s="18" t="s">
        <v>20269</v>
      </c>
      <c r="BW38" s="18"/>
      <c r="BX38" s="18">
        <v>1</v>
      </c>
      <c r="BY38" s="18" t="s">
        <v>4926</v>
      </c>
      <c r="BZ38" s="18" t="s">
        <v>3230</v>
      </c>
      <c r="CA38" s="18" t="s">
        <v>17638</v>
      </c>
      <c r="CB38" s="18"/>
      <c r="CC38" s="18">
        <v>1</v>
      </c>
      <c r="CD38" s="18" t="s">
        <v>20270</v>
      </c>
      <c r="CE38" s="18" t="s">
        <v>3237</v>
      </c>
      <c r="CF38" s="18" t="s">
        <v>1025</v>
      </c>
      <c r="CG38" s="18"/>
      <c r="CH38" s="18" t="s">
        <v>20271</v>
      </c>
      <c r="CI38" s="18" t="s">
        <v>20272</v>
      </c>
      <c r="CJ38" s="18"/>
      <c r="CK38" s="18"/>
      <c r="CL38" s="18"/>
      <c r="CM38" s="18"/>
      <c r="CN38" s="18"/>
      <c r="CO38" s="18"/>
      <c r="CP38" s="18"/>
      <c r="CQ38" s="18"/>
      <c r="CR38" s="18"/>
      <c r="CS38" s="18"/>
      <c r="CT38" s="18"/>
      <c r="CU38" s="18"/>
      <c r="CV38" s="18"/>
      <c r="CW38" s="18"/>
      <c r="CX38" s="18"/>
      <c r="CY38" s="18"/>
      <c r="CZ38" s="18"/>
      <c r="DA38" s="18"/>
      <c r="DB38" s="18"/>
    </row>
    <row r="39" spans="1:106">
      <c r="A39" s="18" t="s">
        <v>20273</v>
      </c>
      <c r="B39" s="18" t="s">
        <v>17659</v>
      </c>
      <c r="C39" s="18" t="s">
        <v>20274</v>
      </c>
      <c r="D39" s="18"/>
      <c r="E39" s="18" t="s">
        <v>20275</v>
      </c>
      <c r="F39" s="18" t="s">
        <v>20276</v>
      </c>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v>28</v>
      </c>
      <c r="BC39" s="18" t="s">
        <v>176</v>
      </c>
      <c r="BD39" s="18" t="s">
        <v>176</v>
      </c>
      <c r="BE39" s="18" t="s">
        <v>176</v>
      </c>
      <c r="BF39" s="18" t="s">
        <v>170</v>
      </c>
      <c r="BG39" s="18" t="s">
        <v>170</v>
      </c>
      <c r="BH39" s="18" t="s">
        <v>218</v>
      </c>
      <c r="BI39" s="18" t="s">
        <v>218</v>
      </c>
      <c r="BJ39" s="18" t="s">
        <v>218</v>
      </c>
      <c r="BK39" s="18" t="s">
        <v>170</v>
      </c>
      <c r="BL39" s="18" t="s">
        <v>170</v>
      </c>
      <c r="BM39" s="18" t="s">
        <v>218</v>
      </c>
      <c r="BN39" s="18" t="s">
        <v>170</v>
      </c>
      <c r="BO39" s="18" t="s">
        <v>170</v>
      </c>
      <c r="BP39" s="18"/>
      <c r="BQ39" s="18"/>
      <c r="BR39" s="18"/>
      <c r="BS39" s="18"/>
      <c r="BT39" s="18"/>
      <c r="BU39" s="18" t="s">
        <v>20277</v>
      </c>
      <c r="BV39" s="18" t="s">
        <v>3309</v>
      </c>
      <c r="BW39" s="18"/>
      <c r="BX39" s="18">
        <v>2</v>
      </c>
      <c r="BY39" s="18" t="s">
        <v>4996</v>
      </c>
      <c r="BZ39" s="18" t="s">
        <v>3230</v>
      </c>
      <c r="CA39" s="18" t="s">
        <v>17638</v>
      </c>
      <c r="CB39" s="18"/>
      <c r="CC39" s="18">
        <v>2</v>
      </c>
      <c r="CD39" s="18" t="s">
        <v>20278</v>
      </c>
      <c r="CE39" s="18" t="s">
        <v>3237</v>
      </c>
      <c r="CF39" s="18" t="s">
        <v>1025</v>
      </c>
      <c r="CG39" s="18"/>
      <c r="CH39" s="18" t="s">
        <v>20279</v>
      </c>
      <c r="CI39" s="18" t="s">
        <v>20280</v>
      </c>
      <c r="CJ39" s="18"/>
      <c r="CK39" s="18"/>
      <c r="CL39" s="18"/>
      <c r="CM39" s="18"/>
      <c r="CN39" s="18"/>
      <c r="CO39" s="18"/>
      <c r="CP39" s="18"/>
      <c r="CQ39" s="18"/>
      <c r="CR39" s="18"/>
      <c r="CS39" s="18"/>
      <c r="CT39" s="18"/>
      <c r="CU39" s="18"/>
      <c r="CV39" s="18"/>
      <c r="CW39" s="18"/>
      <c r="CX39" s="18"/>
      <c r="CY39" s="18"/>
      <c r="CZ39" s="18"/>
      <c r="DA39" s="18"/>
      <c r="DB39" s="18"/>
    </row>
    <row r="40" spans="1:106">
      <c r="A40" s="18" t="s">
        <v>20281</v>
      </c>
      <c r="B40" s="18" t="s">
        <v>17659</v>
      </c>
      <c r="C40" s="18" t="s">
        <v>19970</v>
      </c>
      <c r="D40" s="18"/>
      <c r="E40" s="18" t="s">
        <v>1032</v>
      </c>
      <c r="F40" s="18" t="s">
        <v>20282</v>
      </c>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v>31</v>
      </c>
      <c r="BC40" s="18" t="s">
        <v>218</v>
      </c>
      <c r="BD40" s="18" t="s">
        <v>218</v>
      </c>
      <c r="BE40" s="18" t="s">
        <v>218</v>
      </c>
      <c r="BF40" s="18" t="s">
        <v>218</v>
      </c>
      <c r="BG40" s="18" t="s">
        <v>218</v>
      </c>
      <c r="BH40" s="18" t="s">
        <v>218</v>
      </c>
      <c r="BI40" s="18" t="s">
        <v>218</v>
      </c>
      <c r="BJ40" s="18" t="s">
        <v>218</v>
      </c>
      <c r="BK40" s="18" t="s">
        <v>218</v>
      </c>
      <c r="BL40" s="18" t="s">
        <v>218</v>
      </c>
      <c r="BM40" s="18" t="s">
        <v>218</v>
      </c>
      <c r="BN40" s="18" t="s">
        <v>218</v>
      </c>
      <c r="BO40" s="18" t="s">
        <v>218</v>
      </c>
      <c r="BP40" s="18"/>
      <c r="BQ40" s="18"/>
      <c r="BR40" s="18"/>
      <c r="BS40" s="18"/>
      <c r="BT40" s="18"/>
      <c r="BU40" s="18" t="s">
        <v>3377</v>
      </c>
      <c r="BV40" s="18" t="s">
        <v>3304</v>
      </c>
      <c r="BW40" s="18"/>
      <c r="BX40" s="18">
        <v>3</v>
      </c>
      <c r="BY40" s="18" t="s">
        <v>5066</v>
      </c>
      <c r="BZ40" s="18" t="s">
        <v>3230</v>
      </c>
      <c r="CA40" s="18" t="s">
        <v>17638</v>
      </c>
      <c r="CB40" s="18"/>
      <c r="CC40" s="18">
        <v>3</v>
      </c>
      <c r="CD40" s="18" t="s">
        <v>20283</v>
      </c>
      <c r="CE40" s="18" t="s">
        <v>3237</v>
      </c>
      <c r="CF40" s="18" t="s">
        <v>1025</v>
      </c>
      <c r="CG40" s="18"/>
      <c r="CH40" s="18" t="s">
        <v>20284</v>
      </c>
      <c r="CI40" s="18" t="s">
        <v>20285</v>
      </c>
      <c r="CJ40" s="18"/>
      <c r="CK40" s="18"/>
      <c r="CL40" s="18"/>
      <c r="CM40" s="18"/>
      <c r="CN40" s="18"/>
      <c r="CO40" s="18"/>
      <c r="CP40" s="18"/>
      <c r="CQ40" s="18"/>
      <c r="CR40" s="18"/>
      <c r="CS40" s="18"/>
      <c r="CT40" s="18"/>
      <c r="CU40" s="18"/>
      <c r="CV40" s="18"/>
      <c r="CW40" s="18"/>
      <c r="CX40" s="18"/>
      <c r="CY40" s="18"/>
      <c r="CZ40" s="18"/>
      <c r="DA40" s="18"/>
      <c r="DB40" s="18"/>
    </row>
    <row r="41" spans="1:106">
      <c r="A41" s="18" t="s">
        <v>20286</v>
      </c>
      <c r="B41" s="18" t="s">
        <v>17659</v>
      </c>
      <c r="C41" s="18" t="s">
        <v>20287</v>
      </c>
      <c r="D41" s="18"/>
      <c r="E41" s="18" t="s">
        <v>1033</v>
      </c>
      <c r="F41" s="18" t="s">
        <v>20288</v>
      </c>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v>33</v>
      </c>
      <c r="BC41" s="18" t="s">
        <v>176</v>
      </c>
      <c r="BD41" s="18" t="s">
        <v>176</v>
      </c>
      <c r="BE41" s="18" t="s">
        <v>176</v>
      </c>
      <c r="BF41" s="18" t="s">
        <v>176</v>
      </c>
      <c r="BG41" s="18" t="s">
        <v>176</v>
      </c>
      <c r="BH41" s="18" t="s">
        <v>176</v>
      </c>
      <c r="BI41" s="18" t="s">
        <v>176</v>
      </c>
      <c r="BJ41" s="18" t="s">
        <v>176</v>
      </c>
      <c r="BK41" s="18" t="s">
        <v>176</v>
      </c>
      <c r="BL41" s="18" t="s">
        <v>176</v>
      </c>
      <c r="BM41" s="18" t="s">
        <v>176</v>
      </c>
      <c r="BN41" s="18" t="s">
        <v>176</v>
      </c>
      <c r="BO41" s="18" t="s">
        <v>176</v>
      </c>
      <c r="BP41" s="18"/>
      <c r="BQ41" s="18"/>
      <c r="BR41" s="18"/>
      <c r="BS41" s="18"/>
      <c r="BT41" s="18"/>
      <c r="BU41" s="18" t="s">
        <v>3355</v>
      </c>
      <c r="BV41" s="18" t="s">
        <v>3287</v>
      </c>
      <c r="BW41" s="18"/>
      <c r="BX41" s="18">
        <v>4</v>
      </c>
      <c r="BY41" s="18" t="s">
        <v>5136</v>
      </c>
      <c r="BZ41" s="18" t="s">
        <v>3230</v>
      </c>
      <c r="CA41" s="18" t="s">
        <v>17638</v>
      </c>
      <c r="CB41" s="18"/>
      <c r="CC41" s="18">
        <v>4</v>
      </c>
      <c r="CD41" s="18" t="s">
        <v>20289</v>
      </c>
      <c r="CE41" s="18" t="s">
        <v>3237</v>
      </c>
      <c r="CF41" s="18" t="s">
        <v>1025</v>
      </c>
      <c r="CG41" s="18"/>
      <c r="CH41" s="18" t="s">
        <v>20290</v>
      </c>
      <c r="CI41" s="18" t="s">
        <v>20291</v>
      </c>
      <c r="CJ41" s="18"/>
      <c r="CK41" s="18"/>
      <c r="CL41" s="18"/>
      <c r="CM41" s="18"/>
      <c r="CN41" s="18"/>
      <c r="CO41" s="18"/>
      <c r="CP41" s="18"/>
      <c r="CQ41" s="18"/>
      <c r="CR41" s="18"/>
      <c r="CS41" s="18"/>
      <c r="CT41" s="18"/>
      <c r="CU41" s="18"/>
      <c r="CV41" s="18"/>
      <c r="CW41" s="18"/>
      <c r="CX41" s="18"/>
      <c r="CY41" s="18"/>
      <c r="CZ41" s="18"/>
      <c r="DA41" s="18"/>
      <c r="DB41" s="18"/>
    </row>
    <row r="42" spans="1:106">
      <c r="A42" s="18" t="s">
        <v>20292</v>
      </c>
      <c r="B42" s="18" t="s">
        <v>17659</v>
      </c>
      <c r="C42" s="18" t="s">
        <v>20293</v>
      </c>
      <c r="D42" s="18"/>
      <c r="E42" s="18" t="s">
        <v>20294</v>
      </c>
      <c r="F42" s="18" t="s">
        <v>20295</v>
      </c>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v>34</v>
      </c>
      <c r="BC42" s="18" t="s">
        <v>176</v>
      </c>
      <c r="BD42" s="18" t="s">
        <v>176</v>
      </c>
      <c r="BE42" s="18" t="s">
        <v>176</v>
      </c>
      <c r="BF42" s="18" t="s">
        <v>176</v>
      </c>
      <c r="BG42" s="18" t="s">
        <v>176</v>
      </c>
      <c r="BH42" s="18" t="s">
        <v>176</v>
      </c>
      <c r="BI42" s="18" t="s">
        <v>176</v>
      </c>
      <c r="BJ42" s="18" t="s">
        <v>176</v>
      </c>
      <c r="BK42" s="18" t="s">
        <v>176</v>
      </c>
      <c r="BL42" s="18" t="s">
        <v>176</v>
      </c>
      <c r="BM42" s="18" t="s">
        <v>176</v>
      </c>
      <c r="BN42" s="18" t="s">
        <v>176</v>
      </c>
      <c r="BO42" s="18" t="s">
        <v>176</v>
      </c>
      <c r="BP42" s="18"/>
      <c r="BQ42" s="18"/>
      <c r="BR42" s="18"/>
      <c r="BS42" s="18"/>
      <c r="BT42" s="18"/>
      <c r="BU42" s="18" t="s">
        <v>20296</v>
      </c>
      <c r="BV42" s="18" t="s">
        <v>20297</v>
      </c>
      <c r="BW42" s="18"/>
      <c r="BX42" s="18">
        <v>5</v>
      </c>
      <c r="BY42" s="18" t="s">
        <v>5204</v>
      </c>
      <c r="BZ42" s="18" t="s">
        <v>3230</v>
      </c>
      <c r="CA42" s="18" t="s">
        <v>17638</v>
      </c>
      <c r="CB42" s="18"/>
      <c r="CC42" s="18">
        <v>5</v>
      </c>
      <c r="CD42" s="18" t="s">
        <v>20298</v>
      </c>
      <c r="CE42" s="18" t="s">
        <v>3237</v>
      </c>
      <c r="CF42" s="18" t="s">
        <v>1025</v>
      </c>
      <c r="CG42" s="18"/>
      <c r="CH42" s="18" t="s">
        <v>20299</v>
      </c>
      <c r="CI42" s="18" t="s">
        <v>20300</v>
      </c>
      <c r="CJ42" s="18"/>
      <c r="CK42" s="18"/>
      <c r="CL42" s="18"/>
      <c r="CM42" s="18"/>
      <c r="CN42" s="18"/>
      <c r="CO42" s="18"/>
      <c r="CP42" s="18"/>
      <c r="CQ42" s="18"/>
      <c r="CR42" s="18"/>
      <c r="CS42" s="18"/>
      <c r="CT42" s="18"/>
      <c r="CU42" s="18"/>
      <c r="CV42" s="18"/>
      <c r="CW42" s="18"/>
      <c r="CX42" s="18"/>
      <c r="CY42" s="18"/>
      <c r="CZ42" s="18"/>
      <c r="DA42" s="18"/>
      <c r="DB42" s="18"/>
    </row>
    <row r="43" spans="1:106">
      <c r="A43" s="18" t="s">
        <v>20301</v>
      </c>
      <c r="B43" s="18" t="s">
        <v>17659</v>
      </c>
      <c r="C43" s="18" t="s">
        <v>20162</v>
      </c>
      <c r="D43" s="18"/>
      <c r="E43" s="18" t="s">
        <v>17858</v>
      </c>
      <c r="F43" s="18" t="s">
        <v>20302</v>
      </c>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v>170</v>
      </c>
      <c r="BC43" s="18" t="s">
        <v>176</v>
      </c>
      <c r="BD43" s="18" t="s">
        <v>176</v>
      </c>
      <c r="BE43" s="18" t="s">
        <v>176</v>
      </c>
      <c r="BF43" s="18" t="s">
        <v>176</v>
      </c>
      <c r="BG43" s="18" t="s">
        <v>176</v>
      </c>
      <c r="BH43" s="18" t="s">
        <v>170</v>
      </c>
      <c r="BI43" s="18" t="s">
        <v>170</v>
      </c>
      <c r="BJ43" s="18" t="s">
        <v>170</v>
      </c>
      <c r="BK43" s="18" t="s">
        <v>170</v>
      </c>
      <c r="BL43" s="18" t="s">
        <v>170</v>
      </c>
      <c r="BM43" s="18" t="s">
        <v>170</v>
      </c>
      <c r="BN43" s="18" t="s">
        <v>170</v>
      </c>
      <c r="BO43" s="18" t="s">
        <v>170</v>
      </c>
      <c r="BP43" s="18"/>
      <c r="BQ43" s="18"/>
      <c r="BR43" s="18"/>
      <c r="BS43" s="18"/>
      <c r="BT43" s="18"/>
      <c r="BU43" s="18" t="s">
        <v>20303</v>
      </c>
      <c r="BV43" s="18" t="s">
        <v>20304</v>
      </c>
      <c r="BW43" s="18"/>
      <c r="BX43" s="18">
        <v>6</v>
      </c>
      <c r="BY43" s="18" t="s">
        <v>5272</v>
      </c>
      <c r="BZ43" s="18" t="s">
        <v>3230</v>
      </c>
      <c r="CA43" s="18" t="s">
        <v>17638</v>
      </c>
      <c r="CB43" s="18"/>
      <c r="CC43" s="18">
        <v>6</v>
      </c>
      <c r="CD43" s="18" t="s">
        <v>20305</v>
      </c>
      <c r="CE43" s="18" t="s">
        <v>3237</v>
      </c>
      <c r="CF43" s="18" t="s">
        <v>1025</v>
      </c>
      <c r="CG43" s="18"/>
      <c r="CH43" s="18" t="s">
        <v>20306</v>
      </c>
      <c r="CI43" s="18" t="s">
        <v>20307</v>
      </c>
      <c r="CJ43" s="18"/>
      <c r="CK43" s="18"/>
      <c r="CL43" s="18"/>
      <c r="CM43" s="18"/>
      <c r="CN43" s="18"/>
      <c r="CO43" s="18"/>
      <c r="CP43" s="18"/>
      <c r="CQ43" s="18"/>
      <c r="CR43" s="18"/>
      <c r="CS43" s="18"/>
      <c r="CT43" s="18"/>
      <c r="CU43" s="18"/>
      <c r="CV43" s="18"/>
      <c r="CW43" s="18"/>
      <c r="CX43" s="18"/>
      <c r="CY43" s="18"/>
      <c r="CZ43" s="18"/>
      <c r="DA43" s="18"/>
      <c r="DB43" s="18"/>
    </row>
    <row r="44" spans="1:106">
      <c r="A44" s="18" t="s">
        <v>20308</v>
      </c>
      <c r="B44" s="18" t="s">
        <v>17659</v>
      </c>
      <c r="C44" s="18" t="s">
        <v>20136</v>
      </c>
      <c r="D44" s="18"/>
      <c r="E44" s="18" t="s">
        <v>17862</v>
      </c>
      <c r="F44" s="18" t="s">
        <v>20309</v>
      </c>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v>43</v>
      </c>
      <c r="BC44" s="18" t="s">
        <v>176</v>
      </c>
      <c r="BD44" s="18" t="s">
        <v>176</v>
      </c>
      <c r="BE44" s="18" t="s">
        <v>176</v>
      </c>
      <c r="BF44" s="18" t="s">
        <v>176</v>
      </c>
      <c r="BG44" s="18" t="s">
        <v>176</v>
      </c>
      <c r="BH44" s="18" t="s">
        <v>170</v>
      </c>
      <c r="BI44" s="18" t="s">
        <v>170</v>
      </c>
      <c r="BJ44" s="18" t="s">
        <v>170</v>
      </c>
      <c r="BK44" s="18" t="s">
        <v>170</v>
      </c>
      <c r="BL44" s="18" t="s">
        <v>170</v>
      </c>
      <c r="BM44" s="18" t="s">
        <v>170</v>
      </c>
      <c r="BN44" s="18" t="s">
        <v>170</v>
      </c>
      <c r="BO44" s="18" t="s">
        <v>170</v>
      </c>
      <c r="BP44" s="18"/>
      <c r="BQ44" s="18"/>
      <c r="BR44" s="18"/>
      <c r="BS44" s="18"/>
      <c r="BT44" s="18"/>
      <c r="BU44" s="18" t="s">
        <v>20310</v>
      </c>
      <c r="BV44" s="18" t="s">
        <v>20311</v>
      </c>
      <c r="BW44" s="18"/>
      <c r="BX44" s="18">
        <v>7</v>
      </c>
      <c r="BY44" s="18" t="s">
        <v>5340</v>
      </c>
      <c r="BZ44" s="18" t="s">
        <v>3230</v>
      </c>
      <c r="CA44" s="18" t="s">
        <v>17638</v>
      </c>
      <c r="CB44" s="18"/>
      <c r="CC44" s="18">
        <v>1</v>
      </c>
      <c r="CD44" s="18" t="s">
        <v>20312</v>
      </c>
      <c r="CE44" s="18" t="s">
        <v>3244</v>
      </c>
      <c r="CF44" s="18" t="s">
        <v>1025</v>
      </c>
      <c r="CG44" s="18"/>
      <c r="CH44" s="18" t="s">
        <v>20313</v>
      </c>
      <c r="CI44" s="18" t="s">
        <v>20314</v>
      </c>
      <c r="CJ44" s="18"/>
      <c r="CK44" s="18"/>
      <c r="CL44" s="18"/>
      <c r="CM44" s="18"/>
      <c r="CN44" s="18"/>
      <c r="CO44" s="18"/>
      <c r="CP44" s="18"/>
      <c r="CQ44" s="18"/>
      <c r="CR44" s="18"/>
      <c r="CS44" s="18"/>
      <c r="CT44" s="18"/>
      <c r="CU44" s="18"/>
      <c r="CV44" s="18"/>
      <c r="CW44" s="18"/>
      <c r="CX44" s="18"/>
      <c r="CY44" s="18"/>
      <c r="CZ44" s="18"/>
      <c r="DA44" s="18"/>
      <c r="DB44" s="18"/>
    </row>
    <row r="45" spans="1:106">
      <c r="A45" s="18" t="s">
        <v>20315</v>
      </c>
      <c r="B45" s="18" t="s">
        <v>17659</v>
      </c>
      <c r="C45" s="18" t="s">
        <v>20316</v>
      </c>
      <c r="D45" s="18"/>
      <c r="E45" s="18" t="s">
        <v>17864</v>
      </c>
      <c r="F45" s="18" t="s">
        <v>20317</v>
      </c>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v>44</v>
      </c>
      <c r="BC45" s="18" t="s">
        <v>176</v>
      </c>
      <c r="BD45" s="18" t="s">
        <v>176</v>
      </c>
      <c r="BE45" s="18" t="s">
        <v>176</v>
      </c>
      <c r="BF45" s="18" t="s">
        <v>176</v>
      </c>
      <c r="BG45" s="18" t="s">
        <v>176</v>
      </c>
      <c r="BH45" s="18" t="s">
        <v>176</v>
      </c>
      <c r="BI45" s="18" t="s">
        <v>176</v>
      </c>
      <c r="BJ45" s="18" t="s">
        <v>170</v>
      </c>
      <c r="BK45" s="18" t="s">
        <v>170</v>
      </c>
      <c r="BL45" s="18" t="s">
        <v>170</v>
      </c>
      <c r="BM45" s="18" t="s">
        <v>170</v>
      </c>
      <c r="BN45" s="18" t="s">
        <v>170</v>
      </c>
      <c r="BO45" s="18" t="s">
        <v>170</v>
      </c>
      <c r="BP45" s="18"/>
      <c r="BQ45" s="18"/>
      <c r="BR45" s="18"/>
      <c r="BS45" s="18"/>
      <c r="BT45" s="18"/>
      <c r="BU45" s="18" t="s">
        <v>20318</v>
      </c>
      <c r="BV45" s="18" t="s">
        <v>20319</v>
      </c>
      <c r="BW45" s="18"/>
      <c r="BX45" s="18">
        <v>8</v>
      </c>
      <c r="BY45" s="18" t="s">
        <v>5404</v>
      </c>
      <c r="BZ45" s="18" t="s">
        <v>3230</v>
      </c>
      <c r="CA45" s="18" t="s">
        <v>17638</v>
      </c>
      <c r="CB45" s="18"/>
      <c r="CC45" s="18">
        <v>2</v>
      </c>
      <c r="CD45" s="18" t="s">
        <v>20320</v>
      </c>
      <c r="CE45" s="18" t="s">
        <v>3244</v>
      </c>
      <c r="CF45" s="18" t="s">
        <v>1025</v>
      </c>
      <c r="CG45" s="18"/>
      <c r="CH45" s="18" t="s">
        <v>20321</v>
      </c>
      <c r="CI45" s="18" t="s">
        <v>20322</v>
      </c>
      <c r="CJ45" s="18"/>
      <c r="CK45" s="18"/>
      <c r="CL45" s="18"/>
      <c r="CM45" s="18"/>
      <c r="CN45" s="18"/>
      <c r="CO45" s="18"/>
      <c r="CP45" s="18"/>
      <c r="CQ45" s="18"/>
      <c r="CR45" s="18"/>
      <c r="CS45" s="18"/>
      <c r="CT45" s="18"/>
      <c r="CU45" s="18"/>
      <c r="CV45" s="18"/>
      <c r="CW45" s="18"/>
      <c r="CX45" s="18"/>
      <c r="CY45" s="18"/>
      <c r="CZ45" s="18"/>
      <c r="DA45" s="18"/>
      <c r="DB45" s="18"/>
    </row>
    <row r="46" spans="1:106">
      <c r="A46" s="18" t="s">
        <v>20323</v>
      </c>
      <c r="B46" s="18" t="s">
        <v>17659</v>
      </c>
      <c r="C46" s="18" t="s">
        <v>20324</v>
      </c>
      <c r="D46" s="18"/>
      <c r="E46" s="18" t="s">
        <v>1035</v>
      </c>
      <c r="F46" s="18" t="s">
        <v>20325</v>
      </c>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v>45</v>
      </c>
      <c r="BC46" s="18" t="s">
        <v>176</v>
      </c>
      <c r="BD46" s="18" t="s">
        <v>176</v>
      </c>
      <c r="BE46" s="18" t="s">
        <v>176</v>
      </c>
      <c r="BF46" s="18" t="s">
        <v>176</v>
      </c>
      <c r="BG46" s="18" t="s">
        <v>176</v>
      </c>
      <c r="BH46" s="18" t="s">
        <v>170</v>
      </c>
      <c r="BI46" s="18" t="s">
        <v>170</v>
      </c>
      <c r="BJ46" s="18" t="s">
        <v>170</v>
      </c>
      <c r="BK46" s="18" t="s">
        <v>170</v>
      </c>
      <c r="BL46" s="18" t="s">
        <v>170</v>
      </c>
      <c r="BM46" s="18" t="s">
        <v>170</v>
      </c>
      <c r="BN46" s="18" t="s">
        <v>170</v>
      </c>
      <c r="BO46" s="18" t="s">
        <v>170</v>
      </c>
      <c r="BP46" s="18"/>
      <c r="BQ46" s="18"/>
      <c r="BR46" s="18"/>
      <c r="BS46" s="18"/>
      <c r="BT46" s="18"/>
      <c r="BU46" s="18" t="s">
        <v>20326</v>
      </c>
      <c r="BV46" s="18" t="s">
        <v>20327</v>
      </c>
      <c r="BW46" s="18"/>
      <c r="BX46" s="18">
        <v>9</v>
      </c>
      <c r="BY46" s="18" t="s">
        <v>5473</v>
      </c>
      <c r="BZ46" s="18" t="s">
        <v>3230</v>
      </c>
      <c r="CA46" s="18" t="s">
        <v>17638</v>
      </c>
      <c r="CB46" s="18"/>
      <c r="CC46" s="18">
        <v>3</v>
      </c>
      <c r="CD46" s="18" t="s">
        <v>20328</v>
      </c>
      <c r="CE46" s="18" t="s">
        <v>3244</v>
      </c>
      <c r="CF46" s="18" t="s">
        <v>1025</v>
      </c>
      <c r="CG46" s="18"/>
      <c r="CH46" s="18" t="s">
        <v>20329</v>
      </c>
      <c r="CI46" s="18" t="s">
        <v>20330</v>
      </c>
      <c r="CJ46" s="18"/>
      <c r="CK46" s="18"/>
      <c r="CL46" s="18"/>
      <c r="CM46" s="18"/>
      <c r="CN46" s="18"/>
      <c r="CO46" s="18"/>
      <c r="CP46" s="18"/>
      <c r="CQ46" s="18"/>
      <c r="CR46" s="18"/>
      <c r="CS46" s="18"/>
      <c r="CT46" s="18"/>
      <c r="CU46" s="18"/>
      <c r="CV46" s="18"/>
      <c r="CW46" s="18"/>
      <c r="CX46" s="18"/>
      <c r="CY46" s="18"/>
      <c r="CZ46" s="18"/>
      <c r="DA46" s="18"/>
      <c r="DB46" s="18"/>
    </row>
    <row r="47" spans="1:106">
      <c r="A47" s="18" t="s">
        <v>20331</v>
      </c>
      <c r="B47" s="18" t="s">
        <v>17659</v>
      </c>
      <c r="C47" s="18" t="s">
        <v>20332</v>
      </c>
      <c r="D47" s="18"/>
      <c r="E47" s="18" t="s">
        <v>17867</v>
      </c>
      <c r="F47" s="18" t="s">
        <v>20333</v>
      </c>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v>46</v>
      </c>
      <c r="BC47" s="18" t="s">
        <v>176</v>
      </c>
      <c r="BD47" s="18" t="s">
        <v>176</v>
      </c>
      <c r="BE47" s="18" t="s">
        <v>176</v>
      </c>
      <c r="BF47" s="18" t="s">
        <v>176</v>
      </c>
      <c r="BG47" s="18" t="s">
        <v>176</v>
      </c>
      <c r="BH47" s="18" t="s">
        <v>176</v>
      </c>
      <c r="BI47" s="18" t="s">
        <v>176</v>
      </c>
      <c r="BJ47" s="18" t="s">
        <v>170</v>
      </c>
      <c r="BK47" s="18" t="s">
        <v>170</v>
      </c>
      <c r="BL47" s="18" t="s">
        <v>170</v>
      </c>
      <c r="BM47" s="18" t="s">
        <v>170</v>
      </c>
      <c r="BN47" s="18" t="s">
        <v>170</v>
      </c>
      <c r="BO47" s="18" t="s">
        <v>170</v>
      </c>
      <c r="BP47" s="18"/>
      <c r="BQ47" s="18"/>
      <c r="BR47" s="18"/>
      <c r="BS47" s="18"/>
      <c r="BT47" s="18"/>
      <c r="BU47" s="18" t="s">
        <v>20334</v>
      </c>
      <c r="BV47" s="18" t="s">
        <v>20335</v>
      </c>
      <c r="BW47" s="18"/>
      <c r="BX47" s="18">
        <v>10</v>
      </c>
      <c r="BY47" s="18" t="s">
        <v>5544</v>
      </c>
      <c r="BZ47" s="18" t="s">
        <v>3230</v>
      </c>
      <c r="CA47" s="18" t="s">
        <v>17638</v>
      </c>
      <c r="CB47" s="18"/>
      <c r="CC47" s="18">
        <v>4</v>
      </c>
      <c r="CD47" s="18" t="s">
        <v>20336</v>
      </c>
      <c r="CE47" s="18" t="s">
        <v>3244</v>
      </c>
      <c r="CF47" s="18" t="s">
        <v>1025</v>
      </c>
      <c r="CG47" s="18"/>
      <c r="CH47" s="18" t="s">
        <v>20337</v>
      </c>
      <c r="CI47" s="18" t="s">
        <v>20338</v>
      </c>
      <c r="CJ47" s="18"/>
      <c r="CK47" s="18"/>
      <c r="CL47" s="18"/>
      <c r="CM47" s="18"/>
      <c r="CN47" s="18"/>
      <c r="CO47" s="18"/>
      <c r="CP47" s="18"/>
      <c r="CQ47" s="18"/>
      <c r="CR47" s="18"/>
      <c r="CS47" s="18"/>
      <c r="CT47" s="18"/>
      <c r="CU47" s="18"/>
      <c r="CV47" s="18"/>
      <c r="CW47" s="18"/>
      <c r="CX47" s="18"/>
      <c r="CY47" s="18"/>
      <c r="CZ47" s="18"/>
      <c r="DA47" s="18"/>
      <c r="DB47" s="18"/>
    </row>
    <row r="48" spans="1:106">
      <c r="A48" s="18" t="s">
        <v>20339</v>
      </c>
      <c r="B48" s="18" t="s">
        <v>17659</v>
      </c>
      <c r="C48" s="18" t="s">
        <v>20192</v>
      </c>
      <c r="D48" s="18"/>
      <c r="E48" s="18" t="s">
        <v>20340</v>
      </c>
      <c r="F48" s="18" t="s">
        <v>20341</v>
      </c>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v>47</v>
      </c>
      <c r="BC48" s="18" t="s">
        <v>176</v>
      </c>
      <c r="BD48" s="18" t="s">
        <v>176</v>
      </c>
      <c r="BE48" s="18" t="s">
        <v>176</v>
      </c>
      <c r="BF48" s="18" t="s">
        <v>176</v>
      </c>
      <c r="BG48" s="18" t="s">
        <v>176</v>
      </c>
      <c r="BH48" s="18" t="s">
        <v>176</v>
      </c>
      <c r="BI48" s="18" t="s">
        <v>176</v>
      </c>
      <c r="BJ48" s="18" t="s">
        <v>176</v>
      </c>
      <c r="BK48" s="18" t="s">
        <v>176</v>
      </c>
      <c r="BL48" s="18" t="s">
        <v>176</v>
      </c>
      <c r="BM48" s="18" t="s">
        <v>170</v>
      </c>
      <c r="BN48" s="18" t="s">
        <v>170</v>
      </c>
      <c r="BO48" s="18" t="s">
        <v>170</v>
      </c>
      <c r="BP48" s="18"/>
      <c r="BQ48" s="18"/>
      <c r="BR48" s="18"/>
      <c r="BS48" s="18"/>
      <c r="BT48" s="18"/>
      <c r="BU48" s="18" t="s">
        <v>3330</v>
      </c>
      <c r="BV48" s="18" t="s">
        <v>983</v>
      </c>
      <c r="BW48" s="18"/>
      <c r="BX48" s="18">
        <v>11</v>
      </c>
      <c r="BY48" s="18" t="s">
        <v>5614</v>
      </c>
      <c r="BZ48" s="18" t="s">
        <v>3230</v>
      </c>
      <c r="CA48" s="18" t="s">
        <v>17638</v>
      </c>
      <c r="CB48" s="18"/>
      <c r="CC48" s="18">
        <v>5</v>
      </c>
      <c r="CD48" s="18" t="s">
        <v>20342</v>
      </c>
      <c r="CE48" s="18" t="s">
        <v>3244</v>
      </c>
      <c r="CF48" s="18" t="s">
        <v>1025</v>
      </c>
      <c r="CG48" s="18"/>
      <c r="CH48" s="18" t="s">
        <v>20343</v>
      </c>
      <c r="CI48" s="18" t="s">
        <v>20344</v>
      </c>
      <c r="CJ48" s="18"/>
      <c r="CK48" s="18"/>
      <c r="CL48" s="18"/>
      <c r="CM48" s="18"/>
      <c r="CN48" s="18"/>
      <c r="CO48" s="18"/>
      <c r="CP48" s="18"/>
      <c r="CQ48" s="18"/>
      <c r="CR48" s="18"/>
      <c r="CS48" s="18"/>
      <c r="CT48" s="18"/>
      <c r="CU48" s="18"/>
      <c r="CV48" s="18"/>
      <c r="CW48" s="18"/>
      <c r="CX48" s="18"/>
      <c r="CY48" s="18"/>
      <c r="CZ48" s="18"/>
      <c r="DA48" s="18"/>
      <c r="DB48" s="18"/>
    </row>
    <row r="49" spans="1:106">
      <c r="A49" s="18" t="s">
        <v>20345</v>
      </c>
      <c r="B49" s="18" t="s">
        <v>17659</v>
      </c>
      <c r="C49" s="18" t="s">
        <v>20346</v>
      </c>
      <c r="D49" s="18"/>
      <c r="E49" s="18" t="s">
        <v>1040</v>
      </c>
      <c r="F49" s="18" t="s">
        <v>946</v>
      </c>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v>48</v>
      </c>
      <c r="BC49" s="18" t="s">
        <v>176</v>
      </c>
      <c r="BD49" s="18" t="s">
        <v>176</v>
      </c>
      <c r="BE49" s="18" t="s">
        <v>176</v>
      </c>
      <c r="BF49" s="18" t="s">
        <v>176</v>
      </c>
      <c r="BG49" s="18" t="s">
        <v>176</v>
      </c>
      <c r="BH49" s="18" t="s">
        <v>176</v>
      </c>
      <c r="BI49" s="18" t="s">
        <v>176</v>
      </c>
      <c r="BJ49" s="18" t="s">
        <v>176</v>
      </c>
      <c r="BK49" s="18" t="s">
        <v>176</v>
      </c>
      <c r="BL49" s="18" t="s">
        <v>176</v>
      </c>
      <c r="BM49" s="18" t="s">
        <v>170</v>
      </c>
      <c r="BN49" s="18" t="s">
        <v>170</v>
      </c>
      <c r="BO49" s="18" t="s">
        <v>170</v>
      </c>
      <c r="BP49" s="18"/>
      <c r="BQ49" s="18"/>
      <c r="BR49" s="18"/>
      <c r="BS49" s="18"/>
      <c r="BT49" s="18"/>
      <c r="BU49" s="18" t="s">
        <v>20347</v>
      </c>
      <c r="BV49" s="18" t="s">
        <v>20348</v>
      </c>
      <c r="BW49" s="18"/>
      <c r="BX49" s="18">
        <v>12</v>
      </c>
      <c r="BY49" s="18" t="s">
        <v>5683</v>
      </c>
      <c r="BZ49" s="18" t="s">
        <v>3230</v>
      </c>
      <c r="CA49" s="18" t="s">
        <v>17638</v>
      </c>
      <c r="CB49" s="18"/>
      <c r="CC49" s="18">
        <v>6</v>
      </c>
      <c r="CD49" s="18" t="s">
        <v>20349</v>
      </c>
      <c r="CE49" s="18" t="s">
        <v>3244</v>
      </c>
      <c r="CF49" s="18" t="s">
        <v>1025</v>
      </c>
      <c r="CG49" s="18"/>
      <c r="CH49" s="18" t="s">
        <v>20350</v>
      </c>
      <c r="CI49" s="18" t="s">
        <v>20351</v>
      </c>
      <c r="CJ49" s="18"/>
      <c r="CK49" s="18"/>
      <c r="CL49" s="18"/>
      <c r="CM49" s="18"/>
      <c r="CN49" s="18"/>
      <c r="CO49" s="18"/>
      <c r="CP49" s="18"/>
      <c r="CQ49" s="18"/>
      <c r="CR49" s="18"/>
      <c r="CS49" s="18"/>
      <c r="CT49" s="18"/>
      <c r="CU49" s="18"/>
      <c r="CV49" s="18"/>
      <c r="CW49" s="18"/>
      <c r="CX49" s="18"/>
      <c r="CY49" s="18"/>
      <c r="CZ49" s="18"/>
      <c r="DA49" s="18"/>
      <c r="DB49" s="18"/>
    </row>
    <row r="50" spans="1:106">
      <c r="A50" s="18" t="s">
        <v>20352</v>
      </c>
      <c r="B50" s="18" t="s">
        <v>17659</v>
      </c>
      <c r="C50" s="18" t="s">
        <v>20353</v>
      </c>
      <c r="D50" s="18"/>
      <c r="E50" s="18" t="s">
        <v>17884</v>
      </c>
      <c r="F50" s="18" t="s">
        <v>20354</v>
      </c>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v>190</v>
      </c>
      <c r="BC50" s="18" t="s">
        <v>170</v>
      </c>
      <c r="BD50" s="18" t="s">
        <v>170</v>
      </c>
      <c r="BE50" s="18" t="s">
        <v>170</v>
      </c>
      <c r="BF50" s="18" t="s">
        <v>170</v>
      </c>
      <c r="BG50" s="18" t="s">
        <v>170</v>
      </c>
      <c r="BH50" s="18" t="s">
        <v>170</v>
      </c>
      <c r="BI50" s="18" t="s">
        <v>170</v>
      </c>
      <c r="BJ50" s="18" t="s">
        <v>170</v>
      </c>
      <c r="BK50" s="18" t="s">
        <v>170</v>
      </c>
      <c r="BL50" s="18" t="s">
        <v>170</v>
      </c>
      <c r="BM50" s="18" t="s">
        <v>170</v>
      </c>
      <c r="BN50" s="18" t="s">
        <v>170</v>
      </c>
      <c r="BO50" s="18" t="s">
        <v>170</v>
      </c>
      <c r="BP50" s="18"/>
      <c r="BQ50" s="18"/>
      <c r="BR50" s="18"/>
      <c r="BS50" s="18"/>
      <c r="BT50" s="18"/>
      <c r="BU50" s="18" t="s">
        <v>20355</v>
      </c>
      <c r="BV50" s="18" t="s">
        <v>1009</v>
      </c>
      <c r="BW50" s="18"/>
      <c r="BX50" s="18">
        <v>1</v>
      </c>
      <c r="BY50" s="18"/>
      <c r="BZ50" s="18" t="s">
        <v>3227</v>
      </c>
      <c r="CA50" s="18" t="s">
        <v>17665</v>
      </c>
      <c r="CB50" s="18"/>
      <c r="CC50" s="18">
        <v>1</v>
      </c>
      <c r="CD50" s="18" t="s">
        <v>20356</v>
      </c>
      <c r="CE50" s="18" t="s">
        <v>3237</v>
      </c>
      <c r="CF50" s="18" t="s">
        <v>17722</v>
      </c>
      <c r="CG50" s="18"/>
      <c r="CH50" s="18" t="s">
        <v>20357</v>
      </c>
      <c r="CI50" s="18" t="s">
        <v>20358</v>
      </c>
      <c r="CJ50" s="18"/>
      <c r="CK50" s="18"/>
      <c r="CL50" s="18"/>
      <c r="CM50" s="18"/>
      <c r="CN50" s="18"/>
      <c r="CO50" s="18"/>
      <c r="CP50" s="18"/>
      <c r="CQ50" s="18"/>
      <c r="CR50" s="18"/>
      <c r="CS50" s="18"/>
      <c r="CT50" s="18"/>
      <c r="CU50" s="18"/>
      <c r="CV50" s="18"/>
      <c r="CW50" s="18"/>
      <c r="CX50" s="18"/>
      <c r="CY50" s="18"/>
      <c r="CZ50" s="18"/>
      <c r="DA50" s="18"/>
      <c r="DB50" s="18"/>
    </row>
    <row r="51" spans="1:106">
      <c r="A51" s="18" t="s">
        <v>20359</v>
      </c>
      <c r="B51" s="18" t="s">
        <v>17659</v>
      </c>
      <c r="C51" s="18" t="s">
        <v>20120</v>
      </c>
      <c r="D51" s="18"/>
      <c r="E51" s="18" t="s">
        <v>20360</v>
      </c>
      <c r="F51" s="18" t="s">
        <v>20361</v>
      </c>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v>50</v>
      </c>
      <c r="BC51" s="18" t="s">
        <v>176</v>
      </c>
      <c r="BD51" s="18" t="s">
        <v>454</v>
      </c>
      <c r="BE51" s="18" t="s">
        <v>176</v>
      </c>
      <c r="BF51" s="18" t="s">
        <v>176</v>
      </c>
      <c r="BG51" s="18" t="s">
        <v>176</v>
      </c>
      <c r="BH51" s="18" t="s">
        <v>176</v>
      </c>
      <c r="BI51" s="18" t="s">
        <v>454</v>
      </c>
      <c r="BJ51" s="18" t="s">
        <v>176</v>
      </c>
      <c r="BK51" s="18" t="s">
        <v>176</v>
      </c>
      <c r="BL51" s="18" t="s">
        <v>176</v>
      </c>
      <c r="BM51" s="18" t="s">
        <v>176</v>
      </c>
      <c r="BN51" s="18" t="s">
        <v>176</v>
      </c>
      <c r="BO51" s="18" t="s">
        <v>176</v>
      </c>
      <c r="BP51" s="18"/>
      <c r="BQ51" s="18"/>
      <c r="BR51" s="18"/>
      <c r="BS51" s="18"/>
      <c r="BT51" s="18"/>
      <c r="BU51" s="18" t="s">
        <v>20362</v>
      </c>
      <c r="BV51" s="18" t="s">
        <v>20363</v>
      </c>
      <c r="BW51" s="18"/>
      <c r="BX51" s="18">
        <v>2</v>
      </c>
      <c r="BY51" s="18"/>
      <c r="BZ51" s="18" t="s">
        <v>3227</v>
      </c>
      <c r="CA51" s="18" t="s">
        <v>17665</v>
      </c>
      <c r="CB51" s="18"/>
      <c r="CC51" s="18">
        <v>2</v>
      </c>
      <c r="CD51" s="18" t="s">
        <v>20364</v>
      </c>
      <c r="CE51" s="18" t="s">
        <v>3237</v>
      </c>
      <c r="CF51" s="18" t="s">
        <v>17722</v>
      </c>
      <c r="CG51" s="18"/>
      <c r="CH51" s="18" t="s">
        <v>20365</v>
      </c>
      <c r="CI51" s="18" t="s">
        <v>20366</v>
      </c>
      <c r="CJ51" s="18"/>
      <c r="CK51" s="18"/>
      <c r="CL51" s="18"/>
      <c r="CM51" s="18"/>
      <c r="CN51" s="18"/>
      <c r="CO51" s="18"/>
      <c r="CP51" s="18"/>
      <c r="CQ51" s="18"/>
      <c r="CR51" s="18"/>
      <c r="CS51" s="18"/>
      <c r="CT51" s="18"/>
      <c r="CU51" s="18"/>
      <c r="CV51" s="18"/>
      <c r="CW51" s="18"/>
      <c r="CX51" s="18"/>
      <c r="CY51" s="18"/>
      <c r="CZ51" s="18"/>
      <c r="DA51" s="18"/>
      <c r="DB51" s="18"/>
    </row>
    <row r="52" spans="1:106">
      <c r="A52" s="18" t="s">
        <v>20367</v>
      </c>
      <c r="B52" s="18" t="s">
        <v>17659</v>
      </c>
      <c r="C52" s="18" t="s">
        <v>20368</v>
      </c>
      <c r="D52" s="18"/>
      <c r="E52" s="18" t="s">
        <v>17886</v>
      </c>
      <c r="F52" s="18" t="s">
        <v>20369</v>
      </c>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v>51</v>
      </c>
      <c r="BC52" s="18" t="s">
        <v>170</v>
      </c>
      <c r="BD52" s="18" t="s">
        <v>170</v>
      </c>
      <c r="BE52" s="18" t="s">
        <v>170</v>
      </c>
      <c r="BF52" s="18" t="s">
        <v>170</v>
      </c>
      <c r="BG52" s="18" t="s">
        <v>170</v>
      </c>
      <c r="BH52" s="18" t="s">
        <v>170</v>
      </c>
      <c r="BI52" s="18" t="s">
        <v>170</v>
      </c>
      <c r="BJ52" s="18" t="s">
        <v>170</v>
      </c>
      <c r="BK52" s="18" t="s">
        <v>170</v>
      </c>
      <c r="BL52" s="18" t="s">
        <v>170</v>
      </c>
      <c r="BM52" s="18" t="s">
        <v>170</v>
      </c>
      <c r="BN52" s="18" t="s">
        <v>170</v>
      </c>
      <c r="BO52" s="18" t="s">
        <v>170</v>
      </c>
      <c r="BP52" s="18"/>
      <c r="BQ52" s="18"/>
      <c r="BR52" s="18"/>
      <c r="BS52" s="18"/>
      <c r="BT52" s="18"/>
      <c r="BU52" s="18" t="s">
        <v>20370</v>
      </c>
      <c r="BV52" s="18" t="s">
        <v>20371</v>
      </c>
      <c r="BW52" s="18"/>
      <c r="BX52" s="18">
        <v>3</v>
      </c>
      <c r="BY52" s="18"/>
      <c r="BZ52" s="18" t="s">
        <v>3227</v>
      </c>
      <c r="CA52" s="18" t="s">
        <v>17665</v>
      </c>
      <c r="CB52" s="18"/>
      <c r="CC52" s="18">
        <v>3</v>
      </c>
      <c r="CD52" s="18" t="s">
        <v>20372</v>
      </c>
      <c r="CE52" s="18" t="s">
        <v>3237</v>
      </c>
      <c r="CF52" s="18" t="s">
        <v>17722</v>
      </c>
      <c r="CG52" s="18"/>
      <c r="CH52" s="18" t="s">
        <v>20373</v>
      </c>
      <c r="CI52" s="18" t="s">
        <v>20374</v>
      </c>
      <c r="CJ52" s="18"/>
      <c r="CK52" s="18"/>
      <c r="CL52" s="18"/>
      <c r="CM52" s="18"/>
      <c r="CN52" s="18"/>
      <c r="CO52" s="18"/>
      <c r="CP52" s="18"/>
      <c r="CQ52" s="18"/>
      <c r="CR52" s="18"/>
      <c r="CS52" s="18"/>
      <c r="CT52" s="18"/>
      <c r="CU52" s="18"/>
      <c r="CV52" s="18"/>
      <c r="CW52" s="18"/>
      <c r="CX52" s="18"/>
      <c r="CY52" s="18"/>
      <c r="CZ52" s="18"/>
      <c r="DA52" s="18"/>
      <c r="DB52" s="18"/>
    </row>
    <row r="53" spans="1:106">
      <c r="A53" s="18" t="s">
        <v>20375</v>
      </c>
      <c r="B53" s="18" t="s">
        <v>17659</v>
      </c>
      <c r="C53" s="18" t="s">
        <v>20376</v>
      </c>
      <c r="D53" s="18"/>
      <c r="E53" s="18" t="s">
        <v>20377</v>
      </c>
      <c r="F53" s="18" t="s">
        <v>20378</v>
      </c>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v>52</v>
      </c>
      <c r="BC53" s="18" t="s">
        <v>176</v>
      </c>
      <c r="BD53" s="18" t="s">
        <v>176</v>
      </c>
      <c r="BE53" s="18" t="s">
        <v>176</v>
      </c>
      <c r="BF53" s="18" t="s">
        <v>176</v>
      </c>
      <c r="BG53" s="18" t="s">
        <v>176</v>
      </c>
      <c r="BH53" s="18" t="s">
        <v>176</v>
      </c>
      <c r="BI53" s="18" t="s">
        <v>176</v>
      </c>
      <c r="BJ53" s="18" t="s">
        <v>176</v>
      </c>
      <c r="BK53" s="18" t="s">
        <v>176</v>
      </c>
      <c r="BL53" s="18" t="s">
        <v>176</v>
      </c>
      <c r="BM53" s="18" t="s">
        <v>176</v>
      </c>
      <c r="BN53" s="18" t="s">
        <v>176</v>
      </c>
      <c r="BO53" s="18" t="s">
        <v>176</v>
      </c>
      <c r="BP53" s="18"/>
      <c r="BQ53" s="18"/>
      <c r="BR53" s="18"/>
      <c r="BS53" s="18"/>
      <c r="BT53" s="18"/>
      <c r="BU53" s="18" t="s">
        <v>20379</v>
      </c>
      <c r="BV53" s="18" t="s">
        <v>20380</v>
      </c>
      <c r="BW53" s="18"/>
      <c r="BX53" s="18">
        <v>4</v>
      </c>
      <c r="BY53" s="18"/>
      <c r="BZ53" s="18" t="s">
        <v>3227</v>
      </c>
      <c r="CA53" s="18" t="s">
        <v>17665</v>
      </c>
      <c r="CB53" s="18"/>
      <c r="CC53" s="18">
        <v>4</v>
      </c>
      <c r="CD53" s="18" t="s">
        <v>20381</v>
      </c>
      <c r="CE53" s="18" t="s">
        <v>3237</v>
      </c>
      <c r="CF53" s="18" t="s">
        <v>17722</v>
      </c>
      <c r="CG53" s="18"/>
      <c r="CH53" s="18" t="s">
        <v>20382</v>
      </c>
      <c r="CI53" s="18" t="s">
        <v>20383</v>
      </c>
      <c r="CJ53" s="18"/>
      <c r="CK53" s="18"/>
      <c r="CL53" s="18"/>
      <c r="CM53" s="18"/>
      <c r="CN53" s="18"/>
      <c r="CO53" s="18"/>
      <c r="CP53" s="18"/>
      <c r="CQ53" s="18"/>
      <c r="CR53" s="18"/>
      <c r="CS53" s="18"/>
      <c r="CT53" s="18"/>
      <c r="CU53" s="18"/>
      <c r="CV53" s="18"/>
      <c r="CW53" s="18"/>
      <c r="CX53" s="18"/>
      <c r="CY53" s="18"/>
      <c r="CZ53" s="18"/>
      <c r="DA53" s="18"/>
      <c r="DB53" s="18"/>
    </row>
    <row r="54" spans="1:106">
      <c r="A54" s="18" t="s">
        <v>20384</v>
      </c>
      <c r="B54" s="18" t="s">
        <v>17659</v>
      </c>
      <c r="C54" s="18" t="s">
        <v>20176</v>
      </c>
      <c r="D54" s="18"/>
      <c r="E54" s="18" t="s">
        <v>17888</v>
      </c>
      <c r="F54" s="18" t="s">
        <v>20385</v>
      </c>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v>200</v>
      </c>
      <c r="BC54" s="18" t="s">
        <v>176</v>
      </c>
      <c r="BD54" s="18" t="s">
        <v>176</v>
      </c>
      <c r="BE54" s="18" t="s">
        <v>176</v>
      </c>
      <c r="BF54" s="18" t="s">
        <v>176</v>
      </c>
      <c r="BG54" s="18" t="s">
        <v>176</v>
      </c>
      <c r="BH54" s="18" t="s">
        <v>176</v>
      </c>
      <c r="BI54" s="18" t="s">
        <v>176</v>
      </c>
      <c r="BJ54" s="18" t="s">
        <v>176</v>
      </c>
      <c r="BK54" s="18" t="s">
        <v>176</v>
      </c>
      <c r="BL54" s="18" t="s">
        <v>176</v>
      </c>
      <c r="BM54" s="18" t="s">
        <v>176</v>
      </c>
      <c r="BN54" s="18" t="s">
        <v>176</v>
      </c>
      <c r="BO54" s="18" t="s">
        <v>176</v>
      </c>
      <c r="BP54" s="18"/>
      <c r="BQ54" s="18"/>
      <c r="BR54" s="18"/>
      <c r="BS54" s="18"/>
      <c r="BT54" s="18"/>
      <c r="BU54" s="18" t="s">
        <v>3380</v>
      </c>
      <c r="BV54" s="18" t="s">
        <v>976</v>
      </c>
      <c r="BW54" s="18"/>
      <c r="BX54" s="18">
        <v>5</v>
      </c>
      <c r="BY54" s="18"/>
      <c r="BZ54" s="18" t="s">
        <v>3227</v>
      </c>
      <c r="CA54" s="18" t="s">
        <v>17665</v>
      </c>
      <c r="CB54" s="18"/>
      <c r="CC54" s="18">
        <v>5</v>
      </c>
      <c r="CD54" s="18" t="s">
        <v>20386</v>
      </c>
      <c r="CE54" s="18" t="s">
        <v>3237</v>
      </c>
      <c r="CF54" s="18" t="s">
        <v>17722</v>
      </c>
      <c r="CG54" s="18"/>
      <c r="CH54" s="18" t="s">
        <v>20387</v>
      </c>
      <c r="CI54" s="18" t="s">
        <v>20388</v>
      </c>
      <c r="CJ54" s="18"/>
      <c r="CK54" s="18"/>
      <c r="CL54" s="18"/>
      <c r="CM54" s="18"/>
      <c r="CN54" s="18"/>
      <c r="CO54" s="18"/>
      <c r="CP54" s="18"/>
      <c r="CQ54" s="18"/>
      <c r="CR54" s="18"/>
      <c r="CS54" s="18"/>
      <c r="CT54" s="18"/>
      <c r="CU54" s="18"/>
      <c r="CV54" s="18"/>
      <c r="CW54" s="18"/>
      <c r="CX54" s="18"/>
      <c r="CY54" s="18"/>
      <c r="CZ54" s="18"/>
      <c r="DA54" s="18"/>
      <c r="DB54" s="18"/>
    </row>
    <row r="55" spans="1:106">
      <c r="A55" s="18" t="s">
        <v>20389</v>
      </c>
      <c r="B55" s="18" t="s">
        <v>17659</v>
      </c>
      <c r="C55" s="18" t="s">
        <v>20170</v>
      </c>
      <c r="D55" s="18"/>
      <c r="E55" s="18" t="s">
        <v>1042</v>
      </c>
      <c r="F55" s="18" t="s">
        <v>20390</v>
      </c>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v>54</v>
      </c>
      <c r="BC55" s="18" t="s">
        <v>176</v>
      </c>
      <c r="BD55" s="18" t="s">
        <v>176</v>
      </c>
      <c r="BE55" s="18" t="s">
        <v>176</v>
      </c>
      <c r="BF55" s="18" t="s">
        <v>176</v>
      </c>
      <c r="BG55" s="18" t="s">
        <v>176</v>
      </c>
      <c r="BH55" s="18" t="s">
        <v>176</v>
      </c>
      <c r="BI55" s="18" t="s">
        <v>176</v>
      </c>
      <c r="BJ55" s="18" t="s">
        <v>176</v>
      </c>
      <c r="BK55" s="18" t="s">
        <v>176</v>
      </c>
      <c r="BL55" s="18" t="s">
        <v>176</v>
      </c>
      <c r="BM55" s="18" t="s">
        <v>176</v>
      </c>
      <c r="BN55" s="18" t="s">
        <v>176</v>
      </c>
      <c r="BO55" s="18" t="s">
        <v>176</v>
      </c>
      <c r="BP55" s="18"/>
      <c r="BQ55" s="18"/>
      <c r="BR55" s="18"/>
      <c r="BS55" s="18"/>
      <c r="BT55" s="18"/>
      <c r="BU55" s="18" t="s">
        <v>20391</v>
      </c>
      <c r="BV55" s="18" t="s">
        <v>977</v>
      </c>
      <c r="BW55" s="18"/>
      <c r="BX55" s="18">
        <v>6</v>
      </c>
      <c r="BY55" s="18"/>
      <c r="BZ55" s="18" t="s">
        <v>3227</v>
      </c>
      <c r="CA55" s="18" t="s">
        <v>17665</v>
      </c>
      <c r="CB55" s="18"/>
      <c r="CC55" s="18">
        <v>6</v>
      </c>
      <c r="CD55" s="18" t="s">
        <v>20392</v>
      </c>
      <c r="CE55" s="18" t="s">
        <v>3237</v>
      </c>
      <c r="CF55" s="18" t="s">
        <v>17722</v>
      </c>
      <c r="CG55" s="18"/>
      <c r="CH55" s="18" t="s">
        <v>20393</v>
      </c>
      <c r="CI55" s="18" t="s">
        <v>20394</v>
      </c>
      <c r="CJ55" s="18"/>
      <c r="CK55" s="18"/>
      <c r="CL55" s="18"/>
      <c r="CM55" s="18"/>
      <c r="CN55" s="18"/>
      <c r="CO55" s="18"/>
      <c r="CP55" s="18"/>
      <c r="CQ55" s="18"/>
      <c r="CR55" s="18"/>
      <c r="CS55" s="18"/>
      <c r="CT55" s="18"/>
      <c r="CU55" s="18"/>
      <c r="CV55" s="18"/>
      <c r="CW55" s="18"/>
      <c r="CX55" s="18"/>
      <c r="CY55" s="18"/>
      <c r="CZ55" s="18"/>
      <c r="DA55" s="18"/>
      <c r="DB55" s="18"/>
    </row>
    <row r="56" spans="1:106">
      <c r="A56" s="18" t="s">
        <v>20395</v>
      </c>
      <c r="B56" s="18" t="s">
        <v>17659</v>
      </c>
      <c r="C56" s="18" t="s">
        <v>20017</v>
      </c>
      <c r="D56" s="18"/>
      <c r="E56" s="18" t="s">
        <v>17893</v>
      </c>
      <c r="F56" s="18" t="s">
        <v>20396</v>
      </c>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v>55</v>
      </c>
      <c r="BC56" s="18" t="s">
        <v>218</v>
      </c>
      <c r="BD56" s="18" t="s">
        <v>218</v>
      </c>
      <c r="BE56" s="18" t="s">
        <v>218</v>
      </c>
      <c r="BF56" s="18" t="s">
        <v>218</v>
      </c>
      <c r="BG56" s="18" t="s">
        <v>218</v>
      </c>
      <c r="BH56" s="18" t="s">
        <v>218</v>
      </c>
      <c r="BI56" s="18" t="s">
        <v>218</v>
      </c>
      <c r="BJ56" s="18" t="s">
        <v>218</v>
      </c>
      <c r="BK56" s="18" t="s">
        <v>218</v>
      </c>
      <c r="BL56" s="18" t="s">
        <v>218</v>
      </c>
      <c r="BM56" s="18" t="s">
        <v>218</v>
      </c>
      <c r="BN56" s="18" t="s">
        <v>218</v>
      </c>
      <c r="BO56" s="18" t="s">
        <v>218</v>
      </c>
      <c r="BP56" s="18"/>
      <c r="BQ56" s="18"/>
      <c r="BR56" s="18"/>
      <c r="BS56" s="18"/>
      <c r="BT56" s="18"/>
      <c r="BU56" s="18" t="s">
        <v>20397</v>
      </c>
      <c r="BV56" s="18" t="s">
        <v>20398</v>
      </c>
      <c r="BW56" s="18"/>
      <c r="BX56" s="18">
        <v>7</v>
      </c>
      <c r="BY56" s="18"/>
      <c r="BZ56" s="18" t="s">
        <v>3227</v>
      </c>
      <c r="CA56" s="18" t="s">
        <v>17665</v>
      </c>
      <c r="CB56" s="18"/>
      <c r="CC56" s="18">
        <v>1</v>
      </c>
      <c r="CD56" s="18" t="s">
        <v>20399</v>
      </c>
      <c r="CE56" s="18" t="s">
        <v>3244</v>
      </c>
      <c r="CF56" s="18" t="s">
        <v>17722</v>
      </c>
      <c r="CG56" s="18"/>
      <c r="CH56" s="18" t="s">
        <v>20400</v>
      </c>
      <c r="CI56" s="18" t="s">
        <v>20401</v>
      </c>
      <c r="CJ56" s="18"/>
      <c r="CK56" s="18"/>
      <c r="CL56" s="18"/>
      <c r="CM56" s="18"/>
      <c r="CN56" s="18"/>
      <c r="CO56" s="18"/>
      <c r="CP56" s="18"/>
      <c r="CQ56" s="18"/>
      <c r="CR56" s="18"/>
      <c r="CS56" s="18"/>
      <c r="CT56" s="18"/>
      <c r="CU56" s="18"/>
      <c r="CV56" s="18"/>
      <c r="CW56" s="18"/>
      <c r="CX56" s="18"/>
      <c r="CY56" s="18"/>
      <c r="CZ56" s="18"/>
      <c r="DA56" s="18"/>
      <c r="DB56" s="18"/>
    </row>
    <row r="57" spans="1:106">
      <c r="A57" s="18" t="s">
        <v>20402</v>
      </c>
      <c r="B57" s="18" t="s">
        <v>17659</v>
      </c>
      <c r="C57" s="18" t="s">
        <v>20403</v>
      </c>
      <c r="D57" s="18"/>
      <c r="E57" s="18" t="s">
        <v>1043</v>
      </c>
      <c r="F57" s="18" t="s">
        <v>20404</v>
      </c>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v>220</v>
      </c>
      <c r="BC57" s="18" t="s">
        <v>176</v>
      </c>
      <c r="BD57" s="18" t="s">
        <v>176</v>
      </c>
      <c r="BE57" s="18" t="s">
        <v>176</v>
      </c>
      <c r="BF57" s="18" t="s">
        <v>176</v>
      </c>
      <c r="BG57" s="18" t="s">
        <v>176</v>
      </c>
      <c r="BH57" s="18" t="s">
        <v>176</v>
      </c>
      <c r="BI57" s="18" t="s">
        <v>176</v>
      </c>
      <c r="BJ57" s="18" t="s">
        <v>176</v>
      </c>
      <c r="BK57" s="18" t="s">
        <v>176</v>
      </c>
      <c r="BL57" s="18" t="s">
        <v>176</v>
      </c>
      <c r="BM57" s="18" t="s">
        <v>176</v>
      </c>
      <c r="BN57" s="18" t="s">
        <v>176</v>
      </c>
      <c r="BO57" s="18" t="s">
        <v>176</v>
      </c>
      <c r="BP57" s="18"/>
      <c r="BQ57" s="18"/>
      <c r="BR57" s="18"/>
      <c r="BS57" s="18"/>
      <c r="BT57" s="18"/>
      <c r="BU57" s="18" t="s">
        <v>20405</v>
      </c>
      <c r="BV57" s="18" t="s">
        <v>20406</v>
      </c>
      <c r="BW57" s="18"/>
      <c r="BX57" s="18">
        <v>8</v>
      </c>
      <c r="BY57" s="18"/>
      <c r="BZ57" s="18" t="s">
        <v>3227</v>
      </c>
      <c r="CA57" s="18" t="s">
        <v>17665</v>
      </c>
      <c r="CB57" s="18"/>
      <c r="CC57" s="18">
        <v>2</v>
      </c>
      <c r="CD57" s="18" t="s">
        <v>20407</v>
      </c>
      <c r="CE57" s="18" t="s">
        <v>3244</v>
      </c>
      <c r="CF57" s="18" t="s">
        <v>17722</v>
      </c>
      <c r="CG57" s="18"/>
      <c r="CH57" s="18" t="s">
        <v>20408</v>
      </c>
      <c r="CI57" s="18" t="s">
        <v>20409</v>
      </c>
      <c r="CJ57" s="18"/>
      <c r="CK57" s="18"/>
      <c r="CL57" s="18"/>
      <c r="CM57" s="18"/>
      <c r="CN57" s="18"/>
      <c r="CO57" s="18"/>
      <c r="CP57" s="18"/>
      <c r="CQ57" s="18"/>
      <c r="CR57" s="18"/>
      <c r="CS57" s="18"/>
      <c r="CT57" s="18"/>
      <c r="CU57" s="18"/>
      <c r="CV57" s="18"/>
      <c r="CW57" s="18"/>
      <c r="CX57" s="18"/>
      <c r="CY57" s="18"/>
      <c r="CZ57" s="18"/>
      <c r="DA57" s="18"/>
      <c r="DB57" s="18"/>
    </row>
    <row r="58" spans="1:106">
      <c r="A58" s="18" t="s">
        <v>20410</v>
      </c>
      <c r="B58" s="18" t="s">
        <v>17659</v>
      </c>
      <c r="C58" s="18" t="s">
        <v>20411</v>
      </c>
      <c r="D58" s="18"/>
      <c r="E58" s="18" t="s">
        <v>17896</v>
      </c>
      <c r="F58" s="18" t="s">
        <v>20412</v>
      </c>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v>57</v>
      </c>
      <c r="BC58" s="18" t="s">
        <v>218</v>
      </c>
      <c r="BD58" s="18" t="s">
        <v>218</v>
      </c>
      <c r="BE58" s="18" t="s">
        <v>218</v>
      </c>
      <c r="BF58" s="18" t="s">
        <v>218</v>
      </c>
      <c r="BG58" s="18" t="s">
        <v>218</v>
      </c>
      <c r="BH58" s="18" t="s">
        <v>218</v>
      </c>
      <c r="BI58" s="18" t="s">
        <v>218</v>
      </c>
      <c r="BJ58" s="18" t="s">
        <v>218</v>
      </c>
      <c r="BK58" s="18" t="s">
        <v>218</v>
      </c>
      <c r="BL58" s="18" t="s">
        <v>218</v>
      </c>
      <c r="BM58" s="18" t="s">
        <v>218</v>
      </c>
      <c r="BN58" s="18" t="s">
        <v>218</v>
      </c>
      <c r="BO58" s="18" t="s">
        <v>218</v>
      </c>
      <c r="BP58" s="18"/>
      <c r="BQ58" s="18"/>
      <c r="BR58" s="18"/>
      <c r="BS58" s="18"/>
      <c r="BT58" s="18"/>
      <c r="BU58" s="18" t="s">
        <v>3313</v>
      </c>
      <c r="BV58" s="18" t="s">
        <v>3274</v>
      </c>
      <c r="BW58" s="18"/>
      <c r="BX58" s="18">
        <v>9</v>
      </c>
      <c r="BY58" s="18"/>
      <c r="BZ58" s="18" t="s">
        <v>3227</v>
      </c>
      <c r="CA58" s="18" t="s">
        <v>17665</v>
      </c>
      <c r="CB58" s="18"/>
      <c r="CC58" s="18">
        <v>3</v>
      </c>
      <c r="CD58" s="18" t="s">
        <v>20413</v>
      </c>
      <c r="CE58" s="18" t="s">
        <v>3244</v>
      </c>
      <c r="CF58" s="18" t="s">
        <v>17722</v>
      </c>
      <c r="CG58" s="18"/>
      <c r="CH58" s="18" t="s">
        <v>20414</v>
      </c>
      <c r="CI58" s="18" t="s">
        <v>20415</v>
      </c>
      <c r="CJ58" s="18"/>
      <c r="CK58" s="18"/>
      <c r="CL58" s="18"/>
      <c r="CM58" s="18"/>
      <c r="CN58" s="18"/>
      <c r="CO58" s="18"/>
      <c r="CP58" s="18"/>
      <c r="CQ58" s="18"/>
      <c r="CR58" s="18"/>
      <c r="CS58" s="18"/>
      <c r="CT58" s="18"/>
      <c r="CU58" s="18"/>
      <c r="CV58" s="18"/>
      <c r="CW58" s="18"/>
      <c r="CX58" s="18"/>
      <c r="CY58" s="18"/>
      <c r="CZ58" s="18"/>
      <c r="DA58" s="18"/>
      <c r="DB58" s="18"/>
    </row>
    <row r="59" spans="1:106">
      <c r="A59" s="18" t="s">
        <v>20416</v>
      </c>
      <c r="B59" s="18" t="s">
        <v>17659</v>
      </c>
      <c r="C59" s="18" t="s">
        <v>20417</v>
      </c>
      <c r="D59" s="18"/>
      <c r="E59" s="18" t="s">
        <v>17898</v>
      </c>
      <c r="F59" s="18" t="s">
        <v>20418</v>
      </c>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v>58</v>
      </c>
      <c r="BC59" s="18" t="s">
        <v>176</v>
      </c>
      <c r="BD59" s="18" t="s">
        <v>176</v>
      </c>
      <c r="BE59" s="18" t="s">
        <v>176</v>
      </c>
      <c r="BF59" s="18" t="s">
        <v>176</v>
      </c>
      <c r="BG59" s="18" t="s">
        <v>176</v>
      </c>
      <c r="BH59" s="18" t="s">
        <v>176</v>
      </c>
      <c r="BI59" s="18" t="s">
        <v>176</v>
      </c>
      <c r="BJ59" s="18" t="s">
        <v>176</v>
      </c>
      <c r="BK59" s="18" t="s">
        <v>176</v>
      </c>
      <c r="BL59" s="18" t="s">
        <v>176</v>
      </c>
      <c r="BM59" s="18" t="s">
        <v>176</v>
      </c>
      <c r="BN59" s="18" t="s">
        <v>176</v>
      </c>
      <c r="BO59" s="18" t="s">
        <v>176</v>
      </c>
      <c r="BP59" s="18"/>
      <c r="BQ59" s="18"/>
      <c r="BR59" s="18"/>
      <c r="BS59" s="18"/>
      <c r="BT59" s="18"/>
      <c r="BU59" s="18" t="s">
        <v>3319</v>
      </c>
      <c r="BV59" s="18" t="s">
        <v>997</v>
      </c>
      <c r="BW59" s="18"/>
      <c r="BX59" s="18">
        <v>10</v>
      </c>
      <c r="BY59" s="18"/>
      <c r="BZ59" s="18" t="s">
        <v>3227</v>
      </c>
      <c r="CA59" s="18" t="s">
        <v>17665</v>
      </c>
      <c r="CB59" s="18"/>
      <c r="CC59" s="18">
        <v>4</v>
      </c>
      <c r="CD59" s="18" t="s">
        <v>20419</v>
      </c>
      <c r="CE59" s="18" t="s">
        <v>3244</v>
      </c>
      <c r="CF59" s="18" t="s">
        <v>17722</v>
      </c>
      <c r="CG59" s="18"/>
      <c r="CH59" s="18" t="s">
        <v>20420</v>
      </c>
      <c r="CI59" s="18" t="s">
        <v>20421</v>
      </c>
      <c r="CJ59" s="18"/>
      <c r="CK59" s="18"/>
      <c r="CL59" s="18"/>
      <c r="CM59" s="18"/>
      <c r="CN59" s="18"/>
      <c r="CO59" s="18"/>
      <c r="CP59" s="18"/>
      <c r="CQ59" s="18"/>
      <c r="CR59" s="18"/>
      <c r="CS59" s="18"/>
      <c r="CT59" s="18"/>
      <c r="CU59" s="18"/>
      <c r="CV59" s="18"/>
      <c r="CW59" s="18"/>
      <c r="CX59" s="18"/>
      <c r="CY59" s="18"/>
      <c r="CZ59" s="18"/>
      <c r="DA59" s="18"/>
      <c r="DB59" s="18"/>
    </row>
    <row r="60" spans="1:106">
      <c r="A60" s="18" t="s">
        <v>20422</v>
      </c>
      <c r="B60" s="18" t="s">
        <v>17659</v>
      </c>
      <c r="C60" s="18" t="s">
        <v>20423</v>
      </c>
      <c r="D60" s="18"/>
      <c r="E60" s="18" t="s">
        <v>17900</v>
      </c>
      <c r="F60" s="18" t="s">
        <v>20424</v>
      </c>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v>59</v>
      </c>
      <c r="BC60" s="18" t="s">
        <v>176</v>
      </c>
      <c r="BD60" s="18" t="s">
        <v>176</v>
      </c>
      <c r="BE60" s="18" t="s">
        <v>176</v>
      </c>
      <c r="BF60" s="18" t="s">
        <v>176</v>
      </c>
      <c r="BG60" s="18" t="s">
        <v>176</v>
      </c>
      <c r="BH60" s="18" t="s">
        <v>176</v>
      </c>
      <c r="BI60" s="18" t="s">
        <v>176</v>
      </c>
      <c r="BJ60" s="18" t="s">
        <v>176</v>
      </c>
      <c r="BK60" s="18" t="s">
        <v>176</v>
      </c>
      <c r="BL60" s="18" t="s">
        <v>176</v>
      </c>
      <c r="BM60" s="18" t="s">
        <v>176</v>
      </c>
      <c r="BN60" s="18" t="s">
        <v>176</v>
      </c>
      <c r="BO60" s="18" t="s">
        <v>176</v>
      </c>
      <c r="BP60" s="18"/>
      <c r="BQ60" s="18"/>
      <c r="BR60" s="18"/>
      <c r="BS60" s="18"/>
      <c r="BT60" s="18"/>
      <c r="BU60" s="18" t="s">
        <v>20425</v>
      </c>
      <c r="BV60" s="18" t="s">
        <v>969</v>
      </c>
      <c r="BW60" s="18"/>
      <c r="BX60" s="18">
        <v>11</v>
      </c>
      <c r="BY60" s="18"/>
      <c r="BZ60" s="18" t="s">
        <v>3227</v>
      </c>
      <c r="CA60" s="18" t="s">
        <v>17665</v>
      </c>
      <c r="CB60" s="18"/>
      <c r="CC60" s="18">
        <v>5</v>
      </c>
      <c r="CD60" s="18" t="s">
        <v>20426</v>
      </c>
      <c r="CE60" s="18" t="s">
        <v>3244</v>
      </c>
      <c r="CF60" s="18" t="s">
        <v>17722</v>
      </c>
      <c r="CG60" s="18"/>
      <c r="CH60" s="18" t="s">
        <v>20427</v>
      </c>
      <c r="CI60" s="18" t="s">
        <v>20428</v>
      </c>
      <c r="CJ60" s="18"/>
      <c r="CK60" s="18"/>
      <c r="CL60" s="18"/>
      <c r="CM60" s="18"/>
      <c r="CN60" s="18"/>
      <c r="CO60" s="18"/>
      <c r="CP60" s="18"/>
      <c r="CQ60" s="18"/>
      <c r="CR60" s="18"/>
      <c r="CS60" s="18"/>
      <c r="CT60" s="18"/>
      <c r="CU60" s="18"/>
      <c r="CV60" s="18"/>
      <c r="CW60" s="18"/>
      <c r="CX60" s="18"/>
      <c r="CY60" s="18"/>
      <c r="CZ60" s="18"/>
      <c r="DA60" s="18"/>
      <c r="DB60" s="18"/>
    </row>
    <row r="61" spans="1:106">
      <c r="A61" s="18" t="s">
        <v>20429</v>
      </c>
      <c r="B61" s="18" t="s">
        <v>17659</v>
      </c>
      <c r="C61" s="18" t="s">
        <v>20430</v>
      </c>
      <c r="D61" s="18"/>
      <c r="E61" s="18" t="s">
        <v>1045</v>
      </c>
      <c r="F61" s="18" t="s">
        <v>20431</v>
      </c>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c r="AZ61" s="18"/>
      <c r="BA61" s="18"/>
      <c r="BB61" s="18">
        <v>60</v>
      </c>
      <c r="BC61" s="18" t="s">
        <v>176</v>
      </c>
      <c r="BD61" s="18" t="s">
        <v>176</v>
      </c>
      <c r="BE61" s="18" t="s">
        <v>176</v>
      </c>
      <c r="BF61" s="18" t="s">
        <v>176</v>
      </c>
      <c r="BG61" s="18" t="s">
        <v>176</v>
      </c>
      <c r="BH61" s="18" t="s">
        <v>176</v>
      </c>
      <c r="BI61" s="18" t="s">
        <v>176</v>
      </c>
      <c r="BJ61" s="18" t="s">
        <v>176</v>
      </c>
      <c r="BK61" s="18" t="s">
        <v>176</v>
      </c>
      <c r="BL61" s="18" t="s">
        <v>176</v>
      </c>
      <c r="BM61" s="18" t="s">
        <v>176</v>
      </c>
      <c r="BN61" s="18" t="s">
        <v>176</v>
      </c>
      <c r="BO61" s="18" t="s">
        <v>176</v>
      </c>
      <c r="BP61" s="18"/>
      <c r="BQ61" s="18"/>
      <c r="BR61" s="18"/>
      <c r="BS61" s="18"/>
      <c r="BT61" s="18"/>
      <c r="BU61" s="18" t="s">
        <v>20432</v>
      </c>
      <c r="BV61" s="18" t="s">
        <v>3299</v>
      </c>
      <c r="BW61" s="18"/>
      <c r="BX61" s="18">
        <v>12</v>
      </c>
      <c r="BY61" s="18"/>
      <c r="BZ61" s="18" t="s">
        <v>3227</v>
      </c>
      <c r="CA61" s="18" t="s">
        <v>17665</v>
      </c>
      <c r="CB61" s="18"/>
      <c r="CC61" s="18">
        <v>6</v>
      </c>
      <c r="CD61" s="18" t="s">
        <v>20433</v>
      </c>
      <c r="CE61" s="18" t="s">
        <v>3244</v>
      </c>
      <c r="CF61" s="18" t="s">
        <v>17722</v>
      </c>
      <c r="CG61" s="18"/>
      <c r="CH61" s="18" t="s">
        <v>20434</v>
      </c>
      <c r="CI61" s="18" t="s">
        <v>20435</v>
      </c>
      <c r="CJ61" s="18"/>
      <c r="CK61" s="18"/>
      <c r="CL61" s="18"/>
      <c r="CM61" s="18"/>
      <c r="CN61" s="18"/>
      <c r="CO61" s="18"/>
      <c r="CP61" s="18"/>
      <c r="CQ61" s="18"/>
      <c r="CR61" s="18"/>
      <c r="CS61" s="18"/>
      <c r="CT61" s="18"/>
      <c r="CU61" s="18"/>
      <c r="CV61" s="18"/>
      <c r="CW61" s="18"/>
      <c r="CX61" s="18"/>
      <c r="CY61" s="18"/>
      <c r="CZ61" s="18"/>
      <c r="DA61" s="18"/>
      <c r="DB61" s="18"/>
    </row>
    <row r="62" spans="1:106">
      <c r="A62" s="18" t="s">
        <v>20436</v>
      </c>
      <c r="B62" s="18" t="s">
        <v>17684</v>
      </c>
      <c r="C62" s="18" t="s">
        <v>20437</v>
      </c>
      <c r="D62" s="18"/>
      <c r="E62" s="18" t="s">
        <v>17903</v>
      </c>
      <c r="F62" s="18" t="s">
        <v>20438</v>
      </c>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v>66</v>
      </c>
      <c r="BC62" s="18" t="s">
        <v>176</v>
      </c>
      <c r="BD62" s="18" t="s">
        <v>176</v>
      </c>
      <c r="BE62" s="18" t="s">
        <v>176</v>
      </c>
      <c r="BF62" s="18" t="s">
        <v>176</v>
      </c>
      <c r="BG62" s="18" t="s">
        <v>176</v>
      </c>
      <c r="BH62" s="18" t="s">
        <v>176</v>
      </c>
      <c r="BI62" s="18" t="s">
        <v>176</v>
      </c>
      <c r="BJ62" s="18" t="s">
        <v>176</v>
      </c>
      <c r="BK62" s="18" t="s">
        <v>176</v>
      </c>
      <c r="BL62" s="18" t="s">
        <v>176</v>
      </c>
      <c r="BM62" s="18" t="s">
        <v>176</v>
      </c>
      <c r="BN62" s="18" t="s">
        <v>176</v>
      </c>
      <c r="BO62" s="18" t="s">
        <v>176</v>
      </c>
      <c r="BP62" s="18"/>
      <c r="BQ62" s="18"/>
      <c r="BR62" s="18"/>
      <c r="BS62" s="18"/>
      <c r="BT62" s="18"/>
      <c r="BU62" s="18" t="s">
        <v>20439</v>
      </c>
      <c r="BV62" s="18" t="s">
        <v>971</v>
      </c>
      <c r="BW62" s="18"/>
      <c r="BX62" s="18">
        <v>1</v>
      </c>
      <c r="BY62" s="18" t="s">
        <v>5752</v>
      </c>
      <c r="BZ62" s="18" t="s">
        <v>3228</v>
      </c>
      <c r="CA62" s="18" t="s">
        <v>17665</v>
      </c>
      <c r="CB62" s="18"/>
      <c r="CC62" s="18">
        <v>1</v>
      </c>
      <c r="CD62" s="18" t="s">
        <v>20440</v>
      </c>
      <c r="CE62" s="18" t="s">
        <v>3237</v>
      </c>
      <c r="CF62" s="18" t="s">
        <v>3796</v>
      </c>
      <c r="CG62" s="18"/>
      <c r="CH62" s="18" t="s">
        <v>20441</v>
      </c>
      <c r="CI62" s="18" t="s">
        <v>20442</v>
      </c>
      <c r="CJ62" s="18"/>
      <c r="CK62" s="18"/>
      <c r="CL62" s="18"/>
      <c r="CM62" s="18"/>
      <c r="CN62" s="18"/>
      <c r="CO62" s="18"/>
      <c r="CP62" s="18"/>
      <c r="CQ62" s="18"/>
      <c r="CR62" s="18"/>
      <c r="CS62" s="18"/>
      <c r="CT62" s="18"/>
      <c r="CU62" s="18"/>
      <c r="CV62" s="18"/>
      <c r="CW62" s="18"/>
      <c r="CX62" s="18"/>
      <c r="CY62" s="18"/>
      <c r="CZ62" s="18"/>
      <c r="DA62" s="18"/>
      <c r="DB62" s="18"/>
    </row>
    <row r="63" spans="1:106">
      <c r="A63" s="18" t="s">
        <v>20443</v>
      </c>
      <c r="B63" s="18" t="s">
        <v>17684</v>
      </c>
      <c r="C63" s="18" t="s">
        <v>20444</v>
      </c>
      <c r="D63" s="18"/>
      <c r="E63" s="18" t="s">
        <v>20445</v>
      </c>
      <c r="F63" s="18" t="s">
        <v>20446</v>
      </c>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v>67</v>
      </c>
      <c r="BC63" s="18" t="s">
        <v>176</v>
      </c>
      <c r="BD63" s="18" t="s">
        <v>176</v>
      </c>
      <c r="BE63" s="18" t="s">
        <v>176</v>
      </c>
      <c r="BF63" s="18" t="s">
        <v>176</v>
      </c>
      <c r="BG63" s="18" t="s">
        <v>176</v>
      </c>
      <c r="BH63" s="18" t="s">
        <v>176</v>
      </c>
      <c r="BI63" s="18" t="s">
        <v>176</v>
      </c>
      <c r="BJ63" s="18" t="s">
        <v>176</v>
      </c>
      <c r="BK63" s="18" t="s">
        <v>176</v>
      </c>
      <c r="BL63" s="18" t="s">
        <v>176</v>
      </c>
      <c r="BM63" s="18" t="s">
        <v>176</v>
      </c>
      <c r="BN63" s="18" t="s">
        <v>176</v>
      </c>
      <c r="BO63" s="18" t="s">
        <v>176</v>
      </c>
      <c r="BP63" s="18"/>
      <c r="BQ63" s="18"/>
      <c r="BR63" s="18"/>
      <c r="BS63" s="18"/>
      <c r="BT63" s="18"/>
      <c r="BU63" s="18" t="s">
        <v>20447</v>
      </c>
      <c r="BV63" s="18" t="s">
        <v>20448</v>
      </c>
      <c r="BW63" s="18"/>
      <c r="BX63" s="18">
        <v>2</v>
      </c>
      <c r="BY63" s="18" t="s">
        <v>5820</v>
      </c>
      <c r="BZ63" s="18" t="s">
        <v>3228</v>
      </c>
      <c r="CA63" s="18" t="s">
        <v>17665</v>
      </c>
      <c r="CB63" s="18"/>
      <c r="CC63" s="18">
        <v>2</v>
      </c>
      <c r="CD63" s="18" t="s">
        <v>20449</v>
      </c>
      <c r="CE63" s="18" t="s">
        <v>3237</v>
      </c>
      <c r="CF63" s="18" t="s">
        <v>3796</v>
      </c>
      <c r="CG63" s="18"/>
      <c r="CH63" s="18" t="s">
        <v>20450</v>
      </c>
      <c r="CI63" s="18" t="s">
        <v>20451</v>
      </c>
      <c r="CJ63" s="18"/>
      <c r="CK63" s="18"/>
      <c r="CL63" s="18"/>
      <c r="CM63" s="18"/>
      <c r="CN63" s="18"/>
      <c r="CO63" s="18"/>
      <c r="CP63" s="18"/>
      <c r="CQ63" s="18"/>
      <c r="CR63" s="18"/>
      <c r="CS63" s="18"/>
      <c r="CT63" s="18"/>
      <c r="CU63" s="18"/>
      <c r="CV63" s="18"/>
      <c r="CW63" s="18"/>
      <c r="CX63" s="18"/>
      <c r="CY63" s="18"/>
      <c r="CZ63" s="18"/>
      <c r="DA63" s="18"/>
      <c r="DB63" s="18"/>
    </row>
    <row r="64" spans="1:106">
      <c r="A64" s="18" t="s">
        <v>20452</v>
      </c>
      <c r="B64" s="18" t="s">
        <v>17684</v>
      </c>
      <c r="C64" s="18" t="s">
        <v>20453</v>
      </c>
      <c r="D64" s="18"/>
      <c r="E64" s="18" t="s">
        <v>20454</v>
      </c>
      <c r="F64" s="18" t="s">
        <v>20455</v>
      </c>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v>240</v>
      </c>
      <c r="BC64" s="18" t="s">
        <v>176</v>
      </c>
      <c r="BD64" s="18" t="s">
        <v>176</v>
      </c>
      <c r="BE64" s="18" t="s">
        <v>176</v>
      </c>
      <c r="BF64" s="18" t="s">
        <v>176</v>
      </c>
      <c r="BG64" s="18" t="s">
        <v>176</v>
      </c>
      <c r="BH64" s="18" t="s">
        <v>176</v>
      </c>
      <c r="BI64" s="18" t="s">
        <v>176</v>
      </c>
      <c r="BJ64" s="18" t="s">
        <v>176</v>
      </c>
      <c r="BK64" s="18" t="s">
        <v>176</v>
      </c>
      <c r="BL64" s="18" t="s">
        <v>176</v>
      </c>
      <c r="BM64" s="18" t="s">
        <v>176</v>
      </c>
      <c r="BN64" s="18" t="s">
        <v>176</v>
      </c>
      <c r="BO64" s="18" t="s">
        <v>176</v>
      </c>
      <c r="BP64" s="18"/>
      <c r="BQ64" s="18"/>
      <c r="BR64" s="18"/>
      <c r="BS64" s="18"/>
      <c r="BT64" s="18"/>
      <c r="BU64" s="18" t="s">
        <v>20456</v>
      </c>
      <c r="BV64" s="18" t="s">
        <v>985</v>
      </c>
      <c r="BW64" s="18"/>
      <c r="BX64" s="18">
        <v>3</v>
      </c>
      <c r="BY64" s="18" t="s">
        <v>5882</v>
      </c>
      <c r="BZ64" s="18" t="s">
        <v>3228</v>
      </c>
      <c r="CA64" s="18" t="s">
        <v>17665</v>
      </c>
      <c r="CB64" s="18"/>
      <c r="CC64" s="18">
        <v>3</v>
      </c>
      <c r="CD64" s="18" t="s">
        <v>20457</v>
      </c>
      <c r="CE64" s="18" t="s">
        <v>3237</v>
      </c>
      <c r="CF64" s="18" t="s">
        <v>3796</v>
      </c>
      <c r="CG64" s="18"/>
      <c r="CH64" s="18" t="s">
        <v>20458</v>
      </c>
      <c r="CI64" s="18" t="s">
        <v>20459</v>
      </c>
      <c r="CJ64" s="18"/>
      <c r="CK64" s="18"/>
      <c r="CL64" s="18"/>
      <c r="CM64" s="18"/>
      <c r="CN64" s="18"/>
      <c r="CO64" s="18"/>
      <c r="CP64" s="18"/>
      <c r="CQ64" s="18"/>
      <c r="CR64" s="18"/>
      <c r="CS64" s="18"/>
      <c r="CT64" s="18"/>
      <c r="CU64" s="18"/>
      <c r="CV64" s="18"/>
      <c r="CW64" s="18"/>
      <c r="CX64" s="18"/>
      <c r="CY64" s="18"/>
      <c r="CZ64" s="18"/>
      <c r="DA64" s="18"/>
      <c r="DB64" s="18"/>
    </row>
    <row r="65" spans="1:106">
      <c r="A65" s="18" t="s">
        <v>20460</v>
      </c>
      <c r="B65" s="18" t="s">
        <v>17684</v>
      </c>
      <c r="C65" s="18" t="s">
        <v>20461</v>
      </c>
      <c r="D65" s="18"/>
      <c r="E65" s="18" t="s">
        <v>17905</v>
      </c>
      <c r="F65" s="18" t="s">
        <v>20462</v>
      </c>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v>64</v>
      </c>
      <c r="BC65" s="18" t="s">
        <v>176</v>
      </c>
      <c r="BD65" s="18" t="s">
        <v>176</v>
      </c>
      <c r="BE65" s="18" t="s">
        <v>176</v>
      </c>
      <c r="BF65" s="18" t="s">
        <v>176</v>
      </c>
      <c r="BG65" s="18" t="s">
        <v>176</v>
      </c>
      <c r="BH65" s="18" t="s">
        <v>176</v>
      </c>
      <c r="BI65" s="18" t="s">
        <v>176</v>
      </c>
      <c r="BJ65" s="18" t="s">
        <v>176</v>
      </c>
      <c r="BK65" s="18" t="s">
        <v>176</v>
      </c>
      <c r="BL65" s="18" t="s">
        <v>176</v>
      </c>
      <c r="BM65" s="18" t="s">
        <v>176</v>
      </c>
      <c r="BN65" s="18" t="s">
        <v>176</v>
      </c>
      <c r="BO65" s="18" t="s">
        <v>176</v>
      </c>
      <c r="BP65" s="18"/>
      <c r="BQ65" s="18"/>
      <c r="BR65" s="18"/>
      <c r="BS65" s="18"/>
      <c r="BT65" s="18"/>
      <c r="BU65" s="18" t="s">
        <v>20463</v>
      </c>
      <c r="BV65" s="18" t="s">
        <v>989</v>
      </c>
      <c r="BW65" s="18"/>
      <c r="BX65" s="18">
        <v>4</v>
      </c>
      <c r="BY65" s="18" t="s">
        <v>3550</v>
      </c>
      <c r="BZ65" s="18" t="s">
        <v>3228</v>
      </c>
      <c r="CA65" s="18" t="s">
        <v>17665</v>
      </c>
      <c r="CB65" s="18"/>
      <c r="CC65" s="18">
        <v>4</v>
      </c>
      <c r="CD65" s="18" t="s">
        <v>20464</v>
      </c>
      <c r="CE65" s="18" t="s">
        <v>3237</v>
      </c>
      <c r="CF65" s="18" t="s">
        <v>3796</v>
      </c>
      <c r="CG65" s="18"/>
      <c r="CH65" s="18" t="s">
        <v>20465</v>
      </c>
      <c r="CI65" s="18" t="s">
        <v>20466</v>
      </c>
      <c r="CJ65" s="18"/>
      <c r="CK65" s="18"/>
      <c r="CL65" s="18"/>
      <c r="CM65" s="18"/>
      <c r="CN65" s="18"/>
      <c r="CO65" s="18"/>
      <c r="CP65" s="18"/>
      <c r="CQ65" s="18"/>
      <c r="CR65" s="18"/>
      <c r="CS65" s="18"/>
      <c r="CT65" s="18"/>
      <c r="CU65" s="18"/>
      <c r="CV65" s="18"/>
      <c r="CW65" s="18"/>
      <c r="CX65" s="18"/>
      <c r="CY65" s="18"/>
      <c r="CZ65" s="18"/>
      <c r="DA65" s="18"/>
      <c r="DB65" s="18"/>
    </row>
    <row r="66" spans="1:106">
      <c r="A66" s="18" t="s">
        <v>20467</v>
      </c>
      <c r="B66" s="18" t="s">
        <v>17684</v>
      </c>
      <c r="C66" s="18" t="s">
        <v>20346</v>
      </c>
      <c r="D66" s="18"/>
      <c r="E66" s="18" t="s">
        <v>17907</v>
      </c>
      <c r="F66" s="18" t="s">
        <v>20468</v>
      </c>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v>65</v>
      </c>
      <c r="BC66" s="18" t="s">
        <v>176</v>
      </c>
      <c r="BD66" s="18" t="s">
        <v>176</v>
      </c>
      <c r="BE66" s="18" t="s">
        <v>176</v>
      </c>
      <c r="BF66" s="18" t="s">
        <v>176</v>
      </c>
      <c r="BG66" s="18" t="s">
        <v>176</v>
      </c>
      <c r="BH66" s="18" t="s">
        <v>176</v>
      </c>
      <c r="BI66" s="18" t="s">
        <v>176</v>
      </c>
      <c r="BJ66" s="18" t="s">
        <v>176</v>
      </c>
      <c r="BK66" s="18" t="s">
        <v>176</v>
      </c>
      <c r="BL66" s="18" t="s">
        <v>176</v>
      </c>
      <c r="BM66" s="18" t="s">
        <v>176</v>
      </c>
      <c r="BN66" s="18" t="s">
        <v>176</v>
      </c>
      <c r="BO66" s="18" t="s">
        <v>176</v>
      </c>
      <c r="BP66" s="18"/>
      <c r="BQ66" s="18"/>
      <c r="BR66" s="18"/>
      <c r="BS66" s="18"/>
      <c r="BT66" s="18"/>
      <c r="BU66" s="18" t="s">
        <v>20469</v>
      </c>
      <c r="BV66" s="18" t="s">
        <v>20470</v>
      </c>
      <c r="BW66" s="18"/>
      <c r="BX66" s="18">
        <v>5</v>
      </c>
      <c r="BY66" s="18" t="s">
        <v>5945</v>
      </c>
      <c r="BZ66" s="18" t="s">
        <v>3228</v>
      </c>
      <c r="CA66" s="18" t="s">
        <v>17665</v>
      </c>
      <c r="CB66" s="18"/>
      <c r="CC66" s="18">
        <v>5</v>
      </c>
      <c r="CD66" s="18" t="s">
        <v>20471</v>
      </c>
      <c r="CE66" s="18" t="s">
        <v>3237</v>
      </c>
      <c r="CF66" s="18" t="s">
        <v>3796</v>
      </c>
      <c r="CG66" s="18"/>
      <c r="CH66" s="18" t="s">
        <v>20472</v>
      </c>
      <c r="CI66" s="18" t="s">
        <v>20473</v>
      </c>
      <c r="CJ66" s="18"/>
      <c r="CK66" s="18"/>
      <c r="CL66" s="18"/>
      <c r="CM66" s="18"/>
      <c r="CN66" s="18"/>
      <c r="CO66" s="18"/>
      <c r="CP66" s="18"/>
      <c r="CQ66" s="18"/>
      <c r="CR66" s="18"/>
      <c r="CS66" s="18"/>
      <c r="CT66" s="18"/>
      <c r="CU66" s="18"/>
      <c r="CV66" s="18"/>
      <c r="CW66" s="18"/>
      <c r="CX66" s="18"/>
      <c r="CY66" s="18"/>
      <c r="CZ66" s="18"/>
      <c r="DA66" s="18"/>
      <c r="DB66" s="18"/>
    </row>
    <row r="67" spans="1:106">
      <c r="A67" s="18" t="s">
        <v>20474</v>
      </c>
      <c r="B67" s="18" t="s">
        <v>17684</v>
      </c>
      <c r="C67" s="18" t="s">
        <v>20475</v>
      </c>
      <c r="D67" s="18"/>
      <c r="E67" s="18" t="s">
        <v>20476</v>
      </c>
      <c r="F67" s="18" t="s">
        <v>20477</v>
      </c>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v>250</v>
      </c>
      <c r="BC67" s="18" t="s">
        <v>176</v>
      </c>
      <c r="BD67" s="18" t="s">
        <v>176</v>
      </c>
      <c r="BE67" s="18" t="s">
        <v>176</v>
      </c>
      <c r="BF67" s="18" t="s">
        <v>176</v>
      </c>
      <c r="BG67" s="18" t="s">
        <v>176</v>
      </c>
      <c r="BH67" s="18" t="s">
        <v>176</v>
      </c>
      <c r="BI67" s="18" t="s">
        <v>176</v>
      </c>
      <c r="BJ67" s="18" t="s">
        <v>176</v>
      </c>
      <c r="BK67" s="18" t="s">
        <v>176</v>
      </c>
      <c r="BL67" s="18" t="s">
        <v>176</v>
      </c>
      <c r="BM67" s="18" t="s">
        <v>176</v>
      </c>
      <c r="BN67" s="18" t="s">
        <v>176</v>
      </c>
      <c r="BO67" s="18" t="s">
        <v>176</v>
      </c>
      <c r="BP67" s="18"/>
      <c r="BQ67" s="18"/>
      <c r="BR67" s="18"/>
      <c r="BS67" s="18"/>
      <c r="BT67" s="18"/>
      <c r="BU67" s="18" t="s">
        <v>20478</v>
      </c>
      <c r="BV67" s="18" t="s">
        <v>20479</v>
      </c>
      <c r="BW67" s="18"/>
      <c r="BX67" s="18">
        <v>6</v>
      </c>
      <c r="BY67" s="18" t="s">
        <v>6011</v>
      </c>
      <c r="BZ67" s="18" t="s">
        <v>3228</v>
      </c>
      <c r="CA67" s="18" t="s">
        <v>17665</v>
      </c>
      <c r="CB67" s="18"/>
      <c r="CC67" s="18">
        <v>6</v>
      </c>
      <c r="CD67" s="18" t="s">
        <v>20480</v>
      </c>
      <c r="CE67" s="18" t="s">
        <v>3237</v>
      </c>
      <c r="CF67" s="18" t="s">
        <v>3796</v>
      </c>
      <c r="CG67" s="18"/>
      <c r="CH67" s="18" t="s">
        <v>20481</v>
      </c>
      <c r="CI67" s="18" t="s">
        <v>20482</v>
      </c>
      <c r="CJ67" s="18"/>
      <c r="CK67" s="18"/>
      <c r="CL67" s="18"/>
      <c r="CM67" s="18"/>
      <c r="CN67" s="18"/>
      <c r="CO67" s="18"/>
      <c r="CP67" s="18"/>
      <c r="CQ67" s="18"/>
      <c r="CR67" s="18"/>
      <c r="CS67" s="18"/>
      <c r="CT67" s="18"/>
      <c r="CU67" s="18"/>
      <c r="CV67" s="18"/>
      <c r="CW67" s="18"/>
      <c r="CX67" s="18"/>
      <c r="CY67" s="18"/>
      <c r="CZ67" s="18"/>
      <c r="DA67" s="18"/>
      <c r="DB67" s="18"/>
    </row>
    <row r="68" spans="1:106">
      <c r="A68" s="18" t="s">
        <v>20483</v>
      </c>
      <c r="B68" s="18" t="s">
        <v>17684</v>
      </c>
      <c r="C68" s="18" t="s">
        <v>20484</v>
      </c>
      <c r="D68" s="18"/>
      <c r="E68" s="18" t="s">
        <v>20485</v>
      </c>
      <c r="F68" s="18" t="s">
        <v>20486</v>
      </c>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v>69</v>
      </c>
      <c r="BC68" s="18" t="s">
        <v>176</v>
      </c>
      <c r="BD68" s="18" t="s">
        <v>176</v>
      </c>
      <c r="BE68" s="18" t="s">
        <v>176</v>
      </c>
      <c r="BF68" s="18" t="s">
        <v>176</v>
      </c>
      <c r="BG68" s="18" t="s">
        <v>176</v>
      </c>
      <c r="BH68" s="18" t="s">
        <v>176</v>
      </c>
      <c r="BI68" s="18" t="s">
        <v>176</v>
      </c>
      <c r="BJ68" s="18" t="s">
        <v>176</v>
      </c>
      <c r="BK68" s="18" t="s">
        <v>176</v>
      </c>
      <c r="BL68" s="18" t="s">
        <v>176</v>
      </c>
      <c r="BM68" s="18" t="s">
        <v>176</v>
      </c>
      <c r="BN68" s="18" t="s">
        <v>176</v>
      </c>
      <c r="BO68" s="18" t="s">
        <v>176</v>
      </c>
      <c r="BP68" s="18"/>
      <c r="BQ68" s="18"/>
      <c r="BR68" s="18"/>
      <c r="BS68" s="18"/>
      <c r="BT68" s="18"/>
      <c r="BU68" s="18" t="s">
        <v>20487</v>
      </c>
      <c r="BV68" s="18" t="s">
        <v>998</v>
      </c>
      <c r="BW68" s="18"/>
      <c r="BX68" s="18">
        <v>7</v>
      </c>
      <c r="BY68" s="18" t="s">
        <v>6079</v>
      </c>
      <c r="BZ68" s="18" t="s">
        <v>3228</v>
      </c>
      <c r="CA68" s="18" t="s">
        <v>17665</v>
      </c>
      <c r="CB68" s="18"/>
      <c r="CC68" s="18">
        <v>1</v>
      </c>
      <c r="CD68" s="18" t="s">
        <v>20488</v>
      </c>
      <c r="CE68" s="18" t="s">
        <v>3244</v>
      </c>
      <c r="CF68" s="18" t="s">
        <v>3796</v>
      </c>
      <c r="CG68" s="18"/>
      <c r="CH68" s="18" t="s">
        <v>20489</v>
      </c>
      <c r="CI68" s="18" t="s">
        <v>20490</v>
      </c>
      <c r="CJ68" s="18"/>
      <c r="CK68" s="18"/>
      <c r="CL68" s="18"/>
      <c r="CM68" s="18"/>
      <c r="CN68" s="18"/>
      <c r="CO68" s="18"/>
      <c r="CP68" s="18"/>
      <c r="CQ68" s="18"/>
      <c r="CR68" s="18"/>
      <c r="CS68" s="18"/>
      <c r="CT68" s="18"/>
      <c r="CU68" s="18"/>
      <c r="CV68" s="18"/>
      <c r="CW68" s="18"/>
      <c r="CX68" s="18"/>
      <c r="CY68" s="18"/>
      <c r="CZ68" s="18"/>
      <c r="DA68" s="18"/>
      <c r="DB68" s="18"/>
    </row>
    <row r="69" spans="1:106">
      <c r="A69" s="18" t="s">
        <v>20491</v>
      </c>
      <c r="B69" s="18" t="s">
        <v>17684</v>
      </c>
      <c r="C69" s="18" t="s">
        <v>20492</v>
      </c>
      <c r="D69" s="18"/>
      <c r="E69" s="18" t="s">
        <v>17909</v>
      </c>
      <c r="F69" s="18" t="s">
        <v>20493</v>
      </c>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v>70</v>
      </c>
      <c r="BC69" s="18" t="s">
        <v>176</v>
      </c>
      <c r="BD69" s="18" t="s">
        <v>176</v>
      </c>
      <c r="BE69" s="18" t="s">
        <v>176</v>
      </c>
      <c r="BF69" s="18" t="s">
        <v>176</v>
      </c>
      <c r="BG69" s="18" t="s">
        <v>176</v>
      </c>
      <c r="BH69" s="18" t="s">
        <v>176</v>
      </c>
      <c r="BI69" s="18" t="s">
        <v>176</v>
      </c>
      <c r="BJ69" s="18" t="s">
        <v>176</v>
      </c>
      <c r="BK69" s="18" t="s">
        <v>176</v>
      </c>
      <c r="BL69" s="18" t="s">
        <v>176</v>
      </c>
      <c r="BM69" s="18" t="s">
        <v>176</v>
      </c>
      <c r="BN69" s="18" t="s">
        <v>176</v>
      </c>
      <c r="BO69" s="18" t="s">
        <v>176</v>
      </c>
      <c r="BP69" s="18"/>
      <c r="BQ69" s="18"/>
      <c r="BR69" s="18"/>
      <c r="BS69" s="18"/>
      <c r="BT69" s="18"/>
      <c r="BU69" s="18" t="s">
        <v>20494</v>
      </c>
      <c r="BV69" s="18" t="s">
        <v>20495</v>
      </c>
      <c r="BW69" s="18"/>
      <c r="BX69" s="18">
        <v>8</v>
      </c>
      <c r="BY69" s="18" t="s">
        <v>3798</v>
      </c>
      <c r="BZ69" s="18" t="s">
        <v>3228</v>
      </c>
      <c r="CA69" s="18" t="s">
        <v>17665</v>
      </c>
      <c r="CB69" s="18"/>
      <c r="CC69" s="18">
        <v>2</v>
      </c>
      <c r="CD69" s="18" t="s">
        <v>20496</v>
      </c>
      <c r="CE69" s="18" t="s">
        <v>3244</v>
      </c>
      <c r="CF69" s="18" t="s">
        <v>3796</v>
      </c>
      <c r="CG69" s="18"/>
      <c r="CH69" s="18" t="s">
        <v>20497</v>
      </c>
      <c r="CI69" s="18" t="s">
        <v>20498</v>
      </c>
      <c r="CJ69" s="18"/>
      <c r="CK69" s="18"/>
      <c r="CL69" s="18"/>
      <c r="CM69" s="18"/>
      <c r="CN69" s="18"/>
      <c r="CO69" s="18"/>
      <c r="CP69" s="18"/>
      <c r="CQ69" s="18"/>
      <c r="CR69" s="18"/>
      <c r="CS69" s="18"/>
      <c r="CT69" s="18"/>
      <c r="CU69" s="18"/>
      <c r="CV69" s="18"/>
      <c r="CW69" s="18"/>
      <c r="CX69" s="18"/>
      <c r="CY69" s="18"/>
      <c r="CZ69" s="18"/>
      <c r="DA69" s="18"/>
      <c r="DB69" s="18"/>
    </row>
    <row r="70" spans="1:106">
      <c r="A70" s="18" t="s">
        <v>20499</v>
      </c>
      <c r="B70" s="18" t="s">
        <v>17684</v>
      </c>
      <c r="C70" s="18" t="s">
        <v>19923</v>
      </c>
      <c r="D70" s="18"/>
      <c r="E70" s="18" t="s">
        <v>17911</v>
      </c>
      <c r="F70" s="18" t="s">
        <v>20500</v>
      </c>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v>350</v>
      </c>
      <c r="BC70" s="18" t="s">
        <v>176</v>
      </c>
      <c r="BD70" s="18" t="s">
        <v>176</v>
      </c>
      <c r="BE70" s="18" t="s">
        <v>176</v>
      </c>
      <c r="BF70" s="18" t="s">
        <v>454</v>
      </c>
      <c r="BG70" s="18" t="s">
        <v>454</v>
      </c>
      <c r="BH70" s="18" t="s">
        <v>176</v>
      </c>
      <c r="BI70" s="18" t="s">
        <v>176</v>
      </c>
      <c r="BJ70" s="18" t="s">
        <v>176</v>
      </c>
      <c r="BK70" s="18" t="s">
        <v>454</v>
      </c>
      <c r="BL70" s="18" t="s">
        <v>454</v>
      </c>
      <c r="BM70" s="18" t="s">
        <v>176</v>
      </c>
      <c r="BN70" s="18" t="s">
        <v>454</v>
      </c>
      <c r="BO70" s="18" t="s">
        <v>454</v>
      </c>
      <c r="BP70" s="18"/>
      <c r="BQ70" s="18"/>
      <c r="BR70" s="18"/>
      <c r="BS70" s="18"/>
      <c r="BT70" s="18"/>
      <c r="BU70" s="18" t="s">
        <v>20501</v>
      </c>
      <c r="BV70" s="18" t="s">
        <v>1005</v>
      </c>
      <c r="BW70" s="18"/>
      <c r="BX70" s="18">
        <v>9</v>
      </c>
      <c r="BY70" s="18" t="s">
        <v>3861</v>
      </c>
      <c r="BZ70" s="18" t="s">
        <v>3228</v>
      </c>
      <c r="CA70" s="18" t="s">
        <v>17665</v>
      </c>
      <c r="CB70" s="18"/>
      <c r="CC70" s="18">
        <v>3</v>
      </c>
      <c r="CD70" s="18" t="s">
        <v>20502</v>
      </c>
      <c r="CE70" s="18" t="s">
        <v>3244</v>
      </c>
      <c r="CF70" s="18" t="s">
        <v>3796</v>
      </c>
      <c r="CG70" s="18"/>
      <c r="CH70" s="18" t="s">
        <v>20503</v>
      </c>
      <c r="CI70" s="18" t="s">
        <v>20504</v>
      </c>
      <c r="CJ70" s="18"/>
      <c r="CK70" s="18"/>
      <c r="CL70" s="18"/>
      <c r="CM70" s="18"/>
      <c r="CN70" s="18"/>
      <c r="CO70" s="18"/>
      <c r="CP70" s="18"/>
      <c r="CQ70" s="18"/>
      <c r="CR70" s="18"/>
      <c r="CS70" s="18"/>
      <c r="CT70" s="18"/>
      <c r="CU70" s="18"/>
      <c r="CV70" s="18"/>
      <c r="CW70" s="18"/>
      <c r="CX70" s="18"/>
      <c r="CY70" s="18"/>
      <c r="CZ70" s="18"/>
      <c r="DA70" s="18"/>
      <c r="DB70" s="18"/>
    </row>
    <row r="71" spans="1:106">
      <c r="A71" s="18" t="s">
        <v>20505</v>
      </c>
      <c r="B71" s="18" t="s">
        <v>17684</v>
      </c>
      <c r="C71" s="18" t="s">
        <v>20376</v>
      </c>
      <c r="D71" s="18"/>
      <c r="E71" s="18" t="s">
        <v>20506</v>
      </c>
      <c r="F71" s="18" t="s">
        <v>20507</v>
      </c>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v>351</v>
      </c>
      <c r="BC71" s="18" t="s">
        <v>170</v>
      </c>
      <c r="BD71" s="18" t="s">
        <v>170</v>
      </c>
      <c r="BE71" s="18" t="s">
        <v>170</v>
      </c>
      <c r="BF71" s="18" t="s">
        <v>454</v>
      </c>
      <c r="BG71" s="18" t="s">
        <v>454</v>
      </c>
      <c r="BH71" s="18" t="s">
        <v>170</v>
      </c>
      <c r="BI71" s="18" t="s">
        <v>170</v>
      </c>
      <c r="BJ71" s="18" t="s">
        <v>170</v>
      </c>
      <c r="BK71" s="18" t="s">
        <v>454</v>
      </c>
      <c r="BL71" s="18" t="s">
        <v>454</v>
      </c>
      <c r="BM71" s="18" t="s">
        <v>170</v>
      </c>
      <c r="BN71" s="18" t="s">
        <v>454</v>
      </c>
      <c r="BO71" s="18" t="s">
        <v>454</v>
      </c>
      <c r="BP71" s="18"/>
      <c r="BQ71" s="18"/>
      <c r="BR71" s="18"/>
      <c r="BS71" s="18"/>
      <c r="BT71" s="18"/>
      <c r="BU71" s="18" t="s">
        <v>20508</v>
      </c>
      <c r="BV71" s="18" t="s">
        <v>1006</v>
      </c>
      <c r="BW71" s="18"/>
      <c r="BX71" s="18">
        <v>10</v>
      </c>
      <c r="BY71" s="18" t="s">
        <v>3928</v>
      </c>
      <c r="BZ71" s="18" t="s">
        <v>3228</v>
      </c>
      <c r="CA71" s="18" t="s">
        <v>17665</v>
      </c>
      <c r="CB71" s="18"/>
      <c r="CC71" s="18">
        <v>4</v>
      </c>
      <c r="CD71" s="18" t="s">
        <v>20509</v>
      </c>
      <c r="CE71" s="18" t="s">
        <v>3244</v>
      </c>
      <c r="CF71" s="18" t="s">
        <v>3796</v>
      </c>
      <c r="CG71" s="18"/>
      <c r="CH71" s="18" t="s">
        <v>20510</v>
      </c>
      <c r="CI71" s="18" t="s">
        <v>20511</v>
      </c>
      <c r="CJ71" s="18"/>
      <c r="CK71" s="18"/>
      <c r="CL71" s="18"/>
      <c r="CM71" s="18"/>
      <c r="CN71" s="18"/>
      <c r="CO71" s="18"/>
      <c r="CP71" s="18"/>
      <c r="CQ71" s="18"/>
      <c r="CR71" s="18"/>
      <c r="CS71" s="18"/>
      <c r="CT71" s="18"/>
      <c r="CU71" s="18"/>
      <c r="CV71" s="18"/>
      <c r="CW71" s="18"/>
      <c r="CX71" s="18"/>
      <c r="CY71" s="18"/>
      <c r="CZ71" s="18"/>
      <c r="DA71" s="18"/>
      <c r="DB71" s="18"/>
    </row>
    <row r="72" spans="1:106">
      <c r="A72" s="18" t="s">
        <v>20512</v>
      </c>
      <c r="B72" s="18" t="s">
        <v>17684</v>
      </c>
      <c r="C72" s="18" t="s">
        <v>19970</v>
      </c>
      <c r="D72" s="18"/>
      <c r="E72" s="18" t="s">
        <v>20513</v>
      </c>
      <c r="F72" s="18" t="s">
        <v>20514</v>
      </c>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v>400</v>
      </c>
      <c r="BC72" s="18" t="s">
        <v>176</v>
      </c>
      <c r="BD72" s="18" t="s">
        <v>176</v>
      </c>
      <c r="BE72" s="18" t="s">
        <v>176</v>
      </c>
      <c r="BF72" s="18" t="s">
        <v>176</v>
      </c>
      <c r="BG72" s="18" t="s">
        <v>176</v>
      </c>
      <c r="BH72" s="18" t="s">
        <v>176</v>
      </c>
      <c r="BI72" s="18" t="s">
        <v>176</v>
      </c>
      <c r="BJ72" s="18" t="s">
        <v>176</v>
      </c>
      <c r="BK72" s="18" t="s">
        <v>176</v>
      </c>
      <c r="BL72" s="18" t="s">
        <v>176</v>
      </c>
      <c r="BM72" s="18" t="s">
        <v>176</v>
      </c>
      <c r="BN72" s="18" t="s">
        <v>176</v>
      </c>
      <c r="BO72" s="18" t="s">
        <v>176</v>
      </c>
      <c r="BP72" s="18"/>
      <c r="BQ72" s="18"/>
      <c r="BR72" s="18"/>
      <c r="BS72" s="18"/>
      <c r="BT72" s="18"/>
      <c r="BU72" s="18" t="s">
        <v>20515</v>
      </c>
      <c r="BV72" s="18" t="s">
        <v>3302</v>
      </c>
      <c r="BW72" s="18"/>
      <c r="BX72" s="18">
        <v>11</v>
      </c>
      <c r="BY72" s="18" t="s">
        <v>6148</v>
      </c>
      <c r="BZ72" s="18" t="s">
        <v>3228</v>
      </c>
      <c r="CA72" s="18" t="s">
        <v>17665</v>
      </c>
      <c r="CB72" s="18"/>
      <c r="CC72" s="18">
        <v>5</v>
      </c>
      <c r="CD72" s="18" t="s">
        <v>20516</v>
      </c>
      <c r="CE72" s="18" t="s">
        <v>3244</v>
      </c>
      <c r="CF72" s="18" t="s">
        <v>3796</v>
      </c>
      <c r="CG72" s="18"/>
      <c r="CH72" s="18" t="s">
        <v>20517</v>
      </c>
      <c r="CI72" s="18" t="s">
        <v>20518</v>
      </c>
      <c r="CJ72" s="18"/>
      <c r="CK72" s="18"/>
      <c r="CL72" s="18"/>
      <c r="CM72" s="18"/>
      <c r="CN72" s="18"/>
      <c r="CO72" s="18"/>
      <c r="CP72" s="18"/>
      <c r="CQ72" s="18"/>
      <c r="CR72" s="18"/>
      <c r="CS72" s="18"/>
      <c r="CT72" s="18"/>
      <c r="CU72" s="18"/>
      <c r="CV72" s="18"/>
      <c r="CW72" s="18"/>
      <c r="CX72" s="18"/>
      <c r="CY72" s="18"/>
      <c r="CZ72" s="18"/>
      <c r="DA72" s="18"/>
      <c r="DB72" s="18"/>
    </row>
    <row r="73" spans="1:106">
      <c r="A73" s="18" t="s">
        <v>20519</v>
      </c>
      <c r="B73" s="18" t="s">
        <v>17684</v>
      </c>
      <c r="C73" s="18" t="s">
        <v>20030</v>
      </c>
      <c r="D73" s="18"/>
      <c r="E73" s="18" t="s">
        <v>17915</v>
      </c>
      <c r="F73" s="18" t="s">
        <v>20520</v>
      </c>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v>406</v>
      </c>
      <c r="BC73" s="18" t="s">
        <v>170</v>
      </c>
      <c r="BD73" s="18" t="s">
        <v>170</v>
      </c>
      <c r="BE73" s="18" t="s">
        <v>170</v>
      </c>
      <c r="BF73" s="18" t="s">
        <v>170</v>
      </c>
      <c r="BG73" s="18" t="s">
        <v>170</v>
      </c>
      <c r="BH73" s="18" t="s">
        <v>170</v>
      </c>
      <c r="BI73" s="18" t="s">
        <v>170</v>
      </c>
      <c r="BJ73" s="18" t="s">
        <v>170</v>
      </c>
      <c r="BK73" s="18" t="s">
        <v>170</v>
      </c>
      <c r="BL73" s="18" t="s">
        <v>170</v>
      </c>
      <c r="BM73" s="18" t="s">
        <v>170</v>
      </c>
      <c r="BN73" s="18" t="s">
        <v>170</v>
      </c>
      <c r="BO73" s="18" t="s">
        <v>170</v>
      </c>
      <c r="BP73" s="18"/>
      <c r="BQ73" s="18"/>
      <c r="BR73" s="18"/>
      <c r="BS73" s="18"/>
      <c r="BT73" s="18"/>
      <c r="BU73" s="18" t="s">
        <v>20521</v>
      </c>
      <c r="BV73" s="18" t="s">
        <v>20522</v>
      </c>
      <c r="BW73" s="18"/>
      <c r="BX73" s="18">
        <v>12</v>
      </c>
      <c r="BY73" s="18" t="s">
        <v>4057</v>
      </c>
      <c r="BZ73" s="18" t="s">
        <v>3228</v>
      </c>
      <c r="CA73" s="18" t="s">
        <v>17665</v>
      </c>
      <c r="CB73" s="18"/>
      <c r="CC73" s="18">
        <v>6</v>
      </c>
      <c r="CD73" s="18" t="s">
        <v>20523</v>
      </c>
      <c r="CE73" s="18" t="s">
        <v>3244</v>
      </c>
      <c r="CF73" s="18" t="s">
        <v>3796</v>
      </c>
      <c r="CG73" s="18"/>
      <c r="CH73" s="18" t="s">
        <v>20524</v>
      </c>
      <c r="CI73" s="18" t="s">
        <v>20525</v>
      </c>
      <c r="CJ73" s="18"/>
      <c r="CK73" s="18"/>
      <c r="CL73" s="18"/>
      <c r="CM73" s="18"/>
      <c r="CN73" s="18"/>
      <c r="CO73" s="18"/>
      <c r="CP73" s="18"/>
      <c r="CQ73" s="18"/>
      <c r="CR73" s="18"/>
      <c r="CS73" s="18"/>
      <c r="CT73" s="18"/>
      <c r="CU73" s="18"/>
      <c r="CV73" s="18"/>
      <c r="CW73" s="18"/>
      <c r="CX73" s="18"/>
      <c r="CY73" s="18"/>
      <c r="CZ73" s="18"/>
      <c r="DA73" s="18"/>
      <c r="DB73" s="18"/>
    </row>
    <row r="74" spans="1:106">
      <c r="A74" s="18" t="s">
        <v>20526</v>
      </c>
      <c r="B74" s="18" t="s">
        <v>17684</v>
      </c>
      <c r="C74" s="18" t="s">
        <v>20527</v>
      </c>
      <c r="D74" s="18"/>
      <c r="E74" s="18" t="s">
        <v>20528</v>
      </c>
      <c r="F74" s="18" t="s">
        <v>20529</v>
      </c>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v>411</v>
      </c>
      <c r="BC74" s="18" t="s">
        <v>218</v>
      </c>
      <c r="BD74" s="18" t="s">
        <v>218</v>
      </c>
      <c r="BE74" s="18" t="s">
        <v>218</v>
      </c>
      <c r="BF74" s="18" t="s">
        <v>218</v>
      </c>
      <c r="BG74" s="18" t="s">
        <v>218</v>
      </c>
      <c r="BH74" s="18" t="s">
        <v>218</v>
      </c>
      <c r="BI74" s="18" t="s">
        <v>218</v>
      </c>
      <c r="BJ74" s="18" t="s">
        <v>218</v>
      </c>
      <c r="BK74" s="18" t="s">
        <v>218</v>
      </c>
      <c r="BL74" s="18" t="s">
        <v>218</v>
      </c>
      <c r="BM74" s="18" t="s">
        <v>218</v>
      </c>
      <c r="BN74" s="18" t="s">
        <v>218</v>
      </c>
      <c r="BO74" s="18" t="s">
        <v>218</v>
      </c>
      <c r="BP74" s="18"/>
      <c r="BQ74" s="18"/>
      <c r="BR74" s="18"/>
      <c r="BS74" s="18"/>
      <c r="BT74" s="18"/>
      <c r="BU74" s="18" t="s">
        <v>20530</v>
      </c>
      <c r="BV74" s="18" t="s">
        <v>18549</v>
      </c>
      <c r="BW74" s="18"/>
      <c r="BX74" s="18">
        <v>1</v>
      </c>
      <c r="BY74" s="18" t="s">
        <v>4183</v>
      </c>
      <c r="BZ74" s="18" t="s">
        <v>3229</v>
      </c>
      <c r="CA74" s="18" t="s">
        <v>17665</v>
      </c>
      <c r="CB74" s="18"/>
      <c r="CC74" s="18">
        <v>1</v>
      </c>
      <c r="CD74" s="18" t="s">
        <v>20531</v>
      </c>
      <c r="CE74" s="18" t="s">
        <v>3237</v>
      </c>
      <c r="CF74" s="18" t="s">
        <v>17747</v>
      </c>
      <c r="CG74" s="18"/>
      <c r="CH74" s="18" t="s">
        <v>20532</v>
      </c>
      <c r="CI74" s="18" t="s">
        <v>20533</v>
      </c>
      <c r="CJ74" s="18"/>
      <c r="CK74" s="18"/>
      <c r="CL74" s="18"/>
      <c r="CM74" s="18"/>
      <c r="CN74" s="18"/>
      <c r="CO74" s="18"/>
      <c r="CP74" s="18"/>
      <c r="CQ74" s="18"/>
      <c r="CR74" s="18"/>
      <c r="CS74" s="18"/>
      <c r="CT74" s="18"/>
      <c r="CU74" s="18"/>
      <c r="CV74" s="18"/>
      <c r="CW74" s="18"/>
      <c r="CX74" s="18"/>
      <c r="CY74" s="18"/>
      <c r="CZ74" s="18"/>
      <c r="DA74" s="18"/>
      <c r="DB74" s="18"/>
    </row>
    <row r="75" spans="1:106">
      <c r="A75" s="18" t="s">
        <v>20534</v>
      </c>
      <c r="B75" s="18" t="s">
        <v>17684</v>
      </c>
      <c r="C75" s="18" t="s">
        <v>20136</v>
      </c>
      <c r="D75" s="18"/>
      <c r="E75" s="18" t="s">
        <v>17917</v>
      </c>
      <c r="F75" s="18" t="s">
        <v>20535</v>
      </c>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v>412</v>
      </c>
      <c r="BC75" s="18" t="s">
        <v>170</v>
      </c>
      <c r="BD75" s="18" t="s">
        <v>170</v>
      </c>
      <c r="BE75" s="18" t="s">
        <v>170</v>
      </c>
      <c r="BF75" s="18" t="s">
        <v>170</v>
      </c>
      <c r="BG75" s="18" t="s">
        <v>170</v>
      </c>
      <c r="BH75" s="18" t="s">
        <v>170</v>
      </c>
      <c r="BI75" s="18" t="s">
        <v>170</v>
      </c>
      <c r="BJ75" s="18" t="s">
        <v>170</v>
      </c>
      <c r="BK75" s="18" t="s">
        <v>170</v>
      </c>
      <c r="BL75" s="18" t="s">
        <v>170</v>
      </c>
      <c r="BM75" s="18" t="s">
        <v>170</v>
      </c>
      <c r="BN75" s="18" t="s">
        <v>170</v>
      </c>
      <c r="BO75" s="18" t="s">
        <v>170</v>
      </c>
      <c r="BP75" s="18"/>
      <c r="BQ75" s="18"/>
      <c r="BR75" s="18"/>
      <c r="BS75" s="18"/>
      <c r="BT75" s="18"/>
      <c r="BU75" s="18" t="s">
        <v>20536</v>
      </c>
      <c r="BV75" s="18" t="s">
        <v>3297</v>
      </c>
      <c r="BW75" s="18"/>
      <c r="BX75" s="18">
        <v>2</v>
      </c>
      <c r="BY75" s="18" t="s">
        <v>4115</v>
      </c>
      <c r="BZ75" s="18" t="s">
        <v>3229</v>
      </c>
      <c r="CA75" s="18" t="s">
        <v>17665</v>
      </c>
      <c r="CB75" s="18"/>
      <c r="CC75" s="18">
        <v>2</v>
      </c>
      <c r="CD75" s="18" t="s">
        <v>20537</v>
      </c>
      <c r="CE75" s="18" t="s">
        <v>3237</v>
      </c>
      <c r="CF75" s="18" t="s">
        <v>17747</v>
      </c>
      <c r="CG75" s="18"/>
      <c r="CH75" s="18" t="s">
        <v>20538</v>
      </c>
      <c r="CI75" s="18" t="s">
        <v>20539</v>
      </c>
      <c r="CJ75" s="18"/>
      <c r="CK75" s="18"/>
      <c r="CL75" s="18"/>
      <c r="CM75" s="18"/>
      <c r="CN75" s="18"/>
      <c r="CO75" s="18"/>
      <c r="CP75" s="18"/>
      <c r="CQ75" s="18"/>
      <c r="CR75" s="18"/>
      <c r="CS75" s="18"/>
      <c r="CT75" s="18"/>
      <c r="CU75" s="18"/>
      <c r="CV75" s="18"/>
      <c r="CW75" s="18"/>
      <c r="CX75" s="18"/>
      <c r="CY75" s="18"/>
      <c r="CZ75" s="18"/>
      <c r="DA75" s="18"/>
      <c r="DB75" s="18"/>
    </row>
    <row r="76" spans="1:106">
      <c r="A76" s="18" t="s">
        <v>20540</v>
      </c>
      <c r="B76" s="18" t="s">
        <v>17684</v>
      </c>
      <c r="C76" s="18" t="s">
        <v>20259</v>
      </c>
      <c r="D76" s="18"/>
      <c r="E76" s="18" t="s">
        <v>102</v>
      </c>
      <c r="F76" s="18" t="s">
        <v>20541</v>
      </c>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v>415</v>
      </c>
      <c r="BC76" s="18" t="s">
        <v>176</v>
      </c>
      <c r="BD76" s="18" t="s">
        <v>176</v>
      </c>
      <c r="BE76" s="18" t="s">
        <v>176</v>
      </c>
      <c r="BF76" s="18" t="s">
        <v>176</v>
      </c>
      <c r="BG76" s="18" t="s">
        <v>176</v>
      </c>
      <c r="BH76" s="18" t="s">
        <v>176</v>
      </c>
      <c r="BI76" s="18" t="s">
        <v>176</v>
      </c>
      <c r="BJ76" s="18" t="s">
        <v>176</v>
      </c>
      <c r="BK76" s="18" t="s">
        <v>176</v>
      </c>
      <c r="BL76" s="18" t="s">
        <v>176</v>
      </c>
      <c r="BM76" s="18" t="s">
        <v>176</v>
      </c>
      <c r="BN76" s="18" t="s">
        <v>176</v>
      </c>
      <c r="BO76" s="18" t="s">
        <v>176</v>
      </c>
      <c r="BP76" s="18"/>
      <c r="BQ76" s="18"/>
      <c r="BR76" s="18"/>
      <c r="BS76" s="18"/>
      <c r="BT76" s="18"/>
      <c r="BU76" s="18" t="s">
        <v>20542</v>
      </c>
      <c r="BV76" s="18" t="s">
        <v>1001</v>
      </c>
      <c r="BW76" s="18"/>
      <c r="BX76" s="18">
        <v>3</v>
      </c>
      <c r="BY76" s="18" t="s">
        <v>6218</v>
      </c>
      <c r="BZ76" s="18" t="s">
        <v>3229</v>
      </c>
      <c r="CA76" s="18" t="s">
        <v>17665</v>
      </c>
      <c r="CB76" s="18"/>
      <c r="CC76" s="18">
        <v>3</v>
      </c>
      <c r="CD76" s="18" t="s">
        <v>20543</v>
      </c>
      <c r="CE76" s="18" t="s">
        <v>3237</v>
      </c>
      <c r="CF76" s="18" t="s">
        <v>17747</v>
      </c>
      <c r="CG76" s="18"/>
      <c r="CH76" s="18" t="s">
        <v>20544</v>
      </c>
      <c r="CI76" s="18" t="s">
        <v>20545</v>
      </c>
      <c r="CJ76" s="18"/>
      <c r="CK76" s="18"/>
      <c r="CL76" s="18"/>
      <c r="CM76" s="18"/>
      <c r="CN76" s="18"/>
      <c r="CO76" s="18"/>
      <c r="CP76" s="18"/>
      <c r="CQ76" s="18"/>
      <c r="CR76" s="18"/>
      <c r="CS76" s="18"/>
      <c r="CT76" s="18"/>
      <c r="CU76" s="18"/>
      <c r="CV76" s="18"/>
      <c r="CW76" s="18"/>
      <c r="CX76" s="18"/>
      <c r="CY76" s="18"/>
      <c r="CZ76" s="18"/>
      <c r="DA76" s="18"/>
      <c r="DB76" s="18"/>
    </row>
    <row r="77" spans="1:106">
      <c r="A77" s="18" t="s">
        <v>20546</v>
      </c>
      <c r="B77" s="18" t="s">
        <v>17684</v>
      </c>
      <c r="C77" s="18" t="s">
        <v>20192</v>
      </c>
      <c r="D77" s="18"/>
      <c r="E77" s="18" t="s">
        <v>20547</v>
      </c>
      <c r="F77" s="18" t="s">
        <v>20548</v>
      </c>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v>416</v>
      </c>
      <c r="BC77" s="18" t="s">
        <v>170</v>
      </c>
      <c r="BD77" s="18" t="s">
        <v>170</v>
      </c>
      <c r="BE77" s="18" t="s">
        <v>170</v>
      </c>
      <c r="BF77" s="18" t="s">
        <v>170</v>
      </c>
      <c r="BG77" s="18" t="s">
        <v>170</v>
      </c>
      <c r="BH77" s="18" t="s">
        <v>170</v>
      </c>
      <c r="BI77" s="18" t="s">
        <v>170</v>
      </c>
      <c r="BJ77" s="18" t="s">
        <v>170</v>
      </c>
      <c r="BK77" s="18" t="s">
        <v>170</v>
      </c>
      <c r="BL77" s="18" t="s">
        <v>170</v>
      </c>
      <c r="BM77" s="18" t="s">
        <v>170</v>
      </c>
      <c r="BN77" s="18" t="s">
        <v>170</v>
      </c>
      <c r="BO77" s="18" t="s">
        <v>170</v>
      </c>
      <c r="BP77" s="18"/>
      <c r="BQ77" s="18"/>
      <c r="BR77" s="18"/>
      <c r="BS77" s="18"/>
      <c r="BT77" s="18"/>
      <c r="BU77" s="18" t="s">
        <v>16327</v>
      </c>
      <c r="BV77" s="18" t="s">
        <v>979</v>
      </c>
      <c r="BW77" s="18"/>
      <c r="BX77" s="18">
        <v>4</v>
      </c>
      <c r="BY77" s="18" t="s">
        <v>6286</v>
      </c>
      <c r="BZ77" s="18" t="s">
        <v>3229</v>
      </c>
      <c r="CA77" s="18" t="s">
        <v>17665</v>
      </c>
      <c r="CB77" s="18"/>
      <c r="CC77" s="18">
        <v>4</v>
      </c>
      <c r="CD77" s="18" t="s">
        <v>20549</v>
      </c>
      <c r="CE77" s="18" t="s">
        <v>3237</v>
      </c>
      <c r="CF77" s="18" t="s">
        <v>17747</v>
      </c>
      <c r="CG77" s="18"/>
      <c r="CH77" s="18" t="s">
        <v>20550</v>
      </c>
      <c r="CI77" s="18" t="s">
        <v>20551</v>
      </c>
      <c r="CJ77" s="18"/>
      <c r="CK77" s="18"/>
      <c r="CL77" s="18"/>
      <c r="CM77" s="18"/>
      <c r="CN77" s="18"/>
      <c r="CO77" s="18"/>
      <c r="CP77" s="18"/>
      <c r="CQ77" s="18"/>
      <c r="CR77" s="18"/>
      <c r="CS77" s="18"/>
      <c r="CT77" s="18"/>
      <c r="CU77" s="18"/>
      <c r="CV77" s="18"/>
      <c r="CW77" s="18"/>
      <c r="CX77" s="18"/>
      <c r="CY77" s="18"/>
      <c r="CZ77" s="18"/>
      <c r="DA77" s="18"/>
      <c r="DB77" s="18"/>
    </row>
    <row r="78" spans="1:106">
      <c r="A78" s="18" t="s">
        <v>20552</v>
      </c>
      <c r="B78" s="18" t="s">
        <v>17684</v>
      </c>
      <c r="C78" s="18" t="s">
        <v>20553</v>
      </c>
      <c r="D78" s="18"/>
      <c r="E78" s="18" t="s">
        <v>19127</v>
      </c>
      <c r="F78" s="18" t="s">
        <v>20554</v>
      </c>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v>417</v>
      </c>
      <c r="BC78" s="18" t="s">
        <v>170</v>
      </c>
      <c r="BD78" s="18" t="s">
        <v>170</v>
      </c>
      <c r="BE78" s="18" t="s">
        <v>170</v>
      </c>
      <c r="BF78" s="18" t="s">
        <v>170</v>
      </c>
      <c r="BG78" s="18" t="s">
        <v>170</v>
      </c>
      <c r="BH78" s="18" t="s">
        <v>170</v>
      </c>
      <c r="BI78" s="18" t="s">
        <v>170</v>
      </c>
      <c r="BJ78" s="18" t="s">
        <v>170</v>
      </c>
      <c r="BK78" s="18" t="s">
        <v>170</v>
      </c>
      <c r="BL78" s="18" t="s">
        <v>170</v>
      </c>
      <c r="BM78" s="18" t="s">
        <v>170</v>
      </c>
      <c r="BN78" s="18" t="s">
        <v>170</v>
      </c>
      <c r="BO78" s="18" t="s">
        <v>170</v>
      </c>
      <c r="BP78" s="18"/>
      <c r="BQ78" s="18"/>
      <c r="BR78" s="18"/>
      <c r="BS78" s="18"/>
      <c r="BT78" s="18"/>
      <c r="BU78" s="18" t="s">
        <v>3312</v>
      </c>
      <c r="BV78" s="18" t="s">
        <v>3273</v>
      </c>
      <c r="BW78" s="18"/>
      <c r="BX78" s="18">
        <v>5</v>
      </c>
      <c r="BY78" s="18" t="s">
        <v>4387</v>
      </c>
      <c r="BZ78" s="18" t="s">
        <v>3229</v>
      </c>
      <c r="CA78" s="18" t="s">
        <v>17665</v>
      </c>
      <c r="CB78" s="18"/>
      <c r="CC78" s="18">
        <v>5</v>
      </c>
      <c r="CD78" s="18" t="s">
        <v>20555</v>
      </c>
      <c r="CE78" s="18" t="s">
        <v>3237</v>
      </c>
      <c r="CF78" s="18" t="s">
        <v>17747</v>
      </c>
      <c r="CG78" s="18"/>
      <c r="CH78" s="18" t="s">
        <v>20556</v>
      </c>
      <c r="CI78" s="18" t="s">
        <v>20557</v>
      </c>
      <c r="CJ78" s="18"/>
      <c r="CK78" s="18"/>
      <c r="CL78" s="18"/>
      <c r="CM78" s="18"/>
      <c r="CN78" s="18"/>
      <c r="CO78" s="18"/>
      <c r="CP78" s="18"/>
      <c r="CQ78" s="18"/>
      <c r="CR78" s="18"/>
      <c r="CS78" s="18"/>
      <c r="CT78" s="18"/>
      <c r="CU78" s="18"/>
      <c r="CV78" s="18"/>
      <c r="CW78" s="18"/>
      <c r="CX78" s="18"/>
      <c r="CY78" s="18"/>
      <c r="CZ78" s="18"/>
      <c r="DA78" s="18"/>
      <c r="DB78" s="18"/>
    </row>
    <row r="79" spans="1:106">
      <c r="A79" s="18" t="s">
        <v>20558</v>
      </c>
      <c r="B79" s="18" t="s">
        <v>17684</v>
      </c>
      <c r="C79" s="18" t="s">
        <v>20559</v>
      </c>
      <c r="D79" s="18"/>
      <c r="E79" s="18" t="s">
        <v>17924</v>
      </c>
      <c r="F79" s="18" t="s">
        <v>20560</v>
      </c>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v>418</v>
      </c>
      <c r="BC79" s="18" t="s">
        <v>170</v>
      </c>
      <c r="BD79" s="18" t="s">
        <v>170</v>
      </c>
      <c r="BE79" s="18" t="s">
        <v>170</v>
      </c>
      <c r="BF79" s="18" t="s">
        <v>170</v>
      </c>
      <c r="BG79" s="18" t="s">
        <v>170</v>
      </c>
      <c r="BH79" s="18" t="s">
        <v>170</v>
      </c>
      <c r="BI79" s="18" t="s">
        <v>170</v>
      </c>
      <c r="BJ79" s="18" t="s">
        <v>170</v>
      </c>
      <c r="BK79" s="18" t="s">
        <v>170</v>
      </c>
      <c r="BL79" s="18" t="s">
        <v>170</v>
      </c>
      <c r="BM79" s="18" t="s">
        <v>170</v>
      </c>
      <c r="BN79" s="18" t="s">
        <v>170</v>
      </c>
      <c r="BO79" s="18" t="s">
        <v>170</v>
      </c>
      <c r="BP79" s="18"/>
      <c r="BQ79" s="18"/>
      <c r="BR79" s="18"/>
      <c r="BS79" s="18"/>
      <c r="BT79" s="18"/>
      <c r="BU79" s="18" t="s">
        <v>3336</v>
      </c>
      <c r="BV79" s="18" t="s">
        <v>972</v>
      </c>
      <c r="BW79" s="18"/>
      <c r="BX79" s="18">
        <v>6</v>
      </c>
      <c r="BY79" s="18" t="s">
        <v>6352</v>
      </c>
      <c r="BZ79" s="18" t="s">
        <v>3229</v>
      </c>
      <c r="CA79" s="18" t="s">
        <v>17665</v>
      </c>
      <c r="CB79" s="18"/>
      <c r="CC79" s="18">
        <v>6</v>
      </c>
      <c r="CD79" s="18" t="s">
        <v>20561</v>
      </c>
      <c r="CE79" s="18" t="s">
        <v>3237</v>
      </c>
      <c r="CF79" s="18" t="s">
        <v>17747</v>
      </c>
      <c r="CG79" s="18"/>
      <c r="CH79" s="18" t="s">
        <v>20562</v>
      </c>
      <c r="CI79" s="18" t="s">
        <v>20563</v>
      </c>
      <c r="CJ79" s="18"/>
      <c r="CK79" s="18"/>
      <c r="CL79" s="18"/>
      <c r="CM79" s="18"/>
      <c r="CN79" s="18"/>
      <c r="CO79" s="18"/>
      <c r="CP79" s="18"/>
      <c r="CQ79" s="18"/>
      <c r="CR79" s="18"/>
      <c r="CS79" s="18"/>
      <c r="CT79" s="18"/>
      <c r="CU79" s="18"/>
      <c r="CV79" s="18"/>
      <c r="CW79" s="18"/>
      <c r="CX79" s="18"/>
      <c r="CY79" s="18"/>
      <c r="CZ79" s="18"/>
      <c r="DA79" s="18"/>
      <c r="DB79" s="18"/>
    </row>
    <row r="80" spans="1:106">
      <c r="A80" s="18" t="s">
        <v>20564</v>
      </c>
      <c r="B80" s="18" t="s">
        <v>17684</v>
      </c>
      <c r="C80" s="18" t="s">
        <v>20102</v>
      </c>
      <c r="D80" s="18"/>
      <c r="E80" s="18" t="s">
        <v>17930</v>
      </c>
      <c r="F80" s="18" t="s">
        <v>20565</v>
      </c>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v>402</v>
      </c>
      <c r="BC80" s="18" t="s">
        <v>170</v>
      </c>
      <c r="BD80" s="18" t="s">
        <v>170</v>
      </c>
      <c r="BE80" s="18" t="s">
        <v>170</v>
      </c>
      <c r="BF80" s="18" t="s">
        <v>170</v>
      </c>
      <c r="BG80" s="18" t="s">
        <v>170</v>
      </c>
      <c r="BH80" s="18" t="s">
        <v>170</v>
      </c>
      <c r="BI80" s="18" t="s">
        <v>170</v>
      </c>
      <c r="BJ80" s="18" t="s">
        <v>170</v>
      </c>
      <c r="BK80" s="18" t="s">
        <v>170</v>
      </c>
      <c r="BL80" s="18" t="s">
        <v>170</v>
      </c>
      <c r="BM80" s="18" t="s">
        <v>170</v>
      </c>
      <c r="BN80" s="18" t="s">
        <v>170</v>
      </c>
      <c r="BO80" s="18" t="s">
        <v>170</v>
      </c>
      <c r="BP80" s="18"/>
      <c r="BQ80" s="18"/>
      <c r="BR80" s="18"/>
      <c r="BS80" s="18"/>
      <c r="BT80" s="18"/>
      <c r="BU80" s="18" t="s">
        <v>20566</v>
      </c>
      <c r="BV80" s="18" t="s">
        <v>20567</v>
      </c>
      <c r="BW80" s="18"/>
      <c r="BX80" s="18">
        <v>7</v>
      </c>
      <c r="BY80" s="18" t="s">
        <v>4520</v>
      </c>
      <c r="BZ80" s="18" t="s">
        <v>3229</v>
      </c>
      <c r="CA80" s="18" t="s">
        <v>17665</v>
      </c>
      <c r="CB80" s="18"/>
      <c r="CC80" s="18">
        <v>1</v>
      </c>
      <c r="CD80" s="18" t="s">
        <v>20568</v>
      </c>
      <c r="CE80" s="18" t="s">
        <v>3244</v>
      </c>
      <c r="CF80" s="18" t="s">
        <v>17747</v>
      </c>
      <c r="CG80" s="18"/>
      <c r="CH80" s="18" t="s">
        <v>20569</v>
      </c>
      <c r="CI80" s="18" t="s">
        <v>20570</v>
      </c>
      <c r="CJ80" s="18"/>
      <c r="CK80" s="18"/>
      <c r="CL80" s="18"/>
      <c r="CM80" s="18"/>
      <c r="CN80" s="18"/>
      <c r="CO80" s="18"/>
      <c r="CP80" s="18"/>
      <c r="CQ80" s="18"/>
      <c r="CR80" s="18"/>
      <c r="CS80" s="18"/>
      <c r="CT80" s="18"/>
      <c r="CU80" s="18"/>
      <c r="CV80" s="18"/>
      <c r="CW80" s="18"/>
      <c r="CX80" s="18"/>
      <c r="CY80" s="18"/>
      <c r="CZ80" s="18"/>
      <c r="DA80" s="18"/>
      <c r="DB80" s="18"/>
    </row>
    <row r="81" spans="1:106">
      <c r="A81" s="18" t="s">
        <v>20571</v>
      </c>
      <c r="B81" s="18" t="s">
        <v>17684</v>
      </c>
      <c r="C81" s="18" t="s">
        <v>20572</v>
      </c>
      <c r="D81" s="18"/>
      <c r="E81" s="18" t="s">
        <v>1048</v>
      </c>
      <c r="F81" s="18" t="s">
        <v>20573</v>
      </c>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v>410</v>
      </c>
      <c r="BC81" s="18" t="s">
        <v>176</v>
      </c>
      <c r="BD81" s="18" t="s">
        <v>176</v>
      </c>
      <c r="BE81" s="18" t="s">
        <v>176</v>
      </c>
      <c r="BF81" s="18" t="s">
        <v>176</v>
      </c>
      <c r="BG81" s="18" t="s">
        <v>176</v>
      </c>
      <c r="BH81" s="18" t="s">
        <v>176</v>
      </c>
      <c r="BI81" s="18" t="s">
        <v>176</v>
      </c>
      <c r="BJ81" s="18" t="s">
        <v>176</v>
      </c>
      <c r="BK81" s="18" t="s">
        <v>176</v>
      </c>
      <c r="BL81" s="18" t="s">
        <v>176</v>
      </c>
      <c r="BM81" s="18" t="s">
        <v>176</v>
      </c>
      <c r="BN81" s="18" t="s">
        <v>176</v>
      </c>
      <c r="BO81" s="18" t="s">
        <v>176</v>
      </c>
      <c r="BP81" s="18"/>
      <c r="BQ81" s="18"/>
      <c r="BR81" s="18"/>
      <c r="BS81" s="18"/>
      <c r="BT81" s="18"/>
      <c r="BU81" s="18" t="s">
        <v>20574</v>
      </c>
      <c r="BV81" s="18" t="s">
        <v>3285</v>
      </c>
      <c r="BW81" s="18"/>
      <c r="BX81" s="18">
        <v>8</v>
      </c>
      <c r="BY81" s="18" t="s">
        <v>6420</v>
      </c>
      <c r="BZ81" s="18" t="s">
        <v>3229</v>
      </c>
      <c r="CA81" s="18" t="s">
        <v>17665</v>
      </c>
      <c r="CB81" s="18"/>
      <c r="CC81" s="18">
        <v>2</v>
      </c>
      <c r="CD81" s="18" t="s">
        <v>20575</v>
      </c>
      <c r="CE81" s="18" t="s">
        <v>3244</v>
      </c>
      <c r="CF81" s="18" t="s">
        <v>17747</v>
      </c>
      <c r="CG81" s="18"/>
      <c r="CH81" s="18" t="s">
        <v>20576</v>
      </c>
      <c r="CI81" s="18" t="s">
        <v>20577</v>
      </c>
      <c r="CJ81" s="18"/>
      <c r="CK81" s="18"/>
      <c r="CL81" s="18"/>
      <c r="CM81" s="18"/>
      <c r="CN81" s="18"/>
      <c r="CO81" s="18"/>
      <c r="CP81" s="18"/>
      <c r="CQ81" s="18"/>
      <c r="CR81" s="18"/>
      <c r="CS81" s="18"/>
      <c r="CT81" s="18"/>
      <c r="CU81" s="18"/>
      <c r="CV81" s="18"/>
      <c r="CW81" s="18"/>
      <c r="CX81" s="18"/>
      <c r="CY81" s="18"/>
      <c r="CZ81" s="18"/>
      <c r="DA81" s="18"/>
      <c r="DB81" s="18"/>
    </row>
    <row r="82" spans="1:106">
      <c r="A82" s="18" t="s">
        <v>20578</v>
      </c>
      <c r="B82" s="18" t="s">
        <v>17684</v>
      </c>
      <c r="C82" s="18" t="s">
        <v>20293</v>
      </c>
      <c r="D82" s="18"/>
      <c r="E82" s="18" t="s">
        <v>17933</v>
      </c>
      <c r="F82" s="18" t="s">
        <v>20579</v>
      </c>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v>420</v>
      </c>
      <c r="BC82" s="18" t="s">
        <v>176</v>
      </c>
      <c r="BD82" s="18" t="s">
        <v>176</v>
      </c>
      <c r="BE82" s="18" t="s">
        <v>176</v>
      </c>
      <c r="BF82" s="18" t="s">
        <v>176</v>
      </c>
      <c r="BG82" s="18" t="s">
        <v>176</v>
      </c>
      <c r="BH82" s="18" t="s">
        <v>176</v>
      </c>
      <c r="BI82" s="18" t="s">
        <v>176</v>
      </c>
      <c r="BJ82" s="18" t="s">
        <v>176</v>
      </c>
      <c r="BK82" s="18" t="s">
        <v>176</v>
      </c>
      <c r="BL82" s="18" t="s">
        <v>176</v>
      </c>
      <c r="BM82" s="18" t="s">
        <v>176</v>
      </c>
      <c r="BN82" s="18" t="s">
        <v>176</v>
      </c>
      <c r="BO82" s="18" t="s">
        <v>176</v>
      </c>
      <c r="BP82" s="18"/>
      <c r="BQ82" s="18"/>
      <c r="BR82" s="18"/>
      <c r="BS82" s="18"/>
      <c r="BT82" s="18"/>
      <c r="BU82" s="18" t="s">
        <v>20580</v>
      </c>
      <c r="BV82" s="18" t="s">
        <v>20581</v>
      </c>
      <c r="BW82" s="18"/>
      <c r="BX82" s="18">
        <v>9</v>
      </c>
      <c r="BY82" s="18" t="s">
        <v>6487</v>
      </c>
      <c r="BZ82" s="18" t="s">
        <v>3229</v>
      </c>
      <c r="CA82" s="18" t="s">
        <v>17665</v>
      </c>
      <c r="CB82" s="18"/>
      <c r="CC82" s="18">
        <v>3</v>
      </c>
      <c r="CD82" s="18" t="s">
        <v>20582</v>
      </c>
      <c r="CE82" s="18" t="s">
        <v>3244</v>
      </c>
      <c r="CF82" s="18" t="s">
        <v>17747</v>
      </c>
      <c r="CG82" s="18"/>
      <c r="CH82" s="18" t="s">
        <v>20583</v>
      </c>
      <c r="CI82" s="18" t="s">
        <v>20584</v>
      </c>
      <c r="CJ82" s="18"/>
      <c r="CK82" s="18"/>
      <c r="CL82" s="18"/>
      <c r="CM82" s="18"/>
      <c r="CN82" s="18"/>
      <c r="CO82" s="18"/>
      <c r="CP82" s="18"/>
      <c r="CQ82" s="18"/>
      <c r="CR82" s="18"/>
      <c r="CS82" s="18"/>
      <c r="CT82" s="18"/>
      <c r="CU82" s="18"/>
      <c r="CV82" s="18"/>
      <c r="CW82" s="18"/>
      <c r="CX82" s="18"/>
      <c r="CY82" s="18"/>
      <c r="CZ82" s="18"/>
      <c r="DA82" s="18"/>
      <c r="DB82" s="18"/>
    </row>
    <row r="83" spans="1:106">
      <c r="A83" s="18" t="s">
        <v>20585</v>
      </c>
      <c r="B83" s="18" t="s">
        <v>17684</v>
      </c>
      <c r="C83" s="18" t="s">
        <v>20403</v>
      </c>
      <c r="D83" s="18"/>
      <c r="E83" s="18" t="s">
        <v>17935</v>
      </c>
      <c r="F83" s="18" t="s">
        <v>20586</v>
      </c>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v>403</v>
      </c>
      <c r="BC83" s="18" t="s">
        <v>170</v>
      </c>
      <c r="BD83" s="18" t="s">
        <v>170</v>
      </c>
      <c r="BE83" s="18" t="s">
        <v>170</v>
      </c>
      <c r="BF83" s="18" t="s">
        <v>170</v>
      </c>
      <c r="BG83" s="18" t="s">
        <v>170</v>
      </c>
      <c r="BH83" s="18" t="s">
        <v>170</v>
      </c>
      <c r="BI83" s="18" t="s">
        <v>170</v>
      </c>
      <c r="BJ83" s="18" t="s">
        <v>170</v>
      </c>
      <c r="BK83" s="18" t="s">
        <v>170</v>
      </c>
      <c r="BL83" s="18" t="s">
        <v>170</v>
      </c>
      <c r="BM83" s="18" t="s">
        <v>170</v>
      </c>
      <c r="BN83" s="18" t="s">
        <v>170</v>
      </c>
      <c r="BO83" s="18" t="s">
        <v>170</v>
      </c>
      <c r="BP83" s="18"/>
      <c r="BQ83" s="18"/>
      <c r="BR83" s="18"/>
      <c r="BS83" s="18"/>
      <c r="BT83" s="18"/>
      <c r="BU83" s="18" t="s">
        <v>20587</v>
      </c>
      <c r="BV83" s="18" t="s">
        <v>20588</v>
      </c>
      <c r="BW83" s="18"/>
      <c r="BX83" s="18">
        <v>10</v>
      </c>
      <c r="BY83" s="18" t="s">
        <v>6555</v>
      </c>
      <c r="BZ83" s="18" t="s">
        <v>3229</v>
      </c>
      <c r="CA83" s="18" t="s">
        <v>17665</v>
      </c>
      <c r="CB83" s="18"/>
      <c r="CC83" s="18">
        <v>4</v>
      </c>
      <c r="CD83" s="18" t="s">
        <v>20589</v>
      </c>
      <c r="CE83" s="18" t="s">
        <v>3244</v>
      </c>
      <c r="CF83" s="18" t="s">
        <v>17747</v>
      </c>
      <c r="CG83" s="18"/>
      <c r="CH83" s="18" t="s">
        <v>20590</v>
      </c>
      <c r="CI83" s="18" t="s">
        <v>20591</v>
      </c>
      <c r="CJ83" s="18"/>
      <c r="CK83" s="18"/>
      <c r="CL83" s="18"/>
      <c r="CM83" s="18"/>
      <c r="CN83" s="18"/>
      <c r="CO83" s="18"/>
      <c r="CP83" s="18"/>
      <c r="CQ83" s="18"/>
      <c r="CR83" s="18"/>
      <c r="CS83" s="18"/>
      <c r="CT83" s="18"/>
      <c r="CU83" s="18"/>
      <c r="CV83" s="18"/>
      <c r="CW83" s="18"/>
      <c r="CX83" s="18"/>
      <c r="CY83" s="18"/>
      <c r="CZ83" s="18"/>
      <c r="DA83" s="18"/>
      <c r="DB83" s="18"/>
    </row>
    <row r="84" spans="1:106">
      <c r="A84" s="18" t="s">
        <v>20592</v>
      </c>
      <c r="B84" s="18" t="s">
        <v>17684</v>
      </c>
      <c r="C84" s="18" t="s">
        <v>20593</v>
      </c>
      <c r="D84" s="18"/>
      <c r="E84" s="18" t="s">
        <v>17937</v>
      </c>
      <c r="F84" s="18" t="s">
        <v>20594</v>
      </c>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v>430</v>
      </c>
      <c r="BC84" s="18" t="s">
        <v>176</v>
      </c>
      <c r="BD84" s="18" t="s">
        <v>176</v>
      </c>
      <c r="BE84" s="18" t="s">
        <v>176</v>
      </c>
      <c r="BF84" s="18" t="s">
        <v>176</v>
      </c>
      <c r="BG84" s="18" t="s">
        <v>176</v>
      </c>
      <c r="BH84" s="18" t="s">
        <v>176</v>
      </c>
      <c r="BI84" s="18" t="s">
        <v>176</v>
      </c>
      <c r="BJ84" s="18" t="s">
        <v>176</v>
      </c>
      <c r="BK84" s="18" t="s">
        <v>176</v>
      </c>
      <c r="BL84" s="18" t="s">
        <v>176</v>
      </c>
      <c r="BM84" s="18" t="s">
        <v>176</v>
      </c>
      <c r="BN84" s="18" t="s">
        <v>176</v>
      </c>
      <c r="BO84" s="18" t="s">
        <v>176</v>
      </c>
      <c r="BP84" s="18"/>
      <c r="BQ84" s="18"/>
      <c r="BR84" s="18"/>
      <c r="BS84" s="18"/>
      <c r="BT84" s="18"/>
      <c r="BU84" s="18" t="s">
        <v>20595</v>
      </c>
      <c r="BV84" s="18" t="s">
        <v>20596</v>
      </c>
      <c r="BW84" s="18"/>
      <c r="BX84" s="18">
        <v>11</v>
      </c>
      <c r="BY84" s="18" t="s">
        <v>4857</v>
      </c>
      <c r="BZ84" s="18" t="s">
        <v>3229</v>
      </c>
      <c r="CA84" s="18" t="s">
        <v>17665</v>
      </c>
      <c r="CB84" s="18"/>
      <c r="CC84" s="18">
        <v>5</v>
      </c>
      <c r="CD84" s="18" t="s">
        <v>20597</v>
      </c>
      <c r="CE84" s="18" t="s">
        <v>3244</v>
      </c>
      <c r="CF84" s="18" t="s">
        <v>17747</v>
      </c>
      <c r="CG84" s="18"/>
      <c r="CH84" s="18" t="s">
        <v>20598</v>
      </c>
      <c r="CI84" s="18" t="s">
        <v>20599</v>
      </c>
      <c r="CJ84" s="18"/>
      <c r="CK84" s="18"/>
      <c r="CL84" s="18"/>
      <c r="CM84" s="18"/>
      <c r="CN84" s="18"/>
      <c r="CO84" s="18"/>
      <c r="CP84" s="18"/>
      <c r="CQ84" s="18"/>
      <c r="CR84" s="18"/>
      <c r="CS84" s="18"/>
      <c r="CT84" s="18"/>
      <c r="CU84" s="18"/>
      <c r="CV84" s="18"/>
      <c r="CW84" s="18"/>
      <c r="CX84" s="18"/>
      <c r="CY84" s="18"/>
      <c r="CZ84" s="18"/>
      <c r="DA84" s="18"/>
      <c r="DB84" s="18"/>
    </row>
    <row r="85" spans="1:106">
      <c r="A85" s="18" t="s">
        <v>20600</v>
      </c>
      <c r="B85" s="18" t="s">
        <v>17684</v>
      </c>
      <c r="C85" s="18" t="s">
        <v>20601</v>
      </c>
      <c r="D85" s="18"/>
      <c r="E85" s="18" t="s">
        <v>1050</v>
      </c>
      <c r="F85" s="18" t="s">
        <v>20602</v>
      </c>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v>440</v>
      </c>
      <c r="BC85" s="18" t="s">
        <v>176</v>
      </c>
      <c r="BD85" s="18" t="s">
        <v>176</v>
      </c>
      <c r="BE85" s="18" t="s">
        <v>176</v>
      </c>
      <c r="BF85" s="18" t="s">
        <v>176</v>
      </c>
      <c r="BG85" s="18" t="s">
        <v>176</v>
      </c>
      <c r="BH85" s="18" t="s">
        <v>176</v>
      </c>
      <c r="BI85" s="18" t="s">
        <v>176</v>
      </c>
      <c r="BJ85" s="18" t="s">
        <v>176</v>
      </c>
      <c r="BK85" s="18" t="s">
        <v>176</v>
      </c>
      <c r="BL85" s="18" t="s">
        <v>176</v>
      </c>
      <c r="BM85" s="18" t="s">
        <v>176</v>
      </c>
      <c r="BN85" s="18" t="s">
        <v>176</v>
      </c>
      <c r="BO85" s="18" t="s">
        <v>176</v>
      </c>
      <c r="BP85" s="18"/>
      <c r="BQ85" s="18"/>
      <c r="BR85" s="18"/>
      <c r="BS85" s="18"/>
      <c r="BT85" s="18"/>
      <c r="BU85" s="18" t="s">
        <v>20603</v>
      </c>
      <c r="BV85" s="18" t="s">
        <v>20604</v>
      </c>
      <c r="BW85" s="18"/>
      <c r="BX85" s="18">
        <v>12</v>
      </c>
      <c r="BY85" s="18" t="s">
        <v>4790</v>
      </c>
      <c r="BZ85" s="18" t="s">
        <v>3229</v>
      </c>
      <c r="CA85" s="18" t="s">
        <v>17665</v>
      </c>
      <c r="CB85" s="18"/>
      <c r="CC85" s="18">
        <v>6</v>
      </c>
      <c r="CD85" s="18" t="s">
        <v>20605</v>
      </c>
      <c r="CE85" s="18" t="s">
        <v>3244</v>
      </c>
      <c r="CF85" s="18" t="s">
        <v>17747</v>
      </c>
      <c r="CG85" s="18"/>
      <c r="CH85" s="18" t="s">
        <v>20606</v>
      </c>
      <c r="CI85" s="18" t="s">
        <v>20607</v>
      </c>
      <c r="CJ85" s="18"/>
      <c r="CK85" s="18"/>
      <c r="CL85" s="18"/>
      <c r="CM85" s="18"/>
      <c r="CN85" s="18"/>
      <c r="CO85" s="18"/>
      <c r="CP85" s="18"/>
      <c r="CQ85" s="18"/>
      <c r="CR85" s="18"/>
      <c r="CS85" s="18"/>
      <c r="CT85" s="18"/>
      <c r="CU85" s="18"/>
      <c r="CV85" s="18"/>
      <c r="CW85" s="18"/>
      <c r="CX85" s="18"/>
      <c r="CY85" s="18"/>
      <c r="CZ85" s="18"/>
      <c r="DA85" s="18"/>
      <c r="DB85" s="18"/>
    </row>
    <row r="86" spans="1:106">
      <c r="A86" s="18" t="s">
        <v>20608</v>
      </c>
      <c r="B86" s="18" t="s">
        <v>17684</v>
      </c>
      <c r="C86" s="18" t="s">
        <v>20609</v>
      </c>
      <c r="D86" s="18"/>
      <c r="E86" s="18" t="s">
        <v>17940</v>
      </c>
      <c r="F86" s="18" t="s">
        <v>20610</v>
      </c>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v>450</v>
      </c>
      <c r="BC86" s="18" t="s">
        <v>176</v>
      </c>
      <c r="BD86" s="18" t="s">
        <v>176</v>
      </c>
      <c r="BE86" s="18" t="s">
        <v>176</v>
      </c>
      <c r="BF86" s="18" t="s">
        <v>176</v>
      </c>
      <c r="BG86" s="18" t="s">
        <v>176</v>
      </c>
      <c r="BH86" s="18" t="s">
        <v>176</v>
      </c>
      <c r="BI86" s="18" t="s">
        <v>176</v>
      </c>
      <c r="BJ86" s="18" t="s">
        <v>176</v>
      </c>
      <c r="BK86" s="18" t="s">
        <v>176</v>
      </c>
      <c r="BL86" s="18" t="s">
        <v>176</v>
      </c>
      <c r="BM86" s="18" t="s">
        <v>176</v>
      </c>
      <c r="BN86" s="18" t="s">
        <v>176</v>
      </c>
      <c r="BO86" s="18" t="s">
        <v>176</v>
      </c>
      <c r="BP86" s="18"/>
      <c r="BQ86" s="18"/>
      <c r="BR86" s="18"/>
      <c r="BS86" s="18"/>
      <c r="BT86" s="18"/>
      <c r="BU86" s="18" t="s">
        <v>20611</v>
      </c>
      <c r="BV86" s="18" t="s">
        <v>20612</v>
      </c>
      <c r="BW86" s="18"/>
      <c r="BX86" s="18">
        <v>1</v>
      </c>
      <c r="BY86" s="18" t="s">
        <v>6623</v>
      </c>
      <c r="BZ86" s="18" t="s">
        <v>3230</v>
      </c>
      <c r="CA86" s="18" t="s">
        <v>17665</v>
      </c>
      <c r="CB86" s="18"/>
      <c r="CC86" s="18">
        <v>1</v>
      </c>
      <c r="CD86" s="18" t="s">
        <v>20613</v>
      </c>
      <c r="CE86" s="18" t="s">
        <v>3237</v>
      </c>
      <c r="CF86" s="18" t="s">
        <v>17756</v>
      </c>
      <c r="CG86" s="18"/>
      <c r="CH86" s="18" t="s">
        <v>20614</v>
      </c>
      <c r="CI86" s="18" t="s">
        <v>20615</v>
      </c>
      <c r="CJ86" s="18"/>
      <c r="CK86" s="18"/>
      <c r="CL86" s="18"/>
      <c r="CM86" s="18"/>
      <c r="CN86" s="18"/>
      <c r="CO86" s="18"/>
      <c r="CP86" s="18"/>
      <c r="CQ86" s="18"/>
      <c r="CR86" s="18"/>
      <c r="CS86" s="18"/>
      <c r="CT86" s="18"/>
      <c r="CU86" s="18"/>
      <c r="CV86" s="18"/>
      <c r="CW86" s="18"/>
      <c r="CX86" s="18"/>
      <c r="CY86" s="18"/>
      <c r="CZ86" s="18"/>
      <c r="DA86" s="18"/>
      <c r="DB86" s="18"/>
    </row>
    <row r="87" spans="1:106">
      <c r="A87" s="18" t="s">
        <v>20616</v>
      </c>
      <c r="B87" s="18" t="s">
        <v>17684</v>
      </c>
      <c r="C87" s="18" t="s">
        <v>20617</v>
      </c>
      <c r="D87" s="18"/>
      <c r="E87" s="18" t="s">
        <v>17944</v>
      </c>
      <c r="F87" s="18" t="s">
        <v>20618</v>
      </c>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v>460</v>
      </c>
      <c r="BC87" s="18" t="s">
        <v>176</v>
      </c>
      <c r="BD87" s="18" t="s">
        <v>176</v>
      </c>
      <c r="BE87" s="18" t="s">
        <v>176</v>
      </c>
      <c r="BF87" s="18" t="s">
        <v>176</v>
      </c>
      <c r="BG87" s="18" t="s">
        <v>176</v>
      </c>
      <c r="BH87" s="18" t="s">
        <v>176</v>
      </c>
      <c r="BI87" s="18" t="s">
        <v>176</v>
      </c>
      <c r="BJ87" s="18" t="s">
        <v>176</v>
      </c>
      <c r="BK87" s="18" t="s">
        <v>176</v>
      </c>
      <c r="BL87" s="18" t="s">
        <v>176</v>
      </c>
      <c r="BM87" s="18" t="s">
        <v>176</v>
      </c>
      <c r="BN87" s="18" t="s">
        <v>176</v>
      </c>
      <c r="BO87" s="18" t="s">
        <v>176</v>
      </c>
      <c r="BP87" s="18"/>
      <c r="BQ87" s="18"/>
      <c r="BR87" s="18"/>
      <c r="BS87" s="18"/>
      <c r="BT87" s="18"/>
      <c r="BU87" s="18" t="s">
        <v>20619</v>
      </c>
      <c r="BV87" s="18" t="s">
        <v>20620</v>
      </c>
      <c r="BW87" s="18"/>
      <c r="BX87" s="18">
        <v>2</v>
      </c>
      <c r="BY87" s="18" t="s">
        <v>4996</v>
      </c>
      <c r="BZ87" s="18" t="s">
        <v>3230</v>
      </c>
      <c r="CA87" s="18" t="s">
        <v>17665</v>
      </c>
      <c r="CB87" s="18"/>
      <c r="CC87" s="18">
        <v>2</v>
      </c>
      <c r="CD87" s="18" t="s">
        <v>20621</v>
      </c>
      <c r="CE87" s="18" t="s">
        <v>3237</v>
      </c>
      <c r="CF87" s="18" t="s">
        <v>17756</v>
      </c>
      <c r="CG87" s="18"/>
      <c r="CH87" s="18" t="s">
        <v>20622</v>
      </c>
      <c r="CI87" s="18" t="s">
        <v>20623</v>
      </c>
      <c r="CJ87" s="18"/>
      <c r="CK87" s="18"/>
      <c r="CL87" s="18"/>
      <c r="CM87" s="18"/>
      <c r="CN87" s="18"/>
      <c r="CO87" s="18"/>
      <c r="CP87" s="18"/>
      <c r="CQ87" s="18"/>
      <c r="CR87" s="18"/>
      <c r="CS87" s="18"/>
      <c r="CT87" s="18"/>
      <c r="CU87" s="18"/>
      <c r="CV87" s="18"/>
      <c r="CW87" s="18"/>
      <c r="CX87" s="18"/>
      <c r="CY87" s="18"/>
      <c r="CZ87" s="18"/>
      <c r="DA87" s="18"/>
      <c r="DB87" s="18"/>
    </row>
    <row r="88" spans="1:106">
      <c r="A88" s="18" t="s">
        <v>20624</v>
      </c>
      <c r="B88" s="18" t="s">
        <v>17702</v>
      </c>
      <c r="C88" s="18" t="s">
        <v>19923</v>
      </c>
      <c r="D88" s="18"/>
      <c r="E88" s="18" t="s">
        <v>17946</v>
      </c>
      <c r="F88" s="18" t="s">
        <v>20625</v>
      </c>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v>470</v>
      </c>
      <c r="BC88" s="18" t="s">
        <v>176</v>
      </c>
      <c r="BD88" s="18" t="s">
        <v>176</v>
      </c>
      <c r="BE88" s="18" t="s">
        <v>176</v>
      </c>
      <c r="BF88" s="18" t="s">
        <v>176</v>
      </c>
      <c r="BG88" s="18" t="s">
        <v>176</v>
      </c>
      <c r="BH88" s="18" t="s">
        <v>176</v>
      </c>
      <c r="BI88" s="18" t="s">
        <v>176</v>
      </c>
      <c r="BJ88" s="18" t="s">
        <v>176</v>
      </c>
      <c r="BK88" s="18" t="s">
        <v>176</v>
      </c>
      <c r="BL88" s="18" t="s">
        <v>176</v>
      </c>
      <c r="BM88" s="18" t="s">
        <v>176</v>
      </c>
      <c r="BN88" s="18" t="s">
        <v>176</v>
      </c>
      <c r="BO88" s="18" t="s">
        <v>176</v>
      </c>
      <c r="BP88" s="18"/>
      <c r="BQ88" s="18"/>
      <c r="BR88" s="18"/>
      <c r="BS88" s="18"/>
      <c r="BT88" s="18"/>
      <c r="BU88" s="18" t="s">
        <v>20626</v>
      </c>
      <c r="BV88" s="18" t="s">
        <v>20627</v>
      </c>
      <c r="BW88" s="18"/>
      <c r="BX88" s="18">
        <v>3</v>
      </c>
      <c r="BY88" s="18" t="s">
        <v>6692</v>
      </c>
      <c r="BZ88" s="18" t="s">
        <v>3230</v>
      </c>
      <c r="CA88" s="18" t="s">
        <v>17665</v>
      </c>
      <c r="CB88" s="18"/>
      <c r="CC88" s="18">
        <v>3</v>
      </c>
      <c r="CD88" s="18" t="s">
        <v>20628</v>
      </c>
      <c r="CE88" s="18" t="s">
        <v>3237</v>
      </c>
      <c r="CF88" s="18" t="s">
        <v>17756</v>
      </c>
      <c r="CG88" s="18"/>
      <c r="CH88" s="18" t="s">
        <v>20629</v>
      </c>
      <c r="CI88" s="18" t="s">
        <v>20630</v>
      </c>
      <c r="CJ88" s="18"/>
      <c r="CK88" s="18"/>
      <c r="CL88" s="18"/>
      <c r="CM88" s="18"/>
      <c r="CN88" s="18"/>
      <c r="CO88" s="18"/>
      <c r="CP88" s="18"/>
      <c r="CQ88" s="18"/>
      <c r="CR88" s="18"/>
      <c r="CS88" s="18"/>
      <c r="CT88" s="18"/>
      <c r="CU88" s="18"/>
      <c r="CV88" s="18"/>
      <c r="CW88" s="18"/>
      <c r="CX88" s="18"/>
      <c r="CY88" s="18"/>
      <c r="CZ88" s="18"/>
      <c r="DA88" s="18"/>
      <c r="DB88" s="18"/>
    </row>
    <row r="89" spans="1:106">
      <c r="A89" s="18" t="s">
        <v>20631</v>
      </c>
      <c r="B89" s="18" t="s">
        <v>17702</v>
      </c>
      <c r="C89" s="18" t="s">
        <v>20259</v>
      </c>
      <c r="D89" s="18"/>
      <c r="E89" s="18" t="s">
        <v>20632</v>
      </c>
      <c r="F89" s="18" t="s">
        <v>20633</v>
      </c>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v>480</v>
      </c>
      <c r="BC89" s="18" t="s">
        <v>176</v>
      </c>
      <c r="BD89" s="18" t="s">
        <v>176</v>
      </c>
      <c r="BE89" s="18" t="s">
        <v>176</v>
      </c>
      <c r="BF89" s="18" t="s">
        <v>176</v>
      </c>
      <c r="BG89" s="18" t="s">
        <v>176</v>
      </c>
      <c r="BH89" s="18" t="s">
        <v>176</v>
      </c>
      <c r="BI89" s="18" t="s">
        <v>176</v>
      </c>
      <c r="BJ89" s="18" t="s">
        <v>176</v>
      </c>
      <c r="BK89" s="18" t="s">
        <v>176</v>
      </c>
      <c r="BL89" s="18" t="s">
        <v>176</v>
      </c>
      <c r="BM89" s="18" t="s">
        <v>176</v>
      </c>
      <c r="BN89" s="18" t="s">
        <v>176</v>
      </c>
      <c r="BO89" s="18" t="s">
        <v>176</v>
      </c>
      <c r="BP89" s="18"/>
      <c r="BQ89" s="18"/>
      <c r="BR89" s="18"/>
      <c r="BS89" s="18"/>
      <c r="BT89" s="18"/>
      <c r="BU89" s="18" t="s">
        <v>20634</v>
      </c>
      <c r="BV89" s="18" t="s">
        <v>20635</v>
      </c>
      <c r="BW89" s="18"/>
      <c r="BX89" s="18">
        <v>4</v>
      </c>
      <c r="BY89" s="18" t="s">
        <v>6754</v>
      </c>
      <c r="BZ89" s="18" t="s">
        <v>3230</v>
      </c>
      <c r="CA89" s="18" t="s">
        <v>17665</v>
      </c>
      <c r="CB89" s="18"/>
      <c r="CC89" s="18">
        <v>4</v>
      </c>
      <c r="CD89" s="18" t="s">
        <v>20636</v>
      </c>
      <c r="CE89" s="18" t="s">
        <v>3237</v>
      </c>
      <c r="CF89" s="18" t="s">
        <v>17756</v>
      </c>
      <c r="CG89" s="18"/>
      <c r="CH89" s="18" t="s">
        <v>20637</v>
      </c>
      <c r="CI89" s="18" t="s">
        <v>20638</v>
      </c>
      <c r="CJ89" s="18"/>
      <c r="CK89" s="18"/>
      <c r="CL89" s="18"/>
      <c r="CM89" s="18"/>
      <c r="CN89" s="18"/>
      <c r="CO89" s="18"/>
      <c r="CP89" s="18"/>
      <c r="CQ89" s="18"/>
      <c r="CR89" s="18"/>
      <c r="CS89" s="18"/>
      <c r="CT89" s="18"/>
      <c r="CU89" s="18"/>
      <c r="CV89" s="18"/>
      <c r="CW89" s="18"/>
      <c r="CX89" s="18"/>
      <c r="CY89" s="18"/>
      <c r="CZ89" s="18"/>
      <c r="DA89" s="18"/>
      <c r="DB89" s="18"/>
    </row>
    <row r="90" spans="1:106">
      <c r="A90" s="18" t="s">
        <v>20639</v>
      </c>
      <c r="B90" s="18" t="s">
        <v>17702</v>
      </c>
      <c r="C90" s="18" t="s">
        <v>20640</v>
      </c>
      <c r="D90" s="18"/>
      <c r="E90" s="18" t="s">
        <v>1051</v>
      </c>
      <c r="F90" s="18" t="s">
        <v>20641</v>
      </c>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v>490</v>
      </c>
      <c r="BC90" s="18" t="s">
        <v>176</v>
      </c>
      <c r="BD90" s="18" t="s">
        <v>176</v>
      </c>
      <c r="BE90" s="18" t="s">
        <v>176</v>
      </c>
      <c r="BF90" s="18" t="s">
        <v>176</v>
      </c>
      <c r="BG90" s="18" t="s">
        <v>176</v>
      </c>
      <c r="BH90" s="18" t="s">
        <v>176</v>
      </c>
      <c r="BI90" s="18" t="s">
        <v>176</v>
      </c>
      <c r="BJ90" s="18" t="s">
        <v>176</v>
      </c>
      <c r="BK90" s="18" t="s">
        <v>176</v>
      </c>
      <c r="BL90" s="18" t="s">
        <v>176</v>
      </c>
      <c r="BM90" s="18" t="s">
        <v>176</v>
      </c>
      <c r="BN90" s="18" t="s">
        <v>176</v>
      </c>
      <c r="BO90" s="18" t="s">
        <v>176</v>
      </c>
      <c r="BP90" s="18"/>
      <c r="BQ90" s="18"/>
      <c r="BR90" s="18"/>
      <c r="BS90" s="18"/>
      <c r="BT90" s="18"/>
      <c r="BU90" s="18" t="s">
        <v>3345</v>
      </c>
      <c r="BV90" s="18" t="s">
        <v>982</v>
      </c>
      <c r="BW90" s="18"/>
      <c r="BX90" s="18">
        <v>5</v>
      </c>
      <c r="BY90" s="18" t="s">
        <v>6821</v>
      </c>
      <c r="BZ90" s="18" t="s">
        <v>3230</v>
      </c>
      <c r="CA90" s="18" t="s">
        <v>17665</v>
      </c>
      <c r="CB90" s="18"/>
      <c r="CC90" s="18">
        <v>5</v>
      </c>
      <c r="CD90" s="18" t="s">
        <v>20642</v>
      </c>
      <c r="CE90" s="18" t="s">
        <v>3237</v>
      </c>
      <c r="CF90" s="18" t="s">
        <v>17756</v>
      </c>
      <c r="CG90" s="18"/>
      <c r="CH90" s="18" t="s">
        <v>20643</v>
      </c>
      <c r="CI90" s="18" t="s">
        <v>20644</v>
      </c>
      <c r="CJ90" s="18"/>
      <c r="CK90" s="18"/>
      <c r="CL90" s="18"/>
      <c r="CM90" s="18"/>
      <c r="CN90" s="18"/>
      <c r="CO90" s="18"/>
      <c r="CP90" s="18"/>
      <c r="CQ90" s="18"/>
      <c r="CR90" s="18"/>
      <c r="CS90" s="18"/>
      <c r="CT90" s="18"/>
      <c r="CU90" s="18"/>
      <c r="CV90" s="18"/>
      <c r="CW90" s="18"/>
      <c r="CX90" s="18"/>
      <c r="CY90" s="18"/>
      <c r="CZ90" s="18"/>
      <c r="DA90" s="18"/>
      <c r="DB90" s="18"/>
    </row>
    <row r="91" spans="1:106">
      <c r="A91" s="18" t="s">
        <v>20645</v>
      </c>
      <c r="B91" s="18" t="s">
        <v>17702</v>
      </c>
      <c r="C91" s="18" t="s">
        <v>20646</v>
      </c>
      <c r="D91" s="18"/>
      <c r="E91" s="18" t="s">
        <v>1052</v>
      </c>
      <c r="F91" s="18" t="s">
        <v>20647</v>
      </c>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v>501</v>
      </c>
      <c r="BC91" s="18" t="s">
        <v>176</v>
      </c>
      <c r="BD91" s="18" t="s">
        <v>176</v>
      </c>
      <c r="BE91" s="18" t="s">
        <v>176</v>
      </c>
      <c r="BF91" s="18" t="s">
        <v>176</v>
      </c>
      <c r="BG91" s="18" t="s">
        <v>176</v>
      </c>
      <c r="BH91" s="18" t="s">
        <v>176</v>
      </c>
      <c r="BI91" s="18" t="s">
        <v>176</v>
      </c>
      <c r="BJ91" s="18" t="s">
        <v>176</v>
      </c>
      <c r="BK91" s="18" t="s">
        <v>176</v>
      </c>
      <c r="BL91" s="18" t="s">
        <v>176</v>
      </c>
      <c r="BM91" s="18" t="s">
        <v>176</v>
      </c>
      <c r="BN91" s="18" t="s">
        <v>176</v>
      </c>
      <c r="BO91" s="18" t="s">
        <v>176</v>
      </c>
      <c r="BP91" s="18"/>
      <c r="BQ91" s="18"/>
      <c r="BR91" s="18"/>
      <c r="BS91" s="18"/>
      <c r="BT91" s="18"/>
      <c r="BU91" s="18" t="s">
        <v>20648</v>
      </c>
      <c r="BV91" s="18" t="s">
        <v>20649</v>
      </c>
      <c r="BW91" s="18"/>
      <c r="BX91" s="18">
        <v>6</v>
      </c>
      <c r="BY91" s="18" t="s">
        <v>5204</v>
      </c>
      <c r="BZ91" s="18" t="s">
        <v>3230</v>
      </c>
      <c r="CA91" s="18" t="s">
        <v>17665</v>
      </c>
      <c r="CB91" s="18"/>
      <c r="CC91" s="18">
        <v>6</v>
      </c>
      <c r="CD91" s="18" t="s">
        <v>20650</v>
      </c>
      <c r="CE91" s="18" t="s">
        <v>3237</v>
      </c>
      <c r="CF91" s="18" t="s">
        <v>17756</v>
      </c>
      <c r="CG91" s="18"/>
      <c r="CH91" s="18" t="s">
        <v>20651</v>
      </c>
      <c r="CI91" s="18" t="s">
        <v>20652</v>
      </c>
      <c r="CJ91" s="18"/>
      <c r="CK91" s="18"/>
      <c r="CL91" s="18"/>
      <c r="CM91" s="18"/>
      <c r="CN91" s="18"/>
      <c r="CO91" s="18"/>
      <c r="CP91" s="18"/>
      <c r="CQ91" s="18"/>
      <c r="CR91" s="18"/>
      <c r="CS91" s="18"/>
      <c r="CT91" s="18"/>
      <c r="CU91" s="18"/>
      <c r="CV91" s="18"/>
      <c r="CW91" s="18"/>
      <c r="CX91" s="18"/>
      <c r="CY91" s="18"/>
      <c r="CZ91" s="18"/>
      <c r="DA91" s="18"/>
      <c r="DB91" s="18"/>
    </row>
    <row r="92" spans="1:106">
      <c r="A92" s="18" t="s">
        <v>20653</v>
      </c>
      <c r="B92" s="18" t="s">
        <v>17702</v>
      </c>
      <c r="C92" s="18" t="s">
        <v>20654</v>
      </c>
      <c r="D92" s="18"/>
      <c r="E92" s="18" t="s">
        <v>1053</v>
      </c>
      <c r="F92" s="18" t="s">
        <v>20655</v>
      </c>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v>502</v>
      </c>
      <c r="BC92" s="18" t="s">
        <v>170</v>
      </c>
      <c r="BD92" s="18" t="s">
        <v>170</v>
      </c>
      <c r="BE92" s="18" t="s">
        <v>170</v>
      </c>
      <c r="BF92" s="18" t="s">
        <v>170</v>
      </c>
      <c r="BG92" s="18" t="s">
        <v>170</v>
      </c>
      <c r="BH92" s="18" t="s">
        <v>170</v>
      </c>
      <c r="BI92" s="18" t="s">
        <v>170</v>
      </c>
      <c r="BJ92" s="18" t="s">
        <v>170</v>
      </c>
      <c r="BK92" s="18" t="s">
        <v>170</v>
      </c>
      <c r="BL92" s="18" t="s">
        <v>170</v>
      </c>
      <c r="BM92" s="18" t="s">
        <v>170</v>
      </c>
      <c r="BN92" s="18" t="s">
        <v>170</v>
      </c>
      <c r="BO92" s="18" t="s">
        <v>170</v>
      </c>
      <c r="BP92" s="18"/>
      <c r="BQ92" s="18"/>
      <c r="BR92" s="18"/>
      <c r="BS92" s="18"/>
      <c r="BT92" s="18"/>
      <c r="BU92" s="18" t="s">
        <v>3357</v>
      </c>
      <c r="BV92" s="18" t="s">
        <v>3289</v>
      </c>
      <c r="BW92" s="18"/>
      <c r="BX92" s="18">
        <v>7</v>
      </c>
      <c r="BY92" s="18" t="s">
        <v>6887</v>
      </c>
      <c r="BZ92" s="18" t="s">
        <v>3230</v>
      </c>
      <c r="CA92" s="18" t="s">
        <v>17665</v>
      </c>
      <c r="CB92" s="18"/>
      <c r="CC92" s="18">
        <v>1</v>
      </c>
      <c r="CD92" s="18" t="s">
        <v>20656</v>
      </c>
      <c r="CE92" s="18" t="s">
        <v>3244</v>
      </c>
      <c r="CF92" s="18" t="s">
        <v>17756</v>
      </c>
      <c r="CG92" s="18"/>
      <c r="CH92" s="18" t="s">
        <v>20657</v>
      </c>
      <c r="CI92" s="18" t="s">
        <v>20658</v>
      </c>
      <c r="CJ92" s="18"/>
      <c r="CK92" s="18"/>
      <c r="CL92" s="18"/>
      <c r="CM92" s="18"/>
      <c r="CN92" s="18"/>
      <c r="CO92" s="18"/>
      <c r="CP92" s="18"/>
      <c r="CQ92" s="18"/>
      <c r="CR92" s="18"/>
      <c r="CS92" s="18"/>
      <c r="CT92" s="18"/>
      <c r="CU92" s="18"/>
      <c r="CV92" s="18"/>
      <c r="CW92" s="18"/>
      <c r="CX92" s="18"/>
      <c r="CY92" s="18"/>
      <c r="CZ92" s="18"/>
      <c r="DA92" s="18"/>
      <c r="DB92" s="18"/>
    </row>
    <row r="93" spans="1:106">
      <c r="A93" s="18" t="s">
        <v>20659</v>
      </c>
      <c r="B93" s="18" t="s">
        <v>17702</v>
      </c>
      <c r="C93" s="18" t="s">
        <v>20660</v>
      </c>
      <c r="D93" s="18"/>
      <c r="E93" s="18" t="s">
        <v>1054</v>
      </c>
      <c r="F93" s="18" t="s">
        <v>20661</v>
      </c>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v>550</v>
      </c>
      <c r="BC93" s="18" t="s">
        <v>176</v>
      </c>
      <c r="BD93" s="18" t="s">
        <v>176</v>
      </c>
      <c r="BE93" s="18" t="s">
        <v>176</v>
      </c>
      <c r="BF93" s="18" t="s">
        <v>176</v>
      </c>
      <c r="BG93" s="18" t="s">
        <v>176</v>
      </c>
      <c r="BH93" s="18" t="s">
        <v>176</v>
      </c>
      <c r="BI93" s="18" t="s">
        <v>176</v>
      </c>
      <c r="BJ93" s="18" t="s">
        <v>176</v>
      </c>
      <c r="BK93" s="18" t="s">
        <v>176</v>
      </c>
      <c r="BL93" s="18" t="s">
        <v>176</v>
      </c>
      <c r="BM93" s="18" t="s">
        <v>176</v>
      </c>
      <c r="BN93" s="18" t="s">
        <v>176</v>
      </c>
      <c r="BO93" s="18" t="s">
        <v>176</v>
      </c>
      <c r="BP93" s="18"/>
      <c r="BQ93" s="18"/>
      <c r="BR93" s="18"/>
      <c r="BS93" s="18"/>
      <c r="BT93" s="18"/>
      <c r="BU93" s="18" t="s">
        <v>3385</v>
      </c>
      <c r="BV93" s="18" t="s">
        <v>3310</v>
      </c>
      <c r="BW93" s="18"/>
      <c r="BX93" s="18">
        <v>8</v>
      </c>
      <c r="BY93" s="18" t="s">
        <v>6957</v>
      </c>
      <c r="BZ93" s="18" t="s">
        <v>3230</v>
      </c>
      <c r="CA93" s="18" t="s">
        <v>17665</v>
      </c>
      <c r="CB93" s="18"/>
      <c r="CC93" s="18">
        <v>2</v>
      </c>
      <c r="CD93" s="18" t="s">
        <v>20662</v>
      </c>
      <c r="CE93" s="18" t="s">
        <v>3244</v>
      </c>
      <c r="CF93" s="18" t="s">
        <v>17756</v>
      </c>
      <c r="CG93" s="18"/>
      <c r="CH93" s="18" t="s">
        <v>20663</v>
      </c>
      <c r="CI93" s="18" t="s">
        <v>20664</v>
      </c>
      <c r="CJ93" s="18"/>
      <c r="CK93" s="18"/>
      <c r="CL93" s="18"/>
      <c r="CM93" s="18"/>
      <c r="CN93" s="18"/>
      <c r="CO93" s="18"/>
      <c r="CP93" s="18"/>
      <c r="CQ93" s="18"/>
      <c r="CR93" s="18"/>
      <c r="CS93" s="18"/>
      <c r="CT93" s="18"/>
      <c r="CU93" s="18"/>
      <c r="CV93" s="18"/>
      <c r="CW93" s="18"/>
      <c r="CX93" s="18"/>
      <c r="CY93" s="18"/>
      <c r="CZ93" s="18"/>
      <c r="DA93" s="18"/>
      <c r="DB93" s="18"/>
    </row>
    <row r="94" spans="1:106">
      <c r="A94" s="18" t="s">
        <v>20665</v>
      </c>
      <c r="B94" s="18" t="s">
        <v>17702</v>
      </c>
      <c r="C94" s="18" t="s">
        <v>20666</v>
      </c>
      <c r="D94" s="18"/>
      <c r="E94" s="18" t="s">
        <v>20667</v>
      </c>
      <c r="F94" s="18" t="s">
        <v>20668</v>
      </c>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v>551</v>
      </c>
      <c r="BC94" s="18" t="s">
        <v>170</v>
      </c>
      <c r="BD94" s="18" t="s">
        <v>170</v>
      </c>
      <c r="BE94" s="18" t="s">
        <v>170</v>
      </c>
      <c r="BF94" s="18" t="s">
        <v>170</v>
      </c>
      <c r="BG94" s="18" t="s">
        <v>170</v>
      </c>
      <c r="BH94" s="18" t="s">
        <v>170</v>
      </c>
      <c r="BI94" s="18" t="s">
        <v>170</v>
      </c>
      <c r="BJ94" s="18" t="s">
        <v>170</v>
      </c>
      <c r="BK94" s="18" t="s">
        <v>170</v>
      </c>
      <c r="BL94" s="18" t="s">
        <v>170</v>
      </c>
      <c r="BM94" s="18" t="s">
        <v>170</v>
      </c>
      <c r="BN94" s="18" t="s">
        <v>170</v>
      </c>
      <c r="BO94" s="18" t="s">
        <v>170</v>
      </c>
      <c r="BP94" s="18"/>
      <c r="BQ94" s="18"/>
      <c r="BR94" s="18"/>
      <c r="BS94" s="18"/>
      <c r="BT94" s="18"/>
      <c r="BU94" s="18" t="s">
        <v>3346</v>
      </c>
      <c r="BV94" s="18" t="s">
        <v>3281</v>
      </c>
      <c r="BW94" s="18"/>
      <c r="BX94" s="18">
        <v>9</v>
      </c>
      <c r="BY94" s="18" t="s">
        <v>5473</v>
      </c>
      <c r="BZ94" s="18" t="s">
        <v>3230</v>
      </c>
      <c r="CA94" s="18" t="s">
        <v>17665</v>
      </c>
      <c r="CB94" s="18"/>
      <c r="CC94" s="18">
        <v>3</v>
      </c>
      <c r="CD94" s="18" t="s">
        <v>20669</v>
      </c>
      <c r="CE94" s="18" t="s">
        <v>3244</v>
      </c>
      <c r="CF94" s="18" t="s">
        <v>17756</v>
      </c>
      <c r="CG94" s="18"/>
      <c r="CH94" s="18" t="s">
        <v>20670</v>
      </c>
      <c r="CI94" s="18" t="s">
        <v>20671</v>
      </c>
      <c r="CJ94" s="18"/>
      <c r="CK94" s="18"/>
      <c r="CL94" s="18"/>
      <c r="CM94" s="18"/>
      <c r="CN94" s="18"/>
      <c r="CO94" s="18"/>
      <c r="CP94" s="18"/>
      <c r="CQ94" s="18"/>
      <c r="CR94" s="18"/>
      <c r="CS94" s="18"/>
      <c r="CT94" s="18"/>
      <c r="CU94" s="18"/>
      <c r="CV94" s="18"/>
      <c r="CW94" s="18"/>
      <c r="CX94" s="18"/>
      <c r="CY94" s="18"/>
      <c r="CZ94" s="18"/>
      <c r="DA94" s="18"/>
      <c r="DB94" s="18"/>
    </row>
    <row r="95" spans="1:106">
      <c r="A95" s="18" t="s">
        <v>20672</v>
      </c>
      <c r="B95" s="18" t="s">
        <v>17702</v>
      </c>
      <c r="C95" s="18" t="s">
        <v>20673</v>
      </c>
      <c r="D95" s="18"/>
      <c r="E95" s="18" t="s">
        <v>17952</v>
      </c>
      <c r="F95" s="18" t="s">
        <v>20674</v>
      </c>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v>600</v>
      </c>
      <c r="BC95" s="18" t="s">
        <v>176</v>
      </c>
      <c r="BD95" s="18" t="s">
        <v>176</v>
      </c>
      <c r="BE95" s="18" t="s">
        <v>176</v>
      </c>
      <c r="BF95" s="18" t="s">
        <v>176</v>
      </c>
      <c r="BG95" s="18" t="s">
        <v>176</v>
      </c>
      <c r="BH95" s="18" t="s">
        <v>176</v>
      </c>
      <c r="BI95" s="18" t="s">
        <v>176</v>
      </c>
      <c r="BJ95" s="18" t="s">
        <v>176</v>
      </c>
      <c r="BK95" s="18" t="s">
        <v>176</v>
      </c>
      <c r="BL95" s="18" t="s">
        <v>176</v>
      </c>
      <c r="BM95" s="18" t="s">
        <v>176</v>
      </c>
      <c r="BN95" s="18" t="s">
        <v>176</v>
      </c>
      <c r="BO95" s="18" t="s">
        <v>176</v>
      </c>
      <c r="BP95" s="18"/>
      <c r="BQ95" s="18"/>
      <c r="BR95" s="18"/>
      <c r="BS95" s="18"/>
      <c r="BT95" s="18"/>
      <c r="BU95" s="18" t="s">
        <v>3372</v>
      </c>
      <c r="BV95" s="18" t="s">
        <v>984</v>
      </c>
      <c r="BW95" s="18"/>
      <c r="BX95" s="18">
        <v>10</v>
      </c>
      <c r="BY95" s="18" t="s">
        <v>7026</v>
      </c>
      <c r="BZ95" s="18" t="s">
        <v>3230</v>
      </c>
      <c r="CA95" s="18" t="s">
        <v>17665</v>
      </c>
      <c r="CB95" s="18"/>
      <c r="CC95" s="18">
        <v>4</v>
      </c>
      <c r="CD95" s="18" t="s">
        <v>20675</v>
      </c>
      <c r="CE95" s="18" t="s">
        <v>3244</v>
      </c>
      <c r="CF95" s="18" t="s">
        <v>17756</v>
      </c>
      <c r="CG95" s="18"/>
      <c r="CH95" s="18" t="s">
        <v>20676</v>
      </c>
      <c r="CI95" s="18" t="s">
        <v>20677</v>
      </c>
      <c r="CJ95" s="18"/>
      <c r="CK95" s="18"/>
      <c r="CL95" s="18"/>
      <c r="CM95" s="18"/>
      <c r="CN95" s="18"/>
      <c r="CO95" s="18"/>
      <c r="CP95" s="18"/>
      <c r="CQ95" s="18"/>
      <c r="CR95" s="18"/>
      <c r="CS95" s="18"/>
      <c r="CT95" s="18"/>
      <c r="CU95" s="18"/>
      <c r="CV95" s="18"/>
      <c r="CW95" s="18"/>
      <c r="CX95" s="18"/>
      <c r="CY95" s="18"/>
      <c r="CZ95" s="18"/>
      <c r="DA95" s="18"/>
      <c r="DB95" s="18"/>
    </row>
    <row r="96" spans="1:106">
      <c r="A96" s="18" t="s">
        <v>20678</v>
      </c>
      <c r="B96" s="18" t="s">
        <v>17702</v>
      </c>
      <c r="C96" s="18" t="s">
        <v>20679</v>
      </c>
      <c r="D96" s="18"/>
      <c r="E96" s="18" t="s">
        <v>17954</v>
      </c>
      <c r="F96" s="18" t="s">
        <v>20680</v>
      </c>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v>610</v>
      </c>
      <c r="BC96" s="18" t="s">
        <v>170</v>
      </c>
      <c r="BD96" s="18" t="s">
        <v>170</v>
      </c>
      <c r="BE96" s="18" t="s">
        <v>170</v>
      </c>
      <c r="BF96" s="18" t="s">
        <v>170</v>
      </c>
      <c r="BG96" s="18" t="s">
        <v>170</v>
      </c>
      <c r="BH96" s="18" t="s">
        <v>170</v>
      </c>
      <c r="BI96" s="18" t="s">
        <v>170</v>
      </c>
      <c r="BJ96" s="18" t="s">
        <v>170</v>
      </c>
      <c r="BK96" s="18" t="s">
        <v>170</v>
      </c>
      <c r="BL96" s="18" t="s">
        <v>170</v>
      </c>
      <c r="BM96" s="18" t="s">
        <v>170</v>
      </c>
      <c r="BN96" s="18" t="s">
        <v>170</v>
      </c>
      <c r="BO96" s="18" t="s">
        <v>170</v>
      </c>
      <c r="BP96" s="18"/>
      <c r="BQ96" s="18"/>
      <c r="BR96" s="18"/>
      <c r="BS96" s="18"/>
      <c r="BT96" s="18"/>
      <c r="BU96" s="18" t="s">
        <v>20681</v>
      </c>
      <c r="BV96" s="18" t="s">
        <v>20682</v>
      </c>
      <c r="BW96" s="18"/>
      <c r="BX96" s="18">
        <v>11</v>
      </c>
      <c r="BY96" s="18" t="s">
        <v>7095</v>
      </c>
      <c r="BZ96" s="18" t="s">
        <v>3230</v>
      </c>
      <c r="CA96" s="18" t="s">
        <v>17665</v>
      </c>
      <c r="CB96" s="18"/>
      <c r="CC96" s="18">
        <v>5</v>
      </c>
      <c r="CD96" s="18" t="s">
        <v>20683</v>
      </c>
      <c r="CE96" s="18" t="s">
        <v>3244</v>
      </c>
      <c r="CF96" s="18" t="s">
        <v>17756</v>
      </c>
      <c r="CG96" s="18"/>
      <c r="CH96" s="18" t="s">
        <v>20684</v>
      </c>
      <c r="CI96" s="18" t="s">
        <v>20685</v>
      </c>
      <c r="CJ96" s="18"/>
      <c r="CK96" s="18"/>
      <c r="CL96" s="18"/>
      <c r="CM96" s="18"/>
      <c r="CN96" s="18"/>
      <c r="CO96" s="18"/>
      <c r="CP96" s="18"/>
      <c r="CQ96" s="18"/>
      <c r="CR96" s="18"/>
      <c r="CS96" s="18"/>
      <c r="CT96" s="18"/>
      <c r="CU96" s="18"/>
      <c r="CV96" s="18"/>
      <c r="CW96" s="18"/>
      <c r="CX96" s="18"/>
      <c r="CY96" s="18"/>
      <c r="CZ96" s="18"/>
      <c r="DA96" s="18"/>
      <c r="DB96" s="18"/>
    </row>
    <row r="97" spans="1:106">
      <c r="A97" s="18" t="s">
        <v>20686</v>
      </c>
      <c r="B97" s="18" t="s">
        <v>17702</v>
      </c>
      <c r="C97" s="18" t="s">
        <v>20687</v>
      </c>
      <c r="D97" s="18"/>
      <c r="E97" s="18" t="s">
        <v>1055</v>
      </c>
      <c r="F97" s="18" t="s">
        <v>20688</v>
      </c>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v>620</v>
      </c>
      <c r="BC97" s="18" t="s">
        <v>176</v>
      </c>
      <c r="BD97" s="18" t="s">
        <v>176</v>
      </c>
      <c r="BE97" s="18" t="s">
        <v>176</v>
      </c>
      <c r="BF97" s="18" t="s">
        <v>176</v>
      </c>
      <c r="BG97" s="18" t="s">
        <v>176</v>
      </c>
      <c r="BH97" s="18" t="s">
        <v>176</v>
      </c>
      <c r="BI97" s="18" t="s">
        <v>176</v>
      </c>
      <c r="BJ97" s="18" t="s">
        <v>176</v>
      </c>
      <c r="BK97" s="18" t="s">
        <v>176</v>
      </c>
      <c r="BL97" s="18" t="s">
        <v>176</v>
      </c>
      <c r="BM97" s="18" t="s">
        <v>176</v>
      </c>
      <c r="BN97" s="18" t="s">
        <v>176</v>
      </c>
      <c r="BO97" s="18" t="s">
        <v>176</v>
      </c>
      <c r="BP97" s="18"/>
      <c r="BQ97" s="18"/>
      <c r="BR97" s="18"/>
      <c r="BS97" s="18"/>
      <c r="BT97" s="18"/>
      <c r="BU97" s="18" t="s">
        <v>3382</v>
      </c>
      <c r="BV97" s="18" t="s">
        <v>3307</v>
      </c>
      <c r="BW97" s="18"/>
      <c r="BX97" s="18">
        <v>12</v>
      </c>
      <c r="BY97" s="18" t="s">
        <v>7164</v>
      </c>
      <c r="BZ97" s="18" t="s">
        <v>3230</v>
      </c>
      <c r="CA97" s="18" t="s">
        <v>17665</v>
      </c>
      <c r="CB97" s="18"/>
      <c r="CC97" s="18">
        <v>6</v>
      </c>
      <c r="CD97" s="18" t="s">
        <v>20689</v>
      </c>
      <c r="CE97" s="18" t="s">
        <v>3244</v>
      </c>
      <c r="CF97" s="18" t="s">
        <v>17756</v>
      </c>
      <c r="CG97" s="18"/>
      <c r="CH97" s="18" t="s">
        <v>20690</v>
      </c>
      <c r="CI97" s="18" t="s">
        <v>17757</v>
      </c>
      <c r="CJ97" s="18"/>
      <c r="CK97" s="18"/>
      <c r="CL97" s="18"/>
      <c r="CM97" s="18"/>
      <c r="CN97" s="18"/>
      <c r="CO97" s="18"/>
      <c r="CP97" s="18"/>
      <c r="CQ97" s="18"/>
      <c r="CR97" s="18"/>
      <c r="CS97" s="18"/>
      <c r="CT97" s="18"/>
      <c r="CU97" s="18"/>
      <c r="CV97" s="18"/>
      <c r="CW97" s="18"/>
      <c r="CX97" s="18"/>
      <c r="CY97" s="18"/>
      <c r="CZ97" s="18"/>
      <c r="DA97" s="18"/>
      <c r="DB97" s="18"/>
    </row>
    <row r="98" spans="1:106">
      <c r="A98" s="18" t="s">
        <v>20691</v>
      </c>
      <c r="B98" s="18" t="s">
        <v>17702</v>
      </c>
      <c r="C98" s="18" t="s">
        <v>20077</v>
      </c>
      <c r="D98" s="18"/>
      <c r="E98" s="18" t="s">
        <v>17957</v>
      </c>
      <c r="F98" s="18" t="s">
        <v>20692</v>
      </c>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v>621</v>
      </c>
      <c r="BC98" s="18" t="s">
        <v>176</v>
      </c>
      <c r="BD98" s="18" t="s">
        <v>176</v>
      </c>
      <c r="BE98" s="18" t="s">
        <v>176</v>
      </c>
      <c r="BF98" s="18" t="s">
        <v>176</v>
      </c>
      <c r="BG98" s="18" t="s">
        <v>176</v>
      </c>
      <c r="BH98" s="18" t="s">
        <v>176</v>
      </c>
      <c r="BI98" s="18" t="s">
        <v>176</v>
      </c>
      <c r="BJ98" s="18" t="s">
        <v>176</v>
      </c>
      <c r="BK98" s="18" t="s">
        <v>176</v>
      </c>
      <c r="BL98" s="18" t="s">
        <v>176</v>
      </c>
      <c r="BM98" s="18" t="s">
        <v>176</v>
      </c>
      <c r="BN98" s="18" t="s">
        <v>176</v>
      </c>
      <c r="BO98" s="18" t="s">
        <v>176</v>
      </c>
      <c r="BP98" s="18"/>
      <c r="BQ98" s="18"/>
      <c r="BR98" s="18"/>
      <c r="BS98" s="18"/>
      <c r="BT98" s="18"/>
      <c r="BU98" s="18" t="s">
        <v>20693</v>
      </c>
      <c r="BV98" s="18" t="s">
        <v>20694</v>
      </c>
      <c r="BW98" s="18"/>
      <c r="BX98" s="18">
        <v>1</v>
      </c>
      <c r="BY98" s="18"/>
      <c r="BZ98" s="18" t="s">
        <v>3227</v>
      </c>
      <c r="CA98" s="18" t="s">
        <v>17659</v>
      </c>
      <c r="CB98" s="18"/>
      <c r="CC98" s="18">
        <v>1</v>
      </c>
      <c r="CD98" s="18" t="s">
        <v>20695</v>
      </c>
      <c r="CE98" s="18" t="s">
        <v>3237</v>
      </c>
      <c r="CF98" s="18" t="s">
        <v>17762</v>
      </c>
      <c r="CG98" s="18"/>
      <c r="CH98" s="18" t="s">
        <v>20696</v>
      </c>
      <c r="CI98" s="18" t="s">
        <v>20697</v>
      </c>
      <c r="CJ98" s="18"/>
      <c r="CK98" s="18"/>
      <c r="CL98" s="18"/>
      <c r="CM98" s="18"/>
      <c r="CN98" s="18"/>
      <c r="CO98" s="18"/>
      <c r="CP98" s="18"/>
      <c r="CQ98" s="18"/>
      <c r="CR98" s="18"/>
      <c r="CS98" s="18"/>
      <c r="CT98" s="18"/>
      <c r="CU98" s="18"/>
      <c r="CV98" s="18"/>
      <c r="CW98" s="18"/>
      <c r="CX98" s="18"/>
      <c r="CY98" s="18"/>
      <c r="CZ98" s="18"/>
      <c r="DA98" s="18"/>
      <c r="DB98" s="18"/>
    </row>
    <row r="99" spans="1:106">
      <c r="A99" s="18" t="s">
        <v>20698</v>
      </c>
      <c r="B99" s="18" t="s">
        <v>17702</v>
      </c>
      <c r="C99" s="18" t="s">
        <v>20017</v>
      </c>
      <c r="D99" s="18"/>
      <c r="E99" s="18" t="s">
        <v>20699</v>
      </c>
      <c r="F99" s="18" t="s">
        <v>20700</v>
      </c>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v>622</v>
      </c>
      <c r="BC99" s="18" t="s">
        <v>176</v>
      </c>
      <c r="BD99" s="18" t="s">
        <v>176</v>
      </c>
      <c r="BE99" s="18" t="s">
        <v>176</v>
      </c>
      <c r="BF99" s="18" t="s">
        <v>176</v>
      </c>
      <c r="BG99" s="18" t="s">
        <v>176</v>
      </c>
      <c r="BH99" s="18" t="s">
        <v>176</v>
      </c>
      <c r="BI99" s="18" t="s">
        <v>176</v>
      </c>
      <c r="BJ99" s="18" t="s">
        <v>176</v>
      </c>
      <c r="BK99" s="18" t="s">
        <v>176</v>
      </c>
      <c r="BL99" s="18" t="s">
        <v>176</v>
      </c>
      <c r="BM99" s="18" t="s">
        <v>176</v>
      </c>
      <c r="BN99" s="18" t="s">
        <v>176</v>
      </c>
      <c r="BO99" s="18" t="s">
        <v>176</v>
      </c>
      <c r="BP99" s="18"/>
      <c r="BQ99" s="18"/>
      <c r="BR99" s="18"/>
      <c r="BS99" s="18"/>
      <c r="BT99" s="18"/>
      <c r="BU99" s="18" t="s">
        <v>20701</v>
      </c>
      <c r="BV99" s="18" t="s">
        <v>20702</v>
      </c>
      <c r="BW99" s="18"/>
      <c r="BX99" s="18">
        <v>2</v>
      </c>
      <c r="BY99" s="18"/>
      <c r="BZ99" s="18" t="s">
        <v>3227</v>
      </c>
      <c r="CA99" s="18" t="s">
        <v>17659</v>
      </c>
      <c r="CB99" s="18"/>
      <c r="CC99" s="18">
        <v>2</v>
      </c>
      <c r="CD99" s="18" t="s">
        <v>20703</v>
      </c>
      <c r="CE99" s="18" t="s">
        <v>3237</v>
      </c>
      <c r="CF99" s="18" t="s">
        <v>17762</v>
      </c>
      <c r="CG99" s="18"/>
      <c r="CH99" s="18" t="s">
        <v>20704</v>
      </c>
      <c r="CI99" s="18" t="s">
        <v>20705</v>
      </c>
      <c r="CJ99" s="18"/>
      <c r="CK99" s="18"/>
      <c r="CL99" s="18"/>
      <c r="CM99" s="18"/>
      <c r="CN99" s="18"/>
      <c r="CO99" s="18"/>
      <c r="CP99" s="18"/>
      <c r="CQ99" s="18"/>
      <c r="CR99" s="18"/>
      <c r="CS99" s="18"/>
      <c r="CT99" s="18"/>
      <c r="CU99" s="18"/>
      <c r="CV99" s="18"/>
      <c r="CW99" s="18"/>
      <c r="CX99" s="18"/>
      <c r="CY99" s="18"/>
      <c r="CZ99" s="18"/>
      <c r="DA99" s="18"/>
      <c r="DB99" s="18"/>
    </row>
    <row r="100" spans="1:106">
      <c r="A100" s="18" t="s">
        <v>20706</v>
      </c>
      <c r="B100" s="18" t="s">
        <v>17702</v>
      </c>
      <c r="C100" s="18" t="s">
        <v>20192</v>
      </c>
      <c r="D100" s="18"/>
      <c r="E100" s="18" t="s">
        <v>17959</v>
      </c>
      <c r="F100" s="18" t="s">
        <v>20707</v>
      </c>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v>623</v>
      </c>
      <c r="BC100" s="18" t="s">
        <v>176</v>
      </c>
      <c r="BD100" s="18" t="s">
        <v>176</v>
      </c>
      <c r="BE100" s="18" t="s">
        <v>176</v>
      </c>
      <c r="BF100" s="18" t="s">
        <v>176</v>
      </c>
      <c r="BG100" s="18" t="s">
        <v>176</v>
      </c>
      <c r="BH100" s="18" t="s">
        <v>176</v>
      </c>
      <c r="BI100" s="18" t="s">
        <v>176</v>
      </c>
      <c r="BJ100" s="18" t="s">
        <v>176</v>
      </c>
      <c r="BK100" s="18" t="s">
        <v>176</v>
      </c>
      <c r="BL100" s="18" t="s">
        <v>176</v>
      </c>
      <c r="BM100" s="18" t="s">
        <v>176</v>
      </c>
      <c r="BN100" s="18" t="s">
        <v>176</v>
      </c>
      <c r="BO100" s="18" t="s">
        <v>176</v>
      </c>
      <c r="BP100" s="18"/>
      <c r="BQ100" s="18"/>
      <c r="BR100" s="18"/>
      <c r="BS100" s="18"/>
      <c r="BT100" s="18"/>
      <c r="BU100" s="18" t="s">
        <v>20708</v>
      </c>
      <c r="BV100" s="18" t="s">
        <v>20709</v>
      </c>
      <c r="BW100" s="18"/>
      <c r="BX100" s="18">
        <v>3</v>
      </c>
      <c r="BY100" s="18"/>
      <c r="BZ100" s="18" t="s">
        <v>3227</v>
      </c>
      <c r="CA100" s="18" t="s">
        <v>17659</v>
      </c>
      <c r="CB100" s="18"/>
      <c r="CC100" s="18">
        <v>3</v>
      </c>
      <c r="CD100" s="18" t="s">
        <v>20710</v>
      </c>
      <c r="CE100" s="18" t="s">
        <v>3237</v>
      </c>
      <c r="CF100" s="18" t="s">
        <v>17762</v>
      </c>
      <c r="CG100" s="18"/>
      <c r="CH100" s="18" t="s">
        <v>20711</v>
      </c>
      <c r="CI100" s="18" t="s">
        <v>20712</v>
      </c>
      <c r="CJ100" s="18"/>
      <c r="CK100" s="18"/>
      <c r="CL100" s="18"/>
      <c r="CM100" s="18"/>
      <c r="CN100" s="18"/>
      <c r="CO100" s="18"/>
      <c r="CP100" s="18"/>
      <c r="CQ100" s="18"/>
      <c r="CR100" s="18"/>
      <c r="CS100" s="18"/>
      <c r="CT100" s="18"/>
      <c r="CU100" s="18"/>
      <c r="CV100" s="18"/>
      <c r="CW100" s="18"/>
      <c r="CX100" s="18"/>
      <c r="CY100" s="18"/>
      <c r="CZ100" s="18"/>
      <c r="DA100" s="18"/>
      <c r="DB100" s="18"/>
    </row>
    <row r="101" spans="1:106">
      <c r="A101" s="18" t="s">
        <v>20713</v>
      </c>
      <c r="B101" s="18" t="s">
        <v>17702</v>
      </c>
      <c r="C101" s="18" t="s">
        <v>19970</v>
      </c>
      <c r="D101" s="18"/>
      <c r="E101" s="18" t="s">
        <v>17961</v>
      </c>
      <c r="F101" s="18" t="s">
        <v>20714</v>
      </c>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v>624</v>
      </c>
      <c r="BC101" s="18" t="s">
        <v>176</v>
      </c>
      <c r="BD101" s="18" t="s">
        <v>176</v>
      </c>
      <c r="BE101" s="18" t="s">
        <v>176</v>
      </c>
      <c r="BF101" s="18" t="s">
        <v>176</v>
      </c>
      <c r="BG101" s="18" t="s">
        <v>176</v>
      </c>
      <c r="BH101" s="18" t="s">
        <v>176</v>
      </c>
      <c r="BI101" s="18" t="s">
        <v>176</v>
      </c>
      <c r="BJ101" s="18" t="s">
        <v>176</v>
      </c>
      <c r="BK101" s="18" t="s">
        <v>176</v>
      </c>
      <c r="BL101" s="18" t="s">
        <v>176</v>
      </c>
      <c r="BM101" s="18" t="s">
        <v>176</v>
      </c>
      <c r="BN101" s="18" t="s">
        <v>176</v>
      </c>
      <c r="BO101" s="18" t="s">
        <v>176</v>
      </c>
      <c r="BP101" s="18"/>
      <c r="BQ101" s="18"/>
      <c r="BR101" s="18"/>
      <c r="BS101" s="18"/>
      <c r="BT101" s="18"/>
      <c r="BU101" s="18" t="s">
        <v>20715</v>
      </c>
      <c r="BV101" s="18" t="s">
        <v>3279</v>
      </c>
      <c r="BW101" s="18"/>
      <c r="BX101" s="18">
        <v>4</v>
      </c>
      <c r="BY101" s="18"/>
      <c r="BZ101" s="18" t="s">
        <v>3227</v>
      </c>
      <c r="CA101" s="18" t="s">
        <v>17659</v>
      </c>
      <c r="CB101" s="18"/>
      <c r="CC101" s="18">
        <v>4</v>
      </c>
      <c r="CD101" s="18" t="s">
        <v>20716</v>
      </c>
      <c r="CE101" s="18" t="s">
        <v>3237</v>
      </c>
      <c r="CF101" s="18" t="s">
        <v>17762</v>
      </c>
      <c r="CG101" s="18"/>
      <c r="CH101" s="18" t="s">
        <v>20717</v>
      </c>
      <c r="CI101" s="18" t="s">
        <v>20718</v>
      </c>
      <c r="CJ101" s="18"/>
      <c r="CK101" s="18"/>
      <c r="CL101" s="18"/>
      <c r="CM101" s="18"/>
      <c r="CN101" s="18"/>
      <c r="CO101" s="18"/>
      <c r="CP101" s="18"/>
      <c r="CQ101" s="18"/>
      <c r="CR101" s="18"/>
      <c r="CS101" s="18"/>
      <c r="CT101" s="18"/>
      <c r="CU101" s="18"/>
      <c r="CV101" s="18"/>
      <c r="CW101" s="18"/>
      <c r="CX101" s="18"/>
      <c r="CY101" s="18"/>
      <c r="CZ101" s="18"/>
      <c r="DA101" s="18"/>
      <c r="DB101" s="18"/>
    </row>
    <row r="102" spans="1:106">
      <c r="A102" s="18" t="s">
        <v>20719</v>
      </c>
      <c r="B102" s="18" t="s">
        <v>17702</v>
      </c>
      <c r="C102" s="18" t="s">
        <v>20162</v>
      </c>
      <c r="D102" s="18"/>
      <c r="E102" s="18" t="s">
        <v>17963</v>
      </c>
      <c r="F102" s="18" t="s">
        <v>20720</v>
      </c>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v>700</v>
      </c>
      <c r="BC102" s="18" t="s">
        <v>176</v>
      </c>
      <c r="BD102" s="18" t="s">
        <v>176</v>
      </c>
      <c r="BE102" s="18" t="s">
        <v>176</v>
      </c>
      <c r="BF102" s="18" t="s">
        <v>176</v>
      </c>
      <c r="BG102" s="18" t="s">
        <v>176</v>
      </c>
      <c r="BH102" s="18" t="s">
        <v>176</v>
      </c>
      <c r="BI102" s="18" t="s">
        <v>176</v>
      </c>
      <c r="BJ102" s="18" t="s">
        <v>176</v>
      </c>
      <c r="BK102" s="18" t="s">
        <v>176</v>
      </c>
      <c r="BL102" s="18" t="s">
        <v>176</v>
      </c>
      <c r="BM102" s="18" t="s">
        <v>176</v>
      </c>
      <c r="BN102" s="18" t="s">
        <v>176</v>
      </c>
      <c r="BO102" s="18" t="s">
        <v>176</v>
      </c>
      <c r="BP102" s="18"/>
      <c r="BQ102" s="18"/>
      <c r="BR102" s="18"/>
      <c r="BS102" s="18"/>
      <c r="BT102" s="18"/>
      <c r="BU102" s="18" t="s">
        <v>20721</v>
      </c>
      <c r="BV102" s="18" t="s">
        <v>3278</v>
      </c>
      <c r="BW102" s="18"/>
      <c r="BX102" s="18">
        <v>5</v>
      </c>
      <c r="BY102" s="18"/>
      <c r="BZ102" s="18" t="s">
        <v>3227</v>
      </c>
      <c r="CA102" s="18" t="s">
        <v>17659</v>
      </c>
      <c r="CB102" s="18"/>
      <c r="CC102" s="18">
        <v>5</v>
      </c>
      <c r="CD102" s="18" t="s">
        <v>20722</v>
      </c>
      <c r="CE102" s="18" t="s">
        <v>3237</v>
      </c>
      <c r="CF102" s="18" t="s">
        <v>17762</v>
      </c>
      <c r="CG102" s="18"/>
      <c r="CH102" s="18" t="s">
        <v>20723</v>
      </c>
      <c r="CI102" s="18" t="s">
        <v>20724</v>
      </c>
      <c r="CJ102" s="18"/>
      <c r="CK102" s="18"/>
      <c r="CL102" s="18"/>
      <c r="CM102" s="18"/>
      <c r="CN102" s="18"/>
      <c r="CO102" s="18"/>
      <c r="CP102" s="18"/>
      <c r="CQ102" s="18"/>
      <c r="CR102" s="18"/>
      <c r="CS102" s="18"/>
      <c r="CT102" s="18"/>
      <c r="CU102" s="18"/>
      <c r="CV102" s="18"/>
      <c r="CW102" s="18"/>
      <c r="CX102" s="18"/>
      <c r="CY102" s="18"/>
      <c r="CZ102" s="18"/>
      <c r="DA102" s="18"/>
      <c r="DB102" s="18"/>
    </row>
    <row r="103" spans="1:106">
      <c r="A103" s="18" t="s">
        <v>20725</v>
      </c>
      <c r="B103" s="18" t="s">
        <v>17702</v>
      </c>
      <c r="C103" s="18" t="s">
        <v>20170</v>
      </c>
      <c r="D103" s="18"/>
      <c r="E103" s="18" t="s">
        <v>20726</v>
      </c>
      <c r="F103" s="18" t="s">
        <v>20727</v>
      </c>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v>710</v>
      </c>
      <c r="BC103" s="18" t="s">
        <v>176</v>
      </c>
      <c r="BD103" s="18" t="s">
        <v>176</v>
      </c>
      <c r="BE103" s="18" t="s">
        <v>176</v>
      </c>
      <c r="BF103" s="18" t="s">
        <v>176</v>
      </c>
      <c r="BG103" s="18" t="s">
        <v>176</v>
      </c>
      <c r="BH103" s="18" t="s">
        <v>176</v>
      </c>
      <c r="BI103" s="18" t="s">
        <v>176</v>
      </c>
      <c r="BJ103" s="18" t="s">
        <v>176</v>
      </c>
      <c r="BK103" s="18" t="s">
        <v>176</v>
      </c>
      <c r="BL103" s="18" t="s">
        <v>176</v>
      </c>
      <c r="BM103" s="18" t="s">
        <v>176</v>
      </c>
      <c r="BN103" s="18" t="s">
        <v>176</v>
      </c>
      <c r="BO103" s="18" t="s">
        <v>176</v>
      </c>
      <c r="BP103" s="18"/>
      <c r="BQ103" s="18"/>
      <c r="BR103" s="18"/>
      <c r="BS103" s="18"/>
      <c r="BT103" s="18"/>
      <c r="BU103" s="18" t="s">
        <v>3327</v>
      </c>
      <c r="BV103" s="18" t="s">
        <v>990</v>
      </c>
      <c r="BW103" s="18"/>
      <c r="BX103" s="18">
        <v>6</v>
      </c>
      <c r="BY103" s="18"/>
      <c r="BZ103" s="18" t="s">
        <v>3227</v>
      </c>
      <c r="CA103" s="18" t="s">
        <v>17659</v>
      </c>
      <c r="CB103" s="18"/>
      <c r="CC103" s="18">
        <v>6</v>
      </c>
      <c r="CD103" s="18" t="s">
        <v>20728</v>
      </c>
      <c r="CE103" s="18" t="s">
        <v>3237</v>
      </c>
      <c r="CF103" s="18" t="s">
        <v>17762</v>
      </c>
      <c r="CG103" s="18"/>
      <c r="CH103" s="18" t="s">
        <v>20729</v>
      </c>
      <c r="CI103" s="18" t="s">
        <v>20730</v>
      </c>
      <c r="CJ103" s="18"/>
      <c r="CK103" s="18"/>
      <c r="CL103" s="18"/>
      <c r="CM103" s="18"/>
      <c r="CN103" s="18"/>
      <c r="CO103" s="18"/>
      <c r="CP103" s="18"/>
      <c r="CQ103" s="18"/>
      <c r="CR103" s="18"/>
      <c r="CS103" s="18"/>
      <c r="CT103" s="18"/>
      <c r="CU103" s="18"/>
      <c r="CV103" s="18"/>
      <c r="CW103" s="18"/>
      <c r="CX103" s="18"/>
      <c r="CY103" s="18"/>
      <c r="CZ103" s="18"/>
      <c r="DA103" s="18"/>
      <c r="DB103" s="18"/>
    </row>
    <row r="104" spans="1:106">
      <c r="A104" s="18" t="s">
        <v>20731</v>
      </c>
      <c r="B104" s="18" t="s">
        <v>17702</v>
      </c>
      <c r="C104" s="18" t="s">
        <v>20732</v>
      </c>
      <c r="D104" s="18"/>
      <c r="E104" s="18" t="s">
        <v>17965</v>
      </c>
      <c r="F104" s="18" t="s">
        <v>20733</v>
      </c>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v>711</v>
      </c>
      <c r="BC104" s="18" t="s">
        <v>176</v>
      </c>
      <c r="BD104" s="18" t="s">
        <v>176</v>
      </c>
      <c r="BE104" s="18" t="s">
        <v>176</v>
      </c>
      <c r="BF104" s="18" t="s">
        <v>176</v>
      </c>
      <c r="BG104" s="18" t="s">
        <v>176</v>
      </c>
      <c r="BH104" s="18" t="s">
        <v>176</v>
      </c>
      <c r="BI104" s="18" t="s">
        <v>176</v>
      </c>
      <c r="BJ104" s="18" t="s">
        <v>176</v>
      </c>
      <c r="BK104" s="18" t="s">
        <v>176</v>
      </c>
      <c r="BL104" s="18" t="s">
        <v>176</v>
      </c>
      <c r="BM104" s="18" t="s">
        <v>176</v>
      </c>
      <c r="BN104" s="18" t="s">
        <v>176</v>
      </c>
      <c r="BO104" s="18" t="s">
        <v>176</v>
      </c>
      <c r="BP104" s="18"/>
      <c r="BQ104" s="18"/>
      <c r="BR104" s="18"/>
      <c r="BS104" s="18"/>
      <c r="BT104" s="18"/>
      <c r="BU104" s="18" t="s">
        <v>20734</v>
      </c>
      <c r="BV104" s="18" t="s">
        <v>20735</v>
      </c>
      <c r="BW104" s="18"/>
      <c r="BX104" s="18">
        <v>7</v>
      </c>
      <c r="BY104" s="18"/>
      <c r="BZ104" s="18" t="s">
        <v>3227</v>
      </c>
      <c r="CA104" s="18" t="s">
        <v>17659</v>
      </c>
      <c r="CB104" s="18"/>
      <c r="CC104" s="18">
        <v>1</v>
      </c>
      <c r="CD104" s="18" t="s">
        <v>20736</v>
      </c>
      <c r="CE104" s="18" t="s">
        <v>3244</v>
      </c>
      <c r="CF104" s="18" t="s">
        <v>17762</v>
      </c>
      <c r="CG104" s="18"/>
      <c r="CH104" s="18" t="s">
        <v>20737</v>
      </c>
      <c r="CI104" s="18" t="s">
        <v>20738</v>
      </c>
      <c r="CJ104" s="18"/>
      <c r="CK104" s="18"/>
      <c r="CL104" s="18"/>
      <c r="CM104" s="18"/>
      <c r="CN104" s="18"/>
      <c r="CO104" s="18"/>
      <c r="CP104" s="18"/>
      <c r="CQ104" s="18"/>
      <c r="CR104" s="18"/>
      <c r="CS104" s="18"/>
      <c r="CT104" s="18"/>
      <c r="CU104" s="18"/>
      <c r="CV104" s="18"/>
      <c r="CW104" s="18"/>
      <c r="CX104" s="18"/>
      <c r="CY104" s="18"/>
      <c r="CZ104" s="18"/>
      <c r="DA104" s="18"/>
      <c r="DB104" s="18"/>
    </row>
    <row r="105" spans="1:106">
      <c r="A105" s="18" t="s">
        <v>20739</v>
      </c>
      <c r="B105" s="18" t="s">
        <v>17702</v>
      </c>
      <c r="C105" s="18" t="s">
        <v>20293</v>
      </c>
      <c r="D105" s="18"/>
      <c r="E105" s="18" t="s">
        <v>20740</v>
      </c>
      <c r="F105" s="18" t="s">
        <v>20741</v>
      </c>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v>712</v>
      </c>
      <c r="BC105" s="18" t="s">
        <v>176</v>
      </c>
      <c r="BD105" s="18" t="s">
        <v>176</v>
      </c>
      <c r="BE105" s="18" t="s">
        <v>176</v>
      </c>
      <c r="BF105" s="18" t="s">
        <v>176</v>
      </c>
      <c r="BG105" s="18" t="s">
        <v>176</v>
      </c>
      <c r="BH105" s="18" t="s">
        <v>176</v>
      </c>
      <c r="BI105" s="18" t="s">
        <v>176</v>
      </c>
      <c r="BJ105" s="18" t="s">
        <v>176</v>
      </c>
      <c r="BK105" s="18" t="s">
        <v>176</v>
      </c>
      <c r="BL105" s="18" t="s">
        <v>176</v>
      </c>
      <c r="BM105" s="18" t="s">
        <v>176</v>
      </c>
      <c r="BN105" s="18" t="s">
        <v>176</v>
      </c>
      <c r="BO105" s="18" t="s">
        <v>176</v>
      </c>
      <c r="BP105" s="18"/>
      <c r="BQ105" s="18"/>
      <c r="BR105" s="18"/>
      <c r="BS105" s="18"/>
      <c r="BT105" s="18"/>
      <c r="BU105" s="18" t="s">
        <v>3361</v>
      </c>
      <c r="BV105" s="18" t="s">
        <v>3292</v>
      </c>
      <c r="BW105" s="18"/>
      <c r="BX105" s="18">
        <v>8</v>
      </c>
      <c r="BY105" s="18"/>
      <c r="BZ105" s="18" t="s">
        <v>3227</v>
      </c>
      <c r="CA105" s="18" t="s">
        <v>17659</v>
      </c>
      <c r="CB105" s="18"/>
      <c r="CC105" s="18">
        <v>2</v>
      </c>
      <c r="CD105" s="18" t="s">
        <v>20742</v>
      </c>
      <c r="CE105" s="18" t="s">
        <v>3244</v>
      </c>
      <c r="CF105" s="18" t="s">
        <v>17762</v>
      </c>
      <c r="CG105" s="18"/>
      <c r="CH105" s="18" t="s">
        <v>20743</v>
      </c>
      <c r="CI105" s="18" t="s">
        <v>20744</v>
      </c>
      <c r="CJ105" s="18"/>
      <c r="CK105" s="18"/>
      <c r="CL105" s="18"/>
      <c r="CM105" s="18"/>
      <c r="CN105" s="18"/>
      <c r="CO105" s="18"/>
      <c r="CP105" s="18"/>
      <c r="CQ105" s="18"/>
      <c r="CR105" s="18"/>
      <c r="CS105" s="18"/>
      <c r="CT105" s="18"/>
      <c r="CU105" s="18"/>
      <c r="CV105" s="18"/>
      <c r="CW105" s="18"/>
      <c r="CX105" s="18"/>
      <c r="CY105" s="18"/>
      <c r="CZ105" s="18"/>
      <c r="DA105" s="18"/>
      <c r="DB105" s="18"/>
    </row>
    <row r="106" spans="1:106">
      <c r="A106" s="18" t="s">
        <v>20745</v>
      </c>
      <c r="B106" s="18" t="s">
        <v>17702</v>
      </c>
      <c r="C106" s="18" t="s">
        <v>20746</v>
      </c>
      <c r="D106" s="18"/>
      <c r="E106" s="18" t="s">
        <v>17969</v>
      </c>
      <c r="F106" s="18" t="s">
        <v>20747</v>
      </c>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v>720</v>
      </c>
      <c r="BC106" s="18" t="s">
        <v>176</v>
      </c>
      <c r="BD106" s="18" t="s">
        <v>176</v>
      </c>
      <c r="BE106" s="18" t="s">
        <v>176</v>
      </c>
      <c r="BF106" s="18" t="s">
        <v>176</v>
      </c>
      <c r="BG106" s="18" t="s">
        <v>176</v>
      </c>
      <c r="BH106" s="18" t="s">
        <v>176</v>
      </c>
      <c r="BI106" s="18" t="s">
        <v>176</v>
      </c>
      <c r="BJ106" s="18" t="s">
        <v>176</v>
      </c>
      <c r="BK106" s="18" t="s">
        <v>176</v>
      </c>
      <c r="BL106" s="18" t="s">
        <v>176</v>
      </c>
      <c r="BM106" s="18" t="s">
        <v>176</v>
      </c>
      <c r="BN106" s="18" t="s">
        <v>176</v>
      </c>
      <c r="BO106" s="18" t="s">
        <v>176</v>
      </c>
      <c r="BP106" s="18"/>
      <c r="BQ106" s="18"/>
      <c r="BR106" s="18"/>
      <c r="BS106" s="18"/>
      <c r="BT106" s="18"/>
      <c r="BU106" s="18" t="s">
        <v>20748</v>
      </c>
      <c r="BV106" s="18" t="s">
        <v>20749</v>
      </c>
      <c r="BW106" s="18"/>
      <c r="BX106" s="18">
        <v>9</v>
      </c>
      <c r="BY106" s="18"/>
      <c r="BZ106" s="18" t="s">
        <v>3227</v>
      </c>
      <c r="CA106" s="18" t="s">
        <v>17659</v>
      </c>
      <c r="CB106" s="18"/>
      <c r="CC106" s="18">
        <v>3</v>
      </c>
      <c r="CD106" s="18" t="s">
        <v>20750</v>
      </c>
      <c r="CE106" s="18" t="s">
        <v>3244</v>
      </c>
      <c r="CF106" s="18" t="s">
        <v>17762</v>
      </c>
      <c r="CG106" s="18"/>
      <c r="CH106" s="18" t="s">
        <v>20751</v>
      </c>
      <c r="CI106" s="18" t="s">
        <v>20752</v>
      </c>
      <c r="CJ106" s="18"/>
      <c r="CK106" s="18"/>
      <c r="CL106" s="18"/>
      <c r="CM106" s="18"/>
      <c r="CN106" s="18"/>
      <c r="CO106" s="18"/>
      <c r="CP106" s="18"/>
      <c r="CQ106" s="18"/>
      <c r="CR106" s="18"/>
      <c r="CS106" s="18"/>
      <c r="CT106" s="18"/>
      <c r="CU106" s="18"/>
      <c r="CV106" s="18"/>
      <c r="CW106" s="18"/>
      <c r="CX106" s="18"/>
      <c r="CY106" s="18"/>
      <c r="CZ106" s="18"/>
      <c r="DA106" s="18"/>
      <c r="DB106" s="18"/>
    </row>
    <row r="107" spans="1:106">
      <c r="A107" s="18" t="s">
        <v>20753</v>
      </c>
      <c r="B107" s="18" t="s">
        <v>17702</v>
      </c>
      <c r="C107" s="18" t="s">
        <v>20199</v>
      </c>
      <c r="D107" s="18"/>
      <c r="E107" s="18" t="s">
        <v>20754</v>
      </c>
      <c r="F107" s="18" t="s">
        <v>20755</v>
      </c>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v>721</v>
      </c>
      <c r="BC107" s="18" t="s">
        <v>170</v>
      </c>
      <c r="BD107" s="18" t="s">
        <v>170</v>
      </c>
      <c r="BE107" s="18" t="s">
        <v>170</v>
      </c>
      <c r="BF107" s="18" t="s">
        <v>170</v>
      </c>
      <c r="BG107" s="18" t="s">
        <v>170</v>
      </c>
      <c r="BH107" s="18" t="s">
        <v>170</v>
      </c>
      <c r="BI107" s="18" t="s">
        <v>170</v>
      </c>
      <c r="BJ107" s="18" t="s">
        <v>170</v>
      </c>
      <c r="BK107" s="18" t="s">
        <v>170</v>
      </c>
      <c r="BL107" s="18" t="s">
        <v>170</v>
      </c>
      <c r="BM107" s="18" t="s">
        <v>170</v>
      </c>
      <c r="BN107" s="18" t="s">
        <v>170</v>
      </c>
      <c r="BO107" s="18" t="s">
        <v>170</v>
      </c>
      <c r="BP107" s="18"/>
      <c r="BQ107" s="18"/>
      <c r="BR107" s="18"/>
      <c r="BS107" s="18"/>
      <c r="BT107" s="18"/>
      <c r="BU107" s="18" t="s">
        <v>3350</v>
      </c>
      <c r="BV107" s="18" t="s">
        <v>3284</v>
      </c>
      <c r="BW107" s="18"/>
      <c r="BX107" s="18">
        <v>10</v>
      </c>
      <c r="BY107" s="18"/>
      <c r="BZ107" s="18" t="s">
        <v>3227</v>
      </c>
      <c r="CA107" s="18" t="s">
        <v>17659</v>
      </c>
      <c r="CB107" s="18"/>
      <c r="CC107" s="18">
        <v>4</v>
      </c>
      <c r="CD107" s="18" t="s">
        <v>20756</v>
      </c>
      <c r="CE107" s="18" t="s">
        <v>3244</v>
      </c>
      <c r="CF107" s="18" t="s">
        <v>17762</v>
      </c>
      <c r="CG107" s="18"/>
      <c r="CH107" s="18" t="s">
        <v>20757</v>
      </c>
      <c r="CI107" s="18" t="s">
        <v>20758</v>
      </c>
      <c r="CJ107" s="18"/>
      <c r="CK107" s="18"/>
      <c r="CL107" s="18"/>
      <c r="CM107" s="18"/>
      <c r="CN107" s="18"/>
      <c r="CO107" s="18"/>
      <c r="CP107" s="18"/>
      <c r="CQ107" s="18"/>
      <c r="CR107" s="18"/>
      <c r="CS107" s="18"/>
      <c r="CT107" s="18"/>
      <c r="CU107" s="18"/>
      <c r="CV107" s="18"/>
      <c r="CW107" s="18"/>
      <c r="CX107" s="18"/>
      <c r="CY107" s="18"/>
      <c r="CZ107" s="18"/>
      <c r="DA107" s="18"/>
      <c r="DB107" s="18"/>
    </row>
    <row r="108" spans="1:106">
      <c r="A108" s="18" t="s">
        <v>20759</v>
      </c>
      <c r="B108" s="18" t="s">
        <v>17702</v>
      </c>
      <c r="C108" s="18" t="s">
        <v>20136</v>
      </c>
      <c r="D108" s="18"/>
      <c r="E108" s="18" t="s">
        <v>1058</v>
      </c>
      <c r="F108" s="18" t="s">
        <v>20760</v>
      </c>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v>800</v>
      </c>
      <c r="BC108" s="18" t="s">
        <v>176</v>
      </c>
      <c r="BD108" s="18" t="s">
        <v>176</v>
      </c>
      <c r="BE108" s="18" t="s">
        <v>176</v>
      </c>
      <c r="BF108" s="18" t="s">
        <v>176</v>
      </c>
      <c r="BG108" s="18" t="s">
        <v>176</v>
      </c>
      <c r="BH108" s="18" t="s">
        <v>176</v>
      </c>
      <c r="BI108" s="18" t="s">
        <v>176</v>
      </c>
      <c r="BJ108" s="18" t="s">
        <v>176</v>
      </c>
      <c r="BK108" s="18" t="s">
        <v>176</v>
      </c>
      <c r="BL108" s="18" t="s">
        <v>176</v>
      </c>
      <c r="BM108" s="18" t="s">
        <v>176</v>
      </c>
      <c r="BN108" s="18" t="s">
        <v>176</v>
      </c>
      <c r="BO108" s="18" t="s">
        <v>176</v>
      </c>
      <c r="BP108" s="18"/>
      <c r="BQ108" s="18"/>
      <c r="BR108" s="18"/>
      <c r="BS108" s="18"/>
      <c r="BT108" s="18"/>
      <c r="BU108" s="18" t="s">
        <v>20761</v>
      </c>
      <c r="BV108" s="18" t="s">
        <v>20762</v>
      </c>
      <c r="BW108" s="18"/>
      <c r="BX108" s="18">
        <v>11</v>
      </c>
      <c r="BY108" s="18"/>
      <c r="BZ108" s="18" t="s">
        <v>3227</v>
      </c>
      <c r="CA108" s="18" t="s">
        <v>17659</v>
      </c>
      <c r="CB108" s="18"/>
      <c r="CC108" s="18">
        <v>5</v>
      </c>
      <c r="CD108" s="18" t="s">
        <v>20763</v>
      </c>
      <c r="CE108" s="18" t="s">
        <v>3244</v>
      </c>
      <c r="CF108" s="18" t="s">
        <v>17762</v>
      </c>
      <c r="CG108" s="18"/>
      <c r="CH108" s="18" t="s">
        <v>20764</v>
      </c>
      <c r="CI108" s="18" t="s">
        <v>20765</v>
      </c>
      <c r="CJ108" s="18"/>
      <c r="CK108" s="18"/>
      <c r="CL108" s="18"/>
      <c r="CM108" s="18"/>
      <c r="CN108" s="18"/>
      <c r="CO108" s="18"/>
      <c r="CP108" s="18"/>
      <c r="CQ108" s="18"/>
      <c r="CR108" s="18"/>
      <c r="CS108" s="18"/>
      <c r="CT108" s="18"/>
      <c r="CU108" s="18"/>
      <c r="CV108" s="18"/>
      <c r="CW108" s="18"/>
      <c r="CX108" s="18"/>
      <c r="CY108" s="18"/>
      <c r="CZ108" s="18"/>
      <c r="DA108" s="18"/>
      <c r="DB108" s="18"/>
    </row>
    <row r="109" spans="1:106">
      <c r="A109" s="18" t="s">
        <v>20766</v>
      </c>
      <c r="B109" s="18" t="s">
        <v>17702</v>
      </c>
      <c r="C109" s="18" t="s">
        <v>20030</v>
      </c>
      <c r="D109" s="18"/>
      <c r="E109" s="18" t="s">
        <v>17978</v>
      </c>
      <c r="F109" s="18" t="s">
        <v>20767</v>
      </c>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v>810</v>
      </c>
      <c r="BC109" s="18" t="s">
        <v>176</v>
      </c>
      <c r="BD109" s="18" t="s">
        <v>176</v>
      </c>
      <c r="BE109" s="18" t="s">
        <v>176</v>
      </c>
      <c r="BF109" s="18" t="s">
        <v>176</v>
      </c>
      <c r="BG109" s="18" t="s">
        <v>176</v>
      </c>
      <c r="BH109" s="18" t="s">
        <v>176</v>
      </c>
      <c r="BI109" s="18" t="s">
        <v>176</v>
      </c>
      <c r="BJ109" s="18" t="s">
        <v>176</v>
      </c>
      <c r="BK109" s="18" t="s">
        <v>176</v>
      </c>
      <c r="BL109" s="18" t="s">
        <v>176</v>
      </c>
      <c r="BM109" s="18" t="s">
        <v>176</v>
      </c>
      <c r="BN109" s="18" t="s">
        <v>176</v>
      </c>
      <c r="BO109" s="18" t="s">
        <v>176</v>
      </c>
      <c r="BP109" s="18"/>
      <c r="BQ109" s="18"/>
      <c r="BR109" s="18"/>
      <c r="BS109" s="18"/>
      <c r="BT109" s="18"/>
      <c r="BU109" s="18" t="s">
        <v>20768</v>
      </c>
      <c r="BV109" s="18" t="s">
        <v>20769</v>
      </c>
      <c r="BW109" s="18"/>
      <c r="BX109" s="18">
        <v>12</v>
      </c>
      <c r="BY109" s="18"/>
      <c r="BZ109" s="18" t="s">
        <v>3227</v>
      </c>
      <c r="CA109" s="18" t="s">
        <v>17659</v>
      </c>
      <c r="CB109" s="18"/>
      <c r="CC109" s="18">
        <v>6</v>
      </c>
      <c r="CD109" s="18" t="s">
        <v>20770</v>
      </c>
      <c r="CE109" s="18" t="s">
        <v>3244</v>
      </c>
      <c r="CF109" s="18" t="s">
        <v>17762</v>
      </c>
      <c r="CG109" s="18"/>
      <c r="CH109" s="18" t="s">
        <v>20771</v>
      </c>
      <c r="CI109" s="18" t="s">
        <v>20772</v>
      </c>
      <c r="CJ109" s="18"/>
      <c r="CK109" s="18"/>
      <c r="CL109" s="18"/>
      <c r="CM109" s="18"/>
      <c r="CN109" s="18"/>
      <c r="CO109" s="18"/>
      <c r="CP109" s="18"/>
      <c r="CQ109" s="18"/>
      <c r="CR109" s="18"/>
      <c r="CS109" s="18"/>
      <c r="CT109" s="18"/>
      <c r="CU109" s="18"/>
      <c r="CV109" s="18"/>
      <c r="CW109" s="18"/>
      <c r="CX109" s="18"/>
      <c r="CY109" s="18"/>
      <c r="CZ109" s="18"/>
      <c r="DA109" s="18"/>
      <c r="DB109" s="18"/>
    </row>
    <row r="110" spans="1:106">
      <c r="A110" s="18" t="s">
        <v>20773</v>
      </c>
      <c r="B110" s="18" t="s">
        <v>17702</v>
      </c>
      <c r="C110" s="18" t="s">
        <v>20368</v>
      </c>
      <c r="D110" s="18"/>
      <c r="E110" s="18" t="s">
        <v>1059</v>
      </c>
      <c r="F110" s="18" t="s">
        <v>20774</v>
      </c>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v>820</v>
      </c>
      <c r="BC110" s="18" t="s">
        <v>176</v>
      </c>
      <c r="BD110" s="18" t="s">
        <v>176</v>
      </c>
      <c r="BE110" s="18" t="s">
        <v>176</v>
      </c>
      <c r="BF110" s="18" t="s">
        <v>176</v>
      </c>
      <c r="BG110" s="18" t="s">
        <v>176</v>
      </c>
      <c r="BH110" s="18" t="s">
        <v>176</v>
      </c>
      <c r="BI110" s="18" t="s">
        <v>176</v>
      </c>
      <c r="BJ110" s="18" t="s">
        <v>176</v>
      </c>
      <c r="BK110" s="18" t="s">
        <v>176</v>
      </c>
      <c r="BL110" s="18" t="s">
        <v>176</v>
      </c>
      <c r="BM110" s="18" t="s">
        <v>176</v>
      </c>
      <c r="BN110" s="18" t="s">
        <v>176</v>
      </c>
      <c r="BO110" s="18" t="s">
        <v>176</v>
      </c>
      <c r="BP110" s="18"/>
      <c r="BQ110" s="18"/>
      <c r="BR110" s="18"/>
      <c r="BS110" s="18"/>
      <c r="BT110" s="18"/>
      <c r="BU110" s="18" t="s">
        <v>20775</v>
      </c>
      <c r="BV110" s="18" t="s">
        <v>3286</v>
      </c>
      <c r="BW110" s="18"/>
      <c r="BX110" s="18">
        <v>1</v>
      </c>
      <c r="BY110" s="18" t="s">
        <v>3386</v>
      </c>
      <c r="BZ110" s="18" t="s">
        <v>3228</v>
      </c>
      <c r="CA110" s="18" t="s">
        <v>17659</v>
      </c>
      <c r="CB110" s="18"/>
      <c r="CC110" s="18">
        <v>1</v>
      </c>
      <c r="CD110" s="18" t="s">
        <v>20776</v>
      </c>
      <c r="CE110" s="18" t="s">
        <v>3237</v>
      </c>
      <c r="CF110" s="18" t="s">
        <v>17768</v>
      </c>
      <c r="CG110" s="18"/>
      <c r="CH110" s="18" t="s">
        <v>20777</v>
      </c>
      <c r="CI110" s="18" t="s">
        <v>20778</v>
      </c>
      <c r="CJ110" s="18"/>
      <c r="CK110" s="18"/>
      <c r="CL110" s="18"/>
      <c r="CM110" s="18"/>
      <c r="CN110" s="18"/>
      <c r="CO110" s="18"/>
      <c r="CP110" s="18"/>
      <c r="CQ110" s="18"/>
      <c r="CR110" s="18"/>
      <c r="CS110" s="18"/>
      <c r="CT110" s="18"/>
      <c r="CU110" s="18"/>
      <c r="CV110" s="18"/>
      <c r="CW110" s="18"/>
      <c r="CX110" s="18"/>
      <c r="CY110" s="18"/>
      <c r="CZ110" s="18"/>
      <c r="DA110" s="18"/>
      <c r="DB110" s="18"/>
    </row>
    <row r="111" spans="1:106">
      <c r="A111" s="18" t="s">
        <v>20779</v>
      </c>
      <c r="B111" s="18" t="s">
        <v>17702</v>
      </c>
      <c r="C111" s="18" t="s">
        <v>20780</v>
      </c>
      <c r="D111" s="18"/>
      <c r="E111" s="18" t="s">
        <v>17981</v>
      </c>
      <c r="F111" s="18" t="s">
        <v>20781</v>
      </c>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v>2035</v>
      </c>
      <c r="BC111" s="18" t="s">
        <v>454</v>
      </c>
      <c r="BD111" s="18" t="s">
        <v>176</v>
      </c>
      <c r="BE111" s="18" t="s">
        <v>454</v>
      </c>
      <c r="BF111" s="18" t="s">
        <v>454</v>
      </c>
      <c r="BG111" s="18" t="s">
        <v>454</v>
      </c>
      <c r="BH111" s="18" t="s">
        <v>454</v>
      </c>
      <c r="BI111" s="18" t="s">
        <v>176</v>
      </c>
      <c r="BJ111" s="18" t="s">
        <v>454</v>
      </c>
      <c r="BK111" s="18" t="s">
        <v>454</v>
      </c>
      <c r="BL111" s="18" t="s">
        <v>454</v>
      </c>
      <c r="BM111" s="18" t="s">
        <v>454</v>
      </c>
      <c r="BN111" s="18" t="s">
        <v>454</v>
      </c>
      <c r="BO111" s="18" t="s">
        <v>454</v>
      </c>
      <c r="BP111" s="18"/>
      <c r="BQ111" s="18"/>
      <c r="BR111" s="18"/>
      <c r="BS111" s="18"/>
      <c r="BT111" s="18"/>
      <c r="BU111" s="18" t="s">
        <v>20782</v>
      </c>
      <c r="BV111" s="18" t="s">
        <v>20783</v>
      </c>
      <c r="BW111" s="18"/>
      <c r="BX111" s="18">
        <v>2</v>
      </c>
      <c r="BY111" s="18" t="s">
        <v>7233</v>
      </c>
      <c r="BZ111" s="18" t="s">
        <v>3228</v>
      </c>
      <c r="CA111" s="18" t="s">
        <v>17659</v>
      </c>
      <c r="CB111" s="18"/>
      <c r="CC111" s="18">
        <v>2</v>
      </c>
      <c r="CD111" s="18" t="s">
        <v>20784</v>
      </c>
      <c r="CE111" s="18" t="s">
        <v>3237</v>
      </c>
      <c r="CF111" s="18" t="s">
        <v>17768</v>
      </c>
      <c r="CG111" s="18"/>
      <c r="CH111" s="18" t="s">
        <v>20785</v>
      </c>
      <c r="CI111" s="18" t="s">
        <v>20786</v>
      </c>
      <c r="CJ111" s="18"/>
      <c r="CK111" s="18"/>
      <c r="CL111" s="18"/>
      <c r="CM111" s="18"/>
      <c r="CN111" s="18"/>
      <c r="CO111" s="18"/>
      <c r="CP111" s="18"/>
      <c r="CQ111" s="18"/>
      <c r="CR111" s="18"/>
      <c r="CS111" s="18"/>
      <c r="CT111" s="18"/>
      <c r="CU111" s="18"/>
      <c r="CV111" s="18"/>
      <c r="CW111" s="18"/>
      <c r="CX111" s="18"/>
      <c r="CY111" s="18"/>
      <c r="CZ111" s="18"/>
      <c r="DA111" s="18"/>
      <c r="DB111" s="18"/>
    </row>
    <row r="112" spans="1:106">
      <c r="A112" s="18" t="s">
        <v>20787</v>
      </c>
      <c r="B112" s="18" t="s">
        <v>17702</v>
      </c>
      <c r="C112" s="18" t="s">
        <v>20788</v>
      </c>
      <c r="D112" s="18"/>
      <c r="E112" s="18" t="s">
        <v>17983</v>
      </c>
      <c r="F112" s="18" t="s">
        <v>20789</v>
      </c>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v>2061</v>
      </c>
      <c r="BC112" s="18" t="s">
        <v>454</v>
      </c>
      <c r="BD112" s="18" t="s">
        <v>170</v>
      </c>
      <c r="BE112" s="18" t="s">
        <v>454</v>
      </c>
      <c r="BF112" s="18" t="s">
        <v>454</v>
      </c>
      <c r="BG112" s="18" t="s">
        <v>454</v>
      </c>
      <c r="BH112" s="18" t="s">
        <v>454</v>
      </c>
      <c r="BI112" s="18" t="s">
        <v>170</v>
      </c>
      <c r="BJ112" s="18" t="s">
        <v>454</v>
      </c>
      <c r="BK112" s="18" t="s">
        <v>454</v>
      </c>
      <c r="BL112" s="18" t="s">
        <v>454</v>
      </c>
      <c r="BM112" s="18" t="s">
        <v>454</v>
      </c>
      <c r="BN112" s="18" t="s">
        <v>454</v>
      </c>
      <c r="BO112" s="18" t="s">
        <v>454</v>
      </c>
      <c r="BP112" s="18"/>
      <c r="BQ112" s="18"/>
      <c r="BR112" s="18"/>
      <c r="BS112" s="18"/>
      <c r="BT112" s="18"/>
      <c r="BU112" s="18" t="s">
        <v>3318</v>
      </c>
      <c r="BV112" s="18" t="s">
        <v>993</v>
      </c>
      <c r="BW112" s="18"/>
      <c r="BX112" s="18">
        <v>3</v>
      </c>
      <c r="BY112" s="18" t="s">
        <v>5882</v>
      </c>
      <c r="BZ112" s="18" t="s">
        <v>3228</v>
      </c>
      <c r="CA112" s="18" t="s">
        <v>17659</v>
      </c>
      <c r="CB112" s="18"/>
      <c r="CC112" s="18">
        <v>3</v>
      </c>
      <c r="CD112" s="18" t="s">
        <v>20790</v>
      </c>
      <c r="CE112" s="18" t="s">
        <v>3237</v>
      </c>
      <c r="CF112" s="18" t="s">
        <v>17768</v>
      </c>
      <c r="CG112" s="18"/>
      <c r="CH112" s="18" t="s">
        <v>20791</v>
      </c>
      <c r="CI112" s="18" t="s">
        <v>20792</v>
      </c>
      <c r="CJ112" s="18"/>
      <c r="CK112" s="18"/>
      <c r="CL112" s="18"/>
      <c r="CM112" s="18"/>
      <c r="CN112" s="18"/>
      <c r="CO112" s="18"/>
      <c r="CP112" s="18"/>
      <c r="CQ112" s="18"/>
      <c r="CR112" s="18"/>
      <c r="CS112" s="18"/>
      <c r="CT112" s="18"/>
      <c r="CU112" s="18"/>
      <c r="CV112" s="18"/>
      <c r="CW112" s="18"/>
      <c r="CX112" s="18"/>
      <c r="CY112" s="18"/>
      <c r="CZ112" s="18"/>
      <c r="DA112" s="18"/>
      <c r="DB112" s="18"/>
    </row>
    <row r="113" spans="1:106">
      <c r="A113" s="18" t="s">
        <v>20793</v>
      </c>
      <c r="B113" s="18" t="s">
        <v>17702</v>
      </c>
      <c r="C113" s="18" t="s">
        <v>20403</v>
      </c>
      <c r="D113" s="18"/>
      <c r="E113" s="18" t="s">
        <v>1060</v>
      </c>
      <c r="F113" s="18" t="s">
        <v>20794</v>
      </c>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v>2050</v>
      </c>
      <c r="BC113" s="18" t="s">
        <v>454</v>
      </c>
      <c r="BD113" s="18" t="s">
        <v>170</v>
      </c>
      <c r="BE113" s="18" t="s">
        <v>454</v>
      </c>
      <c r="BF113" s="18" t="s">
        <v>454</v>
      </c>
      <c r="BG113" s="18" t="s">
        <v>454</v>
      </c>
      <c r="BH113" s="18" t="s">
        <v>454</v>
      </c>
      <c r="BI113" s="18" t="s">
        <v>170</v>
      </c>
      <c r="BJ113" s="18" t="s">
        <v>454</v>
      </c>
      <c r="BK113" s="18" t="s">
        <v>454</v>
      </c>
      <c r="BL113" s="18" t="s">
        <v>454</v>
      </c>
      <c r="BM113" s="18" t="s">
        <v>454</v>
      </c>
      <c r="BN113" s="18" t="s">
        <v>454</v>
      </c>
      <c r="BO113" s="18" t="s">
        <v>454</v>
      </c>
      <c r="BP113" s="18"/>
      <c r="BQ113" s="18"/>
      <c r="BR113" s="18"/>
      <c r="BS113" s="18"/>
      <c r="BT113" s="18"/>
      <c r="BU113" s="18" t="s">
        <v>20795</v>
      </c>
      <c r="BV113" s="18" t="s">
        <v>20796</v>
      </c>
      <c r="BW113" s="18"/>
      <c r="BX113" s="18">
        <v>4</v>
      </c>
      <c r="BY113" s="18" t="s">
        <v>3550</v>
      </c>
      <c r="BZ113" s="18" t="s">
        <v>3228</v>
      </c>
      <c r="CA113" s="18" t="s">
        <v>17659</v>
      </c>
      <c r="CB113" s="18"/>
      <c r="CC113" s="18">
        <v>4</v>
      </c>
      <c r="CD113" s="18" t="s">
        <v>20797</v>
      </c>
      <c r="CE113" s="18" t="s">
        <v>3237</v>
      </c>
      <c r="CF113" s="18" t="s">
        <v>17768</v>
      </c>
      <c r="CG113" s="18"/>
      <c r="CH113" s="18" t="s">
        <v>20798</v>
      </c>
      <c r="CI113" s="18" t="s">
        <v>20799</v>
      </c>
      <c r="CJ113" s="18"/>
      <c r="CK113" s="18"/>
      <c r="CL113" s="18"/>
      <c r="CM113" s="18"/>
      <c r="CN113" s="18"/>
      <c r="CO113" s="18"/>
      <c r="CP113" s="18"/>
      <c r="CQ113" s="18"/>
      <c r="CR113" s="18"/>
      <c r="CS113" s="18"/>
      <c r="CT113" s="18"/>
      <c r="CU113" s="18"/>
      <c r="CV113" s="18"/>
      <c r="CW113" s="18"/>
      <c r="CX113" s="18"/>
      <c r="CY113" s="18"/>
      <c r="CZ113" s="18"/>
      <c r="DA113" s="18"/>
      <c r="DB113" s="18"/>
    </row>
    <row r="114" spans="1:106">
      <c r="A114" s="18" t="s">
        <v>20800</v>
      </c>
      <c r="B114" s="18" t="s">
        <v>17702</v>
      </c>
      <c r="C114" s="18" t="s">
        <v>20376</v>
      </c>
      <c r="D114" s="18"/>
      <c r="E114" s="18" t="s">
        <v>20801</v>
      </c>
      <c r="F114" s="18" t="s">
        <v>20802</v>
      </c>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v>2053</v>
      </c>
      <c r="BC114" s="18" t="s">
        <v>454</v>
      </c>
      <c r="BD114" s="18" t="s">
        <v>176</v>
      </c>
      <c r="BE114" s="18" t="s">
        <v>454</v>
      </c>
      <c r="BF114" s="18" t="s">
        <v>454</v>
      </c>
      <c r="BG114" s="18" t="s">
        <v>454</v>
      </c>
      <c r="BH114" s="18" t="s">
        <v>454</v>
      </c>
      <c r="BI114" s="18" t="s">
        <v>176</v>
      </c>
      <c r="BJ114" s="18" t="s">
        <v>454</v>
      </c>
      <c r="BK114" s="18" t="s">
        <v>454</v>
      </c>
      <c r="BL114" s="18" t="s">
        <v>454</v>
      </c>
      <c r="BM114" s="18" t="s">
        <v>454</v>
      </c>
      <c r="BN114" s="18" t="s">
        <v>454</v>
      </c>
      <c r="BO114" s="18" t="s">
        <v>454</v>
      </c>
      <c r="BP114" s="18"/>
      <c r="BQ114" s="18"/>
      <c r="BR114" s="18"/>
      <c r="BS114" s="18"/>
      <c r="BT114" s="18"/>
      <c r="BU114" s="18" t="s">
        <v>20803</v>
      </c>
      <c r="BV114" s="18" t="s">
        <v>20804</v>
      </c>
      <c r="BW114" s="18"/>
      <c r="BX114" s="18">
        <v>5</v>
      </c>
      <c r="BY114" s="18" t="s">
        <v>3609</v>
      </c>
      <c r="BZ114" s="18" t="s">
        <v>3228</v>
      </c>
      <c r="CA114" s="18" t="s">
        <v>17659</v>
      </c>
      <c r="CB114" s="18"/>
      <c r="CC114" s="18">
        <v>5</v>
      </c>
      <c r="CD114" s="18" t="s">
        <v>20805</v>
      </c>
      <c r="CE114" s="18" t="s">
        <v>3237</v>
      </c>
      <c r="CF114" s="18" t="s">
        <v>17768</v>
      </c>
      <c r="CG114" s="18"/>
      <c r="CH114" s="18" t="s">
        <v>20806</v>
      </c>
      <c r="CI114" s="18" t="s">
        <v>20807</v>
      </c>
      <c r="CJ114" s="18"/>
      <c r="CK114" s="18"/>
      <c r="CL114" s="18"/>
      <c r="CM114" s="18"/>
      <c r="CN114" s="18"/>
      <c r="CO114" s="18"/>
      <c r="CP114" s="18"/>
      <c r="CQ114" s="18"/>
      <c r="CR114" s="18"/>
      <c r="CS114" s="18"/>
      <c r="CT114" s="18"/>
      <c r="CU114" s="18"/>
      <c r="CV114" s="18"/>
      <c r="CW114" s="18"/>
      <c r="CX114" s="18"/>
      <c r="CY114" s="18"/>
      <c r="CZ114" s="18"/>
      <c r="DA114" s="18"/>
      <c r="DB114" s="18"/>
    </row>
    <row r="115" spans="1:106">
      <c r="A115" s="18" t="s">
        <v>20808</v>
      </c>
      <c r="B115" s="18" t="s">
        <v>17702</v>
      </c>
      <c r="C115" s="18" t="s">
        <v>20809</v>
      </c>
      <c r="D115" s="18"/>
      <c r="E115" s="18" t="s">
        <v>1061</v>
      </c>
      <c r="F115" s="18" t="s">
        <v>20810</v>
      </c>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v>2054</v>
      </c>
      <c r="BC115" s="18" t="s">
        <v>454</v>
      </c>
      <c r="BD115" s="18" t="s">
        <v>176</v>
      </c>
      <c r="BE115" s="18" t="s">
        <v>454</v>
      </c>
      <c r="BF115" s="18" t="s">
        <v>454</v>
      </c>
      <c r="BG115" s="18" t="s">
        <v>454</v>
      </c>
      <c r="BH115" s="18" t="s">
        <v>454</v>
      </c>
      <c r="BI115" s="18" t="s">
        <v>176</v>
      </c>
      <c r="BJ115" s="18" t="s">
        <v>454</v>
      </c>
      <c r="BK115" s="18" t="s">
        <v>454</v>
      </c>
      <c r="BL115" s="18" t="s">
        <v>454</v>
      </c>
      <c r="BM115" s="18" t="s">
        <v>454</v>
      </c>
      <c r="BN115" s="18" t="s">
        <v>454</v>
      </c>
      <c r="BO115" s="18" t="s">
        <v>454</v>
      </c>
      <c r="BP115" s="18"/>
      <c r="BQ115" s="18"/>
      <c r="BR115" s="18"/>
      <c r="BS115" s="18"/>
      <c r="BT115" s="18"/>
      <c r="BU115" s="18" t="s">
        <v>20811</v>
      </c>
      <c r="BV115" s="18" t="s">
        <v>20812</v>
      </c>
      <c r="BW115" s="18"/>
      <c r="BX115" s="18">
        <v>6</v>
      </c>
      <c r="BY115" s="18" t="s">
        <v>7288</v>
      </c>
      <c r="BZ115" s="18" t="s">
        <v>3228</v>
      </c>
      <c r="CA115" s="18" t="s">
        <v>17659</v>
      </c>
      <c r="CB115" s="18"/>
      <c r="CC115" s="18">
        <v>6</v>
      </c>
      <c r="CD115" s="18" t="s">
        <v>20813</v>
      </c>
      <c r="CE115" s="18" t="s">
        <v>3237</v>
      </c>
      <c r="CF115" s="18" t="s">
        <v>17768</v>
      </c>
      <c r="CG115" s="18"/>
      <c r="CH115" s="18" t="s">
        <v>20814</v>
      </c>
      <c r="CI115" s="18" t="s">
        <v>20815</v>
      </c>
      <c r="CJ115" s="18"/>
      <c r="CK115" s="18"/>
      <c r="CL115" s="18"/>
      <c r="CM115" s="18"/>
      <c r="CN115" s="18"/>
      <c r="CO115" s="18"/>
      <c r="CP115" s="18"/>
      <c r="CQ115" s="18"/>
      <c r="CR115" s="18"/>
      <c r="CS115" s="18"/>
      <c r="CT115" s="18"/>
      <c r="CU115" s="18"/>
      <c r="CV115" s="18"/>
      <c r="CW115" s="18"/>
      <c r="CX115" s="18"/>
      <c r="CY115" s="18"/>
      <c r="CZ115" s="18"/>
      <c r="DA115" s="18"/>
      <c r="DB115" s="18"/>
    </row>
    <row r="116" spans="1:106">
      <c r="A116" s="18" t="s">
        <v>20816</v>
      </c>
      <c r="B116" s="18" t="s">
        <v>17702</v>
      </c>
      <c r="C116" s="18" t="s">
        <v>20120</v>
      </c>
      <c r="D116" s="18"/>
      <c r="E116" s="18" t="s">
        <v>20817</v>
      </c>
      <c r="F116" s="18" t="s">
        <v>20818</v>
      </c>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v>2070</v>
      </c>
      <c r="BC116" s="18" t="s">
        <v>454</v>
      </c>
      <c r="BD116" s="18" t="s">
        <v>170</v>
      </c>
      <c r="BE116" s="18" t="s">
        <v>454</v>
      </c>
      <c r="BF116" s="18" t="s">
        <v>454</v>
      </c>
      <c r="BG116" s="18" t="s">
        <v>454</v>
      </c>
      <c r="BH116" s="18" t="s">
        <v>454</v>
      </c>
      <c r="BI116" s="18" t="s">
        <v>170</v>
      </c>
      <c r="BJ116" s="18" t="s">
        <v>454</v>
      </c>
      <c r="BK116" s="18" t="s">
        <v>454</v>
      </c>
      <c r="BL116" s="18" t="s">
        <v>454</v>
      </c>
      <c r="BM116" s="18" t="s">
        <v>454</v>
      </c>
      <c r="BN116" s="18" t="s">
        <v>454</v>
      </c>
      <c r="BO116" s="18" t="s">
        <v>454</v>
      </c>
      <c r="BP116" s="18"/>
      <c r="BQ116" s="18"/>
      <c r="BR116" s="18"/>
      <c r="BS116" s="18"/>
      <c r="BT116" s="18"/>
      <c r="BU116" s="18" t="s">
        <v>20819</v>
      </c>
      <c r="BV116" s="18" t="s">
        <v>20820</v>
      </c>
      <c r="BW116" s="18"/>
      <c r="BX116" s="18">
        <v>7</v>
      </c>
      <c r="BY116" s="18" t="s">
        <v>6079</v>
      </c>
      <c r="BZ116" s="18" t="s">
        <v>3228</v>
      </c>
      <c r="CA116" s="18" t="s">
        <v>17659</v>
      </c>
      <c r="CB116" s="18"/>
      <c r="CC116" s="18">
        <v>1</v>
      </c>
      <c r="CD116" s="18" t="s">
        <v>20821</v>
      </c>
      <c r="CE116" s="18" t="s">
        <v>3244</v>
      </c>
      <c r="CF116" s="18" t="s">
        <v>17768</v>
      </c>
      <c r="CG116" s="18"/>
      <c r="CH116" s="18" t="s">
        <v>20822</v>
      </c>
      <c r="CI116" s="18" t="s">
        <v>20823</v>
      </c>
      <c r="CJ116" s="18"/>
      <c r="CK116" s="18"/>
      <c r="CL116" s="18"/>
      <c r="CM116" s="18"/>
      <c r="CN116" s="18"/>
      <c r="CO116" s="18"/>
      <c r="CP116" s="18"/>
      <c r="CQ116" s="18"/>
      <c r="CR116" s="18"/>
      <c r="CS116" s="18"/>
      <c r="CT116" s="18"/>
      <c r="CU116" s="18"/>
      <c r="CV116" s="18"/>
      <c r="CW116" s="18"/>
      <c r="CX116" s="18"/>
      <c r="CY116" s="18"/>
      <c r="CZ116" s="18"/>
      <c r="DA116" s="18"/>
      <c r="DB116" s="18"/>
    </row>
    <row r="117" spans="1:106">
      <c r="A117" s="18" t="s">
        <v>20824</v>
      </c>
      <c r="B117" s="18" t="s">
        <v>17702</v>
      </c>
      <c r="C117" s="18" t="s">
        <v>20825</v>
      </c>
      <c r="D117" s="18"/>
      <c r="E117" s="18" t="s">
        <v>17991</v>
      </c>
      <c r="F117" s="18" t="s">
        <v>20826</v>
      </c>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v>2014</v>
      </c>
      <c r="BC117" s="18" t="s">
        <v>454</v>
      </c>
      <c r="BD117" s="18" t="s">
        <v>170</v>
      </c>
      <c r="BE117" s="18" t="s">
        <v>454</v>
      </c>
      <c r="BF117" s="18" t="s">
        <v>454</v>
      </c>
      <c r="BG117" s="18" t="s">
        <v>454</v>
      </c>
      <c r="BH117" s="18" t="s">
        <v>454</v>
      </c>
      <c r="BI117" s="18" t="s">
        <v>170</v>
      </c>
      <c r="BJ117" s="18" t="s">
        <v>454</v>
      </c>
      <c r="BK117" s="18" t="s">
        <v>454</v>
      </c>
      <c r="BL117" s="18" t="s">
        <v>454</v>
      </c>
      <c r="BM117" s="18" t="s">
        <v>454</v>
      </c>
      <c r="BN117" s="18" t="s">
        <v>454</v>
      </c>
      <c r="BO117" s="18" t="s">
        <v>454</v>
      </c>
      <c r="BP117" s="18"/>
      <c r="BQ117" s="18"/>
      <c r="BR117" s="18"/>
      <c r="BS117" s="18"/>
      <c r="BT117" s="18"/>
      <c r="BU117" s="18" t="s">
        <v>20827</v>
      </c>
      <c r="BV117" s="18" t="s">
        <v>20828</v>
      </c>
      <c r="BW117" s="18"/>
      <c r="BX117" s="18">
        <v>8</v>
      </c>
      <c r="BY117" s="18" t="s">
        <v>3798</v>
      </c>
      <c r="BZ117" s="18" t="s">
        <v>3228</v>
      </c>
      <c r="CA117" s="18" t="s">
        <v>17659</v>
      </c>
      <c r="CB117" s="18"/>
      <c r="CC117" s="18">
        <v>2</v>
      </c>
      <c r="CD117" s="18" t="s">
        <v>20829</v>
      </c>
      <c r="CE117" s="18" t="s">
        <v>3244</v>
      </c>
      <c r="CF117" s="18" t="s">
        <v>17768</v>
      </c>
      <c r="CG117" s="18"/>
      <c r="CH117" s="18" t="s">
        <v>20830</v>
      </c>
      <c r="CI117" s="18" t="s">
        <v>20831</v>
      </c>
      <c r="CJ117" s="18"/>
      <c r="CK117" s="18"/>
      <c r="CL117" s="18"/>
      <c r="CM117" s="18"/>
      <c r="CN117" s="18"/>
      <c r="CO117" s="18"/>
      <c r="CP117" s="18"/>
      <c r="CQ117" s="18"/>
      <c r="CR117" s="18"/>
      <c r="CS117" s="18"/>
      <c r="CT117" s="18"/>
      <c r="CU117" s="18"/>
      <c r="CV117" s="18"/>
      <c r="CW117" s="18"/>
      <c r="CX117" s="18"/>
      <c r="CY117" s="18"/>
      <c r="CZ117" s="18"/>
      <c r="DA117" s="18"/>
      <c r="DB117" s="18"/>
    </row>
    <row r="118" spans="1:106">
      <c r="A118" s="18" t="s">
        <v>20832</v>
      </c>
      <c r="B118" s="18" t="s">
        <v>17719</v>
      </c>
      <c r="C118" s="18" t="s">
        <v>20833</v>
      </c>
      <c r="D118" s="18"/>
      <c r="E118" s="18" t="s">
        <v>1062</v>
      </c>
      <c r="F118" s="18" t="s">
        <v>20834</v>
      </c>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v>1130</v>
      </c>
      <c r="BC118" s="18" t="s">
        <v>176</v>
      </c>
      <c r="BD118" s="18" t="s">
        <v>176</v>
      </c>
      <c r="BE118" s="18" t="s">
        <v>176</v>
      </c>
      <c r="BF118" s="18" t="s">
        <v>176</v>
      </c>
      <c r="BG118" s="18" t="s">
        <v>176</v>
      </c>
      <c r="BH118" s="18" t="s">
        <v>176</v>
      </c>
      <c r="BI118" s="18" t="s">
        <v>176</v>
      </c>
      <c r="BJ118" s="18" t="s">
        <v>176</v>
      </c>
      <c r="BK118" s="18" t="s">
        <v>176</v>
      </c>
      <c r="BL118" s="18" t="s">
        <v>176</v>
      </c>
      <c r="BM118" s="18" t="s">
        <v>176</v>
      </c>
      <c r="BN118" s="18" t="s">
        <v>176</v>
      </c>
      <c r="BO118" s="18" t="s">
        <v>176</v>
      </c>
      <c r="BP118" s="18"/>
      <c r="BQ118" s="18"/>
      <c r="BR118" s="18"/>
      <c r="BS118" s="18"/>
      <c r="BT118" s="18"/>
      <c r="BU118" s="18" t="s">
        <v>20835</v>
      </c>
      <c r="BV118" s="18" t="s">
        <v>20836</v>
      </c>
      <c r="BW118" s="18"/>
      <c r="BX118" s="18">
        <v>9</v>
      </c>
      <c r="BY118" s="18" t="s">
        <v>3861</v>
      </c>
      <c r="BZ118" s="18" t="s">
        <v>3228</v>
      </c>
      <c r="CA118" s="18" t="s">
        <v>17659</v>
      </c>
      <c r="CB118" s="18"/>
      <c r="CC118" s="18">
        <v>3</v>
      </c>
      <c r="CD118" s="18" t="s">
        <v>20837</v>
      </c>
      <c r="CE118" s="18" t="s">
        <v>3244</v>
      </c>
      <c r="CF118" s="18" t="s">
        <v>17768</v>
      </c>
      <c r="CG118" s="18"/>
      <c r="CH118" s="18" t="s">
        <v>20838</v>
      </c>
      <c r="CI118" s="18" t="s">
        <v>20839</v>
      </c>
      <c r="CJ118" s="18"/>
      <c r="CK118" s="18"/>
      <c r="CL118" s="18"/>
      <c r="CM118" s="18"/>
      <c r="CN118" s="18"/>
      <c r="CO118" s="18"/>
      <c r="CP118" s="18"/>
      <c r="CQ118" s="18"/>
      <c r="CR118" s="18"/>
      <c r="CS118" s="18"/>
      <c r="CT118" s="18"/>
      <c r="CU118" s="18"/>
      <c r="CV118" s="18"/>
      <c r="CW118" s="18"/>
      <c r="CX118" s="18"/>
      <c r="CY118" s="18"/>
      <c r="CZ118" s="18"/>
      <c r="DA118" s="18"/>
      <c r="DB118" s="18"/>
    </row>
    <row r="119" spans="1:106">
      <c r="A119" s="18" t="s">
        <v>20840</v>
      </c>
      <c r="B119" s="18" t="s">
        <v>17719</v>
      </c>
      <c r="C119" s="18" t="s">
        <v>19957</v>
      </c>
      <c r="D119" s="18"/>
      <c r="E119" s="18" t="s">
        <v>20841</v>
      </c>
      <c r="F119" s="18" t="s">
        <v>20842</v>
      </c>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v>1025</v>
      </c>
      <c r="BC119" s="18" t="s">
        <v>170</v>
      </c>
      <c r="BD119" s="18" t="s">
        <v>170</v>
      </c>
      <c r="BE119" s="18" t="s">
        <v>170</v>
      </c>
      <c r="BF119" s="18" t="s">
        <v>170</v>
      </c>
      <c r="BG119" s="18" t="s">
        <v>170</v>
      </c>
      <c r="BH119" s="18" t="s">
        <v>170</v>
      </c>
      <c r="BI119" s="18" t="s">
        <v>170</v>
      </c>
      <c r="BJ119" s="18" t="s">
        <v>170</v>
      </c>
      <c r="BK119" s="18" t="s">
        <v>170</v>
      </c>
      <c r="BL119" s="18" t="s">
        <v>170</v>
      </c>
      <c r="BM119" s="18" t="s">
        <v>170</v>
      </c>
      <c r="BN119" s="18" t="s">
        <v>170</v>
      </c>
      <c r="BO119" s="18" t="s">
        <v>170</v>
      </c>
      <c r="BP119" s="18"/>
      <c r="BQ119" s="18"/>
      <c r="BR119" s="18"/>
      <c r="BS119" s="18"/>
      <c r="BT119" s="18"/>
      <c r="BU119" s="18" t="s">
        <v>20843</v>
      </c>
      <c r="BV119" s="18" t="s">
        <v>20844</v>
      </c>
      <c r="BW119" s="18"/>
      <c r="BX119" s="18">
        <v>10</v>
      </c>
      <c r="BY119" s="18" t="s">
        <v>3928</v>
      </c>
      <c r="BZ119" s="18" t="s">
        <v>3228</v>
      </c>
      <c r="CA119" s="18" t="s">
        <v>17659</v>
      </c>
      <c r="CB119" s="18"/>
      <c r="CC119" s="18">
        <v>4</v>
      </c>
      <c r="CD119" s="18" t="s">
        <v>20845</v>
      </c>
      <c r="CE119" s="18" t="s">
        <v>3244</v>
      </c>
      <c r="CF119" s="18" t="s">
        <v>17768</v>
      </c>
      <c r="CG119" s="18"/>
      <c r="CH119" s="18" t="s">
        <v>20846</v>
      </c>
      <c r="CI119" s="18" t="s">
        <v>20847</v>
      </c>
      <c r="CJ119" s="18"/>
      <c r="CK119" s="18"/>
      <c r="CL119" s="18"/>
      <c r="CM119" s="18"/>
      <c r="CN119" s="18"/>
      <c r="CO119" s="18"/>
      <c r="CP119" s="18"/>
      <c r="CQ119" s="18"/>
      <c r="CR119" s="18"/>
      <c r="CS119" s="18"/>
      <c r="CT119" s="18"/>
      <c r="CU119" s="18"/>
      <c r="CV119" s="18"/>
      <c r="CW119" s="18"/>
      <c r="CX119" s="18"/>
      <c r="CY119" s="18"/>
      <c r="CZ119" s="18"/>
      <c r="DA119" s="18"/>
      <c r="DB119" s="18"/>
    </row>
    <row r="120" spans="1:106">
      <c r="A120" s="18" t="s">
        <v>20848</v>
      </c>
      <c r="B120" s="18" t="s">
        <v>17719</v>
      </c>
      <c r="C120" s="18" t="s">
        <v>20849</v>
      </c>
      <c r="D120" s="18"/>
      <c r="E120" s="18" t="s">
        <v>17998</v>
      </c>
      <c r="F120" s="18" t="s">
        <v>20850</v>
      </c>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v>1027</v>
      </c>
      <c r="BC120" s="18" t="s">
        <v>170</v>
      </c>
      <c r="BD120" s="18" t="s">
        <v>170</v>
      </c>
      <c r="BE120" s="18" t="s">
        <v>170</v>
      </c>
      <c r="BF120" s="18" t="s">
        <v>170</v>
      </c>
      <c r="BG120" s="18" t="s">
        <v>170</v>
      </c>
      <c r="BH120" s="18" t="s">
        <v>170</v>
      </c>
      <c r="BI120" s="18" t="s">
        <v>170</v>
      </c>
      <c r="BJ120" s="18" t="s">
        <v>170</v>
      </c>
      <c r="BK120" s="18" t="s">
        <v>170</v>
      </c>
      <c r="BL120" s="18" t="s">
        <v>170</v>
      </c>
      <c r="BM120" s="18" t="s">
        <v>170</v>
      </c>
      <c r="BN120" s="18" t="s">
        <v>170</v>
      </c>
      <c r="BO120" s="18" t="s">
        <v>170</v>
      </c>
      <c r="BP120" s="18"/>
      <c r="BQ120" s="18"/>
      <c r="BR120" s="18"/>
      <c r="BS120" s="18"/>
      <c r="BT120" s="18"/>
      <c r="BU120" s="18" t="s">
        <v>20851</v>
      </c>
      <c r="BV120" s="18" t="s">
        <v>994</v>
      </c>
      <c r="BW120" s="18"/>
      <c r="BX120" s="18">
        <v>11</v>
      </c>
      <c r="BY120" s="18" t="s">
        <v>7352</v>
      </c>
      <c r="BZ120" s="18" t="s">
        <v>3228</v>
      </c>
      <c r="CA120" s="18" t="s">
        <v>17659</v>
      </c>
      <c r="CB120" s="18"/>
      <c r="CC120" s="18">
        <v>5</v>
      </c>
      <c r="CD120" s="18" t="s">
        <v>20852</v>
      </c>
      <c r="CE120" s="18" t="s">
        <v>3244</v>
      </c>
      <c r="CF120" s="18" t="s">
        <v>17768</v>
      </c>
      <c r="CG120" s="18"/>
      <c r="CH120" s="18" t="s">
        <v>20853</v>
      </c>
      <c r="CI120" s="18" t="s">
        <v>20854</v>
      </c>
      <c r="CJ120" s="18"/>
      <c r="CK120" s="18"/>
      <c r="CL120" s="18"/>
      <c r="CM120" s="18"/>
      <c r="CN120" s="18"/>
      <c r="CO120" s="18"/>
      <c r="CP120" s="18"/>
      <c r="CQ120" s="18"/>
      <c r="CR120" s="18"/>
      <c r="CS120" s="18"/>
      <c r="CT120" s="18"/>
      <c r="CU120" s="18"/>
      <c r="CV120" s="18"/>
      <c r="CW120" s="18"/>
      <c r="CX120" s="18"/>
      <c r="CY120" s="18"/>
      <c r="CZ120" s="18"/>
      <c r="DA120" s="18"/>
      <c r="DB120" s="18"/>
    </row>
    <row r="121" spans="1:106">
      <c r="A121" s="18" t="s">
        <v>20855</v>
      </c>
      <c r="B121" s="18" t="s">
        <v>17719</v>
      </c>
      <c r="C121" s="18" t="s">
        <v>20856</v>
      </c>
      <c r="D121" s="18"/>
      <c r="E121" s="18" t="s">
        <v>17996</v>
      </c>
      <c r="F121" s="18" t="s">
        <v>20857</v>
      </c>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v>1026</v>
      </c>
      <c r="BC121" s="18" t="s">
        <v>176</v>
      </c>
      <c r="BD121" s="18" t="s">
        <v>176</v>
      </c>
      <c r="BE121" s="18" t="s">
        <v>176</v>
      </c>
      <c r="BF121" s="18" t="s">
        <v>176</v>
      </c>
      <c r="BG121" s="18" t="s">
        <v>176</v>
      </c>
      <c r="BH121" s="18" t="s">
        <v>176</v>
      </c>
      <c r="BI121" s="18" t="s">
        <v>176</v>
      </c>
      <c r="BJ121" s="18" t="s">
        <v>176</v>
      </c>
      <c r="BK121" s="18" t="s">
        <v>176</v>
      </c>
      <c r="BL121" s="18" t="s">
        <v>176</v>
      </c>
      <c r="BM121" s="18" t="s">
        <v>176</v>
      </c>
      <c r="BN121" s="18" t="s">
        <v>176</v>
      </c>
      <c r="BO121" s="18" t="s">
        <v>176</v>
      </c>
      <c r="BP121" s="18"/>
      <c r="BQ121" s="18"/>
      <c r="BR121" s="18"/>
      <c r="BS121" s="18"/>
      <c r="BT121" s="18"/>
      <c r="BU121" s="18" t="s">
        <v>3334</v>
      </c>
      <c r="BV121" s="18" t="s">
        <v>995</v>
      </c>
      <c r="BW121" s="18"/>
      <c r="BX121" s="18">
        <v>12</v>
      </c>
      <c r="BY121" s="18" t="s">
        <v>4057</v>
      </c>
      <c r="BZ121" s="18" t="s">
        <v>3228</v>
      </c>
      <c r="CA121" s="18" t="s">
        <v>17659</v>
      </c>
      <c r="CB121" s="18"/>
      <c r="CC121" s="18">
        <v>6</v>
      </c>
      <c r="CD121" s="18" t="s">
        <v>20858</v>
      </c>
      <c r="CE121" s="18" t="s">
        <v>3244</v>
      </c>
      <c r="CF121" s="18" t="s">
        <v>17768</v>
      </c>
      <c r="CG121" s="18"/>
      <c r="CH121" s="18" t="s">
        <v>20859</v>
      </c>
      <c r="CI121" s="18" t="s">
        <v>20860</v>
      </c>
      <c r="CJ121" s="18"/>
      <c r="CK121" s="18"/>
      <c r="CL121" s="18"/>
      <c r="CM121" s="18"/>
      <c r="CN121" s="18"/>
      <c r="CO121" s="18"/>
      <c r="CP121" s="18"/>
      <c r="CQ121" s="18"/>
      <c r="CR121" s="18"/>
      <c r="CS121" s="18"/>
      <c r="CT121" s="18"/>
      <c r="CU121" s="18"/>
      <c r="CV121" s="18"/>
      <c r="CW121" s="18"/>
      <c r="CX121" s="18"/>
      <c r="CY121" s="18"/>
      <c r="CZ121" s="18"/>
      <c r="DA121" s="18"/>
      <c r="DB121" s="18"/>
    </row>
    <row r="122" spans="1:106">
      <c r="A122" s="18" t="s">
        <v>20861</v>
      </c>
      <c r="B122" s="18" t="s">
        <v>17719</v>
      </c>
      <c r="C122" s="18" t="s">
        <v>20862</v>
      </c>
      <c r="D122" s="18"/>
      <c r="E122" s="18" t="s">
        <v>18000</v>
      </c>
      <c r="F122" s="18" t="s">
        <v>20863</v>
      </c>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v>1028</v>
      </c>
      <c r="BC122" s="18" t="s">
        <v>454</v>
      </c>
      <c r="BD122" s="18" t="s">
        <v>454</v>
      </c>
      <c r="BE122" s="18" t="s">
        <v>454</v>
      </c>
      <c r="BF122" s="18" t="s">
        <v>454</v>
      </c>
      <c r="BG122" s="18" t="s">
        <v>454</v>
      </c>
      <c r="BH122" s="18" t="s">
        <v>454</v>
      </c>
      <c r="BI122" s="18" t="s">
        <v>454</v>
      </c>
      <c r="BJ122" s="18" t="s">
        <v>454</v>
      </c>
      <c r="BK122" s="18" t="s">
        <v>454</v>
      </c>
      <c r="BL122" s="18" t="s">
        <v>454</v>
      </c>
      <c r="BM122" s="18" t="s">
        <v>454</v>
      </c>
      <c r="BN122" s="18" t="s">
        <v>454</v>
      </c>
      <c r="BO122" s="18" t="s">
        <v>454</v>
      </c>
      <c r="BP122" s="18"/>
      <c r="BQ122" s="18"/>
      <c r="BR122" s="18"/>
      <c r="BS122" s="18"/>
      <c r="BT122" s="18"/>
      <c r="BU122" s="18" t="s">
        <v>3362</v>
      </c>
      <c r="BV122" s="18" t="s">
        <v>3293</v>
      </c>
      <c r="BW122" s="18"/>
      <c r="BX122" s="18">
        <v>1</v>
      </c>
      <c r="BY122" s="18" t="s">
        <v>4183</v>
      </c>
      <c r="BZ122" s="18" t="s">
        <v>3229</v>
      </c>
      <c r="CA122" s="18" t="s">
        <v>17659</v>
      </c>
      <c r="CB122" s="18"/>
      <c r="CC122" s="18">
        <v>1</v>
      </c>
      <c r="CD122" s="18" t="s">
        <v>20864</v>
      </c>
      <c r="CE122" s="18" t="s">
        <v>3237</v>
      </c>
      <c r="CF122" s="18" t="s">
        <v>17643</v>
      </c>
      <c r="CG122" s="18"/>
      <c r="CH122" s="18" t="s">
        <v>20865</v>
      </c>
      <c r="CI122" s="18" t="s">
        <v>20866</v>
      </c>
      <c r="CJ122" s="18"/>
      <c r="CK122" s="18"/>
      <c r="CL122" s="18"/>
      <c r="CM122" s="18"/>
      <c r="CN122" s="18"/>
      <c r="CO122" s="18"/>
      <c r="CP122" s="18"/>
      <c r="CQ122" s="18"/>
      <c r="CR122" s="18"/>
      <c r="CS122" s="18"/>
      <c r="CT122" s="18"/>
      <c r="CU122" s="18"/>
      <c r="CV122" s="18"/>
      <c r="CW122" s="18"/>
      <c r="CX122" s="18"/>
      <c r="CY122" s="18"/>
      <c r="CZ122" s="18"/>
      <c r="DA122" s="18"/>
      <c r="DB122" s="18"/>
    </row>
    <row r="123" spans="1:106">
      <c r="A123" s="18" t="s">
        <v>20867</v>
      </c>
      <c r="B123" s="18" t="s">
        <v>17719</v>
      </c>
      <c r="C123" s="18" t="s">
        <v>20868</v>
      </c>
      <c r="D123" s="18"/>
      <c r="E123" s="18" t="s">
        <v>20869</v>
      </c>
      <c r="F123" s="18" t="s">
        <v>17669</v>
      </c>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v>2190</v>
      </c>
      <c r="BC123" s="18" t="s">
        <v>176</v>
      </c>
      <c r="BD123" s="18" t="s">
        <v>176</v>
      </c>
      <c r="BE123" s="18" t="s">
        <v>176</v>
      </c>
      <c r="BF123" s="18" t="s">
        <v>176</v>
      </c>
      <c r="BG123" s="18" t="s">
        <v>176</v>
      </c>
      <c r="BH123" s="18" t="s">
        <v>176</v>
      </c>
      <c r="BI123" s="18" t="s">
        <v>176</v>
      </c>
      <c r="BJ123" s="18" t="s">
        <v>176</v>
      </c>
      <c r="BK123" s="18" t="s">
        <v>176</v>
      </c>
      <c r="BL123" s="18" t="s">
        <v>176</v>
      </c>
      <c r="BM123" s="18" t="s">
        <v>176</v>
      </c>
      <c r="BN123" s="18" t="s">
        <v>176</v>
      </c>
      <c r="BO123" s="18" t="s">
        <v>176</v>
      </c>
      <c r="BP123" s="18"/>
      <c r="BQ123" s="18"/>
      <c r="BR123" s="18"/>
      <c r="BS123" s="18"/>
      <c r="BT123" s="18"/>
      <c r="BU123" s="18" t="s">
        <v>20870</v>
      </c>
      <c r="BV123" s="18" t="s">
        <v>3275</v>
      </c>
      <c r="BW123" s="18"/>
      <c r="BX123" s="18">
        <v>2</v>
      </c>
      <c r="BY123" s="18" t="s">
        <v>7417</v>
      </c>
      <c r="BZ123" s="18" t="s">
        <v>3229</v>
      </c>
      <c r="CA123" s="18" t="s">
        <v>17659</v>
      </c>
      <c r="CB123" s="18"/>
      <c r="CC123" s="18">
        <v>2</v>
      </c>
      <c r="CD123" s="18" t="s">
        <v>20871</v>
      </c>
      <c r="CE123" s="18" t="s">
        <v>3237</v>
      </c>
      <c r="CF123" s="18" t="s">
        <v>17643</v>
      </c>
      <c r="CG123" s="18"/>
      <c r="CH123" s="18" t="s">
        <v>20872</v>
      </c>
      <c r="CI123" s="18" t="s">
        <v>20873</v>
      </c>
      <c r="CJ123" s="18"/>
      <c r="CK123" s="18"/>
      <c r="CL123" s="18"/>
      <c r="CM123" s="18"/>
      <c r="CN123" s="18"/>
      <c r="CO123" s="18"/>
      <c r="CP123" s="18"/>
      <c r="CQ123" s="18"/>
      <c r="CR123" s="18"/>
      <c r="CS123" s="18"/>
      <c r="CT123" s="18"/>
      <c r="CU123" s="18"/>
      <c r="CV123" s="18"/>
      <c r="CW123" s="18"/>
      <c r="CX123" s="18"/>
      <c r="CY123" s="18"/>
      <c r="CZ123" s="18"/>
      <c r="DA123" s="18"/>
      <c r="DB123" s="18"/>
    </row>
    <row r="124" spans="1:106">
      <c r="A124" s="18" t="s">
        <v>20874</v>
      </c>
      <c r="B124" s="18" t="s">
        <v>17719</v>
      </c>
      <c r="C124" s="18" t="s">
        <v>20875</v>
      </c>
      <c r="D124" s="18"/>
      <c r="E124" s="18" t="s">
        <v>18002</v>
      </c>
      <c r="F124" s="18" t="s">
        <v>20876</v>
      </c>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v>2034</v>
      </c>
      <c r="BC124" s="18" t="s">
        <v>170</v>
      </c>
      <c r="BD124" s="18" t="s">
        <v>170</v>
      </c>
      <c r="BE124" s="18" t="s">
        <v>170</v>
      </c>
      <c r="BF124" s="18" t="s">
        <v>170</v>
      </c>
      <c r="BG124" s="18" t="s">
        <v>170</v>
      </c>
      <c r="BH124" s="18" t="s">
        <v>170</v>
      </c>
      <c r="BI124" s="18" t="s">
        <v>170</v>
      </c>
      <c r="BJ124" s="18" t="s">
        <v>170</v>
      </c>
      <c r="BK124" s="18" t="s">
        <v>170</v>
      </c>
      <c r="BL124" s="18" t="s">
        <v>170</v>
      </c>
      <c r="BM124" s="18" t="s">
        <v>170</v>
      </c>
      <c r="BN124" s="18" t="s">
        <v>170</v>
      </c>
      <c r="BO124" s="18" t="s">
        <v>170</v>
      </c>
      <c r="BP124" s="18"/>
      <c r="BQ124" s="18"/>
      <c r="BR124" s="18"/>
      <c r="BS124" s="18"/>
      <c r="BT124" s="18"/>
      <c r="BU124" s="18" t="s">
        <v>20877</v>
      </c>
      <c r="BV124" s="18" t="s">
        <v>20878</v>
      </c>
      <c r="BW124" s="18"/>
      <c r="BX124" s="18">
        <v>3</v>
      </c>
      <c r="BY124" s="18" t="s">
        <v>4318</v>
      </c>
      <c r="BZ124" s="18" t="s">
        <v>3229</v>
      </c>
      <c r="CA124" s="18" t="s">
        <v>17659</v>
      </c>
      <c r="CB124" s="18"/>
      <c r="CC124" s="18">
        <v>3</v>
      </c>
      <c r="CD124" s="18" t="s">
        <v>20879</v>
      </c>
      <c r="CE124" s="18" t="s">
        <v>3237</v>
      </c>
      <c r="CF124" s="18" t="s">
        <v>17643</v>
      </c>
      <c r="CG124" s="18"/>
      <c r="CH124" s="18" t="s">
        <v>20880</v>
      </c>
      <c r="CI124" s="18" t="s">
        <v>20881</v>
      </c>
      <c r="CJ124" s="18"/>
      <c r="CK124" s="18"/>
      <c r="CL124" s="18"/>
      <c r="CM124" s="18"/>
      <c r="CN124" s="18"/>
      <c r="CO124" s="18"/>
      <c r="CP124" s="18"/>
      <c r="CQ124" s="18"/>
      <c r="CR124" s="18"/>
      <c r="CS124" s="18"/>
      <c r="CT124" s="18"/>
      <c r="CU124" s="18"/>
      <c r="CV124" s="18"/>
      <c r="CW124" s="18"/>
      <c r="CX124" s="18"/>
      <c r="CY124" s="18"/>
      <c r="CZ124" s="18"/>
      <c r="DA124" s="18"/>
      <c r="DB124" s="18"/>
    </row>
    <row r="125" spans="1:106">
      <c r="A125" s="18" t="s">
        <v>20882</v>
      </c>
      <c r="B125" s="18" t="s">
        <v>17719</v>
      </c>
      <c r="C125" s="18" t="s">
        <v>20883</v>
      </c>
      <c r="D125" s="18"/>
      <c r="E125" s="18" t="s">
        <v>20884</v>
      </c>
      <c r="F125" s="18" t="s">
        <v>20885</v>
      </c>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v>2170</v>
      </c>
      <c r="BC125" s="18" t="s">
        <v>176</v>
      </c>
      <c r="BD125" s="18" t="s">
        <v>176</v>
      </c>
      <c r="BE125" s="18" t="s">
        <v>176</v>
      </c>
      <c r="BF125" s="18" t="s">
        <v>176</v>
      </c>
      <c r="BG125" s="18" t="s">
        <v>176</v>
      </c>
      <c r="BH125" s="18" t="s">
        <v>176</v>
      </c>
      <c r="BI125" s="18" t="s">
        <v>176</v>
      </c>
      <c r="BJ125" s="18" t="s">
        <v>176</v>
      </c>
      <c r="BK125" s="18" t="s">
        <v>176</v>
      </c>
      <c r="BL125" s="18" t="s">
        <v>176</v>
      </c>
      <c r="BM125" s="18" t="s">
        <v>176</v>
      </c>
      <c r="BN125" s="18" t="s">
        <v>176</v>
      </c>
      <c r="BO125" s="18" t="s">
        <v>176</v>
      </c>
      <c r="BP125" s="18"/>
      <c r="BQ125" s="18"/>
      <c r="BR125" s="18"/>
      <c r="BS125" s="18"/>
      <c r="BT125" s="18"/>
      <c r="BU125" s="18" t="s">
        <v>20886</v>
      </c>
      <c r="BV125" s="18" t="s">
        <v>20887</v>
      </c>
      <c r="BW125" s="18"/>
      <c r="BX125" s="18">
        <v>4</v>
      </c>
      <c r="BY125" s="18" t="s">
        <v>7482</v>
      </c>
      <c r="BZ125" s="18" t="s">
        <v>3229</v>
      </c>
      <c r="CA125" s="18" t="s">
        <v>17659</v>
      </c>
      <c r="CB125" s="18"/>
      <c r="CC125" s="18">
        <v>4</v>
      </c>
      <c r="CD125" s="18" t="s">
        <v>20888</v>
      </c>
      <c r="CE125" s="18" t="s">
        <v>3237</v>
      </c>
      <c r="CF125" s="18" t="s">
        <v>17643</v>
      </c>
      <c r="CG125" s="18"/>
      <c r="CH125" s="18" t="s">
        <v>20889</v>
      </c>
      <c r="CI125" s="18" t="s">
        <v>20890</v>
      </c>
      <c r="CJ125" s="18"/>
      <c r="CK125" s="18"/>
      <c r="CL125" s="18"/>
      <c r="CM125" s="18"/>
      <c r="CN125" s="18"/>
      <c r="CO125" s="18"/>
      <c r="CP125" s="18"/>
      <c r="CQ125" s="18"/>
      <c r="CR125" s="18"/>
      <c r="CS125" s="18"/>
      <c r="CT125" s="18"/>
      <c r="CU125" s="18"/>
      <c r="CV125" s="18"/>
      <c r="CW125" s="18"/>
      <c r="CX125" s="18"/>
      <c r="CY125" s="18"/>
      <c r="CZ125" s="18"/>
      <c r="DA125" s="18"/>
      <c r="DB125" s="18"/>
    </row>
    <row r="126" spans="1:106">
      <c r="A126" s="18" t="s">
        <v>20891</v>
      </c>
      <c r="B126" s="18" t="s">
        <v>17719</v>
      </c>
      <c r="C126" s="18" t="s">
        <v>20892</v>
      </c>
      <c r="D126" s="18"/>
      <c r="E126" s="18" t="s">
        <v>1066</v>
      </c>
      <c r="F126" s="18" t="s">
        <v>20893</v>
      </c>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v>2032</v>
      </c>
      <c r="BC126" s="18" t="s">
        <v>170</v>
      </c>
      <c r="BD126" s="18" t="s">
        <v>170</v>
      </c>
      <c r="BE126" s="18" t="s">
        <v>170</v>
      </c>
      <c r="BF126" s="18" t="s">
        <v>170</v>
      </c>
      <c r="BG126" s="18" t="s">
        <v>170</v>
      </c>
      <c r="BH126" s="18" t="s">
        <v>170</v>
      </c>
      <c r="BI126" s="18" t="s">
        <v>170</v>
      </c>
      <c r="BJ126" s="18" t="s">
        <v>170</v>
      </c>
      <c r="BK126" s="18" t="s">
        <v>170</v>
      </c>
      <c r="BL126" s="18" t="s">
        <v>170</v>
      </c>
      <c r="BM126" s="18" t="s">
        <v>170</v>
      </c>
      <c r="BN126" s="18" t="s">
        <v>170</v>
      </c>
      <c r="BO126" s="18" t="s">
        <v>170</v>
      </c>
      <c r="BP126" s="18"/>
      <c r="BQ126" s="18"/>
      <c r="BR126" s="18"/>
      <c r="BS126" s="18"/>
      <c r="BT126" s="18"/>
      <c r="BU126" s="18" t="s">
        <v>3365</v>
      </c>
      <c r="BV126" s="18" t="s">
        <v>3295</v>
      </c>
      <c r="BW126" s="18"/>
      <c r="BX126" s="18">
        <v>5</v>
      </c>
      <c r="BY126" s="18" t="s">
        <v>7546</v>
      </c>
      <c r="BZ126" s="18" t="s">
        <v>3229</v>
      </c>
      <c r="CA126" s="18" t="s">
        <v>17659</v>
      </c>
      <c r="CB126" s="18"/>
      <c r="CC126" s="18">
        <v>5</v>
      </c>
      <c r="CD126" s="18" t="s">
        <v>20894</v>
      </c>
      <c r="CE126" s="18" t="s">
        <v>3237</v>
      </c>
      <c r="CF126" s="18" t="s">
        <v>17643</v>
      </c>
      <c r="CG126" s="18"/>
      <c r="CH126" s="18" t="s">
        <v>20895</v>
      </c>
      <c r="CI126" s="18" t="s">
        <v>20896</v>
      </c>
      <c r="CJ126" s="18"/>
      <c r="CK126" s="18"/>
      <c r="CL126" s="18"/>
      <c r="CM126" s="18"/>
      <c r="CN126" s="18"/>
      <c r="CO126" s="18"/>
      <c r="CP126" s="18"/>
      <c r="CQ126" s="18"/>
      <c r="CR126" s="18"/>
      <c r="CS126" s="18"/>
      <c r="CT126" s="18"/>
      <c r="CU126" s="18"/>
      <c r="CV126" s="18"/>
      <c r="CW126" s="18"/>
      <c r="CX126" s="18"/>
      <c r="CY126" s="18"/>
      <c r="CZ126" s="18"/>
      <c r="DA126" s="18"/>
      <c r="DB126" s="18"/>
    </row>
    <row r="127" spans="1:106">
      <c r="A127" s="18" t="s">
        <v>20897</v>
      </c>
      <c r="B127" s="18" t="s">
        <v>17719</v>
      </c>
      <c r="C127" s="18" t="s">
        <v>20898</v>
      </c>
      <c r="D127" s="18"/>
      <c r="E127" s="18" t="s">
        <v>20899</v>
      </c>
      <c r="F127" s="18" t="s">
        <v>20900</v>
      </c>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v>2250</v>
      </c>
      <c r="BC127" s="18" t="s">
        <v>176</v>
      </c>
      <c r="BD127" s="18" t="s">
        <v>176</v>
      </c>
      <c r="BE127" s="18" t="s">
        <v>176</v>
      </c>
      <c r="BF127" s="18" t="s">
        <v>176</v>
      </c>
      <c r="BG127" s="18" t="s">
        <v>176</v>
      </c>
      <c r="BH127" s="18" t="s">
        <v>176</v>
      </c>
      <c r="BI127" s="18" t="s">
        <v>176</v>
      </c>
      <c r="BJ127" s="18" t="s">
        <v>176</v>
      </c>
      <c r="BK127" s="18" t="s">
        <v>176</v>
      </c>
      <c r="BL127" s="18" t="s">
        <v>176</v>
      </c>
      <c r="BM127" s="18" t="s">
        <v>176</v>
      </c>
      <c r="BN127" s="18" t="s">
        <v>176</v>
      </c>
      <c r="BO127" s="18" t="s">
        <v>176</v>
      </c>
      <c r="BP127" s="18"/>
      <c r="BQ127" s="18"/>
      <c r="BR127" s="18"/>
      <c r="BS127" s="18"/>
      <c r="BT127" s="18"/>
      <c r="BU127" s="18" t="s">
        <v>20901</v>
      </c>
      <c r="BV127" s="18" t="s">
        <v>20902</v>
      </c>
      <c r="BW127" s="18"/>
      <c r="BX127" s="18">
        <v>6</v>
      </c>
      <c r="BY127" s="18" t="s">
        <v>7611</v>
      </c>
      <c r="BZ127" s="18" t="s">
        <v>3229</v>
      </c>
      <c r="CA127" s="18" t="s">
        <v>17659</v>
      </c>
      <c r="CB127" s="18"/>
      <c r="CC127" s="18">
        <v>6</v>
      </c>
      <c r="CD127" s="18" t="s">
        <v>20903</v>
      </c>
      <c r="CE127" s="18" t="s">
        <v>3237</v>
      </c>
      <c r="CF127" s="18" t="s">
        <v>17643</v>
      </c>
      <c r="CG127" s="18"/>
      <c r="CH127" s="18" t="s">
        <v>20904</v>
      </c>
      <c r="CI127" s="18" t="s">
        <v>20905</v>
      </c>
      <c r="CJ127" s="18"/>
      <c r="CK127" s="18"/>
      <c r="CL127" s="18"/>
      <c r="CM127" s="18"/>
      <c r="CN127" s="18"/>
      <c r="CO127" s="18"/>
      <c r="CP127" s="18"/>
      <c r="CQ127" s="18"/>
      <c r="CR127" s="18"/>
      <c r="CS127" s="18"/>
      <c r="CT127" s="18"/>
      <c r="CU127" s="18"/>
      <c r="CV127" s="18"/>
      <c r="CW127" s="18"/>
      <c r="CX127" s="18"/>
      <c r="CY127" s="18"/>
      <c r="CZ127" s="18"/>
      <c r="DA127" s="18"/>
      <c r="DB127" s="18"/>
    </row>
    <row r="128" spans="1:106">
      <c r="A128" s="18" t="s">
        <v>20906</v>
      </c>
      <c r="B128" s="18" t="s">
        <v>17719</v>
      </c>
      <c r="C128" s="18" t="s">
        <v>20746</v>
      </c>
      <c r="D128" s="18"/>
      <c r="E128" s="18" t="s">
        <v>18017</v>
      </c>
      <c r="F128" s="18" t="s">
        <v>20907</v>
      </c>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v>2041</v>
      </c>
      <c r="BC128" s="18" t="s">
        <v>170</v>
      </c>
      <c r="BD128" s="18" t="s">
        <v>170</v>
      </c>
      <c r="BE128" s="18" t="s">
        <v>170</v>
      </c>
      <c r="BF128" s="18" t="s">
        <v>170</v>
      </c>
      <c r="BG128" s="18" t="s">
        <v>170</v>
      </c>
      <c r="BH128" s="18" t="s">
        <v>170</v>
      </c>
      <c r="BI128" s="18" t="s">
        <v>170</v>
      </c>
      <c r="BJ128" s="18" t="s">
        <v>170</v>
      </c>
      <c r="BK128" s="18" t="s">
        <v>170</v>
      </c>
      <c r="BL128" s="18" t="s">
        <v>170</v>
      </c>
      <c r="BM128" s="18" t="s">
        <v>170</v>
      </c>
      <c r="BN128" s="18" t="s">
        <v>170</v>
      </c>
      <c r="BO128" s="18" t="s">
        <v>170</v>
      </c>
      <c r="BP128" s="18"/>
      <c r="BQ128" s="18"/>
      <c r="BR128" s="18"/>
      <c r="BS128" s="18"/>
      <c r="BT128" s="18"/>
      <c r="BU128" s="18" t="s">
        <v>20908</v>
      </c>
      <c r="BV128" s="18" t="s">
        <v>20909</v>
      </c>
      <c r="BW128" s="18"/>
      <c r="BX128" s="18">
        <v>7</v>
      </c>
      <c r="BY128" s="18" t="s">
        <v>7673</v>
      </c>
      <c r="BZ128" s="18" t="s">
        <v>3229</v>
      </c>
      <c r="CA128" s="18" t="s">
        <v>17659</v>
      </c>
      <c r="CB128" s="18"/>
      <c r="CC128" s="18">
        <v>1</v>
      </c>
      <c r="CD128" s="18" t="s">
        <v>20910</v>
      </c>
      <c r="CE128" s="18" t="s">
        <v>3244</v>
      </c>
      <c r="CF128" s="18" t="s">
        <v>17643</v>
      </c>
      <c r="CG128" s="18"/>
      <c r="CH128" s="18" t="s">
        <v>20911</v>
      </c>
      <c r="CI128" s="18" t="s">
        <v>20912</v>
      </c>
      <c r="CJ128" s="18"/>
      <c r="CK128" s="18"/>
      <c r="CL128" s="18"/>
      <c r="CM128" s="18"/>
      <c r="CN128" s="18"/>
      <c r="CO128" s="18"/>
      <c r="CP128" s="18"/>
      <c r="CQ128" s="18"/>
      <c r="CR128" s="18"/>
      <c r="CS128" s="18"/>
      <c r="CT128" s="18"/>
      <c r="CU128" s="18"/>
      <c r="CV128" s="18"/>
      <c r="CW128" s="18"/>
      <c r="CX128" s="18"/>
      <c r="CY128" s="18"/>
      <c r="CZ128" s="18"/>
      <c r="DA128" s="18"/>
      <c r="DB128" s="18"/>
    </row>
    <row r="129" spans="1:106">
      <c r="A129" s="18" t="s">
        <v>20913</v>
      </c>
      <c r="B129" s="18" t="s">
        <v>17719</v>
      </c>
      <c r="C129" s="18" t="s">
        <v>20914</v>
      </c>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v>2300</v>
      </c>
      <c r="BC129" s="18" t="s">
        <v>176</v>
      </c>
      <c r="BD129" s="18" t="s">
        <v>176</v>
      </c>
      <c r="BE129" s="18" t="s">
        <v>176</v>
      </c>
      <c r="BF129" s="18" t="s">
        <v>176</v>
      </c>
      <c r="BG129" s="18" t="s">
        <v>176</v>
      </c>
      <c r="BH129" s="18" t="s">
        <v>176</v>
      </c>
      <c r="BI129" s="18" t="s">
        <v>176</v>
      </c>
      <c r="BJ129" s="18" t="s">
        <v>176</v>
      </c>
      <c r="BK129" s="18" t="s">
        <v>176</v>
      </c>
      <c r="BL129" s="18" t="s">
        <v>176</v>
      </c>
      <c r="BM129" s="18" t="s">
        <v>176</v>
      </c>
      <c r="BN129" s="18" t="s">
        <v>176</v>
      </c>
      <c r="BO129" s="18" t="s">
        <v>176</v>
      </c>
      <c r="BP129" s="18"/>
      <c r="BQ129" s="18"/>
      <c r="BR129" s="18"/>
      <c r="BS129" s="18"/>
      <c r="BT129" s="18"/>
      <c r="BU129" s="18" t="s">
        <v>20915</v>
      </c>
      <c r="BV129" s="18" t="s">
        <v>20916</v>
      </c>
      <c r="BW129" s="18"/>
      <c r="BX129" s="18">
        <v>8</v>
      </c>
      <c r="BY129" s="18" t="s">
        <v>6420</v>
      </c>
      <c r="BZ129" s="18" t="s">
        <v>3229</v>
      </c>
      <c r="CA129" s="18" t="s">
        <v>17659</v>
      </c>
      <c r="CB129" s="18"/>
      <c r="CC129" s="18">
        <v>2</v>
      </c>
      <c r="CD129" s="18" t="s">
        <v>20917</v>
      </c>
      <c r="CE129" s="18" t="s">
        <v>3244</v>
      </c>
      <c r="CF129" s="18" t="s">
        <v>17643</v>
      </c>
      <c r="CG129" s="18"/>
      <c r="CH129" s="18" t="s">
        <v>20918</v>
      </c>
      <c r="CI129" s="18" t="s">
        <v>20919</v>
      </c>
      <c r="CJ129" s="18"/>
      <c r="CK129" s="18"/>
      <c r="CL129" s="18"/>
      <c r="CM129" s="18"/>
      <c r="CN129" s="18"/>
      <c r="CO129" s="18"/>
      <c r="CP129" s="18"/>
      <c r="CQ129" s="18"/>
      <c r="CR129" s="18"/>
      <c r="CS129" s="18"/>
      <c r="CT129" s="18"/>
      <c r="CU129" s="18"/>
      <c r="CV129" s="18"/>
      <c r="CW129" s="18"/>
      <c r="CX129" s="18"/>
      <c r="CY129" s="18"/>
      <c r="CZ129" s="18"/>
      <c r="DA129" s="18"/>
      <c r="DB129" s="18"/>
    </row>
    <row r="130" spans="1:106">
      <c r="A130" s="18" t="s">
        <v>20920</v>
      </c>
      <c r="B130" s="18" t="s">
        <v>17719</v>
      </c>
      <c r="C130" s="18" t="s">
        <v>20921</v>
      </c>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v>2043</v>
      </c>
      <c r="BC130" s="18" t="s">
        <v>170</v>
      </c>
      <c r="BD130" s="18" t="s">
        <v>170</v>
      </c>
      <c r="BE130" s="18" t="s">
        <v>170</v>
      </c>
      <c r="BF130" s="18" t="s">
        <v>170</v>
      </c>
      <c r="BG130" s="18" t="s">
        <v>170</v>
      </c>
      <c r="BH130" s="18" t="s">
        <v>170</v>
      </c>
      <c r="BI130" s="18" t="s">
        <v>170</v>
      </c>
      <c r="BJ130" s="18" t="s">
        <v>170</v>
      </c>
      <c r="BK130" s="18" t="s">
        <v>170</v>
      </c>
      <c r="BL130" s="18" t="s">
        <v>170</v>
      </c>
      <c r="BM130" s="18" t="s">
        <v>170</v>
      </c>
      <c r="BN130" s="18" t="s">
        <v>170</v>
      </c>
      <c r="BO130" s="18" t="s">
        <v>170</v>
      </c>
      <c r="BP130" s="18"/>
      <c r="BQ130" s="18"/>
      <c r="BR130" s="18"/>
      <c r="BS130" s="18"/>
      <c r="BT130" s="18"/>
      <c r="BU130" s="18" t="s">
        <v>20922</v>
      </c>
      <c r="BV130" s="18" t="s">
        <v>20923</v>
      </c>
      <c r="BW130" s="18"/>
      <c r="BX130" s="18">
        <v>9</v>
      </c>
      <c r="BY130" s="18" t="s">
        <v>6487</v>
      </c>
      <c r="BZ130" s="18" t="s">
        <v>3229</v>
      </c>
      <c r="CA130" s="18" t="s">
        <v>17659</v>
      </c>
      <c r="CB130" s="18"/>
      <c r="CC130" s="18">
        <v>3</v>
      </c>
      <c r="CD130" s="18" t="s">
        <v>20924</v>
      </c>
      <c r="CE130" s="18" t="s">
        <v>3244</v>
      </c>
      <c r="CF130" s="18" t="s">
        <v>17643</v>
      </c>
      <c r="CG130" s="18"/>
      <c r="CH130" s="18" t="s">
        <v>20925</v>
      </c>
      <c r="CI130" s="18" t="s">
        <v>20926</v>
      </c>
      <c r="CJ130" s="18"/>
      <c r="CK130" s="18"/>
      <c r="CL130" s="18"/>
      <c r="CM130" s="18"/>
      <c r="CN130" s="18"/>
      <c r="CO130" s="18"/>
      <c r="CP130" s="18"/>
      <c r="CQ130" s="18"/>
      <c r="CR130" s="18"/>
      <c r="CS130" s="18"/>
      <c r="CT130" s="18"/>
      <c r="CU130" s="18"/>
      <c r="CV130" s="18"/>
      <c r="CW130" s="18"/>
      <c r="CX130" s="18"/>
      <c r="CY130" s="18"/>
      <c r="CZ130" s="18"/>
      <c r="DA130" s="18"/>
      <c r="DB130" s="18"/>
    </row>
    <row r="131" spans="1:106">
      <c r="A131" s="18" t="s">
        <v>20927</v>
      </c>
      <c r="B131" s="18" t="s">
        <v>17719</v>
      </c>
      <c r="C131" s="18" t="s">
        <v>20928</v>
      </c>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c r="BI131" s="18"/>
      <c r="BJ131" s="18"/>
      <c r="BK131" s="18"/>
      <c r="BL131" s="18"/>
      <c r="BM131" s="18"/>
      <c r="BN131" s="18"/>
      <c r="BO131" s="18"/>
      <c r="BP131" s="18"/>
      <c r="BQ131" s="18"/>
      <c r="BR131" s="18"/>
      <c r="BS131" s="18"/>
      <c r="BT131" s="18"/>
      <c r="BU131" s="18" t="s">
        <v>20929</v>
      </c>
      <c r="BV131" s="18" t="s">
        <v>999</v>
      </c>
      <c r="BW131" s="18"/>
      <c r="BX131" s="18">
        <v>10</v>
      </c>
      <c r="BY131" s="18" t="s">
        <v>6555</v>
      </c>
      <c r="BZ131" s="18" t="s">
        <v>3229</v>
      </c>
      <c r="CA131" s="18" t="s">
        <v>17659</v>
      </c>
      <c r="CB131" s="18"/>
      <c r="CC131" s="18">
        <v>4</v>
      </c>
      <c r="CD131" s="18" t="s">
        <v>20930</v>
      </c>
      <c r="CE131" s="18" t="s">
        <v>3244</v>
      </c>
      <c r="CF131" s="18" t="s">
        <v>17643</v>
      </c>
      <c r="CG131" s="18"/>
      <c r="CH131" s="18" t="s">
        <v>20931</v>
      </c>
      <c r="CI131" s="18" t="s">
        <v>20932</v>
      </c>
      <c r="CJ131" s="18"/>
      <c r="CK131" s="18"/>
      <c r="CL131" s="18"/>
      <c r="CM131" s="18"/>
      <c r="CN131" s="18"/>
      <c r="CO131" s="18"/>
      <c r="CP131" s="18"/>
      <c r="CQ131" s="18"/>
      <c r="CR131" s="18"/>
      <c r="CS131" s="18"/>
      <c r="CT131" s="18"/>
      <c r="CU131" s="18"/>
      <c r="CV131" s="18"/>
      <c r="CW131" s="18"/>
      <c r="CX131" s="18"/>
      <c r="CY131" s="18"/>
      <c r="CZ131" s="18"/>
      <c r="DA131" s="18"/>
      <c r="DB131" s="18"/>
    </row>
    <row r="132" spans="1:106">
      <c r="A132" s="18" t="s">
        <v>20933</v>
      </c>
      <c r="B132" s="18" t="s">
        <v>17719</v>
      </c>
      <c r="C132" s="18" t="s">
        <v>20934</v>
      </c>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c r="BI132" s="18"/>
      <c r="BJ132" s="18"/>
      <c r="BK132" s="18"/>
      <c r="BL132" s="18"/>
      <c r="BM132" s="18"/>
      <c r="BN132" s="18"/>
      <c r="BO132" s="18"/>
      <c r="BP132" s="18"/>
      <c r="BQ132" s="18"/>
      <c r="BR132" s="18"/>
      <c r="BS132" s="18"/>
      <c r="BT132" s="18"/>
      <c r="BU132" s="18" t="s">
        <v>20935</v>
      </c>
      <c r="BV132" s="18" t="s">
        <v>20936</v>
      </c>
      <c r="BW132" s="18"/>
      <c r="BX132" s="18">
        <v>11</v>
      </c>
      <c r="BY132" s="18" t="s">
        <v>4790</v>
      </c>
      <c r="BZ132" s="18" t="s">
        <v>3229</v>
      </c>
      <c r="CA132" s="18" t="s">
        <v>17659</v>
      </c>
      <c r="CB132" s="18"/>
      <c r="CC132" s="18">
        <v>5</v>
      </c>
      <c r="CD132" s="18" t="s">
        <v>20937</v>
      </c>
      <c r="CE132" s="18" t="s">
        <v>3244</v>
      </c>
      <c r="CF132" s="18" t="s">
        <v>17643</v>
      </c>
      <c r="CG132" s="18"/>
      <c r="CH132" s="18" t="s">
        <v>20938</v>
      </c>
      <c r="CI132" s="18" t="s">
        <v>20939</v>
      </c>
      <c r="CJ132" s="18"/>
      <c r="CK132" s="18"/>
      <c r="CL132" s="18"/>
      <c r="CM132" s="18"/>
      <c r="CN132" s="18"/>
      <c r="CO132" s="18"/>
      <c r="CP132" s="18"/>
      <c r="CQ132" s="18"/>
      <c r="CR132" s="18"/>
      <c r="CS132" s="18"/>
      <c r="CT132" s="18"/>
      <c r="CU132" s="18"/>
      <c r="CV132" s="18"/>
      <c r="CW132" s="18"/>
      <c r="CX132" s="18"/>
      <c r="CY132" s="18"/>
      <c r="CZ132" s="18"/>
      <c r="DA132" s="18"/>
      <c r="DB132" s="18"/>
    </row>
    <row r="133" spans="1:106">
      <c r="A133" s="18" t="s">
        <v>20940</v>
      </c>
      <c r="B133" s="18" t="s">
        <v>17719</v>
      </c>
      <c r="C133" s="18" t="s">
        <v>20809</v>
      </c>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c r="BI133" s="18"/>
      <c r="BJ133" s="18"/>
      <c r="BK133" s="18"/>
      <c r="BL133" s="18"/>
      <c r="BM133" s="18"/>
      <c r="BN133" s="18"/>
      <c r="BO133" s="18"/>
      <c r="BP133" s="18"/>
      <c r="BQ133" s="18"/>
      <c r="BR133" s="18"/>
      <c r="BS133" s="18"/>
      <c r="BT133" s="18"/>
      <c r="BU133" s="18" t="s">
        <v>20941</v>
      </c>
      <c r="BV133" s="18" t="s">
        <v>20942</v>
      </c>
      <c r="BW133" s="18"/>
      <c r="BX133" s="18">
        <v>12</v>
      </c>
      <c r="BY133" s="18" t="s">
        <v>4857</v>
      </c>
      <c r="BZ133" s="18" t="s">
        <v>3229</v>
      </c>
      <c r="CA133" s="18" t="s">
        <v>17659</v>
      </c>
      <c r="CB133" s="18"/>
      <c r="CC133" s="18">
        <v>6</v>
      </c>
      <c r="CD133" s="18" t="s">
        <v>20943</v>
      </c>
      <c r="CE133" s="18" t="s">
        <v>3244</v>
      </c>
      <c r="CF133" s="18" t="s">
        <v>17643</v>
      </c>
      <c r="CG133" s="18"/>
      <c r="CH133" s="18" t="s">
        <v>20944</v>
      </c>
      <c r="CI133" s="18" t="s">
        <v>20945</v>
      </c>
      <c r="CJ133" s="18"/>
      <c r="CK133" s="18"/>
      <c r="CL133" s="18"/>
      <c r="CM133" s="18"/>
      <c r="CN133" s="18"/>
      <c r="CO133" s="18"/>
      <c r="CP133" s="18"/>
      <c r="CQ133" s="18"/>
      <c r="CR133" s="18"/>
      <c r="CS133" s="18"/>
      <c r="CT133" s="18"/>
      <c r="CU133" s="18"/>
      <c r="CV133" s="18"/>
      <c r="CW133" s="18"/>
      <c r="CX133" s="18"/>
      <c r="CY133" s="18"/>
      <c r="CZ133" s="18"/>
      <c r="DA133" s="18"/>
      <c r="DB133" s="18"/>
    </row>
    <row r="134" spans="1:106">
      <c r="A134" s="18" t="s">
        <v>20946</v>
      </c>
      <c r="B134" s="18" t="s">
        <v>17719</v>
      </c>
      <c r="C134" s="18" t="s">
        <v>20162</v>
      </c>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c r="BI134" s="18"/>
      <c r="BJ134" s="18"/>
      <c r="BK134" s="18"/>
      <c r="BL134" s="18"/>
      <c r="BM134" s="18"/>
      <c r="BN134" s="18"/>
      <c r="BO134" s="18"/>
      <c r="BP134" s="18"/>
      <c r="BQ134" s="18"/>
      <c r="BR134" s="18"/>
      <c r="BS134" s="18"/>
      <c r="BT134" s="18"/>
      <c r="BU134" s="18" t="s">
        <v>3358</v>
      </c>
      <c r="BV134" s="18" t="s">
        <v>3290</v>
      </c>
      <c r="BW134" s="18"/>
      <c r="BX134" s="18">
        <v>1</v>
      </c>
      <c r="BY134" s="18" t="s">
        <v>6623</v>
      </c>
      <c r="BZ134" s="18" t="s">
        <v>3230</v>
      </c>
      <c r="CA134" s="18" t="s">
        <v>17659</v>
      </c>
      <c r="CB134" s="18"/>
      <c r="CC134" s="18">
        <v>1</v>
      </c>
      <c r="CD134" s="18" t="s">
        <v>20947</v>
      </c>
      <c r="CE134" s="18" t="s">
        <v>3237</v>
      </c>
      <c r="CF134" s="18" t="s">
        <v>17776</v>
      </c>
      <c r="CG134" s="18"/>
      <c r="CH134" s="18" t="s">
        <v>20948</v>
      </c>
      <c r="CI134" s="18" t="s">
        <v>20949</v>
      </c>
      <c r="CJ134" s="18"/>
      <c r="CK134" s="18"/>
      <c r="CL134" s="18"/>
      <c r="CM134" s="18"/>
      <c r="CN134" s="18"/>
      <c r="CO134" s="18"/>
      <c r="CP134" s="18"/>
      <c r="CQ134" s="18"/>
      <c r="CR134" s="18"/>
      <c r="CS134" s="18"/>
      <c r="CT134" s="18"/>
      <c r="CU134" s="18"/>
      <c r="CV134" s="18"/>
      <c r="CW134" s="18"/>
      <c r="CX134" s="18"/>
      <c r="CY134" s="18"/>
      <c r="CZ134" s="18"/>
      <c r="DA134" s="18"/>
      <c r="DB134" s="18"/>
    </row>
    <row r="135" spans="1:106">
      <c r="A135" s="18" t="s">
        <v>20950</v>
      </c>
      <c r="B135" s="18" t="s">
        <v>17719</v>
      </c>
      <c r="C135" s="18" t="s">
        <v>20951</v>
      </c>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c r="BI135" s="18"/>
      <c r="BJ135" s="18"/>
      <c r="BK135" s="18"/>
      <c r="BL135" s="18"/>
      <c r="BM135" s="18"/>
      <c r="BN135" s="18"/>
      <c r="BO135" s="18"/>
      <c r="BP135" s="18"/>
      <c r="BQ135" s="18"/>
      <c r="BR135" s="18"/>
      <c r="BS135" s="18"/>
      <c r="BT135" s="18"/>
      <c r="BU135" s="18" t="s">
        <v>20952</v>
      </c>
      <c r="BV135" s="18" t="s">
        <v>20953</v>
      </c>
      <c r="BW135" s="18"/>
      <c r="BX135" s="18">
        <v>2</v>
      </c>
      <c r="BY135" s="18" t="s">
        <v>7742</v>
      </c>
      <c r="BZ135" s="18" t="s">
        <v>3230</v>
      </c>
      <c r="CA135" s="18" t="s">
        <v>17659</v>
      </c>
      <c r="CB135" s="18"/>
      <c r="CC135" s="18">
        <v>2</v>
      </c>
      <c r="CD135" s="18" t="s">
        <v>20954</v>
      </c>
      <c r="CE135" s="18" t="s">
        <v>3237</v>
      </c>
      <c r="CF135" s="18" t="s">
        <v>17776</v>
      </c>
      <c r="CG135" s="18"/>
      <c r="CH135" s="18" t="s">
        <v>20955</v>
      </c>
      <c r="CI135" s="18" t="s">
        <v>20956</v>
      </c>
      <c r="CJ135" s="18"/>
      <c r="CK135" s="18"/>
      <c r="CL135" s="18"/>
      <c r="CM135" s="18"/>
      <c r="CN135" s="18"/>
      <c r="CO135" s="18"/>
      <c r="CP135" s="18"/>
      <c r="CQ135" s="18"/>
      <c r="CR135" s="18"/>
      <c r="CS135" s="18"/>
      <c r="CT135" s="18"/>
      <c r="CU135" s="18"/>
      <c r="CV135" s="18"/>
      <c r="CW135" s="18"/>
      <c r="CX135" s="18"/>
      <c r="CY135" s="18"/>
      <c r="CZ135" s="18"/>
      <c r="DA135" s="18"/>
      <c r="DB135" s="18"/>
    </row>
    <row r="136" spans="1:106">
      <c r="A136" s="18" t="s">
        <v>20957</v>
      </c>
      <c r="B136" s="18" t="s">
        <v>17719</v>
      </c>
      <c r="C136" s="18" t="s">
        <v>20958</v>
      </c>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c r="BI136" s="18"/>
      <c r="BJ136" s="18"/>
      <c r="BK136" s="18"/>
      <c r="BL136" s="18"/>
      <c r="BM136" s="18"/>
      <c r="BN136" s="18"/>
      <c r="BO136" s="18"/>
      <c r="BP136" s="18"/>
      <c r="BQ136" s="18"/>
      <c r="BR136" s="18"/>
      <c r="BS136" s="18"/>
      <c r="BT136" s="18"/>
      <c r="BU136" s="18" t="s">
        <v>20959</v>
      </c>
      <c r="BV136" s="18" t="s">
        <v>20960</v>
      </c>
      <c r="BW136" s="18"/>
      <c r="BX136" s="18">
        <v>3</v>
      </c>
      <c r="BY136" s="18" t="s">
        <v>7808</v>
      </c>
      <c r="BZ136" s="18" t="s">
        <v>3230</v>
      </c>
      <c r="CA136" s="18" t="s">
        <v>17659</v>
      </c>
      <c r="CB136" s="18"/>
      <c r="CC136" s="18">
        <v>3</v>
      </c>
      <c r="CD136" s="18" t="s">
        <v>20961</v>
      </c>
      <c r="CE136" s="18" t="s">
        <v>3237</v>
      </c>
      <c r="CF136" s="18" t="s">
        <v>17776</v>
      </c>
      <c r="CG136" s="18"/>
      <c r="CH136" s="18" t="s">
        <v>20962</v>
      </c>
      <c r="CI136" s="18" t="s">
        <v>20963</v>
      </c>
      <c r="CJ136" s="18"/>
      <c r="CK136" s="18"/>
      <c r="CL136" s="18"/>
      <c r="CM136" s="18"/>
      <c r="CN136" s="18"/>
      <c r="CO136" s="18"/>
      <c r="CP136" s="18"/>
      <c r="CQ136" s="18"/>
      <c r="CR136" s="18"/>
      <c r="CS136" s="18"/>
      <c r="CT136" s="18"/>
      <c r="CU136" s="18"/>
      <c r="CV136" s="18"/>
      <c r="CW136" s="18"/>
      <c r="CX136" s="18"/>
      <c r="CY136" s="18"/>
      <c r="CZ136" s="18"/>
      <c r="DA136" s="18"/>
      <c r="DB136" s="18"/>
    </row>
    <row r="137" spans="1:106">
      <c r="A137" s="18" t="s">
        <v>20964</v>
      </c>
      <c r="B137" s="18" t="s">
        <v>17719</v>
      </c>
      <c r="C137" s="18" t="s">
        <v>20368</v>
      </c>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c r="BI137" s="18"/>
      <c r="BJ137" s="18"/>
      <c r="BK137" s="18"/>
      <c r="BL137" s="18"/>
      <c r="BM137" s="18"/>
      <c r="BN137" s="18"/>
      <c r="BO137" s="18"/>
      <c r="BP137" s="18"/>
      <c r="BQ137" s="18"/>
      <c r="BR137" s="18"/>
      <c r="BS137" s="18"/>
      <c r="BT137" s="18"/>
      <c r="BU137" s="18" t="s">
        <v>3381</v>
      </c>
      <c r="BV137" s="18" t="s">
        <v>1002</v>
      </c>
      <c r="BW137" s="18"/>
      <c r="BX137" s="18">
        <v>4</v>
      </c>
      <c r="BY137" s="18" t="s">
        <v>7872</v>
      </c>
      <c r="BZ137" s="18" t="s">
        <v>3230</v>
      </c>
      <c r="CA137" s="18" t="s">
        <v>17659</v>
      </c>
      <c r="CB137" s="18"/>
      <c r="CC137" s="18">
        <v>4</v>
      </c>
      <c r="CD137" s="18" t="s">
        <v>20965</v>
      </c>
      <c r="CE137" s="18" t="s">
        <v>3237</v>
      </c>
      <c r="CF137" s="18" t="s">
        <v>17776</v>
      </c>
      <c r="CG137" s="18"/>
      <c r="CH137" s="18" t="s">
        <v>20966</v>
      </c>
      <c r="CI137" s="18" t="s">
        <v>20967</v>
      </c>
      <c r="CJ137" s="18"/>
      <c r="CK137" s="18"/>
      <c r="CL137" s="18"/>
      <c r="CM137" s="18"/>
      <c r="CN137" s="18"/>
      <c r="CO137" s="18"/>
      <c r="CP137" s="18"/>
      <c r="CQ137" s="18"/>
      <c r="CR137" s="18"/>
      <c r="CS137" s="18"/>
      <c r="CT137" s="18"/>
      <c r="CU137" s="18"/>
      <c r="CV137" s="18"/>
      <c r="CW137" s="18"/>
      <c r="CX137" s="18"/>
      <c r="CY137" s="18"/>
      <c r="CZ137" s="18"/>
      <c r="DA137" s="18"/>
      <c r="DB137" s="18"/>
    </row>
    <row r="138" spans="1:106">
      <c r="A138" s="18" t="s">
        <v>20968</v>
      </c>
      <c r="B138" s="18" t="s">
        <v>17719</v>
      </c>
      <c r="C138" s="18" t="s">
        <v>20969</v>
      </c>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c r="BI138" s="18"/>
      <c r="BJ138" s="18"/>
      <c r="BK138" s="18"/>
      <c r="BL138" s="18"/>
      <c r="BM138" s="18"/>
      <c r="BN138" s="18"/>
      <c r="BO138" s="18"/>
      <c r="BP138" s="18"/>
      <c r="BQ138" s="18"/>
      <c r="BR138" s="18"/>
      <c r="BS138" s="18"/>
      <c r="BT138" s="18"/>
      <c r="BU138" s="18" t="s">
        <v>3371</v>
      </c>
      <c r="BV138" s="18" t="s">
        <v>1003</v>
      </c>
      <c r="BW138" s="18"/>
      <c r="BX138" s="18">
        <v>5</v>
      </c>
      <c r="BY138" s="18" t="s">
        <v>7938</v>
      </c>
      <c r="BZ138" s="18" t="s">
        <v>3230</v>
      </c>
      <c r="CA138" s="18" t="s">
        <v>17659</v>
      </c>
      <c r="CB138" s="18"/>
      <c r="CC138" s="18">
        <v>5</v>
      </c>
      <c r="CD138" s="18" t="s">
        <v>20970</v>
      </c>
      <c r="CE138" s="18" t="s">
        <v>3237</v>
      </c>
      <c r="CF138" s="18" t="s">
        <v>17776</v>
      </c>
      <c r="CG138" s="18"/>
      <c r="CH138" s="18" t="s">
        <v>20971</v>
      </c>
      <c r="CI138" s="18" t="s">
        <v>20972</v>
      </c>
      <c r="CJ138" s="18"/>
      <c r="CK138" s="18"/>
      <c r="CL138" s="18"/>
      <c r="CM138" s="18"/>
      <c r="CN138" s="18"/>
      <c r="CO138" s="18"/>
      <c r="CP138" s="18"/>
      <c r="CQ138" s="18"/>
      <c r="CR138" s="18"/>
      <c r="CS138" s="18"/>
      <c r="CT138" s="18"/>
      <c r="CU138" s="18"/>
      <c r="CV138" s="18"/>
      <c r="CW138" s="18"/>
      <c r="CX138" s="18"/>
      <c r="CY138" s="18"/>
      <c r="CZ138" s="18"/>
      <c r="DA138" s="18"/>
      <c r="DB138" s="18"/>
    </row>
    <row r="139" spans="1:106">
      <c r="A139" s="18" t="s">
        <v>20973</v>
      </c>
      <c r="B139" s="18" t="s">
        <v>17719</v>
      </c>
      <c r="C139" s="18" t="s">
        <v>20974</v>
      </c>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c r="BI139" s="18"/>
      <c r="BJ139" s="18"/>
      <c r="BK139" s="18"/>
      <c r="BL139" s="18"/>
      <c r="BM139" s="18"/>
      <c r="BN139" s="18"/>
      <c r="BO139" s="18"/>
      <c r="BP139" s="18"/>
      <c r="BQ139" s="18"/>
      <c r="BR139" s="18"/>
      <c r="BS139" s="18"/>
      <c r="BT139" s="18"/>
      <c r="BU139" s="18" t="s">
        <v>3356</v>
      </c>
      <c r="BV139" s="18" t="s">
        <v>3288</v>
      </c>
      <c r="BW139" s="18"/>
      <c r="BX139" s="18">
        <v>6</v>
      </c>
      <c r="BY139" s="18" t="s">
        <v>6821</v>
      </c>
      <c r="BZ139" s="18" t="s">
        <v>3230</v>
      </c>
      <c r="CA139" s="18" t="s">
        <v>17659</v>
      </c>
      <c r="CB139" s="18"/>
      <c r="CC139" s="18">
        <v>6</v>
      </c>
      <c r="CD139" s="18" t="s">
        <v>20975</v>
      </c>
      <c r="CE139" s="18" t="s">
        <v>3237</v>
      </c>
      <c r="CF139" s="18" t="s">
        <v>17776</v>
      </c>
      <c r="CG139" s="18"/>
      <c r="CH139" s="18" t="s">
        <v>20976</v>
      </c>
      <c r="CI139" s="18" t="s">
        <v>20977</v>
      </c>
      <c r="CJ139" s="18"/>
      <c r="CK139" s="18"/>
      <c r="CL139" s="18"/>
      <c r="CM139" s="18"/>
      <c r="CN139" s="18"/>
      <c r="CO139" s="18"/>
      <c r="CP139" s="18"/>
      <c r="CQ139" s="18"/>
      <c r="CR139" s="18"/>
      <c r="CS139" s="18"/>
      <c r="CT139" s="18"/>
      <c r="CU139" s="18"/>
      <c r="CV139" s="18"/>
      <c r="CW139" s="18"/>
      <c r="CX139" s="18"/>
      <c r="CY139" s="18"/>
      <c r="CZ139" s="18"/>
      <c r="DA139" s="18"/>
      <c r="DB139" s="18"/>
    </row>
    <row r="140" spans="1:106">
      <c r="A140" s="18" t="s">
        <v>20978</v>
      </c>
      <c r="B140" s="18" t="s">
        <v>17719</v>
      </c>
      <c r="C140" s="18" t="s">
        <v>20979</v>
      </c>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c r="BI140" s="18"/>
      <c r="BJ140" s="18"/>
      <c r="BK140" s="18"/>
      <c r="BL140" s="18"/>
      <c r="BM140" s="18"/>
      <c r="BN140" s="18"/>
      <c r="BO140" s="18"/>
      <c r="BP140" s="18"/>
      <c r="BQ140" s="18"/>
      <c r="BR140" s="18"/>
      <c r="BS140" s="18"/>
      <c r="BT140" s="18"/>
      <c r="BU140" s="18" t="s">
        <v>20980</v>
      </c>
      <c r="BV140" s="18" t="s">
        <v>20981</v>
      </c>
      <c r="BW140" s="18"/>
      <c r="BX140" s="18">
        <v>7</v>
      </c>
      <c r="BY140" s="18" t="s">
        <v>20982</v>
      </c>
      <c r="BZ140" s="18" t="s">
        <v>3230</v>
      </c>
      <c r="CA140" s="18" t="s">
        <v>17659</v>
      </c>
      <c r="CB140" s="18"/>
      <c r="CC140" s="18">
        <v>1</v>
      </c>
      <c r="CD140" s="18" t="s">
        <v>20983</v>
      </c>
      <c r="CE140" s="18" t="s">
        <v>3244</v>
      </c>
      <c r="CF140" s="18" t="s">
        <v>17776</v>
      </c>
      <c r="CG140" s="18"/>
      <c r="CH140" s="18" t="s">
        <v>20984</v>
      </c>
      <c r="CI140" s="18" t="s">
        <v>20985</v>
      </c>
      <c r="CJ140" s="18"/>
      <c r="CK140" s="18"/>
      <c r="CL140" s="18"/>
      <c r="CM140" s="18"/>
      <c r="CN140" s="18"/>
      <c r="CO140" s="18"/>
      <c r="CP140" s="18"/>
      <c r="CQ140" s="18"/>
      <c r="CR140" s="18"/>
      <c r="CS140" s="18"/>
      <c r="CT140" s="18"/>
      <c r="CU140" s="18"/>
      <c r="CV140" s="18"/>
      <c r="CW140" s="18"/>
      <c r="CX140" s="18"/>
      <c r="CY140" s="18"/>
      <c r="CZ140" s="18"/>
      <c r="DA140" s="18"/>
      <c r="DB140" s="18"/>
    </row>
    <row r="141" spans="1:106">
      <c r="A141" s="18" t="s">
        <v>20986</v>
      </c>
      <c r="B141" s="18" t="s">
        <v>17719</v>
      </c>
      <c r="C141" s="18" t="s">
        <v>20293</v>
      </c>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c r="BI141" s="18"/>
      <c r="BJ141" s="18"/>
      <c r="BK141" s="18"/>
      <c r="BL141" s="18"/>
      <c r="BM141" s="18"/>
      <c r="BN141" s="18"/>
      <c r="BO141" s="18"/>
      <c r="BP141" s="18"/>
      <c r="BQ141" s="18"/>
      <c r="BR141" s="18"/>
      <c r="BS141" s="18"/>
      <c r="BT141" s="18"/>
      <c r="BU141" s="18" t="s">
        <v>20987</v>
      </c>
      <c r="BV141" s="18" t="s">
        <v>20988</v>
      </c>
      <c r="BW141" s="18"/>
      <c r="BX141" s="18">
        <v>8</v>
      </c>
      <c r="BY141" s="18" t="s">
        <v>8007</v>
      </c>
      <c r="BZ141" s="18" t="s">
        <v>3230</v>
      </c>
      <c r="CA141" s="18" t="s">
        <v>17659</v>
      </c>
      <c r="CB141" s="18"/>
      <c r="CC141" s="18">
        <v>2</v>
      </c>
      <c r="CD141" s="18" t="s">
        <v>20989</v>
      </c>
      <c r="CE141" s="18" t="s">
        <v>3244</v>
      </c>
      <c r="CF141" s="18" t="s">
        <v>17776</v>
      </c>
      <c r="CG141" s="18"/>
      <c r="CH141" s="18" t="s">
        <v>20990</v>
      </c>
      <c r="CI141" s="18" t="s">
        <v>20991</v>
      </c>
      <c r="CJ141" s="18"/>
      <c r="CK141" s="18"/>
      <c r="CL141" s="18"/>
      <c r="CM141" s="18"/>
      <c r="CN141" s="18"/>
      <c r="CO141" s="18"/>
      <c r="CP141" s="18"/>
      <c r="CQ141" s="18"/>
      <c r="CR141" s="18"/>
      <c r="CS141" s="18"/>
      <c r="CT141" s="18"/>
      <c r="CU141" s="18"/>
      <c r="CV141" s="18"/>
      <c r="CW141" s="18"/>
      <c r="CX141" s="18"/>
      <c r="CY141" s="18"/>
      <c r="CZ141" s="18"/>
      <c r="DA141" s="18"/>
      <c r="DB141" s="18"/>
    </row>
    <row r="142" spans="1:106">
      <c r="A142" s="18" t="s">
        <v>20992</v>
      </c>
      <c r="B142" s="18" t="s">
        <v>17719</v>
      </c>
      <c r="C142" s="18" t="s">
        <v>20993</v>
      </c>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c r="BI142" s="18"/>
      <c r="BJ142" s="18"/>
      <c r="BK142" s="18"/>
      <c r="BL142" s="18"/>
      <c r="BM142" s="18"/>
      <c r="BN142" s="18"/>
      <c r="BO142" s="18"/>
      <c r="BP142" s="18"/>
      <c r="BQ142" s="18"/>
      <c r="BR142" s="18"/>
      <c r="BS142" s="18"/>
      <c r="BT142" s="18"/>
      <c r="BU142" s="18" t="s">
        <v>20994</v>
      </c>
      <c r="BV142" s="18" t="s">
        <v>20995</v>
      </c>
      <c r="BW142" s="18"/>
      <c r="BX142" s="18">
        <v>9</v>
      </c>
      <c r="BY142" s="18" t="s">
        <v>8074</v>
      </c>
      <c r="BZ142" s="18" t="s">
        <v>3230</v>
      </c>
      <c r="CA142" s="18" t="s">
        <v>17659</v>
      </c>
      <c r="CB142" s="18"/>
      <c r="CC142" s="18">
        <v>3</v>
      </c>
      <c r="CD142" s="18" t="s">
        <v>20996</v>
      </c>
      <c r="CE142" s="18" t="s">
        <v>3244</v>
      </c>
      <c r="CF142" s="18" t="s">
        <v>17776</v>
      </c>
      <c r="CG142" s="18"/>
      <c r="CH142" s="18" t="s">
        <v>20997</v>
      </c>
      <c r="CI142" s="18" t="s">
        <v>20998</v>
      </c>
      <c r="CJ142" s="18"/>
      <c r="CK142" s="18"/>
      <c r="CL142" s="18"/>
      <c r="CM142" s="18"/>
      <c r="CN142" s="18"/>
      <c r="CO142" s="18"/>
      <c r="CP142" s="18"/>
      <c r="CQ142" s="18"/>
      <c r="CR142" s="18"/>
      <c r="CS142" s="18"/>
      <c r="CT142" s="18"/>
      <c r="CU142" s="18"/>
      <c r="CV142" s="18"/>
      <c r="CW142" s="18"/>
      <c r="CX142" s="18"/>
      <c r="CY142" s="18"/>
      <c r="CZ142" s="18"/>
      <c r="DA142" s="18"/>
      <c r="DB142" s="18"/>
    </row>
    <row r="143" spans="1:106">
      <c r="A143" s="18" t="s">
        <v>20999</v>
      </c>
      <c r="B143" s="18" t="s">
        <v>17719</v>
      </c>
      <c r="C143" s="18" t="s">
        <v>21000</v>
      </c>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c r="BI143" s="18"/>
      <c r="BJ143" s="18"/>
      <c r="BK143" s="18"/>
      <c r="BL143" s="18"/>
      <c r="BM143" s="18"/>
      <c r="BN143" s="18"/>
      <c r="BO143" s="18"/>
      <c r="BP143" s="18"/>
      <c r="BQ143" s="18"/>
      <c r="BR143" s="18"/>
      <c r="BS143" s="18"/>
      <c r="BT143" s="18"/>
      <c r="BU143" s="18" t="s">
        <v>3347</v>
      </c>
      <c r="BV143" s="18" t="s">
        <v>1004</v>
      </c>
      <c r="BW143" s="18"/>
      <c r="BX143" s="18">
        <v>10</v>
      </c>
      <c r="BY143" s="18" t="s">
        <v>7026</v>
      </c>
      <c r="BZ143" s="18" t="s">
        <v>3230</v>
      </c>
      <c r="CA143" s="18" t="s">
        <v>17659</v>
      </c>
      <c r="CB143" s="18"/>
      <c r="CC143" s="18">
        <v>4</v>
      </c>
      <c r="CD143" s="18" t="s">
        <v>21001</v>
      </c>
      <c r="CE143" s="18" t="s">
        <v>3244</v>
      </c>
      <c r="CF143" s="18" t="s">
        <v>17776</v>
      </c>
      <c r="CG143" s="18"/>
      <c r="CH143" s="18" t="s">
        <v>21002</v>
      </c>
      <c r="CI143" s="18" t="s">
        <v>21003</v>
      </c>
      <c r="CJ143" s="18"/>
      <c r="CK143" s="18"/>
      <c r="CL143" s="18"/>
      <c r="CM143" s="18"/>
      <c r="CN143" s="18"/>
      <c r="CO143" s="18"/>
      <c r="CP143" s="18"/>
      <c r="CQ143" s="18"/>
      <c r="CR143" s="18"/>
      <c r="CS143" s="18"/>
      <c r="CT143" s="18"/>
      <c r="CU143" s="18"/>
      <c r="CV143" s="18"/>
      <c r="CW143" s="18"/>
      <c r="CX143" s="18"/>
      <c r="CY143" s="18"/>
      <c r="CZ143" s="18"/>
      <c r="DA143" s="18"/>
      <c r="DB143" s="18"/>
    </row>
    <row r="144" spans="1:106">
      <c r="A144" s="18" t="s">
        <v>21004</v>
      </c>
      <c r="B144" s="18" t="s">
        <v>17719</v>
      </c>
      <c r="C144" s="18" t="s">
        <v>21005</v>
      </c>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c r="BI144" s="18"/>
      <c r="BJ144" s="18"/>
      <c r="BK144" s="18"/>
      <c r="BL144" s="18"/>
      <c r="BM144" s="18"/>
      <c r="BN144" s="18"/>
      <c r="BO144" s="18"/>
      <c r="BP144" s="18"/>
      <c r="BQ144" s="18"/>
      <c r="BR144" s="18"/>
      <c r="BS144" s="18"/>
      <c r="BT144" s="18"/>
      <c r="BU144" s="18" t="s">
        <v>21006</v>
      </c>
      <c r="BV144" s="18" t="s">
        <v>21007</v>
      </c>
      <c r="BW144" s="18"/>
      <c r="BX144" s="18">
        <v>11</v>
      </c>
      <c r="BY144" s="18" t="s">
        <v>7164</v>
      </c>
      <c r="BZ144" s="18" t="s">
        <v>3230</v>
      </c>
      <c r="CA144" s="18" t="s">
        <v>17659</v>
      </c>
      <c r="CB144" s="18"/>
      <c r="CC144" s="18">
        <v>5</v>
      </c>
      <c r="CD144" s="18" t="s">
        <v>21008</v>
      </c>
      <c r="CE144" s="18" t="s">
        <v>3244</v>
      </c>
      <c r="CF144" s="18" t="s">
        <v>17776</v>
      </c>
      <c r="CG144" s="18"/>
      <c r="CH144" s="18" t="s">
        <v>21009</v>
      </c>
      <c r="CI144" s="18" t="s">
        <v>21010</v>
      </c>
      <c r="CJ144" s="18"/>
      <c r="CK144" s="18"/>
      <c r="CL144" s="18"/>
      <c r="CM144" s="18"/>
      <c r="CN144" s="18"/>
      <c r="CO144" s="18"/>
      <c r="CP144" s="18"/>
      <c r="CQ144" s="18"/>
      <c r="CR144" s="18"/>
      <c r="CS144" s="18"/>
      <c r="CT144" s="18"/>
      <c r="CU144" s="18"/>
      <c r="CV144" s="18"/>
      <c r="CW144" s="18"/>
      <c r="CX144" s="18"/>
      <c r="CY144" s="18"/>
      <c r="CZ144" s="18"/>
      <c r="DA144" s="18"/>
      <c r="DB144" s="18"/>
    </row>
    <row r="145" spans="1:106">
      <c r="A145" s="18" t="s">
        <v>21011</v>
      </c>
      <c r="B145" s="18" t="s">
        <v>17719</v>
      </c>
      <c r="C145" s="18" t="s">
        <v>21012</v>
      </c>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c r="BI145" s="18"/>
      <c r="BJ145" s="18"/>
      <c r="BK145" s="18"/>
      <c r="BL145" s="18"/>
      <c r="BM145" s="18"/>
      <c r="BN145" s="18"/>
      <c r="BO145" s="18"/>
      <c r="BP145" s="18"/>
      <c r="BQ145" s="18"/>
      <c r="BR145" s="18"/>
      <c r="BS145" s="18"/>
      <c r="BT145" s="18"/>
      <c r="BU145" s="18" t="s">
        <v>3332</v>
      </c>
      <c r="BV145" s="18" t="s">
        <v>3276</v>
      </c>
      <c r="BW145" s="18"/>
      <c r="BX145" s="18">
        <v>12</v>
      </c>
      <c r="BY145" s="18" t="s">
        <v>8142</v>
      </c>
      <c r="BZ145" s="18" t="s">
        <v>3230</v>
      </c>
      <c r="CA145" s="18" t="s">
        <v>17659</v>
      </c>
      <c r="CB145" s="18"/>
      <c r="CC145" s="18">
        <v>6</v>
      </c>
      <c r="CD145" s="18" t="s">
        <v>21013</v>
      </c>
      <c r="CE145" s="18" t="s">
        <v>3244</v>
      </c>
      <c r="CF145" s="18" t="s">
        <v>17776</v>
      </c>
      <c r="CG145" s="18"/>
      <c r="CH145" s="18" t="s">
        <v>21014</v>
      </c>
      <c r="CI145" s="18" t="s">
        <v>21015</v>
      </c>
      <c r="CJ145" s="18"/>
      <c r="CK145" s="18"/>
      <c r="CL145" s="18"/>
      <c r="CM145" s="18"/>
      <c r="CN145" s="18"/>
      <c r="CO145" s="18"/>
      <c r="CP145" s="18"/>
      <c r="CQ145" s="18"/>
      <c r="CR145" s="18"/>
      <c r="CS145" s="18"/>
      <c r="CT145" s="18"/>
      <c r="CU145" s="18"/>
      <c r="CV145" s="18"/>
      <c r="CW145" s="18"/>
      <c r="CX145" s="18"/>
      <c r="CY145" s="18"/>
      <c r="CZ145" s="18"/>
      <c r="DA145" s="18"/>
      <c r="DB145" s="18"/>
    </row>
    <row r="146" spans="1:106">
      <c r="A146" s="18" t="s">
        <v>21016</v>
      </c>
      <c r="B146" s="18" t="s">
        <v>17719</v>
      </c>
      <c r="C146" s="18" t="s">
        <v>21017</v>
      </c>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c r="BI146" s="18"/>
      <c r="BJ146" s="18"/>
      <c r="BK146" s="18"/>
      <c r="BL146" s="18"/>
      <c r="BM146" s="18"/>
      <c r="BN146" s="18"/>
      <c r="BO146" s="18"/>
      <c r="BP146" s="18"/>
      <c r="BQ146" s="18"/>
      <c r="BR146" s="18"/>
      <c r="BS146" s="18"/>
      <c r="BT146" s="18"/>
      <c r="BU146" s="18" t="s">
        <v>21018</v>
      </c>
      <c r="BV146" s="18" t="s">
        <v>21019</v>
      </c>
      <c r="BW146" s="18"/>
      <c r="BX146" s="18">
        <v>1</v>
      </c>
      <c r="BY146" s="18"/>
      <c r="BZ146" s="18" t="s">
        <v>3227</v>
      </c>
      <c r="CA146" s="18" t="s">
        <v>17633</v>
      </c>
      <c r="CB146" s="18"/>
      <c r="CC146" s="18">
        <v>1</v>
      </c>
      <c r="CD146" s="18" t="s">
        <v>21020</v>
      </c>
      <c r="CE146" s="18" t="s">
        <v>3237</v>
      </c>
      <c r="CF146" s="18" t="s">
        <v>17780</v>
      </c>
      <c r="CG146" s="18"/>
      <c r="CH146" s="18" t="s">
        <v>21021</v>
      </c>
      <c r="CI146" s="18" t="s">
        <v>21022</v>
      </c>
      <c r="CJ146" s="18"/>
      <c r="CK146" s="18"/>
      <c r="CL146" s="18"/>
      <c r="CM146" s="18"/>
      <c r="CN146" s="18"/>
      <c r="CO146" s="18"/>
      <c r="CP146" s="18"/>
      <c r="CQ146" s="18"/>
      <c r="CR146" s="18"/>
      <c r="CS146" s="18"/>
      <c r="CT146" s="18"/>
      <c r="CU146" s="18"/>
      <c r="CV146" s="18"/>
      <c r="CW146" s="18"/>
      <c r="CX146" s="18"/>
      <c r="CY146" s="18"/>
      <c r="CZ146" s="18"/>
      <c r="DA146" s="18"/>
      <c r="DB146" s="18"/>
    </row>
    <row r="147" spans="1:106">
      <c r="A147" s="18" t="s">
        <v>21023</v>
      </c>
      <c r="B147" s="18" t="s">
        <v>17719</v>
      </c>
      <c r="C147" s="18" t="s">
        <v>21024</v>
      </c>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c r="BI147" s="18"/>
      <c r="BJ147" s="18"/>
      <c r="BK147" s="18"/>
      <c r="BL147" s="18"/>
      <c r="BM147" s="18"/>
      <c r="BN147" s="18"/>
      <c r="BO147" s="18"/>
      <c r="BP147" s="18"/>
      <c r="BQ147" s="18"/>
      <c r="BR147" s="18"/>
      <c r="BS147" s="18"/>
      <c r="BT147" s="18"/>
      <c r="BU147" s="18" t="s">
        <v>21025</v>
      </c>
      <c r="BV147" s="18" t="s">
        <v>21026</v>
      </c>
      <c r="BW147" s="18"/>
      <c r="BX147" s="18">
        <v>2</v>
      </c>
      <c r="BY147" s="18"/>
      <c r="BZ147" s="18" t="s">
        <v>3227</v>
      </c>
      <c r="CA147" s="18" t="s">
        <v>17633</v>
      </c>
      <c r="CB147" s="18"/>
      <c r="CC147" s="18">
        <v>2</v>
      </c>
      <c r="CD147" s="18" t="s">
        <v>21027</v>
      </c>
      <c r="CE147" s="18" t="s">
        <v>3237</v>
      </c>
      <c r="CF147" s="18" t="s">
        <v>17780</v>
      </c>
      <c r="CG147" s="18"/>
      <c r="CH147" s="18" t="s">
        <v>21028</v>
      </c>
      <c r="CI147" s="18" t="s">
        <v>21029</v>
      </c>
      <c r="CJ147" s="18"/>
      <c r="CK147" s="18"/>
      <c r="CL147" s="18"/>
      <c r="CM147" s="18"/>
      <c r="CN147" s="18"/>
      <c r="CO147" s="18"/>
      <c r="CP147" s="18"/>
      <c r="CQ147" s="18"/>
      <c r="CR147" s="18"/>
      <c r="CS147" s="18"/>
      <c r="CT147" s="18"/>
      <c r="CU147" s="18"/>
      <c r="CV147" s="18"/>
      <c r="CW147" s="18"/>
      <c r="CX147" s="18"/>
      <c r="CY147" s="18"/>
      <c r="CZ147" s="18"/>
      <c r="DA147" s="18"/>
      <c r="DB147" s="18"/>
    </row>
    <row r="148" spans="1:106">
      <c r="A148" s="18" t="s">
        <v>21030</v>
      </c>
      <c r="B148" s="18" t="s">
        <v>17719</v>
      </c>
      <c r="C148" s="18" t="s">
        <v>21031</v>
      </c>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c r="BI148" s="18"/>
      <c r="BJ148" s="18"/>
      <c r="BK148" s="18"/>
      <c r="BL148" s="18"/>
      <c r="BM148" s="18"/>
      <c r="BN148" s="18"/>
      <c r="BO148" s="18"/>
      <c r="BP148" s="18"/>
      <c r="BQ148" s="18"/>
      <c r="BR148" s="18"/>
      <c r="BS148" s="18"/>
      <c r="BT148" s="18"/>
      <c r="BU148" s="18" t="s">
        <v>21032</v>
      </c>
      <c r="BV148" s="18" t="s">
        <v>21033</v>
      </c>
      <c r="BW148" s="18"/>
      <c r="BX148" s="18">
        <v>3</v>
      </c>
      <c r="BY148" s="18"/>
      <c r="BZ148" s="18" t="s">
        <v>3227</v>
      </c>
      <c r="CA148" s="18" t="s">
        <v>17633</v>
      </c>
      <c r="CB148" s="18"/>
      <c r="CC148" s="18">
        <v>3</v>
      </c>
      <c r="CD148" s="18" t="s">
        <v>21034</v>
      </c>
      <c r="CE148" s="18" t="s">
        <v>3237</v>
      </c>
      <c r="CF148" s="18" t="s">
        <v>17780</v>
      </c>
      <c r="CG148" s="18"/>
      <c r="CH148" s="18" t="s">
        <v>21035</v>
      </c>
      <c r="CI148" s="18" t="s">
        <v>21036</v>
      </c>
      <c r="CJ148" s="18"/>
      <c r="CK148" s="18"/>
      <c r="CL148" s="18"/>
      <c r="CM148" s="18"/>
      <c r="CN148" s="18"/>
      <c r="CO148" s="18"/>
      <c r="CP148" s="18"/>
      <c r="CQ148" s="18"/>
      <c r="CR148" s="18"/>
      <c r="CS148" s="18"/>
      <c r="CT148" s="18"/>
      <c r="CU148" s="18"/>
      <c r="CV148" s="18"/>
      <c r="CW148" s="18"/>
      <c r="CX148" s="18"/>
      <c r="CY148" s="18"/>
      <c r="CZ148" s="18"/>
      <c r="DA148" s="18"/>
      <c r="DB148" s="18"/>
    </row>
    <row r="149" spans="1:106">
      <c r="A149" s="18" t="s">
        <v>21037</v>
      </c>
      <c r="B149" s="18" t="s">
        <v>17719</v>
      </c>
      <c r="C149" s="18" t="s">
        <v>21038</v>
      </c>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c r="BI149" s="18"/>
      <c r="BJ149" s="18"/>
      <c r="BK149" s="18"/>
      <c r="BL149" s="18"/>
      <c r="BM149" s="18"/>
      <c r="BN149" s="18"/>
      <c r="BO149" s="18"/>
      <c r="BP149" s="18"/>
      <c r="BQ149" s="18"/>
      <c r="BR149" s="18"/>
      <c r="BS149" s="18"/>
      <c r="BT149" s="18"/>
      <c r="BU149" s="18" t="s">
        <v>21039</v>
      </c>
      <c r="BV149" s="18" t="s">
        <v>21040</v>
      </c>
      <c r="BW149" s="18"/>
      <c r="BX149" s="18">
        <v>4</v>
      </c>
      <c r="BY149" s="18"/>
      <c r="BZ149" s="18" t="s">
        <v>3227</v>
      </c>
      <c r="CA149" s="18" t="s">
        <v>17633</v>
      </c>
      <c r="CB149" s="18"/>
      <c r="CC149" s="18">
        <v>4</v>
      </c>
      <c r="CD149" s="18" t="s">
        <v>21041</v>
      </c>
      <c r="CE149" s="18" t="s">
        <v>3237</v>
      </c>
      <c r="CF149" s="18" t="s">
        <v>17780</v>
      </c>
      <c r="CG149" s="18"/>
      <c r="CH149" s="18" t="s">
        <v>21042</v>
      </c>
      <c r="CI149" s="18" t="s">
        <v>21043</v>
      </c>
      <c r="CJ149" s="18"/>
      <c r="CK149" s="18"/>
      <c r="CL149" s="18"/>
      <c r="CM149" s="18"/>
      <c r="CN149" s="18"/>
      <c r="CO149" s="18"/>
      <c r="CP149" s="18"/>
      <c r="CQ149" s="18"/>
      <c r="CR149" s="18"/>
      <c r="CS149" s="18"/>
      <c r="CT149" s="18"/>
      <c r="CU149" s="18"/>
      <c r="CV149" s="18"/>
      <c r="CW149" s="18"/>
      <c r="CX149" s="18"/>
      <c r="CY149" s="18"/>
      <c r="CZ149" s="18"/>
      <c r="DA149" s="18"/>
      <c r="DB149" s="18"/>
    </row>
    <row r="150" spans="1:106">
      <c r="A150" s="18" t="s">
        <v>21044</v>
      </c>
      <c r="B150" s="18" t="s">
        <v>17719</v>
      </c>
      <c r="C150" s="18" t="s">
        <v>21045</v>
      </c>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18"/>
      <c r="BR150" s="18"/>
      <c r="BS150" s="18"/>
      <c r="BT150" s="18"/>
      <c r="BU150" s="18" t="s">
        <v>21046</v>
      </c>
      <c r="BV150" s="18" t="s">
        <v>21047</v>
      </c>
      <c r="BW150" s="18"/>
      <c r="BX150" s="18">
        <v>5</v>
      </c>
      <c r="BY150" s="18"/>
      <c r="BZ150" s="18" t="s">
        <v>3227</v>
      </c>
      <c r="CA150" s="18" t="s">
        <v>17633</v>
      </c>
      <c r="CB150" s="18"/>
      <c r="CC150" s="18">
        <v>5</v>
      </c>
      <c r="CD150" s="18" t="s">
        <v>21048</v>
      </c>
      <c r="CE150" s="18" t="s">
        <v>3237</v>
      </c>
      <c r="CF150" s="18" t="s">
        <v>17780</v>
      </c>
      <c r="CG150" s="18"/>
      <c r="CH150" s="18" t="s">
        <v>21049</v>
      </c>
      <c r="CI150" s="18" t="s">
        <v>21050</v>
      </c>
      <c r="CJ150" s="18"/>
      <c r="CK150" s="18"/>
      <c r="CL150" s="18"/>
      <c r="CM150" s="18"/>
      <c r="CN150" s="18"/>
      <c r="CO150" s="18"/>
      <c r="CP150" s="18"/>
      <c r="CQ150" s="18"/>
      <c r="CR150" s="18"/>
      <c r="CS150" s="18"/>
      <c r="CT150" s="18"/>
      <c r="CU150" s="18"/>
      <c r="CV150" s="18"/>
      <c r="CW150" s="18"/>
      <c r="CX150" s="18"/>
      <c r="CY150" s="18"/>
      <c r="CZ150" s="18"/>
      <c r="DA150" s="18"/>
      <c r="DB150" s="18"/>
    </row>
    <row r="151" spans="1:106">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18"/>
      <c r="BR151" s="18"/>
      <c r="BS151" s="18"/>
      <c r="BT151" s="18"/>
      <c r="BU151" s="18" t="s">
        <v>21051</v>
      </c>
      <c r="BV151" s="18" t="s">
        <v>21052</v>
      </c>
      <c r="BW151" s="18"/>
      <c r="BX151" s="18">
        <v>6</v>
      </c>
      <c r="BY151" s="18"/>
      <c r="BZ151" s="18" t="s">
        <v>3227</v>
      </c>
      <c r="CA151" s="18" t="s">
        <v>17633</v>
      </c>
      <c r="CB151" s="18"/>
      <c r="CC151" s="18">
        <v>6</v>
      </c>
      <c r="CD151" s="18" t="s">
        <v>21053</v>
      </c>
      <c r="CE151" s="18" t="s">
        <v>3237</v>
      </c>
      <c r="CF151" s="18" t="s">
        <v>17780</v>
      </c>
      <c r="CG151" s="18"/>
      <c r="CH151" s="18" t="s">
        <v>21054</v>
      </c>
      <c r="CI151" s="18" t="s">
        <v>21055</v>
      </c>
      <c r="CJ151" s="18"/>
      <c r="CK151" s="18"/>
      <c r="CL151" s="18"/>
      <c r="CM151" s="18"/>
      <c r="CN151" s="18"/>
      <c r="CO151" s="18"/>
      <c r="CP151" s="18"/>
      <c r="CQ151" s="18"/>
      <c r="CR151" s="18"/>
      <c r="CS151" s="18"/>
      <c r="CT151" s="18"/>
      <c r="CU151" s="18"/>
      <c r="CV151" s="18"/>
      <c r="CW151" s="18"/>
      <c r="CX151" s="18"/>
      <c r="CY151" s="18"/>
      <c r="CZ151" s="18"/>
      <c r="DA151" s="18"/>
      <c r="DB151" s="18"/>
    </row>
    <row r="152" spans="1:106">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18"/>
      <c r="BR152" s="18"/>
      <c r="BS152" s="18"/>
      <c r="BT152" s="18"/>
      <c r="BU152" s="18" t="s">
        <v>21056</v>
      </c>
      <c r="BV152" s="18" t="s">
        <v>21057</v>
      </c>
      <c r="BW152" s="18"/>
      <c r="BX152" s="18">
        <v>7</v>
      </c>
      <c r="BY152" s="18"/>
      <c r="BZ152" s="18" t="s">
        <v>3227</v>
      </c>
      <c r="CA152" s="18" t="s">
        <v>17633</v>
      </c>
      <c r="CB152" s="18"/>
      <c r="CC152" s="18">
        <v>1</v>
      </c>
      <c r="CD152" s="18" t="s">
        <v>21058</v>
      </c>
      <c r="CE152" s="18" t="s">
        <v>3244</v>
      </c>
      <c r="CF152" s="18" t="s">
        <v>17780</v>
      </c>
      <c r="CG152" s="18"/>
      <c r="CH152" s="18" t="s">
        <v>21059</v>
      </c>
      <c r="CI152" s="18" t="s">
        <v>21060</v>
      </c>
      <c r="CJ152" s="18"/>
      <c r="CK152" s="18"/>
      <c r="CL152" s="18"/>
      <c r="CM152" s="18"/>
      <c r="CN152" s="18"/>
      <c r="CO152" s="18"/>
      <c r="CP152" s="18"/>
      <c r="CQ152" s="18"/>
      <c r="CR152" s="18"/>
      <c r="CS152" s="18"/>
      <c r="CT152" s="18"/>
      <c r="CU152" s="18"/>
      <c r="CV152" s="18"/>
      <c r="CW152" s="18"/>
      <c r="CX152" s="18"/>
      <c r="CY152" s="18"/>
      <c r="CZ152" s="18"/>
      <c r="DA152" s="18"/>
      <c r="DB152" s="18"/>
    </row>
    <row r="153" spans="1:106">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18"/>
      <c r="BR153" s="18"/>
      <c r="BS153" s="18"/>
      <c r="BT153" s="18"/>
      <c r="BU153" s="18" t="s">
        <v>21061</v>
      </c>
      <c r="BV153" s="18" t="s">
        <v>21062</v>
      </c>
      <c r="BW153" s="18"/>
      <c r="BX153" s="18">
        <v>8</v>
      </c>
      <c r="BY153" s="18"/>
      <c r="BZ153" s="18" t="s">
        <v>3227</v>
      </c>
      <c r="CA153" s="18" t="s">
        <v>17633</v>
      </c>
      <c r="CB153" s="18"/>
      <c r="CC153" s="18">
        <v>2</v>
      </c>
      <c r="CD153" s="18" t="s">
        <v>21063</v>
      </c>
      <c r="CE153" s="18" t="s">
        <v>3244</v>
      </c>
      <c r="CF153" s="18" t="s">
        <v>17780</v>
      </c>
      <c r="CG153" s="18"/>
      <c r="CH153" s="18" t="s">
        <v>21064</v>
      </c>
      <c r="CI153" s="18" t="s">
        <v>21065</v>
      </c>
      <c r="CJ153" s="18"/>
      <c r="CK153" s="18"/>
      <c r="CL153" s="18"/>
      <c r="CM153" s="18"/>
      <c r="CN153" s="18"/>
      <c r="CO153" s="18"/>
      <c r="CP153" s="18"/>
      <c r="CQ153" s="18"/>
      <c r="CR153" s="18"/>
      <c r="CS153" s="18"/>
      <c r="CT153" s="18"/>
      <c r="CU153" s="18"/>
      <c r="CV153" s="18"/>
      <c r="CW153" s="18"/>
      <c r="CX153" s="18"/>
      <c r="CY153" s="18"/>
      <c r="CZ153" s="18"/>
      <c r="DA153" s="18"/>
      <c r="DB153" s="18"/>
    </row>
    <row r="154" spans="1:106">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18"/>
      <c r="BR154" s="18"/>
      <c r="BS154" s="18"/>
      <c r="BT154" s="18"/>
      <c r="BU154" s="18" t="s">
        <v>21066</v>
      </c>
      <c r="BV154" s="18" t="s">
        <v>21067</v>
      </c>
      <c r="BW154" s="18"/>
      <c r="BX154" s="18">
        <v>9</v>
      </c>
      <c r="BY154" s="18"/>
      <c r="BZ154" s="18" t="s">
        <v>3227</v>
      </c>
      <c r="CA154" s="18" t="s">
        <v>17633</v>
      </c>
      <c r="CB154" s="18"/>
      <c r="CC154" s="18">
        <v>3</v>
      </c>
      <c r="CD154" s="18" t="s">
        <v>21068</v>
      </c>
      <c r="CE154" s="18" t="s">
        <v>3244</v>
      </c>
      <c r="CF154" s="18" t="s">
        <v>17780</v>
      </c>
      <c r="CG154" s="18"/>
      <c r="CH154" s="18" t="s">
        <v>21069</v>
      </c>
      <c r="CI154" s="18" t="s">
        <v>21070</v>
      </c>
      <c r="CJ154" s="18"/>
      <c r="CK154" s="18"/>
      <c r="CL154" s="18"/>
      <c r="CM154" s="18"/>
      <c r="CN154" s="18"/>
      <c r="CO154" s="18"/>
      <c r="CP154" s="18"/>
      <c r="CQ154" s="18"/>
      <c r="CR154" s="18"/>
      <c r="CS154" s="18"/>
      <c r="CT154" s="18"/>
      <c r="CU154" s="18"/>
      <c r="CV154" s="18"/>
      <c r="CW154" s="18"/>
      <c r="CX154" s="18"/>
      <c r="CY154" s="18"/>
      <c r="CZ154" s="18"/>
      <c r="DA154" s="18"/>
      <c r="DB154" s="18"/>
    </row>
    <row r="155" spans="1:106">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18"/>
      <c r="BR155" s="18"/>
      <c r="BS155" s="18"/>
      <c r="BT155" s="18"/>
      <c r="BU155" s="18" t="s">
        <v>21071</v>
      </c>
      <c r="BV155" s="18" t="s">
        <v>21072</v>
      </c>
      <c r="BW155" s="18"/>
      <c r="BX155" s="18">
        <v>10</v>
      </c>
      <c r="BY155" s="18"/>
      <c r="BZ155" s="18" t="s">
        <v>3227</v>
      </c>
      <c r="CA155" s="18" t="s">
        <v>17633</v>
      </c>
      <c r="CB155" s="18"/>
      <c r="CC155" s="18">
        <v>4</v>
      </c>
      <c r="CD155" s="18" t="s">
        <v>21073</v>
      </c>
      <c r="CE155" s="18" t="s">
        <v>3244</v>
      </c>
      <c r="CF155" s="18" t="s">
        <v>17780</v>
      </c>
      <c r="CG155" s="18"/>
      <c r="CH155" s="18" t="s">
        <v>21074</v>
      </c>
      <c r="CI155" s="18" t="s">
        <v>21075</v>
      </c>
      <c r="CJ155" s="18"/>
      <c r="CK155" s="18"/>
      <c r="CL155" s="18"/>
      <c r="CM155" s="18"/>
      <c r="CN155" s="18"/>
      <c r="CO155" s="18"/>
      <c r="CP155" s="18"/>
      <c r="CQ155" s="18"/>
      <c r="CR155" s="18"/>
      <c r="CS155" s="18"/>
      <c r="CT155" s="18"/>
      <c r="CU155" s="18"/>
      <c r="CV155" s="18"/>
      <c r="CW155" s="18"/>
      <c r="CX155" s="18"/>
      <c r="CY155" s="18"/>
      <c r="CZ155" s="18"/>
      <c r="DA155" s="18"/>
      <c r="DB155" s="18"/>
    </row>
    <row r="156" spans="1:106">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18"/>
      <c r="BR156" s="18"/>
      <c r="BS156" s="18"/>
      <c r="BT156" s="18"/>
      <c r="BU156" s="18" t="s">
        <v>21076</v>
      </c>
      <c r="BV156" s="18" t="s">
        <v>21077</v>
      </c>
      <c r="BW156" s="18"/>
      <c r="BX156" s="18">
        <v>11</v>
      </c>
      <c r="BY156" s="18"/>
      <c r="BZ156" s="18" t="s">
        <v>3227</v>
      </c>
      <c r="CA156" s="18" t="s">
        <v>17633</v>
      </c>
      <c r="CB156" s="18"/>
      <c r="CC156" s="18">
        <v>5</v>
      </c>
      <c r="CD156" s="18" t="s">
        <v>21078</v>
      </c>
      <c r="CE156" s="18" t="s">
        <v>3244</v>
      </c>
      <c r="CF156" s="18" t="s">
        <v>17780</v>
      </c>
      <c r="CG156" s="18"/>
      <c r="CH156" s="18" t="s">
        <v>21079</v>
      </c>
      <c r="CI156" s="18" t="s">
        <v>21080</v>
      </c>
      <c r="CJ156" s="18"/>
      <c r="CK156" s="18"/>
      <c r="CL156" s="18"/>
      <c r="CM156" s="18"/>
      <c r="CN156" s="18"/>
      <c r="CO156" s="18"/>
      <c r="CP156" s="18"/>
      <c r="CQ156" s="18"/>
      <c r="CR156" s="18"/>
      <c r="CS156" s="18"/>
      <c r="CT156" s="18"/>
      <c r="CU156" s="18"/>
      <c r="CV156" s="18"/>
      <c r="CW156" s="18"/>
      <c r="CX156" s="18"/>
      <c r="CY156" s="18"/>
      <c r="CZ156" s="18"/>
      <c r="DA156" s="18"/>
      <c r="DB156" s="18"/>
    </row>
    <row r="157" spans="1:106">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18"/>
      <c r="BR157" s="18"/>
      <c r="BS157" s="18"/>
      <c r="BT157" s="18"/>
      <c r="BU157" s="18" t="s">
        <v>21081</v>
      </c>
      <c r="BV157" s="18" t="s">
        <v>21082</v>
      </c>
      <c r="BW157" s="18"/>
      <c r="BX157" s="18">
        <v>12</v>
      </c>
      <c r="BY157" s="18"/>
      <c r="BZ157" s="18" t="s">
        <v>3227</v>
      </c>
      <c r="CA157" s="18" t="s">
        <v>17633</v>
      </c>
      <c r="CB157" s="18"/>
      <c r="CC157" s="18">
        <v>6</v>
      </c>
      <c r="CD157" s="18" t="s">
        <v>21083</v>
      </c>
      <c r="CE157" s="18" t="s">
        <v>3244</v>
      </c>
      <c r="CF157" s="18" t="s">
        <v>17780</v>
      </c>
      <c r="CG157" s="18"/>
      <c r="CH157" s="18" t="s">
        <v>21084</v>
      </c>
      <c r="CI157" s="18" t="s">
        <v>20553</v>
      </c>
      <c r="CJ157" s="18"/>
      <c r="CK157" s="18"/>
      <c r="CL157" s="18"/>
      <c r="CM157" s="18"/>
      <c r="CN157" s="18"/>
      <c r="CO157" s="18"/>
      <c r="CP157" s="18"/>
      <c r="CQ157" s="18"/>
      <c r="CR157" s="18"/>
      <c r="CS157" s="18"/>
      <c r="CT157" s="18"/>
      <c r="CU157" s="18"/>
      <c r="CV157" s="18"/>
      <c r="CW157" s="18"/>
      <c r="CX157" s="18"/>
      <c r="CY157" s="18"/>
      <c r="CZ157" s="18"/>
      <c r="DA157" s="18"/>
      <c r="DB157" s="18"/>
    </row>
    <row r="158" spans="1:106">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18"/>
      <c r="BR158" s="18"/>
      <c r="BS158" s="18"/>
      <c r="BT158" s="18"/>
      <c r="BU158" s="18" t="s">
        <v>21085</v>
      </c>
      <c r="BV158" s="18" t="s">
        <v>21086</v>
      </c>
      <c r="BW158" s="18"/>
      <c r="BX158" s="18">
        <v>1</v>
      </c>
      <c r="BY158" s="18" t="s">
        <v>3386</v>
      </c>
      <c r="BZ158" s="18" t="s">
        <v>3228</v>
      </c>
      <c r="CA158" s="18" t="s">
        <v>17633</v>
      </c>
      <c r="CB158" s="18"/>
      <c r="CC158" s="18">
        <v>1</v>
      </c>
      <c r="CD158" s="18" t="s">
        <v>21087</v>
      </c>
      <c r="CE158" s="18" t="s">
        <v>3237</v>
      </c>
      <c r="CF158" s="18" t="s">
        <v>17785</v>
      </c>
      <c r="CG158" s="18"/>
      <c r="CH158" s="18" t="s">
        <v>21088</v>
      </c>
      <c r="CI158" s="18" t="s">
        <v>21089</v>
      </c>
      <c r="CJ158" s="18"/>
      <c r="CK158" s="18"/>
      <c r="CL158" s="18"/>
      <c r="CM158" s="18"/>
      <c r="CN158" s="18"/>
      <c r="CO158" s="18"/>
      <c r="CP158" s="18"/>
      <c r="CQ158" s="18"/>
      <c r="CR158" s="18"/>
      <c r="CS158" s="18"/>
      <c r="CT158" s="18"/>
      <c r="CU158" s="18"/>
      <c r="CV158" s="18"/>
      <c r="CW158" s="18"/>
      <c r="CX158" s="18"/>
      <c r="CY158" s="18"/>
      <c r="CZ158" s="18"/>
      <c r="DA158" s="18"/>
      <c r="DB158" s="18"/>
    </row>
    <row r="159" spans="1:106">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18"/>
      <c r="BR159" s="18"/>
      <c r="BS159" s="18"/>
      <c r="BT159" s="18"/>
      <c r="BU159" s="18" t="s">
        <v>21090</v>
      </c>
      <c r="BV159" s="18" t="s">
        <v>21091</v>
      </c>
      <c r="BW159" s="18"/>
      <c r="BX159" s="18">
        <v>2</v>
      </c>
      <c r="BY159" s="18" t="s">
        <v>7233</v>
      </c>
      <c r="BZ159" s="18" t="s">
        <v>3228</v>
      </c>
      <c r="CA159" s="18" t="s">
        <v>17633</v>
      </c>
      <c r="CB159" s="18"/>
      <c r="CC159" s="18">
        <v>2</v>
      </c>
      <c r="CD159" s="18" t="s">
        <v>21092</v>
      </c>
      <c r="CE159" s="18" t="s">
        <v>3237</v>
      </c>
      <c r="CF159" s="18" t="s">
        <v>17785</v>
      </c>
      <c r="CG159" s="18"/>
      <c r="CH159" s="18" t="s">
        <v>21093</v>
      </c>
      <c r="CI159" s="18" t="s">
        <v>21094</v>
      </c>
      <c r="CJ159" s="18"/>
      <c r="CK159" s="18"/>
      <c r="CL159" s="18"/>
      <c r="CM159" s="18"/>
      <c r="CN159" s="18"/>
      <c r="CO159" s="18"/>
      <c r="CP159" s="18"/>
      <c r="CQ159" s="18"/>
      <c r="CR159" s="18"/>
      <c r="CS159" s="18"/>
      <c r="CT159" s="18"/>
      <c r="CU159" s="18"/>
      <c r="CV159" s="18"/>
      <c r="CW159" s="18"/>
      <c r="CX159" s="18"/>
      <c r="CY159" s="18"/>
      <c r="CZ159" s="18"/>
      <c r="DA159" s="18"/>
      <c r="DB159" s="18"/>
    </row>
    <row r="160" spans="1:106">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c r="BI160" s="18"/>
      <c r="BJ160" s="18"/>
      <c r="BK160" s="18"/>
      <c r="BL160" s="18"/>
      <c r="BM160" s="18"/>
      <c r="BN160" s="18"/>
      <c r="BO160" s="18"/>
      <c r="BP160" s="18"/>
      <c r="BQ160" s="18"/>
      <c r="BR160" s="18"/>
      <c r="BS160" s="18"/>
      <c r="BT160" s="18"/>
      <c r="BU160" s="18" t="s">
        <v>21095</v>
      </c>
      <c r="BV160" s="18" t="s">
        <v>21096</v>
      </c>
      <c r="BW160" s="18"/>
      <c r="BX160" s="18">
        <v>3</v>
      </c>
      <c r="BY160" s="18" t="s">
        <v>5882</v>
      </c>
      <c r="BZ160" s="18" t="s">
        <v>3228</v>
      </c>
      <c r="CA160" s="18" t="s">
        <v>17633</v>
      </c>
      <c r="CB160" s="18"/>
      <c r="CC160" s="18">
        <v>3</v>
      </c>
      <c r="CD160" s="18" t="s">
        <v>21097</v>
      </c>
      <c r="CE160" s="18" t="s">
        <v>3237</v>
      </c>
      <c r="CF160" s="18" t="s">
        <v>17785</v>
      </c>
      <c r="CG160" s="18"/>
      <c r="CH160" s="18" t="s">
        <v>21098</v>
      </c>
      <c r="CI160" s="18" t="s">
        <v>21099</v>
      </c>
      <c r="CJ160" s="18"/>
      <c r="CK160" s="18"/>
      <c r="CL160" s="18"/>
      <c r="CM160" s="18"/>
      <c r="CN160" s="18"/>
      <c r="CO160" s="18"/>
      <c r="CP160" s="18"/>
      <c r="CQ160" s="18"/>
      <c r="CR160" s="18"/>
      <c r="CS160" s="18"/>
      <c r="CT160" s="18"/>
      <c r="CU160" s="18"/>
      <c r="CV160" s="18"/>
      <c r="CW160" s="18"/>
      <c r="CX160" s="18"/>
      <c r="CY160" s="18"/>
      <c r="CZ160" s="18"/>
      <c r="DA160" s="18"/>
      <c r="DB160" s="18"/>
    </row>
    <row r="161" spans="1:106">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c r="BI161" s="18"/>
      <c r="BJ161" s="18"/>
      <c r="BK161" s="18"/>
      <c r="BL161" s="18"/>
      <c r="BM161" s="18"/>
      <c r="BN161" s="18"/>
      <c r="BO161" s="18"/>
      <c r="BP161" s="18"/>
      <c r="BQ161" s="18"/>
      <c r="BR161" s="18"/>
      <c r="BS161" s="18"/>
      <c r="BT161" s="18"/>
      <c r="BU161" s="18" t="s">
        <v>21100</v>
      </c>
      <c r="BV161" s="18" t="s">
        <v>21101</v>
      </c>
      <c r="BW161" s="18"/>
      <c r="BX161" s="18">
        <v>4</v>
      </c>
      <c r="BY161" s="18" t="s">
        <v>3550</v>
      </c>
      <c r="BZ161" s="18" t="s">
        <v>3228</v>
      </c>
      <c r="CA161" s="18" t="s">
        <v>17633</v>
      </c>
      <c r="CB161" s="18"/>
      <c r="CC161" s="18">
        <v>4</v>
      </c>
      <c r="CD161" s="18" t="s">
        <v>21102</v>
      </c>
      <c r="CE161" s="18" t="s">
        <v>3237</v>
      </c>
      <c r="CF161" s="18" t="s">
        <v>17785</v>
      </c>
      <c r="CG161" s="18"/>
      <c r="CH161" s="18" t="s">
        <v>21103</v>
      </c>
      <c r="CI161" s="18" t="s">
        <v>21104</v>
      </c>
      <c r="CJ161" s="18"/>
      <c r="CK161" s="18"/>
      <c r="CL161" s="18"/>
      <c r="CM161" s="18"/>
      <c r="CN161" s="18"/>
      <c r="CO161" s="18"/>
      <c r="CP161" s="18"/>
      <c r="CQ161" s="18"/>
      <c r="CR161" s="18"/>
      <c r="CS161" s="18"/>
      <c r="CT161" s="18"/>
      <c r="CU161" s="18"/>
      <c r="CV161" s="18"/>
      <c r="CW161" s="18"/>
      <c r="CX161" s="18"/>
      <c r="CY161" s="18"/>
      <c r="CZ161" s="18"/>
      <c r="DA161" s="18"/>
      <c r="DB161" s="18"/>
    </row>
    <row r="162" spans="1:106">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c r="BI162" s="18"/>
      <c r="BJ162" s="18"/>
      <c r="BK162" s="18"/>
      <c r="BL162" s="18"/>
      <c r="BM162" s="18"/>
      <c r="BN162" s="18"/>
      <c r="BO162" s="18"/>
      <c r="BP162" s="18"/>
      <c r="BQ162" s="18"/>
      <c r="BR162" s="18"/>
      <c r="BS162" s="18"/>
      <c r="BT162" s="18"/>
      <c r="BU162" s="18" t="s">
        <v>21105</v>
      </c>
      <c r="BV162" s="18" t="s">
        <v>21106</v>
      </c>
      <c r="BW162" s="18"/>
      <c r="BX162" s="18">
        <v>5</v>
      </c>
      <c r="BY162" s="18" t="s">
        <v>8204</v>
      </c>
      <c r="BZ162" s="18" t="s">
        <v>3228</v>
      </c>
      <c r="CA162" s="18" t="s">
        <v>17633</v>
      </c>
      <c r="CB162" s="18"/>
      <c r="CC162" s="18">
        <v>5</v>
      </c>
      <c r="CD162" s="18" t="s">
        <v>21107</v>
      </c>
      <c r="CE162" s="18" t="s">
        <v>3237</v>
      </c>
      <c r="CF162" s="18" t="s">
        <v>17785</v>
      </c>
      <c r="CG162" s="18"/>
      <c r="CH162" s="18" t="s">
        <v>21108</v>
      </c>
      <c r="CI162" s="18" t="s">
        <v>21109</v>
      </c>
      <c r="CJ162" s="18"/>
      <c r="CK162" s="18"/>
      <c r="CL162" s="18"/>
      <c r="CM162" s="18"/>
      <c r="CN162" s="18"/>
      <c r="CO162" s="18"/>
      <c r="CP162" s="18"/>
      <c r="CQ162" s="18"/>
      <c r="CR162" s="18"/>
      <c r="CS162" s="18"/>
      <c r="CT162" s="18"/>
      <c r="CU162" s="18"/>
      <c r="CV162" s="18"/>
      <c r="CW162" s="18"/>
      <c r="CX162" s="18"/>
      <c r="CY162" s="18"/>
      <c r="CZ162" s="18"/>
      <c r="DA162" s="18"/>
      <c r="DB162" s="18"/>
    </row>
    <row r="163" spans="1:106">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t="s">
        <v>21110</v>
      </c>
      <c r="BV163" s="18" t="s">
        <v>21111</v>
      </c>
      <c r="BW163" s="18"/>
      <c r="BX163" s="18">
        <v>6</v>
      </c>
      <c r="BY163" s="18" t="s">
        <v>3674</v>
      </c>
      <c r="BZ163" s="18" t="s">
        <v>3228</v>
      </c>
      <c r="CA163" s="18" t="s">
        <v>17633</v>
      </c>
      <c r="CB163" s="18"/>
      <c r="CC163" s="18">
        <v>6</v>
      </c>
      <c r="CD163" s="18" t="s">
        <v>21112</v>
      </c>
      <c r="CE163" s="18" t="s">
        <v>3237</v>
      </c>
      <c r="CF163" s="18" t="s">
        <v>17785</v>
      </c>
      <c r="CG163" s="18"/>
      <c r="CH163" s="18" t="s">
        <v>21113</v>
      </c>
      <c r="CI163" s="18" t="s">
        <v>21114</v>
      </c>
      <c r="CJ163" s="18"/>
      <c r="CK163" s="18"/>
      <c r="CL163" s="18"/>
      <c r="CM163" s="18"/>
      <c r="CN163" s="18"/>
      <c r="CO163" s="18"/>
      <c r="CP163" s="18"/>
      <c r="CQ163" s="18"/>
      <c r="CR163" s="18"/>
      <c r="CS163" s="18"/>
      <c r="CT163" s="18"/>
      <c r="CU163" s="18"/>
      <c r="CV163" s="18"/>
      <c r="CW163" s="18"/>
      <c r="CX163" s="18"/>
      <c r="CY163" s="18"/>
      <c r="CZ163" s="18"/>
      <c r="DA163" s="18"/>
      <c r="DB163" s="18"/>
    </row>
    <row r="164" spans="1:106">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t="s">
        <v>21115</v>
      </c>
      <c r="BV164" s="18" t="s">
        <v>21116</v>
      </c>
      <c r="BW164" s="18"/>
      <c r="BX164" s="18">
        <v>7</v>
      </c>
      <c r="BY164" s="18" t="s">
        <v>7288</v>
      </c>
      <c r="BZ164" s="18" t="s">
        <v>3228</v>
      </c>
      <c r="CA164" s="18" t="s">
        <v>17633</v>
      </c>
      <c r="CB164" s="18"/>
      <c r="CC164" s="18">
        <v>1</v>
      </c>
      <c r="CD164" s="18" t="s">
        <v>21117</v>
      </c>
      <c r="CE164" s="18" t="s">
        <v>3244</v>
      </c>
      <c r="CF164" s="18" t="s">
        <v>17785</v>
      </c>
      <c r="CG164" s="18"/>
      <c r="CH164" s="18" t="s">
        <v>21118</v>
      </c>
      <c r="CI164" s="18" t="s">
        <v>21119</v>
      </c>
      <c r="CJ164" s="18"/>
      <c r="CK164" s="18"/>
      <c r="CL164" s="18"/>
      <c r="CM164" s="18"/>
      <c r="CN164" s="18"/>
      <c r="CO164" s="18"/>
      <c r="CP164" s="18"/>
      <c r="CQ164" s="18"/>
      <c r="CR164" s="18"/>
      <c r="CS164" s="18"/>
      <c r="CT164" s="18"/>
      <c r="CU164" s="18"/>
      <c r="CV164" s="18"/>
      <c r="CW164" s="18"/>
      <c r="CX164" s="18"/>
      <c r="CY164" s="18"/>
      <c r="CZ164" s="18"/>
      <c r="DA164" s="18"/>
      <c r="DB164" s="18"/>
    </row>
    <row r="165" spans="1:106">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t="s">
        <v>21120</v>
      </c>
      <c r="BV165" s="18" t="s">
        <v>21121</v>
      </c>
      <c r="BW165" s="18"/>
      <c r="BX165" s="18">
        <v>8</v>
      </c>
      <c r="BY165" s="18" t="s">
        <v>3798</v>
      </c>
      <c r="BZ165" s="18" t="s">
        <v>3228</v>
      </c>
      <c r="CA165" s="18" t="s">
        <v>17633</v>
      </c>
      <c r="CB165" s="18"/>
      <c r="CC165" s="18">
        <v>2</v>
      </c>
      <c r="CD165" s="18" t="s">
        <v>21122</v>
      </c>
      <c r="CE165" s="18" t="s">
        <v>3244</v>
      </c>
      <c r="CF165" s="18" t="s">
        <v>17785</v>
      </c>
      <c r="CG165" s="18"/>
      <c r="CH165" s="18" t="s">
        <v>21123</v>
      </c>
      <c r="CI165" s="18" t="s">
        <v>21124</v>
      </c>
      <c r="CJ165" s="18"/>
      <c r="CK165" s="18"/>
      <c r="CL165" s="18"/>
      <c r="CM165" s="18"/>
      <c r="CN165" s="18"/>
      <c r="CO165" s="18"/>
      <c r="CP165" s="18"/>
      <c r="CQ165" s="18"/>
      <c r="CR165" s="18"/>
      <c r="CS165" s="18"/>
      <c r="CT165" s="18"/>
      <c r="CU165" s="18"/>
      <c r="CV165" s="18"/>
      <c r="CW165" s="18"/>
      <c r="CX165" s="18"/>
      <c r="CY165" s="18"/>
      <c r="CZ165" s="18"/>
      <c r="DA165" s="18"/>
      <c r="DB165" s="18"/>
    </row>
    <row r="166" spans="1:106">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t="s">
        <v>21125</v>
      </c>
      <c r="BV166" s="18" t="s">
        <v>3280</v>
      </c>
      <c r="BW166" s="18"/>
      <c r="BX166" s="18">
        <v>9</v>
      </c>
      <c r="BY166" s="18" t="s">
        <v>3861</v>
      </c>
      <c r="BZ166" s="18" t="s">
        <v>3228</v>
      </c>
      <c r="CA166" s="18" t="s">
        <v>17633</v>
      </c>
      <c r="CB166" s="18"/>
      <c r="CC166" s="18">
        <v>3</v>
      </c>
      <c r="CD166" s="18" t="s">
        <v>21126</v>
      </c>
      <c r="CE166" s="18" t="s">
        <v>3244</v>
      </c>
      <c r="CF166" s="18" t="s">
        <v>17785</v>
      </c>
      <c r="CG166" s="18"/>
      <c r="CH166" s="18" t="s">
        <v>21127</v>
      </c>
      <c r="CI166" s="18" t="s">
        <v>21128</v>
      </c>
      <c r="CJ166" s="18"/>
      <c r="CK166" s="18"/>
      <c r="CL166" s="18"/>
      <c r="CM166" s="18"/>
      <c r="CN166" s="18"/>
      <c r="CO166" s="18"/>
      <c r="CP166" s="18"/>
      <c r="CQ166" s="18"/>
      <c r="CR166" s="18"/>
      <c r="CS166" s="18"/>
      <c r="CT166" s="18"/>
      <c r="CU166" s="18"/>
      <c r="CV166" s="18"/>
      <c r="CW166" s="18"/>
      <c r="CX166" s="18"/>
      <c r="CY166" s="18"/>
      <c r="CZ166" s="18"/>
      <c r="DA166" s="18"/>
      <c r="DB166" s="18"/>
    </row>
    <row r="167" spans="1:106">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t="s">
        <v>21129</v>
      </c>
      <c r="BV167" s="18" t="s">
        <v>3296</v>
      </c>
      <c r="BW167" s="18"/>
      <c r="BX167" s="18">
        <v>10</v>
      </c>
      <c r="BY167" s="18" t="s">
        <v>3928</v>
      </c>
      <c r="BZ167" s="18" t="s">
        <v>3228</v>
      </c>
      <c r="CA167" s="18" t="s">
        <v>17633</v>
      </c>
      <c r="CB167" s="18"/>
      <c r="CC167" s="18">
        <v>4</v>
      </c>
      <c r="CD167" s="18" t="s">
        <v>21130</v>
      </c>
      <c r="CE167" s="18" t="s">
        <v>3244</v>
      </c>
      <c r="CF167" s="18" t="s">
        <v>17785</v>
      </c>
      <c r="CG167" s="18"/>
      <c r="CH167" s="18" t="s">
        <v>21131</v>
      </c>
      <c r="CI167" s="18" t="s">
        <v>17683</v>
      </c>
      <c r="CJ167" s="18"/>
      <c r="CK167" s="18"/>
      <c r="CL167" s="18"/>
      <c r="CM167" s="18"/>
      <c r="CN167" s="18"/>
      <c r="CO167" s="18"/>
      <c r="CP167" s="18"/>
      <c r="CQ167" s="18"/>
      <c r="CR167" s="18"/>
      <c r="CS167" s="18"/>
      <c r="CT167" s="18"/>
      <c r="CU167" s="18"/>
      <c r="CV167" s="18"/>
      <c r="CW167" s="18"/>
      <c r="CX167" s="18"/>
      <c r="CY167" s="18"/>
      <c r="CZ167" s="18"/>
      <c r="DA167" s="18"/>
      <c r="DB167" s="18"/>
    </row>
    <row r="168" spans="1:106">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c r="BI168" s="18"/>
      <c r="BJ168" s="18"/>
      <c r="BK168" s="18"/>
      <c r="BL168" s="18"/>
      <c r="BM168" s="18"/>
      <c r="BN168" s="18"/>
      <c r="BO168" s="18"/>
      <c r="BP168" s="18"/>
      <c r="BQ168" s="18"/>
      <c r="BR168" s="18"/>
      <c r="BS168" s="18"/>
      <c r="BT168" s="18"/>
      <c r="BU168" s="18" t="s">
        <v>3348</v>
      </c>
      <c r="BV168" s="18" t="s">
        <v>3282</v>
      </c>
      <c r="BW168" s="18"/>
      <c r="BX168" s="18">
        <v>11</v>
      </c>
      <c r="BY168" s="18" t="s">
        <v>3991</v>
      </c>
      <c r="BZ168" s="18" t="s">
        <v>3228</v>
      </c>
      <c r="CA168" s="18" t="s">
        <v>17633</v>
      </c>
      <c r="CB168" s="18"/>
      <c r="CC168" s="18">
        <v>5</v>
      </c>
      <c r="CD168" s="18" t="s">
        <v>21132</v>
      </c>
      <c r="CE168" s="18" t="s">
        <v>3244</v>
      </c>
      <c r="CF168" s="18" t="s">
        <v>17785</v>
      </c>
      <c r="CG168" s="18"/>
      <c r="CH168" s="18" t="s">
        <v>21133</v>
      </c>
      <c r="CI168" s="18" t="s">
        <v>21134</v>
      </c>
      <c r="CJ168" s="18"/>
      <c r="CK168" s="18"/>
      <c r="CL168" s="18"/>
      <c r="CM168" s="18"/>
      <c r="CN168" s="18"/>
      <c r="CO168" s="18"/>
      <c r="CP168" s="18"/>
      <c r="CQ168" s="18"/>
      <c r="CR168" s="18"/>
      <c r="CS168" s="18"/>
      <c r="CT168" s="18"/>
      <c r="CU168" s="18"/>
      <c r="CV168" s="18"/>
      <c r="CW168" s="18"/>
      <c r="CX168" s="18"/>
      <c r="CY168" s="18"/>
      <c r="CZ168" s="18"/>
      <c r="DA168" s="18"/>
      <c r="DB168" s="18"/>
    </row>
    <row r="169" spans="1:106">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c r="BI169" s="18"/>
      <c r="BJ169" s="18"/>
      <c r="BK169" s="18"/>
      <c r="BL169" s="18"/>
      <c r="BM169" s="18"/>
      <c r="BN169" s="18"/>
      <c r="BO169" s="18"/>
      <c r="BP169" s="18"/>
      <c r="BQ169" s="18"/>
      <c r="BR169" s="18"/>
      <c r="BS169" s="18"/>
      <c r="BT169" s="18"/>
      <c r="BU169" s="18" t="s">
        <v>21135</v>
      </c>
      <c r="BV169" s="18" t="s">
        <v>21136</v>
      </c>
      <c r="BW169" s="18"/>
      <c r="BX169" s="18">
        <v>12</v>
      </c>
      <c r="BY169" s="18" t="s">
        <v>4057</v>
      </c>
      <c r="BZ169" s="18" t="s">
        <v>3228</v>
      </c>
      <c r="CA169" s="18" t="s">
        <v>17633</v>
      </c>
      <c r="CB169" s="18"/>
      <c r="CC169" s="18">
        <v>6</v>
      </c>
      <c r="CD169" s="18" t="s">
        <v>21137</v>
      </c>
      <c r="CE169" s="18" t="s">
        <v>3244</v>
      </c>
      <c r="CF169" s="18" t="s">
        <v>17785</v>
      </c>
      <c r="CG169" s="18"/>
      <c r="CH169" s="18" t="s">
        <v>21138</v>
      </c>
      <c r="CI169" s="18" t="s">
        <v>21139</v>
      </c>
      <c r="CJ169" s="18"/>
      <c r="CK169" s="18"/>
      <c r="CL169" s="18"/>
      <c r="CM169" s="18"/>
      <c r="CN169" s="18"/>
      <c r="CO169" s="18"/>
      <c r="CP169" s="18"/>
      <c r="CQ169" s="18"/>
      <c r="CR169" s="18"/>
      <c r="CS169" s="18"/>
      <c r="CT169" s="18"/>
      <c r="CU169" s="18"/>
      <c r="CV169" s="18"/>
      <c r="CW169" s="18"/>
      <c r="CX169" s="18"/>
      <c r="CY169" s="18"/>
      <c r="CZ169" s="18"/>
      <c r="DA169" s="18"/>
      <c r="DB169" s="18"/>
    </row>
    <row r="170" spans="1:106">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c r="BI170" s="18"/>
      <c r="BJ170" s="18"/>
      <c r="BK170" s="18"/>
      <c r="BL170" s="18"/>
      <c r="BM170" s="18"/>
      <c r="BN170" s="18"/>
      <c r="BO170" s="18"/>
      <c r="BP170" s="18"/>
      <c r="BQ170" s="18"/>
      <c r="BR170" s="18"/>
      <c r="BS170" s="18"/>
      <c r="BT170" s="18"/>
      <c r="BU170" s="18" t="s">
        <v>3338</v>
      </c>
      <c r="BV170" s="18" t="s">
        <v>968</v>
      </c>
      <c r="BW170" s="18"/>
      <c r="BX170" s="18">
        <v>1</v>
      </c>
      <c r="BY170" s="18" t="s">
        <v>4183</v>
      </c>
      <c r="BZ170" s="18" t="s">
        <v>3229</v>
      </c>
      <c r="CA170" s="18" t="s">
        <v>17633</v>
      </c>
      <c r="CB170" s="18"/>
      <c r="CC170" s="18">
        <v>1</v>
      </c>
      <c r="CD170" s="18" t="s">
        <v>21140</v>
      </c>
      <c r="CE170" s="18" t="s">
        <v>3237</v>
      </c>
      <c r="CF170" s="18" t="s">
        <v>17789</v>
      </c>
      <c r="CG170" s="18"/>
      <c r="CH170" s="18" t="s">
        <v>21141</v>
      </c>
      <c r="CI170" s="18" t="s">
        <v>21142</v>
      </c>
      <c r="CJ170" s="18"/>
      <c r="CK170" s="18"/>
      <c r="CL170" s="18"/>
      <c r="CM170" s="18"/>
      <c r="CN170" s="18"/>
      <c r="CO170" s="18"/>
      <c r="CP170" s="18"/>
      <c r="CQ170" s="18"/>
      <c r="CR170" s="18"/>
      <c r="CS170" s="18"/>
      <c r="CT170" s="18"/>
      <c r="CU170" s="18"/>
      <c r="CV170" s="18"/>
      <c r="CW170" s="18"/>
      <c r="CX170" s="18"/>
      <c r="CY170" s="18"/>
      <c r="CZ170" s="18"/>
      <c r="DA170" s="18"/>
      <c r="DB170" s="18"/>
    </row>
    <row r="171" spans="1:106">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t="s">
        <v>21143</v>
      </c>
      <c r="BV171" s="18" t="s">
        <v>21144</v>
      </c>
      <c r="BW171" s="18"/>
      <c r="BX171" s="18">
        <v>2</v>
      </c>
      <c r="BY171" s="18" t="s">
        <v>8271</v>
      </c>
      <c r="BZ171" s="18" t="s">
        <v>3229</v>
      </c>
      <c r="CA171" s="18" t="s">
        <v>17633</v>
      </c>
      <c r="CB171" s="18"/>
      <c r="CC171" s="18">
        <v>2</v>
      </c>
      <c r="CD171" s="18" t="s">
        <v>21145</v>
      </c>
      <c r="CE171" s="18" t="s">
        <v>3237</v>
      </c>
      <c r="CF171" s="18" t="s">
        <v>17789</v>
      </c>
      <c r="CG171" s="18"/>
      <c r="CH171" s="18" t="s">
        <v>21146</v>
      </c>
      <c r="CI171" s="18" t="s">
        <v>21147</v>
      </c>
      <c r="CJ171" s="18"/>
      <c r="CK171" s="18"/>
      <c r="CL171" s="18"/>
      <c r="CM171" s="18"/>
      <c r="CN171" s="18"/>
      <c r="CO171" s="18"/>
      <c r="CP171" s="18"/>
      <c r="CQ171" s="18"/>
      <c r="CR171" s="18"/>
      <c r="CS171" s="18"/>
      <c r="CT171" s="18"/>
      <c r="CU171" s="18"/>
      <c r="CV171" s="18"/>
      <c r="CW171" s="18"/>
      <c r="CX171" s="18"/>
      <c r="CY171" s="18"/>
      <c r="CZ171" s="18"/>
      <c r="DA171" s="18"/>
      <c r="DB171" s="18"/>
    </row>
    <row r="172" spans="1:106">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t="s">
        <v>21148</v>
      </c>
      <c r="BV172" s="18" t="s">
        <v>21149</v>
      </c>
      <c r="BW172" s="18"/>
      <c r="BX172" s="18">
        <v>3</v>
      </c>
      <c r="BY172" s="18" t="s">
        <v>4252</v>
      </c>
      <c r="BZ172" s="18" t="s">
        <v>3229</v>
      </c>
      <c r="CA172" s="18" t="s">
        <v>17633</v>
      </c>
      <c r="CB172" s="18"/>
      <c r="CC172" s="18">
        <v>3</v>
      </c>
      <c r="CD172" s="18" t="s">
        <v>21150</v>
      </c>
      <c r="CE172" s="18" t="s">
        <v>3237</v>
      </c>
      <c r="CF172" s="18" t="s">
        <v>17789</v>
      </c>
      <c r="CG172" s="18"/>
      <c r="CH172" s="18" t="s">
        <v>21151</v>
      </c>
      <c r="CI172" s="18" t="s">
        <v>21152</v>
      </c>
      <c r="CJ172" s="18"/>
      <c r="CK172" s="18"/>
      <c r="CL172" s="18"/>
      <c r="CM172" s="18"/>
      <c r="CN172" s="18"/>
      <c r="CO172" s="18"/>
      <c r="CP172" s="18"/>
      <c r="CQ172" s="18"/>
      <c r="CR172" s="18"/>
      <c r="CS172" s="18"/>
      <c r="CT172" s="18"/>
      <c r="CU172" s="18"/>
      <c r="CV172" s="18"/>
      <c r="CW172" s="18"/>
      <c r="CX172" s="18"/>
      <c r="CY172" s="18"/>
      <c r="CZ172" s="18"/>
      <c r="DA172" s="18"/>
      <c r="DB172" s="18"/>
    </row>
    <row r="173" spans="1:106">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t="s">
        <v>21153</v>
      </c>
      <c r="BV173" s="18" t="s">
        <v>973</v>
      </c>
      <c r="BW173" s="18"/>
      <c r="BX173" s="18">
        <v>4</v>
      </c>
      <c r="BY173" s="18" t="s">
        <v>8337</v>
      </c>
      <c r="BZ173" s="18" t="s">
        <v>3229</v>
      </c>
      <c r="CA173" s="18" t="s">
        <v>17633</v>
      </c>
      <c r="CB173" s="18"/>
      <c r="CC173" s="18">
        <v>4</v>
      </c>
      <c r="CD173" s="18" t="s">
        <v>21154</v>
      </c>
      <c r="CE173" s="18" t="s">
        <v>3237</v>
      </c>
      <c r="CF173" s="18" t="s">
        <v>17789</v>
      </c>
      <c r="CG173" s="18"/>
      <c r="CH173" s="18" t="s">
        <v>21155</v>
      </c>
      <c r="CI173" s="18" t="s">
        <v>21156</v>
      </c>
      <c r="CJ173" s="18"/>
      <c r="CK173" s="18"/>
      <c r="CL173" s="18"/>
      <c r="CM173" s="18"/>
      <c r="CN173" s="18"/>
      <c r="CO173" s="18"/>
      <c r="CP173" s="18"/>
      <c r="CQ173" s="18"/>
      <c r="CR173" s="18"/>
      <c r="CS173" s="18"/>
      <c r="CT173" s="18"/>
      <c r="CU173" s="18"/>
      <c r="CV173" s="18"/>
      <c r="CW173" s="18"/>
      <c r="CX173" s="18"/>
      <c r="CY173" s="18"/>
      <c r="CZ173" s="18"/>
      <c r="DA173" s="18"/>
      <c r="DB173" s="18"/>
    </row>
    <row r="174" spans="1:106">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t="s">
        <v>3337</v>
      </c>
      <c r="BV174" s="18" t="s">
        <v>975</v>
      </c>
      <c r="BW174" s="18"/>
      <c r="BX174" s="18">
        <v>5</v>
      </c>
      <c r="BY174" s="18" t="s">
        <v>4387</v>
      </c>
      <c r="BZ174" s="18" t="s">
        <v>3229</v>
      </c>
      <c r="CA174" s="18" t="s">
        <v>17633</v>
      </c>
      <c r="CB174" s="18"/>
      <c r="CC174" s="18">
        <v>5</v>
      </c>
      <c r="CD174" s="18" t="s">
        <v>21157</v>
      </c>
      <c r="CE174" s="18" t="s">
        <v>3237</v>
      </c>
      <c r="CF174" s="18" t="s">
        <v>17789</v>
      </c>
      <c r="CG174" s="18"/>
      <c r="CH174" s="18" t="s">
        <v>21158</v>
      </c>
      <c r="CI174" s="18" t="s">
        <v>21159</v>
      </c>
      <c r="CJ174" s="18"/>
      <c r="CK174" s="18"/>
      <c r="CL174" s="18"/>
      <c r="CM174" s="18"/>
      <c r="CN174" s="18"/>
      <c r="CO174" s="18"/>
      <c r="CP174" s="18"/>
      <c r="CQ174" s="18"/>
      <c r="CR174" s="18"/>
      <c r="CS174" s="18"/>
      <c r="CT174" s="18"/>
      <c r="CU174" s="18"/>
      <c r="CV174" s="18"/>
      <c r="CW174" s="18"/>
      <c r="CX174" s="18"/>
      <c r="CY174" s="18"/>
      <c r="CZ174" s="18"/>
      <c r="DA174" s="18"/>
      <c r="DB174" s="18"/>
    </row>
    <row r="175" spans="1:106">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t="s">
        <v>21160</v>
      </c>
      <c r="BV175" s="18" t="s">
        <v>21161</v>
      </c>
      <c r="BW175" s="18"/>
      <c r="BX175" s="18">
        <v>6</v>
      </c>
      <c r="BY175" s="18" t="s">
        <v>4453</v>
      </c>
      <c r="BZ175" s="18" t="s">
        <v>3229</v>
      </c>
      <c r="CA175" s="18" t="s">
        <v>17633</v>
      </c>
      <c r="CB175" s="18"/>
      <c r="CC175" s="18">
        <v>6</v>
      </c>
      <c r="CD175" s="18" t="s">
        <v>21162</v>
      </c>
      <c r="CE175" s="18" t="s">
        <v>3237</v>
      </c>
      <c r="CF175" s="18" t="s">
        <v>17789</v>
      </c>
      <c r="CG175" s="18"/>
      <c r="CH175" s="18" t="s">
        <v>21163</v>
      </c>
      <c r="CI175" s="18" t="s">
        <v>21164</v>
      </c>
      <c r="CJ175" s="18"/>
      <c r="CK175" s="18"/>
      <c r="CL175" s="18"/>
      <c r="CM175" s="18"/>
      <c r="CN175" s="18"/>
      <c r="CO175" s="18"/>
      <c r="CP175" s="18"/>
      <c r="CQ175" s="18"/>
      <c r="CR175" s="18"/>
      <c r="CS175" s="18"/>
      <c r="CT175" s="18"/>
      <c r="CU175" s="18"/>
      <c r="CV175" s="18"/>
      <c r="CW175" s="18"/>
      <c r="CX175" s="18"/>
      <c r="CY175" s="18"/>
      <c r="CZ175" s="18"/>
      <c r="DA175" s="18"/>
      <c r="DB175" s="18"/>
    </row>
    <row r="176" spans="1:106">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c r="BI176" s="18"/>
      <c r="BJ176" s="18"/>
      <c r="BK176" s="18"/>
      <c r="BL176" s="18"/>
      <c r="BM176" s="18"/>
      <c r="BN176" s="18"/>
      <c r="BO176" s="18"/>
      <c r="BP176" s="18"/>
      <c r="BQ176" s="18"/>
      <c r="BR176" s="18"/>
      <c r="BS176" s="18"/>
      <c r="BT176" s="18"/>
      <c r="BU176" s="18" t="s">
        <v>21165</v>
      </c>
      <c r="BV176" s="18" t="s">
        <v>21166</v>
      </c>
      <c r="BW176" s="18"/>
      <c r="BX176" s="18">
        <v>7</v>
      </c>
      <c r="BY176" s="18" t="s">
        <v>4520</v>
      </c>
      <c r="BZ176" s="18" t="s">
        <v>3229</v>
      </c>
      <c r="CA176" s="18" t="s">
        <v>17633</v>
      </c>
      <c r="CB176" s="18"/>
      <c r="CC176" s="18">
        <v>1</v>
      </c>
      <c r="CD176" s="18" t="s">
        <v>21167</v>
      </c>
      <c r="CE176" s="18" t="s">
        <v>3244</v>
      </c>
      <c r="CF176" s="18" t="s">
        <v>17789</v>
      </c>
      <c r="CG176" s="18"/>
      <c r="CH176" s="18" t="s">
        <v>21168</v>
      </c>
      <c r="CI176" s="18" t="s">
        <v>21169</v>
      </c>
      <c r="CJ176" s="18"/>
      <c r="CK176" s="18"/>
      <c r="CL176" s="18"/>
      <c r="CM176" s="18"/>
      <c r="CN176" s="18"/>
      <c r="CO176" s="18"/>
      <c r="CP176" s="18"/>
      <c r="CQ176" s="18"/>
      <c r="CR176" s="18"/>
      <c r="CS176" s="18"/>
      <c r="CT176" s="18"/>
      <c r="CU176" s="18"/>
      <c r="CV176" s="18"/>
      <c r="CW176" s="18"/>
      <c r="CX176" s="18"/>
      <c r="CY176" s="18"/>
      <c r="CZ176" s="18"/>
      <c r="DA176" s="18"/>
      <c r="DB176" s="18"/>
    </row>
    <row r="177" spans="1:106">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c r="BI177" s="18"/>
      <c r="BJ177" s="18"/>
      <c r="BK177" s="18"/>
      <c r="BL177" s="18"/>
      <c r="BM177" s="18"/>
      <c r="BN177" s="18"/>
      <c r="BO177" s="18"/>
      <c r="BP177" s="18"/>
      <c r="BQ177" s="18"/>
      <c r="BR177" s="18"/>
      <c r="BS177" s="18"/>
      <c r="BT177" s="18"/>
      <c r="BU177" s="18" t="s">
        <v>21170</v>
      </c>
      <c r="BV177" s="18" t="s">
        <v>3283</v>
      </c>
      <c r="BW177" s="18"/>
      <c r="BX177" s="18">
        <v>8</v>
      </c>
      <c r="BY177" s="18" t="s">
        <v>4589</v>
      </c>
      <c r="BZ177" s="18" t="s">
        <v>3229</v>
      </c>
      <c r="CA177" s="18" t="s">
        <v>17633</v>
      </c>
      <c r="CB177" s="18"/>
      <c r="CC177" s="18">
        <v>2</v>
      </c>
      <c r="CD177" s="18" t="s">
        <v>21171</v>
      </c>
      <c r="CE177" s="18" t="s">
        <v>3244</v>
      </c>
      <c r="CF177" s="18" t="s">
        <v>17789</v>
      </c>
      <c r="CG177" s="18"/>
      <c r="CH177" s="18" t="s">
        <v>21172</v>
      </c>
      <c r="CI177" s="18" t="s">
        <v>21173</v>
      </c>
      <c r="CJ177" s="18"/>
      <c r="CK177" s="18"/>
      <c r="CL177" s="18"/>
      <c r="CM177" s="18"/>
      <c r="CN177" s="18"/>
      <c r="CO177" s="18"/>
      <c r="CP177" s="18"/>
      <c r="CQ177" s="18"/>
      <c r="CR177" s="18"/>
      <c r="CS177" s="18"/>
      <c r="CT177" s="18"/>
      <c r="CU177" s="18"/>
      <c r="CV177" s="18"/>
      <c r="CW177" s="18"/>
      <c r="CX177" s="18"/>
      <c r="CY177" s="18"/>
      <c r="CZ177" s="18"/>
      <c r="DA177" s="18"/>
      <c r="DB177" s="18"/>
    </row>
    <row r="178" spans="1:106">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c r="BI178" s="18"/>
      <c r="BJ178" s="18"/>
      <c r="BK178" s="18"/>
      <c r="BL178" s="18"/>
      <c r="BM178" s="18"/>
      <c r="BN178" s="18"/>
      <c r="BO178" s="18"/>
      <c r="BP178" s="18"/>
      <c r="BQ178" s="18"/>
      <c r="BR178" s="18"/>
      <c r="BS178" s="18"/>
      <c r="BT178" s="18"/>
      <c r="BU178" s="18" t="s">
        <v>21174</v>
      </c>
      <c r="BV178" s="18" t="s">
        <v>21175</v>
      </c>
      <c r="BW178" s="18"/>
      <c r="BX178" s="18">
        <v>9</v>
      </c>
      <c r="BY178" s="18" t="s">
        <v>6487</v>
      </c>
      <c r="BZ178" s="18" t="s">
        <v>3229</v>
      </c>
      <c r="CA178" s="18" t="s">
        <v>17633</v>
      </c>
      <c r="CB178" s="18"/>
      <c r="CC178" s="18">
        <v>3</v>
      </c>
      <c r="CD178" s="18" t="s">
        <v>21176</v>
      </c>
      <c r="CE178" s="18" t="s">
        <v>3244</v>
      </c>
      <c r="CF178" s="18" t="s">
        <v>17789</v>
      </c>
      <c r="CG178" s="18"/>
      <c r="CH178" s="18" t="s">
        <v>21177</v>
      </c>
      <c r="CI178" s="18" t="s">
        <v>21178</v>
      </c>
      <c r="CJ178" s="18"/>
      <c r="CK178" s="18"/>
      <c r="CL178" s="18"/>
      <c r="CM178" s="18"/>
      <c r="CN178" s="18"/>
      <c r="CO178" s="18"/>
      <c r="CP178" s="18"/>
      <c r="CQ178" s="18"/>
      <c r="CR178" s="18"/>
      <c r="CS178" s="18"/>
      <c r="CT178" s="18"/>
      <c r="CU178" s="18"/>
      <c r="CV178" s="18"/>
      <c r="CW178" s="18"/>
      <c r="CX178" s="18"/>
      <c r="CY178" s="18"/>
      <c r="CZ178" s="18"/>
      <c r="DA178" s="18"/>
      <c r="DB178" s="18"/>
    </row>
    <row r="179" spans="1:106">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c r="BI179" s="18"/>
      <c r="BJ179" s="18"/>
      <c r="BK179" s="18"/>
      <c r="BL179" s="18"/>
      <c r="BM179" s="18"/>
      <c r="BN179" s="18"/>
      <c r="BO179" s="18"/>
      <c r="BP179" s="18"/>
      <c r="BQ179" s="18"/>
      <c r="BR179" s="18"/>
      <c r="BS179" s="18"/>
      <c r="BT179" s="18"/>
      <c r="BU179" s="18" t="s">
        <v>21179</v>
      </c>
      <c r="BV179" s="18" t="s">
        <v>21180</v>
      </c>
      <c r="BW179" s="18"/>
      <c r="BX179" s="18">
        <v>10</v>
      </c>
      <c r="BY179" s="18" t="s">
        <v>8401</v>
      </c>
      <c r="BZ179" s="18" t="s">
        <v>3229</v>
      </c>
      <c r="CA179" s="18" t="s">
        <v>17633</v>
      </c>
      <c r="CB179" s="18"/>
      <c r="CC179" s="18">
        <v>4</v>
      </c>
      <c r="CD179" s="18" t="s">
        <v>21181</v>
      </c>
      <c r="CE179" s="18" t="s">
        <v>3244</v>
      </c>
      <c r="CF179" s="18" t="s">
        <v>17789</v>
      </c>
      <c r="CG179" s="18"/>
      <c r="CH179" s="18" t="s">
        <v>21182</v>
      </c>
      <c r="CI179" s="18" t="s">
        <v>21183</v>
      </c>
      <c r="CJ179" s="18"/>
      <c r="CK179" s="18"/>
      <c r="CL179" s="18"/>
      <c r="CM179" s="18"/>
      <c r="CN179" s="18"/>
      <c r="CO179" s="18"/>
      <c r="CP179" s="18"/>
      <c r="CQ179" s="18"/>
      <c r="CR179" s="18"/>
      <c r="CS179" s="18"/>
      <c r="CT179" s="18"/>
      <c r="CU179" s="18"/>
      <c r="CV179" s="18"/>
      <c r="CW179" s="18"/>
      <c r="CX179" s="18"/>
      <c r="CY179" s="18"/>
      <c r="CZ179" s="18"/>
      <c r="DA179" s="18"/>
      <c r="DB179" s="18"/>
    </row>
    <row r="180" spans="1:106">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t="s">
        <v>21184</v>
      </c>
      <c r="BV180" s="18" t="s">
        <v>21185</v>
      </c>
      <c r="BW180" s="18"/>
      <c r="BX180" s="18">
        <v>11</v>
      </c>
      <c r="BY180" s="18" t="s">
        <v>8471</v>
      </c>
      <c r="BZ180" s="18" t="s">
        <v>3229</v>
      </c>
      <c r="CA180" s="18" t="s">
        <v>17633</v>
      </c>
      <c r="CB180" s="18"/>
      <c r="CC180" s="18">
        <v>5</v>
      </c>
      <c r="CD180" s="18" t="s">
        <v>21186</v>
      </c>
      <c r="CE180" s="18" t="s">
        <v>3244</v>
      </c>
      <c r="CF180" s="18" t="s">
        <v>17789</v>
      </c>
      <c r="CG180" s="18"/>
      <c r="CH180" s="18" t="s">
        <v>21187</v>
      </c>
      <c r="CI180" s="18" t="s">
        <v>21188</v>
      </c>
      <c r="CJ180" s="18"/>
      <c r="CK180" s="18"/>
      <c r="CL180" s="18"/>
      <c r="CM180" s="18"/>
      <c r="CN180" s="18"/>
      <c r="CO180" s="18"/>
      <c r="CP180" s="18"/>
      <c r="CQ180" s="18"/>
      <c r="CR180" s="18"/>
      <c r="CS180" s="18"/>
      <c r="CT180" s="18"/>
      <c r="CU180" s="18"/>
      <c r="CV180" s="18"/>
      <c r="CW180" s="18"/>
      <c r="CX180" s="18"/>
      <c r="CY180" s="18"/>
      <c r="CZ180" s="18"/>
      <c r="DA180" s="18"/>
      <c r="DB180" s="18"/>
    </row>
    <row r="181" spans="1:106">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t="s">
        <v>132</v>
      </c>
      <c r="BV181" s="18" t="s">
        <v>996</v>
      </c>
      <c r="BW181" s="18"/>
      <c r="BX181" s="18">
        <v>12</v>
      </c>
      <c r="BY181" s="18" t="s">
        <v>4790</v>
      </c>
      <c r="BZ181" s="18" t="s">
        <v>3229</v>
      </c>
      <c r="CA181" s="18" t="s">
        <v>17633</v>
      </c>
      <c r="CB181" s="18"/>
      <c r="CC181" s="18">
        <v>6</v>
      </c>
      <c r="CD181" s="18" t="s">
        <v>21189</v>
      </c>
      <c r="CE181" s="18" t="s">
        <v>3244</v>
      </c>
      <c r="CF181" s="18" t="s">
        <v>17789</v>
      </c>
      <c r="CG181" s="18"/>
      <c r="CH181" s="18" t="s">
        <v>21190</v>
      </c>
      <c r="CI181" s="18" t="s">
        <v>21191</v>
      </c>
      <c r="CJ181" s="18"/>
      <c r="CK181" s="18"/>
      <c r="CL181" s="18"/>
      <c r="CM181" s="18"/>
      <c r="CN181" s="18"/>
      <c r="CO181" s="18"/>
      <c r="CP181" s="18"/>
      <c r="CQ181" s="18"/>
      <c r="CR181" s="18"/>
      <c r="CS181" s="18"/>
      <c r="CT181" s="18"/>
      <c r="CU181" s="18"/>
      <c r="CV181" s="18"/>
      <c r="CW181" s="18"/>
      <c r="CX181" s="18"/>
      <c r="CY181" s="18"/>
      <c r="CZ181" s="18"/>
      <c r="DA181" s="18"/>
      <c r="DB181" s="18"/>
    </row>
    <row r="182" spans="1:106">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c r="BI182" s="18"/>
      <c r="BJ182" s="18"/>
      <c r="BK182" s="18"/>
      <c r="BL182" s="18"/>
      <c r="BM182" s="18"/>
      <c r="BN182" s="18"/>
      <c r="BO182" s="18"/>
      <c r="BP182" s="18"/>
      <c r="BQ182" s="18"/>
      <c r="BR182" s="18"/>
      <c r="BS182" s="18"/>
      <c r="BT182" s="18"/>
      <c r="BU182" s="18" t="s">
        <v>21192</v>
      </c>
      <c r="BV182" s="18" t="s">
        <v>21193</v>
      </c>
      <c r="BW182" s="18"/>
      <c r="BX182" s="18">
        <v>1</v>
      </c>
      <c r="BY182" s="18" t="s">
        <v>6623</v>
      </c>
      <c r="BZ182" s="18" t="s">
        <v>3230</v>
      </c>
      <c r="CA182" s="18" t="s">
        <v>17633</v>
      </c>
      <c r="CB182" s="18"/>
      <c r="CC182" s="18">
        <v>1</v>
      </c>
      <c r="CD182" s="18" t="s">
        <v>21194</v>
      </c>
      <c r="CE182" s="18" t="s">
        <v>3237</v>
      </c>
      <c r="CF182" s="18" t="s">
        <v>17793</v>
      </c>
      <c r="CG182" s="18"/>
      <c r="CH182" s="18" t="s">
        <v>21195</v>
      </c>
      <c r="CI182" s="18" t="s">
        <v>21196</v>
      </c>
      <c r="CJ182" s="18"/>
      <c r="CK182" s="18"/>
      <c r="CL182" s="18"/>
      <c r="CM182" s="18"/>
      <c r="CN182" s="18"/>
      <c r="CO182" s="18"/>
      <c r="CP182" s="18"/>
      <c r="CQ182" s="18"/>
      <c r="CR182" s="18"/>
      <c r="CS182" s="18"/>
      <c r="CT182" s="18"/>
      <c r="CU182" s="18"/>
      <c r="CV182" s="18"/>
      <c r="CW182" s="18"/>
      <c r="CX182" s="18"/>
      <c r="CY182" s="18"/>
      <c r="CZ182" s="18"/>
      <c r="DA182" s="18"/>
      <c r="DB182" s="18"/>
    </row>
    <row r="183" spans="1:106">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c r="BI183" s="18"/>
      <c r="BJ183" s="18"/>
      <c r="BK183" s="18"/>
      <c r="BL183" s="18"/>
      <c r="BM183" s="18"/>
      <c r="BN183" s="18"/>
      <c r="BO183" s="18"/>
      <c r="BP183" s="18"/>
      <c r="BQ183" s="18"/>
      <c r="BR183" s="18"/>
      <c r="BS183" s="18"/>
      <c r="BT183" s="18"/>
      <c r="BU183" s="18" t="s">
        <v>21197</v>
      </c>
      <c r="BV183" s="18" t="s">
        <v>21198</v>
      </c>
      <c r="BW183" s="18"/>
      <c r="BX183" s="18">
        <v>2</v>
      </c>
      <c r="BY183" s="18" t="s">
        <v>8536</v>
      </c>
      <c r="BZ183" s="18" t="s">
        <v>3230</v>
      </c>
      <c r="CA183" s="18" t="s">
        <v>17633</v>
      </c>
      <c r="CB183" s="18"/>
      <c r="CC183" s="18">
        <v>2</v>
      </c>
      <c r="CD183" s="18" t="s">
        <v>21199</v>
      </c>
      <c r="CE183" s="18" t="s">
        <v>3237</v>
      </c>
      <c r="CF183" s="18" t="s">
        <v>17793</v>
      </c>
      <c r="CG183" s="18"/>
      <c r="CH183" s="18" t="s">
        <v>21200</v>
      </c>
      <c r="CI183" s="18" t="s">
        <v>17748</v>
      </c>
      <c r="CJ183" s="18"/>
      <c r="CK183" s="18"/>
      <c r="CL183" s="18"/>
      <c r="CM183" s="18"/>
      <c r="CN183" s="18"/>
      <c r="CO183" s="18"/>
      <c r="CP183" s="18"/>
      <c r="CQ183" s="18"/>
      <c r="CR183" s="18"/>
      <c r="CS183" s="18"/>
      <c r="CT183" s="18"/>
      <c r="CU183" s="18"/>
      <c r="CV183" s="18"/>
      <c r="CW183" s="18"/>
      <c r="CX183" s="18"/>
      <c r="CY183" s="18"/>
      <c r="CZ183" s="18"/>
      <c r="DA183" s="18"/>
      <c r="DB183" s="18"/>
    </row>
    <row r="184" spans="1:106">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c r="BI184" s="18"/>
      <c r="BJ184" s="18"/>
      <c r="BK184" s="18"/>
      <c r="BL184" s="18"/>
      <c r="BM184" s="18"/>
      <c r="BN184" s="18"/>
      <c r="BO184" s="18"/>
      <c r="BP184" s="18"/>
      <c r="BQ184" s="18"/>
      <c r="BR184" s="18"/>
      <c r="BS184" s="18"/>
      <c r="BT184" s="18"/>
      <c r="BU184" s="18" t="s">
        <v>21201</v>
      </c>
      <c r="BV184" s="18" t="s">
        <v>21202</v>
      </c>
      <c r="BW184" s="18"/>
      <c r="BX184" s="18">
        <v>3</v>
      </c>
      <c r="BY184" s="18" t="s">
        <v>5066</v>
      </c>
      <c r="BZ184" s="18" t="s">
        <v>3230</v>
      </c>
      <c r="CA184" s="18" t="s">
        <v>17633</v>
      </c>
      <c r="CB184" s="18"/>
      <c r="CC184" s="18">
        <v>3</v>
      </c>
      <c r="CD184" s="18" t="s">
        <v>21203</v>
      </c>
      <c r="CE184" s="18" t="s">
        <v>3237</v>
      </c>
      <c r="CF184" s="18" t="s">
        <v>17793</v>
      </c>
      <c r="CG184" s="18"/>
      <c r="CH184" s="18" t="s">
        <v>21204</v>
      </c>
      <c r="CI184" s="18" t="s">
        <v>21205</v>
      </c>
      <c r="CJ184" s="18"/>
      <c r="CK184" s="18"/>
      <c r="CL184" s="18"/>
      <c r="CM184" s="18"/>
      <c r="CN184" s="18"/>
      <c r="CO184" s="18"/>
      <c r="CP184" s="18"/>
      <c r="CQ184" s="18"/>
      <c r="CR184" s="18"/>
      <c r="CS184" s="18"/>
      <c r="CT184" s="18"/>
      <c r="CU184" s="18"/>
      <c r="CV184" s="18"/>
      <c r="CW184" s="18"/>
      <c r="CX184" s="18"/>
      <c r="CY184" s="18"/>
      <c r="CZ184" s="18"/>
      <c r="DA184" s="18"/>
      <c r="DB184" s="18"/>
    </row>
    <row r="185" spans="1:106">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c r="BI185" s="18"/>
      <c r="BJ185" s="18"/>
      <c r="BK185" s="18"/>
      <c r="BL185" s="18"/>
      <c r="BM185" s="18"/>
      <c r="BN185" s="18"/>
      <c r="BO185" s="18"/>
      <c r="BP185" s="18"/>
      <c r="BQ185" s="18"/>
      <c r="BR185" s="18"/>
      <c r="BS185" s="18"/>
      <c r="BT185" s="18"/>
      <c r="BU185" s="18" t="s">
        <v>21206</v>
      </c>
      <c r="BV185" s="18" t="s">
        <v>1000</v>
      </c>
      <c r="BW185" s="18"/>
      <c r="BX185" s="18">
        <v>4</v>
      </c>
      <c r="BY185" s="18" t="s">
        <v>7808</v>
      </c>
      <c r="BZ185" s="18" t="s">
        <v>3230</v>
      </c>
      <c r="CA185" s="18" t="s">
        <v>17633</v>
      </c>
      <c r="CB185" s="18"/>
      <c r="CC185" s="18">
        <v>4</v>
      </c>
      <c r="CD185" s="18" t="s">
        <v>21207</v>
      </c>
      <c r="CE185" s="18" t="s">
        <v>3237</v>
      </c>
      <c r="CF185" s="18" t="s">
        <v>17793</v>
      </c>
      <c r="CG185" s="18"/>
      <c r="CH185" s="18" t="s">
        <v>21208</v>
      </c>
      <c r="CI185" s="18" t="s">
        <v>21209</v>
      </c>
      <c r="CJ185" s="18"/>
      <c r="CK185" s="18"/>
      <c r="CL185" s="18"/>
      <c r="CM185" s="18"/>
      <c r="CN185" s="18"/>
      <c r="CO185" s="18"/>
      <c r="CP185" s="18"/>
      <c r="CQ185" s="18"/>
      <c r="CR185" s="18"/>
      <c r="CS185" s="18"/>
      <c r="CT185" s="18"/>
      <c r="CU185" s="18"/>
      <c r="CV185" s="18"/>
      <c r="CW185" s="18"/>
      <c r="CX185" s="18"/>
      <c r="CY185" s="18"/>
      <c r="CZ185" s="18"/>
      <c r="DA185" s="18"/>
      <c r="DB185" s="18"/>
    </row>
    <row r="186" spans="1:106">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c r="BI186" s="18"/>
      <c r="BJ186" s="18"/>
      <c r="BK186" s="18"/>
      <c r="BL186" s="18"/>
      <c r="BM186" s="18"/>
      <c r="BN186" s="18"/>
      <c r="BO186" s="18"/>
      <c r="BP186" s="18"/>
      <c r="BQ186" s="18"/>
      <c r="BR186" s="18"/>
      <c r="BS186" s="18"/>
      <c r="BT186" s="18"/>
      <c r="BU186" s="18" t="s">
        <v>21210</v>
      </c>
      <c r="BV186" s="18" t="s">
        <v>21211</v>
      </c>
      <c r="BW186" s="18"/>
      <c r="BX186" s="18">
        <v>5</v>
      </c>
      <c r="BY186" s="18" t="s">
        <v>8603</v>
      </c>
      <c r="BZ186" s="18" t="s">
        <v>3230</v>
      </c>
      <c r="CA186" s="18" t="s">
        <v>17633</v>
      </c>
      <c r="CB186" s="18"/>
      <c r="CC186" s="18">
        <v>5</v>
      </c>
      <c r="CD186" s="18" t="s">
        <v>21212</v>
      </c>
      <c r="CE186" s="18" t="s">
        <v>3237</v>
      </c>
      <c r="CF186" s="18" t="s">
        <v>17793</v>
      </c>
      <c r="CG186" s="18"/>
      <c r="CH186" s="18" t="s">
        <v>21213</v>
      </c>
      <c r="CI186" s="18" t="s">
        <v>21214</v>
      </c>
      <c r="CJ186" s="18"/>
      <c r="CK186" s="18"/>
      <c r="CL186" s="18"/>
      <c r="CM186" s="18"/>
      <c r="CN186" s="18"/>
      <c r="CO186" s="18"/>
      <c r="CP186" s="18"/>
      <c r="CQ186" s="18"/>
      <c r="CR186" s="18"/>
      <c r="CS186" s="18"/>
      <c r="CT186" s="18"/>
      <c r="CU186" s="18"/>
      <c r="CV186" s="18"/>
      <c r="CW186" s="18"/>
      <c r="CX186" s="18"/>
      <c r="CY186" s="18"/>
      <c r="CZ186" s="18"/>
      <c r="DA186" s="18"/>
      <c r="DB186" s="18"/>
    </row>
    <row r="187" spans="1:106">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c r="BI187" s="18"/>
      <c r="BJ187" s="18"/>
      <c r="BK187" s="18"/>
      <c r="BL187" s="18"/>
      <c r="BM187" s="18"/>
      <c r="BN187" s="18"/>
      <c r="BO187" s="18"/>
      <c r="BP187" s="18"/>
      <c r="BQ187" s="18"/>
      <c r="BR187" s="18"/>
      <c r="BS187" s="18"/>
      <c r="BT187" s="18"/>
      <c r="BU187" s="18" t="s">
        <v>3321</v>
      </c>
      <c r="BV187" s="18" t="s">
        <v>21215</v>
      </c>
      <c r="BW187" s="18"/>
      <c r="BX187" s="18">
        <v>6</v>
      </c>
      <c r="BY187" s="18" t="s">
        <v>5204</v>
      </c>
      <c r="BZ187" s="18" t="s">
        <v>3230</v>
      </c>
      <c r="CA187" s="18" t="s">
        <v>17633</v>
      </c>
      <c r="CB187" s="18"/>
      <c r="CC187" s="18">
        <v>6</v>
      </c>
      <c r="CD187" s="18" t="s">
        <v>21216</v>
      </c>
      <c r="CE187" s="18" t="s">
        <v>3237</v>
      </c>
      <c r="CF187" s="18" t="s">
        <v>17793</v>
      </c>
      <c r="CG187" s="18"/>
      <c r="CH187" s="18" t="s">
        <v>21217</v>
      </c>
      <c r="CI187" s="18" t="s">
        <v>21218</v>
      </c>
      <c r="CJ187" s="18"/>
      <c r="CK187" s="18"/>
      <c r="CL187" s="18"/>
      <c r="CM187" s="18"/>
      <c r="CN187" s="18"/>
      <c r="CO187" s="18"/>
      <c r="CP187" s="18"/>
      <c r="CQ187" s="18"/>
      <c r="CR187" s="18"/>
      <c r="CS187" s="18"/>
      <c r="CT187" s="18"/>
      <c r="CU187" s="18"/>
      <c r="CV187" s="18"/>
      <c r="CW187" s="18"/>
      <c r="CX187" s="18"/>
      <c r="CY187" s="18"/>
      <c r="CZ187" s="18"/>
      <c r="DA187" s="18"/>
      <c r="DB187" s="18"/>
    </row>
    <row r="188" spans="1:106">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c r="BI188" s="18"/>
      <c r="BJ188" s="18"/>
      <c r="BK188" s="18"/>
      <c r="BL188" s="18"/>
      <c r="BM188" s="18"/>
      <c r="BN188" s="18"/>
      <c r="BO188" s="18"/>
      <c r="BP188" s="18"/>
      <c r="BQ188" s="18"/>
      <c r="BR188" s="18"/>
      <c r="BS188" s="18"/>
      <c r="BT188" s="18"/>
      <c r="BU188" s="18" t="s">
        <v>21219</v>
      </c>
      <c r="BV188" s="18" t="s">
        <v>21220</v>
      </c>
      <c r="BW188" s="18"/>
      <c r="BX188" s="18">
        <v>7</v>
      </c>
      <c r="BY188" s="18" t="s">
        <v>5404</v>
      </c>
      <c r="BZ188" s="18" t="s">
        <v>3230</v>
      </c>
      <c r="CA188" s="18" t="s">
        <v>17633</v>
      </c>
      <c r="CB188" s="18"/>
      <c r="CC188" s="18">
        <v>1</v>
      </c>
      <c r="CD188" s="18" t="s">
        <v>21221</v>
      </c>
      <c r="CE188" s="18" t="s">
        <v>3244</v>
      </c>
      <c r="CF188" s="18" t="s">
        <v>17793</v>
      </c>
      <c r="CG188" s="18"/>
      <c r="CH188" s="18" t="s">
        <v>21222</v>
      </c>
      <c r="CI188" s="18" t="s">
        <v>21223</v>
      </c>
      <c r="CJ188" s="18"/>
      <c r="CK188" s="18"/>
      <c r="CL188" s="18"/>
      <c r="CM188" s="18"/>
      <c r="CN188" s="18"/>
      <c r="CO188" s="18"/>
      <c r="CP188" s="18"/>
      <c r="CQ188" s="18"/>
      <c r="CR188" s="18"/>
      <c r="CS188" s="18"/>
      <c r="CT188" s="18"/>
      <c r="CU188" s="18"/>
      <c r="CV188" s="18"/>
      <c r="CW188" s="18"/>
      <c r="CX188" s="18"/>
      <c r="CY188" s="18"/>
      <c r="CZ188" s="18"/>
      <c r="DA188" s="18"/>
      <c r="DB188" s="18"/>
    </row>
    <row r="189" spans="1:106">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c r="BI189" s="18"/>
      <c r="BJ189" s="18"/>
      <c r="BK189" s="18"/>
      <c r="BL189" s="18"/>
      <c r="BM189" s="18"/>
      <c r="BN189" s="18"/>
      <c r="BO189" s="18"/>
      <c r="BP189" s="18"/>
      <c r="BQ189" s="18"/>
      <c r="BR189" s="18"/>
      <c r="BS189" s="18"/>
      <c r="BT189" s="18"/>
      <c r="BU189" s="18" t="s">
        <v>21224</v>
      </c>
      <c r="BV189" s="18" t="s">
        <v>21225</v>
      </c>
      <c r="BW189" s="18"/>
      <c r="BX189" s="18">
        <v>8</v>
      </c>
      <c r="BY189" s="18" t="s">
        <v>20982</v>
      </c>
      <c r="BZ189" s="18" t="s">
        <v>3230</v>
      </c>
      <c r="CA189" s="18" t="s">
        <v>17633</v>
      </c>
      <c r="CB189" s="18"/>
      <c r="CC189" s="18">
        <v>2</v>
      </c>
      <c r="CD189" s="18" t="s">
        <v>21226</v>
      </c>
      <c r="CE189" s="18" t="s">
        <v>3244</v>
      </c>
      <c r="CF189" s="18" t="s">
        <v>17793</v>
      </c>
      <c r="CG189" s="18"/>
      <c r="CH189" s="18" t="s">
        <v>21227</v>
      </c>
      <c r="CI189" s="18" t="s">
        <v>21228</v>
      </c>
      <c r="CJ189" s="18"/>
      <c r="CK189" s="18"/>
      <c r="CL189" s="18"/>
      <c r="CM189" s="18"/>
      <c r="CN189" s="18"/>
      <c r="CO189" s="18"/>
      <c r="CP189" s="18"/>
      <c r="CQ189" s="18"/>
      <c r="CR189" s="18"/>
      <c r="CS189" s="18"/>
      <c r="CT189" s="18"/>
      <c r="CU189" s="18"/>
      <c r="CV189" s="18"/>
      <c r="CW189" s="18"/>
      <c r="CX189" s="18"/>
      <c r="CY189" s="18"/>
      <c r="CZ189" s="18"/>
      <c r="DA189" s="18"/>
      <c r="DB189" s="18"/>
    </row>
    <row r="190" spans="1:106">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c r="BN190" s="18"/>
      <c r="BO190" s="18"/>
      <c r="BP190" s="18"/>
      <c r="BQ190" s="18"/>
      <c r="BR190" s="18"/>
      <c r="BS190" s="18"/>
      <c r="BT190" s="18"/>
      <c r="BU190" s="18" t="s">
        <v>3322</v>
      </c>
      <c r="BV190" s="18" t="s">
        <v>1008</v>
      </c>
      <c r="BW190" s="18"/>
      <c r="BX190" s="18">
        <v>9</v>
      </c>
      <c r="BY190" s="18" t="s">
        <v>8670</v>
      </c>
      <c r="BZ190" s="18" t="s">
        <v>3230</v>
      </c>
      <c r="CA190" s="18" t="s">
        <v>17633</v>
      </c>
      <c r="CB190" s="18"/>
      <c r="CC190" s="18">
        <v>3</v>
      </c>
      <c r="CD190" s="18" t="s">
        <v>21229</v>
      </c>
      <c r="CE190" s="18" t="s">
        <v>3244</v>
      </c>
      <c r="CF190" s="18" t="s">
        <v>17793</v>
      </c>
      <c r="CG190" s="18"/>
      <c r="CH190" s="18" t="s">
        <v>21230</v>
      </c>
      <c r="CI190" s="18" t="s">
        <v>21231</v>
      </c>
      <c r="CJ190" s="18"/>
      <c r="CK190" s="18"/>
      <c r="CL190" s="18"/>
      <c r="CM190" s="18"/>
      <c r="CN190" s="18"/>
      <c r="CO190" s="18"/>
      <c r="CP190" s="18"/>
      <c r="CQ190" s="18"/>
      <c r="CR190" s="18"/>
      <c r="CS190" s="18"/>
      <c r="CT190" s="18"/>
      <c r="CU190" s="18"/>
      <c r="CV190" s="18"/>
      <c r="CW190" s="18"/>
      <c r="CX190" s="18"/>
      <c r="CY190" s="18"/>
      <c r="CZ190" s="18"/>
      <c r="DA190" s="18"/>
      <c r="DB190" s="18"/>
    </row>
    <row r="191" spans="1:106">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c r="BI191" s="18"/>
      <c r="BJ191" s="18"/>
      <c r="BK191" s="18"/>
      <c r="BL191" s="18"/>
      <c r="BM191" s="18"/>
      <c r="BN191" s="18"/>
      <c r="BO191" s="18"/>
      <c r="BP191" s="18"/>
      <c r="BQ191" s="18"/>
      <c r="BR191" s="18"/>
      <c r="BS191" s="18"/>
      <c r="BT191" s="18"/>
      <c r="BU191" s="18" t="s">
        <v>21232</v>
      </c>
      <c r="BV191" s="18" t="s">
        <v>21233</v>
      </c>
      <c r="BW191" s="18"/>
      <c r="BX191" s="18">
        <v>10</v>
      </c>
      <c r="BY191" s="18" t="s">
        <v>8074</v>
      </c>
      <c r="BZ191" s="18" t="s">
        <v>3230</v>
      </c>
      <c r="CA191" s="18" t="s">
        <v>17633</v>
      </c>
      <c r="CB191" s="18"/>
      <c r="CC191" s="18">
        <v>4</v>
      </c>
      <c r="CD191" s="18" t="s">
        <v>21234</v>
      </c>
      <c r="CE191" s="18" t="s">
        <v>3244</v>
      </c>
      <c r="CF191" s="18" t="s">
        <v>17793</v>
      </c>
      <c r="CG191" s="18"/>
      <c r="CH191" s="18" t="s">
        <v>21235</v>
      </c>
      <c r="CI191" s="18" t="s">
        <v>21236</v>
      </c>
      <c r="CJ191" s="18"/>
      <c r="CK191" s="18"/>
      <c r="CL191" s="18"/>
      <c r="CM191" s="18"/>
      <c r="CN191" s="18"/>
      <c r="CO191" s="18"/>
      <c r="CP191" s="18"/>
      <c r="CQ191" s="18"/>
      <c r="CR191" s="18"/>
      <c r="CS191" s="18"/>
      <c r="CT191" s="18"/>
      <c r="CU191" s="18"/>
      <c r="CV191" s="18"/>
      <c r="CW191" s="18"/>
      <c r="CX191" s="18"/>
      <c r="CY191" s="18"/>
      <c r="CZ191" s="18"/>
      <c r="DA191" s="18"/>
      <c r="DB191" s="18"/>
    </row>
    <row r="192" spans="1:106">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c r="BI192" s="18"/>
      <c r="BJ192" s="18"/>
      <c r="BK192" s="18"/>
      <c r="BL192" s="18"/>
      <c r="BM192" s="18"/>
      <c r="BN192" s="18"/>
      <c r="BO192" s="18"/>
      <c r="BP192" s="18"/>
      <c r="BQ192" s="18"/>
      <c r="BR192" s="18"/>
      <c r="BS192" s="18"/>
      <c r="BT192" s="18"/>
      <c r="BU192" s="18" t="s">
        <v>21237</v>
      </c>
      <c r="BV192" s="18" t="s">
        <v>21238</v>
      </c>
      <c r="BW192" s="18"/>
      <c r="BX192" s="18">
        <v>11</v>
      </c>
      <c r="BY192" s="18" t="s">
        <v>7095</v>
      </c>
      <c r="BZ192" s="18" t="s">
        <v>3230</v>
      </c>
      <c r="CA192" s="18" t="s">
        <v>17633</v>
      </c>
      <c r="CB192" s="18"/>
      <c r="CC192" s="18">
        <v>5</v>
      </c>
      <c r="CD192" s="18" t="s">
        <v>21239</v>
      </c>
      <c r="CE192" s="18" t="s">
        <v>3244</v>
      </c>
      <c r="CF192" s="18" t="s">
        <v>17793</v>
      </c>
      <c r="CG192" s="18"/>
      <c r="CH192" s="18" t="s">
        <v>21240</v>
      </c>
      <c r="CI192" s="18" t="s">
        <v>21241</v>
      </c>
      <c r="CJ192" s="18"/>
      <c r="CK192" s="18"/>
      <c r="CL192" s="18"/>
      <c r="CM192" s="18"/>
      <c r="CN192" s="18"/>
      <c r="CO192" s="18"/>
      <c r="CP192" s="18"/>
      <c r="CQ192" s="18"/>
      <c r="CR192" s="18"/>
      <c r="CS192" s="18"/>
      <c r="CT192" s="18"/>
      <c r="CU192" s="18"/>
      <c r="CV192" s="18"/>
      <c r="CW192" s="18"/>
      <c r="CX192" s="18"/>
      <c r="CY192" s="18"/>
      <c r="CZ192" s="18"/>
      <c r="DA192" s="18"/>
      <c r="DB192" s="18"/>
    </row>
    <row r="193" spans="1:106">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c r="BO193" s="18"/>
      <c r="BP193" s="18"/>
      <c r="BQ193" s="18"/>
      <c r="BR193" s="18"/>
      <c r="BS193" s="18"/>
      <c r="BT193" s="18"/>
      <c r="BU193" s="18" t="s">
        <v>21242</v>
      </c>
      <c r="BV193" s="18" t="s">
        <v>21243</v>
      </c>
      <c r="BW193" s="18"/>
      <c r="BX193" s="18">
        <v>12</v>
      </c>
      <c r="BY193" s="18" t="s">
        <v>7164</v>
      </c>
      <c r="BZ193" s="18" t="s">
        <v>3230</v>
      </c>
      <c r="CA193" s="18" t="s">
        <v>17633</v>
      </c>
      <c r="CB193" s="18"/>
      <c r="CC193" s="18">
        <v>6</v>
      </c>
      <c r="CD193" s="18" t="s">
        <v>21244</v>
      </c>
      <c r="CE193" s="18" t="s">
        <v>3244</v>
      </c>
      <c r="CF193" s="18" t="s">
        <v>17793</v>
      </c>
      <c r="CG193" s="18"/>
      <c r="CH193" s="18" t="s">
        <v>21245</v>
      </c>
      <c r="CI193" s="18" t="s">
        <v>21246</v>
      </c>
      <c r="CJ193" s="18"/>
      <c r="CK193" s="18"/>
      <c r="CL193" s="18"/>
      <c r="CM193" s="18"/>
      <c r="CN193" s="18"/>
      <c r="CO193" s="18"/>
      <c r="CP193" s="18"/>
      <c r="CQ193" s="18"/>
      <c r="CR193" s="18"/>
      <c r="CS193" s="18"/>
      <c r="CT193" s="18"/>
      <c r="CU193" s="18"/>
      <c r="CV193" s="18"/>
      <c r="CW193" s="18"/>
      <c r="CX193" s="18"/>
      <c r="CY193" s="18"/>
      <c r="CZ193" s="18"/>
      <c r="DA193" s="18"/>
      <c r="DB193" s="18"/>
    </row>
    <row r="194" spans="1:106">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c r="BO194" s="18"/>
      <c r="BP194" s="18"/>
      <c r="BQ194" s="18"/>
      <c r="BR194" s="18"/>
      <c r="BS194" s="18"/>
      <c r="BT194" s="18"/>
      <c r="BU194" s="18" t="s">
        <v>3359</v>
      </c>
      <c r="BV194" s="18" t="s">
        <v>987</v>
      </c>
      <c r="BW194" s="18"/>
      <c r="BX194" s="18">
        <v>1</v>
      </c>
      <c r="BY194" s="18"/>
      <c r="BZ194" s="18" t="s">
        <v>3227</v>
      </c>
      <c r="CA194" s="18" t="s">
        <v>17723</v>
      </c>
      <c r="CB194" s="18"/>
      <c r="CC194" s="18"/>
      <c r="CD194" s="18"/>
      <c r="CE194" s="18"/>
      <c r="CF194" s="18"/>
      <c r="CG194" s="18"/>
      <c r="CH194" s="18" t="s">
        <v>21247</v>
      </c>
      <c r="CI194" s="18" t="s">
        <v>21248</v>
      </c>
      <c r="CJ194" s="18"/>
      <c r="CK194" s="18"/>
      <c r="CL194" s="18"/>
      <c r="CM194" s="18"/>
      <c r="CN194" s="18"/>
      <c r="CO194" s="18"/>
      <c r="CP194" s="18"/>
      <c r="CQ194" s="18"/>
      <c r="CR194" s="18"/>
      <c r="CS194" s="18"/>
      <c r="CT194" s="18"/>
      <c r="CU194" s="18"/>
      <c r="CV194" s="18"/>
      <c r="CW194" s="18"/>
      <c r="CX194" s="18"/>
      <c r="CY194" s="18"/>
      <c r="CZ194" s="18"/>
      <c r="DA194" s="18"/>
      <c r="DB194" s="18"/>
    </row>
    <row r="195" spans="1:106">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c r="BO195" s="18"/>
      <c r="BP195" s="18"/>
      <c r="BQ195" s="18"/>
      <c r="BR195" s="18"/>
      <c r="BS195" s="18"/>
      <c r="BT195" s="18"/>
      <c r="BU195" s="18" t="s">
        <v>21249</v>
      </c>
      <c r="BV195" s="18" t="s">
        <v>3306</v>
      </c>
      <c r="BW195" s="18"/>
      <c r="BX195" s="18">
        <v>2</v>
      </c>
      <c r="BY195" s="18"/>
      <c r="BZ195" s="18" t="s">
        <v>3227</v>
      </c>
      <c r="CA195" s="18" t="s">
        <v>17723</v>
      </c>
      <c r="CB195" s="18"/>
      <c r="CC195" s="18"/>
      <c r="CD195" s="18"/>
      <c r="CE195" s="18"/>
      <c r="CF195" s="18"/>
      <c r="CG195" s="18"/>
      <c r="CH195" s="18" t="s">
        <v>21250</v>
      </c>
      <c r="CI195" s="18" t="s">
        <v>21251</v>
      </c>
      <c r="CJ195" s="18"/>
      <c r="CK195" s="18"/>
      <c r="CL195" s="18"/>
      <c r="CM195" s="18"/>
      <c r="CN195" s="18"/>
      <c r="CO195" s="18"/>
      <c r="CP195" s="18"/>
      <c r="CQ195" s="18"/>
      <c r="CR195" s="18"/>
      <c r="CS195" s="18"/>
      <c r="CT195" s="18"/>
      <c r="CU195" s="18"/>
      <c r="CV195" s="18"/>
      <c r="CW195" s="18"/>
      <c r="CX195" s="18"/>
      <c r="CY195" s="18"/>
      <c r="CZ195" s="18"/>
      <c r="DA195" s="18"/>
      <c r="DB195" s="18"/>
    </row>
    <row r="196" spans="1:106">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c r="BO196" s="18"/>
      <c r="BP196" s="18"/>
      <c r="BQ196" s="18"/>
      <c r="BR196" s="18"/>
      <c r="BS196" s="18"/>
      <c r="BT196" s="18"/>
      <c r="BU196" s="18" t="s">
        <v>3360</v>
      </c>
      <c r="BV196" s="18" t="s">
        <v>3291</v>
      </c>
      <c r="BW196" s="18"/>
      <c r="BX196" s="18">
        <v>3</v>
      </c>
      <c r="BY196" s="18"/>
      <c r="BZ196" s="18" t="s">
        <v>3227</v>
      </c>
      <c r="CA196" s="18" t="s">
        <v>17723</v>
      </c>
      <c r="CB196" s="18"/>
      <c r="CC196" s="18"/>
      <c r="CD196" s="18"/>
      <c r="CE196" s="18"/>
      <c r="CF196" s="18"/>
      <c r="CG196" s="18"/>
      <c r="CH196" s="18" t="s">
        <v>21252</v>
      </c>
      <c r="CI196" s="18" t="s">
        <v>21253</v>
      </c>
      <c r="CJ196" s="18"/>
      <c r="CK196" s="18"/>
      <c r="CL196" s="18"/>
      <c r="CM196" s="18"/>
      <c r="CN196" s="18"/>
      <c r="CO196" s="18"/>
      <c r="CP196" s="18"/>
      <c r="CQ196" s="18"/>
      <c r="CR196" s="18"/>
      <c r="CS196" s="18"/>
      <c r="CT196" s="18"/>
      <c r="CU196" s="18"/>
      <c r="CV196" s="18"/>
      <c r="CW196" s="18"/>
      <c r="CX196" s="18"/>
      <c r="CY196" s="18"/>
      <c r="CZ196" s="18"/>
      <c r="DA196" s="18"/>
      <c r="DB196" s="18"/>
    </row>
    <row r="197" spans="1:106">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c r="BO197" s="18"/>
      <c r="BP197" s="18"/>
      <c r="BQ197" s="18"/>
      <c r="BR197" s="18"/>
      <c r="BS197" s="18"/>
      <c r="BT197" s="18"/>
      <c r="BU197" s="18" t="s">
        <v>3333</v>
      </c>
      <c r="BV197" s="18" t="s">
        <v>1010</v>
      </c>
      <c r="BW197" s="18"/>
      <c r="BX197" s="18">
        <v>4</v>
      </c>
      <c r="BY197" s="18"/>
      <c r="BZ197" s="18" t="s">
        <v>3227</v>
      </c>
      <c r="CA197" s="18" t="s">
        <v>17723</v>
      </c>
      <c r="CB197" s="18"/>
      <c r="CC197" s="18"/>
      <c r="CD197" s="18"/>
      <c r="CE197" s="18"/>
      <c r="CF197" s="18"/>
      <c r="CG197" s="18"/>
      <c r="CH197" s="18" t="s">
        <v>21254</v>
      </c>
      <c r="CI197" s="18" t="s">
        <v>21255</v>
      </c>
      <c r="CJ197" s="18"/>
      <c r="CK197" s="18"/>
      <c r="CL197" s="18"/>
      <c r="CM197" s="18"/>
      <c r="CN197" s="18"/>
      <c r="CO197" s="18"/>
      <c r="CP197" s="18"/>
      <c r="CQ197" s="18"/>
      <c r="CR197" s="18"/>
      <c r="CS197" s="18"/>
      <c r="CT197" s="18"/>
      <c r="CU197" s="18"/>
      <c r="CV197" s="18"/>
      <c r="CW197" s="18"/>
      <c r="CX197" s="18"/>
      <c r="CY197" s="18"/>
      <c r="CZ197" s="18"/>
      <c r="DA197" s="18"/>
      <c r="DB197" s="18"/>
    </row>
    <row r="198" spans="1:106">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c r="BO198" s="18"/>
      <c r="BP198" s="18"/>
      <c r="BQ198" s="18"/>
      <c r="BR198" s="18"/>
      <c r="BS198" s="18"/>
      <c r="BT198" s="18"/>
      <c r="BU198" s="18" t="s">
        <v>21256</v>
      </c>
      <c r="BV198" s="18" t="s">
        <v>21257</v>
      </c>
      <c r="BW198" s="18"/>
      <c r="BX198" s="18">
        <v>5</v>
      </c>
      <c r="BY198" s="18"/>
      <c r="BZ198" s="18" t="s">
        <v>3227</v>
      </c>
      <c r="CA198" s="18" t="s">
        <v>17723</v>
      </c>
      <c r="CB198" s="18"/>
      <c r="CC198" s="18"/>
      <c r="CD198" s="18"/>
      <c r="CE198" s="18"/>
      <c r="CF198" s="18"/>
      <c r="CG198" s="18"/>
      <c r="CH198" s="18" t="s">
        <v>21258</v>
      </c>
      <c r="CI198" s="18" t="s">
        <v>21259</v>
      </c>
      <c r="CJ198" s="18"/>
      <c r="CK198" s="18"/>
      <c r="CL198" s="18"/>
      <c r="CM198" s="18"/>
      <c r="CN198" s="18"/>
      <c r="CO198" s="18"/>
      <c r="CP198" s="18"/>
      <c r="CQ198" s="18"/>
      <c r="CR198" s="18"/>
      <c r="CS198" s="18"/>
      <c r="CT198" s="18"/>
      <c r="CU198" s="18"/>
      <c r="CV198" s="18"/>
      <c r="CW198" s="18"/>
      <c r="CX198" s="18"/>
      <c r="CY198" s="18"/>
      <c r="CZ198" s="18"/>
      <c r="DA198" s="18"/>
      <c r="DB198" s="18"/>
    </row>
    <row r="199" spans="1:106">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c r="BO199" s="18"/>
      <c r="BP199" s="18"/>
      <c r="BQ199" s="18"/>
      <c r="BR199" s="18"/>
      <c r="BS199" s="18"/>
      <c r="BT199" s="18"/>
      <c r="BU199" s="18" t="s">
        <v>3329</v>
      </c>
      <c r="BV199" s="18" t="s">
        <v>1011</v>
      </c>
      <c r="BW199" s="18"/>
      <c r="BX199" s="18">
        <v>6</v>
      </c>
      <c r="BY199" s="18"/>
      <c r="BZ199" s="18" t="s">
        <v>3227</v>
      </c>
      <c r="CA199" s="18" t="s">
        <v>17723</v>
      </c>
      <c r="CB199" s="18"/>
      <c r="CC199" s="18"/>
      <c r="CD199" s="18"/>
      <c r="CE199" s="18"/>
      <c r="CF199" s="18"/>
      <c r="CG199" s="18"/>
      <c r="CH199" s="18" t="s">
        <v>21260</v>
      </c>
      <c r="CI199" s="18" t="s">
        <v>21261</v>
      </c>
      <c r="CJ199" s="18"/>
      <c r="CK199" s="18"/>
      <c r="CL199" s="18"/>
      <c r="CM199" s="18"/>
      <c r="CN199" s="18"/>
      <c r="CO199" s="18"/>
      <c r="CP199" s="18"/>
      <c r="CQ199" s="18"/>
      <c r="CR199" s="18"/>
      <c r="CS199" s="18"/>
      <c r="CT199" s="18"/>
      <c r="CU199" s="18"/>
      <c r="CV199" s="18"/>
      <c r="CW199" s="18"/>
      <c r="CX199" s="18"/>
      <c r="CY199" s="18"/>
      <c r="CZ199" s="18"/>
      <c r="DA199" s="18"/>
      <c r="DB199" s="18"/>
    </row>
    <row r="200" spans="1:106">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c r="BO200" s="18"/>
      <c r="BP200" s="18"/>
      <c r="BQ200" s="18"/>
      <c r="BR200" s="18"/>
      <c r="BS200" s="18"/>
      <c r="BT200" s="18"/>
      <c r="BU200" s="18" t="s">
        <v>21262</v>
      </c>
      <c r="BV200" s="18" t="s">
        <v>21263</v>
      </c>
      <c r="BW200" s="18"/>
      <c r="BX200" s="18">
        <v>7</v>
      </c>
      <c r="BY200" s="18"/>
      <c r="BZ200" s="18" t="s">
        <v>3227</v>
      </c>
      <c r="CA200" s="18" t="s">
        <v>17723</v>
      </c>
      <c r="CB200" s="18"/>
      <c r="CC200" s="18"/>
      <c r="CD200" s="18"/>
      <c r="CE200" s="18"/>
      <c r="CF200" s="18"/>
      <c r="CG200" s="18"/>
      <c r="CH200" s="18" t="s">
        <v>21264</v>
      </c>
      <c r="CI200" s="18" t="s">
        <v>21265</v>
      </c>
      <c r="CJ200" s="18"/>
      <c r="CK200" s="18"/>
      <c r="CL200" s="18"/>
      <c r="CM200" s="18"/>
      <c r="CN200" s="18"/>
      <c r="CO200" s="18"/>
      <c r="CP200" s="18"/>
      <c r="CQ200" s="18"/>
      <c r="CR200" s="18"/>
      <c r="CS200" s="18"/>
      <c r="CT200" s="18"/>
      <c r="CU200" s="18"/>
      <c r="CV200" s="18"/>
      <c r="CW200" s="18"/>
      <c r="CX200" s="18"/>
      <c r="CY200" s="18"/>
      <c r="CZ200" s="18"/>
      <c r="DA200" s="18"/>
      <c r="DB200" s="18"/>
    </row>
    <row r="201" spans="1:106">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c r="BO201" s="18"/>
      <c r="BP201" s="18"/>
      <c r="BQ201" s="18"/>
      <c r="BR201" s="18"/>
      <c r="BS201" s="18"/>
      <c r="BT201" s="18"/>
      <c r="BU201" s="18" t="s">
        <v>16328</v>
      </c>
      <c r="BV201" s="18" t="s">
        <v>3305</v>
      </c>
      <c r="BW201" s="18"/>
      <c r="BX201" s="18">
        <v>8</v>
      </c>
      <c r="BY201" s="18"/>
      <c r="BZ201" s="18" t="s">
        <v>3227</v>
      </c>
      <c r="CA201" s="18" t="s">
        <v>17723</v>
      </c>
      <c r="CB201" s="18"/>
      <c r="CC201" s="18"/>
      <c r="CD201" s="18"/>
      <c r="CE201" s="18"/>
      <c r="CF201" s="18"/>
      <c r="CG201" s="18"/>
      <c r="CH201" s="18" t="s">
        <v>21266</v>
      </c>
      <c r="CI201" s="18" t="s">
        <v>21267</v>
      </c>
      <c r="CJ201" s="18"/>
      <c r="CK201" s="18"/>
      <c r="CL201" s="18"/>
      <c r="CM201" s="18"/>
      <c r="CN201" s="18"/>
      <c r="CO201" s="18"/>
      <c r="CP201" s="18"/>
      <c r="CQ201" s="18"/>
      <c r="CR201" s="18"/>
      <c r="CS201" s="18"/>
      <c r="CT201" s="18"/>
      <c r="CU201" s="18"/>
      <c r="CV201" s="18"/>
      <c r="CW201" s="18"/>
      <c r="CX201" s="18"/>
      <c r="CY201" s="18"/>
      <c r="CZ201" s="18"/>
      <c r="DA201" s="18"/>
      <c r="DB201" s="18"/>
    </row>
    <row r="202" spans="1:106">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c r="BO202" s="18"/>
      <c r="BP202" s="18"/>
      <c r="BQ202" s="18"/>
      <c r="BR202" s="18"/>
      <c r="BS202" s="18"/>
      <c r="BT202" s="18"/>
      <c r="BU202" s="18" t="s">
        <v>21268</v>
      </c>
      <c r="BV202" s="18" t="s">
        <v>21269</v>
      </c>
      <c r="BW202" s="18"/>
      <c r="BX202" s="18">
        <v>9</v>
      </c>
      <c r="BY202" s="18"/>
      <c r="BZ202" s="18" t="s">
        <v>3227</v>
      </c>
      <c r="CA202" s="18" t="s">
        <v>17723</v>
      </c>
      <c r="CB202" s="18"/>
      <c r="CC202" s="18"/>
      <c r="CD202" s="18"/>
      <c r="CE202" s="18"/>
      <c r="CF202" s="18"/>
      <c r="CG202" s="18"/>
      <c r="CH202" s="18" t="s">
        <v>21270</v>
      </c>
      <c r="CI202" s="18" t="s">
        <v>21271</v>
      </c>
      <c r="CJ202" s="18"/>
      <c r="CK202" s="18"/>
      <c r="CL202" s="18"/>
      <c r="CM202" s="18"/>
      <c r="CN202" s="18"/>
      <c r="CO202" s="18"/>
      <c r="CP202" s="18"/>
      <c r="CQ202" s="18"/>
      <c r="CR202" s="18"/>
      <c r="CS202" s="18"/>
      <c r="CT202" s="18"/>
      <c r="CU202" s="18"/>
      <c r="CV202" s="18"/>
      <c r="CW202" s="18"/>
      <c r="CX202" s="18"/>
      <c r="CY202" s="18"/>
      <c r="CZ202" s="18"/>
      <c r="DA202" s="18"/>
      <c r="DB202" s="18"/>
    </row>
    <row r="203" spans="1:106">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c r="BI203" s="18"/>
      <c r="BJ203" s="18"/>
      <c r="BK203" s="18"/>
      <c r="BL203" s="18"/>
      <c r="BM203" s="18"/>
      <c r="BN203" s="18"/>
      <c r="BO203" s="18"/>
      <c r="BP203" s="18"/>
      <c r="BQ203" s="18"/>
      <c r="BR203" s="18"/>
      <c r="BS203" s="18"/>
      <c r="BT203" s="18"/>
      <c r="BU203" s="18" t="s">
        <v>21272</v>
      </c>
      <c r="BV203" s="18" t="s">
        <v>3303</v>
      </c>
      <c r="BW203" s="18"/>
      <c r="BX203" s="18">
        <v>10</v>
      </c>
      <c r="BY203" s="18"/>
      <c r="BZ203" s="18" t="s">
        <v>3227</v>
      </c>
      <c r="CA203" s="18" t="s">
        <v>17723</v>
      </c>
      <c r="CB203" s="18"/>
      <c r="CC203" s="18"/>
      <c r="CD203" s="18"/>
      <c r="CE203" s="18"/>
      <c r="CF203" s="18"/>
      <c r="CG203" s="18"/>
      <c r="CH203" s="18" t="s">
        <v>21273</v>
      </c>
      <c r="CI203" s="18" t="s">
        <v>21274</v>
      </c>
      <c r="CJ203" s="18"/>
      <c r="CK203" s="18"/>
      <c r="CL203" s="18"/>
      <c r="CM203" s="18"/>
      <c r="CN203" s="18"/>
      <c r="CO203" s="18"/>
      <c r="CP203" s="18"/>
      <c r="CQ203" s="18"/>
      <c r="CR203" s="18"/>
      <c r="CS203" s="18"/>
      <c r="CT203" s="18"/>
      <c r="CU203" s="18"/>
      <c r="CV203" s="18"/>
      <c r="CW203" s="18"/>
      <c r="CX203" s="18"/>
      <c r="CY203" s="18"/>
      <c r="CZ203" s="18"/>
      <c r="DA203" s="18"/>
      <c r="DB203" s="18"/>
    </row>
    <row r="204" spans="1:106">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c r="BI204" s="18"/>
      <c r="BJ204" s="18"/>
      <c r="BK204" s="18"/>
      <c r="BL204" s="18"/>
      <c r="BM204" s="18"/>
      <c r="BN204" s="18"/>
      <c r="BO204" s="18"/>
      <c r="BP204" s="18"/>
      <c r="BQ204" s="18"/>
      <c r="BR204" s="18"/>
      <c r="BS204" s="18"/>
      <c r="BT204" s="18"/>
      <c r="BU204" s="18" t="s">
        <v>21275</v>
      </c>
      <c r="BV204" s="18" t="s">
        <v>21276</v>
      </c>
      <c r="BW204" s="18"/>
      <c r="BX204" s="18">
        <v>11</v>
      </c>
      <c r="BY204" s="18"/>
      <c r="BZ204" s="18" t="s">
        <v>3227</v>
      </c>
      <c r="CA204" s="18" t="s">
        <v>17723</v>
      </c>
      <c r="CB204" s="18"/>
      <c r="CC204" s="18"/>
      <c r="CD204" s="18"/>
      <c r="CE204" s="18"/>
      <c r="CF204" s="18"/>
      <c r="CG204" s="18"/>
      <c r="CH204" s="18" t="s">
        <v>21277</v>
      </c>
      <c r="CI204" s="18" t="s">
        <v>21278</v>
      </c>
      <c r="CJ204" s="18"/>
      <c r="CK204" s="18"/>
      <c r="CL204" s="18"/>
      <c r="CM204" s="18"/>
      <c r="CN204" s="18"/>
      <c r="CO204" s="18"/>
      <c r="CP204" s="18"/>
      <c r="CQ204" s="18"/>
      <c r="CR204" s="18"/>
      <c r="CS204" s="18"/>
      <c r="CT204" s="18"/>
      <c r="CU204" s="18"/>
      <c r="CV204" s="18"/>
      <c r="CW204" s="18"/>
      <c r="CX204" s="18"/>
      <c r="CY204" s="18"/>
      <c r="CZ204" s="18"/>
      <c r="DA204" s="18"/>
      <c r="DB204" s="18"/>
    </row>
    <row r="205" spans="1:106">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c r="BI205" s="18"/>
      <c r="BJ205" s="18"/>
      <c r="BK205" s="18"/>
      <c r="BL205" s="18"/>
      <c r="BM205" s="18"/>
      <c r="BN205" s="18"/>
      <c r="BO205" s="18"/>
      <c r="BP205" s="18"/>
      <c r="BQ205" s="18"/>
      <c r="BR205" s="18"/>
      <c r="BS205" s="18"/>
      <c r="BT205" s="18"/>
      <c r="BU205" s="18" t="s">
        <v>21279</v>
      </c>
      <c r="BV205" s="18" t="s">
        <v>21280</v>
      </c>
      <c r="BW205" s="18"/>
      <c r="BX205" s="18">
        <v>12</v>
      </c>
      <c r="BY205" s="18"/>
      <c r="BZ205" s="18" t="s">
        <v>3227</v>
      </c>
      <c r="CA205" s="18" t="s">
        <v>17723</v>
      </c>
      <c r="CB205" s="18"/>
      <c r="CC205" s="18"/>
      <c r="CD205" s="18"/>
      <c r="CE205" s="18"/>
      <c r="CF205" s="18"/>
      <c r="CG205" s="18"/>
      <c r="CH205" s="18" t="s">
        <v>21281</v>
      </c>
      <c r="CI205" s="18" t="s">
        <v>21282</v>
      </c>
      <c r="CJ205" s="18"/>
      <c r="CK205" s="18"/>
      <c r="CL205" s="18"/>
      <c r="CM205" s="18"/>
      <c r="CN205" s="18"/>
      <c r="CO205" s="18"/>
      <c r="CP205" s="18"/>
      <c r="CQ205" s="18"/>
      <c r="CR205" s="18"/>
      <c r="CS205" s="18"/>
      <c r="CT205" s="18"/>
      <c r="CU205" s="18"/>
      <c r="CV205" s="18"/>
      <c r="CW205" s="18"/>
      <c r="CX205" s="18"/>
      <c r="CY205" s="18"/>
      <c r="CZ205" s="18"/>
      <c r="DA205" s="18"/>
      <c r="DB205" s="18"/>
    </row>
    <row r="206" spans="1:106">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c r="BI206" s="18"/>
      <c r="BJ206" s="18"/>
      <c r="BK206" s="18"/>
      <c r="BL206" s="18"/>
      <c r="BM206" s="18"/>
      <c r="BN206" s="18"/>
      <c r="BO206" s="18"/>
      <c r="BP206" s="18"/>
      <c r="BQ206" s="18"/>
      <c r="BR206" s="18"/>
      <c r="BS206" s="18"/>
      <c r="BT206" s="18"/>
      <c r="BU206" s="18" t="s">
        <v>3354</v>
      </c>
      <c r="BV206" s="18" t="s">
        <v>1015</v>
      </c>
      <c r="BW206" s="18"/>
      <c r="BX206" s="18">
        <v>1</v>
      </c>
      <c r="BY206" s="18" t="s">
        <v>3386</v>
      </c>
      <c r="BZ206" s="18" t="s">
        <v>3228</v>
      </c>
      <c r="CA206" s="18" t="s">
        <v>17723</v>
      </c>
      <c r="CB206" s="18"/>
      <c r="CC206" s="18"/>
      <c r="CD206" s="18"/>
      <c r="CE206" s="18"/>
      <c r="CF206" s="18"/>
      <c r="CG206" s="18"/>
      <c r="CH206" s="18" t="s">
        <v>21283</v>
      </c>
      <c r="CI206" s="18" t="s">
        <v>21284</v>
      </c>
      <c r="CJ206" s="18"/>
      <c r="CK206" s="18"/>
      <c r="CL206" s="18"/>
      <c r="CM206" s="18"/>
      <c r="CN206" s="18"/>
      <c r="CO206" s="18"/>
      <c r="CP206" s="18"/>
      <c r="CQ206" s="18"/>
      <c r="CR206" s="18"/>
      <c r="CS206" s="18"/>
      <c r="CT206" s="18"/>
      <c r="CU206" s="18"/>
      <c r="CV206" s="18"/>
      <c r="CW206" s="18"/>
      <c r="CX206" s="18"/>
      <c r="CY206" s="18"/>
      <c r="CZ206" s="18"/>
      <c r="DA206" s="18"/>
      <c r="DB206" s="18"/>
    </row>
    <row r="207" spans="1:106">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c r="BI207" s="18"/>
      <c r="BJ207" s="18"/>
      <c r="BK207" s="18"/>
      <c r="BL207" s="18"/>
      <c r="BM207" s="18"/>
      <c r="BN207" s="18"/>
      <c r="BO207" s="18"/>
      <c r="BP207" s="18"/>
      <c r="BQ207" s="18"/>
      <c r="BR207" s="18"/>
      <c r="BS207" s="18"/>
      <c r="BT207" s="18"/>
      <c r="BU207" s="18" t="s">
        <v>21285</v>
      </c>
      <c r="BV207" s="18" t="s">
        <v>21286</v>
      </c>
      <c r="BW207" s="18"/>
      <c r="BX207" s="18">
        <v>2</v>
      </c>
      <c r="BY207" s="18" t="s">
        <v>3435</v>
      </c>
      <c r="BZ207" s="18" t="s">
        <v>3228</v>
      </c>
      <c r="CA207" s="18" t="s">
        <v>17723</v>
      </c>
      <c r="CB207" s="18"/>
      <c r="CC207" s="18"/>
      <c r="CD207" s="18"/>
      <c r="CE207" s="18"/>
      <c r="CF207" s="18"/>
      <c r="CG207" s="18"/>
      <c r="CH207" s="18" t="s">
        <v>21287</v>
      </c>
      <c r="CI207" s="18" t="s">
        <v>17737</v>
      </c>
      <c r="CJ207" s="18"/>
      <c r="CK207" s="18"/>
      <c r="CL207" s="18"/>
      <c r="CM207" s="18"/>
      <c r="CN207" s="18"/>
      <c r="CO207" s="18"/>
      <c r="CP207" s="18"/>
      <c r="CQ207" s="18"/>
      <c r="CR207" s="18"/>
      <c r="CS207" s="18"/>
      <c r="CT207" s="18"/>
      <c r="CU207" s="18"/>
      <c r="CV207" s="18"/>
      <c r="CW207" s="18"/>
      <c r="CX207" s="18"/>
      <c r="CY207" s="18"/>
      <c r="CZ207" s="18"/>
      <c r="DA207" s="18"/>
      <c r="DB207" s="18"/>
    </row>
    <row r="208" spans="1:106">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c r="BI208" s="18"/>
      <c r="BJ208" s="18"/>
      <c r="BK208" s="18"/>
      <c r="BL208" s="18"/>
      <c r="BM208" s="18"/>
      <c r="BN208" s="18"/>
      <c r="BO208" s="18"/>
      <c r="BP208" s="18"/>
      <c r="BQ208" s="18"/>
      <c r="BR208" s="18"/>
      <c r="BS208" s="18"/>
      <c r="BT208" s="18"/>
      <c r="BU208" s="18" t="s">
        <v>21288</v>
      </c>
      <c r="BV208" s="18" t="s">
        <v>3298</v>
      </c>
      <c r="BW208" s="18"/>
      <c r="BX208" s="18">
        <v>3</v>
      </c>
      <c r="BY208" s="18" t="s">
        <v>8735</v>
      </c>
      <c r="BZ208" s="18" t="s">
        <v>3228</v>
      </c>
      <c r="CA208" s="18" t="s">
        <v>17723</v>
      </c>
      <c r="CB208" s="18"/>
      <c r="CC208" s="18"/>
      <c r="CD208" s="18"/>
      <c r="CE208" s="18"/>
      <c r="CF208" s="18"/>
      <c r="CG208" s="18"/>
      <c r="CH208" s="18" t="s">
        <v>21289</v>
      </c>
      <c r="CI208" s="18" t="s">
        <v>21290</v>
      </c>
      <c r="CJ208" s="18"/>
      <c r="CK208" s="18"/>
      <c r="CL208" s="18"/>
      <c r="CM208" s="18"/>
      <c r="CN208" s="18"/>
      <c r="CO208" s="18"/>
      <c r="CP208" s="18"/>
      <c r="CQ208" s="18"/>
      <c r="CR208" s="18"/>
      <c r="CS208" s="18"/>
      <c r="CT208" s="18"/>
      <c r="CU208" s="18"/>
      <c r="CV208" s="18"/>
      <c r="CW208" s="18"/>
      <c r="CX208" s="18"/>
      <c r="CY208" s="18"/>
      <c r="CZ208" s="18"/>
      <c r="DA208" s="18"/>
      <c r="DB208" s="18"/>
    </row>
    <row r="209" spans="1:106">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c r="BI209" s="18"/>
      <c r="BJ209" s="18"/>
      <c r="BK209" s="18"/>
      <c r="BL209" s="18"/>
      <c r="BM209" s="18"/>
      <c r="BN209" s="18"/>
      <c r="BO209" s="18"/>
      <c r="BP209" s="18"/>
      <c r="BQ209" s="18"/>
      <c r="BR209" s="18"/>
      <c r="BS209" s="18"/>
      <c r="BT209" s="18"/>
      <c r="BU209" s="18" t="s">
        <v>21291</v>
      </c>
      <c r="BV209" s="18" t="s">
        <v>21292</v>
      </c>
      <c r="BW209" s="18"/>
      <c r="BX209" s="18">
        <v>4</v>
      </c>
      <c r="BY209" s="18" t="s">
        <v>3550</v>
      </c>
      <c r="BZ209" s="18" t="s">
        <v>3228</v>
      </c>
      <c r="CA209" s="18" t="s">
        <v>17723</v>
      </c>
      <c r="CB209" s="18"/>
      <c r="CC209" s="18"/>
      <c r="CD209" s="18"/>
      <c r="CE209" s="18"/>
      <c r="CF209" s="18"/>
      <c r="CG209" s="18"/>
      <c r="CH209" s="18" t="s">
        <v>21293</v>
      </c>
      <c r="CI209" s="18" t="s">
        <v>21294</v>
      </c>
      <c r="CJ209" s="18"/>
      <c r="CK209" s="18"/>
      <c r="CL209" s="18"/>
      <c r="CM209" s="18"/>
      <c r="CN209" s="18"/>
      <c r="CO209" s="18"/>
      <c r="CP209" s="18"/>
      <c r="CQ209" s="18"/>
      <c r="CR209" s="18"/>
      <c r="CS209" s="18"/>
      <c r="CT209" s="18"/>
      <c r="CU209" s="18"/>
      <c r="CV209" s="18"/>
      <c r="CW209" s="18"/>
      <c r="CX209" s="18"/>
      <c r="CY209" s="18"/>
      <c r="CZ209" s="18"/>
      <c r="DA209" s="18"/>
      <c r="DB209" s="18"/>
    </row>
    <row r="210" spans="1:106">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c r="BI210" s="18"/>
      <c r="BJ210" s="18"/>
      <c r="BK210" s="18"/>
      <c r="BL210" s="18"/>
      <c r="BM210" s="18"/>
      <c r="BN210" s="18"/>
      <c r="BO210" s="18"/>
      <c r="BP210" s="18"/>
      <c r="BQ210" s="18"/>
      <c r="BR210" s="18"/>
      <c r="BS210" s="18"/>
      <c r="BT210" s="18"/>
      <c r="BU210" s="18" t="s">
        <v>21295</v>
      </c>
      <c r="BV210" s="18" t="s">
        <v>3300</v>
      </c>
      <c r="BW210" s="18"/>
      <c r="BX210" s="18">
        <v>5</v>
      </c>
      <c r="BY210" s="18" t="s">
        <v>8799</v>
      </c>
      <c r="BZ210" s="18" t="s">
        <v>3228</v>
      </c>
      <c r="CA210" s="18" t="s">
        <v>17723</v>
      </c>
      <c r="CB210" s="18"/>
      <c r="CC210" s="18"/>
      <c r="CD210" s="18"/>
      <c r="CE210" s="18"/>
      <c r="CF210" s="18"/>
      <c r="CG210" s="18"/>
      <c r="CH210" s="18" t="s">
        <v>21296</v>
      </c>
      <c r="CI210" s="18" t="s">
        <v>21297</v>
      </c>
      <c r="CJ210" s="18"/>
      <c r="CK210" s="18"/>
      <c r="CL210" s="18"/>
      <c r="CM210" s="18"/>
      <c r="CN210" s="18"/>
      <c r="CO210" s="18"/>
      <c r="CP210" s="18"/>
      <c r="CQ210" s="18"/>
      <c r="CR210" s="18"/>
      <c r="CS210" s="18"/>
      <c r="CT210" s="18"/>
      <c r="CU210" s="18"/>
      <c r="CV210" s="18"/>
      <c r="CW210" s="18"/>
      <c r="CX210" s="18"/>
      <c r="CY210" s="18"/>
      <c r="CZ210" s="18"/>
      <c r="DA210" s="18"/>
      <c r="DB210" s="18"/>
    </row>
    <row r="211" spans="1:106">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c r="AE211" s="18"/>
      <c r="AF211" s="18"/>
      <c r="AG211" s="18"/>
      <c r="AH211" s="18"/>
      <c r="AI211" s="18"/>
      <c r="AJ211" s="18"/>
      <c r="AK211" s="18"/>
      <c r="AL211" s="18"/>
      <c r="AM211" s="18"/>
      <c r="AN211" s="18"/>
      <c r="AO211" s="18"/>
      <c r="AP211" s="18"/>
      <c r="AQ211" s="18"/>
      <c r="AR211" s="18"/>
      <c r="AS211" s="18"/>
      <c r="AT211" s="18"/>
      <c r="AU211" s="18"/>
      <c r="AV211" s="18"/>
      <c r="AW211" s="18"/>
      <c r="AX211" s="18"/>
      <c r="AY211" s="18"/>
      <c r="AZ211" s="18"/>
      <c r="BA211" s="18"/>
      <c r="BB211" s="18"/>
      <c r="BC211" s="18"/>
      <c r="BD211" s="18"/>
      <c r="BE211" s="18"/>
      <c r="BF211" s="18"/>
      <c r="BG211" s="18"/>
      <c r="BH211" s="18"/>
      <c r="BI211" s="18"/>
      <c r="BJ211" s="18"/>
      <c r="BK211" s="18"/>
      <c r="BL211" s="18"/>
      <c r="BM211" s="18"/>
      <c r="BN211" s="18"/>
      <c r="BO211" s="18"/>
      <c r="BP211" s="18"/>
      <c r="BQ211" s="18"/>
      <c r="BR211" s="18"/>
      <c r="BS211" s="18"/>
      <c r="BT211" s="18"/>
      <c r="BU211" s="18" t="s">
        <v>3383</v>
      </c>
      <c r="BV211" s="18" t="s">
        <v>3308</v>
      </c>
      <c r="BW211" s="18"/>
      <c r="BX211" s="18">
        <v>6</v>
      </c>
      <c r="BY211" s="18" t="s">
        <v>3674</v>
      </c>
      <c r="BZ211" s="18" t="s">
        <v>3228</v>
      </c>
      <c r="CA211" s="18" t="s">
        <v>17723</v>
      </c>
      <c r="CB211" s="18"/>
      <c r="CC211" s="18"/>
      <c r="CD211" s="18"/>
      <c r="CE211" s="18"/>
      <c r="CF211" s="18"/>
      <c r="CG211" s="18"/>
      <c r="CH211" s="18" t="s">
        <v>21298</v>
      </c>
      <c r="CI211" s="18" t="s">
        <v>21299</v>
      </c>
      <c r="CJ211" s="18"/>
      <c r="CK211" s="18"/>
      <c r="CL211" s="18"/>
      <c r="CM211" s="18"/>
      <c r="CN211" s="18"/>
      <c r="CO211" s="18"/>
      <c r="CP211" s="18"/>
      <c r="CQ211" s="18"/>
      <c r="CR211" s="18"/>
      <c r="CS211" s="18"/>
      <c r="CT211" s="18"/>
      <c r="CU211" s="18"/>
      <c r="CV211" s="18"/>
      <c r="CW211" s="18"/>
      <c r="CX211" s="18"/>
      <c r="CY211" s="18"/>
      <c r="CZ211" s="18"/>
      <c r="DA211" s="18"/>
      <c r="DB211" s="18"/>
    </row>
    <row r="212" spans="1:106">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c r="BC212" s="18"/>
      <c r="BD212" s="18"/>
      <c r="BE212" s="18"/>
      <c r="BF212" s="18"/>
      <c r="BG212" s="18"/>
      <c r="BH212" s="18"/>
      <c r="BI212" s="18"/>
      <c r="BJ212" s="18"/>
      <c r="BK212" s="18"/>
      <c r="BL212" s="18"/>
      <c r="BM212" s="18"/>
      <c r="BN212" s="18"/>
      <c r="BO212" s="18"/>
      <c r="BP212" s="18"/>
      <c r="BQ212" s="18"/>
      <c r="BR212" s="18"/>
      <c r="BS212" s="18"/>
      <c r="BT212" s="18"/>
      <c r="BU212" s="18"/>
      <c r="BV212" s="18"/>
      <c r="BW212" s="18"/>
      <c r="BX212" s="18">
        <v>7</v>
      </c>
      <c r="BY212" s="18" t="s">
        <v>8863</v>
      </c>
      <c r="BZ212" s="18" t="s">
        <v>3228</v>
      </c>
      <c r="CA212" s="18" t="s">
        <v>17723</v>
      </c>
      <c r="CB212" s="18"/>
      <c r="CC212" s="18"/>
      <c r="CD212" s="18"/>
      <c r="CE212" s="18"/>
      <c r="CF212" s="18"/>
      <c r="CG212" s="18"/>
      <c r="CH212" s="18" t="s">
        <v>21300</v>
      </c>
      <c r="CI212" s="18" t="s">
        <v>21301</v>
      </c>
      <c r="CJ212" s="18"/>
      <c r="CK212" s="18"/>
      <c r="CL212" s="18"/>
      <c r="CM212" s="18"/>
      <c r="CN212" s="18"/>
      <c r="CO212" s="18"/>
      <c r="CP212" s="18"/>
      <c r="CQ212" s="18"/>
      <c r="CR212" s="18"/>
      <c r="CS212" s="18"/>
      <c r="CT212" s="18"/>
      <c r="CU212" s="18"/>
      <c r="CV212" s="18"/>
      <c r="CW212" s="18"/>
      <c r="CX212" s="18"/>
      <c r="CY212" s="18"/>
      <c r="CZ212" s="18"/>
      <c r="DA212" s="18"/>
      <c r="DB212" s="18"/>
    </row>
    <row r="213" spans="1:106">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c r="AK213" s="18"/>
      <c r="AL213" s="18"/>
      <c r="AM213" s="18"/>
      <c r="AN213" s="18"/>
      <c r="AO213" s="18"/>
      <c r="AP213" s="18"/>
      <c r="AQ213" s="18"/>
      <c r="AR213" s="18"/>
      <c r="AS213" s="18"/>
      <c r="AT213" s="18"/>
      <c r="AU213" s="18"/>
      <c r="AV213" s="18"/>
      <c r="AW213" s="18"/>
      <c r="AX213" s="18"/>
      <c r="AY213" s="18"/>
      <c r="AZ213" s="18"/>
      <c r="BA213" s="18"/>
      <c r="BB213" s="18"/>
      <c r="BC213" s="18"/>
      <c r="BD213" s="18"/>
      <c r="BE213" s="18"/>
      <c r="BF213" s="18"/>
      <c r="BG213" s="18"/>
      <c r="BH213" s="18"/>
      <c r="BI213" s="18"/>
      <c r="BJ213" s="18"/>
      <c r="BK213" s="18"/>
      <c r="BL213" s="18"/>
      <c r="BM213" s="18"/>
      <c r="BN213" s="18"/>
      <c r="BO213" s="18"/>
      <c r="BP213" s="18"/>
      <c r="BQ213" s="18"/>
      <c r="BR213" s="18"/>
      <c r="BS213" s="18"/>
      <c r="BT213" s="18"/>
      <c r="BU213" s="18"/>
      <c r="BV213" s="18"/>
      <c r="BW213" s="18"/>
      <c r="BX213" s="18">
        <v>8</v>
      </c>
      <c r="BY213" s="18" t="s">
        <v>8926</v>
      </c>
      <c r="BZ213" s="18" t="s">
        <v>3228</v>
      </c>
      <c r="CA213" s="18" t="s">
        <v>17723</v>
      </c>
      <c r="CB213" s="18"/>
      <c r="CC213" s="18"/>
      <c r="CD213" s="18"/>
      <c r="CE213" s="18"/>
      <c r="CF213" s="18"/>
      <c r="CG213" s="18"/>
      <c r="CH213" s="18" t="s">
        <v>21302</v>
      </c>
      <c r="CI213" s="18" t="s">
        <v>21303</v>
      </c>
      <c r="CJ213" s="18"/>
      <c r="CK213" s="18"/>
      <c r="CL213" s="18"/>
      <c r="CM213" s="18"/>
      <c r="CN213" s="18"/>
      <c r="CO213" s="18"/>
      <c r="CP213" s="18"/>
      <c r="CQ213" s="18"/>
      <c r="CR213" s="18"/>
      <c r="CS213" s="18"/>
      <c r="CT213" s="18"/>
      <c r="CU213" s="18"/>
      <c r="CV213" s="18"/>
      <c r="CW213" s="18"/>
      <c r="CX213" s="18"/>
      <c r="CY213" s="18"/>
      <c r="CZ213" s="18"/>
      <c r="DA213" s="18"/>
      <c r="DB213" s="18"/>
    </row>
    <row r="214" spans="1:106">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c r="BC214" s="18"/>
      <c r="BD214" s="18"/>
      <c r="BE214" s="18"/>
      <c r="BF214" s="18"/>
      <c r="BG214" s="18"/>
      <c r="BH214" s="18"/>
      <c r="BI214" s="18"/>
      <c r="BJ214" s="18"/>
      <c r="BK214" s="18"/>
      <c r="BL214" s="18"/>
      <c r="BM214" s="18"/>
      <c r="BN214" s="18"/>
      <c r="BO214" s="18"/>
      <c r="BP214" s="18"/>
      <c r="BQ214" s="18"/>
      <c r="BR214" s="18"/>
      <c r="BS214" s="18"/>
      <c r="BT214" s="18"/>
      <c r="BU214" s="18"/>
      <c r="BV214" s="18"/>
      <c r="BW214" s="18"/>
      <c r="BX214" s="18">
        <v>9</v>
      </c>
      <c r="BY214" s="18" t="s">
        <v>3861</v>
      </c>
      <c r="BZ214" s="18" t="s">
        <v>3228</v>
      </c>
      <c r="CA214" s="18" t="s">
        <v>17723</v>
      </c>
      <c r="CB214" s="18"/>
      <c r="CC214" s="18"/>
      <c r="CD214" s="18"/>
      <c r="CE214" s="18"/>
      <c r="CF214" s="18"/>
      <c r="CG214" s="18"/>
      <c r="CH214" s="18" t="s">
        <v>21304</v>
      </c>
      <c r="CI214" s="18" t="s">
        <v>21305</v>
      </c>
      <c r="CJ214" s="18"/>
      <c r="CK214" s="18"/>
      <c r="CL214" s="18"/>
      <c r="CM214" s="18"/>
      <c r="CN214" s="18"/>
      <c r="CO214" s="18"/>
      <c r="CP214" s="18"/>
      <c r="CQ214" s="18"/>
      <c r="CR214" s="18"/>
      <c r="CS214" s="18"/>
      <c r="CT214" s="18"/>
      <c r="CU214" s="18"/>
      <c r="CV214" s="18"/>
      <c r="CW214" s="18"/>
      <c r="CX214" s="18"/>
      <c r="CY214" s="18"/>
      <c r="CZ214" s="18"/>
      <c r="DA214" s="18"/>
      <c r="DB214" s="18"/>
    </row>
    <row r="215" spans="1:106">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c r="AE215" s="18"/>
      <c r="AF215" s="18"/>
      <c r="AG215" s="18"/>
      <c r="AH215" s="18"/>
      <c r="AI215" s="18"/>
      <c r="AJ215" s="18"/>
      <c r="AK215" s="18"/>
      <c r="AL215" s="18"/>
      <c r="AM215" s="18"/>
      <c r="AN215" s="18"/>
      <c r="AO215" s="18"/>
      <c r="AP215" s="18"/>
      <c r="AQ215" s="18"/>
      <c r="AR215" s="18"/>
      <c r="AS215" s="18"/>
      <c r="AT215" s="18"/>
      <c r="AU215" s="18"/>
      <c r="AV215" s="18"/>
      <c r="AW215" s="18"/>
      <c r="AX215" s="18"/>
      <c r="AY215" s="18"/>
      <c r="AZ215" s="18"/>
      <c r="BA215" s="18"/>
      <c r="BB215" s="18"/>
      <c r="BC215" s="18"/>
      <c r="BD215" s="18"/>
      <c r="BE215" s="18"/>
      <c r="BF215" s="18"/>
      <c r="BG215" s="18"/>
      <c r="BH215" s="18"/>
      <c r="BI215" s="18"/>
      <c r="BJ215" s="18"/>
      <c r="BK215" s="18"/>
      <c r="BL215" s="18"/>
      <c r="BM215" s="18"/>
      <c r="BN215" s="18"/>
      <c r="BO215" s="18"/>
      <c r="BP215" s="18"/>
      <c r="BQ215" s="18"/>
      <c r="BR215" s="18"/>
      <c r="BS215" s="18"/>
      <c r="BT215" s="18"/>
      <c r="BU215" s="18"/>
      <c r="BV215" s="18"/>
      <c r="BW215" s="18"/>
      <c r="BX215" s="18">
        <v>10</v>
      </c>
      <c r="BY215" s="18" t="s">
        <v>3928</v>
      </c>
      <c r="BZ215" s="18" t="s">
        <v>3228</v>
      </c>
      <c r="CA215" s="18" t="s">
        <v>17723</v>
      </c>
      <c r="CB215" s="18"/>
      <c r="CC215" s="18"/>
      <c r="CD215" s="18"/>
      <c r="CE215" s="18"/>
      <c r="CF215" s="18"/>
      <c r="CG215" s="18"/>
      <c r="CH215" s="18" t="s">
        <v>21306</v>
      </c>
      <c r="CI215" s="18" t="s">
        <v>21307</v>
      </c>
      <c r="CJ215" s="18"/>
      <c r="CK215" s="18"/>
      <c r="CL215" s="18"/>
      <c r="CM215" s="18"/>
      <c r="CN215" s="18"/>
      <c r="CO215" s="18"/>
      <c r="CP215" s="18"/>
      <c r="CQ215" s="18"/>
      <c r="CR215" s="18"/>
      <c r="CS215" s="18"/>
      <c r="CT215" s="18"/>
      <c r="CU215" s="18"/>
      <c r="CV215" s="18"/>
      <c r="CW215" s="18"/>
      <c r="CX215" s="18"/>
      <c r="CY215" s="18"/>
      <c r="CZ215" s="18"/>
      <c r="DA215" s="18"/>
      <c r="DB215" s="18"/>
    </row>
    <row r="216" spans="1:106">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c r="BC216" s="18"/>
      <c r="BD216" s="18"/>
      <c r="BE216" s="18"/>
      <c r="BF216" s="18"/>
      <c r="BG216" s="18"/>
      <c r="BH216" s="18"/>
      <c r="BI216" s="18"/>
      <c r="BJ216" s="18"/>
      <c r="BK216" s="18"/>
      <c r="BL216" s="18"/>
      <c r="BM216" s="18"/>
      <c r="BN216" s="18"/>
      <c r="BO216" s="18"/>
      <c r="BP216" s="18"/>
      <c r="BQ216" s="18"/>
      <c r="BR216" s="18"/>
      <c r="BS216" s="18"/>
      <c r="BT216" s="18"/>
      <c r="BU216" s="18"/>
      <c r="BV216" s="18"/>
      <c r="BW216" s="18"/>
      <c r="BX216" s="18">
        <v>11</v>
      </c>
      <c r="BY216" s="18" t="s">
        <v>8992</v>
      </c>
      <c r="BZ216" s="18" t="s">
        <v>3228</v>
      </c>
      <c r="CA216" s="18" t="s">
        <v>17723</v>
      </c>
      <c r="CB216" s="18"/>
      <c r="CC216" s="18"/>
      <c r="CD216" s="18"/>
      <c r="CE216" s="18"/>
      <c r="CF216" s="18"/>
      <c r="CG216" s="18"/>
      <c r="CH216" s="18" t="s">
        <v>21308</v>
      </c>
      <c r="CI216" s="18" t="s">
        <v>21309</v>
      </c>
      <c r="CJ216" s="18"/>
      <c r="CK216" s="18"/>
      <c r="CL216" s="18"/>
      <c r="CM216" s="18"/>
      <c r="CN216" s="18"/>
      <c r="CO216" s="18"/>
      <c r="CP216" s="18"/>
      <c r="CQ216" s="18"/>
      <c r="CR216" s="18"/>
      <c r="CS216" s="18"/>
      <c r="CT216" s="18"/>
      <c r="CU216" s="18"/>
      <c r="CV216" s="18"/>
      <c r="CW216" s="18"/>
      <c r="CX216" s="18"/>
      <c r="CY216" s="18"/>
      <c r="CZ216" s="18"/>
      <c r="DA216" s="18"/>
      <c r="DB216" s="18"/>
    </row>
    <row r="217" spans="1:106">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c r="AE217" s="18"/>
      <c r="AF217" s="18"/>
      <c r="AG217" s="18"/>
      <c r="AH217" s="18"/>
      <c r="AI217" s="18"/>
      <c r="AJ217" s="18"/>
      <c r="AK217" s="18"/>
      <c r="AL217" s="18"/>
      <c r="AM217" s="18"/>
      <c r="AN217" s="18"/>
      <c r="AO217" s="18"/>
      <c r="AP217" s="18"/>
      <c r="AQ217" s="18"/>
      <c r="AR217" s="18"/>
      <c r="AS217" s="18"/>
      <c r="AT217" s="18"/>
      <c r="AU217" s="18"/>
      <c r="AV217" s="18"/>
      <c r="AW217" s="18"/>
      <c r="AX217" s="18"/>
      <c r="AY217" s="18"/>
      <c r="AZ217" s="18"/>
      <c r="BA217" s="18"/>
      <c r="BB217" s="18"/>
      <c r="BC217" s="18"/>
      <c r="BD217" s="18"/>
      <c r="BE217" s="18"/>
      <c r="BF217" s="18"/>
      <c r="BG217" s="18"/>
      <c r="BH217" s="18"/>
      <c r="BI217" s="18"/>
      <c r="BJ217" s="18"/>
      <c r="BK217" s="18"/>
      <c r="BL217" s="18"/>
      <c r="BM217" s="18"/>
      <c r="BN217" s="18"/>
      <c r="BO217" s="18"/>
      <c r="BP217" s="18"/>
      <c r="BQ217" s="18"/>
      <c r="BR217" s="18"/>
      <c r="BS217" s="18"/>
      <c r="BT217" s="18"/>
      <c r="BU217" s="18"/>
      <c r="BV217" s="18"/>
      <c r="BW217" s="18"/>
      <c r="BX217" s="18">
        <v>12</v>
      </c>
      <c r="BY217" s="18" t="s">
        <v>4057</v>
      </c>
      <c r="BZ217" s="18" t="s">
        <v>3228</v>
      </c>
      <c r="CA217" s="18" t="s">
        <v>17723</v>
      </c>
      <c r="CB217" s="18"/>
      <c r="CC217" s="18"/>
      <c r="CD217" s="18"/>
      <c r="CE217" s="18"/>
      <c r="CF217" s="18"/>
      <c r="CG217" s="18"/>
      <c r="CH217" s="18" t="s">
        <v>21310</v>
      </c>
      <c r="CI217" s="18" t="s">
        <v>21311</v>
      </c>
      <c r="CJ217" s="18"/>
      <c r="CK217" s="18"/>
      <c r="CL217" s="18"/>
      <c r="CM217" s="18"/>
      <c r="CN217" s="18"/>
      <c r="CO217" s="18"/>
      <c r="CP217" s="18"/>
      <c r="CQ217" s="18"/>
      <c r="CR217" s="18"/>
      <c r="CS217" s="18"/>
      <c r="CT217" s="18"/>
      <c r="CU217" s="18"/>
      <c r="CV217" s="18"/>
      <c r="CW217" s="18"/>
      <c r="CX217" s="18"/>
      <c r="CY217" s="18"/>
      <c r="CZ217" s="18"/>
      <c r="DA217" s="18"/>
      <c r="DB217" s="18"/>
    </row>
    <row r="218" spans="1:106">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c r="BC218" s="18"/>
      <c r="BD218" s="18"/>
      <c r="BE218" s="18"/>
      <c r="BF218" s="18"/>
      <c r="BG218" s="18"/>
      <c r="BH218" s="18"/>
      <c r="BI218" s="18"/>
      <c r="BJ218" s="18"/>
      <c r="BK218" s="18"/>
      <c r="BL218" s="18"/>
      <c r="BM218" s="18"/>
      <c r="BN218" s="18"/>
      <c r="BO218" s="18"/>
      <c r="BP218" s="18"/>
      <c r="BQ218" s="18"/>
      <c r="BR218" s="18"/>
      <c r="BS218" s="18"/>
      <c r="BT218" s="18"/>
      <c r="BU218" s="18"/>
      <c r="BV218" s="18"/>
      <c r="BW218" s="18"/>
      <c r="BX218" s="18">
        <v>1</v>
      </c>
      <c r="BY218" s="18" t="s">
        <v>9059</v>
      </c>
      <c r="BZ218" s="18" t="s">
        <v>3229</v>
      </c>
      <c r="CA218" s="18" t="s">
        <v>17723</v>
      </c>
      <c r="CB218" s="18"/>
      <c r="CC218" s="18"/>
      <c r="CD218" s="18"/>
      <c r="CE218" s="18"/>
      <c r="CF218" s="18"/>
      <c r="CG218" s="18"/>
      <c r="CH218" s="18" t="s">
        <v>21312</v>
      </c>
      <c r="CI218" s="18" t="s">
        <v>20027</v>
      </c>
      <c r="CJ218" s="18"/>
      <c r="CK218" s="18"/>
      <c r="CL218" s="18"/>
      <c r="CM218" s="18"/>
      <c r="CN218" s="18"/>
      <c r="CO218" s="18"/>
      <c r="CP218" s="18"/>
      <c r="CQ218" s="18"/>
      <c r="CR218" s="18"/>
      <c r="CS218" s="18"/>
      <c r="CT218" s="18"/>
      <c r="CU218" s="18"/>
      <c r="CV218" s="18"/>
      <c r="CW218" s="18"/>
      <c r="CX218" s="18"/>
      <c r="CY218" s="18"/>
      <c r="CZ218" s="18"/>
      <c r="DA218" s="18"/>
      <c r="DB218" s="18"/>
    </row>
    <row r="219" spans="1:106">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c r="AE219" s="18"/>
      <c r="AF219" s="18"/>
      <c r="AG219" s="18"/>
      <c r="AH219" s="18"/>
      <c r="AI219" s="18"/>
      <c r="AJ219" s="18"/>
      <c r="AK219" s="18"/>
      <c r="AL219" s="18"/>
      <c r="AM219" s="18"/>
      <c r="AN219" s="18"/>
      <c r="AO219" s="18"/>
      <c r="AP219" s="18"/>
      <c r="AQ219" s="18"/>
      <c r="AR219" s="18"/>
      <c r="AS219" s="18"/>
      <c r="AT219" s="18"/>
      <c r="AU219" s="18"/>
      <c r="AV219" s="18"/>
      <c r="AW219" s="18"/>
      <c r="AX219" s="18"/>
      <c r="AY219" s="18"/>
      <c r="AZ219" s="18"/>
      <c r="BA219" s="18"/>
      <c r="BB219" s="18"/>
      <c r="BC219" s="18"/>
      <c r="BD219" s="18"/>
      <c r="BE219" s="18"/>
      <c r="BF219" s="18"/>
      <c r="BG219" s="18"/>
      <c r="BH219" s="18"/>
      <c r="BI219" s="18"/>
      <c r="BJ219" s="18"/>
      <c r="BK219" s="18"/>
      <c r="BL219" s="18"/>
      <c r="BM219" s="18"/>
      <c r="BN219" s="18"/>
      <c r="BO219" s="18"/>
      <c r="BP219" s="18"/>
      <c r="BQ219" s="18"/>
      <c r="BR219" s="18"/>
      <c r="BS219" s="18"/>
      <c r="BT219" s="18"/>
      <c r="BU219" s="18"/>
      <c r="BV219" s="18"/>
      <c r="BW219" s="18"/>
      <c r="BX219" s="18">
        <v>2</v>
      </c>
      <c r="BY219" s="18" t="s">
        <v>4115</v>
      </c>
      <c r="BZ219" s="18" t="s">
        <v>3229</v>
      </c>
      <c r="CA219" s="18" t="s">
        <v>17723</v>
      </c>
      <c r="CB219" s="18"/>
      <c r="CC219" s="18"/>
      <c r="CD219" s="18"/>
      <c r="CE219" s="18"/>
      <c r="CF219" s="18"/>
      <c r="CG219" s="18"/>
      <c r="CH219" s="18" t="s">
        <v>21313</v>
      </c>
      <c r="CI219" s="18" t="s">
        <v>21314</v>
      </c>
      <c r="CJ219" s="18"/>
      <c r="CK219" s="18"/>
      <c r="CL219" s="18"/>
      <c r="CM219" s="18"/>
      <c r="CN219" s="18"/>
      <c r="CO219" s="18"/>
      <c r="CP219" s="18"/>
      <c r="CQ219" s="18"/>
      <c r="CR219" s="18"/>
      <c r="CS219" s="18"/>
      <c r="CT219" s="18"/>
      <c r="CU219" s="18"/>
      <c r="CV219" s="18"/>
      <c r="CW219" s="18"/>
      <c r="CX219" s="18"/>
      <c r="CY219" s="18"/>
      <c r="CZ219" s="18"/>
      <c r="DA219" s="18"/>
      <c r="DB219" s="18"/>
    </row>
    <row r="220" spans="1:106">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c r="BC220" s="18"/>
      <c r="BD220" s="18"/>
      <c r="BE220" s="18"/>
      <c r="BF220" s="18"/>
      <c r="BG220" s="18"/>
      <c r="BH220" s="18"/>
      <c r="BI220" s="18"/>
      <c r="BJ220" s="18"/>
      <c r="BK220" s="18"/>
      <c r="BL220" s="18"/>
      <c r="BM220" s="18"/>
      <c r="BN220" s="18"/>
      <c r="BO220" s="18"/>
      <c r="BP220" s="18"/>
      <c r="BQ220" s="18"/>
      <c r="BR220" s="18"/>
      <c r="BS220" s="18"/>
      <c r="BT220" s="18"/>
      <c r="BU220" s="18"/>
      <c r="BV220" s="18"/>
      <c r="BW220" s="18"/>
      <c r="BX220" s="18">
        <v>3</v>
      </c>
      <c r="BY220" s="18" t="s">
        <v>4252</v>
      </c>
      <c r="BZ220" s="18" t="s">
        <v>3229</v>
      </c>
      <c r="CA220" s="18" t="s">
        <v>17723</v>
      </c>
      <c r="CB220" s="18"/>
      <c r="CC220" s="18"/>
      <c r="CD220" s="18"/>
      <c r="CE220" s="18"/>
      <c r="CF220" s="18"/>
      <c r="CG220" s="18"/>
      <c r="CH220" s="18" t="s">
        <v>21315</v>
      </c>
      <c r="CI220" s="18" t="s">
        <v>21316</v>
      </c>
      <c r="CJ220" s="18"/>
      <c r="CK220" s="18"/>
      <c r="CL220" s="18"/>
      <c r="CM220" s="18"/>
      <c r="CN220" s="18"/>
      <c r="CO220" s="18"/>
      <c r="CP220" s="18"/>
      <c r="CQ220" s="18"/>
      <c r="CR220" s="18"/>
      <c r="CS220" s="18"/>
      <c r="CT220" s="18"/>
      <c r="CU220" s="18"/>
      <c r="CV220" s="18"/>
      <c r="CW220" s="18"/>
      <c r="CX220" s="18"/>
      <c r="CY220" s="18"/>
      <c r="CZ220" s="18"/>
      <c r="DA220" s="18"/>
      <c r="DB220" s="18"/>
    </row>
    <row r="221" spans="1:106">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c r="AE221" s="18"/>
      <c r="AF221" s="18"/>
      <c r="AG221" s="18"/>
      <c r="AH221" s="18"/>
      <c r="AI221" s="18"/>
      <c r="AJ221" s="18"/>
      <c r="AK221" s="18"/>
      <c r="AL221" s="18"/>
      <c r="AM221" s="18"/>
      <c r="AN221" s="18"/>
      <c r="AO221" s="18"/>
      <c r="AP221" s="18"/>
      <c r="AQ221" s="18"/>
      <c r="AR221" s="18"/>
      <c r="AS221" s="18"/>
      <c r="AT221" s="18"/>
      <c r="AU221" s="18"/>
      <c r="AV221" s="18"/>
      <c r="AW221" s="18"/>
      <c r="AX221" s="18"/>
      <c r="AY221" s="18"/>
      <c r="AZ221" s="18"/>
      <c r="BA221" s="18"/>
      <c r="BB221" s="18"/>
      <c r="BC221" s="18"/>
      <c r="BD221" s="18"/>
      <c r="BE221" s="18"/>
      <c r="BF221" s="18"/>
      <c r="BG221" s="18"/>
      <c r="BH221" s="18"/>
      <c r="BI221" s="18"/>
      <c r="BJ221" s="18"/>
      <c r="BK221" s="18"/>
      <c r="BL221" s="18"/>
      <c r="BM221" s="18"/>
      <c r="BN221" s="18"/>
      <c r="BO221" s="18"/>
      <c r="BP221" s="18"/>
      <c r="BQ221" s="18"/>
      <c r="BR221" s="18"/>
      <c r="BS221" s="18"/>
      <c r="BT221" s="18"/>
      <c r="BU221" s="18"/>
      <c r="BV221" s="18"/>
      <c r="BW221" s="18"/>
      <c r="BX221" s="18">
        <v>4</v>
      </c>
      <c r="BY221" s="18" t="s">
        <v>6218</v>
      </c>
      <c r="BZ221" s="18" t="s">
        <v>3229</v>
      </c>
      <c r="CA221" s="18" t="s">
        <v>17723</v>
      </c>
      <c r="CB221" s="18"/>
      <c r="CC221" s="18"/>
      <c r="CD221" s="18"/>
      <c r="CE221" s="18"/>
      <c r="CF221" s="18"/>
      <c r="CG221" s="18"/>
      <c r="CH221" s="18" t="s">
        <v>21317</v>
      </c>
      <c r="CI221" s="18" t="s">
        <v>21318</v>
      </c>
      <c r="CJ221" s="18"/>
      <c r="CK221" s="18"/>
      <c r="CL221" s="18"/>
      <c r="CM221" s="18"/>
      <c r="CN221" s="18"/>
      <c r="CO221" s="18"/>
      <c r="CP221" s="18"/>
      <c r="CQ221" s="18"/>
      <c r="CR221" s="18"/>
      <c r="CS221" s="18"/>
      <c r="CT221" s="18"/>
      <c r="CU221" s="18"/>
      <c r="CV221" s="18"/>
      <c r="CW221" s="18"/>
      <c r="CX221" s="18"/>
      <c r="CY221" s="18"/>
      <c r="CZ221" s="18"/>
      <c r="DA221" s="18"/>
      <c r="DB221" s="18"/>
    </row>
    <row r="222" spans="1:106">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c r="BC222" s="18"/>
      <c r="BD222" s="18"/>
      <c r="BE222" s="18"/>
      <c r="BF222" s="18"/>
      <c r="BG222" s="18"/>
      <c r="BH222" s="18"/>
      <c r="BI222" s="18"/>
      <c r="BJ222" s="18"/>
      <c r="BK222" s="18"/>
      <c r="BL222" s="18"/>
      <c r="BM222" s="18"/>
      <c r="BN222" s="18"/>
      <c r="BO222" s="18"/>
      <c r="BP222" s="18"/>
      <c r="BQ222" s="18"/>
      <c r="BR222" s="18"/>
      <c r="BS222" s="18"/>
      <c r="BT222" s="18"/>
      <c r="BU222" s="18"/>
      <c r="BV222" s="18"/>
      <c r="BW222" s="18"/>
      <c r="BX222" s="18">
        <v>5</v>
      </c>
      <c r="BY222" s="18" t="s">
        <v>4387</v>
      </c>
      <c r="BZ222" s="18" t="s">
        <v>3229</v>
      </c>
      <c r="CA222" s="18" t="s">
        <v>17723</v>
      </c>
      <c r="CB222" s="18"/>
      <c r="CC222" s="18"/>
      <c r="CD222" s="18"/>
      <c r="CE222" s="18"/>
      <c r="CF222" s="18"/>
      <c r="CG222" s="18"/>
      <c r="CH222" s="18" t="s">
        <v>21319</v>
      </c>
      <c r="CI222" s="18" t="s">
        <v>21320</v>
      </c>
      <c r="CJ222" s="18"/>
      <c r="CK222" s="18"/>
      <c r="CL222" s="18"/>
      <c r="CM222" s="18"/>
      <c r="CN222" s="18"/>
      <c r="CO222" s="18"/>
      <c r="CP222" s="18"/>
      <c r="CQ222" s="18"/>
      <c r="CR222" s="18"/>
      <c r="CS222" s="18"/>
      <c r="CT222" s="18"/>
      <c r="CU222" s="18"/>
      <c r="CV222" s="18"/>
      <c r="CW222" s="18"/>
      <c r="CX222" s="18"/>
      <c r="CY222" s="18"/>
      <c r="CZ222" s="18"/>
      <c r="DA222" s="18"/>
      <c r="DB222" s="18"/>
    </row>
    <row r="223" spans="1:106">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c r="AZ223" s="18"/>
      <c r="BA223" s="18"/>
      <c r="BB223" s="18"/>
      <c r="BC223" s="18"/>
      <c r="BD223" s="18"/>
      <c r="BE223" s="18"/>
      <c r="BF223" s="18"/>
      <c r="BG223" s="18"/>
      <c r="BH223" s="18"/>
      <c r="BI223" s="18"/>
      <c r="BJ223" s="18"/>
      <c r="BK223" s="18"/>
      <c r="BL223" s="18"/>
      <c r="BM223" s="18"/>
      <c r="BN223" s="18"/>
      <c r="BO223" s="18"/>
      <c r="BP223" s="18"/>
      <c r="BQ223" s="18"/>
      <c r="BR223" s="18"/>
      <c r="BS223" s="18"/>
      <c r="BT223" s="18"/>
      <c r="BU223" s="18"/>
      <c r="BV223" s="18"/>
      <c r="BW223" s="18"/>
      <c r="BX223" s="18">
        <v>6</v>
      </c>
      <c r="BY223" s="18" t="s">
        <v>9124</v>
      </c>
      <c r="BZ223" s="18" t="s">
        <v>3229</v>
      </c>
      <c r="CA223" s="18" t="s">
        <v>17723</v>
      </c>
      <c r="CB223" s="18"/>
      <c r="CC223" s="18"/>
      <c r="CD223" s="18"/>
      <c r="CE223" s="18"/>
      <c r="CF223" s="18"/>
      <c r="CG223" s="18"/>
      <c r="CH223" s="18" t="s">
        <v>21321</v>
      </c>
      <c r="CI223" s="18" t="s">
        <v>21322</v>
      </c>
      <c r="CJ223" s="18"/>
      <c r="CK223" s="18"/>
      <c r="CL223" s="18"/>
      <c r="CM223" s="18"/>
      <c r="CN223" s="18"/>
      <c r="CO223" s="18"/>
      <c r="CP223" s="18"/>
      <c r="CQ223" s="18"/>
      <c r="CR223" s="18"/>
      <c r="CS223" s="18"/>
      <c r="CT223" s="18"/>
      <c r="CU223" s="18"/>
      <c r="CV223" s="18"/>
      <c r="CW223" s="18"/>
      <c r="CX223" s="18"/>
      <c r="CY223" s="18"/>
      <c r="CZ223" s="18"/>
      <c r="DA223" s="18"/>
      <c r="DB223" s="18"/>
    </row>
    <row r="224" spans="1:106">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c r="BC224" s="18"/>
      <c r="BD224" s="18"/>
      <c r="BE224" s="18"/>
      <c r="BF224" s="18"/>
      <c r="BG224" s="18"/>
      <c r="BH224" s="18"/>
      <c r="BI224" s="18"/>
      <c r="BJ224" s="18"/>
      <c r="BK224" s="18"/>
      <c r="BL224" s="18"/>
      <c r="BM224" s="18"/>
      <c r="BN224" s="18"/>
      <c r="BO224" s="18"/>
      <c r="BP224" s="18"/>
      <c r="BQ224" s="18"/>
      <c r="BR224" s="18"/>
      <c r="BS224" s="18"/>
      <c r="BT224" s="18"/>
      <c r="BU224" s="18"/>
      <c r="BV224" s="18"/>
      <c r="BW224" s="18"/>
      <c r="BX224" s="18">
        <v>7</v>
      </c>
      <c r="BY224" s="18" t="s">
        <v>4520</v>
      </c>
      <c r="BZ224" s="18" t="s">
        <v>3229</v>
      </c>
      <c r="CA224" s="18" t="s">
        <v>17723</v>
      </c>
      <c r="CB224" s="18"/>
      <c r="CC224" s="18"/>
      <c r="CD224" s="18"/>
      <c r="CE224" s="18"/>
      <c r="CF224" s="18"/>
      <c r="CG224" s="18"/>
      <c r="CH224" s="18" t="s">
        <v>21323</v>
      </c>
      <c r="CI224" s="18" t="s">
        <v>21324</v>
      </c>
      <c r="CJ224" s="18"/>
      <c r="CK224" s="18"/>
      <c r="CL224" s="18"/>
      <c r="CM224" s="18"/>
      <c r="CN224" s="18"/>
      <c r="CO224" s="18"/>
      <c r="CP224" s="18"/>
      <c r="CQ224" s="18"/>
      <c r="CR224" s="18"/>
      <c r="CS224" s="18"/>
      <c r="CT224" s="18"/>
      <c r="CU224" s="18"/>
      <c r="CV224" s="18"/>
      <c r="CW224" s="18"/>
      <c r="CX224" s="18"/>
      <c r="CY224" s="18"/>
      <c r="CZ224" s="18"/>
      <c r="DA224" s="18"/>
      <c r="DB224" s="18"/>
    </row>
    <row r="225" spans="1:106">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18"/>
      <c r="AW225" s="18"/>
      <c r="AX225" s="18"/>
      <c r="AY225" s="18"/>
      <c r="AZ225" s="18"/>
      <c r="BA225" s="18"/>
      <c r="BB225" s="18"/>
      <c r="BC225" s="18"/>
      <c r="BD225" s="18"/>
      <c r="BE225" s="18"/>
      <c r="BF225" s="18"/>
      <c r="BG225" s="18"/>
      <c r="BH225" s="18"/>
      <c r="BI225" s="18"/>
      <c r="BJ225" s="18"/>
      <c r="BK225" s="18"/>
      <c r="BL225" s="18"/>
      <c r="BM225" s="18"/>
      <c r="BN225" s="18"/>
      <c r="BO225" s="18"/>
      <c r="BP225" s="18"/>
      <c r="BQ225" s="18"/>
      <c r="BR225" s="18"/>
      <c r="BS225" s="18"/>
      <c r="BT225" s="18"/>
      <c r="BU225" s="18"/>
      <c r="BV225" s="18"/>
      <c r="BW225" s="18"/>
      <c r="BX225" s="18">
        <v>8</v>
      </c>
      <c r="BY225" s="18" t="s">
        <v>6420</v>
      </c>
      <c r="BZ225" s="18" t="s">
        <v>3229</v>
      </c>
      <c r="CA225" s="18" t="s">
        <v>17723</v>
      </c>
      <c r="CB225" s="18"/>
      <c r="CC225" s="18"/>
      <c r="CD225" s="18"/>
      <c r="CE225" s="18"/>
      <c r="CF225" s="18"/>
      <c r="CG225" s="18"/>
      <c r="CH225" s="18" t="s">
        <v>21325</v>
      </c>
      <c r="CI225" s="18" t="s">
        <v>21326</v>
      </c>
      <c r="CJ225" s="18"/>
      <c r="CK225" s="18"/>
      <c r="CL225" s="18"/>
      <c r="CM225" s="18"/>
      <c r="CN225" s="18"/>
      <c r="CO225" s="18"/>
      <c r="CP225" s="18"/>
      <c r="CQ225" s="18"/>
      <c r="CR225" s="18"/>
      <c r="CS225" s="18"/>
      <c r="CT225" s="18"/>
      <c r="CU225" s="18"/>
      <c r="CV225" s="18"/>
      <c r="CW225" s="18"/>
      <c r="CX225" s="18"/>
      <c r="CY225" s="18"/>
      <c r="CZ225" s="18"/>
      <c r="DA225" s="18"/>
      <c r="DB225" s="18"/>
    </row>
    <row r="226" spans="1:106">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c r="BC226" s="18"/>
      <c r="BD226" s="18"/>
      <c r="BE226" s="18"/>
      <c r="BF226" s="18"/>
      <c r="BG226" s="18"/>
      <c r="BH226" s="18"/>
      <c r="BI226" s="18"/>
      <c r="BJ226" s="18"/>
      <c r="BK226" s="18"/>
      <c r="BL226" s="18"/>
      <c r="BM226" s="18"/>
      <c r="BN226" s="18"/>
      <c r="BO226" s="18"/>
      <c r="BP226" s="18"/>
      <c r="BQ226" s="18"/>
      <c r="BR226" s="18"/>
      <c r="BS226" s="18"/>
      <c r="BT226" s="18"/>
      <c r="BU226" s="18"/>
      <c r="BV226" s="18"/>
      <c r="BW226" s="18"/>
      <c r="BX226" s="18">
        <v>9</v>
      </c>
      <c r="BY226" s="18" t="s">
        <v>6555</v>
      </c>
      <c r="BZ226" s="18" t="s">
        <v>3229</v>
      </c>
      <c r="CA226" s="18" t="s">
        <v>17723</v>
      </c>
      <c r="CB226" s="18"/>
      <c r="CC226" s="18"/>
      <c r="CD226" s="18"/>
      <c r="CE226" s="18"/>
      <c r="CF226" s="18"/>
      <c r="CG226" s="18"/>
      <c r="CH226" s="18" t="s">
        <v>21327</v>
      </c>
      <c r="CI226" s="18" t="s">
        <v>21328</v>
      </c>
      <c r="CJ226" s="18"/>
      <c r="CK226" s="18"/>
      <c r="CL226" s="18"/>
      <c r="CM226" s="18"/>
      <c r="CN226" s="18"/>
      <c r="CO226" s="18"/>
      <c r="CP226" s="18"/>
      <c r="CQ226" s="18"/>
      <c r="CR226" s="18"/>
      <c r="CS226" s="18"/>
      <c r="CT226" s="18"/>
      <c r="CU226" s="18"/>
      <c r="CV226" s="18"/>
      <c r="CW226" s="18"/>
      <c r="CX226" s="18"/>
      <c r="CY226" s="18"/>
      <c r="CZ226" s="18"/>
      <c r="DA226" s="18"/>
      <c r="DB226" s="18"/>
    </row>
    <row r="227" spans="1:106">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18"/>
      <c r="AW227" s="18"/>
      <c r="AX227" s="18"/>
      <c r="AY227" s="18"/>
      <c r="AZ227" s="18"/>
      <c r="BA227" s="18"/>
      <c r="BB227" s="18"/>
      <c r="BC227" s="18"/>
      <c r="BD227" s="18"/>
      <c r="BE227" s="18"/>
      <c r="BF227" s="18"/>
      <c r="BG227" s="18"/>
      <c r="BH227" s="18"/>
      <c r="BI227" s="18"/>
      <c r="BJ227" s="18"/>
      <c r="BK227" s="18"/>
      <c r="BL227" s="18"/>
      <c r="BM227" s="18"/>
      <c r="BN227" s="18"/>
      <c r="BO227" s="18"/>
      <c r="BP227" s="18"/>
      <c r="BQ227" s="18"/>
      <c r="BR227" s="18"/>
      <c r="BS227" s="18"/>
      <c r="BT227" s="18"/>
      <c r="BU227" s="18"/>
      <c r="BV227" s="18"/>
      <c r="BW227" s="18"/>
      <c r="BX227" s="18">
        <v>10</v>
      </c>
      <c r="BY227" s="18" t="s">
        <v>9192</v>
      </c>
      <c r="BZ227" s="18" t="s">
        <v>3229</v>
      </c>
      <c r="CA227" s="18" t="s">
        <v>17723</v>
      </c>
      <c r="CB227" s="18"/>
      <c r="CC227" s="18"/>
      <c r="CD227" s="18"/>
      <c r="CE227" s="18"/>
      <c r="CF227" s="18"/>
      <c r="CG227" s="18"/>
      <c r="CH227" s="18" t="s">
        <v>21329</v>
      </c>
      <c r="CI227" s="18" t="s">
        <v>21330</v>
      </c>
      <c r="CJ227" s="18"/>
      <c r="CK227" s="18"/>
      <c r="CL227" s="18"/>
      <c r="CM227" s="18"/>
      <c r="CN227" s="18"/>
      <c r="CO227" s="18"/>
      <c r="CP227" s="18"/>
      <c r="CQ227" s="18"/>
      <c r="CR227" s="18"/>
      <c r="CS227" s="18"/>
      <c r="CT227" s="18"/>
      <c r="CU227" s="18"/>
      <c r="CV227" s="18"/>
      <c r="CW227" s="18"/>
      <c r="CX227" s="18"/>
      <c r="CY227" s="18"/>
      <c r="CZ227" s="18"/>
      <c r="DA227" s="18"/>
      <c r="DB227" s="18"/>
    </row>
    <row r="228" spans="1:106">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c r="BC228" s="18"/>
      <c r="BD228" s="18"/>
      <c r="BE228" s="18"/>
      <c r="BF228" s="18"/>
      <c r="BG228" s="18"/>
      <c r="BH228" s="18"/>
      <c r="BI228" s="18"/>
      <c r="BJ228" s="18"/>
      <c r="BK228" s="18"/>
      <c r="BL228" s="18"/>
      <c r="BM228" s="18"/>
      <c r="BN228" s="18"/>
      <c r="BO228" s="18"/>
      <c r="BP228" s="18"/>
      <c r="BQ228" s="18"/>
      <c r="BR228" s="18"/>
      <c r="BS228" s="18"/>
      <c r="BT228" s="18"/>
      <c r="BU228" s="18"/>
      <c r="BV228" s="18"/>
      <c r="BW228" s="18"/>
      <c r="BX228" s="18">
        <v>11</v>
      </c>
      <c r="BY228" s="18" t="s">
        <v>4857</v>
      </c>
      <c r="BZ228" s="18" t="s">
        <v>3229</v>
      </c>
      <c r="CA228" s="18" t="s">
        <v>17723</v>
      </c>
      <c r="CB228" s="18"/>
      <c r="CC228" s="18"/>
      <c r="CD228" s="18"/>
      <c r="CE228" s="18"/>
      <c r="CF228" s="18"/>
      <c r="CG228" s="18"/>
      <c r="CH228" s="18" t="s">
        <v>21331</v>
      </c>
      <c r="CI228" s="18" t="s">
        <v>21332</v>
      </c>
      <c r="CJ228" s="18"/>
      <c r="CK228" s="18"/>
      <c r="CL228" s="18"/>
      <c r="CM228" s="18"/>
      <c r="CN228" s="18"/>
      <c r="CO228" s="18"/>
      <c r="CP228" s="18"/>
      <c r="CQ228" s="18"/>
      <c r="CR228" s="18"/>
      <c r="CS228" s="18"/>
      <c r="CT228" s="18"/>
      <c r="CU228" s="18"/>
      <c r="CV228" s="18"/>
      <c r="CW228" s="18"/>
      <c r="CX228" s="18"/>
      <c r="CY228" s="18"/>
      <c r="CZ228" s="18"/>
      <c r="DA228" s="18"/>
      <c r="DB228" s="18"/>
    </row>
    <row r="229" spans="1:106">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18"/>
      <c r="BA229" s="18"/>
      <c r="BB229" s="18"/>
      <c r="BC229" s="18"/>
      <c r="BD229" s="18"/>
      <c r="BE229" s="18"/>
      <c r="BF229" s="18"/>
      <c r="BG229" s="18"/>
      <c r="BH229" s="18"/>
      <c r="BI229" s="18"/>
      <c r="BJ229" s="18"/>
      <c r="BK229" s="18"/>
      <c r="BL229" s="18"/>
      <c r="BM229" s="18"/>
      <c r="BN229" s="18"/>
      <c r="BO229" s="18"/>
      <c r="BP229" s="18"/>
      <c r="BQ229" s="18"/>
      <c r="BR229" s="18"/>
      <c r="BS229" s="18"/>
      <c r="BT229" s="18"/>
      <c r="BU229" s="18"/>
      <c r="BV229" s="18"/>
      <c r="BW229" s="18"/>
      <c r="BX229" s="18">
        <v>12</v>
      </c>
      <c r="BY229" s="18" t="s">
        <v>4790</v>
      </c>
      <c r="BZ229" s="18" t="s">
        <v>3229</v>
      </c>
      <c r="CA229" s="18" t="s">
        <v>17723</v>
      </c>
      <c r="CB229" s="18"/>
      <c r="CC229" s="18"/>
      <c r="CD229" s="18"/>
      <c r="CE229" s="18"/>
      <c r="CF229" s="18"/>
      <c r="CG229" s="18"/>
      <c r="CH229" s="18" t="s">
        <v>21333</v>
      </c>
      <c r="CI229" s="18" t="s">
        <v>21334</v>
      </c>
      <c r="CJ229" s="18"/>
      <c r="CK229" s="18"/>
      <c r="CL229" s="18"/>
      <c r="CM229" s="18"/>
      <c r="CN229" s="18"/>
      <c r="CO229" s="18"/>
      <c r="CP229" s="18"/>
      <c r="CQ229" s="18"/>
      <c r="CR229" s="18"/>
      <c r="CS229" s="18"/>
      <c r="CT229" s="18"/>
      <c r="CU229" s="18"/>
      <c r="CV229" s="18"/>
      <c r="CW229" s="18"/>
      <c r="CX229" s="18"/>
      <c r="CY229" s="18"/>
      <c r="CZ229" s="18"/>
      <c r="DA229" s="18"/>
      <c r="DB229" s="18"/>
    </row>
    <row r="230" spans="1:106">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c r="BC230" s="18"/>
      <c r="BD230" s="18"/>
      <c r="BE230" s="18"/>
      <c r="BF230" s="18"/>
      <c r="BG230" s="18"/>
      <c r="BH230" s="18"/>
      <c r="BI230" s="18"/>
      <c r="BJ230" s="18"/>
      <c r="BK230" s="18"/>
      <c r="BL230" s="18"/>
      <c r="BM230" s="18"/>
      <c r="BN230" s="18"/>
      <c r="BO230" s="18"/>
      <c r="BP230" s="18"/>
      <c r="BQ230" s="18"/>
      <c r="BR230" s="18"/>
      <c r="BS230" s="18"/>
      <c r="BT230" s="18"/>
      <c r="BU230" s="18"/>
      <c r="BV230" s="18"/>
      <c r="BW230" s="18"/>
      <c r="BX230" s="18">
        <v>1</v>
      </c>
      <c r="BY230" s="18" t="s">
        <v>6623</v>
      </c>
      <c r="BZ230" s="18" t="s">
        <v>3230</v>
      </c>
      <c r="CA230" s="18" t="s">
        <v>17723</v>
      </c>
      <c r="CB230" s="18"/>
      <c r="CC230" s="18"/>
      <c r="CD230" s="18"/>
      <c r="CE230" s="18"/>
      <c r="CF230" s="18"/>
      <c r="CG230" s="18"/>
      <c r="CH230" s="18" t="s">
        <v>21335</v>
      </c>
      <c r="CI230" s="18" t="s">
        <v>21336</v>
      </c>
      <c r="CJ230" s="18"/>
      <c r="CK230" s="18"/>
      <c r="CL230" s="18"/>
      <c r="CM230" s="18"/>
      <c r="CN230" s="18"/>
      <c r="CO230" s="18"/>
      <c r="CP230" s="18"/>
      <c r="CQ230" s="18"/>
      <c r="CR230" s="18"/>
      <c r="CS230" s="18"/>
      <c r="CT230" s="18"/>
      <c r="CU230" s="18"/>
      <c r="CV230" s="18"/>
      <c r="CW230" s="18"/>
      <c r="CX230" s="18"/>
      <c r="CY230" s="18"/>
      <c r="CZ230" s="18"/>
      <c r="DA230" s="18"/>
      <c r="DB230" s="18"/>
    </row>
    <row r="231" spans="1:106">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c r="AI231" s="18"/>
      <c r="AJ231" s="18"/>
      <c r="AK231" s="18"/>
      <c r="AL231" s="18"/>
      <c r="AM231" s="18"/>
      <c r="AN231" s="18"/>
      <c r="AO231" s="18"/>
      <c r="AP231" s="18"/>
      <c r="AQ231" s="18"/>
      <c r="AR231" s="18"/>
      <c r="AS231" s="18"/>
      <c r="AT231" s="18"/>
      <c r="AU231" s="18"/>
      <c r="AV231" s="18"/>
      <c r="AW231" s="18"/>
      <c r="AX231" s="18"/>
      <c r="AY231" s="18"/>
      <c r="AZ231" s="18"/>
      <c r="BA231" s="18"/>
      <c r="BB231" s="18"/>
      <c r="BC231" s="18"/>
      <c r="BD231" s="18"/>
      <c r="BE231" s="18"/>
      <c r="BF231" s="18"/>
      <c r="BG231" s="18"/>
      <c r="BH231" s="18"/>
      <c r="BI231" s="18"/>
      <c r="BJ231" s="18"/>
      <c r="BK231" s="18"/>
      <c r="BL231" s="18"/>
      <c r="BM231" s="18"/>
      <c r="BN231" s="18"/>
      <c r="BO231" s="18"/>
      <c r="BP231" s="18"/>
      <c r="BQ231" s="18"/>
      <c r="BR231" s="18"/>
      <c r="BS231" s="18"/>
      <c r="BT231" s="18"/>
      <c r="BU231" s="18"/>
      <c r="BV231" s="18"/>
      <c r="BW231" s="18"/>
      <c r="BX231" s="18">
        <v>2</v>
      </c>
      <c r="BY231" s="18" t="s">
        <v>4926</v>
      </c>
      <c r="BZ231" s="18" t="s">
        <v>3230</v>
      </c>
      <c r="CA231" s="18" t="s">
        <v>17723</v>
      </c>
      <c r="CB231" s="18"/>
      <c r="CC231" s="18"/>
      <c r="CD231" s="18"/>
      <c r="CE231" s="18"/>
      <c r="CF231" s="18"/>
      <c r="CG231" s="18"/>
      <c r="CH231" s="18" t="s">
        <v>21337</v>
      </c>
      <c r="CI231" s="18" t="s">
        <v>21338</v>
      </c>
      <c r="CJ231" s="18"/>
      <c r="CK231" s="18"/>
      <c r="CL231" s="18"/>
      <c r="CM231" s="18"/>
      <c r="CN231" s="18"/>
      <c r="CO231" s="18"/>
      <c r="CP231" s="18"/>
      <c r="CQ231" s="18"/>
      <c r="CR231" s="18"/>
      <c r="CS231" s="18"/>
      <c r="CT231" s="18"/>
      <c r="CU231" s="18"/>
      <c r="CV231" s="18"/>
      <c r="CW231" s="18"/>
      <c r="CX231" s="18"/>
      <c r="CY231" s="18"/>
      <c r="CZ231" s="18"/>
      <c r="DA231" s="18"/>
      <c r="DB231" s="18"/>
    </row>
    <row r="232" spans="1:106">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c r="BI232" s="18"/>
      <c r="BJ232" s="18"/>
      <c r="BK232" s="18"/>
      <c r="BL232" s="18"/>
      <c r="BM232" s="18"/>
      <c r="BN232" s="18"/>
      <c r="BO232" s="18"/>
      <c r="BP232" s="18"/>
      <c r="BQ232" s="18"/>
      <c r="BR232" s="18"/>
      <c r="BS232" s="18"/>
      <c r="BT232" s="18"/>
      <c r="BU232" s="18"/>
      <c r="BV232" s="18"/>
      <c r="BW232" s="18"/>
      <c r="BX232" s="18">
        <v>3</v>
      </c>
      <c r="BY232" s="18" t="s">
        <v>9259</v>
      </c>
      <c r="BZ232" s="18" t="s">
        <v>3230</v>
      </c>
      <c r="CA232" s="18" t="s">
        <v>17723</v>
      </c>
      <c r="CB232" s="18"/>
      <c r="CC232" s="18"/>
      <c r="CD232" s="18"/>
      <c r="CE232" s="18"/>
      <c r="CF232" s="18"/>
      <c r="CG232" s="18"/>
      <c r="CH232" s="18" t="s">
        <v>21339</v>
      </c>
      <c r="CI232" s="18" t="s">
        <v>21340</v>
      </c>
      <c r="CJ232" s="18"/>
      <c r="CK232" s="18"/>
      <c r="CL232" s="18"/>
      <c r="CM232" s="18"/>
      <c r="CN232" s="18"/>
      <c r="CO232" s="18"/>
      <c r="CP232" s="18"/>
      <c r="CQ232" s="18"/>
      <c r="CR232" s="18"/>
      <c r="CS232" s="18"/>
      <c r="CT232" s="18"/>
      <c r="CU232" s="18"/>
      <c r="CV232" s="18"/>
      <c r="CW232" s="18"/>
      <c r="CX232" s="18"/>
      <c r="CY232" s="18"/>
      <c r="CZ232" s="18"/>
      <c r="DA232" s="18"/>
      <c r="DB232" s="18"/>
    </row>
    <row r="233" spans="1:106">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c r="AE233" s="18"/>
      <c r="AF233" s="18"/>
      <c r="AG233" s="18"/>
      <c r="AH233" s="18"/>
      <c r="AI233" s="18"/>
      <c r="AJ233" s="18"/>
      <c r="AK233" s="18"/>
      <c r="AL233" s="18"/>
      <c r="AM233" s="18"/>
      <c r="AN233" s="18"/>
      <c r="AO233" s="18"/>
      <c r="AP233" s="18"/>
      <c r="AQ233" s="18"/>
      <c r="AR233" s="18"/>
      <c r="AS233" s="18"/>
      <c r="AT233" s="18"/>
      <c r="AU233" s="18"/>
      <c r="AV233" s="18"/>
      <c r="AW233" s="18"/>
      <c r="AX233" s="18"/>
      <c r="AY233" s="18"/>
      <c r="AZ233" s="18"/>
      <c r="BA233" s="18"/>
      <c r="BB233" s="18"/>
      <c r="BC233" s="18"/>
      <c r="BD233" s="18"/>
      <c r="BE233" s="18"/>
      <c r="BF233" s="18"/>
      <c r="BG233" s="18"/>
      <c r="BH233" s="18"/>
      <c r="BI233" s="18"/>
      <c r="BJ233" s="18"/>
      <c r="BK233" s="18"/>
      <c r="BL233" s="18"/>
      <c r="BM233" s="18"/>
      <c r="BN233" s="18"/>
      <c r="BO233" s="18"/>
      <c r="BP233" s="18"/>
      <c r="BQ233" s="18"/>
      <c r="BR233" s="18"/>
      <c r="BS233" s="18"/>
      <c r="BT233" s="18"/>
      <c r="BU233" s="18"/>
      <c r="BV233" s="18"/>
      <c r="BW233" s="18"/>
      <c r="BX233" s="18">
        <v>4</v>
      </c>
      <c r="BY233" s="18" t="s">
        <v>5066</v>
      </c>
      <c r="BZ233" s="18" t="s">
        <v>3230</v>
      </c>
      <c r="CA233" s="18" t="s">
        <v>17723</v>
      </c>
      <c r="CB233" s="18"/>
      <c r="CC233" s="18"/>
      <c r="CD233" s="18"/>
      <c r="CE233" s="18"/>
      <c r="CF233" s="18"/>
      <c r="CG233" s="18"/>
      <c r="CH233" s="18" t="s">
        <v>21341</v>
      </c>
      <c r="CI233" s="18" t="s">
        <v>21342</v>
      </c>
      <c r="CJ233" s="18"/>
      <c r="CK233" s="18"/>
      <c r="CL233" s="18"/>
      <c r="CM233" s="18"/>
      <c r="CN233" s="18"/>
      <c r="CO233" s="18"/>
      <c r="CP233" s="18"/>
      <c r="CQ233" s="18"/>
      <c r="CR233" s="18"/>
      <c r="CS233" s="18"/>
      <c r="CT233" s="18"/>
      <c r="CU233" s="18"/>
      <c r="CV233" s="18"/>
      <c r="CW233" s="18"/>
      <c r="CX233" s="18"/>
      <c r="CY233" s="18"/>
      <c r="CZ233" s="18"/>
      <c r="DA233" s="18"/>
      <c r="DB233" s="18"/>
    </row>
    <row r="234" spans="1:106">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c r="BC234" s="18"/>
      <c r="BD234" s="18"/>
      <c r="BE234" s="18"/>
      <c r="BF234" s="18"/>
      <c r="BG234" s="18"/>
      <c r="BH234" s="18"/>
      <c r="BI234" s="18"/>
      <c r="BJ234" s="18"/>
      <c r="BK234" s="18"/>
      <c r="BL234" s="18"/>
      <c r="BM234" s="18"/>
      <c r="BN234" s="18"/>
      <c r="BO234" s="18"/>
      <c r="BP234" s="18"/>
      <c r="BQ234" s="18"/>
      <c r="BR234" s="18"/>
      <c r="BS234" s="18"/>
      <c r="BT234" s="18"/>
      <c r="BU234" s="18"/>
      <c r="BV234" s="18"/>
      <c r="BW234" s="18"/>
      <c r="BX234" s="18">
        <v>5</v>
      </c>
      <c r="BY234" s="18" t="s">
        <v>9326</v>
      </c>
      <c r="BZ234" s="18" t="s">
        <v>3230</v>
      </c>
      <c r="CA234" s="18" t="s">
        <v>17723</v>
      </c>
      <c r="CB234" s="18"/>
      <c r="CC234" s="18"/>
      <c r="CD234" s="18"/>
      <c r="CE234" s="18"/>
      <c r="CF234" s="18"/>
      <c r="CG234" s="18"/>
      <c r="CH234" s="18" t="s">
        <v>21343</v>
      </c>
      <c r="CI234" s="18" t="s">
        <v>21344</v>
      </c>
      <c r="CJ234" s="18"/>
      <c r="CK234" s="18"/>
      <c r="CL234" s="18"/>
      <c r="CM234" s="18"/>
      <c r="CN234" s="18"/>
      <c r="CO234" s="18"/>
      <c r="CP234" s="18"/>
      <c r="CQ234" s="18"/>
      <c r="CR234" s="18"/>
      <c r="CS234" s="18"/>
      <c r="CT234" s="18"/>
      <c r="CU234" s="18"/>
      <c r="CV234" s="18"/>
      <c r="CW234" s="18"/>
      <c r="CX234" s="18"/>
      <c r="CY234" s="18"/>
      <c r="CZ234" s="18"/>
      <c r="DA234" s="18"/>
      <c r="DB234" s="18"/>
    </row>
    <row r="235" spans="1:106">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c r="AE235" s="18"/>
      <c r="AF235" s="18"/>
      <c r="AG235" s="18"/>
      <c r="AH235" s="18"/>
      <c r="AI235" s="18"/>
      <c r="AJ235" s="18"/>
      <c r="AK235" s="18"/>
      <c r="AL235" s="18"/>
      <c r="AM235" s="18"/>
      <c r="AN235" s="18"/>
      <c r="AO235" s="18"/>
      <c r="AP235" s="18"/>
      <c r="AQ235" s="18"/>
      <c r="AR235" s="18"/>
      <c r="AS235" s="18"/>
      <c r="AT235" s="18"/>
      <c r="AU235" s="18"/>
      <c r="AV235" s="18"/>
      <c r="AW235" s="18"/>
      <c r="AX235" s="18"/>
      <c r="AY235" s="18"/>
      <c r="AZ235" s="18"/>
      <c r="BA235" s="18"/>
      <c r="BB235" s="18"/>
      <c r="BC235" s="18"/>
      <c r="BD235" s="18"/>
      <c r="BE235" s="18"/>
      <c r="BF235" s="18"/>
      <c r="BG235" s="18"/>
      <c r="BH235" s="18"/>
      <c r="BI235" s="18"/>
      <c r="BJ235" s="18"/>
      <c r="BK235" s="18"/>
      <c r="BL235" s="18"/>
      <c r="BM235" s="18"/>
      <c r="BN235" s="18"/>
      <c r="BO235" s="18"/>
      <c r="BP235" s="18"/>
      <c r="BQ235" s="18"/>
      <c r="BR235" s="18"/>
      <c r="BS235" s="18"/>
      <c r="BT235" s="18"/>
      <c r="BU235" s="18"/>
      <c r="BV235" s="18"/>
      <c r="BW235" s="18"/>
      <c r="BX235" s="18">
        <v>6</v>
      </c>
      <c r="BY235" s="18" t="s">
        <v>9392</v>
      </c>
      <c r="BZ235" s="18" t="s">
        <v>3230</v>
      </c>
      <c r="CA235" s="18" t="s">
        <v>17723</v>
      </c>
      <c r="CB235" s="18"/>
      <c r="CC235" s="18"/>
      <c r="CD235" s="18"/>
      <c r="CE235" s="18"/>
      <c r="CF235" s="18"/>
      <c r="CG235" s="18"/>
      <c r="CH235" s="18" t="s">
        <v>21345</v>
      </c>
      <c r="CI235" s="18" t="s">
        <v>21346</v>
      </c>
      <c r="CJ235" s="18"/>
      <c r="CK235" s="18"/>
      <c r="CL235" s="18"/>
      <c r="CM235" s="18"/>
      <c r="CN235" s="18"/>
      <c r="CO235" s="18"/>
      <c r="CP235" s="18"/>
      <c r="CQ235" s="18"/>
      <c r="CR235" s="18"/>
      <c r="CS235" s="18"/>
      <c r="CT235" s="18"/>
      <c r="CU235" s="18"/>
      <c r="CV235" s="18"/>
      <c r="CW235" s="18"/>
      <c r="CX235" s="18"/>
      <c r="CY235" s="18"/>
      <c r="CZ235" s="18"/>
      <c r="DA235" s="18"/>
      <c r="DB235" s="18"/>
    </row>
    <row r="236" spans="1:106">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c r="BC236" s="18"/>
      <c r="BD236" s="18"/>
      <c r="BE236" s="18"/>
      <c r="BF236" s="18"/>
      <c r="BG236" s="18"/>
      <c r="BH236" s="18"/>
      <c r="BI236" s="18"/>
      <c r="BJ236" s="18"/>
      <c r="BK236" s="18"/>
      <c r="BL236" s="18"/>
      <c r="BM236" s="18"/>
      <c r="BN236" s="18"/>
      <c r="BO236" s="18"/>
      <c r="BP236" s="18"/>
      <c r="BQ236" s="18"/>
      <c r="BR236" s="18"/>
      <c r="BS236" s="18"/>
      <c r="BT236" s="18"/>
      <c r="BU236" s="18"/>
      <c r="BV236" s="18"/>
      <c r="BW236" s="18"/>
      <c r="BX236" s="18">
        <v>7</v>
      </c>
      <c r="BY236" s="18" t="s">
        <v>9459</v>
      </c>
      <c r="BZ236" s="18" t="s">
        <v>3230</v>
      </c>
      <c r="CA236" s="18" t="s">
        <v>17723</v>
      </c>
      <c r="CB236" s="18"/>
      <c r="CC236" s="18"/>
      <c r="CD236" s="18"/>
      <c r="CE236" s="18"/>
      <c r="CF236" s="18"/>
      <c r="CG236" s="18"/>
      <c r="CH236" s="18" t="s">
        <v>21347</v>
      </c>
      <c r="CI236" s="18" t="s">
        <v>21348</v>
      </c>
      <c r="CJ236" s="18"/>
      <c r="CK236" s="18"/>
      <c r="CL236" s="18"/>
      <c r="CM236" s="18"/>
      <c r="CN236" s="18"/>
      <c r="CO236" s="18"/>
      <c r="CP236" s="18"/>
      <c r="CQ236" s="18"/>
      <c r="CR236" s="18"/>
      <c r="CS236" s="18"/>
      <c r="CT236" s="18"/>
      <c r="CU236" s="18"/>
      <c r="CV236" s="18"/>
      <c r="CW236" s="18"/>
      <c r="CX236" s="18"/>
      <c r="CY236" s="18"/>
      <c r="CZ236" s="18"/>
      <c r="DA236" s="18"/>
      <c r="DB236" s="18"/>
    </row>
    <row r="237" spans="1:106">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c r="AE237" s="18"/>
      <c r="AF237" s="18"/>
      <c r="AG237" s="18"/>
      <c r="AH237" s="18"/>
      <c r="AI237" s="18"/>
      <c r="AJ237" s="18"/>
      <c r="AK237" s="18"/>
      <c r="AL237" s="18"/>
      <c r="AM237" s="18"/>
      <c r="AN237" s="18"/>
      <c r="AO237" s="18"/>
      <c r="AP237" s="18"/>
      <c r="AQ237" s="18"/>
      <c r="AR237" s="18"/>
      <c r="AS237" s="18"/>
      <c r="AT237" s="18"/>
      <c r="AU237" s="18"/>
      <c r="AV237" s="18"/>
      <c r="AW237" s="18"/>
      <c r="AX237" s="18"/>
      <c r="AY237" s="18"/>
      <c r="AZ237" s="18"/>
      <c r="BA237" s="18"/>
      <c r="BB237" s="18"/>
      <c r="BC237" s="18"/>
      <c r="BD237" s="18"/>
      <c r="BE237" s="18"/>
      <c r="BF237" s="18"/>
      <c r="BG237" s="18"/>
      <c r="BH237" s="18"/>
      <c r="BI237" s="18"/>
      <c r="BJ237" s="18"/>
      <c r="BK237" s="18"/>
      <c r="BL237" s="18"/>
      <c r="BM237" s="18"/>
      <c r="BN237" s="18"/>
      <c r="BO237" s="18"/>
      <c r="BP237" s="18"/>
      <c r="BQ237" s="18"/>
      <c r="BR237" s="18"/>
      <c r="BS237" s="18"/>
      <c r="BT237" s="18"/>
      <c r="BU237" s="18"/>
      <c r="BV237" s="18"/>
      <c r="BW237" s="18"/>
      <c r="BX237" s="18">
        <v>8</v>
      </c>
      <c r="BY237" s="18" t="s">
        <v>9527</v>
      </c>
      <c r="BZ237" s="18" t="s">
        <v>3230</v>
      </c>
      <c r="CA237" s="18" t="s">
        <v>17723</v>
      </c>
      <c r="CB237" s="18"/>
      <c r="CC237" s="18"/>
      <c r="CD237" s="18"/>
      <c r="CE237" s="18"/>
      <c r="CF237" s="18"/>
      <c r="CG237" s="18"/>
      <c r="CH237" s="18" t="s">
        <v>21349</v>
      </c>
      <c r="CI237" s="18" t="s">
        <v>21350</v>
      </c>
      <c r="CJ237" s="18"/>
      <c r="CK237" s="18"/>
      <c r="CL237" s="18"/>
      <c r="CM237" s="18"/>
      <c r="CN237" s="18"/>
      <c r="CO237" s="18"/>
      <c r="CP237" s="18"/>
      <c r="CQ237" s="18"/>
      <c r="CR237" s="18"/>
      <c r="CS237" s="18"/>
      <c r="CT237" s="18"/>
      <c r="CU237" s="18"/>
      <c r="CV237" s="18"/>
      <c r="CW237" s="18"/>
      <c r="CX237" s="18"/>
      <c r="CY237" s="18"/>
      <c r="CZ237" s="18"/>
      <c r="DA237" s="18"/>
      <c r="DB237" s="18"/>
    </row>
    <row r="238" spans="1:106">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c r="BC238" s="18"/>
      <c r="BD238" s="18"/>
      <c r="BE238" s="18"/>
      <c r="BF238" s="18"/>
      <c r="BG238" s="18"/>
      <c r="BH238" s="18"/>
      <c r="BI238" s="18"/>
      <c r="BJ238" s="18"/>
      <c r="BK238" s="18"/>
      <c r="BL238" s="18"/>
      <c r="BM238" s="18"/>
      <c r="BN238" s="18"/>
      <c r="BO238" s="18"/>
      <c r="BP238" s="18"/>
      <c r="BQ238" s="18"/>
      <c r="BR238" s="18"/>
      <c r="BS238" s="18"/>
      <c r="BT238" s="18"/>
      <c r="BU238" s="18"/>
      <c r="BV238" s="18"/>
      <c r="BW238" s="18"/>
      <c r="BX238" s="18">
        <v>9</v>
      </c>
      <c r="BY238" s="18" t="s">
        <v>8670</v>
      </c>
      <c r="BZ238" s="18" t="s">
        <v>3230</v>
      </c>
      <c r="CA238" s="18" t="s">
        <v>17723</v>
      </c>
      <c r="CB238" s="18"/>
      <c r="CC238" s="18"/>
      <c r="CD238" s="18"/>
      <c r="CE238" s="18"/>
      <c r="CF238" s="18"/>
      <c r="CG238" s="18"/>
      <c r="CH238" s="18" t="s">
        <v>21351</v>
      </c>
      <c r="CI238" s="18" t="s">
        <v>21352</v>
      </c>
      <c r="CJ238" s="18"/>
      <c r="CK238" s="18"/>
      <c r="CL238" s="18"/>
      <c r="CM238" s="18"/>
      <c r="CN238" s="18"/>
      <c r="CO238" s="18"/>
      <c r="CP238" s="18"/>
      <c r="CQ238" s="18"/>
      <c r="CR238" s="18"/>
      <c r="CS238" s="18"/>
      <c r="CT238" s="18"/>
      <c r="CU238" s="18"/>
      <c r="CV238" s="18"/>
      <c r="CW238" s="18"/>
      <c r="CX238" s="18"/>
      <c r="CY238" s="18"/>
      <c r="CZ238" s="18"/>
      <c r="DA238" s="18"/>
      <c r="DB238" s="18"/>
    </row>
    <row r="239" spans="1:106">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c r="AE239" s="18"/>
      <c r="AF239" s="18"/>
      <c r="AG239" s="18"/>
      <c r="AH239" s="18"/>
      <c r="AI239" s="18"/>
      <c r="AJ239" s="18"/>
      <c r="AK239" s="18"/>
      <c r="AL239" s="18"/>
      <c r="AM239" s="18"/>
      <c r="AN239" s="18"/>
      <c r="AO239" s="18"/>
      <c r="AP239" s="18"/>
      <c r="AQ239" s="18"/>
      <c r="AR239" s="18"/>
      <c r="AS239" s="18"/>
      <c r="AT239" s="18"/>
      <c r="AU239" s="18"/>
      <c r="AV239" s="18"/>
      <c r="AW239" s="18"/>
      <c r="AX239" s="18"/>
      <c r="AY239" s="18"/>
      <c r="AZ239" s="18"/>
      <c r="BA239" s="18"/>
      <c r="BB239" s="18"/>
      <c r="BC239" s="18"/>
      <c r="BD239" s="18"/>
      <c r="BE239" s="18"/>
      <c r="BF239" s="18"/>
      <c r="BG239" s="18"/>
      <c r="BH239" s="18"/>
      <c r="BI239" s="18"/>
      <c r="BJ239" s="18"/>
      <c r="BK239" s="18"/>
      <c r="BL239" s="18"/>
      <c r="BM239" s="18"/>
      <c r="BN239" s="18"/>
      <c r="BO239" s="18"/>
      <c r="BP239" s="18"/>
      <c r="BQ239" s="18"/>
      <c r="BR239" s="18"/>
      <c r="BS239" s="18"/>
      <c r="BT239" s="18"/>
      <c r="BU239" s="18"/>
      <c r="BV239" s="18"/>
      <c r="BW239" s="18"/>
      <c r="BX239" s="18">
        <v>10</v>
      </c>
      <c r="BY239" s="18" t="s">
        <v>5473</v>
      </c>
      <c r="BZ239" s="18" t="s">
        <v>3230</v>
      </c>
      <c r="CA239" s="18" t="s">
        <v>17723</v>
      </c>
      <c r="CB239" s="18"/>
      <c r="CC239" s="18"/>
      <c r="CD239" s="18"/>
      <c r="CE239" s="18"/>
      <c r="CF239" s="18"/>
      <c r="CG239" s="18"/>
      <c r="CH239" s="18" t="s">
        <v>21353</v>
      </c>
      <c r="CI239" s="18" t="s">
        <v>21354</v>
      </c>
      <c r="CJ239" s="18"/>
      <c r="CK239" s="18"/>
      <c r="CL239" s="18"/>
      <c r="CM239" s="18"/>
      <c r="CN239" s="18"/>
      <c r="CO239" s="18"/>
      <c r="CP239" s="18"/>
      <c r="CQ239" s="18"/>
      <c r="CR239" s="18"/>
      <c r="CS239" s="18"/>
      <c r="CT239" s="18"/>
      <c r="CU239" s="18"/>
      <c r="CV239" s="18"/>
      <c r="CW239" s="18"/>
      <c r="CX239" s="18"/>
      <c r="CY239" s="18"/>
      <c r="CZ239" s="18"/>
      <c r="DA239" s="18"/>
      <c r="DB239" s="18"/>
    </row>
    <row r="240" spans="1:106">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c r="BC240" s="18"/>
      <c r="BD240" s="18"/>
      <c r="BE240" s="18"/>
      <c r="BF240" s="18"/>
      <c r="BG240" s="18"/>
      <c r="BH240" s="18"/>
      <c r="BI240" s="18"/>
      <c r="BJ240" s="18"/>
      <c r="BK240" s="18"/>
      <c r="BL240" s="18"/>
      <c r="BM240" s="18"/>
      <c r="BN240" s="18"/>
      <c r="BO240" s="18"/>
      <c r="BP240" s="18"/>
      <c r="BQ240" s="18"/>
      <c r="BR240" s="18"/>
      <c r="BS240" s="18"/>
      <c r="BT240" s="18"/>
      <c r="BU240" s="18"/>
      <c r="BV240" s="18"/>
      <c r="BW240" s="18"/>
      <c r="BX240" s="18">
        <v>11</v>
      </c>
      <c r="BY240" s="18" t="s">
        <v>7095</v>
      </c>
      <c r="BZ240" s="18" t="s">
        <v>3230</v>
      </c>
      <c r="CA240" s="18" t="s">
        <v>17723</v>
      </c>
      <c r="CB240" s="18"/>
      <c r="CC240" s="18"/>
      <c r="CD240" s="18"/>
      <c r="CE240" s="18"/>
      <c r="CF240" s="18"/>
      <c r="CG240" s="18"/>
      <c r="CH240" s="18" t="s">
        <v>21355</v>
      </c>
      <c r="CI240" s="18" t="s">
        <v>21356</v>
      </c>
      <c r="CJ240" s="18"/>
      <c r="CK240" s="18"/>
      <c r="CL240" s="18"/>
      <c r="CM240" s="18"/>
      <c r="CN240" s="18"/>
      <c r="CO240" s="18"/>
      <c r="CP240" s="18"/>
      <c r="CQ240" s="18"/>
      <c r="CR240" s="18"/>
      <c r="CS240" s="18"/>
      <c r="CT240" s="18"/>
      <c r="CU240" s="18"/>
      <c r="CV240" s="18"/>
      <c r="CW240" s="18"/>
      <c r="CX240" s="18"/>
      <c r="CY240" s="18"/>
      <c r="CZ240" s="18"/>
      <c r="DA240" s="18"/>
      <c r="DB240" s="18"/>
    </row>
    <row r="241" spans="1:106">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c r="AE241" s="18"/>
      <c r="AF241" s="18"/>
      <c r="AG241" s="18"/>
      <c r="AH241" s="18"/>
      <c r="AI241" s="18"/>
      <c r="AJ241" s="18"/>
      <c r="AK241" s="18"/>
      <c r="AL241" s="18"/>
      <c r="AM241" s="18"/>
      <c r="AN241" s="18"/>
      <c r="AO241" s="18"/>
      <c r="AP241" s="18"/>
      <c r="AQ241" s="18"/>
      <c r="AR241" s="18"/>
      <c r="AS241" s="18"/>
      <c r="AT241" s="18"/>
      <c r="AU241" s="18"/>
      <c r="AV241" s="18"/>
      <c r="AW241" s="18"/>
      <c r="AX241" s="18"/>
      <c r="AY241" s="18"/>
      <c r="AZ241" s="18"/>
      <c r="BA241" s="18"/>
      <c r="BB241" s="18"/>
      <c r="BC241" s="18"/>
      <c r="BD241" s="18"/>
      <c r="BE241" s="18"/>
      <c r="BF241" s="18"/>
      <c r="BG241" s="18"/>
      <c r="BH241" s="18"/>
      <c r="BI241" s="18"/>
      <c r="BJ241" s="18"/>
      <c r="BK241" s="18"/>
      <c r="BL241" s="18"/>
      <c r="BM241" s="18"/>
      <c r="BN241" s="18"/>
      <c r="BO241" s="18"/>
      <c r="BP241" s="18"/>
      <c r="BQ241" s="18"/>
      <c r="BR241" s="18"/>
      <c r="BS241" s="18"/>
      <c r="BT241" s="18"/>
      <c r="BU241" s="18"/>
      <c r="BV241" s="18"/>
      <c r="BW241" s="18"/>
      <c r="BX241" s="18">
        <v>12</v>
      </c>
      <c r="BY241" s="18" t="s">
        <v>7164</v>
      </c>
      <c r="BZ241" s="18" t="s">
        <v>3230</v>
      </c>
      <c r="CA241" s="18" t="s">
        <v>17723</v>
      </c>
      <c r="CB241" s="18"/>
      <c r="CC241" s="18"/>
      <c r="CD241" s="18"/>
      <c r="CE241" s="18"/>
      <c r="CF241" s="18"/>
      <c r="CG241" s="18"/>
      <c r="CH241" s="18" t="s">
        <v>21357</v>
      </c>
      <c r="CI241" s="18" t="s">
        <v>21358</v>
      </c>
      <c r="CJ241" s="18"/>
      <c r="CK241" s="18"/>
      <c r="CL241" s="18"/>
      <c r="CM241" s="18"/>
      <c r="CN241" s="18"/>
      <c r="CO241" s="18"/>
      <c r="CP241" s="18"/>
      <c r="CQ241" s="18"/>
      <c r="CR241" s="18"/>
      <c r="CS241" s="18"/>
      <c r="CT241" s="18"/>
      <c r="CU241" s="18"/>
      <c r="CV241" s="18"/>
      <c r="CW241" s="18"/>
      <c r="CX241" s="18"/>
      <c r="CY241" s="18"/>
      <c r="CZ241" s="18"/>
      <c r="DA241" s="18"/>
      <c r="DB241" s="18"/>
    </row>
    <row r="242" spans="1:106">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c r="BC242" s="18"/>
      <c r="BD242" s="18"/>
      <c r="BE242" s="18"/>
      <c r="BF242" s="18"/>
      <c r="BG242" s="18"/>
      <c r="BH242" s="18"/>
      <c r="BI242" s="18"/>
      <c r="BJ242" s="18"/>
      <c r="BK242" s="18"/>
      <c r="BL242" s="18"/>
      <c r="BM242" s="18"/>
      <c r="BN242" s="18"/>
      <c r="BO242" s="18"/>
      <c r="BP242" s="18"/>
      <c r="BQ242" s="18"/>
      <c r="BR242" s="18"/>
      <c r="BS242" s="18"/>
      <c r="BT242" s="18"/>
      <c r="BU242" s="18"/>
      <c r="BV242" s="18"/>
      <c r="BW242" s="18"/>
      <c r="BX242" s="18">
        <v>1</v>
      </c>
      <c r="BY242" s="18"/>
      <c r="BZ242" s="18" t="s">
        <v>3227</v>
      </c>
      <c r="CA242" s="18" t="s">
        <v>17737</v>
      </c>
      <c r="CB242" s="18"/>
      <c r="CC242" s="18"/>
      <c r="CD242" s="18"/>
      <c r="CE242" s="18"/>
      <c r="CF242" s="18"/>
      <c r="CG242" s="18"/>
      <c r="CH242" s="18" t="s">
        <v>21359</v>
      </c>
      <c r="CI242" s="18" t="s">
        <v>21360</v>
      </c>
      <c r="CJ242" s="18"/>
      <c r="CK242" s="18"/>
      <c r="CL242" s="18"/>
      <c r="CM242" s="18"/>
      <c r="CN242" s="18"/>
      <c r="CO242" s="18"/>
      <c r="CP242" s="18"/>
      <c r="CQ242" s="18"/>
      <c r="CR242" s="18"/>
      <c r="CS242" s="18"/>
      <c r="CT242" s="18"/>
      <c r="CU242" s="18"/>
      <c r="CV242" s="18"/>
      <c r="CW242" s="18"/>
      <c r="CX242" s="18"/>
      <c r="CY242" s="18"/>
      <c r="CZ242" s="18"/>
      <c r="DA242" s="18"/>
      <c r="DB242" s="18"/>
    </row>
    <row r="243" spans="1:106">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18"/>
      <c r="AW243" s="18"/>
      <c r="AX243" s="18"/>
      <c r="AY243" s="18"/>
      <c r="AZ243" s="18"/>
      <c r="BA243" s="18"/>
      <c r="BB243" s="18"/>
      <c r="BC243" s="18"/>
      <c r="BD243" s="18"/>
      <c r="BE243" s="18"/>
      <c r="BF243" s="18"/>
      <c r="BG243" s="18"/>
      <c r="BH243" s="18"/>
      <c r="BI243" s="18"/>
      <c r="BJ243" s="18"/>
      <c r="BK243" s="18"/>
      <c r="BL243" s="18"/>
      <c r="BM243" s="18"/>
      <c r="BN243" s="18"/>
      <c r="BO243" s="18"/>
      <c r="BP243" s="18"/>
      <c r="BQ243" s="18"/>
      <c r="BR243" s="18"/>
      <c r="BS243" s="18"/>
      <c r="BT243" s="18"/>
      <c r="BU243" s="18"/>
      <c r="BV243" s="18"/>
      <c r="BW243" s="18"/>
      <c r="BX243" s="18">
        <v>2</v>
      </c>
      <c r="BY243" s="18"/>
      <c r="BZ243" s="18" t="s">
        <v>3227</v>
      </c>
      <c r="CA243" s="18" t="s">
        <v>17737</v>
      </c>
      <c r="CB243" s="18"/>
      <c r="CC243" s="18"/>
      <c r="CD243" s="18"/>
      <c r="CE243" s="18"/>
      <c r="CF243" s="18"/>
      <c r="CG243" s="18"/>
      <c r="CH243" s="18" t="s">
        <v>21361</v>
      </c>
      <c r="CI243" s="18" t="s">
        <v>21362</v>
      </c>
      <c r="CJ243" s="18"/>
      <c r="CK243" s="18"/>
      <c r="CL243" s="18"/>
      <c r="CM243" s="18"/>
      <c r="CN243" s="18"/>
      <c r="CO243" s="18"/>
      <c r="CP243" s="18"/>
      <c r="CQ243" s="18"/>
      <c r="CR243" s="18"/>
      <c r="CS243" s="18"/>
      <c r="CT243" s="18"/>
      <c r="CU243" s="18"/>
      <c r="CV243" s="18"/>
      <c r="CW243" s="18"/>
      <c r="CX243" s="18"/>
      <c r="CY243" s="18"/>
      <c r="CZ243" s="18"/>
      <c r="DA243" s="18"/>
      <c r="DB243" s="18"/>
    </row>
    <row r="244" spans="1:106">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c r="BC244" s="18"/>
      <c r="BD244" s="18"/>
      <c r="BE244" s="18"/>
      <c r="BF244" s="18"/>
      <c r="BG244" s="18"/>
      <c r="BH244" s="18"/>
      <c r="BI244" s="18"/>
      <c r="BJ244" s="18"/>
      <c r="BK244" s="18"/>
      <c r="BL244" s="18"/>
      <c r="BM244" s="18"/>
      <c r="BN244" s="18"/>
      <c r="BO244" s="18"/>
      <c r="BP244" s="18"/>
      <c r="BQ244" s="18"/>
      <c r="BR244" s="18"/>
      <c r="BS244" s="18"/>
      <c r="BT244" s="18"/>
      <c r="BU244" s="18"/>
      <c r="BV244" s="18"/>
      <c r="BW244" s="18"/>
      <c r="BX244" s="18">
        <v>3</v>
      </c>
      <c r="BY244" s="18"/>
      <c r="BZ244" s="18" t="s">
        <v>3227</v>
      </c>
      <c r="CA244" s="18" t="s">
        <v>17737</v>
      </c>
      <c r="CB244" s="18"/>
      <c r="CC244" s="18"/>
      <c r="CD244" s="18"/>
      <c r="CE244" s="18"/>
      <c r="CF244" s="18"/>
      <c r="CG244" s="18"/>
      <c r="CH244" s="18" t="s">
        <v>21363</v>
      </c>
      <c r="CI244" s="18" t="s">
        <v>21364</v>
      </c>
      <c r="CJ244" s="18"/>
      <c r="CK244" s="18"/>
      <c r="CL244" s="18"/>
      <c r="CM244" s="18"/>
      <c r="CN244" s="18"/>
      <c r="CO244" s="18"/>
      <c r="CP244" s="18"/>
      <c r="CQ244" s="18"/>
      <c r="CR244" s="18"/>
      <c r="CS244" s="18"/>
      <c r="CT244" s="18"/>
      <c r="CU244" s="18"/>
      <c r="CV244" s="18"/>
      <c r="CW244" s="18"/>
      <c r="CX244" s="18"/>
      <c r="CY244" s="18"/>
      <c r="CZ244" s="18"/>
      <c r="DA244" s="18"/>
      <c r="DB244" s="18"/>
    </row>
    <row r="245" spans="1:106">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c r="AE245" s="18"/>
      <c r="AF245" s="18"/>
      <c r="AG245" s="18"/>
      <c r="AH245" s="18"/>
      <c r="AI245" s="18"/>
      <c r="AJ245" s="18"/>
      <c r="AK245" s="18"/>
      <c r="AL245" s="18"/>
      <c r="AM245" s="18"/>
      <c r="AN245" s="18"/>
      <c r="AO245" s="18"/>
      <c r="AP245" s="18"/>
      <c r="AQ245" s="18"/>
      <c r="AR245" s="18"/>
      <c r="AS245" s="18"/>
      <c r="AT245" s="18"/>
      <c r="AU245" s="18"/>
      <c r="AV245" s="18"/>
      <c r="AW245" s="18"/>
      <c r="AX245" s="18"/>
      <c r="AY245" s="18"/>
      <c r="AZ245" s="18"/>
      <c r="BA245" s="18"/>
      <c r="BB245" s="18"/>
      <c r="BC245" s="18"/>
      <c r="BD245" s="18"/>
      <c r="BE245" s="18"/>
      <c r="BF245" s="18"/>
      <c r="BG245" s="18"/>
      <c r="BH245" s="18"/>
      <c r="BI245" s="18"/>
      <c r="BJ245" s="18"/>
      <c r="BK245" s="18"/>
      <c r="BL245" s="18"/>
      <c r="BM245" s="18"/>
      <c r="BN245" s="18"/>
      <c r="BO245" s="18"/>
      <c r="BP245" s="18"/>
      <c r="BQ245" s="18"/>
      <c r="BR245" s="18"/>
      <c r="BS245" s="18"/>
      <c r="BT245" s="18"/>
      <c r="BU245" s="18"/>
      <c r="BV245" s="18"/>
      <c r="BW245" s="18"/>
      <c r="BX245" s="18">
        <v>4</v>
      </c>
      <c r="BY245" s="18"/>
      <c r="BZ245" s="18" t="s">
        <v>3227</v>
      </c>
      <c r="CA245" s="18" t="s">
        <v>17737</v>
      </c>
      <c r="CB245" s="18"/>
      <c r="CC245" s="18"/>
      <c r="CD245" s="18"/>
      <c r="CE245" s="18"/>
      <c r="CF245" s="18"/>
      <c r="CG245" s="18"/>
      <c r="CH245" s="18" t="s">
        <v>21365</v>
      </c>
      <c r="CI245" s="18" t="s">
        <v>21366</v>
      </c>
      <c r="CJ245" s="18"/>
      <c r="CK245" s="18"/>
      <c r="CL245" s="18"/>
      <c r="CM245" s="18"/>
      <c r="CN245" s="18"/>
      <c r="CO245" s="18"/>
      <c r="CP245" s="18"/>
      <c r="CQ245" s="18"/>
      <c r="CR245" s="18"/>
      <c r="CS245" s="18"/>
      <c r="CT245" s="18"/>
      <c r="CU245" s="18"/>
      <c r="CV245" s="18"/>
      <c r="CW245" s="18"/>
      <c r="CX245" s="18"/>
      <c r="CY245" s="18"/>
      <c r="CZ245" s="18"/>
      <c r="DA245" s="18"/>
      <c r="DB245" s="18"/>
    </row>
    <row r="246" spans="1:106">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c r="BC246" s="18"/>
      <c r="BD246" s="18"/>
      <c r="BE246" s="18"/>
      <c r="BF246" s="18"/>
      <c r="BG246" s="18"/>
      <c r="BH246" s="18"/>
      <c r="BI246" s="18"/>
      <c r="BJ246" s="18"/>
      <c r="BK246" s="18"/>
      <c r="BL246" s="18"/>
      <c r="BM246" s="18"/>
      <c r="BN246" s="18"/>
      <c r="BO246" s="18"/>
      <c r="BP246" s="18"/>
      <c r="BQ246" s="18"/>
      <c r="BR246" s="18"/>
      <c r="BS246" s="18"/>
      <c r="BT246" s="18"/>
      <c r="BU246" s="18"/>
      <c r="BV246" s="18"/>
      <c r="BW246" s="18"/>
      <c r="BX246" s="18">
        <v>5</v>
      </c>
      <c r="BY246" s="18"/>
      <c r="BZ246" s="18" t="s">
        <v>3227</v>
      </c>
      <c r="CA246" s="18" t="s">
        <v>17737</v>
      </c>
      <c r="CB246" s="18"/>
      <c r="CC246" s="18"/>
      <c r="CD246" s="18"/>
      <c r="CE246" s="18"/>
      <c r="CF246" s="18"/>
      <c r="CG246" s="18"/>
      <c r="CH246" s="18" t="s">
        <v>21367</v>
      </c>
      <c r="CI246" s="18" t="s">
        <v>21368</v>
      </c>
      <c r="CJ246" s="18"/>
      <c r="CK246" s="18"/>
      <c r="CL246" s="18"/>
      <c r="CM246" s="18"/>
      <c r="CN246" s="18"/>
      <c r="CO246" s="18"/>
      <c r="CP246" s="18"/>
      <c r="CQ246" s="18"/>
      <c r="CR246" s="18"/>
      <c r="CS246" s="18"/>
      <c r="CT246" s="18"/>
      <c r="CU246" s="18"/>
      <c r="CV246" s="18"/>
      <c r="CW246" s="18"/>
      <c r="CX246" s="18"/>
      <c r="CY246" s="18"/>
      <c r="CZ246" s="18"/>
      <c r="DA246" s="18"/>
      <c r="DB246" s="18"/>
    </row>
    <row r="247" spans="1:106">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c r="AE247" s="18"/>
      <c r="AF247" s="18"/>
      <c r="AG247" s="18"/>
      <c r="AH247" s="18"/>
      <c r="AI247" s="18"/>
      <c r="AJ247" s="18"/>
      <c r="AK247" s="18"/>
      <c r="AL247" s="18"/>
      <c r="AM247" s="18"/>
      <c r="AN247" s="18"/>
      <c r="AO247" s="18"/>
      <c r="AP247" s="18"/>
      <c r="AQ247" s="18"/>
      <c r="AR247" s="18"/>
      <c r="AS247" s="18"/>
      <c r="AT247" s="18"/>
      <c r="AU247" s="18"/>
      <c r="AV247" s="18"/>
      <c r="AW247" s="18"/>
      <c r="AX247" s="18"/>
      <c r="AY247" s="18"/>
      <c r="AZ247" s="18"/>
      <c r="BA247" s="18"/>
      <c r="BB247" s="18"/>
      <c r="BC247" s="18"/>
      <c r="BD247" s="18"/>
      <c r="BE247" s="18"/>
      <c r="BF247" s="18"/>
      <c r="BG247" s="18"/>
      <c r="BH247" s="18"/>
      <c r="BI247" s="18"/>
      <c r="BJ247" s="18"/>
      <c r="BK247" s="18"/>
      <c r="BL247" s="18"/>
      <c r="BM247" s="18"/>
      <c r="BN247" s="18"/>
      <c r="BO247" s="18"/>
      <c r="BP247" s="18"/>
      <c r="BQ247" s="18"/>
      <c r="BR247" s="18"/>
      <c r="BS247" s="18"/>
      <c r="BT247" s="18"/>
      <c r="BU247" s="18"/>
      <c r="BV247" s="18"/>
      <c r="BW247" s="18"/>
      <c r="BX247" s="18">
        <v>6</v>
      </c>
      <c r="BY247" s="18"/>
      <c r="BZ247" s="18" t="s">
        <v>3227</v>
      </c>
      <c r="CA247" s="18" t="s">
        <v>17737</v>
      </c>
      <c r="CB247" s="18"/>
      <c r="CC247" s="18"/>
      <c r="CD247" s="18"/>
      <c r="CE247" s="18"/>
      <c r="CF247" s="18"/>
      <c r="CG247" s="18"/>
      <c r="CH247" s="18" t="s">
        <v>21369</v>
      </c>
      <c r="CI247" s="18" t="s">
        <v>21370</v>
      </c>
      <c r="CJ247" s="18"/>
      <c r="CK247" s="18"/>
      <c r="CL247" s="18"/>
      <c r="CM247" s="18"/>
      <c r="CN247" s="18"/>
      <c r="CO247" s="18"/>
      <c r="CP247" s="18"/>
      <c r="CQ247" s="18"/>
      <c r="CR247" s="18"/>
      <c r="CS247" s="18"/>
      <c r="CT247" s="18"/>
      <c r="CU247" s="18"/>
      <c r="CV247" s="18"/>
      <c r="CW247" s="18"/>
      <c r="CX247" s="18"/>
      <c r="CY247" s="18"/>
      <c r="CZ247" s="18"/>
      <c r="DA247" s="18"/>
      <c r="DB247" s="18"/>
    </row>
    <row r="248" spans="1:106">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c r="BC248" s="18"/>
      <c r="BD248" s="18"/>
      <c r="BE248" s="18"/>
      <c r="BF248" s="18"/>
      <c r="BG248" s="18"/>
      <c r="BH248" s="18"/>
      <c r="BI248" s="18"/>
      <c r="BJ248" s="18"/>
      <c r="BK248" s="18"/>
      <c r="BL248" s="18"/>
      <c r="BM248" s="18"/>
      <c r="BN248" s="18"/>
      <c r="BO248" s="18"/>
      <c r="BP248" s="18"/>
      <c r="BQ248" s="18"/>
      <c r="BR248" s="18"/>
      <c r="BS248" s="18"/>
      <c r="BT248" s="18"/>
      <c r="BU248" s="18"/>
      <c r="BV248" s="18"/>
      <c r="BW248" s="18"/>
      <c r="BX248" s="18">
        <v>7</v>
      </c>
      <c r="BY248" s="18"/>
      <c r="BZ248" s="18" t="s">
        <v>3227</v>
      </c>
      <c r="CA248" s="18" t="s">
        <v>17737</v>
      </c>
      <c r="CB248" s="18"/>
      <c r="CC248" s="18"/>
      <c r="CD248" s="18"/>
      <c r="CE248" s="18"/>
      <c r="CF248" s="18"/>
      <c r="CG248" s="18"/>
      <c r="CH248" s="18" t="s">
        <v>21371</v>
      </c>
      <c r="CI248" s="18" t="s">
        <v>21372</v>
      </c>
      <c r="CJ248" s="18"/>
      <c r="CK248" s="18"/>
      <c r="CL248" s="18"/>
      <c r="CM248" s="18"/>
      <c r="CN248" s="18"/>
      <c r="CO248" s="18"/>
      <c r="CP248" s="18"/>
      <c r="CQ248" s="18"/>
      <c r="CR248" s="18"/>
      <c r="CS248" s="18"/>
      <c r="CT248" s="18"/>
      <c r="CU248" s="18"/>
      <c r="CV248" s="18"/>
      <c r="CW248" s="18"/>
      <c r="CX248" s="18"/>
      <c r="CY248" s="18"/>
      <c r="CZ248" s="18"/>
      <c r="DA248" s="18"/>
      <c r="DB248" s="18"/>
    </row>
    <row r="249" spans="1:106">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c r="AE249" s="18"/>
      <c r="AF249" s="18"/>
      <c r="AG249" s="18"/>
      <c r="AH249" s="18"/>
      <c r="AI249" s="18"/>
      <c r="AJ249" s="18"/>
      <c r="AK249" s="18"/>
      <c r="AL249" s="18"/>
      <c r="AM249" s="18"/>
      <c r="AN249" s="18"/>
      <c r="AO249" s="18"/>
      <c r="AP249" s="18"/>
      <c r="AQ249" s="18"/>
      <c r="AR249" s="18"/>
      <c r="AS249" s="18"/>
      <c r="AT249" s="18"/>
      <c r="AU249" s="18"/>
      <c r="AV249" s="18"/>
      <c r="AW249" s="18"/>
      <c r="AX249" s="18"/>
      <c r="AY249" s="18"/>
      <c r="AZ249" s="18"/>
      <c r="BA249" s="18"/>
      <c r="BB249" s="18"/>
      <c r="BC249" s="18"/>
      <c r="BD249" s="18"/>
      <c r="BE249" s="18"/>
      <c r="BF249" s="18"/>
      <c r="BG249" s="18"/>
      <c r="BH249" s="18"/>
      <c r="BI249" s="18"/>
      <c r="BJ249" s="18"/>
      <c r="BK249" s="18"/>
      <c r="BL249" s="18"/>
      <c r="BM249" s="18"/>
      <c r="BN249" s="18"/>
      <c r="BO249" s="18"/>
      <c r="BP249" s="18"/>
      <c r="BQ249" s="18"/>
      <c r="BR249" s="18"/>
      <c r="BS249" s="18"/>
      <c r="BT249" s="18"/>
      <c r="BU249" s="18"/>
      <c r="BV249" s="18"/>
      <c r="BW249" s="18"/>
      <c r="BX249" s="18">
        <v>8</v>
      </c>
      <c r="BY249" s="18"/>
      <c r="BZ249" s="18" t="s">
        <v>3227</v>
      </c>
      <c r="CA249" s="18" t="s">
        <v>17737</v>
      </c>
      <c r="CB249" s="18"/>
      <c r="CC249" s="18"/>
      <c r="CD249" s="18"/>
      <c r="CE249" s="18"/>
      <c r="CF249" s="18"/>
      <c r="CG249" s="18"/>
      <c r="CH249" s="18" t="s">
        <v>21373</v>
      </c>
      <c r="CI249" s="18" t="s">
        <v>21374</v>
      </c>
      <c r="CJ249" s="18"/>
      <c r="CK249" s="18"/>
      <c r="CL249" s="18"/>
      <c r="CM249" s="18"/>
      <c r="CN249" s="18"/>
      <c r="CO249" s="18"/>
      <c r="CP249" s="18"/>
      <c r="CQ249" s="18"/>
      <c r="CR249" s="18"/>
      <c r="CS249" s="18"/>
      <c r="CT249" s="18"/>
      <c r="CU249" s="18"/>
      <c r="CV249" s="18"/>
      <c r="CW249" s="18"/>
      <c r="CX249" s="18"/>
      <c r="CY249" s="18"/>
      <c r="CZ249" s="18"/>
      <c r="DA249" s="18"/>
      <c r="DB249" s="18"/>
    </row>
    <row r="250" spans="1:106">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c r="BC250" s="18"/>
      <c r="BD250" s="18"/>
      <c r="BE250" s="18"/>
      <c r="BF250" s="18"/>
      <c r="BG250" s="18"/>
      <c r="BH250" s="18"/>
      <c r="BI250" s="18"/>
      <c r="BJ250" s="18"/>
      <c r="BK250" s="18"/>
      <c r="BL250" s="18"/>
      <c r="BM250" s="18"/>
      <c r="BN250" s="18"/>
      <c r="BO250" s="18"/>
      <c r="BP250" s="18"/>
      <c r="BQ250" s="18"/>
      <c r="BR250" s="18"/>
      <c r="BS250" s="18"/>
      <c r="BT250" s="18"/>
      <c r="BU250" s="18"/>
      <c r="BV250" s="18"/>
      <c r="BW250" s="18"/>
      <c r="BX250" s="18">
        <v>9</v>
      </c>
      <c r="BY250" s="18"/>
      <c r="BZ250" s="18" t="s">
        <v>3227</v>
      </c>
      <c r="CA250" s="18" t="s">
        <v>17737</v>
      </c>
      <c r="CB250" s="18"/>
      <c r="CC250" s="18"/>
      <c r="CD250" s="18"/>
      <c r="CE250" s="18"/>
      <c r="CF250" s="18"/>
      <c r="CG250" s="18"/>
      <c r="CH250" s="18" t="s">
        <v>21375</v>
      </c>
      <c r="CI250" s="18" t="s">
        <v>21376</v>
      </c>
      <c r="CJ250" s="18"/>
      <c r="CK250" s="18"/>
      <c r="CL250" s="18"/>
      <c r="CM250" s="18"/>
      <c r="CN250" s="18"/>
      <c r="CO250" s="18"/>
      <c r="CP250" s="18"/>
      <c r="CQ250" s="18"/>
      <c r="CR250" s="18"/>
      <c r="CS250" s="18"/>
      <c r="CT250" s="18"/>
      <c r="CU250" s="18"/>
      <c r="CV250" s="18"/>
      <c r="CW250" s="18"/>
      <c r="CX250" s="18"/>
      <c r="CY250" s="18"/>
      <c r="CZ250" s="18"/>
      <c r="DA250" s="18"/>
      <c r="DB250" s="18"/>
    </row>
    <row r="251" spans="1:106">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c r="AE251" s="18"/>
      <c r="AF251" s="18"/>
      <c r="AG251" s="18"/>
      <c r="AH251" s="18"/>
      <c r="AI251" s="18"/>
      <c r="AJ251" s="18"/>
      <c r="AK251" s="18"/>
      <c r="AL251" s="18"/>
      <c r="AM251" s="18"/>
      <c r="AN251" s="18"/>
      <c r="AO251" s="18"/>
      <c r="AP251" s="18"/>
      <c r="AQ251" s="18"/>
      <c r="AR251" s="18"/>
      <c r="AS251" s="18"/>
      <c r="AT251" s="18"/>
      <c r="AU251" s="18"/>
      <c r="AV251" s="18"/>
      <c r="AW251" s="18"/>
      <c r="AX251" s="18"/>
      <c r="AY251" s="18"/>
      <c r="AZ251" s="18"/>
      <c r="BA251" s="18"/>
      <c r="BB251" s="18"/>
      <c r="BC251" s="18"/>
      <c r="BD251" s="18"/>
      <c r="BE251" s="18"/>
      <c r="BF251" s="18"/>
      <c r="BG251" s="18"/>
      <c r="BH251" s="18"/>
      <c r="BI251" s="18"/>
      <c r="BJ251" s="18"/>
      <c r="BK251" s="18"/>
      <c r="BL251" s="18"/>
      <c r="BM251" s="18"/>
      <c r="BN251" s="18"/>
      <c r="BO251" s="18"/>
      <c r="BP251" s="18"/>
      <c r="BQ251" s="18"/>
      <c r="BR251" s="18"/>
      <c r="BS251" s="18"/>
      <c r="BT251" s="18"/>
      <c r="BU251" s="18"/>
      <c r="BV251" s="18"/>
      <c r="BW251" s="18"/>
      <c r="BX251" s="18">
        <v>10</v>
      </c>
      <c r="BY251" s="18"/>
      <c r="BZ251" s="18" t="s">
        <v>3227</v>
      </c>
      <c r="CA251" s="18" t="s">
        <v>17737</v>
      </c>
      <c r="CB251" s="18"/>
      <c r="CC251" s="18"/>
      <c r="CD251" s="18"/>
      <c r="CE251" s="18"/>
      <c r="CF251" s="18"/>
      <c r="CG251" s="18"/>
      <c r="CH251" s="18" t="s">
        <v>21377</v>
      </c>
      <c r="CI251" s="18" t="s">
        <v>21378</v>
      </c>
      <c r="CJ251" s="18"/>
      <c r="CK251" s="18"/>
      <c r="CL251" s="18"/>
      <c r="CM251" s="18"/>
      <c r="CN251" s="18"/>
      <c r="CO251" s="18"/>
      <c r="CP251" s="18"/>
      <c r="CQ251" s="18"/>
      <c r="CR251" s="18"/>
      <c r="CS251" s="18"/>
      <c r="CT251" s="18"/>
      <c r="CU251" s="18"/>
      <c r="CV251" s="18"/>
      <c r="CW251" s="18"/>
      <c r="CX251" s="18"/>
      <c r="CY251" s="18"/>
      <c r="CZ251" s="18"/>
      <c r="DA251" s="18"/>
      <c r="DB251" s="18"/>
    </row>
    <row r="252" spans="1:106">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c r="BC252" s="18"/>
      <c r="BD252" s="18"/>
      <c r="BE252" s="18"/>
      <c r="BF252" s="18"/>
      <c r="BG252" s="18"/>
      <c r="BH252" s="18"/>
      <c r="BI252" s="18"/>
      <c r="BJ252" s="18"/>
      <c r="BK252" s="18"/>
      <c r="BL252" s="18"/>
      <c r="BM252" s="18"/>
      <c r="BN252" s="18"/>
      <c r="BO252" s="18"/>
      <c r="BP252" s="18"/>
      <c r="BQ252" s="18"/>
      <c r="BR252" s="18"/>
      <c r="BS252" s="18"/>
      <c r="BT252" s="18"/>
      <c r="BU252" s="18"/>
      <c r="BV252" s="18"/>
      <c r="BW252" s="18"/>
      <c r="BX252" s="18">
        <v>11</v>
      </c>
      <c r="BY252" s="18"/>
      <c r="BZ252" s="18" t="s">
        <v>3227</v>
      </c>
      <c r="CA252" s="18" t="s">
        <v>17737</v>
      </c>
      <c r="CB252" s="18"/>
      <c r="CC252" s="18"/>
      <c r="CD252" s="18"/>
      <c r="CE252" s="18"/>
      <c r="CF252" s="18"/>
      <c r="CG252" s="18"/>
      <c r="CH252" s="18" t="s">
        <v>21379</v>
      </c>
      <c r="CI252" s="18" t="s">
        <v>21380</v>
      </c>
      <c r="CJ252" s="18"/>
      <c r="CK252" s="18"/>
      <c r="CL252" s="18"/>
      <c r="CM252" s="18"/>
      <c r="CN252" s="18"/>
      <c r="CO252" s="18"/>
      <c r="CP252" s="18"/>
      <c r="CQ252" s="18"/>
      <c r="CR252" s="18"/>
      <c r="CS252" s="18"/>
      <c r="CT252" s="18"/>
      <c r="CU252" s="18"/>
      <c r="CV252" s="18"/>
      <c r="CW252" s="18"/>
      <c r="CX252" s="18"/>
      <c r="CY252" s="18"/>
      <c r="CZ252" s="18"/>
      <c r="DA252" s="18"/>
      <c r="DB252" s="18"/>
    </row>
    <row r="253" spans="1:106">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c r="AE253" s="18"/>
      <c r="AF253" s="18"/>
      <c r="AG253" s="18"/>
      <c r="AH253" s="18"/>
      <c r="AI253" s="18"/>
      <c r="AJ253" s="18"/>
      <c r="AK253" s="18"/>
      <c r="AL253" s="18"/>
      <c r="AM253" s="18"/>
      <c r="AN253" s="18"/>
      <c r="AO253" s="18"/>
      <c r="AP253" s="18"/>
      <c r="AQ253" s="18"/>
      <c r="AR253" s="18"/>
      <c r="AS253" s="18"/>
      <c r="AT253" s="18"/>
      <c r="AU253" s="18"/>
      <c r="AV253" s="18"/>
      <c r="AW253" s="18"/>
      <c r="AX253" s="18"/>
      <c r="AY253" s="18"/>
      <c r="AZ253" s="18"/>
      <c r="BA253" s="18"/>
      <c r="BB253" s="18"/>
      <c r="BC253" s="18"/>
      <c r="BD253" s="18"/>
      <c r="BE253" s="18"/>
      <c r="BF253" s="18"/>
      <c r="BG253" s="18"/>
      <c r="BH253" s="18"/>
      <c r="BI253" s="18"/>
      <c r="BJ253" s="18"/>
      <c r="BK253" s="18"/>
      <c r="BL253" s="18"/>
      <c r="BM253" s="18"/>
      <c r="BN253" s="18"/>
      <c r="BO253" s="18"/>
      <c r="BP253" s="18"/>
      <c r="BQ253" s="18"/>
      <c r="BR253" s="18"/>
      <c r="BS253" s="18"/>
      <c r="BT253" s="18"/>
      <c r="BU253" s="18"/>
      <c r="BV253" s="18"/>
      <c r="BW253" s="18"/>
      <c r="BX253" s="18">
        <v>12</v>
      </c>
      <c r="BY253" s="18"/>
      <c r="BZ253" s="18" t="s">
        <v>3227</v>
      </c>
      <c r="CA253" s="18" t="s">
        <v>17737</v>
      </c>
      <c r="CB253" s="18"/>
      <c r="CC253" s="18"/>
      <c r="CD253" s="18"/>
      <c r="CE253" s="18"/>
      <c r="CF253" s="18"/>
      <c r="CG253" s="18"/>
      <c r="CH253" s="18" t="s">
        <v>21381</v>
      </c>
      <c r="CI253" s="18" t="s">
        <v>21382</v>
      </c>
      <c r="CJ253" s="18"/>
      <c r="CK253" s="18"/>
      <c r="CL253" s="18"/>
      <c r="CM253" s="18"/>
      <c r="CN253" s="18"/>
      <c r="CO253" s="18"/>
      <c r="CP253" s="18"/>
      <c r="CQ253" s="18"/>
      <c r="CR253" s="18"/>
      <c r="CS253" s="18"/>
      <c r="CT253" s="18"/>
      <c r="CU253" s="18"/>
      <c r="CV253" s="18"/>
      <c r="CW253" s="18"/>
      <c r="CX253" s="18"/>
      <c r="CY253" s="18"/>
      <c r="CZ253" s="18"/>
      <c r="DA253" s="18"/>
      <c r="DB253" s="18"/>
    </row>
    <row r="254" spans="1:106">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c r="BC254" s="18"/>
      <c r="BD254" s="18"/>
      <c r="BE254" s="18"/>
      <c r="BF254" s="18"/>
      <c r="BG254" s="18"/>
      <c r="BH254" s="18"/>
      <c r="BI254" s="18"/>
      <c r="BJ254" s="18"/>
      <c r="BK254" s="18"/>
      <c r="BL254" s="18"/>
      <c r="BM254" s="18"/>
      <c r="BN254" s="18"/>
      <c r="BO254" s="18"/>
      <c r="BP254" s="18"/>
      <c r="BQ254" s="18"/>
      <c r="BR254" s="18"/>
      <c r="BS254" s="18"/>
      <c r="BT254" s="18"/>
      <c r="BU254" s="18"/>
      <c r="BV254" s="18"/>
      <c r="BW254" s="18"/>
      <c r="BX254" s="18">
        <v>1</v>
      </c>
      <c r="BY254" s="18" t="s">
        <v>9584</v>
      </c>
      <c r="BZ254" s="18" t="s">
        <v>3228</v>
      </c>
      <c r="CA254" s="18" t="s">
        <v>17737</v>
      </c>
      <c r="CB254" s="18"/>
      <c r="CC254" s="18"/>
      <c r="CD254" s="18"/>
      <c r="CE254" s="18"/>
      <c r="CF254" s="18"/>
      <c r="CG254" s="18"/>
      <c r="CH254" s="18" t="s">
        <v>21383</v>
      </c>
      <c r="CI254" s="18" t="s">
        <v>21384</v>
      </c>
      <c r="CJ254" s="18"/>
      <c r="CK254" s="18"/>
      <c r="CL254" s="18"/>
      <c r="CM254" s="18"/>
      <c r="CN254" s="18"/>
      <c r="CO254" s="18"/>
      <c r="CP254" s="18"/>
      <c r="CQ254" s="18"/>
      <c r="CR254" s="18"/>
      <c r="CS254" s="18"/>
      <c r="CT254" s="18"/>
      <c r="CU254" s="18"/>
      <c r="CV254" s="18"/>
      <c r="CW254" s="18"/>
      <c r="CX254" s="18"/>
      <c r="CY254" s="18"/>
      <c r="CZ254" s="18"/>
      <c r="DA254" s="18"/>
      <c r="DB254" s="18"/>
    </row>
    <row r="255" spans="1:106">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c r="BI255" s="18"/>
      <c r="BJ255" s="18"/>
      <c r="BK255" s="18"/>
      <c r="BL255" s="18"/>
      <c r="BM255" s="18"/>
      <c r="BN255" s="18"/>
      <c r="BO255" s="18"/>
      <c r="BP255" s="18"/>
      <c r="BQ255" s="18"/>
      <c r="BR255" s="18"/>
      <c r="BS255" s="18"/>
      <c r="BT255" s="18"/>
      <c r="BU255" s="18"/>
      <c r="BV255" s="18"/>
      <c r="BW255" s="18"/>
      <c r="BX255" s="18">
        <v>2</v>
      </c>
      <c r="BY255" s="18" t="s">
        <v>6079</v>
      </c>
      <c r="BZ255" s="18" t="s">
        <v>3228</v>
      </c>
      <c r="CA255" s="18" t="s">
        <v>17737</v>
      </c>
      <c r="CB255" s="18"/>
      <c r="CC255" s="18"/>
      <c r="CD255" s="18"/>
      <c r="CE255" s="18"/>
      <c r="CF255" s="18"/>
      <c r="CG255" s="18"/>
      <c r="CH255" s="18" t="s">
        <v>21385</v>
      </c>
      <c r="CI255" s="18" t="s">
        <v>21386</v>
      </c>
      <c r="CJ255" s="18"/>
      <c r="CK255" s="18"/>
      <c r="CL255" s="18"/>
      <c r="CM255" s="18"/>
      <c r="CN255" s="18"/>
      <c r="CO255" s="18"/>
      <c r="CP255" s="18"/>
      <c r="CQ255" s="18"/>
      <c r="CR255" s="18"/>
      <c r="CS255" s="18"/>
      <c r="CT255" s="18"/>
      <c r="CU255" s="18"/>
      <c r="CV255" s="18"/>
      <c r="CW255" s="18"/>
      <c r="CX255" s="18"/>
      <c r="CY255" s="18"/>
      <c r="CZ255" s="18"/>
      <c r="DA255" s="18"/>
      <c r="DB255" s="18"/>
    </row>
    <row r="256" spans="1:106">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c r="BI256" s="18"/>
      <c r="BJ256" s="18"/>
      <c r="BK256" s="18"/>
      <c r="BL256" s="18"/>
      <c r="BM256" s="18"/>
      <c r="BN256" s="18"/>
      <c r="BO256" s="18"/>
      <c r="BP256" s="18"/>
      <c r="BQ256" s="18"/>
      <c r="BR256" s="18"/>
      <c r="BS256" s="18"/>
      <c r="BT256" s="18"/>
      <c r="BU256" s="18"/>
      <c r="BV256" s="18"/>
      <c r="BW256" s="18"/>
      <c r="BX256" s="18">
        <v>3</v>
      </c>
      <c r="BY256" s="18" t="s">
        <v>3495</v>
      </c>
      <c r="BZ256" s="18" t="s">
        <v>3228</v>
      </c>
      <c r="CA256" s="18" t="s">
        <v>17737</v>
      </c>
      <c r="CB256" s="18"/>
      <c r="CC256" s="18"/>
      <c r="CD256" s="18"/>
      <c r="CE256" s="18"/>
      <c r="CF256" s="18"/>
      <c r="CG256" s="18"/>
      <c r="CH256" s="18" t="s">
        <v>21387</v>
      </c>
      <c r="CI256" s="18" t="s">
        <v>21388</v>
      </c>
      <c r="CJ256" s="18"/>
      <c r="CK256" s="18"/>
      <c r="CL256" s="18"/>
      <c r="CM256" s="18"/>
      <c r="CN256" s="18"/>
      <c r="CO256" s="18"/>
      <c r="CP256" s="18"/>
      <c r="CQ256" s="18"/>
      <c r="CR256" s="18"/>
      <c r="CS256" s="18"/>
      <c r="CT256" s="18"/>
      <c r="CU256" s="18"/>
      <c r="CV256" s="18"/>
      <c r="CW256" s="18"/>
      <c r="CX256" s="18"/>
      <c r="CY256" s="18"/>
      <c r="CZ256" s="18"/>
      <c r="DA256" s="18"/>
      <c r="DB256" s="18"/>
    </row>
    <row r="257" spans="1:106">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c r="BI257" s="18"/>
      <c r="BJ257" s="18"/>
      <c r="BK257" s="18"/>
      <c r="BL257" s="18"/>
      <c r="BM257" s="18"/>
      <c r="BN257" s="18"/>
      <c r="BO257" s="18"/>
      <c r="BP257" s="18"/>
      <c r="BQ257" s="18"/>
      <c r="BR257" s="18"/>
      <c r="BS257" s="18"/>
      <c r="BT257" s="18"/>
      <c r="BU257" s="18"/>
      <c r="BV257" s="18"/>
      <c r="BW257" s="18"/>
      <c r="BX257" s="18">
        <v>4</v>
      </c>
      <c r="BY257" s="18" t="s">
        <v>3550</v>
      </c>
      <c r="BZ257" s="18" t="s">
        <v>3228</v>
      </c>
      <c r="CA257" s="18" t="s">
        <v>17737</v>
      </c>
      <c r="CB257" s="18"/>
      <c r="CC257" s="18"/>
      <c r="CD257" s="18"/>
      <c r="CE257" s="18"/>
      <c r="CF257" s="18"/>
      <c r="CG257" s="18"/>
      <c r="CH257" s="18" t="s">
        <v>21389</v>
      </c>
      <c r="CI257" s="18" t="s">
        <v>21390</v>
      </c>
      <c r="CJ257" s="18"/>
      <c r="CK257" s="18"/>
      <c r="CL257" s="18"/>
      <c r="CM257" s="18"/>
      <c r="CN257" s="18"/>
      <c r="CO257" s="18"/>
      <c r="CP257" s="18"/>
      <c r="CQ257" s="18"/>
      <c r="CR257" s="18"/>
      <c r="CS257" s="18"/>
      <c r="CT257" s="18"/>
      <c r="CU257" s="18"/>
      <c r="CV257" s="18"/>
      <c r="CW257" s="18"/>
      <c r="CX257" s="18"/>
      <c r="CY257" s="18"/>
      <c r="CZ257" s="18"/>
      <c r="DA257" s="18"/>
      <c r="DB257" s="18"/>
    </row>
    <row r="258" spans="1:106">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c r="BI258" s="18"/>
      <c r="BJ258" s="18"/>
      <c r="BK258" s="18"/>
      <c r="BL258" s="18"/>
      <c r="BM258" s="18"/>
      <c r="BN258" s="18"/>
      <c r="BO258" s="18"/>
      <c r="BP258" s="18"/>
      <c r="BQ258" s="18"/>
      <c r="BR258" s="18"/>
      <c r="BS258" s="18"/>
      <c r="BT258" s="18"/>
      <c r="BU258" s="18"/>
      <c r="BV258" s="18"/>
      <c r="BW258" s="18"/>
      <c r="BX258" s="18">
        <v>5</v>
      </c>
      <c r="BY258" s="18" t="s">
        <v>9642</v>
      </c>
      <c r="BZ258" s="18" t="s">
        <v>3228</v>
      </c>
      <c r="CA258" s="18" t="s">
        <v>17737</v>
      </c>
      <c r="CB258" s="18"/>
      <c r="CC258" s="18"/>
      <c r="CD258" s="18"/>
      <c r="CE258" s="18"/>
      <c r="CF258" s="18"/>
      <c r="CG258" s="18"/>
      <c r="CH258" s="18" t="s">
        <v>21391</v>
      </c>
      <c r="CI258" s="18" t="s">
        <v>21392</v>
      </c>
      <c r="CJ258" s="18"/>
      <c r="CK258" s="18"/>
      <c r="CL258" s="18"/>
      <c r="CM258" s="18"/>
      <c r="CN258" s="18"/>
      <c r="CO258" s="18"/>
      <c r="CP258" s="18"/>
      <c r="CQ258" s="18"/>
      <c r="CR258" s="18"/>
      <c r="CS258" s="18"/>
      <c r="CT258" s="18"/>
      <c r="CU258" s="18"/>
      <c r="CV258" s="18"/>
      <c r="CW258" s="18"/>
      <c r="CX258" s="18"/>
      <c r="CY258" s="18"/>
      <c r="CZ258" s="18"/>
      <c r="DA258" s="18"/>
      <c r="DB258" s="18"/>
    </row>
    <row r="259" spans="1:106">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c r="BI259" s="18"/>
      <c r="BJ259" s="18"/>
      <c r="BK259" s="18"/>
      <c r="BL259" s="18"/>
      <c r="BM259" s="18"/>
      <c r="BN259" s="18"/>
      <c r="BO259" s="18"/>
      <c r="BP259" s="18"/>
      <c r="BQ259" s="18"/>
      <c r="BR259" s="18"/>
      <c r="BS259" s="18"/>
      <c r="BT259" s="18"/>
      <c r="BU259" s="18"/>
      <c r="BV259" s="18"/>
      <c r="BW259" s="18"/>
      <c r="BX259" s="18">
        <v>6</v>
      </c>
      <c r="BY259" s="18" t="s">
        <v>9709</v>
      </c>
      <c r="BZ259" s="18" t="s">
        <v>3228</v>
      </c>
      <c r="CA259" s="18" t="s">
        <v>17737</v>
      </c>
      <c r="CB259" s="18"/>
      <c r="CC259" s="18"/>
      <c r="CD259" s="18"/>
      <c r="CE259" s="18"/>
      <c r="CF259" s="18"/>
      <c r="CG259" s="18"/>
      <c r="CH259" s="18" t="s">
        <v>21393</v>
      </c>
      <c r="CI259" s="18" t="s">
        <v>21394</v>
      </c>
      <c r="CJ259" s="18"/>
      <c r="CK259" s="18"/>
      <c r="CL259" s="18"/>
      <c r="CM259" s="18"/>
      <c r="CN259" s="18"/>
      <c r="CO259" s="18"/>
      <c r="CP259" s="18"/>
      <c r="CQ259" s="18"/>
      <c r="CR259" s="18"/>
      <c r="CS259" s="18"/>
      <c r="CT259" s="18"/>
      <c r="CU259" s="18"/>
      <c r="CV259" s="18"/>
      <c r="CW259" s="18"/>
      <c r="CX259" s="18"/>
      <c r="CY259" s="18"/>
      <c r="CZ259" s="18"/>
      <c r="DA259" s="18"/>
      <c r="DB259" s="18"/>
    </row>
    <row r="260" spans="1:106">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c r="BI260" s="18"/>
      <c r="BJ260" s="18"/>
      <c r="BK260" s="18"/>
      <c r="BL260" s="18"/>
      <c r="BM260" s="18"/>
      <c r="BN260" s="18"/>
      <c r="BO260" s="18"/>
      <c r="BP260" s="18"/>
      <c r="BQ260" s="18"/>
      <c r="BR260" s="18"/>
      <c r="BS260" s="18"/>
      <c r="BT260" s="18"/>
      <c r="BU260" s="18"/>
      <c r="BV260" s="18"/>
      <c r="BW260" s="18"/>
      <c r="BX260" s="18">
        <v>7</v>
      </c>
      <c r="BY260" s="18" t="s">
        <v>3741</v>
      </c>
      <c r="BZ260" s="18" t="s">
        <v>3228</v>
      </c>
      <c r="CA260" s="18" t="s">
        <v>17737</v>
      </c>
      <c r="CB260" s="18"/>
      <c r="CC260" s="18"/>
      <c r="CD260" s="18"/>
      <c r="CE260" s="18"/>
      <c r="CF260" s="18"/>
      <c r="CG260" s="18"/>
      <c r="CH260" s="18" t="s">
        <v>21395</v>
      </c>
      <c r="CI260" s="18" t="s">
        <v>21396</v>
      </c>
      <c r="CJ260" s="18"/>
      <c r="CK260" s="18"/>
      <c r="CL260" s="18"/>
      <c r="CM260" s="18"/>
      <c r="CN260" s="18"/>
      <c r="CO260" s="18"/>
      <c r="CP260" s="18"/>
      <c r="CQ260" s="18"/>
      <c r="CR260" s="18"/>
      <c r="CS260" s="18"/>
      <c r="CT260" s="18"/>
      <c r="CU260" s="18"/>
      <c r="CV260" s="18"/>
      <c r="CW260" s="18"/>
      <c r="CX260" s="18"/>
      <c r="CY260" s="18"/>
      <c r="CZ260" s="18"/>
      <c r="DA260" s="18"/>
      <c r="DB260" s="18"/>
    </row>
    <row r="261" spans="1:106">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c r="BI261" s="18"/>
      <c r="BJ261" s="18"/>
      <c r="BK261" s="18"/>
      <c r="BL261" s="18"/>
      <c r="BM261" s="18"/>
      <c r="BN261" s="18"/>
      <c r="BO261" s="18"/>
      <c r="BP261" s="18"/>
      <c r="BQ261" s="18"/>
      <c r="BR261" s="18"/>
      <c r="BS261" s="18"/>
      <c r="BT261" s="18"/>
      <c r="BU261" s="18"/>
      <c r="BV261" s="18"/>
      <c r="BW261" s="18"/>
      <c r="BX261" s="18">
        <v>8</v>
      </c>
      <c r="BY261" s="18" t="s">
        <v>3798</v>
      </c>
      <c r="BZ261" s="18" t="s">
        <v>3228</v>
      </c>
      <c r="CA261" s="18" t="s">
        <v>17737</v>
      </c>
      <c r="CB261" s="18"/>
      <c r="CC261" s="18"/>
      <c r="CD261" s="18"/>
      <c r="CE261" s="18"/>
      <c r="CF261" s="18"/>
      <c r="CG261" s="18"/>
      <c r="CH261" s="18" t="s">
        <v>21397</v>
      </c>
      <c r="CI261" s="18" t="s">
        <v>21398</v>
      </c>
      <c r="CJ261" s="18"/>
      <c r="CK261" s="18"/>
      <c r="CL261" s="18"/>
      <c r="CM261" s="18"/>
      <c r="CN261" s="18"/>
      <c r="CO261" s="18"/>
      <c r="CP261" s="18"/>
      <c r="CQ261" s="18"/>
      <c r="CR261" s="18"/>
      <c r="CS261" s="18"/>
      <c r="CT261" s="18"/>
      <c r="CU261" s="18"/>
      <c r="CV261" s="18"/>
      <c r="CW261" s="18"/>
      <c r="CX261" s="18"/>
      <c r="CY261" s="18"/>
      <c r="CZ261" s="18"/>
      <c r="DA261" s="18"/>
      <c r="DB261" s="18"/>
    </row>
    <row r="262" spans="1:106">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c r="BN262" s="18"/>
      <c r="BO262" s="18"/>
      <c r="BP262" s="18"/>
      <c r="BQ262" s="18"/>
      <c r="BR262" s="18"/>
      <c r="BS262" s="18"/>
      <c r="BT262" s="18"/>
      <c r="BU262" s="18"/>
      <c r="BV262" s="18"/>
      <c r="BW262" s="18"/>
      <c r="BX262" s="18">
        <v>9</v>
      </c>
      <c r="BY262" s="18" t="s">
        <v>3861</v>
      </c>
      <c r="BZ262" s="18" t="s">
        <v>3228</v>
      </c>
      <c r="CA262" s="18" t="s">
        <v>17737</v>
      </c>
      <c r="CB262" s="18"/>
      <c r="CC262" s="18"/>
      <c r="CD262" s="18"/>
      <c r="CE262" s="18"/>
      <c r="CF262" s="18"/>
      <c r="CG262" s="18"/>
      <c r="CH262" s="18" t="s">
        <v>21399</v>
      </c>
      <c r="CI262" s="18" t="s">
        <v>21400</v>
      </c>
      <c r="CJ262" s="18"/>
      <c r="CK262" s="18"/>
      <c r="CL262" s="18"/>
      <c r="CM262" s="18"/>
      <c r="CN262" s="18"/>
      <c r="CO262" s="18"/>
      <c r="CP262" s="18"/>
      <c r="CQ262" s="18"/>
      <c r="CR262" s="18"/>
      <c r="CS262" s="18"/>
      <c r="CT262" s="18"/>
      <c r="CU262" s="18"/>
      <c r="CV262" s="18"/>
      <c r="CW262" s="18"/>
      <c r="CX262" s="18"/>
      <c r="CY262" s="18"/>
      <c r="CZ262" s="18"/>
      <c r="DA262" s="18"/>
      <c r="DB262" s="18"/>
    </row>
    <row r="263" spans="1:106">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c r="BI263" s="18"/>
      <c r="BJ263" s="18"/>
      <c r="BK263" s="18"/>
      <c r="BL263" s="18"/>
      <c r="BM263" s="18"/>
      <c r="BN263" s="18"/>
      <c r="BO263" s="18"/>
      <c r="BP263" s="18"/>
      <c r="BQ263" s="18"/>
      <c r="BR263" s="18"/>
      <c r="BS263" s="18"/>
      <c r="BT263" s="18"/>
      <c r="BU263" s="18"/>
      <c r="BV263" s="18"/>
      <c r="BW263" s="18"/>
      <c r="BX263" s="18">
        <v>10</v>
      </c>
      <c r="BY263" s="18" t="s">
        <v>3928</v>
      </c>
      <c r="BZ263" s="18" t="s">
        <v>3228</v>
      </c>
      <c r="CA263" s="18" t="s">
        <v>17737</v>
      </c>
      <c r="CB263" s="18"/>
      <c r="CC263" s="18"/>
      <c r="CD263" s="18"/>
      <c r="CE263" s="18"/>
      <c r="CF263" s="18"/>
      <c r="CG263" s="18"/>
      <c r="CH263" s="18" t="s">
        <v>21401</v>
      </c>
      <c r="CI263" s="18" t="s">
        <v>21402</v>
      </c>
      <c r="CJ263" s="18"/>
      <c r="CK263" s="18"/>
      <c r="CL263" s="18"/>
      <c r="CM263" s="18"/>
      <c r="CN263" s="18"/>
      <c r="CO263" s="18"/>
      <c r="CP263" s="18"/>
      <c r="CQ263" s="18"/>
      <c r="CR263" s="18"/>
      <c r="CS263" s="18"/>
      <c r="CT263" s="18"/>
      <c r="CU263" s="18"/>
      <c r="CV263" s="18"/>
      <c r="CW263" s="18"/>
      <c r="CX263" s="18"/>
      <c r="CY263" s="18"/>
      <c r="CZ263" s="18"/>
      <c r="DA263" s="18"/>
      <c r="DB263" s="18"/>
    </row>
    <row r="264" spans="1:106">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c r="BI264" s="18"/>
      <c r="BJ264" s="18"/>
      <c r="BK264" s="18"/>
      <c r="BL264" s="18"/>
      <c r="BM264" s="18"/>
      <c r="BN264" s="18"/>
      <c r="BO264" s="18"/>
      <c r="BP264" s="18"/>
      <c r="BQ264" s="18"/>
      <c r="BR264" s="18"/>
      <c r="BS264" s="18"/>
      <c r="BT264" s="18"/>
      <c r="BU264" s="18"/>
      <c r="BV264" s="18"/>
      <c r="BW264" s="18"/>
      <c r="BX264" s="18">
        <v>11</v>
      </c>
      <c r="BY264" s="18" t="s">
        <v>9767</v>
      </c>
      <c r="BZ264" s="18" t="s">
        <v>3228</v>
      </c>
      <c r="CA264" s="18" t="s">
        <v>17737</v>
      </c>
      <c r="CB264" s="18"/>
      <c r="CC264" s="18"/>
      <c r="CD264" s="18"/>
      <c r="CE264" s="18"/>
      <c r="CF264" s="18"/>
      <c r="CG264" s="18"/>
      <c r="CH264" s="18" t="s">
        <v>21403</v>
      </c>
      <c r="CI264" s="18" t="s">
        <v>21404</v>
      </c>
      <c r="CJ264" s="18"/>
      <c r="CK264" s="18"/>
      <c r="CL264" s="18"/>
      <c r="CM264" s="18"/>
      <c r="CN264" s="18"/>
      <c r="CO264" s="18"/>
      <c r="CP264" s="18"/>
      <c r="CQ264" s="18"/>
      <c r="CR264" s="18"/>
      <c r="CS264" s="18"/>
      <c r="CT264" s="18"/>
      <c r="CU264" s="18"/>
      <c r="CV264" s="18"/>
      <c r="CW264" s="18"/>
      <c r="CX264" s="18"/>
      <c r="CY264" s="18"/>
      <c r="CZ264" s="18"/>
      <c r="DA264" s="18"/>
      <c r="DB264" s="18"/>
    </row>
    <row r="265" spans="1:106">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c r="BI265" s="18"/>
      <c r="BJ265" s="18"/>
      <c r="BK265" s="18"/>
      <c r="BL265" s="18"/>
      <c r="BM265" s="18"/>
      <c r="BN265" s="18"/>
      <c r="BO265" s="18"/>
      <c r="BP265" s="18"/>
      <c r="BQ265" s="18"/>
      <c r="BR265" s="18"/>
      <c r="BS265" s="18"/>
      <c r="BT265" s="18"/>
      <c r="BU265" s="18"/>
      <c r="BV265" s="18"/>
      <c r="BW265" s="18"/>
      <c r="BX265" s="18">
        <v>12</v>
      </c>
      <c r="BY265" s="18" t="s">
        <v>4057</v>
      </c>
      <c r="BZ265" s="18" t="s">
        <v>3228</v>
      </c>
      <c r="CA265" s="18" t="s">
        <v>17737</v>
      </c>
      <c r="CB265" s="18"/>
      <c r="CC265" s="18"/>
      <c r="CD265" s="18"/>
      <c r="CE265" s="18"/>
      <c r="CF265" s="18"/>
      <c r="CG265" s="18"/>
      <c r="CH265" s="18" t="s">
        <v>21405</v>
      </c>
      <c r="CI265" s="18" t="s">
        <v>21406</v>
      </c>
      <c r="CJ265" s="18"/>
      <c r="CK265" s="18"/>
      <c r="CL265" s="18"/>
      <c r="CM265" s="18"/>
      <c r="CN265" s="18"/>
      <c r="CO265" s="18"/>
      <c r="CP265" s="18"/>
      <c r="CQ265" s="18"/>
      <c r="CR265" s="18"/>
      <c r="CS265" s="18"/>
      <c r="CT265" s="18"/>
      <c r="CU265" s="18"/>
      <c r="CV265" s="18"/>
      <c r="CW265" s="18"/>
      <c r="CX265" s="18"/>
      <c r="CY265" s="18"/>
      <c r="CZ265" s="18"/>
      <c r="DA265" s="18"/>
      <c r="DB265" s="18"/>
    </row>
    <row r="266" spans="1:106">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c r="BI266" s="18"/>
      <c r="BJ266" s="18"/>
      <c r="BK266" s="18"/>
      <c r="BL266" s="18"/>
      <c r="BM266" s="18"/>
      <c r="BN266" s="18"/>
      <c r="BO266" s="18"/>
      <c r="BP266" s="18"/>
      <c r="BQ266" s="18"/>
      <c r="BR266" s="18"/>
      <c r="BS266" s="18"/>
      <c r="BT266" s="18"/>
      <c r="BU266" s="18"/>
      <c r="BV266" s="18"/>
      <c r="BW266" s="18"/>
      <c r="BX266" s="18">
        <v>1</v>
      </c>
      <c r="BY266" s="18" t="s">
        <v>9834</v>
      </c>
      <c r="BZ266" s="18" t="s">
        <v>3229</v>
      </c>
      <c r="CA266" s="18" t="s">
        <v>17737</v>
      </c>
      <c r="CB266" s="18"/>
      <c r="CC266" s="18"/>
      <c r="CD266" s="18"/>
      <c r="CE266" s="18"/>
      <c r="CF266" s="18"/>
      <c r="CG266" s="18"/>
      <c r="CH266" s="18" t="s">
        <v>21407</v>
      </c>
      <c r="CI266" s="18" t="s">
        <v>21408</v>
      </c>
      <c r="CJ266" s="18"/>
      <c r="CK266" s="18"/>
      <c r="CL266" s="18"/>
      <c r="CM266" s="18"/>
      <c r="CN266" s="18"/>
      <c r="CO266" s="18"/>
      <c r="CP266" s="18"/>
      <c r="CQ266" s="18"/>
      <c r="CR266" s="18"/>
      <c r="CS266" s="18"/>
      <c r="CT266" s="18"/>
      <c r="CU266" s="18"/>
      <c r="CV266" s="18"/>
      <c r="CW266" s="18"/>
      <c r="CX266" s="18"/>
      <c r="CY266" s="18"/>
      <c r="CZ266" s="18"/>
      <c r="DA266" s="18"/>
      <c r="DB266" s="18"/>
    </row>
    <row r="267" spans="1:106">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c r="BN267" s="18"/>
      <c r="BO267" s="18"/>
      <c r="BP267" s="18"/>
      <c r="BQ267" s="18"/>
      <c r="BR267" s="18"/>
      <c r="BS267" s="18"/>
      <c r="BT267" s="18"/>
      <c r="BU267" s="18"/>
      <c r="BV267" s="18"/>
      <c r="BW267" s="18"/>
      <c r="BX267" s="18">
        <v>2</v>
      </c>
      <c r="BY267" s="18" t="s">
        <v>4183</v>
      </c>
      <c r="BZ267" s="18" t="s">
        <v>3229</v>
      </c>
      <c r="CA267" s="18" t="s">
        <v>17737</v>
      </c>
      <c r="CB267" s="18"/>
      <c r="CC267" s="18"/>
      <c r="CD267" s="18"/>
      <c r="CE267" s="18"/>
      <c r="CF267" s="18"/>
      <c r="CG267" s="18"/>
      <c r="CH267" s="18" t="s">
        <v>21409</v>
      </c>
      <c r="CI267" s="18" t="s">
        <v>21410</v>
      </c>
      <c r="CJ267" s="18"/>
      <c r="CK267" s="18"/>
      <c r="CL267" s="18"/>
      <c r="CM267" s="18"/>
      <c r="CN267" s="18"/>
      <c r="CO267" s="18"/>
      <c r="CP267" s="18"/>
      <c r="CQ267" s="18"/>
      <c r="CR267" s="18"/>
      <c r="CS267" s="18"/>
      <c r="CT267" s="18"/>
      <c r="CU267" s="18"/>
      <c r="CV267" s="18"/>
      <c r="CW267" s="18"/>
      <c r="CX267" s="18"/>
      <c r="CY267" s="18"/>
      <c r="CZ267" s="18"/>
      <c r="DA267" s="18"/>
      <c r="DB267" s="18"/>
    </row>
    <row r="268" spans="1:106">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c r="BI268" s="18"/>
      <c r="BJ268" s="18"/>
      <c r="BK268" s="18"/>
      <c r="BL268" s="18"/>
      <c r="BM268" s="18"/>
      <c r="BN268" s="18"/>
      <c r="BO268" s="18"/>
      <c r="BP268" s="18"/>
      <c r="BQ268" s="18"/>
      <c r="BR268" s="18"/>
      <c r="BS268" s="18"/>
      <c r="BT268" s="18"/>
      <c r="BU268" s="18"/>
      <c r="BV268" s="18"/>
      <c r="BW268" s="18"/>
      <c r="BX268" s="18">
        <v>3</v>
      </c>
      <c r="BY268" s="18" t="s">
        <v>4252</v>
      </c>
      <c r="BZ268" s="18" t="s">
        <v>3229</v>
      </c>
      <c r="CA268" s="18" t="s">
        <v>17737</v>
      </c>
      <c r="CB268" s="18"/>
      <c r="CC268" s="18"/>
      <c r="CD268" s="18"/>
      <c r="CE268" s="18"/>
      <c r="CF268" s="18"/>
      <c r="CG268" s="18"/>
      <c r="CH268" s="18" t="s">
        <v>21411</v>
      </c>
      <c r="CI268" s="18" t="s">
        <v>21412</v>
      </c>
      <c r="CJ268" s="18"/>
      <c r="CK268" s="18"/>
      <c r="CL268" s="18"/>
      <c r="CM268" s="18"/>
      <c r="CN268" s="18"/>
      <c r="CO268" s="18"/>
      <c r="CP268" s="18"/>
      <c r="CQ268" s="18"/>
      <c r="CR268" s="18"/>
      <c r="CS268" s="18"/>
      <c r="CT268" s="18"/>
      <c r="CU268" s="18"/>
      <c r="CV268" s="18"/>
      <c r="CW268" s="18"/>
      <c r="CX268" s="18"/>
      <c r="CY268" s="18"/>
      <c r="CZ268" s="18"/>
      <c r="DA268" s="18"/>
      <c r="DB268" s="18"/>
    </row>
    <row r="269" spans="1:106">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c r="BI269" s="18"/>
      <c r="BJ269" s="18"/>
      <c r="BK269" s="18"/>
      <c r="BL269" s="18"/>
      <c r="BM269" s="18"/>
      <c r="BN269" s="18"/>
      <c r="BO269" s="18"/>
      <c r="BP269" s="18"/>
      <c r="BQ269" s="18"/>
      <c r="BR269" s="18"/>
      <c r="BS269" s="18"/>
      <c r="BT269" s="18"/>
      <c r="BU269" s="18"/>
      <c r="BV269" s="18"/>
      <c r="BW269" s="18"/>
      <c r="BX269" s="18">
        <v>4</v>
      </c>
      <c r="BY269" s="18" t="s">
        <v>4318</v>
      </c>
      <c r="BZ269" s="18" t="s">
        <v>3229</v>
      </c>
      <c r="CA269" s="18" t="s">
        <v>17737</v>
      </c>
      <c r="CB269" s="18"/>
      <c r="CC269" s="18"/>
      <c r="CD269" s="18"/>
      <c r="CE269" s="18"/>
      <c r="CF269" s="18"/>
      <c r="CG269" s="18"/>
      <c r="CH269" s="18" t="s">
        <v>21413</v>
      </c>
      <c r="CI269" s="18" t="s">
        <v>21414</v>
      </c>
      <c r="CJ269" s="18"/>
      <c r="CK269" s="18"/>
      <c r="CL269" s="18"/>
      <c r="CM269" s="18"/>
      <c r="CN269" s="18"/>
      <c r="CO269" s="18"/>
      <c r="CP269" s="18"/>
      <c r="CQ269" s="18"/>
      <c r="CR269" s="18"/>
      <c r="CS269" s="18"/>
      <c r="CT269" s="18"/>
      <c r="CU269" s="18"/>
      <c r="CV269" s="18"/>
      <c r="CW269" s="18"/>
      <c r="CX269" s="18"/>
      <c r="CY269" s="18"/>
      <c r="CZ269" s="18"/>
      <c r="DA269" s="18"/>
      <c r="DB269" s="18"/>
    </row>
    <row r="270" spans="1:106">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c r="BI270" s="18"/>
      <c r="BJ270" s="18"/>
      <c r="BK270" s="18"/>
      <c r="BL270" s="18"/>
      <c r="BM270" s="18"/>
      <c r="BN270" s="18"/>
      <c r="BO270" s="18"/>
      <c r="BP270" s="18"/>
      <c r="BQ270" s="18"/>
      <c r="BR270" s="18"/>
      <c r="BS270" s="18"/>
      <c r="BT270" s="18"/>
      <c r="BU270" s="18"/>
      <c r="BV270" s="18"/>
      <c r="BW270" s="18"/>
      <c r="BX270" s="18">
        <v>5</v>
      </c>
      <c r="BY270" s="18" t="s">
        <v>9901</v>
      </c>
      <c r="BZ270" s="18" t="s">
        <v>3229</v>
      </c>
      <c r="CA270" s="18" t="s">
        <v>17737</v>
      </c>
      <c r="CB270" s="18"/>
      <c r="CC270" s="18"/>
      <c r="CD270" s="18"/>
      <c r="CE270" s="18"/>
      <c r="CF270" s="18"/>
      <c r="CG270" s="18"/>
      <c r="CH270" s="18" t="s">
        <v>21415</v>
      </c>
      <c r="CI270" s="18" t="s">
        <v>21416</v>
      </c>
      <c r="CJ270" s="18"/>
      <c r="CK270" s="18"/>
      <c r="CL270" s="18"/>
      <c r="CM270" s="18"/>
      <c r="CN270" s="18"/>
      <c r="CO270" s="18"/>
      <c r="CP270" s="18"/>
      <c r="CQ270" s="18"/>
      <c r="CR270" s="18"/>
      <c r="CS270" s="18"/>
      <c r="CT270" s="18"/>
      <c r="CU270" s="18"/>
      <c r="CV270" s="18"/>
      <c r="CW270" s="18"/>
      <c r="CX270" s="18"/>
      <c r="CY270" s="18"/>
      <c r="CZ270" s="18"/>
      <c r="DA270" s="18"/>
      <c r="DB270" s="18"/>
    </row>
    <row r="271" spans="1:106">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c r="BN271" s="18"/>
      <c r="BO271" s="18"/>
      <c r="BP271" s="18"/>
      <c r="BQ271" s="18"/>
      <c r="BR271" s="18"/>
      <c r="BS271" s="18"/>
      <c r="BT271" s="18"/>
      <c r="BU271" s="18"/>
      <c r="BV271" s="18"/>
      <c r="BW271" s="18"/>
      <c r="BX271" s="18">
        <v>6</v>
      </c>
      <c r="BY271" s="18" t="s">
        <v>4453</v>
      </c>
      <c r="BZ271" s="18" t="s">
        <v>3229</v>
      </c>
      <c r="CA271" s="18" t="s">
        <v>17737</v>
      </c>
      <c r="CB271" s="18"/>
      <c r="CC271" s="18"/>
      <c r="CD271" s="18"/>
      <c r="CE271" s="18"/>
      <c r="CF271" s="18"/>
      <c r="CG271" s="18"/>
      <c r="CH271" s="18" t="s">
        <v>21417</v>
      </c>
      <c r="CI271" s="18" t="s">
        <v>21418</v>
      </c>
      <c r="CJ271" s="18"/>
      <c r="CK271" s="18"/>
      <c r="CL271" s="18"/>
      <c r="CM271" s="18"/>
      <c r="CN271" s="18"/>
      <c r="CO271" s="18"/>
      <c r="CP271" s="18"/>
      <c r="CQ271" s="18"/>
      <c r="CR271" s="18"/>
      <c r="CS271" s="18"/>
      <c r="CT271" s="18"/>
      <c r="CU271" s="18"/>
      <c r="CV271" s="18"/>
      <c r="CW271" s="18"/>
      <c r="CX271" s="18"/>
      <c r="CY271" s="18"/>
      <c r="CZ271" s="18"/>
      <c r="DA271" s="18"/>
      <c r="DB271" s="18"/>
    </row>
    <row r="272" spans="1:106">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c r="BI272" s="18"/>
      <c r="BJ272" s="18"/>
      <c r="BK272" s="18"/>
      <c r="BL272" s="18"/>
      <c r="BM272" s="18"/>
      <c r="BN272" s="18"/>
      <c r="BO272" s="18"/>
      <c r="BP272" s="18"/>
      <c r="BQ272" s="18"/>
      <c r="BR272" s="18"/>
      <c r="BS272" s="18"/>
      <c r="BT272" s="18"/>
      <c r="BU272" s="18"/>
      <c r="BV272" s="18"/>
      <c r="BW272" s="18"/>
      <c r="BX272" s="18">
        <v>7</v>
      </c>
      <c r="BY272" s="18" t="s">
        <v>9966</v>
      </c>
      <c r="BZ272" s="18" t="s">
        <v>3229</v>
      </c>
      <c r="CA272" s="18" t="s">
        <v>17737</v>
      </c>
      <c r="CB272" s="18"/>
      <c r="CC272" s="18"/>
      <c r="CD272" s="18"/>
      <c r="CE272" s="18"/>
      <c r="CF272" s="18"/>
      <c r="CG272" s="18"/>
      <c r="CH272" s="18" t="s">
        <v>21419</v>
      </c>
      <c r="CI272" s="18" t="s">
        <v>21420</v>
      </c>
      <c r="CJ272" s="18"/>
      <c r="CK272" s="18"/>
      <c r="CL272" s="18"/>
      <c r="CM272" s="18"/>
      <c r="CN272" s="18"/>
      <c r="CO272" s="18"/>
      <c r="CP272" s="18"/>
      <c r="CQ272" s="18"/>
      <c r="CR272" s="18"/>
      <c r="CS272" s="18"/>
      <c r="CT272" s="18"/>
      <c r="CU272" s="18"/>
      <c r="CV272" s="18"/>
      <c r="CW272" s="18"/>
      <c r="CX272" s="18"/>
      <c r="CY272" s="18"/>
      <c r="CZ272" s="18"/>
      <c r="DA272" s="18"/>
      <c r="DB272" s="18"/>
    </row>
    <row r="273" spans="1:106">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c r="BI273" s="18"/>
      <c r="BJ273" s="18"/>
      <c r="BK273" s="18"/>
      <c r="BL273" s="18"/>
      <c r="BM273" s="18"/>
      <c r="BN273" s="18"/>
      <c r="BO273" s="18"/>
      <c r="BP273" s="18"/>
      <c r="BQ273" s="18"/>
      <c r="BR273" s="18"/>
      <c r="BS273" s="18"/>
      <c r="BT273" s="18"/>
      <c r="BU273" s="18"/>
      <c r="BV273" s="18"/>
      <c r="BW273" s="18"/>
      <c r="BX273" s="18">
        <v>8</v>
      </c>
      <c r="BY273" s="18" t="s">
        <v>10033</v>
      </c>
      <c r="BZ273" s="18" t="s">
        <v>3229</v>
      </c>
      <c r="CA273" s="18" t="s">
        <v>17737</v>
      </c>
      <c r="CB273" s="18"/>
      <c r="CC273" s="18"/>
      <c r="CD273" s="18"/>
      <c r="CE273" s="18"/>
      <c r="CF273" s="18"/>
      <c r="CG273" s="18"/>
      <c r="CH273" s="18" t="s">
        <v>21421</v>
      </c>
      <c r="CI273" s="18" t="s">
        <v>21422</v>
      </c>
      <c r="CJ273" s="18"/>
      <c r="CK273" s="18"/>
      <c r="CL273" s="18"/>
      <c r="CM273" s="18"/>
      <c r="CN273" s="18"/>
      <c r="CO273" s="18"/>
      <c r="CP273" s="18"/>
      <c r="CQ273" s="18"/>
      <c r="CR273" s="18"/>
      <c r="CS273" s="18"/>
      <c r="CT273" s="18"/>
      <c r="CU273" s="18"/>
      <c r="CV273" s="18"/>
      <c r="CW273" s="18"/>
      <c r="CX273" s="18"/>
      <c r="CY273" s="18"/>
      <c r="CZ273" s="18"/>
      <c r="DA273" s="18"/>
      <c r="DB273" s="18"/>
    </row>
    <row r="274" spans="1:106">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c r="BI274" s="18"/>
      <c r="BJ274" s="18"/>
      <c r="BK274" s="18"/>
      <c r="BL274" s="18"/>
      <c r="BM274" s="18"/>
      <c r="BN274" s="18"/>
      <c r="BO274" s="18"/>
      <c r="BP274" s="18"/>
      <c r="BQ274" s="18"/>
      <c r="BR274" s="18"/>
      <c r="BS274" s="18"/>
      <c r="BT274" s="18"/>
      <c r="BU274" s="18"/>
      <c r="BV274" s="18"/>
      <c r="BW274" s="18"/>
      <c r="BX274" s="18">
        <v>9</v>
      </c>
      <c r="BY274" s="18" t="s">
        <v>10098</v>
      </c>
      <c r="BZ274" s="18" t="s">
        <v>3229</v>
      </c>
      <c r="CA274" s="18" t="s">
        <v>17737</v>
      </c>
      <c r="CB274" s="18"/>
      <c r="CC274" s="18"/>
      <c r="CD274" s="18"/>
      <c r="CE274" s="18"/>
      <c r="CF274" s="18"/>
      <c r="CG274" s="18"/>
      <c r="CH274" s="18" t="s">
        <v>21423</v>
      </c>
      <c r="CI274" s="18" t="s">
        <v>21424</v>
      </c>
      <c r="CJ274" s="18"/>
      <c r="CK274" s="18"/>
      <c r="CL274" s="18"/>
      <c r="CM274" s="18"/>
      <c r="CN274" s="18"/>
      <c r="CO274" s="18"/>
      <c r="CP274" s="18"/>
      <c r="CQ274" s="18"/>
      <c r="CR274" s="18"/>
      <c r="CS274" s="18"/>
      <c r="CT274" s="18"/>
      <c r="CU274" s="18"/>
      <c r="CV274" s="18"/>
      <c r="CW274" s="18"/>
      <c r="CX274" s="18"/>
      <c r="CY274" s="18"/>
      <c r="CZ274" s="18"/>
      <c r="DA274" s="18"/>
      <c r="DB274" s="18"/>
    </row>
    <row r="275" spans="1:106">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c r="BI275" s="18"/>
      <c r="BJ275" s="18"/>
      <c r="BK275" s="18"/>
      <c r="BL275" s="18"/>
      <c r="BM275" s="18"/>
      <c r="BN275" s="18"/>
      <c r="BO275" s="18"/>
      <c r="BP275" s="18"/>
      <c r="BQ275" s="18"/>
      <c r="BR275" s="18"/>
      <c r="BS275" s="18"/>
      <c r="BT275" s="18"/>
      <c r="BU275" s="18"/>
      <c r="BV275" s="18"/>
      <c r="BW275" s="18"/>
      <c r="BX275" s="18">
        <v>10</v>
      </c>
      <c r="BY275" s="18" t="s">
        <v>10163</v>
      </c>
      <c r="BZ275" s="18" t="s">
        <v>3229</v>
      </c>
      <c r="CA275" s="18" t="s">
        <v>17737</v>
      </c>
      <c r="CB275" s="18"/>
      <c r="CC275" s="18"/>
      <c r="CD275" s="18"/>
      <c r="CE275" s="18"/>
      <c r="CF275" s="18"/>
      <c r="CG275" s="18"/>
      <c r="CH275" s="18" t="s">
        <v>21425</v>
      </c>
      <c r="CI275" s="18" t="s">
        <v>21426</v>
      </c>
      <c r="CJ275" s="18"/>
      <c r="CK275" s="18"/>
      <c r="CL275" s="18"/>
      <c r="CM275" s="18"/>
      <c r="CN275" s="18"/>
      <c r="CO275" s="18"/>
      <c r="CP275" s="18"/>
      <c r="CQ275" s="18"/>
      <c r="CR275" s="18"/>
      <c r="CS275" s="18"/>
      <c r="CT275" s="18"/>
      <c r="CU275" s="18"/>
      <c r="CV275" s="18"/>
      <c r="CW275" s="18"/>
      <c r="CX275" s="18"/>
      <c r="CY275" s="18"/>
      <c r="CZ275" s="18"/>
      <c r="DA275" s="18"/>
      <c r="DB275" s="18"/>
    </row>
    <row r="276" spans="1:106">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c r="BN276" s="18"/>
      <c r="BO276" s="18"/>
      <c r="BP276" s="18"/>
      <c r="BQ276" s="18"/>
      <c r="BR276" s="18"/>
      <c r="BS276" s="18"/>
      <c r="BT276" s="18"/>
      <c r="BU276" s="18"/>
      <c r="BV276" s="18"/>
      <c r="BW276" s="18"/>
      <c r="BX276" s="18">
        <v>11</v>
      </c>
      <c r="BY276" s="18" t="s">
        <v>10231</v>
      </c>
      <c r="BZ276" s="18" t="s">
        <v>3229</v>
      </c>
      <c r="CA276" s="18" t="s">
        <v>17737</v>
      </c>
      <c r="CB276" s="18"/>
      <c r="CC276" s="18"/>
      <c r="CD276" s="18"/>
      <c r="CE276" s="18"/>
      <c r="CF276" s="18"/>
      <c r="CG276" s="18"/>
      <c r="CH276" s="18" t="s">
        <v>21427</v>
      </c>
      <c r="CI276" s="18" t="s">
        <v>21428</v>
      </c>
      <c r="CJ276" s="18"/>
      <c r="CK276" s="18"/>
      <c r="CL276" s="18"/>
      <c r="CM276" s="18"/>
      <c r="CN276" s="18"/>
      <c r="CO276" s="18"/>
      <c r="CP276" s="18"/>
      <c r="CQ276" s="18"/>
      <c r="CR276" s="18"/>
      <c r="CS276" s="18"/>
      <c r="CT276" s="18"/>
      <c r="CU276" s="18"/>
      <c r="CV276" s="18"/>
      <c r="CW276" s="18"/>
      <c r="CX276" s="18"/>
      <c r="CY276" s="18"/>
      <c r="CZ276" s="18"/>
      <c r="DA276" s="18"/>
      <c r="DB276" s="18"/>
    </row>
    <row r="277" spans="1:106">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c r="BI277" s="18"/>
      <c r="BJ277" s="18"/>
      <c r="BK277" s="18"/>
      <c r="BL277" s="18"/>
      <c r="BM277" s="18"/>
      <c r="BN277" s="18"/>
      <c r="BO277" s="18"/>
      <c r="BP277" s="18"/>
      <c r="BQ277" s="18"/>
      <c r="BR277" s="18"/>
      <c r="BS277" s="18"/>
      <c r="BT277" s="18"/>
      <c r="BU277" s="18"/>
      <c r="BV277" s="18"/>
      <c r="BW277" s="18"/>
      <c r="BX277" s="18">
        <v>12</v>
      </c>
      <c r="BY277" s="18" t="s">
        <v>4790</v>
      </c>
      <c r="BZ277" s="18" t="s">
        <v>3229</v>
      </c>
      <c r="CA277" s="18" t="s">
        <v>17737</v>
      </c>
      <c r="CB277" s="18"/>
      <c r="CC277" s="18"/>
      <c r="CD277" s="18"/>
      <c r="CE277" s="18"/>
      <c r="CF277" s="18"/>
      <c r="CG277" s="18"/>
      <c r="CH277" s="18" t="s">
        <v>21429</v>
      </c>
      <c r="CI277" s="18" t="s">
        <v>21430</v>
      </c>
      <c r="CJ277" s="18"/>
      <c r="CK277" s="18"/>
      <c r="CL277" s="18"/>
      <c r="CM277" s="18"/>
      <c r="CN277" s="18"/>
      <c r="CO277" s="18"/>
      <c r="CP277" s="18"/>
      <c r="CQ277" s="18"/>
      <c r="CR277" s="18"/>
      <c r="CS277" s="18"/>
      <c r="CT277" s="18"/>
      <c r="CU277" s="18"/>
      <c r="CV277" s="18"/>
      <c r="CW277" s="18"/>
      <c r="CX277" s="18"/>
      <c r="CY277" s="18"/>
      <c r="CZ277" s="18"/>
      <c r="DA277" s="18"/>
      <c r="DB277" s="18"/>
    </row>
    <row r="278" spans="1:106">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c r="BI278" s="18"/>
      <c r="BJ278" s="18"/>
      <c r="BK278" s="18"/>
      <c r="BL278" s="18"/>
      <c r="BM278" s="18"/>
      <c r="BN278" s="18"/>
      <c r="BO278" s="18"/>
      <c r="BP278" s="18"/>
      <c r="BQ278" s="18"/>
      <c r="BR278" s="18"/>
      <c r="BS278" s="18"/>
      <c r="BT278" s="18"/>
      <c r="BU278" s="18"/>
      <c r="BV278" s="18"/>
      <c r="BW278" s="18"/>
      <c r="BX278" s="18">
        <v>1</v>
      </c>
      <c r="BY278" s="18" t="s">
        <v>4926</v>
      </c>
      <c r="BZ278" s="18" t="s">
        <v>3230</v>
      </c>
      <c r="CA278" s="18" t="s">
        <v>17737</v>
      </c>
      <c r="CB278" s="18"/>
      <c r="CC278" s="18"/>
      <c r="CD278" s="18"/>
      <c r="CE278" s="18"/>
      <c r="CF278" s="18"/>
      <c r="CG278" s="18"/>
      <c r="CH278" s="18" t="s">
        <v>21431</v>
      </c>
      <c r="CI278" s="18" t="s">
        <v>21432</v>
      </c>
      <c r="CJ278" s="18"/>
      <c r="CK278" s="18"/>
      <c r="CL278" s="18"/>
      <c r="CM278" s="18"/>
      <c r="CN278" s="18"/>
      <c r="CO278" s="18"/>
      <c r="CP278" s="18"/>
      <c r="CQ278" s="18"/>
      <c r="CR278" s="18"/>
      <c r="CS278" s="18"/>
      <c r="CT278" s="18"/>
      <c r="CU278" s="18"/>
      <c r="CV278" s="18"/>
      <c r="CW278" s="18"/>
      <c r="CX278" s="18"/>
      <c r="CY278" s="18"/>
      <c r="CZ278" s="18"/>
      <c r="DA278" s="18"/>
      <c r="DB278" s="18"/>
    </row>
    <row r="279" spans="1:106">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c r="BI279" s="18"/>
      <c r="BJ279" s="18"/>
      <c r="BK279" s="18"/>
      <c r="BL279" s="18"/>
      <c r="BM279" s="18"/>
      <c r="BN279" s="18"/>
      <c r="BO279" s="18"/>
      <c r="BP279" s="18"/>
      <c r="BQ279" s="18"/>
      <c r="BR279" s="18"/>
      <c r="BS279" s="18"/>
      <c r="BT279" s="18"/>
      <c r="BU279" s="18"/>
      <c r="BV279" s="18"/>
      <c r="BW279" s="18"/>
      <c r="BX279" s="18">
        <v>2</v>
      </c>
      <c r="BY279" s="18" t="s">
        <v>10296</v>
      </c>
      <c r="BZ279" s="18" t="s">
        <v>3230</v>
      </c>
      <c r="CA279" s="18" t="s">
        <v>17737</v>
      </c>
      <c r="CB279" s="18"/>
      <c r="CC279" s="18"/>
      <c r="CD279" s="18"/>
      <c r="CE279" s="18"/>
      <c r="CF279" s="18"/>
      <c r="CG279" s="18"/>
      <c r="CH279" s="18" t="s">
        <v>21433</v>
      </c>
      <c r="CI279" s="18" t="s">
        <v>21434</v>
      </c>
      <c r="CJ279" s="18"/>
      <c r="CK279" s="18"/>
      <c r="CL279" s="18"/>
      <c r="CM279" s="18"/>
      <c r="CN279" s="18"/>
      <c r="CO279" s="18"/>
      <c r="CP279" s="18"/>
      <c r="CQ279" s="18"/>
      <c r="CR279" s="18"/>
      <c r="CS279" s="18"/>
      <c r="CT279" s="18"/>
      <c r="CU279" s="18"/>
      <c r="CV279" s="18"/>
      <c r="CW279" s="18"/>
      <c r="CX279" s="18"/>
      <c r="CY279" s="18"/>
      <c r="CZ279" s="18"/>
      <c r="DA279" s="18"/>
      <c r="DB279" s="18"/>
    </row>
    <row r="280" spans="1:106">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c r="BO280" s="18"/>
      <c r="BP280" s="18"/>
      <c r="BQ280" s="18"/>
      <c r="BR280" s="18"/>
      <c r="BS280" s="18"/>
      <c r="BT280" s="18"/>
      <c r="BU280" s="18"/>
      <c r="BV280" s="18"/>
      <c r="BW280" s="18"/>
      <c r="BX280" s="18">
        <v>3</v>
      </c>
      <c r="BY280" s="18" t="s">
        <v>5066</v>
      </c>
      <c r="BZ280" s="18" t="s">
        <v>3230</v>
      </c>
      <c r="CA280" s="18" t="s">
        <v>17737</v>
      </c>
      <c r="CB280" s="18"/>
      <c r="CC280" s="18"/>
      <c r="CD280" s="18"/>
      <c r="CE280" s="18"/>
      <c r="CF280" s="18"/>
      <c r="CG280" s="18"/>
      <c r="CH280" s="18" t="s">
        <v>21435</v>
      </c>
      <c r="CI280" s="18" t="s">
        <v>19992</v>
      </c>
      <c r="CJ280" s="18"/>
      <c r="CK280" s="18"/>
      <c r="CL280" s="18"/>
      <c r="CM280" s="18"/>
      <c r="CN280" s="18"/>
      <c r="CO280" s="18"/>
      <c r="CP280" s="18"/>
      <c r="CQ280" s="18"/>
      <c r="CR280" s="18"/>
      <c r="CS280" s="18"/>
      <c r="CT280" s="18"/>
      <c r="CU280" s="18"/>
      <c r="CV280" s="18"/>
      <c r="CW280" s="18"/>
      <c r="CX280" s="18"/>
      <c r="CY280" s="18"/>
      <c r="CZ280" s="18"/>
      <c r="DA280" s="18"/>
      <c r="DB280" s="18"/>
    </row>
    <row r="281" spans="1:106">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c r="BO281" s="18"/>
      <c r="BP281" s="18"/>
      <c r="BQ281" s="18"/>
      <c r="BR281" s="18"/>
      <c r="BS281" s="18"/>
      <c r="BT281" s="18"/>
      <c r="BU281" s="18"/>
      <c r="BV281" s="18"/>
      <c r="BW281" s="18"/>
      <c r="BX281" s="18">
        <v>4</v>
      </c>
      <c r="BY281" s="18" t="s">
        <v>10363</v>
      </c>
      <c r="BZ281" s="18" t="s">
        <v>3230</v>
      </c>
      <c r="CA281" s="18" t="s">
        <v>17737</v>
      </c>
      <c r="CB281" s="18"/>
      <c r="CC281" s="18"/>
      <c r="CD281" s="18"/>
      <c r="CE281" s="18"/>
      <c r="CF281" s="18"/>
      <c r="CG281" s="18"/>
      <c r="CH281" s="18" t="s">
        <v>21436</v>
      </c>
      <c r="CI281" s="18" t="s">
        <v>21437</v>
      </c>
      <c r="CJ281" s="18"/>
      <c r="CK281" s="18"/>
      <c r="CL281" s="18"/>
      <c r="CM281" s="18"/>
      <c r="CN281" s="18"/>
      <c r="CO281" s="18"/>
      <c r="CP281" s="18"/>
      <c r="CQ281" s="18"/>
      <c r="CR281" s="18"/>
      <c r="CS281" s="18"/>
      <c r="CT281" s="18"/>
      <c r="CU281" s="18"/>
      <c r="CV281" s="18"/>
      <c r="CW281" s="18"/>
      <c r="CX281" s="18"/>
      <c r="CY281" s="18"/>
      <c r="CZ281" s="18"/>
      <c r="DA281" s="18"/>
      <c r="DB281" s="18"/>
    </row>
    <row r="282" spans="1:106">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c r="BI282" s="18"/>
      <c r="BJ282" s="18"/>
      <c r="BK282" s="18"/>
      <c r="BL282" s="18"/>
      <c r="BM282" s="18"/>
      <c r="BN282" s="18"/>
      <c r="BO282" s="18"/>
      <c r="BP282" s="18"/>
      <c r="BQ282" s="18"/>
      <c r="BR282" s="18"/>
      <c r="BS282" s="18"/>
      <c r="BT282" s="18"/>
      <c r="BU282" s="18"/>
      <c r="BV282" s="18"/>
      <c r="BW282" s="18"/>
      <c r="BX282" s="18">
        <v>5</v>
      </c>
      <c r="BY282" s="18" t="s">
        <v>5204</v>
      </c>
      <c r="BZ282" s="18" t="s">
        <v>3230</v>
      </c>
      <c r="CA282" s="18" t="s">
        <v>17737</v>
      </c>
      <c r="CB282" s="18"/>
      <c r="CC282" s="18"/>
      <c r="CD282" s="18"/>
      <c r="CE282" s="18"/>
      <c r="CF282" s="18"/>
      <c r="CG282" s="18"/>
      <c r="CH282" s="18" t="s">
        <v>21438</v>
      </c>
      <c r="CI282" s="18" t="s">
        <v>21439</v>
      </c>
      <c r="CJ282" s="18"/>
      <c r="CK282" s="18"/>
      <c r="CL282" s="18"/>
      <c r="CM282" s="18"/>
      <c r="CN282" s="18"/>
      <c r="CO282" s="18"/>
      <c r="CP282" s="18"/>
      <c r="CQ282" s="18"/>
      <c r="CR282" s="18"/>
      <c r="CS282" s="18"/>
      <c r="CT282" s="18"/>
      <c r="CU282" s="18"/>
      <c r="CV282" s="18"/>
      <c r="CW282" s="18"/>
      <c r="CX282" s="18"/>
      <c r="CY282" s="18"/>
      <c r="CZ282" s="18"/>
      <c r="DA282" s="18"/>
      <c r="DB282" s="18"/>
    </row>
    <row r="283" spans="1:106">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c r="BI283" s="18"/>
      <c r="BJ283" s="18"/>
      <c r="BK283" s="18"/>
      <c r="BL283" s="18"/>
      <c r="BM283" s="18"/>
      <c r="BN283" s="18"/>
      <c r="BO283" s="18"/>
      <c r="BP283" s="18"/>
      <c r="BQ283" s="18"/>
      <c r="BR283" s="18"/>
      <c r="BS283" s="18"/>
      <c r="BT283" s="18"/>
      <c r="BU283" s="18"/>
      <c r="BV283" s="18"/>
      <c r="BW283" s="18"/>
      <c r="BX283" s="18">
        <v>6</v>
      </c>
      <c r="BY283" s="18" t="s">
        <v>10429</v>
      </c>
      <c r="BZ283" s="18" t="s">
        <v>3230</v>
      </c>
      <c r="CA283" s="18" t="s">
        <v>17737</v>
      </c>
      <c r="CB283" s="18"/>
      <c r="CC283" s="18"/>
      <c r="CD283" s="18"/>
      <c r="CE283" s="18"/>
      <c r="CF283" s="18"/>
      <c r="CG283" s="18"/>
      <c r="CH283" s="18" t="s">
        <v>21440</v>
      </c>
      <c r="CI283" s="18" t="s">
        <v>21441</v>
      </c>
      <c r="CJ283" s="18"/>
      <c r="CK283" s="18"/>
      <c r="CL283" s="18"/>
      <c r="CM283" s="18"/>
      <c r="CN283" s="18"/>
      <c r="CO283" s="18"/>
      <c r="CP283" s="18"/>
      <c r="CQ283" s="18"/>
      <c r="CR283" s="18"/>
      <c r="CS283" s="18"/>
      <c r="CT283" s="18"/>
      <c r="CU283" s="18"/>
      <c r="CV283" s="18"/>
      <c r="CW283" s="18"/>
      <c r="CX283" s="18"/>
      <c r="CY283" s="18"/>
      <c r="CZ283" s="18"/>
      <c r="DA283" s="18"/>
      <c r="DB283" s="18"/>
    </row>
    <row r="284" spans="1:106">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c r="BI284" s="18"/>
      <c r="BJ284" s="18"/>
      <c r="BK284" s="18"/>
      <c r="BL284" s="18"/>
      <c r="BM284" s="18"/>
      <c r="BN284" s="18"/>
      <c r="BO284" s="18"/>
      <c r="BP284" s="18"/>
      <c r="BQ284" s="18"/>
      <c r="BR284" s="18"/>
      <c r="BS284" s="18"/>
      <c r="BT284" s="18"/>
      <c r="BU284" s="18"/>
      <c r="BV284" s="18"/>
      <c r="BW284" s="18"/>
      <c r="BX284" s="18">
        <v>7</v>
      </c>
      <c r="BY284" s="18" t="s">
        <v>5404</v>
      </c>
      <c r="BZ284" s="18" t="s">
        <v>3230</v>
      </c>
      <c r="CA284" s="18" t="s">
        <v>17737</v>
      </c>
      <c r="CB284" s="18"/>
      <c r="CC284" s="18"/>
      <c r="CD284" s="18"/>
      <c r="CE284" s="18"/>
      <c r="CF284" s="18"/>
      <c r="CG284" s="18"/>
      <c r="CH284" s="18" t="s">
        <v>21442</v>
      </c>
      <c r="CI284" s="18" t="s">
        <v>21443</v>
      </c>
      <c r="CJ284" s="18"/>
      <c r="CK284" s="18"/>
      <c r="CL284" s="18"/>
      <c r="CM284" s="18"/>
      <c r="CN284" s="18"/>
      <c r="CO284" s="18"/>
      <c r="CP284" s="18"/>
      <c r="CQ284" s="18"/>
      <c r="CR284" s="18"/>
      <c r="CS284" s="18"/>
      <c r="CT284" s="18"/>
      <c r="CU284" s="18"/>
      <c r="CV284" s="18"/>
      <c r="CW284" s="18"/>
      <c r="CX284" s="18"/>
      <c r="CY284" s="18"/>
      <c r="CZ284" s="18"/>
      <c r="DA284" s="18"/>
      <c r="DB284" s="18"/>
    </row>
    <row r="285" spans="1:106">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c r="BN285" s="18"/>
      <c r="BO285" s="18"/>
      <c r="BP285" s="18"/>
      <c r="BQ285" s="18"/>
      <c r="BR285" s="18"/>
      <c r="BS285" s="18"/>
      <c r="BT285" s="18"/>
      <c r="BU285" s="18"/>
      <c r="BV285" s="18"/>
      <c r="BW285" s="18"/>
      <c r="BX285" s="18">
        <v>8</v>
      </c>
      <c r="BY285" s="18" t="s">
        <v>6887</v>
      </c>
      <c r="BZ285" s="18" t="s">
        <v>3230</v>
      </c>
      <c r="CA285" s="18" t="s">
        <v>17737</v>
      </c>
      <c r="CB285" s="18"/>
      <c r="CC285" s="18"/>
      <c r="CD285" s="18"/>
      <c r="CE285" s="18"/>
      <c r="CF285" s="18"/>
      <c r="CG285" s="18"/>
      <c r="CH285" s="18" t="s">
        <v>21444</v>
      </c>
      <c r="CI285" s="18" t="s">
        <v>3435</v>
      </c>
      <c r="CJ285" s="18"/>
      <c r="CK285" s="18"/>
      <c r="CL285" s="18"/>
      <c r="CM285" s="18"/>
      <c r="CN285" s="18"/>
      <c r="CO285" s="18"/>
      <c r="CP285" s="18"/>
      <c r="CQ285" s="18"/>
      <c r="CR285" s="18"/>
      <c r="CS285" s="18"/>
      <c r="CT285" s="18"/>
      <c r="CU285" s="18"/>
      <c r="CV285" s="18"/>
      <c r="CW285" s="18"/>
      <c r="CX285" s="18"/>
      <c r="CY285" s="18"/>
      <c r="CZ285" s="18"/>
      <c r="DA285" s="18"/>
      <c r="DB285" s="18"/>
    </row>
    <row r="286" spans="1:106">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c r="BI286" s="18"/>
      <c r="BJ286" s="18"/>
      <c r="BK286" s="18"/>
      <c r="BL286" s="18"/>
      <c r="BM286" s="18"/>
      <c r="BN286" s="18"/>
      <c r="BO286" s="18"/>
      <c r="BP286" s="18"/>
      <c r="BQ286" s="18"/>
      <c r="BR286" s="18"/>
      <c r="BS286" s="18"/>
      <c r="BT286" s="18"/>
      <c r="BU286" s="18"/>
      <c r="BV286" s="18"/>
      <c r="BW286" s="18"/>
      <c r="BX286" s="18">
        <v>9</v>
      </c>
      <c r="BY286" s="18" t="s">
        <v>5473</v>
      </c>
      <c r="BZ286" s="18" t="s">
        <v>3230</v>
      </c>
      <c r="CA286" s="18" t="s">
        <v>17737</v>
      </c>
      <c r="CB286" s="18"/>
      <c r="CC286" s="18"/>
      <c r="CD286" s="18"/>
      <c r="CE286" s="18"/>
      <c r="CF286" s="18"/>
      <c r="CG286" s="18"/>
      <c r="CH286" s="18" t="s">
        <v>21445</v>
      </c>
      <c r="CI286" s="18" t="s">
        <v>21446</v>
      </c>
      <c r="CJ286" s="18"/>
      <c r="CK286" s="18"/>
      <c r="CL286" s="18"/>
      <c r="CM286" s="18"/>
      <c r="CN286" s="18"/>
      <c r="CO286" s="18"/>
      <c r="CP286" s="18"/>
      <c r="CQ286" s="18"/>
      <c r="CR286" s="18"/>
      <c r="CS286" s="18"/>
      <c r="CT286" s="18"/>
      <c r="CU286" s="18"/>
      <c r="CV286" s="18"/>
      <c r="CW286" s="18"/>
      <c r="CX286" s="18"/>
      <c r="CY286" s="18"/>
      <c r="CZ286" s="18"/>
      <c r="DA286" s="18"/>
      <c r="DB286" s="18"/>
    </row>
    <row r="287" spans="1:106">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c r="BI287" s="18"/>
      <c r="BJ287" s="18"/>
      <c r="BK287" s="18"/>
      <c r="BL287" s="18"/>
      <c r="BM287" s="18"/>
      <c r="BN287" s="18"/>
      <c r="BO287" s="18"/>
      <c r="BP287" s="18"/>
      <c r="BQ287" s="18"/>
      <c r="BR287" s="18"/>
      <c r="BS287" s="18"/>
      <c r="BT287" s="18"/>
      <c r="BU287" s="18"/>
      <c r="BV287" s="18"/>
      <c r="BW287" s="18"/>
      <c r="BX287" s="18">
        <v>10</v>
      </c>
      <c r="BY287" s="18" t="s">
        <v>10495</v>
      </c>
      <c r="BZ287" s="18" t="s">
        <v>3230</v>
      </c>
      <c r="CA287" s="18" t="s">
        <v>17737</v>
      </c>
      <c r="CB287" s="18"/>
      <c r="CC287" s="18"/>
      <c r="CD287" s="18"/>
      <c r="CE287" s="18"/>
      <c r="CF287" s="18"/>
      <c r="CG287" s="18"/>
      <c r="CH287" s="18" t="s">
        <v>21447</v>
      </c>
      <c r="CI287" s="18" t="s">
        <v>21448</v>
      </c>
      <c r="CJ287" s="18"/>
      <c r="CK287" s="18"/>
      <c r="CL287" s="18"/>
      <c r="CM287" s="18"/>
      <c r="CN287" s="18"/>
      <c r="CO287" s="18"/>
      <c r="CP287" s="18"/>
      <c r="CQ287" s="18"/>
      <c r="CR287" s="18"/>
      <c r="CS287" s="18"/>
      <c r="CT287" s="18"/>
      <c r="CU287" s="18"/>
      <c r="CV287" s="18"/>
      <c r="CW287" s="18"/>
      <c r="CX287" s="18"/>
      <c r="CY287" s="18"/>
      <c r="CZ287" s="18"/>
      <c r="DA287" s="18"/>
      <c r="DB287" s="18"/>
    </row>
    <row r="288" spans="1:106">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c r="BI288" s="18"/>
      <c r="BJ288" s="18"/>
      <c r="BK288" s="18"/>
      <c r="BL288" s="18"/>
      <c r="BM288" s="18"/>
      <c r="BN288" s="18"/>
      <c r="BO288" s="18"/>
      <c r="BP288" s="18"/>
      <c r="BQ288" s="18"/>
      <c r="BR288" s="18"/>
      <c r="BS288" s="18"/>
      <c r="BT288" s="18"/>
      <c r="BU288" s="18"/>
      <c r="BV288" s="18"/>
      <c r="BW288" s="18"/>
      <c r="BX288" s="18">
        <v>11</v>
      </c>
      <c r="BY288" s="18" t="s">
        <v>10564</v>
      </c>
      <c r="BZ288" s="18" t="s">
        <v>3230</v>
      </c>
      <c r="CA288" s="18" t="s">
        <v>17737</v>
      </c>
      <c r="CB288" s="18"/>
      <c r="CC288" s="18"/>
      <c r="CD288" s="18"/>
      <c r="CE288" s="18"/>
      <c r="CF288" s="18"/>
      <c r="CG288" s="18"/>
      <c r="CH288" s="18" t="s">
        <v>21449</v>
      </c>
      <c r="CI288" s="18" t="s">
        <v>21450</v>
      </c>
      <c r="CJ288" s="18"/>
      <c r="CK288" s="18"/>
      <c r="CL288" s="18"/>
      <c r="CM288" s="18"/>
      <c r="CN288" s="18"/>
      <c r="CO288" s="18"/>
      <c r="CP288" s="18"/>
      <c r="CQ288" s="18"/>
      <c r="CR288" s="18"/>
      <c r="CS288" s="18"/>
      <c r="CT288" s="18"/>
      <c r="CU288" s="18"/>
      <c r="CV288" s="18"/>
      <c r="CW288" s="18"/>
      <c r="CX288" s="18"/>
      <c r="CY288" s="18"/>
      <c r="CZ288" s="18"/>
      <c r="DA288" s="18"/>
      <c r="DB288" s="18"/>
    </row>
    <row r="289" spans="1:106">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c r="BI289" s="18"/>
      <c r="BJ289" s="18"/>
      <c r="BK289" s="18"/>
      <c r="BL289" s="18"/>
      <c r="BM289" s="18"/>
      <c r="BN289" s="18"/>
      <c r="BO289" s="18"/>
      <c r="BP289" s="18"/>
      <c r="BQ289" s="18"/>
      <c r="BR289" s="18"/>
      <c r="BS289" s="18"/>
      <c r="BT289" s="18"/>
      <c r="BU289" s="18"/>
      <c r="BV289" s="18"/>
      <c r="BW289" s="18"/>
      <c r="BX289" s="18">
        <v>12</v>
      </c>
      <c r="BY289" s="18" t="s">
        <v>10621</v>
      </c>
      <c r="BZ289" s="18" t="s">
        <v>3230</v>
      </c>
      <c r="CA289" s="18" t="s">
        <v>17737</v>
      </c>
      <c r="CB289" s="18"/>
      <c r="CC289" s="18"/>
      <c r="CD289" s="18"/>
      <c r="CE289" s="18"/>
      <c r="CF289" s="18"/>
      <c r="CG289" s="18"/>
      <c r="CH289" s="18" t="s">
        <v>21451</v>
      </c>
      <c r="CI289" s="18" t="s">
        <v>21452</v>
      </c>
      <c r="CJ289" s="18"/>
      <c r="CK289" s="18"/>
      <c r="CL289" s="18"/>
      <c r="CM289" s="18"/>
      <c r="CN289" s="18"/>
      <c r="CO289" s="18"/>
      <c r="CP289" s="18"/>
      <c r="CQ289" s="18"/>
      <c r="CR289" s="18"/>
      <c r="CS289" s="18"/>
      <c r="CT289" s="18"/>
      <c r="CU289" s="18"/>
      <c r="CV289" s="18"/>
      <c r="CW289" s="18"/>
      <c r="CX289" s="18"/>
      <c r="CY289" s="18"/>
      <c r="CZ289" s="18"/>
      <c r="DA289" s="18"/>
      <c r="DB289" s="18"/>
    </row>
    <row r="290" spans="1:106">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c r="BI290" s="18"/>
      <c r="BJ290" s="18"/>
      <c r="BK290" s="18"/>
      <c r="BL290" s="18"/>
      <c r="BM290" s="18"/>
      <c r="BN290" s="18"/>
      <c r="BO290" s="18"/>
      <c r="BP290" s="18"/>
      <c r="BQ290" s="18"/>
      <c r="BR290" s="18"/>
      <c r="BS290" s="18"/>
      <c r="BT290" s="18"/>
      <c r="BU290" s="18"/>
      <c r="BV290" s="18"/>
      <c r="BW290" s="18"/>
      <c r="BX290" s="18">
        <v>1</v>
      </c>
      <c r="BY290" s="18"/>
      <c r="BZ290" s="18" t="s">
        <v>3227</v>
      </c>
      <c r="CA290" s="18" t="s">
        <v>17748</v>
      </c>
      <c r="CB290" s="18"/>
      <c r="CC290" s="18"/>
      <c r="CD290" s="18"/>
      <c r="CE290" s="18"/>
      <c r="CF290" s="18"/>
      <c r="CG290" s="18"/>
      <c r="CH290" s="18" t="s">
        <v>21453</v>
      </c>
      <c r="CI290" s="18" t="s">
        <v>21454</v>
      </c>
      <c r="CJ290" s="18"/>
      <c r="CK290" s="18"/>
      <c r="CL290" s="18"/>
      <c r="CM290" s="18"/>
      <c r="CN290" s="18"/>
      <c r="CO290" s="18"/>
      <c r="CP290" s="18"/>
      <c r="CQ290" s="18"/>
      <c r="CR290" s="18"/>
      <c r="CS290" s="18"/>
      <c r="CT290" s="18"/>
      <c r="CU290" s="18"/>
      <c r="CV290" s="18"/>
      <c r="CW290" s="18"/>
      <c r="CX290" s="18"/>
      <c r="CY290" s="18"/>
      <c r="CZ290" s="18"/>
      <c r="DA290" s="18"/>
      <c r="DB290" s="18"/>
    </row>
    <row r="291" spans="1:106">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c r="BN291" s="18"/>
      <c r="BO291" s="18"/>
      <c r="BP291" s="18"/>
      <c r="BQ291" s="18"/>
      <c r="BR291" s="18"/>
      <c r="BS291" s="18"/>
      <c r="BT291" s="18"/>
      <c r="BU291" s="18"/>
      <c r="BV291" s="18"/>
      <c r="BW291" s="18"/>
      <c r="BX291" s="18">
        <v>2</v>
      </c>
      <c r="BY291" s="18"/>
      <c r="BZ291" s="18" t="s">
        <v>3227</v>
      </c>
      <c r="CA291" s="18" t="s">
        <v>17748</v>
      </c>
      <c r="CB291" s="18"/>
      <c r="CC291" s="18"/>
      <c r="CD291" s="18"/>
      <c r="CE291" s="18"/>
      <c r="CF291" s="18"/>
      <c r="CG291" s="18"/>
      <c r="CH291" s="18" t="s">
        <v>21455</v>
      </c>
      <c r="CI291" s="18" t="s">
        <v>21456</v>
      </c>
      <c r="CJ291" s="18"/>
      <c r="CK291" s="18"/>
      <c r="CL291" s="18"/>
      <c r="CM291" s="18"/>
      <c r="CN291" s="18"/>
      <c r="CO291" s="18"/>
      <c r="CP291" s="18"/>
      <c r="CQ291" s="18"/>
      <c r="CR291" s="18"/>
      <c r="CS291" s="18"/>
      <c r="CT291" s="18"/>
      <c r="CU291" s="18"/>
      <c r="CV291" s="18"/>
      <c r="CW291" s="18"/>
      <c r="CX291" s="18"/>
      <c r="CY291" s="18"/>
      <c r="CZ291" s="18"/>
      <c r="DA291" s="18"/>
      <c r="DB291" s="18"/>
    </row>
    <row r="292" spans="1:106">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c r="BI292" s="18"/>
      <c r="BJ292" s="18"/>
      <c r="BK292" s="18"/>
      <c r="BL292" s="18"/>
      <c r="BM292" s="18"/>
      <c r="BN292" s="18"/>
      <c r="BO292" s="18"/>
      <c r="BP292" s="18"/>
      <c r="BQ292" s="18"/>
      <c r="BR292" s="18"/>
      <c r="BS292" s="18"/>
      <c r="BT292" s="18"/>
      <c r="BU292" s="18"/>
      <c r="BV292" s="18"/>
      <c r="BW292" s="18"/>
      <c r="BX292" s="18">
        <v>3</v>
      </c>
      <c r="BY292" s="18"/>
      <c r="BZ292" s="18" t="s">
        <v>3227</v>
      </c>
      <c r="CA292" s="18" t="s">
        <v>17748</v>
      </c>
      <c r="CB292" s="18"/>
      <c r="CC292" s="18"/>
      <c r="CD292" s="18"/>
      <c r="CE292" s="18"/>
      <c r="CF292" s="18"/>
      <c r="CG292" s="18"/>
      <c r="CH292" s="18" t="s">
        <v>21457</v>
      </c>
      <c r="CI292" s="18" t="s">
        <v>21458</v>
      </c>
      <c r="CJ292" s="18"/>
      <c r="CK292" s="18"/>
      <c r="CL292" s="18"/>
      <c r="CM292" s="18"/>
      <c r="CN292" s="18"/>
      <c r="CO292" s="18"/>
      <c r="CP292" s="18"/>
      <c r="CQ292" s="18"/>
      <c r="CR292" s="18"/>
      <c r="CS292" s="18"/>
      <c r="CT292" s="18"/>
      <c r="CU292" s="18"/>
      <c r="CV292" s="18"/>
      <c r="CW292" s="18"/>
      <c r="CX292" s="18"/>
      <c r="CY292" s="18"/>
      <c r="CZ292" s="18"/>
      <c r="DA292" s="18"/>
      <c r="DB292" s="18"/>
    </row>
    <row r="293" spans="1:106">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c r="BI293" s="18"/>
      <c r="BJ293" s="18"/>
      <c r="BK293" s="18"/>
      <c r="BL293" s="18"/>
      <c r="BM293" s="18"/>
      <c r="BN293" s="18"/>
      <c r="BO293" s="18"/>
      <c r="BP293" s="18"/>
      <c r="BQ293" s="18"/>
      <c r="BR293" s="18"/>
      <c r="BS293" s="18"/>
      <c r="BT293" s="18"/>
      <c r="BU293" s="18"/>
      <c r="BV293" s="18"/>
      <c r="BW293" s="18"/>
      <c r="BX293" s="18">
        <v>4</v>
      </c>
      <c r="BY293" s="18"/>
      <c r="BZ293" s="18" t="s">
        <v>3227</v>
      </c>
      <c r="CA293" s="18" t="s">
        <v>17748</v>
      </c>
      <c r="CB293" s="18"/>
      <c r="CC293" s="18"/>
      <c r="CD293" s="18"/>
      <c r="CE293" s="18"/>
      <c r="CF293" s="18"/>
      <c r="CG293" s="18"/>
      <c r="CH293" s="18" t="s">
        <v>21459</v>
      </c>
      <c r="CI293" s="18" t="s">
        <v>21460</v>
      </c>
      <c r="CJ293" s="18"/>
      <c r="CK293" s="18"/>
      <c r="CL293" s="18"/>
      <c r="CM293" s="18"/>
      <c r="CN293" s="18"/>
      <c r="CO293" s="18"/>
      <c r="CP293" s="18"/>
      <c r="CQ293" s="18"/>
      <c r="CR293" s="18"/>
      <c r="CS293" s="18"/>
      <c r="CT293" s="18"/>
      <c r="CU293" s="18"/>
      <c r="CV293" s="18"/>
      <c r="CW293" s="18"/>
      <c r="CX293" s="18"/>
      <c r="CY293" s="18"/>
      <c r="CZ293" s="18"/>
      <c r="DA293" s="18"/>
      <c r="DB293" s="18"/>
    </row>
    <row r="294" spans="1:106">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c r="BI294" s="18"/>
      <c r="BJ294" s="18"/>
      <c r="BK294" s="18"/>
      <c r="BL294" s="18"/>
      <c r="BM294" s="18"/>
      <c r="BN294" s="18"/>
      <c r="BO294" s="18"/>
      <c r="BP294" s="18"/>
      <c r="BQ294" s="18"/>
      <c r="BR294" s="18"/>
      <c r="BS294" s="18"/>
      <c r="BT294" s="18"/>
      <c r="BU294" s="18"/>
      <c r="BV294" s="18"/>
      <c r="BW294" s="18"/>
      <c r="BX294" s="18">
        <v>5</v>
      </c>
      <c r="BY294" s="18"/>
      <c r="BZ294" s="18" t="s">
        <v>3227</v>
      </c>
      <c r="CA294" s="18" t="s">
        <v>17748</v>
      </c>
      <c r="CB294" s="18"/>
      <c r="CC294" s="18"/>
      <c r="CD294" s="18"/>
      <c r="CE294" s="18"/>
      <c r="CF294" s="18"/>
      <c r="CG294" s="18"/>
      <c r="CH294" s="18" t="s">
        <v>21461</v>
      </c>
      <c r="CI294" s="18" t="s">
        <v>21462</v>
      </c>
      <c r="CJ294" s="18"/>
      <c r="CK294" s="18"/>
      <c r="CL294" s="18"/>
      <c r="CM294" s="18"/>
      <c r="CN294" s="18"/>
      <c r="CO294" s="18"/>
      <c r="CP294" s="18"/>
      <c r="CQ294" s="18"/>
      <c r="CR294" s="18"/>
      <c r="CS294" s="18"/>
      <c r="CT294" s="18"/>
      <c r="CU294" s="18"/>
      <c r="CV294" s="18"/>
      <c r="CW294" s="18"/>
      <c r="CX294" s="18"/>
      <c r="CY294" s="18"/>
      <c r="CZ294" s="18"/>
      <c r="DA294" s="18"/>
      <c r="DB294" s="18"/>
    </row>
    <row r="295" spans="1:106">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c r="BN295" s="18"/>
      <c r="BO295" s="18"/>
      <c r="BP295" s="18"/>
      <c r="BQ295" s="18"/>
      <c r="BR295" s="18"/>
      <c r="BS295" s="18"/>
      <c r="BT295" s="18"/>
      <c r="BU295" s="18"/>
      <c r="BV295" s="18"/>
      <c r="BW295" s="18"/>
      <c r="BX295" s="18">
        <v>6</v>
      </c>
      <c r="BY295" s="18"/>
      <c r="BZ295" s="18" t="s">
        <v>3227</v>
      </c>
      <c r="CA295" s="18" t="s">
        <v>17748</v>
      </c>
      <c r="CB295" s="18"/>
      <c r="CC295" s="18"/>
      <c r="CD295" s="18"/>
      <c r="CE295" s="18"/>
      <c r="CF295" s="18"/>
      <c r="CG295" s="18"/>
      <c r="CH295" s="18" t="s">
        <v>21463</v>
      </c>
      <c r="CI295" s="18" t="s">
        <v>21464</v>
      </c>
      <c r="CJ295" s="18"/>
      <c r="CK295" s="18"/>
      <c r="CL295" s="18"/>
      <c r="CM295" s="18"/>
      <c r="CN295" s="18"/>
      <c r="CO295" s="18"/>
      <c r="CP295" s="18"/>
      <c r="CQ295" s="18"/>
      <c r="CR295" s="18"/>
      <c r="CS295" s="18"/>
      <c r="CT295" s="18"/>
      <c r="CU295" s="18"/>
      <c r="CV295" s="18"/>
      <c r="CW295" s="18"/>
      <c r="CX295" s="18"/>
      <c r="CY295" s="18"/>
      <c r="CZ295" s="18"/>
      <c r="DA295" s="18"/>
      <c r="DB295" s="18"/>
    </row>
    <row r="296" spans="1:106">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c r="BI296" s="18"/>
      <c r="BJ296" s="18"/>
      <c r="BK296" s="18"/>
      <c r="BL296" s="18"/>
      <c r="BM296" s="18"/>
      <c r="BN296" s="18"/>
      <c r="BO296" s="18"/>
      <c r="BP296" s="18"/>
      <c r="BQ296" s="18"/>
      <c r="BR296" s="18"/>
      <c r="BS296" s="18"/>
      <c r="BT296" s="18"/>
      <c r="BU296" s="18"/>
      <c r="BV296" s="18"/>
      <c r="BW296" s="18"/>
      <c r="BX296" s="18">
        <v>7</v>
      </c>
      <c r="BY296" s="18"/>
      <c r="BZ296" s="18" t="s">
        <v>3227</v>
      </c>
      <c r="CA296" s="18" t="s">
        <v>17748</v>
      </c>
      <c r="CB296" s="18"/>
      <c r="CC296" s="18"/>
      <c r="CD296" s="18"/>
      <c r="CE296" s="18"/>
      <c r="CF296" s="18"/>
      <c r="CG296" s="18"/>
      <c r="CH296" s="18" t="s">
        <v>21465</v>
      </c>
      <c r="CI296" s="18" t="s">
        <v>21466</v>
      </c>
      <c r="CJ296" s="18"/>
      <c r="CK296" s="18"/>
      <c r="CL296" s="18"/>
      <c r="CM296" s="18"/>
      <c r="CN296" s="18"/>
      <c r="CO296" s="18"/>
      <c r="CP296" s="18"/>
      <c r="CQ296" s="18"/>
      <c r="CR296" s="18"/>
      <c r="CS296" s="18"/>
      <c r="CT296" s="18"/>
      <c r="CU296" s="18"/>
      <c r="CV296" s="18"/>
      <c r="CW296" s="18"/>
      <c r="CX296" s="18"/>
      <c r="CY296" s="18"/>
      <c r="CZ296" s="18"/>
      <c r="DA296" s="18"/>
      <c r="DB296" s="18"/>
    </row>
    <row r="297" spans="1:106">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c r="BM297" s="18"/>
      <c r="BN297" s="18"/>
      <c r="BO297" s="18"/>
      <c r="BP297" s="18"/>
      <c r="BQ297" s="18"/>
      <c r="BR297" s="18"/>
      <c r="BS297" s="18"/>
      <c r="BT297" s="18"/>
      <c r="BU297" s="18"/>
      <c r="BV297" s="18"/>
      <c r="BW297" s="18"/>
      <c r="BX297" s="18">
        <v>8</v>
      </c>
      <c r="BY297" s="18"/>
      <c r="BZ297" s="18" t="s">
        <v>3227</v>
      </c>
      <c r="CA297" s="18" t="s">
        <v>17748</v>
      </c>
      <c r="CB297" s="18"/>
      <c r="CC297" s="18"/>
      <c r="CD297" s="18"/>
      <c r="CE297" s="18"/>
      <c r="CF297" s="18"/>
      <c r="CG297" s="18"/>
      <c r="CH297" s="18" t="s">
        <v>21467</v>
      </c>
      <c r="CI297" s="18" t="s">
        <v>21468</v>
      </c>
      <c r="CJ297" s="18"/>
      <c r="CK297" s="18"/>
      <c r="CL297" s="18"/>
      <c r="CM297" s="18"/>
      <c r="CN297" s="18"/>
      <c r="CO297" s="18"/>
      <c r="CP297" s="18"/>
      <c r="CQ297" s="18"/>
      <c r="CR297" s="18"/>
      <c r="CS297" s="18"/>
      <c r="CT297" s="18"/>
      <c r="CU297" s="18"/>
      <c r="CV297" s="18"/>
      <c r="CW297" s="18"/>
      <c r="CX297" s="18"/>
      <c r="CY297" s="18"/>
      <c r="CZ297" s="18"/>
      <c r="DA297" s="18"/>
      <c r="DB297" s="18"/>
    </row>
    <row r="298" spans="1:106">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c r="BM298" s="18"/>
      <c r="BN298" s="18"/>
      <c r="BO298" s="18"/>
      <c r="BP298" s="18"/>
      <c r="BQ298" s="18"/>
      <c r="BR298" s="18"/>
      <c r="BS298" s="18"/>
      <c r="BT298" s="18"/>
      <c r="BU298" s="18"/>
      <c r="BV298" s="18"/>
      <c r="BW298" s="18"/>
      <c r="BX298" s="18">
        <v>9</v>
      </c>
      <c r="BY298" s="18"/>
      <c r="BZ298" s="18" t="s">
        <v>3227</v>
      </c>
      <c r="CA298" s="18" t="s">
        <v>17748</v>
      </c>
      <c r="CB298" s="18"/>
      <c r="CC298" s="18"/>
      <c r="CD298" s="18"/>
      <c r="CE298" s="18"/>
      <c r="CF298" s="18"/>
      <c r="CG298" s="18"/>
      <c r="CH298" s="18" t="s">
        <v>21469</v>
      </c>
      <c r="CI298" s="18" t="s">
        <v>21470</v>
      </c>
      <c r="CJ298" s="18"/>
      <c r="CK298" s="18"/>
      <c r="CL298" s="18"/>
      <c r="CM298" s="18"/>
      <c r="CN298" s="18"/>
      <c r="CO298" s="18"/>
      <c r="CP298" s="18"/>
      <c r="CQ298" s="18"/>
      <c r="CR298" s="18"/>
      <c r="CS298" s="18"/>
      <c r="CT298" s="18"/>
      <c r="CU298" s="18"/>
      <c r="CV298" s="18"/>
      <c r="CW298" s="18"/>
      <c r="CX298" s="18"/>
      <c r="CY298" s="18"/>
      <c r="CZ298" s="18"/>
      <c r="DA298" s="18"/>
      <c r="DB298" s="18"/>
    </row>
    <row r="299" spans="1:106">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c r="BM299" s="18"/>
      <c r="BN299" s="18"/>
      <c r="BO299" s="18"/>
      <c r="BP299" s="18"/>
      <c r="BQ299" s="18"/>
      <c r="BR299" s="18"/>
      <c r="BS299" s="18"/>
      <c r="BT299" s="18"/>
      <c r="BU299" s="18"/>
      <c r="BV299" s="18"/>
      <c r="BW299" s="18"/>
      <c r="BX299" s="18">
        <v>10</v>
      </c>
      <c r="BY299" s="18"/>
      <c r="BZ299" s="18" t="s">
        <v>3227</v>
      </c>
      <c r="CA299" s="18" t="s">
        <v>17748</v>
      </c>
      <c r="CB299" s="18"/>
      <c r="CC299" s="18"/>
      <c r="CD299" s="18"/>
      <c r="CE299" s="18"/>
      <c r="CF299" s="18"/>
      <c r="CG299" s="18"/>
      <c r="CH299" s="18" t="s">
        <v>21471</v>
      </c>
      <c r="CI299" s="18" t="s">
        <v>21472</v>
      </c>
      <c r="CJ299" s="18"/>
      <c r="CK299" s="18"/>
      <c r="CL299" s="18"/>
      <c r="CM299" s="18"/>
      <c r="CN299" s="18"/>
      <c r="CO299" s="18"/>
      <c r="CP299" s="18"/>
      <c r="CQ299" s="18"/>
      <c r="CR299" s="18"/>
      <c r="CS299" s="18"/>
      <c r="CT299" s="18"/>
      <c r="CU299" s="18"/>
      <c r="CV299" s="18"/>
      <c r="CW299" s="18"/>
      <c r="CX299" s="18"/>
      <c r="CY299" s="18"/>
      <c r="CZ299" s="18"/>
      <c r="DA299" s="18"/>
      <c r="DB299" s="18"/>
    </row>
    <row r="300" spans="1:106">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c r="BM300" s="18"/>
      <c r="BN300" s="18"/>
      <c r="BO300" s="18"/>
      <c r="BP300" s="18"/>
      <c r="BQ300" s="18"/>
      <c r="BR300" s="18"/>
      <c r="BS300" s="18"/>
      <c r="BT300" s="18"/>
      <c r="BU300" s="18"/>
      <c r="BV300" s="18"/>
      <c r="BW300" s="18"/>
      <c r="BX300" s="18">
        <v>11</v>
      </c>
      <c r="BY300" s="18"/>
      <c r="BZ300" s="18" t="s">
        <v>3227</v>
      </c>
      <c r="CA300" s="18" t="s">
        <v>17748</v>
      </c>
      <c r="CB300" s="18"/>
      <c r="CC300" s="18"/>
      <c r="CD300" s="18"/>
      <c r="CE300" s="18"/>
      <c r="CF300" s="18"/>
      <c r="CG300" s="18"/>
      <c r="CH300" s="18" t="s">
        <v>21473</v>
      </c>
      <c r="CI300" s="18" t="s">
        <v>21474</v>
      </c>
      <c r="CJ300" s="18"/>
      <c r="CK300" s="18"/>
      <c r="CL300" s="18"/>
      <c r="CM300" s="18"/>
      <c r="CN300" s="18"/>
      <c r="CO300" s="18"/>
      <c r="CP300" s="18"/>
      <c r="CQ300" s="18"/>
      <c r="CR300" s="18"/>
      <c r="CS300" s="18"/>
      <c r="CT300" s="18"/>
      <c r="CU300" s="18"/>
      <c r="CV300" s="18"/>
      <c r="CW300" s="18"/>
      <c r="CX300" s="18"/>
      <c r="CY300" s="18"/>
      <c r="CZ300" s="18"/>
      <c r="DA300" s="18"/>
      <c r="DB300" s="18"/>
    </row>
    <row r="301" spans="1:106">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c r="BI301" s="18"/>
      <c r="BJ301" s="18"/>
      <c r="BK301" s="18"/>
      <c r="BL301" s="18"/>
      <c r="BM301" s="18"/>
      <c r="BN301" s="18"/>
      <c r="BO301" s="18"/>
      <c r="BP301" s="18"/>
      <c r="BQ301" s="18"/>
      <c r="BR301" s="18"/>
      <c r="BS301" s="18"/>
      <c r="BT301" s="18"/>
      <c r="BU301" s="18"/>
      <c r="BV301" s="18"/>
      <c r="BW301" s="18"/>
      <c r="BX301" s="18">
        <v>12</v>
      </c>
      <c r="BY301" s="18"/>
      <c r="BZ301" s="18" t="s">
        <v>3227</v>
      </c>
      <c r="CA301" s="18" t="s">
        <v>17748</v>
      </c>
      <c r="CB301" s="18"/>
      <c r="CC301" s="18"/>
      <c r="CD301" s="18"/>
      <c r="CE301" s="18"/>
      <c r="CF301" s="18"/>
      <c r="CG301" s="18"/>
      <c r="CH301" s="18" t="s">
        <v>21475</v>
      </c>
      <c r="CI301" s="18" t="s">
        <v>21476</v>
      </c>
      <c r="CJ301" s="18"/>
      <c r="CK301" s="18"/>
      <c r="CL301" s="18"/>
      <c r="CM301" s="18"/>
      <c r="CN301" s="18"/>
      <c r="CO301" s="18"/>
      <c r="CP301" s="18"/>
      <c r="CQ301" s="18"/>
      <c r="CR301" s="18"/>
      <c r="CS301" s="18"/>
      <c r="CT301" s="18"/>
      <c r="CU301" s="18"/>
      <c r="CV301" s="18"/>
      <c r="CW301" s="18"/>
      <c r="CX301" s="18"/>
      <c r="CY301" s="18"/>
      <c r="CZ301" s="18"/>
      <c r="DA301" s="18"/>
      <c r="DB301" s="18"/>
    </row>
    <row r="302" spans="1:106">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v>1</v>
      </c>
      <c r="BY302" s="18" t="s">
        <v>10687</v>
      </c>
      <c r="BZ302" s="18" t="s">
        <v>3228</v>
      </c>
      <c r="CA302" s="18" t="s">
        <v>17748</v>
      </c>
      <c r="CB302" s="18"/>
      <c r="CC302" s="18"/>
      <c r="CD302" s="18"/>
      <c r="CE302" s="18"/>
      <c r="CF302" s="18"/>
      <c r="CG302" s="18"/>
      <c r="CH302" s="18" t="s">
        <v>21477</v>
      </c>
      <c r="CI302" s="18" t="s">
        <v>21478</v>
      </c>
      <c r="CJ302" s="18"/>
      <c r="CK302" s="18"/>
      <c r="CL302" s="18"/>
      <c r="CM302" s="18"/>
      <c r="CN302" s="18"/>
      <c r="CO302" s="18"/>
      <c r="CP302" s="18"/>
      <c r="CQ302" s="18"/>
      <c r="CR302" s="18"/>
      <c r="CS302" s="18"/>
      <c r="CT302" s="18"/>
      <c r="CU302" s="18"/>
      <c r="CV302" s="18"/>
      <c r="CW302" s="18"/>
      <c r="CX302" s="18"/>
      <c r="CY302" s="18"/>
      <c r="CZ302" s="18"/>
      <c r="DA302" s="18"/>
      <c r="DB302" s="18"/>
    </row>
    <row r="303" spans="1:106">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v>2</v>
      </c>
      <c r="BY303" s="18" t="s">
        <v>10748</v>
      </c>
      <c r="BZ303" s="18" t="s">
        <v>3228</v>
      </c>
      <c r="CA303" s="18" t="s">
        <v>17748</v>
      </c>
      <c r="CB303" s="18"/>
      <c r="CC303" s="18"/>
      <c r="CD303" s="18"/>
      <c r="CE303" s="18"/>
      <c r="CF303" s="18"/>
      <c r="CG303" s="18"/>
      <c r="CH303" s="18" t="s">
        <v>21479</v>
      </c>
      <c r="CI303" s="18" t="s">
        <v>21480</v>
      </c>
      <c r="CJ303" s="18"/>
      <c r="CK303" s="18"/>
      <c r="CL303" s="18"/>
      <c r="CM303" s="18"/>
      <c r="CN303" s="18"/>
      <c r="CO303" s="18"/>
      <c r="CP303" s="18"/>
      <c r="CQ303" s="18"/>
      <c r="CR303" s="18"/>
      <c r="CS303" s="18"/>
      <c r="CT303" s="18"/>
      <c r="CU303" s="18"/>
      <c r="CV303" s="18"/>
      <c r="CW303" s="18"/>
      <c r="CX303" s="18"/>
      <c r="CY303" s="18"/>
      <c r="CZ303" s="18"/>
      <c r="DA303" s="18"/>
      <c r="DB303" s="18"/>
    </row>
    <row r="304" spans="1:106">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v>3</v>
      </c>
      <c r="BY304" s="18" t="s">
        <v>5882</v>
      </c>
      <c r="BZ304" s="18" t="s">
        <v>3228</v>
      </c>
      <c r="CA304" s="18" t="s">
        <v>17748</v>
      </c>
      <c r="CB304" s="18"/>
      <c r="CC304" s="18"/>
      <c r="CD304" s="18"/>
      <c r="CE304" s="18"/>
      <c r="CF304" s="18"/>
      <c r="CG304" s="18"/>
      <c r="CH304" s="18" t="s">
        <v>21481</v>
      </c>
      <c r="CI304" s="18" t="s">
        <v>21482</v>
      </c>
      <c r="CJ304" s="18"/>
      <c r="CK304" s="18"/>
      <c r="CL304" s="18"/>
      <c r="CM304" s="18"/>
      <c r="CN304" s="18"/>
      <c r="CO304" s="18"/>
      <c r="CP304" s="18"/>
      <c r="CQ304" s="18"/>
      <c r="CR304" s="18"/>
      <c r="CS304" s="18"/>
      <c r="CT304" s="18"/>
      <c r="CU304" s="18"/>
      <c r="CV304" s="18"/>
      <c r="CW304" s="18"/>
      <c r="CX304" s="18"/>
      <c r="CY304" s="18"/>
      <c r="CZ304" s="18"/>
      <c r="DA304" s="18"/>
      <c r="DB304" s="18"/>
    </row>
    <row r="305" spans="1:106">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v>4</v>
      </c>
      <c r="BY305" s="18" t="s">
        <v>3550</v>
      </c>
      <c r="BZ305" s="18" t="s">
        <v>3228</v>
      </c>
      <c r="CA305" s="18" t="s">
        <v>17748</v>
      </c>
      <c r="CB305" s="18"/>
      <c r="CC305" s="18"/>
      <c r="CD305" s="18"/>
      <c r="CE305" s="18"/>
      <c r="CF305" s="18"/>
      <c r="CG305" s="18"/>
      <c r="CH305" s="18" t="s">
        <v>21483</v>
      </c>
      <c r="CI305" s="18" t="s">
        <v>21484</v>
      </c>
      <c r="CJ305" s="18"/>
      <c r="CK305" s="18"/>
      <c r="CL305" s="18"/>
      <c r="CM305" s="18"/>
      <c r="CN305" s="18"/>
      <c r="CO305" s="18"/>
      <c r="CP305" s="18"/>
      <c r="CQ305" s="18"/>
      <c r="CR305" s="18"/>
      <c r="CS305" s="18"/>
      <c r="CT305" s="18"/>
      <c r="CU305" s="18"/>
      <c r="CV305" s="18"/>
      <c r="CW305" s="18"/>
      <c r="CX305" s="18"/>
      <c r="CY305" s="18"/>
      <c r="CZ305" s="18"/>
      <c r="DA305" s="18"/>
      <c r="DB305" s="18"/>
    </row>
    <row r="306" spans="1:106">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v>5</v>
      </c>
      <c r="BY306" s="18" t="s">
        <v>10810</v>
      </c>
      <c r="BZ306" s="18" t="s">
        <v>3228</v>
      </c>
      <c r="CA306" s="18" t="s">
        <v>17748</v>
      </c>
      <c r="CB306" s="18"/>
      <c r="CC306" s="18"/>
      <c r="CD306" s="18"/>
      <c r="CE306" s="18"/>
      <c r="CF306" s="18"/>
      <c r="CG306" s="18"/>
      <c r="CH306" s="18" t="s">
        <v>21485</v>
      </c>
      <c r="CI306" s="18" t="s">
        <v>21486</v>
      </c>
      <c r="CJ306" s="18"/>
      <c r="CK306" s="18"/>
      <c r="CL306" s="18"/>
      <c r="CM306" s="18"/>
      <c r="CN306" s="18"/>
      <c r="CO306" s="18"/>
      <c r="CP306" s="18"/>
      <c r="CQ306" s="18"/>
      <c r="CR306" s="18"/>
      <c r="CS306" s="18"/>
      <c r="CT306" s="18"/>
      <c r="CU306" s="18"/>
      <c r="CV306" s="18"/>
      <c r="CW306" s="18"/>
      <c r="CX306" s="18"/>
      <c r="CY306" s="18"/>
      <c r="CZ306" s="18"/>
      <c r="DA306" s="18"/>
      <c r="DB306" s="18"/>
    </row>
    <row r="307" spans="1:106">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v>6</v>
      </c>
      <c r="BY307" s="18" t="s">
        <v>10875</v>
      </c>
      <c r="BZ307" s="18" t="s">
        <v>3228</v>
      </c>
      <c r="CA307" s="18" t="s">
        <v>17748</v>
      </c>
      <c r="CB307" s="18"/>
      <c r="CC307" s="18"/>
      <c r="CD307" s="18"/>
      <c r="CE307" s="18"/>
      <c r="CF307" s="18"/>
      <c r="CG307" s="18"/>
      <c r="CH307" s="18" t="s">
        <v>21487</v>
      </c>
      <c r="CI307" s="18" t="s">
        <v>21488</v>
      </c>
      <c r="CJ307" s="18"/>
      <c r="CK307" s="18"/>
      <c r="CL307" s="18"/>
      <c r="CM307" s="18"/>
      <c r="CN307" s="18"/>
      <c r="CO307" s="18"/>
      <c r="CP307" s="18"/>
      <c r="CQ307" s="18"/>
      <c r="CR307" s="18"/>
      <c r="CS307" s="18"/>
      <c r="CT307" s="18"/>
      <c r="CU307" s="18"/>
      <c r="CV307" s="18"/>
      <c r="CW307" s="18"/>
      <c r="CX307" s="18"/>
      <c r="CY307" s="18"/>
      <c r="CZ307" s="18"/>
      <c r="DA307" s="18"/>
      <c r="DB307" s="18"/>
    </row>
    <row r="308" spans="1:106">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v>7</v>
      </c>
      <c r="BY308" s="18" t="s">
        <v>10918</v>
      </c>
      <c r="BZ308" s="18" t="s">
        <v>3228</v>
      </c>
      <c r="CA308" s="18" t="s">
        <v>17748</v>
      </c>
      <c r="CB308" s="18"/>
      <c r="CC308" s="18"/>
      <c r="CD308" s="18"/>
      <c r="CE308" s="18"/>
      <c r="CF308" s="18"/>
      <c r="CG308" s="18"/>
      <c r="CH308" s="18" t="s">
        <v>21489</v>
      </c>
      <c r="CI308" s="18" t="s">
        <v>21490</v>
      </c>
      <c r="CJ308" s="18"/>
      <c r="CK308" s="18"/>
      <c r="CL308" s="18"/>
      <c r="CM308" s="18"/>
      <c r="CN308" s="18"/>
      <c r="CO308" s="18"/>
      <c r="CP308" s="18"/>
      <c r="CQ308" s="18"/>
      <c r="CR308" s="18"/>
      <c r="CS308" s="18"/>
      <c r="CT308" s="18"/>
      <c r="CU308" s="18"/>
      <c r="CV308" s="18"/>
      <c r="CW308" s="18"/>
      <c r="CX308" s="18"/>
      <c r="CY308" s="18"/>
      <c r="CZ308" s="18"/>
      <c r="DA308" s="18"/>
      <c r="DB308" s="18"/>
    </row>
    <row r="309" spans="1:106">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v>8</v>
      </c>
      <c r="BY309" s="18" t="s">
        <v>10977</v>
      </c>
      <c r="BZ309" s="18" t="s">
        <v>3228</v>
      </c>
      <c r="CA309" s="18" t="s">
        <v>17748</v>
      </c>
      <c r="CB309" s="18"/>
      <c r="CC309" s="18"/>
      <c r="CD309" s="18"/>
      <c r="CE309" s="18"/>
      <c r="CF309" s="18"/>
      <c r="CG309" s="18"/>
      <c r="CH309" s="18" t="s">
        <v>21491</v>
      </c>
      <c r="CI309" s="18" t="s">
        <v>21492</v>
      </c>
      <c r="CJ309" s="18"/>
      <c r="CK309" s="18"/>
      <c r="CL309" s="18"/>
      <c r="CM309" s="18"/>
      <c r="CN309" s="18"/>
      <c r="CO309" s="18"/>
      <c r="CP309" s="18"/>
      <c r="CQ309" s="18"/>
      <c r="CR309" s="18"/>
      <c r="CS309" s="18"/>
      <c r="CT309" s="18"/>
      <c r="CU309" s="18"/>
      <c r="CV309" s="18"/>
      <c r="CW309" s="18"/>
      <c r="CX309" s="18"/>
      <c r="CY309" s="18"/>
      <c r="CZ309" s="18"/>
      <c r="DA309" s="18"/>
      <c r="DB309" s="18"/>
    </row>
    <row r="310" spans="1:106">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v>9</v>
      </c>
      <c r="BY310" s="18" t="s">
        <v>3861</v>
      </c>
      <c r="BZ310" s="18" t="s">
        <v>3228</v>
      </c>
      <c r="CA310" s="18" t="s">
        <v>17748</v>
      </c>
      <c r="CB310" s="18"/>
      <c r="CC310" s="18"/>
      <c r="CD310" s="18"/>
      <c r="CE310" s="18"/>
      <c r="CF310" s="18"/>
      <c r="CG310" s="18"/>
      <c r="CH310" s="18" t="s">
        <v>21493</v>
      </c>
      <c r="CI310" s="18" t="s">
        <v>21494</v>
      </c>
      <c r="CJ310" s="18"/>
      <c r="CK310" s="18"/>
      <c r="CL310" s="18"/>
      <c r="CM310" s="18"/>
      <c r="CN310" s="18"/>
      <c r="CO310" s="18"/>
      <c r="CP310" s="18"/>
      <c r="CQ310" s="18"/>
      <c r="CR310" s="18"/>
      <c r="CS310" s="18"/>
      <c r="CT310" s="18"/>
      <c r="CU310" s="18"/>
      <c r="CV310" s="18"/>
      <c r="CW310" s="18"/>
      <c r="CX310" s="18"/>
      <c r="CY310" s="18"/>
      <c r="CZ310" s="18"/>
      <c r="DA310" s="18"/>
      <c r="DB310" s="18"/>
    </row>
    <row r="311" spans="1:106">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v>10</v>
      </c>
      <c r="BY311" s="18" t="s">
        <v>3928</v>
      </c>
      <c r="BZ311" s="18" t="s">
        <v>3228</v>
      </c>
      <c r="CA311" s="18" t="s">
        <v>17748</v>
      </c>
      <c r="CB311" s="18"/>
      <c r="CC311" s="18"/>
      <c r="CD311" s="18"/>
      <c r="CE311" s="18"/>
      <c r="CF311" s="18"/>
      <c r="CG311" s="18"/>
      <c r="CH311" s="18" t="s">
        <v>21495</v>
      </c>
      <c r="CI311" s="18" t="s">
        <v>21496</v>
      </c>
      <c r="CJ311" s="18"/>
      <c r="CK311" s="18"/>
      <c r="CL311" s="18"/>
      <c r="CM311" s="18"/>
      <c r="CN311" s="18"/>
      <c r="CO311" s="18"/>
      <c r="CP311" s="18"/>
      <c r="CQ311" s="18"/>
      <c r="CR311" s="18"/>
      <c r="CS311" s="18"/>
      <c r="CT311" s="18"/>
      <c r="CU311" s="18"/>
      <c r="CV311" s="18"/>
      <c r="CW311" s="18"/>
      <c r="CX311" s="18"/>
      <c r="CY311" s="18"/>
      <c r="CZ311" s="18"/>
      <c r="DA311" s="18"/>
      <c r="DB311" s="18"/>
    </row>
    <row r="312" spans="1:106">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v>11</v>
      </c>
      <c r="BY312" s="18" t="s">
        <v>3991</v>
      </c>
      <c r="BZ312" s="18" t="s">
        <v>3228</v>
      </c>
      <c r="CA312" s="18" t="s">
        <v>17748</v>
      </c>
      <c r="CB312" s="18"/>
      <c r="CC312" s="18"/>
      <c r="CD312" s="18"/>
      <c r="CE312" s="18"/>
      <c r="CF312" s="18"/>
      <c r="CG312" s="18"/>
      <c r="CH312" s="18" t="s">
        <v>21497</v>
      </c>
      <c r="CI312" s="18" t="s">
        <v>21498</v>
      </c>
      <c r="CJ312" s="18"/>
      <c r="CK312" s="18"/>
      <c r="CL312" s="18"/>
      <c r="CM312" s="18"/>
      <c r="CN312" s="18"/>
      <c r="CO312" s="18"/>
      <c r="CP312" s="18"/>
      <c r="CQ312" s="18"/>
      <c r="CR312" s="18"/>
      <c r="CS312" s="18"/>
      <c r="CT312" s="18"/>
      <c r="CU312" s="18"/>
      <c r="CV312" s="18"/>
      <c r="CW312" s="18"/>
      <c r="CX312" s="18"/>
      <c r="CY312" s="18"/>
      <c r="CZ312" s="18"/>
      <c r="DA312" s="18"/>
      <c r="DB312" s="18"/>
    </row>
    <row r="313" spans="1:106">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v>12</v>
      </c>
      <c r="BY313" s="18" t="s">
        <v>4057</v>
      </c>
      <c r="BZ313" s="18" t="s">
        <v>3228</v>
      </c>
      <c r="CA313" s="18" t="s">
        <v>17748</v>
      </c>
      <c r="CB313" s="18"/>
      <c r="CC313" s="18"/>
      <c r="CD313" s="18"/>
      <c r="CE313" s="18"/>
      <c r="CF313" s="18"/>
      <c r="CG313" s="18"/>
      <c r="CH313" s="18" t="s">
        <v>21499</v>
      </c>
      <c r="CI313" s="18" t="s">
        <v>21500</v>
      </c>
      <c r="CJ313" s="18"/>
      <c r="CK313" s="18"/>
      <c r="CL313" s="18"/>
      <c r="CM313" s="18"/>
      <c r="CN313" s="18"/>
      <c r="CO313" s="18"/>
      <c r="CP313" s="18"/>
      <c r="CQ313" s="18"/>
      <c r="CR313" s="18"/>
      <c r="CS313" s="18"/>
      <c r="CT313" s="18"/>
      <c r="CU313" s="18"/>
      <c r="CV313" s="18"/>
      <c r="CW313" s="18"/>
      <c r="CX313" s="18"/>
      <c r="CY313" s="18"/>
      <c r="CZ313" s="18"/>
      <c r="DA313" s="18"/>
      <c r="DB313" s="18"/>
    </row>
    <row r="314" spans="1:106">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v>1</v>
      </c>
      <c r="BY314" s="18" t="s">
        <v>4115</v>
      </c>
      <c r="BZ314" s="18" t="s">
        <v>3229</v>
      </c>
      <c r="CA314" s="18" t="s">
        <v>17748</v>
      </c>
      <c r="CB314" s="18"/>
      <c r="CC314" s="18"/>
      <c r="CD314" s="18"/>
      <c r="CE314" s="18"/>
      <c r="CF314" s="18"/>
      <c r="CG314" s="18"/>
      <c r="CH314" s="18" t="s">
        <v>21501</v>
      </c>
      <c r="CI314" s="18" t="s">
        <v>21502</v>
      </c>
      <c r="CJ314" s="18"/>
      <c r="CK314" s="18"/>
      <c r="CL314" s="18"/>
      <c r="CM314" s="18"/>
      <c r="CN314" s="18"/>
      <c r="CO314" s="18"/>
      <c r="CP314" s="18"/>
      <c r="CQ314" s="18"/>
      <c r="CR314" s="18"/>
      <c r="CS314" s="18"/>
      <c r="CT314" s="18"/>
      <c r="CU314" s="18"/>
      <c r="CV314" s="18"/>
      <c r="CW314" s="18"/>
      <c r="CX314" s="18"/>
      <c r="CY314" s="18"/>
      <c r="CZ314" s="18"/>
      <c r="DA314" s="18"/>
      <c r="DB314" s="18"/>
    </row>
    <row r="315" spans="1:106">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v>2</v>
      </c>
      <c r="BY315" s="18" t="s">
        <v>4183</v>
      </c>
      <c r="BZ315" s="18" t="s">
        <v>3229</v>
      </c>
      <c r="CA315" s="18" t="s">
        <v>17748</v>
      </c>
      <c r="CB315" s="18"/>
      <c r="CC315" s="18"/>
      <c r="CD315" s="18"/>
      <c r="CE315" s="18"/>
      <c r="CF315" s="18"/>
      <c r="CG315" s="18"/>
      <c r="CH315" s="18" t="s">
        <v>21503</v>
      </c>
      <c r="CI315" s="18" t="s">
        <v>21504</v>
      </c>
      <c r="CJ315" s="18"/>
      <c r="CK315" s="18"/>
      <c r="CL315" s="18"/>
      <c r="CM315" s="18"/>
      <c r="CN315" s="18"/>
      <c r="CO315" s="18"/>
      <c r="CP315" s="18"/>
      <c r="CQ315" s="18"/>
      <c r="CR315" s="18"/>
      <c r="CS315" s="18"/>
      <c r="CT315" s="18"/>
      <c r="CU315" s="18"/>
      <c r="CV315" s="18"/>
      <c r="CW315" s="18"/>
      <c r="CX315" s="18"/>
      <c r="CY315" s="18"/>
      <c r="CZ315" s="18"/>
      <c r="DA315" s="18"/>
      <c r="DB315" s="18"/>
    </row>
    <row r="316" spans="1:106">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v>3</v>
      </c>
      <c r="BY316" s="18" t="s">
        <v>4252</v>
      </c>
      <c r="BZ316" s="18" t="s">
        <v>3229</v>
      </c>
      <c r="CA316" s="18" t="s">
        <v>17748</v>
      </c>
      <c r="CB316" s="18"/>
      <c r="CC316" s="18"/>
      <c r="CD316" s="18"/>
      <c r="CE316" s="18"/>
      <c r="CF316" s="18"/>
      <c r="CG316" s="18"/>
      <c r="CH316" s="18" t="s">
        <v>21505</v>
      </c>
      <c r="CI316" s="18" t="s">
        <v>21506</v>
      </c>
      <c r="CJ316" s="18"/>
      <c r="CK316" s="18"/>
      <c r="CL316" s="18"/>
      <c r="CM316" s="18"/>
      <c r="CN316" s="18"/>
      <c r="CO316" s="18"/>
      <c r="CP316" s="18"/>
      <c r="CQ316" s="18"/>
      <c r="CR316" s="18"/>
      <c r="CS316" s="18"/>
      <c r="CT316" s="18"/>
      <c r="CU316" s="18"/>
      <c r="CV316" s="18"/>
      <c r="CW316" s="18"/>
      <c r="CX316" s="18"/>
      <c r="CY316" s="18"/>
      <c r="CZ316" s="18"/>
      <c r="DA316" s="18"/>
      <c r="DB316" s="18"/>
    </row>
    <row r="317" spans="1:106">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v>4</v>
      </c>
      <c r="BY317" s="18" t="s">
        <v>11044</v>
      </c>
      <c r="BZ317" s="18" t="s">
        <v>3229</v>
      </c>
      <c r="CA317" s="18" t="s">
        <v>17748</v>
      </c>
      <c r="CB317" s="18"/>
      <c r="CC317" s="18"/>
      <c r="CD317" s="18"/>
      <c r="CE317" s="18"/>
      <c r="CF317" s="18"/>
      <c r="CG317" s="18"/>
      <c r="CH317" s="18" t="s">
        <v>21507</v>
      </c>
      <c r="CI317" s="18" t="s">
        <v>21508</v>
      </c>
      <c r="CJ317" s="18"/>
      <c r="CK317" s="18"/>
      <c r="CL317" s="18"/>
      <c r="CM317" s="18"/>
      <c r="CN317" s="18"/>
      <c r="CO317" s="18"/>
      <c r="CP317" s="18"/>
      <c r="CQ317" s="18"/>
      <c r="CR317" s="18"/>
      <c r="CS317" s="18"/>
      <c r="CT317" s="18"/>
      <c r="CU317" s="18"/>
      <c r="CV317" s="18"/>
      <c r="CW317" s="18"/>
      <c r="CX317" s="18"/>
      <c r="CY317" s="18"/>
      <c r="CZ317" s="18"/>
      <c r="DA317" s="18"/>
      <c r="DB317" s="18"/>
    </row>
    <row r="318" spans="1:106">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v>5</v>
      </c>
      <c r="BY318" s="18" t="s">
        <v>9901</v>
      </c>
      <c r="BZ318" s="18" t="s">
        <v>3229</v>
      </c>
      <c r="CA318" s="18" t="s">
        <v>17748</v>
      </c>
      <c r="CB318" s="18"/>
      <c r="CC318" s="18"/>
      <c r="CD318" s="18"/>
      <c r="CE318" s="18"/>
      <c r="CF318" s="18"/>
      <c r="CG318" s="18"/>
      <c r="CH318" s="18" t="s">
        <v>21509</v>
      </c>
      <c r="CI318" s="18" t="s">
        <v>21510</v>
      </c>
      <c r="CJ318" s="18"/>
      <c r="CK318" s="18"/>
      <c r="CL318" s="18"/>
      <c r="CM318" s="18"/>
      <c r="CN318" s="18"/>
      <c r="CO318" s="18"/>
      <c r="CP318" s="18"/>
      <c r="CQ318" s="18"/>
      <c r="CR318" s="18"/>
      <c r="CS318" s="18"/>
      <c r="CT318" s="18"/>
      <c r="CU318" s="18"/>
      <c r="CV318" s="18"/>
      <c r="CW318" s="18"/>
      <c r="CX318" s="18"/>
      <c r="CY318" s="18"/>
      <c r="CZ318" s="18"/>
      <c r="DA318" s="18"/>
      <c r="DB318" s="18"/>
    </row>
    <row r="319" spans="1:106">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v>6</v>
      </c>
      <c r="BY319" s="18" t="s">
        <v>6352</v>
      </c>
      <c r="BZ319" s="18" t="s">
        <v>3229</v>
      </c>
      <c r="CA319" s="18" t="s">
        <v>17748</v>
      </c>
      <c r="CB319" s="18"/>
      <c r="CC319" s="18"/>
      <c r="CD319" s="18"/>
      <c r="CE319" s="18"/>
      <c r="CF319" s="18"/>
      <c r="CG319" s="18"/>
      <c r="CH319" s="18" t="s">
        <v>21511</v>
      </c>
      <c r="CI319" s="18" t="s">
        <v>21512</v>
      </c>
      <c r="CJ319" s="18"/>
      <c r="CK319" s="18"/>
      <c r="CL319" s="18"/>
      <c r="CM319" s="18"/>
      <c r="CN319" s="18"/>
      <c r="CO319" s="18"/>
      <c r="CP319" s="18"/>
      <c r="CQ319" s="18"/>
      <c r="CR319" s="18"/>
      <c r="CS319" s="18"/>
      <c r="CT319" s="18"/>
      <c r="CU319" s="18"/>
      <c r="CV319" s="18"/>
      <c r="CW319" s="18"/>
      <c r="CX319" s="18"/>
      <c r="CY319" s="18"/>
      <c r="CZ319" s="18"/>
      <c r="DA319" s="18"/>
      <c r="DB319" s="18"/>
    </row>
    <row r="320" spans="1:106">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v>7</v>
      </c>
      <c r="BY320" s="18" t="s">
        <v>6420</v>
      </c>
      <c r="BZ320" s="18" t="s">
        <v>3229</v>
      </c>
      <c r="CA320" s="18" t="s">
        <v>17748</v>
      </c>
      <c r="CB320" s="18"/>
      <c r="CC320" s="18"/>
      <c r="CD320" s="18"/>
      <c r="CE320" s="18"/>
      <c r="CF320" s="18"/>
      <c r="CG320" s="18"/>
      <c r="CH320" s="18" t="s">
        <v>21513</v>
      </c>
      <c r="CI320" s="18" t="s">
        <v>21514</v>
      </c>
      <c r="CJ320" s="18"/>
      <c r="CK320" s="18"/>
      <c r="CL320" s="18"/>
      <c r="CM320" s="18"/>
      <c r="CN320" s="18"/>
      <c r="CO320" s="18"/>
      <c r="CP320" s="18"/>
      <c r="CQ320" s="18"/>
      <c r="CR320" s="18"/>
      <c r="CS320" s="18"/>
      <c r="CT320" s="18"/>
      <c r="CU320" s="18"/>
      <c r="CV320" s="18"/>
      <c r="CW320" s="18"/>
      <c r="CX320" s="18"/>
      <c r="CY320" s="18"/>
      <c r="CZ320" s="18"/>
      <c r="DA320" s="18"/>
      <c r="DB320" s="18"/>
    </row>
    <row r="321" spans="1:106">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v>8</v>
      </c>
      <c r="BY321" s="18" t="s">
        <v>4589</v>
      </c>
      <c r="BZ321" s="18" t="s">
        <v>3229</v>
      </c>
      <c r="CA321" s="18" t="s">
        <v>17748</v>
      </c>
      <c r="CB321" s="18"/>
      <c r="CC321" s="18"/>
      <c r="CD321" s="18"/>
      <c r="CE321" s="18"/>
      <c r="CF321" s="18"/>
      <c r="CG321" s="18"/>
      <c r="CH321" s="18" t="s">
        <v>21515</v>
      </c>
      <c r="CI321" s="18" t="s">
        <v>21516</v>
      </c>
      <c r="CJ321" s="18"/>
      <c r="CK321" s="18"/>
      <c r="CL321" s="18"/>
      <c r="CM321" s="18"/>
      <c r="CN321" s="18"/>
      <c r="CO321" s="18"/>
      <c r="CP321" s="18"/>
      <c r="CQ321" s="18"/>
      <c r="CR321" s="18"/>
      <c r="CS321" s="18"/>
      <c r="CT321" s="18"/>
      <c r="CU321" s="18"/>
      <c r="CV321" s="18"/>
      <c r="CW321" s="18"/>
      <c r="CX321" s="18"/>
      <c r="CY321" s="18"/>
      <c r="CZ321" s="18"/>
      <c r="DA321" s="18"/>
      <c r="DB321" s="18"/>
    </row>
    <row r="322" spans="1:106">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v>9</v>
      </c>
      <c r="BY322" s="18" t="s">
        <v>11113</v>
      </c>
      <c r="BZ322" s="18" t="s">
        <v>3229</v>
      </c>
      <c r="CA322" s="18" t="s">
        <v>17748</v>
      </c>
      <c r="CB322" s="18"/>
      <c r="CC322" s="18"/>
      <c r="CD322" s="18"/>
      <c r="CE322" s="18"/>
      <c r="CF322" s="18"/>
      <c r="CG322" s="18"/>
      <c r="CH322" s="18" t="s">
        <v>21517</v>
      </c>
      <c r="CI322" s="18" t="s">
        <v>21518</v>
      </c>
      <c r="CJ322" s="18"/>
      <c r="CK322" s="18"/>
      <c r="CL322" s="18"/>
      <c r="CM322" s="18"/>
      <c r="CN322" s="18"/>
      <c r="CO322" s="18"/>
      <c r="CP322" s="18"/>
      <c r="CQ322" s="18"/>
      <c r="CR322" s="18"/>
      <c r="CS322" s="18"/>
      <c r="CT322" s="18"/>
      <c r="CU322" s="18"/>
      <c r="CV322" s="18"/>
      <c r="CW322" s="18"/>
      <c r="CX322" s="18"/>
      <c r="CY322" s="18"/>
      <c r="CZ322" s="18"/>
      <c r="DA322" s="18"/>
      <c r="DB322" s="18"/>
    </row>
    <row r="323" spans="1:106">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v>10</v>
      </c>
      <c r="BY323" s="18" t="s">
        <v>6555</v>
      </c>
      <c r="BZ323" s="18" t="s">
        <v>3229</v>
      </c>
      <c r="CA323" s="18" t="s">
        <v>17748</v>
      </c>
      <c r="CB323" s="18"/>
      <c r="CC323" s="18"/>
      <c r="CD323" s="18"/>
      <c r="CE323" s="18"/>
      <c r="CF323" s="18"/>
      <c r="CG323" s="18"/>
      <c r="CH323" s="18" t="s">
        <v>21519</v>
      </c>
      <c r="CI323" s="18" t="s">
        <v>21520</v>
      </c>
      <c r="CJ323" s="18"/>
      <c r="CK323" s="18"/>
      <c r="CL323" s="18"/>
      <c r="CM323" s="18"/>
      <c r="CN323" s="18"/>
      <c r="CO323" s="18"/>
      <c r="CP323" s="18"/>
      <c r="CQ323" s="18"/>
      <c r="CR323" s="18"/>
      <c r="CS323" s="18"/>
      <c r="CT323" s="18"/>
      <c r="CU323" s="18"/>
      <c r="CV323" s="18"/>
      <c r="CW323" s="18"/>
      <c r="CX323" s="18"/>
      <c r="CY323" s="18"/>
      <c r="CZ323" s="18"/>
      <c r="DA323" s="18"/>
      <c r="DB323" s="18"/>
    </row>
    <row r="324" spans="1:106">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v>11</v>
      </c>
      <c r="BY324" s="18" t="s">
        <v>4857</v>
      </c>
      <c r="BZ324" s="18" t="s">
        <v>3229</v>
      </c>
      <c r="CA324" s="18" t="s">
        <v>17748</v>
      </c>
      <c r="CB324" s="18"/>
      <c r="CC324" s="18"/>
      <c r="CD324" s="18"/>
      <c r="CE324" s="18"/>
      <c r="CF324" s="18"/>
      <c r="CG324" s="18"/>
      <c r="CH324" s="18" t="s">
        <v>21521</v>
      </c>
      <c r="CI324" s="18" t="s">
        <v>21522</v>
      </c>
      <c r="CJ324" s="18"/>
      <c r="CK324" s="18"/>
      <c r="CL324" s="18"/>
      <c r="CM324" s="18"/>
      <c r="CN324" s="18"/>
      <c r="CO324" s="18"/>
      <c r="CP324" s="18"/>
      <c r="CQ324" s="18"/>
      <c r="CR324" s="18"/>
      <c r="CS324" s="18"/>
      <c r="CT324" s="18"/>
      <c r="CU324" s="18"/>
      <c r="CV324" s="18"/>
      <c r="CW324" s="18"/>
      <c r="CX324" s="18"/>
      <c r="CY324" s="18"/>
      <c r="CZ324" s="18"/>
      <c r="DA324" s="18"/>
      <c r="DB324" s="18"/>
    </row>
    <row r="325" spans="1:106">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v>12</v>
      </c>
      <c r="BY325" s="18" t="s">
        <v>8471</v>
      </c>
      <c r="BZ325" s="18" t="s">
        <v>3229</v>
      </c>
      <c r="CA325" s="18" t="s">
        <v>17748</v>
      </c>
      <c r="CB325" s="18"/>
      <c r="CC325" s="18"/>
      <c r="CD325" s="18"/>
      <c r="CE325" s="18"/>
      <c r="CF325" s="18"/>
      <c r="CG325" s="18"/>
      <c r="CH325" s="18" t="s">
        <v>21523</v>
      </c>
      <c r="CI325" s="18" t="s">
        <v>21524</v>
      </c>
      <c r="CJ325" s="18"/>
      <c r="CK325" s="18"/>
      <c r="CL325" s="18"/>
      <c r="CM325" s="18"/>
      <c r="CN325" s="18"/>
      <c r="CO325" s="18"/>
      <c r="CP325" s="18"/>
      <c r="CQ325" s="18"/>
      <c r="CR325" s="18"/>
      <c r="CS325" s="18"/>
      <c r="CT325" s="18"/>
      <c r="CU325" s="18"/>
      <c r="CV325" s="18"/>
      <c r="CW325" s="18"/>
      <c r="CX325" s="18"/>
      <c r="CY325" s="18"/>
      <c r="CZ325" s="18"/>
      <c r="DA325" s="18"/>
      <c r="DB325" s="18"/>
    </row>
    <row r="326" spans="1:106">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v>1</v>
      </c>
      <c r="BY326" s="18" t="s">
        <v>4996</v>
      </c>
      <c r="BZ326" s="18" t="s">
        <v>3230</v>
      </c>
      <c r="CA326" s="18" t="s">
        <v>17748</v>
      </c>
      <c r="CB326" s="18"/>
      <c r="CC326" s="18"/>
      <c r="CD326" s="18"/>
      <c r="CE326" s="18"/>
      <c r="CF326" s="18"/>
      <c r="CG326" s="18"/>
      <c r="CH326" s="18" t="s">
        <v>21525</v>
      </c>
      <c r="CI326" s="18" t="s">
        <v>21526</v>
      </c>
      <c r="CJ326" s="18"/>
      <c r="CK326" s="18"/>
      <c r="CL326" s="18"/>
      <c r="CM326" s="18"/>
      <c r="CN326" s="18"/>
      <c r="CO326" s="18"/>
      <c r="CP326" s="18"/>
      <c r="CQ326" s="18"/>
      <c r="CR326" s="18"/>
      <c r="CS326" s="18"/>
      <c r="CT326" s="18"/>
      <c r="CU326" s="18"/>
      <c r="CV326" s="18"/>
      <c r="CW326" s="18"/>
      <c r="CX326" s="18"/>
      <c r="CY326" s="18"/>
      <c r="CZ326" s="18"/>
      <c r="DA326" s="18"/>
      <c r="DB326" s="18"/>
    </row>
    <row r="327" spans="1:106">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v>2</v>
      </c>
      <c r="BY327" s="18" t="s">
        <v>11180</v>
      </c>
      <c r="BZ327" s="18" t="s">
        <v>3230</v>
      </c>
      <c r="CA327" s="18" t="s">
        <v>17748</v>
      </c>
      <c r="CB327" s="18"/>
      <c r="CC327" s="18"/>
      <c r="CD327" s="18"/>
      <c r="CE327" s="18"/>
      <c r="CF327" s="18"/>
      <c r="CG327" s="18"/>
      <c r="CH327" s="18" t="s">
        <v>21527</v>
      </c>
      <c r="CI327" s="18" t="s">
        <v>21528</v>
      </c>
      <c r="CJ327" s="18"/>
      <c r="CK327" s="18"/>
      <c r="CL327" s="18"/>
      <c r="CM327" s="18"/>
      <c r="CN327" s="18"/>
      <c r="CO327" s="18"/>
      <c r="CP327" s="18"/>
      <c r="CQ327" s="18"/>
      <c r="CR327" s="18"/>
      <c r="CS327" s="18"/>
      <c r="CT327" s="18"/>
      <c r="CU327" s="18"/>
      <c r="CV327" s="18"/>
      <c r="CW327" s="18"/>
      <c r="CX327" s="18"/>
      <c r="CY327" s="18"/>
      <c r="CZ327" s="18"/>
      <c r="DA327" s="18"/>
      <c r="DB327" s="18"/>
    </row>
    <row r="328" spans="1:106">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v>3</v>
      </c>
      <c r="BY328" s="18" t="s">
        <v>5066</v>
      </c>
      <c r="BZ328" s="18" t="s">
        <v>3230</v>
      </c>
      <c r="CA328" s="18" t="s">
        <v>17748</v>
      </c>
      <c r="CB328" s="18"/>
      <c r="CC328" s="18"/>
      <c r="CD328" s="18"/>
      <c r="CE328" s="18"/>
      <c r="CF328" s="18"/>
      <c r="CG328" s="18"/>
      <c r="CH328" s="18" t="s">
        <v>21529</v>
      </c>
      <c r="CI328" s="18" t="s">
        <v>21530</v>
      </c>
      <c r="CJ328" s="18"/>
      <c r="CK328" s="18"/>
      <c r="CL328" s="18"/>
      <c r="CM328" s="18"/>
      <c r="CN328" s="18"/>
      <c r="CO328" s="18"/>
      <c r="CP328" s="18"/>
      <c r="CQ328" s="18"/>
      <c r="CR328" s="18"/>
      <c r="CS328" s="18"/>
      <c r="CT328" s="18"/>
      <c r="CU328" s="18"/>
      <c r="CV328" s="18"/>
      <c r="CW328" s="18"/>
      <c r="CX328" s="18"/>
      <c r="CY328" s="18"/>
      <c r="CZ328" s="18"/>
      <c r="DA328" s="18"/>
      <c r="DB328" s="18"/>
    </row>
    <row r="329" spans="1:106">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v>4</v>
      </c>
      <c r="BY329" s="18" t="s">
        <v>11247</v>
      </c>
      <c r="BZ329" s="18" t="s">
        <v>3230</v>
      </c>
      <c r="CA329" s="18" t="s">
        <v>17748</v>
      </c>
      <c r="CB329" s="18"/>
      <c r="CC329" s="18"/>
      <c r="CD329" s="18"/>
      <c r="CE329" s="18"/>
      <c r="CF329" s="18"/>
      <c r="CG329" s="18"/>
      <c r="CH329" s="18" t="s">
        <v>21531</v>
      </c>
      <c r="CI329" s="18" t="s">
        <v>21532</v>
      </c>
      <c r="CJ329" s="18"/>
      <c r="CK329" s="18"/>
      <c r="CL329" s="18"/>
      <c r="CM329" s="18"/>
      <c r="CN329" s="18"/>
      <c r="CO329" s="18"/>
      <c r="CP329" s="18"/>
      <c r="CQ329" s="18"/>
      <c r="CR329" s="18"/>
      <c r="CS329" s="18"/>
      <c r="CT329" s="18"/>
      <c r="CU329" s="18"/>
      <c r="CV329" s="18"/>
      <c r="CW329" s="18"/>
      <c r="CX329" s="18"/>
      <c r="CY329" s="18"/>
      <c r="CZ329" s="18"/>
      <c r="DA329" s="18"/>
      <c r="DB329" s="18"/>
    </row>
    <row r="330" spans="1:106">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v>5</v>
      </c>
      <c r="BY330" s="18" t="s">
        <v>11314</v>
      </c>
      <c r="BZ330" s="18" t="s">
        <v>3230</v>
      </c>
      <c r="CA330" s="18" t="s">
        <v>17748</v>
      </c>
      <c r="CB330" s="18"/>
      <c r="CC330" s="18"/>
      <c r="CD330" s="18"/>
      <c r="CE330" s="18"/>
      <c r="CF330" s="18"/>
      <c r="CG330" s="18"/>
      <c r="CH330" s="18" t="s">
        <v>21533</v>
      </c>
      <c r="CI330" s="18" t="s">
        <v>21534</v>
      </c>
      <c r="CJ330" s="18"/>
      <c r="CK330" s="18"/>
      <c r="CL330" s="18"/>
      <c r="CM330" s="18"/>
      <c r="CN330" s="18"/>
      <c r="CO330" s="18"/>
      <c r="CP330" s="18"/>
      <c r="CQ330" s="18"/>
      <c r="CR330" s="18"/>
      <c r="CS330" s="18"/>
      <c r="CT330" s="18"/>
      <c r="CU330" s="18"/>
      <c r="CV330" s="18"/>
      <c r="CW330" s="18"/>
      <c r="CX330" s="18"/>
      <c r="CY330" s="18"/>
      <c r="CZ330" s="18"/>
      <c r="DA330" s="18"/>
      <c r="DB330" s="18"/>
    </row>
    <row r="331" spans="1:106">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v>6</v>
      </c>
      <c r="BY331" s="18" t="s">
        <v>5204</v>
      </c>
      <c r="BZ331" s="18" t="s">
        <v>3230</v>
      </c>
      <c r="CA331" s="18" t="s">
        <v>17748</v>
      </c>
      <c r="CB331" s="18"/>
      <c r="CC331" s="18"/>
      <c r="CD331" s="18"/>
      <c r="CE331" s="18"/>
      <c r="CF331" s="18"/>
      <c r="CG331" s="18"/>
      <c r="CH331" s="18" t="s">
        <v>21535</v>
      </c>
      <c r="CI331" s="18" t="s">
        <v>21536</v>
      </c>
      <c r="CJ331" s="18"/>
      <c r="CK331" s="18"/>
      <c r="CL331" s="18"/>
      <c r="CM331" s="18"/>
      <c r="CN331" s="18"/>
      <c r="CO331" s="18"/>
      <c r="CP331" s="18"/>
      <c r="CQ331" s="18"/>
      <c r="CR331" s="18"/>
      <c r="CS331" s="18"/>
      <c r="CT331" s="18"/>
      <c r="CU331" s="18"/>
      <c r="CV331" s="18"/>
      <c r="CW331" s="18"/>
      <c r="CX331" s="18"/>
      <c r="CY331" s="18"/>
      <c r="CZ331" s="18"/>
      <c r="DA331" s="18"/>
      <c r="DB331" s="18"/>
    </row>
    <row r="332" spans="1:106">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v>7</v>
      </c>
      <c r="BY332" s="18" t="s">
        <v>6887</v>
      </c>
      <c r="BZ332" s="18" t="s">
        <v>3230</v>
      </c>
      <c r="CA332" s="18" t="s">
        <v>17748</v>
      </c>
      <c r="CB332" s="18"/>
      <c r="CC332" s="18"/>
      <c r="CD332" s="18"/>
      <c r="CE332" s="18"/>
      <c r="CF332" s="18"/>
      <c r="CG332" s="18"/>
      <c r="CH332" s="18" t="s">
        <v>21537</v>
      </c>
      <c r="CI332" s="18" t="s">
        <v>21538</v>
      </c>
      <c r="CJ332" s="18"/>
      <c r="CK332" s="18"/>
      <c r="CL332" s="18"/>
      <c r="CM332" s="18"/>
      <c r="CN332" s="18"/>
      <c r="CO332" s="18"/>
      <c r="CP332" s="18"/>
      <c r="CQ332" s="18"/>
      <c r="CR332" s="18"/>
      <c r="CS332" s="18"/>
      <c r="CT332" s="18"/>
      <c r="CU332" s="18"/>
      <c r="CV332" s="18"/>
      <c r="CW332" s="18"/>
      <c r="CX332" s="18"/>
      <c r="CY332" s="18"/>
      <c r="CZ332" s="18"/>
      <c r="DA332" s="18"/>
      <c r="DB332" s="18"/>
    </row>
    <row r="333" spans="1:106">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v>8</v>
      </c>
      <c r="BY333" s="18" t="s">
        <v>5404</v>
      </c>
      <c r="BZ333" s="18" t="s">
        <v>3230</v>
      </c>
      <c r="CA333" s="18" t="s">
        <v>17748</v>
      </c>
      <c r="CB333" s="18"/>
      <c r="CC333" s="18"/>
      <c r="CD333" s="18"/>
      <c r="CE333" s="18"/>
      <c r="CF333" s="18"/>
      <c r="CG333" s="18"/>
      <c r="CH333" s="18" t="s">
        <v>21539</v>
      </c>
      <c r="CI333" s="18" t="s">
        <v>21540</v>
      </c>
      <c r="CJ333" s="18"/>
      <c r="CK333" s="18"/>
      <c r="CL333" s="18"/>
      <c r="CM333" s="18"/>
      <c r="CN333" s="18"/>
      <c r="CO333" s="18"/>
      <c r="CP333" s="18"/>
      <c r="CQ333" s="18"/>
      <c r="CR333" s="18"/>
      <c r="CS333" s="18"/>
      <c r="CT333" s="18"/>
      <c r="CU333" s="18"/>
      <c r="CV333" s="18"/>
      <c r="CW333" s="18"/>
      <c r="CX333" s="18"/>
      <c r="CY333" s="18"/>
      <c r="CZ333" s="18"/>
      <c r="DA333" s="18"/>
      <c r="DB333" s="18"/>
    </row>
    <row r="334" spans="1:106">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v>9</v>
      </c>
      <c r="BY334" s="18" t="s">
        <v>5473</v>
      </c>
      <c r="BZ334" s="18" t="s">
        <v>3230</v>
      </c>
      <c r="CA334" s="18" t="s">
        <v>17748</v>
      </c>
      <c r="CB334" s="18"/>
      <c r="CC334" s="18"/>
      <c r="CD334" s="18"/>
      <c r="CE334" s="18"/>
      <c r="CF334" s="18"/>
      <c r="CG334" s="18"/>
      <c r="CH334" s="18" t="s">
        <v>21541</v>
      </c>
      <c r="CI334" s="18" t="s">
        <v>21542</v>
      </c>
      <c r="CJ334" s="18"/>
      <c r="CK334" s="18"/>
      <c r="CL334" s="18"/>
      <c r="CM334" s="18"/>
      <c r="CN334" s="18"/>
      <c r="CO334" s="18"/>
      <c r="CP334" s="18"/>
      <c r="CQ334" s="18"/>
      <c r="CR334" s="18"/>
      <c r="CS334" s="18"/>
      <c r="CT334" s="18"/>
      <c r="CU334" s="18"/>
      <c r="CV334" s="18"/>
      <c r="CW334" s="18"/>
      <c r="CX334" s="18"/>
      <c r="CY334" s="18"/>
      <c r="CZ334" s="18"/>
      <c r="DA334" s="18"/>
      <c r="DB334" s="18"/>
    </row>
    <row r="335" spans="1:106">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v>10</v>
      </c>
      <c r="BY335" s="18" t="s">
        <v>11383</v>
      </c>
      <c r="BZ335" s="18" t="s">
        <v>3230</v>
      </c>
      <c r="CA335" s="18" t="s">
        <v>17748</v>
      </c>
      <c r="CB335" s="18"/>
      <c r="CC335" s="18"/>
      <c r="CD335" s="18"/>
      <c r="CE335" s="18"/>
      <c r="CF335" s="18"/>
      <c r="CG335" s="18"/>
      <c r="CH335" s="18" t="s">
        <v>21543</v>
      </c>
      <c r="CI335" s="18" t="s">
        <v>21544</v>
      </c>
      <c r="CJ335" s="18"/>
      <c r="CK335" s="18"/>
      <c r="CL335" s="18"/>
      <c r="CM335" s="18"/>
      <c r="CN335" s="18"/>
      <c r="CO335" s="18"/>
      <c r="CP335" s="18"/>
      <c r="CQ335" s="18"/>
      <c r="CR335" s="18"/>
      <c r="CS335" s="18"/>
      <c r="CT335" s="18"/>
      <c r="CU335" s="18"/>
      <c r="CV335" s="18"/>
      <c r="CW335" s="18"/>
      <c r="CX335" s="18"/>
      <c r="CY335" s="18"/>
      <c r="CZ335" s="18"/>
      <c r="DA335" s="18"/>
      <c r="DB335" s="18"/>
    </row>
    <row r="336" spans="1:106">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v>11</v>
      </c>
      <c r="BY336" s="18" t="s">
        <v>7164</v>
      </c>
      <c r="BZ336" s="18" t="s">
        <v>3230</v>
      </c>
      <c r="CA336" s="18" t="s">
        <v>17748</v>
      </c>
      <c r="CB336" s="18"/>
      <c r="CC336" s="18"/>
      <c r="CD336" s="18"/>
      <c r="CE336" s="18"/>
      <c r="CF336" s="18"/>
      <c r="CG336" s="18"/>
      <c r="CH336" s="18" t="s">
        <v>21545</v>
      </c>
      <c r="CI336" s="18" t="s">
        <v>21546</v>
      </c>
      <c r="CJ336" s="18"/>
      <c r="CK336" s="18"/>
      <c r="CL336" s="18"/>
      <c r="CM336" s="18"/>
      <c r="CN336" s="18"/>
      <c r="CO336" s="18"/>
      <c r="CP336" s="18"/>
      <c r="CQ336" s="18"/>
      <c r="CR336" s="18"/>
      <c r="CS336" s="18"/>
      <c r="CT336" s="18"/>
      <c r="CU336" s="18"/>
      <c r="CV336" s="18"/>
      <c r="CW336" s="18"/>
      <c r="CX336" s="18"/>
      <c r="CY336" s="18"/>
      <c r="CZ336" s="18"/>
      <c r="DA336" s="18"/>
      <c r="DB336" s="18"/>
    </row>
    <row r="337" spans="1:106">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v>12</v>
      </c>
      <c r="BY337" s="18" t="s">
        <v>11445</v>
      </c>
      <c r="BZ337" s="18" t="s">
        <v>3230</v>
      </c>
      <c r="CA337" s="18" t="s">
        <v>17748</v>
      </c>
      <c r="CB337" s="18"/>
      <c r="CC337" s="18"/>
      <c r="CD337" s="18"/>
      <c r="CE337" s="18"/>
      <c r="CF337" s="18"/>
      <c r="CG337" s="18"/>
      <c r="CH337" s="18" t="s">
        <v>21547</v>
      </c>
      <c r="CI337" s="18" t="s">
        <v>21548</v>
      </c>
      <c r="CJ337" s="18"/>
      <c r="CK337" s="18"/>
      <c r="CL337" s="18"/>
      <c r="CM337" s="18"/>
      <c r="CN337" s="18"/>
      <c r="CO337" s="18"/>
      <c r="CP337" s="18"/>
      <c r="CQ337" s="18"/>
      <c r="CR337" s="18"/>
      <c r="CS337" s="18"/>
      <c r="CT337" s="18"/>
      <c r="CU337" s="18"/>
      <c r="CV337" s="18"/>
      <c r="CW337" s="18"/>
      <c r="CX337" s="18"/>
      <c r="CY337" s="18"/>
      <c r="CZ337" s="18"/>
      <c r="DA337" s="18"/>
      <c r="DB337" s="18"/>
    </row>
    <row r="338" spans="1:106">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v>1</v>
      </c>
      <c r="BY338" s="18"/>
      <c r="BZ338" s="18" t="s">
        <v>3227</v>
      </c>
      <c r="CA338" s="18" t="s">
        <v>17757</v>
      </c>
      <c r="CB338" s="18"/>
      <c r="CC338" s="18"/>
      <c r="CD338" s="18"/>
      <c r="CE338" s="18"/>
      <c r="CF338" s="18"/>
      <c r="CG338" s="18"/>
      <c r="CH338" s="18" t="s">
        <v>21549</v>
      </c>
      <c r="CI338" s="18" t="s">
        <v>17681</v>
      </c>
      <c r="CJ338" s="18"/>
      <c r="CK338" s="18"/>
      <c r="CL338" s="18"/>
      <c r="CM338" s="18"/>
      <c r="CN338" s="18"/>
      <c r="CO338" s="18"/>
      <c r="CP338" s="18"/>
      <c r="CQ338" s="18"/>
      <c r="CR338" s="18"/>
      <c r="CS338" s="18"/>
      <c r="CT338" s="18"/>
      <c r="CU338" s="18"/>
      <c r="CV338" s="18"/>
      <c r="CW338" s="18"/>
      <c r="CX338" s="18"/>
      <c r="CY338" s="18"/>
      <c r="CZ338" s="18"/>
      <c r="DA338" s="18"/>
      <c r="DB338" s="18"/>
    </row>
    <row r="339" spans="1:106">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v>2</v>
      </c>
      <c r="BY339" s="18"/>
      <c r="BZ339" s="18" t="s">
        <v>3227</v>
      </c>
      <c r="CA339" s="18" t="s">
        <v>17757</v>
      </c>
      <c r="CB339" s="18"/>
      <c r="CC339" s="18"/>
      <c r="CD339" s="18"/>
      <c r="CE339" s="18"/>
      <c r="CF339" s="18"/>
      <c r="CG339" s="18"/>
      <c r="CH339" s="18" t="s">
        <v>21550</v>
      </c>
      <c r="CI339" s="18" t="s">
        <v>21550</v>
      </c>
      <c r="CJ339" s="18"/>
      <c r="CK339" s="18"/>
      <c r="CL339" s="18"/>
      <c r="CM339" s="18"/>
      <c r="CN339" s="18"/>
      <c r="CO339" s="18"/>
      <c r="CP339" s="18"/>
      <c r="CQ339" s="18"/>
      <c r="CR339" s="18"/>
      <c r="CS339" s="18"/>
      <c r="CT339" s="18"/>
      <c r="CU339" s="18"/>
      <c r="CV339" s="18"/>
      <c r="CW339" s="18"/>
      <c r="CX339" s="18"/>
      <c r="CY339" s="18"/>
      <c r="CZ339" s="18"/>
      <c r="DA339" s="18"/>
      <c r="DB339" s="18"/>
    </row>
    <row r="340" spans="1:106">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v>3</v>
      </c>
      <c r="BY340" s="18"/>
      <c r="BZ340" s="18" t="s">
        <v>3227</v>
      </c>
      <c r="CA340" s="18" t="s">
        <v>17757</v>
      </c>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row>
    <row r="341" spans="1:106">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c r="BI341" s="18"/>
      <c r="BJ341" s="18"/>
      <c r="BK341" s="18"/>
      <c r="BL341" s="18"/>
      <c r="BM341" s="18"/>
      <c r="BN341" s="18"/>
      <c r="BO341" s="18"/>
      <c r="BP341" s="18"/>
      <c r="BQ341" s="18"/>
      <c r="BR341" s="18"/>
      <c r="BS341" s="18"/>
      <c r="BT341" s="18"/>
      <c r="BU341" s="18"/>
      <c r="BV341" s="18"/>
      <c r="BW341" s="18"/>
      <c r="BX341" s="18">
        <v>4</v>
      </c>
      <c r="BY341" s="18"/>
      <c r="BZ341" s="18" t="s">
        <v>3227</v>
      </c>
      <c r="CA341" s="18" t="s">
        <v>17757</v>
      </c>
      <c r="CB341" s="18"/>
      <c r="CC341" s="18"/>
      <c r="CD341" s="18"/>
      <c r="CE341" s="18"/>
      <c r="CF341" s="18"/>
      <c r="CG341" s="18"/>
      <c r="CH341" s="18"/>
      <c r="CI341" s="18"/>
      <c r="CJ341" s="18"/>
      <c r="CK341" s="18"/>
      <c r="CL341" s="18"/>
      <c r="CM341" s="18"/>
      <c r="CN341" s="18"/>
      <c r="CO341" s="18"/>
      <c r="CP341" s="18"/>
      <c r="CQ341" s="18"/>
      <c r="CR341" s="18"/>
      <c r="CS341" s="18"/>
      <c r="CT341" s="18"/>
      <c r="CU341" s="18"/>
      <c r="CV341" s="18"/>
      <c r="CW341" s="18"/>
      <c r="CX341" s="18"/>
      <c r="CY341" s="18"/>
      <c r="CZ341" s="18"/>
      <c r="DA341" s="18"/>
      <c r="DB341" s="18"/>
    </row>
    <row r="342" spans="1:106">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c r="BI342" s="18"/>
      <c r="BJ342" s="18"/>
      <c r="BK342" s="18"/>
      <c r="BL342" s="18"/>
      <c r="BM342" s="18"/>
      <c r="BN342" s="18"/>
      <c r="BO342" s="18"/>
      <c r="BP342" s="18"/>
      <c r="BQ342" s="18"/>
      <c r="BR342" s="18"/>
      <c r="BS342" s="18"/>
      <c r="BT342" s="18"/>
      <c r="BU342" s="18"/>
      <c r="BV342" s="18"/>
      <c r="BW342" s="18"/>
      <c r="BX342" s="18">
        <v>5</v>
      </c>
      <c r="BY342" s="18"/>
      <c r="BZ342" s="18" t="s">
        <v>3227</v>
      </c>
      <c r="CA342" s="18" t="s">
        <v>17757</v>
      </c>
      <c r="CB342" s="18"/>
      <c r="CC342" s="18"/>
      <c r="CD342" s="18"/>
      <c r="CE342" s="18"/>
      <c r="CF342" s="18"/>
      <c r="CG342" s="18"/>
      <c r="CH342" s="18"/>
      <c r="CI342" s="18"/>
      <c r="CJ342" s="18"/>
      <c r="CK342" s="18"/>
      <c r="CL342" s="18"/>
      <c r="CM342" s="18"/>
      <c r="CN342" s="18"/>
      <c r="CO342" s="18"/>
      <c r="CP342" s="18"/>
      <c r="CQ342" s="18"/>
      <c r="CR342" s="18"/>
      <c r="CS342" s="18"/>
      <c r="CT342" s="18"/>
      <c r="CU342" s="18"/>
      <c r="CV342" s="18"/>
      <c r="CW342" s="18"/>
      <c r="CX342" s="18"/>
      <c r="CY342" s="18"/>
      <c r="CZ342" s="18"/>
      <c r="DA342" s="18"/>
      <c r="DB342" s="18"/>
    </row>
    <row r="343" spans="1:106">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c r="BI343" s="18"/>
      <c r="BJ343" s="18"/>
      <c r="BK343" s="18"/>
      <c r="BL343" s="18"/>
      <c r="BM343" s="18"/>
      <c r="BN343" s="18"/>
      <c r="BO343" s="18"/>
      <c r="BP343" s="18"/>
      <c r="BQ343" s="18"/>
      <c r="BR343" s="18"/>
      <c r="BS343" s="18"/>
      <c r="BT343" s="18"/>
      <c r="BU343" s="18"/>
      <c r="BV343" s="18"/>
      <c r="BW343" s="18"/>
      <c r="BX343" s="18">
        <v>6</v>
      </c>
      <c r="BY343" s="18"/>
      <c r="BZ343" s="18" t="s">
        <v>3227</v>
      </c>
      <c r="CA343" s="18" t="s">
        <v>17757</v>
      </c>
      <c r="CB343" s="18"/>
      <c r="CC343" s="18"/>
      <c r="CD343" s="18"/>
      <c r="CE343" s="18"/>
      <c r="CF343" s="18"/>
      <c r="CG343" s="18"/>
      <c r="CH343" s="18"/>
      <c r="CI343" s="18"/>
      <c r="CJ343" s="18"/>
      <c r="CK343" s="18"/>
      <c r="CL343" s="18"/>
      <c r="CM343" s="18"/>
      <c r="CN343" s="18"/>
      <c r="CO343" s="18"/>
      <c r="CP343" s="18"/>
      <c r="CQ343" s="18"/>
      <c r="CR343" s="18"/>
      <c r="CS343" s="18"/>
      <c r="CT343" s="18"/>
      <c r="CU343" s="18"/>
      <c r="CV343" s="18"/>
      <c r="CW343" s="18"/>
      <c r="CX343" s="18"/>
      <c r="CY343" s="18"/>
      <c r="CZ343" s="18"/>
      <c r="DA343" s="18"/>
      <c r="DB343" s="18"/>
    </row>
    <row r="344" spans="1:106">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c r="BN344" s="18"/>
      <c r="BO344" s="18"/>
      <c r="BP344" s="18"/>
      <c r="BQ344" s="18"/>
      <c r="BR344" s="18"/>
      <c r="BS344" s="18"/>
      <c r="BT344" s="18"/>
      <c r="BU344" s="18"/>
      <c r="BV344" s="18"/>
      <c r="BW344" s="18"/>
      <c r="BX344" s="18">
        <v>7</v>
      </c>
      <c r="BY344" s="18"/>
      <c r="BZ344" s="18" t="s">
        <v>3227</v>
      </c>
      <c r="CA344" s="18" t="s">
        <v>17757</v>
      </c>
      <c r="CB344" s="18"/>
      <c r="CC344" s="18"/>
      <c r="CD344" s="18"/>
      <c r="CE344" s="18"/>
      <c r="CF344" s="18"/>
      <c r="CG344" s="18"/>
      <c r="CH344" s="18"/>
      <c r="CI344" s="18"/>
      <c r="CJ344" s="18"/>
      <c r="CK344" s="18"/>
      <c r="CL344" s="18"/>
      <c r="CM344" s="18"/>
      <c r="CN344" s="18"/>
      <c r="CO344" s="18"/>
      <c r="CP344" s="18"/>
      <c r="CQ344" s="18"/>
      <c r="CR344" s="18"/>
      <c r="CS344" s="18"/>
      <c r="CT344" s="18"/>
      <c r="CU344" s="18"/>
      <c r="CV344" s="18"/>
      <c r="CW344" s="18"/>
      <c r="CX344" s="18"/>
      <c r="CY344" s="18"/>
      <c r="CZ344" s="18"/>
      <c r="DA344" s="18"/>
      <c r="DB344" s="18"/>
    </row>
    <row r="345" spans="1:106">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c r="BI345" s="18"/>
      <c r="BJ345" s="18"/>
      <c r="BK345" s="18"/>
      <c r="BL345" s="18"/>
      <c r="BM345" s="18"/>
      <c r="BN345" s="18"/>
      <c r="BO345" s="18"/>
      <c r="BP345" s="18"/>
      <c r="BQ345" s="18"/>
      <c r="BR345" s="18"/>
      <c r="BS345" s="18"/>
      <c r="BT345" s="18"/>
      <c r="BU345" s="18"/>
      <c r="BV345" s="18"/>
      <c r="BW345" s="18"/>
      <c r="BX345" s="18">
        <v>8</v>
      </c>
      <c r="BY345" s="18"/>
      <c r="BZ345" s="18" t="s">
        <v>3227</v>
      </c>
      <c r="CA345" s="18" t="s">
        <v>17757</v>
      </c>
      <c r="CB345" s="18"/>
      <c r="CC345" s="18"/>
      <c r="CD345" s="18"/>
      <c r="CE345" s="18"/>
      <c r="CF345" s="18"/>
      <c r="CG345" s="18"/>
      <c r="CH345" s="18"/>
      <c r="CI345" s="18"/>
      <c r="CJ345" s="18"/>
      <c r="CK345" s="18"/>
      <c r="CL345" s="18"/>
      <c r="CM345" s="18"/>
      <c r="CN345" s="18"/>
      <c r="CO345" s="18"/>
      <c r="CP345" s="18"/>
      <c r="CQ345" s="18"/>
      <c r="CR345" s="18"/>
      <c r="CS345" s="18"/>
      <c r="CT345" s="18"/>
      <c r="CU345" s="18"/>
      <c r="CV345" s="18"/>
      <c r="CW345" s="18"/>
      <c r="CX345" s="18"/>
      <c r="CY345" s="18"/>
      <c r="CZ345" s="18"/>
      <c r="DA345" s="18"/>
      <c r="DB345" s="18"/>
    </row>
    <row r="346" spans="1:106">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c r="BN346" s="18"/>
      <c r="BO346" s="18"/>
      <c r="BP346" s="18"/>
      <c r="BQ346" s="18"/>
      <c r="BR346" s="18"/>
      <c r="BS346" s="18"/>
      <c r="BT346" s="18"/>
      <c r="BU346" s="18"/>
      <c r="BV346" s="18"/>
      <c r="BW346" s="18"/>
      <c r="BX346" s="18">
        <v>9</v>
      </c>
      <c r="BY346" s="18"/>
      <c r="BZ346" s="18" t="s">
        <v>3227</v>
      </c>
      <c r="CA346" s="18" t="s">
        <v>17757</v>
      </c>
      <c r="CB346" s="18"/>
      <c r="CC346" s="18"/>
      <c r="CD346" s="18"/>
      <c r="CE346" s="18"/>
      <c r="CF346" s="18"/>
      <c r="CG346" s="18"/>
      <c r="CH346" s="18"/>
      <c r="CI346" s="18"/>
      <c r="CJ346" s="18"/>
      <c r="CK346" s="18"/>
      <c r="CL346" s="18"/>
      <c r="CM346" s="18"/>
      <c r="CN346" s="18"/>
      <c r="CO346" s="18"/>
      <c r="CP346" s="18"/>
      <c r="CQ346" s="18"/>
      <c r="CR346" s="18"/>
      <c r="CS346" s="18"/>
      <c r="CT346" s="18"/>
      <c r="CU346" s="18"/>
      <c r="CV346" s="18"/>
      <c r="CW346" s="18"/>
      <c r="CX346" s="18"/>
      <c r="CY346" s="18"/>
      <c r="CZ346" s="18"/>
      <c r="DA346" s="18"/>
      <c r="DB346" s="18"/>
    </row>
    <row r="347" spans="1:106">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c r="BI347" s="18"/>
      <c r="BJ347" s="18"/>
      <c r="BK347" s="18"/>
      <c r="BL347" s="18"/>
      <c r="BM347" s="18"/>
      <c r="BN347" s="18"/>
      <c r="BO347" s="18"/>
      <c r="BP347" s="18"/>
      <c r="BQ347" s="18"/>
      <c r="BR347" s="18"/>
      <c r="BS347" s="18"/>
      <c r="BT347" s="18"/>
      <c r="BU347" s="18"/>
      <c r="BV347" s="18"/>
      <c r="BW347" s="18"/>
      <c r="BX347" s="18">
        <v>10</v>
      </c>
      <c r="BY347" s="18"/>
      <c r="BZ347" s="18" t="s">
        <v>3227</v>
      </c>
      <c r="CA347" s="18" t="s">
        <v>17757</v>
      </c>
      <c r="CB347" s="18"/>
      <c r="CC347" s="18"/>
      <c r="CD347" s="18"/>
      <c r="CE347" s="18"/>
      <c r="CF347" s="18"/>
      <c r="CG347" s="18"/>
      <c r="CH347" s="18"/>
      <c r="CI347" s="18"/>
      <c r="CJ347" s="18"/>
      <c r="CK347" s="18"/>
      <c r="CL347" s="18"/>
      <c r="CM347" s="18"/>
      <c r="CN347" s="18"/>
      <c r="CO347" s="18"/>
      <c r="CP347" s="18"/>
      <c r="CQ347" s="18"/>
      <c r="CR347" s="18"/>
      <c r="CS347" s="18"/>
      <c r="CT347" s="18"/>
      <c r="CU347" s="18"/>
      <c r="CV347" s="18"/>
      <c r="CW347" s="18"/>
      <c r="CX347" s="18"/>
      <c r="CY347" s="18"/>
      <c r="CZ347" s="18"/>
      <c r="DA347" s="18"/>
      <c r="DB347" s="18"/>
    </row>
    <row r="348" spans="1:106">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c r="BI348" s="18"/>
      <c r="BJ348" s="18"/>
      <c r="BK348" s="18"/>
      <c r="BL348" s="18"/>
      <c r="BM348" s="18"/>
      <c r="BN348" s="18"/>
      <c r="BO348" s="18"/>
      <c r="BP348" s="18"/>
      <c r="BQ348" s="18"/>
      <c r="BR348" s="18"/>
      <c r="BS348" s="18"/>
      <c r="BT348" s="18"/>
      <c r="BU348" s="18"/>
      <c r="BV348" s="18"/>
      <c r="BW348" s="18"/>
      <c r="BX348" s="18">
        <v>11</v>
      </c>
      <c r="BY348" s="18"/>
      <c r="BZ348" s="18" t="s">
        <v>3227</v>
      </c>
      <c r="CA348" s="18" t="s">
        <v>17757</v>
      </c>
      <c r="CB348" s="18"/>
      <c r="CC348" s="18"/>
      <c r="CD348" s="18"/>
      <c r="CE348" s="18"/>
      <c r="CF348" s="18"/>
      <c r="CG348" s="18"/>
      <c r="CH348" s="18"/>
      <c r="CI348" s="18"/>
      <c r="CJ348" s="18"/>
      <c r="CK348" s="18"/>
      <c r="CL348" s="18"/>
      <c r="CM348" s="18"/>
      <c r="CN348" s="18"/>
      <c r="CO348" s="18"/>
      <c r="CP348" s="18"/>
      <c r="CQ348" s="18"/>
      <c r="CR348" s="18"/>
      <c r="CS348" s="18"/>
      <c r="CT348" s="18"/>
      <c r="CU348" s="18"/>
      <c r="CV348" s="18"/>
      <c r="CW348" s="18"/>
      <c r="CX348" s="18"/>
      <c r="CY348" s="18"/>
      <c r="CZ348" s="18"/>
      <c r="DA348" s="18"/>
      <c r="DB348" s="18"/>
    </row>
    <row r="349" spans="1:106">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c r="BI349" s="18"/>
      <c r="BJ349" s="18"/>
      <c r="BK349" s="18"/>
      <c r="BL349" s="18"/>
      <c r="BM349" s="18"/>
      <c r="BN349" s="18"/>
      <c r="BO349" s="18"/>
      <c r="BP349" s="18"/>
      <c r="BQ349" s="18"/>
      <c r="BR349" s="18"/>
      <c r="BS349" s="18"/>
      <c r="BT349" s="18"/>
      <c r="BU349" s="18"/>
      <c r="BV349" s="18"/>
      <c r="BW349" s="18"/>
      <c r="BX349" s="18">
        <v>12</v>
      </c>
      <c r="BY349" s="18"/>
      <c r="BZ349" s="18" t="s">
        <v>3227</v>
      </c>
      <c r="CA349" s="18" t="s">
        <v>17757</v>
      </c>
      <c r="CB349" s="18"/>
      <c r="CC349" s="18"/>
      <c r="CD349" s="18"/>
      <c r="CE349" s="18"/>
      <c r="CF349" s="18"/>
      <c r="CG349" s="18"/>
      <c r="CH349" s="18"/>
      <c r="CI349" s="18"/>
      <c r="CJ349" s="18"/>
      <c r="CK349" s="18"/>
      <c r="CL349" s="18"/>
      <c r="CM349" s="18"/>
      <c r="CN349" s="18"/>
      <c r="CO349" s="18"/>
      <c r="CP349" s="18"/>
      <c r="CQ349" s="18"/>
      <c r="CR349" s="18"/>
      <c r="CS349" s="18"/>
      <c r="CT349" s="18"/>
      <c r="CU349" s="18"/>
      <c r="CV349" s="18"/>
      <c r="CW349" s="18"/>
      <c r="CX349" s="18"/>
      <c r="CY349" s="18"/>
      <c r="CZ349" s="18"/>
      <c r="DA349" s="18"/>
      <c r="DB349" s="18"/>
    </row>
    <row r="350" spans="1:106">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c r="BI350" s="18"/>
      <c r="BJ350" s="18"/>
      <c r="BK350" s="18"/>
      <c r="BL350" s="18"/>
      <c r="BM350" s="18"/>
      <c r="BN350" s="18"/>
      <c r="BO350" s="18"/>
      <c r="BP350" s="18"/>
      <c r="BQ350" s="18"/>
      <c r="BR350" s="18"/>
      <c r="BS350" s="18"/>
      <c r="BT350" s="18"/>
      <c r="BU350" s="18"/>
      <c r="BV350" s="18"/>
      <c r="BW350" s="18"/>
      <c r="BX350" s="18">
        <v>1</v>
      </c>
      <c r="BY350" s="18" t="s">
        <v>3386</v>
      </c>
      <c r="BZ350" s="18" t="s">
        <v>3228</v>
      </c>
      <c r="CA350" s="18" t="s">
        <v>17757</v>
      </c>
      <c r="CB350" s="18"/>
      <c r="CC350" s="18"/>
      <c r="CD350" s="18"/>
      <c r="CE350" s="18"/>
      <c r="CF350" s="18"/>
      <c r="CG350" s="18"/>
      <c r="CH350" s="18"/>
      <c r="CI350" s="18"/>
      <c r="CJ350" s="18"/>
      <c r="CK350" s="18"/>
      <c r="CL350" s="18"/>
      <c r="CM350" s="18"/>
      <c r="CN350" s="18"/>
      <c r="CO350" s="18"/>
      <c r="CP350" s="18"/>
      <c r="CQ350" s="18"/>
      <c r="CR350" s="18"/>
      <c r="CS350" s="18"/>
      <c r="CT350" s="18"/>
      <c r="CU350" s="18"/>
      <c r="CV350" s="18"/>
      <c r="CW350" s="18"/>
      <c r="CX350" s="18"/>
      <c r="CY350" s="18"/>
      <c r="CZ350" s="18"/>
      <c r="DA350" s="18"/>
      <c r="DB350" s="18"/>
    </row>
    <row r="351" spans="1:106">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c r="BI351" s="18"/>
      <c r="BJ351" s="18"/>
      <c r="BK351" s="18"/>
      <c r="BL351" s="18"/>
      <c r="BM351" s="18"/>
      <c r="BN351" s="18"/>
      <c r="BO351" s="18"/>
      <c r="BP351" s="18"/>
      <c r="BQ351" s="18"/>
      <c r="BR351" s="18"/>
      <c r="BS351" s="18"/>
      <c r="BT351" s="18"/>
      <c r="BU351" s="18"/>
      <c r="BV351" s="18"/>
      <c r="BW351" s="18"/>
      <c r="BX351" s="18">
        <v>2</v>
      </c>
      <c r="BY351" s="18" t="s">
        <v>3435</v>
      </c>
      <c r="BZ351" s="18" t="s">
        <v>3228</v>
      </c>
      <c r="CA351" s="18" t="s">
        <v>17757</v>
      </c>
      <c r="CB351" s="18"/>
      <c r="CC351" s="18"/>
      <c r="CD351" s="18"/>
      <c r="CE351" s="18"/>
      <c r="CF351" s="18"/>
      <c r="CG351" s="18"/>
      <c r="CH351" s="18"/>
      <c r="CI351" s="18"/>
      <c r="CJ351" s="18"/>
      <c r="CK351" s="18"/>
      <c r="CL351" s="18"/>
      <c r="CM351" s="18"/>
      <c r="CN351" s="18"/>
      <c r="CO351" s="18"/>
      <c r="CP351" s="18"/>
      <c r="CQ351" s="18"/>
      <c r="CR351" s="18"/>
      <c r="CS351" s="18"/>
      <c r="CT351" s="18"/>
      <c r="CU351" s="18"/>
      <c r="CV351" s="18"/>
      <c r="CW351" s="18"/>
      <c r="CX351" s="18"/>
      <c r="CY351" s="18"/>
      <c r="CZ351" s="18"/>
      <c r="DA351" s="18"/>
      <c r="DB351" s="18"/>
    </row>
    <row r="352" spans="1:106">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c r="BI352" s="18"/>
      <c r="BJ352" s="18"/>
      <c r="BK352" s="18"/>
      <c r="BL352" s="18"/>
      <c r="BM352" s="18"/>
      <c r="BN352" s="18"/>
      <c r="BO352" s="18"/>
      <c r="BP352" s="18"/>
      <c r="BQ352" s="18"/>
      <c r="BR352" s="18"/>
      <c r="BS352" s="18"/>
      <c r="BT352" s="18"/>
      <c r="BU352" s="18"/>
      <c r="BV352" s="18"/>
      <c r="BW352" s="18"/>
      <c r="BX352" s="18">
        <v>3</v>
      </c>
      <c r="BY352" s="18" t="s">
        <v>3495</v>
      </c>
      <c r="BZ352" s="18" t="s">
        <v>3228</v>
      </c>
      <c r="CA352" s="18" t="s">
        <v>17757</v>
      </c>
      <c r="CB352" s="18"/>
      <c r="CC352" s="18"/>
      <c r="CD352" s="18"/>
      <c r="CE352" s="18"/>
      <c r="CF352" s="18"/>
      <c r="CG352" s="18"/>
      <c r="CH352" s="18"/>
      <c r="CI352" s="18"/>
      <c r="CJ352" s="18"/>
      <c r="CK352" s="18"/>
      <c r="CL352" s="18"/>
      <c r="CM352" s="18"/>
      <c r="CN352" s="18"/>
      <c r="CO352" s="18"/>
      <c r="CP352" s="18"/>
      <c r="CQ352" s="18"/>
      <c r="CR352" s="18"/>
      <c r="CS352" s="18"/>
      <c r="CT352" s="18"/>
      <c r="CU352" s="18"/>
      <c r="CV352" s="18"/>
      <c r="CW352" s="18"/>
      <c r="CX352" s="18"/>
      <c r="CY352" s="18"/>
      <c r="CZ352" s="18"/>
      <c r="DA352" s="18"/>
      <c r="DB352" s="18"/>
    </row>
    <row r="353" spans="1:106">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c r="BI353" s="18"/>
      <c r="BJ353" s="18"/>
      <c r="BK353" s="18"/>
      <c r="BL353" s="18"/>
      <c r="BM353" s="18"/>
      <c r="BN353" s="18"/>
      <c r="BO353" s="18"/>
      <c r="BP353" s="18"/>
      <c r="BQ353" s="18"/>
      <c r="BR353" s="18"/>
      <c r="BS353" s="18"/>
      <c r="BT353" s="18"/>
      <c r="BU353" s="18"/>
      <c r="BV353" s="18"/>
      <c r="BW353" s="18"/>
      <c r="BX353" s="18">
        <v>4</v>
      </c>
      <c r="BY353" s="18" t="s">
        <v>3550</v>
      </c>
      <c r="BZ353" s="18" t="s">
        <v>3228</v>
      </c>
      <c r="CA353" s="18" t="s">
        <v>17757</v>
      </c>
      <c r="CB353" s="18"/>
      <c r="CC353" s="18"/>
      <c r="CD353" s="18"/>
      <c r="CE353" s="18"/>
      <c r="CF353" s="18"/>
      <c r="CG353" s="18"/>
      <c r="CH353" s="18"/>
      <c r="CI353" s="18"/>
      <c r="CJ353" s="18"/>
      <c r="CK353" s="18"/>
      <c r="CL353" s="18"/>
      <c r="CM353" s="18"/>
      <c r="CN353" s="18"/>
      <c r="CO353" s="18"/>
      <c r="CP353" s="18"/>
      <c r="CQ353" s="18"/>
      <c r="CR353" s="18"/>
      <c r="CS353" s="18"/>
      <c r="CT353" s="18"/>
      <c r="CU353" s="18"/>
      <c r="CV353" s="18"/>
      <c r="CW353" s="18"/>
      <c r="CX353" s="18"/>
      <c r="CY353" s="18"/>
      <c r="CZ353" s="18"/>
      <c r="DA353" s="18"/>
      <c r="DB353" s="18"/>
    </row>
    <row r="354" spans="1:106">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c r="BI354" s="18"/>
      <c r="BJ354" s="18"/>
      <c r="BK354" s="18"/>
      <c r="BL354" s="18"/>
      <c r="BM354" s="18"/>
      <c r="BN354" s="18"/>
      <c r="BO354" s="18"/>
      <c r="BP354" s="18"/>
      <c r="BQ354" s="18"/>
      <c r="BR354" s="18"/>
      <c r="BS354" s="18"/>
      <c r="BT354" s="18"/>
      <c r="BU354" s="18"/>
      <c r="BV354" s="18"/>
      <c r="BW354" s="18"/>
      <c r="BX354" s="18">
        <v>5</v>
      </c>
      <c r="BY354" s="18" t="s">
        <v>3609</v>
      </c>
      <c r="BZ354" s="18" t="s">
        <v>3228</v>
      </c>
      <c r="CA354" s="18" t="s">
        <v>17757</v>
      </c>
      <c r="CB354" s="18"/>
      <c r="CC354" s="18"/>
      <c r="CD354" s="18"/>
      <c r="CE354" s="18"/>
      <c r="CF354" s="18"/>
      <c r="CG354" s="18"/>
      <c r="CH354" s="18"/>
      <c r="CI354" s="18"/>
      <c r="CJ354" s="18"/>
      <c r="CK354" s="18"/>
      <c r="CL354" s="18"/>
      <c r="CM354" s="18"/>
      <c r="CN354" s="18"/>
      <c r="CO354" s="18"/>
      <c r="CP354" s="18"/>
      <c r="CQ354" s="18"/>
      <c r="CR354" s="18"/>
      <c r="CS354" s="18"/>
      <c r="CT354" s="18"/>
      <c r="CU354" s="18"/>
      <c r="CV354" s="18"/>
      <c r="CW354" s="18"/>
      <c r="CX354" s="18"/>
      <c r="CY354" s="18"/>
      <c r="CZ354" s="18"/>
      <c r="DA354" s="18"/>
      <c r="DB354" s="18"/>
    </row>
    <row r="355" spans="1:106">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c r="BI355" s="18"/>
      <c r="BJ355" s="18"/>
      <c r="BK355" s="18"/>
      <c r="BL355" s="18"/>
      <c r="BM355" s="18"/>
      <c r="BN355" s="18"/>
      <c r="BO355" s="18"/>
      <c r="BP355" s="18"/>
      <c r="BQ355" s="18"/>
      <c r="BR355" s="18"/>
      <c r="BS355" s="18"/>
      <c r="BT355" s="18"/>
      <c r="BU355" s="18"/>
      <c r="BV355" s="18"/>
      <c r="BW355" s="18"/>
      <c r="BX355" s="18">
        <v>6</v>
      </c>
      <c r="BY355" s="18" t="s">
        <v>3674</v>
      </c>
      <c r="BZ355" s="18" t="s">
        <v>3228</v>
      </c>
      <c r="CA355" s="18" t="s">
        <v>17757</v>
      </c>
      <c r="CB355" s="18"/>
      <c r="CC355" s="18"/>
      <c r="CD355" s="18"/>
      <c r="CE355" s="18"/>
      <c r="CF355" s="18"/>
      <c r="CG355" s="18"/>
      <c r="CH355" s="18"/>
      <c r="CI355" s="18"/>
      <c r="CJ355" s="18"/>
      <c r="CK355" s="18"/>
      <c r="CL355" s="18"/>
      <c r="CM355" s="18"/>
      <c r="CN355" s="18"/>
      <c r="CO355" s="18"/>
      <c r="CP355" s="18"/>
      <c r="CQ355" s="18"/>
      <c r="CR355" s="18"/>
      <c r="CS355" s="18"/>
      <c r="CT355" s="18"/>
      <c r="CU355" s="18"/>
      <c r="CV355" s="18"/>
      <c r="CW355" s="18"/>
      <c r="CX355" s="18"/>
      <c r="CY355" s="18"/>
      <c r="CZ355" s="18"/>
      <c r="DA355" s="18"/>
      <c r="DB355" s="18"/>
    </row>
    <row r="356" spans="1:106">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c r="BI356" s="18"/>
      <c r="BJ356" s="18"/>
      <c r="BK356" s="18"/>
      <c r="BL356" s="18"/>
      <c r="BM356" s="18"/>
      <c r="BN356" s="18"/>
      <c r="BO356" s="18"/>
      <c r="BP356" s="18"/>
      <c r="BQ356" s="18"/>
      <c r="BR356" s="18"/>
      <c r="BS356" s="18"/>
      <c r="BT356" s="18"/>
      <c r="BU356" s="18"/>
      <c r="BV356" s="18"/>
      <c r="BW356" s="18"/>
      <c r="BX356" s="18">
        <v>7</v>
      </c>
      <c r="BY356" s="18" t="s">
        <v>3741</v>
      </c>
      <c r="BZ356" s="18" t="s">
        <v>3228</v>
      </c>
      <c r="CA356" s="18" t="s">
        <v>17757</v>
      </c>
      <c r="CB356" s="18"/>
      <c r="CC356" s="18"/>
      <c r="CD356" s="18"/>
      <c r="CE356" s="18"/>
      <c r="CF356" s="18"/>
      <c r="CG356" s="18"/>
      <c r="CH356" s="18"/>
      <c r="CI356" s="18"/>
      <c r="CJ356" s="18"/>
      <c r="CK356" s="18"/>
      <c r="CL356" s="18"/>
      <c r="CM356" s="18"/>
      <c r="CN356" s="18"/>
      <c r="CO356" s="18"/>
      <c r="CP356" s="18"/>
      <c r="CQ356" s="18"/>
      <c r="CR356" s="18"/>
      <c r="CS356" s="18"/>
      <c r="CT356" s="18"/>
      <c r="CU356" s="18"/>
      <c r="CV356" s="18"/>
      <c r="CW356" s="18"/>
      <c r="CX356" s="18"/>
      <c r="CY356" s="18"/>
      <c r="CZ356" s="18"/>
      <c r="DA356" s="18"/>
      <c r="DB356" s="18"/>
    </row>
    <row r="357" spans="1:106">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c r="BI357" s="18"/>
      <c r="BJ357" s="18"/>
      <c r="BK357" s="18"/>
      <c r="BL357" s="18"/>
      <c r="BM357" s="18"/>
      <c r="BN357" s="18"/>
      <c r="BO357" s="18"/>
      <c r="BP357" s="18"/>
      <c r="BQ357" s="18"/>
      <c r="BR357" s="18"/>
      <c r="BS357" s="18"/>
      <c r="BT357" s="18"/>
      <c r="BU357" s="18"/>
      <c r="BV357" s="18"/>
      <c r="BW357" s="18"/>
      <c r="BX357" s="18">
        <v>8</v>
      </c>
      <c r="BY357" s="18" t="s">
        <v>3798</v>
      </c>
      <c r="BZ357" s="18" t="s">
        <v>3228</v>
      </c>
      <c r="CA357" s="18" t="s">
        <v>17757</v>
      </c>
      <c r="CB357" s="18"/>
      <c r="CC357" s="18"/>
      <c r="CD357" s="18"/>
      <c r="CE357" s="18"/>
      <c r="CF357" s="18"/>
      <c r="CG357" s="18"/>
      <c r="CH357" s="18"/>
      <c r="CI357" s="18"/>
      <c r="CJ357" s="18"/>
      <c r="CK357" s="18"/>
      <c r="CL357" s="18"/>
      <c r="CM357" s="18"/>
      <c r="CN357" s="18"/>
      <c r="CO357" s="18"/>
      <c r="CP357" s="18"/>
      <c r="CQ357" s="18"/>
      <c r="CR357" s="18"/>
      <c r="CS357" s="18"/>
      <c r="CT357" s="18"/>
      <c r="CU357" s="18"/>
      <c r="CV357" s="18"/>
      <c r="CW357" s="18"/>
      <c r="CX357" s="18"/>
      <c r="CY357" s="18"/>
      <c r="CZ357" s="18"/>
      <c r="DA357" s="18"/>
      <c r="DB357" s="18"/>
    </row>
    <row r="358" spans="1:106">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c r="BI358" s="18"/>
      <c r="BJ358" s="18"/>
      <c r="BK358" s="18"/>
      <c r="BL358" s="18"/>
      <c r="BM358" s="18"/>
      <c r="BN358" s="18"/>
      <c r="BO358" s="18"/>
      <c r="BP358" s="18"/>
      <c r="BQ358" s="18"/>
      <c r="BR358" s="18"/>
      <c r="BS358" s="18"/>
      <c r="BT358" s="18"/>
      <c r="BU358" s="18"/>
      <c r="BV358" s="18"/>
      <c r="BW358" s="18"/>
      <c r="BX358" s="18">
        <v>9</v>
      </c>
      <c r="BY358" s="18" t="s">
        <v>3861</v>
      </c>
      <c r="BZ358" s="18" t="s">
        <v>3228</v>
      </c>
      <c r="CA358" s="18" t="s">
        <v>17757</v>
      </c>
      <c r="CB358" s="18"/>
      <c r="CC358" s="18"/>
      <c r="CD358" s="18"/>
      <c r="CE358" s="18"/>
      <c r="CF358" s="18"/>
      <c r="CG358" s="18"/>
      <c r="CH358" s="18"/>
      <c r="CI358" s="18"/>
      <c r="CJ358" s="18"/>
      <c r="CK358" s="18"/>
      <c r="CL358" s="18"/>
      <c r="CM358" s="18"/>
      <c r="CN358" s="18"/>
      <c r="CO358" s="18"/>
      <c r="CP358" s="18"/>
      <c r="CQ358" s="18"/>
      <c r="CR358" s="18"/>
      <c r="CS358" s="18"/>
      <c r="CT358" s="18"/>
      <c r="CU358" s="18"/>
      <c r="CV358" s="18"/>
      <c r="CW358" s="18"/>
      <c r="CX358" s="18"/>
      <c r="CY358" s="18"/>
      <c r="CZ358" s="18"/>
      <c r="DA358" s="18"/>
      <c r="DB358" s="18"/>
    </row>
    <row r="359" spans="1:106">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c r="BI359" s="18"/>
      <c r="BJ359" s="18"/>
      <c r="BK359" s="18"/>
      <c r="BL359" s="18"/>
      <c r="BM359" s="18"/>
      <c r="BN359" s="18"/>
      <c r="BO359" s="18"/>
      <c r="BP359" s="18"/>
      <c r="BQ359" s="18"/>
      <c r="BR359" s="18"/>
      <c r="BS359" s="18"/>
      <c r="BT359" s="18"/>
      <c r="BU359" s="18"/>
      <c r="BV359" s="18"/>
      <c r="BW359" s="18"/>
      <c r="BX359" s="18">
        <v>10</v>
      </c>
      <c r="BY359" s="18" t="s">
        <v>3928</v>
      </c>
      <c r="BZ359" s="18" t="s">
        <v>3228</v>
      </c>
      <c r="CA359" s="18" t="s">
        <v>17757</v>
      </c>
      <c r="CB359" s="18"/>
      <c r="CC359" s="18"/>
      <c r="CD359" s="18"/>
      <c r="CE359" s="18"/>
      <c r="CF359" s="18"/>
      <c r="CG359" s="18"/>
      <c r="CH359" s="18"/>
      <c r="CI359" s="18"/>
      <c r="CJ359" s="18"/>
      <c r="CK359" s="18"/>
      <c r="CL359" s="18"/>
      <c r="CM359" s="18"/>
      <c r="CN359" s="18"/>
      <c r="CO359" s="18"/>
      <c r="CP359" s="18"/>
      <c r="CQ359" s="18"/>
      <c r="CR359" s="18"/>
      <c r="CS359" s="18"/>
      <c r="CT359" s="18"/>
      <c r="CU359" s="18"/>
      <c r="CV359" s="18"/>
      <c r="CW359" s="18"/>
      <c r="CX359" s="18"/>
      <c r="CY359" s="18"/>
      <c r="CZ359" s="18"/>
      <c r="DA359" s="18"/>
      <c r="DB359" s="18"/>
    </row>
    <row r="360" spans="1:106">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c r="BI360" s="18"/>
      <c r="BJ360" s="18"/>
      <c r="BK360" s="18"/>
      <c r="BL360" s="18"/>
      <c r="BM360" s="18"/>
      <c r="BN360" s="18"/>
      <c r="BO360" s="18"/>
      <c r="BP360" s="18"/>
      <c r="BQ360" s="18"/>
      <c r="BR360" s="18"/>
      <c r="BS360" s="18"/>
      <c r="BT360" s="18"/>
      <c r="BU360" s="18"/>
      <c r="BV360" s="18"/>
      <c r="BW360" s="18"/>
      <c r="BX360" s="18">
        <v>11</v>
      </c>
      <c r="BY360" s="18" t="s">
        <v>3991</v>
      </c>
      <c r="BZ360" s="18" t="s">
        <v>3228</v>
      </c>
      <c r="CA360" s="18" t="s">
        <v>17757</v>
      </c>
      <c r="CB360" s="18"/>
      <c r="CC360" s="18"/>
      <c r="CD360" s="18"/>
      <c r="CE360" s="18"/>
      <c r="CF360" s="18"/>
      <c r="CG360" s="18"/>
      <c r="CH360" s="18"/>
      <c r="CI360" s="18"/>
      <c r="CJ360" s="18"/>
      <c r="CK360" s="18"/>
      <c r="CL360" s="18"/>
      <c r="CM360" s="18"/>
      <c r="CN360" s="18"/>
      <c r="CO360" s="18"/>
      <c r="CP360" s="18"/>
      <c r="CQ360" s="18"/>
      <c r="CR360" s="18"/>
      <c r="CS360" s="18"/>
      <c r="CT360" s="18"/>
      <c r="CU360" s="18"/>
      <c r="CV360" s="18"/>
      <c r="CW360" s="18"/>
      <c r="CX360" s="18"/>
      <c r="CY360" s="18"/>
      <c r="CZ360" s="18"/>
      <c r="DA360" s="18"/>
      <c r="DB360" s="18"/>
    </row>
    <row r="361" spans="1:106">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c r="BI361" s="18"/>
      <c r="BJ361" s="18"/>
      <c r="BK361" s="18"/>
      <c r="BL361" s="18"/>
      <c r="BM361" s="18"/>
      <c r="BN361" s="18"/>
      <c r="BO361" s="18"/>
      <c r="BP361" s="18"/>
      <c r="BQ361" s="18"/>
      <c r="BR361" s="18"/>
      <c r="BS361" s="18"/>
      <c r="BT361" s="18"/>
      <c r="BU361" s="18"/>
      <c r="BV361" s="18"/>
      <c r="BW361" s="18"/>
      <c r="BX361" s="18">
        <v>12</v>
      </c>
      <c r="BY361" s="18" t="s">
        <v>4057</v>
      </c>
      <c r="BZ361" s="18" t="s">
        <v>3228</v>
      </c>
      <c r="CA361" s="18" t="s">
        <v>17757</v>
      </c>
      <c r="CB361" s="18"/>
      <c r="CC361" s="18"/>
      <c r="CD361" s="18"/>
      <c r="CE361" s="18"/>
      <c r="CF361" s="18"/>
      <c r="CG361" s="18"/>
      <c r="CH361" s="18"/>
      <c r="CI361" s="18"/>
      <c r="CJ361" s="18"/>
      <c r="CK361" s="18"/>
      <c r="CL361" s="18"/>
      <c r="CM361" s="18"/>
      <c r="CN361" s="18"/>
      <c r="CO361" s="18"/>
      <c r="CP361" s="18"/>
      <c r="CQ361" s="18"/>
      <c r="CR361" s="18"/>
      <c r="CS361" s="18"/>
      <c r="CT361" s="18"/>
      <c r="CU361" s="18"/>
      <c r="CV361" s="18"/>
      <c r="CW361" s="18"/>
      <c r="CX361" s="18"/>
      <c r="CY361" s="18"/>
      <c r="CZ361" s="18"/>
      <c r="DA361" s="18"/>
      <c r="DB361" s="18"/>
    </row>
    <row r="362" spans="1:106">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c r="BI362" s="18"/>
      <c r="BJ362" s="18"/>
      <c r="BK362" s="18"/>
      <c r="BL362" s="18"/>
      <c r="BM362" s="18"/>
      <c r="BN362" s="18"/>
      <c r="BO362" s="18"/>
      <c r="BP362" s="18"/>
      <c r="BQ362" s="18"/>
      <c r="BR362" s="18"/>
      <c r="BS362" s="18"/>
      <c r="BT362" s="18"/>
      <c r="BU362" s="18"/>
      <c r="BV362" s="18"/>
      <c r="BW362" s="18"/>
      <c r="BX362" s="18">
        <v>1</v>
      </c>
      <c r="BY362" s="18" t="s">
        <v>9059</v>
      </c>
      <c r="BZ362" s="18" t="s">
        <v>3229</v>
      </c>
      <c r="CA362" s="18" t="s">
        <v>17757</v>
      </c>
      <c r="CB362" s="18"/>
      <c r="CC362" s="18"/>
      <c r="CD362" s="18"/>
      <c r="CE362" s="18"/>
      <c r="CF362" s="18"/>
      <c r="CG362" s="18"/>
      <c r="CH362" s="18"/>
      <c r="CI362" s="18"/>
      <c r="CJ362" s="18"/>
      <c r="CK362" s="18"/>
      <c r="CL362" s="18"/>
      <c r="CM362" s="18"/>
      <c r="CN362" s="18"/>
      <c r="CO362" s="18"/>
      <c r="CP362" s="18"/>
      <c r="CQ362" s="18"/>
      <c r="CR362" s="18"/>
      <c r="CS362" s="18"/>
      <c r="CT362" s="18"/>
      <c r="CU362" s="18"/>
      <c r="CV362" s="18"/>
      <c r="CW362" s="18"/>
      <c r="CX362" s="18"/>
      <c r="CY362" s="18"/>
      <c r="CZ362" s="18"/>
      <c r="DA362" s="18"/>
      <c r="DB362" s="18"/>
    </row>
    <row r="363" spans="1:106">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c r="BI363" s="18"/>
      <c r="BJ363" s="18"/>
      <c r="BK363" s="18"/>
      <c r="BL363" s="18"/>
      <c r="BM363" s="18"/>
      <c r="BN363" s="18"/>
      <c r="BO363" s="18"/>
      <c r="BP363" s="18"/>
      <c r="BQ363" s="18"/>
      <c r="BR363" s="18"/>
      <c r="BS363" s="18"/>
      <c r="BT363" s="18"/>
      <c r="BU363" s="18"/>
      <c r="BV363" s="18"/>
      <c r="BW363" s="18"/>
      <c r="BX363" s="18">
        <v>2</v>
      </c>
      <c r="BY363" s="18" t="s">
        <v>11510</v>
      </c>
      <c r="BZ363" s="18" t="s">
        <v>3229</v>
      </c>
      <c r="CA363" s="18" t="s">
        <v>17757</v>
      </c>
      <c r="CB363" s="18"/>
      <c r="CC363" s="18"/>
      <c r="CD363" s="18"/>
      <c r="CE363" s="18"/>
      <c r="CF363" s="18"/>
      <c r="CG363" s="18"/>
      <c r="CH363" s="18"/>
      <c r="CI363" s="18"/>
      <c r="CJ363" s="18"/>
      <c r="CK363" s="18"/>
      <c r="CL363" s="18"/>
      <c r="CM363" s="18"/>
      <c r="CN363" s="18"/>
      <c r="CO363" s="18"/>
      <c r="CP363" s="18"/>
      <c r="CQ363" s="18"/>
      <c r="CR363" s="18"/>
      <c r="CS363" s="18"/>
      <c r="CT363" s="18"/>
      <c r="CU363" s="18"/>
      <c r="CV363" s="18"/>
      <c r="CW363" s="18"/>
      <c r="CX363" s="18"/>
      <c r="CY363" s="18"/>
      <c r="CZ363" s="18"/>
      <c r="DA363" s="18"/>
      <c r="DB363" s="18"/>
    </row>
    <row r="364" spans="1:106">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c r="BI364" s="18"/>
      <c r="BJ364" s="18"/>
      <c r="BK364" s="18"/>
      <c r="BL364" s="18"/>
      <c r="BM364" s="18"/>
      <c r="BN364" s="18"/>
      <c r="BO364" s="18"/>
      <c r="BP364" s="18"/>
      <c r="BQ364" s="18"/>
      <c r="BR364" s="18"/>
      <c r="BS364" s="18"/>
      <c r="BT364" s="18"/>
      <c r="BU364" s="18"/>
      <c r="BV364" s="18"/>
      <c r="BW364" s="18"/>
      <c r="BX364" s="18">
        <v>3</v>
      </c>
      <c r="BY364" s="18" t="s">
        <v>4318</v>
      </c>
      <c r="BZ364" s="18" t="s">
        <v>3229</v>
      </c>
      <c r="CA364" s="18" t="s">
        <v>17757</v>
      </c>
      <c r="CB364" s="18"/>
      <c r="CC364" s="18"/>
      <c r="CD364" s="18"/>
      <c r="CE364" s="18"/>
      <c r="CF364" s="18"/>
      <c r="CG364" s="18"/>
      <c r="CH364" s="18"/>
      <c r="CI364" s="18"/>
      <c r="CJ364" s="18"/>
      <c r="CK364" s="18"/>
      <c r="CL364" s="18"/>
      <c r="CM364" s="18"/>
      <c r="CN364" s="18"/>
      <c r="CO364" s="18"/>
      <c r="CP364" s="18"/>
      <c r="CQ364" s="18"/>
      <c r="CR364" s="18"/>
      <c r="CS364" s="18"/>
      <c r="CT364" s="18"/>
      <c r="CU364" s="18"/>
      <c r="CV364" s="18"/>
      <c r="CW364" s="18"/>
      <c r="CX364" s="18"/>
      <c r="CY364" s="18"/>
      <c r="CZ364" s="18"/>
      <c r="DA364" s="18"/>
      <c r="DB364" s="18"/>
    </row>
    <row r="365" spans="1:106">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c r="BI365" s="18"/>
      <c r="BJ365" s="18"/>
      <c r="BK365" s="18"/>
      <c r="BL365" s="18"/>
      <c r="BM365" s="18"/>
      <c r="BN365" s="18"/>
      <c r="BO365" s="18"/>
      <c r="BP365" s="18"/>
      <c r="BQ365" s="18"/>
      <c r="BR365" s="18"/>
      <c r="BS365" s="18"/>
      <c r="BT365" s="18"/>
      <c r="BU365" s="18"/>
      <c r="BV365" s="18"/>
      <c r="BW365" s="18"/>
      <c r="BX365" s="18">
        <v>4</v>
      </c>
      <c r="BY365" s="18" t="s">
        <v>11575</v>
      </c>
      <c r="BZ365" s="18" t="s">
        <v>3229</v>
      </c>
      <c r="CA365" s="18" t="s">
        <v>17757</v>
      </c>
      <c r="CB365" s="18"/>
      <c r="CC365" s="18"/>
      <c r="CD365" s="18"/>
      <c r="CE365" s="18"/>
      <c r="CF365" s="18"/>
      <c r="CG365" s="18"/>
      <c r="CH365" s="18"/>
      <c r="CI365" s="18"/>
      <c r="CJ365" s="18"/>
      <c r="CK365" s="18"/>
      <c r="CL365" s="18"/>
      <c r="CM365" s="18"/>
      <c r="CN365" s="18"/>
      <c r="CO365" s="18"/>
      <c r="CP365" s="18"/>
      <c r="CQ365" s="18"/>
      <c r="CR365" s="18"/>
      <c r="CS365" s="18"/>
      <c r="CT365" s="18"/>
      <c r="CU365" s="18"/>
      <c r="CV365" s="18"/>
      <c r="CW365" s="18"/>
      <c r="CX365" s="18"/>
      <c r="CY365" s="18"/>
      <c r="CZ365" s="18"/>
      <c r="DA365" s="18"/>
      <c r="DB365" s="18"/>
    </row>
    <row r="366" spans="1:106">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c r="BI366" s="18"/>
      <c r="BJ366" s="18"/>
      <c r="BK366" s="18"/>
      <c r="BL366" s="18"/>
      <c r="BM366" s="18"/>
      <c r="BN366" s="18"/>
      <c r="BO366" s="18"/>
      <c r="BP366" s="18"/>
      <c r="BQ366" s="18"/>
      <c r="BR366" s="18"/>
      <c r="BS366" s="18"/>
      <c r="BT366" s="18"/>
      <c r="BU366" s="18"/>
      <c r="BV366" s="18"/>
      <c r="BW366" s="18"/>
      <c r="BX366" s="18">
        <v>5</v>
      </c>
      <c r="BY366" s="18" t="s">
        <v>11636</v>
      </c>
      <c r="BZ366" s="18" t="s">
        <v>3229</v>
      </c>
      <c r="CA366" s="18" t="s">
        <v>17757</v>
      </c>
      <c r="CB366" s="18"/>
      <c r="CC366" s="18"/>
      <c r="CD366" s="18"/>
      <c r="CE366" s="18"/>
      <c r="CF366" s="18"/>
      <c r="CG366" s="18"/>
      <c r="CH366" s="18"/>
      <c r="CI366" s="18"/>
      <c r="CJ366" s="18"/>
      <c r="CK366" s="18"/>
      <c r="CL366" s="18"/>
      <c r="CM366" s="18"/>
      <c r="CN366" s="18"/>
      <c r="CO366" s="18"/>
      <c r="CP366" s="18"/>
      <c r="CQ366" s="18"/>
      <c r="CR366" s="18"/>
      <c r="CS366" s="18"/>
      <c r="CT366" s="18"/>
      <c r="CU366" s="18"/>
      <c r="CV366" s="18"/>
      <c r="CW366" s="18"/>
      <c r="CX366" s="18"/>
      <c r="CY366" s="18"/>
      <c r="CZ366" s="18"/>
      <c r="DA366" s="18"/>
      <c r="DB366" s="18"/>
    </row>
    <row r="367" spans="1:106">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c r="BI367" s="18"/>
      <c r="BJ367" s="18"/>
      <c r="BK367" s="18"/>
      <c r="BL367" s="18"/>
      <c r="BM367" s="18"/>
      <c r="BN367" s="18"/>
      <c r="BO367" s="18"/>
      <c r="BP367" s="18"/>
      <c r="BQ367" s="18"/>
      <c r="BR367" s="18"/>
      <c r="BS367" s="18"/>
      <c r="BT367" s="18"/>
      <c r="BU367" s="18"/>
      <c r="BV367" s="18"/>
      <c r="BW367" s="18"/>
      <c r="BX367" s="18">
        <v>6</v>
      </c>
      <c r="BY367" s="18" t="s">
        <v>4387</v>
      </c>
      <c r="BZ367" s="18" t="s">
        <v>3229</v>
      </c>
      <c r="CA367" s="18" t="s">
        <v>17757</v>
      </c>
      <c r="CB367" s="18"/>
      <c r="CC367" s="18"/>
      <c r="CD367" s="18"/>
      <c r="CE367" s="18"/>
      <c r="CF367" s="18"/>
      <c r="CG367" s="18"/>
      <c r="CH367" s="18"/>
      <c r="CI367" s="18"/>
      <c r="CJ367" s="18"/>
      <c r="CK367" s="18"/>
      <c r="CL367" s="18"/>
      <c r="CM367" s="18"/>
      <c r="CN367" s="18"/>
      <c r="CO367" s="18"/>
      <c r="CP367" s="18"/>
      <c r="CQ367" s="18"/>
      <c r="CR367" s="18"/>
      <c r="CS367" s="18"/>
      <c r="CT367" s="18"/>
      <c r="CU367" s="18"/>
      <c r="CV367" s="18"/>
      <c r="CW367" s="18"/>
      <c r="CX367" s="18"/>
      <c r="CY367" s="18"/>
      <c r="CZ367" s="18"/>
      <c r="DA367" s="18"/>
      <c r="DB367" s="18"/>
    </row>
    <row r="368" spans="1:106">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c r="BI368" s="18"/>
      <c r="BJ368" s="18"/>
      <c r="BK368" s="18"/>
      <c r="BL368" s="18"/>
      <c r="BM368" s="18"/>
      <c r="BN368" s="18"/>
      <c r="BO368" s="18"/>
      <c r="BP368" s="18"/>
      <c r="BQ368" s="18"/>
      <c r="BR368" s="18"/>
      <c r="BS368" s="18"/>
      <c r="BT368" s="18"/>
      <c r="BU368" s="18"/>
      <c r="BV368" s="18"/>
      <c r="BW368" s="18"/>
      <c r="BX368" s="18">
        <v>7</v>
      </c>
      <c r="BY368" s="18" t="s">
        <v>11703</v>
      </c>
      <c r="BZ368" s="18" t="s">
        <v>3229</v>
      </c>
      <c r="CA368" s="18" t="s">
        <v>17757</v>
      </c>
      <c r="CB368" s="18"/>
      <c r="CC368" s="18"/>
      <c r="CD368" s="18"/>
      <c r="CE368" s="18"/>
      <c r="CF368" s="18"/>
      <c r="CG368" s="18"/>
      <c r="CH368" s="18"/>
      <c r="CI368" s="18"/>
      <c r="CJ368" s="18"/>
      <c r="CK368" s="18"/>
      <c r="CL368" s="18"/>
      <c r="CM368" s="18"/>
      <c r="CN368" s="18"/>
      <c r="CO368" s="18"/>
      <c r="CP368" s="18"/>
      <c r="CQ368" s="18"/>
      <c r="CR368" s="18"/>
      <c r="CS368" s="18"/>
      <c r="CT368" s="18"/>
      <c r="CU368" s="18"/>
      <c r="CV368" s="18"/>
      <c r="CW368" s="18"/>
      <c r="CX368" s="18"/>
      <c r="CY368" s="18"/>
      <c r="CZ368" s="18"/>
      <c r="DA368" s="18"/>
      <c r="DB368" s="18"/>
    </row>
    <row r="369" spans="1:106">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c r="BI369" s="18"/>
      <c r="BJ369" s="18"/>
      <c r="BK369" s="18"/>
      <c r="BL369" s="18"/>
      <c r="BM369" s="18"/>
      <c r="BN369" s="18"/>
      <c r="BO369" s="18"/>
      <c r="BP369" s="18"/>
      <c r="BQ369" s="18"/>
      <c r="BR369" s="18"/>
      <c r="BS369" s="18"/>
      <c r="BT369" s="18"/>
      <c r="BU369" s="18"/>
      <c r="BV369" s="18"/>
      <c r="BW369" s="18"/>
      <c r="BX369" s="18">
        <v>8</v>
      </c>
      <c r="BY369" s="18" t="s">
        <v>11771</v>
      </c>
      <c r="BZ369" s="18" t="s">
        <v>3229</v>
      </c>
      <c r="CA369" s="18" t="s">
        <v>17757</v>
      </c>
      <c r="CB369" s="18"/>
      <c r="CC369" s="18"/>
      <c r="CD369" s="18"/>
      <c r="CE369" s="18"/>
      <c r="CF369" s="18"/>
      <c r="CG369" s="18"/>
      <c r="CH369" s="18"/>
      <c r="CI369" s="18"/>
      <c r="CJ369" s="18"/>
      <c r="CK369" s="18"/>
      <c r="CL369" s="18"/>
      <c r="CM369" s="18"/>
      <c r="CN369" s="18"/>
      <c r="CO369" s="18"/>
      <c r="CP369" s="18"/>
      <c r="CQ369" s="18"/>
      <c r="CR369" s="18"/>
      <c r="CS369" s="18"/>
      <c r="CT369" s="18"/>
      <c r="CU369" s="18"/>
      <c r="CV369" s="18"/>
      <c r="CW369" s="18"/>
      <c r="CX369" s="18"/>
      <c r="CY369" s="18"/>
      <c r="CZ369" s="18"/>
      <c r="DA369" s="18"/>
      <c r="DB369" s="18"/>
    </row>
    <row r="370" spans="1:106">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c r="BI370" s="18"/>
      <c r="BJ370" s="18"/>
      <c r="BK370" s="18"/>
      <c r="BL370" s="18"/>
      <c r="BM370" s="18"/>
      <c r="BN370" s="18"/>
      <c r="BO370" s="18"/>
      <c r="BP370" s="18"/>
      <c r="BQ370" s="18"/>
      <c r="BR370" s="18"/>
      <c r="BS370" s="18"/>
      <c r="BT370" s="18"/>
      <c r="BU370" s="18"/>
      <c r="BV370" s="18"/>
      <c r="BW370" s="18"/>
      <c r="BX370" s="18">
        <v>9</v>
      </c>
      <c r="BY370" s="18" t="s">
        <v>11836</v>
      </c>
      <c r="BZ370" s="18" t="s">
        <v>3229</v>
      </c>
      <c r="CA370" s="18" t="s">
        <v>17757</v>
      </c>
      <c r="CB370" s="18"/>
      <c r="CC370" s="18"/>
      <c r="CD370" s="18"/>
      <c r="CE370" s="18"/>
      <c r="CF370" s="18"/>
      <c r="CG370" s="18"/>
      <c r="CH370" s="18"/>
      <c r="CI370" s="18"/>
      <c r="CJ370" s="18"/>
      <c r="CK370" s="18"/>
      <c r="CL370" s="18"/>
      <c r="CM370" s="18"/>
      <c r="CN370" s="18"/>
      <c r="CO370" s="18"/>
      <c r="CP370" s="18"/>
      <c r="CQ370" s="18"/>
      <c r="CR370" s="18"/>
      <c r="CS370" s="18"/>
      <c r="CT370" s="18"/>
      <c r="CU370" s="18"/>
      <c r="CV370" s="18"/>
      <c r="CW370" s="18"/>
      <c r="CX370" s="18"/>
      <c r="CY370" s="18"/>
      <c r="CZ370" s="18"/>
      <c r="DA370" s="18"/>
      <c r="DB370" s="18"/>
    </row>
    <row r="371" spans="1:106">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c r="BI371" s="18"/>
      <c r="BJ371" s="18"/>
      <c r="BK371" s="18"/>
      <c r="BL371" s="18"/>
      <c r="BM371" s="18"/>
      <c r="BN371" s="18"/>
      <c r="BO371" s="18"/>
      <c r="BP371" s="18"/>
      <c r="BQ371" s="18"/>
      <c r="BR371" s="18"/>
      <c r="BS371" s="18"/>
      <c r="BT371" s="18"/>
      <c r="BU371" s="18"/>
      <c r="BV371" s="18"/>
      <c r="BW371" s="18"/>
      <c r="BX371" s="18">
        <v>10</v>
      </c>
      <c r="BY371" s="18" t="s">
        <v>11901</v>
      </c>
      <c r="BZ371" s="18" t="s">
        <v>3229</v>
      </c>
      <c r="CA371" s="18" t="s">
        <v>17757</v>
      </c>
      <c r="CB371" s="18"/>
      <c r="CC371" s="18"/>
      <c r="CD371" s="18"/>
      <c r="CE371" s="18"/>
      <c r="CF371" s="18"/>
      <c r="CG371" s="18"/>
      <c r="CH371" s="18"/>
      <c r="CI371" s="18"/>
      <c r="CJ371" s="18"/>
      <c r="CK371" s="18"/>
      <c r="CL371" s="18"/>
      <c r="CM371" s="18"/>
      <c r="CN371" s="18"/>
      <c r="CO371" s="18"/>
      <c r="CP371" s="18"/>
      <c r="CQ371" s="18"/>
      <c r="CR371" s="18"/>
      <c r="CS371" s="18"/>
      <c r="CT371" s="18"/>
      <c r="CU371" s="18"/>
      <c r="CV371" s="18"/>
      <c r="CW371" s="18"/>
      <c r="CX371" s="18"/>
      <c r="CY371" s="18"/>
      <c r="CZ371" s="18"/>
      <c r="DA371" s="18"/>
      <c r="DB371" s="18"/>
    </row>
    <row r="372" spans="1:106">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c r="BI372" s="18"/>
      <c r="BJ372" s="18"/>
      <c r="BK372" s="18"/>
      <c r="BL372" s="18"/>
      <c r="BM372" s="18"/>
      <c r="BN372" s="18"/>
      <c r="BO372" s="18"/>
      <c r="BP372" s="18"/>
      <c r="BQ372" s="18"/>
      <c r="BR372" s="18"/>
      <c r="BS372" s="18"/>
      <c r="BT372" s="18"/>
      <c r="BU372" s="18"/>
      <c r="BV372" s="18"/>
      <c r="BW372" s="18"/>
      <c r="BX372" s="18">
        <v>11</v>
      </c>
      <c r="BY372" s="18" t="s">
        <v>4790</v>
      </c>
      <c r="BZ372" s="18" t="s">
        <v>3229</v>
      </c>
      <c r="CA372" s="18" t="s">
        <v>17757</v>
      </c>
      <c r="CB372" s="18"/>
      <c r="CC372" s="18"/>
      <c r="CD372" s="18"/>
      <c r="CE372" s="18"/>
      <c r="CF372" s="18"/>
      <c r="CG372" s="18"/>
      <c r="CH372" s="18"/>
      <c r="CI372" s="18"/>
      <c r="CJ372" s="18"/>
      <c r="CK372" s="18"/>
      <c r="CL372" s="18"/>
      <c r="CM372" s="18"/>
      <c r="CN372" s="18"/>
      <c r="CO372" s="18"/>
      <c r="CP372" s="18"/>
      <c r="CQ372" s="18"/>
      <c r="CR372" s="18"/>
      <c r="CS372" s="18"/>
      <c r="CT372" s="18"/>
      <c r="CU372" s="18"/>
      <c r="CV372" s="18"/>
      <c r="CW372" s="18"/>
      <c r="CX372" s="18"/>
      <c r="CY372" s="18"/>
      <c r="CZ372" s="18"/>
      <c r="DA372" s="18"/>
      <c r="DB372" s="18"/>
    </row>
    <row r="373" spans="1:106">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c r="BI373" s="18"/>
      <c r="BJ373" s="18"/>
      <c r="BK373" s="18"/>
      <c r="BL373" s="18"/>
      <c r="BM373" s="18"/>
      <c r="BN373" s="18"/>
      <c r="BO373" s="18"/>
      <c r="BP373" s="18"/>
      <c r="BQ373" s="18"/>
      <c r="BR373" s="18"/>
      <c r="BS373" s="18"/>
      <c r="BT373" s="18"/>
      <c r="BU373" s="18"/>
      <c r="BV373" s="18"/>
      <c r="BW373" s="18"/>
      <c r="BX373" s="18">
        <v>12</v>
      </c>
      <c r="BY373" s="18" t="s">
        <v>11967</v>
      </c>
      <c r="BZ373" s="18" t="s">
        <v>3229</v>
      </c>
      <c r="CA373" s="18" t="s">
        <v>17757</v>
      </c>
      <c r="CB373" s="18"/>
      <c r="CC373" s="18"/>
      <c r="CD373" s="18"/>
      <c r="CE373" s="18"/>
      <c r="CF373" s="18"/>
      <c r="CG373" s="18"/>
      <c r="CH373" s="18"/>
      <c r="CI373" s="18"/>
      <c r="CJ373" s="18"/>
      <c r="CK373" s="18"/>
      <c r="CL373" s="18"/>
      <c r="CM373" s="18"/>
      <c r="CN373" s="18"/>
      <c r="CO373" s="18"/>
      <c r="CP373" s="18"/>
      <c r="CQ373" s="18"/>
      <c r="CR373" s="18"/>
      <c r="CS373" s="18"/>
      <c r="CT373" s="18"/>
      <c r="CU373" s="18"/>
      <c r="CV373" s="18"/>
      <c r="CW373" s="18"/>
      <c r="CX373" s="18"/>
      <c r="CY373" s="18"/>
      <c r="CZ373" s="18"/>
      <c r="DA373" s="18"/>
      <c r="DB373" s="18"/>
    </row>
    <row r="374" spans="1:106">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c r="BI374" s="18"/>
      <c r="BJ374" s="18"/>
      <c r="BK374" s="18"/>
      <c r="BL374" s="18"/>
      <c r="BM374" s="18"/>
      <c r="BN374" s="18"/>
      <c r="BO374" s="18"/>
      <c r="BP374" s="18"/>
      <c r="BQ374" s="18"/>
      <c r="BR374" s="18"/>
      <c r="BS374" s="18"/>
      <c r="BT374" s="18"/>
      <c r="BU374" s="18"/>
      <c r="BV374" s="18"/>
      <c r="BW374" s="18"/>
      <c r="BX374" s="18">
        <v>1</v>
      </c>
      <c r="BY374" s="18" t="s">
        <v>4926</v>
      </c>
      <c r="BZ374" s="18" t="s">
        <v>3230</v>
      </c>
      <c r="CA374" s="18" t="s">
        <v>17757</v>
      </c>
      <c r="CB374" s="18"/>
      <c r="CC374" s="18"/>
      <c r="CD374" s="18"/>
      <c r="CE374" s="18"/>
      <c r="CF374" s="18"/>
      <c r="CG374" s="18"/>
      <c r="CH374" s="18"/>
      <c r="CI374" s="18"/>
      <c r="CJ374" s="18"/>
      <c r="CK374" s="18"/>
      <c r="CL374" s="18"/>
      <c r="CM374" s="18"/>
      <c r="CN374" s="18"/>
      <c r="CO374" s="18"/>
      <c r="CP374" s="18"/>
      <c r="CQ374" s="18"/>
      <c r="CR374" s="18"/>
      <c r="CS374" s="18"/>
      <c r="CT374" s="18"/>
      <c r="CU374" s="18"/>
      <c r="CV374" s="18"/>
      <c r="CW374" s="18"/>
      <c r="CX374" s="18"/>
      <c r="CY374" s="18"/>
      <c r="CZ374" s="18"/>
      <c r="DA374" s="18"/>
      <c r="DB374" s="18"/>
    </row>
    <row r="375" spans="1:106">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c r="BI375" s="18"/>
      <c r="BJ375" s="18"/>
      <c r="BK375" s="18"/>
      <c r="BL375" s="18"/>
      <c r="BM375" s="18"/>
      <c r="BN375" s="18"/>
      <c r="BO375" s="18"/>
      <c r="BP375" s="18"/>
      <c r="BQ375" s="18"/>
      <c r="BR375" s="18"/>
      <c r="BS375" s="18"/>
      <c r="BT375" s="18"/>
      <c r="BU375" s="18"/>
      <c r="BV375" s="18"/>
      <c r="BW375" s="18"/>
      <c r="BX375" s="18">
        <v>2</v>
      </c>
      <c r="BY375" s="18" t="s">
        <v>12031</v>
      </c>
      <c r="BZ375" s="18" t="s">
        <v>3230</v>
      </c>
      <c r="CA375" s="18" t="s">
        <v>17757</v>
      </c>
      <c r="CB375" s="18"/>
      <c r="CC375" s="18"/>
      <c r="CD375" s="18"/>
      <c r="CE375" s="18"/>
      <c r="CF375" s="18"/>
      <c r="CG375" s="18"/>
      <c r="CH375" s="18"/>
      <c r="CI375" s="18"/>
      <c r="CJ375" s="18"/>
      <c r="CK375" s="18"/>
      <c r="CL375" s="18"/>
      <c r="CM375" s="18"/>
      <c r="CN375" s="18"/>
      <c r="CO375" s="18"/>
      <c r="CP375" s="18"/>
      <c r="CQ375" s="18"/>
      <c r="CR375" s="18"/>
      <c r="CS375" s="18"/>
      <c r="CT375" s="18"/>
      <c r="CU375" s="18"/>
      <c r="CV375" s="18"/>
      <c r="CW375" s="18"/>
      <c r="CX375" s="18"/>
      <c r="CY375" s="18"/>
      <c r="CZ375" s="18"/>
      <c r="DA375" s="18"/>
      <c r="DB375" s="18"/>
    </row>
    <row r="376" spans="1:106">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c r="BI376" s="18"/>
      <c r="BJ376" s="18"/>
      <c r="BK376" s="18"/>
      <c r="BL376" s="18"/>
      <c r="BM376" s="18"/>
      <c r="BN376" s="18"/>
      <c r="BO376" s="18"/>
      <c r="BP376" s="18"/>
      <c r="BQ376" s="18"/>
      <c r="BR376" s="18"/>
      <c r="BS376" s="18"/>
      <c r="BT376" s="18"/>
      <c r="BU376" s="18"/>
      <c r="BV376" s="18"/>
      <c r="BW376" s="18"/>
      <c r="BX376" s="18">
        <v>3</v>
      </c>
      <c r="BY376" s="18" t="s">
        <v>5066</v>
      </c>
      <c r="BZ376" s="18" t="s">
        <v>3230</v>
      </c>
      <c r="CA376" s="18" t="s">
        <v>17757</v>
      </c>
      <c r="CB376" s="18"/>
      <c r="CC376" s="18"/>
      <c r="CD376" s="18"/>
      <c r="CE376" s="18"/>
      <c r="CF376" s="18"/>
      <c r="CG376" s="18"/>
      <c r="CH376" s="18"/>
      <c r="CI376" s="18"/>
      <c r="CJ376" s="18"/>
      <c r="CK376" s="18"/>
      <c r="CL376" s="18"/>
      <c r="CM376" s="18"/>
      <c r="CN376" s="18"/>
      <c r="CO376" s="18"/>
      <c r="CP376" s="18"/>
      <c r="CQ376" s="18"/>
      <c r="CR376" s="18"/>
      <c r="CS376" s="18"/>
      <c r="CT376" s="18"/>
      <c r="CU376" s="18"/>
      <c r="CV376" s="18"/>
      <c r="CW376" s="18"/>
      <c r="CX376" s="18"/>
      <c r="CY376" s="18"/>
      <c r="CZ376" s="18"/>
      <c r="DA376" s="18"/>
      <c r="DB376" s="18"/>
    </row>
    <row r="377" spans="1:106">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c r="BI377" s="18"/>
      <c r="BJ377" s="18"/>
      <c r="BK377" s="18"/>
      <c r="BL377" s="18"/>
      <c r="BM377" s="18"/>
      <c r="BN377" s="18"/>
      <c r="BO377" s="18"/>
      <c r="BP377" s="18"/>
      <c r="BQ377" s="18"/>
      <c r="BR377" s="18"/>
      <c r="BS377" s="18"/>
      <c r="BT377" s="18"/>
      <c r="BU377" s="18"/>
      <c r="BV377" s="18"/>
      <c r="BW377" s="18"/>
      <c r="BX377" s="18">
        <v>4</v>
      </c>
      <c r="BY377" s="18" t="s">
        <v>5136</v>
      </c>
      <c r="BZ377" s="18" t="s">
        <v>3230</v>
      </c>
      <c r="CA377" s="18" t="s">
        <v>17757</v>
      </c>
      <c r="CB377" s="18"/>
      <c r="CC377" s="18"/>
      <c r="CD377" s="18"/>
      <c r="CE377" s="18"/>
      <c r="CF377" s="18"/>
      <c r="CG377" s="18"/>
      <c r="CH377" s="18"/>
      <c r="CI377" s="18"/>
      <c r="CJ377" s="18"/>
      <c r="CK377" s="18"/>
      <c r="CL377" s="18"/>
      <c r="CM377" s="18"/>
      <c r="CN377" s="18"/>
      <c r="CO377" s="18"/>
      <c r="CP377" s="18"/>
      <c r="CQ377" s="18"/>
      <c r="CR377" s="18"/>
      <c r="CS377" s="18"/>
      <c r="CT377" s="18"/>
      <c r="CU377" s="18"/>
      <c r="CV377" s="18"/>
      <c r="CW377" s="18"/>
      <c r="CX377" s="18"/>
      <c r="CY377" s="18"/>
      <c r="CZ377" s="18"/>
      <c r="DA377" s="18"/>
      <c r="DB377" s="18"/>
    </row>
    <row r="378" spans="1:106">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c r="BI378" s="18"/>
      <c r="BJ378" s="18"/>
      <c r="BK378" s="18"/>
      <c r="BL378" s="18"/>
      <c r="BM378" s="18"/>
      <c r="BN378" s="18"/>
      <c r="BO378" s="18"/>
      <c r="BP378" s="18"/>
      <c r="BQ378" s="18"/>
      <c r="BR378" s="18"/>
      <c r="BS378" s="18"/>
      <c r="BT378" s="18"/>
      <c r="BU378" s="18"/>
      <c r="BV378" s="18"/>
      <c r="BW378" s="18"/>
      <c r="BX378" s="18">
        <v>5</v>
      </c>
      <c r="BY378" s="18" t="s">
        <v>12099</v>
      </c>
      <c r="BZ378" s="18" t="s">
        <v>3230</v>
      </c>
      <c r="CA378" s="18" t="s">
        <v>17757</v>
      </c>
      <c r="CB378" s="18"/>
      <c r="CC378" s="18"/>
      <c r="CD378" s="18"/>
      <c r="CE378" s="18"/>
      <c r="CF378" s="18"/>
      <c r="CG378" s="18"/>
      <c r="CH378" s="18"/>
      <c r="CI378" s="18"/>
      <c r="CJ378" s="18"/>
      <c r="CK378" s="18"/>
      <c r="CL378" s="18"/>
      <c r="CM378" s="18"/>
      <c r="CN378" s="18"/>
      <c r="CO378" s="18"/>
      <c r="CP378" s="18"/>
      <c r="CQ378" s="18"/>
      <c r="CR378" s="18"/>
      <c r="CS378" s="18"/>
      <c r="CT378" s="18"/>
      <c r="CU378" s="18"/>
      <c r="CV378" s="18"/>
      <c r="CW378" s="18"/>
      <c r="CX378" s="18"/>
      <c r="CY378" s="18"/>
      <c r="CZ378" s="18"/>
      <c r="DA378" s="18"/>
      <c r="DB378" s="18"/>
    </row>
    <row r="379" spans="1:106">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c r="BI379" s="18"/>
      <c r="BJ379" s="18"/>
      <c r="BK379" s="18"/>
      <c r="BL379" s="18"/>
      <c r="BM379" s="18"/>
      <c r="BN379" s="18"/>
      <c r="BO379" s="18"/>
      <c r="BP379" s="18"/>
      <c r="BQ379" s="18"/>
      <c r="BR379" s="18"/>
      <c r="BS379" s="18"/>
      <c r="BT379" s="18"/>
      <c r="BU379" s="18"/>
      <c r="BV379" s="18"/>
      <c r="BW379" s="18"/>
      <c r="BX379" s="18">
        <v>6</v>
      </c>
      <c r="BY379" s="18" t="s">
        <v>12167</v>
      </c>
      <c r="BZ379" s="18" t="s">
        <v>3230</v>
      </c>
      <c r="CA379" s="18" t="s">
        <v>17757</v>
      </c>
      <c r="CB379" s="18"/>
      <c r="CC379" s="18"/>
      <c r="CD379" s="18"/>
      <c r="CE379" s="18"/>
      <c r="CF379" s="18"/>
      <c r="CG379" s="18"/>
      <c r="CH379" s="18"/>
      <c r="CI379" s="18"/>
      <c r="CJ379" s="18"/>
      <c r="CK379" s="18"/>
      <c r="CL379" s="18"/>
      <c r="CM379" s="18"/>
      <c r="CN379" s="18"/>
      <c r="CO379" s="18"/>
      <c r="CP379" s="18"/>
      <c r="CQ379" s="18"/>
      <c r="CR379" s="18"/>
      <c r="CS379" s="18"/>
      <c r="CT379" s="18"/>
      <c r="CU379" s="18"/>
      <c r="CV379" s="18"/>
      <c r="CW379" s="18"/>
      <c r="CX379" s="18"/>
      <c r="CY379" s="18"/>
      <c r="CZ379" s="18"/>
      <c r="DA379" s="18"/>
      <c r="DB379" s="18"/>
    </row>
    <row r="380" spans="1:106">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c r="BI380" s="18"/>
      <c r="BJ380" s="18"/>
      <c r="BK380" s="18"/>
      <c r="BL380" s="18"/>
      <c r="BM380" s="18"/>
      <c r="BN380" s="18"/>
      <c r="BO380" s="18"/>
      <c r="BP380" s="18"/>
      <c r="BQ380" s="18"/>
      <c r="BR380" s="18"/>
      <c r="BS380" s="18"/>
      <c r="BT380" s="18"/>
      <c r="BU380" s="18"/>
      <c r="BV380" s="18"/>
      <c r="BW380" s="18"/>
      <c r="BX380" s="18">
        <v>7</v>
      </c>
      <c r="BY380" s="18" t="s">
        <v>6957</v>
      </c>
      <c r="BZ380" s="18" t="s">
        <v>3230</v>
      </c>
      <c r="CA380" s="18" t="s">
        <v>17757</v>
      </c>
      <c r="CB380" s="18"/>
      <c r="CC380" s="18"/>
      <c r="CD380" s="18"/>
      <c r="CE380" s="18"/>
      <c r="CF380" s="18"/>
      <c r="CG380" s="18"/>
      <c r="CH380" s="18"/>
      <c r="CI380" s="18"/>
      <c r="CJ380" s="18"/>
      <c r="CK380" s="18"/>
      <c r="CL380" s="18"/>
      <c r="CM380" s="18"/>
      <c r="CN380" s="18"/>
      <c r="CO380" s="18"/>
      <c r="CP380" s="18"/>
      <c r="CQ380" s="18"/>
      <c r="CR380" s="18"/>
      <c r="CS380" s="18"/>
      <c r="CT380" s="18"/>
      <c r="CU380" s="18"/>
      <c r="CV380" s="18"/>
      <c r="CW380" s="18"/>
      <c r="CX380" s="18"/>
      <c r="CY380" s="18"/>
      <c r="CZ380" s="18"/>
      <c r="DA380" s="18"/>
      <c r="DB380" s="18"/>
    </row>
    <row r="381" spans="1:106">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c r="BI381" s="18"/>
      <c r="BJ381" s="18"/>
      <c r="BK381" s="18"/>
      <c r="BL381" s="18"/>
      <c r="BM381" s="18"/>
      <c r="BN381" s="18"/>
      <c r="BO381" s="18"/>
      <c r="BP381" s="18"/>
      <c r="BQ381" s="18"/>
      <c r="BR381" s="18"/>
      <c r="BS381" s="18"/>
      <c r="BT381" s="18"/>
      <c r="BU381" s="18"/>
      <c r="BV381" s="18"/>
      <c r="BW381" s="18"/>
      <c r="BX381" s="18">
        <v>8</v>
      </c>
      <c r="BY381" s="18" t="s">
        <v>12216</v>
      </c>
      <c r="BZ381" s="18" t="s">
        <v>3230</v>
      </c>
      <c r="CA381" s="18" t="s">
        <v>17757</v>
      </c>
      <c r="CB381" s="18"/>
      <c r="CC381" s="18"/>
      <c r="CD381" s="18"/>
      <c r="CE381" s="18"/>
      <c r="CF381" s="18"/>
      <c r="CG381" s="18"/>
      <c r="CH381" s="18"/>
      <c r="CI381" s="18"/>
      <c r="CJ381" s="18"/>
      <c r="CK381" s="18"/>
      <c r="CL381" s="18"/>
      <c r="CM381" s="18"/>
      <c r="CN381" s="18"/>
      <c r="CO381" s="18"/>
      <c r="CP381" s="18"/>
      <c r="CQ381" s="18"/>
      <c r="CR381" s="18"/>
      <c r="CS381" s="18"/>
      <c r="CT381" s="18"/>
      <c r="CU381" s="18"/>
      <c r="CV381" s="18"/>
      <c r="CW381" s="18"/>
      <c r="CX381" s="18"/>
      <c r="CY381" s="18"/>
      <c r="CZ381" s="18"/>
      <c r="DA381" s="18"/>
      <c r="DB381" s="18"/>
    </row>
    <row r="382" spans="1:106">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c r="BI382" s="18"/>
      <c r="BJ382" s="18"/>
      <c r="BK382" s="18"/>
      <c r="BL382" s="18"/>
      <c r="BM382" s="18"/>
      <c r="BN382" s="18"/>
      <c r="BO382" s="18"/>
      <c r="BP382" s="18"/>
      <c r="BQ382" s="18"/>
      <c r="BR382" s="18"/>
      <c r="BS382" s="18"/>
      <c r="BT382" s="18"/>
      <c r="BU382" s="18"/>
      <c r="BV382" s="18"/>
      <c r="BW382" s="18"/>
      <c r="BX382" s="18">
        <v>9</v>
      </c>
      <c r="BY382" s="18" t="s">
        <v>5473</v>
      </c>
      <c r="BZ382" s="18" t="s">
        <v>3230</v>
      </c>
      <c r="CA382" s="18" t="s">
        <v>17757</v>
      </c>
      <c r="CB382" s="18"/>
      <c r="CC382" s="18"/>
      <c r="CD382" s="18"/>
      <c r="CE382" s="18"/>
      <c r="CF382" s="18"/>
      <c r="CG382" s="18"/>
      <c r="CH382" s="18"/>
      <c r="CI382" s="18"/>
      <c r="CJ382" s="18"/>
      <c r="CK382" s="18"/>
      <c r="CL382" s="18"/>
      <c r="CM382" s="18"/>
      <c r="CN382" s="18"/>
      <c r="CO382" s="18"/>
      <c r="CP382" s="18"/>
      <c r="CQ382" s="18"/>
      <c r="CR382" s="18"/>
      <c r="CS382" s="18"/>
      <c r="CT382" s="18"/>
      <c r="CU382" s="18"/>
      <c r="CV382" s="18"/>
      <c r="CW382" s="18"/>
      <c r="CX382" s="18"/>
      <c r="CY382" s="18"/>
      <c r="CZ382" s="18"/>
      <c r="DA382" s="18"/>
      <c r="DB382" s="18"/>
    </row>
    <row r="383" spans="1:106">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c r="BI383" s="18"/>
      <c r="BJ383" s="18"/>
      <c r="BK383" s="18"/>
      <c r="BL383" s="18"/>
      <c r="BM383" s="18"/>
      <c r="BN383" s="18"/>
      <c r="BO383" s="18"/>
      <c r="BP383" s="18"/>
      <c r="BQ383" s="18"/>
      <c r="BR383" s="18"/>
      <c r="BS383" s="18"/>
      <c r="BT383" s="18"/>
      <c r="BU383" s="18"/>
      <c r="BV383" s="18"/>
      <c r="BW383" s="18"/>
      <c r="BX383" s="18">
        <v>10</v>
      </c>
      <c r="BY383" s="18" t="s">
        <v>8670</v>
      </c>
      <c r="BZ383" s="18" t="s">
        <v>3230</v>
      </c>
      <c r="CA383" s="18" t="s">
        <v>17757</v>
      </c>
      <c r="CB383" s="18"/>
      <c r="CC383" s="18"/>
      <c r="CD383" s="18"/>
      <c r="CE383" s="18"/>
      <c r="CF383" s="18"/>
      <c r="CG383" s="18"/>
      <c r="CH383" s="18"/>
      <c r="CI383" s="18"/>
      <c r="CJ383" s="18"/>
      <c r="CK383" s="18"/>
      <c r="CL383" s="18"/>
      <c r="CM383" s="18"/>
      <c r="CN383" s="18"/>
      <c r="CO383" s="18"/>
      <c r="CP383" s="18"/>
      <c r="CQ383" s="18"/>
      <c r="CR383" s="18"/>
      <c r="CS383" s="18"/>
      <c r="CT383" s="18"/>
      <c r="CU383" s="18"/>
      <c r="CV383" s="18"/>
      <c r="CW383" s="18"/>
      <c r="CX383" s="18"/>
      <c r="CY383" s="18"/>
      <c r="CZ383" s="18"/>
      <c r="DA383" s="18"/>
      <c r="DB383" s="18"/>
    </row>
    <row r="384" spans="1:106">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c r="BI384" s="18"/>
      <c r="BJ384" s="18"/>
      <c r="BK384" s="18"/>
      <c r="BL384" s="18"/>
      <c r="BM384" s="18"/>
      <c r="BN384" s="18"/>
      <c r="BO384" s="18"/>
      <c r="BP384" s="18"/>
      <c r="BQ384" s="18"/>
      <c r="BR384" s="18"/>
      <c r="BS384" s="18"/>
      <c r="BT384" s="18"/>
      <c r="BU384" s="18"/>
      <c r="BV384" s="18"/>
      <c r="BW384" s="18"/>
      <c r="BX384" s="18">
        <v>11</v>
      </c>
      <c r="BY384" s="18" t="s">
        <v>12284</v>
      </c>
      <c r="BZ384" s="18" t="s">
        <v>3230</v>
      </c>
      <c r="CA384" s="18" t="s">
        <v>17757</v>
      </c>
      <c r="CB384" s="18"/>
      <c r="CC384" s="18"/>
      <c r="CD384" s="18"/>
      <c r="CE384" s="18"/>
      <c r="CF384" s="18"/>
      <c r="CG384" s="18"/>
      <c r="CH384" s="18"/>
      <c r="CI384" s="18"/>
      <c r="CJ384" s="18"/>
      <c r="CK384" s="18"/>
      <c r="CL384" s="18"/>
      <c r="CM384" s="18"/>
      <c r="CN384" s="18"/>
      <c r="CO384" s="18"/>
      <c r="CP384" s="18"/>
      <c r="CQ384" s="18"/>
      <c r="CR384" s="18"/>
      <c r="CS384" s="18"/>
      <c r="CT384" s="18"/>
      <c r="CU384" s="18"/>
      <c r="CV384" s="18"/>
      <c r="CW384" s="18"/>
      <c r="CX384" s="18"/>
      <c r="CY384" s="18"/>
      <c r="CZ384" s="18"/>
      <c r="DA384" s="18"/>
      <c r="DB384" s="18"/>
    </row>
    <row r="385" spans="1:106">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c r="BI385" s="18"/>
      <c r="BJ385" s="18"/>
      <c r="BK385" s="18"/>
      <c r="BL385" s="18"/>
      <c r="BM385" s="18"/>
      <c r="BN385" s="18"/>
      <c r="BO385" s="18"/>
      <c r="BP385" s="18"/>
      <c r="BQ385" s="18"/>
      <c r="BR385" s="18"/>
      <c r="BS385" s="18"/>
      <c r="BT385" s="18"/>
      <c r="BU385" s="18"/>
      <c r="BV385" s="18"/>
      <c r="BW385" s="18"/>
      <c r="BX385" s="18">
        <v>12</v>
      </c>
      <c r="BY385" s="18" t="s">
        <v>12354</v>
      </c>
      <c r="BZ385" s="18" t="s">
        <v>3230</v>
      </c>
      <c r="CA385" s="18" t="s">
        <v>17757</v>
      </c>
      <c r="CB385" s="18"/>
      <c r="CC385" s="18"/>
      <c r="CD385" s="18"/>
      <c r="CE385" s="18"/>
      <c r="CF385" s="18"/>
      <c r="CG385" s="18"/>
      <c r="CH385" s="18"/>
      <c r="CI385" s="18"/>
      <c r="CJ385" s="18"/>
      <c r="CK385" s="18"/>
      <c r="CL385" s="18"/>
      <c r="CM385" s="18"/>
      <c r="CN385" s="18"/>
      <c r="CO385" s="18"/>
      <c r="CP385" s="18"/>
      <c r="CQ385" s="18"/>
      <c r="CR385" s="18"/>
      <c r="CS385" s="18"/>
      <c r="CT385" s="18"/>
      <c r="CU385" s="18"/>
      <c r="CV385" s="18"/>
      <c r="CW385" s="18"/>
      <c r="CX385" s="18"/>
      <c r="CY385" s="18"/>
      <c r="CZ385" s="18"/>
      <c r="DA385" s="18"/>
      <c r="DB385" s="18"/>
    </row>
    <row r="386" spans="1:106">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c r="BI386" s="18"/>
      <c r="BJ386" s="18"/>
      <c r="BK386" s="18"/>
      <c r="BL386" s="18"/>
      <c r="BM386" s="18"/>
      <c r="BN386" s="18"/>
      <c r="BO386" s="18"/>
      <c r="BP386" s="18"/>
      <c r="BQ386" s="18"/>
      <c r="BR386" s="18"/>
      <c r="BS386" s="18"/>
      <c r="BT386" s="18"/>
      <c r="BU386" s="18"/>
      <c r="BV386" s="18"/>
      <c r="BW386" s="18"/>
      <c r="BX386" s="18">
        <v>1</v>
      </c>
      <c r="BY386" s="18"/>
      <c r="BZ386" s="18" t="s">
        <v>3227</v>
      </c>
      <c r="CA386" s="18" t="s">
        <v>17687</v>
      </c>
      <c r="CB386" s="18"/>
      <c r="CC386" s="18"/>
      <c r="CD386" s="18"/>
      <c r="CE386" s="18"/>
      <c r="CF386" s="18"/>
      <c r="CG386" s="18"/>
      <c r="CH386" s="18"/>
      <c r="CI386" s="18"/>
      <c r="CJ386" s="18"/>
      <c r="CK386" s="18"/>
      <c r="CL386" s="18"/>
      <c r="CM386" s="18"/>
      <c r="CN386" s="18"/>
      <c r="CO386" s="18"/>
      <c r="CP386" s="18"/>
      <c r="CQ386" s="18"/>
      <c r="CR386" s="18"/>
      <c r="CS386" s="18"/>
      <c r="CT386" s="18"/>
      <c r="CU386" s="18"/>
      <c r="CV386" s="18"/>
      <c r="CW386" s="18"/>
      <c r="CX386" s="18"/>
      <c r="CY386" s="18"/>
      <c r="CZ386" s="18"/>
      <c r="DA386" s="18"/>
      <c r="DB386" s="18"/>
    </row>
    <row r="387" spans="1:106">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c r="BI387" s="18"/>
      <c r="BJ387" s="18"/>
      <c r="BK387" s="18"/>
      <c r="BL387" s="18"/>
      <c r="BM387" s="18"/>
      <c r="BN387" s="18"/>
      <c r="BO387" s="18"/>
      <c r="BP387" s="18"/>
      <c r="BQ387" s="18"/>
      <c r="BR387" s="18"/>
      <c r="BS387" s="18"/>
      <c r="BT387" s="18"/>
      <c r="BU387" s="18"/>
      <c r="BV387" s="18"/>
      <c r="BW387" s="18"/>
      <c r="BX387" s="18">
        <v>2</v>
      </c>
      <c r="BY387" s="18"/>
      <c r="BZ387" s="18" t="s">
        <v>3227</v>
      </c>
      <c r="CA387" s="18" t="s">
        <v>17687</v>
      </c>
      <c r="CB387" s="18"/>
      <c r="CC387" s="18"/>
      <c r="CD387" s="18"/>
      <c r="CE387" s="18"/>
      <c r="CF387" s="18"/>
      <c r="CG387" s="18"/>
      <c r="CH387" s="18"/>
      <c r="CI387" s="18"/>
      <c r="CJ387" s="18"/>
      <c r="CK387" s="18"/>
      <c r="CL387" s="18"/>
      <c r="CM387" s="18"/>
      <c r="CN387" s="18"/>
      <c r="CO387" s="18"/>
      <c r="CP387" s="18"/>
      <c r="CQ387" s="18"/>
      <c r="CR387" s="18"/>
      <c r="CS387" s="18"/>
      <c r="CT387" s="18"/>
      <c r="CU387" s="18"/>
      <c r="CV387" s="18"/>
      <c r="CW387" s="18"/>
      <c r="CX387" s="18"/>
      <c r="CY387" s="18"/>
      <c r="CZ387" s="18"/>
      <c r="DA387" s="18"/>
      <c r="DB387" s="18"/>
    </row>
    <row r="388" spans="1:106">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c r="BI388" s="18"/>
      <c r="BJ388" s="18"/>
      <c r="BK388" s="18"/>
      <c r="BL388" s="18"/>
      <c r="BM388" s="18"/>
      <c r="BN388" s="18"/>
      <c r="BO388" s="18"/>
      <c r="BP388" s="18"/>
      <c r="BQ388" s="18"/>
      <c r="BR388" s="18"/>
      <c r="BS388" s="18"/>
      <c r="BT388" s="18"/>
      <c r="BU388" s="18"/>
      <c r="BV388" s="18"/>
      <c r="BW388" s="18"/>
      <c r="BX388" s="18">
        <v>3</v>
      </c>
      <c r="BY388" s="18"/>
      <c r="BZ388" s="18" t="s">
        <v>3227</v>
      </c>
      <c r="CA388" s="18" t="s">
        <v>17687</v>
      </c>
      <c r="CB388" s="18"/>
      <c r="CC388" s="18"/>
      <c r="CD388" s="18"/>
      <c r="CE388" s="18"/>
      <c r="CF388" s="18"/>
      <c r="CG388" s="18"/>
      <c r="CH388" s="18"/>
      <c r="CI388" s="18"/>
      <c r="CJ388" s="18"/>
      <c r="CK388" s="18"/>
      <c r="CL388" s="18"/>
      <c r="CM388" s="18"/>
      <c r="CN388" s="18"/>
      <c r="CO388" s="18"/>
      <c r="CP388" s="18"/>
      <c r="CQ388" s="18"/>
      <c r="CR388" s="18"/>
      <c r="CS388" s="18"/>
      <c r="CT388" s="18"/>
      <c r="CU388" s="18"/>
      <c r="CV388" s="18"/>
      <c r="CW388" s="18"/>
      <c r="CX388" s="18"/>
      <c r="CY388" s="18"/>
      <c r="CZ388" s="18"/>
      <c r="DA388" s="18"/>
      <c r="DB388" s="18"/>
    </row>
    <row r="389" spans="1:106">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c r="BI389" s="18"/>
      <c r="BJ389" s="18"/>
      <c r="BK389" s="18"/>
      <c r="BL389" s="18"/>
      <c r="BM389" s="18"/>
      <c r="BN389" s="18"/>
      <c r="BO389" s="18"/>
      <c r="BP389" s="18"/>
      <c r="BQ389" s="18"/>
      <c r="BR389" s="18"/>
      <c r="BS389" s="18"/>
      <c r="BT389" s="18"/>
      <c r="BU389" s="18"/>
      <c r="BV389" s="18"/>
      <c r="BW389" s="18"/>
      <c r="BX389" s="18">
        <v>4</v>
      </c>
      <c r="BY389" s="18"/>
      <c r="BZ389" s="18" t="s">
        <v>3227</v>
      </c>
      <c r="CA389" s="18" t="s">
        <v>17687</v>
      </c>
      <c r="CB389" s="18"/>
      <c r="CC389" s="18"/>
      <c r="CD389" s="18"/>
      <c r="CE389" s="18"/>
      <c r="CF389" s="18"/>
      <c r="CG389" s="18"/>
      <c r="CH389" s="18"/>
      <c r="CI389" s="18"/>
      <c r="CJ389" s="18"/>
      <c r="CK389" s="18"/>
      <c r="CL389" s="18"/>
      <c r="CM389" s="18"/>
      <c r="CN389" s="18"/>
      <c r="CO389" s="18"/>
      <c r="CP389" s="18"/>
      <c r="CQ389" s="18"/>
      <c r="CR389" s="18"/>
      <c r="CS389" s="18"/>
      <c r="CT389" s="18"/>
      <c r="CU389" s="18"/>
      <c r="CV389" s="18"/>
      <c r="CW389" s="18"/>
      <c r="CX389" s="18"/>
      <c r="CY389" s="18"/>
      <c r="CZ389" s="18"/>
      <c r="DA389" s="18"/>
      <c r="DB389" s="18"/>
    </row>
    <row r="390" spans="1:106">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c r="BI390" s="18"/>
      <c r="BJ390" s="18"/>
      <c r="BK390" s="18"/>
      <c r="BL390" s="18"/>
      <c r="BM390" s="18"/>
      <c r="BN390" s="18"/>
      <c r="BO390" s="18"/>
      <c r="BP390" s="18"/>
      <c r="BQ390" s="18"/>
      <c r="BR390" s="18"/>
      <c r="BS390" s="18"/>
      <c r="BT390" s="18"/>
      <c r="BU390" s="18"/>
      <c r="BV390" s="18"/>
      <c r="BW390" s="18"/>
      <c r="BX390" s="18">
        <v>5</v>
      </c>
      <c r="BY390" s="18"/>
      <c r="BZ390" s="18" t="s">
        <v>3227</v>
      </c>
      <c r="CA390" s="18" t="s">
        <v>17687</v>
      </c>
      <c r="CB390" s="18"/>
      <c r="CC390" s="18"/>
      <c r="CD390" s="18"/>
      <c r="CE390" s="18"/>
      <c r="CF390" s="18"/>
      <c r="CG390" s="18"/>
      <c r="CH390" s="18"/>
      <c r="CI390" s="18"/>
      <c r="CJ390" s="18"/>
      <c r="CK390" s="18"/>
      <c r="CL390" s="18"/>
      <c r="CM390" s="18"/>
      <c r="CN390" s="18"/>
      <c r="CO390" s="18"/>
      <c r="CP390" s="18"/>
      <c r="CQ390" s="18"/>
      <c r="CR390" s="18"/>
      <c r="CS390" s="18"/>
      <c r="CT390" s="18"/>
      <c r="CU390" s="18"/>
      <c r="CV390" s="18"/>
      <c r="CW390" s="18"/>
      <c r="CX390" s="18"/>
      <c r="CY390" s="18"/>
      <c r="CZ390" s="18"/>
      <c r="DA390" s="18"/>
      <c r="DB390" s="18"/>
    </row>
    <row r="391" spans="1:106">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c r="BI391" s="18"/>
      <c r="BJ391" s="18"/>
      <c r="BK391" s="18"/>
      <c r="BL391" s="18"/>
      <c r="BM391" s="18"/>
      <c r="BN391" s="18"/>
      <c r="BO391" s="18"/>
      <c r="BP391" s="18"/>
      <c r="BQ391" s="18"/>
      <c r="BR391" s="18"/>
      <c r="BS391" s="18"/>
      <c r="BT391" s="18"/>
      <c r="BU391" s="18"/>
      <c r="BV391" s="18"/>
      <c r="BW391" s="18"/>
      <c r="BX391" s="18">
        <v>6</v>
      </c>
      <c r="BY391" s="18"/>
      <c r="BZ391" s="18" t="s">
        <v>3227</v>
      </c>
      <c r="CA391" s="18" t="s">
        <v>17687</v>
      </c>
      <c r="CB391" s="18"/>
      <c r="CC391" s="18"/>
      <c r="CD391" s="18"/>
      <c r="CE391" s="18"/>
      <c r="CF391" s="18"/>
      <c r="CG391" s="18"/>
      <c r="CH391" s="18"/>
      <c r="CI391" s="18"/>
      <c r="CJ391" s="18"/>
      <c r="CK391" s="18"/>
      <c r="CL391" s="18"/>
      <c r="CM391" s="18"/>
      <c r="CN391" s="18"/>
      <c r="CO391" s="18"/>
      <c r="CP391" s="18"/>
      <c r="CQ391" s="18"/>
      <c r="CR391" s="18"/>
      <c r="CS391" s="18"/>
      <c r="CT391" s="18"/>
      <c r="CU391" s="18"/>
      <c r="CV391" s="18"/>
      <c r="CW391" s="18"/>
      <c r="CX391" s="18"/>
      <c r="CY391" s="18"/>
      <c r="CZ391" s="18"/>
      <c r="DA391" s="18"/>
      <c r="DB391" s="18"/>
    </row>
    <row r="392" spans="1:106">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c r="BI392" s="18"/>
      <c r="BJ392" s="18"/>
      <c r="BK392" s="18"/>
      <c r="BL392" s="18"/>
      <c r="BM392" s="18"/>
      <c r="BN392" s="18"/>
      <c r="BO392" s="18"/>
      <c r="BP392" s="18"/>
      <c r="BQ392" s="18"/>
      <c r="BR392" s="18"/>
      <c r="BS392" s="18"/>
      <c r="BT392" s="18"/>
      <c r="BU392" s="18"/>
      <c r="BV392" s="18"/>
      <c r="BW392" s="18"/>
      <c r="BX392" s="18">
        <v>7</v>
      </c>
      <c r="BY392" s="18"/>
      <c r="BZ392" s="18" t="s">
        <v>3227</v>
      </c>
      <c r="CA392" s="18" t="s">
        <v>17687</v>
      </c>
      <c r="CB392" s="18"/>
      <c r="CC392" s="18"/>
      <c r="CD392" s="18"/>
      <c r="CE392" s="18"/>
      <c r="CF392" s="18"/>
      <c r="CG392" s="18"/>
      <c r="CH392" s="18"/>
      <c r="CI392" s="18"/>
      <c r="CJ392" s="18"/>
      <c r="CK392" s="18"/>
      <c r="CL392" s="18"/>
      <c r="CM392" s="18"/>
      <c r="CN392" s="18"/>
      <c r="CO392" s="18"/>
      <c r="CP392" s="18"/>
      <c r="CQ392" s="18"/>
      <c r="CR392" s="18"/>
      <c r="CS392" s="18"/>
      <c r="CT392" s="18"/>
      <c r="CU392" s="18"/>
      <c r="CV392" s="18"/>
      <c r="CW392" s="18"/>
      <c r="CX392" s="18"/>
      <c r="CY392" s="18"/>
      <c r="CZ392" s="18"/>
      <c r="DA392" s="18"/>
      <c r="DB392" s="18"/>
    </row>
    <row r="393" spans="1:106">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c r="BI393" s="18"/>
      <c r="BJ393" s="18"/>
      <c r="BK393" s="18"/>
      <c r="BL393" s="18"/>
      <c r="BM393" s="18"/>
      <c r="BN393" s="18"/>
      <c r="BO393" s="18"/>
      <c r="BP393" s="18"/>
      <c r="BQ393" s="18"/>
      <c r="BR393" s="18"/>
      <c r="BS393" s="18"/>
      <c r="BT393" s="18"/>
      <c r="BU393" s="18"/>
      <c r="BV393" s="18"/>
      <c r="BW393" s="18"/>
      <c r="BX393" s="18">
        <v>8</v>
      </c>
      <c r="BY393" s="18"/>
      <c r="BZ393" s="18" t="s">
        <v>3227</v>
      </c>
      <c r="CA393" s="18" t="s">
        <v>17687</v>
      </c>
      <c r="CB393" s="18"/>
      <c r="CC393" s="18"/>
      <c r="CD393" s="18"/>
      <c r="CE393" s="18"/>
      <c r="CF393" s="18"/>
      <c r="CG393" s="18"/>
      <c r="CH393" s="18"/>
      <c r="CI393" s="18"/>
      <c r="CJ393" s="18"/>
      <c r="CK393" s="18"/>
      <c r="CL393" s="18"/>
      <c r="CM393" s="18"/>
      <c r="CN393" s="18"/>
      <c r="CO393" s="18"/>
      <c r="CP393" s="18"/>
      <c r="CQ393" s="18"/>
      <c r="CR393" s="18"/>
      <c r="CS393" s="18"/>
      <c r="CT393" s="18"/>
      <c r="CU393" s="18"/>
      <c r="CV393" s="18"/>
      <c r="CW393" s="18"/>
      <c r="CX393" s="18"/>
      <c r="CY393" s="18"/>
      <c r="CZ393" s="18"/>
      <c r="DA393" s="18"/>
      <c r="DB393" s="18"/>
    </row>
    <row r="394" spans="1:106">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c r="BI394" s="18"/>
      <c r="BJ394" s="18"/>
      <c r="BK394" s="18"/>
      <c r="BL394" s="18"/>
      <c r="BM394" s="18"/>
      <c r="BN394" s="18"/>
      <c r="BO394" s="18"/>
      <c r="BP394" s="18"/>
      <c r="BQ394" s="18"/>
      <c r="BR394" s="18"/>
      <c r="BS394" s="18"/>
      <c r="BT394" s="18"/>
      <c r="BU394" s="18"/>
      <c r="BV394" s="18"/>
      <c r="BW394" s="18"/>
      <c r="BX394" s="18">
        <v>9</v>
      </c>
      <c r="BY394" s="18"/>
      <c r="BZ394" s="18" t="s">
        <v>3227</v>
      </c>
      <c r="CA394" s="18" t="s">
        <v>17687</v>
      </c>
      <c r="CB394" s="18"/>
      <c r="CC394" s="18"/>
      <c r="CD394" s="18"/>
      <c r="CE394" s="18"/>
      <c r="CF394" s="18"/>
      <c r="CG394" s="18"/>
      <c r="CH394" s="18"/>
      <c r="CI394" s="18"/>
      <c r="CJ394" s="18"/>
      <c r="CK394" s="18"/>
      <c r="CL394" s="18"/>
      <c r="CM394" s="18"/>
      <c r="CN394" s="18"/>
      <c r="CO394" s="18"/>
      <c r="CP394" s="18"/>
      <c r="CQ394" s="18"/>
      <c r="CR394" s="18"/>
      <c r="CS394" s="18"/>
      <c r="CT394" s="18"/>
      <c r="CU394" s="18"/>
      <c r="CV394" s="18"/>
      <c r="CW394" s="18"/>
      <c r="CX394" s="18"/>
      <c r="CY394" s="18"/>
      <c r="CZ394" s="18"/>
      <c r="DA394" s="18"/>
      <c r="DB394" s="18"/>
    </row>
    <row r="395" spans="1:106">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c r="BI395" s="18"/>
      <c r="BJ395" s="18"/>
      <c r="BK395" s="18"/>
      <c r="BL395" s="18"/>
      <c r="BM395" s="18"/>
      <c r="BN395" s="18"/>
      <c r="BO395" s="18"/>
      <c r="BP395" s="18"/>
      <c r="BQ395" s="18"/>
      <c r="BR395" s="18"/>
      <c r="BS395" s="18"/>
      <c r="BT395" s="18"/>
      <c r="BU395" s="18"/>
      <c r="BV395" s="18"/>
      <c r="BW395" s="18"/>
      <c r="BX395" s="18">
        <v>10</v>
      </c>
      <c r="BY395" s="18"/>
      <c r="BZ395" s="18" t="s">
        <v>3227</v>
      </c>
      <c r="CA395" s="18" t="s">
        <v>17687</v>
      </c>
      <c r="CB395" s="18"/>
      <c r="CC395" s="18"/>
      <c r="CD395" s="18"/>
      <c r="CE395" s="18"/>
      <c r="CF395" s="18"/>
      <c r="CG395" s="18"/>
      <c r="CH395" s="18"/>
      <c r="CI395" s="18"/>
      <c r="CJ395" s="18"/>
      <c r="CK395" s="18"/>
      <c r="CL395" s="18"/>
      <c r="CM395" s="18"/>
      <c r="CN395" s="18"/>
      <c r="CO395" s="18"/>
      <c r="CP395" s="18"/>
      <c r="CQ395" s="18"/>
      <c r="CR395" s="18"/>
      <c r="CS395" s="18"/>
      <c r="CT395" s="18"/>
      <c r="CU395" s="18"/>
      <c r="CV395" s="18"/>
      <c r="CW395" s="18"/>
      <c r="CX395" s="18"/>
      <c r="CY395" s="18"/>
      <c r="CZ395" s="18"/>
      <c r="DA395" s="18"/>
      <c r="DB395" s="18"/>
    </row>
    <row r="396" spans="1:106">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c r="BI396" s="18"/>
      <c r="BJ396" s="18"/>
      <c r="BK396" s="18"/>
      <c r="BL396" s="18"/>
      <c r="BM396" s="18"/>
      <c r="BN396" s="18"/>
      <c r="BO396" s="18"/>
      <c r="BP396" s="18"/>
      <c r="BQ396" s="18"/>
      <c r="BR396" s="18"/>
      <c r="BS396" s="18"/>
      <c r="BT396" s="18"/>
      <c r="BU396" s="18"/>
      <c r="BV396" s="18"/>
      <c r="BW396" s="18"/>
      <c r="BX396" s="18">
        <v>11</v>
      </c>
      <c r="BY396" s="18"/>
      <c r="BZ396" s="18" t="s">
        <v>3227</v>
      </c>
      <c r="CA396" s="18" t="s">
        <v>17687</v>
      </c>
      <c r="CB396" s="18"/>
      <c r="CC396" s="18"/>
      <c r="CD396" s="18"/>
      <c r="CE396" s="18"/>
      <c r="CF396" s="18"/>
      <c r="CG396" s="18"/>
      <c r="CH396" s="18"/>
      <c r="CI396" s="18"/>
      <c r="CJ396" s="18"/>
      <c r="CK396" s="18"/>
      <c r="CL396" s="18"/>
      <c r="CM396" s="18"/>
      <c r="CN396" s="18"/>
      <c r="CO396" s="18"/>
      <c r="CP396" s="18"/>
      <c r="CQ396" s="18"/>
      <c r="CR396" s="18"/>
      <c r="CS396" s="18"/>
      <c r="CT396" s="18"/>
      <c r="CU396" s="18"/>
      <c r="CV396" s="18"/>
      <c r="CW396" s="18"/>
      <c r="CX396" s="18"/>
      <c r="CY396" s="18"/>
      <c r="CZ396" s="18"/>
      <c r="DA396" s="18"/>
      <c r="DB396" s="18"/>
    </row>
    <row r="397" spans="1:106">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c r="BI397" s="18"/>
      <c r="BJ397" s="18"/>
      <c r="BK397" s="18"/>
      <c r="BL397" s="18"/>
      <c r="BM397" s="18"/>
      <c r="BN397" s="18"/>
      <c r="BO397" s="18"/>
      <c r="BP397" s="18"/>
      <c r="BQ397" s="18"/>
      <c r="BR397" s="18"/>
      <c r="BS397" s="18"/>
      <c r="BT397" s="18"/>
      <c r="BU397" s="18"/>
      <c r="BV397" s="18"/>
      <c r="BW397" s="18"/>
      <c r="BX397" s="18">
        <v>12</v>
      </c>
      <c r="BY397" s="18"/>
      <c r="BZ397" s="18" t="s">
        <v>3227</v>
      </c>
      <c r="CA397" s="18" t="s">
        <v>17687</v>
      </c>
      <c r="CB397" s="18"/>
      <c r="CC397" s="18"/>
      <c r="CD397" s="18"/>
      <c r="CE397" s="18"/>
      <c r="CF397" s="18"/>
      <c r="CG397" s="18"/>
      <c r="CH397" s="18"/>
      <c r="CI397" s="18"/>
      <c r="CJ397" s="18"/>
      <c r="CK397" s="18"/>
      <c r="CL397" s="18"/>
      <c r="CM397" s="18"/>
      <c r="CN397" s="18"/>
      <c r="CO397" s="18"/>
      <c r="CP397" s="18"/>
      <c r="CQ397" s="18"/>
      <c r="CR397" s="18"/>
      <c r="CS397" s="18"/>
      <c r="CT397" s="18"/>
      <c r="CU397" s="18"/>
      <c r="CV397" s="18"/>
      <c r="CW397" s="18"/>
      <c r="CX397" s="18"/>
      <c r="CY397" s="18"/>
      <c r="CZ397" s="18"/>
      <c r="DA397" s="18"/>
      <c r="DB397" s="18"/>
    </row>
    <row r="398" spans="1:106">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c r="BI398" s="18"/>
      <c r="BJ398" s="18"/>
      <c r="BK398" s="18"/>
      <c r="BL398" s="18"/>
      <c r="BM398" s="18"/>
      <c r="BN398" s="18"/>
      <c r="BO398" s="18"/>
      <c r="BP398" s="18"/>
      <c r="BQ398" s="18"/>
      <c r="BR398" s="18"/>
      <c r="BS398" s="18"/>
      <c r="BT398" s="18"/>
      <c r="BU398" s="18"/>
      <c r="BV398" s="18"/>
      <c r="BW398" s="18"/>
      <c r="BX398" s="18">
        <v>1</v>
      </c>
      <c r="BY398" s="18" t="s">
        <v>3386</v>
      </c>
      <c r="BZ398" s="18" t="s">
        <v>3228</v>
      </c>
      <c r="CA398" s="18" t="s">
        <v>17687</v>
      </c>
      <c r="CB398" s="18"/>
      <c r="CC398" s="18"/>
      <c r="CD398" s="18"/>
      <c r="CE398" s="18"/>
      <c r="CF398" s="18"/>
      <c r="CG398" s="18"/>
      <c r="CH398" s="18"/>
      <c r="CI398" s="18"/>
      <c r="CJ398" s="18"/>
      <c r="CK398" s="18"/>
      <c r="CL398" s="18"/>
      <c r="CM398" s="18"/>
      <c r="CN398" s="18"/>
      <c r="CO398" s="18"/>
      <c r="CP398" s="18"/>
      <c r="CQ398" s="18"/>
      <c r="CR398" s="18"/>
      <c r="CS398" s="18"/>
      <c r="CT398" s="18"/>
      <c r="CU398" s="18"/>
      <c r="CV398" s="18"/>
      <c r="CW398" s="18"/>
      <c r="CX398" s="18"/>
      <c r="CY398" s="18"/>
      <c r="CZ398" s="18"/>
      <c r="DA398" s="18"/>
      <c r="DB398" s="18"/>
    </row>
    <row r="399" spans="1:106">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c r="BI399" s="18"/>
      <c r="BJ399" s="18"/>
      <c r="BK399" s="18"/>
      <c r="BL399" s="18"/>
      <c r="BM399" s="18"/>
      <c r="BN399" s="18"/>
      <c r="BO399" s="18"/>
      <c r="BP399" s="18"/>
      <c r="BQ399" s="18"/>
      <c r="BR399" s="18"/>
      <c r="BS399" s="18"/>
      <c r="BT399" s="18"/>
      <c r="BU399" s="18"/>
      <c r="BV399" s="18"/>
      <c r="BW399" s="18"/>
      <c r="BX399" s="18">
        <v>2</v>
      </c>
      <c r="BY399" s="18" t="s">
        <v>7233</v>
      </c>
      <c r="BZ399" s="18" t="s">
        <v>3228</v>
      </c>
      <c r="CA399" s="18" t="s">
        <v>17687</v>
      </c>
      <c r="CB399" s="18"/>
      <c r="CC399" s="18"/>
      <c r="CD399" s="18"/>
      <c r="CE399" s="18"/>
      <c r="CF399" s="18"/>
      <c r="CG399" s="18"/>
      <c r="CH399" s="18"/>
      <c r="CI399" s="18"/>
      <c r="CJ399" s="18"/>
      <c r="CK399" s="18"/>
      <c r="CL399" s="18"/>
      <c r="CM399" s="18"/>
      <c r="CN399" s="18"/>
      <c r="CO399" s="18"/>
      <c r="CP399" s="18"/>
      <c r="CQ399" s="18"/>
      <c r="CR399" s="18"/>
      <c r="CS399" s="18"/>
      <c r="CT399" s="18"/>
      <c r="CU399" s="18"/>
      <c r="CV399" s="18"/>
      <c r="CW399" s="18"/>
      <c r="CX399" s="18"/>
      <c r="CY399" s="18"/>
      <c r="CZ399" s="18"/>
      <c r="DA399" s="18"/>
      <c r="DB399" s="18"/>
    </row>
    <row r="400" spans="1:106">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c r="BI400" s="18"/>
      <c r="BJ400" s="18"/>
      <c r="BK400" s="18"/>
      <c r="BL400" s="18"/>
      <c r="BM400" s="18"/>
      <c r="BN400" s="18"/>
      <c r="BO400" s="18"/>
      <c r="BP400" s="18"/>
      <c r="BQ400" s="18"/>
      <c r="BR400" s="18"/>
      <c r="BS400" s="18"/>
      <c r="BT400" s="18"/>
      <c r="BU400" s="18"/>
      <c r="BV400" s="18"/>
      <c r="BW400" s="18"/>
      <c r="BX400" s="18">
        <v>3</v>
      </c>
      <c r="BY400" s="18" t="s">
        <v>12423</v>
      </c>
      <c r="BZ400" s="18" t="s">
        <v>3228</v>
      </c>
      <c r="CA400" s="18" t="s">
        <v>17687</v>
      </c>
      <c r="CB400" s="18"/>
      <c r="CC400" s="18"/>
      <c r="CD400" s="18"/>
      <c r="CE400" s="18"/>
      <c r="CF400" s="18"/>
      <c r="CG400" s="18"/>
      <c r="CH400" s="18"/>
      <c r="CI400" s="18"/>
      <c r="CJ400" s="18"/>
      <c r="CK400" s="18"/>
      <c r="CL400" s="18"/>
      <c r="CM400" s="18"/>
      <c r="CN400" s="18"/>
      <c r="CO400" s="18"/>
      <c r="CP400" s="18"/>
      <c r="CQ400" s="18"/>
      <c r="CR400" s="18"/>
      <c r="CS400" s="18"/>
      <c r="CT400" s="18"/>
      <c r="CU400" s="18"/>
      <c r="CV400" s="18"/>
      <c r="CW400" s="18"/>
      <c r="CX400" s="18"/>
      <c r="CY400" s="18"/>
      <c r="CZ400" s="18"/>
      <c r="DA400" s="18"/>
      <c r="DB400" s="18"/>
    </row>
    <row r="401" spans="1:106">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c r="BI401" s="18"/>
      <c r="BJ401" s="18"/>
      <c r="BK401" s="18"/>
      <c r="BL401" s="18"/>
      <c r="BM401" s="18"/>
      <c r="BN401" s="18"/>
      <c r="BO401" s="18"/>
      <c r="BP401" s="18"/>
      <c r="BQ401" s="18"/>
      <c r="BR401" s="18"/>
      <c r="BS401" s="18"/>
      <c r="BT401" s="18"/>
      <c r="BU401" s="18"/>
      <c r="BV401" s="18"/>
      <c r="BW401" s="18"/>
      <c r="BX401" s="18">
        <v>4</v>
      </c>
      <c r="BY401" s="18" t="s">
        <v>12477</v>
      </c>
      <c r="BZ401" s="18" t="s">
        <v>3228</v>
      </c>
      <c r="CA401" s="18" t="s">
        <v>17687</v>
      </c>
      <c r="CB401" s="18"/>
      <c r="CC401" s="18"/>
      <c r="CD401" s="18"/>
      <c r="CE401" s="18"/>
      <c r="CF401" s="18"/>
      <c r="CG401" s="18"/>
      <c r="CH401" s="18"/>
      <c r="CI401" s="18"/>
      <c r="CJ401" s="18"/>
      <c r="CK401" s="18"/>
      <c r="CL401" s="18"/>
      <c r="CM401" s="18"/>
      <c r="CN401" s="18"/>
      <c r="CO401" s="18"/>
      <c r="CP401" s="18"/>
      <c r="CQ401" s="18"/>
      <c r="CR401" s="18"/>
      <c r="CS401" s="18"/>
      <c r="CT401" s="18"/>
      <c r="CU401" s="18"/>
      <c r="CV401" s="18"/>
      <c r="CW401" s="18"/>
      <c r="CX401" s="18"/>
      <c r="CY401" s="18"/>
      <c r="CZ401" s="18"/>
      <c r="DA401" s="18"/>
      <c r="DB401" s="18"/>
    </row>
    <row r="402" spans="1:106">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c r="BI402" s="18"/>
      <c r="BJ402" s="18"/>
      <c r="BK402" s="18"/>
      <c r="BL402" s="18"/>
      <c r="BM402" s="18"/>
      <c r="BN402" s="18"/>
      <c r="BO402" s="18"/>
      <c r="BP402" s="18"/>
      <c r="BQ402" s="18"/>
      <c r="BR402" s="18"/>
      <c r="BS402" s="18"/>
      <c r="BT402" s="18"/>
      <c r="BU402" s="18"/>
      <c r="BV402" s="18"/>
      <c r="BW402" s="18"/>
      <c r="BX402" s="18">
        <v>5</v>
      </c>
      <c r="BY402" s="18" t="s">
        <v>9642</v>
      </c>
      <c r="BZ402" s="18" t="s">
        <v>3228</v>
      </c>
      <c r="CA402" s="18" t="s">
        <v>17687</v>
      </c>
      <c r="CB402" s="18"/>
      <c r="CC402" s="18"/>
      <c r="CD402" s="18"/>
      <c r="CE402" s="18"/>
      <c r="CF402" s="18"/>
      <c r="CG402" s="18"/>
      <c r="CH402" s="18"/>
      <c r="CI402" s="18"/>
      <c r="CJ402" s="18"/>
      <c r="CK402" s="18"/>
      <c r="CL402" s="18"/>
      <c r="CM402" s="18"/>
      <c r="CN402" s="18"/>
      <c r="CO402" s="18"/>
      <c r="CP402" s="18"/>
      <c r="CQ402" s="18"/>
      <c r="CR402" s="18"/>
      <c r="CS402" s="18"/>
      <c r="CT402" s="18"/>
      <c r="CU402" s="18"/>
      <c r="CV402" s="18"/>
      <c r="CW402" s="18"/>
      <c r="CX402" s="18"/>
      <c r="CY402" s="18"/>
      <c r="CZ402" s="18"/>
      <c r="DA402" s="18"/>
      <c r="DB402" s="18"/>
    </row>
    <row r="403" spans="1:106">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c r="BI403" s="18"/>
      <c r="BJ403" s="18"/>
      <c r="BK403" s="18"/>
      <c r="BL403" s="18"/>
      <c r="BM403" s="18"/>
      <c r="BN403" s="18"/>
      <c r="BO403" s="18"/>
      <c r="BP403" s="18"/>
      <c r="BQ403" s="18"/>
      <c r="BR403" s="18"/>
      <c r="BS403" s="18"/>
      <c r="BT403" s="18"/>
      <c r="BU403" s="18"/>
      <c r="BV403" s="18"/>
      <c r="BW403" s="18"/>
      <c r="BX403" s="18">
        <v>6</v>
      </c>
      <c r="BY403" s="18" t="s">
        <v>12533</v>
      </c>
      <c r="BZ403" s="18" t="s">
        <v>3228</v>
      </c>
      <c r="CA403" s="18" t="s">
        <v>17687</v>
      </c>
      <c r="CB403" s="18"/>
      <c r="CC403" s="18"/>
      <c r="CD403" s="18"/>
      <c r="CE403" s="18"/>
      <c r="CF403" s="18"/>
      <c r="CG403" s="18"/>
      <c r="CH403" s="18"/>
      <c r="CI403" s="18"/>
      <c r="CJ403" s="18"/>
      <c r="CK403" s="18"/>
      <c r="CL403" s="18"/>
      <c r="CM403" s="18"/>
      <c r="CN403" s="18"/>
      <c r="CO403" s="18"/>
      <c r="CP403" s="18"/>
      <c r="CQ403" s="18"/>
      <c r="CR403" s="18"/>
      <c r="CS403" s="18"/>
      <c r="CT403" s="18"/>
      <c r="CU403" s="18"/>
      <c r="CV403" s="18"/>
      <c r="CW403" s="18"/>
      <c r="CX403" s="18"/>
      <c r="CY403" s="18"/>
      <c r="CZ403" s="18"/>
      <c r="DA403" s="18"/>
      <c r="DB403" s="18"/>
    </row>
    <row r="404" spans="1:106">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c r="BI404" s="18"/>
      <c r="BJ404" s="18"/>
      <c r="BK404" s="18"/>
      <c r="BL404" s="18"/>
      <c r="BM404" s="18"/>
      <c r="BN404" s="18"/>
      <c r="BO404" s="18"/>
      <c r="BP404" s="18"/>
      <c r="BQ404" s="18"/>
      <c r="BR404" s="18"/>
      <c r="BS404" s="18"/>
      <c r="BT404" s="18"/>
      <c r="BU404" s="18"/>
      <c r="BV404" s="18"/>
      <c r="BW404" s="18"/>
      <c r="BX404" s="18">
        <v>7</v>
      </c>
      <c r="BY404" s="18" t="s">
        <v>12597</v>
      </c>
      <c r="BZ404" s="18" t="s">
        <v>3228</v>
      </c>
      <c r="CA404" s="18" t="s">
        <v>17687</v>
      </c>
      <c r="CB404" s="18"/>
      <c r="CC404" s="18"/>
      <c r="CD404" s="18"/>
      <c r="CE404" s="18"/>
      <c r="CF404" s="18"/>
      <c r="CG404" s="18"/>
      <c r="CH404" s="18"/>
      <c r="CI404" s="18"/>
      <c r="CJ404" s="18"/>
      <c r="CK404" s="18"/>
      <c r="CL404" s="18"/>
      <c r="CM404" s="18"/>
      <c r="CN404" s="18"/>
      <c r="CO404" s="18"/>
      <c r="CP404" s="18"/>
      <c r="CQ404" s="18"/>
      <c r="CR404" s="18"/>
      <c r="CS404" s="18"/>
      <c r="CT404" s="18"/>
      <c r="CU404" s="18"/>
      <c r="CV404" s="18"/>
      <c r="CW404" s="18"/>
      <c r="CX404" s="18"/>
      <c r="CY404" s="18"/>
      <c r="CZ404" s="18"/>
      <c r="DA404" s="18"/>
      <c r="DB404" s="18"/>
    </row>
    <row r="405" spans="1:106">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c r="BO405" s="18"/>
      <c r="BP405" s="18"/>
      <c r="BQ405" s="18"/>
      <c r="BR405" s="18"/>
      <c r="BS405" s="18"/>
      <c r="BT405" s="18"/>
      <c r="BU405" s="18"/>
      <c r="BV405" s="18"/>
      <c r="BW405" s="18"/>
      <c r="BX405" s="18">
        <v>8</v>
      </c>
      <c r="BY405" s="18" t="s">
        <v>12655</v>
      </c>
      <c r="BZ405" s="18" t="s">
        <v>3228</v>
      </c>
      <c r="CA405" s="18" t="s">
        <v>17687</v>
      </c>
      <c r="CB405" s="18"/>
      <c r="CC405" s="18"/>
      <c r="CD405" s="18"/>
      <c r="CE405" s="18"/>
      <c r="CF405" s="18"/>
      <c r="CG405" s="18"/>
      <c r="CH405" s="18"/>
      <c r="CI405" s="18"/>
      <c r="CJ405" s="18"/>
      <c r="CK405" s="18"/>
      <c r="CL405" s="18"/>
      <c r="CM405" s="18"/>
      <c r="CN405" s="18"/>
      <c r="CO405" s="18"/>
      <c r="CP405" s="18"/>
      <c r="CQ405" s="18"/>
      <c r="CR405" s="18"/>
      <c r="CS405" s="18"/>
      <c r="CT405" s="18"/>
      <c r="CU405" s="18"/>
      <c r="CV405" s="18"/>
      <c r="CW405" s="18"/>
      <c r="CX405" s="18"/>
      <c r="CY405" s="18"/>
      <c r="CZ405" s="18"/>
      <c r="DA405" s="18"/>
      <c r="DB405" s="18"/>
    </row>
    <row r="406" spans="1:106">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c r="BI406" s="18"/>
      <c r="BJ406" s="18"/>
      <c r="BK406" s="18"/>
      <c r="BL406" s="18"/>
      <c r="BM406" s="18"/>
      <c r="BN406" s="18"/>
      <c r="BO406" s="18"/>
      <c r="BP406" s="18"/>
      <c r="BQ406" s="18"/>
      <c r="BR406" s="18"/>
      <c r="BS406" s="18"/>
      <c r="BT406" s="18"/>
      <c r="BU406" s="18"/>
      <c r="BV406" s="18"/>
      <c r="BW406" s="18"/>
      <c r="BX406" s="18">
        <v>9</v>
      </c>
      <c r="BY406" s="18" t="s">
        <v>12717</v>
      </c>
      <c r="BZ406" s="18" t="s">
        <v>3228</v>
      </c>
      <c r="CA406" s="18" t="s">
        <v>17687</v>
      </c>
      <c r="CB406" s="18"/>
      <c r="CC406" s="18"/>
      <c r="CD406" s="18"/>
      <c r="CE406" s="18"/>
      <c r="CF406" s="18"/>
      <c r="CG406" s="18"/>
      <c r="CH406" s="18"/>
      <c r="CI406" s="18"/>
      <c r="CJ406" s="18"/>
      <c r="CK406" s="18"/>
      <c r="CL406" s="18"/>
      <c r="CM406" s="18"/>
      <c r="CN406" s="18"/>
      <c r="CO406" s="18"/>
      <c r="CP406" s="18"/>
      <c r="CQ406" s="18"/>
      <c r="CR406" s="18"/>
      <c r="CS406" s="18"/>
      <c r="CT406" s="18"/>
      <c r="CU406" s="18"/>
      <c r="CV406" s="18"/>
      <c r="CW406" s="18"/>
      <c r="CX406" s="18"/>
      <c r="CY406" s="18"/>
      <c r="CZ406" s="18"/>
      <c r="DA406" s="18"/>
      <c r="DB406" s="18"/>
    </row>
    <row r="407" spans="1:106">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c r="BI407" s="18"/>
      <c r="BJ407" s="18"/>
      <c r="BK407" s="18"/>
      <c r="BL407" s="18"/>
      <c r="BM407" s="18"/>
      <c r="BN407" s="18"/>
      <c r="BO407" s="18"/>
      <c r="BP407" s="18"/>
      <c r="BQ407" s="18"/>
      <c r="BR407" s="18"/>
      <c r="BS407" s="18"/>
      <c r="BT407" s="18"/>
      <c r="BU407" s="18"/>
      <c r="BV407" s="18"/>
      <c r="BW407" s="18"/>
      <c r="BX407" s="18">
        <v>10</v>
      </c>
      <c r="BY407" s="18" t="s">
        <v>3928</v>
      </c>
      <c r="BZ407" s="18" t="s">
        <v>3228</v>
      </c>
      <c r="CA407" s="18" t="s">
        <v>17687</v>
      </c>
      <c r="CB407" s="18"/>
      <c r="CC407" s="18"/>
      <c r="CD407" s="18"/>
      <c r="CE407" s="18"/>
      <c r="CF407" s="18"/>
      <c r="CG407" s="18"/>
      <c r="CH407" s="18"/>
      <c r="CI407" s="18"/>
      <c r="CJ407" s="18"/>
      <c r="CK407" s="18"/>
      <c r="CL407" s="18"/>
      <c r="CM407" s="18"/>
      <c r="CN407" s="18"/>
      <c r="CO407" s="18"/>
      <c r="CP407" s="18"/>
      <c r="CQ407" s="18"/>
      <c r="CR407" s="18"/>
      <c r="CS407" s="18"/>
      <c r="CT407" s="18"/>
      <c r="CU407" s="18"/>
      <c r="CV407" s="18"/>
      <c r="CW407" s="18"/>
      <c r="CX407" s="18"/>
      <c r="CY407" s="18"/>
      <c r="CZ407" s="18"/>
      <c r="DA407" s="18"/>
      <c r="DB407" s="18"/>
    </row>
    <row r="408" spans="1:106">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c r="BI408" s="18"/>
      <c r="BJ408" s="18"/>
      <c r="BK408" s="18"/>
      <c r="BL408" s="18"/>
      <c r="BM408" s="18"/>
      <c r="BN408" s="18"/>
      <c r="BO408" s="18"/>
      <c r="BP408" s="18"/>
      <c r="BQ408" s="18"/>
      <c r="BR408" s="18"/>
      <c r="BS408" s="18"/>
      <c r="BT408" s="18"/>
      <c r="BU408" s="18"/>
      <c r="BV408" s="18"/>
      <c r="BW408" s="18"/>
      <c r="BX408" s="18">
        <v>11</v>
      </c>
      <c r="BY408" s="18" t="s">
        <v>12783</v>
      </c>
      <c r="BZ408" s="18" t="s">
        <v>3228</v>
      </c>
      <c r="CA408" s="18" t="s">
        <v>17687</v>
      </c>
      <c r="CB408" s="18"/>
      <c r="CC408" s="18"/>
      <c r="CD408" s="18"/>
      <c r="CE408" s="18"/>
      <c r="CF408" s="18"/>
      <c r="CG408" s="18"/>
      <c r="CH408" s="18"/>
      <c r="CI408" s="18"/>
      <c r="CJ408" s="18"/>
      <c r="CK408" s="18"/>
      <c r="CL408" s="18"/>
      <c r="CM408" s="18"/>
      <c r="CN408" s="18"/>
      <c r="CO408" s="18"/>
      <c r="CP408" s="18"/>
      <c r="CQ408" s="18"/>
      <c r="CR408" s="18"/>
      <c r="CS408" s="18"/>
      <c r="CT408" s="18"/>
      <c r="CU408" s="18"/>
      <c r="CV408" s="18"/>
      <c r="CW408" s="18"/>
      <c r="CX408" s="18"/>
      <c r="CY408" s="18"/>
      <c r="CZ408" s="18"/>
      <c r="DA408" s="18"/>
      <c r="DB408" s="18"/>
    </row>
    <row r="409" spans="1:106">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c r="BI409" s="18"/>
      <c r="BJ409" s="18"/>
      <c r="BK409" s="18"/>
      <c r="BL409" s="18"/>
      <c r="BM409" s="18"/>
      <c r="BN409" s="18"/>
      <c r="BO409" s="18"/>
      <c r="BP409" s="18"/>
      <c r="BQ409" s="18"/>
      <c r="BR409" s="18"/>
      <c r="BS409" s="18"/>
      <c r="BT409" s="18"/>
      <c r="BU409" s="18"/>
      <c r="BV409" s="18"/>
      <c r="BW409" s="18"/>
      <c r="BX409" s="18">
        <v>12</v>
      </c>
      <c r="BY409" s="18" t="s">
        <v>4057</v>
      </c>
      <c r="BZ409" s="18" t="s">
        <v>3228</v>
      </c>
      <c r="CA409" s="18" t="s">
        <v>17687</v>
      </c>
      <c r="CB409" s="18"/>
      <c r="CC409" s="18"/>
      <c r="CD409" s="18"/>
      <c r="CE409" s="18"/>
      <c r="CF409" s="18"/>
      <c r="CG409" s="18"/>
      <c r="CH409" s="18"/>
      <c r="CI409" s="18"/>
      <c r="CJ409" s="18"/>
      <c r="CK409" s="18"/>
      <c r="CL409" s="18"/>
      <c r="CM409" s="18"/>
      <c r="CN409" s="18"/>
      <c r="CO409" s="18"/>
      <c r="CP409" s="18"/>
      <c r="CQ409" s="18"/>
      <c r="CR409" s="18"/>
      <c r="CS409" s="18"/>
      <c r="CT409" s="18"/>
      <c r="CU409" s="18"/>
      <c r="CV409" s="18"/>
      <c r="CW409" s="18"/>
      <c r="CX409" s="18"/>
      <c r="CY409" s="18"/>
      <c r="CZ409" s="18"/>
      <c r="DA409" s="18"/>
      <c r="DB409" s="18"/>
    </row>
    <row r="410" spans="1:106">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c r="BI410" s="18"/>
      <c r="BJ410" s="18"/>
      <c r="BK410" s="18"/>
      <c r="BL410" s="18"/>
      <c r="BM410" s="18"/>
      <c r="BN410" s="18"/>
      <c r="BO410" s="18"/>
      <c r="BP410" s="18"/>
      <c r="BQ410" s="18"/>
      <c r="BR410" s="18"/>
      <c r="BS410" s="18"/>
      <c r="BT410" s="18"/>
      <c r="BU410" s="18"/>
      <c r="BV410" s="18"/>
      <c r="BW410" s="18"/>
      <c r="BX410" s="18">
        <v>1</v>
      </c>
      <c r="BY410" s="18" t="s">
        <v>4115</v>
      </c>
      <c r="BZ410" s="18" t="s">
        <v>3229</v>
      </c>
      <c r="CA410" s="18" t="s">
        <v>17687</v>
      </c>
      <c r="CB410" s="18"/>
      <c r="CC410" s="18"/>
      <c r="CD410" s="18"/>
      <c r="CE410" s="18"/>
      <c r="CF410" s="18"/>
      <c r="CG410" s="18"/>
      <c r="CH410" s="18"/>
      <c r="CI410" s="18"/>
      <c r="CJ410" s="18"/>
      <c r="CK410" s="18"/>
      <c r="CL410" s="18"/>
      <c r="CM410" s="18"/>
      <c r="CN410" s="18"/>
      <c r="CO410" s="18"/>
      <c r="CP410" s="18"/>
      <c r="CQ410" s="18"/>
      <c r="CR410" s="18"/>
      <c r="CS410" s="18"/>
      <c r="CT410" s="18"/>
      <c r="CU410" s="18"/>
      <c r="CV410" s="18"/>
      <c r="CW410" s="18"/>
      <c r="CX410" s="18"/>
      <c r="CY410" s="18"/>
      <c r="CZ410" s="18"/>
      <c r="DA410" s="18"/>
      <c r="DB410" s="18"/>
    </row>
    <row r="411" spans="1:106">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c r="BI411" s="18"/>
      <c r="BJ411" s="18"/>
      <c r="BK411" s="18"/>
      <c r="BL411" s="18"/>
      <c r="BM411" s="18"/>
      <c r="BN411" s="18"/>
      <c r="BO411" s="18"/>
      <c r="BP411" s="18"/>
      <c r="BQ411" s="18"/>
      <c r="BR411" s="18"/>
      <c r="BS411" s="18"/>
      <c r="BT411" s="18"/>
      <c r="BU411" s="18"/>
      <c r="BV411" s="18"/>
      <c r="BW411" s="18"/>
      <c r="BX411" s="18">
        <v>2</v>
      </c>
      <c r="BY411" s="18" t="s">
        <v>12845</v>
      </c>
      <c r="BZ411" s="18" t="s">
        <v>3229</v>
      </c>
      <c r="CA411" s="18" t="s">
        <v>17687</v>
      </c>
      <c r="CB411" s="18"/>
      <c r="CC411" s="18"/>
      <c r="CD411" s="18"/>
      <c r="CE411" s="18"/>
      <c r="CF411" s="18"/>
      <c r="CG411" s="18"/>
      <c r="CH411" s="18"/>
      <c r="CI411" s="18"/>
      <c r="CJ411" s="18"/>
      <c r="CK411" s="18"/>
      <c r="CL411" s="18"/>
      <c r="CM411" s="18"/>
      <c r="CN411" s="18"/>
      <c r="CO411" s="18"/>
      <c r="CP411" s="18"/>
      <c r="CQ411" s="18"/>
      <c r="CR411" s="18"/>
      <c r="CS411" s="18"/>
      <c r="CT411" s="18"/>
      <c r="CU411" s="18"/>
      <c r="CV411" s="18"/>
      <c r="CW411" s="18"/>
      <c r="CX411" s="18"/>
      <c r="CY411" s="18"/>
      <c r="CZ411" s="18"/>
      <c r="DA411" s="18"/>
      <c r="DB411" s="18"/>
    </row>
    <row r="412" spans="1:106">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c r="BI412" s="18"/>
      <c r="BJ412" s="18"/>
      <c r="BK412" s="18"/>
      <c r="BL412" s="18"/>
      <c r="BM412" s="18"/>
      <c r="BN412" s="18"/>
      <c r="BO412" s="18"/>
      <c r="BP412" s="18"/>
      <c r="BQ412" s="18"/>
      <c r="BR412" s="18"/>
      <c r="BS412" s="18"/>
      <c r="BT412" s="18"/>
      <c r="BU412" s="18"/>
      <c r="BV412" s="18"/>
      <c r="BW412" s="18"/>
      <c r="BX412" s="18">
        <v>3</v>
      </c>
      <c r="BY412" s="18" t="s">
        <v>12912</v>
      </c>
      <c r="BZ412" s="18" t="s">
        <v>3229</v>
      </c>
      <c r="CA412" s="18" t="s">
        <v>17687</v>
      </c>
      <c r="CB412" s="18"/>
      <c r="CC412" s="18"/>
      <c r="CD412" s="18"/>
      <c r="CE412" s="18"/>
      <c r="CF412" s="18"/>
      <c r="CG412" s="18"/>
      <c r="CH412" s="18"/>
      <c r="CI412" s="18"/>
      <c r="CJ412" s="18"/>
      <c r="CK412" s="18"/>
      <c r="CL412" s="18"/>
      <c r="CM412" s="18"/>
      <c r="CN412" s="18"/>
      <c r="CO412" s="18"/>
      <c r="CP412" s="18"/>
      <c r="CQ412" s="18"/>
      <c r="CR412" s="18"/>
      <c r="CS412" s="18"/>
      <c r="CT412" s="18"/>
      <c r="CU412" s="18"/>
      <c r="CV412" s="18"/>
      <c r="CW412" s="18"/>
      <c r="CX412" s="18"/>
      <c r="CY412" s="18"/>
      <c r="CZ412" s="18"/>
      <c r="DA412" s="18"/>
      <c r="DB412" s="18"/>
    </row>
    <row r="413" spans="1:106">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c r="BI413" s="18"/>
      <c r="BJ413" s="18"/>
      <c r="BK413" s="18"/>
      <c r="BL413" s="18"/>
      <c r="BM413" s="18"/>
      <c r="BN413" s="18"/>
      <c r="BO413" s="18"/>
      <c r="BP413" s="18"/>
      <c r="BQ413" s="18"/>
      <c r="BR413" s="18"/>
      <c r="BS413" s="18"/>
      <c r="BT413" s="18"/>
      <c r="BU413" s="18"/>
      <c r="BV413" s="18"/>
      <c r="BW413" s="18"/>
      <c r="BX413" s="18">
        <v>4</v>
      </c>
      <c r="BY413" s="18" t="s">
        <v>12979</v>
      </c>
      <c r="BZ413" s="18" t="s">
        <v>3229</v>
      </c>
      <c r="CA413" s="18" t="s">
        <v>17687</v>
      </c>
      <c r="CB413" s="18"/>
      <c r="CC413" s="18"/>
      <c r="CD413" s="18"/>
      <c r="CE413" s="18"/>
      <c r="CF413" s="18"/>
      <c r="CG413" s="18"/>
      <c r="CH413" s="18"/>
      <c r="CI413" s="18"/>
      <c r="CJ413" s="18"/>
      <c r="CK413" s="18"/>
      <c r="CL413" s="18"/>
      <c r="CM413" s="18"/>
      <c r="CN413" s="18"/>
      <c r="CO413" s="18"/>
      <c r="CP413" s="18"/>
      <c r="CQ413" s="18"/>
      <c r="CR413" s="18"/>
      <c r="CS413" s="18"/>
      <c r="CT413" s="18"/>
      <c r="CU413" s="18"/>
      <c r="CV413" s="18"/>
      <c r="CW413" s="18"/>
      <c r="CX413" s="18"/>
      <c r="CY413" s="18"/>
      <c r="CZ413" s="18"/>
      <c r="DA413" s="18"/>
      <c r="DB413" s="18"/>
    </row>
    <row r="414" spans="1:106">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c r="BI414" s="18"/>
      <c r="BJ414" s="18"/>
      <c r="BK414" s="18"/>
      <c r="BL414" s="18"/>
      <c r="BM414" s="18"/>
      <c r="BN414" s="18"/>
      <c r="BO414" s="18"/>
      <c r="BP414" s="18"/>
      <c r="BQ414" s="18"/>
      <c r="BR414" s="18"/>
      <c r="BS414" s="18"/>
      <c r="BT414" s="18"/>
      <c r="BU414" s="18"/>
      <c r="BV414" s="18"/>
      <c r="BW414" s="18"/>
      <c r="BX414" s="18">
        <v>5</v>
      </c>
      <c r="BY414" s="18" t="s">
        <v>13046</v>
      </c>
      <c r="BZ414" s="18" t="s">
        <v>3229</v>
      </c>
      <c r="CA414" s="18" t="s">
        <v>17687</v>
      </c>
      <c r="CB414" s="18"/>
      <c r="CC414" s="18"/>
      <c r="CD414" s="18"/>
      <c r="CE414" s="18"/>
      <c r="CF414" s="18"/>
      <c r="CG414" s="18"/>
      <c r="CH414" s="18"/>
      <c r="CI414" s="18"/>
      <c r="CJ414" s="18"/>
      <c r="CK414" s="18"/>
      <c r="CL414" s="18"/>
      <c r="CM414" s="18"/>
      <c r="CN414" s="18"/>
      <c r="CO414" s="18"/>
      <c r="CP414" s="18"/>
      <c r="CQ414" s="18"/>
      <c r="CR414" s="18"/>
      <c r="CS414" s="18"/>
      <c r="CT414" s="18"/>
      <c r="CU414" s="18"/>
      <c r="CV414" s="18"/>
      <c r="CW414" s="18"/>
      <c r="CX414" s="18"/>
      <c r="CY414" s="18"/>
      <c r="CZ414" s="18"/>
      <c r="DA414" s="18"/>
      <c r="DB414" s="18"/>
    </row>
    <row r="415" spans="1:106">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c r="BI415" s="18"/>
      <c r="BJ415" s="18"/>
      <c r="BK415" s="18"/>
      <c r="BL415" s="18"/>
      <c r="BM415" s="18"/>
      <c r="BN415" s="18"/>
      <c r="BO415" s="18"/>
      <c r="BP415" s="18"/>
      <c r="BQ415" s="18"/>
      <c r="BR415" s="18"/>
      <c r="BS415" s="18"/>
      <c r="BT415" s="18"/>
      <c r="BU415" s="18"/>
      <c r="BV415" s="18"/>
      <c r="BW415" s="18"/>
      <c r="BX415" s="18">
        <v>6</v>
      </c>
      <c r="BY415" s="18" t="s">
        <v>13111</v>
      </c>
      <c r="BZ415" s="18" t="s">
        <v>3229</v>
      </c>
      <c r="CA415" s="18" t="s">
        <v>17687</v>
      </c>
      <c r="CB415" s="18"/>
      <c r="CC415" s="18"/>
      <c r="CD415" s="18"/>
      <c r="CE415" s="18"/>
      <c r="CF415" s="18"/>
      <c r="CG415" s="18"/>
      <c r="CH415" s="18"/>
      <c r="CI415" s="18"/>
      <c r="CJ415" s="18"/>
      <c r="CK415" s="18"/>
      <c r="CL415" s="18"/>
      <c r="CM415" s="18"/>
      <c r="CN415" s="18"/>
      <c r="CO415" s="18"/>
      <c r="CP415" s="18"/>
      <c r="CQ415" s="18"/>
      <c r="CR415" s="18"/>
      <c r="CS415" s="18"/>
      <c r="CT415" s="18"/>
      <c r="CU415" s="18"/>
      <c r="CV415" s="18"/>
      <c r="CW415" s="18"/>
      <c r="CX415" s="18"/>
      <c r="CY415" s="18"/>
      <c r="CZ415" s="18"/>
      <c r="DA415" s="18"/>
      <c r="DB415" s="18"/>
    </row>
    <row r="416" spans="1:106">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c r="BI416" s="18"/>
      <c r="BJ416" s="18"/>
      <c r="BK416" s="18"/>
      <c r="BL416" s="18"/>
      <c r="BM416" s="18"/>
      <c r="BN416" s="18"/>
      <c r="BO416" s="18"/>
      <c r="BP416" s="18"/>
      <c r="BQ416" s="18"/>
      <c r="BR416" s="18"/>
      <c r="BS416" s="18"/>
      <c r="BT416" s="18"/>
      <c r="BU416" s="18"/>
      <c r="BV416" s="18"/>
      <c r="BW416" s="18"/>
      <c r="BX416" s="18">
        <v>7</v>
      </c>
      <c r="BY416" s="18" t="s">
        <v>13175</v>
      </c>
      <c r="BZ416" s="18" t="s">
        <v>3229</v>
      </c>
      <c r="CA416" s="18" t="s">
        <v>17687</v>
      </c>
      <c r="CB416" s="18"/>
      <c r="CC416" s="18"/>
      <c r="CD416" s="18"/>
      <c r="CE416" s="18"/>
      <c r="CF416" s="18"/>
      <c r="CG416" s="18"/>
      <c r="CH416" s="18"/>
      <c r="CI416" s="18"/>
      <c r="CJ416" s="18"/>
      <c r="CK416" s="18"/>
      <c r="CL416" s="18"/>
      <c r="CM416" s="18"/>
      <c r="CN416" s="18"/>
      <c r="CO416" s="18"/>
      <c r="CP416" s="18"/>
      <c r="CQ416" s="18"/>
      <c r="CR416" s="18"/>
      <c r="CS416" s="18"/>
      <c r="CT416" s="18"/>
      <c r="CU416" s="18"/>
      <c r="CV416" s="18"/>
      <c r="CW416" s="18"/>
      <c r="CX416" s="18"/>
      <c r="CY416" s="18"/>
      <c r="CZ416" s="18"/>
      <c r="DA416" s="18"/>
      <c r="DB416" s="18"/>
    </row>
    <row r="417" spans="1:106">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c r="BI417" s="18"/>
      <c r="BJ417" s="18"/>
      <c r="BK417" s="18"/>
      <c r="BL417" s="18"/>
      <c r="BM417" s="18"/>
      <c r="BN417" s="18"/>
      <c r="BO417" s="18"/>
      <c r="BP417" s="18"/>
      <c r="BQ417" s="18"/>
      <c r="BR417" s="18"/>
      <c r="BS417" s="18"/>
      <c r="BT417" s="18"/>
      <c r="BU417" s="18"/>
      <c r="BV417" s="18"/>
      <c r="BW417" s="18"/>
      <c r="BX417" s="18">
        <v>8</v>
      </c>
      <c r="BY417" s="18" t="s">
        <v>13242</v>
      </c>
      <c r="BZ417" s="18" t="s">
        <v>3229</v>
      </c>
      <c r="CA417" s="18" t="s">
        <v>17687</v>
      </c>
      <c r="CB417" s="18"/>
      <c r="CC417" s="18"/>
      <c r="CD417" s="18"/>
      <c r="CE417" s="18"/>
      <c r="CF417" s="18"/>
      <c r="CG417" s="18"/>
      <c r="CH417" s="18"/>
      <c r="CI417" s="18"/>
      <c r="CJ417" s="18"/>
      <c r="CK417" s="18"/>
      <c r="CL417" s="18"/>
      <c r="CM417" s="18"/>
      <c r="CN417" s="18"/>
      <c r="CO417" s="18"/>
      <c r="CP417" s="18"/>
      <c r="CQ417" s="18"/>
      <c r="CR417" s="18"/>
      <c r="CS417" s="18"/>
      <c r="CT417" s="18"/>
      <c r="CU417" s="18"/>
      <c r="CV417" s="18"/>
      <c r="CW417" s="18"/>
      <c r="CX417" s="18"/>
      <c r="CY417" s="18"/>
      <c r="CZ417" s="18"/>
      <c r="DA417" s="18"/>
      <c r="DB417" s="18"/>
    </row>
    <row r="418" spans="1:106">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c r="BI418" s="18"/>
      <c r="BJ418" s="18"/>
      <c r="BK418" s="18"/>
      <c r="BL418" s="18"/>
      <c r="BM418" s="18"/>
      <c r="BN418" s="18"/>
      <c r="BO418" s="18"/>
      <c r="BP418" s="18"/>
      <c r="BQ418" s="18"/>
      <c r="BR418" s="18"/>
      <c r="BS418" s="18"/>
      <c r="BT418" s="18"/>
      <c r="BU418" s="18"/>
      <c r="BV418" s="18"/>
      <c r="BW418" s="18"/>
      <c r="BX418" s="18">
        <v>9</v>
      </c>
      <c r="BY418" s="18" t="s">
        <v>13310</v>
      </c>
      <c r="BZ418" s="18" t="s">
        <v>3229</v>
      </c>
      <c r="CA418" s="18" t="s">
        <v>17687</v>
      </c>
      <c r="CB418" s="18"/>
      <c r="CC418" s="18"/>
      <c r="CD418" s="18"/>
      <c r="CE418" s="18"/>
      <c r="CF418" s="18"/>
      <c r="CG418" s="18"/>
      <c r="CH418" s="18"/>
      <c r="CI418" s="18"/>
      <c r="CJ418" s="18"/>
      <c r="CK418" s="18"/>
      <c r="CL418" s="18"/>
      <c r="CM418" s="18"/>
      <c r="CN418" s="18"/>
      <c r="CO418" s="18"/>
      <c r="CP418" s="18"/>
      <c r="CQ418" s="18"/>
      <c r="CR418" s="18"/>
      <c r="CS418" s="18"/>
      <c r="CT418" s="18"/>
      <c r="CU418" s="18"/>
      <c r="CV418" s="18"/>
      <c r="CW418" s="18"/>
      <c r="CX418" s="18"/>
      <c r="CY418" s="18"/>
      <c r="CZ418" s="18"/>
      <c r="DA418" s="18"/>
      <c r="DB418" s="18"/>
    </row>
    <row r="419" spans="1:106">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c r="BI419" s="18"/>
      <c r="BJ419" s="18"/>
      <c r="BK419" s="18"/>
      <c r="BL419" s="18"/>
      <c r="BM419" s="18"/>
      <c r="BN419" s="18"/>
      <c r="BO419" s="18"/>
      <c r="BP419" s="18"/>
      <c r="BQ419" s="18"/>
      <c r="BR419" s="18"/>
      <c r="BS419" s="18"/>
      <c r="BT419" s="18"/>
      <c r="BU419" s="18"/>
      <c r="BV419" s="18"/>
      <c r="BW419" s="18"/>
      <c r="BX419" s="18">
        <v>10</v>
      </c>
      <c r="BY419" s="18" t="s">
        <v>6555</v>
      </c>
      <c r="BZ419" s="18" t="s">
        <v>3229</v>
      </c>
      <c r="CA419" s="18" t="s">
        <v>17687</v>
      </c>
      <c r="CB419" s="18"/>
      <c r="CC419" s="18"/>
      <c r="CD419" s="18"/>
      <c r="CE419" s="18"/>
      <c r="CF419" s="18"/>
      <c r="CG419" s="18"/>
      <c r="CH419" s="18"/>
      <c r="CI419" s="18"/>
      <c r="CJ419" s="18"/>
      <c r="CK419" s="18"/>
      <c r="CL419" s="18"/>
      <c r="CM419" s="18"/>
      <c r="CN419" s="18"/>
      <c r="CO419" s="18"/>
      <c r="CP419" s="18"/>
      <c r="CQ419" s="18"/>
      <c r="CR419" s="18"/>
      <c r="CS419" s="18"/>
      <c r="CT419" s="18"/>
      <c r="CU419" s="18"/>
      <c r="CV419" s="18"/>
      <c r="CW419" s="18"/>
      <c r="CX419" s="18"/>
      <c r="CY419" s="18"/>
      <c r="CZ419" s="18"/>
      <c r="DA419" s="18"/>
      <c r="DB419" s="18"/>
    </row>
    <row r="420" spans="1:106">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c r="BI420" s="18"/>
      <c r="BJ420" s="18"/>
      <c r="BK420" s="18"/>
      <c r="BL420" s="18"/>
      <c r="BM420" s="18"/>
      <c r="BN420" s="18"/>
      <c r="BO420" s="18"/>
      <c r="BP420" s="18"/>
      <c r="BQ420" s="18"/>
      <c r="BR420" s="18"/>
      <c r="BS420" s="18"/>
      <c r="BT420" s="18"/>
      <c r="BU420" s="18"/>
      <c r="BV420" s="18"/>
      <c r="BW420" s="18"/>
      <c r="BX420" s="18">
        <v>11</v>
      </c>
      <c r="BY420" s="18" t="s">
        <v>13378</v>
      </c>
      <c r="BZ420" s="18" t="s">
        <v>3229</v>
      </c>
      <c r="CA420" s="18" t="s">
        <v>17687</v>
      </c>
      <c r="CB420" s="18"/>
      <c r="CC420" s="18"/>
      <c r="CD420" s="18"/>
      <c r="CE420" s="18"/>
      <c r="CF420" s="18"/>
      <c r="CG420" s="18"/>
      <c r="CH420" s="18"/>
      <c r="CI420" s="18"/>
      <c r="CJ420" s="18"/>
      <c r="CK420" s="18"/>
      <c r="CL420" s="18"/>
      <c r="CM420" s="18"/>
      <c r="CN420" s="18"/>
      <c r="CO420" s="18"/>
      <c r="CP420" s="18"/>
      <c r="CQ420" s="18"/>
      <c r="CR420" s="18"/>
      <c r="CS420" s="18"/>
      <c r="CT420" s="18"/>
      <c r="CU420" s="18"/>
      <c r="CV420" s="18"/>
      <c r="CW420" s="18"/>
      <c r="CX420" s="18"/>
      <c r="CY420" s="18"/>
      <c r="CZ420" s="18"/>
      <c r="DA420" s="18"/>
      <c r="DB420" s="18"/>
    </row>
    <row r="421" spans="1:106">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c r="BI421" s="18"/>
      <c r="BJ421" s="18"/>
      <c r="BK421" s="18"/>
      <c r="BL421" s="18"/>
      <c r="BM421" s="18"/>
      <c r="BN421" s="18"/>
      <c r="BO421" s="18"/>
      <c r="BP421" s="18"/>
      <c r="BQ421" s="18"/>
      <c r="BR421" s="18"/>
      <c r="BS421" s="18"/>
      <c r="BT421" s="18"/>
      <c r="BU421" s="18"/>
      <c r="BV421" s="18"/>
      <c r="BW421" s="18"/>
      <c r="BX421" s="18">
        <v>12</v>
      </c>
      <c r="BY421" s="18" t="s">
        <v>13440</v>
      </c>
      <c r="BZ421" s="18" t="s">
        <v>3229</v>
      </c>
      <c r="CA421" s="18" t="s">
        <v>17687</v>
      </c>
      <c r="CB421" s="18"/>
      <c r="CC421" s="18"/>
      <c r="CD421" s="18"/>
      <c r="CE421" s="18"/>
      <c r="CF421" s="18"/>
      <c r="CG421" s="18"/>
      <c r="CH421" s="18"/>
      <c r="CI421" s="18"/>
      <c r="CJ421" s="18"/>
      <c r="CK421" s="18"/>
      <c r="CL421" s="18"/>
      <c r="CM421" s="18"/>
      <c r="CN421" s="18"/>
      <c r="CO421" s="18"/>
      <c r="CP421" s="18"/>
      <c r="CQ421" s="18"/>
      <c r="CR421" s="18"/>
      <c r="CS421" s="18"/>
      <c r="CT421" s="18"/>
      <c r="CU421" s="18"/>
      <c r="CV421" s="18"/>
      <c r="CW421" s="18"/>
      <c r="CX421" s="18"/>
      <c r="CY421" s="18"/>
      <c r="CZ421" s="18"/>
      <c r="DA421" s="18"/>
      <c r="DB421" s="18"/>
    </row>
    <row r="422" spans="1:106">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c r="BI422" s="18"/>
      <c r="BJ422" s="18"/>
      <c r="BK422" s="18"/>
      <c r="BL422" s="18"/>
      <c r="BM422" s="18"/>
      <c r="BN422" s="18"/>
      <c r="BO422" s="18"/>
      <c r="BP422" s="18"/>
      <c r="BQ422" s="18"/>
      <c r="BR422" s="18"/>
      <c r="BS422" s="18"/>
      <c r="BT422" s="18"/>
      <c r="BU422" s="18"/>
      <c r="BV422" s="18"/>
      <c r="BW422" s="18"/>
      <c r="BX422" s="18">
        <v>1</v>
      </c>
      <c r="BY422" s="18" t="s">
        <v>13507</v>
      </c>
      <c r="BZ422" s="18" t="s">
        <v>3230</v>
      </c>
      <c r="CA422" s="18" t="s">
        <v>17687</v>
      </c>
      <c r="CB422" s="18"/>
      <c r="CC422" s="18"/>
      <c r="CD422" s="18"/>
      <c r="CE422" s="18"/>
      <c r="CF422" s="18"/>
      <c r="CG422" s="18"/>
      <c r="CH422" s="18"/>
      <c r="CI422" s="18"/>
      <c r="CJ422" s="18"/>
      <c r="CK422" s="18"/>
      <c r="CL422" s="18"/>
      <c r="CM422" s="18"/>
      <c r="CN422" s="18"/>
      <c r="CO422" s="18"/>
      <c r="CP422" s="18"/>
      <c r="CQ422" s="18"/>
      <c r="CR422" s="18"/>
      <c r="CS422" s="18"/>
      <c r="CT422" s="18"/>
      <c r="CU422" s="18"/>
      <c r="CV422" s="18"/>
      <c r="CW422" s="18"/>
      <c r="CX422" s="18"/>
      <c r="CY422" s="18"/>
      <c r="CZ422" s="18"/>
      <c r="DA422" s="18"/>
      <c r="DB422" s="18"/>
    </row>
    <row r="423" spans="1:106">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c r="BI423" s="18"/>
      <c r="BJ423" s="18"/>
      <c r="BK423" s="18"/>
      <c r="BL423" s="18"/>
      <c r="BM423" s="18"/>
      <c r="BN423" s="18"/>
      <c r="BO423" s="18"/>
      <c r="BP423" s="18"/>
      <c r="BQ423" s="18"/>
      <c r="BR423" s="18"/>
      <c r="BS423" s="18"/>
      <c r="BT423" s="18"/>
      <c r="BU423" s="18"/>
      <c r="BV423" s="18"/>
      <c r="BW423" s="18"/>
      <c r="BX423" s="18">
        <v>2</v>
      </c>
      <c r="BY423" s="18" t="s">
        <v>13573</v>
      </c>
      <c r="BZ423" s="18" t="s">
        <v>3230</v>
      </c>
      <c r="CA423" s="18" t="s">
        <v>17687</v>
      </c>
      <c r="CB423" s="18"/>
      <c r="CC423" s="18"/>
      <c r="CD423" s="18"/>
      <c r="CE423" s="18"/>
      <c r="CF423" s="18"/>
      <c r="CG423" s="18"/>
      <c r="CH423" s="18"/>
      <c r="CI423" s="18"/>
      <c r="CJ423" s="18"/>
      <c r="CK423" s="18"/>
      <c r="CL423" s="18"/>
      <c r="CM423" s="18"/>
      <c r="CN423" s="18"/>
      <c r="CO423" s="18"/>
      <c r="CP423" s="18"/>
      <c r="CQ423" s="18"/>
      <c r="CR423" s="18"/>
      <c r="CS423" s="18"/>
      <c r="CT423" s="18"/>
      <c r="CU423" s="18"/>
      <c r="CV423" s="18"/>
      <c r="CW423" s="18"/>
      <c r="CX423" s="18"/>
      <c r="CY423" s="18"/>
      <c r="CZ423" s="18"/>
      <c r="DA423" s="18"/>
      <c r="DB423" s="18"/>
    </row>
    <row r="424" spans="1:106">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c r="BI424" s="18"/>
      <c r="BJ424" s="18"/>
      <c r="BK424" s="18"/>
      <c r="BL424" s="18"/>
      <c r="BM424" s="18"/>
      <c r="BN424" s="18"/>
      <c r="BO424" s="18"/>
      <c r="BP424" s="18"/>
      <c r="BQ424" s="18"/>
      <c r="BR424" s="18"/>
      <c r="BS424" s="18"/>
      <c r="BT424" s="18"/>
      <c r="BU424" s="18"/>
      <c r="BV424" s="18"/>
      <c r="BW424" s="18"/>
      <c r="BX424" s="18">
        <v>3</v>
      </c>
      <c r="BY424" s="18" t="s">
        <v>6754</v>
      </c>
      <c r="BZ424" s="18" t="s">
        <v>3230</v>
      </c>
      <c r="CA424" s="18" t="s">
        <v>17687</v>
      </c>
      <c r="CB424" s="18"/>
      <c r="CC424" s="18"/>
      <c r="CD424" s="18"/>
      <c r="CE424" s="18"/>
      <c r="CF424" s="18"/>
      <c r="CG424" s="18"/>
      <c r="CH424" s="18"/>
      <c r="CI424" s="18"/>
      <c r="CJ424" s="18"/>
      <c r="CK424" s="18"/>
      <c r="CL424" s="18"/>
      <c r="CM424" s="18"/>
      <c r="CN424" s="18"/>
      <c r="CO424" s="18"/>
      <c r="CP424" s="18"/>
      <c r="CQ424" s="18"/>
      <c r="CR424" s="18"/>
      <c r="CS424" s="18"/>
      <c r="CT424" s="18"/>
      <c r="CU424" s="18"/>
      <c r="CV424" s="18"/>
      <c r="CW424" s="18"/>
      <c r="CX424" s="18"/>
      <c r="CY424" s="18"/>
      <c r="CZ424" s="18"/>
      <c r="DA424" s="18"/>
      <c r="DB424" s="18"/>
    </row>
    <row r="425" spans="1:106">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c r="BI425" s="18"/>
      <c r="BJ425" s="18"/>
      <c r="BK425" s="18"/>
      <c r="BL425" s="18"/>
      <c r="BM425" s="18"/>
      <c r="BN425" s="18"/>
      <c r="BO425" s="18"/>
      <c r="BP425" s="18"/>
      <c r="BQ425" s="18"/>
      <c r="BR425" s="18"/>
      <c r="BS425" s="18"/>
      <c r="BT425" s="18"/>
      <c r="BU425" s="18"/>
      <c r="BV425" s="18"/>
      <c r="BW425" s="18"/>
      <c r="BX425" s="18">
        <v>4</v>
      </c>
      <c r="BY425" s="18" t="s">
        <v>7808</v>
      </c>
      <c r="BZ425" s="18" t="s">
        <v>3230</v>
      </c>
      <c r="CA425" s="18" t="s">
        <v>17687</v>
      </c>
      <c r="CB425" s="18"/>
      <c r="CC425" s="18"/>
      <c r="CD425" s="18"/>
      <c r="CE425" s="18"/>
      <c r="CF425" s="18"/>
      <c r="CG425" s="18"/>
      <c r="CH425" s="18"/>
      <c r="CI425" s="18"/>
      <c r="CJ425" s="18"/>
      <c r="CK425" s="18"/>
      <c r="CL425" s="18"/>
      <c r="CM425" s="18"/>
      <c r="CN425" s="18"/>
      <c r="CO425" s="18"/>
      <c r="CP425" s="18"/>
      <c r="CQ425" s="18"/>
      <c r="CR425" s="18"/>
      <c r="CS425" s="18"/>
      <c r="CT425" s="18"/>
      <c r="CU425" s="18"/>
      <c r="CV425" s="18"/>
      <c r="CW425" s="18"/>
      <c r="CX425" s="18"/>
      <c r="CY425" s="18"/>
      <c r="CZ425" s="18"/>
      <c r="DA425" s="18"/>
      <c r="DB425" s="18"/>
    </row>
    <row r="426" spans="1:106">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c r="BI426" s="18"/>
      <c r="BJ426" s="18"/>
      <c r="BK426" s="18"/>
      <c r="BL426" s="18"/>
      <c r="BM426" s="18"/>
      <c r="BN426" s="18"/>
      <c r="BO426" s="18"/>
      <c r="BP426" s="18"/>
      <c r="BQ426" s="18"/>
      <c r="BR426" s="18"/>
      <c r="BS426" s="18"/>
      <c r="BT426" s="18"/>
      <c r="BU426" s="18"/>
      <c r="BV426" s="18"/>
      <c r="BW426" s="18"/>
      <c r="BX426" s="18">
        <v>5</v>
      </c>
      <c r="BY426" s="18" t="s">
        <v>13638</v>
      </c>
      <c r="BZ426" s="18" t="s">
        <v>3230</v>
      </c>
      <c r="CA426" s="18" t="s">
        <v>17687</v>
      </c>
      <c r="CB426" s="18"/>
      <c r="CC426" s="18"/>
      <c r="CD426" s="18"/>
      <c r="CE426" s="18"/>
      <c r="CF426" s="18"/>
      <c r="CG426" s="18"/>
      <c r="CH426" s="18"/>
      <c r="CI426" s="18"/>
      <c r="CJ426" s="18"/>
      <c r="CK426" s="18"/>
      <c r="CL426" s="18"/>
      <c r="CM426" s="18"/>
      <c r="CN426" s="18"/>
      <c r="CO426" s="18"/>
      <c r="CP426" s="18"/>
      <c r="CQ426" s="18"/>
      <c r="CR426" s="18"/>
      <c r="CS426" s="18"/>
      <c r="CT426" s="18"/>
      <c r="CU426" s="18"/>
      <c r="CV426" s="18"/>
      <c r="CW426" s="18"/>
      <c r="CX426" s="18"/>
      <c r="CY426" s="18"/>
      <c r="CZ426" s="18"/>
      <c r="DA426" s="18"/>
      <c r="DB426" s="18"/>
    </row>
    <row r="427" spans="1:106">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c r="BI427" s="18"/>
      <c r="BJ427" s="18"/>
      <c r="BK427" s="18"/>
      <c r="BL427" s="18"/>
      <c r="BM427" s="18"/>
      <c r="BN427" s="18"/>
      <c r="BO427" s="18"/>
      <c r="BP427" s="18"/>
      <c r="BQ427" s="18"/>
      <c r="BR427" s="18"/>
      <c r="BS427" s="18"/>
      <c r="BT427" s="18"/>
      <c r="BU427" s="18"/>
      <c r="BV427" s="18"/>
      <c r="BW427" s="18"/>
      <c r="BX427" s="18">
        <v>6</v>
      </c>
      <c r="BY427" s="18" t="s">
        <v>11314</v>
      </c>
      <c r="BZ427" s="18" t="s">
        <v>3230</v>
      </c>
      <c r="CA427" s="18" t="s">
        <v>17687</v>
      </c>
      <c r="CB427" s="18"/>
      <c r="CC427" s="18"/>
      <c r="CD427" s="18"/>
      <c r="CE427" s="18"/>
      <c r="CF427" s="18"/>
      <c r="CG427" s="18"/>
      <c r="CH427" s="18"/>
      <c r="CI427" s="18"/>
      <c r="CJ427" s="18"/>
      <c r="CK427" s="18"/>
      <c r="CL427" s="18"/>
      <c r="CM427" s="18"/>
      <c r="CN427" s="18"/>
      <c r="CO427" s="18"/>
      <c r="CP427" s="18"/>
      <c r="CQ427" s="18"/>
      <c r="CR427" s="18"/>
      <c r="CS427" s="18"/>
      <c r="CT427" s="18"/>
      <c r="CU427" s="18"/>
      <c r="CV427" s="18"/>
      <c r="CW427" s="18"/>
      <c r="CX427" s="18"/>
      <c r="CY427" s="18"/>
      <c r="CZ427" s="18"/>
      <c r="DA427" s="18"/>
      <c r="DB427" s="18"/>
    </row>
    <row r="428" spans="1:106">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c r="BI428" s="18"/>
      <c r="BJ428" s="18"/>
      <c r="BK428" s="18"/>
      <c r="BL428" s="18"/>
      <c r="BM428" s="18"/>
      <c r="BN428" s="18"/>
      <c r="BO428" s="18"/>
      <c r="BP428" s="18"/>
      <c r="BQ428" s="18"/>
      <c r="BR428" s="18"/>
      <c r="BS428" s="18"/>
      <c r="BT428" s="18"/>
      <c r="BU428" s="18"/>
      <c r="BV428" s="18"/>
      <c r="BW428" s="18"/>
      <c r="BX428" s="18">
        <v>7</v>
      </c>
      <c r="BY428" s="18" t="s">
        <v>13707</v>
      </c>
      <c r="BZ428" s="18" t="s">
        <v>3230</v>
      </c>
      <c r="CA428" s="18" t="s">
        <v>17687</v>
      </c>
      <c r="CB428" s="18"/>
      <c r="CC428" s="18"/>
      <c r="CD428" s="18"/>
      <c r="CE428" s="18"/>
      <c r="CF428" s="18"/>
      <c r="CG428" s="18"/>
      <c r="CH428" s="18"/>
      <c r="CI428" s="18"/>
      <c r="CJ428" s="18"/>
      <c r="CK428" s="18"/>
      <c r="CL428" s="18"/>
      <c r="CM428" s="18"/>
      <c r="CN428" s="18"/>
      <c r="CO428" s="18"/>
      <c r="CP428" s="18"/>
      <c r="CQ428" s="18"/>
      <c r="CR428" s="18"/>
      <c r="CS428" s="18"/>
      <c r="CT428" s="18"/>
      <c r="CU428" s="18"/>
      <c r="CV428" s="18"/>
      <c r="CW428" s="18"/>
      <c r="CX428" s="18"/>
      <c r="CY428" s="18"/>
      <c r="CZ428" s="18"/>
      <c r="DA428" s="18"/>
      <c r="DB428" s="18"/>
    </row>
    <row r="429" spans="1:106">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c r="BI429" s="18"/>
      <c r="BJ429" s="18"/>
      <c r="BK429" s="18"/>
      <c r="BL429" s="18"/>
      <c r="BM429" s="18"/>
      <c r="BN429" s="18"/>
      <c r="BO429" s="18"/>
      <c r="BP429" s="18"/>
      <c r="BQ429" s="18"/>
      <c r="BR429" s="18"/>
      <c r="BS429" s="18"/>
      <c r="BT429" s="18"/>
      <c r="BU429" s="18"/>
      <c r="BV429" s="18"/>
      <c r="BW429" s="18"/>
      <c r="BX429" s="18">
        <v>8</v>
      </c>
      <c r="BY429" s="18" t="s">
        <v>20982</v>
      </c>
      <c r="BZ429" s="18" t="s">
        <v>3230</v>
      </c>
      <c r="CA429" s="18" t="s">
        <v>17687</v>
      </c>
      <c r="CB429" s="18"/>
      <c r="CC429" s="18"/>
      <c r="CD429" s="18"/>
      <c r="CE429" s="18"/>
      <c r="CF429" s="18"/>
      <c r="CG429" s="18"/>
      <c r="CH429" s="18"/>
      <c r="CI429" s="18"/>
      <c r="CJ429" s="18"/>
      <c r="CK429" s="18"/>
      <c r="CL429" s="18"/>
      <c r="CM429" s="18"/>
      <c r="CN429" s="18"/>
      <c r="CO429" s="18"/>
      <c r="CP429" s="18"/>
      <c r="CQ429" s="18"/>
      <c r="CR429" s="18"/>
      <c r="CS429" s="18"/>
      <c r="CT429" s="18"/>
      <c r="CU429" s="18"/>
      <c r="CV429" s="18"/>
      <c r="CW429" s="18"/>
      <c r="CX429" s="18"/>
      <c r="CY429" s="18"/>
      <c r="CZ429" s="18"/>
      <c r="DA429" s="18"/>
      <c r="DB429" s="18"/>
    </row>
    <row r="430" spans="1:106">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c r="BI430" s="18"/>
      <c r="BJ430" s="18"/>
      <c r="BK430" s="18"/>
      <c r="BL430" s="18"/>
      <c r="BM430" s="18"/>
      <c r="BN430" s="18"/>
      <c r="BO430" s="18"/>
      <c r="BP430" s="18"/>
      <c r="BQ430" s="18"/>
      <c r="BR430" s="18"/>
      <c r="BS430" s="18"/>
      <c r="BT430" s="18"/>
      <c r="BU430" s="18"/>
      <c r="BV430" s="18"/>
      <c r="BW430" s="18"/>
      <c r="BX430" s="18">
        <v>9</v>
      </c>
      <c r="BY430" s="18" t="s">
        <v>13771</v>
      </c>
      <c r="BZ430" s="18" t="s">
        <v>3230</v>
      </c>
      <c r="CA430" s="18" t="s">
        <v>17687</v>
      </c>
      <c r="CB430" s="18"/>
      <c r="CC430" s="18"/>
      <c r="CD430" s="18"/>
      <c r="CE430" s="18"/>
      <c r="CF430" s="18"/>
      <c r="CG430" s="18"/>
      <c r="CH430" s="18"/>
      <c r="CI430" s="18"/>
      <c r="CJ430" s="18"/>
      <c r="CK430" s="18"/>
      <c r="CL430" s="18"/>
      <c r="CM430" s="18"/>
      <c r="CN430" s="18"/>
      <c r="CO430" s="18"/>
      <c r="CP430" s="18"/>
      <c r="CQ430" s="18"/>
      <c r="CR430" s="18"/>
      <c r="CS430" s="18"/>
      <c r="CT430" s="18"/>
      <c r="CU430" s="18"/>
      <c r="CV430" s="18"/>
      <c r="CW430" s="18"/>
      <c r="CX430" s="18"/>
      <c r="CY430" s="18"/>
      <c r="CZ430" s="18"/>
      <c r="DA430" s="18"/>
      <c r="DB430" s="18"/>
    </row>
    <row r="431" spans="1:106">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c r="BI431" s="18"/>
      <c r="BJ431" s="18"/>
      <c r="BK431" s="18"/>
      <c r="BL431" s="18"/>
      <c r="BM431" s="18"/>
      <c r="BN431" s="18"/>
      <c r="BO431" s="18"/>
      <c r="BP431" s="18"/>
      <c r="BQ431" s="18"/>
      <c r="BR431" s="18"/>
      <c r="BS431" s="18"/>
      <c r="BT431" s="18"/>
      <c r="BU431" s="18"/>
      <c r="BV431" s="18"/>
      <c r="BW431" s="18"/>
      <c r="BX431" s="18">
        <v>10</v>
      </c>
      <c r="BY431" s="18" t="s">
        <v>13839</v>
      </c>
      <c r="BZ431" s="18" t="s">
        <v>3230</v>
      </c>
      <c r="CA431" s="18" t="s">
        <v>17687</v>
      </c>
      <c r="CB431" s="18"/>
      <c r="CC431" s="18"/>
      <c r="CD431" s="18"/>
      <c r="CE431" s="18"/>
      <c r="CF431" s="18"/>
      <c r="CG431" s="18"/>
      <c r="CH431" s="18"/>
      <c r="CI431" s="18"/>
      <c r="CJ431" s="18"/>
      <c r="CK431" s="18"/>
      <c r="CL431" s="18"/>
      <c r="CM431" s="18"/>
      <c r="CN431" s="18"/>
      <c r="CO431" s="18"/>
      <c r="CP431" s="18"/>
      <c r="CQ431" s="18"/>
      <c r="CR431" s="18"/>
      <c r="CS431" s="18"/>
      <c r="CT431" s="18"/>
      <c r="CU431" s="18"/>
      <c r="CV431" s="18"/>
      <c r="CW431" s="18"/>
      <c r="CX431" s="18"/>
      <c r="CY431" s="18"/>
      <c r="CZ431" s="18"/>
      <c r="DA431" s="18"/>
      <c r="DB431" s="18"/>
    </row>
    <row r="432" spans="1:106">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c r="BI432" s="18"/>
      <c r="BJ432" s="18"/>
      <c r="BK432" s="18"/>
      <c r="BL432" s="18"/>
      <c r="BM432" s="18"/>
      <c r="BN432" s="18"/>
      <c r="BO432" s="18"/>
      <c r="BP432" s="18"/>
      <c r="BQ432" s="18"/>
      <c r="BR432" s="18"/>
      <c r="BS432" s="18"/>
      <c r="BT432" s="18"/>
      <c r="BU432" s="18"/>
      <c r="BV432" s="18"/>
      <c r="BW432" s="18"/>
      <c r="BX432" s="18">
        <v>11</v>
      </c>
      <c r="BY432" s="18" t="s">
        <v>13899</v>
      </c>
      <c r="BZ432" s="18" t="s">
        <v>3230</v>
      </c>
      <c r="CA432" s="18" t="s">
        <v>17687</v>
      </c>
      <c r="CB432" s="18"/>
      <c r="CC432" s="18"/>
      <c r="CD432" s="18"/>
      <c r="CE432" s="18"/>
      <c r="CF432" s="18"/>
      <c r="CG432" s="18"/>
      <c r="CH432" s="18"/>
      <c r="CI432" s="18"/>
      <c r="CJ432" s="18"/>
      <c r="CK432" s="18"/>
      <c r="CL432" s="18"/>
      <c r="CM432" s="18"/>
      <c r="CN432" s="18"/>
      <c r="CO432" s="18"/>
      <c r="CP432" s="18"/>
      <c r="CQ432" s="18"/>
      <c r="CR432" s="18"/>
      <c r="CS432" s="18"/>
      <c r="CT432" s="18"/>
      <c r="CU432" s="18"/>
      <c r="CV432" s="18"/>
      <c r="CW432" s="18"/>
      <c r="CX432" s="18"/>
      <c r="CY432" s="18"/>
      <c r="CZ432" s="18"/>
      <c r="DA432" s="18"/>
      <c r="DB432" s="18"/>
    </row>
    <row r="433" spans="1:106">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c r="BI433" s="18"/>
      <c r="BJ433" s="18"/>
      <c r="BK433" s="18"/>
      <c r="BL433" s="18"/>
      <c r="BM433" s="18"/>
      <c r="BN433" s="18"/>
      <c r="BO433" s="18"/>
      <c r="BP433" s="18"/>
      <c r="BQ433" s="18"/>
      <c r="BR433" s="18"/>
      <c r="BS433" s="18"/>
      <c r="BT433" s="18"/>
      <c r="BU433" s="18"/>
      <c r="BV433" s="18"/>
      <c r="BW433" s="18"/>
      <c r="BX433" s="18">
        <v>12</v>
      </c>
      <c r="BY433" s="18" t="s">
        <v>13968</v>
      </c>
      <c r="BZ433" s="18" t="s">
        <v>3230</v>
      </c>
      <c r="CA433" s="18" t="s">
        <v>17687</v>
      </c>
      <c r="CB433" s="18"/>
      <c r="CC433" s="18"/>
      <c r="CD433" s="18"/>
      <c r="CE433" s="18"/>
      <c r="CF433" s="18"/>
      <c r="CG433" s="18"/>
      <c r="CH433" s="18"/>
      <c r="CI433" s="18"/>
      <c r="CJ433" s="18"/>
      <c r="CK433" s="18"/>
      <c r="CL433" s="18"/>
      <c r="CM433" s="18"/>
      <c r="CN433" s="18"/>
      <c r="CO433" s="18"/>
      <c r="CP433" s="18"/>
      <c r="CQ433" s="18"/>
      <c r="CR433" s="18"/>
      <c r="CS433" s="18"/>
      <c r="CT433" s="18"/>
      <c r="CU433" s="18"/>
      <c r="CV433" s="18"/>
      <c r="CW433" s="18"/>
      <c r="CX433" s="18"/>
      <c r="CY433" s="18"/>
      <c r="CZ433" s="18"/>
      <c r="DA433" s="18"/>
      <c r="DB433" s="18"/>
    </row>
  </sheetData>
  <pageMargins left="0.75" right="0.75" top="0.75" bottom="0.5" header="0.5" footer="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M2501"/>
  <sheetViews>
    <sheetView workbookViewId="0"/>
  </sheetViews>
  <sheetFormatPr defaultColWidth="0" defaultRowHeight="14.4" zeroHeight="1"/>
  <cols>
    <col min="1" max="39" width="9.109375" customWidth="1"/>
    <col min="40" max="40" width="9.109375" hidden="1" customWidth="1"/>
    <col min="41" max="16384" width="9.109375" hidden="1"/>
  </cols>
  <sheetData>
    <row r="1" spans="1:39">
      <c r="A1" s="18" t="s">
        <v>21551</v>
      </c>
      <c r="B1" s="18" t="s">
        <v>19893</v>
      </c>
      <c r="C1" s="18"/>
      <c r="D1" s="18" t="s">
        <v>21551</v>
      </c>
      <c r="E1" s="18" t="s">
        <v>19893</v>
      </c>
      <c r="F1" s="18"/>
      <c r="G1" s="18" t="s">
        <v>21551</v>
      </c>
      <c r="H1" s="18" t="s">
        <v>19893</v>
      </c>
      <c r="I1" s="18"/>
      <c r="J1" s="18" t="s">
        <v>21551</v>
      </c>
      <c r="K1" s="18" t="s">
        <v>19893</v>
      </c>
      <c r="L1" s="18"/>
      <c r="M1" s="18" t="s">
        <v>21551</v>
      </c>
      <c r="N1" s="18" t="s">
        <v>19893</v>
      </c>
      <c r="O1" s="18"/>
      <c r="P1" s="18" t="s">
        <v>21551</v>
      </c>
      <c r="Q1" s="18" t="s">
        <v>19893</v>
      </c>
      <c r="R1" s="18"/>
      <c r="S1" s="18" t="s">
        <v>21551</v>
      </c>
      <c r="T1" s="18" t="s">
        <v>19893</v>
      </c>
      <c r="U1" s="18"/>
      <c r="V1" s="18" t="s">
        <v>21551</v>
      </c>
      <c r="W1" s="18" t="s">
        <v>19893</v>
      </c>
      <c r="X1" s="18"/>
      <c r="Y1" s="18" t="s">
        <v>21551</v>
      </c>
      <c r="Z1" s="18" t="s">
        <v>19893</v>
      </c>
      <c r="AA1" s="18"/>
      <c r="AB1" s="18" t="s">
        <v>21551</v>
      </c>
      <c r="AC1" s="18" t="s">
        <v>19893</v>
      </c>
      <c r="AD1" s="18"/>
      <c r="AE1" s="18" t="s">
        <v>21551</v>
      </c>
      <c r="AF1" s="18" t="s">
        <v>19893</v>
      </c>
      <c r="AG1" s="18"/>
      <c r="AH1" s="18" t="s">
        <v>21551</v>
      </c>
      <c r="AI1" s="18" t="s">
        <v>19893</v>
      </c>
      <c r="AJ1" s="18" t="s">
        <v>19894</v>
      </c>
      <c r="AK1" s="18" t="s">
        <v>19888</v>
      </c>
      <c r="AL1" s="18" t="s">
        <v>19895</v>
      </c>
      <c r="AM1" s="18" t="s">
        <v>19890</v>
      </c>
    </row>
    <row r="2" spans="1:39">
      <c r="A2" s="18">
        <f ca="1">IF(ISNUMBER(SEARCH(ps_search_adnowcategory,INDEX(xl_project_category[address],ROW()-1))),MAX(INDIRECT(ADDRESS(1,COLUMN())&amp;":"&amp;ADDRESS(ROW()-1,COLUMN())))+1,"")</f>
        <v>1</v>
      </c>
      <c r="B2" s="18" t="str">
        <f ca="1">IFERROR(INDEX(xl_project_category[address],MATCH(ROW()-1,xl_search_adnowcategory[index],0)),"")</f>
        <v>FMCG\Flowers</v>
      </c>
      <c r="C2" s="18"/>
      <c r="D2" s="18">
        <f t="shared" ref="D2:D65" ca="1" si="0">IF(ISNUMBER(SEARCH(ps_search_adnowclientname,INDEX(nr_ad_client_name,ROW()-1))),MAX(INDIRECT(ADDRESS(1,COLUMN())&amp;":"&amp;ADDRESS(ROW()-1,COLUMN())))+1,"")</f>
        <v>1</v>
      </c>
      <c r="E2" s="18" t="str">
        <f ca="1">IFERROR(INDEX(nr_ad_client_name,MATCH(ROW()-1,xl_search_adnowclientname[index],0)),"")</f>
        <v>1-800 Flowers</v>
      </c>
      <c r="F2" s="18"/>
      <c r="G2" s="18">
        <f t="shared" ref="G2:G65" ca="1" si="1">IF(ISNUMBER(SEARCH(ps_search_adnowcountry,INDEX(nr_ad_country,ROW()-1))),MAX(INDIRECT(ADDRESS(1,COLUMN())&amp;":"&amp;ADDRESS(ROW()-1,COLUMN())))+1,"")</f>
        <v>1</v>
      </c>
      <c r="H2" s="18" t="str">
        <f ca="1">IFERROR(INDEX(nr_ad_country,MATCH(ROW()-1,xl_search_adnowcountry[index],0)),"")</f>
        <v>Albania</v>
      </c>
      <c r="I2" s="18"/>
      <c r="J2" s="18">
        <f ca="1">IF(ISNUMBER(SEARCH(ps_search_country_name,INDEX(xl_country[name],ROW()-1))),MAX(INDIRECT(ADDRESS(1,COLUMN())&amp;":"&amp;ADDRESS(ROW()-1,COLUMN())))+1,"")</f>
        <v>1</v>
      </c>
      <c r="K2" s="18" t="str">
        <f ca="1">IFERROR(INDEX(xl_country[name],MATCH(ROW()-1,xl_search_country[index],0)),"")</f>
        <v>Afghanistan</v>
      </c>
      <c r="L2" s="18"/>
      <c r="M2" s="18">
        <f ca="1">IF(ISNUMBER(SEARCH(ps_search_language2,INDEX(xl_language[name],ROW()-1))),MAX(INDIRECT(ADDRESS(1,COLUMN())&amp;":"&amp;ADDRESS(ROW()-1,COLUMN())))+1,"")</f>
        <v>1</v>
      </c>
      <c r="N2" s="18" t="str">
        <f ca="1">IFERROR(INDEX(xl_language[name],MATCH(ROW()-1,xl_search_language2[index],0)),"")</f>
        <v>English (United Kingdom)</v>
      </c>
      <c r="O2" s="18"/>
      <c r="P2" s="18">
        <f ca="1">IF(ISNUMBER(SEARCH(ps_search_language3,INDEX(xl_language[name],ROW()-1))),MAX(INDIRECT(ADDRESS(1,COLUMN())&amp;":"&amp;ADDRESS(ROW()-1,COLUMN())))+1,"")</f>
        <v>1</v>
      </c>
      <c r="Q2" s="18" t="str">
        <f ca="1">IFERROR(INDEX(xl_language[name],MATCH(ROW()-1,xl_search_language3[index],0)),"")</f>
        <v>English (United Kingdom)</v>
      </c>
      <c r="R2" s="18"/>
      <c r="S2" s="18">
        <f ca="1">IF(ISNUMBER(SEARCH(ps_search_language4,INDEX(xl_language[name],ROW()-1))),MAX(INDIRECT(ADDRESS(1,COLUMN())&amp;":"&amp;ADDRESS(ROW()-1,COLUMN())))+1,"")</f>
        <v>1</v>
      </c>
      <c r="T2" s="18" t="str">
        <f ca="1">IFERROR(INDEX(xl_language[name],MATCH(ROW()-1,xl_search_language4[index],0)),"")</f>
        <v>English (United Kingdom)</v>
      </c>
      <c r="U2" s="18"/>
      <c r="V2" s="18">
        <f ca="1">IF(ISNUMBER(SEARCH(ps_search_language5,INDEX(xl_language[name],ROW()-1))),MAX(INDIRECT(ADDRESS(1,COLUMN())&amp;":"&amp;ADDRESS(ROW()-1,COLUMN())))+1,"")</f>
        <v>1</v>
      </c>
      <c r="W2" s="18" t="str">
        <f ca="1">IFERROR(INDEX(xl_language[name],MATCH(ROW()-1,xl_search_language5[index],0)),"")</f>
        <v>English (United Kingdom)</v>
      </c>
      <c r="X2" s="18"/>
      <c r="Y2" s="18">
        <f ca="1">IF(ISNUMBER(SEARCH(ps_search_language6,INDEX(xl_language[name],ROW()-1))),MAX(INDIRECT(ADDRESS(1,COLUMN())&amp;":"&amp;ADDRESS(ROW()-1,COLUMN())))+1,"")</f>
        <v>1</v>
      </c>
      <c r="Z2" s="18" t="str">
        <f ca="1">IFERROR(INDEX(xl_language[name],MATCH(ROW()-1,xl_search_language6[index],0)),"")</f>
        <v>English (United Kingdom)</v>
      </c>
      <c r="AA2" s="18"/>
      <c r="AB2" s="18">
        <f ca="1">IF(ISNUMBER(SEARCH(ps_search_language7,INDEX(xl_language[name],ROW()-1))),MAX(INDIRECT(ADDRESS(1,COLUMN())&amp;":"&amp;ADDRESS(ROW()-1,COLUMN())))+1,"")</f>
        <v>1</v>
      </c>
      <c r="AC2" s="18" t="str">
        <f ca="1">IFERROR(INDEX(xl_language[name],MATCH(ROW()-1,xl_search_language7[index],0)),"")</f>
        <v>English (United Kingdom)</v>
      </c>
      <c r="AD2" s="18"/>
      <c r="AE2" s="18">
        <f ca="1">IF(ISNUMBER(SEARCH(ps_search_language8,INDEX(xl_language[name],ROW()-1))),MAX(INDIRECT(ADDRESS(1,COLUMN())&amp;":"&amp;ADDRESS(ROW()-1,COLUMN())))+1,"")</f>
        <v>1</v>
      </c>
      <c r="AF2" s="18" t="str">
        <f ca="1">IFERROR(INDEX(xl_language[name],MATCH(ROW()-1,xl_search_language8[index],0)),"")</f>
        <v>English (United Kingdom)</v>
      </c>
      <c r="AG2" s="18"/>
      <c r="AH2" s="18">
        <f ca="1">IF(AND(IFERROR(xl_quota_variable[spine]=ps_spine_code,FALSE),IFERROR(IF(VALUE(xl_quota_variable[qid])=0,TRUE,IF(INDEX(QDB!K:K,(MATCH(VALUE(xl_quota_variable[qid]),QDB!A:A,0)))&lt;&gt;0,TRUE,FALSE)),FALSE),ISNUMBER(SEARCH(ps_quota_region,INDEX(xl_quota_variable[region],ROW()-1)))),MAX(INDIRECT(ADDRESS(1,COLUMN())&amp;":"&amp;ADDRESS(ROW()-1,COLUMN())))+1,"")</f>
        <v>1</v>
      </c>
      <c r="AI2" s="18" t="str">
        <f ca="1">IFERROR(INDEX(xl_quota_variable[item],MATCH(ROW()-1,xl_search_quota[index],0)),"")</f>
        <v>Gender</v>
      </c>
      <c r="AJ2" s="18" t="str">
        <f ca="1">IFERROR(INDEX(xl_quota_variable[named_range],MATCH(ROW()-1,xl_search_quota[index],0)),"")</f>
        <v>nr_qdb_gender</v>
      </c>
      <c r="AK2" s="18" t="str">
        <f ca="1">IFERROR(INDEX(xl_quota_variable[type],MATCH(ROW()-1,xl_search_quota[index],0)),"")</f>
        <v>Single</v>
      </c>
      <c r="AL2" s="18" t="str">
        <f ca="1">IFERROR(INDEX(xl_quota_variable[origin],MATCH(ROW()-1,xl_search_quota[index],0)),"")</f>
        <v>QDB_CORE</v>
      </c>
      <c r="AM2" s="18" t="str">
        <f ca="1">IFERROR(INDEX(xl_quota_variable[region],MATCH(ROW()-1,xl_search_quota[index],0)),"")</f>
        <v>US</v>
      </c>
    </row>
    <row r="3" spans="1:39">
      <c r="A3" s="18">
        <f ca="1">IF(ISNUMBER(SEARCH(ps_search_adnowcategory,INDEX(xl_project_category[address],ROW()-1))),MAX(INDIRECT(ADDRESS(1,COLUMN())&amp;":"&amp;ADDRESS(ROW()-1,COLUMN())))+1,"")</f>
        <v>2</v>
      </c>
      <c r="B3" s="18" t="str">
        <f ca="1">IFERROR(INDEX(xl_project_category[address],MATCH(ROW()-1,xl_search_adnowcategory[index],0)),"")</f>
        <v>FMCG\Food and Drink</v>
      </c>
      <c r="C3" s="18"/>
      <c r="D3" s="18">
        <f t="shared" ca="1" si="0"/>
        <v>2</v>
      </c>
      <c r="E3" s="18" t="str">
        <f ca="1">IFERROR(INDEX(nr_ad_client_name,MATCH(ROW()-1,xl_search_adnowclientname[index],0)),"")</f>
        <v>21st Century Insurance</v>
      </c>
      <c r="F3" s="18"/>
      <c r="G3" s="18">
        <f t="shared" ca="1" si="1"/>
        <v>2</v>
      </c>
      <c r="H3" s="18" t="str">
        <f ca="1">IFERROR(INDEX(nr_ad_country,MATCH(ROW()-1,xl_search_adnowcountry[index],0)),"")</f>
        <v>Algeria</v>
      </c>
      <c r="I3" s="18"/>
      <c r="J3" s="18">
        <f ca="1">IF(ISNUMBER(SEARCH(ps_search_country_name,INDEX(xl_country[name],ROW()-1))),MAX(INDIRECT(ADDRESS(1,COLUMN())&amp;":"&amp;ADDRESS(ROW()-1,COLUMN())))+1,"")</f>
        <v>2</v>
      </c>
      <c r="K3" s="18" t="str">
        <f ca="1">IFERROR(INDEX(xl_country[name],MATCH(ROW()-1,xl_search_country[index],0)),"")</f>
        <v>Albania</v>
      </c>
      <c r="L3" s="18"/>
      <c r="M3" s="18">
        <f ca="1">IF(ISNUMBER(SEARCH(ps_search_language2,INDEX(xl_language[name],ROW()-1))),MAX(INDIRECT(ADDRESS(1,COLUMN())&amp;":"&amp;ADDRESS(ROW()-1,COLUMN())))+1,"")</f>
        <v>2</v>
      </c>
      <c r="N3" s="18" t="str">
        <f ca="1">IFERROR(INDEX(xl_language[name],MATCH(ROW()-1,xl_search_language2[index],0)),"")</f>
        <v>English (United States)</v>
      </c>
      <c r="O3" s="18"/>
      <c r="P3" s="18">
        <f ca="1">IF(ISNUMBER(SEARCH(ps_search_language3,INDEX(xl_language[name],ROW()-1))),MAX(INDIRECT(ADDRESS(1,COLUMN())&amp;":"&amp;ADDRESS(ROW()-1,COLUMN())))+1,"")</f>
        <v>2</v>
      </c>
      <c r="Q3" s="18" t="str">
        <f ca="1">IFERROR(INDEX(xl_language[name],MATCH(ROW()-1,xl_search_language3[index],0)),"")</f>
        <v>English (United States)</v>
      </c>
      <c r="R3" s="18"/>
      <c r="S3" s="18">
        <f ca="1">IF(ISNUMBER(SEARCH(ps_search_language4,INDEX(xl_language[name],ROW()-1))),MAX(INDIRECT(ADDRESS(1,COLUMN())&amp;":"&amp;ADDRESS(ROW()-1,COLUMN())))+1,"")</f>
        <v>2</v>
      </c>
      <c r="T3" s="18" t="str">
        <f ca="1">IFERROR(INDEX(xl_language[name],MATCH(ROW()-1,xl_search_language4[index],0)),"")</f>
        <v>English (United States)</v>
      </c>
      <c r="U3" s="18"/>
      <c r="V3" s="18">
        <f ca="1">IF(ISNUMBER(SEARCH(ps_search_language5,INDEX(xl_language[name],ROW()-1))),MAX(INDIRECT(ADDRESS(1,COLUMN())&amp;":"&amp;ADDRESS(ROW()-1,COLUMN())))+1,"")</f>
        <v>2</v>
      </c>
      <c r="W3" s="18" t="str">
        <f ca="1">IFERROR(INDEX(xl_language[name],MATCH(ROW()-1,xl_search_language5[index],0)),"")</f>
        <v>English (United States)</v>
      </c>
      <c r="X3" s="18"/>
      <c r="Y3" s="18">
        <f ca="1">IF(ISNUMBER(SEARCH(ps_search_language6,INDEX(xl_language[name],ROW()-1))),MAX(INDIRECT(ADDRESS(1,COLUMN())&amp;":"&amp;ADDRESS(ROW()-1,COLUMN())))+1,"")</f>
        <v>2</v>
      </c>
      <c r="Z3" s="18" t="str">
        <f ca="1">IFERROR(INDEX(xl_language[name],MATCH(ROW()-1,xl_search_language6[index],0)),"")</f>
        <v>English (United States)</v>
      </c>
      <c r="AA3" s="18"/>
      <c r="AB3" s="18">
        <f ca="1">IF(ISNUMBER(SEARCH(ps_search_language7,INDEX(xl_language[name],ROW()-1))),MAX(INDIRECT(ADDRESS(1,COLUMN())&amp;":"&amp;ADDRESS(ROW()-1,COLUMN())))+1,"")</f>
        <v>2</v>
      </c>
      <c r="AC3" s="18" t="str">
        <f ca="1">IFERROR(INDEX(xl_language[name],MATCH(ROW()-1,xl_search_language7[index],0)),"")</f>
        <v>English (United States)</v>
      </c>
      <c r="AD3" s="18"/>
      <c r="AE3" s="18">
        <f ca="1">IF(ISNUMBER(SEARCH(ps_search_language8,INDEX(xl_language[name],ROW()-1))),MAX(INDIRECT(ADDRESS(1,COLUMN())&amp;":"&amp;ADDRESS(ROW()-1,COLUMN())))+1,"")</f>
        <v>2</v>
      </c>
      <c r="AF3" s="18" t="str">
        <f ca="1">IFERROR(INDEX(xl_language[name],MATCH(ROW()-1,xl_search_language8[index],0)),"")</f>
        <v>English (United States)</v>
      </c>
      <c r="AG3" s="18"/>
      <c r="AH3"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3" s="18" t="str">
        <f ca="1">IFERROR(INDEX(xl_quota_variable[item],MATCH(ROW()-1,xl_search_quota[index],0)),"")</f>
        <v>Age_Bands</v>
      </c>
      <c r="AJ3" s="18" t="str">
        <f ca="1">IFERROR(INDEX(xl_quota_variable[named_range],MATCH(ROW()-1,xl_search_quota[index],0)),"")</f>
        <v>lnr_agebands</v>
      </c>
      <c r="AK3" s="18" t="str">
        <f ca="1">IFERROR(INDEX(xl_quota_variable[type],MATCH(ROW()-1,xl_search_quota[index],0)),"")</f>
        <v>Single</v>
      </c>
      <c r="AL3" s="18" t="str">
        <f ca="1">IFERROR(INDEX(xl_quota_variable[origin],MATCH(ROW()-1,xl_search_quota[index],0)),"")</f>
        <v>QDB_IS</v>
      </c>
      <c r="AM3" s="18" t="str">
        <f ca="1">IFERROR(INDEX(xl_quota_variable[region],MATCH(ROW()-1,xl_search_quota[index],0)),"")</f>
        <v>US</v>
      </c>
    </row>
    <row r="4" spans="1:39">
      <c r="A4" s="18">
        <f ca="1">IF(ISNUMBER(SEARCH(ps_search_adnowcategory,INDEX(xl_project_category[address],ROW()-1))),MAX(INDIRECT(ADDRESS(1,COLUMN())&amp;":"&amp;ADDRESS(ROW()-1,COLUMN())))+1,"")</f>
        <v>3</v>
      </c>
      <c r="B4" s="18" t="str">
        <f ca="1">IFERROR(INDEX(xl_project_category[address],MATCH(ROW()-1,xl_search_adnowcategory[index],0)),"")</f>
        <v>FMCG\Food and Drink\Drink</v>
      </c>
      <c r="C4" s="18"/>
      <c r="D4" s="18">
        <f t="shared" ca="1" si="0"/>
        <v>3</v>
      </c>
      <c r="E4" s="18" t="str">
        <f ca="1">IFERROR(INDEX(nr_ad_client_name,MATCH(ROW()-1,xl_search_adnowclientname[index],0)),"")</f>
        <v>2do Werbeagentur</v>
      </c>
      <c r="F4" s="18"/>
      <c r="G4" s="18">
        <f t="shared" ca="1" si="1"/>
        <v>3</v>
      </c>
      <c r="H4" s="18" t="str">
        <f ca="1">IFERROR(INDEX(nr_ad_country,MATCH(ROW()-1,xl_search_adnowcountry[index],0)),"")</f>
        <v>Angola</v>
      </c>
      <c r="I4" s="18"/>
      <c r="J4" s="18">
        <f ca="1">IF(ISNUMBER(SEARCH(ps_search_country_name,INDEX(xl_country[name],ROW()-1))),MAX(INDIRECT(ADDRESS(1,COLUMN())&amp;":"&amp;ADDRESS(ROW()-1,COLUMN())))+1,"")</f>
        <v>3</v>
      </c>
      <c r="K4" s="18" t="str">
        <f ca="1">IFERROR(INDEX(xl_country[name],MATCH(ROW()-1,xl_search_country[index],0)),"")</f>
        <v>Algeria</v>
      </c>
      <c r="L4" s="18"/>
      <c r="M4" s="18">
        <f ca="1">IF(ISNUMBER(SEARCH(ps_search_language2,INDEX(xl_language[name],ROW()-1))),MAX(INDIRECT(ADDRESS(1,COLUMN())&amp;":"&amp;ADDRESS(ROW()-1,COLUMN())))+1,"")</f>
        <v>3</v>
      </c>
      <c r="N4" s="18" t="str">
        <f ca="1">IFERROR(INDEX(xl_language[name],MATCH(ROW()-1,xl_search_language2[index],0)),"")</f>
        <v>Chinese (Simplified, PRC)</v>
      </c>
      <c r="O4" s="18"/>
      <c r="P4" s="18">
        <f ca="1">IF(ISNUMBER(SEARCH(ps_search_language3,INDEX(xl_language[name],ROW()-1))),MAX(INDIRECT(ADDRESS(1,COLUMN())&amp;":"&amp;ADDRESS(ROW()-1,COLUMN())))+1,"")</f>
        <v>3</v>
      </c>
      <c r="Q4" s="18" t="str">
        <f ca="1">IFERROR(INDEX(xl_language[name],MATCH(ROW()-1,xl_search_language3[index],0)),"")</f>
        <v>Chinese (Simplified, PRC)</v>
      </c>
      <c r="R4" s="18"/>
      <c r="S4" s="18">
        <f ca="1">IF(ISNUMBER(SEARCH(ps_search_language4,INDEX(xl_language[name],ROW()-1))),MAX(INDIRECT(ADDRESS(1,COLUMN())&amp;":"&amp;ADDRESS(ROW()-1,COLUMN())))+1,"")</f>
        <v>3</v>
      </c>
      <c r="T4" s="18" t="str">
        <f ca="1">IFERROR(INDEX(xl_language[name],MATCH(ROW()-1,xl_search_language4[index],0)),"")</f>
        <v>Chinese (Simplified, PRC)</v>
      </c>
      <c r="U4" s="18"/>
      <c r="V4" s="18">
        <f ca="1">IF(ISNUMBER(SEARCH(ps_search_language5,INDEX(xl_language[name],ROW()-1))),MAX(INDIRECT(ADDRESS(1,COLUMN())&amp;":"&amp;ADDRESS(ROW()-1,COLUMN())))+1,"")</f>
        <v>3</v>
      </c>
      <c r="W4" s="18" t="str">
        <f ca="1">IFERROR(INDEX(xl_language[name],MATCH(ROW()-1,xl_search_language5[index],0)),"")</f>
        <v>Chinese (Simplified, PRC)</v>
      </c>
      <c r="X4" s="18"/>
      <c r="Y4" s="18">
        <f ca="1">IF(ISNUMBER(SEARCH(ps_search_language6,INDEX(xl_language[name],ROW()-1))),MAX(INDIRECT(ADDRESS(1,COLUMN())&amp;":"&amp;ADDRESS(ROW()-1,COLUMN())))+1,"")</f>
        <v>3</v>
      </c>
      <c r="Z4" s="18" t="str">
        <f ca="1">IFERROR(INDEX(xl_language[name],MATCH(ROW()-1,xl_search_language6[index],0)),"")</f>
        <v>Chinese (Simplified, PRC)</v>
      </c>
      <c r="AA4" s="18"/>
      <c r="AB4" s="18">
        <f ca="1">IF(ISNUMBER(SEARCH(ps_search_language7,INDEX(xl_language[name],ROW()-1))),MAX(INDIRECT(ADDRESS(1,COLUMN())&amp;":"&amp;ADDRESS(ROW()-1,COLUMN())))+1,"")</f>
        <v>3</v>
      </c>
      <c r="AC4" s="18" t="str">
        <f ca="1">IFERROR(INDEX(xl_language[name],MATCH(ROW()-1,xl_search_language7[index],0)),"")</f>
        <v>Chinese (Simplified, PRC)</v>
      </c>
      <c r="AD4" s="18"/>
      <c r="AE4" s="18">
        <f ca="1">IF(ISNUMBER(SEARCH(ps_search_language8,INDEX(xl_language[name],ROW()-1))),MAX(INDIRECT(ADDRESS(1,COLUMN())&amp;":"&amp;ADDRESS(ROW()-1,COLUMN())))+1,"")</f>
        <v>3</v>
      </c>
      <c r="AF4" s="18" t="str">
        <f ca="1">IFERROR(INDEX(xl_language[name],MATCH(ROW()-1,xl_search_language8[index],0)),"")</f>
        <v>Chinese (Simplified, PRC)</v>
      </c>
      <c r="AG4" s="18"/>
      <c r="AH4" s="18">
        <f ca="1">IF(AND(IFERROR(xl_quota_variable[spine]=ps_spine_code,FALSE),IFERROR(IF(VALUE(xl_quota_variable[qid])=0,TRUE,IF(INDEX(QDB!K:K,(MATCH(VALUE(xl_quota_variable[qid]),QDB!A:A,0)))&lt;&gt;0,TRUE,FALSE)),FALSE),ISNUMBER(SEARCH(ps_quota_region,INDEX(xl_quota_variable[region],ROW()-1)))),MAX(INDIRECT(ADDRESS(1,COLUMN())&amp;":"&amp;ADDRESS(ROW()-1,COLUMN())))+1,"")</f>
        <v>2</v>
      </c>
      <c r="AI4" s="18" t="str">
        <f ca="1">IFERROR(INDEX(xl_quota_variable[item],MATCH(ROW()-1,xl_search_quota[index],0)),"")</f>
        <v>Chief_Shopper_FMCG</v>
      </c>
      <c r="AJ4" s="18" t="str">
        <f ca="1">IFERROR(INDEX(xl_quota_variable[named_range],MATCH(ROW()-1,xl_search_quota[index],0)),"")</f>
        <v>nr_qdb_chief_fmcg</v>
      </c>
      <c r="AK4" s="18" t="str">
        <f ca="1">IFERROR(INDEX(xl_quota_variable[type],MATCH(ROW()-1,xl_search_quota[index],0)),"")</f>
        <v>Single</v>
      </c>
      <c r="AL4" s="18" t="str">
        <f ca="1">IFERROR(INDEX(xl_quota_variable[origin],MATCH(ROW()-1,xl_search_quota[index],0)),"")</f>
        <v>QDB_CORE</v>
      </c>
      <c r="AM4" s="18" t="str">
        <f ca="1">IFERROR(INDEX(xl_quota_variable[region],MATCH(ROW()-1,xl_search_quota[index],0)),"")</f>
        <v>US</v>
      </c>
    </row>
    <row r="5" spans="1:39">
      <c r="A5" s="18">
        <f ca="1">IF(ISNUMBER(SEARCH(ps_search_adnowcategory,INDEX(xl_project_category[address],ROW()-1))),MAX(INDIRECT(ADDRESS(1,COLUMN())&amp;":"&amp;ADDRESS(ROW()-1,COLUMN())))+1,"")</f>
        <v>4</v>
      </c>
      <c r="B5" s="18" t="str">
        <f ca="1">IFERROR(INDEX(xl_project_category[address],MATCH(ROW()-1,xl_search_adnowcategory[index],0)),"")</f>
        <v>FMCG\Food and Drink\Drink\Alcoholic Drinks</v>
      </c>
      <c r="C5" s="18"/>
      <c r="D5" s="18">
        <f t="shared" ca="1" si="0"/>
        <v>4</v>
      </c>
      <c r="E5" s="18" t="str">
        <f ca="1">IFERROR(INDEX(nr_ad_client_name,MATCH(ROW()-1,xl_search_adnowclientname[index],0)),"")</f>
        <v>3M</v>
      </c>
      <c r="F5" s="18"/>
      <c r="G5" s="18">
        <f t="shared" ca="1" si="1"/>
        <v>4</v>
      </c>
      <c r="H5" s="18" t="str">
        <f ca="1">IFERROR(INDEX(nr_ad_country,MATCH(ROW()-1,xl_search_adnowcountry[index],0)),"")</f>
        <v>Argentina</v>
      </c>
      <c r="I5" s="18"/>
      <c r="J5" s="18">
        <f ca="1">IF(ISNUMBER(SEARCH(ps_search_country_name,INDEX(xl_country[name],ROW()-1))),MAX(INDIRECT(ADDRESS(1,COLUMN())&amp;":"&amp;ADDRESS(ROW()-1,COLUMN())))+1,"")</f>
        <v>4</v>
      </c>
      <c r="K5" s="18" t="str">
        <f ca="1">IFERROR(INDEX(xl_country[name],MATCH(ROW()-1,xl_search_country[index],0)),"")</f>
        <v>Argentina</v>
      </c>
      <c r="L5" s="18"/>
      <c r="M5" s="18">
        <f ca="1">IF(ISNUMBER(SEARCH(ps_search_language2,INDEX(xl_language[name],ROW()-1))),MAX(INDIRECT(ADDRESS(1,COLUMN())&amp;":"&amp;ADDRESS(ROW()-1,COLUMN())))+1,"")</f>
        <v>4</v>
      </c>
      <c r="N5" s="18" t="str">
        <f ca="1">IFERROR(INDEX(xl_language[name],MATCH(ROW()-1,xl_search_language2[index],0)),"")</f>
        <v>Hindi (India)</v>
      </c>
      <c r="O5" s="18"/>
      <c r="P5" s="18">
        <f ca="1">IF(ISNUMBER(SEARCH(ps_search_language3,INDEX(xl_language[name],ROW()-1))),MAX(INDIRECT(ADDRESS(1,COLUMN())&amp;":"&amp;ADDRESS(ROW()-1,COLUMN())))+1,"")</f>
        <v>4</v>
      </c>
      <c r="Q5" s="18" t="str">
        <f ca="1">IFERROR(INDEX(xl_language[name],MATCH(ROW()-1,xl_search_language3[index],0)),"")</f>
        <v>Hindi (India)</v>
      </c>
      <c r="R5" s="18"/>
      <c r="S5" s="18">
        <f ca="1">IF(ISNUMBER(SEARCH(ps_search_language4,INDEX(xl_language[name],ROW()-1))),MAX(INDIRECT(ADDRESS(1,COLUMN())&amp;":"&amp;ADDRESS(ROW()-1,COLUMN())))+1,"")</f>
        <v>4</v>
      </c>
      <c r="T5" s="18" t="str">
        <f ca="1">IFERROR(INDEX(xl_language[name],MATCH(ROW()-1,xl_search_language4[index],0)),"")</f>
        <v>Hindi (India)</v>
      </c>
      <c r="U5" s="18"/>
      <c r="V5" s="18">
        <f ca="1">IF(ISNUMBER(SEARCH(ps_search_language5,INDEX(xl_language[name],ROW()-1))),MAX(INDIRECT(ADDRESS(1,COLUMN())&amp;":"&amp;ADDRESS(ROW()-1,COLUMN())))+1,"")</f>
        <v>4</v>
      </c>
      <c r="W5" s="18" t="str">
        <f ca="1">IFERROR(INDEX(xl_language[name],MATCH(ROW()-1,xl_search_language5[index],0)),"")</f>
        <v>Hindi (India)</v>
      </c>
      <c r="X5" s="18"/>
      <c r="Y5" s="18">
        <f ca="1">IF(ISNUMBER(SEARCH(ps_search_language6,INDEX(xl_language[name],ROW()-1))),MAX(INDIRECT(ADDRESS(1,COLUMN())&amp;":"&amp;ADDRESS(ROW()-1,COLUMN())))+1,"")</f>
        <v>4</v>
      </c>
      <c r="Z5" s="18" t="str">
        <f ca="1">IFERROR(INDEX(xl_language[name],MATCH(ROW()-1,xl_search_language6[index],0)),"")</f>
        <v>Hindi (India)</v>
      </c>
      <c r="AA5" s="18"/>
      <c r="AB5" s="18">
        <f ca="1">IF(ISNUMBER(SEARCH(ps_search_language7,INDEX(xl_language[name],ROW()-1))),MAX(INDIRECT(ADDRESS(1,COLUMN())&amp;":"&amp;ADDRESS(ROW()-1,COLUMN())))+1,"")</f>
        <v>4</v>
      </c>
      <c r="AC5" s="18" t="str">
        <f ca="1">IFERROR(INDEX(xl_language[name],MATCH(ROW()-1,xl_search_language7[index],0)),"")</f>
        <v>Hindi (India)</v>
      </c>
      <c r="AD5" s="18"/>
      <c r="AE5" s="18">
        <f ca="1">IF(ISNUMBER(SEARCH(ps_search_language8,INDEX(xl_language[name],ROW()-1))),MAX(INDIRECT(ADDRESS(1,COLUMN())&amp;":"&amp;ADDRESS(ROW()-1,COLUMN())))+1,"")</f>
        <v>4</v>
      </c>
      <c r="AF5" s="18" t="str">
        <f ca="1">IFERROR(INDEX(xl_language[name],MATCH(ROW()-1,xl_search_language8[index],0)),"")</f>
        <v>Hindi (India)</v>
      </c>
      <c r="AG5" s="18"/>
      <c r="AH5"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5" s="18" t="str">
        <f ca="1">IFERROR(INDEX(xl_quota_variable[item],MATCH(ROW()-1,xl_search_quota[index],0)),"")</f>
        <v>Category_Usage</v>
      </c>
      <c r="AJ5" s="18" t="str">
        <f ca="1">IFERROR(INDEX(xl_quota_variable[named_range],MATCH(ROW()-1,xl_search_quota[index],0)),"")</f>
        <v>nr_qdb_cat_usage</v>
      </c>
      <c r="AK5" s="18" t="str">
        <f ca="1">IFERROR(INDEX(xl_quota_variable[type],MATCH(ROW()-1,xl_search_quota[index],0)),"")</f>
        <v>Single</v>
      </c>
      <c r="AL5" s="18" t="str">
        <f ca="1">IFERROR(INDEX(xl_quota_variable[origin],MATCH(ROW()-1,xl_search_quota[index],0)),"")</f>
        <v>QDB_CORE</v>
      </c>
      <c r="AM5" s="18" t="str">
        <f ca="1">IFERROR(INDEX(xl_quota_variable[region],MATCH(ROW()-1,xl_search_quota[index],0)),"")</f>
        <v>US</v>
      </c>
    </row>
    <row r="6" spans="1:39">
      <c r="A6" s="18">
        <f ca="1">IF(ISNUMBER(SEARCH(ps_search_adnowcategory,INDEX(xl_project_category[address],ROW()-1))),MAX(INDIRECT(ADDRESS(1,COLUMN())&amp;":"&amp;ADDRESS(ROW()-1,COLUMN())))+1,"")</f>
        <v>5</v>
      </c>
      <c r="B6" s="18" t="str">
        <f ca="1">IFERROR(INDEX(xl_project_category[address],MATCH(ROW()-1,xl_search_adnowcategory[index],0)),"")</f>
        <v>FMCG\Food and Drink\Drink\Alcoholic Drinks\Alcopops</v>
      </c>
      <c r="C6" s="18"/>
      <c r="D6" s="18">
        <f t="shared" ca="1" si="0"/>
        <v>5</v>
      </c>
      <c r="E6" s="18" t="str">
        <f ca="1">IFERROR(INDEX(nr_ad_client_name,MATCH(ROW()-1,xl_search_adnowclientname[index],0)),"")</f>
        <v>7-Eleven</v>
      </c>
      <c r="F6" s="18"/>
      <c r="G6" s="18">
        <f t="shared" ca="1" si="1"/>
        <v>5</v>
      </c>
      <c r="H6" s="18" t="str">
        <f ca="1">IFERROR(INDEX(nr_ad_country,MATCH(ROW()-1,xl_search_adnowcountry[index],0)),"")</f>
        <v>Armenia</v>
      </c>
      <c r="I6" s="18"/>
      <c r="J6" s="18">
        <f ca="1">IF(ISNUMBER(SEARCH(ps_search_country_name,INDEX(xl_country[name],ROW()-1))),MAX(INDIRECT(ADDRESS(1,COLUMN())&amp;":"&amp;ADDRESS(ROW()-1,COLUMN())))+1,"")</f>
        <v>5</v>
      </c>
      <c r="K6" s="18" t="str">
        <f ca="1">IFERROR(INDEX(xl_country[name],MATCH(ROW()-1,xl_search_country[index],0)),"")</f>
        <v>Armenia</v>
      </c>
      <c r="L6" s="18"/>
      <c r="M6" s="18">
        <f ca="1">IF(ISNUMBER(SEARCH(ps_search_language2,INDEX(xl_language[name],ROW()-1))),MAX(INDIRECT(ADDRESS(1,COLUMN())&amp;":"&amp;ADDRESS(ROW()-1,COLUMN())))+1,"")</f>
        <v>5</v>
      </c>
      <c r="N6" s="18" t="str">
        <f ca="1">IFERROR(INDEX(xl_language[name],MATCH(ROW()-1,xl_search_language2[index],0)),"")</f>
        <v>Spanish (Spain, International Sort)</v>
      </c>
      <c r="O6" s="18"/>
      <c r="P6" s="18">
        <f ca="1">IF(ISNUMBER(SEARCH(ps_search_language3,INDEX(xl_language[name],ROW()-1))),MAX(INDIRECT(ADDRESS(1,COLUMN())&amp;":"&amp;ADDRESS(ROW()-1,COLUMN())))+1,"")</f>
        <v>5</v>
      </c>
      <c r="Q6" s="18" t="str">
        <f ca="1">IFERROR(INDEX(xl_language[name],MATCH(ROW()-1,xl_search_language3[index],0)),"")</f>
        <v>Spanish (Spain, International Sort)</v>
      </c>
      <c r="R6" s="18"/>
      <c r="S6" s="18">
        <f ca="1">IF(ISNUMBER(SEARCH(ps_search_language4,INDEX(xl_language[name],ROW()-1))),MAX(INDIRECT(ADDRESS(1,COLUMN())&amp;":"&amp;ADDRESS(ROW()-1,COLUMN())))+1,"")</f>
        <v>5</v>
      </c>
      <c r="T6" s="18" t="str">
        <f ca="1">IFERROR(INDEX(xl_language[name],MATCH(ROW()-1,xl_search_language4[index],0)),"")</f>
        <v>Spanish (Spain, International Sort)</v>
      </c>
      <c r="U6" s="18"/>
      <c r="V6" s="18">
        <f ca="1">IF(ISNUMBER(SEARCH(ps_search_language5,INDEX(xl_language[name],ROW()-1))),MAX(INDIRECT(ADDRESS(1,COLUMN())&amp;":"&amp;ADDRESS(ROW()-1,COLUMN())))+1,"")</f>
        <v>5</v>
      </c>
      <c r="W6" s="18" t="str">
        <f ca="1">IFERROR(INDEX(xl_language[name],MATCH(ROW()-1,xl_search_language5[index],0)),"")</f>
        <v>Spanish (Spain, International Sort)</v>
      </c>
      <c r="X6" s="18"/>
      <c r="Y6" s="18">
        <f ca="1">IF(ISNUMBER(SEARCH(ps_search_language6,INDEX(xl_language[name],ROW()-1))),MAX(INDIRECT(ADDRESS(1,COLUMN())&amp;":"&amp;ADDRESS(ROW()-1,COLUMN())))+1,"")</f>
        <v>5</v>
      </c>
      <c r="Z6" s="18" t="str">
        <f ca="1">IFERROR(INDEX(xl_language[name],MATCH(ROW()-1,xl_search_language6[index],0)),"")</f>
        <v>Spanish (Spain, International Sort)</v>
      </c>
      <c r="AA6" s="18"/>
      <c r="AB6" s="18">
        <f ca="1">IF(ISNUMBER(SEARCH(ps_search_language7,INDEX(xl_language[name],ROW()-1))),MAX(INDIRECT(ADDRESS(1,COLUMN())&amp;":"&amp;ADDRESS(ROW()-1,COLUMN())))+1,"")</f>
        <v>5</v>
      </c>
      <c r="AC6" s="18" t="str">
        <f ca="1">IFERROR(INDEX(xl_language[name],MATCH(ROW()-1,xl_search_language7[index],0)),"")</f>
        <v>Spanish (Spain, International Sort)</v>
      </c>
      <c r="AD6" s="18"/>
      <c r="AE6" s="18">
        <f ca="1">IF(ISNUMBER(SEARCH(ps_search_language8,INDEX(xl_language[name],ROW()-1))),MAX(INDIRECT(ADDRESS(1,COLUMN())&amp;":"&amp;ADDRESS(ROW()-1,COLUMN())))+1,"")</f>
        <v>5</v>
      </c>
      <c r="AF6" s="18" t="str">
        <f ca="1">IFERROR(INDEX(xl_language[name],MATCH(ROW()-1,xl_search_language8[index],0)),"")</f>
        <v>Spanish (Spain, International Sort)</v>
      </c>
      <c r="AG6" s="18"/>
      <c r="AH6" s="18">
        <f ca="1">IF(AND(IFERROR(xl_quota_variable[spine]=ps_spine_code,FALSE),IFERROR(IF(VALUE(xl_quota_variable[qid])=0,TRUE,IF(INDEX(QDB!K:K,(MATCH(VALUE(xl_quota_variable[qid]),QDB!A:A,0)))&lt;&gt;0,TRUE,FALSE)),FALSE),ISNUMBER(SEARCH(ps_quota_region,INDEX(xl_quota_variable[region],ROW()-1)))),MAX(INDIRECT(ADDRESS(1,COLUMN())&amp;":"&amp;ADDRESS(ROW()-1,COLUMN())))+1,"")</f>
        <v>3</v>
      </c>
      <c r="AI6" s="18" t="str">
        <f ca="1">IFERROR(INDEX(xl_quota_variable[item],MATCH(ROW()-1,xl_search_quota[index],0)),"")</f>
        <v>US_Regions</v>
      </c>
      <c r="AJ6" s="18" t="str">
        <f ca="1">IFERROR(INDEX(xl_quota_variable[named_range],MATCH(ROW()-1,xl_search_quota[index],0)),"")</f>
        <v>nr_us_regions</v>
      </c>
      <c r="AK6" s="18" t="str">
        <f ca="1">IFERROR(INDEX(xl_quota_variable[type],MATCH(ROW()-1,xl_search_quota[index],0)),"")</f>
        <v>Single</v>
      </c>
      <c r="AL6" s="18" t="str">
        <f ca="1">IFERROR(INDEX(xl_quota_variable[origin],MATCH(ROW()-1,xl_search_quota[index],0)),"")</f>
        <v>REGION</v>
      </c>
      <c r="AM6" s="18" t="str">
        <f ca="1">IFERROR(INDEX(xl_quota_variable[region],MATCH(ROW()-1,xl_search_quota[index],0)),"")</f>
        <v>US</v>
      </c>
    </row>
    <row r="7" spans="1:39">
      <c r="A7" s="18">
        <f ca="1">IF(ISNUMBER(SEARCH(ps_search_adnowcategory,INDEX(xl_project_category[address],ROW()-1))),MAX(INDIRECT(ADDRESS(1,COLUMN())&amp;":"&amp;ADDRESS(ROW()-1,COLUMN())))+1,"")</f>
        <v>6</v>
      </c>
      <c r="B7" s="18" t="str">
        <f ca="1">IFERROR(INDEX(xl_project_category[address],MATCH(ROW()-1,xl_search_adnowcategory[index],0)),"")</f>
        <v>FMCG\Food and Drink\Drink\Alcoholic Drinks\Beer</v>
      </c>
      <c r="C7" s="18"/>
      <c r="D7" s="18">
        <f t="shared" ca="1" si="0"/>
        <v>6</v>
      </c>
      <c r="E7" s="18" t="str">
        <f ca="1">IFERROR(INDEX(nr_ad_client_name,MATCH(ROW()-1,xl_search_adnowclientname[index],0)),"")</f>
        <v>AA</v>
      </c>
      <c r="F7" s="18"/>
      <c r="G7" s="18">
        <f t="shared" ca="1" si="1"/>
        <v>6</v>
      </c>
      <c r="H7" s="18" t="str">
        <f ca="1">IFERROR(INDEX(nr_ad_country,MATCH(ROW()-1,xl_search_adnowcountry[index],0)),"")</f>
        <v>Australia</v>
      </c>
      <c r="I7" s="18"/>
      <c r="J7" s="18">
        <f ca="1">IF(ISNUMBER(SEARCH(ps_search_country_name,INDEX(xl_country[name],ROW()-1))),MAX(INDIRECT(ADDRESS(1,COLUMN())&amp;":"&amp;ADDRESS(ROW()-1,COLUMN())))+1,"")</f>
        <v>6</v>
      </c>
      <c r="K7" s="18" t="str">
        <f ca="1">IFERROR(INDEX(xl_country[name],MATCH(ROW()-1,xl_search_country[index],0)),"")</f>
        <v>Australia</v>
      </c>
      <c r="L7" s="18"/>
      <c r="M7" s="18">
        <f ca="1">IF(ISNUMBER(SEARCH(ps_search_language2,INDEX(xl_language[name],ROW()-1))),MAX(INDIRECT(ADDRESS(1,COLUMN())&amp;":"&amp;ADDRESS(ROW()-1,COLUMN())))+1,"")</f>
        <v>6</v>
      </c>
      <c r="N7" s="18" t="str">
        <f ca="1">IFERROR(INDEX(xl_language[name],MATCH(ROW()-1,xl_search_language2[index],0)),"")</f>
        <v>Spanish (United States)</v>
      </c>
      <c r="O7" s="18"/>
      <c r="P7" s="18">
        <f ca="1">IF(ISNUMBER(SEARCH(ps_search_language3,INDEX(xl_language[name],ROW()-1))),MAX(INDIRECT(ADDRESS(1,COLUMN())&amp;":"&amp;ADDRESS(ROW()-1,COLUMN())))+1,"")</f>
        <v>6</v>
      </c>
      <c r="Q7" s="18" t="str">
        <f ca="1">IFERROR(INDEX(xl_language[name],MATCH(ROW()-1,xl_search_language3[index],0)),"")</f>
        <v>Spanish (United States)</v>
      </c>
      <c r="R7" s="18"/>
      <c r="S7" s="18">
        <f ca="1">IF(ISNUMBER(SEARCH(ps_search_language4,INDEX(xl_language[name],ROW()-1))),MAX(INDIRECT(ADDRESS(1,COLUMN())&amp;":"&amp;ADDRESS(ROW()-1,COLUMN())))+1,"")</f>
        <v>6</v>
      </c>
      <c r="T7" s="18" t="str">
        <f ca="1">IFERROR(INDEX(xl_language[name],MATCH(ROW()-1,xl_search_language4[index],0)),"")</f>
        <v>Spanish (United States)</v>
      </c>
      <c r="U7" s="18"/>
      <c r="V7" s="18">
        <f ca="1">IF(ISNUMBER(SEARCH(ps_search_language5,INDEX(xl_language[name],ROW()-1))),MAX(INDIRECT(ADDRESS(1,COLUMN())&amp;":"&amp;ADDRESS(ROW()-1,COLUMN())))+1,"")</f>
        <v>6</v>
      </c>
      <c r="W7" s="18" t="str">
        <f ca="1">IFERROR(INDEX(xl_language[name],MATCH(ROW()-1,xl_search_language5[index],0)),"")</f>
        <v>Spanish (United States)</v>
      </c>
      <c r="X7" s="18"/>
      <c r="Y7" s="18">
        <f ca="1">IF(ISNUMBER(SEARCH(ps_search_language6,INDEX(xl_language[name],ROW()-1))),MAX(INDIRECT(ADDRESS(1,COLUMN())&amp;":"&amp;ADDRESS(ROW()-1,COLUMN())))+1,"")</f>
        <v>6</v>
      </c>
      <c r="Z7" s="18" t="str">
        <f ca="1">IFERROR(INDEX(xl_language[name],MATCH(ROW()-1,xl_search_language6[index],0)),"")</f>
        <v>Spanish (United States)</v>
      </c>
      <c r="AA7" s="18"/>
      <c r="AB7" s="18">
        <f ca="1">IF(ISNUMBER(SEARCH(ps_search_language7,INDEX(xl_language[name],ROW()-1))),MAX(INDIRECT(ADDRESS(1,COLUMN())&amp;":"&amp;ADDRESS(ROW()-1,COLUMN())))+1,"")</f>
        <v>6</v>
      </c>
      <c r="AC7" s="18" t="str">
        <f ca="1">IFERROR(INDEX(xl_language[name],MATCH(ROW()-1,xl_search_language7[index],0)),"")</f>
        <v>Spanish (United States)</v>
      </c>
      <c r="AD7" s="18"/>
      <c r="AE7" s="18">
        <f ca="1">IF(ISNUMBER(SEARCH(ps_search_language8,INDEX(xl_language[name],ROW()-1))),MAX(INDIRECT(ADDRESS(1,COLUMN())&amp;":"&amp;ADDRESS(ROW()-1,COLUMN())))+1,"")</f>
        <v>6</v>
      </c>
      <c r="AF7" s="18" t="str">
        <f ca="1">IFERROR(INDEX(xl_language[name],MATCH(ROW()-1,xl_search_language8[index],0)),"")</f>
        <v>Spanish (United States)</v>
      </c>
      <c r="AG7" s="18"/>
      <c r="AH7"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7" s="18" t="str">
        <f ca="1">IFERROR(INDEX(xl_quota_variable[item],MATCH(ROW()-1,xl_search_quota[index],0)),"")</f>
        <v>Ethnicity</v>
      </c>
      <c r="AJ7" s="18" t="str">
        <f ca="1">IFERROR(INDEX(xl_quota_variable[named_range],MATCH(ROW()-1,xl_search_quota[index],0)),"")</f>
        <v>nr_us_ethnicity</v>
      </c>
      <c r="AK7" s="18" t="str">
        <f ca="1">IFERROR(INDEX(xl_quota_variable[type],MATCH(ROW()-1,xl_search_quota[index],0)),"")</f>
        <v>Single</v>
      </c>
      <c r="AL7" s="18" t="str">
        <f ca="1">IFERROR(INDEX(xl_quota_variable[origin],MATCH(ROW()-1,xl_search_quota[index],0)),"")</f>
        <v>REGION</v>
      </c>
      <c r="AM7" s="18" t="str">
        <f ca="1">IFERROR(INDEX(xl_quota_variable[region],MATCH(ROW()-1,xl_search_quota[index],0)),"")</f>
        <v>US</v>
      </c>
    </row>
    <row r="8" spans="1:39">
      <c r="A8" s="18">
        <f ca="1">IF(ISNUMBER(SEARCH(ps_search_adnowcategory,INDEX(xl_project_category[address],ROW()-1))),MAX(INDIRECT(ADDRESS(1,COLUMN())&amp;":"&amp;ADDRESS(ROW()-1,COLUMN())))+1,"")</f>
        <v>7</v>
      </c>
      <c r="B8" s="18" t="str">
        <f ca="1">IFERROR(INDEX(xl_project_category[address],MATCH(ROW()-1,xl_search_adnowcategory[index],0)),"")</f>
        <v>FMCG\Food and Drink\Drink\Alcoholic Drinks\Cider</v>
      </c>
      <c r="C8" s="18"/>
      <c r="D8" s="18">
        <f t="shared" ca="1" si="0"/>
        <v>7</v>
      </c>
      <c r="E8" s="18" t="str">
        <f ca="1">IFERROR(INDEX(nr_ad_client_name,MATCH(ROW()-1,xl_search_adnowclientname[index],0)),"")</f>
        <v>AAMI - Insurance</v>
      </c>
      <c r="F8" s="18"/>
      <c r="G8" s="18">
        <f t="shared" ca="1" si="1"/>
        <v>7</v>
      </c>
      <c r="H8" s="18" t="str">
        <f ca="1">IFERROR(INDEX(nr_ad_country,MATCH(ROW()-1,xl_search_adnowcountry[index],0)),"")</f>
        <v>Austria</v>
      </c>
      <c r="I8" s="18"/>
      <c r="J8" s="18">
        <f ca="1">IF(ISNUMBER(SEARCH(ps_search_country_name,INDEX(xl_country[name],ROW()-1))),MAX(INDIRECT(ADDRESS(1,COLUMN())&amp;":"&amp;ADDRESS(ROW()-1,COLUMN())))+1,"")</f>
        <v>7</v>
      </c>
      <c r="K8" s="18" t="str">
        <f ca="1">IFERROR(INDEX(xl_country[name],MATCH(ROW()-1,xl_search_country[index],0)),"")</f>
        <v>Austria</v>
      </c>
      <c r="L8" s="18"/>
      <c r="M8" s="18">
        <f ca="1">IF(ISNUMBER(SEARCH(ps_search_language2,INDEX(xl_language[name],ROW()-1))),MAX(INDIRECT(ADDRESS(1,COLUMN())&amp;":"&amp;ADDRESS(ROW()-1,COLUMN())))+1,"")</f>
        <v>7</v>
      </c>
      <c r="N8" s="18" t="str">
        <f ca="1">IFERROR(INDEX(xl_language[name],MATCH(ROW()-1,xl_search_language2[index],0)),"")</f>
        <v>French (France)</v>
      </c>
      <c r="O8" s="18"/>
      <c r="P8" s="18">
        <f ca="1">IF(ISNUMBER(SEARCH(ps_search_language3,INDEX(xl_language[name],ROW()-1))),MAX(INDIRECT(ADDRESS(1,COLUMN())&amp;":"&amp;ADDRESS(ROW()-1,COLUMN())))+1,"")</f>
        <v>7</v>
      </c>
      <c r="Q8" s="18" t="str">
        <f ca="1">IFERROR(INDEX(xl_language[name],MATCH(ROW()-1,xl_search_language3[index],0)),"")</f>
        <v>French (France)</v>
      </c>
      <c r="R8" s="18"/>
      <c r="S8" s="18">
        <f ca="1">IF(ISNUMBER(SEARCH(ps_search_language4,INDEX(xl_language[name],ROW()-1))),MAX(INDIRECT(ADDRESS(1,COLUMN())&amp;":"&amp;ADDRESS(ROW()-1,COLUMN())))+1,"")</f>
        <v>7</v>
      </c>
      <c r="T8" s="18" t="str">
        <f ca="1">IFERROR(INDEX(xl_language[name],MATCH(ROW()-1,xl_search_language4[index],0)),"")</f>
        <v>French (France)</v>
      </c>
      <c r="U8" s="18"/>
      <c r="V8" s="18">
        <f ca="1">IF(ISNUMBER(SEARCH(ps_search_language5,INDEX(xl_language[name],ROW()-1))),MAX(INDIRECT(ADDRESS(1,COLUMN())&amp;":"&amp;ADDRESS(ROW()-1,COLUMN())))+1,"")</f>
        <v>7</v>
      </c>
      <c r="W8" s="18" t="str">
        <f ca="1">IFERROR(INDEX(xl_language[name],MATCH(ROW()-1,xl_search_language5[index],0)),"")</f>
        <v>French (France)</v>
      </c>
      <c r="X8" s="18"/>
      <c r="Y8" s="18">
        <f ca="1">IF(ISNUMBER(SEARCH(ps_search_language6,INDEX(xl_language[name],ROW()-1))),MAX(INDIRECT(ADDRESS(1,COLUMN())&amp;":"&amp;ADDRESS(ROW()-1,COLUMN())))+1,"")</f>
        <v>7</v>
      </c>
      <c r="Z8" s="18" t="str">
        <f ca="1">IFERROR(INDEX(xl_language[name],MATCH(ROW()-1,xl_search_language6[index],0)),"")</f>
        <v>French (France)</v>
      </c>
      <c r="AA8" s="18"/>
      <c r="AB8" s="18">
        <f ca="1">IF(ISNUMBER(SEARCH(ps_search_language7,INDEX(xl_language[name],ROW()-1))),MAX(INDIRECT(ADDRESS(1,COLUMN())&amp;":"&amp;ADDRESS(ROW()-1,COLUMN())))+1,"")</f>
        <v>7</v>
      </c>
      <c r="AC8" s="18" t="str">
        <f ca="1">IFERROR(INDEX(xl_language[name],MATCH(ROW()-1,xl_search_language7[index],0)),"")</f>
        <v>French (France)</v>
      </c>
      <c r="AD8" s="18"/>
      <c r="AE8" s="18">
        <f ca="1">IF(ISNUMBER(SEARCH(ps_search_language8,INDEX(xl_language[name],ROW()-1))),MAX(INDIRECT(ADDRESS(1,COLUMN())&amp;":"&amp;ADDRESS(ROW()-1,COLUMN())))+1,"")</f>
        <v>7</v>
      </c>
      <c r="AF8" s="18" t="str">
        <f ca="1">IFERROR(INDEX(xl_language[name],MATCH(ROW()-1,xl_search_language8[index],0)),"")</f>
        <v>French (France)</v>
      </c>
      <c r="AG8" s="18"/>
      <c r="AH8"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8" s="18" t="str">
        <f ca="1">IFERROR(INDEX(xl_quota_variable[item],MATCH(ROW()-1,xl_search_quota[index],0)),"")</f>
        <v>Income</v>
      </c>
      <c r="AJ8" s="18" t="str">
        <f ca="1">IFERROR(INDEX(xl_quota_variable[named_range],MATCH(ROW()-1,xl_search_quota[index],0)),"")</f>
        <v>nr_us_income</v>
      </c>
      <c r="AK8" s="18" t="str">
        <f ca="1">IFERROR(INDEX(xl_quota_variable[type],MATCH(ROW()-1,xl_search_quota[index],0)),"")</f>
        <v>Single</v>
      </c>
      <c r="AL8" s="18" t="str">
        <f ca="1">IFERROR(INDEX(xl_quota_variable[origin],MATCH(ROW()-1,xl_search_quota[index],0)),"")</f>
        <v>REGION</v>
      </c>
      <c r="AM8" s="18" t="str">
        <f ca="1">IFERROR(INDEX(xl_quota_variable[region],MATCH(ROW()-1,xl_search_quota[index],0)),"")</f>
        <v>US</v>
      </c>
    </row>
    <row r="9" spans="1:39">
      <c r="A9" s="18">
        <f ca="1">IF(ISNUMBER(SEARCH(ps_search_adnowcategory,INDEX(xl_project_category[address],ROW()-1))),MAX(INDIRECT(ADDRESS(1,COLUMN())&amp;":"&amp;ADDRESS(ROW()-1,COLUMN())))+1,"")</f>
        <v>8</v>
      </c>
      <c r="B9" s="18" t="str">
        <f ca="1">IFERROR(INDEX(xl_project_category[address],MATCH(ROW()-1,xl_search_adnowcategory[index],0)),"")</f>
        <v>FMCG\Food and Drink\Drink\Alcoholic Drinks\Spirits</v>
      </c>
      <c r="C9" s="18"/>
      <c r="D9" s="18">
        <f t="shared" ca="1" si="0"/>
        <v>8</v>
      </c>
      <c r="E9" s="18" t="str">
        <f ca="1">IFERROR(INDEX(nr_ad_client_name,MATCH(ROW()-1,xl_search_adnowclientname[index],0)),"")</f>
        <v>AARP</v>
      </c>
      <c r="F9" s="18"/>
      <c r="G9" s="18">
        <f t="shared" ca="1" si="1"/>
        <v>8</v>
      </c>
      <c r="H9" s="18" t="str">
        <f ca="1">IFERROR(INDEX(nr_ad_country,MATCH(ROW()-1,xl_search_adnowcountry[index],0)),"")</f>
        <v>Azerbaijan</v>
      </c>
      <c r="I9" s="18"/>
      <c r="J9" s="18">
        <f ca="1">IF(ISNUMBER(SEARCH(ps_search_country_name,INDEX(xl_country[name],ROW()-1))),MAX(INDIRECT(ADDRESS(1,COLUMN())&amp;":"&amp;ADDRESS(ROW()-1,COLUMN())))+1,"")</f>
        <v>8</v>
      </c>
      <c r="K9" s="18" t="str">
        <f ca="1">IFERROR(INDEX(xl_country[name],MATCH(ROW()-1,xl_search_country[index],0)),"")</f>
        <v>Azerbaijan</v>
      </c>
      <c r="L9" s="18"/>
      <c r="M9" s="18">
        <f ca="1">IF(ISNUMBER(SEARCH(ps_search_language2,INDEX(xl_language[name],ROW()-1))),MAX(INDIRECT(ADDRESS(1,COLUMN())&amp;":"&amp;ADDRESS(ROW()-1,COLUMN())))+1,"")</f>
        <v>8</v>
      </c>
      <c r="N9" s="18" t="str">
        <f ca="1">IFERROR(INDEX(xl_language[name],MATCH(ROW()-1,xl_search_language2[index],0)),"")</f>
        <v>German (Germany)</v>
      </c>
      <c r="O9" s="18"/>
      <c r="P9" s="18">
        <f ca="1">IF(ISNUMBER(SEARCH(ps_search_language3,INDEX(xl_language[name],ROW()-1))),MAX(INDIRECT(ADDRESS(1,COLUMN())&amp;":"&amp;ADDRESS(ROW()-1,COLUMN())))+1,"")</f>
        <v>8</v>
      </c>
      <c r="Q9" s="18" t="str">
        <f ca="1">IFERROR(INDEX(xl_language[name],MATCH(ROW()-1,xl_search_language3[index],0)),"")</f>
        <v>German (Germany)</v>
      </c>
      <c r="R9" s="18"/>
      <c r="S9" s="18">
        <f ca="1">IF(ISNUMBER(SEARCH(ps_search_language4,INDEX(xl_language[name],ROW()-1))),MAX(INDIRECT(ADDRESS(1,COLUMN())&amp;":"&amp;ADDRESS(ROW()-1,COLUMN())))+1,"")</f>
        <v>8</v>
      </c>
      <c r="T9" s="18" t="str">
        <f ca="1">IFERROR(INDEX(xl_language[name],MATCH(ROW()-1,xl_search_language4[index],0)),"")</f>
        <v>German (Germany)</v>
      </c>
      <c r="U9" s="18"/>
      <c r="V9" s="18">
        <f ca="1">IF(ISNUMBER(SEARCH(ps_search_language5,INDEX(xl_language[name],ROW()-1))),MAX(INDIRECT(ADDRESS(1,COLUMN())&amp;":"&amp;ADDRESS(ROW()-1,COLUMN())))+1,"")</f>
        <v>8</v>
      </c>
      <c r="W9" s="18" t="str">
        <f ca="1">IFERROR(INDEX(xl_language[name],MATCH(ROW()-1,xl_search_language5[index],0)),"")</f>
        <v>German (Germany)</v>
      </c>
      <c r="X9" s="18"/>
      <c r="Y9" s="18">
        <f ca="1">IF(ISNUMBER(SEARCH(ps_search_language6,INDEX(xl_language[name],ROW()-1))),MAX(INDIRECT(ADDRESS(1,COLUMN())&amp;":"&amp;ADDRESS(ROW()-1,COLUMN())))+1,"")</f>
        <v>8</v>
      </c>
      <c r="Z9" s="18" t="str">
        <f ca="1">IFERROR(INDEX(xl_language[name],MATCH(ROW()-1,xl_search_language6[index],0)),"")</f>
        <v>German (Germany)</v>
      </c>
      <c r="AA9" s="18"/>
      <c r="AB9" s="18">
        <f ca="1">IF(ISNUMBER(SEARCH(ps_search_language7,INDEX(xl_language[name],ROW()-1))),MAX(INDIRECT(ADDRESS(1,COLUMN())&amp;":"&amp;ADDRESS(ROW()-1,COLUMN())))+1,"")</f>
        <v>8</v>
      </c>
      <c r="AC9" s="18" t="str">
        <f ca="1">IFERROR(INDEX(xl_language[name],MATCH(ROW()-1,xl_search_language7[index],0)),"")</f>
        <v>German (Germany)</v>
      </c>
      <c r="AD9" s="18"/>
      <c r="AE9" s="18">
        <f ca="1">IF(ISNUMBER(SEARCH(ps_search_language8,INDEX(xl_language[name],ROW()-1))),MAX(INDIRECT(ADDRESS(1,COLUMN())&amp;":"&amp;ADDRESS(ROW()-1,COLUMN())))+1,"")</f>
        <v>8</v>
      </c>
      <c r="AF9" s="18" t="str">
        <f ca="1">IFERROR(INDEX(xl_language[name],MATCH(ROW()-1,xl_search_language8[index],0)),"")</f>
        <v>German (Germany)</v>
      </c>
      <c r="AG9" s="18"/>
      <c r="AH9"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9" s="18" t="str">
        <f ca="1">IFERROR(INDEX(xl_quota_variable[item],MATCH(ROW()-1,xl_search_quota[index],0)),"")</f>
        <v>Canada_Regions</v>
      </c>
      <c r="AJ9" s="18" t="str">
        <f ca="1">IFERROR(INDEX(xl_quota_variable[named_range],MATCH(ROW()-1,xl_search_quota[index],0)),"")</f>
        <v>nr_canada_region</v>
      </c>
      <c r="AK9" s="18" t="str">
        <f ca="1">IFERROR(INDEX(xl_quota_variable[type],MATCH(ROW()-1,xl_search_quota[index],0)),"")</f>
        <v>Single</v>
      </c>
      <c r="AL9" s="18" t="str">
        <f ca="1">IFERROR(INDEX(xl_quota_variable[origin],MATCH(ROW()-1,xl_search_quota[index],0)),"")</f>
        <v>REGION</v>
      </c>
      <c r="AM9" s="18" t="str">
        <f ca="1">IFERROR(INDEX(xl_quota_variable[region],MATCH(ROW()-1,xl_search_quota[index],0)),"")</f>
        <v>US</v>
      </c>
    </row>
    <row r="10" spans="1:39">
      <c r="A10" s="18">
        <f ca="1">IF(ISNUMBER(SEARCH(ps_search_adnowcategory,INDEX(xl_project_category[address],ROW()-1))),MAX(INDIRECT(ADDRESS(1,COLUMN())&amp;":"&amp;ADDRESS(ROW()-1,COLUMN())))+1,"")</f>
        <v>9</v>
      </c>
      <c r="B10" s="18" t="str">
        <f ca="1">IFERROR(INDEX(xl_project_category[address],MATCH(ROW()-1,xl_search_adnowcategory[index],0)),"")</f>
        <v>FMCG\Food and Drink\Drink\Alcoholic Drinks\Test</v>
      </c>
      <c r="C10" s="18"/>
      <c r="D10" s="18">
        <f t="shared" ca="1" si="0"/>
        <v>9</v>
      </c>
      <c r="E10" s="18" t="str">
        <f ca="1">IFERROR(INDEX(nr_ad_client_name,MATCH(ROW()-1,xl_search_adnowclientname[index],0)),"")</f>
        <v>Abba Seafood</v>
      </c>
      <c r="F10" s="18"/>
      <c r="G10" s="18">
        <f t="shared" ca="1" si="1"/>
        <v>9</v>
      </c>
      <c r="H10" s="18" t="str">
        <f ca="1">IFERROR(INDEX(nr_ad_country,MATCH(ROW()-1,xl_search_adnowcountry[index],0)),"")</f>
        <v>Bahrain</v>
      </c>
      <c r="I10" s="18"/>
      <c r="J10" s="18">
        <f ca="1">IF(ISNUMBER(SEARCH(ps_search_country_name,INDEX(xl_country[name],ROW()-1))),MAX(INDIRECT(ADDRESS(1,COLUMN())&amp;":"&amp;ADDRESS(ROW()-1,COLUMN())))+1,"")</f>
        <v>9</v>
      </c>
      <c r="K10" s="18" t="str">
        <f ca="1">IFERROR(INDEX(xl_country[name],MATCH(ROW()-1,xl_search_country[index],0)),"")</f>
        <v>Bahrain</v>
      </c>
      <c r="L10" s="18"/>
      <c r="M10" s="18">
        <f ca="1">IF(ISNUMBER(SEARCH(ps_search_language2,INDEX(xl_language[name],ROW()-1))),MAX(INDIRECT(ADDRESS(1,COLUMN())&amp;":"&amp;ADDRESS(ROW()-1,COLUMN())))+1,"")</f>
        <v>9</v>
      </c>
      <c r="N10" s="18" t="str">
        <f ca="1">IFERROR(INDEX(xl_language[name],MATCH(ROW()-1,xl_search_language2[index],0)),"")</f>
        <v>Indonesian (Indonesia)</v>
      </c>
      <c r="O10" s="18"/>
      <c r="P10" s="18">
        <f ca="1">IF(ISNUMBER(SEARCH(ps_search_language3,INDEX(xl_language[name],ROW()-1))),MAX(INDIRECT(ADDRESS(1,COLUMN())&amp;":"&amp;ADDRESS(ROW()-1,COLUMN())))+1,"")</f>
        <v>9</v>
      </c>
      <c r="Q10" s="18" t="str">
        <f ca="1">IFERROR(INDEX(xl_language[name],MATCH(ROW()-1,xl_search_language3[index],0)),"")</f>
        <v>Indonesian (Indonesia)</v>
      </c>
      <c r="R10" s="18"/>
      <c r="S10" s="18">
        <f ca="1">IF(ISNUMBER(SEARCH(ps_search_language4,INDEX(xl_language[name],ROW()-1))),MAX(INDIRECT(ADDRESS(1,COLUMN())&amp;":"&amp;ADDRESS(ROW()-1,COLUMN())))+1,"")</f>
        <v>9</v>
      </c>
      <c r="T10" s="18" t="str">
        <f ca="1">IFERROR(INDEX(xl_language[name],MATCH(ROW()-1,xl_search_language4[index],0)),"")</f>
        <v>Indonesian (Indonesia)</v>
      </c>
      <c r="U10" s="18"/>
      <c r="V10" s="18">
        <f ca="1">IF(ISNUMBER(SEARCH(ps_search_language5,INDEX(xl_language[name],ROW()-1))),MAX(INDIRECT(ADDRESS(1,COLUMN())&amp;":"&amp;ADDRESS(ROW()-1,COLUMN())))+1,"")</f>
        <v>9</v>
      </c>
      <c r="W10" s="18" t="str">
        <f ca="1">IFERROR(INDEX(xl_language[name],MATCH(ROW()-1,xl_search_language5[index],0)),"")</f>
        <v>Indonesian (Indonesia)</v>
      </c>
      <c r="X10" s="18"/>
      <c r="Y10" s="18">
        <f ca="1">IF(ISNUMBER(SEARCH(ps_search_language6,INDEX(xl_language[name],ROW()-1))),MAX(INDIRECT(ADDRESS(1,COLUMN())&amp;":"&amp;ADDRESS(ROW()-1,COLUMN())))+1,"")</f>
        <v>9</v>
      </c>
      <c r="Z10" s="18" t="str">
        <f ca="1">IFERROR(INDEX(xl_language[name],MATCH(ROW()-1,xl_search_language6[index],0)),"")</f>
        <v>Indonesian (Indonesia)</v>
      </c>
      <c r="AA10" s="18"/>
      <c r="AB10" s="18">
        <f ca="1">IF(ISNUMBER(SEARCH(ps_search_language7,INDEX(xl_language[name],ROW()-1))),MAX(INDIRECT(ADDRESS(1,COLUMN())&amp;":"&amp;ADDRESS(ROW()-1,COLUMN())))+1,"")</f>
        <v>9</v>
      </c>
      <c r="AC10" s="18" t="str">
        <f ca="1">IFERROR(INDEX(xl_language[name],MATCH(ROW()-1,xl_search_language7[index],0)),"")</f>
        <v>Indonesian (Indonesia)</v>
      </c>
      <c r="AD10" s="18"/>
      <c r="AE10" s="18">
        <f ca="1">IF(ISNUMBER(SEARCH(ps_search_language8,INDEX(xl_language[name],ROW()-1))),MAX(INDIRECT(ADDRESS(1,COLUMN())&amp;":"&amp;ADDRESS(ROW()-1,COLUMN())))+1,"")</f>
        <v>9</v>
      </c>
      <c r="AF10" s="18" t="str">
        <f ca="1">IFERROR(INDEX(xl_language[name],MATCH(ROW()-1,xl_search_language8[index],0)),"")</f>
        <v>Indonesian (Indonesia)</v>
      </c>
      <c r="AG10" s="18"/>
      <c r="AH10" s="18">
        <f ca="1">IF(AND(IFERROR(xl_quota_variable[spine]=ps_spine_code,FALSE),IFERROR(IF(VALUE(xl_quota_variable[qid])=0,TRUE,IF(INDEX(QDB!K:K,(MATCH(VALUE(xl_quota_variable[qid]),QDB!A:A,0)))&lt;&gt;0,TRUE,FALSE)),FALSE),ISNUMBER(SEARCH(ps_quota_region,INDEX(xl_quota_variable[region],ROW()-1)))),MAX(INDIRECT(ADDRESS(1,COLUMN())&amp;":"&amp;ADDRESS(ROW()-1,COLUMN())))+1,"")</f>
        <v>4</v>
      </c>
      <c r="AI10" s="18" t="str">
        <f ca="1">IFERROR(INDEX(xl_quota_variable[item],MATCH(ROW()-1,xl_search_quota[index],0)),"")</f>
        <v/>
      </c>
      <c r="AJ10" s="18" t="str">
        <f ca="1">IFERROR(INDEX(xl_quota_variable[named_range],MATCH(ROW()-1,xl_search_quota[index],0)),"")</f>
        <v/>
      </c>
      <c r="AK10" s="18" t="str">
        <f ca="1">IFERROR(INDEX(xl_quota_variable[type],MATCH(ROW()-1,xl_search_quota[index],0)),"")</f>
        <v/>
      </c>
      <c r="AL10" s="18" t="str">
        <f ca="1">IFERROR(INDEX(xl_quota_variable[origin],MATCH(ROW()-1,xl_search_quota[index],0)),"")</f>
        <v/>
      </c>
      <c r="AM10" s="18" t="str">
        <f ca="1">IFERROR(INDEX(xl_quota_variable[region],MATCH(ROW()-1,xl_search_quota[index],0)),"")</f>
        <v/>
      </c>
    </row>
    <row r="11" spans="1:39">
      <c r="A11" s="18">
        <f ca="1">IF(ISNUMBER(SEARCH(ps_search_adnowcategory,INDEX(xl_project_category[address],ROW()-1))),MAX(INDIRECT(ADDRESS(1,COLUMN())&amp;":"&amp;ADDRESS(ROW()-1,COLUMN())))+1,"")</f>
        <v>10</v>
      </c>
      <c r="B11" s="18" t="str">
        <f ca="1">IFERROR(INDEX(xl_project_category[address],MATCH(ROW()-1,xl_search_adnowcategory[index],0)),"")</f>
        <v>FMCG\Food and Drink\Drink\Alcoholic Drinks\Wine</v>
      </c>
      <c r="C11" s="18"/>
      <c r="D11" s="18">
        <f t="shared" ca="1" si="0"/>
        <v>10</v>
      </c>
      <c r="E11" s="18" t="str">
        <f ca="1">IFERROR(INDEX(nr_ad_client_name,MATCH(ROW()-1,xl_search_adnowclientname[index],0)),"")</f>
        <v>Abbey</v>
      </c>
      <c r="F11" s="18"/>
      <c r="G11" s="18">
        <f t="shared" ca="1" si="1"/>
        <v>10</v>
      </c>
      <c r="H11" s="18" t="str">
        <f ca="1">IFERROR(INDEX(nr_ad_country,MATCH(ROW()-1,xl_search_adnowcountry[index],0)),"")</f>
        <v>Bangladesh</v>
      </c>
      <c r="I11" s="18"/>
      <c r="J11" s="18">
        <f ca="1">IF(ISNUMBER(SEARCH(ps_search_country_name,INDEX(xl_country[name],ROW()-1))),MAX(INDIRECT(ADDRESS(1,COLUMN())&amp;":"&amp;ADDRESS(ROW()-1,COLUMN())))+1,"")</f>
        <v>10</v>
      </c>
      <c r="K11" s="18" t="str">
        <f ca="1">IFERROR(INDEX(xl_country[name],MATCH(ROW()-1,xl_search_country[index],0)),"")</f>
        <v>Bangladesh</v>
      </c>
      <c r="L11" s="18"/>
      <c r="M11" s="18">
        <f ca="1">IF(ISNUMBER(SEARCH(ps_search_language2,INDEX(xl_language[name],ROW()-1))),MAX(INDIRECT(ADDRESS(1,COLUMN())&amp;":"&amp;ADDRESS(ROW()-1,COLUMN())))+1,"")</f>
        <v>10</v>
      </c>
      <c r="N11" s="18" t="str">
        <f ca="1">IFERROR(INDEX(xl_language[name],MATCH(ROW()-1,xl_search_language2[index],0)),"")</f>
        <v>Portuguese (Brazil)</v>
      </c>
      <c r="O11" s="18"/>
      <c r="P11" s="18">
        <f ca="1">IF(ISNUMBER(SEARCH(ps_search_language3,INDEX(xl_language[name],ROW()-1))),MAX(INDIRECT(ADDRESS(1,COLUMN())&amp;":"&amp;ADDRESS(ROW()-1,COLUMN())))+1,"")</f>
        <v>10</v>
      </c>
      <c r="Q11" s="18" t="str">
        <f ca="1">IFERROR(INDEX(xl_language[name],MATCH(ROW()-1,xl_search_language3[index],0)),"")</f>
        <v>Portuguese (Brazil)</v>
      </c>
      <c r="R11" s="18"/>
      <c r="S11" s="18">
        <f ca="1">IF(ISNUMBER(SEARCH(ps_search_language4,INDEX(xl_language[name],ROW()-1))),MAX(INDIRECT(ADDRESS(1,COLUMN())&amp;":"&amp;ADDRESS(ROW()-1,COLUMN())))+1,"")</f>
        <v>10</v>
      </c>
      <c r="T11" s="18" t="str">
        <f ca="1">IFERROR(INDEX(xl_language[name],MATCH(ROW()-1,xl_search_language4[index],0)),"")</f>
        <v>Portuguese (Brazil)</v>
      </c>
      <c r="U11" s="18"/>
      <c r="V11" s="18">
        <f ca="1">IF(ISNUMBER(SEARCH(ps_search_language5,INDEX(xl_language[name],ROW()-1))),MAX(INDIRECT(ADDRESS(1,COLUMN())&amp;":"&amp;ADDRESS(ROW()-1,COLUMN())))+1,"")</f>
        <v>10</v>
      </c>
      <c r="W11" s="18" t="str">
        <f ca="1">IFERROR(INDEX(xl_language[name],MATCH(ROW()-1,xl_search_language5[index],0)),"")</f>
        <v>Portuguese (Brazil)</v>
      </c>
      <c r="X11" s="18"/>
      <c r="Y11" s="18">
        <f ca="1">IF(ISNUMBER(SEARCH(ps_search_language6,INDEX(xl_language[name],ROW()-1))),MAX(INDIRECT(ADDRESS(1,COLUMN())&amp;":"&amp;ADDRESS(ROW()-1,COLUMN())))+1,"")</f>
        <v>10</v>
      </c>
      <c r="Z11" s="18" t="str">
        <f ca="1">IFERROR(INDEX(xl_language[name],MATCH(ROW()-1,xl_search_language6[index],0)),"")</f>
        <v>Portuguese (Brazil)</v>
      </c>
      <c r="AA11" s="18"/>
      <c r="AB11" s="18">
        <f ca="1">IF(ISNUMBER(SEARCH(ps_search_language7,INDEX(xl_language[name],ROW()-1))),MAX(INDIRECT(ADDRESS(1,COLUMN())&amp;":"&amp;ADDRESS(ROW()-1,COLUMN())))+1,"")</f>
        <v>10</v>
      </c>
      <c r="AC11" s="18" t="str">
        <f ca="1">IFERROR(INDEX(xl_language[name],MATCH(ROW()-1,xl_search_language7[index],0)),"")</f>
        <v>Portuguese (Brazil)</v>
      </c>
      <c r="AD11" s="18"/>
      <c r="AE11" s="18">
        <f ca="1">IF(ISNUMBER(SEARCH(ps_search_language8,INDEX(xl_language[name],ROW()-1))),MAX(INDIRECT(ADDRESS(1,COLUMN())&amp;":"&amp;ADDRESS(ROW()-1,COLUMN())))+1,"")</f>
        <v>10</v>
      </c>
      <c r="AF11" s="18" t="str">
        <f ca="1">IFERROR(INDEX(xl_language[name],MATCH(ROW()-1,xl_search_language8[index],0)),"")</f>
        <v>Portuguese (Brazil)</v>
      </c>
      <c r="AG11" s="18"/>
      <c r="AH11" s="18">
        <f ca="1">IF(AND(IFERROR(xl_quota_variable[spine]=ps_spine_code,FALSE),IFERROR(IF(VALUE(xl_quota_variable[qid])=0,TRUE,IF(INDEX(QDB!K:K,(MATCH(VALUE(xl_quota_variable[qid]),QDB!A:A,0)))&lt;&gt;0,TRUE,FALSE)),FALSE),ISNUMBER(SEARCH(ps_quota_region,INDEX(xl_quota_variable[region],ROW()-1)))),MAX(INDIRECT(ADDRESS(1,COLUMN())&amp;":"&amp;ADDRESS(ROW()-1,COLUMN())))+1,"")</f>
        <v>5</v>
      </c>
      <c r="AI11" s="18" t="str">
        <f ca="1">IFERROR(INDEX(xl_quota_variable[item],MATCH(ROW()-1,xl_search_quota[index],0)),"")</f>
        <v/>
      </c>
      <c r="AJ11" s="18" t="str">
        <f ca="1">IFERROR(INDEX(xl_quota_variable[named_range],MATCH(ROW()-1,xl_search_quota[index],0)),"")</f>
        <v/>
      </c>
      <c r="AK11" s="18" t="str">
        <f ca="1">IFERROR(INDEX(xl_quota_variable[type],MATCH(ROW()-1,xl_search_quota[index],0)),"")</f>
        <v/>
      </c>
      <c r="AL11" s="18" t="str">
        <f ca="1">IFERROR(INDEX(xl_quota_variable[origin],MATCH(ROW()-1,xl_search_quota[index],0)),"")</f>
        <v/>
      </c>
      <c r="AM11" s="18" t="str">
        <f ca="1">IFERROR(INDEX(xl_quota_variable[region],MATCH(ROW()-1,xl_search_quota[index],0)),"")</f>
        <v/>
      </c>
    </row>
    <row r="12" spans="1:39">
      <c r="A12" s="18">
        <f ca="1">IF(ISNUMBER(SEARCH(ps_search_adnowcategory,INDEX(xl_project_category[address],ROW()-1))),MAX(INDIRECT(ADDRESS(1,COLUMN())&amp;":"&amp;ADDRESS(ROW()-1,COLUMN())))+1,"")</f>
        <v>11</v>
      </c>
      <c r="B12" s="18" t="str">
        <f ca="1">IFERROR(INDEX(xl_project_category[address],MATCH(ROW()-1,xl_search_adnowcategory[index],0)),"")</f>
        <v>FMCG\Food and Drink\Drink\Hot drinks</v>
      </c>
      <c r="C12" s="18"/>
      <c r="D12" s="18">
        <f t="shared" ca="1" si="0"/>
        <v>11</v>
      </c>
      <c r="E12" s="18" t="str">
        <f ca="1">IFERROR(INDEX(nr_ad_client_name,MATCH(ROW()-1,xl_search_adnowclientname[index],0)),"")</f>
        <v>Abbott Laboratories</v>
      </c>
      <c r="F12" s="18"/>
      <c r="G12" s="18">
        <f t="shared" ca="1" si="1"/>
        <v>11</v>
      </c>
      <c r="H12" s="18" t="str">
        <f ca="1">IFERROR(INDEX(nr_ad_country,MATCH(ROW()-1,xl_search_adnowcountry[index],0)),"")</f>
        <v>Belgium</v>
      </c>
      <c r="I12" s="18"/>
      <c r="J12" s="18">
        <f ca="1">IF(ISNUMBER(SEARCH(ps_search_country_name,INDEX(xl_country[name],ROW()-1))),MAX(INDIRECT(ADDRESS(1,COLUMN())&amp;":"&amp;ADDRESS(ROW()-1,COLUMN())))+1,"")</f>
        <v>11</v>
      </c>
      <c r="K12" s="18" t="str">
        <f ca="1">IFERROR(INDEX(xl_country[name],MATCH(ROW()-1,xl_search_country[index],0)),"")</f>
        <v>Belarus</v>
      </c>
      <c r="L12" s="18"/>
      <c r="M12" s="18">
        <f ca="1">IF(ISNUMBER(SEARCH(ps_search_language2,INDEX(xl_language[name],ROW()-1))),MAX(INDIRECT(ADDRESS(1,COLUMN())&amp;":"&amp;ADDRESS(ROW()-1,COLUMN())))+1,"")</f>
        <v>11</v>
      </c>
      <c r="N12" s="18" t="str">
        <f ca="1">IFERROR(INDEX(xl_language[name],MATCH(ROW()-1,xl_search_language2[index],0)),"")</f>
        <v>Japanese (Japan)</v>
      </c>
      <c r="O12" s="18"/>
      <c r="P12" s="18">
        <f ca="1">IF(ISNUMBER(SEARCH(ps_search_language3,INDEX(xl_language[name],ROW()-1))),MAX(INDIRECT(ADDRESS(1,COLUMN())&amp;":"&amp;ADDRESS(ROW()-1,COLUMN())))+1,"")</f>
        <v>11</v>
      </c>
      <c r="Q12" s="18" t="str">
        <f ca="1">IFERROR(INDEX(xl_language[name],MATCH(ROW()-1,xl_search_language3[index],0)),"")</f>
        <v>Japanese (Japan)</v>
      </c>
      <c r="R12" s="18"/>
      <c r="S12" s="18">
        <f ca="1">IF(ISNUMBER(SEARCH(ps_search_language4,INDEX(xl_language[name],ROW()-1))),MAX(INDIRECT(ADDRESS(1,COLUMN())&amp;":"&amp;ADDRESS(ROW()-1,COLUMN())))+1,"")</f>
        <v>11</v>
      </c>
      <c r="T12" s="18" t="str">
        <f ca="1">IFERROR(INDEX(xl_language[name],MATCH(ROW()-1,xl_search_language4[index],0)),"")</f>
        <v>Japanese (Japan)</v>
      </c>
      <c r="U12" s="18"/>
      <c r="V12" s="18">
        <f ca="1">IF(ISNUMBER(SEARCH(ps_search_language5,INDEX(xl_language[name],ROW()-1))),MAX(INDIRECT(ADDRESS(1,COLUMN())&amp;":"&amp;ADDRESS(ROW()-1,COLUMN())))+1,"")</f>
        <v>11</v>
      </c>
      <c r="W12" s="18" t="str">
        <f ca="1">IFERROR(INDEX(xl_language[name],MATCH(ROW()-1,xl_search_language5[index],0)),"")</f>
        <v>Japanese (Japan)</v>
      </c>
      <c r="X12" s="18"/>
      <c r="Y12" s="18">
        <f ca="1">IF(ISNUMBER(SEARCH(ps_search_language6,INDEX(xl_language[name],ROW()-1))),MAX(INDIRECT(ADDRESS(1,COLUMN())&amp;":"&amp;ADDRESS(ROW()-1,COLUMN())))+1,"")</f>
        <v>11</v>
      </c>
      <c r="Z12" s="18" t="str">
        <f ca="1">IFERROR(INDEX(xl_language[name],MATCH(ROW()-1,xl_search_language6[index],0)),"")</f>
        <v>Japanese (Japan)</v>
      </c>
      <c r="AA12" s="18"/>
      <c r="AB12" s="18">
        <f ca="1">IF(ISNUMBER(SEARCH(ps_search_language7,INDEX(xl_language[name],ROW()-1))),MAX(INDIRECT(ADDRESS(1,COLUMN())&amp;":"&amp;ADDRESS(ROW()-1,COLUMN())))+1,"")</f>
        <v>11</v>
      </c>
      <c r="AC12" s="18" t="str">
        <f ca="1">IFERROR(INDEX(xl_language[name],MATCH(ROW()-1,xl_search_language7[index],0)),"")</f>
        <v>Japanese (Japan)</v>
      </c>
      <c r="AD12" s="18"/>
      <c r="AE12" s="18">
        <f ca="1">IF(ISNUMBER(SEARCH(ps_search_language8,INDEX(xl_language[name],ROW()-1))),MAX(INDIRECT(ADDRESS(1,COLUMN())&amp;":"&amp;ADDRESS(ROW()-1,COLUMN())))+1,"")</f>
        <v>11</v>
      </c>
      <c r="AF12" s="18" t="str">
        <f ca="1">IFERROR(INDEX(xl_language[name],MATCH(ROW()-1,xl_search_language8[index],0)),"")</f>
        <v>Japanese (Japan)</v>
      </c>
      <c r="AG12" s="18"/>
      <c r="AH12" s="18">
        <f ca="1">IF(AND(IFERROR(xl_quota_variable[spine]=ps_spine_code,FALSE),IFERROR(IF(VALUE(xl_quota_variable[qid])=0,TRUE,IF(INDEX(QDB!K:K,(MATCH(VALUE(xl_quota_variable[qid]),QDB!A:A,0)))&lt;&gt;0,TRUE,FALSE)),FALSE),ISNUMBER(SEARCH(ps_quota_region,INDEX(xl_quota_variable[region],ROW()-1)))),MAX(INDIRECT(ADDRESS(1,COLUMN())&amp;":"&amp;ADDRESS(ROW()-1,COLUMN())))+1,"")</f>
        <v>6</v>
      </c>
      <c r="AI12" s="18" t="str">
        <f ca="1">IFERROR(INDEX(xl_quota_variable[item],MATCH(ROW()-1,xl_search_quota[index],0)),"")</f>
        <v/>
      </c>
      <c r="AJ12" s="18" t="str">
        <f ca="1">IFERROR(INDEX(xl_quota_variable[named_range],MATCH(ROW()-1,xl_search_quota[index],0)),"")</f>
        <v/>
      </c>
      <c r="AK12" s="18" t="str">
        <f ca="1">IFERROR(INDEX(xl_quota_variable[type],MATCH(ROW()-1,xl_search_quota[index],0)),"")</f>
        <v/>
      </c>
      <c r="AL12" s="18" t="str">
        <f ca="1">IFERROR(INDEX(xl_quota_variable[origin],MATCH(ROW()-1,xl_search_quota[index],0)),"")</f>
        <v/>
      </c>
      <c r="AM12" s="18" t="str">
        <f ca="1">IFERROR(INDEX(xl_quota_variable[region],MATCH(ROW()-1,xl_search_quota[index],0)),"")</f>
        <v/>
      </c>
    </row>
    <row r="13" spans="1:39">
      <c r="A13" s="18">
        <f ca="1">IF(ISNUMBER(SEARCH(ps_search_adnowcategory,INDEX(xl_project_category[address],ROW()-1))),MAX(INDIRECT(ADDRESS(1,COLUMN())&amp;":"&amp;ADDRESS(ROW()-1,COLUMN())))+1,"")</f>
        <v>12</v>
      </c>
      <c r="B13" s="18" t="str">
        <f ca="1">IFERROR(INDEX(xl_project_category[address],MATCH(ROW()-1,xl_search_adnowcategory[index],0)),"")</f>
        <v>FMCG\Food and Drink\Drink\Hot drinks\Coffee</v>
      </c>
      <c r="C13" s="18"/>
      <c r="D13" s="18">
        <f t="shared" ca="1" si="0"/>
        <v>12</v>
      </c>
      <c r="E13" s="18" t="str">
        <f ca="1">IFERROR(INDEX(nr_ad_client_name,MATCH(ROW()-1,xl_search_adnowclientname[index],0)),"")</f>
        <v>Abbott Mead Vickers</v>
      </c>
      <c r="F13" s="18"/>
      <c r="G13" s="18">
        <f t="shared" ca="1" si="1"/>
        <v>12</v>
      </c>
      <c r="H13" s="18" t="str">
        <f ca="1">IFERROR(INDEX(nr_ad_country,MATCH(ROW()-1,xl_search_adnowcountry[index],0)),"")</f>
        <v>Bolivia</v>
      </c>
      <c r="I13" s="18"/>
      <c r="J13" s="18">
        <f ca="1">IF(ISNUMBER(SEARCH(ps_search_country_name,INDEX(xl_country[name],ROW()-1))),MAX(INDIRECT(ADDRESS(1,COLUMN())&amp;":"&amp;ADDRESS(ROW()-1,COLUMN())))+1,"")</f>
        <v>12</v>
      </c>
      <c r="K13" s="18" t="str">
        <f ca="1">IFERROR(INDEX(xl_country[name],MATCH(ROW()-1,xl_search_country[index],0)),"")</f>
        <v>Belgium</v>
      </c>
      <c r="L13" s="18"/>
      <c r="M13" s="18">
        <f ca="1">IF(ISNUMBER(SEARCH(ps_search_language2,INDEX(xl_language[name],ROW()-1))),MAX(INDIRECT(ADDRESS(1,COLUMN())&amp;":"&amp;ADDRESS(ROW()-1,COLUMN())))+1,"")</f>
        <v>12</v>
      </c>
      <c r="N13" s="18" t="str">
        <f ca="1">IFERROR(INDEX(xl_language[name],MATCH(ROW()-1,xl_search_language2[index],0)),"")</f>
        <v>Afrikaans (South Africa)</v>
      </c>
      <c r="O13" s="18"/>
      <c r="P13" s="18">
        <f ca="1">IF(ISNUMBER(SEARCH(ps_search_language3,INDEX(xl_language[name],ROW()-1))),MAX(INDIRECT(ADDRESS(1,COLUMN())&amp;":"&amp;ADDRESS(ROW()-1,COLUMN())))+1,"")</f>
        <v>12</v>
      </c>
      <c r="Q13" s="18" t="str">
        <f ca="1">IFERROR(INDEX(xl_language[name],MATCH(ROW()-1,xl_search_language3[index],0)),"")</f>
        <v>Afrikaans (South Africa)</v>
      </c>
      <c r="R13" s="18"/>
      <c r="S13" s="18">
        <f ca="1">IF(ISNUMBER(SEARCH(ps_search_language4,INDEX(xl_language[name],ROW()-1))),MAX(INDIRECT(ADDRESS(1,COLUMN())&amp;":"&amp;ADDRESS(ROW()-1,COLUMN())))+1,"")</f>
        <v>12</v>
      </c>
      <c r="T13" s="18" t="str">
        <f ca="1">IFERROR(INDEX(xl_language[name],MATCH(ROW()-1,xl_search_language4[index],0)),"")</f>
        <v>Afrikaans (South Africa)</v>
      </c>
      <c r="U13" s="18"/>
      <c r="V13" s="18">
        <f ca="1">IF(ISNUMBER(SEARCH(ps_search_language5,INDEX(xl_language[name],ROW()-1))),MAX(INDIRECT(ADDRESS(1,COLUMN())&amp;":"&amp;ADDRESS(ROW()-1,COLUMN())))+1,"")</f>
        <v>12</v>
      </c>
      <c r="W13" s="18" t="str">
        <f ca="1">IFERROR(INDEX(xl_language[name],MATCH(ROW()-1,xl_search_language5[index],0)),"")</f>
        <v>Afrikaans (South Africa)</v>
      </c>
      <c r="X13" s="18"/>
      <c r="Y13" s="18">
        <f ca="1">IF(ISNUMBER(SEARCH(ps_search_language6,INDEX(xl_language[name],ROW()-1))),MAX(INDIRECT(ADDRESS(1,COLUMN())&amp;":"&amp;ADDRESS(ROW()-1,COLUMN())))+1,"")</f>
        <v>12</v>
      </c>
      <c r="Z13" s="18" t="str">
        <f ca="1">IFERROR(INDEX(xl_language[name],MATCH(ROW()-1,xl_search_language6[index],0)),"")</f>
        <v>Afrikaans (South Africa)</v>
      </c>
      <c r="AA13" s="18"/>
      <c r="AB13" s="18">
        <f ca="1">IF(ISNUMBER(SEARCH(ps_search_language7,INDEX(xl_language[name],ROW()-1))),MAX(INDIRECT(ADDRESS(1,COLUMN())&amp;":"&amp;ADDRESS(ROW()-1,COLUMN())))+1,"")</f>
        <v>12</v>
      </c>
      <c r="AC13" s="18" t="str">
        <f ca="1">IFERROR(INDEX(xl_language[name],MATCH(ROW()-1,xl_search_language7[index],0)),"")</f>
        <v>Afrikaans (South Africa)</v>
      </c>
      <c r="AD13" s="18"/>
      <c r="AE13" s="18">
        <f ca="1">IF(ISNUMBER(SEARCH(ps_search_language8,INDEX(xl_language[name],ROW()-1))),MAX(INDIRECT(ADDRESS(1,COLUMN())&amp;":"&amp;ADDRESS(ROW()-1,COLUMN())))+1,"")</f>
        <v>12</v>
      </c>
      <c r="AF13" s="18" t="str">
        <f ca="1">IFERROR(INDEX(xl_language[name],MATCH(ROW()-1,xl_search_language8[index],0)),"")</f>
        <v>Afrikaans (South Africa)</v>
      </c>
      <c r="AG13" s="18"/>
      <c r="AH13" s="18">
        <f ca="1">IF(AND(IFERROR(xl_quota_variable[spine]=ps_spine_code,FALSE),IFERROR(IF(VALUE(xl_quota_variable[qid])=0,TRUE,IF(INDEX(QDB!K:K,(MATCH(VALUE(xl_quota_variable[qid]),QDB!A:A,0)))&lt;&gt;0,TRUE,FALSE)),FALSE),ISNUMBER(SEARCH(ps_quota_region,INDEX(xl_quota_variable[region],ROW()-1)))),MAX(INDIRECT(ADDRESS(1,COLUMN())&amp;":"&amp;ADDRESS(ROW()-1,COLUMN())))+1,"")</f>
        <v>7</v>
      </c>
      <c r="AI13" s="18" t="str">
        <f ca="1">IFERROR(INDEX(xl_quota_variable[item],MATCH(ROW()-1,xl_search_quota[index],0)),"")</f>
        <v/>
      </c>
      <c r="AJ13" s="18" t="str">
        <f ca="1">IFERROR(INDEX(xl_quota_variable[named_range],MATCH(ROW()-1,xl_search_quota[index],0)),"")</f>
        <v/>
      </c>
      <c r="AK13" s="18" t="str">
        <f ca="1">IFERROR(INDEX(xl_quota_variable[type],MATCH(ROW()-1,xl_search_quota[index],0)),"")</f>
        <v/>
      </c>
      <c r="AL13" s="18" t="str">
        <f ca="1">IFERROR(INDEX(xl_quota_variable[origin],MATCH(ROW()-1,xl_search_quota[index],0)),"")</f>
        <v/>
      </c>
      <c r="AM13" s="18" t="str">
        <f ca="1">IFERROR(INDEX(xl_quota_variable[region],MATCH(ROW()-1,xl_search_quota[index],0)),"")</f>
        <v/>
      </c>
    </row>
    <row r="14" spans="1:39">
      <c r="A14" s="18">
        <f ca="1">IF(ISNUMBER(SEARCH(ps_search_adnowcategory,INDEX(xl_project_category[address],ROW()-1))),MAX(INDIRECT(ADDRESS(1,COLUMN())&amp;":"&amp;ADDRESS(ROW()-1,COLUMN())))+1,"")</f>
        <v>13</v>
      </c>
      <c r="B14" s="18" t="str">
        <f ca="1">IFERROR(INDEX(xl_project_category[address],MATCH(ROW()-1,xl_search_adnowcategory[index],0)),"")</f>
        <v>FMCG\Food and Drink\Drink\Hot drinks\Coffee Creamer</v>
      </c>
      <c r="C14" s="18"/>
      <c r="D14" s="18">
        <f t="shared" ca="1" si="0"/>
        <v>13</v>
      </c>
      <c r="E14" s="18" t="str">
        <f ca="1">IFERROR(INDEX(nr_ad_client_name,MATCH(ROW()-1,xl_search_adnowclientname[index],0)),"")</f>
        <v>Abbott Nutrition</v>
      </c>
      <c r="F14" s="18"/>
      <c r="G14" s="18">
        <f t="shared" ca="1" si="1"/>
        <v>13</v>
      </c>
      <c r="H14" s="18" t="str">
        <f ca="1">IFERROR(INDEX(nr_ad_country,MATCH(ROW()-1,xl_search_adnowcountry[index],0)),"")</f>
        <v>Bosnia And Herzegovina</v>
      </c>
      <c r="I14" s="18"/>
      <c r="J14" s="18">
        <f ca="1">IF(ISNUMBER(SEARCH(ps_search_country_name,INDEX(xl_country[name],ROW()-1))),MAX(INDIRECT(ADDRESS(1,COLUMN())&amp;":"&amp;ADDRESS(ROW()-1,COLUMN())))+1,"")</f>
        <v>13</v>
      </c>
      <c r="K14" s="18" t="str">
        <f ca="1">IFERROR(INDEX(xl_country[name],MATCH(ROW()-1,xl_search_country[index],0)),"")</f>
        <v>Belize</v>
      </c>
      <c r="L14" s="18"/>
      <c r="M14" s="18">
        <f ca="1">IF(ISNUMBER(SEARCH(ps_search_language2,INDEX(xl_language[name],ROW()-1))),MAX(INDIRECT(ADDRESS(1,COLUMN())&amp;":"&amp;ADDRESS(ROW()-1,COLUMN())))+1,"")</f>
        <v>13</v>
      </c>
      <c r="N14" s="18" t="str">
        <f ca="1">IFERROR(INDEX(xl_language[name],MATCH(ROW()-1,xl_search_language2[index],0)),"")</f>
        <v>Albanian (Albania)</v>
      </c>
      <c r="O14" s="18"/>
      <c r="P14" s="18">
        <f ca="1">IF(ISNUMBER(SEARCH(ps_search_language3,INDEX(xl_language[name],ROW()-1))),MAX(INDIRECT(ADDRESS(1,COLUMN())&amp;":"&amp;ADDRESS(ROW()-1,COLUMN())))+1,"")</f>
        <v>13</v>
      </c>
      <c r="Q14" s="18" t="str">
        <f ca="1">IFERROR(INDEX(xl_language[name],MATCH(ROW()-1,xl_search_language3[index],0)),"")</f>
        <v>Albanian (Albania)</v>
      </c>
      <c r="R14" s="18"/>
      <c r="S14" s="18">
        <f ca="1">IF(ISNUMBER(SEARCH(ps_search_language4,INDEX(xl_language[name],ROW()-1))),MAX(INDIRECT(ADDRESS(1,COLUMN())&amp;":"&amp;ADDRESS(ROW()-1,COLUMN())))+1,"")</f>
        <v>13</v>
      </c>
      <c r="T14" s="18" t="str">
        <f ca="1">IFERROR(INDEX(xl_language[name],MATCH(ROW()-1,xl_search_language4[index],0)),"")</f>
        <v>Albanian (Albania)</v>
      </c>
      <c r="U14" s="18"/>
      <c r="V14" s="18">
        <f ca="1">IF(ISNUMBER(SEARCH(ps_search_language5,INDEX(xl_language[name],ROW()-1))),MAX(INDIRECT(ADDRESS(1,COLUMN())&amp;":"&amp;ADDRESS(ROW()-1,COLUMN())))+1,"")</f>
        <v>13</v>
      </c>
      <c r="W14" s="18" t="str">
        <f ca="1">IFERROR(INDEX(xl_language[name],MATCH(ROW()-1,xl_search_language5[index],0)),"")</f>
        <v>Albanian (Albania)</v>
      </c>
      <c r="X14" s="18"/>
      <c r="Y14" s="18">
        <f ca="1">IF(ISNUMBER(SEARCH(ps_search_language6,INDEX(xl_language[name],ROW()-1))),MAX(INDIRECT(ADDRESS(1,COLUMN())&amp;":"&amp;ADDRESS(ROW()-1,COLUMN())))+1,"")</f>
        <v>13</v>
      </c>
      <c r="Z14" s="18" t="str">
        <f ca="1">IFERROR(INDEX(xl_language[name],MATCH(ROW()-1,xl_search_language6[index],0)),"")</f>
        <v>Albanian (Albania)</v>
      </c>
      <c r="AA14" s="18"/>
      <c r="AB14" s="18">
        <f ca="1">IF(ISNUMBER(SEARCH(ps_search_language7,INDEX(xl_language[name],ROW()-1))),MAX(INDIRECT(ADDRESS(1,COLUMN())&amp;":"&amp;ADDRESS(ROW()-1,COLUMN())))+1,"")</f>
        <v>13</v>
      </c>
      <c r="AC14" s="18" t="str">
        <f ca="1">IFERROR(INDEX(xl_language[name],MATCH(ROW()-1,xl_search_language7[index],0)),"")</f>
        <v>Albanian (Albania)</v>
      </c>
      <c r="AD14" s="18"/>
      <c r="AE14" s="18">
        <f ca="1">IF(ISNUMBER(SEARCH(ps_search_language8,INDEX(xl_language[name],ROW()-1))),MAX(INDIRECT(ADDRESS(1,COLUMN())&amp;":"&amp;ADDRESS(ROW()-1,COLUMN())))+1,"")</f>
        <v>13</v>
      </c>
      <c r="AF14" s="18" t="str">
        <f ca="1">IFERROR(INDEX(xl_language[name],MATCH(ROW()-1,xl_search_language8[index],0)),"")</f>
        <v>Albanian (Albania)</v>
      </c>
      <c r="AG14" s="18"/>
      <c r="AH14" s="18">
        <f ca="1">IF(AND(IFERROR(xl_quota_variable[spine]=ps_spine_code,FALSE),IFERROR(IF(VALUE(xl_quota_variable[qid])=0,TRUE,IF(INDEX(QDB!K:K,(MATCH(VALUE(xl_quota_variable[qid]),QDB!A:A,0)))&lt;&gt;0,TRUE,FALSE)),FALSE),ISNUMBER(SEARCH(ps_quota_region,INDEX(xl_quota_variable[region],ROW()-1)))),MAX(INDIRECT(ADDRESS(1,COLUMN())&amp;":"&amp;ADDRESS(ROW()-1,COLUMN())))+1,"")</f>
        <v>8</v>
      </c>
      <c r="AI14" s="18" t="str">
        <f ca="1">IFERROR(INDEX(xl_quota_variable[item],MATCH(ROW()-1,xl_search_quota[index],0)),"")</f>
        <v/>
      </c>
      <c r="AJ14" s="18" t="str">
        <f ca="1">IFERROR(INDEX(xl_quota_variable[named_range],MATCH(ROW()-1,xl_search_quota[index],0)),"")</f>
        <v/>
      </c>
      <c r="AK14" s="18" t="str">
        <f ca="1">IFERROR(INDEX(xl_quota_variable[type],MATCH(ROW()-1,xl_search_quota[index],0)),"")</f>
        <v/>
      </c>
      <c r="AL14" s="18" t="str">
        <f ca="1">IFERROR(INDEX(xl_quota_variable[origin],MATCH(ROW()-1,xl_search_quota[index],0)),"")</f>
        <v/>
      </c>
      <c r="AM14" s="18" t="str">
        <f ca="1">IFERROR(INDEX(xl_quota_variable[region],MATCH(ROW()-1,xl_search_quota[index],0)),"")</f>
        <v/>
      </c>
    </row>
    <row r="15" spans="1:39">
      <c r="A15" s="18">
        <f ca="1">IF(ISNUMBER(SEARCH(ps_search_adnowcategory,INDEX(xl_project_category[address],ROW()-1))),MAX(INDIRECT(ADDRESS(1,COLUMN())&amp;":"&amp;ADDRESS(ROW()-1,COLUMN())))+1,"")</f>
        <v>14</v>
      </c>
      <c r="B15" s="18" t="str">
        <f ca="1">IFERROR(INDEX(xl_project_category[address],MATCH(ROW()-1,xl_search_adnowcategory[index],0)),"")</f>
        <v>FMCG\Food and Drink\Drink\Hot drinks\Other Hot Drink</v>
      </c>
      <c r="C15" s="18"/>
      <c r="D15" s="18">
        <f t="shared" ca="1" si="0"/>
        <v>14</v>
      </c>
      <c r="E15" s="18" t="str">
        <f ca="1">IFERROR(INDEX(nr_ad_client_name,MATCH(ROW()-1,xl_search_adnowclientname[index],0)),"")</f>
        <v>Abelson-Taylor</v>
      </c>
      <c r="F15" s="18"/>
      <c r="G15" s="18">
        <f t="shared" ca="1" si="1"/>
        <v>14</v>
      </c>
      <c r="H15" s="18" t="str">
        <f ca="1">IFERROR(INDEX(nr_ad_country,MATCH(ROW()-1,xl_search_adnowcountry[index],0)),"")</f>
        <v>Brazil - North East</v>
      </c>
      <c r="I15" s="18"/>
      <c r="J15" s="18">
        <f ca="1">IF(ISNUMBER(SEARCH(ps_search_country_name,INDEX(xl_country[name],ROW()-1))),MAX(INDIRECT(ADDRESS(1,COLUMN())&amp;":"&amp;ADDRESS(ROW()-1,COLUMN())))+1,"")</f>
        <v>14</v>
      </c>
      <c r="K15" s="18" t="str">
        <f ca="1">IFERROR(INDEX(xl_country[name],MATCH(ROW()-1,xl_search_country[index],0)),"")</f>
        <v>Bolivarian Republic of Venezuela</v>
      </c>
      <c r="L15" s="18"/>
      <c r="M15" s="18">
        <f ca="1">IF(ISNUMBER(SEARCH(ps_search_language2,INDEX(xl_language[name],ROW()-1))),MAX(INDIRECT(ADDRESS(1,COLUMN())&amp;":"&amp;ADDRESS(ROW()-1,COLUMN())))+1,"")</f>
        <v>14</v>
      </c>
      <c r="N15" s="18" t="str">
        <f ca="1">IFERROR(INDEX(xl_language[name],MATCH(ROW()-1,xl_search_language2[index],0)),"")</f>
        <v>Alsatian (France)</v>
      </c>
      <c r="O15" s="18"/>
      <c r="P15" s="18">
        <f ca="1">IF(ISNUMBER(SEARCH(ps_search_language3,INDEX(xl_language[name],ROW()-1))),MAX(INDIRECT(ADDRESS(1,COLUMN())&amp;":"&amp;ADDRESS(ROW()-1,COLUMN())))+1,"")</f>
        <v>14</v>
      </c>
      <c r="Q15" s="18" t="str">
        <f ca="1">IFERROR(INDEX(xl_language[name],MATCH(ROW()-1,xl_search_language3[index],0)),"")</f>
        <v>Alsatian (France)</v>
      </c>
      <c r="R15" s="18"/>
      <c r="S15" s="18">
        <f ca="1">IF(ISNUMBER(SEARCH(ps_search_language4,INDEX(xl_language[name],ROW()-1))),MAX(INDIRECT(ADDRESS(1,COLUMN())&amp;":"&amp;ADDRESS(ROW()-1,COLUMN())))+1,"")</f>
        <v>14</v>
      </c>
      <c r="T15" s="18" t="str">
        <f ca="1">IFERROR(INDEX(xl_language[name],MATCH(ROW()-1,xl_search_language4[index],0)),"")</f>
        <v>Alsatian (France)</v>
      </c>
      <c r="U15" s="18"/>
      <c r="V15" s="18">
        <f ca="1">IF(ISNUMBER(SEARCH(ps_search_language5,INDEX(xl_language[name],ROW()-1))),MAX(INDIRECT(ADDRESS(1,COLUMN())&amp;":"&amp;ADDRESS(ROW()-1,COLUMN())))+1,"")</f>
        <v>14</v>
      </c>
      <c r="W15" s="18" t="str">
        <f ca="1">IFERROR(INDEX(xl_language[name],MATCH(ROW()-1,xl_search_language5[index],0)),"")</f>
        <v>Alsatian (France)</v>
      </c>
      <c r="X15" s="18"/>
      <c r="Y15" s="18">
        <f ca="1">IF(ISNUMBER(SEARCH(ps_search_language6,INDEX(xl_language[name],ROW()-1))),MAX(INDIRECT(ADDRESS(1,COLUMN())&amp;":"&amp;ADDRESS(ROW()-1,COLUMN())))+1,"")</f>
        <v>14</v>
      </c>
      <c r="Z15" s="18" t="str">
        <f ca="1">IFERROR(INDEX(xl_language[name],MATCH(ROW()-1,xl_search_language6[index],0)),"")</f>
        <v>Alsatian (France)</v>
      </c>
      <c r="AA15" s="18"/>
      <c r="AB15" s="18">
        <f ca="1">IF(ISNUMBER(SEARCH(ps_search_language7,INDEX(xl_language[name],ROW()-1))),MAX(INDIRECT(ADDRESS(1,COLUMN())&amp;":"&amp;ADDRESS(ROW()-1,COLUMN())))+1,"")</f>
        <v>14</v>
      </c>
      <c r="AC15" s="18" t="str">
        <f ca="1">IFERROR(INDEX(xl_language[name],MATCH(ROW()-1,xl_search_language7[index],0)),"")</f>
        <v>Alsatian (France)</v>
      </c>
      <c r="AD15" s="18"/>
      <c r="AE15" s="18">
        <f ca="1">IF(ISNUMBER(SEARCH(ps_search_language8,INDEX(xl_language[name],ROW()-1))),MAX(INDIRECT(ADDRESS(1,COLUMN())&amp;":"&amp;ADDRESS(ROW()-1,COLUMN())))+1,"")</f>
        <v>14</v>
      </c>
      <c r="AF15" s="18" t="str">
        <f ca="1">IFERROR(INDEX(xl_language[name],MATCH(ROW()-1,xl_search_language8[index],0)),"")</f>
        <v>Alsatian (France)</v>
      </c>
      <c r="AG15" s="18"/>
      <c r="AH15"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15" s="18" t="str">
        <f ca="1">IFERROR(INDEX(xl_quota_variable[item],MATCH(ROW()-1,xl_search_quota[index],0)),"")</f>
        <v/>
      </c>
      <c r="AJ15" s="18" t="str">
        <f ca="1">IFERROR(INDEX(xl_quota_variable[named_range],MATCH(ROW()-1,xl_search_quota[index],0)),"")</f>
        <v/>
      </c>
      <c r="AK15" s="18" t="str">
        <f ca="1">IFERROR(INDEX(xl_quota_variable[type],MATCH(ROW()-1,xl_search_quota[index],0)),"")</f>
        <v/>
      </c>
      <c r="AL15" s="18" t="str">
        <f ca="1">IFERROR(INDEX(xl_quota_variable[origin],MATCH(ROW()-1,xl_search_quota[index],0)),"")</f>
        <v/>
      </c>
      <c r="AM15" s="18" t="str">
        <f ca="1">IFERROR(INDEX(xl_quota_variable[region],MATCH(ROW()-1,xl_search_quota[index],0)),"")</f>
        <v/>
      </c>
    </row>
    <row r="16" spans="1:39">
      <c r="A16" s="18">
        <f ca="1">IF(ISNUMBER(SEARCH(ps_search_adnowcategory,INDEX(xl_project_category[address],ROW()-1))),MAX(INDIRECT(ADDRESS(1,COLUMN())&amp;":"&amp;ADDRESS(ROW()-1,COLUMN())))+1,"")</f>
        <v>15</v>
      </c>
      <c r="B16" s="18" t="str">
        <f ca="1">IFERROR(INDEX(xl_project_category[address],MATCH(ROW()-1,xl_search_adnowcategory[index],0)),"")</f>
        <v>FMCG\Food and Drink\Drink\Hot drinks\Tea</v>
      </c>
      <c r="C16" s="18"/>
      <c r="D16" s="18">
        <f t="shared" ca="1" si="0"/>
        <v>15</v>
      </c>
      <c r="E16" s="18" t="str">
        <f ca="1">IFERROR(INDEX(nr_ad_client_name,MATCH(ROW()-1,xl_search_adnowclientname[index],0)),"")</f>
        <v>AB Food</v>
      </c>
      <c r="F16" s="18"/>
      <c r="G16" s="18">
        <f t="shared" ca="1" si="1"/>
        <v>15</v>
      </c>
      <c r="H16" s="18" t="str">
        <f ca="1">IFERROR(INDEX(nr_ad_country,MATCH(ROW()-1,xl_search_adnowcountry[index],0)),"")</f>
        <v>Brazil - Rio de Janeiro</v>
      </c>
      <c r="I16" s="18"/>
      <c r="J16" s="18">
        <f ca="1">IF(ISNUMBER(SEARCH(ps_search_country_name,INDEX(xl_country[name],ROW()-1))),MAX(INDIRECT(ADDRESS(1,COLUMN())&amp;":"&amp;ADDRESS(ROW()-1,COLUMN())))+1,"")</f>
        <v>15</v>
      </c>
      <c r="K16" s="18" t="str">
        <f ca="1">IFERROR(INDEX(xl_country[name],MATCH(ROW()-1,xl_search_country[index],0)),"")</f>
        <v>Bolivia</v>
      </c>
      <c r="L16" s="18"/>
      <c r="M16" s="18">
        <f ca="1">IF(ISNUMBER(SEARCH(ps_search_language2,INDEX(xl_language[name],ROW()-1))),MAX(INDIRECT(ADDRESS(1,COLUMN())&amp;":"&amp;ADDRESS(ROW()-1,COLUMN())))+1,"")</f>
        <v>15</v>
      </c>
      <c r="N16" s="18" t="str">
        <f ca="1">IFERROR(INDEX(xl_language[name],MATCH(ROW()-1,xl_search_language2[index],0)),"")</f>
        <v>Amharic (Ethiopia)</v>
      </c>
      <c r="O16" s="18"/>
      <c r="P16" s="18">
        <f ca="1">IF(ISNUMBER(SEARCH(ps_search_language3,INDEX(xl_language[name],ROW()-1))),MAX(INDIRECT(ADDRESS(1,COLUMN())&amp;":"&amp;ADDRESS(ROW()-1,COLUMN())))+1,"")</f>
        <v>15</v>
      </c>
      <c r="Q16" s="18" t="str">
        <f ca="1">IFERROR(INDEX(xl_language[name],MATCH(ROW()-1,xl_search_language3[index],0)),"")</f>
        <v>Amharic (Ethiopia)</v>
      </c>
      <c r="R16" s="18"/>
      <c r="S16" s="18">
        <f ca="1">IF(ISNUMBER(SEARCH(ps_search_language4,INDEX(xl_language[name],ROW()-1))),MAX(INDIRECT(ADDRESS(1,COLUMN())&amp;":"&amp;ADDRESS(ROW()-1,COLUMN())))+1,"")</f>
        <v>15</v>
      </c>
      <c r="T16" s="18" t="str">
        <f ca="1">IFERROR(INDEX(xl_language[name],MATCH(ROW()-1,xl_search_language4[index],0)),"")</f>
        <v>Amharic (Ethiopia)</v>
      </c>
      <c r="U16" s="18"/>
      <c r="V16" s="18">
        <f ca="1">IF(ISNUMBER(SEARCH(ps_search_language5,INDEX(xl_language[name],ROW()-1))),MAX(INDIRECT(ADDRESS(1,COLUMN())&amp;":"&amp;ADDRESS(ROW()-1,COLUMN())))+1,"")</f>
        <v>15</v>
      </c>
      <c r="W16" s="18" t="str">
        <f ca="1">IFERROR(INDEX(xl_language[name],MATCH(ROW()-1,xl_search_language5[index],0)),"")</f>
        <v>Amharic (Ethiopia)</v>
      </c>
      <c r="X16" s="18"/>
      <c r="Y16" s="18">
        <f ca="1">IF(ISNUMBER(SEARCH(ps_search_language6,INDEX(xl_language[name],ROW()-1))),MAX(INDIRECT(ADDRESS(1,COLUMN())&amp;":"&amp;ADDRESS(ROW()-1,COLUMN())))+1,"")</f>
        <v>15</v>
      </c>
      <c r="Z16" s="18" t="str">
        <f ca="1">IFERROR(INDEX(xl_language[name],MATCH(ROW()-1,xl_search_language6[index],0)),"")</f>
        <v>Amharic (Ethiopia)</v>
      </c>
      <c r="AA16" s="18"/>
      <c r="AB16" s="18">
        <f ca="1">IF(ISNUMBER(SEARCH(ps_search_language7,INDEX(xl_language[name],ROW()-1))),MAX(INDIRECT(ADDRESS(1,COLUMN())&amp;":"&amp;ADDRESS(ROW()-1,COLUMN())))+1,"")</f>
        <v>15</v>
      </c>
      <c r="AC16" s="18" t="str">
        <f ca="1">IFERROR(INDEX(xl_language[name],MATCH(ROW()-1,xl_search_language7[index],0)),"")</f>
        <v>Amharic (Ethiopia)</v>
      </c>
      <c r="AD16" s="18"/>
      <c r="AE16" s="18">
        <f ca="1">IF(ISNUMBER(SEARCH(ps_search_language8,INDEX(xl_language[name],ROW()-1))),MAX(INDIRECT(ADDRESS(1,COLUMN())&amp;":"&amp;ADDRESS(ROW()-1,COLUMN())))+1,"")</f>
        <v>15</v>
      </c>
      <c r="AF16" s="18" t="str">
        <f ca="1">IFERROR(INDEX(xl_language[name],MATCH(ROW()-1,xl_search_language8[index],0)),"")</f>
        <v>Amharic (Ethiopia)</v>
      </c>
      <c r="AG16" s="18"/>
      <c r="AH16"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16" s="18" t="str">
        <f ca="1">IFERROR(INDEX(xl_quota_variable[item],MATCH(ROW()-1,xl_search_quota[index],0)),"")</f>
        <v/>
      </c>
      <c r="AJ16" s="18" t="str">
        <f ca="1">IFERROR(INDEX(xl_quota_variable[named_range],MATCH(ROW()-1,xl_search_quota[index],0)),"")</f>
        <v/>
      </c>
      <c r="AK16" s="18" t="str">
        <f ca="1">IFERROR(INDEX(xl_quota_variable[type],MATCH(ROW()-1,xl_search_quota[index],0)),"")</f>
        <v/>
      </c>
      <c r="AL16" s="18" t="str">
        <f ca="1">IFERROR(INDEX(xl_quota_variable[origin],MATCH(ROW()-1,xl_search_quota[index],0)),"")</f>
        <v/>
      </c>
      <c r="AM16" s="18" t="str">
        <f ca="1">IFERROR(INDEX(xl_quota_variable[region],MATCH(ROW()-1,xl_search_quota[index],0)),"")</f>
        <v/>
      </c>
    </row>
    <row r="17" spans="1:39">
      <c r="A17" s="18">
        <f ca="1">IF(ISNUMBER(SEARCH(ps_search_adnowcategory,INDEX(xl_project_category[address],ROW()-1))),MAX(INDIRECT(ADDRESS(1,COLUMN())&amp;":"&amp;ADDRESS(ROW()-1,COLUMN())))+1,"")</f>
        <v>16</v>
      </c>
      <c r="B17" s="18" t="str">
        <f ca="1">IFERROR(INDEX(xl_project_category[address],MATCH(ROW()-1,xl_search_adnowcategory[index],0)),"")</f>
        <v>FMCG\Food and Drink\Drink\Non-alcoholic drinks</v>
      </c>
      <c r="C17" s="18"/>
      <c r="D17" s="18">
        <f t="shared" ca="1" si="0"/>
        <v>16</v>
      </c>
      <c r="E17" s="18" t="str">
        <f ca="1">IFERROR(INDEX(nr_ad_client_name,MATCH(ROW()-1,xl_search_adnowclientname[index],0)),"")</f>
        <v>ABInBev</v>
      </c>
      <c r="F17" s="18"/>
      <c r="G17" s="18">
        <f t="shared" ca="1" si="1"/>
        <v>16</v>
      </c>
      <c r="H17" s="18" t="str">
        <f ca="1">IFERROR(INDEX(nr_ad_country,MATCH(ROW()-1,xl_search_adnowcountry[index],0)),"")</f>
        <v>Brazil - Sao Paulo</v>
      </c>
      <c r="I17" s="18"/>
      <c r="J17" s="18">
        <f ca="1">IF(ISNUMBER(SEARCH(ps_search_country_name,INDEX(xl_country[name],ROW()-1))),MAX(INDIRECT(ADDRESS(1,COLUMN())&amp;":"&amp;ADDRESS(ROW()-1,COLUMN())))+1,"")</f>
        <v>16</v>
      </c>
      <c r="K17" s="18" t="str">
        <f ca="1">IFERROR(INDEX(xl_country[name],MATCH(ROW()-1,xl_search_country[index],0)),"")</f>
        <v>Bosnia and Herzegovina</v>
      </c>
      <c r="L17" s="18"/>
      <c r="M17" s="18">
        <f ca="1">IF(ISNUMBER(SEARCH(ps_search_language2,INDEX(xl_language[name],ROW()-1))),MAX(INDIRECT(ADDRESS(1,COLUMN())&amp;":"&amp;ADDRESS(ROW()-1,COLUMN())))+1,"")</f>
        <v>16</v>
      </c>
      <c r="N17" s="18" t="str">
        <f ca="1">IFERROR(INDEX(xl_language[name],MATCH(ROW()-1,xl_search_language2[index],0)),"")</f>
        <v>Arabic (Algeria)</v>
      </c>
      <c r="O17" s="18"/>
      <c r="P17" s="18">
        <f ca="1">IF(ISNUMBER(SEARCH(ps_search_language3,INDEX(xl_language[name],ROW()-1))),MAX(INDIRECT(ADDRESS(1,COLUMN())&amp;":"&amp;ADDRESS(ROW()-1,COLUMN())))+1,"")</f>
        <v>16</v>
      </c>
      <c r="Q17" s="18" t="str">
        <f ca="1">IFERROR(INDEX(xl_language[name],MATCH(ROW()-1,xl_search_language3[index],0)),"")</f>
        <v>Arabic (Algeria)</v>
      </c>
      <c r="R17" s="18"/>
      <c r="S17" s="18">
        <f ca="1">IF(ISNUMBER(SEARCH(ps_search_language4,INDEX(xl_language[name],ROW()-1))),MAX(INDIRECT(ADDRESS(1,COLUMN())&amp;":"&amp;ADDRESS(ROW()-1,COLUMN())))+1,"")</f>
        <v>16</v>
      </c>
      <c r="T17" s="18" t="str">
        <f ca="1">IFERROR(INDEX(xl_language[name],MATCH(ROW()-1,xl_search_language4[index],0)),"")</f>
        <v>Arabic (Algeria)</v>
      </c>
      <c r="U17" s="18"/>
      <c r="V17" s="18">
        <f ca="1">IF(ISNUMBER(SEARCH(ps_search_language5,INDEX(xl_language[name],ROW()-1))),MAX(INDIRECT(ADDRESS(1,COLUMN())&amp;":"&amp;ADDRESS(ROW()-1,COLUMN())))+1,"")</f>
        <v>16</v>
      </c>
      <c r="W17" s="18" t="str">
        <f ca="1">IFERROR(INDEX(xl_language[name],MATCH(ROW()-1,xl_search_language5[index],0)),"")</f>
        <v>Arabic (Algeria)</v>
      </c>
      <c r="X17" s="18"/>
      <c r="Y17" s="18">
        <f ca="1">IF(ISNUMBER(SEARCH(ps_search_language6,INDEX(xl_language[name],ROW()-1))),MAX(INDIRECT(ADDRESS(1,COLUMN())&amp;":"&amp;ADDRESS(ROW()-1,COLUMN())))+1,"")</f>
        <v>16</v>
      </c>
      <c r="Z17" s="18" t="str">
        <f ca="1">IFERROR(INDEX(xl_language[name],MATCH(ROW()-1,xl_search_language6[index],0)),"")</f>
        <v>Arabic (Algeria)</v>
      </c>
      <c r="AA17" s="18"/>
      <c r="AB17" s="18">
        <f ca="1">IF(ISNUMBER(SEARCH(ps_search_language7,INDEX(xl_language[name],ROW()-1))),MAX(INDIRECT(ADDRESS(1,COLUMN())&amp;":"&amp;ADDRESS(ROW()-1,COLUMN())))+1,"")</f>
        <v>16</v>
      </c>
      <c r="AC17" s="18" t="str">
        <f ca="1">IFERROR(INDEX(xl_language[name],MATCH(ROW()-1,xl_search_language7[index],0)),"")</f>
        <v>Arabic (Algeria)</v>
      </c>
      <c r="AD17" s="18"/>
      <c r="AE17" s="18">
        <f ca="1">IF(ISNUMBER(SEARCH(ps_search_language8,INDEX(xl_language[name],ROW()-1))),MAX(INDIRECT(ADDRESS(1,COLUMN())&amp;":"&amp;ADDRESS(ROW()-1,COLUMN())))+1,"")</f>
        <v>16</v>
      </c>
      <c r="AF17" s="18" t="str">
        <f ca="1">IFERROR(INDEX(xl_language[name],MATCH(ROW()-1,xl_search_language8[index],0)),"")</f>
        <v>Arabic (Algeria)</v>
      </c>
      <c r="AG17" s="18"/>
      <c r="AH17"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17" s="18" t="str">
        <f ca="1">IFERROR(INDEX(xl_quota_variable[item],MATCH(ROW()-1,xl_search_quota[index],0)),"")</f>
        <v/>
      </c>
      <c r="AJ17" s="18" t="str">
        <f ca="1">IFERROR(INDEX(xl_quota_variable[named_range],MATCH(ROW()-1,xl_search_quota[index],0)),"")</f>
        <v/>
      </c>
      <c r="AK17" s="18" t="str">
        <f ca="1">IFERROR(INDEX(xl_quota_variable[type],MATCH(ROW()-1,xl_search_quota[index],0)),"")</f>
        <v/>
      </c>
      <c r="AL17" s="18" t="str">
        <f ca="1">IFERROR(INDEX(xl_quota_variable[origin],MATCH(ROW()-1,xl_search_quota[index],0)),"")</f>
        <v/>
      </c>
      <c r="AM17" s="18" t="str">
        <f ca="1">IFERROR(INDEX(xl_quota_variable[region],MATCH(ROW()-1,xl_search_quota[index],0)),"")</f>
        <v/>
      </c>
    </row>
    <row r="18" spans="1:39">
      <c r="A18" s="18">
        <f ca="1">IF(ISNUMBER(SEARCH(ps_search_adnowcategory,INDEX(xl_project_category[address],ROW()-1))),MAX(INDIRECT(ADDRESS(1,COLUMN())&amp;":"&amp;ADDRESS(ROW()-1,COLUMN())))+1,"")</f>
        <v>17</v>
      </c>
      <c r="B18" s="18" t="str">
        <f ca="1">IFERROR(INDEX(xl_project_category[address],MATCH(ROW()-1,xl_search_adnowcategory[index],0)),"")</f>
        <v>FMCG\Food and Drink\Drink\Non-alcoholic drinks\Bottled Water</v>
      </c>
      <c r="C18" s="18"/>
      <c r="D18" s="18">
        <f t="shared" ca="1" si="0"/>
        <v>17</v>
      </c>
      <c r="E18" s="18" t="str">
        <f ca="1">IFERROR(INDEX(nr_ad_client_name,MATCH(ROW()-1,xl_search_adnowclientname[index],0)),"")</f>
        <v>AB Vassilopoulos</v>
      </c>
      <c r="F18" s="18"/>
      <c r="G18" s="18">
        <f t="shared" ca="1" si="1"/>
        <v>17</v>
      </c>
      <c r="H18" s="18" t="str">
        <f ca="1">IFERROR(INDEX(nr_ad_country,MATCH(ROW()-1,xl_search_adnowcountry[index],0)),"")</f>
        <v>Brazil - South</v>
      </c>
      <c r="I18" s="18"/>
      <c r="J18" s="18">
        <f ca="1">IF(ISNUMBER(SEARCH(ps_search_country_name,INDEX(xl_country[name],ROW()-1))),MAX(INDIRECT(ADDRESS(1,COLUMN())&amp;":"&amp;ADDRESS(ROW()-1,COLUMN())))+1,"")</f>
        <v>17</v>
      </c>
      <c r="K18" s="18" t="str">
        <f ca="1">IFERROR(INDEX(xl_country[name],MATCH(ROW()-1,xl_search_country[index],0)),"")</f>
        <v>Brazil</v>
      </c>
      <c r="L18" s="18"/>
      <c r="M18" s="18">
        <f ca="1">IF(ISNUMBER(SEARCH(ps_search_language2,INDEX(xl_language[name],ROW()-1))),MAX(INDIRECT(ADDRESS(1,COLUMN())&amp;":"&amp;ADDRESS(ROW()-1,COLUMN())))+1,"")</f>
        <v>17</v>
      </c>
      <c r="N18" s="18" t="str">
        <f ca="1">IFERROR(INDEX(xl_language[name],MATCH(ROW()-1,xl_search_language2[index],0)),"")</f>
        <v>Arabic (Bahrain)</v>
      </c>
      <c r="O18" s="18"/>
      <c r="P18" s="18">
        <f ca="1">IF(ISNUMBER(SEARCH(ps_search_language3,INDEX(xl_language[name],ROW()-1))),MAX(INDIRECT(ADDRESS(1,COLUMN())&amp;":"&amp;ADDRESS(ROW()-1,COLUMN())))+1,"")</f>
        <v>17</v>
      </c>
      <c r="Q18" s="18" t="str">
        <f ca="1">IFERROR(INDEX(xl_language[name],MATCH(ROW()-1,xl_search_language3[index],0)),"")</f>
        <v>Arabic (Bahrain)</v>
      </c>
      <c r="R18" s="18"/>
      <c r="S18" s="18">
        <f ca="1">IF(ISNUMBER(SEARCH(ps_search_language4,INDEX(xl_language[name],ROW()-1))),MAX(INDIRECT(ADDRESS(1,COLUMN())&amp;":"&amp;ADDRESS(ROW()-1,COLUMN())))+1,"")</f>
        <v>17</v>
      </c>
      <c r="T18" s="18" t="str">
        <f ca="1">IFERROR(INDEX(xl_language[name],MATCH(ROW()-1,xl_search_language4[index],0)),"")</f>
        <v>Arabic (Bahrain)</v>
      </c>
      <c r="U18" s="18"/>
      <c r="V18" s="18">
        <f ca="1">IF(ISNUMBER(SEARCH(ps_search_language5,INDEX(xl_language[name],ROW()-1))),MAX(INDIRECT(ADDRESS(1,COLUMN())&amp;":"&amp;ADDRESS(ROW()-1,COLUMN())))+1,"")</f>
        <v>17</v>
      </c>
      <c r="W18" s="18" t="str">
        <f ca="1">IFERROR(INDEX(xl_language[name],MATCH(ROW()-1,xl_search_language5[index],0)),"")</f>
        <v>Arabic (Bahrain)</v>
      </c>
      <c r="X18" s="18"/>
      <c r="Y18" s="18">
        <f ca="1">IF(ISNUMBER(SEARCH(ps_search_language6,INDEX(xl_language[name],ROW()-1))),MAX(INDIRECT(ADDRESS(1,COLUMN())&amp;":"&amp;ADDRESS(ROW()-1,COLUMN())))+1,"")</f>
        <v>17</v>
      </c>
      <c r="Z18" s="18" t="str">
        <f ca="1">IFERROR(INDEX(xl_language[name],MATCH(ROW()-1,xl_search_language6[index],0)),"")</f>
        <v>Arabic (Bahrain)</v>
      </c>
      <c r="AA18" s="18"/>
      <c r="AB18" s="18">
        <f ca="1">IF(ISNUMBER(SEARCH(ps_search_language7,INDEX(xl_language[name],ROW()-1))),MAX(INDIRECT(ADDRESS(1,COLUMN())&amp;":"&amp;ADDRESS(ROW()-1,COLUMN())))+1,"")</f>
        <v>17</v>
      </c>
      <c r="AC18" s="18" t="str">
        <f ca="1">IFERROR(INDEX(xl_language[name],MATCH(ROW()-1,xl_search_language7[index],0)),"")</f>
        <v>Arabic (Bahrain)</v>
      </c>
      <c r="AD18" s="18"/>
      <c r="AE18" s="18">
        <f ca="1">IF(ISNUMBER(SEARCH(ps_search_language8,INDEX(xl_language[name],ROW()-1))),MAX(INDIRECT(ADDRESS(1,COLUMN())&amp;":"&amp;ADDRESS(ROW()-1,COLUMN())))+1,"")</f>
        <v>17</v>
      </c>
      <c r="AF18" s="18" t="str">
        <f ca="1">IFERROR(INDEX(xl_language[name],MATCH(ROW()-1,xl_search_language8[index],0)),"")</f>
        <v>Arabic (Bahrain)</v>
      </c>
      <c r="AG18" s="18"/>
      <c r="AH18"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18" s="18" t="str">
        <f ca="1">IFERROR(INDEX(xl_quota_variable[item],MATCH(ROW()-1,xl_search_quota[index],0)),"")</f>
        <v/>
      </c>
      <c r="AJ18" s="18" t="str">
        <f ca="1">IFERROR(INDEX(xl_quota_variable[named_range],MATCH(ROW()-1,xl_search_quota[index],0)),"")</f>
        <v/>
      </c>
      <c r="AK18" s="18" t="str">
        <f ca="1">IFERROR(INDEX(xl_quota_variable[type],MATCH(ROW()-1,xl_search_quota[index],0)),"")</f>
        <v/>
      </c>
      <c r="AL18" s="18" t="str">
        <f ca="1">IFERROR(INDEX(xl_quota_variable[origin],MATCH(ROW()-1,xl_search_quota[index],0)),"")</f>
        <v/>
      </c>
      <c r="AM18" s="18" t="str">
        <f ca="1">IFERROR(INDEX(xl_quota_variable[region],MATCH(ROW()-1,xl_search_quota[index],0)),"")</f>
        <v/>
      </c>
    </row>
    <row r="19" spans="1:39">
      <c r="A19" s="18">
        <f ca="1">IF(ISNUMBER(SEARCH(ps_search_adnowcategory,INDEX(xl_project_category[address],ROW()-1))),MAX(INDIRECT(ADDRESS(1,COLUMN())&amp;":"&amp;ADDRESS(ROW()-1,COLUMN())))+1,"")</f>
        <v>18</v>
      </c>
      <c r="B19" s="18" t="str">
        <f ca="1">IFERROR(INDEX(xl_project_category[address],MATCH(ROW()-1,xl_search_adnowcategory[index],0)),"")</f>
        <v>FMCG\Food and Drink\Drink\Non-alcoholic drinks\Carbonated Soft Drinks</v>
      </c>
      <c r="C19" s="18"/>
      <c r="D19" s="18">
        <f t="shared" ca="1" si="0"/>
        <v>18</v>
      </c>
      <c r="E19" s="18" t="str">
        <f ca="1">IFERROR(INDEX(nr_ad_client_name,MATCH(ROW()-1,xl_search_adnowclientname[index],0)),"")</f>
        <v>Acalmar Oils &amp; Fats Ltd</v>
      </c>
      <c r="F19" s="18"/>
      <c r="G19" s="18">
        <f t="shared" ca="1" si="1"/>
        <v>18</v>
      </c>
      <c r="H19" s="18" t="str">
        <f ca="1">IFERROR(INDEX(nr_ad_country,MATCH(ROW()-1,xl_search_adnowcountry[index],0)),"")</f>
        <v>Brazil (CAWI Only)</v>
      </c>
      <c r="I19" s="18"/>
      <c r="J19" s="18">
        <f ca="1">IF(ISNUMBER(SEARCH(ps_search_country_name,INDEX(xl_country[name],ROW()-1))),MAX(INDIRECT(ADDRESS(1,COLUMN())&amp;":"&amp;ADDRESS(ROW()-1,COLUMN())))+1,"")</f>
        <v>18</v>
      </c>
      <c r="K19" s="18" t="str">
        <f ca="1">IFERROR(INDEX(xl_country[name],MATCH(ROW()-1,xl_search_country[index],0)),"")</f>
        <v>Brunei Darussalam</v>
      </c>
      <c r="L19" s="18"/>
      <c r="M19" s="18">
        <f ca="1">IF(ISNUMBER(SEARCH(ps_search_language2,INDEX(xl_language[name],ROW()-1))),MAX(INDIRECT(ADDRESS(1,COLUMN())&amp;":"&amp;ADDRESS(ROW()-1,COLUMN())))+1,"")</f>
        <v>18</v>
      </c>
      <c r="N19" s="18" t="str">
        <f ca="1">IFERROR(INDEX(xl_language[name],MATCH(ROW()-1,xl_search_language2[index],0)),"")</f>
        <v>Arabic (Egypt)</v>
      </c>
      <c r="O19" s="18"/>
      <c r="P19" s="18">
        <f ca="1">IF(ISNUMBER(SEARCH(ps_search_language3,INDEX(xl_language[name],ROW()-1))),MAX(INDIRECT(ADDRESS(1,COLUMN())&amp;":"&amp;ADDRESS(ROW()-1,COLUMN())))+1,"")</f>
        <v>18</v>
      </c>
      <c r="Q19" s="18" t="str">
        <f ca="1">IFERROR(INDEX(xl_language[name],MATCH(ROW()-1,xl_search_language3[index],0)),"")</f>
        <v>Arabic (Egypt)</v>
      </c>
      <c r="R19" s="18"/>
      <c r="S19" s="18">
        <f ca="1">IF(ISNUMBER(SEARCH(ps_search_language4,INDEX(xl_language[name],ROW()-1))),MAX(INDIRECT(ADDRESS(1,COLUMN())&amp;":"&amp;ADDRESS(ROW()-1,COLUMN())))+1,"")</f>
        <v>18</v>
      </c>
      <c r="T19" s="18" t="str">
        <f ca="1">IFERROR(INDEX(xl_language[name],MATCH(ROW()-1,xl_search_language4[index],0)),"")</f>
        <v>Arabic (Egypt)</v>
      </c>
      <c r="U19" s="18"/>
      <c r="V19" s="18">
        <f ca="1">IF(ISNUMBER(SEARCH(ps_search_language5,INDEX(xl_language[name],ROW()-1))),MAX(INDIRECT(ADDRESS(1,COLUMN())&amp;":"&amp;ADDRESS(ROW()-1,COLUMN())))+1,"")</f>
        <v>18</v>
      </c>
      <c r="W19" s="18" t="str">
        <f ca="1">IFERROR(INDEX(xl_language[name],MATCH(ROW()-1,xl_search_language5[index],0)),"")</f>
        <v>Arabic (Egypt)</v>
      </c>
      <c r="X19" s="18"/>
      <c r="Y19" s="18">
        <f ca="1">IF(ISNUMBER(SEARCH(ps_search_language6,INDEX(xl_language[name],ROW()-1))),MAX(INDIRECT(ADDRESS(1,COLUMN())&amp;":"&amp;ADDRESS(ROW()-1,COLUMN())))+1,"")</f>
        <v>18</v>
      </c>
      <c r="Z19" s="18" t="str">
        <f ca="1">IFERROR(INDEX(xl_language[name],MATCH(ROW()-1,xl_search_language6[index],0)),"")</f>
        <v>Arabic (Egypt)</v>
      </c>
      <c r="AA19" s="18"/>
      <c r="AB19" s="18">
        <f ca="1">IF(ISNUMBER(SEARCH(ps_search_language7,INDEX(xl_language[name],ROW()-1))),MAX(INDIRECT(ADDRESS(1,COLUMN())&amp;":"&amp;ADDRESS(ROW()-1,COLUMN())))+1,"")</f>
        <v>18</v>
      </c>
      <c r="AC19" s="18" t="str">
        <f ca="1">IFERROR(INDEX(xl_language[name],MATCH(ROW()-1,xl_search_language7[index],0)),"")</f>
        <v>Arabic (Egypt)</v>
      </c>
      <c r="AD19" s="18"/>
      <c r="AE19" s="18">
        <f ca="1">IF(ISNUMBER(SEARCH(ps_search_language8,INDEX(xl_language[name],ROW()-1))),MAX(INDIRECT(ADDRESS(1,COLUMN())&amp;":"&amp;ADDRESS(ROW()-1,COLUMN())))+1,"")</f>
        <v>18</v>
      </c>
      <c r="AF19" s="18" t="str">
        <f ca="1">IFERROR(INDEX(xl_language[name],MATCH(ROW()-1,xl_search_language8[index],0)),"")</f>
        <v>Arabic (Egypt)</v>
      </c>
      <c r="AG19" s="18"/>
      <c r="AH19"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19" s="18" t="str">
        <f ca="1">IFERROR(INDEX(xl_quota_variable[item],MATCH(ROW()-1,xl_search_quota[index],0)),"")</f>
        <v/>
      </c>
      <c r="AJ19" s="18" t="str">
        <f ca="1">IFERROR(INDEX(xl_quota_variable[named_range],MATCH(ROW()-1,xl_search_quota[index],0)),"")</f>
        <v/>
      </c>
      <c r="AK19" s="18" t="str">
        <f ca="1">IFERROR(INDEX(xl_quota_variable[type],MATCH(ROW()-1,xl_search_quota[index],0)),"")</f>
        <v/>
      </c>
      <c r="AL19" s="18" t="str">
        <f ca="1">IFERROR(INDEX(xl_quota_variable[origin],MATCH(ROW()-1,xl_search_quota[index],0)),"")</f>
        <v/>
      </c>
      <c r="AM19" s="18" t="str">
        <f ca="1">IFERROR(INDEX(xl_quota_variable[region],MATCH(ROW()-1,xl_search_quota[index],0)),"")</f>
        <v/>
      </c>
    </row>
    <row r="20" spans="1:39">
      <c r="A20" s="18">
        <f ca="1">IF(ISNUMBER(SEARCH(ps_search_adnowcategory,INDEX(xl_project_category[address],ROW()-1))),MAX(INDIRECT(ADDRESS(1,COLUMN())&amp;":"&amp;ADDRESS(ROW()-1,COLUMN())))+1,"")</f>
        <v>19</v>
      </c>
      <c r="B20" s="18" t="str">
        <f ca="1">IFERROR(INDEX(xl_project_category[address],MATCH(ROW()-1,xl_search_adnowcategory[index],0)),"")</f>
        <v>FMCG\Food and Drink\Drink\Non-alcoholic drinks\Fermented Soft Drinks</v>
      </c>
      <c r="C20" s="18"/>
      <c r="D20" s="18">
        <f t="shared" ca="1" si="0"/>
        <v>19</v>
      </c>
      <c r="E20" s="18" t="str">
        <f ca="1">IFERROR(INDEX(nr_ad_client_name,MATCH(ROW()-1,xl_search_adnowclientname[index],0)),"")</f>
        <v>Access</v>
      </c>
      <c r="F20" s="18"/>
      <c r="G20" s="18">
        <f t="shared" ca="1" si="1"/>
        <v>19</v>
      </c>
      <c r="H20" s="18" t="str">
        <f ca="1">IFERROR(INDEX(nr_ad_country,MATCH(ROW()-1,xl_search_adnowcountry[index],0)),"")</f>
        <v>Bulgaria</v>
      </c>
      <c r="I20" s="18"/>
      <c r="J20" s="18">
        <f ca="1">IF(ISNUMBER(SEARCH(ps_search_country_name,INDEX(xl_country[name],ROW()-1))),MAX(INDIRECT(ADDRESS(1,COLUMN())&amp;":"&amp;ADDRESS(ROW()-1,COLUMN())))+1,"")</f>
        <v>19</v>
      </c>
      <c r="K20" s="18" t="str">
        <f ca="1">IFERROR(INDEX(xl_country[name],MATCH(ROW()-1,xl_search_country[index],0)),"")</f>
        <v>Bulgaria</v>
      </c>
      <c r="L20" s="18"/>
      <c r="M20" s="18">
        <f ca="1">IF(ISNUMBER(SEARCH(ps_search_language2,INDEX(xl_language[name],ROW()-1))),MAX(INDIRECT(ADDRESS(1,COLUMN())&amp;":"&amp;ADDRESS(ROW()-1,COLUMN())))+1,"")</f>
        <v>19</v>
      </c>
      <c r="N20" s="18" t="str">
        <f ca="1">IFERROR(INDEX(xl_language[name],MATCH(ROW()-1,xl_search_language2[index],0)),"")</f>
        <v>Arabic (Iraq)</v>
      </c>
      <c r="O20" s="18"/>
      <c r="P20" s="18">
        <f ca="1">IF(ISNUMBER(SEARCH(ps_search_language3,INDEX(xl_language[name],ROW()-1))),MAX(INDIRECT(ADDRESS(1,COLUMN())&amp;":"&amp;ADDRESS(ROW()-1,COLUMN())))+1,"")</f>
        <v>19</v>
      </c>
      <c r="Q20" s="18" t="str">
        <f ca="1">IFERROR(INDEX(xl_language[name],MATCH(ROW()-1,xl_search_language3[index],0)),"")</f>
        <v>Arabic (Iraq)</v>
      </c>
      <c r="R20" s="18"/>
      <c r="S20" s="18">
        <f ca="1">IF(ISNUMBER(SEARCH(ps_search_language4,INDEX(xl_language[name],ROW()-1))),MAX(INDIRECT(ADDRESS(1,COLUMN())&amp;":"&amp;ADDRESS(ROW()-1,COLUMN())))+1,"")</f>
        <v>19</v>
      </c>
      <c r="T20" s="18" t="str">
        <f ca="1">IFERROR(INDEX(xl_language[name],MATCH(ROW()-1,xl_search_language4[index],0)),"")</f>
        <v>Arabic (Iraq)</v>
      </c>
      <c r="U20" s="18"/>
      <c r="V20" s="18">
        <f ca="1">IF(ISNUMBER(SEARCH(ps_search_language5,INDEX(xl_language[name],ROW()-1))),MAX(INDIRECT(ADDRESS(1,COLUMN())&amp;":"&amp;ADDRESS(ROW()-1,COLUMN())))+1,"")</f>
        <v>19</v>
      </c>
      <c r="W20" s="18" t="str">
        <f ca="1">IFERROR(INDEX(xl_language[name],MATCH(ROW()-1,xl_search_language5[index],0)),"")</f>
        <v>Arabic (Iraq)</v>
      </c>
      <c r="X20" s="18"/>
      <c r="Y20" s="18">
        <f ca="1">IF(ISNUMBER(SEARCH(ps_search_language6,INDEX(xl_language[name],ROW()-1))),MAX(INDIRECT(ADDRESS(1,COLUMN())&amp;":"&amp;ADDRESS(ROW()-1,COLUMN())))+1,"")</f>
        <v>19</v>
      </c>
      <c r="Z20" s="18" t="str">
        <f ca="1">IFERROR(INDEX(xl_language[name],MATCH(ROW()-1,xl_search_language6[index],0)),"")</f>
        <v>Arabic (Iraq)</v>
      </c>
      <c r="AA20" s="18"/>
      <c r="AB20" s="18">
        <f ca="1">IF(ISNUMBER(SEARCH(ps_search_language7,INDEX(xl_language[name],ROW()-1))),MAX(INDIRECT(ADDRESS(1,COLUMN())&amp;":"&amp;ADDRESS(ROW()-1,COLUMN())))+1,"")</f>
        <v>19</v>
      </c>
      <c r="AC20" s="18" t="str">
        <f ca="1">IFERROR(INDEX(xl_language[name],MATCH(ROW()-1,xl_search_language7[index],0)),"")</f>
        <v>Arabic (Iraq)</v>
      </c>
      <c r="AD20" s="18"/>
      <c r="AE20" s="18">
        <f ca="1">IF(ISNUMBER(SEARCH(ps_search_language8,INDEX(xl_language[name],ROW()-1))),MAX(INDIRECT(ADDRESS(1,COLUMN())&amp;":"&amp;ADDRESS(ROW()-1,COLUMN())))+1,"")</f>
        <v>19</v>
      </c>
      <c r="AF20" s="18" t="str">
        <f ca="1">IFERROR(INDEX(xl_language[name],MATCH(ROW()-1,xl_search_language8[index],0)),"")</f>
        <v>Arabic (Iraq)</v>
      </c>
      <c r="AG20" s="18"/>
      <c r="AH20"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20" s="18" t="str">
        <f ca="1">IFERROR(INDEX(xl_quota_variable[item],MATCH(ROW()-1,xl_search_quota[index],0)),"")</f>
        <v/>
      </c>
      <c r="AJ20" s="18" t="str">
        <f ca="1">IFERROR(INDEX(xl_quota_variable[named_range],MATCH(ROW()-1,xl_search_quota[index],0)),"")</f>
        <v/>
      </c>
      <c r="AK20" s="18" t="str">
        <f ca="1">IFERROR(INDEX(xl_quota_variable[type],MATCH(ROW()-1,xl_search_quota[index],0)),"")</f>
        <v/>
      </c>
      <c r="AL20" s="18" t="str">
        <f ca="1">IFERROR(INDEX(xl_quota_variable[origin],MATCH(ROW()-1,xl_search_quota[index],0)),"")</f>
        <v/>
      </c>
      <c r="AM20" s="18" t="str">
        <f ca="1">IFERROR(INDEX(xl_quota_variable[region],MATCH(ROW()-1,xl_search_quota[index],0)),"")</f>
        <v/>
      </c>
    </row>
    <row r="21" spans="1:39">
      <c r="A21" s="18">
        <f ca="1">IF(ISNUMBER(SEARCH(ps_search_adnowcategory,INDEX(xl_project_category[address],ROW()-1))),MAX(INDIRECT(ADDRESS(1,COLUMN())&amp;":"&amp;ADDRESS(ROW()-1,COLUMN())))+1,"")</f>
        <v>20</v>
      </c>
      <c r="B21" s="18" t="str">
        <f ca="1">IFERROR(INDEX(xl_project_category[address],MATCH(ROW()-1,xl_search_adnowcategory[index],0)),"")</f>
        <v>FMCG\Food and Drink\Drink\Non-alcoholic drinks\Fruit Juice/Squash</v>
      </c>
      <c r="C21" s="18"/>
      <c r="D21" s="18">
        <f t="shared" ca="1" si="0"/>
        <v>20</v>
      </c>
      <c r="E21" s="18" t="str">
        <f ca="1">IFERROR(INDEX(nr_ad_client_name,MATCH(ROW()-1,xl_search_adnowclientname[index],0)),"")</f>
        <v>Ace Hardware Stores</v>
      </c>
      <c r="F21" s="18"/>
      <c r="G21" s="18">
        <f t="shared" ca="1" si="1"/>
        <v>20</v>
      </c>
      <c r="H21" s="18" t="str">
        <f ca="1">IFERROR(INDEX(nr_ad_country,MATCH(ROW()-1,xl_search_adnowcountry[index],0)),"")</f>
        <v>Cambodia</v>
      </c>
      <c r="I21" s="18"/>
      <c r="J21" s="18">
        <f ca="1">IF(ISNUMBER(SEARCH(ps_search_country_name,INDEX(xl_country[name],ROW()-1))),MAX(INDIRECT(ADDRESS(1,COLUMN())&amp;":"&amp;ADDRESS(ROW()-1,COLUMN())))+1,"")</f>
        <v>20</v>
      </c>
      <c r="K21" s="18" t="str">
        <f ca="1">IFERROR(INDEX(xl_country[name],MATCH(ROW()-1,xl_search_country[index],0)),"")</f>
        <v>Cambodia</v>
      </c>
      <c r="L21" s="18"/>
      <c r="M21" s="18">
        <f ca="1">IF(ISNUMBER(SEARCH(ps_search_language2,INDEX(xl_language[name],ROW()-1))),MAX(INDIRECT(ADDRESS(1,COLUMN())&amp;":"&amp;ADDRESS(ROW()-1,COLUMN())))+1,"")</f>
        <v>20</v>
      </c>
      <c r="N21" s="18" t="str">
        <f ca="1">IFERROR(INDEX(xl_language[name],MATCH(ROW()-1,xl_search_language2[index],0)),"")</f>
        <v>Arabic (Jordan)</v>
      </c>
      <c r="O21" s="18"/>
      <c r="P21" s="18">
        <f ca="1">IF(ISNUMBER(SEARCH(ps_search_language3,INDEX(xl_language[name],ROW()-1))),MAX(INDIRECT(ADDRESS(1,COLUMN())&amp;":"&amp;ADDRESS(ROW()-1,COLUMN())))+1,"")</f>
        <v>20</v>
      </c>
      <c r="Q21" s="18" t="str">
        <f ca="1">IFERROR(INDEX(xl_language[name],MATCH(ROW()-1,xl_search_language3[index],0)),"")</f>
        <v>Arabic (Jordan)</v>
      </c>
      <c r="R21" s="18"/>
      <c r="S21" s="18">
        <f ca="1">IF(ISNUMBER(SEARCH(ps_search_language4,INDEX(xl_language[name],ROW()-1))),MAX(INDIRECT(ADDRESS(1,COLUMN())&amp;":"&amp;ADDRESS(ROW()-1,COLUMN())))+1,"")</f>
        <v>20</v>
      </c>
      <c r="T21" s="18" t="str">
        <f ca="1">IFERROR(INDEX(xl_language[name],MATCH(ROW()-1,xl_search_language4[index],0)),"")</f>
        <v>Arabic (Jordan)</v>
      </c>
      <c r="U21" s="18"/>
      <c r="V21" s="18">
        <f ca="1">IF(ISNUMBER(SEARCH(ps_search_language5,INDEX(xl_language[name],ROW()-1))),MAX(INDIRECT(ADDRESS(1,COLUMN())&amp;":"&amp;ADDRESS(ROW()-1,COLUMN())))+1,"")</f>
        <v>20</v>
      </c>
      <c r="W21" s="18" t="str">
        <f ca="1">IFERROR(INDEX(xl_language[name],MATCH(ROW()-1,xl_search_language5[index],0)),"")</f>
        <v>Arabic (Jordan)</v>
      </c>
      <c r="X21" s="18"/>
      <c r="Y21" s="18">
        <f ca="1">IF(ISNUMBER(SEARCH(ps_search_language6,INDEX(xl_language[name],ROW()-1))),MAX(INDIRECT(ADDRESS(1,COLUMN())&amp;":"&amp;ADDRESS(ROW()-1,COLUMN())))+1,"")</f>
        <v>20</v>
      </c>
      <c r="Z21" s="18" t="str">
        <f ca="1">IFERROR(INDEX(xl_language[name],MATCH(ROW()-1,xl_search_language6[index],0)),"")</f>
        <v>Arabic (Jordan)</v>
      </c>
      <c r="AA21" s="18"/>
      <c r="AB21" s="18">
        <f ca="1">IF(ISNUMBER(SEARCH(ps_search_language7,INDEX(xl_language[name],ROW()-1))),MAX(INDIRECT(ADDRESS(1,COLUMN())&amp;":"&amp;ADDRESS(ROW()-1,COLUMN())))+1,"")</f>
        <v>20</v>
      </c>
      <c r="AC21" s="18" t="str">
        <f ca="1">IFERROR(INDEX(xl_language[name],MATCH(ROW()-1,xl_search_language7[index],0)),"")</f>
        <v>Arabic (Jordan)</v>
      </c>
      <c r="AD21" s="18"/>
      <c r="AE21" s="18">
        <f ca="1">IF(ISNUMBER(SEARCH(ps_search_language8,INDEX(xl_language[name],ROW()-1))),MAX(INDIRECT(ADDRESS(1,COLUMN())&amp;":"&amp;ADDRESS(ROW()-1,COLUMN())))+1,"")</f>
        <v>20</v>
      </c>
      <c r="AF21" s="18" t="str">
        <f ca="1">IFERROR(INDEX(xl_language[name],MATCH(ROW()-1,xl_search_language8[index],0)),"")</f>
        <v>Arabic (Jordan)</v>
      </c>
      <c r="AG21" s="18"/>
      <c r="AH21"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21" s="18" t="str">
        <f ca="1">IFERROR(INDEX(xl_quota_variable[item],MATCH(ROW()-1,xl_search_quota[index],0)),"")</f>
        <v/>
      </c>
      <c r="AJ21" s="18" t="str">
        <f ca="1">IFERROR(INDEX(xl_quota_variable[named_range],MATCH(ROW()-1,xl_search_quota[index],0)),"")</f>
        <v/>
      </c>
      <c r="AK21" s="18" t="str">
        <f ca="1">IFERROR(INDEX(xl_quota_variable[type],MATCH(ROW()-1,xl_search_quota[index],0)),"")</f>
        <v/>
      </c>
      <c r="AL21" s="18" t="str">
        <f ca="1">IFERROR(INDEX(xl_quota_variable[origin],MATCH(ROW()-1,xl_search_quota[index],0)),"")</f>
        <v/>
      </c>
      <c r="AM21" s="18" t="str">
        <f ca="1">IFERROR(INDEX(xl_quota_variable[region],MATCH(ROW()-1,xl_search_quota[index],0)),"")</f>
        <v/>
      </c>
    </row>
    <row r="22" spans="1:39">
      <c r="A22" s="18">
        <f ca="1">IF(ISNUMBER(SEARCH(ps_search_adnowcategory,INDEX(xl_project_category[address],ROW()-1))),MAX(INDIRECT(ADDRESS(1,COLUMN())&amp;":"&amp;ADDRESS(ROW()-1,COLUMN())))+1,"")</f>
        <v>21</v>
      </c>
      <c r="B22" s="18" t="str">
        <f ca="1">IFERROR(INDEX(xl_project_category[address],MATCH(ROW()-1,xl_search_adnowcategory[index],0)),"")</f>
        <v>FMCG\Food and Drink\Drink\Non-alcoholic drinks\Health/Dairy Drinks</v>
      </c>
      <c r="C22" s="18"/>
      <c r="D22" s="18">
        <f t="shared" ca="1" si="0"/>
        <v>21</v>
      </c>
      <c r="E22" s="18" t="str">
        <f ca="1">IFERROR(INDEX(nr_ad_client_name,MATCH(ROW()-1,xl_search_adnowclientname[index],0)),"")</f>
        <v>ACH Foods</v>
      </c>
      <c r="F22" s="18"/>
      <c r="G22" s="18">
        <f t="shared" ca="1" si="1"/>
        <v>21</v>
      </c>
      <c r="H22" s="18" t="str">
        <f ca="1">IFERROR(INDEX(nr_ad_country,MATCH(ROW()-1,xl_search_adnowcountry[index],0)),"")</f>
        <v>Cameroon</v>
      </c>
      <c r="I22" s="18"/>
      <c r="J22" s="18">
        <f ca="1">IF(ISNUMBER(SEARCH(ps_search_country_name,INDEX(xl_country[name],ROW()-1))),MAX(INDIRECT(ADDRESS(1,COLUMN())&amp;":"&amp;ADDRESS(ROW()-1,COLUMN())))+1,"")</f>
        <v>21</v>
      </c>
      <c r="K22" s="18" t="str">
        <f ca="1">IFERROR(INDEX(xl_country[name],MATCH(ROW()-1,xl_search_country[index],0)),"")</f>
        <v>Canada</v>
      </c>
      <c r="L22" s="18"/>
      <c r="M22" s="18">
        <f ca="1">IF(ISNUMBER(SEARCH(ps_search_language2,INDEX(xl_language[name],ROW()-1))),MAX(INDIRECT(ADDRESS(1,COLUMN())&amp;":"&amp;ADDRESS(ROW()-1,COLUMN())))+1,"")</f>
        <v>21</v>
      </c>
      <c r="N22" s="18" t="str">
        <f ca="1">IFERROR(INDEX(xl_language[name],MATCH(ROW()-1,xl_search_language2[index],0)),"")</f>
        <v>Arabic (Kuwait)</v>
      </c>
      <c r="O22" s="18"/>
      <c r="P22" s="18">
        <f ca="1">IF(ISNUMBER(SEARCH(ps_search_language3,INDEX(xl_language[name],ROW()-1))),MAX(INDIRECT(ADDRESS(1,COLUMN())&amp;":"&amp;ADDRESS(ROW()-1,COLUMN())))+1,"")</f>
        <v>21</v>
      </c>
      <c r="Q22" s="18" t="str">
        <f ca="1">IFERROR(INDEX(xl_language[name],MATCH(ROW()-1,xl_search_language3[index],0)),"")</f>
        <v>Arabic (Kuwait)</v>
      </c>
      <c r="R22" s="18"/>
      <c r="S22" s="18">
        <f ca="1">IF(ISNUMBER(SEARCH(ps_search_language4,INDEX(xl_language[name],ROW()-1))),MAX(INDIRECT(ADDRESS(1,COLUMN())&amp;":"&amp;ADDRESS(ROW()-1,COLUMN())))+1,"")</f>
        <v>21</v>
      </c>
      <c r="T22" s="18" t="str">
        <f ca="1">IFERROR(INDEX(xl_language[name],MATCH(ROW()-1,xl_search_language4[index],0)),"")</f>
        <v>Arabic (Kuwait)</v>
      </c>
      <c r="U22" s="18"/>
      <c r="V22" s="18">
        <f ca="1">IF(ISNUMBER(SEARCH(ps_search_language5,INDEX(xl_language[name],ROW()-1))),MAX(INDIRECT(ADDRESS(1,COLUMN())&amp;":"&amp;ADDRESS(ROW()-1,COLUMN())))+1,"")</f>
        <v>21</v>
      </c>
      <c r="W22" s="18" t="str">
        <f ca="1">IFERROR(INDEX(xl_language[name],MATCH(ROW()-1,xl_search_language5[index],0)),"")</f>
        <v>Arabic (Kuwait)</v>
      </c>
      <c r="X22" s="18"/>
      <c r="Y22" s="18">
        <f ca="1">IF(ISNUMBER(SEARCH(ps_search_language6,INDEX(xl_language[name],ROW()-1))),MAX(INDIRECT(ADDRESS(1,COLUMN())&amp;":"&amp;ADDRESS(ROW()-1,COLUMN())))+1,"")</f>
        <v>21</v>
      </c>
      <c r="Z22" s="18" t="str">
        <f ca="1">IFERROR(INDEX(xl_language[name],MATCH(ROW()-1,xl_search_language6[index],0)),"")</f>
        <v>Arabic (Kuwait)</v>
      </c>
      <c r="AA22" s="18"/>
      <c r="AB22" s="18">
        <f ca="1">IF(ISNUMBER(SEARCH(ps_search_language7,INDEX(xl_language[name],ROW()-1))),MAX(INDIRECT(ADDRESS(1,COLUMN())&amp;":"&amp;ADDRESS(ROW()-1,COLUMN())))+1,"")</f>
        <v>21</v>
      </c>
      <c r="AC22" s="18" t="str">
        <f ca="1">IFERROR(INDEX(xl_language[name],MATCH(ROW()-1,xl_search_language7[index],0)),"")</f>
        <v>Arabic (Kuwait)</v>
      </c>
      <c r="AD22" s="18"/>
      <c r="AE22" s="18">
        <f ca="1">IF(ISNUMBER(SEARCH(ps_search_language8,INDEX(xl_language[name],ROW()-1))),MAX(INDIRECT(ADDRESS(1,COLUMN())&amp;":"&amp;ADDRESS(ROW()-1,COLUMN())))+1,"")</f>
        <v>21</v>
      </c>
      <c r="AF22" s="18" t="str">
        <f ca="1">IFERROR(INDEX(xl_language[name],MATCH(ROW()-1,xl_search_language8[index],0)),"")</f>
        <v>Arabic (Kuwait)</v>
      </c>
      <c r="AG22" s="18"/>
      <c r="AH22"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22" s="18" t="str">
        <f ca="1">IFERROR(INDEX(xl_quota_variable[item],MATCH(ROW()-1,xl_search_quota[index],0)),"")</f>
        <v/>
      </c>
      <c r="AJ22" s="18" t="str">
        <f ca="1">IFERROR(INDEX(xl_quota_variable[named_range],MATCH(ROW()-1,xl_search_quota[index],0)),"")</f>
        <v/>
      </c>
      <c r="AK22" s="18" t="str">
        <f ca="1">IFERROR(INDEX(xl_quota_variable[type],MATCH(ROW()-1,xl_search_quota[index],0)),"")</f>
        <v/>
      </c>
      <c r="AL22" s="18" t="str">
        <f ca="1">IFERROR(INDEX(xl_quota_variable[origin],MATCH(ROW()-1,xl_search_quota[index],0)),"")</f>
        <v/>
      </c>
      <c r="AM22" s="18" t="str">
        <f ca="1">IFERROR(INDEX(xl_quota_variable[region],MATCH(ROW()-1,xl_search_quota[index],0)),"")</f>
        <v/>
      </c>
    </row>
    <row r="23" spans="1:39">
      <c r="A23" s="18">
        <f ca="1">IF(ISNUMBER(SEARCH(ps_search_adnowcategory,INDEX(xl_project_category[address],ROW()-1))),MAX(INDIRECT(ADDRESS(1,COLUMN())&amp;":"&amp;ADDRESS(ROW()-1,COLUMN())))+1,"")</f>
        <v>22</v>
      </c>
      <c r="B23" s="18" t="str">
        <f ca="1">IFERROR(INDEX(xl_project_category[address],MATCH(ROW()-1,xl_search_adnowcategory[index],0)),"")</f>
        <v>FMCG\Food and Drink\Drink\Non-alcoholic drinks\Iced Tea/Coffee</v>
      </c>
      <c r="C23" s="18"/>
      <c r="D23" s="18">
        <f t="shared" ca="1" si="0"/>
        <v>22</v>
      </c>
      <c r="E23" s="18" t="str">
        <f ca="1">IFERROR(INDEX(nr_ad_client_name,MATCH(ROW()-1,xl_search_adnowclientname[index],0)),"")</f>
        <v>Aco Hudvard AB</v>
      </c>
      <c r="F23" s="18"/>
      <c r="G23" s="18">
        <f t="shared" ca="1" si="1"/>
        <v>22</v>
      </c>
      <c r="H23" s="18" t="str">
        <f ca="1">IFERROR(INDEX(nr_ad_country,MATCH(ROW()-1,xl_search_adnowcountry[index],0)),"")</f>
        <v>Canada - English Speaking</v>
      </c>
      <c r="I23" s="18"/>
      <c r="J23" s="18">
        <f ca="1">IF(ISNUMBER(SEARCH(ps_search_country_name,INDEX(xl_country[name],ROW()-1))),MAX(INDIRECT(ADDRESS(1,COLUMN())&amp;":"&amp;ADDRESS(ROW()-1,COLUMN())))+1,"")</f>
        <v>22</v>
      </c>
      <c r="K23" s="18" t="str">
        <f ca="1">IFERROR(INDEX(xl_country[name],MATCH(ROW()-1,xl_search_country[index],0)),"")</f>
        <v>Caribbean</v>
      </c>
      <c r="L23" s="18"/>
      <c r="M23" s="18">
        <f ca="1">IF(ISNUMBER(SEARCH(ps_search_language2,INDEX(xl_language[name],ROW()-1))),MAX(INDIRECT(ADDRESS(1,COLUMN())&amp;":"&amp;ADDRESS(ROW()-1,COLUMN())))+1,"")</f>
        <v>22</v>
      </c>
      <c r="N23" s="18" t="str">
        <f ca="1">IFERROR(INDEX(xl_language[name],MATCH(ROW()-1,xl_search_language2[index],0)),"")</f>
        <v>Arabic (Lebanon)</v>
      </c>
      <c r="O23" s="18"/>
      <c r="P23" s="18">
        <f ca="1">IF(ISNUMBER(SEARCH(ps_search_language3,INDEX(xl_language[name],ROW()-1))),MAX(INDIRECT(ADDRESS(1,COLUMN())&amp;":"&amp;ADDRESS(ROW()-1,COLUMN())))+1,"")</f>
        <v>22</v>
      </c>
      <c r="Q23" s="18" t="str">
        <f ca="1">IFERROR(INDEX(xl_language[name],MATCH(ROW()-1,xl_search_language3[index],0)),"")</f>
        <v>Arabic (Lebanon)</v>
      </c>
      <c r="R23" s="18"/>
      <c r="S23" s="18">
        <f ca="1">IF(ISNUMBER(SEARCH(ps_search_language4,INDEX(xl_language[name],ROW()-1))),MAX(INDIRECT(ADDRESS(1,COLUMN())&amp;":"&amp;ADDRESS(ROW()-1,COLUMN())))+1,"")</f>
        <v>22</v>
      </c>
      <c r="T23" s="18" t="str">
        <f ca="1">IFERROR(INDEX(xl_language[name],MATCH(ROW()-1,xl_search_language4[index],0)),"")</f>
        <v>Arabic (Lebanon)</v>
      </c>
      <c r="U23" s="18"/>
      <c r="V23" s="18">
        <f ca="1">IF(ISNUMBER(SEARCH(ps_search_language5,INDEX(xl_language[name],ROW()-1))),MAX(INDIRECT(ADDRESS(1,COLUMN())&amp;":"&amp;ADDRESS(ROW()-1,COLUMN())))+1,"")</f>
        <v>22</v>
      </c>
      <c r="W23" s="18" t="str">
        <f ca="1">IFERROR(INDEX(xl_language[name],MATCH(ROW()-1,xl_search_language5[index],0)),"")</f>
        <v>Arabic (Lebanon)</v>
      </c>
      <c r="X23" s="18"/>
      <c r="Y23" s="18">
        <f ca="1">IF(ISNUMBER(SEARCH(ps_search_language6,INDEX(xl_language[name],ROW()-1))),MAX(INDIRECT(ADDRESS(1,COLUMN())&amp;":"&amp;ADDRESS(ROW()-1,COLUMN())))+1,"")</f>
        <v>22</v>
      </c>
      <c r="Z23" s="18" t="str">
        <f ca="1">IFERROR(INDEX(xl_language[name],MATCH(ROW()-1,xl_search_language6[index],0)),"")</f>
        <v>Arabic (Lebanon)</v>
      </c>
      <c r="AA23" s="18"/>
      <c r="AB23" s="18">
        <f ca="1">IF(ISNUMBER(SEARCH(ps_search_language7,INDEX(xl_language[name],ROW()-1))),MAX(INDIRECT(ADDRESS(1,COLUMN())&amp;":"&amp;ADDRESS(ROW()-1,COLUMN())))+1,"")</f>
        <v>22</v>
      </c>
      <c r="AC23" s="18" t="str">
        <f ca="1">IFERROR(INDEX(xl_language[name],MATCH(ROW()-1,xl_search_language7[index],0)),"")</f>
        <v>Arabic (Lebanon)</v>
      </c>
      <c r="AD23" s="18"/>
      <c r="AE23" s="18">
        <f ca="1">IF(ISNUMBER(SEARCH(ps_search_language8,INDEX(xl_language[name],ROW()-1))),MAX(INDIRECT(ADDRESS(1,COLUMN())&amp;":"&amp;ADDRESS(ROW()-1,COLUMN())))+1,"")</f>
        <v>22</v>
      </c>
      <c r="AF23" s="18" t="str">
        <f ca="1">IFERROR(INDEX(xl_language[name],MATCH(ROW()-1,xl_search_language8[index],0)),"")</f>
        <v>Arabic (Lebanon)</v>
      </c>
      <c r="AG23" s="18"/>
      <c r="AH23"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23" s="18" t="str">
        <f ca="1">IFERROR(INDEX(xl_quota_variable[item],MATCH(ROW()-1,xl_search_quota[index],0)),"")</f>
        <v/>
      </c>
      <c r="AJ23" s="18" t="str">
        <f ca="1">IFERROR(INDEX(xl_quota_variable[named_range],MATCH(ROW()-1,xl_search_quota[index],0)),"")</f>
        <v/>
      </c>
      <c r="AK23" s="18" t="str">
        <f ca="1">IFERROR(INDEX(xl_quota_variable[type],MATCH(ROW()-1,xl_search_quota[index],0)),"")</f>
        <v/>
      </c>
      <c r="AL23" s="18" t="str">
        <f ca="1">IFERROR(INDEX(xl_quota_variable[origin],MATCH(ROW()-1,xl_search_quota[index],0)),"")</f>
        <v/>
      </c>
      <c r="AM23" s="18" t="str">
        <f ca="1">IFERROR(INDEX(xl_quota_variable[region],MATCH(ROW()-1,xl_search_quota[index],0)),"")</f>
        <v/>
      </c>
    </row>
    <row r="24" spans="1:39">
      <c r="A24" s="18">
        <f ca="1">IF(ISNUMBER(SEARCH(ps_search_adnowcategory,INDEX(xl_project_category[address],ROW()-1))),MAX(INDIRECT(ADDRESS(1,COLUMN())&amp;":"&amp;ADDRESS(ROW()-1,COLUMN())))+1,"")</f>
        <v>23</v>
      </c>
      <c r="B24" s="18" t="str">
        <f ca="1">IFERROR(INDEX(xl_project_category[address],MATCH(ROW()-1,xl_search_adnowcategory[index],0)),"")</f>
        <v>FMCG\Food and Drink\Drink\Non-alcoholic drinks\Low/substitute alcoholic drinks</v>
      </c>
      <c r="C24" s="18"/>
      <c r="D24" s="18">
        <f t="shared" ca="1" si="0"/>
        <v>23</v>
      </c>
      <c r="E24" s="18" t="str">
        <f ca="1">IFERROR(INDEX(nr_ad_client_name,MATCH(ROW()-1,xl_search_adnowclientname[index],0)),"")</f>
        <v>A.C.R.A.F.</v>
      </c>
      <c r="F24" s="18"/>
      <c r="G24" s="18">
        <f t="shared" ca="1" si="1"/>
        <v>23</v>
      </c>
      <c r="H24" s="18" t="str">
        <f ca="1">IFERROR(INDEX(nr_ad_country,MATCH(ROW()-1,xl_search_adnowcountry[index],0)),"")</f>
        <v>Canada - French Speaking</v>
      </c>
      <c r="I24" s="18"/>
      <c r="J24" s="18">
        <f ca="1">IF(ISNUMBER(SEARCH(ps_search_country_name,INDEX(xl_country[name],ROW()-1))),MAX(INDIRECT(ADDRESS(1,COLUMN())&amp;":"&amp;ADDRESS(ROW()-1,COLUMN())))+1,"")</f>
        <v>23</v>
      </c>
      <c r="K24" s="18" t="str">
        <f ca="1">IFERROR(INDEX(xl_country[name],MATCH(ROW()-1,xl_search_country[index],0)),"")</f>
        <v>Chile</v>
      </c>
      <c r="L24" s="18"/>
      <c r="M24" s="18">
        <f ca="1">IF(ISNUMBER(SEARCH(ps_search_language2,INDEX(xl_language[name],ROW()-1))),MAX(INDIRECT(ADDRESS(1,COLUMN())&amp;":"&amp;ADDRESS(ROW()-1,COLUMN())))+1,"")</f>
        <v>23</v>
      </c>
      <c r="N24" s="18" t="str">
        <f ca="1">IFERROR(INDEX(xl_language[name],MATCH(ROW()-1,xl_search_language2[index],0)),"")</f>
        <v>Arabic (Libya)</v>
      </c>
      <c r="O24" s="18"/>
      <c r="P24" s="18">
        <f ca="1">IF(ISNUMBER(SEARCH(ps_search_language3,INDEX(xl_language[name],ROW()-1))),MAX(INDIRECT(ADDRESS(1,COLUMN())&amp;":"&amp;ADDRESS(ROW()-1,COLUMN())))+1,"")</f>
        <v>23</v>
      </c>
      <c r="Q24" s="18" t="str">
        <f ca="1">IFERROR(INDEX(xl_language[name],MATCH(ROW()-1,xl_search_language3[index],0)),"")</f>
        <v>Arabic (Libya)</v>
      </c>
      <c r="R24" s="18"/>
      <c r="S24" s="18">
        <f ca="1">IF(ISNUMBER(SEARCH(ps_search_language4,INDEX(xl_language[name],ROW()-1))),MAX(INDIRECT(ADDRESS(1,COLUMN())&amp;":"&amp;ADDRESS(ROW()-1,COLUMN())))+1,"")</f>
        <v>23</v>
      </c>
      <c r="T24" s="18" t="str">
        <f ca="1">IFERROR(INDEX(xl_language[name],MATCH(ROW()-1,xl_search_language4[index],0)),"")</f>
        <v>Arabic (Libya)</v>
      </c>
      <c r="U24" s="18"/>
      <c r="V24" s="18">
        <f ca="1">IF(ISNUMBER(SEARCH(ps_search_language5,INDEX(xl_language[name],ROW()-1))),MAX(INDIRECT(ADDRESS(1,COLUMN())&amp;":"&amp;ADDRESS(ROW()-1,COLUMN())))+1,"")</f>
        <v>23</v>
      </c>
      <c r="W24" s="18" t="str">
        <f ca="1">IFERROR(INDEX(xl_language[name],MATCH(ROW()-1,xl_search_language5[index],0)),"")</f>
        <v>Arabic (Libya)</v>
      </c>
      <c r="X24" s="18"/>
      <c r="Y24" s="18">
        <f ca="1">IF(ISNUMBER(SEARCH(ps_search_language6,INDEX(xl_language[name],ROW()-1))),MAX(INDIRECT(ADDRESS(1,COLUMN())&amp;":"&amp;ADDRESS(ROW()-1,COLUMN())))+1,"")</f>
        <v>23</v>
      </c>
      <c r="Z24" s="18" t="str">
        <f ca="1">IFERROR(INDEX(xl_language[name],MATCH(ROW()-1,xl_search_language6[index],0)),"")</f>
        <v>Arabic (Libya)</v>
      </c>
      <c r="AA24" s="18"/>
      <c r="AB24" s="18">
        <f ca="1">IF(ISNUMBER(SEARCH(ps_search_language7,INDEX(xl_language[name],ROW()-1))),MAX(INDIRECT(ADDRESS(1,COLUMN())&amp;":"&amp;ADDRESS(ROW()-1,COLUMN())))+1,"")</f>
        <v>23</v>
      </c>
      <c r="AC24" s="18" t="str">
        <f ca="1">IFERROR(INDEX(xl_language[name],MATCH(ROW()-1,xl_search_language7[index],0)),"")</f>
        <v>Arabic (Libya)</v>
      </c>
      <c r="AD24" s="18"/>
      <c r="AE24" s="18">
        <f ca="1">IF(ISNUMBER(SEARCH(ps_search_language8,INDEX(xl_language[name],ROW()-1))),MAX(INDIRECT(ADDRESS(1,COLUMN())&amp;":"&amp;ADDRESS(ROW()-1,COLUMN())))+1,"")</f>
        <v>23</v>
      </c>
      <c r="AF24" s="18" t="str">
        <f ca="1">IFERROR(INDEX(xl_language[name],MATCH(ROW()-1,xl_search_language8[index],0)),"")</f>
        <v>Arabic (Libya)</v>
      </c>
      <c r="AG24" s="18"/>
      <c r="AH24"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24" s="18" t="str">
        <f ca="1">IFERROR(INDEX(xl_quota_variable[item],MATCH(ROW()-1,xl_search_quota[index],0)),"")</f>
        <v/>
      </c>
      <c r="AJ24" s="18" t="str">
        <f ca="1">IFERROR(INDEX(xl_quota_variable[named_range],MATCH(ROW()-1,xl_search_quota[index],0)),"")</f>
        <v/>
      </c>
      <c r="AK24" s="18" t="str">
        <f ca="1">IFERROR(INDEX(xl_quota_variable[type],MATCH(ROW()-1,xl_search_quota[index],0)),"")</f>
        <v/>
      </c>
      <c r="AL24" s="18" t="str">
        <f ca="1">IFERROR(INDEX(xl_quota_variable[origin],MATCH(ROW()-1,xl_search_quota[index],0)),"")</f>
        <v/>
      </c>
      <c r="AM24" s="18" t="str">
        <f ca="1">IFERROR(INDEX(xl_quota_variable[region],MATCH(ROW()-1,xl_search_quota[index],0)),"")</f>
        <v/>
      </c>
    </row>
    <row r="25" spans="1:39">
      <c r="A25" s="18">
        <f ca="1">IF(ISNUMBER(SEARCH(ps_search_adnowcategory,INDEX(xl_project_category[address],ROW()-1))),MAX(INDIRECT(ADDRESS(1,COLUMN())&amp;":"&amp;ADDRESS(ROW()-1,COLUMN())))+1,"")</f>
        <v>24</v>
      </c>
      <c r="B25" s="18" t="str">
        <f ca="1">IFERROR(INDEX(xl_project_category[address],MATCH(ROW()-1,xl_search_adnowcategory[index],0)),"")</f>
        <v>FMCG\Food and Drink\Drink\Non-alcoholic drinks\Milk</v>
      </c>
      <c r="C25" s="18"/>
      <c r="D25" s="18">
        <f t="shared" ca="1" si="0"/>
        <v>24</v>
      </c>
      <c r="E25" s="18" t="str">
        <f ca="1">IFERROR(INDEX(nr_ad_client_name,MATCH(ROW()-1,xl_search_adnowclientname[index],0)),"")</f>
        <v>Adams</v>
      </c>
      <c r="F25" s="18"/>
      <c r="G25" s="18">
        <f t="shared" ca="1" si="1"/>
        <v>24</v>
      </c>
      <c r="H25" s="18" t="str">
        <f ca="1">IFERROR(INDEX(nr_ad_country,MATCH(ROW()-1,xl_search_adnowcountry[index],0)),"")</f>
        <v>Chile</v>
      </c>
      <c r="I25" s="18"/>
      <c r="J25" s="18">
        <f ca="1">IF(ISNUMBER(SEARCH(ps_search_country_name,INDEX(xl_country[name],ROW()-1))),MAX(INDIRECT(ADDRESS(1,COLUMN())&amp;":"&amp;ADDRESS(ROW()-1,COLUMN())))+1,"")</f>
        <v>24</v>
      </c>
      <c r="K25" s="18" t="str">
        <f ca="1">IFERROR(INDEX(xl_country[name],MATCH(ROW()-1,xl_search_country[index],0)),"")</f>
        <v>Colombia</v>
      </c>
      <c r="L25" s="18"/>
      <c r="M25" s="18">
        <f ca="1">IF(ISNUMBER(SEARCH(ps_search_language2,INDEX(xl_language[name],ROW()-1))),MAX(INDIRECT(ADDRESS(1,COLUMN())&amp;":"&amp;ADDRESS(ROW()-1,COLUMN())))+1,"")</f>
        <v>24</v>
      </c>
      <c r="N25" s="18" t="str">
        <f ca="1">IFERROR(INDEX(xl_language[name],MATCH(ROW()-1,xl_search_language2[index],0)),"")</f>
        <v>Arabic (Morocco)</v>
      </c>
      <c r="O25" s="18"/>
      <c r="P25" s="18">
        <f ca="1">IF(ISNUMBER(SEARCH(ps_search_language3,INDEX(xl_language[name],ROW()-1))),MAX(INDIRECT(ADDRESS(1,COLUMN())&amp;":"&amp;ADDRESS(ROW()-1,COLUMN())))+1,"")</f>
        <v>24</v>
      </c>
      <c r="Q25" s="18" t="str">
        <f ca="1">IFERROR(INDEX(xl_language[name],MATCH(ROW()-1,xl_search_language3[index],0)),"")</f>
        <v>Arabic (Morocco)</v>
      </c>
      <c r="R25" s="18"/>
      <c r="S25" s="18">
        <f ca="1">IF(ISNUMBER(SEARCH(ps_search_language4,INDEX(xl_language[name],ROW()-1))),MAX(INDIRECT(ADDRESS(1,COLUMN())&amp;":"&amp;ADDRESS(ROW()-1,COLUMN())))+1,"")</f>
        <v>24</v>
      </c>
      <c r="T25" s="18" t="str">
        <f ca="1">IFERROR(INDEX(xl_language[name],MATCH(ROW()-1,xl_search_language4[index],0)),"")</f>
        <v>Arabic (Morocco)</v>
      </c>
      <c r="U25" s="18"/>
      <c r="V25" s="18">
        <f ca="1">IF(ISNUMBER(SEARCH(ps_search_language5,INDEX(xl_language[name],ROW()-1))),MAX(INDIRECT(ADDRESS(1,COLUMN())&amp;":"&amp;ADDRESS(ROW()-1,COLUMN())))+1,"")</f>
        <v>24</v>
      </c>
      <c r="W25" s="18" t="str">
        <f ca="1">IFERROR(INDEX(xl_language[name],MATCH(ROW()-1,xl_search_language5[index],0)),"")</f>
        <v>Arabic (Morocco)</v>
      </c>
      <c r="X25" s="18"/>
      <c r="Y25" s="18">
        <f ca="1">IF(ISNUMBER(SEARCH(ps_search_language6,INDEX(xl_language[name],ROW()-1))),MAX(INDIRECT(ADDRESS(1,COLUMN())&amp;":"&amp;ADDRESS(ROW()-1,COLUMN())))+1,"")</f>
        <v>24</v>
      </c>
      <c r="Z25" s="18" t="str">
        <f ca="1">IFERROR(INDEX(xl_language[name],MATCH(ROW()-1,xl_search_language6[index],0)),"")</f>
        <v>Arabic (Morocco)</v>
      </c>
      <c r="AA25" s="18"/>
      <c r="AB25" s="18">
        <f ca="1">IF(ISNUMBER(SEARCH(ps_search_language7,INDEX(xl_language[name],ROW()-1))),MAX(INDIRECT(ADDRESS(1,COLUMN())&amp;":"&amp;ADDRESS(ROW()-1,COLUMN())))+1,"")</f>
        <v>24</v>
      </c>
      <c r="AC25" s="18" t="str">
        <f ca="1">IFERROR(INDEX(xl_language[name],MATCH(ROW()-1,xl_search_language7[index],0)),"")</f>
        <v>Arabic (Morocco)</v>
      </c>
      <c r="AD25" s="18"/>
      <c r="AE25" s="18">
        <f ca="1">IF(ISNUMBER(SEARCH(ps_search_language8,INDEX(xl_language[name],ROW()-1))),MAX(INDIRECT(ADDRESS(1,COLUMN())&amp;":"&amp;ADDRESS(ROW()-1,COLUMN())))+1,"")</f>
        <v>24</v>
      </c>
      <c r="AF25" s="18" t="str">
        <f ca="1">IFERROR(INDEX(xl_language[name],MATCH(ROW()-1,xl_search_language8[index],0)),"")</f>
        <v>Arabic (Morocco)</v>
      </c>
      <c r="AG25" s="18"/>
      <c r="AH25"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25" s="18" t="str">
        <f ca="1">IFERROR(INDEX(xl_quota_variable[item],MATCH(ROW()-1,xl_search_quota[index],0)),"")</f>
        <v/>
      </c>
      <c r="AJ25" s="18" t="str">
        <f ca="1">IFERROR(INDEX(xl_quota_variable[named_range],MATCH(ROW()-1,xl_search_quota[index],0)),"")</f>
        <v/>
      </c>
      <c r="AK25" s="18" t="str">
        <f ca="1">IFERROR(INDEX(xl_quota_variable[type],MATCH(ROW()-1,xl_search_quota[index],0)),"")</f>
        <v/>
      </c>
      <c r="AL25" s="18" t="str">
        <f ca="1">IFERROR(INDEX(xl_quota_variable[origin],MATCH(ROW()-1,xl_search_quota[index],0)),"")</f>
        <v/>
      </c>
      <c r="AM25" s="18" t="str">
        <f ca="1">IFERROR(INDEX(xl_quota_variable[region],MATCH(ROW()-1,xl_search_quota[index],0)),"")</f>
        <v/>
      </c>
    </row>
    <row r="26" spans="1:39">
      <c r="A26" s="18">
        <f ca="1">IF(ISNUMBER(SEARCH(ps_search_adnowcategory,INDEX(xl_project_category[address],ROW()-1))),MAX(INDIRECT(ADDRESS(1,COLUMN())&amp;":"&amp;ADDRESS(ROW()-1,COLUMN())))+1,"")</f>
        <v>25</v>
      </c>
      <c r="B26" s="18" t="str">
        <f ca="1">IFERROR(INDEX(xl_project_category[address],MATCH(ROW()-1,xl_search_adnowcategory[index],0)),"")</f>
        <v>FMCG\Food and Drink\Drink\Non-alcoholic drinks\Powdered Drink Mix</v>
      </c>
      <c r="C26" s="18"/>
      <c r="D26" s="18">
        <f t="shared" ca="1" si="0"/>
        <v>25</v>
      </c>
      <c r="E26" s="18" t="str">
        <f ca="1">IFERROR(INDEX(nr_ad_client_name,MATCH(ROW()-1,xl_search_adnowclientname[index],0)),"")</f>
        <v>Adformatix</v>
      </c>
      <c r="F26" s="18"/>
      <c r="G26" s="18">
        <f t="shared" ca="1" si="1"/>
        <v>25</v>
      </c>
      <c r="H26" s="18" t="str">
        <f ca="1">IFERROR(INDEX(nr_ad_country,MATCH(ROW()-1,xl_search_adnowcountry[index],0)),"")</f>
        <v>China - Beijing</v>
      </c>
      <c r="I26" s="18"/>
      <c r="J26" s="18">
        <f ca="1">IF(ISNUMBER(SEARCH(ps_search_country_name,INDEX(xl_country[name],ROW()-1))),MAX(INDIRECT(ADDRESS(1,COLUMN())&amp;":"&amp;ADDRESS(ROW()-1,COLUMN())))+1,"")</f>
        <v>25</v>
      </c>
      <c r="K26" s="18" t="str">
        <f ca="1">IFERROR(INDEX(xl_country[name],MATCH(ROW()-1,xl_search_country[index],0)),"")</f>
        <v>Costa Rica</v>
      </c>
      <c r="L26" s="18"/>
      <c r="M26" s="18">
        <f ca="1">IF(ISNUMBER(SEARCH(ps_search_language2,INDEX(xl_language[name],ROW()-1))),MAX(INDIRECT(ADDRESS(1,COLUMN())&amp;":"&amp;ADDRESS(ROW()-1,COLUMN())))+1,"")</f>
        <v>25</v>
      </c>
      <c r="N26" s="18" t="str">
        <f ca="1">IFERROR(INDEX(xl_language[name],MATCH(ROW()-1,xl_search_language2[index],0)),"")</f>
        <v>Arabic (Oman)</v>
      </c>
      <c r="O26" s="18"/>
      <c r="P26" s="18">
        <f ca="1">IF(ISNUMBER(SEARCH(ps_search_language3,INDEX(xl_language[name],ROW()-1))),MAX(INDIRECT(ADDRESS(1,COLUMN())&amp;":"&amp;ADDRESS(ROW()-1,COLUMN())))+1,"")</f>
        <v>25</v>
      </c>
      <c r="Q26" s="18" t="str">
        <f ca="1">IFERROR(INDEX(xl_language[name],MATCH(ROW()-1,xl_search_language3[index],0)),"")</f>
        <v>Arabic (Oman)</v>
      </c>
      <c r="R26" s="18"/>
      <c r="S26" s="18">
        <f ca="1">IF(ISNUMBER(SEARCH(ps_search_language4,INDEX(xl_language[name],ROW()-1))),MAX(INDIRECT(ADDRESS(1,COLUMN())&amp;":"&amp;ADDRESS(ROW()-1,COLUMN())))+1,"")</f>
        <v>25</v>
      </c>
      <c r="T26" s="18" t="str">
        <f ca="1">IFERROR(INDEX(xl_language[name],MATCH(ROW()-1,xl_search_language4[index],0)),"")</f>
        <v>Arabic (Oman)</v>
      </c>
      <c r="U26" s="18"/>
      <c r="V26" s="18">
        <f ca="1">IF(ISNUMBER(SEARCH(ps_search_language5,INDEX(xl_language[name],ROW()-1))),MAX(INDIRECT(ADDRESS(1,COLUMN())&amp;":"&amp;ADDRESS(ROW()-1,COLUMN())))+1,"")</f>
        <v>25</v>
      </c>
      <c r="W26" s="18" t="str">
        <f ca="1">IFERROR(INDEX(xl_language[name],MATCH(ROW()-1,xl_search_language5[index],0)),"")</f>
        <v>Arabic (Oman)</v>
      </c>
      <c r="X26" s="18"/>
      <c r="Y26" s="18">
        <f ca="1">IF(ISNUMBER(SEARCH(ps_search_language6,INDEX(xl_language[name],ROW()-1))),MAX(INDIRECT(ADDRESS(1,COLUMN())&amp;":"&amp;ADDRESS(ROW()-1,COLUMN())))+1,"")</f>
        <v>25</v>
      </c>
      <c r="Z26" s="18" t="str">
        <f ca="1">IFERROR(INDEX(xl_language[name],MATCH(ROW()-1,xl_search_language6[index],0)),"")</f>
        <v>Arabic (Oman)</v>
      </c>
      <c r="AA26" s="18"/>
      <c r="AB26" s="18">
        <f ca="1">IF(ISNUMBER(SEARCH(ps_search_language7,INDEX(xl_language[name],ROW()-1))),MAX(INDIRECT(ADDRESS(1,COLUMN())&amp;":"&amp;ADDRESS(ROW()-1,COLUMN())))+1,"")</f>
        <v>25</v>
      </c>
      <c r="AC26" s="18" t="str">
        <f ca="1">IFERROR(INDEX(xl_language[name],MATCH(ROW()-1,xl_search_language7[index],0)),"")</f>
        <v>Arabic (Oman)</v>
      </c>
      <c r="AD26" s="18"/>
      <c r="AE26" s="18">
        <f ca="1">IF(ISNUMBER(SEARCH(ps_search_language8,INDEX(xl_language[name],ROW()-1))),MAX(INDIRECT(ADDRESS(1,COLUMN())&amp;":"&amp;ADDRESS(ROW()-1,COLUMN())))+1,"")</f>
        <v>25</v>
      </c>
      <c r="AF26" s="18" t="str">
        <f ca="1">IFERROR(INDEX(xl_language[name],MATCH(ROW()-1,xl_search_language8[index],0)),"")</f>
        <v>Arabic (Oman)</v>
      </c>
      <c r="AG26" s="18"/>
      <c r="AH26"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26" s="18" t="str">
        <f ca="1">IFERROR(INDEX(xl_quota_variable[item],MATCH(ROW()-1,xl_search_quota[index],0)),"")</f>
        <v/>
      </c>
      <c r="AJ26" s="18" t="str">
        <f ca="1">IFERROR(INDEX(xl_quota_variable[named_range],MATCH(ROW()-1,xl_search_quota[index],0)),"")</f>
        <v/>
      </c>
      <c r="AK26" s="18" t="str">
        <f ca="1">IFERROR(INDEX(xl_quota_variable[type],MATCH(ROW()-1,xl_search_quota[index],0)),"")</f>
        <v/>
      </c>
      <c r="AL26" s="18" t="str">
        <f ca="1">IFERROR(INDEX(xl_quota_variable[origin],MATCH(ROW()-1,xl_search_quota[index],0)),"")</f>
        <v/>
      </c>
      <c r="AM26" s="18" t="str">
        <f ca="1">IFERROR(INDEX(xl_quota_variable[region],MATCH(ROW()-1,xl_search_quota[index],0)),"")</f>
        <v/>
      </c>
    </row>
    <row r="27" spans="1:39">
      <c r="A27" s="18">
        <f ca="1">IF(ISNUMBER(SEARCH(ps_search_adnowcategory,INDEX(xl_project_category[address],ROW()-1))),MAX(INDIRECT(ADDRESS(1,COLUMN())&amp;":"&amp;ADDRESS(ROW()-1,COLUMN())))+1,"")</f>
        <v>26</v>
      </c>
      <c r="B27" s="18" t="str">
        <f ca="1">IFERROR(INDEX(xl_project_category[address],MATCH(ROW()-1,xl_search_adnowcategory[index],0)),"")</f>
        <v>FMCG\Food and Drink\Drink\Non-alcoholic drinks\Sports/Energy Drinks</v>
      </c>
      <c r="C27" s="18"/>
      <c r="D27" s="18">
        <f t="shared" ca="1" si="0"/>
        <v>26</v>
      </c>
      <c r="E27" s="18" t="str">
        <f ca="1">IFERROR(INDEX(nr_ad_client_name,MATCH(ROW()-1,xl_search_adnowclientname[index],0)),"")</f>
        <v>Adidas</v>
      </c>
      <c r="F27" s="18"/>
      <c r="G27" s="18">
        <f t="shared" ca="1" si="1"/>
        <v>26</v>
      </c>
      <c r="H27" s="18" t="str">
        <f ca="1">IFERROR(INDEX(nr_ad_country,MATCH(ROW()-1,xl_search_adnowcountry[index],0)),"")</f>
        <v>China - Secondary Cities Central and West</v>
      </c>
      <c r="I27" s="18"/>
      <c r="J27" s="18">
        <f ca="1">IF(ISNUMBER(SEARCH(ps_search_country_name,INDEX(xl_country[name],ROW()-1))),MAX(INDIRECT(ADDRESS(1,COLUMN())&amp;":"&amp;ADDRESS(ROW()-1,COLUMN())))+1,"")</f>
        <v>26</v>
      </c>
      <c r="K27" s="18" t="str">
        <f ca="1">IFERROR(INDEX(xl_country[name],MATCH(ROW()-1,xl_search_country[index],0)),"")</f>
        <v>Croatia</v>
      </c>
      <c r="L27" s="18"/>
      <c r="M27" s="18">
        <f ca="1">IF(ISNUMBER(SEARCH(ps_search_language2,INDEX(xl_language[name],ROW()-1))),MAX(INDIRECT(ADDRESS(1,COLUMN())&amp;":"&amp;ADDRESS(ROW()-1,COLUMN())))+1,"")</f>
        <v>26</v>
      </c>
      <c r="N27" s="18" t="str">
        <f ca="1">IFERROR(INDEX(xl_language[name],MATCH(ROW()-1,xl_search_language2[index],0)),"")</f>
        <v>Arabic (Qatar)</v>
      </c>
      <c r="O27" s="18"/>
      <c r="P27" s="18">
        <f ca="1">IF(ISNUMBER(SEARCH(ps_search_language3,INDEX(xl_language[name],ROW()-1))),MAX(INDIRECT(ADDRESS(1,COLUMN())&amp;":"&amp;ADDRESS(ROW()-1,COLUMN())))+1,"")</f>
        <v>26</v>
      </c>
      <c r="Q27" s="18" t="str">
        <f ca="1">IFERROR(INDEX(xl_language[name],MATCH(ROW()-1,xl_search_language3[index],0)),"")</f>
        <v>Arabic (Qatar)</v>
      </c>
      <c r="R27" s="18"/>
      <c r="S27" s="18">
        <f ca="1">IF(ISNUMBER(SEARCH(ps_search_language4,INDEX(xl_language[name],ROW()-1))),MAX(INDIRECT(ADDRESS(1,COLUMN())&amp;":"&amp;ADDRESS(ROW()-1,COLUMN())))+1,"")</f>
        <v>26</v>
      </c>
      <c r="T27" s="18" t="str">
        <f ca="1">IFERROR(INDEX(xl_language[name],MATCH(ROW()-1,xl_search_language4[index],0)),"")</f>
        <v>Arabic (Qatar)</v>
      </c>
      <c r="U27" s="18"/>
      <c r="V27" s="18">
        <f ca="1">IF(ISNUMBER(SEARCH(ps_search_language5,INDEX(xl_language[name],ROW()-1))),MAX(INDIRECT(ADDRESS(1,COLUMN())&amp;":"&amp;ADDRESS(ROW()-1,COLUMN())))+1,"")</f>
        <v>26</v>
      </c>
      <c r="W27" s="18" t="str">
        <f ca="1">IFERROR(INDEX(xl_language[name],MATCH(ROW()-1,xl_search_language5[index],0)),"")</f>
        <v>Arabic (Qatar)</v>
      </c>
      <c r="X27" s="18"/>
      <c r="Y27" s="18">
        <f ca="1">IF(ISNUMBER(SEARCH(ps_search_language6,INDEX(xl_language[name],ROW()-1))),MAX(INDIRECT(ADDRESS(1,COLUMN())&amp;":"&amp;ADDRESS(ROW()-1,COLUMN())))+1,"")</f>
        <v>26</v>
      </c>
      <c r="Z27" s="18" t="str">
        <f ca="1">IFERROR(INDEX(xl_language[name],MATCH(ROW()-1,xl_search_language6[index],0)),"")</f>
        <v>Arabic (Qatar)</v>
      </c>
      <c r="AA27" s="18"/>
      <c r="AB27" s="18">
        <f ca="1">IF(ISNUMBER(SEARCH(ps_search_language7,INDEX(xl_language[name],ROW()-1))),MAX(INDIRECT(ADDRESS(1,COLUMN())&amp;":"&amp;ADDRESS(ROW()-1,COLUMN())))+1,"")</f>
        <v>26</v>
      </c>
      <c r="AC27" s="18" t="str">
        <f ca="1">IFERROR(INDEX(xl_language[name],MATCH(ROW()-1,xl_search_language7[index],0)),"")</f>
        <v>Arabic (Qatar)</v>
      </c>
      <c r="AD27" s="18"/>
      <c r="AE27" s="18">
        <f ca="1">IF(ISNUMBER(SEARCH(ps_search_language8,INDEX(xl_language[name],ROW()-1))),MAX(INDIRECT(ADDRESS(1,COLUMN())&amp;":"&amp;ADDRESS(ROW()-1,COLUMN())))+1,"")</f>
        <v>26</v>
      </c>
      <c r="AF27" s="18" t="str">
        <f ca="1">IFERROR(INDEX(xl_language[name],MATCH(ROW()-1,xl_search_language8[index],0)),"")</f>
        <v>Arabic (Qatar)</v>
      </c>
      <c r="AG27" s="18"/>
      <c r="AH27"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27" s="18" t="str">
        <f ca="1">IFERROR(INDEX(xl_quota_variable[item],MATCH(ROW()-1,xl_search_quota[index],0)),"")</f>
        <v/>
      </c>
      <c r="AJ27" s="18" t="str">
        <f ca="1">IFERROR(INDEX(xl_quota_variable[named_range],MATCH(ROW()-1,xl_search_quota[index],0)),"")</f>
        <v/>
      </c>
      <c r="AK27" s="18" t="str">
        <f ca="1">IFERROR(INDEX(xl_quota_variable[type],MATCH(ROW()-1,xl_search_quota[index],0)),"")</f>
        <v/>
      </c>
      <c r="AL27" s="18" t="str">
        <f ca="1">IFERROR(INDEX(xl_quota_variable[origin],MATCH(ROW()-1,xl_search_quota[index],0)),"")</f>
        <v/>
      </c>
      <c r="AM27" s="18" t="str">
        <f ca="1">IFERROR(INDEX(xl_quota_variable[region],MATCH(ROW()-1,xl_search_quota[index],0)),"")</f>
        <v/>
      </c>
    </row>
    <row r="28" spans="1:39">
      <c r="A28" s="18">
        <f ca="1">IF(ISNUMBER(SEARCH(ps_search_adnowcategory,INDEX(xl_project_category[address],ROW()-1))),MAX(INDIRECT(ADDRESS(1,COLUMN())&amp;":"&amp;ADDRESS(ROW()-1,COLUMN())))+1,"")</f>
        <v>27</v>
      </c>
      <c r="B28" s="18" t="str">
        <f ca="1">IFERROR(INDEX(xl_project_category[address],MATCH(ROW()-1,xl_search_adnowcategory[index],0)),"")</f>
        <v>FMCG\Food and Drink\Food</v>
      </c>
      <c r="C28" s="18"/>
      <c r="D28" s="18">
        <f t="shared" ca="1" si="0"/>
        <v>27</v>
      </c>
      <c r="E28" s="18" t="str">
        <f ca="1">IFERROR(INDEX(nr_ad_client_name,MATCH(ROW()-1,xl_search_adnowclientname[index],0)),"")</f>
        <v>ADM Kao LLC</v>
      </c>
      <c r="F28" s="18"/>
      <c r="G28" s="18">
        <f t="shared" ca="1" si="1"/>
        <v>27</v>
      </c>
      <c r="H28" s="18" t="str">
        <f ca="1">IFERROR(INDEX(nr_ad_country,MATCH(ROW()-1,xl_search_adnowcountry[index],0)),"")</f>
        <v>China - Secondary Cities East</v>
      </c>
      <c r="I28" s="18"/>
      <c r="J28" s="18">
        <f ca="1">IF(ISNUMBER(SEARCH(ps_search_country_name,INDEX(xl_country[name],ROW()-1))),MAX(INDIRECT(ADDRESS(1,COLUMN())&amp;":"&amp;ADDRESS(ROW()-1,COLUMN())))+1,"")</f>
        <v>27</v>
      </c>
      <c r="K28" s="18" t="str">
        <f ca="1">IFERROR(INDEX(xl_country[name],MATCH(ROW()-1,xl_search_country[index],0)),"")</f>
        <v>Czech Republic</v>
      </c>
      <c r="L28" s="18"/>
      <c r="M28" s="18">
        <f ca="1">IF(ISNUMBER(SEARCH(ps_search_language2,INDEX(xl_language[name],ROW()-1))),MAX(INDIRECT(ADDRESS(1,COLUMN())&amp;":"&amp;ADDRESS(ROW()-1,COLUMN())))+1,"")</f>
        <v>27</v>
      </c>
      <c r="N28" s="18" t="str">
        <f ca="1">IFERROR(INDEX(xl_language[name],MATCH(ROW()-1,xl_search_language2[index],0)),"")</f>
        <v>Arabic (Saudi Arabia)</v>
      </c>
      <c r="O28" s="18"/>
      <c r="P28" s="18">
        <f ca="1">IF(ISNUMBER(SEARCH(ps_search_language3,INDEX(xl_language[name],ROW()-1))),MAX(INDIRECT(ADDRESS(1,COLUMN())&amp;":"&amp;ADDRESS(ROW()-1,COLUMN())))+1,"")</f>
        <v>27</v>
      </c>
      <c r="Q28" s="18" t="str">
        <f ca="1">IFERROR(INDEX(xl_language[name],MATCH(ROW()-1,xl_search_language3[index],0)),"")</f>
        <v>Arabic (Saudi Arabia)</v>
      </c>
      <c r="R28" s="18"/>
      <c r="S28" s="18">
        <f ca="1">IF(ISNUMBER(SEARCH(ps_search_language4,INDEX(xl_language[name],ROW()-1))),MAX(INDIRECT(ADDRESS(1,COLUMN())&amp;":"&amp;ADDRESS(ROW()-1,COLUMN())))+1,"")</f>
        <v>27</v>
      </c>
      <c r="T28" s="18" t="str">
        <f ca="1">IFERROR(INDEX(xl_language[name],MATCH(ROW()-1,xl_search_language4[index],0)),"")</f>
        <v>Arabic (Saudi Arabia)</v>
      </c>
      <c r="U28" s="18"/>
      <c r="V28" s="18">
        <f ca="1">IF(ISNUMBER(SEARCH(ps_search_language5,INDEX(xl_language[name],ROW()-1))),MAX(INDIRECT(ADDRESS(1,COLUMN())&amp;":"&amp;ADDRESS(ROW()-1,COLUMN())))+1,"")</f>
        <v>27</v>
      </c>
      <c r="W28" s="18" t="str">
        <f ca="1">IFERROR(INDEX(xl_language[name],MATCH(ROW()-1,xl_search_language5[index],0)),"")</f>
        <v>Arabic (Saudi Arabia)</v>
      </c>
      <c r="X28" s="18"/>
      <c r="Y28" s="18">
        <f ca="1">IF(ISNUMBER(SEARCH(ps_search_language6,INDEX(xl_language[name],ROW()-1))),MAX(INDIRECT(ADDRESS(1,COLUMN())&amp;":"&amp;ADDRESS(ROW()-1,COLUMN())))+1,"")</f>
        <v>27</v>
      </c>
      <c r="Z28" s="18" t="str">
        <f ca="1">IFERROR(INDEX(xl_language[name],MATCH(ROW()-1,xl_search_language6[index],0)),"")</f>
        <v>Arabic (Saudi Arabia)</v>
      </c>
      <c r="AA28" s="18"/>
      <c r="AB28" s="18">
        <f ca="1">IF(ISNUMBER(SEARCH(ps_search_language7,INDEX(xl_language[name],ROW()-1))),MAX(INDIRECT(ADDRESS(1,COLUMN())&amp;":"&amp;ADDRESS(ROW()-1,COLUMN())))+1,"")</f>
        <v>27</v>
      </c>
      <c r="AC28" s="18" t="str">
        <f ca="1">IFERROR(INDEX(xl_language[name],MATCH(ROW()-1,xl_search_language7[index],0)),"")</f>
        <v>Arabic (Saudi Arabia)</v>
      </c>
      <c r="AD28" s="18"/>
      <c r="AE28" s="18">
        <f ca="1">IF(ISNUMBER(SEARCH(ps_search_language8,INDEX(xl_language[name],ROW()-1))),MAX(INDIRECT(ADDRESS(1,COLUMN())&amp;":"&amp;ADDRESS(ROW()-1,COLUMN())))+1,"")</f>
        <v>27</v>
      </c>
      <c r="AF28" s="18" t="str">
        <f ca="1">IFERROR(INDEX(xl_language[name],MATCH(ROW()-1,xl_search_language8[index],0)),"")</f>
        <v>Arabic (Saudi Arabia)</v>
      </c>
      <c r="AG28" s="18"/>
      <c r="AH28"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28" s="18" t="str">
        <f ca="1">IFERROR(INDEX(xl_quota_variable[item],MATCH(ROW()-1,xl_search_quota[index],0)),"")</f>
        <v/>
      </c>
      <c r="AJ28" s="18" t="str">
        <f ca="1">IFERROR(INDEX(xl_quota_variable[named_range],MATCH(ROW()-1,xl_search_quota[index],0)),"")</f>
        <v/>
      </c>
      <c r="AK28" s="18" t="str">
        <f ca="1">IFERROR(INDEX(xl_quota_variable[type],MATCH(ROW()-1,xl_search_quota[index],0)),"")</f>
        <v/>
      </c>
      <c r="AL28" s="18" t="str">
        <f ca="1">IFERROR(INDEX(xl_quota_variable[origin],MATCH(ROW()-1,xl_search_quota[index],0)),"")</f>
        <v/>
      </c>
      <c r="AM28" s="18" t="str">
        <f ca="1">IFERROR(INDEX(xl_quota_variable[region],MATCH(ROW()-1,xl_search_quota[index],0)),"")</f>
        <v/>
      </c>
    </row>
    <row r="29" spans="1:39">
      <c r="A29" s="18">
        <f ca="1">IF(ISNUMBER(SEARCH(ps_search_adnowcategory,INDEX(xl_project_category[address],ROW()-1))),MAX(INDIRECT(ADDRESS(1,COLUMN())&amp;":"&amp;ADDRESS(ROW()-1,COLUMN())))+1,"")</f>
        <v>28</v>
      </c>
      <c r="B29" s="18" t="str">
        <f ca="1">IFERROR(INDEX(xl_project_category[address],MATCH(ROW()-1,xl_search_adnowcategory[index],0)),"")</f>
        <v>FMCG\Food and Drink\Food\Baby Food</v>
      </c>
      <c r="C29" s="18"/>
      <c r="D29" s="18">
        <f t="shared" ca="1" si="0"/>
        <v>28</v>
      </c>
      <c r="E29" s="18" t="str">
        <f ca="1">IFERROR(INDEX(nr_ad_client_name,MATCH(ROW()-1,xl_search_adnowclientname[index],0)),"")</f>
        <v>AEFA</v>
      </c>
      <c r="F29" s="18"/>
      <c r="G29" s="18">
        <f t="shared" ca="1" si="1"/>
        <v>28</v>
      </c>
      <c r="H29" s="18" t="str">
        <f ca="1">IFERROR(INDEX(nr_ad_country,MATCH(ROW()-1,xl_search_adnowcountry[index],0)),"")</f>
        <v>China - Secondary Cities North</v>
      </c>
      <c r="I29" s="18"/>
      <c r="J29" s="18">
        <f ca="1">IF(ISNUMBER(SEARCH(ps_search_country_name,INDEX(xl_country[name],ROW()-1))),MAX(INDIRECT(ADDRESS(1,COLUMN())&amp;":"&amp;ADDRESS(ROW()-1,COLUMN())))+1,"")</f>
        <v>28</v>
      </c>
      <c r="K29" s="18" t="str">
        <f ca="1">IFERROR(INDEX(xl_country[name],MATCH(ROW()-1,xl_search_country[index],0)),"")</f>
        <v>Denmark</v>
      </c>
      <c r="L29" s="18"/>
      <c r="M29" s="18">
        <f ca="1">IF(ISNUMBER(SEARCH(ps_search_language2,INDEX(xl_language[name],ROW()-1))),MAX(INDIRECT(ADDRESS(1,COLUMN())&amp;":"&amp;ADDRESS(ROW()-1,COLUMN())))+1,"")</f>
        <v>28</v>
      </c>
      <c r="N29" s="18" t="str">
        <f ca="1">IFERROR(INDEX(xl_language[name],MATCH(ROW()-1,xl_search_language2[index],0)),"")</f>
        <v>Arabic (Syria)</v>
      </c>
      <c r="O29" s="18"/>
      <c r="P29" s="18">
        <f ca="1">IF(ISNUMBER(SEARCH(ps_search_language3,INDEX(xl_language[name],ROW()-1))),MAX(INDIRECT(ADDRESS(1,COLUMN())&amp;":"&amp;ADDRESS(ROW()-1,COLUMN())))+1,"")</f>
        <v>28</v>
      </c>
      <c r="Q29" s="18" t="str">
        <f ca="1">IFERROR(INDEX(xl_language[name],MATCH(ROW()-1,xl_search_language3[index],0)),"")</f>
        <v>Arabic (Syria)</v>
      </c>
      <c r="R29" s="18"/>
      <c r="S29" s="18">
        <f ca="1">IF(ISNUMBER(SEARCH(ps_search_language4,INDEX(xl_language[name],ROW()-1))),MAX(INDIRECT(ADDRESS(1,COLUMN())&amp;":"&amp;ADDRESS(ROW()-1,COLUMN())))+1,"")</f>
        <v>28</v>
      </c>
      <c r="T29" s="18" t="str">
        <f ca="1">IFERROR(INDEX(xl_language[name],MATCH(ROW()-1,xl_search_language4[index],0)),"")</f>
        <v>Arabic (Syria)</v>
      </c>
      <c r="U29" s="18"/>
      <c r="V29" s="18">
        <f ca="1">IF(ISNUMBER(SEARCH(ps_search_language5,INDEX(xl_language[name],ROW()-1))),MAX(INDIRECT(ADDRESS(1,COLUMN())&amp;":"&amp;ADDRESS(ROW()-1,COLUMN())))+1,"")</f>
        <v>28</v>
      </c>
      <c r="W29" s="18" t="str">
        <f ca="1">IFERROR(INDEX(xl_language[name],MATCH(ROW()-1,xl_search_language5[index],0)),"")</f>
        <v>Arabic (Syria)</v>
      </c>
      <c r="X29" s="18"/>
      <c r="Y29" s="18">
        <f ca="1">IF(ISNUMBER(SEARCH(ps_search_language6,INDEX(xl_language[name],ROW()-1))),MAX(INDIRECT(ADDRESS(1,COLUMN())&amp;":"&amp;ADDRESS(ROW()-1,COLUMN())))+1,"")</f>
        <v>28</v>
      </c>
      <c r="Z29" s="18" t="str">
        <f ca="1">IFERROR(INDEX(xl_language[name],MATCH(ROW()-1,xl_search_language6[index],0)),"")</f>
        <v>Arabic (Syria)</v>
      </c>
      <c r="AA29" s="18"/>
      <c r="AB29" s="18">
        <f ca="1">IF(ISNUMBER(SEARCH(ps_search_language7,INDEX(xl_language[name],ROW()-1))),MAX(INDIRECT(ADDRESS(1,COLUMN())&amp;":"&amp;ADDRESS(ROW()-1,COLUMN())))+1,"")</f>
        <v>28</v>
      </c>
      <c r="AC29" s="18" t="str">
        <f ca="1">IFERROR(INDEX(xl_language[name],MATCH(ROW()-1,xl_search_language7[index],0)),"")</f>
        <v>Arabic (Syria)</v>
      </c>
      <c r="AD29" s="18"/>
      <c r="AE29" s="18">
        <f ca="1">IF(ISNUMBER(SEARCH(ps_search_language8,INDEX(xl_language[name],ROW()-1))),MAX(INDIRECT(ADDRESS(1,COLUMN())&amp;":"&amp;ADDRESS(ROW()-1,COLUMN())))+1,"")</f>
        <v>28</v>
      </c>
      <c r="AF29" s="18" t="str">
        <f ca="1">IFERROR(INDEX(xl_language[name],MATCH(ROW()-1,xl_search_language8[index],0)),"")</f>
        <v>Arabic (Syria)</v>
      </c>
      <c r="AG29" s="18"/>
      <c r="AH29"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29" s="18" t="str">
        <f ca="1">IFERROR(INDEX(xl_quota_variable[item],MATCH(ROW()-1,xl_search_quota[index],0)),"")</f>
        <v/>
      </c>
      <c r="AJ29" s="18" t="str">
        <f ca="1">IFERROR(INDEX(xl_quota_variable[named_range],MATCH(ROW()-1,xl_search_quota[index],0)),"")</f>
        <v/>
      </c>
      <c r="AK29" s="18" t="str">
        <f ca="1">IFERROR(INDEX(xl_quota_variable[type],MATCH(ROW()-1,xl_search_quota[index],0)),"")</f>
        <v/>
      </c>
      <c r="AL29" s="18" t="str">
        <f ca="1">IFERROR(INDEX(xl_quota_variable[origin],MATCH(ROW()-1,xl_search_quota[index],0)),"")</f>
        <v/>
      </c>
      <c r="AM29" s="18" t="str">
        <f ca="1">IFERROR(INDEX(xl_quota_variable[region],MATCH(ROW()-1,xl_search_quota[index],0)),"")</f>
        <v/>
      </c>
    </row>
    <row r="30" spans="1:39">
      <c r="A30" s="18">
        <f ca="1">IF(ISNUMBER(SEARCH(ps_search_adnowcategory,INDEX(xl_project_category[address],ROW()-1))),MAX(INDIRECT(ADDRESS(1,COLUMN())&amp;":"&amp;ADDRESS(ROW()-1,COLUMN())))+1,"")</f>
        <v>29</v>
      </c>
      <c r="B30" s="18" t="str">
        <f ca="1">IFERROR(INDEX(xl_project_category[address],MATCH(ROW()-1,xl_search_adnowcategory[index],0)),"")</f>
        <v>FMCG\Food and Drink\Food\Baby Food\Baby formula</v>
      </c>
      <c r="C30" s="18"/>
      <c r="D30" s="18">
        <f t="shared" ca="1" si="0"/>
        <v>29</v>
      </c>
      <c r="E30" s="18" t="str">
        <f ca="1">IFERROR(INDEX(nr_ad_client_name,MATCH(ROW()-1,xl_search_adnowclientname[index],0)),"")</f>
        <v>Aer Lingus</v>
      </c>
      <c r="F30" s="18"/>
      <c r="G30" s="18">
        <f t="shared" ca="1" si="1"/>
        <v>29</v>
      </c>
      <c r="H30" s="18" t="str">
        <f ca="1">IFERROR(INDEX(nr_ad_country,MATCH(ROW()-1,xl_search_adnowcountry[index],0)),"")</f>
        <v>China - Secondary Cities South and Guangzhou</v>
      </c>
      <c r="I30" s="18"/>
      <c r="J30" s="18">
        <f ca="1">IF(ISNUMBER(SEARCH(ps_search_country_name,INDEX(xl_country[name],ROW()-1))),MAX(INDIRECT(ADDRESS(1,COLUMN())&amp;":"&amp;ADDRESS(ROW()-1,COLUMN())))+1,"")</f>
        <v>29</v>
      </c>
      <c r="K30" s="18" t="str">
        <f ca="1">IFERROR(INDEX(xl_country[name],MATCH(ROW()-1,xl_search_country[index],0)),"")</f>
        <v>Dominican Republic</v>
      </c>
      <c r="L30" s="18"/>
      <c r="M30" s="18">
        <f ca="1">IF(ISNUMBER(SEARCH(ps_search_language2,INDEX(xl_language[name],ROW()-1))),MAX(INDIRECT(ADDRESS(1,COLUMN())&amp;":"&amp;ADDRESS(ROW()-1,COLUMN())))+1,"")</f>
        <v>29</v>
      </c>
      <c r="N30" s="18" t="str">
        <f ca="1">IFERROR(INDEX(xl_language[name],MATCH(ROW()-1,xl_search_language2[index],0)),"")</f>
        <v>Arabic (Tunisia)</v>
      </c>
      <c r="O30" s="18"/>
      <c r="P30" s="18">
        <f ca="1">IF(ISNUMBER(SEARCH(ps_search_language3,INDEX(xl_language[name],ROW()-1))),MAX(INDIRECT(ADDRESS(1,COLUMN())&amp;":"&amp;ADDRESS(ROW()-1,COLUMN())))+1,"")</f>
        <v>29</v>
      </c>
      <c r="Q30" s="18" t="str">
        <f ca="1">IFERROR(INDEX(xl_language[name],MATCH(ROW()-1,xl_search_language3[index],0)),"")</f>
        <v>Arabic (Tunisia)</v>
      </c>
      <c r="R30" s="18"/>
      <c r="S30" s="18">
        <f ca="1">IF(ISNUMBER(SEARCH(ps_search_language4,INDEX(xl_language[name],ROW()-1))),MAX(INDIRECT(ADDRESS(1,COLUMN())&amp;":"&amp;ADDRESS(ROW()-1,COLUMN())))+1,"")</f>
        <v>29</v>
      </c>
      <c r="T30" s="18" t="str">
        <f ca="1">IFERROR(INDEX(xl_language[name],MATCH(ROW()-1,xl_search_language4[index],0)),"")</f>
        <v>Arabic (Tunisia)</v>
      </c>
      <c r="U30" s="18"/>
      <c r="V30" s="18">
        <f ca="1">IF(ISNUMBER(SEARCH(ps_search_language5,INDEX(xl_language[name],ROW()-1))),MAX(INDIRECT(ADDRESS(1,COLUMN())&amp;":"&amp;ADDRESS(ROW()-1,COLUMN())))+1,"")</f>
        <v>29</v>
      </c>
      <c r="W30" s="18" t="str">
        <f ca="1">IFERROR(INDEX(xl_language[name],MATCH(ROW()-1,xl_search_language5[index],0)),"")</f>
        <v>Arabic (Tunisia)</v>
      </c>
      <c r="X30" s="18"/>
      <c r="Y30" s="18">
        <f ca="1">IF(ISNUMBER(SEARCH(ps_search_language6,INDEX(xl_language[name],ROW()-1))),MAX(INDIRECT(ADDRESS(1,COLUMN())&amp;":"&amp;ADDRESS(ROW()-1,COLUMN())))+1,"")</f>
        <v>29</v>
      </c>
      <c r="Z30" s="18" t="str">
        <f ca="1">IFERROR(INDEX(xl_language[name],MATCH(ROW()-1,xl_search_language6[index],0)),"")</f>
        <v>Arabic (Tunisia)</v>
      </c>
      <c r="AA30" s="18"/>
      <c r="AB30" s="18">
        <f ca="1">IF(ISNUMBER(SEARCH(ps_search_language7,INDEX(xl_language[name],ROW()-1))),MAX(INDIRECT(ADDRESS(1,COLUMN())&amp;":"&amp;ADDRESS(ROW()-1,COLUMN())))+1,"")</f>
        <v>29</v>
      </c>
      <c r="AC30" s="18" t="str">
        <f ca="1">IFERROR(INDEX(xl_language[name],MATCH(ROW()-1,xl_search_language7[index],0)),"")</f>
        <v>Arabic (Tunisia)</v>
      </c>
      <c r="AD30" s="18"/>
      <c r="AE30" s="18">
        <f ca="1">IF(ISNUMBER(SEARCH(ps_search_language8,INDEX(xl_language[name],ROW()-1))),MAX(INDIRECT(ADDRESS(1,COLUMN())&amp;":"&amp;ADDRESS(ROW()-1,COLUMN())))+1,"")</f>
        <v>29</v>
      </c>
      <c r="AF30" s="18" t="str">
        <f ca="1">IFERROR(INDEX(xl_language[name],MATCH(ROW()-1,xl_search_language8[index],0)),"")</f>
        <v>Arabic (Tunisia)</v>
      </c>
      <c r="AG30" s="18"/>
      <c r="AH30"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30" s="18" t="str">
        <f ca="1">IFERROR(INDEX(xl_quota_variable[item],MATCH(ROW()-1,xl_search_quota[index],0)),"")</f>
        <v/>
      </c>
      <c r="AJ30" s="18" t="str">
        <f ca="1">IFERROR(INDEX(xl_quota_variable[named_range],MATCH(ROW()-1,xl_search_quota[index],0)),"")</f>
        <v/>
      </c>
      <c r="AK30" s="18" t="str">
        <f ca="1">IFERROR(INDEX(xl_quota_variable[type],MATCH(ROW()-1,xl_search_quota[index],0)),"")</f>
        <v/>
      </c>
      <c r="AL30" s="18" t="str">
        <f ca="1">IFERROR(INDEX(xl_quota_variable[origin],MATCH(ROW()-1,xl_search_quota[index],0)),"")</f>
        <v/>
      </c>
      <c r="AM30" s="18" t="str">
        <f ca="1">IFERROR(INDEX(xl_quota_variable[region],MATCH(ROW()-1,xl_search_quota[index],0)),"")</f>
        <v/>
      </c>
    </row>
    <row r="31" spans="1:39">
      <c r="A31" s="18">
        <f ca="1">IF(ISNUMBER(SEARCH(ps_search_adnowcategory,INDEX(xl_project_category[address],ROW()-1))),MAX(INDIRECT(ADDRESS(1,COLUMN())&amp;":"&amp;ADDRESS(ROW()-1,COLUMN())))+1,"")</f>
        <v>30</v>
      </c>
      <c r="B31" s="18" t="str">
        <f ca="1">IFERROR(INDEX(xl_project_category[address],MATCH(ROW()-1,xl_search_adnowcategory[index],0)),"")</f>
        <v>FMCG\Food and Drink\Food\Baby Food\Infant Cereal</v>
      </c>
      <c r="C31" s="18"/>
      <c r="D31" s="18">
        <f t="shared" ca="1" si="0"/>
        <v>30</v>
      </c>
      <c r="E31" s="18" t="str">
        <f ca="1">IFERROR(INDEX(nr_ad_client_name,MATCH(ROW()-1,xl_search_adnowclientname[index],0)),"")</f>
        <v>Affinity</v>
      </c>
      <c r="F31" s="18"/>
      <c r="G31" s="18">
        <f t="shared" ca="1" si="1"/>
        <v>30</v>
      </c>
      <c r="H31" s="18" t="str">
        <f ca="1">IFERROR(INDEX(nr_ad_country,MATCH(ROW()-1,xl_search_adnowcountry[index],0)),"")</f>
        <v>China - Shanghai</v>
      </c>
      <c r="I31" s="18"/>
      <c r="J31" s="18">
        <f ca="1">IF(ISNUMBER(SEARCH(ps_search_country_name,INDEX(xl_country[name],ROW()-1))),MAX(INDIRECT(ADDRESS(1,COLUMN())&amp;":"&amp;ADDRESS(ROW()-1,COLUMN())))+1,"")</f>
        <v>30</v>
      </c>
      <c r="K31" s="18" t="str">
        <f ca="1">IFERROR(INDEX(xl_country[name],MATCH(ROW()-1,xl_search_country[index],0)),"")</f>
        <v>Ecuador</v>
      </c>
      <c r="L31" s="18"/>
      <c r="M31" s="18">
        <f ca="1">IF(ISNUMBER(SEARCH(ps_search_language2,INDEX(xl_language[name],ROW()-1))),MAX(INDIRECT(ADDRESS(1,COLUMN())&amp;":"&amp;ADDRESS(ROW()-1,COLUMN())))+1,"")</f>
        <v>30</v>
      </c>
      <c r="N31" s="18" t="str">
        <f ca="1">IFERROR(INDEX(xl_language[name],MATCH(ROW()-1,xl_search_language2[index],0)),"")</f>
        <v>Arabic (U.A.E.)</v>
      </c>
      <c r="O31" s="18"/>
      <c r="P31" s="18">
        <f ca="1">IF(ISNUMBER(SEARCH(ps_search_language3,INDEX(xl_language[name],ROW()-1))),MAX(INDIRECT(ADDRESS(1,COLUMN())&amp;":"&amp;ADDRESS(ROW()-1,COLUMN())))+1,"")</f>
        <v>30</v>
      </c>
      <c r="Q31" s="18" t="str">
        <f ca="1">IFERROR(INDEX(xl_language[name],MATCH(ROW()-1,xl_search_language3[index],0)),"")</f>
        <v>Arabic (U.A.E.)</v>
      </c>
      <c r="R31" s="18"/>
      <c r="S31" s="18">
        <f ca="1">IF(ISNUMBER(SEARCH(ps_search_language4,INDEX(xl_language[name],ROW()-1))),MAX(INDIRECT(ADDRESS(1,COLUMN())&amp;":"&amp;ADDRESS(ROW()-1,COLUMN())))+1,"")</f>
        <v>30</v>
      </c>
      <c r="T31" s="18" t="str">
        <f ca="1">IFERROR(INDEX(xl_language[name],MATCH(ROW()-1,xl_search_language4[index],0)),"")</f>
        <v>Arabic (U.A.E.)</v>
      </c>
      <c r="U31" s="18"/>
      <c r="V31" s="18">
        <f ca="1">IF(ISNUMBER(SEARCH(ps_search_language5,INDEX(xl_language[name],ROW()-1))),MAX(INDIRECT(ADDRESS(1,COLUMN())&amp;":"&amp;ADDRESS(ROW()-1,COLUMN())))+1,"")</f>
        <v>30</v>
      </c>
      <c r="W31" s="18" t="str">
        <f ca="1">IFERROR(INDEX(xl_language[name],MATCH(ROW()-1,xl_search_language5[index],0)),"")</f>
        <v>Arabic (U.A.E.)</v>
      </c>
      <c r="X31" s="18"/>
      <c r="Y31" s="18">
        <f ca="1">IF(ISNUMBER(SEARCH(ps_search_language6,INDEX(xl_language[name],ROW()-1))),MAX(INDIRECT(ADDRESS(1,COLUMN())&amp;":"&amp;ADDRESS(ROW()-1,COLUMN())))+1,"")</f>
        <v>30</v>
      </c>
      <c r="Z31" s="18" t="str">
        <f ca="1">IFERROR(INDEX(xl_language[name],MATCH(ROW()-1,xl_search_language6[index],0)),"")</f>
        <v>Arabic (U.A.E.)</v>
      </c>
      <c r="AA31" s="18"/>
      <c r="AB31" s="18">
        <f ca="1">IF(ISNUMBER(SEARCH(ps_search_language7,INDEX(xl_language[name],ROW()-1))),MAX(INDIRECT(ADDRESS(1,COLUMN())&amp;":"&amp;ADDRESS(ROW()-1,COLUMN())))+1,"")</f>
        <v>30</v>
      </c>
      <c r="AC31" s="18" t="str">
        <f ca="1">IFERROR(INDEX(xl_language[name],MATCH(ROW()-1,xl_search_language7[index],0)),"")</f>
        <v>Arabic (U.A.E.)</v>
      </c>
      <c r="AD31" s="18"/>
      <c r="AE31" s="18">
        <f ca="1">IF(ISNUMBER(SEARCH(ps_search_language8,INDEX(xl_language[name],ROW()-1))),MAX(INDIRECT(ADDRESS(1,COLUMN())&amp;":"&amp;ADDRESS(ROW()-1,COLUMN())))+1,"")</f>
        <v>30</v>
      </c>
      <c r="AF31" s="18" t="str">
        <f ca="1">IFERROR(INDEX(xl_language[name],MATCH(ROW()-1,xl_search_language8[index],0)),"")</f>
        <v>Arabic (U.A.E.)</v>
      </c>
      <c r="AG31" s="18"/>
      <c r="AH31"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31" s="18" t="str">
        <f ca="1">IFERROR(INDEX(xl_quota_variable[item],MATCH(ROW()-1,xl_search_quota[index],0)),"")</f>
        <v/>
      </c>
      <c r="AJ31" s="18" t="str">
        <f ca="1">IFERROR(INDEX(xl_quota_variable[named_range],MATCH(ROW()-1,xl_search_quota[index],0)),"")</f>
        <v/>
      </c>
      <c r="AK31" s="18" t="str">
        <f ca="1">IFERROR(INDEX(xl_quota_variable[type],MATCH(ROW()-1,xl_search_quota[index],0)),"")</f>
        <v/>
      </c>
      <c r="AL31" s="18" t="str">
        <f ca="1">IFERROR(INDEX(xl_quota_variable[origin],MATCH(ROW()-1,xl_search_quota[index],0)),"")</f>
        <v/>
      </c>
      <c r="AM31" s="18" t="str">
        <f ca="1">IFERROR(INDEX(xl_quota_variable[region],MATCH(ROW()-1,xl_search_quota[index],0)),"")</f>
        <v/>
      </c>
    </row>
    <row r="32" spans="1:39">
      <c r="A32" s="18">
        <f ca="1">IF(ISNUMBER(SEARCH(ps_search_adnowcategory,INDEX(xl_project_category[address],ROW()-1))),MAX(INDIRECT(ADDRESS(1,COLUMN())&amp;":"&amp;ADDRESS(ROW()-1,COLUMN())))+1,"")</f>
        <v>31</v>
      </c>
      <c r="B32" s="18" t="str">
        <f ca="1">IFERROR(INDEX(xl_project_category[address],MATCH(ROW()-1,xl_search_adnowcategory[index],0)),"")</f>
        <v>FMCG\Food and Drink\Food\Biscuits/Cookies</v>
      </c>
      <c r="C32" s="18"/>
      <c r="D32" s="18">
        <f t="shared" ca="1" si="0"/>
        <v>31</v>
      </c>
      <c r="E32" s="18" t="str">
        <f ca="1">IFERROR(INDEX(nr_ad_client_name,MATCH(ROW()-1,xl_search_adnowclientname[index],0)),"")</f>
        <v>Afia</v>
      </c>
      <c r="F32" s="18"/>
      <c r="G32" s="18">
        <f t="shared" ca="1" si="1"/>
        <v>31</v>
      </c>
      <c r="H32" s="18" t="str">
        <f ca="1">IFERROR(INDEX(nr_ad_country,MATCH(ROW()-1,xl_search_adnowcountry[index],0)),"")</f>
        <v>China - Tertiary Cities</v>
      </c>
      <c r="I32" s="18"/>
      <c r="J32" s="18">
        <f ca="1">IF(ISNUMBER(SEARCH(ps_search_country_name,INDEX(xl_country[name],ROW()-1))),MAX(INDIRECT(ADDRESS(1,COLUMN())&amp;":"&amp;ADDRESS(ROW()-1,COLUMN())))+1,"")</f>
        <v>31</v>
      </c>
      <c r="K32" s="18" t="str">
        <f ca="1">IFERROR(INDEX(xl_country[name],MATCH(ROW()-1,xl_search_country[index],0)),"")</f>
        <v>Egypt</v>
      </c>
      <c r="L32" s="18"/>
      <c r="M32" s="18">
        <f ca="1">IF(ISNUMBER(SEARCH(ps_search_language2,INDEX(xl_language[name],ROW()-1))),MAX(INDIRECT(ADDRESS(1,COLUMN())&amp;":"&amp;ADDRESS(ROW()-1,COLUMN())))+1,"")</f>
        <v>31</v>
      </c>
      <c r="N32" s="18" t="str">
        <f ca="1">IFERROR(INDEX(xl_language[name],MATCH(ROW()-1,xl_search_language2[index],0)),"")</f>
        <v>Arabic (Yemen)</v>
      </c>
      <c r="O32" s="18"/>
      <c r="P32" s="18">
        <f ca="1">IF(ISNUMBER(SEARCH(ps_search_language3,INDEX(xl_language[name],ROW()-1))),MAX(INDIRECT(ADDRESS(1,COLUMN())&amp;":"&amp;ADDRESS(ROW()-1,COLUMN())))+1,"")</f>
        <v>31</v>
      </c>
      <c r="Q32" s="18" t="str">
        <f ca="1">IFERROR(INDEX(xl_language[name],MATCH(ROW()-1,xl_search_language3[index],0)),"")</f>
        <v>Arabic (Yemen)</v>
      </c>
      <c r="R32" s="18"/>
      <c r="S32" s="18">
        <f ca="1">IF(ISNUMBER(SEARCH(ps_search_language4,INDEX(xl_language[name],ROW()-1))),MAX(INDIRECT(ADDRESS(1,COLUMN())&amp;":"&amp;ADDRESS(ROW()-1,COLUMN())))+1,"")</f>
        <v>31</v>
      </c>
      <c r="T32" s="18" t="str">
        <f ca="1">IFERROR(INDEX(xl_language[name],MATCH(ROW()-1,xl_search_language4[index],0)),"")</f>
        <v>Arabic (Yemen)</v>
      </c>
      <c r="U32" s="18"/>
      <c r="V32" s="18">
        <f ca="1">IF(ISNUMBER(SEARCH(ps_search_language5,INDEX(xl_language[name],ROW()-1))),MAX(INDIRECT(ADDRESS(1,COLUMN())&amp;":"&amp;ADDRESS(ROW()-1,COLUMN())))+1,"")</f>
        <v>31</v>
      </c>
      <c r="W32" s="18" t="str">
        <f ca="1">IFERROR(INDEX(xl_language[name],MATCH(ROW()-1,xl_search_language5[index],0)),"")</f>
        <v>Arabic (Yemen)</v>
      </c>
      <c r="X32" s="18"/>
      <c r="Y32" s="18">
        <f ca="1">IF(ISNUMBER(SEARCH(ps_search_language6,INDEX(xl_language[name],ROW()-1))),MAX(INDIRECT(ADDRESS(1,COLUMN())&amp;":"&amp;ADDRESS(ROW()-1,COLUMN())))+1,"")</f>
        <v>31</v>
      </c>
      <c r="Z32" s="18" t="str">
        <f ca="1">IFERROR(INDEX(xl_language[name],MATCH(ROW()-1,xl_search_language6[index],0)),"")</f>
        <v>Arabic (Yemen)</v>
      </c>
      <c r="AA32" s="18"/>
      <c r="AB32" s="18">
        <f ca="1">IF(ISNUMBER(SEARCH(ps_search_language7,INDEX(xl_language[name],ROW()-1))),MAX(INDIRECT(ADDRESS(1,COLUMN())&amp;":"&amp;ADDRESS(ROW()-1,COLUMN())))+1,"")</f>
        <v>31</v>
      </c>
      <c r="AC32" s="18" t="str">
        <f ca="1">IFERROR(INDEX(xl_language[name],MATCH(ROW()-1,xl_search_language7[index],0)),"")</f>
        <v>Arabic (Yemen)</v>
      </c>
      <c r="AD32" s="18"/>
      <c r="AE32" s="18">
        <f ca="1">IF(ISNUMBER(SEARCH(ps_search_language8,INDEX(xl_language[name],ROW()-1))),MAX(INDIRECT(ADDRESS(1,COLUMN())&amp;":"&amp;ADDRESS(ROW()-1,COLUMN())))+1,"")</f>
        <v>31</v>
      </c>
      <c r="AF32" s="18" t="str">
        <f ca="1">IFERROR(INDEX(xl_language[name],MATCH(ROW()-1,xl_search_language8[index],0)),"")</f>
        <v>Arabic (Yemen)</v>
      </c>
      <c r="AG32" s="18"/>
      <c r="AH32"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32" s="18" t="str">
        <f ca="1">IFERROR(INDEX(xl_quota_variable[item],MATCH(ROW()-1,xl_search_quota[index],0)),"")</f>
        <v/>
      </c>
      <c r="AJ32" s="18" t="str">
        <f ca="1">IFERROR(INDEX(xl_quota_variable[named_range],MATCH(ROW()-1,xl_search_quota[index],0)),"")</f>
        <v/>
      </c>
      <c r="AK32" s="18" t="str">
        <f ca="1">IFERROR(INDEX(xl_quota_variable[type],MATCH(ROW()-1,xl_search_quota[index],0)),"")</f>
        <v/>
      </c>
      <c r="AL32" s="18" t="str">
        <f ca="1">IFERROR(INDEX(xl_quota_variable[origin],MATCH(ROW()-1,xl_search_quota[index],0)),"")</f>
        <v/>
      </c>
      <c r="AM32" s="18" t="str">
        <f ca="1">IFERROR(INDEX(xl_quota_variable[region],MATCH(ROW()-1,xl_search_quota[index],0)),"")</f>
        <v/>
      </c>
    </row>
    <row r="33" spans="1:39">
      <c r="A33" s="18">
        <f ca="1">IF(ISNUMBER(SEARCH(ps_search_adnowcategory,INDEX(xl_project_category[address],ROW()-1))),MAX(INDIRECT(ADDRESS(1,COLUMN())&amp;":"&amp;ADDRESS(ROW()-1,COLUMN())))+1,"")</f>
        <v>32</v>
      </c>
      <c r="B33" s="18" t="str">
        <f ca="1">IFERROR(INDEX(xl_project_category[address],MATCH(ROW()-1,xl_search_adnowcategory[index],0)),"")</f>
        <v>FMCG\Food and Drink\Food\Cakes/Sweets/Baked Goods</v>
      </c>
      <c r="C33" s="18"/>
      <c r="D33" s="18">
        <f t="shared" ca="1" si="0"/>
        <v>32</v>
      </c>
      <c r="E33" s="18" t="str">
        <f ca="1">IFERROR(INDEX(nr_ad_client_name,MATCH(ROW()-1,xl_search_adnowclientname[index],0)),"")</f>
        <v>Aflac</v>
      </c>
      <c r="F33" s="18"/>
      <c r="G33" s="18">
        <f t="shared" ca="1" si="1"/>
        <v>32</v>
      </c>
      <c r="H33" s="18" t="str">
        <f ca="1">IFERROR(INDEX(nr_ad_country,MATCH(ROW()-1,xl_search_adnowcountry[index],0)),"")</f>
        <v>Colombia</v>
      </c>
      <c r="I33" s="18"/>
      <c r="J33" s="18">
        <f ca="1">IF(ISNUMBER(SEARCH(ps_search_country_name,INDEX(xl_country[name],ROW()-1))),MAX(INDIRECT(ADDRESS(1,COLUMN())&amp;":"&amp;ADDRESS(ROW()-1,COLUMN())))+1,"")</f>
        <v>32</v>
      </c>
      <c r="K33" s="18" t="str">
        <f ca="1">IFERROR(INDEX(xl_country[name],MATCH(ROW()-1,xl_search_country[index],0)),"")</f>
        <v>El Salvador</v>
      </c>
      <c r="L33" s="18"/>
      <c r="M33" s="18">
        <f ca="1">IF(ISNUMBER(SEARCH(ps_search_language2,INDEX(xl_language[name],ROW()-1))),MAX(INDIRECT(ADDRESS(1,COLUMN())&amp;":"&amp;ADDRESS(ROW()-1,COLUMN())))+1,"")</f>
        <v>32</v>
      </c>
      <c r="N33" s="18" t="str">
        <f ca="1">IFERROR(INDEX(xl_language[name],MATCH(ROW()-1,xl_search_language2[index],0)),"")</f>
        <v>Armenian (Armenia)</v>
      </c>
      <c r="O33" s="18"/>
      <c r="P33" s="18">
        <f ca="1">IF(ISNUMBER(SEARCH(ps_search_language3,INDEX(xl_language[name],ROW()-1))),MAX(INDIRECT(ADDRESS(1,COLUMN())&amp;":"&amp;ADDRESS(ROW()-1,COLUMN())))+1,"")</f>
        <v>32</v>
      </c>
      <c r="Q33" s="18" t="str">
        <f ca="1">IFERROR(INDEX(xl_language[name],MATCH(ROW()-1,xl_search_language3[index],0)),"")</f>
        <v>Armenian (Armenia)</v>
      </c>
      <c r="R33" s="18"/>
      <c r="S33" s="18">
        <f ca="1">IF(ISNUMBER(SEARCH(ps_search_language4,INDEX(xl_language[name],ROW()-1))),MAX(INDIRECT(ADDRESS(1,COLUMN())&amp;":"&amp;ADDRESS(ROW()-1,COLUMN())))+1,"")</f>
        <v>32</v>
      </c>
      <c r="T33" s="18" t="str">
        <f ca="1">IFERROR(INDEX(xl_language[name],MATCH(ROW()-1,xl_search_language4[index],0)),"")</f>
        <v>Armenian (Armenia)</v>
      </c>
      <c r="U33" s="18"/>
      <c r="V33" s="18">
        <f ca="1">IF(ISNUMBER(SEARCH(ps_search_language5,INDEX(xl_language[name],ROW()-1))),MAX(INDIRECT(ADDRESS(1,COLUMN())&amp;":"&amp;ADDRESS(ROW()-1,COLUMN())))+1,"")</f>
        <v>32</v>
      </c>
      <c r="W33" s="18" t="str">
        <f ca="1">IFERROR(INDEX(xl_language[name],MATCH(ROW()-1,xl_search_language5[index],0)),"")</f>
        <v>Armenian (Armenia)</v>
      </c>
      <c r="X33" s="18"/>
      <c r="Y33" s="18">
        <f ca="1">IF(ISNUMBER(SEARCH(ps_search_language6,INDEX(xl_language[name],ROW()-1))),MAX(INDIRECT(ADDRESS(1,COLUMN())&amp;":"&amp;ADDRESS(ROW()-1,COLUMN())))+1,"")</f>
        <v>32</v>
      </c>
      <c r="Z33" s="18" t="str">
        <f ca="1">IFERROR(INDEX(xl_language[name],MATCH(ROW()-1,xl_search_language6[index],0)),"")</f>
        <v>Armenian (Armenia)</v>
      </c>
      <c r="AA33" s="18"/>
      <c r="AB33" s="18">
        <f ca="1">IF(ISNUMBER(SEARCH(ps_search_language7,INDEX(xl_language[name],ROW()-1))),MAX(INDIRECT(ADDRESS(1,COLUMN())&amp;":"&amp;ADDRESS(ROW()-1,COLUMN())))+1,"")</f>
        <v>32</v>
      </c>
      <c r="AC33" s="18" t="str">
        <f ca="1">IFERROR(INDEX(xl_language[name],MATCH(ROW()-1,xl_search_language7[index],0)),"")</f>
        <v>Armenian (Armenia)</v>
      </c>
      <c r="AD33" s="18"/>
      <c r="AE33" s="18">
        <f ca="1">IF(ISNUMBER(SEARCH(ps_search_language8,INDEX(xl_language[name],ROW()-1))),MAX(INDIRECT(ADDRESS(1,COLUMN())&amp;":"&amp;ADDRESS(ROW()-1,COLUMN())))+1,"")</f>
        <v>32</v>
      </c>
      <c r="AF33" s="18" t="str">
        <f ca="1">IFERROR(INDEX(xl_language[name],MATCH(ROW()-1,xl_search_language8[index],0)),"")</f>
        <v>Armenian (Armenia)</v>
      </c>
      <c r="AG33" s="18"/>
      <c r="AH33"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33" s="18" t="str">
        <f ca="1">IFERROR(INDEX(xl_quota_variable[item],MATCH(ROW()-1,xl_search_quota[index],0)),"")</f>
        <v/>
      </c>
      <c r="AJ33" s="18" t="str">
        <f ca="1">IFERROR(INDEX(xl_quota_variable[named_range],MATCH(ROW()-1,xl_search_quota[index],0)),"")</f>
        <v/>
      </c>
      <c r="AK33" s="18" t="str">
        <f ca="1">IFERROR(INDEX(xl_quota_variable[type],MATCH(ROW()-1,xl_search_quota[index],0)),"")</f>
        <v/>
      </c>
      <c r="AL33" s="18" t="str">
        <f ca="1">IFERROR(INDEX(xl_quota_variable[origin],MATCH(ROW()-1,xl_search_quota[index],0)),"")</f>
        <v/>
      </c>
      <c r="AM33" s="18" t="str">
        <f ca="1">IFERROR(INDEX(xl_quota_variable[region],MATCH(ROW()-1,xl_search_quota[index],0)),"")</f>
        <v/>
      </c>
    </row>
    <row r="34" spans="1:39">
      <c r="A34" s="18">
        <f ca="1">IF(ISNUMBER(SEARCH(ps_search_adnowcategory,INDEX(xl_project_category[address],ROW()-1))),MAX(INDIRECT(ADDRESS(1,COLUMN())&amp;":"&amp;ADDRESS(ROW()-1,COLUMN())))+1,"")</f>
        <v>33</v>
      </c>
      <c r="B34" s="18" t="str">
        <f ca="1">IFERROR(INDEX(xl_project_category[address],MATCH(ROW()-1,xl_search_adnowcategory[index],0)),"")</f>
        <v>FMCG\Food and Drink\Food\Cereals</v>
      </c>
      <c r="C34" s="18"/>
      <c r="D34" s="18">
        <f t="shared" ca="1" si="0"/>
        <v>33</v>
      </c>
      <c r="E34" s="18" t="str">
        <f ca="1">IFERROR(INDEX(nr_ad_client_name,MATCH(ROW()-1,xl_search_adnowclientname[index],0)),"")</f>
        <v>AGF Grain Products</v>
      </c>
      <c r="F34" s="18"/>
      <c r="G34" s="18">
        <f t="shared" ca="1" si="1"/>
        <v>33</v>
      </c>
      <c r="H34" s="18" t="str">
        <f ca="1">IFERROR(INDEX(nr_ad_country,MATCH(ROW()-1,xl_search_adnowcountry[index],0)),"")</f>
        <v>Costa Rica</v>
      </c>
      <c r="I34" s="18"/>
      <c r="J34" s="18">
        <f ca="1">IF(ISNUMBER(SEARCH(ps_search_country_name,INDEX(xl_country[name],ROW()-1))),MAX(INDIRECT(ADDRESS(1,COLUMN())&amp;":"&amp;ADDRESS(ROW()-1,COLUMN())))+1,"")</f>
        <v>33</v>
      </c>
      <c r="K34" s="18" t="str">
        <f ca="1">IFERROR(INDEX(xl_country[name],MATCH(ROW()-1,xl_search_country[index],0)),"")</f>
        <v>Estonia</v>
      </c>
      <c r="L34" s="18"/>
      <c r="M34" s="18">
        <f ca="1">IF(ISNUMBER(SEARCH(ps_search_language2,INDEX(xl_language[name],ROW()-1))),MAX(INDIRECT(ADDRESS(1,COLUMN())&amp;":"&amp;ADDRESS(ROW()-1,COLUMN())))+1,"")</f>
        <v>33</v>
      </c>
      <c r="N34" s="18" t="str">
        <f ca="1">IFERROR(INDEX(xl_language[name],MATCH(ROW()-1,xl_search_language2[index],0)),"")</f>
        <v>Assamese (India)</v>
      </c>
      <c r="O34" s="18"/>
      <c r="P34" s="18">
        <f ca="1">IF(ISNUMBER(SEARCH(ps_search_language3,INDEX(xl_language[name],ROW()-1))),MAX(INDIRECT(ADDRESS(1,COLUMN())&amp;":"&amp;ADDRESS(ROW()-1,COLUMN())))+1,"")</f>
        <v>33</v>
      </c>
      <c r="Q34" s="18" t="str">
        <f ca="1">IFERROR(INDEX(xl_language[name],MATCH(ROW()-1,xl_search_language3[index],0)),"")</f>
        <v>Assamese (India)</v>
      </c>
      <c r="R34" s="18"/>
      <c r="S34" s="18">
        <f ca="1">IF(ISNUMBER(SEARCH(ps_search_language4,INDEX(xl_language[name],ROW()-1))),MAX(INDIRECT(ADDRESS(1,COLUMN())&amp;":"&amp;ADDRESS(ROW()-1,COLUMN())))+1,"")</f>
        <v>33</v>
      </c>
      <c r="T34" s="18" t="str">
        <f ca="1">IFERROR(INDEX(xl_language[name],MATCH(ROW()-1,xl_search_language4[index],0)),"")</f>
        <v>Assamese (India)</v>
      </c>
      <c r="U34" s="18"/>
      <c r="V34" s="18">
        <f ca="1">IF(ISNUMBER(SEARCH(ps_search_language5,INDEX(xl_language[name],ROW()-1))),MAX(INDIRECT(ADDRESS(1,COLUMN())&amp;":"&amp;ADDRESS(ROW()-1,COLUMN())))+1,"")</f>
        <v>33</v>
      </c>
      <c r="W34" s="18" t="str">
        <f ca="1">IFERROR(INDEX(xl_language[name],MATCH(ROW()-1,xl_search_language5[index],0)),"")</f>
        <v>Assamese (India)</v>
      </c>
      <c r="X34" s="18"/>
      <c r="Y34" s="18">
        <f ca="1">IF(ISNUMBER(SEARCH(ps_search_language6,INDEX(xl_language[name],ROW()-1))),MAX(INDIRECT(ADDRESS(1,COLUMN())&amp;":"&amp;ADDRESS(ROW()-1,COLUMN())))+1,"")</f>
        <v>33</v>
      </c>
      <c r="Z34" s="18" t="str">
        <f ca="1">IFERROR(INDEX(xl_language[name],MATCH(ROW()-1,xl_search_language6[index],0)),"")</f>
        <v>Assamese (India)</v>
      </c>
      <c r="AA34" s="18"/>
      <c r="AB34" s="18">
        <f ca="1">IF(ISNUMBER(SEARCH(ps_search_language7,INDEX(xl_language[name],ROW()-1))),MAX(INDIRECT(ADDRESS(1,COLUMN())&amp;":"&amp;ADDRESS(ROW()-1,COLUMN())))+1,"")</f>
        <v>33</v>
      </c>
      <c r="AC34" s="18" t="str">
        <f ca="1">IFERROR(INDEX(xl_language[name],MATCH(ROW()-1,xl_search_language7[index],0)),"")</f>
        <v>Assamese (India)</v>
      </c>
      <c r="AD34" s="18"/>
      <c r="AE34" s="18">
        <f ca="1">IF(ISNUMBER(SEARCH(ps_search_language8,INDEX(xl_language[name],ROW()-1))),MAX(INDIRECT(ADDRESS(1,COLUMN())&amp;":"&amp;ADDRESS(ROW()-1,COLUMN())))+1,"")</f>
        <v>33</v>
      </c>
      <c r="AF34" s="18" t="str">
        <f ca="1">IFERROR(INDEX(xl_language[name],MATCH(ROW()-1,xl_search_language8[index],0)),"")</f>
        <v>Assamese (India)</v>
      </c>
      <c r="AG34" s="18"/>
      <c r="AH34"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34" s="18" t="str">
        <f ca="1">IFERROR(INDEX(xl_quota_variable[item],MATCH(ROW()-1,xl_search_quota[index],0)),"")</f>
        <v/>
      </c>
      <c r="AJ34" s="18" t="str">
        <f ca="1">IFERROR(INDEX(xl_quota_variable[named_range],MATCH(ROW()-1,xl_search_quota[index],0)),"")</f>
        <v/>
      </c>
      <c r="AK34" s="18" t="str">
        <f ca="1">IFERROR(INDEX(xl_quota_variable[type],MATCH(ROW()-1,xl_search_quota[index],0)),"")</f>
        <v/>
      </c>
      <c r="AL34" s="18" t="str">
        <f ca="1">IFERROR(INDEX(xl_quota_variable[origin],MATCH(ROW()-1,xl_search_quota[index],0)),"")</f>
        <v/>
      </c>
      <c r="AM34" s="18" t="str">
        <f ca="1">IFERROR(INDEX(xl_quota_variable[region],MATCH(ROW()-1,xl_search_quota[index],0)),"")</f>
        <v/>
      </c>
    </row>
    <row r="35" spans="1:39">
      <c r="A35" s="18">
        <f ca="1">IF(ISNUMBER(SEARCH(ps_search_adnowcategory,INDEX(xl_project_category[address],ROW()-1))),MAX(INDIRECT(ADDRESS(1,COLUMN())&amp;":"&amp;ADDRESS(ROW()-1,COLUMN())))+1,"")</f>
        <v>34</v>
      </c>
      <c r="B35" s="18" t="str">
        <f ca="1">IFERROR(INDEX(xl_project_category[address],MATCH(ROW()-1,xl_search_adnowcategory[index],0)),"")</f>
        <v>FMCG\Food and Drink\Food\Confectionery</v>
      </c>
      <c r="C35" s="18"/>
      <c r="D35" s="18">
        <f t="shared" ca="1" si="0"/>
        <v>34</v>
      </c>
      <c r="E35" s="18" t="str">
        <f ca="1">IFERROR(INDEX(nr_ad_client_name,MATCH(ROW()-1,xl_search_adnowclientname[index],0)),"")</f>
        <v>AGL</v>
      </c>
      <c r="F35" s="18"/>
      <c r="G35" s="18">
        <f t="shared" ca="1" si="1"/>
        <v>34</v>
      </c>
      <c r="H35" s="18" t="str">
        <f ca="1">IFERROR(INDEX(nr_ad_country,MATCH(ROW()-1,xl_search_adnowcountry[index],0)),"")</f>
        <v>Croatia</v>
      </c>
      <c r="I35" s="18"/>
      <c r="J35" s="18">
        <f ca="1">IF(ISNUMBER(SEARCH(ps_search_country_name,INDEX(xl_country[name],ROW()-1))),MAX(INDIRECT(ADDRESS(1,COLUMN())&amp;":"&amp;ADDRESS(ROW()-1,COLUMN())))+1,"")</f>
        <v>34</v>
      </c>
      <c r="K35" s="18" t="str">
        <f ca="1">IFERROR(INDEX(xl_country[name],MATCH(ROW()-1,xl_search_country[index],0)),"")</f>
        <v>Ethiopia</v>
      </c>
      <c r="L35" s="18"/>
      <c r="M35" s="18">
        <f ca="1">IF(ISNUMBER(SEARCH(ps_search_language2,INDEX(xl_language[name],ROW()-1))),MAX(INDIRECT(ADDRESS(1,COLUMN())&amp;":"&amp;ADDRESS(ROW()-1,COLUMN())))+1,"")</f>
        <v>34</v>
      </c>
      <c r="N35" s="18" t="str">
        <f ca="1">IFERROR(INDEX(xl_language[name],MATCH(ROW()-1,xl_search_language2[index],0)),"")</f>
        <v>Azeri (Cyrillic, Azerbaijan)</v>
      </c>
      <c r="O35" s="18"/>
      <c r="P35" s="18">
        <f ca="1">IF(ISNUMBER(SEARCH(ps_search_language3,INDEX(xl_language[name],ROW()-1))),MAX(INDIRECT(ADDRESS(1,COLUMN())&amp;":"&amp;ADDRESS(ROW()-1,COLUMN())))+1,"")</f>
        <v>34</v>
      </c>
      <c r="Q35" s="18" t="str">
        <f ca="1">IFERROR(INDEX(xl_language[name],MATCH(ROW()-1,xl_search_language3[index],0)),"")</f>
        <v>Azeri (Cyrillic, Azerbaijan)</v>
      </c>
      <c r="R35" s="18"/>
      <c r="S35" s="18">
        <f ca="1">IF(ISNUMBER(SEARCH(ps_search_language4,INDEX(xl_language[name],ROW()-1))),MAX(INDIRECT(ADDRESS(1,COLUMN())&amp;":"&amp;ADDRESS(ROW()-1,COLUMN())))+1,"")</f>
        <v>34</v>
      </c>
      <c r="T35" s="18" t="str">
        <f ca="1">IFERROR(INDEX(xl_language[name],MATCH(ROW()-1,xl_search_language4[index],0)),"")</f>
        <v>Azeri (Cyrillic, Azerbaijan)</v>
      </c>
      <c r="U35" s="18"/>
      <c r="V35" s="18">
        <f ca="1">IF(ISNUMBER(SEARCH(ps_search_language5,INDEX(xl_language[name],ROW()-1))),MAX(INDIRECT(ADDRESS(1,COLUMN())&amp;":"&amp;ADDRESS(ROW()-1,COLUMN())))+1,"")</f>
        <v>34</v>
      </c>
      <c r="W35" s="18" t="str">
        <f ca="1">IFERROR(INDEX(xl_language[name],MATCH(ROW()-1,xl_search_language5[index],0)),"")</f>
        <v>Azeri (Cyrillic, Azerbaijan)</v>
      </c>
      <c r="X35" s="18"/>
      <c r="Y35" s="18">
        <f ca="1">IF(ISNUMBER(SEARCH(ps_search_language6,INDEX(xl_language[name],ROW()-1))),MAX(INDIRECT(ADDRESS(1,COLUMN())&amp;":"&amp;ADDRESS(ROW()-1,COLUMN())))+1,"")</f>
        <v>34</v>
      </c>
      <c r="Z35" s="18" t="str">
        <f ca="1">IFERROR(INDEX(xl_language[name],MATCH(ROW()-1,xl_search_language6[index],0)),"")</f>
        <v>Azeri (Cyrillic, Azerbaijan)</v>
      </c>
      <c r="AA35" s="18"/>
      <c r="AB35" s="18">
        <f ca="1">IF(ISNUMBER(SEARCH(ps_search_language7,INDEX(xl_language[name],ROW()-1))),MAX(INDIRECT(ADDRESS(1,COLUMN())&amp;":"&amp;ADDRESS(ROW()-1,COLUMN())))+1,"")</f>
        <v>34</v>
      </c>
      <c r="AC35" s="18" t="str">
        <f ca="1">IFERROR(INDEX(xl_language[name],MATCH(ROW()-1,xl_search_language7[index],0)),"")</f>
        <v>Azeri (Cyrillic, Azerbaijan)</v>
      </c>
      <c r="AD35" s="18"/>
      <c r="AE35" s="18">
        <f ca="1">IF(ISNUMBER(SEARCH(ps_search_language8,INDEX(xl_language[name],ROW()-1))),MAX(INDIRECT(ADDRESS(1,COLUMN())&amp;":"&amp;ADDRESS(ROW()-1,COLUMN())))+1,"")</f>
        <v>34</v>
      </c>
      <c r="AF35" s="18" t="str">
        <f ca="1">IFERROR(INDEX(xl_language[name],MATCH(ROW()-1,xl_search_language8[index],0)),"")</f>
        <v>Azeri (Cyrillic, Azerbaijan)</v>
      </c>
      <c r="AG35" s="18"/>
      <c r="AH35"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35" s="18" t="str">
        <f ca="1">IFERROR(INDEX(xl_quota_variable[item],MATCH(ROW()-1,xl_search_quota[index],0)),"")</f>
        <v/>
      </c>
      <c r="AJ35" s="18" t="str">
        <f ca="1">IFERROR(INDEX(xl_quota_variable[named_range],MATCH(ROW()-1,xl_search_quota[index],0)),"")</f>
        <v/>
      </c>
      <c r="AK35" s="18" t="str">
        <f ca="1">IFERROR(INDEX(xl_quota_variable[type],MATCH(ROW()-1,xl_search_quota[index],0)),"")</f>
        <v/>
      </c>
      <c r="AL35" s="18" t="str">
        <f ca="1">IFERROR(INDEX(xl_quota_variable[origin],MATCH(ROW()-1,xl_search_quota[index],0)),"")</f>
        <v/>
      </c>
      <c r="AM35" s="18" t="str">
        <f ca="1">IFERROR(INDEX(xl_quota_variable[region],MATCH(ROW()-1,xl_search_quota[index],0)),"")</f>
        <v/>
      </c>
    </row>
    <row r="36" spans="1:39">
      <c r="A36" s="18">
        <f ca="1">IF(ISNUMBER(SEARCH(ps_search_adnowcategory,INDEX(xl_project_category[address],ROW()-1))),MAX(INDIRECT(ADDRESS(1,COLUMN())&amp;":"&amp;ADDRESS(ROW()-1,COLUMN())))+1,"")</f>
        <v>35</v>
      </c>
      <c r="B36" s="18" t="str">
        <f ca="1">IFERROR(INDEX(xl_project_category[address],MATCH(ROW()-1,xl_search_adnowcategory[index],0)),"")</f>
        <v>FMCG\Food and Drink\Food\Confectionery\Bagged Sweets/Candy</v>
      </c>
      <c r="C36" s="18"/>
      <c r="D36" s="18">
        <f t="shared" ca="1" si="0"/>
        <v>35</v>
      </c>
      <c r="E36" s="18" t="str">
        <f ca="1">IFERROR(INDEX(nr_ad_client_name,MATCH(ROW()-1,xl_search_adnowclientname[index],0)),"")</f>
        <v>Agora</v>
      </c>
      <c r="F36" s="18"/>
      <c r="G36" s="18">
        <f t="shared" ca="1" si="1"/>
        <v>35</v>
      </c>
      <c r="H36" s="18" t="str">
        <f ca="1">IFERROR(INDEX(nr_ad_country,MATCH(ROW()-1,xl_search_adnowcountry[index],0)),"")</f>
        <v>Cyprus</v>
      </c>
      <c r="I36" s="18"/>
      <c r="J36" s="18">
        <f ca="1">IF(ISNUMBER(SEARCH(ps_search_country_name,INDEX(xl_country[name],ROW()-1))),MAX(INDIRECT(ADDRESS(1,COLUMN())&amp;":"&amp;ADDRESS(ROW()-1,COLUMN())))+1,"")</f>
        <v>35</v>
      </c>
      <c r="K36" s="18" t="str">
        <f ca="1">IFERROR(INDEX(xl_country[name],MATCH(ROW()-1,xl_search_country[index],0)),"")</f>
        <v>Faroe Islands</v>
      </c>
      <c r="L36" s="18"/>
      <c r="M36" s="18">
        <f ca="1">IF(ISNUMBER(SEARCH(ps_search_language2,INDEX(xl_language[name],ROW()-1))),MAX(INDIRECT(ADDRESS(1,COLUMN())&amp;":"&amp;ADDRESS(ROW()-1,COLUMN())))+1,"")</f>
        <v>35</v>
      </c>
      <c r="N36" s="18" t="str">
        <f ca="1">IFERROR(INDEX(xl_language[name],MATCH(ROW()-1,xl_search_language2[index],0)),"")</f>
        <v>Azeri (Latin, Azerbaijan)</v>
      </c>
      <c r="O36" s="18"/>
      <c r="P36" s="18">
        <f ca="1">IF(ISNUMBER(SEARCH(ps_search_language3,INDEX(xl_language[name],ROW()-1))),MAX(INDIRECT(ADDRESS(1,COLUMN())&amp;":"&amp;ADDRESS(ROW()-1,COLUMN())))+1,"")</f>
        <v>35</v>
      </c>
      <c r="Q36" s="18" t="str">
        <f ca="1">IFERROR(INDEX(xl_language[name],MATCH(ROW()-1,xl_search_language3[index],0)),"")</f>
        <v>Azeri (Latin, Azerbaijan)</v>
      </c>
      <c r="R36" s="18"/>
      <c r="S36" s="18">
        <f ca="1">IF(ISNUMBER(SEARCH(ps_search_language4,INDEX(xl_language[name],ROW()-1))),MAX(INDIRECT(ADDRESS(1,COLUMN())&amp;":"&amp;ADDRESS(ROW()-1,COLUMN())))+1,"")</f>
        <v>35</v>
      </c>
      <c r="T36" s="18" t="str">
        <f ca="1">IFERROR(INDEX(xl_language[name],MATCH(ROW()-1,xl_search_language4[index],0)),"")</f>
        <v>Azeri (Latin, Azerbaijan)</v>
      </c>
      <c r="U36" s="18"/>
      <c r="V36" s="18">
        <f ca="1">IF(ISNUMBER(SEARCH(ps_search_language5,INDEX(xl_language[name],ROW()-1))),MAX(INDIRECT(ADDRESS(1,COLUMN())&amp;":"&amp;ADDRESS(ROW()-1,COLUMN())))+1,"")</f>
        <v>35</v>
      </c>
      <c r="W36" s="18" t="str">
        <f ca="1">IFERROR(INDEX(xl_language[name],MATCH(ROW()-1,xl_search_language5[index],0)),"")</f>
        <v>Azeri (Latin, Azerbaijan)</v>
      </c>
      <c r="X36" s="18"/>
      <c r="Y36" s="18">
        <f ca="1">IF(ISNUMBER(SEARCH(ps_search_language6,INDEX(xl_language[name],ROW()-1))),MAX(INDIRECT(ADDRESS(1,COLUMN())&amp;":"&amp;ADDRESS(ROW()-1,COLUMN())))+1,"")</f>
        <v>35</v>
      </c>
      <c r="Z36" s="18" t="str">
        <f ca="1">IFERROR(INDEX(xl_language[name],MATCH(ROW()-1,xl_search_language6[index],0)),"")</f>
        <v>Azeri (Latin, Azerbaijan)</v>
      </c>
      <c r="AA36" s="18"/>
      <c r="AB36" s="18">
        <f ca="1">IF(ISNUMBER(SEARCH(ps_search_language7,INDEX(xl_language[name],ROW()-1))),MAX(INDIRECT(ADDRESS(1,COLUMN())&amp;":"&amp;ADDRESS(ROW()-1,COLUMN())))+1,"")</f>
        <v>35</v>
      </c>
      <c r="AC36" s="18" t="str">
        <f ca="1">IFERROR(INDEX(xl_language[name],MATCH(ROW()-1,xl_search_language7[index],0)),"")</f>
        <v>Azeri (Latin, Azerbaijan)</v>
      </c>
      <c r="AD36" s="18"/>
      <c r="AE36" s="18">
        <f ca="1">IF(ISNUMBER(SEARCH(ps_search_language8,INDEX(xl_language[name],ROW()-1))),MAX(INDIRECT(ADDRESS(1,COLUMN())&amp;":"&amp;ADDRESS(ROW()-1,COLUMN())))+1,"")</f>
        <v>35</v>
      </c>
      <c r="AF36" s="18" t="str">
        <f ca="1">IFERROR(INDEX(xl_language[name],MATCH(ROW()-1,xl_search_language8[index],0)),"")</f>
        <v>Azeri (Latin, Azerbaijan)</v>
      </c>
      <c r="AG36" s="18"/>
      <c r="AH36"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36" s="18" t="str">
        <f ca="1">IFERROR(INDEX(xl_quota_variable[item],MATCH(ROW()-1,xl_search_quota[index],0)),"")</f>
        <v/>
      </c>
      <c r="AJ36" s="18" t="str">
        <f ca="1">IFERROR(INDEX(xl_quota_variable[named_range],MATCH(ROW()-1,xl_search_quota[index],0)),"")</f>
        <v/>
      </c>
      <c r="AK36" s="18" t="str">
        <f ca="1">IFERROR(INDEX(xl_quota_variable[type],MATCH(ROW()-1,xl_search_quota[index],0)),"")</f>
        <v/>
      </c>
      <c r="AL36" s="18" t="str">
        <f ca="1">IFERROR(INDEX(xl_quota_variable[origin],MATCH(ROW()-1,xl_search_quota[index],0)),"")</f>
        <v/>
      </c>
      <c r="AM36" s="18" t="str">
        <f ca="1">IFERROR(INDEX(xl_quota_variable[region],MATCH(ROW()-1,xl_search_quota[index],0)),"")</f>
        <v/>
      </c>
    </row>
    <row r="37" spans="1:39">
      <c r="A37" s="18">
        <f ca="1">IF(ISNUMBER(SEARCH(ps_search_adnowcategory,INDEX(xl_project_category[address],ROW()-1))),MAX(INDIRECT(ADDRESS(1,COLUMN())&amp;":"&amp;ADDRESS(ROW()-1,COLUMN())))+1,"")</f>
        <v>36</v>
      </c>
      <c r="B37" s="18" t="str">
        <f ca="1">IFERROR(INDEX(xl_project_category[address],MATCH(ROW()-1,xl_search_adnowcategory[index],0)),"")</f>
        <v>FMCG\Food and Drink\Food\Confectionery\Chewing Gum</v>
      </c>
      <c r="C37" s="18"/>
      <c r="D37" s="18">
        <f t="shared" ca="1" si="0"/>
        <v>36</v>
      </c>
      <c r="E37" s="18" t="str">
        <f ca="1">IFERROR(INDEX(nr_ad_client_name,MATCH(ROW()-1,xl_search_adnowclientname[index],0)),"")</f>
        <v>Agroliment</v>
      </c>
      <c r="F37" s="18"/>
      <c r="G37" s="18">
        <f t="shared" ca="1" si="1"/>
        <v>36</v>
      </c>
      <c r="H37" s="18" t="str">
        <f ca="1">IFERROR(INDEX(nr_ad_country,MATCH(ROW()-1,xl_search_adnowcountry[index],0)),"")</f>
        <v>Czech Republic</v>
      </c>
      <c r="I37" s="18"/>
      <c r="J37" s="18">
        <f ca="1">IF(ISNUMBER(SEARCH(ps_search_country_name,INDEX(xl_country[name],ROW()-1))),MAX(INDIRECT(ADDRESS(1,COLUMN())&amp;":"&amp;ADDRESS(ROW()-1,COLUMN())))+1,"")</f>
        <v>36</v>
      </c>
      <c r="K37" s="18" t="str">
        <f ca="1">IFERROR(INDEX(xl_country[name],MATCH(ROW()-1,xl_search_country[index],0)),"")</f>
        <v>Finland</v>
      </c>
      <c r="L37" s="18"/>
      <c r="M37" s="18">
        <f ca="1">IF(ISNUMBER(SEARCH(ps_search_language2,INDEX(xl_language[name],ROW()-1))),MAX(INDIRECT(ADDRESS(1,COLUMN())&amp;":"&amp;ADDRESS(ROW()-1,COLUMN())))+1,"")</f>
        <v>36</v>
      </c>
      <c r="N37" s="18" t="str">
        <f ca="1">IFERROR(INDEX(xl_language[name],MATCH(ROW()-1,xl_search_language2[index],0)),"")</f>
        <v>Bashkir (Russia)</v>
      </c>
      <c r="O37" s="18"/>
      <c r="P37" s="18">
        <f ca="1">IF(ISNUMBER(SEARCH(ps_search_language3,INDEX(xl_language[name],ROW()-1))),MAX(INDIRECT(ADDRESS(1,COLUMN())&amp;":"&amp;ADDRESS(ROW()-1,COLUMN())))+1,"")</f>
        <v>36</v>
      </c>
      <c r="Q37" s="18" t="str">
        <f ca="1">IFERROR(INDEX(xl_language[name],MATCH(ROW()-1,xl_search_language3[index],0)),"")</f>
        <v>Bashkir (Russia)</v>
      </c>
      <c r="R37" s="18"/>
      <c r="S37" s="18">
        <f ca="1">IF(ISNUMBER(SEARCH(ps_search_language4,INDEX(xl_language[name],ROW()-1))),MAX(INDIRECT(ADDRESS(1,COLUMN())&amp;":"&amp;ADDRESS(ROW()-1,COLUMN())))+1,"")</f>
        <v>36</v>
      </c>
      <c r="T37" s="18" t="str">
        <f ca="1">IFERROR(INDEX(xl_language[name],MATCH(ROW()-1,xl_search_language4[index],0)),"")</f>
        <v>Bashkir (Russia)</v>
      </c>
      <c r="U37" s="18"/>
      <c r="V37" s="18">
        <f ca="1">IF(ISNUMBER(SEARCH(ps_search_language5,INDEX(xl_language[name],ROW()-1))),MAX(INDIRECT(ADDRESS(1,COLUMN())&amp;":"&amp;ADDRESS(ROW()-1,COLUMN())))+1,"")</f>
        <v>36</v>
      </c>
      <c r="W37" s="18" t="str">
        <f ca="1">IFERROR(INDEX(xl_language[name],MATCH(ROW()-1,xl_search_language5[index],0)),"")</f>
        <v>Bashkir (Russia)</v>
      </c>
      <c r="X37" s="18"/>
      <c r="Y37" s="18">
        <f ca="1">IF(ISNUMBER(SEARCH(ps_search_language6,INDEX(xl_language[name],ROW()-1))),MAX(INDIRECT(ADDRESS(1,COLUMN())&amp;":"&amp;ADDRESS(ROW()-1,COLUMN())))+1,"")</f>
        <v>36</v>
      </c>
      <c r="Z37" s="18" t="str">
        <f ca="1">IFERROR(INDEX(xl_language[name],MATCH(ROW()-1,xl_search_language6[index],0)),"")</f>
        <v>Bashkir (Russia)</v>
      </c>
      <c r="AA37" s="18"/>
      <c r="AB37" s="18">
        <f ca="1">IF(ISNUMBER(SEARCH(ps_search_language7,INDEX(xl_language[name],ROW()-1))),MAX(INDIRECT(ADDRESS(1,COLUMN())&amp;":"&amp;ADDRESS(ROW()-1,COLUMN())))+1,"")</f>
        <v>36</v>
      </c>
      <c r="AC37" s="18" t="str">
        <f ca="1">IFERROR(INDEX(xl_language[name],MATCH(ROW()-1,xl_search_language7[index],0)),"")</f>
        <v>Bashkir (Russia)</v>
      </c>
      <c r="AD37" s="18"/>
      <c r="AE37" s="18">
        <f ca="1">IF(ISNUMBER(SEARCH(ps_search_language8,INDEX(xl_language[name],ROW()-1))),MAX(INDIRECT(ADDRESS(1,COLUMN())&amp;":"&amp;ADDRESS(ROW()-1,COLUMN())))+1,"")</f>
        <v>36</v>
      </c>
      <c r="AF37" s="18" t="str">
        <f ca="1">IFERROR(INDEX(xl_language[name],MATCH(ROW()-1,xl_search_language8[index],0)),"")</f>
        <v>Bashkir (Russia)</v>
      </c>
      <c r="AG37" s="18"/>
      <c r="AH37"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37" s="18" t="str">
        <f ca="1">IFERROR(INDEX(xl_quota_variable[item],MATCH(ROW()-1,xl_search_quota[index],0)),"")</f>
        <v/>
      </c>
      <c r="AJ37" s="18" t="str">
        <f ca="1">IFERROR(INDEX(xl_quota_variable[named_range],MATCH(ROW()-1,xl_search_quota[index],0)),"")</f>
        <v/>
      </c>
      <c r="AK37" s="18" t="str">
        <f ca="1">IFERROR(INDEX(xl_quota_variable[type],MATCH(ROW()-1,xl_search_quota[index],0)),"")</f>
        <v/>
      </c>
      <c r="AL37" s="18" t="str">
        <f ca="1">IFERROR(INDEX(xl_quota_variable[origin],MATCH(ROW()-1,xl_search_quota[index],0)),"")</f>
        <v/>
      </c>
      <c r="AM37" s="18" t="str">
        <f ca="1">IFERROR(INDEX(xl_quota_variable[region],MATCH(ROW()-1,xl_search_quota[index],0)),"")</f>
        <v/>
      </c>
    </row>
    <row r="38" spans="1:39">
      <c r="A38" s="18">
        <f ca="1">IF(ISNUMBER(SEARCH(ps_search_adnowcategory,INDEX(xl_project_category[address],ROW()-1))),MAX(INDIRECT(ADDRESS(1,COLUMN())&amp;":"&amp;ADDRESS(ROW()-1,COLUMN())))+1,"")</f>
        <v>37</v>
      </c>
      <c r="B38" s="18" t="str">
        <f ca="1">IFERROR(INDEX(xl_project_category[address],MATCH(ROW()-1,xl_search_adnowcategory[index],0)),"")</f>
        <v>FMCG\Food and Drink\Food\Confectionery\Chocolate (Boxed/Gift)</v>
      </c>
      <c r="C38" s="18"/>
      <c r="D38" s="18">
        <f t="shared" ca="1" si="0"/>
        <v>37</v>
      </c>
      <c r="E38" s="18" t="str">
        <f ca="1">IFERROR(INDEX(nr_ad_client_name,MATCH(ROW()-1,xl_search_adnowclientname[index],0)),"")</f>
        <v>Agropur</v>
      </c>
      <c r="F38" s="18"/>
      <c r="G38" s="18">
        <f t="shared" ca="1" si="1"/>
        <v>37</v>
      </c>
      <c r="H38" s="18" t="str">
        <f ca="1">IFERROR(INDEX(nr_ad_country,MATCH(ROW()-1,xl_search_adnowcountry[index],0)),"")</f>
        <v>Denmark</v>
      </c>
      <c r="I38" s="18"/>
      <c r="J38" s="18">
        <f ca="1">IF(ISNUMBER(SEARCH(ps_search_country_name,INDEX(xl_country[name],ROW()-1))),MAX(INDIRECT(ADDRESS(1,COLUMN())&amp;":"&amp;ADDRESS(ROW()-1,COLUMN())))+1,"")</f>
        <v>37</v>
      </c>
      <c r="K38" s="18" t="str">
        <f ca="1">IFERROR(INDEX(xl_country[name],MATCH(ROW()-1,xl_search_country[index],0)),"")</f>
        <v>France</v>
      </c>
      <c r="L38" s="18"/>
      <c r="M38" s="18">
        <f ca="1">IF(ISNUMBER(SEARCH(ps_search_language2,INDEX(xl_language[name],ROW()-1))),MAX(INDIRECT(ADDRESS(1,COLUMN())&amp;":"&amp;ADDRESS(ROW()-1,COLUMN())))+1,"")</f>
        <v>37</v>
      </c>
      <c r="N38" s="18" t="str">
        <f ca="1">IFERROR(INDEX(xl_language[name],MATCH(ROW()-1,xl_search_language2[index],0)),"")</f>
        <v>Basque (Basque)</v>
      </c>
      <c r="O38" s="18"/>
      <c r="P38" s="18">
        <f ca="1">IF(ISNUMBER(SEARCH(ps_search_language3,INDEX(xl_language[name],ROW()-1))),MAX(INDIRECT(ADDRESS(1,COLUMN())&amp;":"&amp;ADDRESS(ROW()-1,COLUMN())))+1,"")</f>
        <v>37</v>
      </c>
      <c r="Q38" s="18" t="str">
        <f ca="1">IFERROR(INDEX(xl_language[name],MATCH(ROW()-1,xl_search_language3[index],0)),"")</f>
        <v>Basque (Basque)</v>
      </c>
      <c r="R38" s="18"/>
      <c r="S38" s="18">
        <f ca="1">IF(ISNUMBER(SEARCH(ps_search_language4,INDEX(xl_language[name],ROW()-1))),MAX(INDIRECT(ADDRESS(1,COLUMN())&amp;":"&amp;ADDRESS(ROW()-1,COLUMN())))+1,"")</f>
        <v>37</v>
      </c>
      <c r="T38" s="18" t="str">
        <f ca="1">IFERROR(INDEX(xl_language[name],MATCH(ROW()-1,xl_search_language4[index],0)),"")</f>
        <v>Basque (Basque)</v>
      </c>
      <c r="U38" s="18"/>
      <c r="V38" s="18">
        <f ca="1">IF(ISNUMBER(SEARCH(ps_search_language5,INDEX(xl_language[name],ROW()-1))),MAX(INDIRECT(ADDRESS(1,COLUMN())&amp;":"&amp;ADDRESS(ROW()-1,COLUMN())))+1,"")</f>
        <v>37</v>
      </c>
      <c r="W38" s="18" t="str">
        <f ca="1">IFERROR(INDEX(xl_language[name],MATCH(ROW()-1,xl_search_language5[index],0)),"")</f>
        <v>Basque (Basque)</v>
      </c>
      <c r="X38" s="18"/>
      <c r="Y38" s="18">
        <f ca="1">IF(ISNUMBER(SEARCH(ps_search_language6,INDEX(xl_language[name],ROW()-1))),MAX(INDIRECT(ADDRESS(1,COLUMN())&amp;":"&amp;ADDRESS(ROW()-1,COLUMN())))+1,"")</f>
        <v>37</v>
      </c>
      <c r="Z38" s="18" t="str">
        <f ca="1">IFERROR(INDEX(xl_language[name],MATCH(ROW()-1,xl_search_language6[index],0)),"")</f>
        <v>Basque (Basque)</v>
      </c>
      <c r="AA38" s="18"/>
      <c r="AB38" s="18">
        <f ca="1">IF(ISNUMBER(SEARCH(ps_search_language7,INDEX(xl_language[name],ROW()-1))),MAX(INDIRECT(ADDRESS(1,COLUMN())&amp;":"&amp;ADDRESS(ROW()-1,COLUMN())))+1,"")</f>
        <v>37</v>
      </c>
      <c r="AC38" s="18" t="str">
        <f ca="1">IFERROR(INDEX(xl_language[name],MATCH(ROW()-1,xl_search_language7[index],0)),"")</f>
        <v>Basque (Basque)</v>
      </c>
      <c r="AD38" s="18"/>
      <c r="AE38" s="18">
        <f ca="1">IF(ISNUMBER(SEARCH(ps_search_language8,INDEX(xl_language[name],ROW()-1))),MAX(INDIRECT(ADDRESS(1,COLUMN())&amp;":"&amp;ADDRESS(ROW()-1,COLUMN())))+1,"")</f>
        <v>37</v>
      </c>
      <c r="AF38" s="18" t="str">
        <f ca="1">IFERROR(INDEX(xl_language[name],MATCH(ROW()-1,xl_search_language8[index],0)),"")</f>
        <v>Basque (Basque)</v>
      </c>
      <c r="AG38" s="18"/>
      <c r="AH38"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38" s="18" t="str">
        <f ca="1">IFERROR(INDEX(xl_quota_variable[item],MATCH(ROW()-1,xl_search_quota[index],0)),"")</f>
        <v/>
      </c>
      <c r="AJ38" s="18" t="str">
        <f ca="1">IFERROR(INDEX(xl_quota_variable[named_range],MATCH(ROW()-1,xl_search_quota[index],0)),"")</f>
        <v/>
      </c>
      <c r="AK38" s="18" t="str">
        <f ca="1">IFERROR(INDEX(xl_quota_variable[type],MATCH(ROW()-1,xl_search_quota[index],0)),"")</f>
        <v/>
      </c>
      <c r="AL38" s="18" t="str">
        <f ca="1">IFERROR(INDEX(xl_quota_variable[origin],MATCH(ROW()-1,xl_search_quota[index],0)),"")</f>
        <v/>
      </c>
      <c r="AM38" s="18" t="str">
        <f ca="1">IFERROR(INDEX(xl_quota_variable[region],MATCH(ROW()-1,xl_search_quota[index],0)),"")</f>
        <v/>
      </c>
    </row>
    <row r="39" spans="1:39">
      <c r="A39" s="18">
        <f ca="1">IF(ISNUMBER(SEARCH(ps_search_adnowcategory,INDEX(xl_project_category[address],ROW()-1))),MAX(INDIRECT(ADDRESS(1,COLUMN())&amp;":"&amp;ADDRESS(ROW()-1,COLUMN())))+1,"")</f>
        <v>38</v>
      </c>
      <c r="B39" s="18" t="str">
        <f ca="1">IFERROR(INDEX(xl_project_category[address],MATCH(ROW()-1,xl_search_adnowcategory[index],0)),"")</f>
        <v>FMCG\Food and Drink\Food\Confectionery\Chocolate (non boxed/snack)</v>
      </c>
      <c r="C39" s="18"/>
      <c r="D39" s="18">
        <f t="shared" ca="1" si="0"/>
        <v>38</v>
      </c>
      <c r="E39" s="18" t="str">
        <f ca="1">IFERROR(INDEX(nr_ad_client_name,MATCH(ROW()-1,xl_search_adnowclientname[index],0)),"")</f>
        <v>Agros Fortuna</v>
      </c>
      <c r="F39" s="18"/>
      <c r="G39" s="18">
        <f t="shared" ca="1" si="1"/>
        <v>38</v>
      </c>
      <c r="H39" s="18" t="str">
        <f ca="1">IFERROR(INDEX(nr_ad_country,MATCH(ROW()-1,xl_search_adnowcountry[index],0)),"")</f>
        <v>Dominican Republic</v>
      </c>
      <c r="I39" s="18"/>
      <c r="J39" s="18">
        <f ca="1">IF(ISNUMBER(SEARCH(ps_search_country_name,INDEX(xl_country[name],ROW()-1))),MAX(INDIRECT(ADDRESS(1,COLUMN())&amp;":"&amp;ADDRESS(ROW()-1,COLUMN())))+1,"")</f>
        <v>38</v>
      </c>
      <c r="K39" s="18" t="str">
        <f ca="1">IFERROR(INDEX(xl_country[name],MATCH(ROW()-1,xl_search_country[index],0)),"")</f>
        <v>Georgia</v>
      </c>
      <c r="L39" s="18"/>
      <c r="M39" s="18">
        <f ca="1">IF(ISNUMBER(SEARCH(ps_search_language2,INDEX(xl_language[name],ROW()-1))),MAX(INDIRECT(ADDRESS(1,COLUMN())&amp;":"&amp;ADDRESS(ROW()-1,COLUMN())))+1,"")</f>
        <v>38</v>
      </c>
      <c r="N39" s="18" t="str">
        <f ca="1">IFERROR(INDEX(xl_language[name],MATCH(ROW()-1,xl_search_language2[index],0)),"")</f>
        <v>Belarusian (Belarus)</v>
      </c>
      <c r="O39" s="18"/>
      <c r="P39" s="18">
        <f ca="1">IF(ISNUMBER(SEARCH(ps_search_language3,INDEX(xl_language[name],ROW()-1))),MAX(INDIRECT(ADDRESS(1,COLUMN())&amp;":"&amp;ADDRESS(ROW()-1,COLUMN())))+1,"")</f>
        <v>38</v>
      </c>
      <c r="Q39" s="18" t="str">
        <f ca="1">IFERROR(INDEX(xl_language[name],MATCH(ROW()-1,xl_search_language3[index],0)),"")</f>
        <v>Belarusian (Belarus)</v>
      </c>
      <c r="R39" s="18"/>
      <c r="S39" s="18">
        <f ca="1">IF(ISNUMBER(SEARCH(ps_search_language4,INDEX(xl_language[name],ROW()-1))),MAX(INDIRECT(ADDRESS(1,COLUMN())&amp;":"&amp;ADDRESS(ROW()-1,COLUMN())))+1,"")</f>
        <v>38</v>
      </c>
      <c r="T39" s="18" t="str">
        <f ca="1">IFERROR(INDEX(xl_language[name],MATCH(ROW()-1,xl_search_language4[index],0)),"")</f>
        <v>Belarusian (Belarus)</v>
      </c>
      <c r="U39" s="18"/>
      <c r="V39" s="18">
        <f ca="1">IF(ISNUMBER(SEARCH(ps_search_language5,INDEX(xl_language[name],ROW()-1))),MAX(INDIRECT(ADDRESS(1,COLUMN())&amp;":"&amp;ADDRESS(ROW()-1,COLUMN())))+1,"")</f>
        <v>38</v>
      </c>
      <c r="W39" s="18" t="str">
        <f ca="1">IFERROR(INDEX(xl_language[name],MATCH(ROW()-1,xl_search_language5[index],0)),"")</f>
        <v>Belarusian (Belarus)</v>
      </c>
      <c r="X39" s="18"/>
      <c r="Y39" s="18">
        <f ca="1">IF(ISNUMBER(SEARCH(ps_search_language6,INDEX(xl_language[name],ROW()-1))),MAX(INDIRECT(ADDRESS(1,COLUMN())&amp;":"&amp;ADDRESS(ROW()-1,COLUMN())))+1,"")</f>
        <v>38</v>
      </c>
      <c r="Z39" s="18" t="str">
        <f ca="1">IFERROR(INDEX(xl_language[name],MATCH(ROW()-1,xl_search_language6[index],0)),"")</f>
        <v>Belarusian (Belarus)</v>
      </c>
      <c r="AA39" s="18"/>
      <c r="AB39" s="18">
        <f ca="1">IF(ISNUMBER(SEARCH(ps_search_language7,INDEX(xl_language[name],ROW()-1))),MAX(INDIRECT(ADDRESS(1,COLUMN())&amp;":"&amp;ADDRESS(ROW()-1,COLUMN())))+1,"")</f>
        <v>38</v>
      </c>
      <c r="AC39" s="18" t="str">
        <f ca="1">IFERROR(INDEX(xl_language[name],MATCH(ROW()-1,xl_search_language7[index],0)),"")</f>
        <v>Belarusian (Belarus)</v>
      </c>
      <c r="AD39" s="18"/>
      <c r="AE39" s="18">
        <f ca="1">IF(ISNUMBER(SEARCH(ps_search_language8,INDEX(xl_language[name],ROW()-1))),MAX(INDIRECT(ADDRESS(1,COLUMN())&amp;":"&amp;ADDRESS(ROW()-1,COLUMN())))+1,"")</f>
        <v>38</v>
      </c>
      <c r="AF39" s="18" t="str">
        <f ca="1">IFERROR(INDEX(xl_language[name],MATCH(ROW()-1,xl_search_language8[index],0)),"")</f>
        <v>Belarusian (Belarus)</v>
      </c>
      <c r="AG39" s="18"/>
      <c r="AH39"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39" s="18" t="str">
        <f ca="1">IFERROR(INDEX(xl_quota_variable[item],MATCH(ROW()-1,xl_search_quota[index],0)),"")</f>
        <v/>
      </c>
      <c r="AJ39" s="18" t="str">
        <f ca="1">IFERROR(INDEX(xl_quota_variable[named_range],MATCH(ROW()-1,xl_search_quota[index],0)),"")</f>
        <v/>
      </c>
      <c r="AK39" s="18" t="str">
        <f ca="1">IFERROR(INDEX(xl_quota_variable[type],MATCH(ROW()-1,xl_search_quota[index],0)),"")</f>
        <v/>
      </c>
      <c r="AL39" s="18" t="str">
        <f ca="1">IFERROR(INDEX(xl_quota_variable[origin],MATCH(ROW()-1,xl_search_quota[index],0)),"")</f>
        <v/>
      </c>
      <c r="AM39" s="18" t="str">
        <f ca="1">IFERROR(INDEX(xl_quota_variable[region],MATCH(ROW()-1,xl_search_quota[index],0)),"")</f>
        <v/>
      </c>
    </row>
    <row r="40" spans="1:39">
      <c r="A40" s="18">
        <f ca="1">IF(ISNUMBER(SEARCH(ps_search_adnowcategory,INDEX(xl_project_category[address],ROW()-1))),MAX(INDIRECT(ADDRESS(1,COLUMN())&amp;":"&amp;ADDRESS(ROW()-1,COLUMN())))+1,"")</f>
        <v>39</v>
      </c>
      <c r="B40" s="18" t="str">
        <f ca="1">IFERROR(INDEX(xl_project_category[address],MATCH(ROW()-1,xl_search_adnowcategory[index],0)),"")</f>
        <v>FMCG\Food and Drink\Food\Confectionery\Ice Cream (Impulse)</v>
      </c>
      <c r="C40" s="18"/>
      <c r="D40" s="18">
        <f t="shared" ca="1" si="0"/>
        <v>39</v>
      </c>
      <c r="E40" s="18" t="str">
        <f ca="1">IFERROR(INDEX(nr_ad_client_name,MATCH(ROW()-1,xl_search_adnowclientname[index],0)),"")</f>
        <v>Agrosuper</v>
      </c>
      <c r="F40" s="18"/>
      <c r="G40" s="18">
        <f t="shared" ca="1" si="1"/>
        <v>39</v>
      </c>
      <c r="H40" s="18" t="str">
        <f ca="1">IFERROR(INDEX(nr_ad_country,MATCH(ROW()-1,xl_search_adnowcountry[index],0)),"")</f>
        <v>Ecuador</v>
      </c>
      <c r="I40" s="18"/>
      <c r="J40" s="18">
        <f ca="1">IF(ISNUMBER(SEARCH(ps_search_country_name,INDEX(xl_country[name],ROW()-1))),MAX(INDIRECT(ADDRESS(1,COLUMN())&amp;":"&amp;ADDRESS(ROW()-1,COLUMN())))+1,"")</f>
        <v>39</v>
      </c>
      <c r="K40" s="18" t="str">
        <f ca="1">IFERROR(INDEX(xl_country[name],MATCH(ROW()-1,xl_search_country[index],0)),"")</f>
        <v>Germany</v>
      </c>
      <c r="L40" s="18"/>
      <c r="M40" s="18">
        <f ca="1">IF(ISNUMBER(SEARCH(ps_search_language2,INDEX(xl_language[name],ROW()-1))),MAX(INDIRECT(ADDRESS(1,COLUMN())&amp;":"&amp;ADDRESS(ROW()-1,COLUMN())))+1,"")</f>
        <v>39</v>
      </c>
      <c r="N40" s="18" t="str">
        <f ca="1">IFERROR(INDEX(xl_language[name],MATCH(ROW()-1,xl_search_language2[index],0)),"")</f>
        <v>Bengali (Bangladesh)</v>
      </c>
      <c r="O40" s="18"/>
      <c r="P40" s="18">
        <f ca="1">IF(ISNUMBER(SEARCH(ps_search_language3,INDEX(xl_language[name],ROW()-1))),MAX(INDIRECT(ADDRESS(1,COLUMN())&amp;":"&amp;ADDRESS(ROW()-1,COLUMN())))+1,"")</f>
        <v>39</v>
      </c>
      <c r="Q40" s="18" t="str">
        <f ca="1">IFERROR(INDEX(xl_language[name],MATCH(ROW()-1,xl_search_language3[index],0)),"")</f>
        <v>Bengali (Bangladesh)</v>
      </c>
      <c r="R40" s="18"/>
      <c r="S40" s="18">
        <f ca="1">IF(ISNUMBER(SEARCH(ps_search_language4,INDEX(xl_language[name],ROW()-1))),MAX(INDIRECT(ADDRESS(1,COLUMN())&amp;":"&amp;ADDRESS(ROW()-1,COLUMN())))+1,"")</f>
        <v>39</v>
      </c>
      <c r="T40" s="18" t="str">
        <f ca="1">IFERROR(INDEX(xl_language[name],MATCH(ROW()-1,xl_search_language4[index],0)),"")</f>
        <v>Bengali (Bangladesh)</v>
      </c>
      <c r="U40" s="18"/>
      <c r="V40" s="18">
        <f ca="1">IF(ISNUMBER(SEARCH(ps_search_language5,INDEX(xl_language[name],ROW()-1))),MAX(INDIRECT(ADDRESS(1,COLUMN())&amp;":"&amp;ADDRESS(ROW()-1,COLUMN())))+1,"")</f>
        <v>39</v>
      </c>
      <c r="W40" s="18" t="str">
        <f ca="1">IFERROR(INDEX(xl_language[name],MATCH(ROW()-1,xl_search_language5[index],0)),"")</f>
        <v>Bengali (Bangladesh)</v>
      </c>
      <c r="X40" s="18"/>
      <c r="Y40" s="18">
        <f ca="1">IF(ISNUMBER(SEARCH(ps_search_language6,INDEX(xl_language[name],ROW()-1))),MAX(INDIRECT(ADDRESS(1,COLUMN())&amp;":"&amp;ADDRESS(ROW()-1,COLUMN())))+1,"")</f>
        <v>39</v>
      </c>
      <c r="Z40" s="18" t="str">
        <f ca="1">IFERROR(INDEX(xl_language[name],MATCH(ROW()-1,xl_search_language6[index],0)),"")</f>
        <v>Bengali (Bangladesh)</v>
      </c>
      <c r="AA40" s="18"/>
      <c r="AB40" s="18">
        <f ca="1">IF(ISNUMBER(SEARCH(ps_search_language7,INDEX(xl_language[name],ROW()-1))),MAX(INDIRECT(ADDRESS(1,COLUMN())&amp;":"&amp;ADDRESS(ROW()-1,COLUMN())))+1,"")</f>
        <v>39</v>
      </c>
      <c r="AC40" s="18" t="str">
        <f ca="1">IFERROR(INDEX(xl_language[name],MATCH(ROW()-1,xl_search_language7[index],0)),"")</f>
        <v>Bengali (Bangladesh)</v>
      </c>
      <c r="AD40" s="18"/>
      <c r="AE40" s="18">
        <f ca="1">IF(ISNUMBER(SEARCH(ps_search_language8,INDEX(xl_language[name],ROW()-1))),MAX(INDIRECT(ADDRESS(1,COLUMN())&amp;":"&amp;ADDRESS(ROW()-1,COLUMN())))+1,"")</f>
        <v>39</v>
      </c>
      <c r="AF40" s="18" t="str">
        <f ca="1">IFERROR(INDEX(xl_language[name],MATCH(ROW()-1,xl_search_language8[index],0)),"")</f>
        <v>Bengali (Bangladesh)</v>
      </c>
      <c r="AG40" s="18"/>
      <c r="AH40"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40" s="18" t="str">
        <f ca="1">IFERROR(INDEX(xl_quota_variable[item],MATCH(ROW()-1,xl_search_quota[index],0)),"")</f>
        <v/>
      </c>
      <c r="AJ40" s="18" t="str">
        <f ca="1">IFERROR(INDEX(xl_quota_variable[named_range],MATCH(ROW()-1,xl_search_quota[index],0)),"")</f>
        <v/>
      </c>
      <c r="AK40" s="18" t="str">
        <f ca="1">IFERROR(INDEX(xl_quota_variable[type],MATCH(ROW()-1,xl_search_quota[index],0)),"")</f>
        <v/>
      </c>
      <c r="AL40" s="18" t="str">
        <f ca="1">IFERROR(INDEX(xl_quota_variable[origin],MATCH(ROW()-1,xl_search_quota[index],0)),"")</f>
        <v/>
      </c>
      <c r="AM40" s="18" t="str">
        <f ca="1">IFERROR(INDEX(xl_quota_variable[region],MATCH(ROW()-1,xl_search_quota[index],0)),"")</f>
        <v/>
      </c>
    </row>
    <row r="41" spans="1:39">
      <c r="A41" s="18">
        <f ca="1">IF(ISNUMBER(SEARCH(ps_search_adnowcategory,INDEX(xl_project_category[address],ROW()-1))),MAX(INDIRECT(ADDRESS(1,COLUMN())&amp;":"&amp;ADDRESS(ROW()-1,COLUMN())))+1,"")</f>
        <v>40</v>
      </c>
      <c r="B41" s="18" t="str">
        <f ca="1">IFERROR(INDEX(xl_project_category[address],MATCH(ROW()-1,xl_search_adnowcategory[index],0)),"")</f>
        <v>FMCG\Food and Drink\Food\Confectionery\Mints</v>
      </c>
      <c r="C41" s="18"/>
      <c r="D41" s="18">
        <f t="shared" ca="1" si="0"/>
        <v>40</v>
      </c>
      <c r="E41" s="18" t="str">
        <f ca="1">IFERROR(INDEX(nr_ad_client_name,MATCH(ROW()-1,xl_search_adnowclientname[index],0)),"")</f>
        <v>Agro Tech Foods</v>
      </c>
      <c r="F41" s="18"/>
      <c r="G41" s="18">
        <f t="shared" ca="1" si="1"/>
        <v>40</v>
      </c>
      <c r="H41" s="18" t="str">
        <f ca="1">IFERROR(INDEX(nr_ad_country,MATCH(ROW()-1,xl_search_adnowcountry[index],0)),"")</f>
        <v>Egypt</v>
      </c>
      <c r="I41" s="18"/>
      <c r="J41" s="18">
        <f ca="1">IF(ISNUMBER(SEARCH(ps_search_country_name,INDEX(xl_country[name],ROW()-1))),MAX(INDIRECT(ADDRESS(1,COLUMN())&amp;":"&amp;ADDRESS(ROW()-1,COLUMN())))+1,"")</f>
        <v>40</v>
      </c>
      <c r="K41" s="18" t="str">
        <f ca="1">IFERROR(INDEX(xl_country[name],MATCH(ROW()-1,xl_search_country[index],0)),"")</f>
        <v>Greece</v>
      </c>
      <c r="L41" s="18"/>
      <c r="M41" s="18">
        <f ca="1">IF(ISNUMBER(SEARCH(ps_search_language2,INDEX(xl_language[name],ROW()-1))),MAX(INDIRECT(ADDRESS(1,COLUMN())&amp;":"&amp;ADDRESS(ROW()-1,COLUMN())))+1,"")</f>
        <v>40</v>
      </c>
      <c r="N41" s="18" t="str">
        <f ca="1">IFERROR(INDEX(xl_language[name],MATCH(ROW()-1,xl_search_language2[index],0)),"")</f>
        <v>Bengali (India)</v>
      </c>
      <c r="O41" s="18"/>
      <c r="P41" s="18">
        <f ca="1">IF(ISNUMBER(SEARCH(ps_search_language3,INDEX(xl_language[name],ROW()-1))),MAX(INDIRECT(ADDRESS(1,COLUMN())&amp;":"&amp;ADDRESS(ROW()-1,COLUMN())))+1,"")</f>
        <v>40</v>
      </c>
      <c r="Q41" s="18" t="str">
        <f ca="1">IFERROR(INDEX(xl_language[name],MATCH(ROW()-1,xl_search_language3[index],0)),"")</f>
        <v>Bengali (India)</v>
      </c>
      <c r="R41" s="18"/>
      <c r="S41" s="18">
        <f ca="1">IF(ISNUMBER(SEARCH(ps_search_language4,INDEX(xl_language[name],ROW()-1))),MAX(INDIRECT(ADDRESS(1,COLUMN())&amp;":"&amp;ADDRESS(ROW()-1,COLUMN())))+1,"")</f>
        <v>40</v>
      </c>
      <c r="T41" s="18" t="str">
        <f ca="1">IFERROR(INDEX(xl_language[name],MATCH(ROW()-1,xl_search_language4[index],0)),"")</f>
        <v>Bengali (India)</v>
      </c>
      <c r="U41" s="18"/>
      <c r="V41" s="18">
        <f ca="1">IF(ISNUMBER(SEARCH(ps_search_language5,INDEX(xl_language[name],ROW()-1))),MAX(INDIRECT(ADDRESS(1,COLUMN())&amp;":"&amp;ADDRESS(ROW()-1,COLUMN())))+1,"")</f>
        <v>40</v>
      </c>
      <c r="W41" s="18" t="str">
        <f ca="1">IFERROR(INDEX(xl_language[name],MATCH(ROW()-1,xl_search_language5[index],0)),"")</f>
        <v>Bengali (India)</v>
      </c>
      <c r="X41" s="18"/>
      <c r="Y41" s="18">
        <f ca="1">IF(ISNUMBER(SEARCH(ps_search_language6,INDEX(xl_language[name],ROW()-1))),MAX(INDIRECT(ADDRESS(1,COLUMN())&amp;":"&amp;ADDRESS(ROW()-1,COLUMN())))+1,"")</f>
        <v>40</v>
      </c>
      <c r="Z41" s="18" t="str">
        <f ca="1">IFERROR(INDEX(xl_language[name],MATCH(ROW()-1,xl_search_language6[index],0)),"")</f>
        <v>Bengali (India)</v>
      </c>
      <c r="AA41" s="18"/>
      <c r="AB41" s="18">
        <f ca="1">IF(ISNUMBER(SEARCH(ps_search_language7,INDEX(xl_language[name],ROW()-1))),MAX(INDIRECT(ADDRESS(1,COLUMN())&amp;":"&amp;ADDRESS(ROW()-1,COLUMN())))+1,"")</f>
        <v>40</v>
      </c>
      <c r="AC41" s="18" t="str">
        <f ca="1">IFERROR(INDEX(xl_language[name],MATCH(ROW()-1,xl_search_language7[index],0)),"")</f>
        <v>Bengali (India)</v>
      </c>
      <c r="AD41" s="18"/>
      <c r="AE41" s="18">
        <f ca="1">IF(ISNUMBER(SEARCH(ps_search_language8,INDEX(xl_language[name],ROW()-1))),MAX(INDIRECT(ADDRESS(1,COLUMN())&amp;":"&amp;ADDRESS(ROW()-1,COLUMN())))+1,"")</f>
        <v>40</v>
      </c>
      <c r="AF41" s="18" t="str">
        <f ca="1">IFERROR(INDEX(xl_language[name],MATCH(ROW()-1,xl_search_language8[index],0)),"")</f>
        <v>Bengali (India)</v>
      </c>
      <c r="AG41" s="18"/>
      <c r="AH41"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41" s="18" t="str">
        <f ca="1">IFERROR(INDEX(xl_quota_variable[item],MATCH(ROW()-1,xl_search_quota[index],0)),"")</f>
        <v/>
      </c>
      <c r="AJ41" s="18" t="str">
        <f ca="1">IFERROR(INDEX(xl_quota_variable[named_range],MATCH(ROW()-1,xl_search_quota[index],0)),"")</f>
        <v/>
      </c>
      <c r="AK41" s="18" t="str">
        <f ca="1">IFERROR(INDEX(xl_quota_variable[type],MATCH(ROW()-1,xl_search_quota[index],0)),"")</f>
        <v/>
      </c>
      <c r="AL41" s="18" t="str">
        <f ca="1">IFERROR(INDEX(xl_quota_variable[origin],MATCH(ROW()-1,xl_search_quota[index],0)),"")</f>
        <v/>
      </c>
      <c r="AM41" s="18" t="str">
        <f ca="1">IFERROR(INDEX(xl_quota_variable[region],MATCH(ROW()-1,xl_search_quota[index],0)),"")</f>
        <v/>
      </c>
    </row>
    <row r="42" spans="1:39">
      <c r="A42" s="18">
        <f ca="1">IF(ISNUMBER(SEARCH(ps_search_adnowcategory,INDEX(xl_project_category[address],ROW()-1))),MAX(INDIRECT(ADDRESS(1,COLUMN())&amp;":"&amp;ADDRESS(ROW()-1,COLUMN())))+1,"")</f>
        <v>41</v>
      </c>
      <c r="B42" s="18" t="str">
        <f ca="1">IFERROR(INDEX(xl_project_category[address],MATCH(ROW()-1,xl_search_adnowcategory[index],0)),"")</f>
        <v>FMCG\Food and Drink\Food\Cooking Oil</v>
      </c>
      <c r="C42" s="18"/>
      <c r="D42" s="18">
        <f t="shared" ca="1" si="0"/>
        <v>41</v>
      </c>
      <c r="E42" s="18" t="str">
        <f ca="1">IFERROR(INDEX(nr_ad_client_name,MATCH(ROW()-1,xl_search_adnowclientname[index],0)),"")</f>
        <v>AGV</v>
      </c>
      <c r="F42" s="18"/>
      <c r="G42" s="18">
        <f t="shared" ca="1" si="1"/>
        <v>41</v>
      </c>
      <c r="H42" s="18" t="str">
        <f ca="1">IFERROR(INDEX(nr_ad_country,MATCH(ROW()-1,xl_search_adnowcountry[index],0)),"")</f>
        <v>El Salvador</v>
      </c>
      <c r="I42" s="18"/>
      <c r="J42" s="18">
        <f ca="1">IF(ISNUMBER(SEARCH(ps_search_country_name,INDEX(xl_country[name],ROW()-1))),MAX(INDIRECT(ADDRESS(1,COLUMN())&amp;":"&amp;ADDRESS(ROW()-1,COLUMN())))+1,"")</f>
        <v>41</v>
      </c>
      <c r="K42" s="18" t="str">
        <f ca="1">IFERROR(INDEX(xl_country[name],MATCH(ROW()-1,xl_search_country[index],0)),"")</f>
        <v>Greenland</v>
      </c>
      <c r="L42" s="18"/>
      <c r="M42" s="18">
        <f ca="1">IF(ISNUMBER(SEARCH(ps_search_language2,INDEX(xl_language[name],ROW()-1))),MAX(INDIRECT(ADDRESS(1,COLUMN())&amp;":"&amp;ADDRESS(ROW()-1,COLUMN())))+1,"")</f>
        <v>41</v>
      </c>
      <c r="N42" s="18" t="str">
        <f ca="1">IFERROR(INDEX(xl_language[name],MATCH(ROW()-1,xl_search_language2[index],0)),"")</f>
        <v>Bosnian (Cyrillic, Bosnia and Herzegovina)</v>
      </c>
      <c r="O42" s="18"/>
      <c r="P42" s="18">
        <f ca="1">IF(ISNUMBER(SEARCH(ps_search_language3,INDEX(xl_language[name],ROW()-1))),MAX(INDIRECT(ADDRESS(1,COLUMN())&amp;":"&amp;ADDRESS(ROW()-1,COLUMN())))+1,"")</f>
        <v>41</v>
      </c>
      <c r="Q42" s="18" t="str">
        <f ca="1">IFERROR(INDEX(xl_language[name],MATCH(ROW()-1,xl_search_language3[index],0)),"")</f>
        <v>Bosnian (Cyrillic, Bosnia and Herzegovina)</v>
      </c>
      <c r="R42" s="18"/>
      <c r="S42" s="18">
        <f ca="1">IF(ISNUMBER(SEARCH(ps_search_language4,INDEX(xl_language[name],ROW()-1))),MAX(INDIRECT(ADDRESS(1,COLUMN())&amp;":"&amp;ADDRESS(ROW()-1,COLUMN())))+1,"")</f>
        <v>41</v>
      </c>
      <c r="T42" s="18" t="str">
        <f ca="1">IFERROR(INDEX(xl_language[name],MATCH(ROW()-1,xl_search_language4[index],0)),"")</f>
        <v>Bosnian (Cyrillic, Bosnia and Herzegovina)</v>
      </c>
      <c r="U42" s="18"/>
      <c r="V42" s="18">
        <f ca="1">IF(ISNUMBER(SEARCH(ps_search_language5,INDEX(xl_language[name],ROW()-1))),MAX(INDIRECT(ADDRESS(1,COLUMN())&amp;":"&amp;ADDRESS(ROW()-1,COLUMN())))+1,"")</f>
        <v>41</v>
      </c>
      <c r="W42" s="18" t="str">
        <f ca="1">IFERROR(INDEX(xl_language[name],MATCH(ROW()-1,xl_search_language5[index],0)),"")</f>
        <v>Bosnian (Cyrillic, Bosnia and Herzegovina)</v>
      </c>
      <c r="X42" s="18"/>
      <c r="Y42" s="18">
        <f ca="1">IF(ISNUMBER(SEARCH(ps_search_language6,INDEX(xl_language[name],ROW()-1))),MAX(INDIRECT(ADDRESS(1,COLUMN())&amp;":"&amp;ADDRESS(ROW()-1,COLUMN())))+1,"")</f>
        <v>41</v>
      </c>
      <c r="Z42" s="18" t="str">
        <f ca="1">IFERROR(INDEX(xl_language[name],MATCH(ROW()-1,xl_search_language6[index],0)),"")</f>
        <v>Bosnian (Cyrillic, Bosnia and Herzegovina)</v>
      </c>
      <c r="AA42" s="18"/>
      <c r="AB42" s="18">
        <f ca="1">IF(ISNUMBER(SEARCH(ps_search_language7,INDEX(xl_language[name],ROW()-1))),MAX(INDIRECT(ADDRESS(1,COLUMN())&amp;":"&amp;ADDRESS(ROW()-1,COLUMN())))+1,"")</f>
        <v>41</v>
      </c>
      <c r="AC42" s="18" t="str">
        <f ca="1">IFERROR(INDEX(xl_language[name],MATCH(ROW()-1,xl_search_language7[index],0)),"")</f>
        <v>Bosnian (Cyrillic, Bosnia and Herzegovina)</v>
      </c>
      <c r="AD42" s="18"/>
      <c r="AE42" s="18">
        <f ca="1">IF(ISNUMBER(SEARCH(ps_search_language8,INDEX(xl_language[name],ROW()-1))),MAX(INDIRECT(ADDRESS(1,COLUMN())&amp;":"&amp;ADDRESS(ROW()-1,COLUMN())))+1,"")</f>
        <v>41</v>
      </c>
      <c r="AF42" s="18" t="str">
        <f ca="1">IFERROR(INDEX(xl_language[name],MATCH(ROW()-1,xl_search_language8[index],0)),"")</f>
        <v>Bosnian (Cyrillic, Bosnia and Herzegovina)</v>
      </c>
      <c r="AG42" s="18"/>
      <c r="AH42"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42" s="18" t="str">
        <f ca="1">IFERROR(INDEX(xl_quota_variable[item],MATCH(ROW()-1,xl_search_quota[index],0)),"")</f>
        <v/>
      </c>
      <c r="AJ42" s="18" t="str">
        <f ca="1">IFERROR(INDEX(xl_quota_variable[named_range],MATCH(ROW()-1,xl_search_quota[index],0)),"")</f>
        <v/>
      </c>
      <c r="AK42" s="18" t="str">
        <f ca="1">IFERROR(INDEX(xl_quota_variable[type],MATCH(ROW()-1,xl_search_quota[index],0)),"")</f>
        <v/>
      </c>
      <c r="AL42" s="18" t="str">
        <f ca="1">IFERROR(INDEX(xl_quota_variable[origin],MATCH(ROW()-1,xl_search_quota[index],0)),"")</f>
        <v/>
      </c>
      <c r="AM42" s="18" t="str">
        <f ca="1">IFERROR(INDEX(xl_quota_variable[region],MATCH(ROW()-1,xl_search_quota[index],0)),"")</f>
        <v/>
      </c>
    </row>
    <row r="43" spans="1:39">
      <c r="A43" s="18">
        <f ca="1">IF(ISNUMBER(SEARCH(ps_search_adnowcategory,INDEX(xl_project_category[address],ROW()-1))),MAX(INDIRECT(ADDRESS(1,COLUMN())&amp;":"&amp;ADDRESS(ROW()-1,COLUMN())))+1,"")</f>
        <v>42</v>
      </c>
      <c r="B43" s="18" t="str">
        <f ca="1">IFERROR(INDEX(xl_project_category[address],MATCH(ROW()-1,xl_search_adnowcategory[index],0)),"")</f>
        <v>FMCG\Food and Drink\Food\Dairy</v>
      </c>
      <c r="C43" s="18"/>
      <c r="D43" s="18">
        <f t="shared" ca="1" si="0"/>
        <v>42</v>
      </c>
      <c r="E43" s="18" t="str">
        <f ca="1">IFERROR(INDEX(nr_ad_client_name,MATCH(ROW()-1,xl_search_adnowclientname[index],0)),"")</f>
        <v>AHM</v>
      </c>
      <c r="F43" s="18"/>
      <c r="G43" s="18">
        <f t="shared" ca="1" si="1"/>
        <v>42</v>
      </c>
      <c r="H43" s="18" t="str">
        <f ca="1">IFERROR(INDEX(nr_ad_country,MATCH(ROW()-1,xl_search_adnowcountry[index],0)),"")</f>
        <v>Estonia</v>
      </c>
      <c r="I43" s="18"/>
      <c r="J43" s="18">
        <f ca="1">IF(ISNUMBER(SEARCH(ps_search_country_name,INDEX(xl_country[name],ROW()-1))),MAX(INDIRECT(ADDRESS(1,COLUMN())&amp;":"&amp;ADDRESS(ROW()-1,COLUMN())))+1,"")</f>
        <v>42</v>
      </c>
      <c r="K43" s="18" t="str">
        <f ca="1">IFERROR(INDEX(xl_country[name],MATCH(ROW()-1,xl_search_country[index],0)),"")</f>
        <v>Guatemala</v>
      </c>
      <c r="L43" s="18"/>
      <c r="M43" s="18">
        <f ca="1">IF(ISNUMBER(SEARCH(ps_search_language2,INDEX(xl_language[name],ROW()-1))),MAX(INDIRECT(ADDRESS(1,COLUMN())&amp;":"&amp;ADDRESS(ROW()-1,COLUMN())))+1,"")</f>
        <v>42</v>
      </c>
      <c r="N43" s="18" t="str">
        <f ca="1">IFERROR(INDEX(xl_language[name],MATCH(ROW()-1,xl_search_language2[index],0)),"")</f>
        <v>Bosnian (Latin, Bosnia and Herzegovina)</v>
      </c>
      <c r="O43" s="18"/>
      <c r="P43" s="18">
        <f ca="1">IF(ISNUMBER(SEARCH(ps_search_language3,INDEX(xl_language[name],ROW()-1))),MAX(INDIRECT(ADDRESS(1,COLUMN())&amp;":"&amp;ADDRESS(ROW()-1,COLUMN())))+1,"")</f>
        <v>42</v>
      </c>
      <c r="Q43" s="18" t="str">
        <f ca="1">IFERROR(INDEX(xl_language[name],MATCH(ROW()-1,xl_search_language3[index],0)),"")</f>
        <v>Bosnian (Latin, Bosnia and Herzegovina)</v>
      </c>
      <c r="R43" s="18"/>
      <c r="S43" s="18">
        <f ca="1">IF(ISNUMBER(SEARCH(ps_search_language4,INDEX(xl_language[name],ROW()-1))),MAX(INDIRECT(ADDRESS(1,COLUMN())&amp;":"&amp;ADDRESS(ROW()-1,COLUMN())))+1,"")</f>
        <v>42</v>
      </c>
      <c r="T43" s="18" t="str">
        <f ca="1">IFERROR(INDEX(xl_language[name],MATCH(ROW()-1,xl_search_language4[index],0)),"")</f>
        <v>Bosnian (Latin, Bosnia and Herzegovina)</v>
      </c>
      <c r="U43" s="18"/>
      <c r="V43" s="18">
        <f ca="1">IF(ISNUMBER(SEARCH(ps_search_language5,INDEX(xl_language[name],ROW()-1))),MAX(INDIRECT(ADDRESS(1,COLUMN())&amp;":"&amp;ADDRESS(ROW()-1,COLUMN())))+1,"")</f>
        <v>42</v>
      </c>
      <c r="W43" s="18" t="str">
        <f ca="1">IFERROR(INDEX(xl_language[name],MATCH(ROW()-1,xl_search_language5[index],0)),"")</f>
        <v>Bosnian (Latin, Bosnia and Herzegovina)</v>
      </c>
      <c r="X43" s="18"/>
      <c r="Y43" s="18">
        <f ca="1">IF(ISNUMBER(SEARCH(ps_search_language6,INDEX(xl_language[name],ROW()-1))),MAX(INDIRECT(ADDRESS(1,COLUMN())&amp;":"&amp;ADDRESS(ROW()-1,COLUMN())))+1,"")</f>
        <v>42</v>
      </c>
      <c r="Z43" s="18" t="str">
        <f ca="1">IFERROR(INDEX(xl_language[name],MATCH(ROW()-1,xl_search_language6[index],0)),"")</f>
        <v>Bosnian (Latin, Bosnia and Herzegovina)</v>
      </c>
      <c r="AA43" s="18"/>
      <c r="AB43" s="18">
        <f ca="1">IF(ISNUMBER(SEARCH(ps_search_language7,INDEX(xl_language[name],ROW()-1))),MAX(INDIRECT(ADDRESS(1,COLUMN())&amp;":"&amp;ADDRESS(ROW()-1,COLUMN())))+1,"")</f>
        <v>42</v>
      </c>
      <c r="AC43" s="18" t="str">
        <f ca="1">IFERROR(INDEX(xl_language[name],MATCH(ROW()-1,xl_search_language7[index],0)),"")</f>
        <v>Bosnian (Latin, Bosnia and Herzegovina)</v>
      </c>
      <c r="AD43" s="18"/>
      <c r="AE43" s="18">
        <f ca="1">IF(ISNUMBER(SEARCH(ps_search_language8,INDEX(xl_language[name],ROW()-1))),MAX(INDIRECT(ADDRESS(1,COLUMN())&amp;":"&amp;ADDRESS(ROW()-1,COLUMN())))+1,"")</f>
        <v>42</v>
      </c>
      <c r="AF43" s="18" t="str">
        <f ca="1">IFERROR(INDEX(xl_language[name],MATCH(ROW()-1,xl_search_language8[index],0)),"")</f>
        <v>Bosnian (Latin, Bosnia and Herzegovina)</v>
      </c>
      <c r="AG43" s="18"/>
      <c r="AH43"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43" s="18" t="str">
        <f ca="1">IFERROR(INDEX(xl_quota_variable[item],MATCH(ROW()-1,xl_search_quota[index],0)),"")</f>
        <v/>
      </c>
      <c r="AJ43" s="18" t="str">
        <f ca="1">IFERROR(INDEX(xl_quota_variable[named_range],MATCH(ROW()-1,xl_search_quota[index],0)),"")</f>
        <v/>
      </c>
      <c r="AK43" s="18" t="str">
        <f ca="1">IFERROR(INDEX(xl_quota_variable[type],MATCH(ROW()-1,xl_search_quota[index],0)),"")</f>
        <v/>
      </c>
      <c r="AL43" s="18" t="str">
        <f ca="1">IFERROR(INDEX(xl_quota_variable[origin],MATCH(ROW()-1,xl_search_quota[index],0)),"")</f>
        <v/>
      </c>
      <c r="AM43" s="18" t="str">
        <f ca="1">IFERROR(INDEX(xl_quota_variable[region],MATCH(ROW()-1,xl_search_quota[index],0)),"")</f>
        <v/>
      </c>
    </row>
    <row r="44" spans="1:39">
      <c r="A44" s="18">
        <f ca="1">IF(ISNUMBER(SEARCH(ps_search_adnowcategory,INDEX(xl_project_category[address],ROW()-1))),MAX(INDIRECT(ADDRESS(1,COLUMN())&amp;":"&amp;ADDRESS(ROW()-1,COLUMN())))+1,"")</f>
        <v>43</v>
      </c>
      <c r="B44" s="18" t="str">
        <f ca="1">IFERROR(INDEX(xl_project_category[address],MATCH(ROW()-1,xl_search_adnowcategory[index],0)),"")</f>
        <v>FMCG\Food and Drink\Food\Dairy\Cheese</v>
      </c>
      <c r="C44" s="18"/>
      <c r="D44" s="18">
        <f t="shared" ca="1" si="0"/>
        <v>43</v>
      </c>
      <c r="E44" s="18" t="str">
        <f ca="1">IFERROR(INDEX(nr_ad_client_name,MATCH(ROW()-1,xl_search_adnowclientname[index],0)),"")</f>
        <v>Ahmed Mohamed Saleh Baeshen &amp; Co</v>
      </c>
      <c r="F44" s="18"/>
      <c r="G44" s="18">
        <f t="shared" ca="1" si="1"/>
        <v>43</v>
      </c>
      <c r="H44" s="18" t="str">
        <f ca="1">IFERROR(INDEX(nr_ad_country,MATCH(ROW()-1,xl_search_adnowcountry[index],0)),"")</f>
        <v>Ethiopia</v>
      </c>
      <c r="I44" s="18"/>
      <c r="J44" s="18">
        <f ca="1">IF(ISNUMBER(SEARCH(ps_search_country_name,INDEX(xl_country[name],ROW()-1))),MAX(INDIRECT(ADDRESS(1,COLUMN())&amp;":"&amp;ADDRESS(ROW()-1,COLUMN())))+1,"")</f>
        <v>43</v>
      </c>
      <c r="K44" s="18" t="str">
        <f ca="1">IFERROR(INDEX(xl_country[name],MATCH(ROW()-1,xl_search_country[index],0)),"")</f>
        <v>Honduras</v>
      </c>
      <c r="L44" s="18"/>
      <c r="M44" s="18">
        <f ca="1">IF(ISNUMBER(SEARCH(ps_search_language2,INDEX(xl_language[name],ROW()-1))),MAX(INDIRECT(ADDRESS(1,COLUMN())&amp;":"&amp;ADDRESS(ROW()-1,COLUMN())))+1,"")</f>
        <v>43</v>
      </c>
      <c r="N44" s="18" t="str">
        <f ca="1">IFERROR(INDEX(xl_language[name],MATCH(ROW()-1,xl_search_language2[index],0)),"")</f>
        <v>Breton (France)</v>
      </c>
      <c r="O44" s="18"/>
      <c r="P44" s="18">
        <f ca="1">IF(ISNUMBER(SEARCH(ps_search_language3,INDEX(xl_language[name],ROW()-1))),MAX(INDIRECT(ADDRESS(1,COLUMN())&amp;":"&amp;ADDRESS(ROW()-1,COLUMN())))+1,"")</f>
        <v>43</v>
      </c>
      <c r="Q44" s="18" t="str">
        <f ca="1">IFERROR(INDEX(xl_language[name],MATCH(ROW()-1,xl_search_language3[index],0)),"")</f>
        <v>Breton (France)</v>
      </c>
      <c r="R44" s="18"/>
      <c r="S44" s="18">
        <f ca="1">IF(ISNUMBER(SEARCH(ps_search_language4,INDEX(xl_language[name],ROW()-1))),MAX(INDIRECT(ADDRESS(1,COLUMN())&amp;":"&amp;ADDRESS(ROW()-1,COLUMN())))+1,"")</f>
        <v>43</v>
      </c>
      <c r="T44" s="18" t="str">
        <f ca="1">IFERROR(INDEX(xl_language[name],MATCH(ROW()-1,xl_search_language4[index],0)),"")</f>
        <v>Breton (France)</v>
      </c>
      <c r="U44" s="18"/>
      <c r="V44" s="18">
        <f ca="1">IF(ISNUMBER(SEARCH(ps_search_language5,INDEX(xl_language[name],ROW()-1))),MAX(INDIRECT(ADDRESS(1,COLUMN())&amp;":"&amp;ADDRESS(ROW()-1,COLUMN())))+1,"")</f>
        <v>43</v>
      </c>
      <c r="W44" s="18" t="str">
        <f ca="1">IFERROR(INDEX(xl_language[name],MATCH(ROW()-1,xl_search_language5[index],0)),"")</f>
        <v>Breton (France)</v>
      </c>
      <c r="X44" s="18"/>
      <c r="Y44" s="18">
        <f ca="1">IF(ISNUMBER(SEARCH(ps_search_language6,INDEX(xl_language[name],ROW()-1))),MAX(INDIRECT(ADDRESS(1,COLUMN())&amp;":"&amp;ADDRESS(ROW()-1,COLUMN())))+1,"")</f>
        <v>43</v>
      </c>
      <c r="Z44" s="18" t="str">
        <f ca="1">IFERROR(INDEX(xl_language[name],MATCH(ROW()-1,xl_search_language6[index],0)),"")</f>
        <v>Breton (France)</v>
      </c>
      <c r="AA44" s="18"/>
      <c r="AB44" s="18">
        <f ca="1">IF(ISNUMBER(SEARCH(ps_search_language7,INDEX(xl_language[name],ROW()-1))),MAX(INDIRECT(ADDRESS(1,COLUMN())&amp;":"&amp;ADDRESS(ROW()-1,COLUMN())))+1,"")</f>
        <v>43</v>
      </c>
      <c r="AC44" s="18" t="str">
        <f ca="1">IFERROR(INDEX(xl_language[name],MATCH(ROW()-1,xl_search_language7[index],0)),"")</f>
        <v>Breton (France)</v>
      </c>
      <c r="AD44" s="18"/>
      <c r="AE44" s="18">
        <f ca="1">IF(ISNUMBER(SEARCH(ps_search_language8,INDEX(xl_language[name],ROW()-1))),MAX(INDIRECT(ADDRESS(1,COLUMN())&amp;":"&amp;ADDRESS(ROW()-1,COLUMN())))+1,"")</f>
        <v>43</v>
      </c>
      <c r="AF44" s="18" t="str">
        <f ca="1">IFERROR(INDEX(xl_language[name],MATCH(ROW()-1,xl_search_language8[index],0)),"")</f>
        <v>Breton (France)</v>
      </c>
      <c r="AG44" s="18"/>
      <c r="AH44"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44" s="18" t="str">
        <f ca="1">IFERROR(INDEX(xl_quota_variable[item],MATCH(ROW()-1,xl_search_quota[index],0)),"")</f>
        <v/>
      </c>
      <c r="AJ44" s="18" t="str">
        <f ca="1">IFERROR(INDEX(xl_quota_variable[named_range],MATCH(ROW()-1,xl_search_quota[index],0)),"")</f>
        <v/>
      </c>
      <c r="AK44" s="18" t="str">
        <f ca="1">IFERROR(INDEX(xl_quota_variable[type],MATCH(ROW()-1,xl_search_quota[index],0)),"")</f>
        <v/>
      </c>
      <c r="AL44" s="18" t="str">
        <f ca="1">IFERROR(INDEX(xl_quota_variable[origin],MATCH(ROW()-1,xl_search_quota[index],0)),"")</f>
        <v/>
      </c>
      <c r="AM44" s="18" t="str">
        <f ca="1">IFERROR(INDEX(xl_quota_variable[region],MATCH(ROW()-1,xl_search_quota[index],0)),"")</f>
        <v/>
      </c>
    </row>
    <row r="45" spans="1:39">
      <c r="A45" s="18">
        <f ca="1">IF(ISNUMBER(SEARCH(ps_search_adnowcategory,INDEX(xl_project_category[address],ROW()-1))),MAX(INDIRECT(ADDRESS(1,COLUMN())&amp;":"&amp;ADDRESS(ROW()-1,COLUMN())))+1,"")</f>
        <v>44</v>
      </c>
      <c r="B45" s="18" t="str">
        <f ca="1">IFERROR(INDEX(xl_project_category[address],MATCH(ROW()-1,xl_search_adnowcategory[index],0)),"")</f>
        <v>FMCG\Food and Drink\Food\Dairy\Creams/Milks</v>
      </c>
      <c r="C45" s="18"/>
      <c r="D45" s="18">
        <f t="shared" ca="1" si="0"/>
        <v>44</v>
      </c>
      <c r="E45" s="18" t="str">
        <f ca="1">IFERROR(INDEX(nr_ad_client_name,MATCH(ROW()-1,xl_search_adnowclientname[index],0)),"")</f>
        <v>Ahold</v>
      </c>
      <c r="F45" s="18"/>
      <c r="G45" s="18">
        <f t="shared" ca="1" si="1"/>
        <v>44</v>
      </c>
      <c r="H45" s="18" t="str">
        <f ca="1">IFERROR(INDEX(nr_ad_country,MATCH(ROW()-1,xl_search_adnowcountry[index],0)),"")</f>
        <v>Finland</v>
      </c>
      <c r="I45" s="18"/>
      <c r="J45" s="18">
        <f ca="1">IF(ISNUMBER(SEARCH(ps_search_country_name,INDEX(xl_country[name],ROW()-1))),MAX(INDIRECT(ADDRESS(1,COLUMN())&amp;":"&amp;ADDRESS(ROW()-1,COLUMN())))+1,"")</f>
        <v>44</v>
      </c>
      <c r="K45" s="18" t="str">
        <f ca="1">IFERROR(INDEX(xl_country[name],MATCH(ROW()-1,xl_search_country[index],0)),"")</f>
        <v>Hong Kong S.A.R.</v>
      </c>
      <c r="L45" s="18"/>
      <c r="M45" s="18">
        <f ca="1">IF(ISNUMBER(SEARCH(ps_search_language2,INDEX(xl_language[name],ROW()-1))),MAX(INDIRECT(ADDRESS(1,COLUMN())&amp;":"&amp;ADDRESS(ROW()-1,COLUMN())))+1,"")</f>
        <v>44</v>
      </c>
      <c r="N45" s="18" t="str">
        <f ca="1">IFERROR(INDEX(xl_language[name],MATCH(ROW()-1,xl_search_language2[index],0)),"")</f>
        <v>Bulgarian (Bulgaria)</v>
      </c>
      <c r="O45" s="18"/>
      <c r="P45" s="18">
        <f ca="1">IF(ISNUMBER(SEARCH(ps_search_language3,INDEX(xl_language[name],ROW()-1))),MAX(INDIRECT(ADDRESS(1,COLUMN())&amp;":"&amp;ADDRESS(ROW()-1,COLUMN())))+1,"")</f>
        <v>44</v>
      </c>
      <c r="Q45" s="18" t="str">
        <f ca="1">IFERROR(INDEX(xl_language[name],MATCH(ROW()-1,xl_search_language3[index],0)),"")</f>
        <v>Bulgarian (Bulgaria)</v>
      </c>
      <c r="R45" s="18"/>
      <c r="S45" s="18">
        <f ca="1">IF(ISNUMBER(SEARCH(ps_search_language4,INDEX(xl_language[name],ROW()-1))),MAX(INDIRECT(ADDRESS(1,COLUMN())&amp;":"&amp;ADDRESS(ROW()-1,COLUMN())))+1,"")</f>
        <v>44</v>
      </c>
      <c r="T45" s="18" t="str">
        <f ca="1">IFERROR(INDEX(xl_language[name],MATCH(ROW()-1,xl_search_language4[index],0)),"")</f>
        <v>Bulgarian (Bulgaria)</v>
      </c>
      <c r="U45" s="18"/>
      <c r="V45" s="18">
        <f ca="1">IF(ISNUMBER(SEARCH(ps_search_language5,INDEX(xl_language[name],ROW()-1))),MAX(INDIRECT(ADDRESS(1,COLUMN())&amp;":"&amp;ADDRESS(ROW()-1,COLUMN())))+1,"")</f>
        <v>44</v>
      </c>
      <c r="W45" s="18" t="str">
        <f ca="1">IFERROR(INDEX(xl_language[name],MATCH(ROW()-1,xl_search_language5[index],0)),"")</f>
        <v>Bulgarian (Bulgaria)</v>
      </c>
      <c r="X45" s="18"/>
      <c r="Y45" s="18">
        <f ca="1">IF(ISNUMBER(SEARCH(ps_search_language6,INDEX(xl_language[name],ROW()-1))),MAX(INDIRECT(ADDRESS(1,COLUMN())&amp;":"&amp;ADDRESS(ROW()-1,COLUMN())))+1,"")</f>
        <v>44</v>
      </c>
      <c r="Z45" s="18" t="str">
        <f ca="1">IFERROR(INDEX(xl_language[name],MATCH(ROW()-1,xl_search_language6[index],0)),"")</f>
        <v>Bulgarian (Bulgaria)</v>
      </c>
      <c r="AA45" s="18"/>
      <c r="AB45" s="18">
        <f ca="1">IF(ISNUMBER(SEARCH(ps_search_language7,INDEX(xl_language[name],ROW()-1))),MAX(INDIRECT(ADDRESS(1,COLUMN())&amp;":"&amp;ADDRESS(ROW()-1,COLUMN())))+1,"")</f>
        <v>44</v>
      </c>
      <c r="AC45" s="18" t="str">
        <f ca="1">IFERROR(INDEX(xl_language[name],MATCH(ROW()-1,xl_search_language7[index],0)),"")</f>
        <v>Bulgarian (Bulgaria)</v>
      </c>
      <c r="AD45" s="18"/>
      <c r="AE45" s="18">
        <f ca="1">IF(ISNUMBER(SEARCH(ps_search_language8,INDEX(xl_language[name],ROW()-1))),MAX(INDIRECT(ADDRESS(1,COLUMN())&amp;":"&amp;ADDRESS(ROW()-1,COLUMN())))+1,"")</f>
        <v>44</v>
      </c>
      <c r="AF45" s="18" t="str">
        <f ca="1">IFERROR(INDEX(xl_language[name],MATCH(ROW()-1,xl_search_language8[index],0)),"")</f>
        <v>Bulgarian (Bulgaria)</v>
      </c>
      <c r="AG45" s="18"/>
      <c r="AH45"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45" s="18" t="str">
        <f ca="1">IFERROR(INDEX(xl_quota_variable[item],MATCH(ROW()-1,xl_search_quota[index],0)),"")</f>
        <v/>
      </c>
      <c r="AJ45" s="18" t="str">
        <f ca="1">IFERROR(INDEX(xl_quota_variable[named_range],MATCH(ROW()-1,xl_search_quota[index],0)),"")</f>
        <v/>
      </c>
      <c r="AK45" s="18" t="str">
        <f ca="1">IFERROR(INDEX(xl_quota_variable[type],MATCH(ROW()-1,xl_search_quota[index],0)),"")</f>
        <v/>
      </c>
      <c r="AL45" s="18" t="str">
        <f ca="1">IFERROR(INDEX(xl_quota_variable[origin],MATCH(ROW()-1,xl_search_quota[index],0)),"")</f>
        <v/>
      </c>
      <c r="AM45" s="18" t="str">
        <f ca="1">IFERROR(INDEX(xl_quota_variable[region],MATCH(ROW()-1,xl_search_quota[index],0)),"")</f>
        <v/>
      </c>
    </row>
    <row r="46" spans="1:39">
      <c r="A46" s="18">
        <f ca="1">IF(ISNUMBER(SEARCH(ps_search_adnowcategory,INDEX(xl_project_category[address],ROW()-1))),MAX(INDIRECT(ADDRESS(1,COLUMN())&amp;":"&amp;ADDRESS(ROW()-1,COLUMN())))+1,"")</f>
        <v>45</v>
      </c>
      <c r="B46" s="18" t="str">
        <f ca="1">IFERROR(INDEX(xl_project_category[address],MATCH(ROW()-1,xl_search_adnowcategory[index],0)),"")</f>
        <v>FMCG\Food and Drink\Food\Dairy\Yellow Fats</v>
      </c>
      <c r="C46" s="18"/>
      <c r="D46" s="18">
        <f t="shared" ca="1" si="0"/>
        <v>45</v>
      </c>
      <c r="E46" s="18" t="str">
        <f ca="1">IFERROR(INDEX(nr_ad_client_name,MATCH(ROW()-1,xl_search_adnowclientname[index],0)),"")</f>
        <v>AIA Financial</v>
      </c>
      <c r="F46" s="18"/>
      <c r="G46" s="18">
        <f t="shared" ca="1" si="1"/>
        <v>45</v>
      </c>
      <c r="H46" s="18" t="str">
        <f ca="1">IFERROR(INDEX(nr_ad_country,MATCH(ROW()-1,xl_search_adnowcountry[index],0)),"")</f>
        <v>France</v>
      </c>
      <c r="I46" s="18"/>
      <c r="J46" s="18">
        <f ca="1">IF(ISNUMBER(SEARCH(ps_search_country_name,INDEX(xl_country[name],ROW()-1))),MAX(INDIRECT(ADDRESS(1,COLUMN())&amp;":"&amp;ADDRESS(ROW()-1,COLUMN())))+1,"")</f>
        <v>45</v>
      </c>
      <c r="K46" s="18" t="str">
        <f ca="1">IFERROR(INDEX(xl_country[name],MATCH(ROW()-1,xl_search_country[index],0)),"")</f>
        <v>Hungary</v>
      </c>
      <c r="L46" s="18"/>
      <c r="M46" s="18">
        <f ca="1">IF(ISNUMBER(SEARCH(ps_search_language2,INDEX(xl_language[name],ROW()-1))),MAX(INDIRECT(ADDRESS(1,COLUMN())&amp;":"&amp;ADDRESS(ROW()-1,COLUMN())))+1,"")</f>
        <v>45</v>
      </c>
      <c r="N46" s="18" t="str">
        <f ca="1">IFERROR(INDEX(xl_language[name],MATCH(ROW()-1,xl_search_language2[index],0)),"")</f>
        <v>Catalan (Catalan)</v>
      </c>
      <c r="O46" s="18"/>
      <c r="P46" s="18">
        <f ca="1">IF(ISNUMBER(SEARCH(ps_search_language3,INDEX(xl_language[name],ROW()-1))),MAX(INDIRECT(ADDRESS(1,COLUMN())&amp;":"&amp;ADDRESS(ROW()-1,COLUMN())))+1,"")</f>
        <v>45</v>
      </c>
      <c r="Q46" s="18" t="str">
        <f ca="1">IFERROR(INDEX(xl_language[name],MATCH(ROW()-1,xl_search_language3[index],0)),"")</f>
        <v>Catalan (Catalan)</v>
      </c>
      <c r="R46" s="18"/>
      <c r="S46" s="18">
        <f ca="1">IF(ISNUMBER(SEARCH(ps_search_language4,INDEX(xl_language[name],ROW()-1))),MAX(INDIRECT(ADDRESS(1,COLUMN())&amp;":"&amp;ADDRESS(ROW()-1,COLUMN())))+1,"")</f>
        <v>45</v>
      </c>
      <c r="T46" s="18" t="str">
        <f ca="1">IFERROR(INDEX(xl_language[name],MATCH(ROW()-1,xl_search_language4[index],0)),"")</f>
        <v>Catalan (Catalan)</v>
      </c>
      <c r="U46" s="18"/>
      <c r="V46" s="18">
        <f ca="1">IF(ISNUMBER(SEARCH(ps_search_language5,INDEX(xl_language[name],ROW()-1))),MAX(INDIRECT(ADDRESS(1,COLUMN())&amp;":"&amp;ADDRESS(ROW()-1,COLUMN())))+1,"")</f>
        <v>45</v>
      </c>
      <c r="W46" s="18" t="str">
        <f ca="1">IFERROR(INDEX(xl_language[name],MATCH(ROW()-1,xl_search_language5[index],0)),"")</f>
        <v>Catalan (Catalan)</v>
      </c>
      <c r="X46" s="18"/>
      <c r="Y46" s="18">
        <f ca="1">IF(ISNUMBER(SEARCH(ps_search_language6,INDEX(xl_language[name],ROW()-1))),MAX(INDIRECT(ADDRESS(1,COLUMN())&amp;":"&amp;ADDRESS(ROW()-1,COLUMN())))+1,"")</f>
        <v>45</v>
      </c>
      <c r="Z46" s="18" t="str">
        <f ca="1">IFERROR(INDEX(xl_language[name],MATCH(ROW()-1,xl_search_language6[index],0)),"")</f>
        <v>Catalan (Catalan)</v>
      </c>
      <c r="AA46" s="18"/>
      <c r="AB46" s="18">
        <f ca="1">IF(ISNUMBER(SEARCH(ps_search_language7,INDEX(xl_language[name],ROW()-1))),MAX(INDIRECT(ADDRESS(1,COLUMN())&amp;":"&amp;ADDRESS(ROW()-1,COLUMN())))+1,"")</f>
        <v>45</v>
      </c>
      <c r="AC46" s="18" t="str">
        <f ca="1">IFERROR(INDEX(xl_language[name],MATCH(ROW()-1,xl_search_language7[index],0)),"")</f>
        <v>Catalan (Catalan)</v>
      </c>
      <c r="AD46" s="18"/>
      <c r="AE46" s="18">
        <f ca="1">IF(ISNUMBER(SEARCH(ps_search_language8,INDEX(xl_language[name],ROW()-1))),MAX(INDIRECT(ADDRESS(1,COLUMN())&amp;":"&amp;ADDRESS(ROW()-1,COLUMN())))+1,"")</f>
        <v>45</v>
      </c>
      <c r="AF46" s="18" t="str">
        <f ca="1">IFERROR(INDEX(xl_language[name],MATCH(ROW()-1,xl_search_language8[index],0)),"")</f>
        <v>Catalan (Catalan)</v>
      </c>
      <c r="AG46" s="18"/>
      <c r="AH46"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46" s="18" t="str">
        <f ca="1">IFERROR(INDEX(xl_quota_variable[item],MATCH(ROW()-1,xl_search_quota[index],0)),"")</f>
        <v/>
      </c>
      <c r="AJ46" s="18" t="str">
        <f ca="1">IFERROR(INDEX(xl_quota_variable[named_range],MATCH(ROW()-1,xl_search_quota[index],0)),"")</f>
        <v/>
      </c>
      <c r="AK46" s="18" t="str">
        <f ca="1">IFERROR(INDEX(xl_quota_variable[type],MATCH(ROW()-1,xl_search_quota[index],0)),"")</f>
        <v/>
      </c>
      <c r="AL46" s="18" t="str">
        <f ca="1">IFERROR(INDEX(xl_quota_variable[origin],MATCH(ROW()-1,xl_search_quota[index],0)),"")</f>
        <v/>
      </c>
      <c r="AM46" s="18" t="str">
        <f ca="1">IFERROR(INDEX(xl_quota_variable[region],MATCH(ROW()-1,xl_search_quota[index],0)),"")</f>
        <v/>
      </c>
    </row>
    <row r="47" spans="1:39">
      <c r="A47" s="18">
        <f ca="1">IF(ISNUMBER(SEARCH(ps_search_adnowcategory,INDEX(xl_project_category[address],ROW()-1))),MAX(INDIRECT(ADDRESS(1,COLUMN())&amp;":"&amp;ADDRESS(ROW()-1,COLUMN())))+1,"")</f>
        <v>46</v>
      </c>
      <c r="B47" s="18" t="str">
        <f ca="1">IFERROR(INDEX(xl_project_category[address],MATCH(ROW()-1,xl_search_adnowcategory[index],0)),"")</f>
        <v>FMCG\Food and Drink\Food\Dairy\Yogurts/Desserts</v>
      </c>
      <c r="C47" s="18"/>
      <c r="D47" s="18">
        <f t="shared" ca="1" si="0"/>
        <v>46</v>
      </c>
      <c r="E47" s="18" t="str">
        <f ca="1">IFERROR(INDEX(nr_ad_client_name,MATCH(ROW()-1,xl_search_adnowclientname[index],0)),"")</f>
        <v>AIB</v>
      </c>
      <c r="F47" s="18"/>
      <c r="G47" s="18">
        <f t="shared" ca="1" si="1"/>
        <v>46</v>
      </c>
      <c r="H47" s="18" t="str">
        <f ca="1">IFERROR(INDEX(nr_ad_country,MATCH(ROW()-1,xl_search_adnowcountry[index],0)),"")</f>
        <v>FYR Macedonia</v>
      </c>
      <c r="I47" s="18"/>
      <c r="J47" s="18">
        <f ca="1">IF(ISNUMBER(SEARCH(ps_search_country_name,INDEX(xl_country[name],ROW()-1))),MAX(INDIRECT(ADDRESS(1,COLUMN())&amp;":"&amp;ADDRESS(ROW()-1,COLUMN())))+1,"")</f>
        <v>46</v>
      </c>
      <c r="K47" s="18" t="str">
        <f ca="1">IFERROR(INDEX(xl_country[name],MATCH(ROW()-1,xl_search_country[index],0)),"")</f>
        <v>Iceland</v>
      </c>
      <c r="L47" s="18"/>
      <c r="M47" s="18">
        <f ca="1">IF(ISNUMBER(SEARCH(ps_search_language2,INDEX(xl_language[name],ROW()-1))),MAX(INDIRECT(ADDRESS(1,COLUMN())&amp;":"&amp;ADDRESS(ROW()-1,COLUMN())))+1,"")</f>
        <v>46</v>
      </c>
      <c r="N47" s="18" t="str">
        <f ca="1">IFERROR(INDEX(xl_language[name],MATCH(ROW()-1,xl_search_language2[index],0)),"")</f>
        <v>Chinese (Simplified, Singapore)</v>
      </c>
      <c r="O47" s="18"/>
      <c r="P47" s="18">
        <f ca="1">IF(ISNUMBER(SEARCH(ps_search_language3,INDEX(xl_language[name],ROW()-1))),MAX(INDIRECT(ADDRESS(1,COLUMN())&amp;":"&amp;ADDRESS(ROW()-1,COLUMN())))+1,"")</f>
        <v>46</v>
      </c>
      <c r="Q47" s="18" t="str">
        <f ca="1">IFERROR(INDEX(xl_language[name],MATCH(ROW()-1,xl_search_language3[index],0)),"")</f>
        <v>Chinese (Simplified, Singapore)</v>
      </c>
      <c r="R47" s="18"/>
      <c r="S47" s="18">
        <f ca="1">IF(ISNUMBER(SEARCH(ps_search_language4,INDEX(xl_language[name],ROW()-1))),MAX(INDIRECT(ADDRESS(1,COLUMN())&amp;":"&amp;ADDRESS(ROW()-1,COLUMN())))+1,"")</f>
        <v>46</v>
      </c>
      <c r="T47" s="18" t="str">
        <f ca="1">IFERROR(INDEX(xl_language[name],MATCH(ROW()-1,xl_search_language4[index],0)),"")</f>
        <v>Chinese (Simplified, Singapore)</v>
      </c>
      <c r="U47" s="18"/>
      <c r="V47" s="18">
        <f ca="1">IF(ISNUMBER(SEARCH(ps_search_language5,INDEX(xl_language[name],ROW()-1))),MAX(INDIRECT(ADDRESS(1,COLUMN())&amp;":"&amp;ADDRESS(ROW()-1,COLUMN())))+1,"")</f>
        <v>46</v>
      </c>
      <c r="W47" s="18" t="str">
        <f ca="1">IFERROR(INDEX(xl_language[name],MATCH(ROW()-1,xl_search_language5[index],0)),"")</f>
        <v>Chinese (Simplified, Singapore)</v>
      </c>
      <c r="X47" s="18"/>
      <c r="Y47" s="18">
        <f ca="1">IF(ISNUMBER(SEARCH(ps_search_language6,INDEX(xl_language[name],ROW()-1))),MAX(INDIRECT(ADDRESS(1,COLUMN())&amp;":"&amp;ADDRESS(ROW()-1,COLUMN())))+1,"")</f>
        <v>46</v>
      </c>
      <c r="Z47" s="18" t="str">
        <f ca="1">IFERROR(INDEX(xl_language[name],MATCH(ROW()-1,xl_search_language6[index],0)),"")</f>
        <v>Chinese (Simplified, Singapore)</v>
      </c>
      <c r="AA47" s="18"/>
      <c r="AB47" s="18">
        <f ca="1">IF(ISNUMBER(SEARCH(ps_search_language7,INDEX(xl_language[name],ROW()-1))),MAX(INDIRECT(ADDRESS(1,COLUMN())&amp;":"&amp;ADDRESS(ROW()-1,COLUMN())))+1,"")</f>
        <v>46</v>
      </c>
      <c r="AC47" s="18" t="str">
        <f ca="1">IFERROR(INDEX(xl_language[name],MATCH(ROW()-1,xl_search_language7[index],0)),"")</f>
        <v>Chinese (Simplified, Singapore)</v>
      </c>
      <c r="AD47" s="18"/>
      <c r="AE47" s="18">
        <f ca="1">IF(ISNUMBER(SEARCH(ps_search_language8,INDEX(xl_language[name],ROW()-1))),MAX(INDIRECT(ADDRESS(1,COLUMN())&amp;":"&amp;ADDRESS(ROW()-1,COLUMN())))+1,"")</f>
        <v>46</v>
      </c>
      <c r="AF47" s="18" t="str">
        <f ca="1">IFERROR(INDEX(xl_language[name],MATCH(ROW()-1,xl_search_language8[index],0)),"")</f>
        <v>Chinese (Simplified, Singapore)</v>
      </c>
      <c r="AG47" s="18"/>
      <c r="AH47"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47" s="18" t="str">
        <f ca="1">IFERROR(INDEX(xl_quota_variable[item],MATCH(ROW()-1,xl_search_quota[index],0)),"")</f>
        <v/>
      </c>
      <c r="AJ47" s="18" t="str">
        <f ca="1">IFERROR(INDEX(xl_quota_variable[named_range],MATCH(ROW()-1,xl_search_quota[index],0)),"")</f>
        <v/>
      </c>
      <c r="AK47" s="18" t="str">
        <f ca="1">IFERROR(INDEX(xl_quota_variable[type],MATCH(ROW()-1,xl_search_quota[index],0)),"")</f>
        <v/>
      </c>
      <c r="AL47" s="18" t="str">
        <f ca="1">IFERROR(INDEX(xl_quota_variable[origin],MATCH(ROW()-1,xl_search_quota[index],0)),"")</f>
        <v/>
      </c>
      <c r="AM47" s="18" t="str">
        <f ca="1">IFERROR(INDEX(xl_quota_variable[region],MATCH(ROW()-1,xl_search_quota[index],0)),"")</f>
        <v/>
      </c>
    </row>
    <row r="48" spans="1:39">
      <c r="A48" s="18">
        <f ca="1">IF(ISNUMBER(SEARCH(ps_search_adnowcategory,INDEX(xl_project_category[address],ROW()-1))),MAX(INDIRECT(ADDRESS(1,COLUMN())&amp;":"&amp;ADDRESS(ROW()-1,COLUMN())))+1,"")</f>
        <v>47</v>
      </c>
      <c r="B48" s="18" t="str">
        <f ca="1">IFERROR(INDEX(xl_project_category[address],MATCH(ROW()-1,xl_search_adnowcategory[index],0)),"")</f>
        <v>FMCG\Food and Drink\Food\Dressings</v>
      </c>
      <c r="C48" s="18"/>
      <c r="D48" s="18">
        <f t="shared" ca="1" si="0"/>
        <v>47</v>
      </c>
      <c r="E48" s="18" t="str">
        <f ca="1">IFERROR(INDEX(nr_ad_client_name,MATCH(ROW()-1,xl_search_adnowclientname[index],0)),"")</f>
        <v>AIG</v>
      </c>
      <c r="F48" s="18"/>
      <c r="G48" s="18">
        <f t="shared" ca="1" si="1"/>
        <v>47</v>
      </c>
      <c r="H48" s="18" t="str">
        <f ca="1">IFERROR(INDEX(nr_ad_country,MATCH(ROW()-1,xl_search_adnowcountry[index],0)),"")</f>
        <v>Germany</v>
      </c>
      <c r="I48" s="18"/>
      <c r="J48" s="18">
        <f ca="1">IF(ISNUMBER(SEARCH(ps_search_country_name,INDEX(xl_country[name],ROW()-1))),MAX(INDIRECT(ADDRESS(1,COLUMN())&amp;":"&amp;ADDRESS(ROW()-1,COLUMN())))+1,"")</f>
        <v>47</v>
      </c>
      <c r="K48" s="18" t="str">
        <f ca="1">IFERROR(INDEX(xl_country[name],MATCH(ROW()-1,xl_search_country[index],0)),"")</f>
        <v>India</v>
      </c>
      <c r="L48" s="18"/>
      <c r="M48" s="18">
        <f ca="1">IF(ISNUMBER(SEARCH(ps_search_language2,INDEX(xl_language[name],ROW()-1))),MAX(INDIRECT(ADDRESS(1,COLUMN())&amp;":"&amp;ADDRESS(ROW()-1,COLUMN())))+1,"")</f>
        <v>47</v>
      </c>
      <c r="N48" s="18" t="str">
        <f ca="1">IFERROR(INDEX(xl_language[name],MATCH(ROW()-1,xl_search_language2[index],0)),"")</f>
        <v>Chinese (Traditional, Hong Kong S.A.R.)</v>
      </c>
      <c r="O48" s="18"/>
      <c r="P48" s="18">
        <f ca="1">IF(ISNUMBER(SEARCH(ps_search_language3,INDEX(xl_language[name],ROW()-1))),MAX(INDIRECT(ADDRESS(1,COLUMN())&amp;":"&amp;ADDRESS(ROW()-1,COLUMN())))+1,"")</f>
        <v>47</v>
      </c>
      <c r="Q48" s="18" t="str">
        <f ca="1">IFERROR(INDEX(xl_language[name],MATCH(ROW()-1,xl_search_language3[index],0)),"")</f>
        <v>Chinese (Traditional, Hong Kong S.A.R.)</v>
      </c>
      <c r="R48" s="18"/>
      <c r="S48" s="18">
        <f ca="1">IF(ISNUMBER(SEARCH(ps_search_language4,INDEX(xl_language[name],ROW()-1))),MAX(INDIRECT(ADDRESS(1,COLUMN())&amp;":"&amp;ADDRESS(ROW()-1,COLUMN())))+1,"")</f>
        <v>47</v>
      </c>
      <c r="T48" s="18" t="str">
        <f ca="1">IFERROR(INDEX(xl_language[name],MATCH(ROW()-1,xl_search_language4[index],0)),"")</f>
        <v>Chinese (Traditional, Hong Kong S.A.R.)</v>
      </c>
      <c r="U48" s="18"/>
      <c r="V48" s="18">
        <f ca="1">IF(ISNUMBER(SEARCH(ps_search_language5,INDEX(xl_language[name],ROW()-1))),MAX(INDIRECT(ADDRESS(1,COLUMN())&amp;":"&amp;ADDRESS(ROW()-1,COLUMN())))+1,"")</f>
        <v>47</v>
      </c>
      <c r="W48" s="18" t="str">
        <f ca="1">IFERROR(INDEX(xl_language[name],MATCH(ROW()-1,xl_search_language5[index],0)),"")</f>
        <v>Chinese (Traditional, Hong Kong S.A.R.)</v>
      </c>
      <c r="X48" s="18"/>
      <c r="Y48" s="18">
        <f ca="1">IF(ISNUMBER(SEARCH(ps_search_language6,INDEX(xl_language[name],ROW()-1))),MAX(INDIRECT(ADDRESS(1,COLUMN())&amp;":"&amp;ADDRESS(ROW()-1,COLUMN())))+1,"")</f>
        <v>47</v>
      </c>
      <c r="Z48" s="18" t="str">
        <f ca="1">IFERROR(INDEX(xl_language[name],MATCH(ROW()-1,xl_search_language6[index],0)),"")</f>
        <v>Chinese (Traditional, Hong Kong S.A.R.)</v>
      </c>
      <c r="AA48" s="18"/>
      <c r="AB48" s="18">
        <f ca="1">IF(ISNUMBER(SEARCH(ps_search_language7,INDEX(xl_language[name],ROW()-1))),MAX(INDIRECT(ADDRESS(1,COLUMN())&amp;":"&amp;ADDRESS(ROW()-1,COLUMN())))+1,"")</f>
        <v>47</v>
      </c>
      <c r="AC48" s="18" t="str">
        <f ca="1">IFERROR(INDEX(xl_language[name],MATCH(ROW()-1,xl_search_language7[index],0)),"")</f>
        <v>Chinese (Traditional, Hong Kong S.A.R.)</v>
      </c>
      <c r="AD48" s="18"/>
      <c r="AE48" s="18">
        <f ca="1">IF(ISNUMBER(SEARCH(ps_search_language8,INDEX(xl_language[name],ROW()-1))),MAX(INDIRECT(ADDRESS(1,COLUMN())&amp;":"&amp;ADDRESS(ROW()-1,COLUMN())))+1,"")</f>
        <v>47</v>
      </c>
      <c r="AF48" s="18" t="str">
        <f ca="1">IFERROR(INDEX(xl_language[name],MATCH(ROW()-1,xl_search_language8[index],0)),"")</f>
        <v>Chinese (Traditional, Hong Kong S.A.R.)</v>
      </c>
      <c r="AG48" s="18"/>
      <c r="AH48"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48" s="18" t="str">
        <f ca="1">IFERROR(INDEX(xl_quota_variable[item],MATCH(ROW()-1,xl_search_quota[index],0)),"")</f>
        <v/>
      </c>
      <c r="AJ48" s="18" t="str">
        <f ca="1">IFERROR(INDEX(xl_quota_variable[named_range],MATCH(ROW()-1,xl_search_quota[index],0)),"")</f>
        <v/>
      </c>
      <c r="AK48" s="18" t="str">
        <f ca="1">IFERROR(INDEX(xl_quota_variable[type],MATCH(ROW()-1,xl_search_quota[index],0)),"")</f>
        <v/>
      </c>
      <c r="AL48" s="18" t="str">
        <f ca="1">IFERROR(INDEX(xl_quota_variable[origin],MATCH(ROW()-1,xl_search_quota[index],0)),"")</f>
        <v/>
      </c>
      <c r="AM48" s="18" t="str">
        <f ca="1">IFERROR(INDEX(xl_quota_variable[region],MATCH(ROW()-1,xl_search_quota[index],0)),"")</f>
        <v/>
      </c>
    </row>
    <row r="49" spans="1:39">
      <c r="A49" s="18">
        <f ca="1">IF(ISNUMBER(SEARCH(ps_search_adnowcategory,INDEX(xl_project_category[address],ROW()-1))),MAX(INDIRECT(ADDRESS(1,COLUMN())&amp;":"&amp;ADDRESS(ROW()-1,COLUMN())))+1,"")</f>
        <v>48</v>
      </c>
      <c r="B49" s="18" t="str">
        <f ca="1">IFERROR(INDEX(xl_project_category[address],MATCH(ROW()-1,xl_search_adnowcategory[index],0)),"")</f>
        <v>FMCG\Food and Drink\Food\Dressings\Mayonnaise/Ketchup</v>
      </c>
      <c r="C49" s="18"/>
      <c r="D49" s="18">
        <f t="shared" ca="1" si="0"/>
        <v>48</v>
      </c>
      <c r="E49" s="18" t="str">
        <f ca="1">IFERROR(INDEX(nr_ad_client_name,MATCH(ROW()-1,xl_search_adnowclientname[index],0)),"")</f>
        <v>Air Asia</v>
      </c>
      <c r="F49" s="18"/>
      <c r="G49" s="18">
        <f t="shared" ca="1" si="1"/>
        <v>48</v>
      </c>
      <c r="H49" s="18" t="str">
        <f ca="1">IFERROR(INDEX(nr_ad_country,MATCH(ROW()-1,xl_search_adnowcountry[index],0)),"")</f>
        <v>Ghana</v>
      </c>
      <c r="I49" s="18"/>
      <c r="J49" s="18">
        <f ca="1">IF(ISNUMBER(SEARCH(ps_search_country_name,INDEX(xl_country[name],ROW()-1))),MAX(INDIRECT(ADDRESS(1,COLUMN())&amp;":"&amp;ADDRESS(ROW()-1,COLUMN())))+1,"")</f>
        <v>48</v>
      </c>
      <c r="K49" s="18" t="str">
        <f ca="1">IFERROR(INDEX(xl_country[name],MATCH(ROW()-1,xl_search_country[index],0)),"")</f>
        <v>Indonesia</v>
      </c>
      <c r="L49" s="18"/>
      <c r="M49" s="18">
        <f ca="1">IF(ISNUMBER(SEARCH(ps_search_language2,INDEX(xl_language[name],ROW()-1))),MAX(INDIRECT(ADDRESS(1,COLUMN())&amp;":"&amp;ADDRESS(ROW()-1,COLUMN())))+1,"")</f>
        <v>48</v>
      </c>
      <c r="N49" s="18" t="str">
        <f ca="1">IFERROR(INDEX(xl_language[name],MATCH(ROW()-1,xl_search_language2[index],0)),"")</f>
        <v>Chinese (Traditional, Macao S.A.R.)</v>
      </c>
      <c r="O49" s="18"/>
      <c r="P49" s="18">
        <f ca="1">IF(ISNUMBER(SEARCH(ps_search_language3,INDEX(xl_language[name],ROW()-1))),MAX(INDIRECT(ADDRESS(1,COLUMN())&amp;":"&amp;ADDRESS(ROW()-1,COLUMN())))+1,"")</f>
        <v>48</v>
      </c>
      <c r="Q49" s="18" t="str">
        <f ca="1">IFERROR(INDEX(xl_language[name],MATCH(ROW()-1,xl_search_language3[index],0)),"")</f>
        <v>Chinese (Traditional, Macao S.A.R.)</v>
      </c>
      <c r="R49" s="18"/>
      <c r="S49" s="18">
        <f ca="1">IF(ISNUMBER(SEARCH(ps_search_language4,INDEX(xl_language[name],ROW()-1))),MAX(INDIRECT(ADDRESS(1,COLUMN())&amp;":"&amp;ADDRESS(ROW()-1,COLUMN())))+1,"")</f>
        <v>48</v>
      </c>
      <c r="T49" s="18" t="str">
        <f ca="1">IFERROR(INDEX(xl_language[name],MATCH(ROW()-1,xl_search_language4[index],0)),"")</f>
        <v>Chinese (Traditional, Macao S.A.R.)</v>
      </c>
      <c r="U49" s="18"/>
      <c r="V49" s="18">
        <f ca="1">IF(ISNUMBER(SEARCH(ps_search_language5,INDEX(xl_language[name],ROW()-1))),MAX(INDIRECT(ADDRESS(1,COLUMN())&amp;":"&amp;ADDRESS(ROW()-1,COLUMN())))+1,"")</f>
        <v>48</v>
      </c>
      <c r="W49" s="18" t="str">
        <f ca="1">IFERROR(INDEX(xl_language[name],MATCH(ROW()-1,xl_search_language5[index],0)),"")</f>
        <v>Chinese (Traditional, Macao S.A.R.)</v>
      </c>
      <c r="X49" s="18"/>
      <c r="Y49" s="18">
        <f ca="1">IF(ISNUMBER(SEARCH(ps_search_language6,INDEX(xl_language[name],ROW()-1))),MAX(INDIRECT(ADDRESS(1,COLUMN())&amp;":"&amp;ADDRESS(ROW()-1,COLUMN())))+1,"")</f>
        <v>48</v>
      </c>
      <c r="Z49" s="18" t="str">
        <f ca="1">IFERROR(INDEX(xl_language[name],MATCH(ROW()-1,xl_search_language6[index],0)),"")</f>
        <v>Chinese (Traditional, Macao S.A.R.)</v>
      </c>
      <c r="AA49" s="18"/>
      <c r="AB49" s="18">
        <f ca="1">IF(ISNUMBER(SEARCH(ps_search_language7,INDEX(xl_language[name],ROW()-1))),MAX(INDIRECT(ADDRESS(1,COLUMN())&amp;":"&amp;ADDRESS(ROW()-1,COLUMN())))+1,"")</f>
        <v>48</v>
      </c>
      <c r="AC49" s="18" t="str">
        <f ca="1">IFERROR(INDEX(xl_language[name],MATCH(ROW()-1,xl_search_language7[index],0)),"")</f>
        <v>Chinese (Traditional, Macao S.A.R.)</v>
      </c>
      <c r="AD49" s="18"/>
      <c r="AE49" s="18">
        <f ca="1">IF(ISNUMBER(SEARCH(ps_search_language8,INDEX(xl_language[name],ROW()-1))),MAX(INDIRECT(ADDRESS(1,COLUMN())&amp;":"&amp;ADDRESS(ROW()-1,COLUMN())))+1,"")</f>
        <v>48</v>
      </c>
      <c r="AF49" s="18" t="str">
        <f ca="1">IFERROR(INDEX(xl_language[name],MATCH(ROW()-1,xl_search_language8[index],0)),"")</f>
        <v>Chinese (Traditional, Macao S.A.R.)</v>
      </c>
      <c r="AG49" s="18"/>
      <c r="AH49"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49" s="18" t="str">
        <f ca="1">IFERROR(INDEX(xl_quota_variable[item],MATCH(ROW()-1,xl_search_quota[index],0)),"")</f>
        <v/>
      </c>
      <c r="AJ49" s="18" t="str">
        <f ca="1">IFERROR(INDEX(xl_quota_variable[named_range],MATCH(ROW()-1,xl_search_quota[index],0)),"")</f>
        <v/>
      </c>
      <c r="AK49" s="18" t="str">
        <f ca="1">IFERROR(INDEX(xl_quota_variable[type],MATCH(ROW()-1,xl_search_quota[index],0)),"")</f>
        <v/>
      </c>
      <c r="AL49" s="18" t="str">
        <f ca="1">IFERROR(INDEX(xl_quota_variable[origin],MATCH(ROW()-1,xl_search_quota[index],0)),"")</f>
        <v/>
      </c>
      <c r="AM49" s="18" t="str">
        <f ca="1">IFERROR(INDEX(xl_quota_variable[region],MATCH(ROW()-1,xl_search_quota[index],0)),"")</f>
        <v/>
      </c>
    </row>
    <row r="50" spans="1:39">
      <c r="A50" s="18">
        <f ca="1">IF(ISNUMBER(SEARCH(ps_search_adnowcategory,INDEX(xl_project_category[address],ROW()-1))),MAX(INDIRECT(ADDRESS(1,COLUMN())&amp;":"&amp;ADDRESS(ROW()-1,COLUMN())))+1,"")</f>
        <v>49</v>
      </c>
      <c r="B50" s="18" t="str">
        <f ca="1">IFERROR(INDEX(xl_project_category[address],MATCH(ROW()-1,xl_search_adnowcategory[index],0)),"")</f>
        <v>FMCG\Food and Drink\Food\Dressings\Mayonnaise/Ketchup\Ketchup</v>
      </c>
      <c r="C50" s="18"/>
      <c r="D50" s="18">
        <f t="shared" ca="1" si="0"/>
        <v>49</v>
      </c>
      <c r="E50" s="18" t="str">
        <f ca="1">IFERROR(INDEX(nr_ad_client_name,MATCH(ROW()-1,xl_search_adnowclientname[index],0)),"")</f>
        <v>Aircel</v>
      </c>
      <c r="F50" s="18"/>
      <c r="G50" s="18">
        <f t="shared" ca="1" si="1"/>
        <v>49</v>
      </c>
      <c r="H50" s="18" t="str">
        <f ca="1">IFERROR(INDEX(nr_ad_country,MATCH(ROW()-1,xl_search_adnowcountry[index],0)),"")</f>
        <v>Greece</v>
      </c>
      <c r="I50" s="18"/>
      <c r="J50" s="18">
        <f ca="1">IF(ISNUMBER(SEARCH(ps_search_country_name,INDEX(xl_country[name],ROW()-1))),MAX(INDIRECT(ADDRESS(1,COLUMN())&amp;":"&amp;ADDRESS(ROW()-1,COLUMN())))+1,"")</f>
        <v>49</v>
      </c>
      <c r="K50" s="18" t="str">
        <f ca="1">IFERROR(INDEX(xl_country[name],MATCH(ROW()-1,xl_search_country[index],0)),"")</f>
        <v>Iran</v>
      </c>
      <c r="L50" s="18"/>
      <c r="M50" s="18">
        <f ca="1">IF(ISNUMBER(SEARCH(ps_search_language2,INDEX(xl_language[name],ROW()-1))),MAX(INDIRECT(ADDRESS(1,COLUMN())&amp;":"&amp;ADDRESS(ROW()-1,COLUMN())))+1,"")</f>
        <v>49</v>
      </c>
      <c r="N50" s="18" t="str">
        <f ca="1">IFERROR(INDEX(xl_language[name],MATCH(ROW()-1,xl_search_language2[index],0)),"")</f>
        <v>Chinese (Traditional, Taiwan)</v>
      </c>
      <c r="O50" s="18"/>
      <c r="P50" s="18">
        <f ca="1">IF(ISNUMBER(SEARCH(ps_search_language3,INDEX(xl_language[name],ROW()-1))),MAX(INDIRECT(ADDRESS(1,COLUMN())&amp;":"&amp;ADDRESS(ROW()-1,COLUMN())))+1,"")</f>
        <v>49</v>
      </c>
      <c r="Q50" s="18" t="str">
        <f ca="1">IFERROR(INDEX(xl_language[name],MATCH(ROW()-1,xl_search_language3[index],0)),"")</f>
        <v>Chinese (Traditional, Taiwan)</v>
      </c>
      <c r="R50" s="18"/>
      <c r="S50" s="18">
        <f ca="1">IF(ISNUMBER(SEARCH(ps_search_language4,INDEX(xl_language[name],ROW()-1))),MAX(INDIRECT(ADDRESS(1,COLUMN())&amp;":"&amp;ADDRESS(ROW()-1,COLUMN())))+1,"")</f>
        <v>49</v>
      </c>
      <c r="T50" s="18" t="str">
        <f ca="1">IFERROR(INDEX(xl_language[name],MATCH(ROW()-1,xl_search_language4[index],0)),"")</f>
        <v>Chinese (Traditional, Taiwan)</v>
      </c>
      <c r="U50" s="18"/>
      <c r="V50" s="18">
        <f ca="1">IF(ISNUMBER(SEARCH(ps_search_language5,INDEX(xl_language[name],ROW()-1))),MAX(INDIRECT(ADDRESS(1,COLUMN())&amp;":"&amp;ADDRESS(ROW()-1,COLUMN())))+1,"")</f>
        <v>49</v>
      </c>
      <c r="W50" s="18" t="str">
        <f ca="1">IFERROR(INDEX(xl_language[name],MATCH(ROW()-1,xl_search_language5[index],0)),"")</f>
        <v>Chinese (Traditional, Taiwan)</v>
      </c>
      <c r="X50" s="18"/>
      <c r="Y50" s="18">
        <f ca="1">IF(ISNUMBER(SEARCH(ps_search_language6,INDEX(xl_language[name],ROW()-1))),MAX(INDIRECT(ADDRESS(1,COLUMN())&amp;":"&amp;ADDRESS(ROW()-1,COLUMN())))+1,"")</f>
        <v>49</v>
      </c>
      <c r="Z50" s="18" t="str">
        <f ca="1">IFERROR(INDEX(xl_language[name],MATCH(ROW()-1,xl_search_language6[index],0)),"")</f>
        <v>Chinese (Traditional, Taiwan)</v>
      </c>
      <c r="AA50" s="18"/>
      <c r="AB50" s="18">
        <f ca="1">IF(ISNUMBER(SEARCH(ps_search_language7,INDEX(xl_language[name],ROW()-1))),MAX(INDIRECT(ADDRESS(1,COLUMN())&amp;":"&amp;ADDRESS(ROW()-1,COLUMN())))+1,"")</f>
        <v>49</v>
      </c>
      <c r="AC50" s="18" t="str">
        <f ca="1">IFERROR(INDEX(xl_language[name],MATCH(ROW()-1,xl_search_language7[index],0)),"")</f>
        <v>Chinese (Traditional, Taiwan)</v>
      </c>
      <c r="AD50" s="18"/>
      <c r="AE50" s="18">
        <f ca="1">IF(ISNUMBER(SEARCH(ps_search_language8,INDEX(xl_language[name],ROW()-1))),MAX(INDIRECT(ADDRESS(1,COLUMN())&amp;":"&amp;ADDRESS(ROW()-1,COLUMN())))+1,"")</f>
        <v>49</v>
      </c>
      <c r="AF50" s="18" t="str">
        <f ca="1">IFERROR(INDEX(xl_language[name],MATCH(ROW()-1,xl_search_language8[index],0)),"")</f>
        <v>Chinese (Traditional, Taiwan)</v>
      </c>
      <c r="AG50" s="18"/>
      <c r="AH50"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50" s="18" t="str">
        <f ca="1">IFERROR(INDEX(xl_quota_variable[item],MATCH(ROW()-1,xl_search_quota[index],0)),"")</f>
        <v/>
      </c>
      <c r="AJ50" s="18" t="str">
        <f ca="1">IFERROR(INDEX(xl_quota_variable[named_range],MATCH(ROW()-1,xl_search_quota[index],0)),"")</f>
        <v/>
      </c>
      <c r="AK50" s="18" t="str">
        <f ca="1">IFERROR(INDEX(xl_quota_variable[type],MATCH(ROW()-1,xl_search_quota[index],0)),"")</f>
        <v/>
      </c>
      <c r="AL50" s="18" t="str">
        <f ca="1">IFERROR(INDEX(xl_quota_variable[origin],MATCH(ROW()-1,xl_search_quota[index],0)),"")</f>
        <v/>
      </c>
      <c r="AM50" s="18" t="str">
        <f ca="1">IFERROR(INDEX(xl_quota_variable[region],MATCH(ROW()-1,xl_search_quota[index],0)),"")</f>
        <v/>
      </c>
    </row>
    <row r="51" spans="1:39">
      <c r="A51" s="18">
        <f ca="1">IF(ISNUMBER(SEARCH(ps_search_adnowcategory,INDEX(xl_project_category[address],ROW()-1))),MAX(INDIRECT(ADDRESS(1,COLUMN())&amp;":"&amp;ADDRESS(ROW()-1,COLUMN())))+1,"")</f>
        <v>50</v>
      </c>
      <c r="B51" s="18" t="str">
        <f ca="1">IFERROR(INDEX(xl_project_category[address],MATCH(ROW()-1,xl_search_adnowcategory[index],0)),"")</f>
        <v>FMCG\Food and Drink\Food\Dressings\Mayonnaise/Ketchup\Mayonnaise</v>
      </c>
      <c r="C51" s="18"/>
      <c r="D51" s="18">
        <f t="shared" ca="1" si="0"/>
        <v>50</v>
      </c>
      <c r="E51" s="18" t="str">
        <f ca="1">IFERROR(INDEX(nr_ad_client_name,MATCH(ROW()-1,xl_search_adnowclientname[index],0)),"")</f>
        <v>Air New Zealand</v>
      </c>
      <c r="F51" s="18"/>
      <c r="G51" s="18">
        <f t="shared" ca="1" si="1"/>
        <v>50</v>
      </c>
      <c r="H51" s="18" t="str">
        <f ca="1">IFERROR(INDEX(nr_ad_country,MATCH(ROW()-1,xl_search_adnowcountry[index],0)),"")</f>
        <v>Guatemala</v>
      </c>
      <c r="I51" s="18"/>
      <c r="J51" s="18">
        <f ca="1">IF(ISNUMBER(SEARCH(ps_search_country_name,INDEX(xl_country[name],ROW()-1))),MAX(INDIRECT(ADDRESS(1,COLUMN())&amp;":"&amp;ADDRESS(ROW()-1,COLUMN())))+1,"")</f>
        <v>50</v>
      </c>
      <c r="K51" s="18" t="str">
        <f ca="1">IFERROR(INDEX(xl_country[name],MATCH(ROW()-1,xl_search_country[index],0)),"")</f>
        <v>Iraq</v>
      </c>
      <c r="L51" s="18"/>
      <c r="M51" s="18">
        <f ca="1">IF(ISNUMBER(SEARCH(ps_search_language2,INDEX(xl_language[name],ROW()-1))),MAX(INDIRECT(ADDRESS(1,COLUMN())&amp;":"&amp;ADDRESS(ROW()-1,COLUMN())))+1,"")</f>
        <v>50</v>
      </c>
      <c r="N51" s="18" t="str">
        <f ca="1">IFERROR(INDEX(xl_language[name],MATCH(ROW()-1,xl_search_language2[index],0)),"")</f>
        <v>Corsican (France)</v>
      </c>
      <c r="O51" s="18"/>
      <c r="P51" s="18">
        <f ca="1">IF(ISNUMBER(SEARCH(ps_search_language3,INDEX(xl_language[name],ROW()-1))),MAX(INDIRECT(ADDRESS(1,COLUMN())&amp;":"&amp;ADDRESS(ROW()-1,COLUMN())))+1,"")</f>
        <v>50</v>
      </c>
      <c r="Q51" s="18" t="str">
        <f ca="1">IFERROR(INDEX(xl_language[name],MATCH(ROW()-1,xl_search_language3[index],0)),"")</f>
        <v>Corsican (France)</v>
      </c>
      <c r="R51" s="18"/>
      <c r="S51" s="18">
        <f ca="1">IF(ISNUMBER(SEARCH(ps_search_language4,INDEX(xl_language[name],ROW()-1))),MAX(INDIRECT(ADDRESS(1,COLUMN())&amp;":"&amp;ADDRESS(ROW()-1,COLUMN())))+1,"")</f>
        <v>50</v>
      </c>
      <c r="T51" s="18" t="str">
        <f ca="1">IFERROR(INDEX(xl_language[name],MATCH(ROW()-1,xl_search_language4[index],0)),"")</f>
        <v>Corsican (France)</v>
      </c>
      <c r="U51" s="18"/>
      <c r="V51" s="18">
        <f ca="1">IF(ISNUMBER(SEARCH(ps_search_language5,INDEX(xl_language[name],ROW()-1))),MAX(INDIRECT(ADDRESS(1,COLUMN())&amp;":"&amp;ADDRESS(ROW()-1,COLUMN())))+1,"")</f>
        <v>50</v>
      </c>
      <c r="W51" s="18" t="str">
        <f ca="1">IFERROR(INDEX(xl_language[name],MATCH(ROW()-1,xl_search_language5[index],0)),"")</f>
        <v>Corsican (France)</v>
      </c>
      <c r="X51" s="18"/>
      <c r="Y51" s="18">
        <f ca="1">IF(ISNUMBER(SEARCH(ps_search_language6,INDEX(xl_language[name],ROW()-1))),MAX(INDIRECT(ADDRESS(1,COLUMN())&amp;":"&amp;ADDRESS(ROW()-1,COLUMN())))+1,"")</f>
        <v>50</v>
      </c>
      <c r="Z51" s="18" t="str">
        <f ca="1">IFERROR(INDEX(xl_language[name],MATCH(ROW()-1,xl_search_language6[index],0)),"")</f>
        <v>Corsican (France)</v>
      </c>
      <c r="AA51" s="18"/>
      <c r="AB51" s="18">
        <f ca="1">IF(ISNUMBER(SEARCH(ps_search_language7,INDEX(xl_language[name],ROW()-1))),MAX(INDIRECT(ADDRESS(1,COLUMN())&amp;":"&amp;ADDRESS(ROW()-1,COLUMN())))+1,"")</f>
        <v>50</v>
      </c>
      <c r="AC51" s="18" t="str">
        <f ca="1">IFERROR(INDEX(xl_language[name],MATCH(ROW()-1,xl_search_language7[index],0)),"")</f>
        <v>Corsican (France)</v>
      </c>
      <c r="AD51" s="18"/>
      <c r="AE51" s="18">
        <f ca="1">IF(ISNUMBER(SEARCH(ps_search_language8,INDEX(xl_language[name],ROW()-1))),MAX(INDIRECT(ADDRESS(1,COLUMN())&amp;":"&amp;ADDRESS(ROW()-1,COLUMN())))+1,"")</f>
        <v>50</v>
      </c>
      <c r="AF51" s="18" t="str">
        <f ca="1">IFERROR(INDEX(xl_language[name],MATCH(ROW()-1,xl_search_language8[index],0)),"")</f>
        <v>Corsican (France)</v>
      </c>
      <c r="AG51" s="18"/>
      <c r="AH51"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51" s="18" t="str">
        <f ca="1">IFERROR(INDEX(xl_quota_variable[item],MATCH(ROW()-1,xl_search_quota[index],0)),"")</f>
        <v/>
      </c>
      <c r="AJ51" s="18" t="str">
        <f ca="1">IFERROR(INDEX(xl_quota_variable[named_range],MATCH(ROW()-1,xl_search_quota[index],0)),"")</f>
        <v/>
      </c>
      <c r="AK51" s="18" t="str">
        <f ca="1">IFERROR(INDEX(xl_quota_variable[type],MATCH(ROW()-1,xl_search_quota[index],0)),"")</f>
        <v/>
      </c>
      <c r="AL51" s="18" t="str">
        <f ca="1">IFERROR(INDEX(xl_quota_variable[origin],MATCH(ROW()-1,xl_search_quota[index],0)),"")</f>
        <v/>
      </c>
      <c r="AM51" s="18" t="str">
        <f ca="1">IFERROR(INDEX(xl_quota_variable[region],MATCH(ROW()-1,xl_search_quota[index],0)),"")</f>
        <v/>
      </c>
    </row>
    <row r="52" spans="1:39">
      <c r="A52" s="18">
        <f ca="1">IF(ISNUMBER(SEARCH(ps_search_adnowcategory,INDEX(xl_project_category[address],ROW()-1))),MAX(INDIRECT(ADDRESS(1,COLUMN())&amp;":"&amp;ADDRESS(ROW()-1,COLUMN())))+1,"")</f>
        <v>51</v>
      </c>
      <c r="B52" s="18" t="str">
        <f ca="1">IFERROR(INDEX(xl_project_category[address],MATCH(ROW()-1,xl_search_adnowcategory[index],0)),"")</f>
        <v>FMCG\Food and Drink\Food\Dressings\Salad Dressings</v>
      </c>
      <c r="C52" s="18"/>
      <c r="D52" s="18">
        <f t="shared" ca="1" si="0"/>
        <v>51</v>
      </c>
      <c r="E52" s="18" t="str">
        <f ca="1">IFERROR(INDEX(nr_ad_client_name,MATCH(ROW()-1,xl_search_adnowclientname[index],0)),"")</f>
        <v>Airtours</v>
      </c>
      <c r="F52" s="18"/>
      <c r="G52" s="18">
        <f t="shared" ca="1" si="1"/>
        <v>51</v>
      </c>
      <c r="H52" s="18" t="str">
        <f ca="1">IFERROR(INDEX(nr_ad_country,MATCH(ROW()-1,xl_search_adnowcountry[index],0)),"")</f>
        <v>Haiti</v>
      </c>
      <c r="I52" s="18"/>
      <c r="J52" s="18">
        <f ca="1">IF(ISNUMBER(SEARCH(ps_search_country_name,INDEX(xl_country[name],ROW()-1))),MAX(INDIRECT(ADDRESS(1,COLUMN())&amp;":"&amp;ADDRESS(ROW()-1,COLUMN())))+1,"")</f>
        <v>51</v>
      </c>
      <c r="K52" s="18" t="str">
        <f ca="1">IFERROR(INDEX(xl_country[name],MATCH(ROW()-1,xl_search_country[index],0)),"")</f>
        <v>Ireland</v>
      </c>
      <c r="L52" s="18"/>
      <c r="M52" s="18">
        <f ca="1">IF(ISNUMBER(SEARCH(ps_search_language2,INDEX(xl_language[name],ROW()-1))),MAX(INDIRECT(ADDRESS(1,COLUMN())&amp;":"&amp;ADDRESS(ROW()-1,COLUMN())))+1,"")</f>
        <v>51</v>
      </c>
      <c r="N52" s="18" t="str">
        <f ca="1">IFERROR(INDEX(xl_language[name],MATCH(ROW()-1,xl_search_language2[index],0)),"")</f>
        <v>Croatian (Croatia)</v>
      </c>
      <c r="O52" s="18"/>
      <c r="P52" s="18">
        <f ca="1">IF(ISNUMBER(SEARCH(ps_search_language3,INDEX(xl_language[name],ROW()-1))),MAX(INDIRECT(ADDRESS(1,COLUMN())&amp;":"&amp;ADDRESS(ROW()-1,COLUMN())))+1,"")</f>
        <v>51</v>
      </c>
      <c r="Q52" s="18" t="str">
        <f ca="1">IFERROR(INDEX(xl_language[name],MATCH(ROW()-1,xl_search_language3[index],0)),"")</f>
        <v>Croatian (Croatia)</v>
      </c>
      <c r="R52" s="18"/>
      <c r="S52" s="18">
        <f ca="1">IF(ISNUMBER(SEARCH(ps_search_language4,INDEX(xl_language[name],ROW()-1))),MAX(INDIRECT(ADDRESS(1,COLUMN())&amp;":"&amp;ADDRESS(ROW()-1,COLUMN())))+1,"")</f>
        <v>51</v>
      </c>
      <c r="T52" s="18" t="str">
        <f ca="1">IFERROR(INDEX(xl_language[name],MATCH(ROW()-1,xl_search_language4[index],0)),"")</f>
        <v>Croatian (Croatia)</v>
      </c>
      <c r="U52" s="18"/>
      <c r="V52" s="18">
        <f ca="1">IF(ISNUMBER(SEARCH(ps_search_language5,INDEX(xl_language[name],ROW()-1))),MAX(INDIRECT(ADDRESS(1,COLUMN())&amp;":"&amp;ADDRESS(ROW()-1,COLUMN())))+1,"")</f>
        <v>51</v>
      </c>
      <c r="W52" s="18" t="str">
        <f ca="1">IFERROR(INDEX(xl_language[name],MATCH(ROW()-1,xl_search_language5[index],0)),"")</f>
        <v>Croatian (Croatia)</v>
      </c>
      <c r="X52" s="18"/>
      <c r="Y52" s="18">
        <f ca="1">IF(ISNUMBER(SEARCH(ps_search_language6,INDEX(xl_language[name],ROW()-1))),MAX(INDIRECT(ADDRESS(1,COLUMN())&amp;":"&amp;ADDRESS(ROW()-1,COLUMN())))+1,"")</f>
        <v>51</v>
      </c>
      <c r="Z52" s="18" t="str">
        <f ca="1">IFERROR(INDEX(xl_language[name],MATCH(ROW()-1,xl_search_language6[index],0)),"")</f>
        <v>Croatian (Croatia)</v>
      </c>
      <c r="AA52" s="18"/>
      <c r="AB52" s="18">
        <f ca="1">IF(ISNUMBER(SEARCH(ps_search_language7,INDEX(xl_language[name],ROW()-1))),MAX(INDIRECT(ADDRESS(1,COLUMN())&amp;":"&amp;ADDRESS(ROW()-1,COLUMN())))+1,"")</f>
        <v>51</v>
      </c>
      <c r="AC52" s="18" t="str">
        <f ca="1">IFERROR(INDEX(xl_language[name],MATCH(ROW()-1,xl_search_language7[index],0)),"")</f>
        <v>Croatian (Croatia)</v>
      </c>
      <c r="AD52" s="18"/>
      <c r="AE52" s="18">
        <f ca="1">IF(ISNUMBER(SEARCH(ps_search_language8,INDEX(xl_language[name],ROW()-1))),MAX(INDIRECT(ADDRESS(1,COLUMN())&amp;":"&amp;ADDRESS(ROW()-1,COLUMN())))+1,"")</f>
        <v>51</v>
      </c>
      <c r="AF52" s="18" t="str">
        <f ca="1">IFERROR(INDEX(xl_language[name],MATCH(ROW()-1,xl_search_language8[index],0)),"")</f>
        <v>Croatian (Croatia)</v>
      </c>
      <c r="AG52" s="18"/>
      <c r="AH52"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52" s="18" t="str">
        <f ca="1">IFERROR(INDEX(xl_quota_variable[item],MATCH(ROW()-1,xl_search_quota[index],0)),"")</f>
        <v/>
      </c>
      <c r="AJ52" s="18" t="str">
        <f ca="1">IFERROR(INDEX(xl_quota_variable[named_range],MATCH(ROW()-1,xl_search_quota[index],0)),"")</f>
        <v/>
      </c>
      <c r="AK52" s="18" t="str">
        <f ca="1">IFERROR(INDEX(xl_quota_variable[type],MATCH(ROW()-1,xl_search_quota[index],0)),"")</f>
        <v/>
      </c>
      <c r="AL52" s="18" t="str">
        <f ca="1">IFERROR(INDEX(xl_quota_variable[origin],MATCH(ROW()-1,xl_search_quota[index],0)),"")</f>
        <v/>
      </c>
      <c r="AM52" s="18" t="str">
        <f ca="1">IFERROR(INDEX(xl_quota_variable[region],MATCH(ROW()-1,xl_search_quota[index],0)),"")</f>
        <v/>
      </c>
    </row>
    <row r="53" spans="1:39">
      <c r="A53" s="18">
        <f ca="1">IF(ISNUMBER(SEARCH(ps_search_adnowcategory,INDEX(xl_project_category[address],ROW()-1))),MAX(INDIRECT(ADDRESS(1,COLUMN())&amp;":"&amp;ADDRESS(ROW()-1,COLUMN())))+1,"")</f>
        <v>52</v>
      </c>
      <c r="B53" s="18" t="str">
        <f ca="1">IFERROR(INDEX(xl_project_category[address],MATCH(ROW()-1,xl_search_adnowcategory[index],0)),"")</f>
        <v>FMCG\Food and Drink\Food\Enhancers (condiments, sauces, gravies, etc.)</v>
      </c>
      <c r="C53" s="18"/>
      <c r="D53" s="18">
        <f t="shared" ca="1" si="0"/>
        <v>52</v>
      </c>
      <c r="E53" s="18" t="str">
        <f ca="1">IFERROR(INDEX(nr_ad_client_name,MATCH(ROW()-1,xl_search_adnowclientname[index],0)),"")</f>
        <v>Ajinomoto General Foods</v>
      </c>
      <c r="F53" s="18"/>
      <c r="G53" s="18">
        <f t="shared" ca="1" si="1"/>
        <v>52</v>
      </c>
      <c r="H53" s="18" t="str">
        <f ca="1">IFERROR(INDEX(nr_ad_country,MATCH(ROW()-1,xl_search_adnowcountry[index],0)),"")</f>
        <v>Honduras</v>
      </c>
      <c r="I53" s="18"/>
      <c r="J53" s="18">
        <f ca="1">IF(ISNUMBER(SEARCH(ps_search_country_name,INDEX(xl_country[name],ROW()-1))),MAX(INDIRECT(ADDRESS(1,COLUMN())&amp;":"&amp;ADDRESS(ROW()-1,COLUMN())))+1,"")</f>
        <v>52</v>
      </c>
      <c r="K53" s="18" t="str">
        <f ca="1">IFERROR(INDEX(xl_country[name],MATCH(ROW()-1,xl_search_country[index],0)),"")</f>
        <v>Islamic Republic of Pakistan</v>
      </c>
      <c r="L53" s="18"/>
      <c r="M53" s="18">
        <f ca="1">IF(ISNUMBER(SEARCH(ps_search_language2,INDEX(xl_language[name],ROW()-1))),MAX(INDIRECT(ADDRESS(1,COLUMN())&amp;":"&amp;ADDRESS(ROW()-1,COLUMN())))+1,"")</f>
        <v>52</v>
      </c>
      <c r="N53" s="18" t="str">
        <f ca="1">IFERROR(INDEX(xl_language[name],MATCH(ROW()-1,xl_search_language2[index],0)),"")</f>
        <v>Croatian (Latin, Bosnia and Herzegovina)</v>
      </c>
      <c r="O53" s="18"/>
      <c r="P53" s="18">
        <f ca="1">IF(ISNUMBER(SEARCH(ps_search_language3,INDEX(xl_language[name],ROW()-1))),MAX(INDIRECT(ADDRESS(1,COLUMN())&amp;":"&amp;ADDRESS(ROW()-1,COLUMN())))+1,"")</f>
        <v>52</v>
      </c>
      <c r="Q53" s="18" t="str">
        <f ca="1">IFERROR(INDEX(xl_language[name],MATCH(ROW()-1,xl_search_language3[index],0)),"")</f>
        <v>Croatian (Latin, Bosnia and Herzegovina)</v>
      </c>
      <c r="R53" s="18"/>
      <c r="S53" s="18">
        <f ca="1">IF(ISNUMBER(SEARCH(ps_search_language4,INDEX(xl_language[name],ROW()-1))),MAX(INDIRECT(ADDRESS(1,COLUMN())&amp;":"&amp;ADDRESS(ROW()-1,COLUMN())))+1,"")</f>
        <v>52</v>
      </c>
      <c r="T53" s="18" t="str">
        <f ca="1">IFERROR(INDEX(xl_language[name],MATCH(ROW()-1,xl_search_language4[index],0)),"")</f>
        <v>Croatian (Latin, Bosnia and Herzegovina)</v>
      </c>
      <c r="U53" s="18"/>
      <c r="V53" s="18">
        <f ca="1">IF(ISNUMBER(SEARCH(ps_search_language5,INDEX(xl_language[name],ROW()-1))),MAX(INDIRECT(ADDRESS(1,COLUMN())&amp;":"&amp;ADDRESS(ROW()-1,COLUMN())))+1,"")</f>
        <v>52</v>
      </c>
      <c r="W53" s="18" t="str">
        <f ca="1">IFERROR(INDEX(xl_language[name],MATCH(ROW()-1,xl_search_language5[index],0)),"")</f>
        <v>Croatian (Latin, Bosnia and Herzegovina)</v>
      </c>
      <c r="X53" s="18"/>
      <c r="Y53" s="18">
        <f ca="1">IF(ISNUMBER(SEARCH(ps_search_language6,INDEX(xl_language[name],ROW()-1))),MAX(INDIRECT(ADDRESS(1,COLUMN())&amp;":"&amp;ADDRESS(ROW()-1,COLUMN())))+1,"")</f>
        <v>52</v>
      </c>
      <c r="Z53" s="18" t="str">
        <f ca="1">IFERROR(INDEX(xl_language[name],MATCH(ROW()-1,xl_search_language6[index],0)),"")</f>
        <v>Croatian (Latin, Bosnia and Herzegovina)</v>
      </c>
      <c r="AA53" s="18"/>
      <c r="AB53" s="18">
        <f ca="1">IF(ISNUMBER(SEARCH(ps_search_language7,INDEX(xl_language[name],ROW()-1))),MAX(INDIRECT(ADDRESS(1,COLUMN())&amp;":"&amp;ADDRESS(ROW()-1,COLUMN())))+1,"")</f>
        <v>52</v>
      </c>
      <c r="AC53" s="18" t="str">
        <f ca="1">IFERROR(INDEX(xl_language[name],MATCH(ROW()-1,xl_search_language7[index],0)),"")</f>
        <v>Croatian (Latin, Bosnia and Herzegovina)</v>
      </c>
      <c r="AD53" s="18"/>
      <c r="AE53" s="18">
        <f ca="1">IF(ISNUMBER(SEARCH(ps_search_language8,INDEX(xl_language[name],ROW()-1))),MAX(INDIRECT(ADDRESS(1,COLUMN())&amp;":"&amp;ADDRESS(ROW()-1,COLUMN())))+1,"")</f>
        <v>52</v>
      </c>
      <c r="AF53" s="18" t="str">
        <f ca="1">IFERROR(INDEX(xl_language[name],MATCH(ROW()-1,xl_search_language8[index],0)),"")</f>
        <v>Croatian (Latin, Bosnia and Herzegovina)</v>
      </c>
      <c r="AG53" s="18"/>
      <c r="AH53"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53" s="18" t="str">
        <f ca="1">IFERROR(INDEX(xl_quota_variable[item],MATCH(ROW()-1,xl_search_quota[index],0)),"")</f>
        <v/>
      </c>
      <c r="AJ53" s="18" t="str">
        <f ca="1">IFERROR(INDEX(xl_quota_variable[named_range],MATCH(ROW()-1,xl_search_quota[index],0)),"")</f>
        <v/>
      </c>
      <c r="AK53" s="18" t="str">
        <f ca="1">IFERROR(INDEX(xl_quota_variable[type],MATCH(ROW()-1,xl_search_quota[index],0)),"")</f>
        <v/>
      </c>
      <c r="AL53" s="18" t="str">
        <f ca="1">IFERROR(INDEX(xl_quota_variable[origin],MATCH(ROW()-1,xl_search_quota[index],0)),"")</f>
        <v/>
      </c>
      <c r="AM53" s="18" t="str">
        <f ca="1">IFERROR(INDEX(xl_quota_variable[region],MATCH(ROW()-1,xl_search_quota[index],0)),"")</f>
        <v/>
      </c>
    </row>
    <row r="54" spans="1:39">
      <c r="A54" s="18">
        <f ca="1">IF(ISNUMBER(SEARCH(ps_search_adnowcategory,INDEX(xl_project_category[address],ROW()-1))),MAX(INDIRECT(ADDRESS(1,COLUMN())&amp;":"&amp;ADDRESS(ROW()-1,COLUMN())))+1,"")</f>
        <v>53</v>
      </c>
      <c r="B54" s="18" t="str">
        <f ca="1">IFERROR(INDEX(xl_project_category[address],MATCH(ROW()-1,xl_search_adnowcategory[index],0)),"")</f>
        <v>FMCG\Food and Drink\Food\Health Dietary food</v>
      </c>
      <c r="C54" s="18"/>
      <c r="D54" s="18">
        <f t="shared" ca="1" si="0"/>
        <v>53</v>
      </c>
      <c r="E54" s="18" t="str">
        <f ca="1">IFERROR(INDEX(nr_ad_client_name,MATCH(ROW()-1,xl_search_adnowclientname[index],0)),"")</f>
        <v>Akrikhin</v>
      </c>
      <c r="F54" s="18"/>
      <c r="G54" s="18">
        <f t="shared" ca="1" si="1"/>
        <v>53</v>
      </c>
      <c r="H54" s="18" t="str">
        <f ca="1">IFERROR(INDEX(nr_ad_country,MATCH(ROW()-1,xl_search_adnowcountry[index],0)),"")</f>
        <v>Hong Kong S.A.R.</v>
      </c>
      <c r="I54" s="18"/>
      <c r="J54" s="18">
        <f ca="1">IF(ISNUMBER(SEARCH(ps_search_country_name,INDEX(xl_country[name],ROW()-1))),MAX(INDIRECT(ADDRESS(1,COLUMN())&amp;":"&amp;ADDRESS(ROW()-1,COLUMN())))+1,"")</f>
        <v>53</v>
      </c>
      <c r="K54" s="18" t="str">
        <f ca="1">IFERROR(INDEX(xl_country[name],MATCH(ROW()-1,xl_search_country[index],0)),"")</f>
        <v>Israel</v>
      </c>
      <c r="L54" s="18"/>
      <c r="M54" s="18">
        <f ca="1">IF(ISNUMBER(SEARCH(ps_search_language2,INDEX(xl_language[name],ROW()-1))),MAX(INDIRECT(ADDRESS(1,COLUMN())&amp;":"&amp;ADDRESS(ROW()-1,COLUMN())))+1,"")</f>
        <v>53</v>
      </c>
      <c r="N54" s="18" t="str">
        <f ca="1">IFERROR(INDEX(xl_language[name],MATCH(ROW()-1,xl_search_language2[index],0)),"")</f>
        <v>Czech (Czech Republic)</v>
      </c>
      <c r="O54" s="18"/>
      <c r="P54" s="18">
        <f ca="1">IF(ISNUMBER(SEARCH(ps_search_language3,INDEX(xl_language[name],ROW()-1))),MAX(INDIRECT(ADDRESS(1,COLUMN())&amp;":"&amp;ADDRESS(ROW()-1,COLUMN())))+1,"")</f>
        <v>53</v>
      </c>
      <c r="Q54" s="18" t="str">
        <f ca="1">IFERROR(INDEX(xl_language[name],MATCH(ROW()-1,xl_search_language3[index],0)),"")</f>
        <v>Czech (Czech Republic)</v>
      </c>
      <c r="R54" s="18"/>
      <c r="S54" s="18">
        <f ca="1">IF(ISNUMBER(SEARCH(ps_search_language4,INDEX(xl_language[name],ROW()-1))),MAX(INDIRECT(ADDRESS(1,COLUMN())&amp;":"&amp;ADDRESS(ROW()-1,COLUMN())))+1,"")</f>
        <v>53</v>
      </c>
      <c r="T54" s="18" t="str">
        <f ca="1">IFERROR(INDEX(xl_language[name],MATCH(ROW()-1,xl_search_language4[index],0)),"")</f>
        <v>Czech (Czech Republic)</v>
      </c>
      <c r="U54" s="18"/>
      <c r="V54" s="18">
        <f ca="1">IF(ISNUMBER(SEARCH(ps_search_language5,INDEX(xl_language[name],ROW()-1))),MAX(INDIRECT(ADDRESS(1,COLUMN())&amp;":"&amp;ADDRESS(ROW()-1,COLUMN())))+1,"")</f>
        <v>53</v>
      </c>
      <c r="W54" s="18" t="str">
        <f ca="1">IFERROR(INDEX(xl_language[name],MATCH(ROW()-1,xl_search_language5[index],0)),"")</f>
        <v>Czech (Czech Republic)</v>
      </c>
      <c r="X54" s="18"/>
      <c r="Y54" s="18">
        <f ca="1">IF(ISNUMBER(SEARCH(ps_search_language6,INDEX(xl_language[name],ROW()-1))),MAX(INDIRECT(ADDRESS(1,COLUMN())&amp;":"&amp;ADDRESS(ROW()-1,COLUMN())))+1,"")</f>
        <v>53</v>
      </c>
      <c r="Z54" s="18" t="str">
        <f ca="1">IFERROR(INDEX(xl_language[name],MATCH(ROW()-1,xl_search_language6[index],0)),"")</f>
        <v>Czech (Czech Republic)</v>
      </c>
      <c r="AA54" s="18"/>
      <c r="AB54" s="18">
        <f ca="1">IF(ISNUMBER(SEARCH(ps_search_language7,INDEX(xl_language[name],ROW()-1))),MAX(INDIRECT(ADDRESS(1,COLUMN())&amp;":"&amp;ADDRESS(ROW()-1,COLUMN())))+1,"")</f>
        <v>53</v>
      </c>
      <c r="AC54" s="18" t="str">
        <f ca="1">IFERROR(INDEX(xl_language[name],MATCH(ROW()-1,xl_search_language7[index],0)),"")</f>
        <v>Czech (Czech Republic)</v>
      </c>
      <c r="AD54" s="18"/>
      <c r="AE54" s="18">
        <f ca="1">IF(ISNUMBER(SEARCH(ps_search_language8,INDEX(xl_language[name],ROW()-1))),MAX(INDIRECT(ADDRESS(1,COLUMN())&amp;":"&amp;ADDRESS(ROW()-1,COLUMN())))+1,"")</f>
        <v>53</v>
      </c>
      <c r="AF54" s="18" t="str">
        <f ca="1">IFERROR(INDEX(xl_language[name],MATCH(ROW()-1,xl_search_language8[index],0)),"")</f>
        <v>Czech (Czech Republic)</v>
      </c>
      <c r="AG54" s="18"/>
      <c r="AH54"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54" s="18" t="str">
        <f ca="1">IFERROR(INDEX(xl_quota_variable[item],MATCH(ROW()-1,xl_search_quota[index],0)),"")</f>
        <v/>
      </c>
      <c r="AJ54" s="18" t="str">
        <f ca="1">IFERROR(INDEX(xl_quota_variable[named_range],MATCH(ROW()-1,xl_search_quota[index],0)),"")</f>
        <v/>
      </c>
      <c r="AK54" s="18" t="str">
        <f ca="1">IFERROR(INDEX(xl_quota_variable[type],MATCH(ROW()-1,xl_search_quota[index],0)),"")</f>
        <v/>
      </c>
      <c r="AL54" s="18" t="str">
        <f ca="1">IFERROR(INDEX(xl_quota_variable[origin],MATCH(ROW()-1,xl_search_quota[index],0)),"")</f>
        <v/>
      </c>
      <c r="AM54" s="18" t="str">
        <f ca="1">IFERROR(INDEX(xl_quota_variable[region],MATCH(ROW()-1,xl_search_quota[index],0)),"")</f>
        <v/>
      </c>
    </row>
    <row r="55" spans="1:39">
      <c r="A55" s="18">
        <f ca="1">IF(ISNUMBER(SEARCH(ps_search_adnowcategory,INDEX(xl_project_category[address],ROW()-1))),MAX(INDIRECT(ADDRESS(1,COLUMN())&amp;":"&amp;ADDRESS(ROW()-1,COLUMN())))+1,"")</f>
        <v>54</v>
      </c>
      <c r="B55" s="18" t="str">
        <f ca="1">IFERROR(INDEX(xl_project_category[address],MATCH(ROW()-1,xl_search_adnowcategory[index],0)),"")</f>
        <v>FMCG\Food and Drink\Food\Meat</v>
      </c>
      <c r="C55" s="18"/>
      <c r="D55" s="18">
        <f t="shared" ca="1" si="0"/>
        <v>54</v>
      </c>
      <c r="E55" s="18" t="str">
        <f ca="1">IFERROR(INDEX(nr_ad_client_name,MATCH(ROW()-1,xl_search_adnowclientname[index],0)),"")</f>
        <v>Akzo Nobel</v>
      </c>
      <c r="F55" s="18"/>
      <c r="G55" s="18">
        <f t="shared" ca="1" si="1"/>
        <v>54</v>
      </c>
      <c r="H55" s="18" t="str">
        <f ca="1">IFERROR(INDEX(nr_ad_country,MATCH(ROW()-1,xl_search_adnowcountry[index],0)),"")</f>
        <v>Hungary</v>
      </c>
      <c r="I55" s="18"/>
      <c r="J55" s="18">
        <f ca="1">IF(ISNUMBER(SEARCH(ps_search_country_name,INDEX(xl_country[name],ROW()-1))),MAX(INDIRECT(ADDRESS(1,COLUMN())&amp;":"&amp;ADDRESS(ROW()-1,COLUMN())))+1,"")</f>
        <v>54</v>
      </c>
      <c r="K55" s="18" t="str">
        <f ca="1">IFERROR(INDEX(xl_country[name],MATCH(ROW()-1,xl_search_country[index],0)),"")</f>
        <v>Italy</v>
      </c>
      <c r="L55" s="18"/>
      <c r="M55" s="18">
        <f ca="1">IF(ISNUMBER(SEARCH(ps_search_language2,INDEX(xl_language[name],ROW()-1))),MAX(INDIRECT(ADDRESS(1,COLUMN())&amp;":"&amp;ADDRESS(ROW()-1,COLUMN())))+1,"")</f>
        <v>54</v>
      </c>
      <c r="N55" s="18" t="str">
        <f ca="1">IFERROR(INDEX(xl_language[name],MATCH(ROW()-1,xl_search_language2[index],0)),"")</f>
        <v>Danish (Denmark)</v>
      </c>
      <c r="O55" s="18"/>
      <c r="P55" s="18">
        <f ca="1">IF(ISNUMBER(SEARCH(ps_search_language3,INDEX(xl_language[name],ROW()-1))),MAX(INDIRECT(ADDRESS(1,COLUMN())&amp;":"&amp;ADDRESS(ROW()-1,COLUMN())))+1,"")</f>
        <v>54</v>
      </c>
      <c r="Q55" s="18" t="str">
        <f ca="1">IFERROR(INDEX(xl_language[name],MATCH(ROW()-1,xl_search_language3[index],0)),"")</f>
        <v>Danish (Denmark)</v>
      </c>
      <c r="R55" s="18"/>
      <c r="S55" s="18">
        <f ca="1">IF(ISNUMBER(SEARCH(ps_search_language4,INDEX(xl_language[name],ROW()-1))),MAX(INDIRECT(ADDRESS(1,COLUMN())&amp;":"&amp;ADDRESS(ROW()-1,COLUMN())))+1,"")</f>
        <v>54</v>
      </c>
      <c r="T55" s="18" t="str">
        <f ca="1">IFERROR(INDEX(xl_language[name],MATCH(ROW()-1,xl_search_language4[index],0)),"")</f>
        <v>Danish (Denmark)</v>
      </c>
      <c r="U55" s="18"/>
      <c r="V55" s="18">
        <f ca="1">IF(ISNUMBER(SEARCH(ps_search_language5,INDEX(xl_language[name],ROW()-1))),MAX(INDIRECT(ADDRESS(1,COLUMN())&amp;":"&amp;ADDRESS(ROW()-1,COLUMN())))+1,"")</f>
        <v>54</v>
      </c>
      <c r="W55" s="18" t="str">
        <f ca="1">IFERROR(INDEX(xl_language[name],MATCH(ROW()-1,xl_search_language5[index],0)),"")</f>
        <v>Danish (Denmark)</v>
      </c>
      <c r="X55" s="18"/>
      <c r="Y55" s="18">
        <f ca="1">IF(ISNUMBER(SEARCH(ps_search_language6,INDEX(xl_language[name],ROW()-1))),MAX(INDIRECT(ADDRESS(1,COLUMN())&amp;":"&amp;ADDRESS(ROW()-1,COLUMN())))+1,"")</f>
        <v>54</v>
      </c>
      <c r="Z55" s="18" t="str">
        <f ca="1">IFERROR(INDEX(xl_language[name],MATCH(ROW()-1,xl_search_language6[index],0)),"")</f>
        <v>Danish (Denmark)</v>
      </c>
      <c r="AA55" s="18"/>
      <c r="AB55" s="18">
        <f ca="1">IF(ISNUMBER(SEARCH(ps_search_language7,INDEX(xl_language[name],ROW()-1))),MAX(INDIRECT(ADDRESS(1,COLUMN())&amp;":"&amp;ADDRESS(ROW()-1,COLUMN())))+1,"")</f>
        <v>54</v>
      </c>
      <c r="AC55" s="18" t="str">
        <f ca="1">IFERROR(INDEX(xl_language[name],MATCH(ROW()-1,xl_search_language7[index],0)),"")</f>
        <v>Danish (Denmark)</v>
      </c>
      <c r="AD55" s="18"/>
      <c r="AE55" s="18">
        <f ca="1">IF(ISNUMBER(SEARCH(ps_search_language8,INDEX(xl_language[name],ROW()-1))),MAX(INDIRECT(ADDRESS(1,COLUMN())&amp;":"&amp;ADDRESS(ROW()-1,COLUMN())))+1,"")</f>
        <v>54</v>
      </c>
      <c r="AF55" s="18" t="str">
        <f ca="1">IFERROR(INDEX(xl_language[name],MATCH(ROW()-1,xl_search_language8[index],0)),"")</f>
        <v>Danish (Denmark)</v>
      </c>
      <c r="AG55" s="18"/>
      <c r="AH55"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55" s="18" t="str">
        <f ca="1">IFERROR(INDEX(xl_quota_variable[item],MATCH(ROW()-1,xl_search_quota[index],0)),"")</f>
        <v/>
      </c>
      <c r="AJ55" s="18" t="str">
        <f ca="1">IFERROR(INDEX(xl_quota_variable[named_range],MATCH(ROW()-1,xl_search_quota[index],0)),"")</f>
        <v/>
      </c>
      <c r="AK55" s="18" t="str">
        <f ca="1">IFERROR(INDEX(xl_quota_variable[type],MATCH(ROW()-1,xl_search_quota[index],0)),"")</f>
        <v/>
      </c>
      <c r="AL55" s="18" t="str">
        <f ca="1">IFERROR(INDEX(xl_quota_variable[origin],MATCH(ROW()-1,xl_search_quota[index],0)),"")</f>
        <v/>
      </c>
      <c r="AM55" s="18" t="str">
        <f ca="1">IFERROR(INDEX(xl_quota_variable[region],MATCH(ROW()-1,xl_search_quota[index],0)),"")</f>
        <v/>
      </c>
    </row>
    <row r="56" spans="1:39">
      <c r="A56" s="18">
        <f ca="1">IF(ISNUMBER(SEARCH(ps_search_adnowcategory,INDEX(xl_project_category[address],ROW()-1))),MAX(INDIRECT(ADDRESS(1,COLUMN())&amp;":"&amp;ADDRESS(ROW()-1,COLUMN())))+1,"")</f>
        <v>55</v>
      </c>
      <c r="B56" s="18" t="str">
        <f ca="1">IFERROR(INDEX(xl_project_category[address],MATCH(ROW()-1,xl_search_adnowcategory[index],0)),"")</f>
        <v>FMCG\Food and Drink\Food\Meat\Poultry</v>
      </c>
      <c r="C56" s="18"/>
      <c r="D56" s="18">
        <f t="shared" ca="1" si="0"/>
        <v>55</v>
      </c>
      <c r="E56" s="18" t="str">
        <f ca="1">IFERROR(INDEX(nr_ad_client_name,MATCH(ROW()-1,xl_search_adnowclientname[index],0)),"")</f>
        <v>Alamo Car Rental</v>
      </c>
      <c r="F56" s="18"/>
      <c r="G56" s="18">
        <f t="shared" ca="1" si="1"/>
        <v>55</v>
      </c>
      <c r="H56" s="18" t="str">
        <f ca="1">IFERROR(INDEX(nr_ad_country,MATCH(ROW()-1,xl_search_adnowcountry[index],0)),"")</f>
        <v>Iceland</v>
      </c>
      <c r="I56" s="18"/>
      <c r="J56" s="18">
        <f ca="1">IF(ISNUMBER(SEARCH(ps_search_country_name,INDEX(xl_country[name],ROW()-1))),MAX(INDIRECT(ADDRESS(1,COLUMN())&amp;":"&amp;ADDRESS(ROW()-1,COLUMN())))+1,"")</f>
        <v>55</v>
      </c>
      <c r="K56" s="18" t="str">
        <f ca="1">IFERROR(INDEX(xl_country[name],MATCH(ROW()-1,xl_search_country[index],0)),"")</f>
        <v>Jamaica</v>
      </c>
      <c r="L56" s="18"/>
      <c r="M56" s="18">
        <f ca="1">IF(ISNUMBER(SEARCH(ps_search_language2,INDEX(xl_language[name],ROW()-1))),MAX(INDIRECT(ADDRESS(1,COLUMN())&amp;":"&amp;ADDRESS(ROW()-1,COLUMN())))+1,"")</f>
        <v>55</v>
      </c>
      <c r="N56" s="18" t="str">
        <f ca="1">IFERROR(INDEX(xl_language[name],MATCH(ROW()-1,xl_search_language2[index],0)),"")</f>
        <v>Dari (Afghanistan)</v>
      </c>
      <c r="O56" s="18"/>
      <c r="P56" s="18">
        <f ca="1">IF(ISNUMBER(SEARCH(ps_search_language3,INDEX(xl_language[name],ROW()-1))),MAX(INDIRECT(ADDRESS(1,COLUMN())&amp;":"&amp;ADDRESS(ROW()-1,COLUMN())))+1,"")</f>
        <v>55</v>
      </c>
      <c r="Q56" s="18" t="str">
        <f ca="1">IFERROR(INDEX(xl_language[name],MATCH(ROW()-1,xl_search_language3[index],0)),"")</f>
        <v>Dari (Afghanistan)</v>
      </c>
      <c r="R56" s="18"/>
      <c r="S56" s="18">
        <f ca="1">IF(ISNUMBER(SEARCH(ps_search_language4,INDEX(xl_language[name],ROW()-1))),MAX(INDIRECT(ADDRESS(1,COLUMN())&amp;":"&amp;ADDRESS(ROW()-1,COLUMN())))+1,"")</f>
        <v>55</v>
      </c>
      <c r="T56" s="18" t="str">
        <f ca="1">IFERROR(INDEX(xl_language[name],MATCH(ROW()-1,xl_search_language4[index],0)),"")</f>
        <v>Dari (Afghanistan)</v>
      </c>
      <c r="U56" s="18"/>
      <c r="V56" s="18">
        <f ca="1">IF(ISNUMBER(SEARCH(ps_search_language5,INDEX(xl_language[name],ROW()-1))),MAX(INDIRECT(ADDRESS(1,COLUMN())&amp;":"&amp;ADDRESS(ROW()-1,COLUMN())))+1,"")</f>
        <v>55</v>
      </c>
      <c r="W56" s="18" t="str">
        <f ca="1">IFERROR(INDEX(xl_language[name],MATCH(ROW()-1,xl_search_language5[index],0)),"")</f>
        <v>Dari (Afghanistan)</v>
      </c>
      <c r="X56" s="18"/>
      <c r="Y56" s="18">
        <f ca="1">IF(ISNUMBER(SEARCH(ps_search_language6,INDEX(xl_language[name],ROW()-1))),MAX(INDIRECT(ADDRESS(1,COLUMN())&amp;":"&amp;ADDRESS(ROW()-1,COLUMN())))+1,"")</f>
        <v>55</v>
      </c>
      <c r="Z56" s="18" t="str">
        <f ca="1">IFERROR(INDEX(xl_language[name],MATCH(ROW()-1,xl_search_language6[index],0)),"")</f>
        <v>Dari (Afghanistan)</v>
      </c>
      <c r="AA56" s="18"/>
      <c r="AB56" s="18">
        <f ca="1">IF(ISNUMBER(SEARCH(ps_search_language7,INDEX(xl_language[name],ROW()-1))),MAX(INDIRECT(ADDRESS(1,COLUMN())&amp;":"&amp;ADDRESS(ROW()-1,COLUMN())))+1,"")</f>
        <v>55</v>
      </c>
      <c r="AC56" s="18" t="str">
        <f ca="1">IFERROR(INDEX(xl_language[name],MATCH(ROW()-1,xl_search_language7[index],0)),"")</f>
        <v>Dari (Afghanistan)</v>
      </c>
      <c r="AD56" s="18"/>
      <c r="AE56" s="18">
        <f ca="1">IF(ISNUMBER(SEARCH(ps_search_language8,INDEX(xl_language[name],ROW()-1))),MAX(INDIRECT(ADDRESS(1,COLUMN())&amp;":"&amp;ADDRESS(ROW()-1,COLUMN())))+1,"")</f>
        <v>55</v>
      </c>
      <c r="AF56" s="18" t="str">
        <f ca="1">IFERROR(INDEX(xl_language[name],MATCH(ROW()-1,xl_search_language8[index],0)),"")</f>
        <v>Dari (Afghanistan)</v>
      </c>
      <c r="AG56" s="18"/>
      <c r="AH56"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56" s="18" t="str">
        <f ca="1">IFERROR(INDEX(xl_quota_variable[item],MATCH(ROW()-1,xl_search_quota[index],0)),"")</f>
        <v/>
      </c>
      <c r="AJ56" s="18" t="str">
        <f ca="1">IFERROR(INDEX(xl_quota_variable[named_range],MATCH(ROW()-1,xl_search_quota[index],0)),"")</f>
        <v/>
      </c>
      <c r="AK56" s="18" t="str">
        <f ca="1">IFERROR(INDEX(xl_quota_variable[type],MATCH(ROW()-1,xl_search_quota[index],0)),"")</f>
        <v/>
      </c>
      <c r="AL56" s="18" t="str">
        <f ca="1">IFERROR(INDEX(xl_quota_variable[origin],MATCH(ROW()-1,xl_search_quota[index],0)),"")</f>
        <v/>
      </c>
      <c r="AM56" s="18" t="str">
        <f ca="1">IFERROR(INDEX(xl_quota_variable[region],MATCH(ROW()-1,xl_search_quota[index],0)),"")</f>
        <v/>
      </c>
    </row>
    <row r="57" spans="1:39">
      <c r="A57" s="18">
        <f ca="1">IF(ISNUMBER(SEARCH(ps_search_adnowcategory,INDEX(xl_project_category[address],ROW()-1))),MAX(INDIRECT(ADDRESS(1,COLUMN())&amp;":"&amp;ADDRESS(ROW()-1,COLUMN())))+1,"")</f>
        <v>56</v>
      </c>
      <c r="B57" s="18" t="str">
        <f ca="1">IFERROR(INDEX(xl_project_category[address],MATCH(ROW()-1,xl_search_adnowcategory[index],0)),"")</f>
        <v>FMCG\Food and Drink\Food\Pasta</v>
      </c>
      <c r="C57" s="18"/>
      <c r="D57" s="18">
        <f t="shared" ca="1" si="0"/>
        <v>56</v>
      </c>
      <c r="E57" s="18" t="str">
        <f ca="1">IFERROR(INDEX(nr_ad_client_name,MATCH(ROW()-1,xl_search_adnowclientname[index],0)),"")</f>
        <v>Alcoa Inc</v>
      </c>
      <c r="F57" s="18"/>
      <c r="G57" s="18">
        <f t="shared" ca="1" si="1"/>
        <v>56</v>
      </c>
      <c r="H57" s="18" t="str">
        <f ca="1">IFERROR(INDEX(nr_ad_country,MATCH(ROW()-1,xl_search_adnowcountry[index],0)),"")</f>
        <v>India - East</v>
      </c>
      <c r="I57" s="18"/>
      <c r="J57" s="18">
        <f ca="1">IF(ISNUMBER(SEARCH(ps_search_country_name,INDEX(xl_country[name],ROW()-1))),MAX(INDIRECT(ADDRESS(1,COLUMN())&amp;":"&amp;ADDRESS(ROW()-1,COLUMN())))+1,"")</f>
        <v>56</v>
      </c>
      <c r="K57" s="18" t="str">
        <f ca="1">IFERROR(INDEX(xl_country[name],MATCH(ROW()-1,xl_search_country[index],0)),"")</f>
        <v>Japan</v>
      </c>
      <c r="L57" s="18"/>
      <c r="M57" s="18">
        <f ca="1">IF(ISNUMBER(SEARCH(ps_search_language2,INDEX(xl_language[name],ROW()-1))),MAX(INDIRECT(ADDRESS(1,COLUMN())&amp;":"&amp;ADDRESS(ROW()-1,COLUMN())))+1,"")</f>
        <v>56</v>
      </c>
      <c r="N57" s="18" t="str">
        <f ca="1">IFERROR(INDEX(xl_language[name],MATCH(ROW()-1,xl_search_language2[index],0)),"")</f>
        <v>Divehi (Maldives)</v>
      </c>
      <c r="O57" s="18"/>
      <c r="P57" s="18">
        <f ca="1">IF(ISNUMBER(SEARCH(ps_search_language3,INDEX(xl_language[name],ROW()-1))),MAX(INDIRECT(ADDRESS(1,COLUMN())&amp;":"&amp;ADDRESS(ROW()-1,COLUMN())))+1,"")</f>
        <v>56</v>
      </c>
      <c r="Q57" s="18" t="str">
        <f ca="1">IFERROR(INDEX(xl_language[name],MATCH(ROW()-1,xl_search_language3[index],0)),"")</f>
        <v>Divehi (Maldives)</v>
      </c>
      <c r="R57" s="18"/>
      <c r="S57" s="18">
        <f ca="1">IF(ISNUMBER(SEARCH(ps_search_language4,INDEX(xl_language[name],ROW()-1))),MAX(INDIRECT(ADDRESS(1,COLUMN())&amp;":"&amp;ADDRESS(ROW()-1,COLUMN())))+1,"")</f>
        <v>56</v>
      </c>
      <c r="T57" s="18" t="str">
        <f ca="1">IFERROR(INDEX(xl_language[name],MATCH(ROW()-1,xl_search_language4[index],0)),"")</f>
        <v>Divehi (Maldives)</v>
      </c>
      <c r="U57" s="18"/>
      <c r="V57" s="18">
        <f ca="1">IF(ISNUMBER(SEARCH(ps_search_language5,INDEX(xl_language[name],ROW()-1))),MAX(INDIRECT(ADDRESS(1,COLUMN())&amp;":"&amp;ADDRESS(ROW()-1,COLUMN())))+1,"")</f>
        <v>56</v>
      </c>
      <c r="W57" s="18" t="str">
        <f ca="1">IFERROR(INDEX(xl_language[name],MATCH(ROW()-1,xl_search_language5[index],0)),"")</f>
        <v>Divehi (Maldives)</v>
      </c>
      <c r="X57" s="18"/>
      <c r="Y57" s="18">
        <f ca="1">IF(ISNUMBER(SEARCH(ps_search_language6,INDEX(xl_language[name],ROW()-1))),MAX(INDIRECT(ADDRESS(1,COLUMN())&amp;":"&amp;ADDRESS(ROW()-1,COLUMN())))+1,"")</f>
        <v>56</v>
      </c>
      <c r="Z57" s="18" t="str">
        <f ca="1">IFERROR(INDEX(xl_language[name],MATCH(ROW()-1,xl_search_language6[index],0)),"")</f>
        <v>Divehi (Maldives)</v>
      </c>
      <c r="AA57" s="18"/>
      <c r="AB57" s="18">
        <f ca="1">IF(ISNUMBER(SEARCH(ps_search_language7,INDEX(xl_language[name],ROW()-1))),MAX(INDIRECT(ADDRESS(1,COLUMN())&amp;":"&amp;ADDRESS(ROW()-1,COLUMN())))+1,"")</f>
        <v>56</v>
      </c>
      <c r="AC57" s="18" t="str">
        <f ca="1">IFERROR(INDEX(xl_language[name],MATCH(ROW()-1,xl_search_language7[index],0)),"")</f>
        <v>Divehi (Maldives)</v>
      </c>
      <c r="AD57" s="18"/>
      <c r="AE57" s="18">
        <f ca="1">IF(ISNUMBER(SEARCH(ps_search_language8,INDEX(xl_language[name],ROW()-1))),MAX(INDIRECT(ADDRESS(1,COLUMN())&amp;":"&amp;ADDRESS(ROW()-1,COLUMN())))+1,"")</f>
        <v>56</v>
      </c>
      <c r="AF57" s="18" t="str">
        <f ca="1">IFERROR(INDEX(xl_language[name],MATCH(ROW()-1,xl_search_language8[index],0)),"")</f>
        <v>Divehi (Maldives)</v>
      </c>
      <c r="AG57" s="18"/>
      <c r="AH57"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57" s="18" t="str">
        <f ca="1">IFERROR(INDEX(xl_quota_variable[item],MATCH(ROW()-1,xl_search_quota[index],0)),"")</f>
        <v/>
      </c>
      <c r="AJ57" s="18" t="str">
        <f ca="1">IFERROR(INDEX(xl_quota_variable[named_range],MATCH(ROW()-1,xl_search_quota[index],0)),"")</f>
        <v/>
      </c>
      <c r="AK57" s="18" t="str">
        <f ca="1">IFERROR(INDEX(xl_quota_variable[type],MATCH(ROW()-1,xl_search_quota[index],0)),"")</f>
        <v/>
      </c>
      <c r="AL57" s="18" t="str">
        <f ca="1">IFERROR(INDEX(xl_quota_variable[origin],MATCH(ROW()-1,xl_search_quota[index],0)),"")</f>
        <v/>
      </c>
      <c r="AM57" s="18" t="str">
        <f ca="1">IFERROR(INDEX(xl_quota_variable[region],MATCH(ROW()-1,xl_search_quota[index],0)),"")</f>
        <v/>
      </c>
    </row>
    <row r="58" spans="1:39">
      <c r="A58" s="18">
        <f ca="1">IF(ISNUMBER(SEARCH(ps_search_adnowcategory,INDEX(xl_project_category[address],ROW()-1))),MAX(INDIRECT(ADDRESS(1,COLUMN())&amp;":"&amp;ADDRESS(ROW()-1,COLUMN())))+1,"")</f>
        <v>57</v>
      </c>
      <c r="B58" s="18" t="str">
        <f ca="1">IFERROR(INDEX(xl_project_category[address],MATCH(ROW()-1,xl_search_adnowcategory[index],0)),"")</f>
        <v>FMCG\Food and Drink\Food\Prepared/Convenience/Frozen foods</v>
      </c>
      <c r="C58" s="18"/>
      <c r="D58" s="18">
        <f t="shared" ca="1" si="0"/>
        <v>57</v>
      </c>
      <c r="E58" s="18" t="str">
        <f ca="1">IFERROR(INDEX(nr_ad_client_name,MATCH(ROW()-1,xl_search_adnowclientname[index],0)),"")</f>
        <v>Aldi</v>
      </c>
      <c r="F58" s="18"/>
      <c r="G58" s="18">
        <f t="shared" ca="1" si="1"/>
        <v>57</v>
      </c>
      <c r="H58" s="18" t="str">
        <f ca="1">IFERROR(INDEX(nr_ad_country,MATCH(ROW()-1,xl_search_adnowcountry[index],0)),"")</f>
        <v>India - Mumbai</v>
      </c>
      <c r="I58" s="18"/>
      <c r="J58" s="18">
        <f ca="1">IF(ISNUMBER(SEARCH(ps_search_country_name,INDEX(xl_country[name],ROW()-1))),MAX(INDIRECT(ADDRESS(1,COLUMN())&amp;":"&amp;ADDRESS(ROW()-1,COLUMN())))+1,"")</f>
        <v>57</v>
      </c>
      <c r="K58" s="18" t="str">
        <f ca="1">IFERROR(INDEX(xl_country[name],MATCH(ROW()-1,xl_search_country[index],0)),"")</f>
        <v>Jordan</v>
      </c>
      <c r="L58" s="18"/>
      <c r="M58" s="18">
        <f ca="1">IF(ISNUMBER(SEARCH(ps_search_language2,INDEX(xl_language[name],ROW()-1))),MAX(INDIRECT(ADDRESS(1,COLUMN())&amp;":"&amp;ADDRESS(ROW()-1,COLUMN())))+1,"")</f>
        <v>57</v>
      </c>
      <c r="N58" s="18" t="str">
        <f ca="1">IFERROR(INDEX(xl_language[name],MATCH(ROW()-1,xl_search_language2[index],0)),"")</f>
        <v>Dutch (Belgium)</v>
      </c>
      <c r="O58" s="18"/>
      <c r="P58" s="18">
        <f ca="1">IF(ISNUMBER(SEARCH(ps_search_language3,INDEX(xl_language[name],ROW()-1))),MAX(INDIRECT(ADDRESS(1,COLUMN())&amp;":"&amp;ADDRESS(ROW()-1,COLUMN())))+1,"")</f>
        <v>57</v>
      </c>
      <c r="Q58" s="18" t="str">
        <f ca="1">IFERROR(INDEX(xl_language[name],MATCH(ROW()-1,xl_search_language3[index],0)),"")</f>
        <v>Dutch (Belgium)</v>
      </c>
      <c r="R58" s="18"/>
      <c r="S58" s="18">
        <f ca="1">IF(ISNUMBER(SEARCH(ps_search_language4,INDEX(xl_language[name],ROW()-1))),MAX(INDIRECT(ADDRESS(1,COLUMN())&amp;":"&amp;ADDRESS(ROW()-1,COLUMN())))+1,"")</f>
        <v>57</v>
      </c>
      <c r="T58" s="18" t="str">
        <f ca="1">IFERROR(INDEX(xl_language[name],MATCH(ROW()-1,xl_search_language4[index],0)),"")</f>
        <v>Dutch (Belgium)</v>
      </c>
      <c r="U58" s="18"/>
      <c r="V58" s="18">
        <f ca="1">IF(ISNUMBER(SEARCH(ps_search_language5,INDEX(xl_language[name],ROW()-1))),MAX(INDIRECT(ADDRESS(1,COLUMN())&amp;":"&amp;ADDRESS(ROW()-1,COLUMN())))+1,"")</f>
        <v>57</v>
      </c>
      <c r="W58" s="18" t="str">
        <f ca="1">IFERROR(INDEX(xl_language[name],MATCH(ROW()-1,xl_search_language5[index],0)),"")</f>
        <v>Dutch (Belgium)</v>
      </c>
      <c r="X58" s="18"/>
      <c r="Y58" s="18">
        <f ca="1">IF(ISNUMBER(SEARCH(ps_search_language6,INDEX(xl_language[name],ROW()-1))),MAX(INDIRECT(ADDRESS(1,COLUMN())&amp;":"&amp;ADDRESS(ROW()-1,COLUMN())))+1,"")</f>
        <v>57</v>
      </c>
      <c r="Z58" s="18" t="str">
        <f ca="1">IFERROR(INDEX(xl_language[name],MATCH(ROW()-1,xl_search_language6[index],0)),"")</f>
        <v>Dutch (Belgium)</v>
      </c>
      <c r="AA58" s="18"/>
      <c r="AB58" s="18">
        <f ca="1">IF(ISNUMBER(SEARCH(ps_search_language7,INDEX(xl_language[name],ROW()-1))),MAX(INDIRECT(ADDRESS(1,COLUMN())&amp;":"&amp;ADDRESS(ROW()-1,COLUMN())))+1,"")</f>
        <v>57</v>
      </c>
      <c r="AC58" s="18" t="str">
        <f ca="1">IFERROR(INDEX(xl_language[name],MATCH(ROW()-1,xl_search_language7[index],0)),"")</f>
        <v>Dutch (Belgium)</v>
      </c>
      <c r="AD58" s="18"/>
      <c r="AE58" s="18">
        <f ca="1">IF(ISNUMBER(SEARCH(ps_search_language8,INDEX(xl_language[name],ROW()-1))),MAX(INDIRECT(ADDRESS(1,COLUMN())&amp;":"&amp;ADDRESS(ROW()-1,COLUMN())))+1,"")</f>
        <v>57</v>
      </c>
      <c r="AF58" s="18" t="str">
        <f ca="1">IFERROR(INDEX(xl_language[name],MATCH(ROW()-1,xl_search_language8[index],0)),"")</f>
        <v>Dutch (Belgium)</v>
      </c>
      <c r="AG58" s="18"/>
      <c r="AH58"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58" s="18" t="str">
        <f ca="1">IFERROR(INDEX(xl_quota_variable[item],MATCH(ROW()-1,xl_search_quota[index],0)),"")</f>
        <v/>
      </c>
      <c r="AJ58" s="18" t="str">
        <f ca="1">IFERROR(INDEX(xl_quota_variable[named_range],MATCH(ROW()-1,xl_search_quota[index],0)),"")</f>
        <v/>
      </c>
      <c r="AK58" s="18" t="str">
        <f ca="1">IFERROR(INDEX(xl_quota_variable[type],MATCH(ROW()-1,xl_search_quota[index],0)),"")</f>
        <v/>
      </c>
      <c r="AL58" s="18" t="str">
        <f ca="1">IFERROR(INDEX(xl_quota_variable[origin],MATCH(ROW()-1,xl_search_quota[index],0)),"")</f>
        <v/>
      </c>
      <c r="AM58" s="18" t="str">
        <f ca="1">IFERROR(INDEX(xl_quota_variable[region],MATCH(ROW()-1,xl_search_quota[index],0)),"")</f>
        <v/>
      </c>
    </row>
    <row r="59" spans="1:39">
      <c r="A59" s="18">
        <f ca="1">IF(ISNUMBER(SEARCH(ps_search_adnowcategory,INDEX(xl_project_category[address],ROW()-1))),MAX(INDIRECT(ADDRESS(1,COLUMN())&amp;":"&amp;ADDRESS(ROW()-1,COLUMN())))+1,"")</f>
        <v>58</v>
      </c>
      <c r="B59" s="18" t="str">
        <f ca="1">IFERROR(INDEX(xl_project_category[address],MATCH(ROW()-1,xl_search_adnowcategory[index],0)),"")</f>
        <v>FMCG\Food and Drink\Food\Prepared/Convenience/Frozen foods\Frozen</v>
      </c>
      <c r="C59" s="18"/>
      <c r="D59" s="18">
        <f t="shared" ca="1" si="0"/>
        <v>58</v>
      </c>
      <c r="E59" s="18" t="str">
        <f ca="1">IFERROR(INDEX(nr_ad_client_name,MATCH(ROW()-1,xl_search_adnowclientname[index],0)),"")</f>
        <v>Alef</v>
      </c>
      <c r="F59" s="18"/>
      <c r="G59" s="18">
        <f t="shared" ca="1" si="1"/>
        <v>58</v>
      </c>
      <c r="H59" s="18" t="str">
        <f ca="1">IFERROR(INDEX(nr_ad_country,MATCH(ROW()-1,xl_search_adnowcountry[index],0)),"")</f>
        <v>India - North</v>
      </c>
      <c r="I59" s="18"/>
      <c r="J59" s="18">
        <f ca="1">IF(ISNUMBER(SEARCH(ps_search_country_name,INDEX(xl_country[name],ROW()-1))),MAX(INDIRECT(ADDRESS(1,COLUMN())&amp;":"&amp;ADDRESS(ROW()-1,COLUMN())))+1,"")</f>
        <v>58</v>
      </c>
      <c r="K59" s="18" t="str">
        <f ca="1">IFERROR(INDEX(xl_country[name],MATCH(ROW()-1,xl_search_country[index],0)),"")</f>
        <v>Kazakhstan</v>
      </c>
      <c r="L59" s="18"/>
      <c r="M59" s="18">
        <f ca="1">IF(ISNUMBER(SEARCH(ps_search_language2,INDEX(xl_language[name],ROW()-1))),MAX(INDIRECT(ADDRESS(1,COLUMN())&amp;":"&amp;ADDRESS(ROW()-1,COLUMN())))+1,"")</f>
        <v>58</v>
      </c>
      <c r="N59" s="18" t="str">
        <f ca="1">IFERROR(INDEX(xl_language[name],MATCH(ROW()-1,xl_search_language2[index],0)),"")</f>
        <v>Dutch (Netherlands)</v>
      </c>
      <c r="O59" s="18"/>
      <c r="P59" s="18">
        <f ca="1">IF(ISNUMBER(SEARCH(ps_search_language3,INDEX(xl_language[name],ROW()-1))),MAX(INDIRECT(ADDRESS(1,COLUMN())&amp;":"&amp;ADDRESS(ROW()-1,COLUMN())))+1,"")</f>
        <v>58</v>
      </c>
      <c r="Q59" s="18" t="str">
        <f ca="1">IFERROR(INDEX(xl_language[name],MATCH(ROW()-1,xl_search_language3[index],0)),"")</f>
        <v>Dutch (Netherlands)</v>
      </c>
      <c r="R59" s="18"/>
      <c r="S59" s="18">
        <f ca="1">IF(ISNUMBER(SEARCH(ps_search_language4,INDEX(xl_language[name],ROW()-1))),MAX(INDIRECT(ADDRESS(1,COLUMN())&amp;":"&amp;ADDRESS(ROW()-1,COLUMN())))+1,"")</f>
        <v>58</v>
      </c>
      <c r="T59" s="18" t="str">
        <f ca="1">IFERROR(INDEX(xl_language[name],MATCH(ROW()-1,xl_search_language4[index],0)),"")</f>
        <v>Dutch (Netherlands)</v>
      </c>
      <c r="U59" s="18"/>
      <c r="V59" s="18">
        <f ca="1">IF(ISNUMBER(SEARCH(ps_search_language5,INDEX(xl_language[name],ROW()-1))),MAX(INDIRECT(ADDRESS(1,COLUMN())&amp;":"&amp;ADDRESS(ROW()-1,COLUMN())))+1,"")</f>
        <v>58</v>
      </c>
      <c r="W59" s="18" t="str">
        <f ca="1">IFERROR(INDEX(xl_language[name],MATCH(ROW()-1,xl_search_language5[index],0)),"")</f>
        <v>Dutch (Netherlands)</v>
      </c>
      <c r="X59" s="18"/>
      <c r="Y59" s="18">
        <f ca="1">IF(ISNUMBER(SEARCH(ps_search_language6,INDEX(xl_language[name],ROW()-1))),MAX(INDIRECT(ADDRESS(1,COLUMN())&amp;":"&amp;ADDRESS(ROW()-1,COLUMN())))+1,"")</f>
        <v>58</v>
      </c>
      <c r="Z59" s="18" t="str">
        <f ca="1">IFERROR(INDEX(xl_language[name],MATCH(ROW()-1,xl_search_language6[index],0)),"")</f>
        <v>Dutch (Netherlands)</v>
      </c>
      <c r="AA59" s="18"/>
      <c r="AB59" s="18">
        <f ca="1">IF(ISNUMBER(SEARCH(ps_search_language7,INDEX(xl_language[name],ROW()-1))),MAX(INDIRECT(ADDRESS(1,COLUMN())&amp;":"&amp;ADDRESS(ROW()-1,COLUMN())))+1,"")</f>
        <v>58</v>
      </c>
      <c r="AC59" s="18" t="str">
        <f ca="1">IFERROR(INDEX(xl_language[name],MATCH(ROW()-1,xl_search_language7[index],0)),"")</f>
        <v>Dutch (Netherlands)</v>
      </c>
      <c r="AD59" s="18"/>
      <c r="AE59" s="18">
        <f ca="1">IF(ISNUMBER(SEARCH(ps_search_language8,INDEX(xl_language[name],ROW()-1))),MAX(INDIRECT(ADDRESS(1,COLUMN())&amp;":"&amp;ADDRESS(ROW()-1,COLUMN())))+1,"")</f>
        <v>58</v>
      </c>
      <c r="AF59" s="18" t="str">
        <f ca="1">IFERROR(INDEX(xl_language[name],MATCH(ROW()-1,xl_search_language8[index],0)),"")</f>
        <v>Dutch (Netherlands)</v>
      </c>
      <c r="AG59" s="18"/>
      <c r="AH59"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59" s="18" t="str">
        <f ca="1">IFERROR(INDEX(xl_quota_variable[item],MATCH(ROW()-1,xl_search_quota[index],0)),"")</f>
        <v/>
      </c>
      <c r="AJ59" s="18" t="str">
        <f ca="1">IFERROR(INDEX(xl_quota_variable[named_range],MATCH(ROW()-1,xl_search_quota[index],0)),"")</f>
        <v/>
      </c>
      <c r="AK59" s="18" t="str">
        <f ca="1">IFERROR(INDEX(xl_quota_variable[type],MATCH(ROW()-1,xl_search_quota[index],0)),"")</f>
        <v/>
      </c>
      <c r="AL59" s="18" t="str">
        <f ca="1">IFERROR(INDEX(xl_quota_variable[origin],MATCH(ROW()-1,xl_search_quota[index],0)),"")</f>
        <v/>
      </c>
      <c r="AM59" s="18" t="str">
        <f ca="1">IFERROR(INDEX(xl_quota_variable[region],MATCH(ROW()-1,xl_search_quota[index],0)),"")</f>
        <v/>
      </c>
    </row>
    <row r="60" spans="1:39">
      <c r="A60" s="18">
        <f ca="1">IF(ISNUMBER(SEARCH(ps_search_adnowcategory,INDEX(xl_project_category[address],ROW()-1))),MAX(INDIRECT(ADDRESS(1,COLUMN())&amp;":"&amp;ADDRESS(ROW()-1,COLUMN())))+1,"")</f>
        <v>59</v>
      </c>
      <c r="B60" s="18" t="str">
        <f ca="1">IFERROR(INDEX(xl_project_category[address],MATCH(ROW()-1,xl_search_adnowcategory[index],0)),"")</f>
        <v>FMCG\Food and Drink\Food\Prepared/Convenience/Frozen foods\Frozen\Desserts</v>
      </c>
      <c r="C60" s="18"/>
      <c r="D60" s="18">
        <f t="shared" ca="1" si="0"/>
        <v>59</v>
      </c>
      <c r="E60" s="18" t="str">
        <f ca="1">IFERROR(INDEX(nr_ad_client_name,MATCH(ROW()-1,xl_search_adnowclientname[index],0)),"")</f>
        <v>Alegro Internacional</v>
      </c>
      <c r="F60" s="18"/>
      <c r="G60" s="18">
        <f t="shared" ca="1" si="1"/>
        <v>59</v>
      </c>
      <c r="H60" s="18" t="str">
        <f ca="1">IFERROR(INDEX(nr_ad_country,MATCH(ROW()-1,xl_search_adnowcountry[index],0)),"")</f>
        <v>India - Rest of South</v>
      </c>
      <c r="I60" s="18"/>
      <c r="J60" s="18">
        <f ca="1">IF(ISNUMBER(SEARCH(ps_search_country_name,INDEX(xl_country[name],ROW()-1))),MAX(INDIRECT(ADDRESS(1,COLUMN())&amp;":"&amp;ADDRESS(ROW()-1,COLUMN())))+1,"")</f>
        <v>59</v>
      </c>
      <c r="K60" s="18" t="str">
        <f ca="1">IFERROR(INDEX(xl_country[name],MATCH(ROW()-1,xl_search_country[index],0)),"")</f>
        <v>Kenya</v>
      </c>
      <c r="L60" s="18"/>
      <c r="M60" s="18">
        <f ca="1">IF(ISNUMBER(SEARCH(ps_search_language2,INDEX(xl_language[name],ROW()-1))),MAX(INDIRECT(ADDRESS(1,COLUMN())&amp;":"&amp;ADDRESS(ROW()-1,COLUMN())))+1,"")</f>
        <v>59</v>
      </c>
      <c r="N60" s="18" t="str">
        <f ca="1">IFERROR(INDEX(xl_language[name],MATCH(ROW()-1,xl_search_language2[index],0)),"")</f>
        <v>English (Australia)</v>
      </c>
      <c r="O60" s="18"/>
      <c r="P60" s="18">
        <f ca="1">IF(ISNUMBER(SEARCH(ps_search_language3,INDEX(xl_language[name],ROW()-1))),MAX(INDIRECT(ADDRESS(1,COLUMN())&amp;":"&amp;ADDRESS(ROW()-1,COLUMN())))+1,"")</f>
        <v>59</v>
      </c>
      <c r="Q60" s="18" t="str">
        <f ca="1">IFERROR(INDEX(xl_language[name],MATCH(ROW()-1,xl_search_language3[index],0)),"")</f>
        <v>English (Australia)</v>
      </c>
      <c r="R60" s="18"/>
      <c r="S60" s="18">
        <f ca="1">IF(ISNUMBER(SEARCH(ps_search_language4,INDEX(xl_language[name],ROW()-1))),MAX(INDIRECT(ADDRESS(1,COLUMN())&amp;":"&amp;ADDRESS(ROW()-1,COLUMN())))+1,"")</f>
        <v>59</v>
      </c>
      <c r="T60" s="18" t="str">
        <f ca="1">IFERROR(INDEX(xl_language[name],MATCH(ROW()-1,xl_search_language4[index],0)),"")</f>
        <v>English (Australia)</v>
      </c>
      <c r="U60" s="18"/>
      <c r="V60" s="18">
        <f ca="1">IF(ISNUMBER(SEARCH(ps_search_language5,INDEX(xl_language[name],ROW()-1))),MAX(INDIRECT(ADDRESS(1,COLUMN())&amp;":"&amp;ADDRESS(ROW()-1,COLUMN())))+1,"")</f>
        <v>59</v>
      </c>
      <c r="W60" s="18" t="str">
        <f ca="1">IFERROR(INDEX(xl_language[name],MATCH(ROW()-1,xl_search_language5[index],0)),"")</f>
        <v>English (Australia)</v>
      </c>
      <c r="X60" s="18"/>
      <c r="Y60" s="18">
        <f ca="1">IF(ISNUMBER(SEARCH(ps_search_language6,INDEX(xl_language[name],ROW()-1))),MAX(INDIRECT(ADDRESS(1,COLUMN())&amp;":"&amp;ADDRESS(ROW()-1,COLUMN())))+1,"")</f>
        <v>59</v>
      </c>
      <c r="Z60" s="18" t="str">
        <f ca="1">IFERROR(INDEX(xl_language[name],MATCH(ROW()-1,xl_search_language6[index],0)),"")</f>
        <v>English (Australia)</v>
      </c>
      <c r="AA60" s="18"/>
      <c r="AB60" s="18">
        <f ca="1">IF(ISNUMBER(SEARCH(ps_search_language7,INDEX(xl_language[name],ROW()-1))),MAX(INDIRECT(ADDRESS(1,COLUMN())&amp;":"&amp;ADDRESS(ROW()-1,COLUMN())))+1,"")</f>
        <v>59</v>
      </c>
      <c r="AC60" s="18" t="str">
        <f ca="1">IFERROR(INDEX(xl_language[name],MATCH(ROW()-1,xl_search_language7[index],0)),"")</f>
        <v>English (Australia)</v>
      </c>
      <c r="AD60" s="18"/>
      <c r="AE60" s="18">
        <f ca="1">IF(ISNUMBER(SEARCH(ps_search_language8,INDEX(xl_language[name],ROW()-1))),MAX(INDIRECT(ADDRESS(1,COLUMN())&amp;":"&amp;ADDRESS(ROW()-1,COLUMN())))+1,"")</f>
        <v>59</v>
      </c>
      <c r="AF60" s="18" t="str">
        <f ca="1">IFERROR(INDEX(xl_language[name],MATCH(ROW()-1,xl_search_language8[index],0)),"")</f>
        <v>English (Australia)</v>
      </c>
      <c r="AG60" s="18"/>
      <c r="AH60"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60" s="18" t="str">
        <f ca="1">IFERROR(INDEX(xl_quota_variable[item],MATCH(ROW()-1,xl_search_quota[index],0)),"")</f>
        <v/>
      </c>
      <c r="AJ60" s="18" t="str">
        <f ca="1">IFERROR(INDEX(xl_quota_variable[named_range],MATCH(ROW()-1,xl_search_quota[index],0)),"")</f>
        <v/>
      </c>
      <c r="AK60" s="18" t="str">
        <f ca="1">IFERROR(INDEX(xl_quota_variable[type],MATCH(ROW()-1,xl_search_quota[index],0)),"")</f>
        <v/>
      </c>
      <c r="AL60" s="18" t="str">
        <f ca="1">IFERROR(INDEX(xl_quota_variable[origin],MATCH(ROW()-1,xl_search_quota[index],0)),"")</f>
        <v/>
      </c>
      <c r="AM60" s="18" t="str">
        <f ca="1">IFERROR(INDEX(xl_quota_variable[region],MATCH(ROW()-1,xl_search_quota[index],0)),"")</f>
        <v/>
      </c>
    </row>
    <row r="61" spans="1:39">
      <c r="A61" s="18">
        <f ca="1">IF(ISNUMBER(SEARCH(ps_search_adnowcategory,INDEX(xl_project_category[address],ROW()-1))),MAX(INDIRECT(ADDRESS(1,COLUMN())&amp;":"&amp;ADDRESS(ROW()-1,COLUMN())))+1,"")</f>
        <v>60</v>
      </c>
      <c r="B61" s="18" t="str">
        <f ca="1">IFERROR(INDEX(xl_project_category[address],MATCH(ROW()-1,xl_search_adnowcategory[index],0)),"")</f>
        <v>FMCG\Food and Drink\Food\Prepared/Convenience/Frozen foods\Frozen\Desserts/Ice Creams (planned)</v>
      </c>
      <c r="C61" s="18"/>
      <c r="D61" s="18">
        <f t="shared" ca="1" si="0"/>
        <v>60</v>
      </c>
      <c r="E61" s="18" t="str">
        <f ca="1">IFERROR(INDEX(nr_ad_client_name,MATCH(ROW()-1,xl_search_adnowclientname[index],0)),"")</f>
        <v>Alicorp</v>
      </c>
      <c r="F61" s="18"/>
      <c r="G61" s="18">
        <f t="shared" ca="1" si="1"/>
        <v>60</v>
      </c>
      <c r="H61" s="18" t="str">
        <f ca="1">IFERROR(INDEX(nr_ad_country,MATCH(ROW()-1,xl_search_adnowcountry[index],0)),"")</f>
        <v>India - Rest of West</v>
      </c>
      <c r="I61" s="18"/>
      <c r="J61" s="18">
        <f ca="1">IF(ISNUMBER(SEARCH(ps_search_country_name,INDEX(xl_country[name],ROW()-1))),MAX(INDIRECT(ADDRESS(1,COLUMN())&amp;":"&amp;ADDRESS(ROW()-1,COLUMN())))+1,"")</f>
        <v>60</v>
      </c>
      <c r="K61" s="18" t="str">
        <f ca="1">IFERROR(INDEX(xl_country[name],MATCH(ROW()-1,xl_search_country[index],0)),"")</f>
        <v>Korea</v>
      </c>
      <c r="L61" s="18"/>
      <c r="M61" s="18">
        <f ca="1">IF(ISNUMBER(SEARCH(ps_search_language2,INDEX(xl_language[name],ROW()-1))),MAX(INDIRECT(ADDRESS(1,COLUMN())&amp;":"&amp;ADDRESS(ROW()-1,COLUMN())))+1,"")</f>
        <v>60</v>
      </c>
      <c r="N61" s="18" t="str">
        <f ca="1">IFERROR(INDEX(xl_language[name],MATCH(ROW()-1,xl_search_language2[index],0)),"")</f>
        <v>English (Belize)</v>
      </c>
      <c r="O61" s="18"/>
      <c r="P61" s="18">
        <f ca="1">IF(ISNUMBER(SEARCH(ps_search_language3,INDEX(xl_language[name],ROW()-1))),MAX(INDIRECT(ADDRESS(1,COLUMN())&amp;":"&amp;ADDRESS(ROW()-1,COLUMN())))+1,"")</f>
        <v>60</v>
      </c>
      <c r="Q61" s="18" t="str">
        <f ca="1">IFERROR(INDEX(xl_language[name],MATCH(ROW()-1,xl_search_language3[index],0)),"")</f>
        <v>English (Belize)</v>
      </c>
      <c r="R61" s="18"/>
      <c r="S61" s="18">
        <f ca="1">IF(ISNUMBER(SEARCH(ps_search_language4,INDEX(xl_language[name],ROW()-1))),MAX(INDIRECT(ADDRESS(1,COLUMN())&amp;":"&amp;ADDRESS(ROW()-1,COLUMN())))+1,"")</f>
        <v>60</v>
      </c>
      <c r="T61" s="18" t="str">
        <f ca="1">IFERROR(INDEX(xl_language[name],MATCH(ROW()-1,xl_search_language4[index],0)),"")</f>
        <v>English (Belize)</v>
      </c>
      <c r="U61" s="18"/>
      <c r="V61" s="18">
        <f ca="1">IF(ISNUMBER(SEARCH(ps_search_language5,INDEX(xl_language[name],ROW()-1))),MAX(INDIRECT(ADDRESS(1,COLUMN())&amp;":"&amp;ADDRESS(ROW()-1,COLUMN())))+1,"")</f>
        <v>60</v>
      </c>
      <c r="W61" s="18" t="str">
        <f ca="1">IFERROR(INDEX(xl_language[name],MATCH(ROW()-1,xl_search_language5[index],0)),"")</f>
        <v>English (Belize)</v>
      </c>
      <c r="X61" s="18"/>
      <c r="Y61" s="18">
        <f ca="1">IF(ISNUMBER(SEARCH(ps_search_language6,INDEX(xl_language[name],ROW()-1))),MAX(INDIRECT(ADDRESS(1,COLUMN())&amp;":"&amp;ADDRESS(ROW()-1,COLUMN())))+1,"")</f>
        <v>60</v>
      </c>
      <c r="Z61" s="18" t="str">
        <f ca="1">IFERROR(INDEX(xl_language[name],MATCH(ROW()-1,xl_search_language6[index],0)),"")</f>
        <v>English (Belize)</v>
      </c>
      <c r="AA61" s="18"/>
      <c r="AB61" s="18">
        <f ca="1">IF(ISNUMBER(SEARCH(ps_search_language7,INDEX(xl_language[name],ROW()-1))),MAX(INDIRECT(ADDRESS(1,COLUMN())&amp;":"&amp;ADDRESS(ROW()-1,COLUMN())))+1,"")</f>
        <v>60</v>
      </c>
      <c r="AC61" s="18" t="str">
        <f ca="1">IFERROR(INDEX(xl_language[name],MATCH(ROW()-1,xl_search_language7[index],0)),"")</f>
        <v>English (Belize)</v>
      </c>
      <c r="AD61" s="18"/>
      <c r="AE61" s="18">
        <f ca="1">IF(ISNUMBER(SEARCH(ps_search_language8,INDEX(xl_language[name],ROW()-1))),MAX(INDIRECT(ADDRESS(1,COLUMN())&amp;":"&amp;ADDRESS(ROW()-1,COLUMN())))+1,"")</f>
        <v>60</v>
      </c>
      <c r="AF61" s="18" t="str">
        <f ca="1">IFERROR(INDEX(xl_language[name],MATCH(ROW()-1,xl_search_language8[index],0)),"")</f>
        <v>English (Belize)</v>
      </c>
      <c r="AG61" s="18"/>
      <c r="AH61"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61" s="18" t="str">
        <f ca="1">IFERROR(INDEX(xl_quota_variable[item],MATCH(ROW()-1,xl_search_quota[index],0)),"")</f>
        <v/>
      </c>
      <c r="AJ61" s="18" t="str">
        <f ca="1">IFERROR(INDEX(xl_quota_variable[named_range],MATCH(ROW()-1,xl_search_quota[index],0)),"")</f>
        <v/>
      </c>
      <c r="AK61" s="18" t="str">
        <f ca="1">IFERROR(INDEX(xl_quota_variable[type],MATCH(ROW()-1,xl_search_quota[index],0)),"")</f>
        <v/>
      </c>
      <c r="AL61" s="18" t="str">
        <f ca="1">IFERROR(INDEX(xl_quota_variable[origin],MATCH(ROW()-1,xl_search_quota[index],0)),"")</f>
        <v/>
      </c>
      <c r="AM61" s="18" t="str">
        <f ca="1">IFERROR(INDEX(xl_quota_variable[region],MATCH(ROW()-1,xl_search_quota[index],0)),"")</f>
        <v/>
      </c>
    </row>
    <row r="62" spans="1:39">
      <c r="A62" s="18">
        <f ca="1">IF(ISNUMBER(SEARCH(ps_search_adnowcategory,INDEX(xl_project_category[address],ROW()-1))),MAX(INDIRECT(ADDRESS(1,COLUMN())&amp;":"&amp;ADDRESS(ROW()-1,COLUMN())))+1,"")</f>
        <v>61</v>
      </c>
      <c r="B62" s="18" t="str">
        <f ca="1">IFERROR(INDEX(xl_project_category[address],MATCH(ROW()-1,xl_search_adnowcategory[index],0)),"")</f>
        <v>FMCG\Food and Drink\Food\Prepared/Convenience/Frozen foods\Frozen\Frozen Meals or parts of meals</v>
      </c>
      <c r="C62" s="18"/>
      <c r="D62" s="18">
        <f t="shared" ca="1" si="0"/>
        <v>61</v>
      </c>
      <c r="E62" s="18" t="str">
        <f ca="1">IFERROR(INDEX(nr_ad_client_name,MATCH(ROW()-1,xl_search_adnowclientname[index],0)),"")</f>
        <v>Alima-Gerber</v>
      </c>
      <c r="F62" s="18"/>
      <c r="G62" s="18">
        <f t="shared" ca="1" si="1"/>
        <v>61</v>
      </c>
      <c r="H62" s="18" t="str">
        <f ca="1">IFERROR(INDEX(nr_ad_country,MATCH(ROW()-1,xl_search_adnowcountry[index],0)),"")</f>
        <v>India - Rural</v>
      </c>
      <c r="I62" s="18"/>
      <c r="J62" s="18">
        <f ca="1">IF(ISNUMBER(SEARCH(ps_search_country_name,INDEX(xl_country[name],ROW()-1))),MAX(INDIRECT(ADDRESS(1,COLUMN())&amp;":"&amp;ADDRESS(ROW()-1,COLUMN())))+1,"")</f>
        <v>61</v>
      </c>
      <c r="K62" s="18" t="str">
        <f ca="1">IFERROR(INDEX(xl_country[name],MATCH(ROW()-1,xl_search_country[index],0)),"")</f>
        <v>Kuwait</v>
      </c>
      <c r="L62" s="18"/>
      <c r="M62" s="18">
        <f ca="1">IF(ISNUMBER(SEARCH(ps_search_language2,INDEX(xl_language[name],ROW()-1))),MAX(INDIRECT(ADDRESS(1,COLUMN())&amp;":"&amp;ADDRESS(ROW()-1,COLUMN())))+1,"")</f>
        <v>61</v>
      </c>
      <c r="N62" s="18" t="str">
        <f ca="1">IFERROR(INDEX(xl_language[name],MATCH(ROW()-1,xl_search_language2[index],0)),"")</f>
        <v>English (Canada)</v>
      </c>
      <c r="O62" s="18"/>
      <c r="P62" s="18">
        <f ca="1">IF(ISNUMBER(SEARCH(ps_search_language3,INDEX(xl_language[name],ROW()-1))),MAX(INDIRECT(ADDRESS(1,COLUMN())&amp;":"&amp;ADDRESS(ROW()-1,COLUMN())))+1,"")</f>
        <v>61</v>
      </c>
      <c r="Q62" s="18" t="str">
        <f ca="1">IFERROR(INDEX(xl_language[name],MATCH(ROW()-1,xl_search_language3[index],0)),"")</f>
        <v>English (Canada)</v>
      </c>
      <c r="R62" s="18"/>
      <c r="S62" s="18">
        <f ca="1">IF(ISNUMBER(SEARCH(ps_search_language4,INDEX(xl_language[name],ROW()-1))),MAX(INDIRECT(ADDRESS(1,COLUMN())&amp;":"&amp;ADDRESS(ROW()-1,COLUMN())))+1,"")</f>
        <v>61</v>
      </c>
      <c r="T62" s="18" t="str">
        <f ca="1">IFERROR(INDEX(xl_language[name],MATCH(ROW()-1,xl_search_language4[index],0)),"")</f>
        <v>English (Canada)</v>
      </c>
      <c r="U62" s="18"/>
      <c r="V62" s="18">
        <f ca="1">IF(ISNUMBER(SEARCH(ps_search_language5,INDEX(xl_language[name],ROW()-1))),MAX(INDIRECT(ADDRESS(1,COLUMN())&amp;":"&amp;ADDRESS(ROW()-1,COLUMN())))+1,"")</f>
        <v>61</v>
      </c>
      <c r="W62" s="18" t="str">
        <f ca="1">IFERROR(INDEX(xl_language[name],MATCH(ROW()-1,xl_search_language5[index],0)),"")</f>
        <v>English (Canada)</v>
      </c>
      <c r="X62" s="18"/>
      <c r="Y62" s="18">
        <f ca="1">IF(ISNUMBER(SEARCH(ps_search_language6,INDEX(xl_language[name],ROW()-1))),MAX(INDIRECT(ADDRESS(1,COLUMN())&amp;":"&amp;ADDRESS(ROW()-1,COLUMN())))+1,"")</f>
        <v>61</v>
      </c>
      <c r="Z62" s="18" t="str">
        <f ca="1">IFERROR(INDEX(xl_language[name],MATCH(ROW()-1,xl_search_language6[index],0)),"")</f>
        <v>English (Canada)</v>
      </c>
      <c r="AA62" s="18"/>
      <c r="AB62" s="18">
        <f ca="1">IF(ISNUMBER(SEARCH(ps_search_language7,INDEX(xl_language[name],ROW()-1))),MAX(INDIRECT(ADDRESS(1,COLUMN())&amp;":"&amp;ADDRESS(ROW()-1,COLUMN())))+1,"")</f>
        <v>61</v>
      </c>
      <c r="AC62" s="18" t="str">
        <f ca="1">IFERROR(INDEX(xl_language[name],MATCH(ROW()-1,xl_search_language7[index],0)),"")</f>
        <v>English (Canada)</v>
      </c>
      <c r="AD62" s="18"/>
      <c r="AE62" s="18">
        <f ca="1">IF(ISNUMBER(SEARCH(ps_search_language8,INDEX(xl_language[name],ROW()-1))),MAX(INDIRECT(ADDRESS(1,COLUMN())&amp;":"&amp;ADDRESS(ROW()-1,COLUMN())))+1,"")</f>
        <v>61</v>
      </c>
      <c r="AF62" s="18" t="str">
        <f ca="1">IFERROR(INDEX(xl_language[name],MATCH(ROW()-1,xl_search_language8[index],0)),"")</f>
        <v>English (Canada)</v>
      </c>
      <c r="AG62" s="18"/>
      <c r="AH62"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62" s="18" t="str">
        <f ca="1">IFERROR(INDEX(xl_quota_variable[item],MATCH(ROW()-1,xl_search_quota[index],0)),"")</f>
        <v/>
      </c>
      <c r="AJ62" s="18" t="str">
        <f ca="1">IFERROR(INDEX(xl_quota_variable[named_range],MATCH(ROW()-1,xl_search_quota[index],0)),"")</f>
        <v/>
      </c>
      <c r="AK62" s="18" t="str">
        <f ca="1">IFERROR(INDEX(xl_quota_variable[type],MATCH(ROW()-1,xl_search_quota[index],0)),"")</f>
        <v/>
      </c>
      <c r="AL62" s="18" t="str">
        <f ca="1">IFERROR(INDEX(xl_quota_variable[origin],MATCH(ROW()-1,xl_search_quota[index],0)),"")</f>
        <v/>
      </c>
      <c r="AM62" s="18" t="str">
        <f ca="1">IFERROR(INDEX(xl_quota_variable[region],MATCH(ROW()-1,xl_search_quota[index],0)),"")</f>
        <v/>
      </c>
    </row>
    <row r="63" spans="1:39">
      <c r="A63" s="18">
        <f ca="1">IF(ISNUMBER(SEARCH(ps_search_adnowcategory,INDEX(xl_project_category[address],ROW()-1))),MAX(INDIRECT(ADDRESS(1,COLUMN())&amp;":"&amp;ADDRESS(ROW()-1,COLUMN())))+1,"")</f>
        <v>62</v>
      </c>
      <c r="B63" s="18" t="str">
        <f ca="1">IFERROR(INDEX(xl_project_category[address],MATCH(ROW()-1,xl_search_adnowcategory[index],0)),"")</f>
        <v>FMCG\Food and Drink\Food\Prepared/Convenience/Frozen foods\Frozen\Ice Creams (planned)</v>
      </c>
      <c r="C63" s="18"/>
      <c r="D63" s="18">
        <f t="shared" ca="1" si="0"/>
        <v>62</v>
      </c>
      <c r="E63" s="18" t="str">
        <f ca="1">IFERROR(INDEX(nr_ad_client_name,MATCH(ROW()-1,xl_search_adnowclientname[index],0)),"")</f>
        <v>Alimentos Capullo</v>
      </c>
      <c r="F63" s="18"/>
      <c r="G63" s="18">
        <f t="shared" ca="1" si="1"/>
        <v>62</v>
      </c>
      <c r="H63" s="18" t="str">
        <f ca="1">IFERROR(INDEX(nr_ad_country,MATCH(ROW()-1,xl_search_adnowcountry[index],0)),"")</f>
        <v>India - Tamil Nadu</v>
      </c>
      <c r="I63" s="18"/>
      <c r="J63" s="18">
        <f ca="1">IF(ISNUMBER(SEARCH(ps_search_country_name,INDEX(xl_country[name],ROW()-1))),MAX(INDIRECT(ADDRESS(1,COLUMN())&amp;":"&amp;ADDRESS(ROW()-1,COLUMN())))+1,"")</f>
        <v>62</v>
      </c>
      <c r="K63" s="18" t="str">
        <f ca="1">IFERROR(INDEX(xl_country[name],MATCH(ROW()-1,xl_search_country[index],0)),"")</f>
        <v>Kyrgyzstan</v>
      </c>
      <c r="L63" s="18"/>
      <c r="M63" s="18">
        <f ca="1">IF(ISNUMBER(SEARCH(ps_search_language2,INDEX(xl_language[name],ROW()-1))),MAX(INDIRECT(ADDRESS(1,COLUMN())&amp;":"&amp;ADDRESS(ROW()-1,COLUMN())))+1,"")</f>
        <v>62</v>
      </c>
      <c r="N63" s="18" t="str">
        <f ca="1">IFERROR(INDEX(xl_language[name],MATCH(ROW()-1,xl_search_language2[index],0)),"")</f>
        <v>English (Caribbean)</v>
      </c>
      <c r="O63" s="18"/>
      <c r="P63" s="18">
        <f ca="1">IF(ISNUMBER(SEARCH(ps_search_language3,INDEX(xl_language[name],ROW()-1))),MAX(INDIRECT(ADDRESS(1,COLUMN())&amp;":"&amp;ADDRESS(ROW()-1,COLUMN())))+1,"")</f>
        <v>62</v>
      </c>
      <c r="Q63" s="18" t="str">
        <f ca="1">IFERROR(INDEX(xl_language[name],MATCH(ROW()-1,xl_search_language3[index],0)),"")</f>
        <v>English (Caribbean)</v>
      </c>
      <c r="R63" s="18"/>
      <c r="S63" s="18">
        <f ca="1">IF(ISNUMBER(SEARCH(ps_search_language4,INDEX(xl_language[name],ROW()-1))),MAX(INDIRECT(ADDRESS(1,COLUMN())&amp;":"&amp;ADDRESS(ROW()-1,COLUMN())))+1,"")</f>
        <v>62</v>
      </c>
      <c r="T63" s="18" t="str">
        <f ca="1">IFERROR(INDEX(xl_language[name],MATCH(ROW()-1,xl_search_language4[index],0)),"")</f>
        <v>English (Caribbean)</v>
      </c>
      <c r="U63" s="18"/>
      <c r="V63" s="18">
        <f ca="1">IF(ISNUMBER(SEARCH(ps_search_language5,INDEX(xl_language[name],ROW()-1))),MAX(INDIRECT(ADDRESS(1,COLUMN())&amp;":"&amp;ADDRESS(ROW()-1,COLUMN())))+1,"")</f>
        <v>62</v>
      </c>
      <c r="W63" s="18" t="str">
        <f ca="1">IFERROR(INDEX(xl_language[name],MATCH(ROW()-1,xl_search_language5[index],0)),"")</f>
        <v>English (Caribbean)</v>
      </c>
      <c r="X63" s="18"/>
      <c r="Y63" s="18">
        <f ca="1">IF(ISNUMBER(SEARCH(ps_search_language6,INDEX(xl_language[name],ROW()-1))),MAX(INDIRECT(ADDRESS(1,COLUMN())&amp;":"&amp;ADDRESS(ROW()-1,COLUMN())))+1,"")</f>
        <v>62</v>
      </c>
      <c r="Z63" s="18" t="str">
        <f ca="1">IFERROR(INDEX(xl_language[name],MATCH(ROW()-1,xl_search_language6[index],0)),"")</f>
        <v>English (Caribbean)</v>
      </c>
      <c r="AA63" s="18"/>
      <c r="AB63" s="18">
        <f ca="1">IF(ISNUMBER(SEARCH(ps_search_language7,INDEX(xl_language[name],ROW()-1))),MAX(INDIRECT(ADDRESS(1,COLUMN())&amp;":"&amp;ADDRESS(ROW()-1,COLUMN())))+1,"")</f>
        <v>62</v>
      </c>
      <c r="AC63" s="18" t="str">
        <f ca="1">IFERROR(INDEX(xl_language[name],MATCH(ROW()-1,xl_search_language7[index],0)),"")</f>
        <v>English (Caribbean)</v>
      </c>
      <c r="AD63" s="18"/>
      <c r="AE63" s="18">
        <f ca="1">IF(ISNUMBER(SEARCH(ps_search_language8,INDEX(xl_language[name],ROW()-1))),MAX(INDIRECT(ADDRESS(1,COLUMN())&amp;":"&amp;ADDRESS(ROW()-1,COLUMN())))+1,"")</f>
        <v>62</v>
      </c>
      <c r="AF63" s="18" t="str">
        <f ca="1">IFERROR(INDEX(xl_language[name],MATCH(ROW()-1,xl_search_language8[index],0)),"")</f>
        <v>English (Caribbean)</v>
      </c>
      <c r="AG63" s="18"/>
      <c r="AH63"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63" s="18" t="str">
        <f ca="1">IFERROR(INDEX(xl_quota_variable[item],MATCH(ROW()-1,xl_search_quota[index],0)),"")</f>
        <v/>
      </c>
      <c r="AJ63" s="18" t="str">
        <f ca="1">IFERROR(INDEX(xl_quota_variable[named_range],MATCH(ROW()-1,xl_search_quota[index],0)),"")</f>
        <v/>
      </c>
      <c r="AK63" s="18" t="str">
        <f ca="1">IFERROR(INDEX(xl_quota_variable[type],MATCH(ROW()-1,xl_search_quota[index],0)),"")</f>
        <v/>
      </c>
      <c r="AL63" s="18" t="str">
        <f ca="1">IFERROR(INDEX(xl_quota_variable[origin],MATCH(ROW()-1,xl_search_quota[index],0)),"")</f>
        <v/>
      </c>
      <c r="AM63" s="18" t="str">
        <f ca="1">IFERROR(INDEX(xl_quota_variable[region],MATCH(ROW()-1,xl_search_quota[index],0)),"")</f>
        <v/>
      </c>
    </row>
    <row r="64" spans="1:39">
      <c r="A64" s="18">
        <f ca="1">IF(ISNUMBER(SEARCH(ps_search_adnowcategory,INDEX(xl_project_category[address],ROW()-1))),MAX(INDIRECT(ADDRESS(1,COLUMN())&amp;":"&amp;ADDRESS(ROW()-1,COLUMN())))+1,"")</f>
        <v>63</v>
      </c>
      <c r="B64" s="18" t="str">
        <f ca="1">IFERROR(INDEX(xl_project_category[address],MATCH(ROW()-1,xl_search_adnowcategory[index],0)),"")</f>
        <v>FMCG\Food and Drink\Food\Prepared/Convenience/Frozen foods\Prepared/Convenience Foods</v>
      </c>
      <c r="C64" s="18"/>
      <c r="D64" s="18">
        <f t="shared" ca="1" si="0"/>
        <v>63</v>
      </c>
      <c r="E64" s="18" t="str">
        <f ca="1">IFERROR(INDEX(nr_ad_client_name,MATCH(ROW()-1,xl_search_adnowclientname[index],0)),"")</f>
        <v>ALIMENTOS CARNICOS S.A.</v>
      </c>
      <c r="F64" s="18"/>
      <c r="G64" s="18">
        <f t="shared" ca="1" si="1"/>
        <v>63</v>
      </c>
      <c r="H64" s="18" t="str">
        <f ca="1">IFERROR(INDEX(nr_ad_country,MATCH(ROW()-1,xl_search_adnowcountry[index],0)),"")</f>
        <v>Indonesia</v>
      </c>
      <c r="I64" s="18"/>
      <c r="J64" s="18">
        <f ca="1">IF(ISNUMBER(SEARCH(ps_search_country_name,INDEX(xl_country[name],ROW()-1))),MAX(INDIRECT(ADDRESS(1,COLUMN())&amp;":"&amp;ADDRESS(ROW()-1,COLUMN())))+1,"")</f>
        <v>63</v>
      </c>
      <c r="K64" s="18" t="str">
        <f ca="1">IFERROR(INDEX(xl_country[name],MATCH(ROW()-1,xl_search_country[index],0)),"")</f>
        <v>Lao P.D.R.</v>
      </c>
      <c r="L64" s="18"/>
      <c r="M64" s="18">
        <f ca="1">IF(ISNUMBER(SEARCH(ps_search_language2,INDEX(xl_language[name],ROW()-1))),MAX(INDIRECT(ADDRESS(1,COLUMN())&amp;":"&amp;ADDRESS(ROW()-1,COLUMN())))+1,"")</f>
        <v>63</v>
      </c>
      <c r="N64" s="18" t="str">
        <f ca="1">IFERROR(INDEX(xl_language[name],MATCH(ROW()-1,xl_search_language2[index],0)),"")</f>
        <v>English (India)</v>
      </c>
      <c r="O64" s="18"/>
      <c r="P64" s="18">
        <f ca="1">IF(ISNUMBER(SEARCH(ps_search_language3,INDEX(xl_language[name],ROW()-1))),MAX(INDIRECT(ADDRESS(1,COLUMN())&amp;":"&amp;ADDRESS(ROW()-1,COLUMN())))+1,"")</f>
        <v>63</v>
      </c>
      <c r="Q64" s="18" t="str">
        <f ca="1">IFERROR(INDEX(xl_language[name],MATCH(ROW()-1,xl_search_language3[index],0)),"")</f>
        <v>English (India)</v>
      </c>
      <c r="R64" s="18"/>
      <c r="S64" s="18">
        <f ca="1">IF(ISNUMBER(SEARCH(ps_search_language4,INDEX(xl_language[name],ROW()-1))),MAX(INDIRECT(ADDRESS(1,COLUMN())&amp;":"&amp;ADDRESS(ROW()-1,COLUMN())))+1,"")</f>
        <v>63</v>
      </c>
      <c r="T64" s="18" t="str">
        <f ca="1">IFERROR(INDEX(xl_language[name],MATCH(ROW()-1,xl_search_language4[index],0)),"")</f>
        <v>English (India)</v>
      </c>
      <c r="U64" s="18"/>
      <c r="V64" s="18">
        <f ca="1">IF(ISNUMBER(SEARCH(ps_search_language5,INDEX(xl_language[name],ROW()-1))),MAX(INDIRECT(ADDRESS(1,COLUMN())&amp;":"&amp;ADDRESS(ROW()-1,COLUMN())))+1,"")</f>
        <v>63</v>
      </c>
      <c r="W64" s="18" t="str">
        <f ca="1">IFERROR(INDEX(xl_language[name],MATCH(ROW()-1,xl_search_language5[index],0)),"")</f>
        <v>English (India)</v>
      </c>
      <c r="X64" s="18"/>
      <c r="Y64" s="18">
        <f ca="1">IF(ISNUMBER(SEARCH(ps_search_language6,INDEX(xl_language[name],ROW()-1))),MAX(INDIRECT(ADDRESS(1,COLUMN())&amp;":"&amp;ADDRESS(ROW()-1,COLUMN())))+1,"")</f>
        <v>63</v>
      </c>
      <c r="Z64" s="18" t="str">
        <f ca="1">IFERROR(INDEX(xl_language[name],MATCH(ROW()-1,xl_search_language6[index],0)),"")</f>
        <v>English (India)</v>
      </c>
      <c r="AA64" s="18"/>
      <c r="AB64" s="18">
        <f ca="1">IF(ISNUMBER(SEARCH(ps_search_language7,INDEX(xl_language[name],ROW()-1))),MAX(INDIRECT(ADDRESS(1,COLUMN())&amp;":"&amp;ADDRESS(ROW()-1,COLUMN())))+1,"")</f>
        <v>63</v>
      </c>
      <c r="AC64" s="18" t="str">
        <f ca="1">IFERROR(INDEX(xl_language[name],MATCH(ROW()-1,xl_search_language7[index],0)),"")</f>
        <v>English (India)</v>
      </c>
      <c r="AD64" s="18"/>
      <c r="AE64" s="18">
        <f ca="1">IF(ISNUMBER(SEARCH(ps_search_language8,INDEX(xl_language[name],ROW()-1))),MAX(INDIRECT(ADDRESS(1,COLUMN())&amp;":"&amp;ADDRESS(ROW()-1,COLUMN())))+1,"")</f>
        <v>63</v>
      </c>
      <c r="AF64" s="18" t="str">
        <f ca="1">IFERROR(INDEX(xl_language[name],MATCH(ROW()-1,xl_search_language8[index],0)),"")</f>
        <v>English (India)</v>
      </c>
      <c r="AG64" s="18"/>
      <c r="AH64"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64" s="18" t="str">
        <f ca="1">IFERROR(INDEX(xl_quota_variable[item],MATCH(ROW()-1,xl_search_quota[index],0)),"")</f>
        <v/>
      </c>
      <c r="AJ64" s="18" t="str">
        <f ca="1">IFERROR(INDEX(xl_quota_variable[named_range],MATCH(ROW()-1,xl_search_quota[index],0)),"")</f>
        <v/>
      </c>
      <c r="AK64" s="18" t="str">
        <f ca="1">IFERROR(INDEX(xl_quota_variable[type],MATCH(ROW()-1,xl_search_quota[index],0)),"")</f>
        <v/>
      </c>
      <c r="AL64" s="18" t="str">
        <f ca="1">IFERROR(INDEX(xl_quota_variable[origin],MATCH(ROW()-1,xl_search_quota[index],0)),"")</f>
        <v/>
      </c>
      <c r="AM64" s="18" t="str">
        <f ca="1">IFERROR(INDEX(xl_quota_variable[region],MATCH(ROW()-1,xl_search_quota[index],0)),"")</f>
        <v/>
      </c>
    </row>
    <row r="65" spans="1:39">
      <c r="A65" s="18">
        <f ca="1">IF(ISNUMBER(SEARCH(ps_search_adnowcategory,INDEX(xl_project_category[address],ROW()-1))),MAX(INDIRECT(ADDRESS(1,COLUMN())&amp;":"&amp;ADDRESS(ROW()-1,COLUMN())))+1,"")</f>
        <v>64</v>
      </c>
      <c r="B65" s="18" t="str">
        <f ca="1">IFERROR(INDEX(xl_project_category[address],MATCH(ROW()-1,xl_search_adnowcategory[index],0)),"")</f>
        <v>FMCG\Food and Drink\Food\Prepared/Convenience/Frozen foods\Prepared/Convenience Foods\Macaroni and Cheese</v>
      </c>
      <c r="C65" s="18"/>
      <c r="D65" s="18">
        <f t="shared" ca="1" si="0"/>
        <v>64</v>
      </c>
      <c r="E65" s="18" t="str">
        <f ca="1">IFERROR(INDEX(nr_ad_client_name,MATCH(ROW()-1,xl_search_adnowclientname[index],0)),"")</f>
        <v>Allergan</v>
      </c>
      <c r="F65" s="18"/>
      <c r="G65" s="18">
        <f t="shared" ca="1" si="1"/>
        <v>64</v>
      </c>
      <c r="H65" s="18" t="str">
        <f ca="1">IFERROR(INDEX(nr_ad_country,MATCH(ROW()-1,xl_search_adnowcountry[index],0)),"")</f>
        <v>Iran</v>
      </c>
      <c r="I65" s="18"/>
      <c r="J65" s="18">
        <f ca="1">IF(ISNUMBER(SEARCH(ps_search_country_name,INDEX(xl_country[name],ROW()-1))),MAX(INDIRECT(ADDRESS(1,COLUMN())&amp;":"&amp;ADDRESS(ROW()-1,COLUMN())))+1,"")</f>
        <v>64</v>
      </c>
      <c r="K65" s="18" t="str">
        <f ca="1">IFERROR(INDEX(xl_country[name],MATCH(ROW()-1,xl_search_country[index],0)),"")</f>
        <v>Latvia</v>
      </c>
      <c r="L65" s="18"/>
      <c r="M65" s="18">
        <f ca="1">IF(ISNUMBER(SEARCH(ps_search_language2,INDEX(xl_language[name],ROW()-1))),MAX(INDIRECT(ADDRESS(1,COLUMN())&amp;":"&amp;ADDRESS(ROW()-1,COLUMN())))+1,"")</f>
        <v>64</v>
      </c>
      <c r="N65" s="18" t="str">
        <f ca="1">IFERROR(INDEX(xl_language[name],MATCH(ROW()-1,xl_search_language2[index],0)),"")</f>
        <v>English (Ireland)</v>
      </c>
      <c r="O65" s="18"/>
      <c r="P65" s="18">
        <f ca="1">IF(ISNUMBER(SEARCH(ps_search_language3,INDEX(xl_language[name],ROW()-1))),MAX(INDIRECT(ADDRESS(1,COLUMN())&amp;":"&amp;ADDRESS(ROW()-1,COLUMN())))+1,"")</f>
        <v>64</v>
      </c>
      <c r="Q65" s="18" t="str">
        <f ca="1">IFERROR(INDEX(xl_language[name],MATCH(ROW()-1,xl_search_language3[index],0)),"")</f>
        <v>English (Ireland)</v>
      </c>
      <c r="R65" s="18"/>
      <c r="S65" s="18">
        <f ca="1">IF(ISNUMBER(SEARCH(ps_search_language4,INDEX(xl_language[name],ROW()-1))),MAX(INDIRECT(ADDRESS(1,COLUMN())&amp;":"&amp;ADDRESS(ROW()-1,COLUMN())))+1,"")</f>
        <v>64</v>
      </c>
      <c r="T65" s="18" t="str">
        <f ca="1">IFERROR(INDEX(xl_language[name],MATCH(ROW()-1,xl_search_language4[index],0)),"")</f>
        <v>English (Ireland)</v>
      </c>
      <c r="U65" s="18"/>
      <c r="V65" s="18">
        <f ca="1">IF(ISNUMBER(SEARCH(ps_search_language5,INDEX(xl_language[name],ROW()-1))),MAX(INDIRECT(ADDRESS(1,COLUMN())&amp;":"&amp;ADDRESS(ROW()-1,COLUMN())))+1,"")</f>
        <v>64</v>
      </c>
      <c r="W65" s="18" t="str">
        <f ca="1">IFERROR(INDEX(xl_language[name],MATCH(ROW()-1,xl_search_language5[index],0)),"")</f>
        <v>English (Ireland)</v>
      </c>
      <c r="X65" s="18"/>
      <c r="Y65" s="18">
        <f ca="1">IF(ISNUMBER(SEARCH(ps_search_language6,INDEX(xl_language[name],ROW()-1))),MAX(INDIRECT(ADDRESS(1,COLUMN())&amp;":"&amp;ADDRESS(ROW()-1,COLUMN())))+1,"")</f>
        <v>64</v>
      </c>
      <c r="Z65" s="18" t="str">
        <f ca="1">IFERROR(INDEX(xl_language[name],MATCH(ROW()-1,xl_search_language6[index],0)),"")</f>
        <v>English (Ireland)</v>
      </c>
      <c r="AA65" s="18"/>
      <c r="AB65" s="18">
        <f ca="1">IF(ISNUMBER(SEARCH(ps_search_language7,INDEX(xl_language[name],ROW()-1))),MAX(INDIRECT(ADDRESS(1,COLUMN())&amp;":"&amp;ADDRESS(ROW()-1,COLUMN())))+1,"")</f>
        <v>64</v>
      </c>
      <c r="AC65" s="18" t="str">
        <f ca="1">IFERROR(INDEX(xl_language[name],MATCH(ROW()-1,xl_search_language7[index],0)),"")</f>
        <v>English (Ireland)</v>
      </c>
      <c r="AD65" s="18"/>
      <c r="AE65" s="18">
        <f ca="1">IF(ISNUMBER(SEARCH(ps_search_language8,INDEX(xl_language[name],ROW()-1))),MAX(INDIRECT(ADDRESS(1,COLUMN())&amp;":"&amp;ADDRESS(ROW()-1,COLUMN())))+1,"")</f>
        <v>64</v>
      </c>
      <c r="AF65" s="18" t="str">
        <f ca="1">IFERROR(INDEX(xl_language[name],MATCH(ROW()-1,xl_search_language8[index],0)),"")</f>
        <v>English (Ireland)</v>
      </c>
      <c r="AG65" s="18"/>
      <c r="AH65"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65" s="18" t="str">
        <f ca="1">IFERROR(INDEX(xl_quota_variable[item],MATCH(ROW()-1,xl_search_quota[index],0)),"")</f>
        <v/>
      </c>
      <c r="AJ65" s="18" t="str">
        <f ca="1">IFERROR(INDEX(xl_quota_variable[named_range],MATCH(ROW()-1,xl_search_quota[index],0)),"")</f>
        <v/>
      </c>
      <c r="AK65" s="18" t="str">
        <f ca="1">IFERROR(INDEX(xl_quota_variable[type],MATCH(ROW()-1,xl_search_quota[index],0)),"")</f>
        <v/>
      </c>
      <c r="AL65" s="18" t="str">
        <f ca="1">IFERROR(INDEX(xl_quota_variable[origin],MATCH(ROW()-1,xl_search_quota[index],0)),"")</f>
        <v/>
      </c>
      <c r="AM65" s="18" t="str">
        <f ca="1">IFERROR(INDEX(xl_quota_variable[region],MATCH(ROW()-1,xl_search_quota[index],0)),"")</f>
        <v/>
      </c>
    </row>
    <row r="66" spans="1:39">
      <c r="A66" s="18">
        <f ca="1">IF(ISNUMBER(SEARCH(ps_search_adnowcategory,INDEX(xl_project_category[address],ROW()-1))),MAX(INDIRECT(ADDRESS(1,COLUMN())&amp;":"&amp;ADDRESS(ROW()-1,COLUMN())))+1,"")</f>
        <v>65</v>
      </c>
      <c r="B66" s="18" t="str">
        <f ca="1">IFERROR(INDEX(xl_project_category[address],MATCH(ROW()-1,xl_search_adnowcategory[index],0)),"")</f>
        <v>FMCG\Food and Drink\Food\Prepared/Convenience/Frozen foods\Prepared/Convenience Foods\Pre-packed meats</v>
      </c>
      <c r="C66" s="18"/>
      <c r="D66" s="18">
        <f t="shared" ref="D66:D129" ca="1" si="2">IF(ISNUMBER(SEARCH(ps_search_adnowclientname,INDEX(nr_ad_client_name,ROW()-1))),MAX(INDIRECT(ADDRESS(1,COLUMN())&amp;":"&amp;ADDRESS(ROW()-1,COLUMN())))+1,"")</f>
        <v>65</v>
      </c>
      <c r="E66" s="18" t="str">
        <f ca="1">IFERROR(INDEX(nr_ad_client_name,MATCH(ROW()-1,xl_search_adnowclientname[index],0)),"")</f>
        <v>Aller Press</v>
      </c>
      <c r="F66" s="18"/>
      <c r="G66" s="18">
        <f t="shared" ref="G66:G129" ca="1" si="3">IF(ISNUMBER(SEARCH(ps_search_adnowcountry,INDEX(nr_ad_country,ROW()-1))),MAX(INDIRECT(ADDRESS(1,COLUMN())&amp;":"&amp;ADDRESS(ROW()-1,COLUMN())))+1,"")</f>
        <v>65</v>
      </c>
      <c r="H66" s="18" t="str">
        <f ca="1">IFERROR(INDEX(nr_ad_country,MATCH(ROW()-1,xl_search_adnowcountry[index],0)),"")</f>
        <v>Ireland</v>
      </c>
      <c r="I66" s="18"/>
      <c r="J66" s="18">
        <f ca="1">IF(ISNUMBER(SEARCH(ps_search_country_name,INDEX(xl_country[name],ROW()-1))),MAX(INDIRECT(ADDRESS(1,COLUMN())&amp;":"&amp;ADDRESS(ROW()-1,COLUMN())))+1,"")</f>
        <v>65</v>
      </c>
      <c r="K66" s="18" t="str">
        <f ca="1">IFERROR(INDEX(xl_country[name],MATCH(ROW()-1,xl_search_country[index],0)),"")</f>
        <v>Lebanon</v>
      </c>
      <c r="L66" s="18"/>
      <c r="M66" s="18">
        <f ca="1">IF(ISNUMBER(SEARCH(ps_search_language2,INDEX(xl_language[name],ROW()-1))),MAX(INDIRECT(ADDRESS(1,COLUMN())&amp;":"&amp;ADDRESS(ROW()-1,COLUMN())))+1,"")</f>
        <v>65</v>
      </c>
      <c r="N66" s="18" t="str">
        <f ca="1">IFERROR(INDEX(xl_language[name],MATCH(ROW()-1,xl_search_language2[index],0)),"")</f>
        <v>English (Jamaica)</v>
      </c>
      <c r="O66" s="18"/>
      <c r="P66" s="18">
        <f ca="1">IF(ISNUMBER(SEARCH(ps_search_language3,INDEX(xl_language[name],ROW()-1))),MAX(INDIRECT(ADDRESS(1,COLUMN())&amp;":"&amp;ADDRESS(ROW()-1,COLUMN())))+1,"")</f>
        <v>65</v>
      </c>
      <c r="Q66" s="18" t="str">
        <f ca="1">IFERROR(INDEX(xl_language[name],MATCH(ROW()-1,xl_search_language3[index],0)),"")</f>
        <v>English (Jamaica)</v>
      </c>
      <c r="R66" s="18"/>
      <c r="S66" s="18">
        <f ca="1">IF(ISNUMBER(SEARCH(ps_search_language4,INDEX(xl_language[name],ROW()-1))),MAX(INDIRECT(ADDRESS(1,COLUMN())&amp;":"&amp;ADDRESS(ROW()-1,COLUMN())))+1,"")</f>
        <v>65</v>
      </c>
      <c r="T66" s="18" t="str">
        <f ca="1">IFERROR(INDEX(xl_language[name],MATCH(ROW()-1,xl_search_language4[index],0)),"")</f>
        <v>English (Jamaica)</v>
      </c>
      <c r="U66" s="18"/>
      <c r="V66" s="18">
        <f ca="1">IF(ISNUMBER(SEARCH(ps_search_language5,INDEX(xl_language[name],ROW()-1))),MAX(INDIRECT(ADDRESS(1,COLUMN())&amp;":"&amp;ADDRESS(ROW()-1,COLUMN())))+1,"")</f>
        <v>65</v>
      </c>
      <c r="W66" s="18" t="str">
        <f ca="1">IFERROR(INDEX(xl_language[name],MATCH(ROW()-1,xl_search_language5[index],0)),"")</f>
        <v>English (Jamaica)</v>
      </c>
      <c r="X66" s="18"/>
      <c r="Y66" s="18">
        <f ca="1">IF(ISNUMBER(SEARCH(ps_search_language6,INDEX(xl_language[name],ROW()-1))),MAX(INDIRECT(ADDRESS(1,COLUMN())&amp;":"&amp;ADDRESS(ROW()-1,COLUMN())))+1,"")</f>
        <v>65</v>
      </c>
      <c r="Z66" s="18" t="str">
        <f ca="1">IFERROR(INDEX(xl_language[name],MATCH(ROW()-1,xl_search_language6[index],0)),"")</f>
        <v>English (Jamaica)</v>
      </c>
      <c r="AA66" s="18"/>
      <c r="AB66" s="18">
        <f ca="1">IF(ISNUMBER(SEARCH(ps_search_language7,INDEX(xl_language[name],ROW()-1))),MAX(INDIRECT(ADDRESS(1,COLUMN())&amp;":"&amp;ADDRESS(ROW()-1,COLUMN())))+1,"")</f>
        <v>65</v>
      </c>
      <c r="AC66" s="18" t="str">
        <f ca="1">IFERROR(INDEX(xl_language[name],MATCH(ROW()-1,xl_search_language7[index],0)),"")</f>
        <v>English (Jamaica)</v>
      </c>
      <c r="AD66" s="18"/>
      <c r="AE66" s="18">
        <f ca="1">IF(ISNUMBER(SEARCH(ps_search_language8,INDEX(xl_language[name],ROW()-1))),MAX(INDIRECT(ADDRESS(1,COLUMN())&amp;":"&amp;ADDRESS(ROW()-1,COLUMN())))+1,"")</f>
        <v>65</v>
      </c>
      <c r="AF66" s="18" t="str">
        <f ca="1">IFERROR(INDEX(xl_language[name],MATCH(ROW()-1,xl_search_language8[index],0)),"")</f>
        <v>English (Jamaica)</v>
      </c>
      <c r="AG66" s="18"/>
      <c r="AH66"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66" s="18" t="str">
        <f ca="1">IFERROR(INDEX(xl_quota_variable[item],MATCH(ROW()-1,xl_search_quota[index],0)),"")</f>
        <v/>
      </c>
      <c r="AJ66" s="18" t="str">
        <f ca="1">IFERROR(INDEX(xl_quota_variable[named_range],MATCH(ROW()-1,xl_search_quota[index],0)),"")</f>
        <v/>
      </c>
      <c r="AK66" s="18" t="str">
        <f ca="1">IFERROR(INDEX(xl_quota_variable[type],MATCH(ROW()-1,xl_search_quota[index],0)),"")</f>
        <v/>
      </c>
      <c r="AL66" s="18" t="str">
        <f ca="1">IFERROR(INDEX(xl_quota_variable[origin],MATCH(ROW()-1,xl_search_quota[index],0)),"")</f>
        <v/>
      </c>
      <c r="AM66" s="18" t="str">
        <f ca="1">IFERROR(INDEX(xl_quota_variable[region],MATCH(ROW()-1,xl_search_quota[index],0)),"")</f>
        <v/>
      </c>
    </row>
    <row r="67" spans="1:39">
      <c r="A67" s="18">
        <f ca="1">IF(ISNUMBER(SEARCH(ps_search_adnowcategory,INDEX(xl_project_category[address],ROW()-1))),MAX(INDIRECT(ADDRESS(1,COLUMN())&amp;":"&amp;ADDRESS(ROW()-1,COLUMN())))+1,"")</f>
        <v>66</v>
      </c>
      <c r="B67" s="18" t="str">
        <f ca="1">IFERROR(INDEX(xl_project_category[address],MATCH(ROW()-1,xl_search_adnowcategory[index],0)),"")</f>
        <v>FMCG\Food and Drink\Food\Prepared/Convenience/Frozen foods\Prepared/Convenience Foods\Prepackaged Meal/Dinner kit</v>
      </c>
      <c r="C67" s="18"/>
      <c r="D67" s="18">
        <f t="shared" ca="1" si="2"/>
        <v>66</v>
      </c>
      <c r="E67" s="18" t="str">
        <f ca="1">IFERROR(INDEX(nr_ad_client_name,MATCH(ROW()-1,xl_search_adnowclientname[index],0)),"")</f>
        <v>Allianz</v>
      </c>
      <c r="F67" s="18"/>
      <c r="G67" s="18">
        <f t="shared" ca="1" si="3"/>
        <v>66</v>
      </c>
      <c r="H67" s="18" t="str">
        <f ca="1">IFERROR(INDEX(nr_ad_country,MATCH(ROW()-1,xl_search_adnowcountry[index],0)),"")</f>
        <v>Israel</v>
      </c>
      <c r="I67" s="18"/>
      <c r="J67" s="18">
        <f ca="1">IF(ISNUMBER(SEARCH(ps_search_country_name,INDEX(xl_country[name],ROW()-1))),MAX(INDIRECT(ADDRESS(1,COLUMN())&amp;":"&amp;ADDRESS(ROW()-1,COLUMN())))+1,"")</f>
        <v>66</v>
      </c>
      <c r="K67" s="18" t="str">
        <f ca="1">IFERROR(INDEX(xl_country[name],MATCH(ROW()-1,xl_search_country[index],0)),"")</f>
        <v>Libya</v>
      </c>
      <c r="L67" s="18"/>
      <c r="M67" s="18">
        <f ca="1">IF(ISNUMBER(SEARCH(ps_search_language2,INDEX(xl_language[name],ROW()-1))),MAX(INDIRECT(ADDRESS(1,COLUMN())&amp;":"&amp;ADDRESS(ROW()-1,COLUMN())))+1,"")</f>
        <v>66</v>
      </c>
      <c r="N67" s="18" t="str">
        <f ca="1">IFERROR(INDEX(xl_language[name],MATCH(ROW()-1,xl_search_language2[index],0)),"")</f>
        <v>English (Malaysia)</v>
      </c>
      <c r="O67" s="18"/>
      <c r="P67" s="18">
        <f ca="1">IF(ISNUMBER(SEARCH(ps_search_language3,INDEX(xl_language[name],ROW()-1))),MAX(INDIRECT(ADDRESS(1,COLUMN())&amp;":"&amp;ADDRESS(ROW()-1,COLUMN())))+1,"")</f>
        <v>66</v>
      </c>
      <c r="Q67" s="18" t="str">
        <f ca="1">IFERROR(INDEX(xl_language[name],MATCH(ROW()-1,xl_search_language3[index],0)),"")</f>
        <v>English (Malaysia)</v>
      </c>
      <c r="R67" s="18"/>
      <c r="S67" s="18">
        <f ca="1">IF(ISNUMBER(SEARCH(ps_search_language4,INDEX(xl_language[name],ROW()-1))),MAX(INDIRECT(ADDRESS(1,COLUMN())&amp;":"&amp;ADDRESS(ROW()-1,COLUMN())))+1,"")</f>
        <v>66</v>
      </c>
      <c r="T67" s="18" t="str">
        <f ca="1">IFERROR(INDEX(xl_language[name],MATCH(ROW()-1,xl_search_language4[index],0)),"")</f>
        <v>English (Malaysia)</v>
      </c>
      <c r="U67" s="18"/>
      <c r="V67" s="18">
        <f ca="1">IF(ISNUMBER(SEARCH(ps_search_language5,INDEX(xl_language[name],ROW()-1))),MAX(INDIRECT(ADDRESS(1,COLUMN())&amp;":"&amp;ADDRESS(ROW()-1,COLUMN())))+1,"")</f>
        <v>66</v>
      </c>
      <c r="W67" s="18" t="str">
        <f ca="1">IFERROR(INDEX(xl_language[name],MATCH(ROW()-1,xl_search_language5[index],0)),"")</f>
        <v>English (Malaysia)</v>
      </c>
      <c r="X67" s="18"/>
      <c r="Y67" s="18">
        <f ca="1">IF(ISNUMBER(SEARCH(ps_search_language6,INDEX(xl_language[name],ROW()-1))),MAX(INDIRECT(ADDRESS(1,COLUMN())&amp;":"&amp;ADDRESS(ROW()-1,COLUMN())))+1,"")</f>
        <v>66</v>
      </c>
      <c r="Z67" s="18" t="str">
        <f ca="1">IFERROR(INDEX(xl_language[name],MATCH(ROW()-1,xl_search_language6[index],0)),"")</f>
        <v>English (Malaysia)</v>
      </c>
      <c r="AA67" s="18"/>
      <c r="AB67" s="18">
        <f ca="1">IF(ISNUMBER(SEARCH(ps_search_language7,INDEX(xl_language[name],ROW()-1))),MAX(INDIRECT(ADDRESS(1,COLUMN())&amp;":"&amp;ADDRESS(ROW()-1,COLUMN())))+1,"")</f>
        <v>66</v>
      </c>
      <c r="AC67" s="18" t="str">
        <f ca="1">IFERROR(INDEX(xl_language[name],MATCH(ROW()-1,xl_search_language7[index],0)),"")</f>
        <v>English (Malaysia)</v>
      </c>
      <c r="AD67" s="18"/>
      <c r="AE67" s="18">
        <f ca="1">IF(ISNUMBER(SEARCH(ps_search_language8,INDEX(xl_language[name],ROW()-1))),MAX(INDIRECT(ADDRESS(1,COLUMN())&amp;":"&amp;ADDRESS(ROW()-1,COLUMN())))+1,"")</f>
        <v>66</v>
      </c>
      <c r="AF67" s="18" t="str">
        <f ca="1">IFERROR(INDEX(xl_language[name],MATCH(ROW()-1,xl_search_language8[index],0)),"")</f>
        <v>English (Malaysia)</v>
      </c>
      <c r="AG67" s="18"/>
      <c r="AH67"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67" s="18" t="str">
        <f ca="1">IFERROR(INDEX(xl_quota_variable[item],MATCH(ROW()-1,xl_search_quota[index],0)),"")</f>
        <v/>
      </c>
      <c r="AJ67" s="18" t="str">
        <f ca="1">IFERROR(INDEX(xl_quota_variable[named_range],MATCH(ROW()-1,xl_search_quota[index],0)),"")</f>
        <v/>
      </c>
      <c r="AK67" s="18" t="str">
        <f ca="1">IFERROR(INDEX(xl_quota_variable[type],MATCH(ROW()-1,xl_search_quota[index],0)),"")</f>
        <v/>
      </c>
      <c r="AL67" s="18" t="str">
        <f ca="1">IFERROR(INDEX(xl_quota_variable[origin],MATCH(ROW()-1,xl_search_quota[index],0)),"")</f>
        <v/>
      </c>
      <c r="AM67" s="18" t="str">
        <f ca="1">IFERROR(INDEX(xl_quota_variable[region],MATCH(ROW()-1,xl_search_quota[index],0)),"")</f>
        <v/>
      </c>
    </row>
    <row r="68" spans="1:39">
      <c r="A68" s="18">
        <f ca="1">IF(ISNUMBER(SEARCH(ps_search_adnowcategory,INDEX(xl_project_category[address],ROW()-1))),MAX(INDIRECT(ADDRESS(1,COLUMN())&amp;":"&amp;ADDRESS(ROW()-1,COLUMN())))+1,"")</f>
        <v>67</v>
      </c>
      <c r="B68" s="18" t="str">
        <f ca="1">IFERROR(INDEX(xl_project_category[address],MATCH(ROW()-1,xl_search_adnowcategory[index],0)),"")</f>
        <v>FMCG\Food and Drink\Food\Prepared/Convenience/Frozen foods\Prepared/Convenience Foods\Tinned/Canned/packet food</v>
      </c>
      <c r="C68" s="18"/>
      <c r="D68" s="18">
        <f t="shared" ca="1" si="2"/>
        <v>67</v>
      </c>
      <c r="E68" s="18" t="str">
        <f ca="1">IFERROR(INDEX(nr_ad_client_name,MATCH(ROW()-1,xl_search_adnowclientname[index],0)),"")</f>
        <v>Allied Domecq</v>
      </c>
      <c r="F68" s="18"/>
      <c r="G68" s="18">
        <f t="shared" ca="1" si="3"/>
        <v>67</v>
      </c>
      <c r="H68" s="18" t="str">
        <f ca="1">IFERROR(INDEX(nr_ad_country,MATCH(ROW()-1,xl_search_adnowcountry[index],0)),"")</f>
        <v>Italy</v>
      </c>
      <c r="I68" s="18"/>
      <c r="J68" s="18">
        <f ca="1">IF(ISNUMBER(SEARCH(ps_search_country_name,INDEX(xl_country[name],ROW()-1))),MAX(INDIRECT(ADDRESS(1,COLUMN())&amp;":"&amp;ADDRESS(ROW()-1,COLUMN())))+1,"")</f>
        <v>67</v>
      </c>
      <c r="K68" s="18" t="str">
        <f ca="1">IFERROR(INDEX(xl_country[name],MATCH(ROW()-1,xl_search_country[index],0)),"")</f>
        <v>Liechtenstein</v>
      </c>
      <c r="L68" s="18"/>
      <c r="M68" s="18">
        <f ca="1">IF(ISNUMBER(SEARCH(ps_search_language2,INDEX(xl_language[name],ROW()-1))),MAX(INDIRECT(ADDRESS(1,COLUMN())&amp;":"&amp;ADDRESS(ROW()-1,COLUMN())))+1,"")</f>
        <v>67</v>
      </c>
      <c r="N68" s="18" t="str">
        <f ca="1">IFERROR(INDEX(xl_language[name],MATCH(ROW()-1,xl_search_language2[index],0)),"")</f>
        <v>English (New Zealand)</v>
      </c>
      <c r="O68" s="18"/>
      <c r="P68" s="18">
        <f ca="1">IF(ISNUMBER(SEARCH(ps_search_language3,INDEX(xl_language[name],ROW()-1))),MAX(INDIRECT(ADDRESS(1,COLUMN())&amp;":"&amp;ADDRESS(ROW()-1,COLUMN())))+1,"")</f>
        <v>67</v>
      </c>
      <c r="Q68" s="18" t="str">
        <f ca="1">IFERROR(INDEX(xl_language[name],MATCH(ROW()-1,xl_search_language3[index],0)),"")</f>
        <v>English (New Zealand)</v>
      </c>
      <c r="R68" s="18"/>
      <c r="S68" s="18">
        <f ca="1">IF(ISNUMBER(SEARCH(ps_search_language4,INDEX(xl_language[name],ROW()-1))),MAX(INDIRECT(ADDRESS(1,COLUMN())&amp;":"&amp;ADDRESS(ROW()-1,COLUMN())))+1,"")</f>
        <v>67</v>
      </c>
      <c r="T68" s="18" t="str">
        <f ca="1">IFERROR(INDEX(xl_language[name],MATCH(ROW()-1,xl_search_language4[index],0)),"")</f>
        <v>English (New Zealand)</v>
      </c>
      <c r="U68" s="18"/>
      <c r="V68" s="18">
        <f ca="1">IF(ISNUMBER(SEARCH(ps_search_language5,INDEX(xl_language[name],ROW()-1))),MAX(INDIRECT(ADDRESS(1,COLUMN())&amp;":"&amp;ADDRESS(ROW()-1,COLUMN())))+1,"")</f>
        <v>67</v>
      </c>
      <c r="W68" s="18" t="str">
        <f ca="1">IFERROR(INDEX(xl_language[name],MATCH(ROW()-1,xl_search_language5[index],0)),"")</f>
        <v>English (New Zealand)</v>
      </c>
      <c r="X68" s="18"/>
      <c r="Y68" s="18">
        <f ca="1">IF(ISNUMBER(SEARCH(ps_search_language6,INDEX(xl_language[name],ROW()-1))),MAX(INDIRECT(ADDRESS(1,COLUMN())&amp;":"&amp;ADDRESS(ROW()-1,COLUMN())))+1,"")</f>
        <v>67</v>
      </c>
      <c r="Z68" s="18" t="str">
        <f ca="1">IFERROR(INDEX(xl_language[name],MATCH(ROW()-1,xl_search_language6[index],0)),"")</f>
        <v>English (New Zealand)</v>
      </c>
      <c r="AA68" s="18"/>
      <c r="AB68" s="18">
        <f ca="1">IF(ISNUMBER(SEARCH(ps_search_language7,INDEX(xl_language[name],ROW()-1))),MAX(INDIRECT(ADDRESS(1,COLUMN())&amp;":"&amp;ADDRESS(ROW()-1,COLUMN())))+1,"")</f>
        <v>67</v>
      </c>
      <c r="AC68" s="18" t="str">
        <f ca="1">IFERROR(INDEX(xl_language[name],MATCH(ROW()-1,xl_search_language7[index],0)),"")</f>
        <v>English (New Zealand)</v>
      </c>
      <c r="AD68" s="18"/>
      <c r="AE68" s="18">
        <f ca="1">IF(ISNUMBER(SEARCH(ps_search_language8,INDEX(xl_language[name],ROW()-1))),MAX(INDIRECT(ADDRESS(1,COLUMN())&amp;":"&amp;ADDRESS(ROW()-1,COLUMN())))+1,"")</f>
        <v>67</v>
      </c>
      <c r="AF68" s="18" t="str">
        <f ca="1">IFERROR(INDEX(xl_language[name],MATCH(ROW()-1,xl_search_language8[index],0)),"")</f>
        <v>English (New Zealand)</v>
      </c>
      <c r="AG68" s="18"/>
      <c r="AH68"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68" s="18" t="str">
        <f ca="1">IFERROR(INDEX(xl_quota_variable[item],MATCH(ROW()-1,xl_search_quota[index],0)),"")</f>
        <v/>
      </c>
      <c r="AJ68" s="18" t="str">
        <f ca="1">IFERROR(INDEX(xl_quota_variable[named_range],MATCH(ROW()-1,xl_search_quota[index],0)),"")</f>
        <v/>
      </c>
      <c r="AK68" s="18" t="str">
        <f ca="1">IFERROR(INDEX(xl_quota_variable[type],MATCH(ROW()-1,xl_search_quota[index],0)),"")</f>
        <v/>
      </c>
      <c r="AL68" s="18" t="str">
        <f ca="1">IFERROR(INDEX(xl_quota_variable[origin],MATCH(ROW()-1,xl_search_quota[index],0)),"")</f>
        <v/>
      </c>
      <c r="AM68" s="18" t="str">
        <f ca="1">IFERROR(INDEX(xl_quota_variable[region],MATCH(ROW()-1,xl_search_quota[index],0)),"")</f>
        <v/>
      </c>
    </row>
    <row r="69" spans="1:39">
      <c r="A69" s="18">
        <f ca="1">IF(ISNUMBER(SEARCH(ps_search_adnowcategory,INDEX(xl_project_category[address],ROW()-1))),MAX(INDIRECT(ADDRESS(1,COLUMN())&amp;":"&amp;ADDRESS(ROW()-1,COLUMN())))+1,"")</f>
        <v>68</v>
      </c>
      <c r="B69" s="18" t="str">
        <f ca="1">IFERROR(INDEX(xl_project_category[address],MATCH(ROW()-1,xl_search_adnowcategory[index],0)),"")</f>
        <v>FMCG\Food and Drink\Food\Savoury</v>
      </c>
      <c r="C69" s="18"/>
      <c r="D69" s="18">
        <f t="shared" ca="1" si="2"/>
        <v>68</v>
      </c>
      <c r="E69" s="18" t="str">
        <f ca="1">IFERROR(INDEX(nr_ad_client_name,MATCH(ROW()-1,xl_search_adnowclientname[index],0)),"")</f>
        <v>Allied Lyons</v>
      </c>
      <c r="F69" s="18"/>
      <c r="G69" s="18">
        <f t="shared" ca="1" si="3"/>
        <v>68</v>
      </c>
      <c r="H69" s="18" t="str">
        <f ca="1">IFERROR(INDEX(nr_ad_country,MATCH(ROW()-1,xl_search_adnowcountry[index],0)),"")</f>
        <v>Ivory Coast</v>
      </c>
      <c r="I69" s="18"/>
      <c r="J69" s="18">
        <f ca="1">IF(ISNUMBER(SEARCH(ps_search_country_name,INDEX(xl_country[name],ROW()-1))),MAX(INDIRECT(ADDRESS(1,COLUMN())&amp;":"&amp;ADDRESS(ROW()-1,COLUMN())))+1,"")</f>
        <v>68</v>
      </c>
      <c r="K69" s="18" t="str">
        <f ca="1">IFERROR(INDEX(xl_country[name],MATCH(ROW()-1,xl_search_country[index],0)),"")</f>
        <v>Lithuania</v>
      </c>
      <c r="L69" s="18"/>
      <c r="M69" s="18">
        <f ca="1">IF(ISNUMBER(SEARCH(ps_search_language2,INDEX(xl_language[name],ROW()-1))),MAX(INDIRECT(ADDRESS(1,COLUMN())&amp;":"&amp;ADDRESS(ROW()-1,COLUMN())))+1,"")</f>
        <v>68</v>
      </c>
      <c r="N69" s="18" t="str">
        <f ca="1">IFERROR(INDEX(xl_language[name],MATCH(ROW()-1,xl_search_language2[index],0)),"")</f>
        <v>English (Republic of the Philippines)</v>
      </c>
      <c r="O69" s="18"/>
      <c r="P69" s="18">
        <f ca="1">IF(ISNUMBER(SEARCH(ps_search_language3,INDEX(xl_language[name],ROW()-1))),MAX(INDIRECT(ADDRESS(1,COLUMN())&amp;":"&amp;ADDRESS(ROW()-1,COLUMN())))+1,"")</f>
        <v>68</v>
      </c>
      <c r="Q69" s="18" t="str">
        <f ca="1">IFERROR(INDEX(xl_language[name],MATCH(ROW()-1,xl_search_language3[index],0)),"")</f>
        <v>English (Republic of the Philippines)</v>
      </c>
      <c r="R69" s="18"/>
      <c r="S69" s="18">
        <f ca="1">IF(ISNUMBER(SEARCH(ps_search_language4,INDEX(xl_language[name],ROW()-1))),MAX(INDIRECT(ADDRESS(1,COLUMN())&amp;":"&amp;ADDRESS(ROW()-1,COLUMN())))+1,"")</f>
        <v>68</v>
      </c>
      <c r="T69" s="18" t="str">
        <f ca="1">IFERROR(INDEX(xl_language[name],MATCH(ROW()-1,xl_search_language4[index],0)),"")</f>
        <v>English (Republic of the Philippines)</v>
      </c>
      <c r="U69" s="18"/>
      <c r="V69" s="18">
        <f ca="1">IF(ISNUMBER(SEARCH(ps_search_language5,INDEX(xl_language[name],ROW()-1))),MAX(INDIRECT(ADDRESS(1,COLUMN())&amp;":"&amp;ADDRESS(ROW()-1,COLUMN())))+1,"")</f>
        <v>68</v>
      </c>
      <c r="W69" s="18" t="str">
        <f ca="1">IFERROR(INDEX(xl_language[name],MATCH(ROW()-1,xl_search_language5[index],0)),"")</f>
        <v>English (Republic of the Philippines)</v>
      </c>
      <c r="X69" s="18"/>
      <c r="Y69" s="18">
        <f ca="1">IF(ISNUMBER(SEARCH(ps_search_language6,INDEX(xl_language[name],ROW()-1))),MAX(INDIRECT(ADDRESS(1,COLUMN())&amp;":"&amp;ADDRESS(ROW()-1,COLUMN())))+1,"")</f>
        <v>68</v>
      </c>
      <c r="Z69" s="18" t="str">
        <f ca="1">IFERROR(INDEX(xl_language[name],MATCH(ROW()-1,xl_search_language6[index],0)),"")</f>
        <v>English (Republic of the Philippines)</v>
      </c>
      <c r="AA69" s="18"/>
      <c r="AB69" s="18">
        <f ca="1">IF(ISNUMBER(SEARCH(ps_search_language7,INDEX(xl_language[name],ROW()-1))),MAX(INDIRECT(ADDRESS(1,COLUMN())&amp;":"&amp;ADDRESS(ROW()-1,COLUMN())))+1,"")</f>
        <v>68</v>
      </c>
      <c r="AC69" s="18" t="str">
        <f ca="1">IFERROR(INDEX(xl_language[name],MATCH(ROW()-1,xl_search_language7[index],0)),"")</f>
        <v>English (Republic of the Philippines)</v>
      </c>
      <c r="AD69" s="18"/>
      <c r="AE69" s="18">
        <f ca="1">IF(ISNUMBER(SEARCH(ps_search_language8,INDEX(xl_language[name],ROW()-1))),MAX(INDIRECT(ADDRESS(1,COLUMN())&amp;":"&amp;ADDRESS(ROW()-1,COLUMN())))+1,"")</f>
        <v>68</v>
      </c>
      <c r="AF69" s="18" t="str">
        <f ca="1">IFERROR(INDEX(xl_language[name],MATCH(ROW()-1,xl_search_language8[index],0)),"")</f>
        <v>English (Republic of the Philippines)</v>
      </c>
      <c r="AG69" s="18"/>
      <c r="AH69"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69" s="18" t="str">
        <f ca="1">IFERROR(INDEX(xl_quota_variable[item],MATCH(ROW()-1,xl_search_quota[index],0)),"")</f>
        <v/>
      </c>
      <c r="AJ69" s="18" t="str">
        <f ca="1">IFERROR(INDEX(xl_quota_variable[named_range],MATCH(ROW()-1,xl_search_quota[index],0)),"")</f>
        <v/>
      </c>
      <c r="AK69" s="18" t="str">
        <f ca="1">IFERROR(INDEX(xl_quota_variable[type],MATCH(ROW()-1,xl_search_quota[index],0)),"")</f>
        <v/>
      </c>
      <c r="AL69" s="18" t="str">
        <f ca="1">IFERROR(INDEX(xl_quota_variable[origin],MATCH(ROW()-1,xl_search_quota[index],0)),"")</f>
        <v/>
      </c>
      <c r="AM69" s="18" t="str">
        <f ca="1">IFERROR(INDEX(xl_quota_variable[region],MATCH(ROW()-1,xl_search_quota[index],0)),"")</f>
        <v/>
      </c>
    </row>
    <row r="70" spans="1:39">
      <c r="A70" s="18">
        <f ca="1">IF(ISNUMBER(SEARCH(ps_search_adnowcategory,INDEX(xl_project_category[address],ROW()-1))),MAX(INDIRECT(ADDRESS(1,COLUMN())&amp;":"&amp;ADDRESS(ROW()-1,COLUMN())))+1,"")</f>
        <v>69</v>
      </c>
      <c r="B70" s="18" t="str">
        <f ca="1">IFERROR(INDEX(xl_project_category[address],MATCH(ROW()-1,xl_search_adnowcategory[index],0)),"")</f>
        <v>FMCG\Food and Drink\Food\Savoury\Savoury Bouillon</v>
      </c>
      <c r="C70" s="18"/>
      <c r="D70" s="18">
        <f t="shared" ca="1" si="2"/>
        <v>69</v>
      </c>
      <c r="E70" s="18" t="str">
        <f ca="1">IFERROR(INDEX(nr_ad_client_name,MATCH(ROW()-1,xl_search_adnowclientname[index],0)),"")</f>
        <v>Allstate</v>
      </c>
      <c r="F70" s="18"/>
      <c r="G70" s="18">
        <f t="shared" ca="1" si="3"/>
        <v>69</v>
      </c>
      <c r="H70" s="18" t="str">
        <f ca="1">IFERROR(INDEX(nr_ad_country,MATCH(ROW()-1,xl_search_adnowcountry[index],0)),"")</f>
        <v>Jamaica</v>
      </c>
      <c r="I70" s="18"/>
      <c r="J70" s="18">
        <f ca="1">IF(ISNUMBER(SEARCH(ps_search_country_name,INDEX(xl_country[name],ROW()-1))),MAX(INDIRECT(ADDRESS(1,COLUMN())&amp;":"&amp;ADDRESS(ROW()-1,COLUMN())))+1,"")</f>
        <v>69</v>
      </c>
      <c r="K70" s="18" t="str">
        <f ca="1">IFERROR(INDEX(xl_country[name],MATCH(ROW()-1,xl_search_country[index],0)),"")</f>
        <v>Luxembourg</v>
      </c>
      <c r="L70" s="18"/>
      <c r="M70" s="18">
        <f ca="1">IF(ISNUMBER(SEARCH(ps_search_language2,INDEX(xl_language[name],ROW()-1))),MAX(INDIRECT(ADDRESS(1,COLUMN())&amp;":"&amp;ADDRESS(ROW()-1,COLUMN())))+1,"")</f>
        <v>69</v>
      </c>
      <c r="N70" s="18" t="str">
        <f ca="1">IFERROR(INDEX(xl_language[name],MATCH(ROW()-1,xl_search_language2[index],0)),"")</f>
        <v>English (Singapore)</v>
      </c>
      <c r="O70" s="18"/>
      <c r="P70" s="18">
        <f ca="1">IF(ISNUMBER(SEARCH(ps_search_language3,INDEX(xl_language[name],ROW()-1))),MAX(INDIRECT(ADDRESS(1,COLUMN())&amp;":"&amp;ADDRESS(ROW()-1,COLUMN())))+1,"")</f>
        <v>69</v>
      </c>
      <c r="Q70" s="18" t="str">
        <f ca="1">IFERROR(INDEX(xl_language[name],MATCH(ROW()-1,xl_search_language3[index],0)),"")</f>
        <v>English (Singapore)</v>
      </c>
      <c r="R70" s="18"/>
      <c r="S70" s="18">
        <f ca="1">IF(ISNUMBER(SEARCH(ps_search_language4,INDEX(xl_language[name],ROW()-1))),MAX(INDIRECT(ADDRESS(1,COLUMN())&amp;":"&amp;ADDRESS(ROW()-1,COLUMN())))+1,"")</f>
        <v>69</v>
      </c>
      <c r="T70" s="18" t="str">
        <f ca="1">IFERROR(INDEX(xl_language[name],MATCH(ROW()-1,xl_search_language4[index],0)),"")</f>
        <v>English (Singapore)</v>
      </c>
      <c r="U70" s="18"/>
      <c r="V70" s="18">
        <f ca="1">IF(ISNUMBER(SEARCH(ps_search_language5,INDEX(xl_language[name],ROW()-1))),MAX(INDIRECT(ADDRESS(1,COLUMN())&amp;":"&amp;ADDRESS(ROW()-1,COLUMN())))+1,"")</f>
        <v>69</v>
      </c>
      <c r="W70" s="18" t="str">
        <f ca="1">IFERROR(INDEX(xl_language[name],MATCH(ROW()-1,xl_search_language5[index],0)),"")</f>
        <v>English (Singapore)</v>
      </c>
      <c r="X70" s="18"/>
      <c r="Y70" s="18">
        <f ca="1">IF(ISNUMBER(SEARCH(ps_search_language6,INDEX(xl_language[name],ROW()-1))),MAX(INDIRECT(ADDRESS(1,COLUMN())&amp;":"&amp;ADDRESS(ROW()-1,COLUMN())))+1,"")</f>
        <v>69</v>
      </c>
      <c r="Z70" s="18" t="str">
        <f ca="1">IFERROR(INDEX(xl_language[name],MATCH(ROW()-1,xl_search_language6[index],0)),"")</f>
        <v>English (Singapore)</v>
      </c>
      <c r="AA70" s="18"/>
      <c r="AB70" s="18">
        <f ca="1">IF(ISNUMBER(SEARCH(ps_search_language7,INDEX(xl_language[name],ROW()-1))),MAX(INDIRECT(ADDRESS(1,COLUMN())&amp;":"&amp;ADDRESS(ROW()-1,COLUMN())))+1,"")</f>
        <v>69</v>
      </c>
      <c r="AC70" s="18" t="str">
        <f ca="1">IFERROR(INDEX(xl_language[name],MATCH(ROW()-1,xl_search_language7[index],0)),"")</f>
        <v>English (Singapore)</v>
      </c>
      <c r="AD70" s="18"/>
      <c r="AE70" s="18">
        <f ca="1">IF(ISNUMBER(SEARCH(ps_search_language8,INDEX(xl_language[name],ROW()-1))),MAX(INDIRECT(ADDRESS(1,COLUMN())&amp;":"&amp;ADDRESS(ROW()-1,COLUMN())))+1,"")</f>
        <v>69</v>
      </c>
      <c r="AF70" s="18" t="str">
        <f ca="1">IFERROR(INDEX(xl_language[name],MATCH(ROW()-1,xl_search_language8[index],0)),"")</f>
        <v>English (Singapore)</v>
      </c>
      <c r="AG70" s="18"/>
      <c r="AH70"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70" s="18" t="str">
        <f ca="1">IFERROR(INDEX(xl_quota_variable[item],MATCH(ROW()-1,xl_search_quota[index],0)),"")</f>
        <v/>
      </c>
      <c r="AJ70" s="18" t="str">
        <f ca="1">IFERROR(INDEX(xl_quota_variable[named_range],MATCH(ROW()-1,xl_search_quota[index],0)),"")</f>
        <v/>
      </c>
      <c r="AK70" s="18" t="str">
        <f ca="1">IFERROR(INDEX(xl_quota_variable[type],MATCH(ROW()-1,xl_search_quota[index],0)),"")</f>
        <v/>
      </c>
      <c r="AL70" s="18" t="str">
        <f ca="1">IFERROR(INDEX(xl_quota_variable[origin],MATCH(ROW()-1,xl_search_quota[index],0)),"")</f>
        <v/>
      </c>
      <c r="AM70" s="18" t="str">
        <f ca="1">IFERROR(INDEX(xl_quota_variable[region],MATCH(ROW()-1,xl_search_quota[index],0)),"")</f>
        <v/>
      </c>
    </row>
    <row r="71" spans="1:39">
      <c r="A71" s="18">
        <f ca="1">IF(ISNUMBER(SEARCH(ps_search_adnowcategory,INDEX(xl_project_category[address],ROW()-1))),MAX(INDIRECT(ADDRESS(1,COLUMN())&amp;":"&amp;ADDRESS(ROW()-1,COLUMN())))+1,"")</f>
        <v>70</v>
      </c>
      <c r="B71" s="18" t="str">
        <f ca="1">IFERROR(INDEX(xl_project_category[address],MATCH(ROW()-1,xl_search_adnowcategory[index],0)),"")</f>
        <v>FMCG\Food and Drink\Food\Savoury\Savoury Hot Sauces</v>
      </c>
      <c r="C71" s="18"/>
      <c r="D71" s="18">
        <f t="shared" ca="1" si="2"/>
        <v>70</v>
      </c>
      <c r="E71" s="18" t="str">
        <f ca="1">IFERROR(INDEX(nr_ad_client_name,MATCH(ROW()-1,xl_search_adnowclientname[index],0)),"")</f>
        <v>Almacenes Paris</v>
      </c>
      <c r="F71" s="18"/>
      <c r="G71" s="18">
        <f t="shared" ca="1" si="3"/>
        <v>70</v>
      </c>
      <c r="H71" s="18" t="str">
        <f ca="1">IFERROR(INDEX(nr_ad_country,MATCH(ROW()-1,xl_search_adnowcountry[index],0)),"")</f>
        <v>Japan</v>
      </c>
      <c r="I71" s="18"/>
      <c r="J71" s="18">
        <f ca="1">IF(ISNUMBER(SEARCH(ps_search_country_name,INDEX(xl_country[name],ROW()-1))),MAX(INDIRECT(ADDRESS(1,COLUMN())&amp;":"&amp;ADDRESS(ROW()-1,COLUMN())))+1,"")</f>
        <v>70</v>
      </c>
      <c r="K71" s="18" t="str">
        <f ca="1">IFERROR(INDEX(xl_country[name],MATCH(ROW()-1,xl_search_country[index],0)),"")</f>
        <v>Macao S.A.R.</v>
      </c>
      <c r="L71" s="18"/>
      <c r="M71" s="18">
        <f ca="1">IF(ISNUMBER(SEARCH(ps_search_language2,INDEX(xl_language[name],ROW()-1))),MAX(INDIRECT(ADDRESS(1,COLUMN())&amp;":"&amp;ADDRESS(ROW()-1,COLUMN())))+1,"")</f>
        <v>70</v>
      </c>
      <c r="N71" s="18" t="str">
        <f ca="1">IFERROR(INDEX(xl_language[name],MATCH(ROW()-1,xl_search_language2[index],0)),"")</f>
        <v>English (South Africa)</v>
      </c>
      <c r="O71" s="18"/>
      <c r="P71" s="18">
        <f ca="1">IF(ISNUMBER(SEARCH(ps_search_language3,INDEX(xl_language[name],ROW()-1))),MAX(INDIRECT(ADDRESS(1,COLUMN())&amp;":"&amp;ADDRESS(ROW()-1,COLUMN())))+1,"")</f>
        <v>70</v>
      </c>
      <c r="Q71" s="18" t="str">
        <f ca="1">IFERROR(INDEX(xl_language[name],MATCH(ROW()-1,xl_search_language3[index],0)),"")</f>
        <v>English (South Africa)</v>
      </c>
      <c r="R71" s="18"/>
      <c r="S71" s="18">
        <f ca="1">IF(ISNUMBER(SEARCH(ps_search_language4,INDEX(xl_language[name],ROW()-1))),MAX(INDIRECT(ADDRESS(1,COLUMN())&amp;":"&amp;ADDRESS(ROW()-1,COLUMN())))+1,"")</f>
        <v>70</v>
      </c>
      <c r="T71" s="18" t="str">
        <f ca="1">IFERROR(INDEX(xl_language[name],MATCH(ROW()-1,xl_search_language4[index],0)),"")</f>
        <v>English (South Africa)</v>
      </c>
      <c r="U71" s="18"/>
      <c r="V71" s="18">
        <f ca="1">IF(ISNUMBER(SEARCH(ps_search_language5,INDEX(xl_language[name],ROW()-1))),MAX(INDIRECT(ADDRESS(1,COLUMN())&amp;":"&amp;ADDRESS(ROW()-1,COLUMN())))+1,"")</f>
        <v>70</v>
      </c>
      <c r="W71" s="18" t="str">
        <f ca="1">IFERROR(INDEX(xl_language[name],MATCH(ROW()-1,xl_search_language5[index],0)),"")</f>
        <v>English (South Africa)</v>
      </c>
      <c r="X71" s="18"/>
      <c r="Y71" s="18">
        <f ca="1">IF(ISNUMBER(SEARCH(ps_search_language6,INDEX(xl_language[name],ROW()-1))),MAX(INDIRECT(ADDRESS(1,COLUMN())&amp;":"&amp;ADDRESS(ROW()-1,COLUMN())))+1,"")</f>
        <v>70</v>
      </c>
      <c r="Z71" s="18" t="str">
        <f ca="1">IFERROR(INDEX(xl_language[name],MATCH(ROW()-1,xl_search_language6[index],0)),"")</f>
        <v>English (South Africa)</v>
      </c>
      <c r="AA71" s="18"/>
      <c r="AB71" s="18">
        <f ca="1">IF(ISNUMBER(SEARCH(ps_search_language7,INDEX(xl_language[name],ROW()-1))),MAX(INDIRECT(ADDRESS(1,COLUMN())&amp;":"&amp;ADDRESS(ROW()-1,COLUMN())))+1,"")</f>
        <v>70</v>
      </c>
      <c r="AC71" s="18" t="str">
        <f ca="1">IFERROR(INDEX(xl_language[name],MATCH(ROW()-1,xl_search_language7[index],0)),"")</f>
        <v>English (South Africa)</v>
      </c>
      <c r="AD71" s="18"/>
      <c r="AE71" s="18">
        <f ca="1">IF(ISNUMBER(SEARCH(ps_search_language8,INDEX(xl_language[name],ROW()-1))),MAX(INDIRECT(ADDRESS(1,COLUMN())&amp;":"&amp;ADDRESS(ROW()-1,COLUMN())))+1,"")</f>
        <v>70</v>
      </c>
      <c r="AF71" s="18" t="str">
        <f ca="1">IFERROR(INDEX(xl_language[name],MATCH(ROW()-1,xl_search_language8[index],0)),"")</f>
        <v>English (South Africa)</v>
      </c>
      <c r="AG71" s="18"/>
      <c r="AH71"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71" s="18" t="str">
        <f ca="1">IFERROR(INDEX(xl_quota_variable[item],MATCH(ROW()-1,xl_search_quota[index],0)),"")</f>
        <v/>
      </c>
      <c r="AJ71" s="18" t="str">
        <f ca="1">IFERROR(INDEX(xl_quota_variable[named_range],MATCH(ROW()-1,xl_search_quota[index],0)),"")</f>
        <v/>
      </c>
      <c r="AK71" s="18" t="str">
        <f ca="1">IFERROR(INDEX(xl_quota_variable[type],MATCH(ROW()-1,xl_search_quota[index],0)),"")</f>
        <v/>
      </c>
      <c r="AL71" s="18" t="str">
        <f ca="1">IFERROR(INDEX(xl_quota_variable[origin],MATCH(ROW()-1,xl_search_quota[index],0)),"")</f>
        <v/>
      </c>
      <c r="AM71" s="18" t="str">
        <f ca="1">IFERROR(INDEX(xl_quota_variable[region],MATCH(ROW()-1,xl_search_quota[index],0)),"")</f>
        <v/>
      </c>
    </row>
    <row r="72" spans="1:39">
      <c r="A72" s="18">
        <f ca="1">IF(ISNUMBER(SEARCH(ps_search_adnowcategory,INDEX(xl_project_category[address],ROW()-1))),MAX(INDIRECT(ADDRESS(1,COLUMN())&amp;":"&amp;ADDRESS(ROW()-1,COLUMN())))+1,"")</f>
        <v>71</v>
      </c>
      <c r="B72" s="18" t="str">
        <f ca="1">IFERROR(INDEX(xl_project_category[address],MATCH(ROW()-1,xl_search_adnowcategory[index],0)),"")</f>
        <v>FMCG\Food and Drink\Food\Savoury\Savoury Seasonings</v>
      </c>
      <c r="C72" s="18"/>
      <c r="D72" s="18">
        <f t="shared" ca="1" si="2"/>
        <v>71</v>
      </c>
      <c r="E72" s="18" t="str">
        <f ca="1">IFERROR(INDEX(nr_ad_client_name,MATCH(ROW()-1,xl_search_adnowclientname[index],0)),"")</f>
        <v>Almirall</v>
      </c>
      <c r="F72" s="18"/>
      <c r="G72" s="18">
        <f t="shared" ca="1" si="3"/>
        <v>71</v>
      </c>
      <c r="H72" s="18" t="str">
        <f ca="1">IFERROR(INDEX(nr_ad_country,MATCH(ROW()-1,xl_search_adnowcountry[index],0)),"")</f>
        <v>Jordan</v>
      </c>
      <c r="I72" s="18"/>
      <c r="J72" s="18">
        <f ca="1">IF(ISNUMBER(SEARCH(ps_search_country_name,INDEX(xl_country[name],ROW()-1))),MAX(INDIRECT(ADDRESS(1,COLUMN())&amp;":"&amp;ADDRESS(ROW()-1,COLUMN())))+1,"")</f>
        <v>71</v>
      </c>
      <c r="K72" s="18" t="str">
        <f ca="1">IFERROR(INDEX(xl_country[name],MATCH(ROW()-1,xl_search_country[index],0)),"")</f>
        <v>Macedonia (FYROM)</v>
      </c>
      <c r="L72" s="18"/>
      <c r="M72" s="18">
        <f ca="1">IF(ISNUMBER(SEARCH(ps_search_language2,INDEX(xl_language[name],ROW()-1))),MAX(INDIRECT(ADDRESS(1,COLUMN())&amp;":"&amp;ADDRESS(ROW()-1,COLUMN())))+1,"")</f>
        <v>71</v>
      </c>
      <c r="N72" s="18" t="str">
        <f ca="1">IFERROR(INDEX(xl_language[name],MATCH(ROW()-1,xl_search_language2[index],0)),"")</f>
        <v>English (Trinidad and Tobago)</v>
      </c>
      <c r="O72" s="18"/>
      <c r="P72" s="18">
        <f ca="1">IF(ISNUMBER(SEARCH(ps_search_language3,INDEX(xl_language[name],ROW()-1))),MAX(INDIRECT(ADDRESS(1,COLUMN())&amp;":"&amp;ADDRESS(ROW()-1,COLUMN())))+1,"")</f>
        <v>71</v>
      </c>
      <c r="Q72" s="18" t="str">
        <f ca="1">IFERROR(INDEX(xl_language[name],MATCH(ROW()-1,xl_search_language3[index],0)),"")</f>
        <v>English (Trinidad and Tobago)</v>
      </c>
      <c r="R72" s="18"/>
      <c r="S72" s="18">
        <f ca="1">IF(ISNUMBER(SEARCH(ps_search_language4,INDEX(xl_language[name],ROW()-1))),MAX(INDIRECT(ADDRESS(1,COLUMN())&amp;":"&amp;ADDRESS(ROW()-1,COLUMN())))+1,"")</f>
        <v>71</v>
      </c>
      <c r="T72" s="18" t="str">
        <f ca="1">IFERROR(INDEX(xl_language[name],MATCH(ROW()-1,xl_search_language4[index],0)),"")</f>
        <v>English (Trinidad and Tobago)</v>
      </c>
      <c r="U72" s="18"/>
      <c r="V72" s="18">
        <f ca="1">IF(ISNUMBER(SEARCH(ps_search_language5,INDEX(xl_language[name],ROW()-1))),MAX(INDIRECT(ADDRESS(1,COLUMN())&amp;":"&amp;ADDRESS(ROW()-1,COLUMN())))+1,"")</f>
        <v>71</v>
      </c>
      <c r="W72" s="18" t="str">
        <f ca="1">IFERROR(INDEX(xl_language[name],MATCH(ROW()-1,xl_search_language5[index],0)),"")</f>
        <v>English (Trinidad and Tobago)</v>
      </c>
      <c r="X72" s="18"/>
      <c r="Y72" s="18">
        <f ca="1">IF(ISNUMBER(SEARCH(ps_search_language6,INDEX(xl_language[name],ROW()-1))),MAX(INDIRECT(ADDRESS(1,COLUMN())&amp;":"&amp;ADDRESS(ROW()-1,COLUMN())))+1,"")</f>
        <v>71</v>
      </c>
      <c r="Z72" s="18" t="str">
        <f ca="1">IFERROR(INDEX(xl_language[name],MATCH(ROW()-1,xl_search_language6[index],0)),"")</f>
        <v>English (Trinidad and Tobago)</v>
      </c>
      <c r="AA72" s="18"/>
      <c r="AB72" s="18">
        <f ca="1">IF(ISNUMBER(SEARCH(ps_search_language7,INDEX(xl_language[name],ROW()-1))),MAX(INDIRECT(ADDRESS(1,COLUMN())&amp;":"&amp;ADDRESS(ROW()-1,COLUMN())))+1,"")</f>
        <v>71</v>
      </c>
      <c r="AC72" s="18" t="str">
        <f ca="1">IFERROR(INDEX(xl_language[name],MATCH(ROW()-1,xl_search_language7[index],0)),"")</f>
        <v>English (Trinidad and Tobago)</v>
      </c>
      <c r="AD72" s="18"/>
      <c r="AE72" s="18">
        <f ca="1">IF(ISNUMBER(SEARCH(ps_search_language8,INDEX(xl_language[name],ROW()-1))),MAX(INDIRECT(ADDRESS(1,COLUMN())&amp;":"&amp;ADDRESS(ROW()-1,COLUMN())))+1,"")</f>
        <v>71</v>
      </c>
      <c r="AF72" s="18" t="str">
        <f ca="1">IFERROR(INDEX(xl_language[name],MATCH(ROW()-1,xl_search_language8[index],0)),"")</f>
        <v>English (Trinidad and Tobago)</v>
      </c>
      <c r="AG72" s="18"/>
      <c r="AH72"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72" s="18" t="str">
        <f ca="1">IFERROR(INDEX(xl_quota_variable[item],MATCH(ROW()-1,xl_search_quota[index],0)),"")</f>
        <v/>
      </c>
      <c r="AJ72" s="18" t="str">
        <f ca="1">IFERROR(INDEX(xl_quota_variable[named_range],MATCH(ROW()-1,xl_search_quota[index],0)),"")</f>
        <v/>
      </c>
      <c r="AK72" s="18" t="str">
        <f ca="1">IFERROR(INDEX(xl_quota_variable[type],MATCH(ROW()-1,xl_search_quota[index],0)),"")</f>
        <v/>
      </c>
      <c r="AL72" s="18" t="str">
        <f ca="1">IFERROR(INDEX(xl_quota_variable[origin],MATCH(ROW()-1,xl_search_quota[index],0)),"")</f>
        <v/>
      </c>
      <c r="AM72" s="18" t="str">
        <f ca="1">IFERROR(INDEX(xl_quota_variable[region],MATCH(ROW()-1,xl_search_quota[index],0)),"")</f>
        <v/>
      </c>
    </row>
    <row r="73" spans="1:39">
      <c r="A73" s="18">
        <f ca="1">IF(ISNUMBER(SEARCH(ps_search_adnowcategory,INDEX(xl_project_category[address],ROW()-1))),MAX(INDIRECT(ADDRESS(1,COLUMN())&amp;":"&amp;ADDRESS(ROW()-1,COLUMN())))+1,"")</f>
        <v>72</v>
      </c>
      <c r="B73" s="18" t="str">
        <f ca="1">IFERROR(INDEX(xl_project_category[address],MATCH(ROW()-1,xl_search_adnowcategory[index],0)),"")</f>
        <v>FMCG\Food and Drink\Food\Savoury\Savoury Soups</v>
      </c>
      <c r="C73" s="18"/>
      <c r="D73" s="18">
        <f t="shared" ca="1" si="2"/>
        <v>72</v>
      </c>
      <c r="E73" s="18" t="str">
        <f ca="1">IFERROR(INDEX(nr_ad_client_name,MATCH(ROW()-1,xl_search_adnowclientname[index],0)),"")</f>
        <v>Alpargatas S.A.</v>
      </c>
      <c r="F73" s="18"/>
      <c r="G73" s="18">
        <f t="shared" ca="1" si="3"/>
        <v>72</v>
      </c>
      <c r="H73" s="18" t="str">
        <f ca="1">IFERROR(INDEX(nr_ad_country,MATCH(ROW()-1,xl_search_adnowcountry[index],0)),"")</f>
        <v>Kazakhstan</v>
      </c>
      <c r="I73" s="18"/>
      <c r="J73" s="18">
        <f ca="1">IF(ISNUMBER(SEARCH(ps_search_country_name,INDEX(xl_country[name],ROW()-1))),MAX(INDIRECT(ADDRESS(1,COLUMN())&amp;":"&amp;ADDRESS(ROW()-1,COLUMN())))+1,"")</f>
        <v>72</v>
      </c>
      <c r="K73" s="18" t="str">
        <f ca="1">IFERROR(INDEX(xl_country[name],MATCH(ROW()-1,xl_search_country[index],0)),"")</f>
        <v>Malaysia</v>
      </c>
      <c r="L73" s="18"/>
      <c r="M73" s="18">
        <f ca="1">IF(ISNUMBER(SEARCH(ps_search_language2,INDEX(xl_language[name],ROW()-1))),MAX(INDIRECT(ADDRESS(1,COLUMN())&amp;":"&amp;ADDRESS(ROW()-1,COLUMN())))+1,"")</f>
        <v>72</v>
      </c>
      <c r="N73" s="18" t="str">
        <f ca="1">IFERROR(INDEX(xl_language[name],MATCH(ROW()-1,xl_search_language2[index],0)),"")</f>
        <v>English (Zimbabwe)</v>
      </c>
      <c r="O73" s="18"/>
      <c r="P73" s="18">
        <f ca="1">IF(ISNUMBER(SEARCH(ps_search_language3,INDEX(xl_language[name],ROW()-1))),MAX(INDIRECT(ADDRESS(1,COLUMN())&amp;":"&amp;ADDRESS(ROW()-1,COLUMN())))+1,"")</f>
        <v>72</v>
      </c>
      <c r="Q73" s="18" t="str">
        <f ca="1">IFERROR(INDEX(xl_language[name],MATCH(ROW()-1,xl_search_language3[index],0)),"")</f>
        <v>English (Zimbabwe)</v>
      </c>
      <c r="R73" s="18"/>
      <c r="S73" s="18">
        <f ca="1">IF(ISNUMBER(SEARCH(ps_search_language4,INDEX(xl_language[name],ROW()-1))),MAX(INDIRECT(ADDRESS(1,COLUMN())&amp;":"&amp;ADDRESS(ROW()-1,COLUMN())))+1,"")</f>
        <v>72</v>
      </c>
      <c r="T73" s="18" t="str">
        <f ca="1">IFERROR(INDEX(xl_language[name],MATCH(ROW()-1,xl_search_language4[index],0)),"")</f>
        <v>English (Zimbabwe)</v>
      </c>
      <c r="U73" s="18"/>
      <c r="V73" s="18">
        <f ca="1">IF(ISNUMBER(SEARCH(ps_search_language5,INDEX(xl_language[name],ROW()-1))),MAX(INDIRECT(ADDRESS(1,COLUMN())&amp;":"&amp;ADDRESS(ROW()-1,COLUMN())))+1,"")</f>
        <v>72</v>
      </c>
      <c r="W73" s="18" t="str">
        <f ca="1">IFERROR(INDEX(xl_language[name],MATCH(ROW()-1,xl_search_language5[index],0)),"")</f>
        <v>English (Zimbabwe)</v>
      </c>
      <c r="X73" s="18"/>
      <c r="Y73" s="18">
        <f ca="1">IF(ISNUMBER(SEARCH(ps_search_language6,INDEX(xl_language[name],ROW()-1))),MAX(INDIRECT(ADDRESS(1,COLUMN())&amp;":"&amp;ADDRESS(ROW()-1,COLUMN())))+1,"")</f>
        <v>72</v>
      </c>
      <c r="Z73" s="18" t="str">
        <f ca="1">IFERROR(INDEX(xl_language[name],MATCH(ROW()-1,xl_search_language6[index],0)),"")</f>
        <v>English (Zimbabwe)</v>
      </c>
      <c r="AA73" s="18"/>
      <c r="AB73" s="18">
        <f ca="1">IF(ISNUMBER(SEARCH(ps_search_language7,INDEX(xl_language[name],ROW()-1))),MAX(INDIRECT(ADDRESS(1,COLUMN())&amp;":"&amp;ADDRESS(ROW()-1,COLUMN())))+1,"")</f>
        <v>72</v>
      </c>
      <c r="AC73" s="18" t="str">
        <f ca="1">IFERROR(INDEX(xl_language[name],MATCH(ROW()-1,xl_search_language7[index],0)),"")</f>
        <v>English (Zimbabwe)</v>
      </c>
      <c r="AD73" s="18"/>
      <c r="AE73" s="18">
        <f ca="1">IF(ISNUMBER(SEARCH(ps_search_language8,INDEX(xl_language[name],ROW()-1))),MAX(INDIRECT(ADDRESS(1,COLUMN())&amp;":"&amp;ADDRESS(ROW()-1,COLUMN())))+1,"")</f>
        <v>72</v>
      </c>
      <c r="AF73" s="18" t="str">
        <f ca="1">IFERROR(INDEX(xl_language[name],MATCH(ROW()-1,xl_search_language8[index],0)),"")</f>
        <v>English (Zimbabwe)</v>
      </c>
      <c r="AG73" s="18"/>
      <c r="AH73"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73" s="18" t="str">
        <f ca="1">IFERROR(INDEX(xl_quota_variable[item],MATCH(ROW()-1,xl_search_quota[index],0)),"")</f>
        <v/>
      </c>
      <c r="AJ73" s="18" t="str">
        <f ca="1">IFERROR(INDEX(xl_quota_variable[named_range],MATCH(ROW()-1,xl_search_quota[index],0)),"")</f>
        <v/>
      </c>
      <c r="AK73" s="18" t="str">
        <f ca="1">IFERROR(INDEX(xl_quota_variable[type],MATCH(ROW()-1,xl_search_quota[index],0)),"")</f>
        <v/>
      </c>
      <c r="AL73" s="18" t="str">
        <f ca="1">IFERROR(INDEX(xl_quota_variable[origin],MATCH(ROW()-1,xl_search_quota[index],0)),"")</f>
        <v/>
      </c>
      <c r="AM73" s="18" t="str">
        <f ca="1">IFERROR(INDEX(xl_quota_variable[region],MATCH(ROW()-1,xl_search_quota[index],0)),"")</f>
        <v/>
      </c>
    </row>
    <row r="74" spans="1:39">
      <c r="A74" s="18">
        <f ca="1">IF(ISNUMBER(SEARCH(ps_search_adnowcategory,INDEX(xl_project_category[address],ROW()-1))),MAX(INDIRECT(ADDRESS(1,COLUMN())&amp;":"&amp;ADDRESS(ROW()-1,COLUMN())))+1,"")</f>
        <v>73</v>
      </c>
      <c r="B74" s="18" t="str">
        <f ca="1">IFERROR(INDEX(xl_project_category[address],MATCH(ROW()-1,xl_search_adnowcategory[index],0)),"")</f>
        <v>FMCG\Food and Drink\Food\Snacks (non-confectionery)</v>
      </c>
      <c r="C74" s="18"/>
      <c r="D74" s="18">
        <f t="shared" ca="1" si="2"/>
        <v>73</v>
      </c>
      <c r="E74" s="18" t="str">
        <f ca="1">IFERROR(INDEX(nr_ad_client_name,MATCH(ROW()-1,xl_search_adnowclientname[index],0)),"")</f>
        <v>Alpina</v>
      </c>
      <c r="F74" s="18"/>
      <c r="G74" s="18">
        <f t="shared" ca="1" si="3"/>
        <v>73</v>
      </c>
      <c r="H74" s="18" t="str">
        <f ca="1">IFERROR(INDEX(nr_ad_country,MATCH(ROW()-1,xl_search_adnowcountry[index],0)),"")</f>
        <v>Kenya</v>
      </c>
      <c r="I74" s="18"/>
      <c r="J74" s="18">
        <f ca="1">IF(ISNUMBER(SEARCH(ps_search_country_name,INDEX(xl_country[name],ROW()-1))),MAX(INDIRECT(ADDRESS(1,COLUMN())&amp;":"&amp;ADDRESS(ROW()-1,COLUMN())))+1,"")</f>
        <v>73</v>
      </c>
      <c r="K74" s="18" t="str">
        <f ca="1">IFERROR(INDEX(xl_country[name],MATCH(ROW()-1,xl_search_country[index],0)),"")</f>
        <v>Maldives</v>
      </c>
      <c r="L74" s="18"/>
      <c r="M74" s="18">
        <f ca="1">IF(ISNUMBER(SEARCH(ps_search_language2,INDEX(xl_language[name],ROW()-1))),MAX(INDIRECT(ADDRESS(1,COLUMN())&amp;":"&amp;ADDRESS(ROW()-1,COLUMN())))+1,"")</f>
        <v>73</v>
      </c>
      <c r="N74" s="18" t="str">
        <f ca="1">IFERROR(INDEX(xl_language[name],MATCH(ROW()-1,xl_search_language2[index],0)),"")</f>
        <v>Estonian (Estonia)</v>
      </c>
      <c r="O74" s="18"/>
      <c r="P74" s="18">
        <f ca="1">IF(ISNUMBER(SEARCH(ps_search_language3,INDEX(xl_language[name],ROW()-1))),MAX(INDIRECT(ADDRESS(1,COLUMN())&amp;":"&amp;ADDRESS(ROW()-1,COLUMN())))+1,"")</f>
        <v>73</v>
      </c>
      <c r="Q74" s="18" t="str">
        <f ca="1">IFERROR(INDEX(xl_language[name],MATCH(ROW()-1,xl_search_language3[index],0)),"")</f>
        <v>Estonian (Estonia)</v>
      </c>
      <c r="R74" s="18"/>
      <c r="S74" s="18">
        <f ca="1">IF(ISNUMBER(SEARCH(ps_search_language4,INDEX(xl_language[name],ROW()-1))),MAX(INDIRECT(ADDRESS(1,COLUMN())&amp;":"&amp;ADDRESS(ROW()-1,COLUMN())))+1,"")</f>
        <v>73</v>
      </c>
      <c r="T74" s="18" t="str">
        <f ca="1">IFERROR(INDEX(xl_language[name],MATCH(ROW()-1,xl_search_language4[index],0)),"")</f>
        <v>Estonian (Estonia)</v>
      </c>
      <c r="U74" s="18"/>
      <c r="V74" s="18">
        <f ca="1">IF(ISNUMBER(SEARCH(ps_search_language5,INDEX(xl_language[name],ROW()-1))),MAX(INDIRECT(ADDRESS(1,COLUMN())&amp;":"&amp;ADDRESS(ROW()-1,COLUMN())))+1,"")</f>
        <v>73</v>
      </c>
      <c r="W74" s="18" t="str">
        <f ca="1">IFERROR(INDEX(xl_language[name],MATCH(ROW()-1,xl_search_language5[index],0)),"")</f>
        <v>Estonian (Estonia)</v>
      </c>
      <c r="X74" s="18"/>
      <c r="Y74" s="18">
        <f ca="1">IF(ISNUMBER(SEARCH(ps_search_language6,INDEX(xl_language[name],ROW()-1))),MAX(INDIRECT(ADDRESS(1,COLUMN())&amp;":"&amp;ADDRESS(ROW()-1,COLUMN())))+1,"")</f>
        <v>73</v>
      </c>
      <c r="Z74" s="18" t="str">
        <f ca="1">IFERROR(INDEX(xl_language[name],MATCH(ROW()-1,xl_search_language6[index],0)),"")</f>
        <v>Estonian (Estonia)</v>
      </c>
      <c r="AA74" s="18"/>
      <c r="AB74" s="18">
        <f ca="1">IF(ISNUMBER(SEARCH(ps_search_language7,INDEX(xl_language[name],ROW()-1))),MAX(INDIRECT(ADDRESS(1,COLUMN())&amp;":"&amp;ADDRESS(ROW()-1,COLUMN())))+1,"")</f>
        <v>73</v>
      </c>
      <c r="AC74" s="18" t="str">
        <f ca="1">IFERROR(INDEX(xl_language[name],MATCH(ROW()-1,xl_search_language7[index],0)),"")</f>
        <v>Estonian (Estonia)</v>
      </c>
      <c r="AD74" s="18"/>
      <c r="AE74" s="18">
        <f ca="1">IF(ISNUMBER(SEARCH(ps_search_language8,INDEX(xl_language[name],ROW()-1))),MAX(INDIRECT(ADDRESS(1,COLUMN())&amp;":"&amp;ADDRESS(ROW()-1,COLUMN())))+1,"")</f>
        <v>73</v>
      </c>
      <c r="AF74" s="18" t="str">
        <f ca="1">IFERROR(INDEX(xl_language[name],MATCH(ROW()-1,xl_search_language8[index],0)),"")</f>
        <v>Estonian (Estonia)</v>
      </c>
      <c r="AG74" s="18"/>
      <c r="AH74"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74" s="18" t="str">
        <f ca="1">IFERROR(INDEX(xl_quota_variable[item],MATCH(ROW()-1,xl_search_quota[index],0)),"")</f>
        <v/>
      </c>
      <c r="AJ74" s="18" t="str">
        <f ca="1">IFERROR(INDEX(xl_quota_variable[named_range],MATCH(ROW()-1,xl_search_quota[index],0)),"")</f>
        <v/>
      </c>
      <c r="AK74" s="18" t="str">
        <f ca="1">IFERROR(INDEX(xl_quota_variable[type],MATCH(ROW()-1,xl_search_quota[index],0)),"")</f>
        <v/>
      </c>
      <c r="AL74" s="18" t="str">
        <f ca="1">IFERROR(INDEX(xl_quota_variable[origin],MATCH(ROW()-1,xl_search_quota[index],0)),"")</f>
        <v/>
      </c>
      <c r="AM74" s="18" t="str">
        <f ca="1">IFERROR(INDEX(xl_quota_variable[region],MATCH(ROW()-1,xl_search_quota[index],0)),"")</f>
        <v/>
      </c>
    </row>
    <row r="75" spans="1:39">
      <c r="A75" s="18">
        <f ca="1">IF(ISNUMBER(SEARCH(ps_search_adnowcategory,INDEX(xl_project_category[address],ROW()-1))),MAX(INDIRECT(ADDRESS(1,COLUMN())&amp;":"&amp;ADDRESS(ROW()-1,COLUMN())))+1,"")</f>
        <v>74</v>
      </c>
      <c r="B75" s="18" t="str">
        <f ca="1">IFERROR(INDEX(xl_project_category[address],MATCH(ROW()-1,xl_search_adnowcategory[index],0)),"")</f>
        <v>FMCG\Food and Drink\Food\Spreads</v>
      </c>
      <c r="C75" s="18"/>
      <c r="D75" s="18">
        <f t="shared" ca="1" si="2"/>
        <v>74</v>
      </c>
      <c r="E75" s="18" t="str">
        <f ca="1">IFERROR(INDEX(nr_ad_client_name,MATCH(ROW()-1,xl_search_adnowclientname[index],0)),"")</f>
        <v>Alpro</v>
      </c>
      <c r="F75" s="18"/>
      <c r="G75" s="18">
        <f t="shared" ca="1" si="3"/>
        <v>74</v>
      </c>
      <c r="H75" s="18" t="str">
        <f ca="1">IFERROR(INDEX(nr_ad_country,MATCH(ROW()-1,xl_search_adnowcountry[index],0)),"")</f>
        <v>Korea</v>
      </c>
      <c r="I75" s="18"/>
      <c r="J75" s="18">
        <f ca="1">IF(ISNUMBER(SEARCH(ps_search_country_name,INDEX(xl_country[name],ROW()-1))),MAX(INDIRECT(ADDRESS(1,COLUMN())&amp;":"&amp;ADDRESS(ROW()-1,COLUMN())))+1,"")</f>
        <v>74</v>
      </c>
      <c r="K75" s="18" t="str">
        <f ca="1">IFERROR(INDEX(xl_country[name],MATCH(ROW()-1,xl_search_country[index],0)),"")</f>
        <v>Malta</v>
      </c>
      <c r="L75" s="18"/>
      <c r="M75" s="18">
        <f ca="1">IF(ISNUMBER(SEARCH(ps_search_language2,INDEX(xl_language[name],ROW()-1))),MAX(INDIRECT(ADDRESS(1,COLUMN())&amp;":"&amp;ADDRESS(ROW()-1,COLUMN())))+1,"")</f>
        <v>74</v>
      </c>
      <c r="N75" s="18" t="str">
        <f ca="1">IFERROR(INDEX(xl_language[name],MATCH(ROW()-1,xl_search_language2[index],0)),"")</f>
        <v>Faroese (Faroe Islands)</v>
      </c>
      <c r="O75" s="18"/>
      <c r="P75" s="18">
        <f ca="1">IF(ISNUMBER(SEARCH(ps_search_language3,INDEX(xl_language[name],ROW()-1))),MAX(INDIRECT(ADDRESS(1,COLUMN())&amp;":"&amp;ADDRESS(ROW()-1,COLUMN())))+1,"")</f>
        <v>74</v>
      </c>
      <c r="Q75" s="18" t="str">
        <f ca="1">IFERROR(INDEX(xl_language[name],MATCH(ROW()-1,xl_search_language3[index],0)),"")</f>
        <v>Faroese (Faroe Islands)</v>
      </c>
      <c r="R75" s="18"/>
      <c r="S75" s="18">
        <f ca="1">IF(ISNUMBER(SEARCH(ps_search_language4,INDEX(xl_language[name],ROW()-1))),MAX(INDIRECT(ADDRESS(1,COLUMN())&amp;":"&amp;ADDRESS(ROW()-1,COLUMN())))+1,"")</f>
        <v>74</v>
      </c>
      <c r="T75" s="18" t="str">
        <f ca="1">IFERROR(INDEX(xl_language[name],MATCH(ROW()-1,xl_search_language4[index],0)),"")</f>
        <v>Faroese (Faroe Islands)</v>
      </c>
      <c r="U75" s="18"/>
      <c r="V75" s="18">
        <f ca="1">IF(ISNUMBER(SEARCH(ps_search_language5,INDEX(xl_language[name],ROW()-1))),MAX(INDIRECT(ADDRESS(1,COLUMN())&amp;":"&amp;ADDRESS(ROW()-1,COLUMN())))+1,"")</f>
        <v>74</v>
      </c>
      <c r="W75" s="18" t="str">
        <f ca="1">IFERROR(INDEX(xl_language[name],MATCH(ROW()-1,xl_search_language5[index],0)),"")</f>
        <v>Faroese (Faroe Islands)</v>
      </c>
      <c r="X75" s="18"/>
      <c r="Y75" s="18">
        <f ca="1">IF(ISNUMBER(SEARCH(ps_search_language6,INDEX(xl_language[name],ROW()-1))),MAX(INDIRECT(ADDRESS(1,COLUMN())&amp;":"&amp;ADDRESS(ROW()-1,COLUMN())))+1,"")</f>
        <v>74</v>
      </c>
      <c r="Z75" s="18" t="str">
        <f ca="1">IFERROR(INDEX(xl_language[name],MATCH(ROW()-1,xl_search_language6[index],0)),"")</f>
        <v>Faroese (Faroe Islands)</v>
      </c>
      <c r="AA75" s="18"/>
      <c r="AB75" s="18">
        <f ca="1">IF(ISNUMBER(SEARCH(ps_search_language7,INDEX(xl_language[name],ROW()-1))),MAX(INDIRECT(ADDRESS(1,COLUMN())&amp;":"&amp;ADDRESS(ROW()-1,COLUMN())))+1,"")</f>
        <v>74</v>
      </c>
      <c r="AC75" s="18" t="str">
        <f ca="1">IFERROR(INDEX(xl_language[name],MATCH(ROW()-1,xl_search_language7[index],0)),"")</f>
        <v>Faroese (Faroe Islands)</v>
      </c>
      <c r="AD75" s="18"/>
      <c r="AE75" s="18">
        <f ca="1">IF(ISNUMBER(SEARCH(ps_search_language8,INDEX(xl_language[name],ROW()-1))),MAX(INDIRECT(ADDRESS(1,COLUMN())&amp;":"&amp;ADDRESS(ROW()-1,COLUMN())))+1,"")</f>
        <v>74</v>
      </c>
      <c r="AF75" s="18" t="str">
        <f ca="1">IFERROR(INDEX(xl_language[name],MATCH(ROW()-1,xl_search_language8[index],0)),"")</f>
        <v>Faroese (Faroe Islands)</v>
      </c>
      <c r="AG75" s="18"/>
      <c r="AH75"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75" s="18" t="str">
        <f ca="1">IFERROR(INDEX(xl_quota_variable[item],MATCH(ROW()-1,xl_search_quota[index],0)),"")</f>
        <v/>
      </c>
      <c r="AJ75" s="18" t="str">
        <f ca="1">IFERROR(INDEX(xl_quota_variable[named_range],MATCH(ROW()-1,xl_search_quota[index],0)),"")</f>
        <v/>
      </c>
      <c r="AK75" s="18" t="str">
        <f ca="1">IFERROR(INDEX(xl_quota_variable[type],MATCH(ROW()-1,xl_search_quota[index],0)),"")</f>
        <v/>
      </c>
      <c r="AL75" s="18" t="str">
        <f ca="1">IFERROR(INDEX(xl_quota_variable[origin],MATCH(ROW()-1,xl_search_quota[index],0)),"")</f>
        <v/>
      </c>
      <c r="AM75" s="18" t="str">
        <f ca="1">IFERROR(INDEX(xl_quota_variable[region],MATCH(ROW()-1,xl_search_quota[index],0)),"")</f>
        <v/>
      </c>
    </row>
    <row r="76" spans="1:39">
      <c r="A76" s="18">
        <f ca="1">IF(ISNUMBER(SEARCH(ps_search_adnowcategory,INDEX(xl_project_category[address],ROW()-1))),MAX(INDIRECT(ADDRESS(1,COLUMN())&amp;":"&amp;ADDRESS(ROW()-1,COLUMN())))+1,"")</f>
        <v>75</v>
      </c>
      <c r="B76" s="18" t="str">
        <f ca="1">IFERROR(INDEX(xl_project_category[address],MATCH(ROW()-1,xl_search_adnowcategory[index],0)),"")</f>
        <v>FMCG\Food and Drink\Food\Staples/Basic foods</v>
      </c>
      <c r="C76" s="18"/>
      <c r="D76" s="18">
        <f t="shared" ca="1" si="2"/>
        <v>75</v>
      </c>
      <c r="E76" s="18" t="str">
        <f ca="1">IFERROR(INDEX(nr_ad_client_name,MATCH(ROW()-1,xl_search_adnowclientname[index],0)),"")</f>
        <v>ALQUERIA</v>
      </c>
      <c r="F76" s="18"/>
      <c r="G76" s="18">
        <f t="shared" ca="1" si="3"/>
        <v>75</v>
      </c>
      <c r="H76" s="18" t="str">
        <f ca="1">IFERROR(INDEX(nr_ad_country,MATCH(ROW()-1,xl_search_adnowcountry[index],0)),"")</f>
        <v>Kuwait</v>
      </c>
      <c r="I76" s="18"/>
      <c r="J76" s="18">
        <f ca="1">IF(ISNUMBER(SEARCH(ps_search_country_name,INDEX(xl_country[name],ROW()-1))),MAX(INDIRECT(ADDRESS(1,COLUMN())&amp;":"&amp;ADDRESS(ROW()-1,COLUMN())))+1,"")</f>
        <v>75</v>
      </c>
      <c r="K76" s="18" t="str">
        <f ca="1">IFERROR(INDEX(xl_country[name],MATCH(ROW()-1,xl_search_country[index],0)),"")</f>
        <v>Mexico</v>
      </c>
      <c r="L76" s="18"/>
      <c r="M76" s="18">
        <f ca="1">IF(ISNUMBER(SEARCH(ps_search_language2,INDEX(xl_language[name],ROW()-1))),MAX(INDIRECT(ADDRESS(1,COLUMN())&amp;":"&amp;ADDRESS(ROW()-1,COLUMN())))+1,"")</f>
        <v>75</v>
      </c>
      <c r="N76" s="18" t="str">
        <f ca="1">IFERROR(INDEX(xl_language[name],MATCH(ROW()-1,xl_search_language2[index],0)),"")</f>
        <v>Filipino (Philippines)</v>
      </c>
      <c r="O76" s="18"/>
      <c r="P76" s="18">
        <f ca="1">IF(ISNUMBER(SEARCH(ps_search_language3,INDEX(xl_language[name],ROW()-1))),MAX(INDIRECT(ADDRESS(1,COLUMN())&amp;":"&amp;ADDRESS(ROW()-1,COLUMN())))+1,"")</f>
        <v>75</v>
      </c>
      <c r="Q76" s="18" t="str">
        <f ca="1">IFERROR(INDEX(xl_language[name],MATCH(ROW()-1,xl_search_language3[index],0)),"")</f>
        <v>Filipino (Philippines)</v>
      </c>
      <c r="R76" s="18"/>
      <c r="S76" s="18">
        <f ca="1">IF(ISNUMBER(SEARCH(ps_search_language4,INDEX(xl_language[name],ROW()-1))),MAX(INDIRECT(ADDRESS(1,COLUMN())&amp;":"&amp;ADDRESS(ROW()-1,COLUMN())))+1,"")</f>
        <v>75</v>
      </c>
      <c r="T76" s="18" t="str">
        <f ca="1">IFERROR(INDEX(xl_language[name],MATCH(ROW()-1,xl_search_language4[index],0)),"")</f>
        <v>Filipino (Philippines)</v>
      </c>
      <c r="U76" s="18"/>
      <c r="V76" s="18">
        <f ca="1">IF(ISNUMBER(SEARCH(ps_search_language5,INDEX(xl_language[name],ROW()-1))),MAX(INDIRECT(ADDRESS(1,COLUMN())&amp;":"&amp;ADDRESS(ROW()-1,COLUMN())))+1,"")</f>
        <v>75</v>
      </c>
      <c r="W76" s="18" t="str">
        <f ca="1">IFERROR(INDEX(xl_language[name],MATCH(ROW()-1,xl_search_language5[index],0)),"")</f>
        <v>Filipino (Philippines)</v>
      </c>
      <c r="X76" s="18"/>
      <c r="Y76" s="18">
        <f ca="1">IF(ISNUMBER(SEARCH(ps_search_language6,INDEX(xl_language[name],ROW()-1))),MAX(INDIRECT(ADDRESS(1,COLUMN())&amp;":"&amp;ADDRESS(ROW()-1,COLUMN())))+1,"")</f>
        <v>75</v>
      </c>
      <c r="Z76" s="18" t="str">
        <f ca="1">IFERROR(INDEX(xl_language[name],MATCH(ROW()-1,xl_search_language6[index],0)),"")</f>
        <v>Filipino (Philippines)</v>
      </c>
      <c r="AA76" s="18"/>
      <c r="AB76" s="18">
        <f ca="1">IF(ISNUMBER(SEARCH(ps_search_language7,INDEX(xl_language[name],ROW()-1))),MAX(INDIRECT(ADDRESS(1,COLUMN())&amp;":"&amp;ADDRESS(ROW()-1,COLUMN())))+1,"")</f>
        <v>75</v>
      </c>
      <c r="AC76" s="18" t="str">
        <f ca="1">IFERROR(INDEX(xl_language[name],MATCH(ROW()-1,xl_search_language7[index],0)),"")</f>
        <v>Filipino (Philippines)</v>
      </c>
      <c r="AD76" s="18"/>
      <c r="AE76" s="18">
        <f ca="1">IF(ISNUMBER(SEARCH(ps_search_language8,INDEX(xl_language[name],ROW()-1))),MAX(INDIRECT(ADDRESS(1,COLUMN())&amp;":"&amp;ADDRESS(ROW()-1,COLUMN())))+1,"")</f>
        <v>75</v>
      </c>
      <c r="AF76" s="18" t="str">
        <f ca="1">IFERROR(INDEX(xl_language[name],MATCH(ROW()-1,xl_search_language8[index],0)),"")</f>
        <v>Filipino (Philippines)</v>
      </c>
      <c r="AG76" s="18"/>
      <c r="AH76"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76" s="18" t="str">
        <f ca="1">IFERROR(INDEX(xl_quota_variable[item],MATCH(ROW()-1,xl_search_quota[index],0)),"")</f>
        <v/>
      </c>
      <c r="AJ76" s="18" t="str">
        <f ca="1">IFERROR(INDEX(xl_quota_variable[named_range],MATCH(ROW()-1,xl_search_quota[index],0)),"")</f>
        <v/>
      </c>
      <c r="AK76" s="18" t="str">
        <f ca="1">IFERROR(INDEX(xl_quota_variable[type],MATCH(ROW()-1,xl_search_quota[index],0)),"")</f>
        <v/>
      </c>
      <c r="AL76" s="18" t="str">
        <f ca="1">IFERROR(INDEX(xl_quota_variable[origin],MATCH(ROW()-1,xl_search_quota[index],0)),"")</f>
        <v/>
      </c>
      <c r="AM76" s="18" t="str">
        <f ca="1">IFERROR(INDEX(xl_quota_variable[region],MATCH(ROW()-1,xl_search_quota[index],0)),"")</f>
        <v/>
      </c>
    </row>
    <row r="77" spans="1:39">
      <c r="A77" s="18">
        <f ca="1">IF(ISNUMBER(SEARCH(ps_search_adnowcategory,INDEX(xl_project_category[address],ROW()-1))),MAX(INDIRECT(ADDRESS(1,COLUMN())&amp;":"&amp;ADDRESS(ROW()-1,COLUMN())))+1,"")</f>
        <v>76</v>
      </c>
      <c r="B77" s="18" t="str">
        <f ca="1">IFERROR(INDEX(xl_project_category[address],MATCH(ROW()-1,xl_search_adnowcategory[index],0)),"")</f>
        <v>FMCG\Gambling</v>
      </c>
      <c r="C77" s="18"/>
      <c r="D77" s="18">
        <f t="shared" ca="1" si="2"/>
        <v>76</v>
      </c>
      <c r="E77" s="18" t="str">
        <f ca="1">IFERROR(INDEX(nr_ad_client_name,MATCH(ROW()-1,xl_search_adnowclientname[index],0)),"")</f>
        <v>Alquria</v>
      </c>
      <c r="F77" s="18"/>
      <c r="G77" s="18">
        <f t="shared" ca="1" si="3"/>
        <v>76</v>
      </c>
      <c r="H77" s="18" t="str">
        <f ca="1">IFERROR(INDEX(nr_ad_country,MATCH(ROW()-1,xl_search_adnowcountry[index],0)),"")</f>
        <v>Latvia</v>
      </c>
      <c r="I77" s="18"/>
      <c r="J77" s="18">
        <f ca="1">IF(ISNUMBER(SEARCH(ps_search_country_name,INDEX(xl_country[name],ROW()-1))),MAX(INDIRECT(ADDRESS(1,COLUMN())&amp;":"&amp;ADDRESS(ROW()-1,COLUMN())))+1,"")</f>
        <v>76</v>
      </c>
      <c r="K77" s="18" t="str">
        <f ca="1">IFERROR(INDEX(xl_country[name],MATCH(ROW()-1,xl_search_country[index],0)),"")</f>
        <v>Mongolia</v>
      </c>
      <c r="L77" s="18"/>
      <c r="M77" s="18">
        <f ca="1">IF(ISNUMBER(SEARCH(ps_search_language2,INDEX(xl_language[name],ROW()-1))),MAX(INDIRECT(ADDRESS(1,COLUMN())&amp;":"&amp;ADDRESS(ROW()-1,COLUMN())))+1,"")</f>
        <v>76</v>
      </c>
      <c r="N77" s="18" t="str">
        <f ca="1">IFERROR(INDEX(xl_language[name],MATCH(ROW()-1,xl_search_language2[index],0)),"")</f>
        <v>Finnish (Finland)</v>
      </c>
      <c r="O77" s="18"/>
      <c r="P77" s="18">
        <f ca="1">IF(ISNUMBER(SEARCH(ps_search_language3,INDEX(xl_language[name],ROW()-1))),MAX(INDIRECT(ADDRESS(1,COLUMN())&amp;":"&amp;ADDRESS(ROW()-1,COLUMN())))+1,"")</f>
        <v>76</v>
      </c>
      <c r="Q77" s="18" t="str">
        <f ca="1">IFERROR(INDEX(xl_language[name],MATCH(ROW()-1,xl_search_language3[index],0)),"")</f>
        <v>Finnish (Finland)</v>
      </c>
      <c r="R77" s="18"/>
      <c r="S77" s="18">
        <f ca="1">IF(ISNUMBER(SEARCH(ps_search_language4,INDEX(xl_language[name],ROW()-1))),MAX(INDIRECT(ADDRESS(1,COLUMN())&amp;":"&amp;ADDRESS(ROW()-1,COLUMN())))+1,"")</f>
        <v>76</v>
      </c>
      <c r="T77" s="18" t="str">
        <f ca="1">IFERROR(INDEX(xl_language[name],MATCH(ROW()-1,xl_search_language4[index],0)),"")</f>
        <v>Finnish (Finland)</v>
      </c>
      <c r="U77" s="18"/>
      <c r="V77" s="18">
        <f ca="1">IF(ISNUMBER(SEARCH(ps_search_language5,INDEX(xl_language[name],ROW()-1))),MAX(INDIRECT(ADDRESS(1,COLUMN())&amp;":"&amp;ADDRESS(ROW()-1,COLUMN())))+1,"")</f>
        <v>76</v>
      </c>
      <c r="W77" s="18" t="str">
        <f ca="1">IFERROR(INDEX(xl_language[name],MATCH(ROW()-1,xl_search_language5[index],0)),"")</f>
        <v>Finnish (Finland)</v>
      </c>
      <c r="X77" s="18"/>
      <c r="Y77" s="18">
        <f ca="1">IF(ISNUMBER(SEARCH(ps_search_language6,INDEX(xl_language[name],ROW()-1))),MAX(INDIRECT(ADDRESS(1,COLUMN())&amp;":"&amp;ADDRESS(ROW()-1,COLUMN())))+1,"")</f>
        <v>76</v>
      </c>
      <c r="Z77" s="18" t="str">
        <f ca="1">IFERROR(INDEX(xl_language[name],MATCH(ROW()-1,xl_search_language6[index],0)),"")</f>
        <v>Finnish (Finland)</v>
      </c>
      <c r="AA77" s="18"/>
      <c r="AB77" s="18">
        <f ca="1">IF(ISNUMBER(SEARCH(ps_search_language7,INDEX(xl_language[name],ROW()-1))),MAX(INDIRECT(ADDRESS(1,COLUMN())&amp;":"&amp;ADDRESS(ROW()-1,COLUMN())))+1,"")</f>
        <v>76</v>
      </c>
      <c r="AC77" s="18" t="str">
        <f ca="1">IFERROR(INDEX(xl_language[name],MATCH(ROW()-1,xl_search_language7[index],0)),"")</f>
        <v>Finnish (Finland)</v>
      </c>
      <c r="AD77" s="18"/>
      <c r="AE77" s="18">
        <f ca="1">IF(ISNUMBER(SEARCH(ps_search_language8,INDEX(xl_language[name],ROW()-1))),MAX(INDIRECT(ADDRESS(1,COLUMN())&amp;":"&amp;ADDRESS(ROW()-1,COLUMN())))+1,"")</f>
        <v>76</v>
      </c>
      <c r="AF77" s="18" t="str">
        <f ca="1">IFERROR(INDEX(xl_language[name],MATCH(ROW()-1,xl_search_language8[index],0)),"")</f>
        <v>Finnish (Finland)</v>
      </c>
      <c r="AG77" s="18"/>
      <c r="AH77"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77" s="18" t="str">
        <f ca="1">IFERROR(INDEX(xl_quota_variable[item],MATCH(ROW()-1,xl_search_quota[index],0)),"")</f>
        <v/>
      </c>
      <c r="AJ77" s="18" t="str">
        <f ca="1">IFERROR(INDEX(xl_quota_variable[named_range],MATCH(ROW()-1,xl_search_quota[index],0)),"")</f>
        <v/>
      </c>
      <c r="AK77" s="18" t="str">
        <f ca="1">IFERROR(INDEX(xl_quota_variable[type],MATCH(ROW()-1,xl_search_quota[index],0)),"")</f>
        <v/>
      </c>
      <c r="AL77" s="18" t="str">
        <f ca="1">IFERROR(INDEX(xl_quota_variable[origin],MATCH(ROW()-1,xl_search_quota[index],0)),"")</f>
        <v/>
      </c>
      <c r="AM77" s="18" t="str">
        <f ca="1">IFERROR(INDEX(xl_quota_variable[region],MATCH(ROW()-1,xl_search_quota[index],0)),"")</f>
        <v/>
      </c>
    </row>
    <row r="78" spans="1:39">
      <c r="A78" s="18">
        <f ca="1">IF(ISNUMBER(SEARCH(ps_search_adnowcategory,INDEX(xl_project_category[address],ROW()-1))),MAX(INDIRECT(ADDRESS(1,COLUMN())&amp;":"&amp;ADDRESS(ROW()-1,COLUMN())))+1,"")</f>
        <v>77</v>
      </c>
      <c r="B78" s="18" t="str">
        <f ca="1">IFERROR(INDEX(xl_project_category[address],MATCH(ROW()-1,xl_search_adnowcategory[index],0)),"")</f>
        <v>FMCG\Household</v>
      </c>
      <c r="C78" s="18"/>
      <c r="D78" s="18">
        <f t="shared" ca="1" si="2"/>
        <v>77</v>
      </c>
      <c r="E78" s="18" t="str">
        <f ca="1">IFERROR(INDEX(nr_ad_client_name,MATCH(ROW()-1,xl_search_adnowclientname[index],0)),"")</f>
        <v>Altia</v>
      </c>
      <c r="F78" s="18"/>
      <c r="G78" s="18">
        <f t="shared" ca="1" si="3"/>
        <v>77</v>
      </c>
      <c r="H78" s="18" t="str">
        <f ca="1">IFERROR(INDEX(nr_ad_country,MATCH(ROW()-1,xl_search_adnowcountry[index],0)),"")</f>
        <v>Lebanon</v>
      </c>
      <c r="I78" s="18"/>
      <c r="J78" s="18">
        <f ca="1">IF(ISNUMBER(SEARCH(ps_search_country_name,INDEX(xl_country[name],ROW()-1))),MAX(INDIRECT(ADDRESS(1,COLUMN())&amp;":"&amp;ADDRESS(ROW()-1,COLUMN())))+1,"")</f>
        <v>77</v>
      </c>
      <c r="K78" s="18" t="str">
        <f ca="1">IFERROR(INDEX(xl_country[name],MATCH(ROW()-1,xl_search_country[index],0)),"")</f>
        <v>Montenegro</v>
      </c>
      <c r="L78" s="18"/>
      <c r="M78" s="18">
        <f ca="1">IF(ISNUMBER(SEARCH(ps_search_language2,INDEX(xl_language[name],ROW()-1))),MAX(INDIRECT(ADDRESS(1,COLUMN())&amp;":"&amp;ADDRESS(ROW()-1,COLUMN())))+1,"")</f>
        <v>77</v>
      </c>
      <c r="N78" s="18" t="str">
        <f ca="1">IFERROR(INDEX(xl_language[name],MATCH(ROW()-1,xl_search_language2[index],0)),"")</f>
        <v>French (Belgium)</v>
      </c>
      <c r="O78" s="18"/>
      <c r="P78" s="18">
        <f ca="1">IF(ISNUMBER(SEARCH(ps_search_language3,INDEX(xl_language[name],ROW()-1))),MAX(INDIRECT(ADDRESS(1,COLUMN())&amp;":"&amp;ADDRESS(ROW()-1,COLUMN())))+1,"")</f>
        <v>77</v>
      </c>
      <c r="Q78" s="18" t="str">
        <f ca="1">IFERROR(INDEX(xl_language[name],MATCH(ROW()-1,xl_search_language3[index],0)),"")</f>
        <v>French (Belgium)</v>
      </c>
      <c r="R78" s="18"/>
      <c r="S78" s="18">
        <f ca="1">IF(ISNUMBER(SEARCH(ps_search_language4,INDEX(xl_language[name],ROW()-1))),MAX(INDIRECT(ADDRESS(1,COLUMN())&amp;":"&amp;ADDRESS(ROW()-1,COLUMN())))+1,"")</f>
        <v>77</v>
      </c>
      <c r="T78" s="18" t="str">
        <f ca="1">IFERROR(INDEX(xl_language[name],MATCH(ROW()-1,xl_search_language4[index],0)),"")</f>
        <v>French (Belgium)</v>
      </c>
      <c r="U78" s="18"/>
      <c r="V78" s="18">
        <f ca="1">IF(ISNUMBER(SEARCH(ps_search_language5,INDEX(xl_language[name],ROW()-1))),MAX(INDIRECT(ADDRESS(1,COLUMN())&amp;":"&amp;ADDRESS(ROW()-1,COLUMN())))+1,"")</f>
        <v>77</v>
      </c>
      <c r="W78" s="18" t="str">
        <f ca="1">IFERROR(INDEX(xl_language[name],MATCH(ROW()-1,xl_search_language5[index],0)),"")</f>
        <v>French (Belgium)</v>
      </c>
      <c r="X78" s="18"/>
      <c r="Y78" s="18">
        <f ca="1">IF(ISNUMBER(SEARCH(ps_search_language6,INDEX(xl_language[name],ROW()-1))),MAX(INDIRECT(ADDRESS(1,COLUMN())&amp;":"&amp;ADDRESS(ROW()-1,COLUMN())))+1,"")</f>
        <v>77</v>
      </c>
      <c r="Z78" s="18" t="str">
        <f ca="1">IFERROR(INDEX(xl_language[name],MATCH(ROW()-1,xl_search_language6[index],0)),"")</f>
        <v>French (Belgium)</v>
      </c>
      <c r="AA78" s="18"/>
      <c r="AB78" s="18">
        <f ca="1">IF(ISNUMBER(SEARCH(ps_search_language7,INDEX(xl_language[name],ROW()-1))),MAX(INDIRECT(ADDRESS(1,COLUMN())&amp;":"&amp;ADDRESS(ROW()-1,COLUMN())))+1,"")</f>
        <v>77</v>
      </c>
      <c r="AC78" s="18" t="str">
        <f ca="1">IFERROR(INDEX(xl_language[name],MATCH(ROW()-1,xl_search_language7[index],0)),"")</f>
        <v>French (Belgium)</v>
      </c>
      <c r="AD78" s="18"/>
      <c r="AE78" s="18">
        <f ca="1">IF(ISNUMBER(SEARCH(ps_search_language8,INDEX(xl_language[name],ROW()-1))),MAX(INDIRECT(ADDRESS(1,COLUMN())&amp;":"&amp;ADDRESS(ROW()-1,COLUMN())))+1,"")</f>
        <v>77</v>
      </c>
      <c r="AF78" s="18" t="str">
        <f ca="1">IFERROR(INDEX(xl_language[name],MATCH(ROW()-1,xl_search_language8[index],0)),"")</f>
        <v>French (Belgium)</v>
      </c>
      <c r="AG78" s="18"/>
      <c r="AH78"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78" s="18" t="str">
        <f ca="1">IFERROR(INDEX(xl_quota_variable[item],MATCH(ROW()-1,xl_search_quota[index],0)),"")</f>
        <v/>
      </c>
      <c r="AJ78" s="18" t="str">
        <f ca="1">IFERROR(INDEX(xl_quota_variable[named_range],MATCH(ROW()-1,xl_search_quota[index],0)),"")</f>
        <v/>
      </c>
      <c r="AK78" s="18" t="str">
        <f ca="1">IFERROR(INDEX(xl_quota_variable[type],MATCH(ROW()-1,xl_search_quota[index],0)),"")</f>
        <v/>
      </c>
      <c r="AL78" s="18" t="str">
        <f ca="1">IFERROR(INDEX(xl_quota_variable[origin],MATCH(ROW()-1,xl_search_quota[index],0)),"")</f>
        <v/>
      </c>
      <c r="AM78" s="18" t="str">
        <f ca="1">IFERROR(INDEX(xl_quota_variable[region],MATCH(ROW()-1,xl_search_quota[index],0)),"")</f>
        <v/>
      </c>
    </row>
    <row r="79" spans="1:39">
      <c r="A79" s="18">
        <f ca="1">IF(ISNUMBER(SEARCH(ps_search_adnowcategory,INDEX(xl_project_category[address],ROW()-1))),MAX(INDIRECT(ADDRESS(1,COLUMN())&amp;":"&amp;ADDRESS(ROW()-1,COLUMN())))+1,"")</f>
        <v>78</v>
      </c>
      <c r="B79" s="18" t="str">
        <f ca="1">IFERROR(INDEX(xl_project_category[address],MATCH(ROW()-1,xl_search_adnowcategory[index],0)),"")</f>
        <v>FMCG\Household\Household Miscellaneous</v>
      </c>
      <c r="C79" s="18"/>
      <c r="D79" s="18">
        <f t="shared" ca="1" si="2"/>
        <v>78</v>
      </c>
      <c r="E79" s="18" t="str">
        <f ca="1">IFERROR(INDEX(nr_ad_client_name,MATCH(ROW()-1,xl_search_adnowclientname[index],0)),"")</f>
        <v>Altiparmak</v>
      </c>
      <c r="F79" s="18"/>
      <c r="G79" s="18">
        <f t="shared" ca="1" si="3"/>
        <v>78</v>
      </c>
      <c r="H79" s="18" t="str">
        <f ca="1">IFERROR(INDEX(nr_ad_country,MATCH(ROW()-1,xl_search_adnowcountry[index],0)),"")</f>
        <v>Lithuania</v>
      </c>
      <c r="I79" s="18"/>
      <c r="J79" s="18">
        <f ca="1">IF(ISNUMBER(SEARCH(ps_search_country_name,INDEX(xl_country[name],ROW()-1))),MAX(INDIRECT(ADDRESS(1,COLUMN())&amp;":"&amp;ADDRESS(ROW()-1,COLUMN())))+1,"")</f>
        <v>78</v>
      </c>
      <c r="K79" s="18" t="str">
        <f ca="1">IFERROR(INDEX(xl_country[name],MATCH(ROW()-1,xl_search_country[index],0)),"")</f>
        <v>Morocco</v>
      </c>
      <c r="L79" s="18"/>
      <c r="M79" s="18">
        <f ca="1">IF(ISNUMBER(SEARCH(ps_search_language2,INDEX(xl_language[name],ROW()-1))),MAX(INDIRECT(ADDRESS(1,COLUMN())&amp;":"&amp;ADDRESS(ROW()-1,COLUMN())))+1,"")</f>
        <v>78</v>
      </c>
      <c r="N79" s="18" t="str">
        <f ca="1">IFERROR(INDEX(xl_language[name],MATCH(ROW()-1,xl_search_language2[index],0)),"")</f>
        <v>French (Canada)</v>
      </c>
      <c r="O79" s="18"/>
      <c r="P79" s="18">
        <f ca="1">IF(ISNUMBER(SEARCH(ps_search_language3,INDEX(xl_language[name],ROW()-1))),MAX(INDIRECT(ADDRESS(1,COLUMN())&amp;":"&amp;ADDRESS(ROW()-1,COLUMN())))+1,"")</f>
        <v>78</v>
      </c>
      <c r="Q79" s="18" t="str">
        <f ca="1">IFERROR(INDEX(xl_language[name],MATCH(ROW()-1,xl_search_language3[index],0)),"")</f>
        <v>French (Canada)</v>
      </c>
      <c r="R79" s="18"/>
      <c r="S79" s="18">
        <f ca="1">IF(ISNUMBER(SEARCH(ps_search_language4,INDEX(xl_language[name],ROW()-1))),MAX(INDIRECT(ADDRESS(1,COLUMN())&amp;":"&amp;ADDRESS(ROW()-1,COLUMN())))+1,"")</f>
        <v>78</v>
      </c>
      <c r="T79" s="18" t="str">
        <f ca="1">IFERROR(INDEX(xl_language[name],MATCH(ROW()-1,xl_search_language4[index],0)),"")</f>
        <v>French (Canada)</v>
      </c>
      <c r="U79" s="18"/>
      <c r="V79" s="18">
        <f ca="1">IF(ISNUMBER(SEARCH(ps_search_language5,INDEX(xl_language[name],ROW()-1))),MAX(INDIRECT(ADDRESS(1,COLUMN())&amp;":"&amp;ADDRESS(ROW()-1,COLUMN())))+1,"")</f>
        <v>78</v>
      </c>
      <c r="W79" s="18" t="str">
        <f ca="1">IFERROR(INDEX(xl_language[name],MATCH(ROW()-1,xl_search_language5[index],0)),"")</f>
        <v>French (Canada)</v>
      </c>
      <c r="X79" s="18"/>
      <c r="Y79" s="18">
        <f ca="1">IF(ISNUMBER(SEARCH(ps_search_language6,INDEX(xl_language[name],ROW()-1))),MAX(INDIRECT(ADDRESS(1,COLUMN())&amp;":"&amp;ADDRESS(ROW()-1,COLUMN())))+1,"")</f>
        <v>78</v>
      </c>
      <c r="Z79" s="18" t="str">
        <f ca="1">IFERROR(INDEX(xl_language[name],MATCH(ROW()-1,xl_search_language6[index],0)),"")</f>
        <v>French (Canada)</v>
      </c>
      <c r="AA79" s="18"/>
      <c r="AB79" s="18">
        <f ca="1">IF(ISNUMBER(SEARCH(ps_search_language7,INDEX(xl_language[name],ROW()-1))),MAX(INDIRECT(ADDRESS(1,COLUMN())&amp;":"&amp;ADDRESS(ROW()-1,COLUMN())))+1,"")</f>
        <v>78</v>
      </c>
      <c r="AC79" s="18" t="str">
        <f ca="1">IFERROR(INDEX(xl_language[name],MATCH(ROW()-1,xl_search_language7[index],0)),"")</f>
        <v>French (Canada)</v>
      </c>
      <c r="AD79" s="18"/>
      <c r="AE79" s="18">
        <f ca="1">IF(ISNUMBER(SEARCH(ps_search_language8,INDEX(xl_language[name],ROW()-1))),MAX(INDIRECT(ADDRESS(1,COLUMN())&amp;":"&amp;ADDRESS(ROW()-1,COLUMN())))+1,"")</f>
        <v>78</v>
      </c>
      <c r="AF79" s="18" t="str">
        <f ca="1">IFERROR(INDEX(xl_language[name],MATCH(ROW()-1,xl_search_language8[index],0)),"")</f>
        <v>French (Canada)</v>
      </c>
      <c r="AG79" s="18"/>
      <c r="AH79"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79" s="18" t="str">
        <f ca="1">IFERROR(INDEX(xl_quota_variable[item],MATCH(ROW()-1,xl_search_quota[index],0)),"")</f>
        <v/>
      </c>
      <c r="AJ79" s="18" t="str">
        <f ca="1">IFERROR(INDEX(xl_quota_variable[named_range],MATCH(ROW()-1,xl_search_quota[index],0)),"")</f>
        <v/>
      </c>
      <c r="AK79" s="18" t="str">
        <f ca="1">IFERROR(INDEX(xl_quota_variable[type],MATCH(ROW()-1,xl_search_quota[index],0)),"")</f>
        <v/>
      </c>
      <c r="AL79" s="18" t="str">
        <f ca="1">IFERROR(INDEX(xl_quota_variable[origin],MATCH(ROW()-1,xl_search_quota[index],0)),"")</f>
        <v/>
      </c>
      <c r="AM79" s="18" t="str">
        <f ca="1">IFERROR(INDEX(xl_quota_variable[region],MATCH(ROW()-1,xl_search_quota[index],0)),"")</f>
        <v/>
      </c>
    </row>
    <row r="80" spans="1:39">
      <c r="A80" s="18">
        <f ca="1">IF(ISNUMBER(SEARCH(ps_search_adnowcategory,INDEX(xl_project_category[address],ROW()-1))),MAX(INDIRECT(ADDRESS(1,COLUMN())&amp;":"&amp;ADDRESS(ROW()-1,COLUMN())))+1,"")</f>
        <v>79</v>
      </c>
      <c r="B80" s="18" t="str">
        <f ca="1">IFERROR(INDEX(xl_project_category[address],MATCH(ROW()-1,xl_search_adnowcategory[index],0)),"")</f>
        <v>FMCG\Household\Household Miscellaneous\Writing Instruments</v>
      </c>
      <c r="C80" s="18"/>
      <c r="D80" s="18">
        <f t="shared" ca="1" si="2"/>
        <v>79</v>
      </c>
      <c r="E80" s="18" t="str">
        <f ca="1">IFERROR(INDEX(nr_ad_client_name,MATCH(ROW()-1,xl_search_adnowclientname[index],0)),"")</f>
        <v>Ambience</v>
      </c>
      <c r="F80" s="18"/>
      <c r="G80" s="18">
        <f t="shared" ca="1" si="3"/>
        <v>79</v>
      </c>
      <c r="H80" s="18" t="str">
        <f ca="1">IFERROR(INDEX(nr_ad_country,MATCH(ROW()-1,xl_search_adnowcountry[index],0)),"")</f>
        <v>Luxembourg</v>
      </c>
      <c r="I80" s="18"/>
      <c r="J80" s="18">
        <f ca="1">IF(ISNUMBER(SEARCH(ps_search_country_name,INDEX(xl_country[name],ROW()-1))),MAX(INDIRECT(ADDRESS(1,COLUMN())&amp;":"&amp;ADDRESS(ROW()-1,COLUMN())))+1,"")</f>
        <v>79</v>
      </c>
      <c r="K80" s="18" t="str">
        <f ca="1">IFERROR(INDEX(xl_country[name],MATCH(ROW()-1,xl_search_country[index],0)),"")</f>
        <v>Nepal</v>
      </c>
      <c r="L80" s="18"/>
      <c r="M80" s="18">
        <f ca="1">IF(ISNUMBER(SEARCH(ps_search_language2,INDEX(xl_language[name],ROW()-1))),MAX(INDIRECT(ADDRESS(1,COLUMN())&amp;":"&amp;ADDRESS(ROW()-1,COLUMN())))+1,"")</f>
        <v>79</v>
      </c>
      <c r="N80" s="18" t="str">
        <f ca="1">IFERROR(INDEX(xl_language[name],MATCH(ROW()-1,xl_search_language2[index],0)),"")</f>
        <v>French (Luxembourg)</v>
      </c>
      <c r="O80" s="18"/>
      <c r="P80" s="18">
        <f ca="1">IF(ISNUMBER(SEARCH(ps_search_language3,INDEX(xl_language[name],ROW()-1))),MAX(INDIRECT(ADDRESS(1,COLUMN())&amp;":"&amp;ADDRESS(ROW()-1,COLUMN())))+1,"")</f>
        <v>79</v>
      </c>
      <c r="Q80" s="18" t="str">
        <f ca="1">IFERROR(INDEX(xl_language[name],MATCH(ROW()-1,xl_search_language3[index],0)),"")</f>
        <v>French (Luxembourg)</v>
      </c>
      <c r="R80" s="18"/>
      <c r="S80" s="18">
        <f ca="1">IF(ISNUMBER(SEARCH(ps_search_language4,INDEX(xl_language[name],ROW()-1))),MAX(INDIRECT(ADDRESS(1,COLUMN())&amp;":"&amp;ADDRESS(ROW()-1,COLUMN())))+1,"")</f>
        <v>79</v>
      </c>
      <c r="T80" s="18" t="str">
        <f ca="1">IFERROR(INDEX(xl_language[name],MATCH(ROW()-1,xl_search_language4[index],0)),"")</f>
        <v>French (Luxembourg)</v>
      </c>
      <c r="U80" s="18"/>
      <c r="V80" s="18">
        <f ca="1">IF(ISNUMBER(SEARCH(ps_search_language5,INDEX(xl_language[name],ROW()-1))),MAX(INDIRECT(ADDRESS(1,COLUMN())&amp;":"&amp;ADDRESS(ROW()-1,COLUMN())))+1,"")</f>
        <v>79</v>
      </c>
      <c r="W80" s="18" t="str">
        <f ca="1">IFERROR(INDEX(xl_language[name],MATCH(ROW()-1,xl_search_language5[index],0)),"")</f>
        <v>French (Luxembourg)</v>
      </c>
      <c r="X80" s="18"/>
      <c r="Y80" s="18">
        <f ca="1">IF(ISNUMBER(SEARCH(ps_search_language6,INDEX(xl_language[name],ROW()-1))),MAX(INDIRECT(ADDRESS(1,COLUMN())&amp;":"&amp;ADDRESS(ROW()-1,COLUMN())))+1,"")</f>
        <v>79</v>
      </c>
      <c r="Z80" s="18" t="str">
        <f ca="1">IFERROR(INDEX(xl_language[name],MATCH(ROW()-1,xl_search_language6[index],0)),"")</f>
        <v>French (Luxembourg)</v>
      </c>
      <c r="AA80" s="18"/>
      <c r="AB80" s="18">
        <f ca="1">IF(ISNUMBER(SEARCH(ps_search_language7,INDEX(xl_language[name],ROW()-1))),MAX(INDIRECT(ADDRESS(1,COLUMN())&amp;":"&amp;ADDRESS(ROW()-1,COLUMN())))+1,"")</f>
        <v>79</v>
      </c>
      <c r="AC80" s="18" t="str">
        <f ca="1">IFERROR(INDEX(xl_language[name],MATCH(ROW()-1,xl_search_language7[index],0)),"")</f>
        <v>French (Luxembourg)</v>
      </c>
      <c r="AD80" s="18"/>
      <c r="AE80" s="18">
        <f ca="1">IF(ISNUMBER(SEARCH(ps_search_language8,INDEX(xl_language[name],ROW()-1))),MAX(INDIRECT(ADDRESS(1,COLUMN())&amp;":"&amp;ADDRESS(ROW()-1,COLUMN())))+1,"")</f>
        <v>79</v>
      </c>
      <c r="AF80" s="18" t="str">
        <f ca="1">IFERROR(INDEX(xl_language[name],MATCH(ROW()-1,xl_search_language8[index],0)),"")</f>
        <v>French (Luxembourg)</v>
      </c>
      <c r="AG80" s="18"/>
      <c r="AH80"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80" s="18" t="str">
        <f ca="1">IFERROR(INDEX(xl_quota_variable[item],MATCH(ROW()-1,xl_search_quota[index],0)),"")</f>
        <v/>
      </c>
      <c r="AJ80" s="18" t="str">
        <f ca="1">IFERROR(INDEX(xl_quota_variable[named_range],MATCH(ROW()-1,xl_search_quota[index],0)),"")</f>
        <v/>
      </c>
      <c r="AK80" s="18" t="str">
        <f ca="1">IFERROR(INDEX(xl_quota_variable[type],MATCH(ROW()-1,xl_search_quota[index],0)),"")</f>
        <v/>
      </c>
      <c r="AL80" s="18" t="str">
        <f ca="1">IFERROR(INDEX(xl_quota_variable[origin],MATCH(ROW()-1,xl_search_quota[index],0)),"")</f>
        <v/>
      </c>
      <c r="AM80" s="18" t="str">
        <f ca="1">IFERROR(INDEX(xl_quota_variable[region],MATCH(ROW()-1,xl_search_quota[index],0)),"")</f>
        <v/>
      </c>
    </row>
    <row r="81" spans="1:39">
      <c r="A81" s="18">
        <f ca="1">IF(ISNUMBER(SEARCH(ps_search_adnowcategory,INDEX(xl_project_category[address],ROW()-1))),MAX(INDIRECT(ADDRESS(1,COLUMN())&amp;":"&amp;ADDRESS(ROW()-1,COLUMN())))+1,"")</f>
        <v>80</v>
      </c>
      <c r="B81" s="18" t="str">
        <f ca="1">IFERROR(INDEX(xl_project_category[address],MATCH(ROW()-1,xl_search_adnowcategory[index],0)),"")</f>
        <v>FMCG\Household\Household batteries</v>
      </c>
      <c r="C81" s="18"/>
      <c r="D81" s="18">
        <f t="shared" ca="1" si="2"/>
        <v>80</v>
      </c>
      <c r="E81" s="18" t="str">
        <f ca="1">IFERROR(INDEX(nr_ad_client_name,MATCH(ROW()-1,xl_search_adnowclientname[index],0)),"")</f>
        <v>Ambra</v>
      </c>
      <c r="F81" s="18"/>
      <c r="G81" s="18">
        <f t="shared" ca="1" si="3"/>
        <v>80</v>
      </c>
      <c r="H81" s="18" t="str">
        <f ca="1">IFERROR(INDEX(nr_ad_country,MATCH(ROW()-1,xl_search_adnowcountry[index],0)),"")</f>
        <v>Madagascar</v>
      </c>
      <c r="I81" s="18"/>
      <c r="J81" s="18">
        <f ca="1">IF(ISNUMBER(SEARCH(ps_search_country_name,INDEX(xl_country[name],ROW()-1))),MAX(INDIRECT(ADDRESS(1,COLUMN())&amp;":"&amp;ADDRESS(ROW()-1,COLUMN())))+1,"")</f>
        <v>80</v>
      </c>
      <c r="K81" s="18" t="str">
        <f ca="1">IFERROR(INDEX(xl_country[name],MATCH(ROW()-1,xl_search_country[index],0)),"")</f>
        <v>Netherlands</v>
      </c>
      <c r="L81" s="18"/>
      <c r="M81" s="18">
        <f ca="1">IF(ISNUMBER(SEARCH(ps_search_language2,INDEX(xl_language[name],ROW()-1))),MAX(INDIRECT(ADDRESS(1,COLUMN())&amp;":"&amp;ADDRESS(ROW()-1,COLUMN())))+1,"")</f>
        <v>80</v>
      </c>
      <c r="N81" s="18" t="str">
        <f ca="1">IFERROR(INDEX(xl_language[name],MATCH(ROW()-1,xl_search_language2[index],0)),"")</f>
        <v>French (Monaco)</v>
      </c>
      <c r="O81" s="18"/>
      <c r="P81" s="18">
        <f ca="1">IF(ISNUMBER(SEARCH(ps_search_language3,INDEX(xl_language[name],ROW()-1))),MAX(INDIRECT(ADDRESS(1,COLUMN())&amp;":"&amp;ADDRESS(ROW()-1,COLUMN())))+1,"")</f>
        <v>80</v>
      </c>
      <c r="Q81" s="18" t="str">
        <f ca="1">IFERROR(INDEX(xl_language[name],MATCH(ROW()-1,xl_search_language3[index],0)),"")</f>
        <v>French (Monaco)</v>
      </c>
      <c r="R81" s="18"/>
      <c r="S81" s="18">
        <f ca="1">IF(ISNUMBER(SEARCH(ps_search_language4,INDEX(xl_language[name],ROW()-1))),MAX(INDIRECT(ADDRESS(1,COLUMN())&amp;":"&amp;ADDRESS(ROW()-1,COLUMN())))+1,"")</f>
        <v>80</v>
      </c>
      <c r="T81" s="18" t="str">
        <f ca="1">IFERROR(INDEX(xl_language[name],MATCH(ROW()-1,xl_search_language4[index],0)),"")</f>
        <v>French (Monaco)</v>
      </c>
      <c r="U81" s="18"/>
      <c r="V81" s="18">
        <f ca="1">IF(ISNUMBER(SEARCH(ps_search_language5,INDEX(xl_language[name],ROW()-1))),MAX(INDIRECT(ADDRESS(1,COLUMN())&amp;":"&amp;ADDRESS(ROW()-1,COLUMN())))+1,"")</f>
        <v>80</v>
      </c>
      <c r="W81" s="18" t="str">
        <f ca="1">IFERROR(INDEX(xl_language[name],MATCH(ROW()-1,xl_search_language5[index],0)),"")</f>
        <v>French (Monaco)</v>
      </c>
      <c r="X81" s="18"/>
      <c r="Y81" s="18">
        <f ca="1">IF(ISNUMBER(SEARCH(ps_search_language6,INDEX(xl_language[name],ROW()-1))),MAX(INDIRECT(ADDRESS(1,COLUMN())&amp;":"&amp;ADDRESS(ROW()-1,COLUMN())))+1,"")</f>
        <v>80</v>
      </c>
      <c r="Z81" s="18" t="str">
        <f ca="1">IFERROR(INDEX(xl_language[name],MATCH(ROW()-1,xl_search_language6[index],0)),"")</f>
        <v>French (Monaco)</v>
      </c>
      <c r="AA81" s="18"/>
      <c r="AB81" s="18">
        <f ca="1">IF(ISNUMBER(SEARCH(ps_search_language7,INDEX(xl_language[name],ROW()-1))),MAX(INDIRECT(ADDRESS(1,COLUMN())&amp;":"&amp;ADDRESS(ROW()-1,COLUMN())))+1,"")</f>
        <v>80</v>
      </c>
      <c r="AC81" s="18" t="str">
        <f ca="1">IFERROR(INDEX(xl_language[name],MATCH(ROW()-1,xl_search_language7[index],0)),"")</f>
        <v>French (Monaco)</v>
      </c>
      <c r="AD81" s="18"/>
      <c r="AE81" s="18">
        <f ca="1">IF(ISNUMBER(SEARCH(ps_search_language8,INDEX(xl_language[name],ROW()-1))),MAX(INDIRECT(ADDRESS(1,COLUMN())&amp;":"&amp;ADDRESS(ROW()-1,COLUMN())))+1,"")</f>
        <v>80</v>
      </c>
      <c r="AF81" s="18" t="str">
        <f ca="1">IFERROR(INDEX(xl_language[name],MATCH(ROW()-1,xl_search_language8[index],0)),"")</f>
        <v>French (Monaco)</v>
      </c>
      <c r="AG81" s="18"/>
      <c r="AH81"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81" s="18" t="str">
        <f ca="1">IFERROR(INDEX(xl_quota_variable[item],MATCH(ROW()-1,xl_search_quota[index],0)),"")</f>
        <v/>
      </c>
      <c r="AJ81" s="18" t="str">
        <f ca="1">IFERROR(INDEX(xl_quota_variable[named_range],MATCH(ROW()-1,xl_search_quota[index],0)),"")</f>
        <v/>
      </c>
      <c r="AK81" s="18" t="str">
        <f ca="1">IFERROR(INDEX(xl_quota_variable[type],MATCH(ROW()-1,xl_search_quota[index],0)),"")</f>
        <v/>
      </c>
      <c r="AL81" s="18" t="str">
        <f ca="1">IFERROR(INDEX(xl_quota_variable[origin],MATCH(ROW()-1,xl_search_quota[index],0)),"")</f>
        <v/>
      </c>
      <c r="AM81" s="18" t="str">
        <f ca="1">IFERROR(INDEX(xl_quota_variable[region],MATCH(ROW()-1,xl_search_quota[index],0)),"")</f>
        <v/>
      </c>
    </row>
    <row r="82" spans="1:39">
      <c r="A82" s="18">
        <f ca="1">IF(ISNUMBER(SEARCH(ps_search_adnowcategory,INDEX(xl_project_category[address],ROW()-1))),MAX(INDIRECT(ADDRESS(1,COLUMN())&amp;":"&amp;ADDRESS(ROW()-1,COLUMN())))+1,"")</f>
        <v>81</v>
      </c>
      <c r="B82" s="18" t="str">
        <f ca="1">IFERROR(INDEX(xl_project_category[address],MATCH(ROW()-1,xl_search_adnowcategory[index],0)),"")</f>
        <v>FMCG\Household\Household cleaners</v>
      </c>
      <c r="C82" s="18"/>
      <c r="D82" s="18">
        <f t="shared" ca="1" si="2"/>
        <v>81</v>
      </c>
      <c r="E82" s="18" t="str">
        <f ca="1">IFERROR(INDEX(nr_ad_client_name,MATCH(ROW()-1,xl_search_adnowclientname[index],0)),"")</f>
        <v>Amena</v>
      </c>
      <c r="F82" s="18"/>
      <c r="G82" s="18">
        <f t="shared" ca="1" si="3"/>
        <v>81</v>
      </c>
      <c r="H82" s="18" t="str">
        <f ca="1">IFERROR(INDEX(nr_ad_country,MATCH(ROW()-1,xl_search_adnowcountry[index],0)),"")</f>
        <v>Malaysia</v>
      </c>
      <c r="I82" s="18"/>
      <c r="J82" s="18">
        <f ca="1">IF(ISNUMBER(SEARCH(ps_search_country_name,INDEX(xl_country[name],ROW()-1))),MAX(INDIRECT(ADDRESS(1,COLUMN())&amp;":"&amp;ADDRESS(ROW()-1,COLUMN())))+1,"")</f>
        <v>81</v>
      </c>
      <c r="K82" s="18" t="str">
        <f ca="1">IFERROR(INDEX(xl_country[name],MATCH(ROW()-1,xl_search_country[index],0)),"")</f>
        <v>New Zealand</v>
      </c>
      <c r="L82" s="18"/>
      <c r="M82" s="18">
        <f ca="1">IF(ISNUMBER(SEARCH(ps_search_language2,INDEX(xl_language[name],ROW()-1))),MAX(INDIRECT(ADDRESS(1,COLUMN())&amp;":"&amp;ADDRESS(ROW()-1,COLUMN())))+1,"")</f>
        <v>81</v>
      </c>
      <c r="N82" s="18" t="str">
        <f ca="1">IFERROR(INDEX(xl_language[name],MATCH(ROW()-1,xl_search_language2[index],0)),"")</f>
        <v>French (Switzerland)</v>
      </c>
      <c r="O82" s="18"/>
      <c r="P82" s="18">
        <f ca="1">IF(ISNUMBER(SEARCH(ps_search_language3,INDEX(xl_language[name],ROW()-1))),MAX(INDIRECT(ADDRESS(1,COLUMN())&amp;":"&amp;ADDRESS(ROW()-1,COLUMN())))+1,"")</f>
        <v>81</v>
      </c>
      <c r="Q82" s="18" t="str">
        <f ca="1">IFERROR(INDEX(xl_language[name],MATCH(ROW()-1,xl_search_language3[index],0)),"")</f>
        <v>French (Switzerland)</v>
      </c>
      <c r="R82" s="18"/>
      <c r="S82" s="18">
        <f ca="1">IF(ISNUMBER(SEARCH(ps_search_language4,INDEX(xl_language[name],ROW()-1))),MAX(INDIRECT(ADDRESS(1,COLUMN())&amp;":"&amp;ADDRESS(ROW()-1,COLUMN())))+1,"")</f>
        <v>81</v>
      </c>
      <c r="T82" s="18" t="str">
        <f ca="1">IFERROR(INDEX(xl_language[name],MATCH(ROW()-1,xl_search_language4[index],0)),"")</f>
        <v>French (Switzerland)</v>
      </c>
      <c r="U82" s="18"/>
      <c r="V82" s="18">
        <f ca="1">IF(ISNUMBER(SEARCH(ps_search_language5,INDEX(xl_language[name],ROW()-1))),MAX(INDIRECT(ADDRESS(1,COLUMN())&amp;":"&amp;ADDRESS(ROW()-1,COLUMN())))+1,"")</f>
        <v>81</v>
      </c>
      <c r="W82" s="18" t="str">
        <f ca="1">IFERROR(INDEX(xl_language[name],MATCH(ROW()-1,xl_search_language5[index],0)),"")</f>
        <v>French (Switzerland)</v>
      </c>
      <c r="X82" s="18"/>
      <c r="Y82" s="18">
        <f ca="1">IF(ISNUMBER(SEARCH(ps_search_language6,INDEX(xl_language[name],ROW()-1))),MAX(INDIRECT(ADDRESS(1,COLUMN())&amp;":"&amp;ADDRESS(ROW()-1,COLUMN())))+1,"")</f>
        <v>81</v>
      </c>
      <c r="Z82" s="18" t="str">
        <f ca="1">IFERROR(INDEX(xl_language[name],MATCH(ROW()-1,xl_search_language6[index],0)),"")</f>
        <v>French (Switzerland)</v>
      </c>
      <c r="AA82" s="18"/>
      <c r="AB82" s="18">
        <f ca="1">IF(ISNUMBER(SEARCH(ps_search_language7,INDEX(xl_language[name],ROW()-1))),MAX(INDIRECT(ADDRESS(1,COLUMN())&amp;":"&amp;ADDRESS(ROW()-1,COLUMN())))+1,"")</f>
        <v>81</v>
      </c>
      <c r="AC82" s="18" t="str">
        <f ca="1">IFERROR(INDEX(xl_language[name],MATCH(ROW()-1,xl_search_language7[index],0)),"")</f>
        <v>French (Switzerland)</v>
      </c>
      <c r="AD82" s="18"/>
      <c r="AE82" s="18">
        <f ca="1">IF(ISNUMBER(SEARCH(ps_search_language8,INDEX(xl_language[name],ROW()-1))),MAX(INDIRECT(ADDRESS(1,COLUMN())&amp;":"&amp;ADDRESS(ROW()-1,COLUMN())))+1,"")</f>
        <v>81</v>
      </c>
      <c r="AF82" s="18" t="str">
        <f ca="1">IFERROR(INDEX(xl_language[name],MATCH(ROW()-1,xl_search_language8[index],0)),"")</f>
        <v>French (Switzerland)</v>
      </c>
      <c r="AG82" s="18"/>
      <c r="AH82"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82" s="18" t="str">
        <f ca="1">IFERROR(INDEX(xl_quota_variable[item],MATCH(ROW()-1,xl_search_quota[index],0)),"")</f>
        <v/>
      </c>
      <c r="AJ82" s="18" t="str">
        <f ca="1">IFERROR(INDEX(xl_quota_variable[named_range],MATCH(ROW()-1,xl_search_quota[index],0)),"")</f>
        <v/>
      </c>
      <c r="AK82" s="18" t="str">
        <f ca="1">IFERROR(INDEX(xl_quota_variable[type],MATCH(ROW()-1,xl_search_quota[index],0)),"")</f>
        <v/>
      </c>
      <c r="AL82" s="18" t="str">
        <f ca="1">IFERROR(INDEX(xl_quota_variable[origin],MATCH(ROW()-1,xl_search_quota[index],0)),"")</f>
        <v/>
      </c>
      <c r="AM82" s="18" t="str">
        <f ca="1">IFERROR(INDEX(xl_quota_variable[region],MATCH(ROW()-1,xl_search_quota[index],0)),"")</f>
        <v/>
      </c>
    </row>
    <row r="83" spans="1:39">
      <c r="A83" s="18">
        <f ca="1">IF(ISNUMBER(SEARCH(ps_search_adnowcategory,INDEX(xl_project_category[address],ROW()-1))),MAX(INDIRECT(ADDRESS(1,COLUMN())&amp;":"&amp;ADDRESS(ROW()-1,COLUMN())))+1,"")</f>
        <v>82</v>
      </c>
      <c r="B83" s="18" t="str">
        <f ca="1">IFERROR(INDEX(xl_project_category[address],MATCH(ROW()-1,xl_search_adnowcategory[index],0)),"")</f>
        <v>FMCG\Household\Household cleaners\Air Fresheners</v>
      </c>
      <c r="C83" s="18"/>
      <c r="D83" s="18">
        <f t="shared" ca="1" si="2"/>
        <v>82</v>
      </c>
      <c r="E83" s="18" t="str">
        <f ca="1">IFERROR(INDEX(nr_ad_client_name,MATCH(ROW()-1,xl_search_adnowclientname[index],0)),"")</f>
        <v>A. Menarini Industrie Farmaceutiche Riunite Srl</v>
      </c>
      <c r="F83" s="18"/>
      <c r="G83" s="18">
        <f t="shared" ca="1" si="3"/>
        <v>82</v>
      </c>
      <c r="H83" s="18" t="str">
        <f ca="1">IFERROR(INDEX(nr_ad_country,MATCH(ROW()-1,xl_search_adnowcountry[index],0)),"")</f>
        <v>Malta</v>
      </c>
      <c r="I83" s="18"/>
      <c r="J83" s="18">
        <f ca="1">IF(ISNUMBER(SEARCH(ps_search_country_name,INDEX(xl_country[name],ROW()-1))),MAX(INDIRECT(ADDRESS(1,COLUMN())&amp;":"&amp;ADDRESS(ROW()-1,COLUMN())))+1,"")</f>
        <v>82</v>
      </c>
      <c r="K83" s="18" t="str">
        <f ca="1">IFERROR(INDEX(xl_country[name],MATCH(ROW()-1,xl_search_country[index],0)),"")</f>
        <v>Nicaragua</v>
      </c>
      <c r="L83" s="18"/>
      <c r="M83" s="18">
        <f ca="1">IF(ISNUMBER(SEARCH(ps_search_language2,INDEX(xl_language[name],ROW()-1))),MAX(INDIRECT(ADDRESS(1,COLUMN())&amp;":"&amp;ADDRESS(ROW()-1,COLUMN())))+1,"")</f>
        <v>82</v>
      </c>
      <c r="N83" s="18" t="str">
        <f ca="1">IFERROR(INDEX(xl_language[name],MATCH(ROW()-1,xl_search_language2[index],0)),"")</f>
        <v>Frisian (Netherlands)</v>
      </c>
      <c r="O83" s="18"/>
      <c r="P83" s="18">
        <f ca="1">IF(ISNUMBER(SEARCH(ps_search_language3,INDEX(xl_language[name],ROW()-1))),MAX(INDIRECT(ADDRESS(1,COLUMN())&amp;":"&amp;ADDRESS(ROW()-1,COLUMN())))+1,"")</f>
        <v>82</v>
      </c>
      <c r="Q83" s="18" t="str">
        <f ca="1">IFERROR(INDEX(xl_language[name],MATCH(ROW()-1,xl_search_language3[index],0)),"")</f>
        <v>Frisian (Netherlands)</v>
      </c>
      <c r="R83" s="18"/>
      <c r="S83" s="18">
        <f ca="1">IF(ISNUMBER(SEARCH(ps_search_language4,INDEX(xl_language[name],ROW()-1))),MAX(INDIRECT(ADDRESS(1,COLUMN())&amp;":"&amp;ADDRESS(ROW()-1,COLUMN())))+1,"")</f>
        <v>82</v>
      </c>
      <c r="T83" s="18" t="str">
        <f ca="1">IFERROR(INDEX(xl_language[name],MATCH(ROW()-1,xl_search_language4[index],0)),"")</f>
        <v>Frisian (Netherlands)</v>
      </c>
      <c r="U83" s="18"/>
      <c r="V83" s="18">
        <f ca="1">IF(ISNUMBER(SEARCH(ps_search_language5,INDEX(xl_language[name],ROW()-1))),MAX(INDIRECT(ADDRESS(1,COLUMN())&amp;":"&amp;ADDRESS(ROW()-1,COLUMN())))+1,"")</f>
        <v>82</v>
      </c>
      <c r="W83" s="18" t="str">
        <f ca="1">IFERROR(INDEX(xl_language[name],MATCH(ROW()-1,xl_search_language5[index],0)),"")</f>
        <v>Frisian (Netherlands)</v>
      </c>
      <c r="X83" s="18"/>
      <c r="Y83" s="18">
        <f ca="1">IF(ISNUMBER(SEARCH(ps_search_language6,INDEX(xl_language[name],ROW()-1))),MAX(INDIRECT(ADDRESS(1,COLUMN())&amp;":"&amp;ADDRESS(ROW()-1,COLUMN())))+1,"")</f>
        <v>82</v>
      </c>
      <c r="Z83" s="18" t="str">
        <f ca="1">IFERROR(INDEX(xl_language[name],MATCH(ROW()-1,xl_search_language6[index],0)),"")</f>
        <v>Frisian (Netherlands)</v>
      </c>
      <c r="AA83" s="18"/>
      <c r="AB83" s="18">
        <f ca="1">IF(ISNUMBER(SEARCH(ps_search_language7,INDEX(xl_language[name],ROW()-1))),MAX(INDIRECT(ADDRESS(1,COLUMN())&amp;":"&amp;ADDRESS(ROW()-1,COLUMN())))+1,"")</f>
        <v>82</v>
      </c>
      <c r="AC83" s="18" t="str">
        <f ca="1">IFERROR(INDEX(xl_language[name],MATCH(ROW()-1,xl_search_language7[index],0)),"")</f>
        <v>Frisian (Netherlands)</v>
      </c>
      <c r="AD83" s="18"/>
      <c r="AE83" s="18">
        <f ca="1">IF(ISNUMBER(SEARCH(ps_search_language8,INDEX(xl_language[name],ROW()-1))),MAX(INDIRECT(ADDRESS(1,COLUMN())&amp;":"&amp;ADDRESS(ROW()-1,COLUMN())))+1,"")</f>
        <v>82</v>
      </c>
      <c r="AF83" s="18" t="str">
        <f ca="1">IFERROR(INDEX(xl_language[name],MATCH(ROW()-1,xl_search_language8[index],0)),"")</f>
        <v>Frisian (Netherlands)</v>
      </c>
      <c r="AG83" s="18"/>
      <c r="AH83"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83" s="18" t="str">
        <f ca="1">IFERROR(INDEX(xl_quota_variable[item],MATCH(ROW()-1,xl_search_quota[index],0)),"")</f>
        <v/>
      </c>
      <c r="AJ83" s="18" t="str">
        <f ca="1">IFERROR(INDEX(xl_quota_variable[named_range],MATCH(ROW()-1,xl_search_quota[index],0)),"")</f>
        <v/>
      </c>
      <c r="AK83" s="18" t="str">
        <f ca="1">IFERROR(INDEX(xl_quota_variable[type],MATCH(ROW()-1,xl_search_quota[index],0)),"")</f>
        <v/>
      </c>
      <c r="AL83" s="18" t="str">
        <f ca="1">IFERROR(INDEX(xl_quota_variable[origin],MATCH(ROW()-1,xl_search_quota[index],0)),"")</f>
        <v/>
      </c>
      <c r="AM83" s="18" t="str">
        <f ca="1">IFERROR(INDEX(xl_quota_variable[region],MATCH(ROW()-1,xl_search_quota[index],0)),"")</f>
        <v/>
      </c>
    </row>
    <row r="84" spans="1:39">
      <c r="A84" s="18">
        <f ca="1">IF(ISNUMBER(SEARCH(ps_search_adnowcategory,INDEX(xl_project_category[address],ROW()-1))),MAX(INDIRECT(ADDRESS(1,COLUMN())&amp;":"&amp;ADDRESS(ROW()-1,COLUMN())))+1,"")</f>
        <v>83</v>
      </c>
      <c r="B84" s="18" t="str">
        <f ca="1">IFERROR(INDEX(xl_project_category[address],MATCH(ROW()-1,xl_search_adnowcategory[index],0)),"")</f>
        <v>FMCG\Household\Household cleaners\Cleaning products/Bleaches</v>
      </c>
      <c r="C84" s="18"/>
      <c r="D84" s="18">
        <f t="shared" ca="1" si="2"/>
        <v>83</v>
      </c>
      <c r="E84" s="18" t="str">
        <f ca="1">IFERROR(INDEX(nr_ad_client_name,MATCH(ROW()-1,xl_search_adnowclientname[index],0)),"")</f>
        <v>American Airlines</v>
      </c>
      <c r="F84" s="18"/>
      <c r="G84" s="18">
        <f t="shared" ca="1" si="3"/>
        <v>83</v>
      </c>
      <c r="H84" s="18" t="str">
        <f ca="1">IFERROR(INDEX(nr_ad_country,MATCH(ROW()-1,xl_search_adnowcountry[index],0)),"")</f>
        <v>Mauritius</v>
      </c>
      <c r="I84" s="18"/>
      <c r="J84" s="18">
        <f ca="1">IF(ISNUMBER(SEARCH(ps_search_country_name,INDEX(xl_country[name],ROW()-1))),MAX(INDIRECT(ADDRESS(1,COLUMN())&amp;":"&amp;ADDRESS(ROW()-1,COLUMN())))+1,"")</f>
        <v>83</v>
      </c>
      <c r="K84" s="18" t="str">
        <f ca="1">IFERROR(INDEX(xl_country[name],MATCH(ROW()-1,xl_search_country[index],0)),"")</f>
        <v>Nigeria</v>
      </c>
      <c r="L84" s="18"/>
      <c r="M84" s="18">
        <f ca="1">IF(ISNUMBER(SEARCH(ps_search_language2,INDEX(xl_language[name],ROW()-1))),MAX(INDIRECT(ADDRESS(1,COLUMN())&amp;":"&amp;ADDRESS(ROW()-1,COLUMN())))+1,"")</f>
        <v>83</v>
      </c>
      <c r="N84" s="18" t="str">
        <f ca="1">IFERROR(INDEX(xl_language[name],MATCH(ROW()-1,xl_search_language2[index],0)),"")</f>
        <v>Galician (Galician)</v>
      </c>
      <c r="O84" s="18"/>
      <c r="P84" s="18">
        <f ca="1">IF(ISNUMBER(SEARCH(ps_search_language3,INDEX(xl_language[name],ROW()-1))),MAX(INDIRECT(ADDRESS(1,COLUMN())&amp;":"&amp;ADDRESS(ROW()-1,COLUMN())))+1,"")</f>
        <v>83</v>
      </c>
      <c r="Q84" s="18" t="str">
        <f ca="1">IFERROR(INDEX(xl_language[name],MATCH(ROW()-1,xl_search_language3[index],0)),"")</f>
        <v>Galician (Galician)</v>
      </c>
      <c r="R84" s="18"/>
      <c r="S84" s="18">
        <f ca="1">IF(ISNUMBER(SEARCH(ps_search_language4,INDEX(xl_language[name],ROW()-1))),MAX(INDIRECT(ADDRESS(1,COLUMN())&amp;":"&amp;ADDRESS(ROW()-1,COLUMN())))+1,"")</f>
        <v>83</v>
      </c>
      <c r="T84" s="18" t="str">
        <f ca="1">IFERROR(INDEX(xl_language[name],MATCH(ROW()-1,xl_search_language4[index],0)),"")</f>
        <v>Galician (Galician)</v>
      </c>
      <c r="U84" s="18"/>
      <c r="V84" s="18">
        <f ca="1">IF(ISNUMBER(SEARCH(ps_search_language5,INDEX(xl_language[name],ROW()-1))),MAX(INDIRECT(ADDRESS(1,COLUMN())&amp;":"&amp;ADDRESS(ROW()-1,COLUMN())))+1,"")</f>
        <v>83</v>
      </c>
      <c r="W84" s="18" t="str">
        <f ca="1">IFERROR(INDEX(xl_language[name],MATCH(ROW()-1,xl_search_language5[index],0)),"")</f>
        <v>Galician (Galician)</v>
      </c>
      <c r="X84" s="18"/>
      <c r="Y84" s="18">
        <f ca="1">IF(ISNUMBER(SEARCH(ps_search_language6,INDEX(xl_language[name],ROW()-1))),MAX(INDIRECT(ADDRESS(1,COLUMN())&amp;":"&amp;ADDRESS(ROW()-1,COLUMN())))+1,"")</f>
        <v>83</v>
      </c>
      <c r="Z84" s="18" t="str">
        <f ca="1">IFERROR(INDEX(xl_language[name],MATCH(ROW()-1,xl_search_language6[index],0)),"")</f>
        <v>Galician (Galician)</v>
      </c>
      <c r="AA84" s="18"/>
      <c r="AB84" s="18">
        <f ca="1">IF(ISNUMBER(SEARCH(ps_search_language7,INDEX(xl_language[name],ROW()-1))),MAX(INDIRECT(ADDRESS(1,COLUMN())&amp;":"&amp;ADDRESS(ROW()-1,COLUMN())))+1,"")</f>
        <v>83</v>
      </c>
      <c r="AC84" s="18" t="str">
        <f ca="1">IFERROR(INDEX(xl_language[name],MATCH(ROW()-1,xl_search_language7[index],0)),"")</f>
        <v>Galician (Galician)</v>
      </c>
      <c r="AD84" s="18"/>
      <c r="AE84" s="18">
        <f ca="1">IF(ISNUMBER(SEARCH(ps_search_language8,INDEX(xl_language[name],ROW()-1))),MAX(INDIRECT(ADDRESS(1,COLUMN())&amp;":"&amp;ADDRESS(ROW()-1,COLUMN())))+1,"")</f>
        <v>83</v>
      </c>
      <c r="AF84" s="18" t="str">
        <f ca="1">IFERROR(INDEX(xl_language[name],MATCH(ROW()-1,xl_search_language8[index],0)),"")</f>
        <v>Galician (Galician)</v>
      </c>
      <c r="AG84" s="18"/>
      <c r="AH84"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84" s="18" t="str">
        <f ca="1">IFERROR(INDEX(xl_quota_variable[item],MATCH(ROW()-1,xl_search_quota[index],0)),"")</f>
        <v/>
      </c>
      <c r="AJ84" s="18" t="str">
        <f ca="1">IFERROR(INDEX(xl_quota_variable[named_range],MATCH(ROW()-1,xl_search_quota[index],0)),"")</f>
        <v/>
      </c>
      <c r="AK84" s="18" t="str">
        <f ca="1">IFERROR(INDEX(xl_quota_variable[type],MATCH(ROW()-1,xl_search_quota[index],0)),"")</f>
        <v/>
      </c>
      <c r="AL84" s="18" t="str">
        <f ca="1">IFERROR(INDEX(xl_quota_variable[origin],MATCH(ROW()-1,xl_search_quota[index],0)),"")</f>
        <v/>
      </c>
      <c r="AM84" s="18" t="str">
        <f ca="1">IFERROR(INDEX(xl_quota_variable[region],MATCH(ROW()-1,xl_search_quota[index],0)),"")</f>
        <v/>
      </c>
    </row>
    <row r="85" spans="1:39">
      <c r="A85" s="18">
        <f ca="1">IF(ISNUMBER(SEARCH(ps_search_adnowcategory,INDEX(xl_project_category[address],ROW()-1))),MAX(INDIRECT(ADDRESS(1,COLUMN())&amp;":"&amp;ADDRESS(ROW()-1,COLUMN())))+1,"")</f>
        <v>84</v>
      </c>
      <c r="B85" s="18" t="str">
        <f ca="1">IFERROR(INDEX(xl_project_category[address],MATCH(ROW()-1,xl_search_adnowcategory[index],0)),"")</f>
        <v>FMCG\Household\Household cleaners\Hand Dish Wash</v>
      </c>
      <c r="C85" s="18"/>
      <c r="D85" s="18">
        <f t="shared" ca="1" si="2"/>
        <v>84</v>
      </c>
      <c r="E85" s="18" t="str">
        <f ca="1">IFERROR(INDEX(nr_ad_client_name,MATCH(ROW()-1,xl_search_adnowclientname[index],0)),"")</f>
        <v>American Automobile Association</v>
      </c>
      <c r="F85" s="18"/>
      <c r="G85" s="18">
        <f t="shared" ca="1" si="3"/>
        <v>84</v>
      </c>
      <c r="H85" s="18" t="str">
        <f ca="1">IFERROR(INDEX(nr_ad_country,MATCH(ROW()-1,xl_search_adnowcountry[index],0)),"")</f>
        <v>Mexico</v>
      </c>
      <c r="I85" s="18"/>
      <c r="J85" s="18">
        <f ca="1">IF(ISNUMBER(SEARCH(ps_search_country_name,INDEX(xl_country[name],ROW()-1))),MAX(INDIRECT(ADDRESS(1,COLUMN())&amp;":"&amp;ADDRESS(ROW()-1,COLUMN())))+1,"")</f>
        <v>84</v>
      </c>
      <c r="K85" s="18" t="str">
        <f ca="1">IFERROR(INDEX(xl_country[name],MATCH(ROW()-1,xl_search_country[index],0)),"")</f>
        <v>Norway</v>
      </c>
      <c r="L85" s="18"/>
      <c r="M85" s="18">
        <f ca="1">IF(ISNUMBER(SEARCH(ps_search_language2,INDEX(xl_language[name],ROW()-1))),MAX(INDIRECT(ADDRESS(1,COLUMN())&amp;":"&amp;ADDRESS(ROW()-1,COLUMN())))+1,"")</f>
        <v>84</v>
      </c>
      <c r="N85" s="18" t="str">
        <f ca="1">IFERROR(INDEX(xl_language[name],MATCH(ROW()-1,xl_search_language2[index],0)),"")</f>
        <v>Georgian (Georgia)</v>
      </c>
      <c r="O85" s="18"/>
      <c r="P85" s="18">
        <f ca="1">IF(ISNUMBER(SEARCH(ps_search_language3,INDEX(xl_language[name],ROW()-1))),MAX(INDIRECT(ADDRESS(1,COLUMN())&amp;":"&amp;ADDRESS(ROW()-1,COLUMN())))+1,"")</f>
        <v>84</v>
      </c>
      <c r="Q85" s="18" t="str">
        <f ca="1">IFERROR(INDEX(xl_language[name],MATCH(ROW()-1,xl_search_language3[index],0)),"")</f>
        <v>Georgian (Georgia)</v>
      </c>
      <c r="R85" s="18"/>
      <c r="S85" s="18">
        <f ca="1">IF(ISNUMBER(SEARCH(ps_search_language4,INDEX(xl_language[name],ROW()-1))),MAX(INDIRECT(ADDRESS(1,COLUMN())&amp;":"&amp;ADDRESS(ROW()-1,COLUMN())))+1,"")</f>
        <v>84</v>
      </c>
      <c r="T85" s="18" t="str">
        <f ca="1">IFERROR(INDEX(xl_language[name],MATCH(ROW()-1,xl_search_language4[index],0)),"")</f>
        <v>Georgian (Georgia)</v>
      </c>
      <c r="U85" s="18"/>
      <c r="V85" s="18">
        <f ca="1">IF(ISNUMBER(SEARCH(ps_search_language5,INDEX(xl_language[name],ROW()-1))),MAX(INDIRECT(ADDRESS(1,COLUMN())&amp;":"&amp;ADDRESS(ROW()-1,COLUMN())))+1,"")</f>
        <v>84</v>
      </c>
      <c r="W85" s="18" t="str">
        <f ca="1">IFERROR(INDEX(xl_language[name],MATCH(ROW()-1,xl_search_language5[index],0)),"")</f>
        <v>Georgian (Georgia)</v>
      </c>
      <c r="X85" s="18"/>
      <c r="Y85" s="18">
        <f ca="1">IF(ISNUMBER(SEARCH(ps_search_language6,INDEX(xl_language[name],ROW()-1))),MAX(INDIRECT(ADDRESS(1,COLUMN())&amp;":"&amp;ADDRESS(ROW()-1,COLUMN())))+1,"")</f>
        <v>84</v>
      </c>
      <c r="Z85" s="18" t="str">
        <f ca="1">IFERROR(INDEX(xl_language[name],MATCH(ROW()-1,xl_search_language6[index],0)),"")</f>
        <v>Georgian (Georgia)</v>
      </c>
      <c r="AA85" s="18"/>
      <c r="AB85" s="18">
        <f ca="1">IF(ISNUMBER(SEARCH(ps_search_language7,INDEX(xl_language[name],ROW()-1))),MAX(INDIRECT(ADDRESS(1,COLUMN())&amp;":"&amp;ADDRESS(ROW()-1,COLUMN())))+1,"")</f>
        <v>84</v>
      </c>
      <c r="AC85" s="18" t="str">
        <f ca="1">IFERROR(INDEX(xl_language[name],MATCH(ROW()-1,xl_search_language7[index],0)),"")</f>
        <v>Georgian (Georgia)</v>
      </c>
      <c r="AD85" s="18"/>
      <c r="AE85" s="18">
        <f ca="1">IF(ISNUMBER(SEARCH(ps_search_language8,INDEX(xl_language[name],ROW()-1))),MAX(INDIRECT(ADDRESS(1,COLUMN())&amp;":"&amp;ADDRESS(ROW()-1,COLUMN())))+1,"")</f>
        <v>84</v>
      </c>
      <c r="AF85" s="18" t="str">
        <f ca="1">IFERROR(INDEX(xl_language[name],MATCH(ROW()-1,xl_search_language8[index],0)),"")</f>
        <v>Georgian (Georgia)</v>
      </c>
      <c r="AG85" s="18"/>
      <c r="AH85"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85" s="18" t="str">
        <f ca="1">IFERROR(INDEX(xl_quota_variable[item],MATCH(ROW()-1,xl_search_quota[index],0)),"")</f>
        <v/>
      </c>
      <c r="AJ85" s="18" t="str">
        <f ca="1">IFERROR(INDEX(xl_quota_variable[named_range],MATCH(ROW()-1,xl_search_quota[index],0)),"")</f>
        <v/>
      </c>
      <c r="AK85" s="18" t="str">
        <f ca="1">IFERROR(INDEX(xl_quota_variable[type],MATCH(ROW()-1,xl_search_quota[index],0)),"")</f>
        <v/>
      </c>
      <c r="AL85" s="18" t="str">
        <f ca="1">IFERROR(INDEX(xl_quota_variable[origin],MATCH(ROW()-1,xl_search_quota[index],0)),"")</f>
        <v/>
      </c>
      <c r="AM85" s="18" t="str">
        <f ca="1">IFERROR(INDEX(xl_quota_variable[region],MATCH(ROW()-1,xl_search_quota[index],0)),"")</f>
        <v/>
      </c>
    </row>
    <row r="86" spans="1:39">
      <c r="A86" s="18">
        <f ca="1">IF(ISNUMBER(SEARCH(ps_search_adnowcategory,INDEX(xl_project_category[address],ROW()-1))),MAX(INDIRECT(ADDRESS(1,COLUMN())&amp;":"&amp;ADDRESS(ROW()-1,COLUMN())))+1,"")</f>
        <v>85</v>
      </c>
      <c r="B86" s="18" t="str">
        <f ca="1">IFERROR(INDEX(xl_project_category[address],MATCH(ROW()-1,xl_search_adnowcategory[index],0)),"")</f>
        <v>FMCG\Household\Household cleaners\Machine Dish Wash</v>
      </c>
      <c r="C86" s="18"/>
      <c r="D86" s="18">
        <f t="shared" ca="1" si="2"/>
        <v>85</v>
      </c>
      <c r="E86" s="18" t="str">
        <f ca="1">IFERROR(INDEX(nr_ad_client_name,MATCH(ROW()-1,xl_search_adnowclientname[index],0)),"")</f>
        <v>American Express</v>
      </c>
      <c r="F86" s="18"/>
      <c r="G86" s="18">
        <f t="shared" ca="1" si="3"/>
        <v>85</v>
      </c>
      <c r="H86" s="18" t="str">
        <f ca="1">IFERROR(INDEX(nr_ad_country,MATCH(ROW()-1,xl_search_adnowcountry[index],0)),"")</f>
        <v>Moldova</v>
      </c>
      <c r="I86" s="18"/>
      <c r="J86" s="18">
        <f ca="1">IF(ISNUMBER(SEARCH(ps_search_country_name,INDEX(xl_country[name],ROW()-1))),MAX(INDIRECT(ADDRESS(1,COLUMN())&amp;":"&amp;ADDRESS(ROW()-1,COLUMN())))+1,"")</f>
        <v>85</v>
      </c>
      <c r="K86" s="18" t="str">
        <f ca="1">IFERROR(INDEX(xl_country[name],MATCH(ROW()-1,xl_search_country[index],0)),"")</f>
        <v>Oman</v>
      </c>
      <c r="L86" s="18"/>
      <c r="M86" s="18">
        <f ca="1">IF(ISNUMBER(SEARCH(ps_search_language2,INDEX(xl_language[name],ROW()-1))),MAX(INDIRECT(ADDRESS(1,COLUMN())&amp;":"&amp;ADDRESS(ROW()-1,COLUMN())))+1,"")</f>
        <v>85</v>
      </c>
      <c r="N86" s="18" t="str">
        <f ca="1">IFERROR(INDEX(xl_language[name],MATCH(ROW()-1,xl_search_language2[index],0)),"")</f>
        <v>German (Austria)</v>
      </c>
      <c r="O86" s="18"/>
      <c r="P86" s="18">
        <f ca="1">IF(ISNUMBER(SEARCH(ps_search_language3,INDEX(xl_language[name],ROW()-1))),MAX(INDIRECT(ADDRESS(1,COLUMN())&amp;":"&amp;ADDRESS(ROW()-1,COLUMN())))+1,"")</f>
        <v>85</v>
      </c>
      <c r="Q86" s="18" t="str">
        <f ca="1">IFERROR(INDEX(xl_language[name],MATCH(ROW()-1,xl_search_language3[index],0)),"")</f>
        <v>German (Austria)</v>
      </c>
      <c r="R86" s="18"/>
      <c r="S86" s="18">
        <f ca="1">IF(ISNUMBER(SEARCH(ps_search_language4,INDEX(xl_language[name],ROW()-1))),MAX(INDIRECT(ADDRESS(1,COLUMN())&amp;":"&amp;ADDRESS(ROW()-1,COLUMN())))+1,"")</f>
        <v>85</v>
      </c>
      <c r="T86" s="18" t="str">
        <f ca="1">IFERROR(INDEX(xl_language[name],MATCH(ROW()-1,xl_search_language4[index],0)),"")</f>
        <v>German (Austria)</v>
      </c>
      <c r="U86" s="18"/>
      <c r="V86" s="18">
        <f ca="1">IF(ISNUMBER(SEARCH(ps_search_language5,INDEX(xl_language[name],ROW()-1))),MAX(INDIRECT(ADDRESS(1,COLUMN())&amp;":"&amp;ADDRESS(ROW()-1,COLUMN())))+1,"")</f>
        <v>85</v>
      </c>
      <c r="W86" s="18" t="str">
        <f ca="1">IFERROR(INDEX(xl_language[name],MATCH(ROW()-1,xl_search_language5[index],0)),"")</f>
        <v>German (Austria)</v>
      </c>
      <c r="X86" s="18"/>
      <c r="Y86" s="18">
        <f ca="1">IF(ISNUMBER(SEARCH(ps_search_language6,INDEX(xl_language[name],ROW()-1))),MAX(INDIRECT(ADDRESS(1,COLUMN())&amp;":"&amp;ADDRESS(ROW()-1,COLUMN())))+1,"")</f>
        <v>85</v>
      </c>
      <c r="Z86" s="18" t="str">
        <f ca="1">IFERROR(INDEX(xl_language[name],MATCH(ROW()-1,xl_search_language6[index],0)),"")</f>
        <v>German (Austria)</v>
      </c>
      <c r="AA86" s="18"/>
      <c r="AB86" s="18">
        <f ca="1">IF(ISNUMBER(SEARCH(ps_search_language7,INDEX(xl_language[name],ROW()-1))),MAX(INDIRECT(ADDRESS(1,COLUMN())&amp;":"&amp;ADDRESS(ROW()-1,COLUMN())))+1,"")</f>
        <v>85</v>
      </c>
      <c r="AC86" s="18" t="str">
        <f ca="1">IFERROR(INDEX(xl_language[name],MATCH(ROW()-1,xl_search_language7[index],0)),"")</f>
        <v>German (Austria)</v>
      </c>
      <c r="AD86" s="18"/>
      <c r="AE86" s="18">
        <f ca="1">IF(ISNUMBER(SEARCH(ps_search_language8,INDEX(xl_language[name],ROW()-1))),MAX(INDIRECT(ADDRESS(1,COLUMN())&amp;":"&amp;ADDRESS(ROW()-1,COLUMN())))+1,"")</f>
        <v>85</v>
      </c>
      <c r="AF86" s="18" t="str">
        <f ca="1">IFERROR(INDEX(xl_language[name],MATCH(ROW()-1,xl_search_language8[index],0)),"")</f>
        <v>German (Austria)</v>
      </c>
      <c r="AG86" s="18"/>
      <c r="AH86"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86" s="18" t="str">
        <f ca="1">IFERROR(INDEX(xl_quota_variable[item],MATCH(ROW()-1,xl_search_quota[index],0)),"")</f>
        <v/>
      </c>
      <c r="AJ86" s="18" t="str">
        <f ca="1">IFERROR(INDEX(xl_quota_variable[named_range],MATCH(ROW()-1,xl_search_quota[index],0)),"")</f>
        <v/>
      </c>
      <c r="AK86" s="18" t="str">
        <f ca="1">IFERROR(INDEX(xl_quota_variable[type],MATCH(ROW()-1,xl_search_quota[index],0)),"")</f>
        <v/>
      </c>
      <c r="AL86" s="18" t="str">
        <f ca="1">IFERROR(INDEX(xl_quota_variable[origin],MATCH(ROW()-1,xl_search_quota[index],0)),"")</f>
        <v/>
      </c>
      <c r="AM86" s="18" t="str">
        <f ca="1">IFERROR(INDEX(xl_quota_variable[region],MATCH(ROW()-1,xl_search_quota[index],0)),"")</f>
        <v/>
      </c>
    </row>
    <row r="87" spans="1:39">
      <c r="A87" s="18">
        <f ca="1">IF(ISNUMBER(SEARCH(ps_search_adnowcategory,INDEX(xl_project_category[address],ROW()-1))),MAX(INDIRECT(ADDRESS(1,COLUMN())&amp;":"&amp;ADDRESS(ROW()-1,COLUMN())))+1,"")</f>
        <v>86</v>
      </c>
      <c r="B87" s="18" t="str">
        <f ca="1">IFERROR(INDEX(xl_project_category[address],MATCH(ROW()-1,xl_search_adnowcategory[index],0)),"")</f>
        <v>FMCG\Household\Insecticides/chemicals</v>
      </c>
      <c r="C87" s="18"/>
      <c r="D87" s="18">
        <f t="shared" ca="1" si="2"/>
        <v>86</v>
      </c>
      <c r="E87" s="18" t="str">
        <f ca="1">IFERROR(INDEX(nr_ad_client_name,MATCH(ROW()-1,xl_search_adnowclientname[index],0)),"")</f>
        <v>American Family Insurance</v>
      </c>
      <c r="F87" s="18"/>
      <c r="G87" s="18">
        <f t="shared" ca="1" si="3"/>
        <v>86</v>
      </c>
      <c r="H87" s="18" t="str">
        <f ca="1">IFERROR(INDEX(nr_ad_country,MATCH(ROW()-1,xl_search_adnowcountry[index],0)),"")</f>
        <v>Morocco</v>
      </c>
      <c r="I87" s="18"/>
      <c r="J87" s="18">
        <f ca="1">IF(ISNUMBER(SEARCH(ps_search_country_name,INDEX(xl_country[name],ROW()-1))),MAX(INDIRECT(ADDRESS(1,COLUMN())&amp;":"&amp;ADDRESS(ROW()-1,COLUMN())))+1,"")</f>
        <v>86</v>
      </c>
      <c r="K87" s="18" t="str">
        <f ca="1">IFERROR(INDEX(xl_country[name],MATCH(ROW()-1,xl_search_country[index],0)),"")</f>
        <v>Panama</v>
      </c>
      <c r="L87" s="18"/>
      <c r="M87" s="18">
        <f ca="1">IF(ISNUMBER(SEARCH(ps_search_language2,INDEX(xl_language[name],ROW()-1))),MAX(INDIRECT(ADDRESS(1,COLUMN())&amp;":"&amp;ADDRESS(ROW()-1,COLUMN())))+1,"")</f>
        <v>86</v>
      </c>
      <c r="N87" s="18" t="str">
        <f ca="1">IFERROR(INDEX(xl_language[name],MATCH(ROW()-1,xl_search_language2[index],0)),"")</f>
        <v>German (Liechtenstein)</v>
      </c>
      <c r="O87" s="18"/>
      <c r="P87" s="18">
        <f ca="1">IF(ISNUMBER(SEARCH(ps_search_language3,INDEX(xl_language[name],ROW()-1))),MAX(INDIRECT(ADDRESS(1,COLUMN())&amp;":"&amp;ADDRESS(ROW()-1,COLUMN())))+1,"")</f>
        <v>86</v>
      </c>
      <c r="Q87" s="18" t="str">
        <f ca="1">IFERROR(INDEX(xl_language[name],MATCH(ROW()-1,xl_search_language3[index],0)),"")</f>
        <v>German (Liechtenstein)</v>
      </c>
      <c r="R87" s="18"/>
      <c r="S87" s="18">
        <f ca="1">IF(ISNUMBER(SEARCH(ps_search_language4,INDEX(xl_language[name],ROW()-1))),MAX(INDIRECT(ADDRESS(1,COLUMN())&amp;":"&amp;ADDRESS(ROW()-1,COLUMN())))+1,"")</f>
        <v>86</v>
      </c>
      <c r="T87" s="18" t="str">
        <f ca="1">IFERROR(INDEX(xl_language[name],MATCH(ROW()-1,xl_search_language4[index],0)),"")</f>
        <v>German (Liechtenstein)</v>
      </c>
      <c r="U87" s="18"/>
      <c r="V87" s="18">
        <f ca="1">IF(ISNUMBER(SEARCH(ps_search_language5,INDEX(xl_language[name],ROW()-1))),MAX(INDIRECT(ADDRESS(1,COLUMN())&amp;":"&amp;ADDRESS(ROW()-1,COLUMN())))+1,"")</f>
        <v>86</v>
      </c>
      <c r="W87" s="18" t="str">
        <f ca="1">IFERROR(INDEX(xl_language[name],MATCH(ROW()-1,xl_search_language5[index],0)),"")</f>
        <v>German (Liechtenstein)</v>
      </c>
      <c r="X87" s="18"/>
      <c r="Y87" s="18">
        <f ca="1">IF(ISNUMBER(SEARCH(ps_search_language6,INDEX(xl_language[name],ROW()-1))),MAX(INDIRECT(ADDRESS(1,COLUMN())&amp;":"&amp;ADDRESS(ROW()-1,COLUMN())))+1,"")</f>
        <v>86</v>
      </c>
      <c r="Z87" s="18" t="str">
        <f ca="1">IFERROR(INDEX(xl_language[name],MATCH(ROW()-1,xl_search_language6[index],0)),"")</f>
        <v>German (Liechtenstein)</v>
      </c>
      <c r="AA87" s="18"/>
      <c r="AB87" s="18">
        <f ca="1">IF(ISNUMBER(SEARCH(ps_search_language7,INDEX(xl_language[name],ROW()-1))),MAX(INDIRECT(ADDRESS(1,COLUMN())&amp;":"&amp;ADDRESS(ROW()-1,COLUMN())))+1,"")</f>
        <v>86</v>
      </c>
      <c r="AC87" s="18" t="str">
        <f ca="1">IFERROR(INDEX(xl_language[name],MATCH(ROW()-1,xl_search_language7[index],0)),"")</f>
        <v>German (Liechtenstein)</v>
      </c>
      <c r="AD87" s="18"/>
      <c r="AE87" s="18">
        <f ca="1">IF(ISNUMBER(SEARCH(ps_search_language8,INDEX(xl_language[name],ROW()-1))),MAX(INDIRECT(ADDRESS(1,COLUMN())&amp;":"&amp;ADDRESS(ROW()-1,COLUMN())))+1,"")</f>
        <v>86</v>
      </c>
      <c r="AF87" s="18" t="str">
        <f ca="1">IFERROR(INDEX(xl_language[name],MATCH(ROW()-1,xl_search_language8[index],0)),"")</f>
        <v>German (Liechtenstein)</v>
      </c>
      <c r="AG87" s="18"/>
      <c r="AH87"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87" s="18" t="str">
        <f ca="1">IFERROR(INDEX(xl_quota_variable[item],MATCH(ROW()-1,xl_search_quota[index],0)),"")</f>
        <v/>
      </c>
      <c r="AJ87" s="18" t="str">
        <f ca="1">IFERROR(INDEX(xl_quota_variable[named_range],MATCH(ROW()-1,xl_search_quota[index],0)),"")</f>
        <v/>
      </c>
      <c r="AK87" s="18" t="str">
        <f ca="1">IFERROR(INDEX(xl_quota_variable[type],MATCH(ROW()-1,xl_search_quota[index],0)),"")</f>
        <v/>
      </c>
      <c r="AL87" s="18" t="str">
        <f ca="1">IFERROR(INDEX(xl_quota_variable[origin],MATCH(ROW()-1,xl_search_quota[index],0)),"")</f>
        <v/>
      </c>
      <c r="AM87" s="18" t="str">
        <f ca="1">IFERROR(INDEX(xl_quota_variable[region],MATCH(ROW()-1,xl_search_quota[index],0)),"")</f>
        <v/>
      </c>
    </row>
    <row r="88" spans="1:39">
      <c r="A88" s="18">
        <f ca="1">IF(ISNUMBER(SEARCH(ps_search_adnowcategory,INDEX(xl_project_category[address],ROW()-1))),MAX(INDIRECT(ADDRESS(1,COLUMN())&amp;":"&amp;ADDRESS(ROW()-1,COLUMN())))+1,"")</f>
        <v>87</v>
      </c>
      <c r="B88" s="18" t="str">
        <f ca="1">IFERROR(INDEX(xl_project_category[address],MATCH(ROW()-1,xl_search_adnowcategory[index],0)),"")</f>
        <v>FMCG\Household\Laundry products</v>
      </c>
      <c r="C88" s="18"/>
      <c r="D88" s="18">
        <f t="shared" ca="1" si="2"/>
        <v>87</v>
      </c>
      <c r="E88" s="18" t="str">
        <f ca="1">IFERROR(INDEX(nr_ad_client_name,MATCH(ROW()-1,xl_search_adnowclientname[index],0)),"")</f>
        <v>American Red Cross</v>
      </c>
      <c r="F88" s="18"/>
      <c r="G88" s="18">
        <f t="shared" ca="1" si="3"/>
        <v>87</v>
      </c>
      <c r="H88" s="18" t="str">
        <f ca="1">IFERROR(INDEX(nr_ad_country,MATCH(ROW()-1,xl_search_adnowcountry[index],0)),"")</f>
        <v>Mozambique</v>
      </c>
      <c r="I88" s="18"/>
      <c r="J88" s="18">
        <f ca="1">IF(ISNUMBER(SEARCH(ps_search_country_name,INDEX(xl_country[name],ROW()-1))),MAX(INDIRECT(ADDRESS(1,COLUMN())&amp;":"&amp;ADDRESS(ROW()-1,COLUMN())))+1,"")</f>
        <v>87</v>
      </c>
      <c r="K88" s="18" t="str">
        <f ca="1">IFERROR(INDEX(xl_country[name],MATCH(ROW()-1,xl_search_country[index],0)),"")</f>
        <v>Paraguay</v>
      </c>
      <c r="L88" s="18"/>
      <c r="M88" s="18">
        <f ca="1">IF(ISNUMBER(SEARCH(ps_search_language2,INDEX(xl_language[name],ROW()-1))),MAX(INDIRECT(ADDRESS(1,COLUMN())&amp;":"&amp;ADDRESS(ROW()-1,COLUMN())))+1,"")</f>
        <v>87</v>
      </c>
      <c r="N88" s="18" t="str">
        <f ca="1">IFERROR(INDEX(xl_language[name],MATCH(ROW()-1,xl_search_language2[index],0)),"")</f>
        <v>German (Luxembourg)</v>
      </c>
      <c r="O88" s="18"/>
      <c r="P88" s="18">
        <f ca="1">IF(ISNUMBER(SEARCH(ps_search_language3,INDEX(xl_language[name],ROW()-1))),MAX(INDIRECT(ADDRESS(1,COLUMN())&amp;":"&amp;ADDRESS(ROW()-1,COLUMN())))+1,"")</f>
        <v>87</v>
      </c>
      <c r="Q88" s="18" t="str">
        <f ca="1">IFERROR(INDEX(xl_language[name],MATCH(ROW()-1,xl_search_language3[index],0)),"")</f>
        <v>German (Luxembourg)</v>
      </c>
      <c r="R88" s="18"/>
      <c r="S88" s="18">
        <f ca="1">IF(ISNUMBER(SEARCH(ps_search_language4,INDEX(xl_language[name],ROW()-1))),MAX(INDIRECT(ADDRESS(1,COLUMN())&amp;":"&amp;ADDRESS(ROW()-1,COLUMN())))+1,"")</f>
        <v>87</v>
      </c>
      <c r="T88" s="18" t="str">
        <f ca="1">IFERROR(INDEX(xl_language[name],MATCH(ROW()-1,xl_search_language4[index],0)),"")</f>
        <v>German (Luxembourg)</v>
      </c>
      <c r="U88" s="18"/>
      <c r="V88" s="18">
        <f ca="1">IF(ISNUMBER(SEARCH(ps_search_language5,INDEX(xl_language[name],ROW()-1))),MAX(INDIRECT(ADDRESS(1,COLUMN())&amp;":"&amp;ADDRESS(ROW()-1,COLUMN())))+1,"")</f>
        <v>87</v>
      </c>
      <c r="W88" s="18" t="str">
        <f ca="1">IFERROR(INDEX(xl_language[name],MATCH(ROW()-1,xl_search_language5[index],0)),"")</f>
        <v>German (Luxembourg)</v>
      </c>
      <c r="X88" s="18"/>
      <c r="Y88" s="18">
        <f ca="1">IF(ISNUMBER(SEARCH(ps_search_language6,INDEX(xl_language[name],ROW()-1))),MAX(INDIRECT(ADDRESS(1,COLUMN())&amp;":"&amp;ADDRESS(ROW()-1,COLUMN())))+1,"")</f>
        <v>87</v>
      </c>
      <c r="Z88" s="18" t="str">
        <f ca="1">IFERROR(INDEX(xl_language[name],MATCH(ROW()-1,xl_search_language6[index],0)),"")</f>
        <v>German (Luxembourg)</v>
      </c>
      <c r="AA88" s="18"/>
      <c r="AB88" s="18">
        <f ca="1">IF(ISNUMBER(SEARCH(ps_search_language7,INDEX(xl_language[name],ROW()-1))),MAX(INDIRECT(ADDRESS(1,COLUMN())&amp;":"&amp;ADDRESS(ROW()-1,COLUMN())))+1,"")</f>
        <v>87</v>
      </c>
      <c r="AC88" s="18" t="str">
        <f ca="1">IFERROR(INDEX(xl_language[name],MATCH(ROW()-1,xl_search_language7[index],0)),"")</f>
        <v>German (Luxembourg)</v>
      </c>
      <c r="AD88" s="18"/>
      <c r="AE88" s="18">
        <f ca="1">IF(ISNUMBER(SEARCH(ps_search_language8,INDEX(xl_language[name],ROW()-1))),MAX(INDIRECT(ADDRESS(1,COLUMN())&amp;":"&amp;ADDRESS(ROW()-1,COLUMN())))+1,"")</f>
        <v>87</v>
      </c>
      <c r="AF88" s="18" t="str">
        <f ca="1">IFERROR(INDEX(xl_language[name],MATCH(ROW()-1,xl_search_language8[index],0)),"")</f>
        <v>German (Luxembourg)</v>
      </c>
      <c r="AG88" s="18"/>
      <c r="AH88"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88" s="18" t="str">
        <f ca="1">IFERROR(INDEX(xl_quota_variable[item],MATCH(ROW()-1,xl_search_quota[index],0)),"")</f>
        <v/>
      </c>
      <c r="AJ88" s="18" t="str">
        <f ca="1">IFERROR(INDEX(xl_quota_variable[named_range],MATCH(ROW()-1,xl_search_quota[index],0)),"")</f>
        <v/>
      </c>
      <c r="AK88" s="18" t="str">
        <f ca="1">IFERROR(INDEX(xl_quota_variable[type],MATCH(ROW()-1,xl_search_quota[index],0)),"")</f>
        <v/>
      </c>
      <c r="AL88" s="18" t="str">
        <f ca="1">IFERROR(INDEX(xl_quota_variable[origin],MATCH(ROW()-1,xl_search_quota[index],0)),"")</f>
        <v/>
      </c>
      <c r="AM88" s="18" t="str">
        <f ca="1">IFERROR(INDEX(xl_quota_variable[region],MATCH(ROW()-1,xl_search_quota[index],0)),"")</f>
        <v/>
      </c>
    </row>
    <row r="89" spans="1:39">
      <c r="A89" s="18">
        <f ca="1">IF(ISNUMBER(SEARCH(ps_search_adnowcategory,INDEX(xl_project_category[address],ROW()-1))),MAX(INDIRECT(ADDRESS(1,COLUMN())&amp;":"&amp;ADDRESS(ROW()-1,COLUMN())))+1,"")</f>
        <v>88</v>
      </c>
      <c r="B89" s="18" t="str">
        <f ca="1">IFERROR(INDEX(xl_project_category[address],MATCH(ROW()-1,xl_search_adnowcategory[index],0)),"")</f>
        <v>FMCG\Household\Laundry products\Pre Wash Treatments</v>
      </c>
      <c r="C89" s="18"/>
      <c r="D89" s="18">
        <f t="shared" ca="1" si="2"/>
        <v>88</v>
      </c>
      <c r="E89" s="18" t="str">
        <f ca="1">IFERROR(INDEX(nr_ad_client_name,MATCH(ROW()-1,xl_search_adnowclientname[index],0)),"")</f>
        <v>American Standard</v>
      </c>
      <c r="F89" s="18"/>
      <c r="G89" s="18">
        <f t="shared" ca="1" si="3"/>
        <v>88</v>
      </c>
      <c r="H89" s="18" t="str">
        <f ca="1">IFERROR(INDEX(nr_ad_country,MATCH(ROW()-1,xl_search_adnowcountry[index],0)),"")</f>
        <v>Myanmar (Burma)</v>
      </c>
      <c r="I89" s="18"/>
      <c r="J89" s="18">
        <f ca="1">IF(ISNUMBER(SEARCH(ps_search_country_name,INDEX(xl_country[name],ROW()-1))),MAX(INDIRECT(ADDRESS(1,COLUMN())&amp;":"&amp;ADDRESS(ROW()-1,COLUMN())))+1,"")</f>
        <v>88</v>
      </c>
      <c r="K89" s="18" t="str">
        <f ca="1">IFERROR(INDEX(xl_country[name],MATCH(ROW()-1,xl_search_country[index],0)),"")</f>
        <v>People's Republic of China</v>
      </c>
      <c r="L89" s="18"/>
      <c r="M89" s="18">
        <f ca="1">IF(ISNUMBER(SEARCH(ps_search_language2,INDEX(xl_language[name],ROW()-1))),MAX(INDIRECT(ADDRESS(1,COLUMN())&amp;":"&amp;ADDRESS(ROW()-1,COLUMN())))+1,"")</f>
        <v>88</v>
      </c>
      <c r="N89" s="18" t="str">
        <f ca="1">IFERROR(INDEX(xl_language[name],MATCH(ROW()-1,xl_search_language2[index],0)),"")</f>
        <v>German (Switzerland)</v>
      </c>
      <c r="O89" s="18"/>
      <c r="P89" s="18">
        <f ca="1">IF(ISNUMBER(SEARCH(ps_search_language3,INDEX(xl_language[name],ROW()-1))),MAX(INDIRECT(ADDRESS(1,COLUMN())&amp;":"&amp;ADDRESS(ROW()-1,COLUMN())))+1,"")</f>
        <v>88</v>
      </c>
      <c r="Q89" s="18" t="str">
        <f ca="1">IFERROR(INDEX(xl_language[name],MATCH(ROW()-1,xl_search_language3[index],0)),"")</f>
        <v>German (Switzerland)</v>
      </c>
      <c r="R89" s="18"/>
      <c r="S89" s="18">
        <f ca="1">IF(ISNUMBER(SEARCH(ps_search_language4,INDEX(xl_language[name],ROW()-1))),MAX(INDIRECT(ADDRESS(1,COLUMN())&amp;":"&amp;ADDRESS(ROW()-1,COLUMN())))+1,"")</f>
        <v>88</v>
      </c>
      <c r="T89" s="18" t="str">
        <f ca="1">IFERROR(INDEX(xl_language[name],MATCH(ROW()-1,xl_search_language4[index],0)),"")</f>
        <v>German (Switzerland)</v>
      </c>
      <c r="U89" s="18"/>
      <c r="V89" s="18">
        <f ca="1">IF(ISNUMBER(SEARCH(ps_search_language5,INDEX(xl_language[name],ROW()-1))),MAX(INDIRECT(ADDRESS(1,COLUMN())&amp;":"&amp;ADDRESS(ROW()-1,COLUMN())))+1,"")</f>
        <v>88</v>
      </c>
      <c r="W89" s="18" t="str">
        <f ca="1">IFERROR(INDEX(xl_language[name],MATCH(ROW()-1,xl_search_language5[index],0)),"")</f>
        <v>German (Switzerland)</v>
      </c>
      <c r="X89" s="18"/>
      <c r="Y89" s="18">
        <f ca="1">IF(ISNUMBER(SEARCH(ps_search_language6,INDEX(xl_language[name],ROW()-1))),MAX(INDIRECT(ADDRESS(1,COLUMN())&amp;":"&amp;ADDRESS(ROW()-1,COLUMN())))+1,"")</f>
        <v>88</v>
      </c>
      <c r="Z89" s="18" t="str">
        <f ca="1">IFERROR(INDEX(xl_language[name],MATCH(ROW()-1,xl_search_language6[index],0)),"")</f>
        <v>German (Switzerland)</v>
      </c>
      <c r="AA89" s="18"/>
      <c r="AB89" s="18">
        <f ca="1">IF(ISNUMBER(SEARCH(ps_search_language7,INDEX(xl_language[name],ROW()-1))),MAX(INDIRECT(ADDRESS(1,COLUMN())&amp;":"&amp;ADDRESS(ROW()-1,COLUMN())))+1,"")</f>
        <v>88</v>
      </c>
      <c r="AC89" s="18" t="str">
        <f ca="1">IFERROR(INDEX(xl_language[name],MATCH(ROW()-1,xl_search_language7[index],0)),"")</f>
        <v>German (Switzerland)</v>
      </c>
      <c r="AD89" s="18"/>
      <c r="AE89" s="18">
        <f ca="1">IF(ISNUMBER(SEARCH(ps_search_language8,INDEX(xl_language[name],ROW()-1))),MAX(INDIRECT(ADDRESS(1,COLUMN())&amp;":"&amp;ADDRESS(ROW()-1,COLUMN())))+1,"")</f>
        <v>88</v>
      </c>
      <c r="AF89" s="18" t="str">
        <f ca="1">IFERROR(INDEX(xl_language[name],MATCH(ROW()-1,xl_search_language8[index],0)),"")</f>
        <v>German (Switzerland)</v>
      </c>
      <c r="AG89" s="18"/>
      <c r="AH89"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89" s="18" t="str">
        <f ca="1">IFERROR(INDEX(xl_quota_variable[item],MATCH(ROW()-1,xl_search_quota[index],0)),"")</f>
        <v/>
      </c>
      <c r="AJ89" s="18" t="str">
        <f ca="1">IFERROR(INDEX(xl_quota_variable[named_range],MATCH(ROW()-1,xl_search_quota[index],0)),"")</f>
        <v/>
      </c>
      <c r="AK89" s="18" t="str">
        <f ca="1">IFERROR(INDEX(xl_quota_variable[type],MATCH(ROW()-1,xl_search_quota[index],0)),"")</f>
        <v/>
      </c>
      <c r="AL89" s="18" t="str">
        <f ca="1">IFERROR(INDEX(xl_quota_variable[origin],MATCH(ROW()-1,xl_search_quota[index],0)),"")</f>
        <v/>
      </c>
      <c r="AM89" s="18" t="str">
        <f ca="1">IFERROR(INDEX(xl_quota_variable[region],MATCH(ROW()-1,xl_search_quota[index],0)),"")</f>
        <v/>
      </c>
    </row>
    <row r="90" spans="1:39">
      <c r="A90" s="18">
        <f ca="1">IF(ISNUMBER(SEARCH(ps_search_adnowcategory,INDEX(xl_project_category[address],ROW()-1))),MAX(INDIRECT(ADDRESS(1,COLUMN())&amp;":"&amp;ADDRESS(ROW()-1,COLUMN())))+1,"")</f>
        <v>89</v>
      </c>
      <c r="B90" s="18" t="str">
        <f ca="1">IFERROR(INDEX(xl_project_category[address],MATCH(ROW()-1,xl_search_adnowcategory[index],0)),"")</f>
        <v>FMCG\Household\Laundry products\Softners</v>
      </c>
      <c r="C90" s="18"/>
      <c r="D90" s="18">
        <f t="shared" ca="1" si="2"/>
        <v>89</v>
      </c>
      <c r="E90" s="18" t="str">
        <f ca="1">IFERROR(INDEX(nr_ad_client_name,MATCH(ROW()-1,xl_search_adnowclientname[index],0)),"")</f>
        <v>Amgen</v>
      </c>
      <c r="F90" s="18"/>
      <c r="G90" s="18">
        <f t="shared" ca="1" si="3"/>
        <v>89</v>
      </c>
      <c r="H90" s="18" t="str">
        <f ca="1">IFERROR(INDEX(nr_ad_country,MATCH(ROW()-1,xl_search_adnowcountry[index],0)),"")</f>
        <v>Nepal</v>
      </c>
      <c r="I90" s="18"/>
      <c r="J90" s="18">
        <f ca="1">IF(ISNUMBER(SEARCH(ps_search_country_name,INDEX(xl_country[name],ROW()-1))),MAX(INDIRECT(ADDRESS(1,COLUMN())&amp;":"&amp;ADDRESS(ROW()-1,COLUMN())))+1,"")</f>
        <v>89</v>
      </c>
      <c r="K90" s="18" t="str">
        <f ca="1">IFERROR(INDEX(xl_country[name],MATCH(ROW()-1,xl_search_country[index],0)),"")</f>
        <v>Peru</v>
      </c>
      <c r="L90" s="18"/>
      <c r="M90" s="18">
        <f ca="1">IF(ISNUMBER(SEARCH(ps_search_language2,INDEX(xl_language[name],ROW()-1))),MAX(INDIRECT(ADDRESS(1,COLUMN())&amp;":"&amp;ADDRESS(ROW()-1,COLUMN())))+1,"")</f>
        <v>89</v>
      </c>
      <c r="N90" s="18" t="str">
        <f ca="1">IFERROR(INDEX(xl_language[name],MATCH(ROW()-1,xl_search_language2[index],0)),"")</f>
        <v>Greek (Greece)</v>
      </c>
      <c r="O90" s="18"/>
      <c r="P90" s="18">
        <f ca="1">IF(ISNUMBER(SEARCH(ps_search_language3,INDEX(xl_language[name],ROW()-1))),MAX(INDIRECT(ADDRESS(1,COLUMN())&amp;":"&amp;ADDRESS(ROW()-1,COLUMN())))+1,"")</f>
        <v>89</v>
      </c>
      <c r="Q90" s="18" t="str">
        <f ca="1">IFERROR(INDEX(xl_language[name],MATCH(ROW()-1,xl_search_language3[index],0)),"")</f>
        <v>Greek (Greece)</v>
      </c>
      <c r="R90" s="18"/>
      <c r="S90" s="18">
        <f ca="1">IF(ISNUMBER(SEARCH(ps_search_language4,INDEX(xl_language[name],ROW()-1))),MAX(INDIRECT(ADDRESS(1,COLUMN())&amp;":"&amp;ADDRESS(ROW()-1,COLUMN())))+1,"")</f>
        <v>89</v>
      </c>
      <c r="T90" s="18" t="str">
        <f ca="1">IFERROR(INDEX(xl_language[name],MATCH(ROW()-1,xl_search_language4[index],0)),"")</f>
        <v>Greek (Greece)</v>
      </c>
      <c r="U90" s="18"/>
      <c r="V90" s="18">
        <f ca="1">IF(ISNUMBER(SEARCH(ps_search_language5,INDEX(xl_language[name],ROW()-1))),MAX(INDIRECT(ADDRESS(1,COLUMN())&amp;":"&amp;ADDRESS(ROW()-1,COLUMN())))+1,"")</f>
        <v>89</v>
      </c>
      <c r="W90" s="18" t="str">
        <f ca="1">IFERROR(INDEX(xl_language[name],MATCH(ROW()-1,xl_search_language5[index],0)),"")</f>
        <v>Greek (Greece)</v>
      </c>
      <c r="X90" s="18"/>
      <c r="Y90" s="18">
        <f ca="1">IF(ISNUMBER(SEARCH(ps_search_language6,INDEX(xl_language[name],ROW()-1))),MAX(INDIRECT(ADDRESS(1,COLUMN())&amp;":"&amp;ADDRESS(ROW()-1,COLUMN())))+1,"")</f>
        <v>89</v>
      </c>
      <c r="Z90" s="18" t="str">
        <f ca="1">IFERROR(INDEX(xl_language[name],MATCH(ROW()-1,xl_search_language6[index],0)),"")</f>
        <v>Greek (Greece)</v>
      </c>
      <c r="AA90" s="18"/>
      <c r="AB90" s="18">
        <f ca="1">IF(ISNUMBER(SEARCH(ps_search_language7,INDEX(xl_language[name],ROW()-1))),MAX(INDIRECT(ADDRESS(1,COLUMN())&amp;":"&amp;ADDRESS(ROW()-1,COLUMN())))+1,"")</f>
        <v>89</v>
      </c>
      <c r="AC90" s="18" t="str">
        <f ca="1">IFERROR(INDEX(xl_language[name],MATCH(ROW()-1,xl_search_language7[index],0)),"")</f>
        <v>Greek (Greece)</v>
      </c>
      <c r="AD90" s="18"/>
      <c r="AE90" s="18">
        <f ca="1">IF(ISNUMBER(SEARCH(ps_search_language8,INDEX(xl_language[name],ROW()-1))),MAX(INDIRECT(ADDRESS(1,COLUMN())&amp;":"&amp;ADDRESS(ROW()-1,COLUMN())))+1,"")</f>
        <v>89</v>
      </c>
      <c r="AF90" s="18" t="str">
        <f ca="1">IFERROR(INDEX(xl_language[name],MATCH(ROW()-1,xl_search_language8[index],0)),"")</f>
        <v>Greek (Greece)</v>
      </c>
      <c r="AG90" s="18"/>
      <c r="AH90"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90" s="18" t="str">
        <f ca="1">IFERROR(INDEX(xl_quota_variable[item],MATCH(ROW()-1,xl_search_quota[index],0)),"")</f>
        <v/>
      </c>
      <c r="AJ90" s="18" t="str">
        <f ca="1">IFERROR(INDEX(xl_quota_variable[named_range],MATCH(ROW()-1,xl_search_quota[index],0)),"")</f>
        <v/>
      </c>
      <c r="AK90" s="18" t="str">
        <f ca="1">IFERROR(INDEX(xl_quota_variable[type],MATCH(ROW()-1,xl_search_quota[index],0)),"")</f>
        <v/>
      </c>
      <c r="AL90" s="18" t="str">
        <f ca="1">IFERROR(INDEX(xl_quota_variable[origin],MATCH(ROW()-1,xl_search_quota[index],0)),"")</f>
        <v/>
      </c>
      <c r="AM90" s="18" t="str">
        <f ca="1">IFERROR(INDEX(xl_quota_variable[region],MATCH(ROW()-1,xl_search_quota[index],0)),"")</f>
        <v/>
      </c>
    </row>
    <row r="91" spans="1:39">
      <c r="A91" s="18">
        <f ca="1">IF(ISNUMBER(SEARCH(ps_search_adnowcategory,INDEX(xl_project_category[address],ROW()-1))),MAX(INDIRECT(ADDRESS(1,COLUMN())&amp;":"&amp;ADDRESS(ROW()-1,COLUMN())))+1,"")</f>
        <v>90</v>
      </c>
      <c r="B91" s="18" t="str">
        <f ca="1">IFERROR(INDEX(xl_project_category[address],MATCH(ROW()-1,xl_search_adnowcategory[index],0)),"")</f>
        <v>FMCG\Household\Laundry products\Washing Powders/Liquids</v>
      </c>
      <c r="C91" s="18"/>
      <c r="D91" s="18">
        <f t="shared" ca="1" si="2"/>
        <v>90</v>
      </c>
      <c r="E91" s="18" t="str">
        <f ca="1">IFERROR(INDEX(nr_ad_client_name,MATCH(ROW()-1,xl_search_adnowclientname[index],0)),"")</f>
        <v>AMI Insurance</v>
      </c>
      <c r="F91" s="18"/>
      <c r="G91" s="18">
        <f t="shared" ca="1" si="3"/>
        <v>90</v>
      </c>
      <c r="H91" s="18" t="str">
        <f ca="1">IFERROR(INDEX(nr_ad_country,MATCH(ROW()-1,xl_search_adnowcountry[index],0)),"")</f>
        <v>Netherlands</v>
      </c>
      <c r="I91" s="18"/>
      <c r="J91" s="18">
        <f ca="1">IF(ISNUMBER(SEARCH(ps_search_country_name,INDEX(xl_country[name],ROW()-1))),MAX(INDIRECT(ADDRESS(1,COLUMN())&amp;":"&amp;ADDRESS(ROW()-1,COLUMN())))+1,"")</f>
        <v>90</v>
      </c>
      <c r="K91" s="18" t="str">
        <f ca="1">IFERROR(INDEX(xl_country[name],MATCH(ROW()-1,xl_search_country[index],0)),"")</f>
        <v>Philippines</v>
      </c>
      <c r="L91" s="18"/>
      <c r="M91" s="18">
        <f ca="1">IF(ISNUMBER(SEARCH(ps_search_language2,INDEX(xl_language[name],ROW()-1))),MAX(INDIRECT(ADDRESS(1,COLUMN())&amp;":"&amp;ADDRESS(ROW()-1,COLUMN())))+1,"")</f>
        <v>90</v>
      </c>
      <c r="N91" s="18" t="str">
        <f ca="1">IFERROR(INDEX(xl_language[name],MATCH(ROW()-1,xl_search_language2[index],0)),"")</f>
        <v>Greenlandic (Greenland)</v>
      </c>
      <c r="O91" s="18"/>
      <c r="P91" s="18">
        <f ca="1">IF(ISNUMBER(SEARCH(ps_search_language3,INDEX(xl_language[name],ROW()-1))),MAX(INDIRECT(ADDRESS(1,COLUMN())&amp;":"&amp;ADDRESS(ROW()-1,COLUMN())))+1,"")</f>
        <v>90</v>
      </c>
      <c r="Q91" s="18" t="str">
        <f ca="1">IFERROR(INDEX(xl_language[name],MATCH(ROW()-1,xl_search_language3[index],0)),"")</f>
        <v>Greenlandic (Greenland)</v>
      </c>
      <c r="R91" s="18"/>
      <c r="S91" s="18">
        <f ca="1">IF(ISNUMBER(SEARCH(ps_search_language4,INDEX(xl_language[name],ROW()-1))),MAX(INDIRECT(ADDRESS(1,COLUMN())&amp;":"&amp;ADDRESS(ROW()-1,COLUMN())))+1,"")</f>
        <v>90</v>
      </c>
      <c r="T91" s="18" t="str">
        <f ca="1">IFERROR(INDEX(xl_language[name],MATCH(ROW()-1,xl_search_language4[index],0)),"")</f>
        <v>Greenlandic (Greenland)</v>
      </c>
      <c r="U91" s="18"/>
      <c r="V91" s="18">
        <f ca="1">IF(ISNUMBER(SEARCH(ps_search_language5,INDEX(xl_language[name],ROW()-1))),MAX(INDIRECT(ADDRESS(1,COLUMN())&amp;":"&amp;ADDRESS(ROW()-1,COLUMN())))+1,"")</f>
        <v>90</v>
      </c>
      <c r="W91" s="18" t="str">
        <f ca="1">IFERROR(INDEX(xl_language[name],MATCH(ROW()-1,xl_search_language5[index],0)),"")</f>
        <v>Greenlandic (Greenland)</v>
      </c>
      <c r="X91" s="18"/>
      <c r="Y91" s="18">
        <f ca="1">IF(ISNUMBER(SEARCH(ps_search_language6,INDEX(xl_language[name],ROW()-1))),MAX(INDIRECT(ADDRESS(1,COLUMN())&amp;":"&amp;ADDRESS(ROW()-1,COLUMN())))+1,"")</f>
        <v>90</v>
      </c>
      <c r="Z91" s="18" t="str">
        <f ca="1">IFERROR(INDEX(xl_language[name],MATCH(ROW()-1,xl_search_language6[index],0)),"")</f>
        <v>Greenlandic (Greenland)</v>
      </c>
      <c r="AA91" s="18"/>
      <c r="AB91" s="18">
        <f ca="1">IF(ISNUMBER(SEARCH(ps_search_language7,INDEX(xl_language[name],ROW()-1))),MAX(INDIRECT(ADDRESS(1,COLUMN())&amp;":"&amp;ADDRESS(ROW()-1,COLUMN())))+1,"")</f>
        <v>90</v>
      </c>
      <c r="AC91" s="18" t="str">
        <f ca="1">IFERROR(INDEX(xl_language[name],MATCH(ROW()-1,xl_search_language7[index],0)),"")</f>
        <v>Greenlandic (Greenland)</v>
      </c>
      <c r="AD91" s="18"/>
      <c r="AE91" s="18">
        <f ca="1">IF(ISNUMBER(SEARCH(ps_search_language8,INDEX(xl_language[name],ROW()-1))),MAX(INDIRECT(ADDRESS(1,COLUMN())&amp;":"&amp;ADDRESS(ROW()-1,COLUMN())))+1,"")</f>
        <v>90</v>
      </c>
      <c r="AF91" s="18" t="str">
        <f ca="1">IFERROR(INDEX(xl_language[name],MATCH(ROW()-1,xl_search_language8[index],0)),"")</f>
        <v>Greenlandic (Greenland)</v>
      </c>
      <c r="AG91" s="18"/>
      <c r="AH91"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91" s="18" t="str">
        <f ca="1">IFERROR(INDEX(xl_quota_variable[item],MATCH(ROW()-1,xl_search_quota[index],0)),"")</f>
        <v/>
      </c>
      <c r="AJ91" s="18" t="str">
        <f ca="1">IFERROR(INDEX(xl_quota_variable[named_range],MATCH(ROW()-1,xl_search_quota[index],0)),"")</f>
        <v/>
      </c>
      <c r="AK91" s="18" t="str">
        <f ca="1">IFERROR(INDEX(xl_quota_variable[type],MATCH(ROW()-1,xl_search_quota[index],0)),"")</f>
        <v/>
      </c>
      <c r="AL91" s="18" t="str">
        <f ca="1">IFERROR(INDEX(xl_quota_variable[origin],MATCH(ROW()-1,xl_search_quota[index],0)),"")</f>
        <v/>
      </c>
      <c r="AM91" s="18" t="str">
        <f ca="1">IFERROR(INDEX(xl_quota_variable[region],MATCH(ROW()-1,xl_search_quota[index],0)),"")</f>
        <v/>
      </c>
    </row>
    <row r="92" spans="1:39">
      <c r="A92" s="18">
        <f ca="1">IF(ISNUMBER(SEARCH(ps_search_adnowcategory,INDEX(xl_project_category[address],ROW()-1))),MAX(INDIRECT(ADDRESS(1,COLUMN())&amp;":"&amp;ADDRESS(ROW()-1,COLUMN())))+1,"")</f>
        <v>91</v>
      </c>
      <c r="B92" s="18" t="str">
        <f ca="1">IFERROR(INDEX(xl_project_category[address],MATCH(ROW()-1,xl_search_adnowcategory[index],0)),"")</f>
        <v>FMCG\Household\Paper products</v>
      </c>
      <c r="C92" s="18"/>
      <c r="D92" s="18">
        <f t="shared" ca="1" si="2"/>
        <v>91</v>
      </c>
      <c r="E92" s="18" t="str">
        <f ca="1">IFERROR(INDEX(nr_ad_client_name,MATCH(ROW()-1,xl_search_adnowclientname[index],0)),"")</f>
        <v>Amil</v>
      </c>
      <c r="F92" s="18"/>
      <c r="G92" s="18">
        <f t="shared" ca="1" si="3"/>
        <v>91</v>
      </c>
      <c r="H92" s="18" t="str">
        <f ca="1">IFERROR(INDEX(nr_ad_country,MATCH(ROW()-1,xl_search_adnowcountry[index],0)),"")</f>
        <v>New Zealand</v>
      </c>
      <c r="I92" s="18"/>
      <c r="J92" s="18">
        <f ca="1">IF(ISNUMBER(SEARCH(ps_search_country_name,INDEX(xl_country[name],ROW()-1))),MAX(INDIRECT(ADDRESS(1,COLUMN())&amp;":"&amp;ADDRESS(ROW()-1,COLUMN())))+1,"")</f>
        <v>91</v>
      </c>
      <c r="K92" s="18" t="str">
        <f ca="1">IFERROR(INDEX(xl_country[name],MATCH(ROW()-1,xl_search_country[index],0)),"")</f>
        <v>Poland</v>
      </c>
      <c r="L92" s="18"/>
      <c r="M92" s="18">
        <f ca="1">IF(ISNUMBER(SEARCH(ps_search_language2,INDEX(xl_language[name],ROW()-1))),MAX(INDIRECT(ADDRESS(1,COLUMN())&amp;":"&amp;ADDRESS(ROW()-1,COLUMN())))+1,"")</f>
        <v>91</v>
      </c>
      <c r="N92" s="18" t="str">
        <f ca="1">IFERROR(INDEX(xl_language[name],MATCH(ROW()-1,xl_search_language2[index],0)),"")</f>
        <v>Gujarati (India)</v>
      </c>
      <c r="O92" s="18"/>
      <c r="P92" s="18">
        <f ca="1">IF(ISNUMBER(SEARCH(ps_search_language3,INDEX(xl_language[name],ROW()-1))),MAX(INDIRECT(ADDRESS(1,COLUMN())&amp;":"&amp;ADDRESS(ROW()-1,COLUMN())))+1,"")</f>
        <v>91</v>
      </c>
      <c r="Q92" s="18" t="str">
        <f ca="1">IFERROR(INDEX(xl_language[name],MATCH(ROW()-1,xl_search_language3[index],0)),"")</f>
        <v>Gujarati (India)</v>
      </c>
      <c r="R92" s="18"/>
      <c r="S92" s="18">
        <f ca="1">IF(ISNUMBER(SEARCH(ps_search_language4,INDEX(xl_language[name],ROW()-1))),MAX(INDIRECT(ADDRESS(1,COLUMN())&amp;":"&amp;ADDRESS(ROW()-1,COLUMN())))+1,"")</f>
        <v>91</v>
      </c>
      <c r="T92" s="18" t="str">
        <f ca="1">IFERROR(INDEX(xl_language[name],MATCH(ROW()-1,xl_search_language4[index],0)),"")</f>
        <v>Gujarati (India)</v>
      </c>
      <c r="U92" s="18"/>
      <c r="V92" s="18">
        <f ca="1">IF(ISNUMBER(SEARCH(ps_search_language5,INDEX(xl_language[name],ROW()-1))),MAX(INDIRECT(ADDRESS(1,COLUMN())&amp;":"&amp;ADDRESS(ROW()-1,COLUMN())))+1,"")</f>
        <v>91</v>
      </c>
      <c r="W92" s="18" t="str">
        <f ca="1">IFERROR(INDEX(xl_language[name],MATCH(ROW()-1,xl_search_language5[index],0)),"")</f>
        <v>Gujarati (India)</v>
      </c>
      <c r="X92" s="18"/>
      <c r="Y92" s="18">
        <f ca="1">IF(ISNUMBER(SEARCH(ps_search_language6,INDEX(xl_language[name],ROW()-1))),MAX(INDIRECT(ADDRESS(1,COLUMN())&amp;":"&amp;ADDRESS(ROW()-1,COLUMN())))+1,"")</f>
        <v>91</v>
      </c>
      <c r="Z92" s="18" t="str">
        <f ca="1">IFERROR(INDEX(xl_language[name],MATCH(ROW()-1,xl_search_language6[index],0)),"")</f>
        <v>Gujarati (India)</v>
      </c>
      <c r="AA92" s="18"/>
      <c r="AB92" s="18">
        <f ca="1">IF(ISNUMBER(SEARCH(ps_search_language7,INDEX(xl_language[name],ROW()-1))),MAX(INDIRECT(ADDRESS(1,COLUMN())&amp;":"&amp;ADDRESS(ROW()-1,COLUMN())))+1,"")</f>
        <v>91</v>
      </c>
      <c r="AC92" s="18" t="str">
        <f ca="1">IFERROR(INDEX(xl_language[name],MATCH(ROW()-1,xl_search_language7[index],0)),"")</f>
        <v>Gujarati (India)</v>
      </c>
      <c r="AD92" s="18"/>
      <c r="AE92" s="18">
        <f ca="1">IF(ISNUMBER(SEARCH(ps_search_language8,INDEX(xl_language[name],ROW()-1))),MAX(INDIRECT(ADDRESS(1,COLUMN())&amp;":"&amp;ADDRESS(ROW()-1,COLUMN())))+1,"")</f>
        <v>91</v>
      </c>
      <c r="AF92" s="18" t="str">
        <f ca="1">IFERROR(INDEX(xl_language[name],MATCH(ROW()-1,xl_search_language8[index],0)),"")</f>
        <v>Gujarati (India)</v>
      </c>
      <c r="AG92" s="18"/>
      <c r="AH92"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92" s="18" t="str">
        <f ca="1">IFERROR(INDEX(xl_quota_variable[item],MATCH(ROW()-1,xl_search_quota[index],0)),"")</f>
        <v/>
      </c>
      <c r="AJ92" s="18" t="str">
        <f ca="1">IFERROR(INDEX(xl_quota_variable[named_range],MATCH(ROW()-1,xl_search_quota[index],0)),"")</f>
        <v/>
      </c>
      <c r="AK92" s="18" t="str">
        <f ca="1">IFERROR(INDEX(xl_quota_variable[type],MATCH(ROW()-1,xl_search_quota[index],0)),"")</f>
        <v/>
      </c>
      <c r="AL92" s="18" t="str">
        <f ca="1">IFERROR(INDEX(xl_quota_variable[origin],MATCH(ROW()-1,xl_search_quota[index],0)),"")</f>
        <v/>
      </c>
      <c r="AM92" s="18" t="str">
        <f ca="1">IFERROR(INDEX(xl_quota_variable[region],MATCH(ROW()-1,xl_search_quota[index],0)),"")</f>
        <v/>
      </c>
    </row>
    <row r="93" spans="1:39">
      <c r="A93" s="18">
        <f ca="1">IF(ISNUMBER(SEARCH(ps_search_adnowcategory,INDEX(xl_project_category[address],ROW()-1))),MAX(INDIRECT(ADDRESS(1,COLUMN())&amp;":"&amp;ADDRESS(ROW()-1,COLUMN())))+1,"")</f>
        <v>92</v>
      </c>
      <c r="B93" s="18" t="str">
        <f ca="1">IFERROR(INDEX(xl_project_category[address],MATCH(ROW()-1,xl_search_adnowcategory[index],0)),"")</f>
        <v>FMCG\Household\Pet Care products</v>
      </c>
      <c r="C93" s="18"/>
      <c r="D93" s="18">
        <f t="shared" ca="1" si="2"/>
        <v>92</v>
      </c>
      <c r="E93" s="18" t="str">
        <f ca="1">IFERROR(INDEX(nr_ad_client_name,MATCH(ROW()-1,xl_search_adnowclientname[index],0)),"")</f>
        <v>Aminach</v>
      </c>
      <c r="F93" s="18"/>
      <c r="G93" s="18">
        <f t="shared" ca="1" si="3"/>
        <v>92</v>
      </c>
      <c r="H93" s="18" t="str">
        <f ca="1">IFERROR(INDEX(nr_ad_country,MATCH(ROW()-1,xl_search_adnowcountry[index],0)),"")</f>
        <v>Nicaragua</v>
      </c>
      <c r="I93" s="18"/>
      <c r="J93" s="18">
        <f ca="1">IF(ISNUMBER(SEARCH(ps_search_country_name,INDEX(xl_country[name],ROW()-1))),MAX(INDIRECT(ADDRESS(1,COLUMN())&amp;":"&amp;ADDRESS(ROW()-1,COLUMN())))+1,"")</f>
        <v>92</v>
      </c>
      <c r="K93" s="18" t="str">
        <f ca="1">IFERROR(INDEX(xl_country[name],MATCH(ROW()-1,xl_search_country[index],0)),"")</f>
        <v>Portugal</v>
      </c>
      <c r="L93" s="18"/>
      <c r="M93" s="18">
        <f ca="1">IF(ISNUMBER(SEARCH(ps_search_language2,INDEX(xl_language[name],ROW()-1))),MAX(INDIRECT(ADDRESS(1,COLUMN())&amp;":"&amp;ADDRESS(ROW()-1,COLUMN())))+1,"")</f>
        <v>92</v>
      </c>
      <c r="N93" s="18" t="str">
        <f ca="1">IFERROR(INDEX(xl_language[name],MATCH(ROW()-1,xl_search_language2[index],0)),"")</f>
        <v>Hausa (Latin, Nigeria)</v>
      </c>
      <c r="O93" s="18"/>
      <c r="P93" s="18">
        <f ca="1">IF(ISNUMBER(SEARCH(ps_search_language3,INDEX(xl_language[name],ROW()-1))),MAX(INDIRECT(ADDRESS(1,COLUMN())&amp;":"&amp;ADDRESS(ROW()-1,COLUMN())))+1,"")</f>
        <v>92</v>
      </c>
      <c r="Q93" s="18" t="str">
        <f ca="1">IFERROR(INDEX(xl_language[name],MATCH(ROW()-1,xl_search_language3[index],0)),"")</f>
        <v>Hausa (Latin, Nigeria)</v>
      </c>
      <c r="R93" s="18"/>
      <c r="S93" s="18">
        <f ca="1">IF(ISNUMBER(SEARCH(ps_search_language4,INDEX(xl_language[name],ROW()-1))),MAX(INDIRECT(ADDRESS(1,COLUMN())&amp;":"&amp;ADDRESS(ROW()-1,COLUMN())))+1,"")</f>
        <v>92</v>
      </c>
      <c r="T93" s="18" t="str">
        <f ca="1">IFERROR(INDEX(xl_language[name],MATCH(ROW()-1,xl_search_language4[index],0)),"")</f>
        <v>Hausa (Latin, Nigeria)</v>
      </c>
      <c r="U93" s="18"/>
      <c r="V93" s="18">
        <f ca="1">IF(ISNUMBER(SEARCH(ps_search_language5,INDEX(xl_language[name],ROW()-1))),MAX(INDIRECT(ADDRESS(1,COLUMN())&amp;":"&amp;ADDRESS(ROW()-1,COLUMN())))+1,"")</f>
        <v>92</v>
      </c>
      <c r="W93" s="18" t="str">
        <f ca="1">IFERROR(INDEX(xl_language[name],MATCH(ROW()-1,xl_search_language5[index],0)),"")</f>
        <v>Hausa (Latin, Nigeria)</v>
      </c>
      <c r="X93" s="18"/>
      <c r="Y93" s="18">
        <f ca="1">IF(ISNUMBER(SEARCH(ps_search_language6,INDEX(xl_language[name],ROW()-1))),MAX(INDIRECT(ADDRESS(1,COLUMN())&amp;":"&amp;ADDRESS(ROW()-1,COLUMN())))+1,"")</f>
        <v>92</v>
      </c>
      <c r="Z93" s="18" t="str">
        <f ca="1">IFERROR(INDEX(xl_language[name],MATCH(ROW()-1,xl_search_language6[index],0)),"")</f>
        <v>Hausa (Latin, Nigeria)</v>
      </c>
      <c r="AA93" s="18"/>
      <c r="AB93" s="18">
        <f ca="1">IF(ISNUMBER(SEARCH(ps_search_language7,INDEX(xl_language[name],ROW()-1))),MAX(INDIRECT(ADDRESS(1,COLUMN())&amp;":"&amp;ADDRESS(ROW()-1,COLUMN())))+1,"")</f>
        <v>92</v>
      </c>
      <c r="AC93" s="18" t="str">
        <f ca="1">IFERROR(INDEX(xl_language[name],MATCH(ROW()-1,xl_search_language7[index],0)),"")</f>
        <v>Hausa (Latin, Nigeria)</v>
      </c>
      <c r="AD93" s="18"/>
      <c r="AE93" s="18">
        <f ca="1">IF(ISNUMBER(SEARCH(ps_search_language8,INDEX(xl_language[name],ROW()-1))),MAX(INDIRECT(ADDRESS(1,COLUMN())&amp;":"&amp;ADDRESS(ROW()-1,COLUMN())))+1,"")</f>
        <v>92</v>
      </c>
      <c r="AF93" s="18" t="str">
        <f ca="1">IFERROR(INDEX(xl_language[name],MATCH(ROW()-1,xl_search_language8[index],0)),"")</f>
        <v>Hausa (Latin, Nigeria)</v>
      </c>
      <c r="AG93" s="18"/>
      <c r="AH93"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93" s="18" t="str">
        <f ca="1">IFERROR(INDEX(xl_quota_variable[item],MATCH(ROW()-1,xl_search_quota[index],0)),"")</f>
        <v/>
      </c>
      <c r="AJ93" s="18" t="str">
        <f ca="1">IFERROR(INDEX(xl_quota_variable[named_range],MATCH(ROW()-1,xl_search_quota[index],0)),"")</f>
        <v/>
      </c>
      <c r="AK93" s="18" t="str">
        <f ca="1">IFERROR(INDEX(xl_quota_variable[type],MATCH(ROW()-1,xl_search_quota[index],0)),"")</f>
        <v/>
      </c>
      <c r="AL93" s="18" t="str">
        <f ca="1">IFERROR(INDEX(xl_quota_variable[origin],MATCH(ROW()-1,xl_search_quota[index],0)),"")</f>
        <v/>
      </c>
      <c r="AM93" s="18" t="str">
        <f ca="1">IFERROR(INDEX(xl_quota_variable[region],MATCH(ROW()-1,xl_search_quota[index],0)),"")</f>
        <v/>
      </c>
    </row>
    <row r="94" spans="1:39">
      <c r="A94" s="18">
        <f ca="1">IF(ISNUMBER(SEARCH(ps_search_adnowcategory,INDEX(xl_project_category[address],ROW()-1))),MAX(INDIRECT(ADDRESS(1,COLUMN())&amp;":"&amp;ADDRESS(ROW()-1,COLUMN())))+1,"")</f>
        <v>93</v>
      </c>
      <c r="B94" s="18" t="str">
        <f ca="1">IFERROR(INDEX(xl_project_category[address],MATCH(ROW()-1,xl_search_adnowcategory[index],0)),"")</f>
        <v>FMCG\Household\Pet Care products\Medical Products</v>
      </c>
      <c r="C94" s="18"/>
      <c r="D94" s="18">
        <f t="shared" ca="1" si="2"/>
        <v>93</v>
      </c>
      <c r="E94" s="18" t="str">
        <f ca="1">IFERROR(INDEX(nr_ad_client_name,MATCH(ROW()-1,xl_search_adnowclientname[index],0)),"")</f>
        <v>Amis</v>
      </c>
      <c r="F94" s="18"/>
      <c r="G94" s="18">
        <f t="shared" ca="1" si="3"/>
        <v>93</v>
      </c>
      <c r="H94" s="18" t="str">
        <f ca="1">IFERROR(INDEX(nr_ad_country,MATCH(ROW()-1,xl_search_adnowcountry[index],0)),"")</f>
        <v>Nigeria</v>
      </c>
      <c r="I94" s="18"/>
      <c r="J94" s="18">
        <f ca="1">IF(ISNUMBER(SEARCH(ps_search_country_name,INDEX(xl_country[name],ROW()-1))),MAX(INDIRECT(ADDRESS(1,COLUMN())&amp;":"&amp;ADDRESS(ROW()-1,COLUMN())))+1,"")</f>
        <v>93</v>
      </c>
      <c r="K94" s="18" t="str">
        <f ca="1">IFERROR(INDEX(xl_country[name],MATCH(ROW()-1,xl_search_country[index],0)),"")</f>
        <v>Principality of Monaco</v>
      </c>
      <c r="L94" s="18"/>
      <c r="M94" s="18">
        <f ca="1">IF(ISNUMBER(SEARCH(ps_search_language2,INDEX(xl_language[name],ROW()-1))),MAX(INDIRECT(ADDRESS(1,COLUMN())&amp;":"&amp;ADDRESS(ROW()-1,COLUMN())))+1,"")</f>
        <v>93</v>
      </c>
      <c r="N94" s="18" t="str">
        <f ca="1">IFERROR(INDEX(xl_language[name],MATCH(ROW()-1,xl_search_language2[index],0)),"")</f>
        <v>Hebrew (Israel)</v>
      </c>
      <c r="O94" s="18"/>
      <c r="P94" s="18">
        <f ca="1">IF(ISNUMBER(SEARCH(ps_search_language3,INDEX(xl_language[name],ROW()-1))),MAX(INDIRECT(ADDRESS(1,COLUMN())&amp;":"&amp;ADDRESS(ROW()-1,COLUMN())))+1,"")</f>
        <v>93</v>
      </c>
      <c r="Q94" s="18" t="str">
        <f ca="1">IFERROR(INDEX(xl_language[name],MATCH(ROW()-1,xl_search_language3[index],0)),"")</f>
        <v>Hebrew (Israel)</v>
      </c>
      <c r="R94" s="18"/>
      <c r="S94" s="18">
        <f ca="1">IF(ISNUMBER(SEARCH(ps_search_language4,INDEX(xl_language[name],ROW()-1))),MAX(INDIRECT(ADDRESS(1,COLUMN())&amp;":"&amp;ADDRESS(ROW()-1,COLUMN())))+1,"")</f>
        <v>93</v>
      </c>
      <c r="T94" s="18" t="str">
        <f ca="1">IFERROR(INDEX(xl_language[name],MATCH(ROW()-1,xl_search_language4[index],0)),"")</f>
        <v>Hebrew (Israel)</v>
      </c>
      <c r="U94" s="18"/>
      <c r="V94" s="18">
        <f ca="1">IF(ISNUMBER(SEARCH(ps_search_language5,INDEX(xl_language[name],ROW()-1))),MAX(INDIRECT(ADDRESS(1,COLUMN())&amp;":"&amp;ADDRESS(ROW()-1,COLUMN())))+1,"")</f>
        <v>93</v>
      </c>
      <c r="W94" s="18" t="str">
        <f ca="1">IFERROR(INDEX(xl_language[name],MATCH(ROW()-1,xl_search_language5[index],0)),"")</f>
        <v>Hebrew (Israel)</v>
      </c>
      <c r="X94" s="18"/>
      <c r="Y94" s="18">
        <f ca="1">IF(ISNUMBER(SEARCH(ps_search_language6,INDEX(xl_language[name],ROW()-1))),MAX(INDIRECT(ADDRESS(1,COLUMN())&amp;":"&amp;ADDRESS(ROW()-1,COLUMN())))+1,"")</f>
        <v>93</v>
      </c>
      <c r="Z94" s="18" t="str">
        <f ca="1">IFERROR(INDEX(xl_language[name],MATCH(ROW()-1,xl_search_language6[index],0)),"")</f>
        <v>Hebrew (Israel)</v>
      </c>
      <c r="AA94" s="18"/>
      <c r="AB94" s="18">
        <f ca="1">IF(ISNUMBER(SEARCH(ps_search_language7,INDEX(xl_language[name],ROW()-1))),MAX(INDIRECT(ADDRESS(1,COLUMN())&amp;":"&amp;ADDRESS(ROW()-1,COLUMN())))+1,"")</f>
        <v>93</v>
      </c>
      <c r="AC94" s="18" t="str">
        <f ca="1">IFERROR(INDEX(xl_language[name],MATCH(ROW()-1,xl_search_language7[index],0)),"")</f>
        <v>Hebrew (Israel)</v>
      </c>
      <c r="AD94" s="18"/>
      <c r="AE94" s="18">
        <f ca="1">IF(ISNUMBER(SEARCH(ps_search_language8,INDEX(xl_language[name],ROW()-1))),MAX(INDIRECT(ADDRESS(1,COLUMN())&amp;":"&amp;ADDRESS(ROW()-1,COLUMN())))+1,"")</f>
        <v>93</v>
      </c>
      <c r="AF94" s="18" t="str">
        <f ca="1">IFERROR(INDEX(xl_language[name],MATCH(ROW()-1,xl_search_language8[index],0)),"")</f>
        <v>Hebrew (Israel)</v>
      </c>
      <c r="AG94" s="18"/>
      <c r="AH94"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94" s="18" t="str">
        <f ca="1">IFERROR(INDEX(xl_quota_variable[item],MATCH(ROW()-1,xl_search_quota[index],0)),"")</f>
        <v/>
      </c>
      <c r="AJ94" s="18" t="str">
        <f ca="1">IFERROR(INDEX(xl_quota_variable[named_range],MATCH(ROW()-1,xl_search_quota[index],0)),"")</f>
        <v/>
      </c>
      <c r="AK94" s="18" t="str">
        <f ca="1">IFERROR(INDEX(xl_quota_variable[type],MATCH(ROW()-1,xl_search_quota[index],0)),"")</f>
        <v/>
      </c>
      <c r="AL94" s="18" t="str">
        <f ca="1">IFERROR(INDEX(xl_quota_variable[origin],MATCH(ROW()-1,xl_search_quota[index],0)),"")</f>
        <v/>
      </c>
      <c r="AM94" s="18" t="str">
        <f ca="1">IFERROR(INDEX(xl_quota_variable[region],MATCH(ROW()-1,xl_search_quota[index],0)),"")</f>
        <v/>
      </c>
    </row>
    <row r="95" spans="1:39">
      <c r="A95" s="18">
        <f ca="1">IF(ISNUMBER(SEARCH(ps_search_adnowcategory,INDEX(xl_project_category[address],ROW()-1))),MAX(INDIRECT(ADDRESS(1,COLUMN())&amp;":"&amp;ADDRESS(ROW()-1,COLUMN())))+1,"")</f>
        <v>94</v>
      </c>
      <c r="B95" s="18" t="str">
        <f ca="1">IFERROR(INDEX(xl_project_category[address],MATCH(ROW()-1,xl_search_adnowcategory[index],0)),"")</f>
        <v>FMCG\Household\Pet Care products\Pet Food</v>
      </c>
      <c r="C95" s="18"/>
      <c r="D95" s="18">
        <f t="shared" ca="1" si="2"/>
        <v>94</v>
      </c>
      <c r="E95" s="18" t="str">
        <f ca="1">IFERROR(INDEX(nr_ad_client_name,MATCH(ROW()-1,xl_search_adnowclientname[index],0)),"")</f>
        <v>Amore Pacific Corp.</v>
      </c>
      <c r="F95" s="18"/>
      <c r="G95" s="18">
        <f t="shared" ca="1" si="3"/>
        <v>94</v>
      </c>
      <c r="H95" s="18" t="str">
        <f ca="1">IFERROR(INDEX(nr_ad_country,MATCH(ROW()-1,xl_search_adnowcountry[index],0)),"")</f>
        <v>Norway</v>
      </c>
      <c r="I95" s="18"/>
      <c r="J95" s="18">
        <f ca="1">IF(ISNUMBER(SEARCH(ps_search_country_name,INDEX(xl_country[name],ROW()-1))),MAX(INDIRECT(ADDRESS(1,COLUMN())&amp;":"&amp;ADDRESS(ROW()-1,COLUMN())))+1,"")</f>
        <v>94</v>
      </c>
      <c r="K95" s="18" t="str">
        <f ca="1">IFERROR(INDEX(xl_country[name],MATCH(ROW()-1,xl_search_country[index],0)),"")</f>
        <v>Puerto Rico</v>
      </c>
      <c r="L95" s="18"/>
      <c r="M95" s="18">
        <f ca="1">IF(ISNUMBER(SEARCH(ps_search_language2,INDEX(xl_language[name],ROW()-1))),MAX(INDIRECT(ADDRESS(1,COLUMN())&amp;":"&amp;ADDRESS(ROW()-1,COLUMN())))+1,"")</f>
        <v>94</v>
      </c>
      <c r="N95" s="18" t="str">
        <f ca="1">IFERROR(INDEX(xl_language[name],MATCH(ROW()-1,xl_search_language2[index],0)),"")</f>
        <v>Hungarian (Hungary)</v>
      </c>
      <c r="O95" s="18"/>
      <c r="P95" s="18">
        <f ca="1">IF(ISNUMBER(SEARCH(ps_search_language3,INDEX(xl_language[name],ROW()-1))),MAX(INDIRECT(ADDRESS(1,COLUMN())&amp;":"&amp;ADDRESS(ROW()-1,COLUMN())))+1,"")</f>
        <v>94</v>
      </c>
      <c r="Q95" s="18" t="str">
        <f ca="1">IFERROR(INDEX(xl_language[name],MATCH(ROW()-1,xl_search_language3[index],0)),"")</f>
        <v>Hungarian (Hungary)</v>
      </c>
      <c r="R95" s="18"/>
      <c r="S95" s="18">
        <f ca="1">IF(ISNUMBER(SEARCH(ps_search_language4,INDEX(xl_language[name],ROW()-1))),MAX(INDIRECT(ADDRESS(1,COLUMN())&amp;":"&amp;ADDRESS(ROW()-1,COLUMN())))+1,"")</f>
        <v>94</v>
      </c>
      <c r="T95" s="18" t="str">
        <f ca="1">IFERROR(INDEX(xl_language[name],MATCH(ROW()-1,xl_search_language4[index],0)),"")</f>
        <v>Hungarian (Hungary)</v>
      </c>
      <c r="U95" s="18"/>
      <c r="V95" s="18">
        <f ca="1">IF(ISNUMBER(SEARCH(ps_search_language5,INDEX(xl_language[name],ROW()-1))),MAX(INDIRECT(ADDRESS(1,COLUMN())&amp;":"&amp;ADDRESS(ROW()-1,COLUMN())))+1,"")</f>
        <v>94</v>
      </c>
      <c r="W95" s="18" t="str">
        <f ca="1">IFERROR(INDEX(xl_language[name],MATCH(ROW()-1,xl_search_language5[index],0)),"")</f>
        <v>Hungarian (Hungary)</v>
      </c>
      <c r="X95" s="18"/>
      <c r="Y95" s="18">
        <f ca="1">IF(ISNUMBER(SEARCH(ps_search_language6,INDEX(xl_language[name],ROW()-1))),MAX(INDIRECT(ADDRESS(1,COLUMN())&amp;":"&amp;ADDRESS(ROW()-1,COLUMN())))+1,"")</f>
        <v>94</v>
      </c>
      <c r="Z95" s="18" t="str">
        <f ca="1">IFERROR(INDEX(xl_language[name],MATCH(ROW()-1,xl_search_language6[index],0)),"")</f>
        <v>Hungarian (Hungary)</v>
      </c>
      <c r="AA95" s="18"/>
      <c r="AB95" s="18">
        <f ca="1">IF(ISNUMBER(SEARCH(ps_search_language7,INDEX(xl_language[name],ROW()-1))),MAX(INDIRECT(ADDRESS(1,COLUMN())&amp;":"&amp;ADDRESS(ROW()-1,COLUMN())))+1,"")</f>
        <v>94</v>
      </c>
      <c r="AC95" s="18" t="str">
        <f ca="1">IFERROR(INDEX(xl_language[name],MATCH(ROW()-1,xl_search_language7[index],0)),"")</f>
        <v>Hungarian (Hungary)</v>
      </c>
      <c r="AD95" s="18"/>
      <c r="AE95" s="18">
        <f ca="1">IF(ISNUMBER(SEARCH(ps_search_language8,INDEX(xl_language[name],ROW()-1))),MAX(INDIRECT(ADDRESS(1,COLUMN())&amp;":"&amp;ADDRESS(ROW()-1,COLUMN())))+1,"")</f>
        <v>94</v>
      </c>
      <c r="AF95" s="18" t="str">
        <f ca="1">IFERROR(INDEX(xl_language[name],MATCH(ROW()-1,xl_search_language8[index],0)),"")</f>
        <v>Hungarian (Hungary)</v>
      </c>
      <c r="AG95" s="18"/>
      <c r="AH95"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95" s="18" t="str">
        <f ca="1">IFERROR(INDEX(xl_quota_variable[item],MATCH(ROW()-1,xl_search_quota[index],0)),"")</f>
        <v/>
      </c>
      <c r="AJ95" s="18" t="str">
        <f ca="1">IFERROR(INDEX(xl_quota_variable[named_range],MATCH(ROW()-1,xl_search_quota[index],0)),"")</f>
        <v/>
      </c>
      <c r="AK95" s="18" t="str">
        <f ca="1">IFERROR(INDEX(xl_quota_variable[type],MATCH(ROW()-1,xl_search_quota[index],0)),"")</f>
        <v/>
      </c>
      <c r="AL95" s="18" t="str">
        <f ca="1">IFERROR(INDEX(xl_quota_variable[origin],MATCH(ROW()-1,xl_search_quota[index],0)),"")</f>
        <v/>
      </c>
      <c r="AM95" s="18" t="str">
        <f ca="1">IFERROR(INDEX(xl_quota_variable[region],MATCH(ROW()-1,xl_search_quota[index],0)),"")</f>
        <v/>
      </c>
    </row>
    <row r="96" spans="1:39">
      <c r="A96" s="18">
        <f ca="1">IF(ISNUMBER(SEARCH(ps_search_adnowcategory,INDEX(xl_project_category[address],ROW()-1))),MAX(INDIRECT(ADDRESS(1,COLUMN())&amp;":"&amp;ADDRESS(ROW()-1,COLUMN())))+1,"")</f>
        <v>95</v>
      </c>
      <c r="B96" s="18" t="str">
        <f ca="1">IFERROR(INDEX(xl_project_category[address],MATCH(ROW()-1,xl_search_adnowcategory[index],0)),"")</f>
        <v>FMCG\Lottery</v>
      </c>
      <c r="C96" s="18"/>
      <c r="D96" s="18">
        <f t="shared" ca="1" si="2"/>
        <v>95</v>
      </c>
      <c r="E96" s="18" t="str">
        <f ca="1">IFERROR(INDEX(nr_ad_client_name,MATCH(ROW()-1,xl_search_adnowclientname[index],0)),"")</f>
        <v>Amplifon</v>
      </c>
      <c r="F96" s="18"/>
      <c r="G96" s="18">
        <f t="shared" ca="1" si="3"/>
        <v>95</v>
      </c>
      <c r="H96" s="18" t="str">
        <f ca="1">IFERROR(INDEX(nr_ad_country,MATCH(ROW()-1,xl_search_adnowcountry[index],0)),"")</f>
        <v>Oman</v>
      </c>
      <c r="I96" s="18"/>
      <c r="J96" s="18">
        <f ca="1">IF(ISNUMBER(SEARCH(ps_search_country_name,INDEX(xl_country[name],ROW()-1))),MAX(INDIRECT(ADDRESS(1,COLUMN())&amp;":"&amp;ADDRESS(ROW()-1,COLUMN())))+1,"")</f>
        <v>95</v>
      </c>
      <c r="K96" s="18" t="str">
        <f ca="1">IFERROR(INDEX(xl_country[name],MATCH(ROW()-1,xl_search_country[index],0)),"")</f>
        <v>Qatar</v>
      </c>
      <c r="L96" s="18"/>
      <c r="M96" s="18">
        <f ca="1">IF(ISNUMBER(SEARCH(ps_search_language2,INDEX(xl_language[name],ROW()-1))),MAX(INDIRECT(ADDRESS(1,COLUMN())&amp;":"&amp;ADDRESS(ROW()-1,COLUMN())))+1,"")</f>
        <v>95</v>
      </c>
      <c r="N96" s="18" t="str">
        <f ca="1">IFERROR(INDEX(xl_language[name],MATCH(ROW()-1,xl_search_language2[index],0)),"")</f>
        <v>Icelandic (Iceland)</v>
      </c>
      <c r="O96" s="18"/>
      <c r="P96" s="18">
        <f ca="1">IF(ISNUMBER(SEARCH(ps_search_language3,INDEX(xl_language[name],ROW()-1))),MAX(INDIRECT(ADDRESS(1,COLUMN())&amp;":"&amp;ADDRESS(ROW()-1,COLUMN())))+1,"")</f>
        <v>95</v>
      </c>
      <c r="Q96" s="18" t="str">
        <f ca="1">IFERROR(INDEX(xl_language[name],MATCH(ROW()-1,xl_search_language3[index],0)),"")</f>
        <v>Icelandic (Iceland)</v>
      </c>
      <c r="R96" s="18"/>
      <c r="S96" s="18">
        <f ca="1">IF(ISNUMBER(SEARCH(ps_search_language4,INDEX(xl_language[name],ROW()-1))),MAX(INDIRECT(ADDRESS(1,COLUMN())&amp;":"&amp;ADDRESS(ROW()-1,COLUMN())))+1,"")</f>
        <v>95</v>
      </c>
      <c r="T96" s="18" t="str">
        <f ca="1">IFERROR(INDEX(xl_language[name],MATCH(ROW()-1,xl_search_language4[index],0)),"")</f>
        <v>Icelandic (Iceland)</v>
      </c>
      <c r="U96" s="18"/>
      <c r="V96" s="18">
        <f ca="1">IF(ISNUMBER(SEARCH(ps_search_language5,INDEX(xl_language[name],ROW()-1))),MAX(INDIRECT(ADDRESS(1,COLUMN())&amp;":"&amp;ADDRESS(ROW()-1,COLUMN())))+1,"")</f>
        <v>95</v>
      </c>
      <c r="W96" s="18" t="str">
        <f ca="1">IFERROR(INDEX(xl_language[name],MATCH(ROW()-1,xl_search_language5[index],0)),"")</f>
        <v>Icelandic (Iceland)</v>
      </c>
      <c r="X96" s="18"/>
      <c r="Y96" s="18">
        <f ca="1">IF(ISNUMBER(SEARCH(ps_search_language6,INDEX(xl_language[name],ROW()-1))),MAX(INDIRECT(ADDRESS(1,COLUMN())&amp;":"&amp;ADDRESS(ROW()-1,COLUMN())))+1,"")</f>
        <v>95</v>
      </c>
      <c r="Z96" s="18" t="str">
        <f ca="1">IFERROR(INDEX(xl_language[name],MATCH(ROW()-1,xl_search_language6[index],0)),"")</f>
        <v>Icelandic (Iceland)</v>
      </c>
      <c r="AA96" s="18"/>
      <c r="AB96" s="18">
        <f ca="1">IF(ISNUMBER(SEARCH(ps_search_language7,INDEX(xl_language[name],ROW()-1))),MAX(INDIRECT(ADDRESS(1,COLUMN())&amp;":"&amp;ADDRESS(ROW()-1,COLUMN())))+1,"")</f>
        <v>95</v>
      </c>
      <c r="AC96" s="18" t="str">
        <f ca="1">IFERROR(INDEX(xl_language[name],MATCH(ROW()-1,xl_search_language7[index],0)),"")</f>
        <v>Icelandic (Iceland)</v>
      </c>
      <c r="AD96" s="18"/>
      <c r="AE96" s="18">
        <f ca="1">IF(ISNUMBER(SEARCH(ps_search_language8,INDEX(xl_language[name],ROW()-1))),MAX(INDIRECT(ADDRESS(1,COLUMN())&amp;":"&amp;ADDRESS(ROW()-1,COLUMN())))+1,"")</f>
        <v>95</v>
      </c>
      <c r="AF96" s="18" t="str">
        <f ca="1">IFERROR(INDEX(xl_language[name],MATCH(ROW()-1,xl_search_language8[index],0)),"")</f>
        <v>Icelandic (Iceland)</v>
      </c>
      <c r="AG96" s="18"/>
      <c r="AH96"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96" s="18" t="str">
        <f ca="1">IFERROR(INDEX(xl_quota_variable[item],MATCH(ROW()-1,xl_search_quota[index],0)),"")</f>
        <v/>
      </c>
      <c r="AJ96" s="18" t="str">
        <f ca="1">IFERROR(INDEX(xl_quota_variable[named_range],MATCH(ROW()-1,xl_search_quota[index],0)),"")</f>
        <v/>
      </c>
      <c r="AK96" s="18" t="str">
        <f ca="1">IFERROR(INDEX(xl_quota_variable[type],MATCH(ROW()-1,xl_search_quota[index],0)),"")</f>
        <v/>
      </c>
      <c r="AL96" s="18" t="str">
        <f ca="1">IFERROR(INDEX(xl_quota_variable[origin],MATCH(ROW()-1,xl_search_quota[index],0)),"")</f>
        <v/>
      </c>
      <c r="AM96" s="18" t="str">
        <f ca="1">IFERROR(INDEX(xl_quota_variable[region],MATCH(ROW()-1,xl_search_quota[index],0)),"")</f>
        <v/>
      </c>
    </row>
    <row r="97" spans="1:39">
      <c r="A97" s="18">
        <f ca="1">IF(ISNUMBER(SEARCH(ps_search_adnowcategory,INDEX(xl_project_category[address],ROW()-1))),MAX(INDIRECT(ADDRESS(1,COLUMN())&amp;":"&amp;ADDRESS(ROW()-1,COLUMN())))+1,"")</f>
        <v>96</v>
      </c>
      <c r="B97" s="18" t="str">
        <f ca="1">IFERROR(INDEX(xl_project_category[address],MATCH(ROW()-1,xl_search_adnowcategory[index],0)),"")</f>
        <v>FMCG\Personal Care</v>
      </c>
      <c r="C97" s="18"/>
      <c r="D97" s="18">
        <f t="shared" ca="1" si="2"/>
        <v>96</v>
      </c>
      <c r="E97" s="18" t="str">
        <f ca="1">IFERROR(INDEX(nr_ad_client_name,MATCH(ROW()-1,xl_search_adnowclientname[index],0)),"")</f>
        <v>AmRest</v>
      </c>
      <c r="F97" s="18"/>
      <c r="G97" s="18">
        <f t="shared" ca="1" si="3"/>
        <v>96</v>
      </c>
      <c r="H97" s="18" t="str">
        <f ca="1">IFERROR(INDEX(nr_ad_country,MATCH(ROW()-1,xl_search_adnowcountry[index],0)),"")</f>
        <v>Pakistan</v>
      </c>
      <c r="I97" s="18"/>
      <c r="J97" s="18">
        <f ca="1">IF(ISNUMBER(SEARCH(ps_search_country_name,INDEX(xl_country[name],ROW()-1))),MAX(INDIRECT(ADDRESS(1,COLUMN())&amp;":"&amp;ADDRESS(ROW()-1,COLUMN())))+1,"")</f>
        <v>96</v>
      </c>
      <c r="K97" s="18" t="str">
        <f ca="1">IFERROR(INDEX(xl_country[name],MATCH(ROW()-1,xl_search_country[index],0)),"")</f>
        <v>Romania</v>
      </c>
      <c r="L97" s="18"/>
      <c r="M97" s="18">
        <f ca="1">IF(ISNUMBER(SEARCH(ps_search_language2,INDEX(xl_language[name],ROW()-1))),MAX(INDIRECT(ADDRESS(1,COLUMN())&amp;":"&amp;ADDRESS(ROW()-1,COLUMN())))+1,"")</f>
        <v>96</v>
      </c>
      <c r="N97" s="18" t="str">
        <f ca="1">IFERROR(INDEX(xl_language[name],MATCH(ROW()-1,xl_search_language2[index],0)),"")</f>
        <v>Igbo (Nigeria)</v>
      </c>
      <c r="O97" s="18"/>
      <c r="P97" s="18">
        <f ca="1">IF(ISNUMBER(SEARCH(ps_search_language3,INDEX(xl_language[name],ROW()-1))),MAX(INDIRECT(ADDRESS(1,COLUMN())&amp;":"&amp;ADDRESS(ROW()-1,COLUMN())))+1,"")</f>
        <v>96</v>
      </c>
      <c r="Q97" s="18" t="str">
        <f ca="1">IFERROR(INDEX(xl_language[name],MATCH(ROW()-1,xl_search_language3[index],0)),"")</f>
        <v>Igbo (Nigeria)</v>
      </c>
      <c r="R97" s="18"/>
      <c r="S97" s="18">
        <f ca="1">IF(ISNUMBER(SEARCH(ps_search_language4,INDEX(xl_language[name],ROW()-1))),MAX(INDIRECT(ADDRESS(1,COLUMN())&amp;":"&amp;ADDRESS(ROW()-1,COLUMN())))+1,"")</f>
        <v>96</v>
      </c>
      <c r="T97" s="18" t="str">
        <f ca="1">IFERROR(INDEX(xl_language[name],MATCH(ROW()-1,xl_search_language4[index],0)),"")</f>
        <v>Igbo (Nigeria)</v>
      </c>
      <c r="U97" s="18"/>
      <c r="V97" s="18">
        <f ca="1">IF(ISNUMBER(SEARCH(ps_search_language5,INDEX(xl_language[name],ROW()-1))),MAX(INDIRECT(ADDRESS(1,COLUMN())&amp;":"&amp;ADDRESS(ROW()-1,COLUMN())))+1,"")</f>
        <v>96</v>
      </c>
      <c r="W97" s="18" t="str">
        <f ca="1">IFERROR(INDEX(xl_language[name],MATCH(ROW()-1,xl_search_language5[index],0)),"")</f>
        <v>Igbo (Nigeria)</v>
      </c>
      <c r="X97" s="18"/>
      <c r="Y97" s="18">
        <f ca="1">IF(ISNUMBER(SEARCH(ps_search_language6,INDEX(xl_language[name],ROW()-1))),MAX(INDIRECT(ADDRESS(1,COLUMN())&amp;":"&amp;ADDRESS(ROW()-1,COLUMN())))+1,"")</f>
        <v>96</v>
      </c>
      <c r="Z97" s="18" t="str">
        <f ca="1">IFERROR(INDEX(xl_language[name],MATCH(ROW()-1,xl_search_language6[index],0)),"")</f>
        <v>Igbo (Nigeria)</v>
      </c>
      <c r="AA97" s="18"/>
      <c r="AB97" s="18">
        <f ca="1">IF(ISNUMBER(SEARCH(ps_search_language7,INDEX(xl_language[name],ROW()-1))),MAX(INDIRECT(ADDRESS(1,COLUMN())&amp;":"&amp;ADDRESS(ROW()-1,COLUMN())))+1,"")</f>
        <v>96</v>
      </c>
      <c r="AC97" s="18" t="str">
        <f ca="1">IFERROR(INDEX(xl_language[name],MATCH(ROW()-1,xl_search_language7[index],0)),"")</f>
        <v>Igbo (Nigeria)</v>
      </c>
      <c r="AD97" s="18"/>
      <c r="AE97" s="18">
        <f ca="1">IF(ISNUMBER(SEARCH(ps_search_language8,INDEX(xl_language[name],ROW()-1))),MAX(INDIRECT(ADDRESS(1,COLUMN())&amp;":"&amp;ADDRESS(ROW()-1,COLUMN())))+1,"")</f>
        <v>96</v>
      </c>
      <c r="AF97" s="18" t="str">
        <f ca="1">IFERROR(INDEX(xl_language[name],MATCH(ROW()-1,xl_search_language8[index],0)),"")</f>
        <v>Igbo (Nigeria)</v>
      </c>
      <c r="AG97" s="18"/>
      <c r="AH97"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97" s="18" t="str">
        <f ca="1">IFERROR(INDEX(xl_quota_variable[item],MATCH(ROW()-1,xl_search_quota[index],0)),"")</f>
        <v/>
      </c>
      <c r="AJ97" s="18" t="str">
        <f ca="1">IFERROR(INDEX(xl_quota_variable[named_range],MATCH(ROW()-1,xl_search_quota[index],0)),"")</f>
        <v/>
      </c>
      <c r="AK97" s="18" t="str">
        <f ca="1">IFERROR(INDEX(xl_quota_variable[type],MATCH(ROW()-1,xl_search_quota[index],0)),"")</f>
        <v/>
      </c>
      <c r="AL97" s="18" t="str">
        <f ca="1">IFERROR(INDEX(xl_quota_variable[origin],MATCH(ROW()-1,xl_search_quota[index],0)),"")</f>
        <v/>
      </c>
      <c r="AM97" s="18" t="str">
        <f ca="1">IFERROR(INDEX(xl_quota_variable[region],MATCH(ROW()-1,xl_search_quota[index],0)),"")</f>
        <v/>
      </c>
    </row>
    <row r="98" spans="1:39">
      <c r="A98" s="18">
        <f ca="1">IF(ISNUMBER(SEARCH(ps_search_adnowcategory,INDEX(xl_project_category[address],ROW()-1))),MAX(INDIRECT(ADDRESS(1,COLUMN())&amp;":"&amp;ADDRESS(ROW()-1,COLUMN())))+1,"")</f>
        <v>97</v>
      </c>
      <c r="B98" s="18" t="str">
        <f ca="1">IFERROR(INDEX(xl_project_category[address],MATCH(ROW()-1,xl_search_adnowcategory[index],0)),"")</f>
        <v>FMCG\Personal Care\Baby products</v>
      </c>
      <c r="C98" s="18"/>
      <c r="D98" s="18">
        <f t="shared" ca="1" si="2"/>
        <v>97</v>
      </c>
      <c r="E98" s="18" t="str">
        <f ca="1">IFERROR(INDEX(nr_ad_client_name,MATCH(ROW()-1,xl_search_adnowclientname[index],0)),"")</f>
        <v>Amrutanjan Ltd</v>
      </c>
      <c r="F98" s="18"/>
      <c r="G98" s="18">
        <f t="shared" ca="1" si="3"/>
        <v>97</v>
      </c>
      <c r="H98" s="18" t="str">
        <f ca="1">IFERROR(INDEX(nr_ad_country,MATCH(ROW()-1,xl_search_adnowcountry[index],0)),"")</f>
        <v>Panama</v>
      </c>
      <c r="I98" s="18"/>
      <c r="J98" s="18">
        <f ca="1">IF(ISNUMBER(SEARCH(ps_search_country_name,INDEX(xl_country[name],ROW()-1))),MAX(INDIRECT(ADDRESS(1,COLUMN())&amp;":"&amp;ADDRESS(ROW()-1,COLUMN())))+1,"")</f>
        <v>97</v>
      </c>
      <c r="K98" s="18" t="str">
        <f ca="1">IFERROR(INDEX(xl_country[name],MATCH(ROW()-1,xl_search_country[index],0)),"")</f>
        <v>Russia</v>
      </c>
      <c r="L98" s="18"/>
      <c r="M98" s="18">
        <f ca="1">IF(ISNUMBER(SEARCH(ps_search_language2,INDEX(xl_language[name],ROW()-1))),MAX(INDIRECT(ADDRESS(1,COLUMN())&amp;":"&amp;ADDRESS(ROW()-1,COLUMN())))+1,"")</f>
        <v>97</v>
      </c>
      <c r="N98" s="18" t="str">
        <f ca="1">IFERROR(INDEX(xl_language[name],MATCH(ROW()-1,xl_search_language2[index],0)),"")</f>
        <v>Inuktitut (Latin, Canada)</v>
      </c>
      <c r="O98" s="18"/>
      <c r="P98" s="18">
        <f ca="1">IF(ISNUMBER(SEARCH(ps_search_language3,INDEX(xl_language[name],ROW()-1))),MAX(INDIRECT(ADDRESS(1,COLUMN())&amp;":"&amp;ADDRESS(ROW()-1,COLUMN())))+1,"")</f>
        <v>97</v>
      </c>
      <c r="Q98" s="18" t="str">
        <f ca="1">IFERROR(INDEX(xl_language[name],MATCH(ROW()-1,xl_search_language3[index],0)),"")</f>
        <v>Inuktitut (Latin, Canada)</v>
      </c>
      <c r="R98" s="18"/>
      <c r="S98" s="18">
        <f ca="1">IF(ISNUMBER(SEARCH(ps_search_language4,INDEX(xl_language[name],ROW()-1))),MAX(INDIRECT(ADDRESS(1,COLUMN())&amp;":"&amp;ADDRESS(ROW()-1,COLUMN())))+1,"")</f>
        <v>97</v>
      </c>
      <c r="T98" s="18" t="str">
        <f ca="1">IFERROR(INDEX(xl_language[name],MATCH(ROW()-1,xl_search_language4[index],0)),"")</f>
        <v>Inuktitut (Latin, Canada)</v>
      </c>
      <c r="U98" s="18"/>
      <c r="V98" s="18">
        <f ca="1">IF(ISNUMBER(SEARCH(ps_search_language5,INDEX(xl_language[name],ROW()-1))),MAX(INDIRECT(ADDRESS(1,COLUMN())&amp;":"&amp;ADDRESS(ROW()-1,COLUMN())))+1,"")</f>
        <v>97</v>
      </c>
      <c r="W98" s="18" t="str">
        <f ca="1">IFERROR(INDEX(xl_language[name],MATCH(ROW()-1,xl_search_language5[index],0)),"")</f>
        <v>Inuktitut (Latin, Canada)</v>
      </c>
      <c r="X98" s="18"/>
      <c r="Y98" s="18">
        <f ca="1">IF(ISNUMBER(SEARCH(ps_search_language6,INDEX(xl_language[name],ROW()-1))),MAX(INDIRECT(ADDRESS(1,COLUMN())&amp;":"&amp;ADDRESS(ROW()-1,COLUMN())))+1,"")</f>
        <v>97</v>
      </c>
      <c r="Z98" s="18" t="str">
        <f ca="1">IFERROR(INDEX(xl_language[name],MATCH(ROW()-1,xl_search_language6[index],0)),"")</f>
        <v>Inuktitut (Latin, Canada)</v>
      </c>
      <c r="AA98" s="18"/>
      <c r="AB98" s="18">
        <f ca="1">IF(ISNUMBER(SEARCH(ps_search_language7,INDEX(xl_language[name],ROW()-1))),MAX(INDIRECT(ADDRESS(1,COLUMN())&amp;":"&amp;ADDRESS(ROW()-1,COLUMN())))+1,"")</f>
        <v>97</v>
      </c>
      <c r="AC98" s="18" t="str">
        <f ca="1">IFERROR(INDEX(xl_language[name],MATCH(ROW()-1,xl_search_language7[index],0)),"")</f>
        <v>Inuktitut (Latin, Canada)</v>
      </c>
      <c r="AD98" s="18"/>
      <c r="AE98" s="18">
        <f ca="1">IF(ISNUMBER(SEARCH(ps_search_language8,INDEX(xl_language[name],ROW()-1))),MAX(INDIRECT(ADDRESS(1,COLUMN())&amp;":"&amp;ADDRESS(ROW()-1,COLUMN())))+1,"")</f>
        <v>97</v>
      </c>
      <c r="AF98" s="18" t="str">
        <f ca="1">IFERROR(INDEX(xl_language[name],MATCH(ROW()-1,xl_search_language8[index],0)),"")</f>
        <v>Inuktitut (Latin, Canada)</v>
      </c>
      <c r="AG98" s="18"/>
      <c r="AH98"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98" s="18" t="str">
        <f ca="1">IFERROR(INDEX(xl_quota_variable[item],MATCH(ROW()-1,xl_search_quota[index],0)),"")</f>
        <v/>
      </c>
      <c r="AJ98" s="18" t="str">
        <f ca="1">IFERROR(INDEX(xl_quota_variable[named_range],MATCH(ROW()-1,xl_search_quota[index],0)),"")</f>
        <v/>
      </c>
      <c r="AK98" s="18" t="str">
        <f ca="1">IFERROR(INDEX(xl_quota_variable[type],MATCH(ROW()-1,xl_search_quota[index],0)),"")</f>
        <v/>
      </c>
      <c r="AL98" s="18" t="str">
        <f ca="1">IFERROR(INDEX(xl_quota_variable[origin],MATCH(ROW()-1,xl_search_quota[index],0)),"")</f>
        <v/>
      </c>
      <c r="AM98" s="18" t="str">
        <f ca="1">IFERROR(INDEX(xl_quota_variable[region],MATCH(ROW()-1,xl_search_quota[index],0)),"")</f>
        <v/>
      </c>
    </row>
    <row r="99" spans="1:39">
      <c r="A99" s="18">
        <f ca="1">IF(ISNUMBER(SEARCH(ps_search_adnowcategory,INDEX(xl_project_category[address],ROW()-1))),MAX(INDIRECT(ADDRESS(1,COLUMN())&amp;":"&amp;ADDRESS(ROW()-1,COLUMN())))+1,"")</f>
        <v>98</v>
      </c>
      <c r="B99" s="18" t="str">
        <f ca="1">IFERROR(INDEX(xl_project_category[address],MATCH(ROW()-1,xl_search_adnowcategory[index],0)),"")</f>
        <v>FMCG\Personal Care\Toiletries</v>
      </c>
      <c r="C99" s="18"/>
      <c r="D99" s="18">
        <f t="shared" ca="1" si="2"/>
        <v>98</v>
      </c>
      <c r="E99" s="18" t="str">
        <f ca="1">IFERROR(INDEX(nr_ad_client_name,MATCH(ROW()-1,xl_search_adnowclientname[index],0)),"")</f>
        <v>Amtel</v>
      </c>
      <c r="F99" s="18"/>
      <c r="G99" s="18">
        <f t="shared" ca="1" si="3"/>
        <v>98</v>
      </c>
      <c r="H99" s="18" t="str">
        <f ca="1">IFERROR(INDEX(nr_ad_country,MATCH(ROW()-1,xl_search_adnowcountry[index],0)),"")</f>
        <v>Paraguay</v>
      </c>
      <c r="I99" s="18"/>
      <c r="J99" s="18">
        <f ca="1">IF(ISNUMBER(SEARCH(ps_search_country_name,INDEX(xl_country[name],ROW()-1))),MAX(INDIRECT(ADDRESS(1,COLUMN())&amp;":"&amp;ADDRESS(ROW()-1,COLUMN())))+1,"")</f>
        <v>98</v>
      </c>
      <c r="K99" s="18" t="str">
        <f ca="1">IFERROR(INDEX(xl_country[name],MATCH(ROW()-1,xl_search_country[index],0)),"")</f>
        <v>Rwanda</v>
      </c>
      <c r="L99" s="18"/>
      <c r="M99" s="18">
        <f ca="1">IF(ISNUMBER(SEARCH(ps_search_language2,INDEX(xl_language[name],ROW()-1))),MAX(INDIRECT(ADDRESS(1,COLUMN())&amp;":"&amp;ADDRESS(ROW()-1,COLUMN())))+1,"")</f>
        <v>98</v>
      </c>
      <c r="N99" s="18" t="str">
        <f ca="1">IFERROR(INDEX(xl_language[name],MATCH(ROW()-1,xl_search_language2[index],0)),"")</f>
        <v>Inuktitut (Syllabics, Canada)</v>
      </c>
      <c r="O99" s="18"/>
      <c r="P99" s="18">
        <f ca="1">IF(ISNUMBER(SEARCH(ps_search_language3,INDEX(xl_language[name],ROW()-1))),MAX(INDIRECT(ADDRESS(1,COLUMN())&amp;":"&amp;ADDRESS(ROW()-1,COLUMN())))+1,"")</f>
        <v>98</v>
      </c>
      <c r="Q99" s="18" t="str">
        <f ca="1">IFERROR(INDEX(xl_language[name],MATCH(ROW()-1,xl_search_language3[index],0)),"")</f>
        <v>Inuktitut (Syllabics, Canada)</v>
      </c>
      <c r="R99" s="18"/>
      <c r="S99" s="18">
        <f ca="1">IF(ISNUMBER(SEARCH(ps_search_language4,INDEX(xl_language[name],ROW()-1))),MAX(INDIRECT(ADDRESS(1,COLUMN())&amp;":"&amp;ADDRESS(ROW()-1,COLUMN())))+1,"")</f>
        <v>98</v>
      </c>
      <c r="T99" s="18" t="str">
        <f ca="1">IFERROR(INDEX(xl_language[name],MATCH(ROW()-1,xl_search_language4[index],0)),"")</f>
        <v>Inuktitut (Syllabics, Canada)</v>
      </c>
      <c r="U99" s="18"/>
      <c r="V99" s="18">
        <f ca="1">IF(ISNUMBER(SEARCH(ps_search_language5,INDEX(xl_language[name],ROW()-1))),MAX(INDIRECT(ADDRESS(1,COLUMN())&amp;":"&amp;ADDRESS(ROW()-1,COLUMN())))+1,"")</f>
        <v>98</v>
      </c>
      <c r="W99" s="18" t="str">
        <f ca="1">IFERROR(INDEX(xl_language[name],MATCH(ROW()-1,xl_search_language5[index],0)),"")</f>
        <v>Inuktitut (Syllabics, Canada)</v>
      </c>
      <c r="X99" s="18"/>
      <c r="Y99" s="18">
        <f ca="1">IF(ISNUMBER(SEARCH(ps_search_language6,INDEX(xl_language[name],ROW()-1))),MAX(INDIRECT(ADDRESS(1,COLUMN())&amp;":"&amp;ADDRESS(ROW()-1,COLUMN())))+1,"")</f>
        <v>98</v>
      </c>
      <c r="Z99" s="18" t="str">
        <f ca="1">IFERROR(INDEX(xl_language[name],MATCH(ROW()-1,xl_search_language6[index],0)),"")</f>
        <v>Inuktitut (Syllabics, Canada)</v>
      </c>
      <c r="AA99" s="18"/>
      <c r="AB99" s="18">
        <f ca="1">IF(ISNUMBER(SEARCH(ps_search_language7,INDEX(xl_language[name],ROW()-1))),MAX(INDIRECT(ADDRESS(1,COLUMN())&amp;":"&amp;ADDRESS(ROW()-1,COLUMN())))+1,"")</f>
        <v>98</v>
      </c>
      <c r="AC99" s="18" t="str">
        <f ca="1">IFERROR(INDEX(xl_language[name],MATCH(ROW()-1,xl_search_language7[index],0)),"")</f>
        <v>Inuktitut (Syllabics, Canada)</v>
      </c>
      <c r="AD99" s="18"/>
      <c r="AE99" s="18">
        <f ca="1">IF(ISNUMBER(SEARCH(ps_search_language8,INDEX(xl_language[name],ROW()-1))),MAX(INDIRECT(ADDRESS(1,COLUMN())&amp;":"&amp;ADDRESS(ROW()-1,COLUMN())))+1,"")</f>
        <v>98</v>
      </c>
      <c r="AF99" s="18" t="str">
        <f ca="1">IFERROR(INDEX(xl_language[name],MATCH(ROW()-1,xl_search_language8[index],0)),"")</f>
        <v>Inuktitut (Syllabics, Canada)</v>
      </c>
      <c r="AG99" s="18"/>
      <c r="AH99"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99" s="18" t="str">
        <f ca="1">IFERROR(INDEX(xl_quota_variable[item],MATCH(ROW()-1,xl_search_quota[index],0)),"")</f>
        <v/>
      </c>
      <c r="AJ99" s="18" t="str">
        <f ca="1">IFERROR(INDEX(xl_quota_variable[named_range],MATCH(ROW()-1,xl_search_quota[index],0)),"")</f>
        <v/>
      </c>
      <c r="AK99" s="18" t="str">
        <f ca="1">IFERROR(INDEX(xl_quota_variable[type],MATCH(ROW()-1,xl_search_quota[index],0)),"")</f>
        <v/>
      </c>
      <c r="AL99" s="18" t="str">
        <f ca="1">IFERROR(INDEX(xl_quota_variable[origin],MATCH(ROW()-1,xl_search_quota[index],0)),"")</f>
        <v/>
      </c>
      <c r="AM99" s="18" t="str">
        <f ca="1">IFERROR(INDEX(xl_quota_variable[region],MATCH(ROW()-1,xl_search_quota[index],0)),"")</f>
        <v/>
      </c>
    </row>
    <row r="100" spans="1:39">
      <c r="A100" s="18">
        <f ca="1">IF(ISNUMBER(SEARCH(ps_search_adnowcategory,INDEX(xl_project_category[address],ROW()-1))),MAX(INDIRECT(ADDRESS(1,COLUMN())&amp;":"&amp;ADDRESS(ROW()-1,COLUMN())))+1,"")</f>
        <v>99</v>
      </c>
      <c r="B100" s="18" t="str">
        <f ca="1">IFERROR(INDEX(xl_project_category[address],MATCH(ROW()-1,xl_search_adnowcategory[index],0)),"")</f>
        <v>FMCG\Personal Care\Toiletries\Bath/Shower</v>
      </c>
      <c r="C100" s="18"/>
      <c r="D100" s="18">
        <f t="shared" ca="1" si="2"/>
        <v>99</v>
      </c>
      <c r="E100" s="18" t="str">
        <f ca="1">IFERROR(INDEX(nr_ad_client_name,MATCH(ROW()-1,xl_search_adnowclientname[index],0)),"")</f>
        <v>Amtrak</v>
      </c>
      <c r="F100" s="18"/>
      <c r="G100" s="18">
        <f t="shared" ca="1" si="3"/>
        <v>99</v>
      </c>
      <c r="H100" s="18" t="str">
        <f ca="1">IFERROR(INDEX(nr_ad_country,MATCH(ROW()-1,xl_search_adnowcountry[index],0)),"")</f>
        <v>Peru</v>
      </c>
      <c r="I100" s="18"/>
      <c r="J100" s="18">
        <f ca="1">IF(ISNUMBER(SEARCH(ps_search_country_name,INDEX(xl_country[name],ROW()-1))),MAX(INDIRECT(ADDRESS(1,COLUMN())&amp;":"&amp;ADDRESS(ROW()-1,COLUMN())))+1,"")</f>
        <v>99</v>
      </c>
      <c r="K100" s="18" t="str">
        <f ca="1">IFERROR(INDEX(xl_country[name],MATCH(ROW()-1,xl_search_country[index],0)),"")</f>
        <v>Saudi Arabia</v>
      </c>
      <c r="L100" s="18"/>
      <c r="M100" s="18">
        <f ca="1">IF(ISNUMBER(SEARCH(ps_search_language2,INDEX(xl_language[name],ROW()-1))),MAX(INDIRECT(ADDRESS(1,COLUMN())&amp;":"&amp;ADDRESS(ROW()-1,COLUMN())))+1,"")</f>
        <v>99</v>
      </c>
      <c r="N100" s="18" t="str">
        <f ca="1">IFERROR(INDEX(xl_language[name],MATCH(ROW()-1,xl_search_language2[index],0)),"")</f>
        <v>Irish (Ireland)</v>
      </c>
      <c r="O100" s="18"/>
      <c r="P100" s="18">
        <f ca="1">IF(ISNUMBER(SEARCH(ps_search_language3,INDEX(xl_language[name],ROW()-1))),MAX(INDIRECT(ADDRESS(1,COLUMN())&amp;":"&amp;ADDRESS(ROW()-1,COLUMN())))+1,"")</f>
        <v>99</v>
      </c>
      <c r="Q100" s="18" t="str">
        <f ca="1">IFERROR(INDEX(xl_language[name],MATCH(ROW()-1,xl_search_language3[index],0)),"")</f>
        <v>Irish (Ireland)</v>
      </c>
      <c r="R100" s="18"/>
      <c r="S100" s="18">
        <f ca="1">IF(ISNUMBER(SEARCH(ps_search_language4,INDEX(xl_language[name],ROW()-1))),MAX(INDIRECT(ADDRESS(1,COLUMN())&amp;":"&amp;ADDRESS(ROW()-1,COLUMN())))+1,"")</f>
        <v>99</v>
      </c>
      <c r="T100" s="18" t="str">
        <f ca="1">IFERROR(INDEX(xl_language[name],MATCH(ROW()-1,xl_search_language4[index],0)),"")</f>
        <v>Irish (Ireland)</v>
      </c>
      <c r="U100" s="18"/>
      <c r="V100" s="18">
        <f ca="1">IF(ISNUMBER(SEARCH(ps_search_language5,INDEX(xl_language[name],ROW()-1))),MAX(INDIRECT(ADDRESS(1,COLUMN())&amp;":"&amp;ADDRESS(ROW()-1,COLUMN())))+1,"")</f>
        <v>99</v>
      </c>
      <c r="W100" s="18" t="str">
        <f ca="1">IFERROR(INDEX(xl_language[name],MATCH(ROW()-1,xl_search_language5[index],0)),"")</f>
        <v>Irish (Ireland)</v>
      </c>
      <c r="X100" s="18"/>
      <c r="Y100" s="18">
        <f ca="1">IF(ISNUMBER(SEARCH(ps_search_language6,INDEX(xl_language[name],ROW()-1))),MAX(INDIRECT(ADDRESS(1,COLUMN())&amp;":"&amp;ADDRESS(ROW()-1,COLUMN())))+1,"")</f>
        <v>99</v>
      </c>
      <c r="Z100" s="18" t="str">
        <f ca="1">IFERROR(INDEX(xl_language[name],MATCH(ROW()-1,xl_search_language6[index],0)),"")</f>
        <v>Irish (Ireland)</v>
      </c>
      <c r="AA100" s="18"/>
      <c r="AB100" s="18">
        <f ca="1">IF(ISNUMBER(SEARCH(ps_search_language7,INDEX(xl_language[name],ROW()-1))),MAX(INDIRECT(ADDRESS(1,COLUMN())&amp;":"&amp;ADDRESS(ROW()-1,COLUMN())))+1,"")</f>
        <v>99</v>
      </c>
      <c r="AC100" s="18" t="str">
        <f ca="1">IFERROR(INDEX(xl_language[name],MATCH(ROW()-1,xl_search_language7[index],0)),"")</f>
        <v>Irish (Ireland)</v>
      </c>
      <c r="AD100" s="18"/>
      <c r="AE100" s="18">
        <f ca="1">IF(ISNUMBER(SEARCH(ps_search_language8,INDEX(xl_language[name],ROW()-1))),MAX(INDIRECT(ADDRESS(1,COLUMN())&amp;":"&amp;ADDRESS(ROW()-1,COLUMN())))+1,"")</f>
        <v>99</v>
      </c>
      <c r="AF100" s="18" t="str">
        <f ca="1">IFERROR(INDEX(xl_language[name],MATCH(ROW()-1,xl_search_language8[index],0)),"")</f>
        <v>Irish (Ireland)</v>
      </c>
      <c r="AG100" s="18"/>
      <c r="AH100"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100" s="18" t="str">
        <f ca="1">IFERROR(INDEX(xl_quota_variable[item],MATCH(ROW()-1,xl_search_quota[index],0)),"")</f>
        <v/>
      </c>
      <c r="AJ100" s="18" t="str">
        <f ca="1">IFERROR(INDEX(xl_quota_variable[named_range],MATCH(ROW()-1,xl_search_quota[index],0)),"")</f>
        <v/>
      </c>
      <c r="AK100" s="18" t="str">
        <f ca="1">IFERROR(INDEX(xl_quota_variable[type],MATCH(ROW()-1,xl_search_quota[index],0)),"")</f>
        <v/>
      </c>
      <c r="AL100" s="18" t="str">
        <f ca="1">IFERROR(INDEX(xl_quota_variable[origin],MATCH(ROW()-1,xl_search_quota[index],0)),"")</f>
        <v/>
      </c>
      <c r="AM100" s="18" t="str">
        <f ca="1">IFERROR(INDEX(xl_quota_variable[region],MATCH(ROW()-1,xl_search_quota[index],0)),"")</f>
        <v/>
      </c>
    </row>
    <row r="101" spans="1:39">
      <c r="A101" s="18">
        <f ca="1">IF(ISNUMBER(SEARCH(ps_search_adnowcategory,INDEX(xl_project_category[address],ROW()-1))),MAX(INDIRECT(ADDRESS(1,COLUMN())&amp;":"&amp;ADDRESS(ROW()-1,COLUMN())))+1,"")</f>
        <v>100</v>
      </c>
      <c r="B101" s="18" t="str">
        <f ca="1">IFERROR(INDEX(xl_project_category[address],MATCH(ROW()-1,xl_search_adnowcategory[index],0)),"")</f>
        <v>FMCG\Personal Care\Toiletries\Body Care</v>
      </c>
      <c r="C101" s="18"/>
      <c r="D101" s="18">
        <f t="shared" ca="1" si="2"/>
        <v>100</v>
      </c>
      <c r="E101" s="18" t="str">
        <f ca="1">IFERROR(INDEX(nr_ad_client_name,MATCH(ROW()-1,xl_search_adnowclientname[index],0)),"")</f>
        <v>A.M.V</v>
      </c>
      <c r="F101" s="18"/>
      <c r="G101" s="18">
        <f t="shared" ca="1" si="3"/>
        <v>100</v>
      </c>
      <c r="H101" s="18" t="str">
        <f ca="1">IFERROR(INDEX(nr_ad_country,MATCH(ROW()-1,xl_search_adnowcountry[index],0)),"")</f>
        <v>Philippines</v>
      </c>
      <c r="I101" s="18"/>
      <c r="J101" s="18">
        <f ca="1">IF(ISNUMBER(SEARCH(ps_search_country_name,INDEX(xl_country[name],ROW()-1))),MAX(INDIRECT(ADDRESS(1,COLUMN())&amp;":"&amp;ADDRESS(ROW()-1,COLUMN())))+1,"")</f>
        <v>100</v>
      </c>
      <c r="K101" s="18" t="str">
        <f ca="1">IFERROR(INDEX(xl_country[name],MATCH(ROW()-1,xl_search_country[index],0)),"")</f>
        <v>Senegal</v>
      </c>
      <c r="L101" s="18"/>
      <c r="M101" s="18">
        <f ca="1">IF(ISNUMBER(SEARCH(ps_search_language2,INDEX(xl_language[name],ROW()-1))),MAX(INDIRECT(ADDRESS(1,COLUMN())&amp;":"&amp;ADDRESS(ROW()-1,COLUMN())))+1,"")</f>
        <v>100</v>
      </c>
      <c r="N101" s="18" t="str">
        <f ca="1">IFERROR(INDEX(xl_language[name],MATCH(ROW()-1,xl_search_language2[index],0)),"")</f>
        <v>isiXhosa (South Africa)</v>
      </c>
      <c r="O101" s="18"/>
      <c r="P101" s="18">
        <f ca="1">IF(ISNUMBER(SEARCH(ps_search_language3,INDEX(xl_language[name],ROW()-1))),MAX(INDIRECT(ADDRESS(1,COLUMN())&amp;":"&amp;ADDRESS(ROW()-1,COLUMN())))+1,"")</f>
        <v>100</v>
      </c>
      <c r="Q101" s="18" t="str">
        <f ca="1">IFERROR(INDEX(xl_language[name],MATCH(ROW()-1,xl_search_language3[index],0)),"")</f>
        <v>isiXhosa (South Africa)</v>
      </c>
      <c r="R101" s="18"/>
      <c r="S101" s="18">
        <f ca="1">IF(ISNUMBER(SEARCH(ps_search_language4,INDEX(xl_language[name],ROW()-1))),MAX(INDIRECT(ADDRESS(1,COLUMN())&amp;":"&amp;ADDRESS(ROW()-1,COLUMN())))+1,"")</f>
        <v>100</v>
      </c>
      <c r="T101" s="18" t="str">
        <f ca="1">IFERROR(INDEX(xl_language[name],MATCH(ROW()-1,xl_search_language4[index],0)),"")</f>
        <v>isiXhosa (South Africa)</v>
      </c>
      <c r="U101" s="18"/>
      <c r="V101" s="18">
        <f ca="1">IF(ISNUMBER(SEARCH(ps_search_language5,INDEX(xl_language[name],ROW()-1))),MAX(INDIRECT(ADDRESS(1,COLUMN())&amp;":"&amp;ADDRESS(ROW()-1,COLUMN())))+1,"")</f>
        <v>100</v>
      </c>
      <c r="W101" s="18" t="str">
        <f ca="1">IFERROR(INDEX(xl_language[name],MATCH(ROW()-1,xl_search_language5[index],0)),"")</f>
        <v>isiXhosa (South Africa)</v>
      </c>
      <c r="X101" s="18"/>
      <c r="Y101" s="18">
        <f ca="1">IF(ISNUMBER(SEARCH(ps_search_language6,INDEX(xl_language[name],ROW()-1))),MAX(INDIRECT(ADDRESS(1,COLUMN())&amp;":"&amp;ADDRESS(ROW()-1,COLUMN())))+1,"")</f>
        <v>100</v>
      </c>
      <c r="Z101" s="18" t="str">
        <f ca="1">IFERROR(INDEX(xl_language[name],MATCH(ROW()-1,xl_search_language6[index],0)),"")</f>
        <v>isiXhosa (South Africa)</v>
      </c>
      <c r="AA101" s="18"/>
      <c r="AB101" s="18">
        <f ca="1">IF(ISNUMBER(SEARCH(ps_search_language7,INDEX(xl_language[name],ROW()-1))),MAX(INDIRECT(ADDRESS(1,COLUMN())&amp;":"&amp;ADDRESS(ROW()-1,COLUMN())))+1,"")</f>
        <v>100</v>
      </c>
      <c r="AC101" s="18" t="str">
        <f ca="1">IFERROR(INDEX(xl_language[name],MATCH(ROW()-1,xl_search_language7[index],0)),"")</f>
        <v>isiXhosa (South Africa)</v>
      </c>
      <c r="AD101" s="18"/>
      <c r="AE101" s="18">
        <f ca="1">IF(ISNUMBER(SEARCH(ps_search_language8,INDEX(xl_language[name],ROW()-1))),MAX(INDIRECT(ADDRESS(1,COLUMN())&amp;":"&amp;ADDRESS(ROW()-1,COLUMN())))+1,"")</f>
        <v>100</v>
      </c>
      <c r="AF101" s="18" t="str">
        <f ca="1">IFERROR(INDEX(xl_language[name],MATCH(ROW()-1,xl_search_language8[index],0)),"")</f>
        <v>isiXhosa (South Africa)</v>
      </c>
      <c r="AG101" s="18"/>
      <c r="AH101" s="18" t="str">
        <f ca="1">IF(AND(IFERROR(xl_quota_variable[spine]=ps_spine_code,FALSE),IFERROR(IF(VALUE(xl_quota_variable[qid])=0,TRUE,IF(INDEX(QDB!K:K,(MATCH(VALUE(xl_quota_variable[qid]),QDB!A:A,0)))&lt;&gt;0,TRUE,FALSE)),FALSE),ISNUMBER(SEARCH(ps_quota_region,INDEX(xl_quota_variable[region],ROW()-1)))),MAX(INDIRECT(ADDRESS(1,COLUMN())&amp;":"&amp;ADDRESS(ROW()-1,COLUMN())))+1,"")</f>
        <v/>
      </c>
      <c r="AI101" s="18" t="str">
        <f ca="1">IFERROR(INDEX(xl_quota_variable[item],MATCH(ROW()-1,xl_search_quota[index],0)),"")</f>
        <v/>
      </c>
      <c r="AJ101" s="18" t="str">
        <f ca="1">IFERROR(INDEX(xl_quota_variable[named_range],MATCH(ROW()-1,xl_search_quota[index],0)),"")</f>
        <v/>
      </c>
      <c r="AK101" s="18" t="str">
        <f ca="1">IFERROR(INDEX(xl_quota_variable[type],MATCH(ROW()-1,xl_search_quota[index],0)),"")</f>
        <v/>
      </c>
      <c r="AL101" s="18" t="str">
        <f ca="1">IFERROR(INDEX(xl_quota_variable[origin],MATCH(ROW()-1,xl_search_quota[index],0)),"")</f>
        <v/>
      </c>
      <c r="AM101" s="18" t="str">
        <f ca="1">IFERROR(INDEX(xl_quota_variable[region],MATCH(ROW()-1,xl_search_quota[index],0)),"")</f>
        <v/>
      </c>
    </row>
    <row r="102" spans="1:39">
      <c r="A102" s="18">
        <f ca="1">IF(ISNUMBER(SEARCH(ps_search_adnowcategory,INDEX(xl_project_category[address],ROW()-1))),MAX(INDIRECT(ADDRESS(1,COLUMN())&amp;":"&amp;ADDRESS(ROW()-1,COLUMN())))+1,"")</f>
        <v>101</v>
      </c>
      <c r="B102" s="18" t="str">
        <f ca="1">IFERROR(INDEX(xl_project_category[address],MATCH(ROW()-1,xl_search_adnowcategory[index],0)),"")</f>
        <v>FMCG\Personal Care\Toiletries\Cosmetics</v>
      </c>
      <c r="C102" s="18"/>
      <c r="D102" s="18">
        <f t="shared" ca="1" si="2"/>
        <v>101</v>
      </c>
      <c r="E102" s="18" t="str">
        <f ca="1">IFERROR(INDEX(nr_ad_client_name,MATCH(ROW()-1,xl_search_adnowclientname[index],0)),"")</f>
        <v>Amway</v>
      </c>
      <c r="F102" s="18"/>
      <c r="G102" s="18">
        <f t="shared" ca="1" si="3"/>
        <v>101</v>
      </c>
      <c r="H102" s="18" t="str">
        <f ca="1">IFERROR(INDEX(nr_ad_country,MATCH(ROW()-1,xl_search_adnowcountry[index],0)),"")</f>
        <v>Poland</v>
      </c>
      <c r="I102" s="18"/>
      <c r="J102" s="18">
        <f ca="1">IF(ISNUMBER(SEARCH(ps_search_country_name,INDEX(xl_country[name],ROW()-1))),MAX(INDIRECT(ADDRESS(1,COLUMN())&amp;":"&amp;ADDRESS(ROW()-1,COLUMN())))+1,"")</f>
        <v>101</v>
      </c>
      <c r="K102" s="18" t="str">
        <f ca="1">IFERROR(INDEX(xl_country[name],MATCH(ROW()-1,xl_search_country[index],0)),"")</f>
        <v>Serbia</v>
      </c>
      <c r="L102" s="18"/>
      <c r="M102" s="18">
        <f ca="1">IF(ISNUMBER(SEARCH(ps_search_language2,INDEX(xl_language[name],ROW()-1))),MAX(INDIRECT(ADDRESS(1,COLUMN())&amp;":"&amp;ADDRESS(ROW()-1,COLUMN())))+1,"")</f>
        <v>101</v>
      </c>
      <c r="N102" s="18" t="str">
        <f ca="1">IFERROR(INDEX(xl_language[name],MATCH(ROW()-1,xl_search_language2[index],0)),"")</f>
        <v>isiZulu (South Africa)</v>
      </c>
      <c r="O102" s="18"/>
      <c r="P102" s="18">
        <f ca="1">IF(ISNUMBER(SEARCH(ps_search_language3,INDEX(xl_language[name],ROW()-1))),MAX(INDIRECT(ADDRESS(1,COLUMN())&amp;":"&amp;ADDRESS(ROW()-1,COLUMN())))+1,"")</f>
        <v>101</v>
      </c>
      <c r="Q102" s="18" t="str">
        <f ca="1">IFERROR(INDEX(xl_language[name],MATCH(ROW()-1,xl_search_language3[index],0)),"")</f>
        <v>isiZulu (South Africa)</v>
      </c>
      <c r="R102" s="18"/>
      <c r="S102" s="18">
        <f ca="1">IF(ISNUMBER(SEARCH(ps_search_language4,INDEX(xl_language[name],ROW()-1))),MAX(INDIRECT(ADDRESS(1,COLUMN())&amp;":"&amp;ADDRESS(ROW()-1,COLUMN())))+1,"")</f>
        <v>101</v>
      </c>
      <c r="T102" s="18" t="str">
        <f ca="1">IFERROR(INDEX(xl_language[name],MATCH(ROW()-1,xl_search_language4[index],0)),"")</f>
        <v>isiZulu (South Africa)</v>
      </c>
      <c r="U102" s="18"/>
      <c r="V102" s="18">
        <f ca="1">IF(ISNUMBER(SEARCH(ps_search_language5,INDEX(xl_language[name],ROW()-1))),MAX(INDIRECT(ADDRESS(1,COLUMN())&amp;":"&amp;ADDRESS(ROW()-1,COLUMN())))+1,"")</f>
        <v>101</v>
      </c>
      <c r="W102" s="18" t="str">
        <f ca="1">IFERROR(INDEX(xl_language[name],MATCH(ROW()-1,xl_search_language5[index],0)),"")</f>
        <v>isiZulu (South Africa)</v>
      </c>
      <c r="X102" s="18"/>
      <c r="Y102" s="18">
        <f ca="1">IF(ISNUMBER(SEARCH(ps_search_language6,INDEX(xl_language[name],ROW()-1))),MAX(INDIRECT(ADDRESS(1,COLUMN())&amp;":"&amp;ADDRESS(ROW()-1,COLUMN())))+1,"")</f>
        <v>101</v>
      </c>
      <c r="Z102" s="18" t="str">
        <f ca="1">IFERROR(INDEX(xl_language[name],MATCH(ROW()-1,xl_search_language6[index],0)),"")</f>
        <v>isiZulu (South Africa)</v>
      </c>
      <c r="AA102" s="18"/>
      <c r="AB102" s="18">
        <f ca="1">IF(ISNUMBER(SEARCH(ps_search_language7,INDEX(xl_language[name],ROW()-1))),MAX(INDIRECT(ADDRESS(1,COLUMN())&amp;":"&amp;ADDRESS(ROW()-1,COLUMN())))+1,"")</f>
        <v>101</v>
      </c>
      <c r="AC102" s="18" t="str">
        <f ca="1">IFERROR(INDEX(xl_language[name],MATCH(ROW()-1,xl_search_language7[index],0)),"")</f>
        <v>isiZulu (South Africa)</v>
      </c>
      <c r="AD102" s="18"/>
      <c r="AE102" s="18">
        <f ca="1">IF(ISNUMBER(SEARCH(ps_search_language8,INDEX(xl_language[name],ROW()-1))),MAX(INDIRECT(ADDRESS(1,COLUMN())&amp;":"&amp;ADDRESS(ROW()-1,COLUMN())))+1,"")</f>
        <v>101</v>
      </c>
      <c r="AF102" s="18" t="str">
        <f ca="1">IFERROR(INDEX(xl_language[name],MATCH(ROW()-1,xl_search_language8[index],0)),"")</f>
        <v>isiZulu (South Africa)</v>
      </c>
      <c r="AG102" s="18"/>
      <c r="AH102" s="18"/>
      <c r="AI102" s="18"/>
      <c r="AJ102" s="18"/>
      <c r="AK102" s="18"/>
      <c r="AL102" s="18"/>
      <c r="AM102" s="18"/>
    </row>
    <row r="103" spans="1:39">
      <c r="A103" s="18">
        <f ca="1">IF(ISNUMBER(SEARCH(ps_search_adnowcategory,INDEX(xl_project_category[address],ROW()-1))),MAX(INDIRECT(ADDRESS(1,COLUMN())&amp;":"&amp;ADDRESS(ROW()-1,COLUMN())))+1,"")</f>
        <v>102</v>
      </c>
      <c r="B103" s="18" t="str">
        <f ca="1">IFERROR(INDEX(xl_project_category[address],MATCH(ROW()-1,xl_search_adnowcategory[index],0)),"")</f>
        <v>FMCG\Personal Care\Toiletries\Deodorants</v>
      </c>
      <c r="C103" s="18"/>
      <c r="D103" s="18">
        <f t="shared" ca="1" si="2"/>
        <v>102</v>
      </c>
      <c r="E103" s="18" t="str">
        <f ca="1">IFERROR(INDEX(nr_ad_client_name,MATCH(ROW()-1,xl_search_adnowclientname[index],0)),"")</f>
        <v>Anchor Foods</v>
      </c>
      <c r="F103" s="18"/>
      <c r="G103" s="18">
        <f t="shared" ca="1" si="3"/>
        <v>102</v>
      </c>
      <c r="H103" s="18" t="str">
        <f ca="1">IFERROR(INDEX(nr_ad_country,MATCH(ROW()-1,xl_search_adnowcountry[index],0)),"")</f>
        <v>Portugal</v>
      </c>
      <c r="I103" s="18"/>
      <c r="J103" s="18">
        <f ca="1">IF(ISNUMBER(SEARCH(ps_search_country_name,INDEX(xl_country[name],ROW()-1))),MAX(INDIRECT(ADDRESS(1,COLUMN())&amp;":"&amp;ADDRESS(ROW()-1,COLUMN())))+1,"")</f>
        <v>102</v>
      </c>
      <c r="K103" s="18" t="str">
        <f ca="1">IFERROR(INDEX(xl_country[name],MATCH(ROW()-1,xl_search_country[index],0)),"")</f>
        <v>Serbia and Montenegro (Former)</v>
      </c>
      <c r="L103" s="18"/>
      <c r="M103" s="18">
        <f ca="1">IF(ISNUMBER(SEARCH(ps_search_language2,INDEX(xl_language[name],ROW()-1))),MAX(INDIRECT(ADDRESS(1,COLUMN())&amp;":"&amp;ADDRESS(ROW()-1,COLUMN())))+1,"")</f>
        <v>102</v>
      </c>
      <c r="N103" s="18" t="str">
        <f ca="1">IFERROR(INDEX(xl_language[name],MATCH(ROW()-1,xl_search_language2[index],0)),"")</f>
        <v>Italian (Italy)</v>
      </c>
      <c r="O103" s="18"/>
      <c r="P103" s="18">
        <f ca="1">IF(ISNUMBER(SEARCH(ps_search_language3,INDEX(xl_language[name],ROW()-1))),MAX(INDIRECT(ADDRESS(1,COLUMN())&amp;":"&amp;ADDRESS(ROW()-1,COLUMN())))+1,"")</f>
        <v>102</v>
      </c>
      <c r="Q103" s="18" t="str">
        <f ca="1">IFERROR(INDEX(xl_language[name],MATCH(ROW()-1,xl_search_language3[index],0)),"")</f>
        <v>Italian (Italy)</v>
      </c>
      <c r="R103" s="18"/>
      <c r="S103" s="18">
        <f ca="1">IF(ISNUMBER(SEARCH(ps_search_language4,INDEX(xl_language[name],ROW()-1))),MAX(INDIRECT(ADDRESS(1,COLUMN())&amp;":"&amp;ADDRESS(ROW()-1,COLUMN())))+1,"")</f>
        <v>102</v>
      </c>
      <c r="T103" s="18" t="str">
        <f ca="1">IFERROR(INDEX(xl_language[name],MATCH(ROW()-1,xl_search_language4[index],0)),"")</f>
        <v>Italian (Italy)</v>
      </c>
      <c r="U103" s="18"/>
      <c r="V103" s="18">
        <f ca="1">IF(ISNUMBER(SEARCH(ps_search_language5,INDEX(xl_language[name],ROW()-1))),MAX(INDIRECT(ADDRESS(1,COLUMN())&amp;":"&amp;ADDRESS(ROW()-1,COLUMN())))+1,"")</f>
        <v>102</v>
      </c>
      <c r="W103" s="18" t="str">
        <f ca="1">IFERROR(INDEX(xl_language[name],MATCH(ROW()-1,xl_search_language5[index],0)),"")</f>
        <v>Italian (Italy)</v>
      </c>
      <c r="X103" s="18"/>
      <c r="Y103" s="18">
        <f ca="1">IF(ISNUMBER(SEARCH(ps_search_language6,INDEX(xl_language[name],ROW()-1))),MAX(INDIRECT(ADDRESS(1,COLUMN())&amp;":"&amp;ADDRESS(ROW()-1,COLUMN())))+1,"")</f>
        <v>102</v>
      </c>
      <c r="Z103" s="18" t="str">
        <f ca="1">IFERROR(INDEX(xl_language[name],MATCH(ROW()-1,xl_search_language6[index],0)),"")</f>
        <v>Italian (Italy)</v>
      </c>
      <c r="AA103" s="18"/>
      <c r="AB103" s="18">
        <f ca="1">IF(ISNUMBER(SEARCH(ps_search_language7,INDEX(xl_language[name],ROW()-1))),MAX(INDIRECT(ADDRESS(1,COLUMN())&amp;":"&amp;ADDRESS(ROW()-1,COLUMN())))+1,"")</f>
        <v>102</v>
      </c>
      <c r="AC103" s="18" t="str">
        <f ca="1">IFERROR(INDEX(xl_language[name],MATCH(ROW()-1,xl_search_language7[index],0)),"")</f>
        <v>Italian (Italy)</v>
      </c>
      <c r="AD103" s="18"/>
      <c r="AE103" s="18">
        <f ca="1">IF(ISNUMBER(SEARCH(ps_search_language8,INDEX(xl_language[name],ROW()-1))),MAX(INDIRECT(ADDRESS(1,COLUMN())&amp;":"&amp;ADDRESS(ROW()-1,COLUMN())))+1,"")</f>
        <v>102</v>
      </c>
      <c r="AF103" s="18" t="str">
        <f ca="1">IFERROR(INDEX(xl_language[name],MATCH(ROW()-1,xl_search_language8[index],0)),"")</f>
        <v>Italian (Italy)</v>
      </c>
      <c r="AG103" s="18"/>
      <c r="AH103" s="18"/>
      <c r="AI103" s="18"/>
      <c r="AJ103" s="18"/>
      <c r="AK103" s="18"/>
      <c r="AL103" s="18"/>
      <c r="AM103" s="18"/>
    </row>
    <row r="104" spans="1:39">
      <c r="A104" s="18">
        <f ca="1">IF(ISNUMBER(SEARCH(ps_search_adnowcategory,INDEX(xl_project_category[address],ROW()-1))),MAX(INDIRECT(ADDRESS(1,COLUMN())&amp;":"&amp;ADDRESS(ROW()-1,COLUMN())))+1,"")</f>
        <v>103</v>
      </c>
      <c r="B104" s="18" t="str">
        <f ca="1">IFERROR(INDEX(xl_project_category[address],MATCH(ROW()-1,xl_search_adnowcategory[index],0)),"")</f>
        <v>FMCG\Personal Care\Toiletries\Deodorants\Female Deodorants</v>
      </c>
      <c r="C104" s="18"/>
      <c r="D104" s="18">
        <f t="shared" ca="1" si="2"/>
        <v>103</v>
      </c>
      <c r="E104" s="18" t="str">
        <f ca="1">IFERROR(INDEX(nr_ad_client_name,MATCH(ROW()-1,xl_search_adnowclientname[index],0)),"")</f>
        <v>Angelina A.C.R.A.F.</v>
      </c>
      <c r="F104" s="18"/>
      <c r="G104" s="18">
        <f t="shared" ca="1" si="3"/>
        <v>103</v>
      </c>
      <c r="H104" s="18" t="str">
        <f ca="1">IFERROR(INDEX(nr_ad_country,MATCH(ROW()-1,xl_search_adnowcountry[index],0)),"")</f>
        <v>Puerto Rico</v>
      </c>
      <c r="I104" s="18"/>
      <c r="J104" s="18">
        <f ca="1">IF(ISNUMBER(SEARCH(ps_search_country_name,INDEX(xl_country[name],ROW()-1))),MAX(INDIRECT(ADDRESS(1,COLUMN())&amp;":"&amp;ADDRESS(ROW()-1,COLUMN())))+1,"")</f>
        <v>103</v>
      </c>
      <c r="K104" s="18" t="str">
        <f ca="1">IFERROR(INDEX(xl_country[name],MATCH(ROW()-1,xl_search_country[index],0)),"")</f>
        <v>Singapore</v>
      </c>
      <c r="L104" s="18"/>
      <c r="M104" s="18">
        <f ca="1">IF(ISNUMBER(SEARCH(ps_search_language2,INDEX(xl_language[name],ROW()-1))),MAX(INDIRECT(ADDRESS(1,COLUMN())&amp;":"&amp;ADDRESS(ROW()-1,COLUMN())))+1,"")</f>
        <v>103</v>
      </c>
      <c r="N104" s="18" t="str">
        <f ca="1">IFERROR(INDEX(xl_language[name],MATCH(ROW()-1,xl_search_language2[index],0)),"")</f>
        <v>Italian (Switzerland)</v>
      </c>
      <c r="O104" s="18"/>
      <c r="P104" s="18">
        <f ca="1">IF(ISNUMBER(SEARCH(ps_search_language3,INDEX(xl_language[name],ROW()-1))),MAX(INDIRECT(ADDRESS(1,COLUMN())&amp;":"&amp;ADDRESS(ROW()-1,COLUMN())))+1,"")</f>
        <v>103</v>
      </c>
      <c r="Q104" s="18" t="str">
        <f ca="1">IFERROR(INDEX(xl_language[name],MATCH(ROW()-1,xl_search_language3[index],0)),"")</f>
        <v>Italian (Switzerland)</v>
      </c>
      <c r="R104" s="18"/>
      <c r="S104" s="18">
        <f ca="1">IF(ISNUMBER(SEARCH(ps_search_language4,INDEX(xl_language[name],ROW()-1))),MAX(INDIRECT(ADDRESS(1,COLUMN())&amp;":"&amp;ADDRESS(ROW()-1,COLUMN())))+1,"")</f>
        <v>103</v>
      </c>
      <c r="T104" s="18" t="str">
        <f ca="1">IFERROR(INDEX(xl_language[name],MATCH(ROW()-1,xl_search_language4[index],0)),"")</f>
        <v>Italian (Switzerland)</v>
      </c>
      <c r="U104" s="18"/>
      <c r="V104" s="18">
        <f ca="1">IF(ISNUMBER(SEARCH(ps_search_language5,INDEX(xl_language[name],ROW()-1))),MAX(INDIRECT(ADDRESS(1,COLUMN())&amp;":"&amp;ADDRESS(ROW()-1,COLUMN())))+1,"")</f>
        <v>103</v>
      </c>
      <c r="W104" s="18" t="str">
        <f ca="1">IFERROR(INDEX(xl_language[name],MATCH(ROW()-1,xl_search_language5[index],0)),"")</f>
        <v>Italian (Switzerland)</v>
      </c>
      <c r="X104" s="18"/>
      <c r="Y104" s="18">
        <f ca="1">IF(ISNUMBER(SEARCH(ps_search_language6,INDEX(xl_language[name],ROW()-1))),MAX(INDIRECT(ADDRESS(1,COLUMN())&amp;":"&amp;ADDRESS(ROW()-1,COLUMN())))+1,"")</f>
        <v>103</v>
      </c>
      <c r="Z104" s="18" t="str">
        <f ca="1">IFERROR(INDEX(xl_language[name],MATCH(ROW()-1,xl_search_language6[index],0)),"")</f>
        <v>Italian (Switzerland)</v>
      </c>
      <c r="AA104" s="18"/>
      <c r="AB104" s="18">
        <f ca="1">IF(ISNUMBER(SEARCH(ps_search_language7,INDEX(xl_language[name],ROW()-1))),MAX(INDIRECT(ADDRESS(1,COLUMN())&amp;":"&amp;ADDRESS(ROW()-1,COLUMN())))+1,"")</f>
        <v>103</v>
      </c>
      <c r="AC104" s="18" t="str">
        <f ca="1">IFERROR(INDEX(xl_language[name],MATCH(ROW()-1,xl_search_language7[index],0)),"")</f>
        <v>Italian (Switzerland)</v>
      </c>
      <c r="AD104" s="18"/>
      <c r="AE104" s="18">
        <f ca="1">IF(ISNUMBER(SEARCH(ps_search_language8,INDEX(xl_language[name],ROW()-1))),MAX(INDIRECT(ADDRESS(1,COLUMN())&amp;":"&amp;ADDRESS(ROW()-1,COLUMN())))+1,"")</f>
        <v>103</v>
      </c>
      <c r="AF104" s="18" t="str">
        <f ca="1">IFERROR(INDEX(xl_language[name],MATCH(ROW()-1,xl_search_language8[index],0)),"")</f>
        <v>Italian (Switzerland)</v>
      </c>
      <c r="AG104" s="18"/>
      <c r="AH104" s="18"/>
      <c r="AI104" s="18"/>
      <c r="AJ104" s="18"/>
      <c r="AK104" s="18"/>
      <c r="AL104" s="18"/>
      <c r="AM104" s="18"/>
    </row>
    <row r="105" spans="1:39">
      <c r="A105" s="18">
        <f ca="1">IF(ISNUMBER(SEARCH(ps_search_adnowcategory,INDEX(xl_project_category[address],ROW()-1))),MAX(INDIRECT(ADDRESS(1,COLUMN())&amp;":"&amp;ADDRESS(ROW()-1,COLUMN())))+1,"")</f>
        <v>104</v>
      </c>
      <c r="B105" s="18" t="str">
        <f ca="1">IFERROR(INDEX(xl_project_category[address],MATCH(ROW()-1,xl_search_adnowcategory[index],0)),"")</f>
        <v>FMCG\Personal Care\Toiletries\Deodorants\Male Deodorants</v>
      </c>
      <c r="C105" s="18"/>
      <c r="D105" s="18">
        <f t="shared" ca="1" si="2"/>
        <v>104</v>
      </c>
      <c r="E105" s="18" t="str">
        <f ca="1">IFERROR(INDEX(nr_ad_client_name,MATCH(ROW()-1,xl_search_adnowclientname[index],0)),"")</f>
        <v>Angelini</v>
      </c>
      <c r="F105" s="18"/>
      <c r="G105" s="18">
        <f t="shared" ca="1" si="3"/>
        <v>104</v>
      </c>
      <c r="H105" s="18" t="str">
        <f ca="1">IFERROR(INDEX(nr_ad_country,MATCH(ROW()-1,xl_search_adnowcountry[index],0)),"")</f>
        <v>Qatar</v>
      </c>
      <c r="I105" s="18"/>
      <c r="J105" s="18">
        <f ca="1">IF(ISNUMBER(SEARCH(ps_search_country_name,INDEX(xl_country[name],ROW()-1))),MAX(INDIRECT(ADDRESS(1,COLUMN())&amp;":"&amp;ADDRESS(ROW()-1,COLUMN())))+1,"")</f>
        <v>104</v>
      </c>
      <c r="K105" s="18" t="str">
        <f ca="1">IFERROR(INDEX(xl_country[name],MATCH(ROW()-1,xl_search_country[index],0)),"")</f>
        <v>Slovak Republic</v>
      </c>
      <c r="L105" s="18"/>
      <c r="M105" s="18">
        <f ca="1">IF(ISNUMBER(SEARCH(ps_search_language2,INDEX(xl_language[name],ROW()-1))),MAX(INDIRECT(ADDRESS(1,COLUMN())&amp;":"&amp;ADDRESS(ROW()-1,COLUMN())))+1,"")</f>
        <v>104</v>
      </c>
      <c r="N105" s="18" t="str">
        <f ca="1">IFERROR(INDEX(xl_language[name],MATCH(ROW()-1,xl_search_language2[index],0)),"")</f>
        <v>Kannada (India)</v>
      </c>
      <c r="O105" s="18"/>
      <c r="P105" s="18">
        <f ca="1">IF(ISNUMBER(SEARCH(ps_search_language3,INDEX(xl_language[name],ROW()-1))),MAX(INDIRECT(ADDRESS(1,COLUMN())&amp;":"&amp;ADDRESS(ROW()-1,COLUMN())))+1,"")</f>
        <v>104</v>
      </c>
      <c r="Q105" s="18" t="str">
        <f ca="1">IFERROR(INDEX(xl_language[name],MATCH(ROW()-1,xl_search_language3[index],0)),"")</f>
        <v>Kannada (India)</v>
      </c>
      <c r="R105" s="18"/>
      <c r="S105" s="18">
        <f ca="1">IF(ISNUMBER(SEARCH(ps_search_language4,INDEX(xl_language[name],ROW()-1))),MAX(INDIRECT(ADDRESS(1,COLUMN())&amp;":"&amp;ADDRESS(ROW()-1,COLUMN())))+1,"")</f>
        <v>104</v>
      </c>
      <c r="T105" s="18" t="str">
        <f ca="1">IFERROR(INDEX(xl_language[name],MATCH(ROW()-1,xl_search_language4[index],0)),"")</f>
        <v>Kannada (India)</v>
      </c>
      <c r="U105" s="18"/>
      <c r="V105" s="18">
        <f ca="1">IF(ISNUMBER(SEARCH(ps_search_language5,INDEX(xl_language[name],ROW()-1))),MAX(INDIRECT(ADDRESS(1,COLUMN())&amp;":"&amp;ADDRESS(ROW()-1,COLUMN())))+1,"")</f>
        <v>104</v>
      </c>
      <c r="W105" s="18" t="str">
        <f ca="1">IFERROR(INDEX(xl_language[name],MATCH(ROW()-1,xl_search_language5[index],0)),"")</f>
        <v>Kannada (India)</v>
      </c>
      <c r="X105" s="18"/>
      <c r="Y105" s="18">
        <f ca="1">IF(ISNUMBER(SEARCH(ps_search_language6,INDEX(xl_language[name],ROW()-1))),MAX(INDIRECT(ADDRESS(1,COLUMN())&amp;":"&amp;ADDRESS(ROW()-1,COLUMN())))+1,"")</f>
        <v>104</v>
      </c>
      <c r="Z105" s="18" t="str">
        <f ca="1">IFERROR(INDEX(xl_language[name],MATCH(ROW()-1,xl_search_language6[index],0)),"")</f>
        <v>Kannada (India)</v>
      </c>
      <c r="AA105" s="18"/>
      <c r="AB105" s="18">
        <f ca="1">IF(ISNUMBER(SEARCH(ps_search_language7,INDEX(xl_language[name],ROW()-1))),MAX(INDIRECT(ADDRESS(1,COLUMN())&amp;":"&amp;ADDRESS(ROW()-1,COLUMN())))+1,"")</f>
        <v>104</v>
      </c>
      <c r="AC105" s="18" t="str">
        <f ca="1">IFERROR(INDEX(xl_language[name],MATCH(ROW()-1,xl_search_language7[index],0)),"")</f>
        <v>Kannada (India)</v>
      </c>
      <c r="AD105" s="18"/>
      <c r="AE105" s="18">
        <f ca="1">IF(ISNUMBER(SEARCH(ps_search_language8,INDEX(xl_language[name],ROW()-1))),MAX(INDIRECT(ADDRESS(1,COLUMN())&amp;":"&amp;ADDRESS(ROW()-1,COLUMN())))+1,"")</f>
        <v>104</v>
      </c>
      <c r="AF105" s="18" t="str">
        <f ca="1">IFERROR(INDEX(xl_language[name],MATCH(ROW()-1,xl_search_language8[index],0)),"")</f>
        <v>Kannada (India)</v>
      </c>
      <c r="AG105" s="18"/>
      <c r="AH105" s="18"/>
      <c r="AI105" s="18"/>
      <c r="AJ105" s="18"/>
      <c r="AK105" s="18"/>
      <c r="AL105" s="18"/>
      <c r="AM105" s="18"/>
    </row>
    <row r="106" spans="1:39">
      <c r="A106" s="18">
        <f ca="1">IF(ISNUMBER(SEARCH(ps_search_adnowcategory,INDEX(xl_project_category[address],ROW()-1))),MAX(INDIRECT(ADDRESS(1,COLUMN())&amp;":"&amp;ADDRESS(ROW()-1,COLUMN())))+1,"")</f>
        <v>105</v>
      </c>
      <c r="B106" s="18" t="str">
        <f ca="1">IFERROR(INDEX(xl_project_category[address],MATCH(ROW()-1,xl_search_adnowcategory[index],0)),"")</f>
        <v>FMCG\Personal Care\Toiletries\Eye Care</v>
      </c>
      <c r="C106" s="18"/>
      <c r="D106" s="18">
        <f t="shared" ca="1" si="2"/>
        <v>105</v>
      </c>
      <c r="E106" s="18" t="str">
        <f ca="1">IFERROR(INDEX(nr_ad_client_name,MATCH(ROW()-1,xl_search_adnowclientname[index],0)),"")</f>
        <v>Anglian Water</v>
      </c>
      <c r="F106" s="18"/>
      <c r="G106" s="18">
        <f t="shared" ca="1" si="3"/>
        <v>105</v>
      </c>
      <c r="H106" s="18" t="str">
        <f ca="1">IFERROR(INDEX(nr_ad_country,MATCH(ROW()-1,xl_search_adnowcountry[index],0)),"")</f>
        <v>Romania</v>
      </c>
      <c r="I106" s="18"/>
      <c r="J106" s="18">
        <f ca="1">IF(ISNUMBER(SEARCH(ps_search_country_name,INDEX(xl_country[name],ROW()-1))),MAX(INDIRECT(ADDRESS(1,COLUMN())&amp;":"&amp;ADDRESS(ROW()-1,COLUMN())))+1,"")</f>
        <v>105</v>
      </c>
      <c r="K106" s="18" t="str">
        <f ca="1">IFERROR(INDEX(xl_country[name],MATCH(ROW()-1,xl_search_country[index],0)),"")</f>
        <v>Slovenia</v>
      </c>
      <c r="L106" s="18"/>
      <c r="M106" s="18">
        <f ca="1">IF(ISNUMBER(SEARCH(ps_search_language2,INDEX(xl_language[name],ROW()-1))),MAX(INDIRECT(ADDRESS(1,COLUMN())&amp;":"&amp;ADDRESS(ROW()-1,COLUMN())))+1,"")</f>
        <v>105</v>
      </c>
      <c r="N106" s="18" t="str">
        <f ca="1">IFERROR(INDEX(xl_language[name],MATCH(ROW()-1,xl_search_language2[index],0)),"")</f>
        <v>Kazakh (Kazakhstan)</v>
      </c>
      <c r="O106" s="18"/>
      <c r="P106" s="18">
        <f ca="1">IF(ISNUMBER(SEARCH(ps_search_language3,INDEX(xl_language[name],ROW()-1))),MAX(INDIRECT(ADDRESS(1,COLUMN())&amp;":"&amp;ADDRESS(ROW()-1,COLUMN())))+1,"")</f>
        <v>105</v>
      </c>
      <c r="Q106" s="18" t="str">
        <f ca="1">IFERROR(INDEX(xl_language[name],MATCH(ROW()-1,xl_search_language3[index],0)),"")</f>
        <v>Kazakh (Kazakhstan)</v>
      </c>
      <c r="R106" s="18"/>
      <c r="S106" s="18">
        <f ca="1">IF(ISNUMBER(SEARCH(ps_search_language4,INDEX(xl_language[name],ROW()-1))),MAX(INDIRECT(ADDRESS(1,COLUMN())&amp;":"&amp;ADDRESS(ROW()-1,COLUMN())))+1,"")</f>
        <v>105</v>
      </c>
      <c r="T106" s="18" t="str">
        <f ca="1">IFERROR(INDEX(xl_language[name],MATCH(ROW()-1,xl_search_language4[index],0)),"")</f>
        <v>Kazakh (Kazakhstan)</v>
      </c>
      <c r="U106" s="18"/>
      <c r="V106" s="18">
        <f ca="1">IF(ISNUMBER(SEARCH(ps_search_language5,INDEX(xl_language[name],ROW()-1))),MAX(INDIRECT(ADDRESS(1,COLUMN())&amp;":"&amp;ADDRESS(ROW()-1,COLUMN())))+1,"")</f>
        <v>105</v>
      </c>
      <c r="W106" s="18" t="str">
        <f ca="1">IFERROR(INDEX(xl_language[name],MATCH(ROW()-1,xl_search_language5[index],0)),"")</f>
        <v>Kazakh (Kazakhstan)</v>
      </c>
      <c r="X106" s="18"/>
      <c r="Y106" s="18">
        <f ca="1">IF(ISNUMBER(SEARCH(ps_search_language6,INDEX(xl_language[name],ROW()-1))),MAX(INDIRECT(ADDRESS(1,COLUMN())&amp;":"&amp;ADDRESS(ROW()-1,COLUMN())))+1,"")</f>
        <v>105</v>
      </c>
      <c r="Z106" s="18" t="str">
        <f ca="1">IFERROR(INDEX(xl_language[name],MATCH(ROW()-1,xl_search_language6[index],0)),"")</f>
        <v>Kazakh (Kazakhstan)</v>
      </c>
      <c r="AA106" s="18"/>
      <c r="AB106" s="18">
        <f ca="1">IF(ISNUMBER(SEARCH(ps_search_language7,INDEX(xl_language[name],ROW()-1))),MAX(INDIRECT(ADDRESS(1,COLUMN())&amp;":"&amp;ADDRESS(ROW()-1,COLUMN())))+1,"")</f>
        <v>105</v>
      </c>
      <c r="AC106" s="18" t="str">
        <f ca="1">IFERROR(INDEX(xl_language[name],MATCH(ROW()-1,xl_search_language7[index],0)),"")</f>
        <v>Kazakh (Kazakhstan)</v>
      </c>
      <c r="AD106" s="18"/>
      <c r="AE106" s="18">
        <f ca="1">IF(ISNUMBER(SEARCH(ps_search_language8,INDEX(xl_language[name],ROW()-1))),MAX(INDIRECT(ADDRESS(1,COLUMN())&amp;":"&amp;ADDRESS(ROW()-1,COLUMN())))+1,"")</f>
        <v>105</v>
      </c>
      <c r="AF106" s="18" t="str">
        <f ca="1">IFERROR(INDEX(xl_language[name],MATCH(ROW()-1,xl_search_language8[index],0)),"")</f>
        <v>Kazakh (Kazakhstan)</v>
      </c>
      <c r="AG106" s="18"/>
      <c r="AH106" s="18"/>
      <c r="AI106" s="18"/>
      <c r="AJ106" s="18"/>
      <c r="AK106" s="18"/>
      <c r="AL106" s="18"/>
      <c r="AM106" s="18"/>
    </row>
    <row r="107" spans="1:39">
      <c r="A107" s="18">
        <f ca="1">IF(ISNUMBER(SEARCH(ps_search_adnowcategory,INDEX(xl_project_category[address],ROW()-1))),MAX(INDIRECT(ADDRESS(1,COLUMN())&amp;":"&amp;ADDRESS(ROW()-1,COLUMN())))+1,"")</f>
        <v>106</v>
      </c>
      <c r="B107" s="18" t="str">
        <f ca="1">IFERROR(INDEX(xl_project_category[address],MATCH(ROW()-1,xl_search_adnowcategory[index],0)),"")</f>
        <v>FMCG\Personal Care\Toiletries\Eye Care\Contact Lens Wash</v>
      </c>
      <c r="C107" s="18"/>
      <c r="D107" s="18">
        <f t="shared" ca="1" si="2"/>
        <v>106</v>
      </c>
      <c r="E107" s="18" t="str">
        <f ca="1">IFERROR(INDEX(nr_ad_client_name,MATCH(ROW()-1,xl_search_adnowclientname[index],0)),"")</f>
        <v>Anil Dhirubhai Ambani Group</v>
      </c>
      <c r="F107" s="18"/>
      <c r="G107" s="18">
        <f t="shared" ca="1" si="3"/>
        <v>106</v>
      </c>
      <c r="H107" s="18" t="str">
        <f ca="1">IFERROR(INDEX(nr_ad_country,MATCH(ROW()-1,xl_search_adnowcountry[index],0)),"")</f>
        <v>Russia</v>
      </c>
      <c r="I107" s="18"/>
      <c r="J107" s="18">
        <f ca="1">IF(ISNUMBER(SEARCH(ps_search_country_name,INDEX(xl_country[name],ROW()-1))),MAX(INDIRECT(ADDRESS(1,COLUMN())&amp;":"&amp;ADDRESS(ROW()-1,COLUMN())))+1,"")</f>
        <v>106</v>
      </c>
      <c r="K107" s="18" t="str">
        <f ca="1">IFERROR(INDEX(xl_country[name],MATCH(ROW()-1,xl_search_country[index],0)),"")</f>
        <v>South Africa</v>
      </c>
      <c r="L107" s="18"/>
      <c r="M107" s="18">
        <f ca="1">IF(ISNUMBER(SEARCH(ps_search_language2,INDEX(xl_language[name],ROW()-1))),MAX(INDIRECT(ADDRESS(1,COLUMN())&amp;":"&amp;ADDRESS(ROW()-1,COLUMN())))+1,"")</f>
        <v>106</v>
      </c>
      <c r="N107" s="18" t="str">
        <f ca="1">IFERROR(INDEX(xl_language[name],MATCH(ROW()-1,xl_search_language2[index],0)),"")</f>
        <v>Khmer (Cambodia)</v>
      </c>
      <c r="O107" s="18"/>
      <c r="P107" s="18">
        <f ca="1">IF(ISNUMBER(SEARCH(ps_search_language3,INDEX(xl_language[name],ROW()-1))),MAX(INDIRECT(ADDRESS(1,COLUMN())&amp;":"&amp;ADDRESS(ROW()-1,COLUMN())))+1,"")</f>
        <v>106</v>
      </c>
      <c r="Q107" s="18" t="str">
        <f ca="1">IFERROR(INDEX(xl_language[name],MATCH(ROW()-1,xl_search_language3[index],0)),"")</f>
        <v>Khmer (Cambodia)</v>
      </c>
      <c r="R107" s="18"/>
      <c r="S107" s="18">
        <f ca="1">IF(ISNUMBER(SEARCH(ps_search_language4,INDEX(xl_language[name],ROW()-1))),MAX(INDIRECT(ADDRESS(1,COLUMN())&amp;":"&amp;ADDRESS(ROW()-1,COLUMN())))+1,"")</f>
        <v>106</v>
      </c>
      <c r="T107" s="18" t="str">
        <f ca="1">IFERROR(INDEX(xl_language[name],MATCH(ROW()-1,xl_search_language4[index],0)),"")</f>
        <v>Khmer (Cambodia)</v>
      </c>
      <c r="U107" s="18"/>
      <c r="V107" s="18">
        <f ca="1">IF(ISNUMBER(SEARCH(ps_search_language5,INDEX(xl_language[name],ROW()-1))),MAX(INDIRECT(ADDRESS(1,COLUMN())&amp;":"&amp;ADDRESS(ROW()-1,COLUMN())))+1,"")</f>
        <v>106</v>
      </c>
      <c r="W107" s="18" t="str">
        <f ca="1">IFERROR(INDEX(xl_language[name],MATCH(ROW()-1,xl_search_language5[index],0)),"")</f>
        <v>Khmer (Cambodia)</v>
      </c>
      <c r="X107" s="18"/>
      <c r="Y107" s="18">
        <f ca="1">IF(ISNUMBER(SEARCH(ps_search_language6,INDEX(xl_language[name],ROW()-1))),MAX(INDIRECT(ADDRESS(1,COLUMN())&amp;":"&amp;ADDRESS(ROW()-1,COLUMN())))+1,"")</f>
        <v>106</v>
      </c>
      <c r="Z107" s="18" t="str">
        <f ca="1">IFERROR(INDEX(xl_language[name],MATCH(ROW()-1,xl_search_language6[index],0)),"")</f>
        <v>Khmer (Cambodia)</v>
      </c>
      <c r="AA107" s="18"/>
      <c r="AB107" s="18">
        <f ca="1">IF(ISNUMBER(SEARCH(ps_search_language7,INDEX(xl_language[name],ROW()-1))),MAX(INDIRECT(ADDRESS(1,COLUMN())&amp;":"&amp;ADDRESS(ROW()-1,COLUMN())))+1,"")</f>
        <v>106</v>
      </c>
      <c r="AC107" s="18" t="str">
        <f ca="1">IFERROR(INDEX(xl_language[name],MATCH(ROW()-1,xl_search_language7[index],0)),"")</f>
        <v>Khmer (Cambodia)</v>
      </c>
      <c r="AD107" s="18"/>
      <c r="AE107" s="18">
        <f ca="1">IF(ISNUMBER(SEARCH(ps_search_language8,INDEX(xl_language[name],ROW()-1))),MAX(INDIRECT(ADDRESS(1,COLUMN())&amp;":"&amp;ADDRESS(ROW()-1,COLUMN())))+1,"")</f>
        <v>106</v>
      </c>
      <c r="AF107" s="18" t="str">
        <f ca="1">IFERROR(INDEX(xl_language[name],MATCH(ROW()-1,xl_search_language8[index],0)),"")</f>
        <v>Khmer (Cambodia)</v>
      </c>
      <c r="AG107" s="18"/>
      <c r="AH107" s="18"/>
      <c r="AI107" s="18"/>
      <c r="AJ107" s="18"/>
      <c r="AK107" s="18"/>
      <c r="AL107" s="18"/>
      <c r="AM107" s="18"/>
    </row>
    <row r="108" spans="1:39">
      <c r="A108" s="18">
        <f ca="1">IF(ISNUMBER(SEARCH(ps_search_adnowcategory,INDEX(xl_project_category[address],ROW()-1))),MAX(INDIRECT(ADDRESS(1,COLUMN())&amp;":"&amp;ADDRESS(ROW()-1,COLUMN())))+1,"")</f>
        <v>107</v>
      </c>
      <c r="B108" s="18" t="str">
        <f ca="1">IFERROR(INDEX(xl_project_category[address],MATCH(ROW()-1,xl_search_adnowcategory[index],0)),"")</f>
        <v>FMCG\Personal Care\Toiletries\Face Care</v>
      </c>
      <c r="C108" s="18"/>
      <c r="D108" s="18">
        <f t="shared" ca="1" si="2"/>
        <v>107</v>
      </c>
      <c r="E108" s="18" t="str">
        <f ca="1">IFERROR(INDEX(nr_ad_client_name,MATCH(ROW()-1,xl_search_adnowclientname[index],0)),"")</f>
        <v>An Post</v>
      </c>
      <c r="F108" s="18"/>
      <c r="G108" s="18">
        <f t="shared" ca="1" si="3"/>
        <v>107</v>
      </c>
      <c r="H108" s="18" t="str">
        <f ca="1">IFERROR(INDEX(nr_ad_country,MATCH(ROW()-1,xl_search_adnowcountry[index],0)),"")</f>
        <v>Saudi Arabia</v>
      </c>
      <c r="I108" s="18"/>
      <c r="J108" s="18">
        <f ca="1">IF(ISNUMBER(SEARCH(ps_search_country_name,INDEX(xl_country[name],ROW()-1))),MAX(INDIRECT(ADDRESS(1,COLUMN())&amp;":"&amp;ADDRESS(ROW()-1,COLUMN())))+1,"")</f>
        <v>107</v>
      </c>
      <c r="K108" s="18" t="str">
        <f ca="1">IFERROR(INDEX(xl_country[name],MATCH(ROW()-1,xl_search_country[index],0)),"")</f>
        <v>Spain</v>
      </c>
      <c r="L108" s="18"/>
      <c r="M108" s="18">
        <f ca="1">IF(ISNUMBER(SEARCH(ps_search_language2,INDEX(xl_language[name],ROW()-1))),MAX(INDIRECT(ADDRESS(1,COLUMN())&amp;":"&amp;ADDRESS(ROW()-1,COLUMN())))+1,"")</f>
        <v>107</v>
      </c>
      <c r="N108" s="18" t="str">
        <f ca="1">IFERROR(INDEX(xl_language[name],MATCH(ROW()-1,xl_search_language2[index],0)),"")</f>
        <v>K'iche (Guatemala)</v>
      </c>
      <c r="O108" s="18"/>
      <c r="P108" s="18">
        <f ca="1">IF(ISNUMBER(SEARCH(ps_search_language3,INDEX(xl_language[name],ROW()-1))),MAX(INDIRECT(ADDRESS(1,COLUMN())&amp;":"&amp;ADDRESS(ROW()-1,COLUMN())))+1,"")</f>
        <v>107</v>
      </c>
      <c r="Q108" s="18" t="str">
        <f ca="1">IFERROR(INDEX(xl_language[name],MATCH(ROW()-1,xl_search_language3[index],0)),"")</f>
        <v>K'iche (Guatemala)</v>
      </c>
      <c r="R108" s="18"/>
      <c r="S108" s="18">
        <f ca="1">IF(ISNUMBER(SEARCH(ps_search_language4,INDEX(xl_language[name],ROW()-1))),MAX(INDIRECT(ADDRESS(1,COLUMN())&amp;":"&amp;ADDRESS(ROW()-1,COLUMN())))+1,"")</f>
        <v>107</v>
      </c>
      <c r="T108" s="18" t="str">
        <f ca="1">IFERROR(INDEX(xl_language[name],MATCH(ROW()-1,xl_search_language4[index],0)),"")</f>
        <v>K'iche (Guatemala)</v>
      </c>
      <c r="U108" s="18"/>
      <c r="V108" s="18">
        <f ca="1">IF(ISNUMBER(SEARCH(ps_search_language5,INDEX(xl_language[name],ROW()-1))),MAX(INDIRECT(ADDRESS(1,COLUMN())&amp;":"&amp;ADDRESS(ROW()-1,COLUMN())))+1,"")</f>
        <v>107</v>
      </c>
      <c r="W108" s="18" t="str">
        <f ca="1">IFERROR(INDEX(xl_language[name],MATCH(ROW()-1,xl_search_language5[index],0)),"")</f>
        <v>K'iche (Guatemala)</v>
      </c>
      <c r="X108" s="18"/>
      <c r="Y108" s="18">
        <f ca="1">IF(ISNUMBER(SEARCH(ps_search_language6,INDEX(xl_language[name],ROW()-1))),MAX(INDIRECT(ADDRESS(1,COLUMN())&amp;":"&amp;ADDRESS(ROW()-1,COLUMN())))+1,"")</f>
        <v>107</v>
      </c>
      <c r="Z108" s="18" t="str">
        <f ca="1">IFERROR(INDEX(xl_language[name],MATCH(ROW()-1,xl_search_language6[index],0)),"")</f>
        <v>K'iche (Guatemala)</v>
      </c>
      <c r="AA108" s="18"/>
      <c r="AB108" s="18">
        <f ca="1">IF(ISNUMBER(SEARCH(ps_search_language7,INDEX(xl_language[name],ROW()-1))),MAX(INDIRECT(ADDRESS(1,COLUMN())&amp;":"&amp;ADDRESS(ROW()-1,COLUMN())))+1,"")</f>
        <v>107</v>
      </c>
      <c r="AC108" s="18" t="str">
        <f ca="1">IFERROR(INDEX(xl_language[name],MATCH(ROW()-1,xl_search_language7[index],0)),"")</f>
        <v>K'iche (Guatemala)</v>
      </c>
      <c r="AD108" s="18"/>
      <c r="AE108" s="18">
        <f ca="1">IF(ISNUMBER(SEARCH(ps_search_language8,INDEX(xl_language[name],ROW()-1))),MAX(INDIRECT(ADDRESS(1,COLUMN())&amp;":"&amp;ADDRESS(ROW()-1,COLUMN())))+1,"")</f>
        <v>107</v>
      </c>
      <c r="AF108" s="18" t="str">
        <f ca="1">IFERROR(INDEX(xl_language[name],MATCH(ROW()-1,xl_search_language8[index],0)),"")</f>
        <v>K'iche (Guatemala)</v>
      </c>
      <c r="AG108" s="18"/>
      <c r="AH108" s="18"/>
      <c r="AI108" s="18"/>
      <c r="AJ108" s="18"/>
      <c r="AK108" s="18"/>
      <c r="AL108" s="18"/>
      <c r="AM108" s="18"/>
    </row>
    <row r="109" spans="1:39">
      <c r="A109" s="18">
        <f ca="1">IF(ISNUMBER(SEARCH(ps_search_adnowcategory,INDEX(xl_project_category[address],ROW()-1))),MAX(INDIRECT(ADDRESS(1,COLUMN())&amp;":"&amp;ADDRESS(ROW()-1,COLUMN())))+1,"")</f>
        <v>108</v>
      </c>
      <c r="B109" s="18" t="str">
        <f ca="1">IFERROR(INDEX(xl_project_category[address],MATCH(ROW()-1,xl_search_adnowcategory[index],0)),"")</f>
        <v>FMCG\Personal Care\Toiletries\Face Care\Face Care Female</v>
      </c>
      <c r="C109" s="18"/>
      <c r="D109" s="18">
        <f t="shared" ca="1" si="2"/>
        <v>108</v>
      </c>
      <c r="E109" s="18" t="str">
        <f ca="1">IFERROR(INDEX(nr_ad_client_name,MATCH(ROW()-1,xl_search_adnowclientname[index],0)),"")</f>
        <v>Ansell</v>
      </c>
      <c r="F109" s="18"/>
      <c r="G109" s="18">
        <f t="shared" ca="1" si="3"/>
        <v>108</v>
      </c>
      <c r="H109" s="18" t="str">
        <f ca="1">IFERROR(INDEX(nr_ad_country,MATCH(ROW()-1,xl_search_adnowcountry[index],0)),"")</f>
        <v>Senegal</v>
      </c>
      <c r="I109" s="18"/>
      <c r="J109" s="18">
        <f ca="1">IF(ISNUMBER(SEARCH(ps_search_country_name,INDEX(xl_country[name],ROW()-1))),MAX(INDIRECT(ADDRESS(1,COLUMN())&amp;":"&amp;ADDRESS(ROW()-1,COLUMN())))+1,"")</f>
        <v>108</v>
      </c>
      <c r="K109" s="18" t="str">
        <f ca="1">IFERROR(INDEX(xl_country[name],MATCH(ROW()-1,xl_search_country[index],0)),"")</f>
        <v>Sri Lanka</v>
      </c>
      <c r="L109" s="18"/>
      <c r="M109" s="18">
        <f ca="1">IF(ISNUMBER(SEARCH(ps_search_language2,INDEX(xl_language[name],ROW()-1))),MAX(INDIRECT(ADDRESS(1,COLUMN())&amp;":"&amp;ADDRESS(ROW()-1,COLUMN())))+1,"")</f>
        <v>108</v>
      </c>
      <c r="N109" s="18" t="str">
        <f ca="1">IFERROR(INDEX(xl_language[name],MATCH(ROW()-1,xl_search_language2[index],0)),"")</f>
        <v>Kinyarwanda (Rwanda)</v>
      </c>
      <c r="O109" s="18"/>
      <c r="P109" s="18">
        <f ca="1">IF(ISNUMBER(SEARCH(ps_search_language3,INDEX(xl_language[name],ROW()-1))),MAX(INDIRECT(ADDRESS(1,COLUMN())&amp;":"&amp;ADDRESS(ROW()-1,COLUMN())))+1,"")</f>
        <v>108</v>
      </c>
      <c r="Q109" s="18" t="str">
        <f ca="1">IFERROR(INDEX(xl_language[name],MATCH(ROW()-1,xl_search_language3[index],0)),"")</f>
        <v>Kinyarwanda (Rwanda)</v>
      </c>
      <c r="R109" s="18"/>
      <c r="S109" s="18">
        <f ca="1">IF(ISNUMBER(SEARCH(ps_search_language4,INDEX(xl_language[name],ROW()-1))),MAX(INDIRECT(ADDRESS(1,COLUMN())&amp;":"&amp;ADDRESS(ROW()-1,COLUMN())))+1,"")</f>
        <v>108</v>
      </c>
      <c r="T109" s="18" t="str">
        <f ca="1">IFERROR(INDEX(xl_language[name],MATCH(ROW()-1,xl_search_language4[index],0)),"")</f>
        <v>Kinyarwanda (Rwanda)</v>
      </c>
      <c r="U109" s="18"/>
      <c r="V109" s="18">
        <f ca="1">IF(ISNUMBER(SEARCH(ps_search_language5,INDEX(xl_language[name],ROW()-1))),MAX(INDIRECT(ADDRESS(1,COLUMN())&amp;":"&amp;ADDRESS(ROW()-1,COLUMN())))+1,"")</f>
        <v>108</v>
      </c>
      <c r="W109" s="18" t="str">
        <f ca="1">IFERROR(INDEX(xl_language[name],MATCH(ROW()-1,xl_search_language5[index],0)),"")</f>
        <v>Kinyarwanda (Rwanda)</v>
      </c>
      <c r="X109" s="18"/>
      <c r="Y109" s="18">
        <f ca="1">IF(ISNUMBER(SEARCH(ps_search_language6,INDEX(xl_language[name],ROW()-1))),MAX(INDIRECT(ADDRESS(1,COLUMN())&amp;":"&amp;ADDRESS(ROW()-1,COLUMN())))+1,"")</f>
        <v>108</v>
      </c>
      <c r="Z109" s="18" t="str">
        <f ca="1">IFERROR(INDEX(xl_language[name],MATCH(ROW()-1,xl_search_language6[index],0)),"")</f>
        <v>Kinyarwanda (Rwanda)</v>
      </c>
      <c r="AA109" s="18"/>
      <c r="AB109" s="18">
        <f ca="1">IF(ISNUMBER(SEARCH(ps_search_language7,INDEX(xl_language[name],ROW()-1))),MAX(INDIRECT(ADDRESS(1,COLUMN())&amp;":"&amp;ADDRESS(ROW()-1,COLUMN())))+1,"")</f>
        <v>108</v>
      </c>
      <c r="AC109" s="18" t="str">
        <f ca="1">IFERROR(INDEX(xl_language[name],MATCH(ROW()-1,xl_search_language7[index],0)),"")</f>
        <v>Kinyarwanda (Rwanda)</v>
      </c>
      <c r="AD109" s="18"/>
      <c r="AE109" s="18">
        <f ca="1">IF(ISNUMBER(SEARCH(ps_search_language8,INDEX(xl_language[name],ROW()-1))),MAX(INDIRECT(ADDRESS(1,COLUMN())&amp;":"&amp;ADDRESS(ROW()-1,COLUMN())))+1,"")</f>
        <v>108</v>
      </c>
      <c r="AF109" s="18" t="str">
        <f ca="1">IFERROR(INDEX(xl_language[name],MATCH(ROW()-1,xl_search_language8[index],0)),"")</f>
        <v>Kinyarwanda (Rwanda)</v>
      </c>
      <c r="AG109" s="18"/>
      <c r="AH109" s="18"/>
      <c r="AI109" s="18"/>
      <c r="AJ109" s="18"/>
      <c r="AK109" s="18"/>
      <c r="AL109" s="18"/>
      <c r="AM109" s="18"/>
    </row>
    <row r="110" spans="1:39">
      <c r="A110" s="18">
        <f ca="1">IF(ISNUMBER(SEARCH(ps_search_adnowcategory,INDEX(xl_project_category[address],ROW()-1))),MAX(INDIRECT(ADDRESS(1,COLUMN())&amp;":"&amp;ADDRESS(ROW()-1,COLUMN())))+1,"")</f>
        <v>109</v>
      </c>
      <c r="B110" s="18" t="str">
        <f ca="1">IFERROR(INDEX(xl_project_category[address],MATCH(ROW()-1,xl_search_adnowcategory[index],0)),"")</f>
        <v>FMCG\Personal Care\Toiletries\Face Care\Face Care Male</v>
      </c>
      <c r="C110" s="18"/>
      <c r="D110" s="18">
        <f t="shared" ca="1" si="2"/>
        <v>109</v>
      </c>
      <c r="E110" s="18" t="str">
        <f ca="1">IFERROR(INDEX(nr_ad_client_name,MATCH(ROW()-1,xl_search_adnowclientname[index],0)),"")</f>
        <v>Antonio Puig</v>
      </c>
      <c r="F110" s="18"/>
      <c r="G110" s="18">
        <f t="shared" ca="1" si="3"/>
        <v>109</v>
      </c>
      <c r="H110" s="18" t="str">
        <f ca="1">IFERROR(INDEX(nr_ad_country,MATCH(ROW()-1,xl_search_adnowcountry[index],0)),"")</f>
        <v>Serbia</v>
      </c>
      <c r="I110" s="18"/>
      <c r="J110" s="18">
        <f ca="1">IF(ISNUMBER(SEARCH(ps_search_country_name,INDEX(xl_country[name],ROW()-1))),MAX(INDIRECT(ADDRESS(1,COLUMN())&amp;":"&amp;ADDRESS(ROW()-1,COLUMN())))+1,"")</f>
        <v>109</v>
      </c>
      <c r="K110" s="18" t="str">
        <f ca="1">IFERROR(INDEX(xl_country[name],MATCH(ROW()-1,xl_search_country[index],0)),"")</f>
        <v>Sweden</v>
      </c>
      <c r="L110" s="18"/>
      <c r="M110" s="18">
        <f ca="1">IF(ISNUMBER(SEARCH(ps_search_language2,INDEX(xl_language[name],ROW()-1))),MAX(INDIRECT(ADDRESS(1,COLUMN())&amp;":"&amp;ADDRESS(ROW()-1,COLUMN())))+1,"")</f>
        <v>109</v>
      </c>
      <c r="N110" s="18" t="str">
        <f ca="1">IFERROR(INDEX(xl_language[name],MATCH(ROW()-1,xl_search_language2[index],0)),"")</f>
        <v>Kiswahili (Kenya)</v>
      </c>
      <c r="O110" s="18"/>
      <c r="P110" s="18">
        <f ca="1">IF(ISNUMBER(SEARCH(ps_search_language3,INDEX(xl_language[name],ROW()-1))),MAX(INDIRECT(ADDRESS(1,COLUMN())&amp;":"&amp;ADDRESS(ROW()-1,COLUMN())))+1,"")</f>
        <v>109</v>
      </c>
      <c r="Q110" s="18" t="str">
        <f ca="1">IFERROR(INDEX(xl_language[name],MATCH(ROW()-1,xl_search_language3[index],0)),"")</f>
        <v>Kiswahili (Kenya)</v>
      </c>
      <c r="R110" s="18"/>
      <c r="S110" s="18">
        <f ca="1">IF(ISNUMBER(SEARCH(ps_search_language4,INDEX(xl_language[name],ROW()-1))),MAX(INDIRECT(ADDRESS(1,COLUMN())&amp;":"&amp;ADDRESS(ROW()-1,COLUMN())))+1,"")</f>
        <v>109</v>
      </c>
      <c r="T110" s="18" t="str">
        <f ca="1">IFERROR(INDEX(xl_language[name],MATCH(ROW()-1,xl_search_language4[index],0)),"")</f>
        <v>Kiswahili (Kenya)</v>
      </c>
      <c r="U110" s="18"/>
      <c r="V110" s="18">
        <f ca="1">IF(ISNUMBER(SEARCH(ps_search_language5,INDEX(xl_language[name],ROW()-1))),MAX(INDIRECT(ADDRESS(1,COLUMN())&amp;":"&amp;ADDRESS(ROW()-1,COLUMN())))+1,"")</f>
        <v>109</v>
      </c>
      <c r="W110" s="18" t="str">
        <f ca="1">IFERROR(INDEX(xl_language[name],MATCH(ROW()-1,xl_search_language5[index],0)),"")</f>
        <v>Kiswahili (Kenya)</v>
      </c>
      <c r="X110" s="18"/>
      <c r="Y110" s="18">
        <f ca="1">IF(ISNUMBER(SEARCH(ps_search_language6,INDEX(xl_language[name],ROW()-1))),MAX(INDIRECT(ADDRESS(1,COLUMN())&amp;":"&amp;ADDRESS(ROW()-1,COLUMN())))+1,"")</f>
        <v>109</v>
      </c>
      <c r="Z110" s="18" t="str">
        <f ca="1">IFERROR(INDEX(xl_language[name],MATCH(ROW()-1,xl_search_language6[index],0)),"")</f>
        <v>Kiswahili (Kenya)</v>
      </c>
      <c r="AA110" s="18"/>
      <c r="AB110" s="18">
        <f ca="1">IF(ISNUMBER(SEARCH(ps_search_language7,INDEX(xl_language[name],ROW()-1))),MAX(INDIRECT(ADDRESS(1,COLUMN())&amp;":"&amp;ADDRESS(ROW()-1,COLUMN())))+1,"")</f>
        <v>109</v>
      </c>
      <c r="AC110" s="18" t="str">
        <f ca="1">IFERROR(INDEX(xl_language[name],MATCH(ROW()-1,xl_search_language7[index],0)),"")</f>
        <v>Kiswahili (Kenya)</v>
      </c>
      <c r="AD110" s="18"/>
      <c r="AE110" s="18">
        <f ca="1">IF(ISNUMBER(SEARCH(ps_search_language8,INDEX(xl_language[name],ROW()-1))),MAX(INDIRECT(ADDRESS(1,COLUMN())&amp;":"&amp;ADDRESS(ROW()-1,COLUMN())))+1,"")</f>
        <v>109</v>
      </c>
      <c r="AF110" s="18" t="str">
        <f ca="1">IFERROR(INDEX(xl_language[name],MATCH(ROW()-1,xl_search_language8[index],0)),"")</f>
        <v>Kiswahili (Kenya)</v>
      </c>
      <c r="AG110" s="18"/>
      <c r="AH110" s="18"/>
      <c r="AI110" s="18"/>
      <c r="AJ110" s="18"/>
      <c r="AK110" s="18"/>
      <c r="AL110" s="18"/>
      <c r="AM110" s="18"/>
    </row>
    <row r="111" spans="1:39">
      <c r="A111" s="18">
        <f ca="1">IF(ISNUMBER(SEARCH(ps_search_adnowcategory,INDEX(xl_project_category[address],ROW()-1))),MAX(INDIRECT(ADDRESS(1,COLUMN())&amp;":"&amp;ADDRESS(ROW()-1,COLUMN())))+1,"")</f>
        <v>110</v>
      </c>
      <c r="B111" s="18" t="str">
        <f ca="1">IFERROR(INDEX(xl_project_category[address],MATCH(ROW()-1,xl_search_adnowcategory[index],0)),"")</f>
        <v>FMCG\Personal Care\Toiletries\Feminine Hygiene/Depilatory</v>
      </c>
      <c r="C111" s="18"/>
      <c r="D111" s="18">
        <f t="shared" ca="1" si="2"/>
        <v>110</v>
      </c>
      <c r="E111" s="18" t="str">
        <f ca="1">IFERROR(INDEX(nr_ad_client_name,MATCH(ROW()-1,xl_search_adnowclientname[index],0)),"")</f>
        <v>ANWB</v>
      </c>
      <c r="F111" s="18"/>
      <c r="G111" s="18">
        <f t="shared" ca="1" si="3"/>
        <v>110</v>
      </c>
      <c r="H111" s="18" t="str">
        <f ca="1">IFERROR(INDEX(nr_ad_country,MATCH(ROW()-1,xl_search_adnowcountry[index],0)),"")</f>
        <v>Singapore</v>
      </c>
      <c r="I111" s="18"/>
      <c r="J111" s="18">
        <f ca="1">IF(ISNUMBER(SEARCH(ps_search_country_name,INDEX(xl_country[name],ROW()-1))),MAX(INDIRECT(ADDRESS(1,COLUMN())&amp;":"&amp;ADDRESS(ROW()-1,COLUMN())))+1,"")</f>
        <v>110</v>
      </c>
      <c r="K111" s="18" t="str">
        <f ca="1">IFERROR(INDEX(xl_country[name],MATCH(ROW()-1,xl_search_country[index],0)),"")</f>
        <v>Switzerland</v>
      </c>
      <c r="L111" s="18"/>
      <c r="M111" s="18">
        <f ca="1">IF(ISNUMBER(SEARCH(ps_search_language2,INDEX(xl_language[name],ROW()-1))),MAX(INDIRECT(ADDRESS(1,COLUMN())&amp;":"&amp;ADDRESS(ROW()-1,COLUMN())))+1,"")</f>
        <v>110</v>
      </c>
      <c r="N111" s="18" t="str">
        <f ca="1">IFERROR(INDEX(xl_language[name],MATCH(ROW()-1,xl_search_language2[index],0)),"")</f>
        <v>Konkani (India)</v>
      </c>
      <c r="O111" s="18"/>
      <c r="P111" s="18">
        <f ca="1">IF(ISNUMBER(SEARCH(ps_search_language3,INDEX(xl_language[name],ROW()-1))),MAX(INDIRECT(ADDRESS(1,COLUMN())&amp;":"&amp;ADDRESS(ROW()-1,COLUMN())))+1,"")</f>
        <v>110</v>
      </c>
      <c r="Q111" s="18" t="str">
        <f ca="1">IFERROR(INDEX(xl_language[name],MATCH(ROW()-1,xl_search_language3[index],0)),"")</f>
        <v>Konkani (India)</v>
      </c>
      <c r="R111" s="18"/>
      <c r="S111" s="18">
        <f ca="1">IF(ISNUMBER(SEARCH(ps_search_language4,INDEX(xl_language[name],ROW()-1))),MAX(INDIRECT(ADDRESS(1,COLUMN())&amp;":"&amp;ADDRESS(ROW()-1,COLUMN())))+1,"")</f>
        <v>110</v>
      </c>
      <c r="T111" s="18" t="str">
        <f ca="1">IFERROR(INDEX(xl_language[name],MATCH(ROW()-1,xl_search_language4[index],0)),"")</f>
        <v>Konkani (India)</v>
      </c>
      <c r="U111" s="18"/>
      <c r="V111" s="18">
        <f ca="1">IF(ISNUMBER(SEARCH(ps_search_language5,INDEX(xl_language[name],ROW()-1))),MAX(INDIRECT(ADDRESS(1,COLUMN())&amp;":"&amp;ADDRESS(ROW()-1,COLUMN())))+1,"")</f>
        <v>110</v>
      </c>
      <c r="W111" s="18" t="str">
        <f ca="1">IFERROR(INDEX(xl_language[name],MATCH(ROW()-1,xl_search_language5[index],0)),"")</f>
        <v>Konkani (India)</v>
      </c>
      <c r="X111" s="18"/>
      <c r="Y111" s="18">
        <f ca="1">IF(ISNUMBER(SEARCH(ps_search_language6,INDEX(xl_language[name],ROW()-1))),MAX(INDIRECT(ADDRESS(1,COLUMN())&amp;":"&amp;ADDRESS(ROW()-1,COLUMN())))+1,"")</f>
        <v>110</v>
      </c>
      <c r="Z111" s="18" t="str">
        <f ca="1">IFERROR(INDEX(xl_language[name],MATCH(ROW()-1,xl_search_language6[index],0)),"")</f>
        <v>Konkani (India)</v>
      </c>
      <c r="AA111" s="18"/>
      <c r="AB111" s="18">
        <f ca="1">IF(ISNUMBER(SEARCH(ps_search_language7,INDEX(xl_language[name],ROW()-1))),MAX(INDIRECT(ADDRESS(1,COLUMN())&amp;":"&amp;ADDRESS(ROW()-1,COLUMN())))+1,"")</f>
        <v>110</v>
      </c>
      <c r="AC111" s="18" t="str">
        <f ca="1">IFERROR(INDEX(xl_language[name],MATCH(ROW()-1,xl_search_language7[index],0)),"")</f>
        <v>Konkani (India)</v>
      </c>
      <c r="AD111" s="18"/>
      <c r="AE111" s="18">
        <f ca="1">IF(ISNUMBER(SEARCH(ps_search_language8,INDEX(xl_language[name],ROW()-1))),MAX(INDIRECT(ADDRESS(1,COLUMN())&amp;":"&amp;ADDRESS(ROW()-1,COLUMN())))+1,"")</f>
        <v>110</v>
      </c>
      <c r="AF111" s="18" t="str">
        <f ca="1">IFERROR(INDEX(xl_language[name],MATCH(ROW()-1,xl_search_language8[index],0)),"")</f>
        <v>Konkani (India)</v>
      </c>
      <c r="AG111" s="18"/>
      <c r="AH111" s="18"/>
      <c r="AI111" s="18"/>
      <c r="AJ111" s="18"/>
      <c r="AK111" s="18"/>
      <c r="AL111" s="18"/>
      <c r="AM111" s="18"/>
    </row>
    <row r="112" spans="1:39">
      <c r="A112" s="18">
        <f ca="1">IF(ISNUMBER(SEARCH(ps_search_adnowcategory,INDEX(xl_project_category[address],ROW()-1))),MAX(INDIRECT(ADDRESS(1,COLUMN())&amp;":"&amp;ADDRESS(ROW()-1,COLUMN())))+1,"")</f>
        <v>111</v>
      </c>
      <c r="B112" s="18" t="str">
        <f ca="1">IFERROR(INDEX(xl_project_category[address],MATCH(ROW()-1,xl_search_adnowcategory[index],0)),"")</f>
        <v>FMCG\Personal Care\Toiletries\Foot Care</v>
      </c>
      <c r="C112" s="18"/>
      <c r="D112" s="18">
        <f t="shared" ca="1" si="2"/>
        <v>111</v>
      </c>
      <c r="E112" s="18" t="str">
        <f ca="1">IFERROR(INDEX(nr_ad_client_name,MATCH(ROW()-1,xl_search_adnowclientname[index],0)),"")</f>
        <v>ANZ</v>
      </c>
      <c r="F112" s="18"/>
      <c r="G112" s="18">
        <f t="shared" ca="1" si="3"/>
        <v>111</v>
      </c>
      <c r="H112" s="18" t="str">
        <f ca="1">IFERROR(INDEX(nr_ad_country,MATCH(ROW()-1,xl_search_adnowcountry[index],0)),"")</f>
        <v>Slovakia</v>
      </c>
      <c r="I112" s="18"/>
      <c r="J112" s="18">
        <f ca="1">IF(ISNUMBER(SEARCH(ps_search_country_name,INDEX(xl_country[name],ROW()-1))),MAX(INDIRECT(ADDRESS(1,COLUMN())&amp;":"&amp;ADDRESS(ROW()-1,COLUMN())))+1,"")</f>
        <v>111</v>
      </c>
      <c r="K112" s="18" t="str">
        <f ca="1">IFERROR(INDEX(xl_country[name],MATCH(ROW()-1,xl_search_country[index],0)),"")</f>
        <v>Syria</v>
      </c>
      <c r="L112" s="18"/>
      <c r="M112" s="18">
        <f ca="1">IF(ISNUMBER(SEARCH(ps_search_language2,INDEX(xl_language[name],ROW()-1))),MAX(INDIRECT(ADDRESS(1,COLUMN())&amp;":"&amp;ADDRESS(ROW()-1,COLUMN())))+1,"")</f>
        <v>111</v>
      </c>
      <c r="N112" s="18" t="str">
        <f ca="1">IFERROR(INDEX(xl_language[name],MATCH(ROW()-1,xl_search_language2[index],0)),"")</f>
        <v>Korean (Korea)</v>
      </c>
      <c r="O112" s="18"/>
      <c r="P112" s="18">
        <f ca="1">IF(ISNUMBER(SEARCH(ps_search_language3,INDEX(xl_language[name],ROW()-1))),MAX(INDIRECT(ADDRESS(1,COLUMN())&amp;":"&amp;ADDRESS(ROW()-1,COLUMN())))+1,"")</f>
        <v>111</v>
      </c>
      <c r="Q112" s="18" t="str">
        <f ca="1">IFERROR(INDEX(xl_language[name],MATCH(ROW()-1,xl_search_language3[index],0)),"")</f>
        <v>Korean (Korea)</v>
      </c>
      <c r="R112" s="18"/>
      <c r="S112" s="18">
        <f ca="1">IF(ISNUMBER(SEARCH(ps_search_language4,INDEX(xl_language[name],ROW()-1))),MAX(INDIRECT(ADDRESS(1,COLUMN())&amp;":"&amp;ADDRESS(ROW()-1,COLUMN())))+1,"")</f>
        <v>111</v>
      </c>
      <c r="T112" s="18" t="str">
        <f ca="1">IFERROR(INDEX(xl_language[name],MATCH(ROW()-1,xl_search_language4[index],0)),"")</f>
        <v>Korean (Korea)</v>
      </c>
      <c r="U112" s="18"/>
      <c r="V112" s="18">
        <f ca="1">IF(ISNUMBER(SEARCH(ps_search_language5,INDEX(xl_language[name],ROW()-1))),MAX(INDIRECT(ADDRESS(1,COLUMN())&amp;":"&amp;ADDRESS(ROW()-1,COLUMN())))+1,"")</f>
        <v>111</v>
      </c>
      <c r="W112" s="18" t="str">
        <f ca="1">IFERROR(INDEX(xl_language[name],MATCH(ROW()-1,xl_search_language5[index],0)),"")</f>
        <v>Korean (Korea)</v>
      </c>
      <c r="X112" s="18"/>
      <c r="Y112" s="18">
        <f ca="1">IF(ISNUMBER(SEARCH(ps_search_language6,INDEX(xl_language[name],ROW()-1))),MAX(INDIRECT(ADDRESS(1,COLUMN())&amp;":"&amp;ADDRESS(ROW()-1,COLUMN())))+1,"")</f>
        <v>111</v>
      </c>
      <c r="Z112" s="18" t="str">
        <f ca="1">IFERROR(INDEX(xl_language[name],MATCH(ROW()-1,xl_search_language6[index],0)),"")</f>
        <v>Korean (Korea)</v>
      </c>
      <c r="AA112" s="18"/>
      <c r="AB112" s="18">
        <f ca="1">IF(ISNUMBER(SEARCH(ps_search_language7,INDEX(xl_language[name],ROW()-1))),MAX(INDIRECT(ADDRESS(1,COLUMN())&amp;":"&amp;ADDRESS(ROW()-1,COLUMN())))+1,"")</f>
        <v>111</v>
      </c>
      <c r="AC112" s="18" t="str">
        <f ca="1">IFERROR(INDEX(xl_language[name],MATCH(ROW()-1,xl_search_language7[index],0)),"")</f>
        <v>Korean (Korea)</v>
      </c>
      <c r="AD112" s="18"/>
      <c r="AE112" s="18">
        <f ca="1">IF(ISNUMBER(SEARCH(ps_search_language8,INDEX(xl_language[name],ROW()-1))),MAX(INDIRECT(ADDRESS(1,COLUMN())&amp;":"&amp;ADDRESS(ROW()-1,COLUMN())))+1,"")</f>
        <v>111</v>
      </c>
      <c r="AF112" s="18" t="str">
        <f ca="1">IFERROR(INDEX(xl_language[name],MATCH(ROW()-1,xl_search_language8[index],0)),"")</f>
        <v>Korean (Korea)</v>
      </c>
      <c r="AG112" s="18"/>
      <c r="AH112" s="18"/>
      <c r="AI112" s="18"/>
      <c r="AJ112" s="18"/>
      <c r="AK112" s="18"/>
      <c r="AL112" s="18"/>
      <c r="AM112" s="18"/>
    </row>
    <row r="113" spans="1:39">
      <c r="A113" s="18">
        <f ca="1">IF(ISNUMBER(SEARCH(ps_search_adnowcategory,INDEX(xl_project_category[address],ROW()-1))),MAX(INDIRECT(ADDRESS(1,COLUMN())&amp;":"&amp;ADDRESS(ROW()-1,COLUMN())))+1,"")</f>
        <v>112</v>
      </c>
      <c r="B113" s="18" t="str">
        <f ca="1">IFERROR(INDEX(xl_project_category[address],MATCH(ROW()-1,xl_search_adnowcategory[index],0)),"")</f>
        <v>FMCG\Personal Care\Toiletries\Fragrances</v>
      </c>
      <c r="C113" s="18"/>
      <c r="D113" s="18">
        <f t="shared" ca="1" si="2"/>
        <v>112</v>
      </c>
      <c r="E113" s="18" t="str">
        <f ca="1">IFERROR(INDEX(nr_ad_client_name,MATCH(ROW()-1,xl_search_adnowclientname[index],0)),"")</f>
        <v>AOL</v>
      </c>
      <c r="F113" s="18"/>
      <c r="G113" s="18">
        <f t="shared" ca="1" si="3"/>
        <v>112</v>
      </c>
      <c r="H113" s="18" t="str">
        <f ca="1">IFERROR(INDEX(nr_ad_country,MATCH(ROW()-1,xl_search_adnowcountry[index],0)),"")</f>
        <v>Slovenia</v>
      </c>
      <c r="I113" s="18"/>
      <c r="J113" s="18">
        <f ca="1">IF(ISNUMBER(SEARCH(ps_search_country_name,INDEX(xl_country[name],ROW()-1))),MAX(INDIRECT(ADDRESS(1,COLUMN())&amp;":"&amp;ADDRESS(ROW()-1,COLUMN())))+1,"")</f>
        <v>112</v>
      </c>
      <c r="K113" s="18" t="str">
        <f ca="1">IFERROR(INDEX(xl_country[name],MATCH(ROW()-1,xl_search_country[index],0)),"")</f>
        <v>Taiwan</v>
      </c>
      <c r="L113" s="18"/>
      <c r="M113" s="18">
        <f ca="1">IF(ISNUMBER(SEARCH(ps_search_language2,INDEX(xl_language[name],ROW()-1))),MAX(INDIRECT(ADDRESS(1,COLUMN())&amp;":"&amp;ADDRESS(ROW()-1,COLUMN())))+1,"")</f>
        <v>112</v>
      </c>
      <c r="N113" s="18" t="str">
        <f ca="1">IFERROR(INDEX(xl_language[name],MATCH(ROW()-1,xl_search_language2[index],0)),"")</f>
        <v>Kyrgyz (Kyrgyzstan)</v>
      </c>
      <c r="O113" s="18"/>
      <c r="P113" s="18">
        <f ca="1">IF(ISNUMBER(SEARCH(ps_search_language3,INDEX(xl_language[name],ROW()-1))),MAX(INDIRECT(ADDRESS(1,COLUMN())&amp;":"&amp;ADDRESS(ROW()-1,COLUMN())))+1,"")</f>
        <v>112</v>
      </c>
      <c r="Q113" s="18" t="str">
        <f ca="1">IFERROR(INDEX(xl_language[name],MATCH(ROW()-1,xl_search_language3[index],0)),"")</f>
        <v>Kyrgyz (Kyrgyzstan)</v>
      </c>
      <c r="R113" s="18"/>
      <c r="S113" s="18">
        <f ca="1">IF(ISNUMBER(SEARCH(ps_search_language4,INDEX(xl_language[name],ROW()-1))),MAX(INDIRECT(ADDRESS(1,COLUMN())&amp;":"&amp;ADDRESS(ROW()-1,COLUMN())))+1,"")</f>
        <v>112</v>
      </c>
      <c r="T113" s="18" t="str">
        <f ca="1">IFERROR(INDEX(xl_language[name],MATCH(ROW()-1,xl_search_language4[index],0)),"")</f>
        <v>Kyrgyz (Kyrgyzstan)</v>
      </c>
      <c r="U113" s="18"/>
      <c r="V113" s="18">
        <f ca="1">IF(ISNUMBER(SEARCH(ps_search_language5,INDEX(xl_language[name],ROW()-1))),MAX(INDIRECT(ADDRESS(1,COLUMN())&amp;":"&amp;ADDRESS(ROW()-1,COLUMN())))+1,"")</f>
        <v>112</v>
      </c>
      <c r="W113" s="18" t="str">
        <f ca="1">IFERROR(INDEX(xl_language[name],MATCH(ROW()-1,xl_search_language5[index],0)),"")</f>
        <v>Kyrgyz (Kyrgyzstan)</v>
      </c>
      <c r="X113" s="18"/>
      <c r="Y113" s="18">
        <f ca="1">IF(ISNUMBER(SEARCH(ps_search_language6,INDEX(xl_language[name],ROW()-1))),MAX(INDIRECT(ADDRESS(1,COLUMN())&amp;":"&amp;ADDRESS(ROW()-1,COLUMN())))+1,"")</f>
        <v>112</v>
      </c>
      <c r="Z113" s="18" t="str">
        <f ca="1">IFERROR(INDEX(xl_language[name],MATCH(ROW()-1,xl_search_language6[index],0)),"")</f>
        <v>Kyrgyz (Kyrgyzstan)</v>
      </c>
      <c r="AA113" s="18"/>
      <c r="AB113" s="18">
        <f ca="1">IF(ISNUMBER(SEARCH(ps_search_language7,INDEX(xl_language[name],ROW()-1))),MAX(INDIRECT(ADDRESS(1,COLUMN())&amp;":"&amp;ADDRESS(ROW()-1,COLUMN())))+1,"")</f>
        <v>112</v>
      </c>
      <c r="AC113" s="18" t="str">
        <f ca="1">IFERROR(INDEX(xl_language[name],MATCH(ROW()-1,xl_search_language7[index],0)),"")</f>
        <v>Kyrgyz (Kyrgyzstan)</v>
      </c>
      <c r="AD113" s="18"/>
      <c r="AE113" s="18">
        <f ca="1">IF(ISNUMBER(SEARCH(ps_search_language8,INDEX(xl_language[name],ROW()-1))),MAX(INDIRECT(ADDRESS(1,COLUMN())&amp;":"&amp;ADDRESS(ROW()-1,COLUMN())))+1,"")</f>
        <v>112</v>
      </c>
      <c r="AF113" s="18" t="str">
        <f ca="1">IFERROR(INDEX(xl_language[name],MATCH(ROW()-1,xl_search_language8[index],0)),"")</f>
        <v>Kyrgyz (Kyrgyzstan)</v>
      </c>
      <c r="AG113" s="18"/>
      <c r="AH113" s="18"/>
      <c r="AI113" s="18"/>
      <c r="AJ113" s="18"/>
      <c r="AK113" s="18"/>
      <c r="AL113" s="18"/>
      <c r="AM113" s="18"/>
    </row>
    <row r="114" spans="1:39">
      <c r="A114" s="18">
        <f ca="1">IF(ISNUMBER(SEARCH(ps_search_adnowcategory,INDEX(xl_project_category[address],ROW()-1))),MAX(INDIRECT(ADDRESS(1,COLUMN())&amp;":"&amp;ADDRESS(ROW()-1,COLUMN())))+1,"")</f>
        <v>113</v>
      </c>
      <c r="B114" s="18" t="str">
        <f ca="1">IFERROR(INDEX(xl_project_category[address],MATCH(ROW()-1,xl_search_adnowcategory[index],0)),"")</f>
        <v>FMCG\Personal Care\Toiletries\Hair Care</v>
      </c>
      <c r="C114" s="18"/>
      <c r="D114" s="18">
        <f t="shared" ca="1" si="2"/>
        <v>113</v>
      </c>
      <c r="E114" s="18" t="str">
        <f ca="1">IFERROR(INDEX(nr_ad_client_name,MATCH(ROW()-1,xl_search_adnowclientname[index],0)),"")</f>
        <v>APIA Insurance</v>
      </c>
      <c r="F114" s="18"/>
      <c r="G114" s="18">
        <f t="shared" ca="1" si="3"/>
        <v>113</v>
      </c>
      <c r="H114" s="18" t="str">
        <f ca="1">IFERROR(INDEX(nr_ad_country,MATCH(ROW()-1,xl_search_adnowcountry[index],0)),"")</f>
        <v>South Africa - LSMA (7-10)</v>
      </c>
      <c r="I114" s="18"/>
      <c r="J114" s="18">
        <f ca="1">IF(ISNUMBER(SEARCH(ps_search_country_name,INDEX(xl_country[name],ROW()-1))),MAX(INDIRECT(ADDRESS(1,COLUMN())&amp;":"&amp;ADDRESS(ROW()-1,COLUMN())))+1,"")</f>
        <v>113</v>
      </c>
      <c r="K114" s="18" t="str">
        <f ca="1">IFERROR(INDEX(xl_country[name],MATCH(ROW()-1,xl_search_country[index],0)),"")</f>
        <v>Tajikistan</v>
      </c>
      <c r="L114" s="18"/>
      <c r="M114" s="18">
        <f ca="1">IF(ISNUMBER(SEARCH(ps_search_language2,INDEX(xl_language[name],ROW()-1))),MAX(INDIRECT(ADDRESS(1,COLUMN())&amp;":"&amp;ADDRESS(ROW()-1,COLUMN())))+1,"")</f>
        <v>113</v>
      </c>
      <c r="N114" s="18" t="str">
        <f ca="1">IFERROR(INDEX(xl_language[name],MATCH(ROW()-1,xl_search_language2[index],0)),"")</f>
        <v>Lao (Lao P.D.R.)</v>
      </c>
      <c r="O114" s="18"/>
      <c r="P114" s="18">
        <f ca="1">IF(ISNUMBER(SEARCH(ps_search_language3,INDEX(xl_language[name],ROW()-1))),MAX(INDIRECT(ADDRESS(1,COLUMN())&amp;":"&amp;ADDRESS(ROW()-1,COLUMN())))+1,"")</f>
        <v>113</v>
      </c>
      <c r="Q114" s="18" t="str">
        <f ca="1">IFERROR(INDEX(xl_language[name],MATCH(ROW()-1,xl_search_language3[index],0)),"")</f>
        <v>Lao (Lao P.D.R.)</v>
      </c>
      <c r="R114" s="18"/>
      <c r="S114" s="18">
        <f ca="1">IF(ISNUMBER(SEARCH(ps_search_language4,INDEX(xl_language[name],ROW()-1))),MAX(INDIRECT(ADDRESS(1,COLUMN())&amp;":"&amp;ADDRESS(ROW()-1,COLUMN())))+1,"")</f>
        <v>113</v>
      </c>
      <c r="T114" s="18" t="str">
        <f ca="1">IFERROR(INDEX(xl_language[name],MATCH(ROW()-1,xl_search_language4[index],0)),"")</f>
        <v>Lao (Lao P.D.R.)</v>
      </c>
      <c r="U114" s="18"/>
      <c r="V114" s="18">
        <f ca="1">IF(ISNUMBER(SEARCH(ps_search_language5,INDEX(xl_language[name],ROW()-1))),MAX(INDIRECT(ADDRESS(1,COLUMN())&amp;":"&amp;ADDRESS(ROW()-1,COLUMN())))+1,"")</f>
        <v>113</v>
      </c>
      <c r="W114" s="18" t="str">
        <f ca="1">IFERROR(INDEX(xl_language[name],MATCH(ROW()-1,xl_search_language5[index],0)),"")</f>
        <v>Lao (Lao P.D.R.)</v>
      </c>
      <c r="X114" s="18"/>
      <c r="Y114" s="18">
        <f ca="1">IF(ISNUMBER(SEARCH(ps_search_language6,INDEX(xl_language[name],ROW()-1))),MAX(INDIRECT(ADDRESS(1,COLUMN())&amp;":"&amp;ADDRESS(ROW()-1,COLUMN())))+1,"")</f>
        <v>113</v>
      </c>
      <c r="Z114" s="18" t="str">
        <f ca="1">IFERROR(INDEX(xl_language[name],MATCH(ROW()-1,xl_search_language6[index],0)),"")</f>
        <v>Lao (Lao P.D.R.)</v>
      </c>
      <c r="AA114" s="18"/>
      <c r="AB114" s="18">
        <f ca="1">IF(ISNUMBER(SEARCH(ps_search_language7,INDEX(xl_language[name],ROW()-1))),MAX(INDIRECT(ADDRESS(1,COLUMN())&amp;":"&amp;ADDRESS(ROW()-1,COLUMN())))+1,"")</f>
        <v>113</v>
      </c>
      <c r="AC114" s="18" t="str">
        <f ca="1">IFERROR(INDEX(xl_language[name],MATCH(ROW()-1,xl_search_language7[index],0)),"")</f>
        <v>Lao (Lao P.D.R.)</v>
      </c>
      <c r="AD114" s="18"/>
      <c r="AE114" s="18">
        <f ca="1">IF(ISNUMBER(SEARCH(ps_search_language8,INDEX(xl_language[name],ROW()-1))),MAX(INDIRECT(ADDRESS(1,COLUMN())&amp;":"&amp;ADDRESS(ROW()-1,COLUMN())))+1,"")</f>
        <v>113</v>
      </c>
      <c r="AF114" s="18" t="str">
        <f ca="1">IFERROR(INDEX(xl_language[name],MATCH(ROW()-1,xl_search_language8[index],0)),"")</f>
        <v>Lao (Lao P.D.R.)</v>
      </c>
      <c r="AG114" s="18"/>
      <c r="AH114" s="18"/>
      <c r="AI114" s="18"/>
      <c r="AJ114" s="18"/>
      <c r="AK114" s="18"/>
      <c r="AL114" s="18"/>
      <c r="AM114" s="18"/>
    </row>
    <row r="115" spans="1:39">
      <c r="A115" s="18">
        <f ca="1">IF(ISNUMBER(SEARCH(ps_search_adnowcategory,INDEX(xl_project_category[address],ROW()-1))),MAX(INDIRECT(ADDRESS(1,COLUMN())&amp;":"&amp;ADDRESS(ROW()-1,COLUMN())))+1,"")</f>
        <v>114</v>
      </c>
      <c r="B115" s="18" t="str">
        <f ca="1">IFERROR(INDEX(xl_project_category[address],MATCH(ROW()-1,xl_search_adnowcategory[index],0)),"")</f>
        <v>FMCG\Personal Care\Toiletries\Hair Care\Colourant</v>
      </c>
      <c r="C115" s="18"/>
      <c r="D115" s="18">
        <f t="shared" ca="1" si="2"/>
        <v>114</v>
      </c>
      <c r="E115" s="18" t="str">
        <f ca="1">IFERROR(INDEX(nr_ad_client_name,MATCH(ROW()-1,xl_search_adnowclientname[index],0)),"")</f>
        <v>Apotheker Walter Bouhon</v>
      </c>
      <c r="F115" s="18"/>
      <c r="G115" s="18">
        <f t="shared" ca="1" si="3"/>
        <v>114</v>
      </c>
      <c r="H115" s="18" t="str">
        <f ca="1">IFERROR(INDEX(nr_ad_country,MATCH(ROW()-1,xl_search_adnowcountry[index],0)),"")</f>
        <v>South Africa - LSMB (5-6)</v>
      </c>
      <c r="I115" s="18"/>
      <c r="J115" s="18">
        <f ca="1">IF(ISNUMBER(SEARCH(ps_search_country_name,INDEX(xl_country[name],ROW()-1))),MAX(INDIRECT(ADDRESS(1,COLUMN())&amp;":"&amp;ADDRESS(ROW()-1,COLUMN())))+1,"")</f>
        <v>114</v>
      </c>
      <c r="K115" s="18" t="str">
        <f ca="1">IFERROR(INDEX(xl_country[name],MATCH(ROW()-1,xl_search_country[index],0)),"")</f>
        <v>Thailand</v>
      </c>
      <c r="L115" s="18"/>
      <c r="M115" s="18">
        <f ca="1">IF(ISNUMBER(SEARCH(ps_search_language2,INDEX(xl_language[name],ROW()-1))),MAX(INDIRECT(ADDRESS(1,COLUMN())&amp;":"&amp;ADDRESS(ROW()-1,COLUMN())))+1,"")</f>
        <v>114</v>
      </c>
      <c r="N115" s="18" t="str">
        <f ca="1">IFERROR(INDEX(xl_language[name],MATCH(ROW()-1,xl_search_language2[index],0)),"")</f>
        <v>Latvian (Latvia)</v>
      </c>
      <c r="O115" s="18"/>
      <c r="P115" s="18">
        <f ca="1">IF(ISNUMBER(SEARCH(ps_search_language3,INDEX(xl_language[name],ROW()-1))),MAX(INDIRECT(ADDRESS(1,COLUMN())&amp;":"&amp;ADDRESS(ROW()-1,COLUMN())))+1,"")</f>
        <v>114</v>
      </c>
      <c r="Q115" s="18" t="str">
        <f ca="1">IFERROR(INDEX(xl_language[name],MATCH(ROW()-1,xl_search_language3[index],0)),"")</f>
        <v>Latvian (Latvia)</v>
      </c>
      <c r="R115" s="18"/>
      <c r="S115" s="18">
        <f ca="1">IF(ISNUMBER(SEARCH(ps_search_language4,INDEX(xl_language[name],ROW()-1))),MAX(INDIRECT(ADDRESS(1,COLUMN())&amp;":"&amp;ADDRESS(ROW()-1,COLUMN())))+1,"")</f>
        <v>114</v>
      </c>
      <c r="T115" s="18" t="str">
        <f ca="1">IFERROR(INDEX(xl_language[name],MATCH(ROW()-1,xl_search_language4[index],0)),"")</f>
        <v>Latvian (Latvia)</v>
      </c>
      <c r="U115" s="18"/>
      <c r="V115" s="18">
        <f ca="1">IF(ISNUMBER(SEARCH(ps_search_language5,INDEX(xl_language[name],ROW()-1))),MAX(INDIRECT(ADDRESS(1,COLUMN())&amp;":"&amp;ADDRESS(ROW()-1,COLUMN())))+1,"")</f>
        <v>114</v>
      </c>
      <c r="W115" s="18" t="str">
        <f ca="1">IFERROR(INDEX(xl_language[name],MATCH(ROW()-1,xl_search_language5[index],0)),"")</f>
        <v>Latvian (Latvia)</v>
      </c>
      <c r="X115" s="18"/>
      <c r="Y115" s="18">
        <f ca="1">IF(ISNUMBER(SEARCH(ps_search_language6,INDEX(xl_language[name],ROW()-1))),MAX(INDIRECT(ADDRESS(1,COLUMN())&amp;":"&amp;ADDRESS(ROW()-1,COLUMN())))+1,"")</f>
        <v>114</v>
      </c>
      <c r="Z115" s="18" t="str">
        <f ca="1">IFERROR(INDEX(xl_language[name],MATCH(ROW()-1,xl_search_language6[index],0)),"")</f>
        <v>Latvian (Latvia)</v>
      </c>
      <c r="AA115" s="18"/>
      <c r="AB115" s="18">
        <f ca="1">IF(ISNUMBER(SEARCH(ps_search_language7,INDEX(xl_language[name],ROW()-1))),MAX(INDIRECT(ADDRESS(1,COLUMN())&amp;":"&amp;ADDRESS(ROW()-1,COLUMN())))+1,"")</f>
        <v>114</v>
      </c>
      <c r="AC115" s="18" t="str">
        <f ca="1">IFERROR(INDEX(xl_language[name],MATCH(ROW()-1,xl_search_language7[index],0)),"")</f>
        <v>Latvian (Latvia)</v>
      </c>
      <c r="AD115" s="18"/>
      <c r="AE115" s="18">
        <f ca="1">IF(ISNUMBER(SEARCH(ps_search_language8,INDEX(xl_language[name],ROW()-1))),MAX(INDIRECT(ADDRESS(1,COLUMN())&amp;":"&amp;ADDRESS(ROW()-1,COLUMN())))+1,"")</f>
        <v>114</v>
      </c>
      <c r="AF115" s="18" t="str">
        <f ca="1">IFERROR(INDEX(xl_language[name],MATCH(ROW()-1,xl_search_language8[index],0)),"")</f>
        <v>Latvian (Latvia)</v>
      </c>
      <c r="AG115" s="18"/>
      <c r="AH115" s="18"/>
      <c r="AI115" s="18"/>
      <c r="AJ115" s="18"/>
      <c r="AK115" s="18"/>
      <c r="AL115" s="18"/>
      <c r="AM115" s="18"/>
    </row>
    <row r="116" spans="1:39">
      <c r="A116" s="18">
        <f ca="1">IF(ISNUMBER(SEARCH(ps_search_adnowcategory,INDEX(xl_project_category[address],ROW()-1))),MAX(INDIRECT(ADDRESS(1,COLUMN())&amp;":"&amp;ADDRESS(ROW()-1,COLUMN())))+1,"")</f>
        <v>115</v>
      </c>
      <c r="B116" s="18" t="str">
        <f ca="1">IFERROR(INDEX(xl_project_category[address],MATCH(ROW()-1,xl_search_adnowcategory[index],0)),"")</f>
        <v>FMCG\Personal Care\Toiletries\Hair Care\Hair Repair/Treatment</v>
      </c>
      <c r="C116" s="18"/>
      <c r="D116" s="18">
        <f t="shared" ca="1" si="2"/>
        <v>115</v>
      </c>
      <c r="E116" s="18" t="str">
        <f ca="1">IFERROR(INDEX(nr_ad_client_name,MATCH(ROW()-1,xl_search_adnowclientname[index],0)),"")</f>
        <v>Apple</v>
      </c>
      <c r="F116" s="18"/>
      <c r="G116" s="18">
        <f t="shared" ca="1" si="3"/>
        <v>115</v>
      </c>
      <c r="H116" s="18" t="str">
        <f ca="1">IFERROR(INDEX(nr_ad_country,MATCH(ROW()-1,xl_search_adnowcountry[index],0)),"")</f>
        <v>South Africa - LSMC</v>
      </c>
      <c r="I116" s="18"/>
      <c r="J116" s="18">
        <f ca="1">IF(ISNUMBER(SEARCH(ps_search_country_name,INDEX(xl_country[name],ROW()-1))),MAX(INDIRECT(ADDRESS(1,COLUMN())&amp;":"&amp;ADDRESS(ROW()-1,COLUMN())))+1,"")</f>
        <v>115</v>
      </c>
      <c r="K116" s="18" t="str">
        <f ca="1">IFERROR(INDEX(xl_country[name],MATCH(ROW()-1,xl_search_country[index],0)),"")</f>
        <v>Trinidad and Tobago</v>
      </c>
      <c r="L116" s="18"/>
      <c r="M116" s="18">
        <f ca="1">IF(ISNUMBER(SEARCH(ps_search_language2,INDEX(xl_language[name],ROW()-1))),MAX(INDIRECT(ADDRESS(1,COLUMN())&amp;":"&amp;ADDRESS(ROW()-1,COLUMN())))+1,"")</f>
        <v>115</v>
      </c>
      <c r="N116" s="18" t="str">
        <f ca="1">IFERROR(INDEX(xl_language[name],MATCH(ROW()-1,xl_search_language2[index],0)),"")</f>
        <v>Lithuanian (Lithuania)</v>
      </c>
      <c r="O116" s="18"/>
      <c r="P116" s="18">
        <f ca="1">IF(ISNUMBER(SEARCH(ps_search_language3,INDEX(xl_language[name],ROW()-1))),MAX(INDIRECT(ADDRESS(1,COLUMN())&amp;":"&amp;ADDRESS(ROW()-1,COLUMN())))+1,"")</f>
        <v>115</v>
      </c>
      <c r="Q116" s="18" t="str">
        <f ca="1">IFERROR(INDEX(xl_language[name],MATCH(ROW()-1,xl_search_language3[index],0)),"")</f>
        <v>Lithuanian (Lithuania)</v>
      </c>
      <c r="R116" s="18"/>
      <c r="S116" s="18">
        <f ca="1">IF(ISNUMBER(SEARCH(ps_search_language4,INDEX(xl_language[name],ROW()-1))),MAX(INDIRECT(ADDRESS(1,COLUMN())&amp;":"&amp;ADDRESS(ROW()-1,COLUMN())))+1,"")</f>
        <v>115</v>
      </c>
      <c r="T116" s="18" t="str">
        <f ca="1">IFERROR(INDEX(xl_language[name],MATCH(ROW()-1,xl_search_language4[index],0)),"")</f>
        <v>Lithuanian (Lithuania)</v>
      </c>
      <c r="U116" s="18"/>
      <c r="V116" s="18">
        <f ca="1">IF(ISNUMBER(SEARCH(ps_search_language5,INDEX(xl_language[name],ROW()-1))),MAX(INDIRECT(ADDRESS(1,COLUMN())&amp;":"&amp;ADDRESS(ROW()-1,COLUMN())))+1,"")</f>
        <v>115</v>
      </c>
      <c r="W116" s="18" t="str">
        <f ca="1">IFERROR(INDEX(xl_language[name],MATCH(ROW()-1,xl_search_language5[index],0)),"")</f>
        <v>Lithuanian (Lithuania)</v>
      </c>
      <c r="X116" s="18"/>
      <c r="Y116" s="18">
        <f ca="1">IF(ISNUMBER(SEARCH(ps_search_language6,INDEX(xl_language[name],ROW()-1))),MAX(INDIRECT(ADDRESS(1,COLUMN())&amp;":"&amp;ADDRESS(ROW()-1,COLUMN())))+1,"")</f>
        <v>115</v>
      </c>
      <c r="Z116" s="18" t="str">
        <f ca="1">IFERROR(INDEX(xl_language[name],MATCH(ROW()-1,xl_search_language6[index],0)),"")</f>
        <v>Lithuanian (Lithuania)</v>
      </c>
      <c r="AA116" s="18"/>
      <c r="AB116" s="18">
        <f ca="1">IF(ISNUMBER(SEARCH(ps_search_language7,INDEX(xl_language[name],ROW()-1))),MAX(INDIRECT(ADDRESS(1,COLUMN())&amp;":"&amp;ADDRESS(ROW()-1,COLUMN())))+1,"")</f>
        <v>115</v>
      </c>
      <c r="AC116" s="18" t="str">
        <f ca="1">IFERROR(INDEX(xl_language[name],MATCH(ROW()-1,xl_search_language7[index],0)),"")</f>
        <v>Lithuanian (Lithuania)</v>
      </c>
      <c r="AD116" s="18"/>
      <c r="AE116" s="18">
        <f ca="1">IF(ISNUMBER(SEARCH(ps_search_language8,INDEX(xl_language[name],ROW()-1))),MAX(INDIRECT(ADDRESS(1,COLUMN())&amp;":"&amp;ADDRESS(ROW()-1,COLUMN())))+1,"")</f>
        <v>115</v>
      </c>
      <c r="AF116" s="18" t="str">
        <f ca="1">IFERROR(INDEX(xl_language[name],MATCH(ROW()-1,xl_search_language8[index],0)),"")</f>
        <v>Lithuanian (Lithuania)</v>
      </c>
      <c r="AG116" s="18"/>
      <c r="AH116" s="18"/>
      <c r="AI116" s="18"/>
      <c r="AJ116" s="18"/>
      <c r="AK116" s="18"/>
      <c r="AL116" s="18"/>
      <c r="AM116" s="18"/>
    </row>
    <row r="117" spans="1:39">
      <c r="A117" s="18">
        <f ca="1">IF(ISNUMBER(SEARCH(ps_search_adnowcategory,INDEX(xl_project_category[address],ROW()-1))),MAX(INDIRECT(ADDRESS(1,COLUMN())&amp;":"&amp;ADDRESS(ROW()-1,COLUMN())))+1,"")</f>
        <v>116</v>
      </c>
      <c r="B117" s="18" t="str">
        <f ca="1">IFERROR(INDEX(xl_project_category[address],MATCH(ROW()-1,xl_search_adnowcategory[index],0)),"")</f>
        <v>FMCG\Personal Care\Toiletries\Hair Care\Shampoo/Conditioner</v>
      </c>
      <c r="C117" s="18"/>
      <c r="D117" s="18">
        <f t="shared" ca="1" si="2"/>
        <v>116</v>
      </c>
      <c r="E117" s="18" t="str">
        <f ca="1">IFERROR(INDEX(nr_ad_client_name,MATCH(ROW()-1,xl_search_adnowclientname[index],0)),"")</f>
        <v>Arby's</v>
      </c>
      <c r="F117" s="18"/>
      <c r="G117" s="18">
        <f t="shared" ca="1" si="3"/>
        <v>116</v>
      </c>
      <c r="H117" s="18" t="str">
        <f ca="1">IFERROR(INDEX(nr_ad_country,MATCH(ROW()-1,xl_search_adnowcountry[index],0)),"")</f>
        <v>Spain</v>
      </c>
      <c r="I117" s="18"/>
      <c r="J117" s="18">
        <f ca="1">IF(ISNUMBER(SEARCH(ps_search_country_name,INDEX(xl_country[name],ROW()-1))),MAX(INDIRECT(ADDRESS(1,COLUMN())&amp;":"&amp;ADDRESS(ROW()-1,COLUMN())))+1,"")</f>
        <v>116</v>
      </c>
      <c r="K117" s="18" t="str">
        <f ca="1">IFERROR(INDEX(xl_country[name],MATCH(ROW()-1,xl_search_country[index],0)),"")</f>
        <v>Tunisia</v>
      </c>
      <c r="L117" s="18"/>
      <c r="M117" s="18">
        <f ca="1">IF(ISNUMBER(SEARCH(ps_search_language2,INDEX(xl_language[name],ROW()-1))),MAX(INDIRECT(ADDRESS(1,COLUMN())&amp;":"&amp;ADDRESS(ROW()-1,COLUMN())))+1,"")</f>
        <v>116</v>
      </c>
      <c r="N117" s="18" t="str">
        <f ca="1">IFERROR(INDEX(xl_language[name],MATCH(ROW()-1,xl_search_language2[index],0)),"")</f>
        <v>Lower Sorbian (Germany)</v>
      </c>
      <c r="O117" s="18"/>
      <c r="P117" s="18">
        <f ca="1">IF(ISNUMBER(SEARCH(ps_search_language3,INDEX(xl_language[name],ROW()-1))),MAX(INDIRECT(ADDRESS(1,COLUMN())&amp;":"&amp;ADDRESS(ROW()-1,COLUMN())))+1,"")</f>
        <v>116</v>
      </c>
      <c r="Q117" s="18" t="str">
        <f ca="1">IFERROR(INDEX(xl_language[name],MATCH(ROW()-1,xl_search_language3[index],0)),"")</f>
        <v>Lower Sorbian (Germany)</v>
      </c>
      <c r="R117" s="18"/>
      <c r="S117" s="18">
        <f ca="1">IF(ISNUMBER(SEARCH(ps_search_language4,INDEX(xl_language[name],ROW()-1))),MAX(INDIRECT(ADDRESS(1,COLUMN())&amp;":"&amp;ADDRESS(ROW()-1,COLUMN())))+1,"")</f>
        <v>116</v>
      </c>
      <c r="T117" s="18" t="str">
        <f ca="1">IFERROR(INDEX(xl_language[name],MATCH(ROW()-1,xl_search_language4[index],0)),"")</f>
        <v>Lower Sorbian (Germany)</v>
      </c>
      <c r="U117" s="18"/>
      <c r="V117" s="18">
        <f ca="1">IF(ISNUMBER(SEARCH(ps_search_language5,INDEX(xl_language[name],ROW()-1))),MAX(INDIRECT(ADDRESS(1,COLUMN())&amp;":"&amp;ADDRESS(ROW()-1,COLUMN())))+1,"")</f>
        <v>116</v>
      </c>
      <c r="W117" s="18" t="str">
        <f ca="1">IFERROR(INDEX(xl_language[name],MATCH(ROW()-1,xl_search_language5[index],0)),"")</f>
        <v>Lower Sorbian (Germany)</v>
      </c>
      <c r="X117" s="18"/>
      <c r="Y117" s="18">
        <f ca="1">IF(ISNUMBER(SEARCH(ps_search_language6,INDEX(xl_language[name],ROW()-1))),MAX(INDIRECT(ADDRESS(1,COLUMN())&amp;":"&amp;ADDRESS(ROW()-1,COLUMN())))+1,"")</f>
        <v>116</v>
      </c>
      <c r="Z117" s="18" t="str">
        <f ca="1">IFERROR(INDEX(xl_language[name],MATCH(ROW()-1,xl_search_language6[index],0)),"")</f>
        <v>Lower Sorbian (Germany)</v>
      </c>
      <c r="AA117" s="18"/>
      <c r="AB117" s="18">
        <f ca="1">IF(ISNUMBER(SEARCH(ps_search_language7,INDEX(xl_language[name],ROW()-1))),MAX(INDIRECT(ADDRESS(1,COLUMN())&amp;":"&amp;ADDRESS(ROW()-1,COLUMN())))+1,"")</f>
        <v>116</v>
      </c>
      <c r="AC117" s="18" t="str">
        <f ca="1">IFERROR(INDEX(xl_language[name],MATCH(ROW()-1,xl_search_language7[index],0)),"")</f>
        <v>Lower Sorbian (Germany)</v>
      </c>
      <c r="AD117" s="18"/>
      <c r="AE117" s="18">
        <f ca="1">IF(ISNUMBER(SEARCH(ps_search_language8,INDEX(xl_language[name],ROW()-1))),MAX(INDIRECT(ADDRESS(1,COLUMN())&amp;":"&amp;ADDRESS(ROW()-1,COLUMN())))+1,"")</f>
        <v>116</v>
      </c>
      <c r="AF117" s="18" t="str">
        <f ca="1">IFERROR(INDEX(xl_language[name],MATCH(ROW()-1,xl_search_language8[index],0)),"")</f>
        <v>Lower Sorbian (Germany)</v>
      </c>
      <c r="AG117" s="18"/>
      <c r="AH117" s="18"/>
      <c r="AI117" s="18"/>
      <c r="AJ117" s="18"/>
      <c r="AK117" s="18"/>
      <c r="AL117" s="18"/>
      <c r="AM117" s="18"/>
    </row>
    <row r="118" spans="1:39">
      <c r="A118" s="18">
        <f ca="1">IF(ISNUMBER(SEARCH(ps_search_adnowcategory,INDEX(xl_project_category[address],ROW()-1))),MAX(INDIRECT(ADDRESS(1,COLUMN())&amp;":"&amp;ADDRESS(ROW()-1,COLUMN())))+1,"")</f>
        <v>117</v>
      </c>
      <c r="B118" s="18" t="str">
        <f ca="1">IFERROR(INDEX(xl_project_category[address],MATCH(ROW()-1,xl_search_adnowcategory[index],0)),"")</f>
        <v>FMCG\Personal Care\Toiletries\Hair Care\Styling</v>
      </c>
      <c r="C118" s="18"/>
      <c r="D118" s="18">
        <f t="shared" ca="1" si="2"/>
        <v>117</v>
      </c>
      <c r="E118" s="18" t="str">
        <f ca="1">IFERROR(INDEX(nr_ad_client_name,MATCH(ROW()-1,xl_search_adnowclientname[index],0)),"")</f>
        <v>Arch Chemicals</v>
      </c>
      <c r="F118" s="18"/>
      <c r="G118" s="18">
        <f t="shared" ca="1" si="3"/>
        <v>117</v>
      </c>
      <c r="H118" s="18" t="str">
        <f ca="1">IFERROR(INDEX(nr_ad_country,MATCH(ROW()-1,xl_search_adnowcountry[index],0)),"")</f>
        <v>Sri Lanka</v>
      </c>
      <c r="I118" s="18"/>
      <c r="J118" s="18">
        <f ca="1">IF(ISNUMBER(SEARCH(ps_search_country_name,INDEX(xl_country[name],ROW()-1))),MAX(INDIRECT(ADDRESS(1,COLUMN())&amp;":"&amp;ADDRESS(ROW()-1,COLUMN())))+1,"")</f>
        <v>117</v>
      </c>
      <c r="K118" s="18" t="str">
        <f ca="1">IFERROR(INDEX(xl_country[name],MATCH(ROW()-1,xl_search_country[index],0)),"")</f>
        <v>Turkey</v>
      </c>
      <c r="L118" s="18"/>
      <c r="M118" s="18">
        <f ca="1">IF(ISNUMBER(SEARCH(ps_search_language2,INDEX(xl_language[name],ROW()-1))),MAX(INDIRECT(ADDRESS(1,COLUMN())&amp;":"&amp;ADDRESS(ROW()-1,COLUMN())))+1,"")</f>
        <v>117</v>
      </c>
      <c r="N118" s="18" t="str">
        <f ca="1">IFERROR(INDEX(xl_language[name],MATCH(ROW()-1,xl_search_language2[index],0)),"")</f>
        <v>Luxembourgish (Luxembourg)</v>
      </c>
      <c r="O118" s="18"/>
      <c r="P118" s="18">
        <f ca="1">IF(ISNUMBER(SEARCH(ps_search_language3,INDEX(xl_language[name],ROW()-1))),MAX(INDIRECT(ADDRESS(1,COLUMN())&amp;":"&amp;ADDRESS(ROW()-1,COLUMN())))+1,"")</f>
        <v>117</v>
      </c>
      <c r="Q118" s="18" t="str">
        <f ca="1">IFERROR(INDEX(xl_language[name],MATCH(ROW()-1,xl_search_language3[index],0)),"")</f>
        <v>Luxembourgish (Luxembourg)</v>
      </c>
      <c r="R118" s="18"/>
      <c r="S118" s="18">
        <f ca="1">IF(ISNUMBER(SEARCH(ps_search_language4,INDEX(xl_language[name],ROW()-1))),MAX(INDIRECT(ADDRESS(1,COLUMN())&amp;":"&amp;ADDRESS(ROW()-1,COLUMN())))+1,"")</f>
        <v>117</v>
      </c>
      <c r="T118" s="18" t="str">
        <f ca="1">IFERROR(INDEX(xl_language[name],MATCH(ROW()-1,xl_search_language4[index],0)),"")</f>
        <v>Luxembourgish (Luxembourg)</v>
      </c>
      <c r="U118" s="18"/>
      <c r="V118" s="18">
        <f ca="1">IF(ISNUMBER(SEARCH(ps_search_language5,INDEX(xl_language[name],ROW()-1))),MAX(INDIRECT(ADDRESS(1,COLUMN())&amp;":"&amp;ADDRESS(ROW()-1,COLUMN())))+1,"")</f>
        <v>117</v>
      </c>
      <c r="W118" s="18" t="str">
        <f ca="1">IFERROR(INDEX(xl_language[name],MATCH(ROW()-1,xl_search_language5[index],0)),"")</f>
        <v>Luxembourgish (Luxembourg)</v>
      </c>
      <c r="X118" s="18"/>
      <c r="Y118" s="18">
        <f ca="1">IF(ISNUMBER(SEARCH(ps_search_language6,INDEX(xl_language[name],ROW()-1))),MAX(INDIRECT(ADDRESS(1,COLUMN())&amp;":"&amp;ADDRESS(ROW()-1,COLUMN())))+1,"")</f>
        <v>117</v>
      </c>
      <c r="Z118" s="18" t="str">
        <f ca="1">IFERROR(INDEX(xl_language[name],MATCH(ROW()-1,xl_search_language6[index],0)),"")</f>
        <v>Luxembourgish (Luxembourg)</v>
      </c>
      <c r="AA118" s="18"/>
      <c r="AB118" s="18">
        <f ca="1">IF(ISNUMBER(SEARCH(ps_search_language7,INDEX(xl_language[name],ROW()-1))),MAX(INDIRECT(ADDRESS(1,COLUMN())&amp;":"&amp;ADDRESS(ROW()-1,COLUMN())))+1,"")</f>
        <v>117</v>
      </c>
      <c r="AC118" s="18" t="str">
        <f ca="1">IFERROR(INDEX(xl_language[name],MATCH(ROW()-1,xl_search_language7[index],0)),"")</f>
        <v>Luxembourgish (Luxembourg)</v>
      </c>
      <c r="AD118" s="18"/>
      <c r="AE118" s="18">
        <f ca="1">IF(ISNUMBER(SEARCH(ps_search_language8,INDEX(xl_language[name],ROW()-1))),MAX(INDIRECT(ADDRESS(1,COLUMN())&amp;":"&amp;ADDRESS(ROW()-1,COLUMN())))+1,"")</f>
        <v>117</v>
      </c>
      <c r="AF118" s="18" t="str">
        <f ca="1">IFERROR(INDEX(xl_language[name],MATCH(ROW()-1,xl_search_language8[index],0)),"")</f>
        <v>Luxembourgish (Luxembourg)</v>
      </c>
      <c r="AG118" s="18"/>
      <c r="AH118" s="18"/>
      <c r="AI118" s="18"/>
      <c r="AJ118" s="18"/>
      <c r="AK118" s="18"/>
      <c r="AL118" s="18"/>
      <c r="AM118" s="18"/>
    </row>
    <row r="119" spans="1:39">
      <c r="A119" s="18">
        <f ca="1">IF(ISNUMBER(SEARCH(ps_search_adnowcategory,INDEX(xl_project_category[address],ROW()-1))),MAX(INDIRECT(ADDRESS(1,COLUMN())&amp;":"&amp;ADDRESS(ROW()-1,COLUMN())))+1,"")</f>
        <v>118</v>
      </c>
      <c r="B119" s="18" t="str">
        <f ca="1">IFERROR(INDEX(xl_project_category[address],MATCH(ROW()-1,xl_search_adnowcategory[index],0)),"")</f>
        <v>FMCG\Personal Care\Toiletries\Hair Removal</v>
      </c>
      <c r="C119" s="18"/>
      <c r="D119" s="18">
        <f t="shared" ca="1" si="2"/>
        <v>118</v>
      </c>
      <c r="E119" s="18" t="str">
        <f ca="1">IFERROR(INDEX(nr_ad_client_name,MATCH(ROW()-1,xl_search_adnowclientname[index],0)),"")</f>
        <v>ARCOR</v>
      </c>
      <c r="F119" s="18"/>
      <c r="G119" s="18">
        <f t="shared" ca="1" si="3"/>
        <v>118</v>
      </c>
      <c r="H119" s="18" t="str">
        <f ca="1">IFERROR(INDEX(nr_ad_country,MATCH(ROW()-1,xl_search_adnowcountry[index],0)),"")</f>
        <v>Sweden</v>
      </c>
      <c r="I119" s="18"/>
      <c r="J119" s="18">
        <f ca="1">IF(ISNUMBER(SEARCH(ps_search_country_name,INDEX(xl_country[name],ROW()-1))),MAX(INDIRECT(ADDRESS(1,COLUMN())&amp;":"&amp;ADDRESS(ROW()-1,COLUMN())))+1,"")</f>
        <v>118</v>
      </c>
      <c r="K119" s="18" t="str">
        <f ca="1">IFERROR(INDEX(xl_country[name],MATCH(ROW()-1,xl_search_country[index],0)),"")</f>
        <v>Turkmenistan</v>
      </c>
      <c r="L119" s="18"/>
      <c r="M119" s="18">
        <f ca="1">IF(ISNUMBER(SEARCH(ps_search_language2,INDEX(xl_language[name],ROW()-1))),MAX(INDIRECT(ADDRESS(1,COLUMN())&amp;":"&amp;ADDRESS(ROW()-1,COLUMN())))+1,"")</f>
        <v>118</v>
      </c>
      <c r="N119" s="18" t="str">
        <f ca="1">IFERROR(INDEX(xl_language[name],MATCH(ROW()-1,xl_search_language2[index],0)),"")</f>
        <v>Macedonian (Former Yugoslav Republic of Macedonia)</v>
      </c>
      <c r="O119" s="18"/>
      <c r="P119" s="18">
        <f ca="1">IF(ISNUMBER(SEARCH(ps_search_language3,INDEX(xl_language[name],ROW()-1))),MAX(INDIRECT(ADDRESS(1,COLUMN())&amp;":"&amp;ADDRESS(ROW()-1,COLUMN())))+1,"")</f>
        <v>118</v>
      </c>
      <c r="Q119" s="18" t="str">
        <f ca="1">IFERROR(INDEX(xl_language[name],MATCH(ROW()-1,xl_search_language3[index],0)),"")</f>
        <v>Macedonian (Former Yugoslav Republic of Macedonia)</v>
      </c>
      <c r="R119" s="18"/>
      <c r="S119" s="18">
        <f ca="1">IF(ISNUMBER(SEARCH(ps_search_language4,INDEX(xl_language[name],ROW()-1))),MAX(INDIRECT(ADDRESS(1,COLUMN())&amp;":"&amp;ADDRESS(ROW()-1,COLUMN())))+1,"")</f>
        <v>118</v>
      </c>
      <c r="T119" s="18" t="str">
        <f ca="1">IFERROR(INDEX(xl_language[name],MATCH(ROW()-1,xl_search_language4[index],0)),"")</f>
        <v>Macedonian (Former Yugoslav Republic of Macedonia)</v>
      </c>
      <c r="U119" s="18"/>
      <c r="V119" s="18">
        <f ca="1">IF(ISNUMBER(SEARCH(ps_search_language5,INDEX(xl_language[name],ROW()-1))),MAX(INDIRECT(ADDRESS(1,COLUMN())&amp;":"&amp;ADDRESS(ROW()-1,COLUMN())))+1,"")</f>
        <v>118</v>
      </c>
      <c r="W119" s="18" t="str">
        <f ca="1">IFERROR(INDEX(xl_language[name],MATCH(ROW()-1,xl_search_language5[index],0)),"")</f>
        <v>Macedonian (Former Yugoslav Republic of Macedonia)</v>
      </c>
      <c r="X119" s="18"/>
      <c r="Y119" s="18">
        <f ca="1">IF(ISNUMBER(SEARCH(ps_search_language6,INDEX(xl_language[name],ROW()-1))),MAX(INDIRECT(ADDRESS(1,COLUMN())&amp;":"&amp;ADDRESS(ROW()-1,COLUMN())))+1,"")</f>
        <v>118</v>
      </c>
      <c r="Z119" s="18" t="str">
        <f ca="1">IFERROR(INDEX(xl_language[name],MATCH(ROW()-1,xl_search_language6[index],0)),"")</f>
        <v>Macedonian (Former Yugoslav Republic of Macedonia)</v>
      </c>
      <c r="AA119" s="18"/>
      <c r="AB119" s="18">
        <f ca="1">IF(ISNUMBER(SEARCH(ps_search_language7,INDEX(xl_language[name],ROW()-1))),MAX(INDIRECT(ADDRESS(1,COLUMN())&amp;":"&amp;ADDRESS(ROW()-1,COLUMN())))+1,"")</f>
        <v>118</v>
      </c>
      <c r="AC119" s="18" t="str">
        <f ca="1">IFERROR(INDEX(xl_language[name],MATCH(ROW()-1,xl_search_language7[index],0)),"")</f>
        <v>Macedonian (Former Yugoslav Republic of Macedonia)</v>
      </c>
      <c r="AD119" s="18"/>
      <c r="AE119" s="18">
        <f ca="1">IF(ISNUMBER(SEARCH(ps_search_language8,INDEX(xl_language[name],ROW()-1))),MAX(INDIRECT(ADDRESS(1,COLUMN())&amp;":"&amp;ADDRESS(ROW()-1,COLUMN())))+1,"")</f>
        <v>118</v>
      </c>
      <c r="AF119" s="18" t="str">
        <f ca="1">IFERROR(INDEX(xl_language[name],MATCH(ROW()-1,xl_search_language8[index],0)),"")</f>
        <v>Macedonian (Former Yugoslav Republic of Macedonia)</v>
      </c>
      <c r="AG119" s="18"/>
      <c r="AH119" s="18"/>
      <c r="AI119" s="18"/>
      <c r="AJ119" s="18"/>
      <c r="AK119" s="18"/>
      <c r="AL119" s="18"/>
      <c r="AM119" s="18"/>
    </row>
    <row r="120" spans="1:39">
      <c r="A120" s="18">
        <f ca="1">IF(ISNUMBER(SEARCH(ps_search_adnowcategory,INDEX(xl_project_category[address],ROW()-1))),MAX(INDIRECT(ADDRESS(1,COLUMN())&amp;":"&amp;ADDRESS(ROW()-1,COLUMN())))+1,"")</f>
        <v>119</v>
      </c>
      <c r="B120" s="18" t="str">
        <f ca="1">IFERROR(INDEX(xl_project_category[address],MATCH(ROW()-1,xl_search_adnowcategory[index],0)),"")</f>
        <v>FMCG\Personal Care\Toiletries\Oral Care</v>
      </c>
      <c r="C120" s="18"/>
      <c r="D120" s="18">
        <f t="shared" ca="1" si="2"/>
        <v>119</v>
      </c>
      <c r="E120" s="18" t="str">
        <f ca="1">IFERROR(INDEX(nr_ad_client_name,MATCH(ROW()-1,xl_search_adnowclientname[index],0)),"")</f>
        <v>Arena</v>
      </c>
      <c r="F120" s="18"/>
      <c r="G120" s="18">
        <f t="shared" ca="1" si="3"/>
        <v>119</v>
      </c>
      <c r="H120" s="18" t="str">
        <f ca="1">IFERROR(INDEX(nr_ad_country,MATCH(ROW()-1,xl_search_adnowcountry[index],0)),"")</f>
        <v>Switzerland</v>
      </c>
      <c r="I120" s="18"/>
      <c r="J120" s="18">
        <f ca="1">IF(ISNUMBER(SEARCH(ps_search_country_name,INDEX(xl_country[name],ROW()-1))),MAX(INDIRECT(ADDRESS(1,COLUMN())&amp;":"&amp;ADDRESS(ROW()-1,COLUMN())))+1,"")</f>
        <v>119</v>
      </c>
      <c r="K120" s="18" t="str">
        <f ca="1">IFERROR(INDEX(xl_country[name],MATCH(ROW()-1,xl_search_country[index],0)),"")</f>
        <v>United Arab Emirates</v>
      </c>
      <c r="L120" s="18"/>
      <c r="M120" s="18">
        <f ca="1">IF(ISNUMBER(SEARCH(ps_search_language2,INDEX(xl_language[name],ROW()-1))),MAX(INDIRECT(ADDRESS(1,COLUMN())&amp;":"&amp;ADDRESS(ROW()-1,COLUMN())))+1,"")</f>
        <v>119</v>
      </c>
      <c r="N120" s="18" t="str">
        <f ca="1">IFERROR(INDEX(xl_language[name],MATCH(ROW()-1,xl_search_language2[index],0)),"")</f>
        <v>Malay (Brunei Darussalam)</v>
      </c>
      <c r="O120" s="18"/>
      <c r="P120" s="18">
        <f ca="1">IF(ISNUMBER(SEARCH(ps_search_language3,INDEX(xl_language[name],ROW()-1))),MAX(INDIRECT(ADDRESS(1,COLUMN())&amp;":"&amp;ADDRESS(ROW()-1,COLUMN())))+1,"")</f>
        <v>119</v>
      </c>
      <c r="Q120" s="18" t="str">
        <f ca="1">IFERROR(INDEX(xl_language[name],MATCH(ROW()-1,xl_search_language3[index],0)),"")</f>
        <v>Malay (Brunei Darussalam)</v>
      </c>
      <c r="R120" s="18"/>
      <c r="S120" s="18">
        <f ca="1">IF(ISNUMBER(SEARCH(ps_search_language4,INDEX(xl_language[name],ROW()-1))),MAX(INDIRECT(ADDRESS(1,COLUMN())&amp;":"&amp;ADDRESS(ROW()-1,COLUMN())))+1,"")</f>
        <v>119</v>
      </c>
      <c r="T120" s="18" t="str">
        <f ca="1">IFERROR(INDEX(xl_language[name],MATCH(ROW()-1,xl_search_language4[index],0)),"")</f>
        <v>Malay (Brunei Darussalam)</v>
      </c>
      <c r="U120" s="18"/>
      <c r="V120" s="18">
        <f ca="1">IF(ISNUMBER(SEARCH(ps_search_language5,INDEX(xl_language[name],ROW()-1))),MAX(INDIRECT(ADDRESS(1,COLUMN())&amp;":"&amp;ADDRESS(ROW()-1,COLUMN())))+1,"")</f>
        <v>119</v>
      </c>
      <c r="W120" s="18" t="str">
        <f ca="1">IFERROR(INDEX(xl_language[name],MATCH(ROW()-1,xl_search_language5[index],0)),"")</f>
        <v>Malay (Brunei Darussalam)</v>
      </c>
      <c r="X120" s="18"/>
      <c r="Y120" s="18">
        <f ca="1">IF(ISNUMBER(SEARCH(ps_search_language6,INDEX(xl_language[name],ROW()-1))),MAX(INDIRECT(ADDRESS(1,COLUMN())&amp;":"&amp;ADDRESS(ROW()-1,COLUMN())))+1,"")</f>
        <v>119</v>
      </c>
      <c r="Z120" s="18" t="str">
        <f ca="1">IFERROR(INDEX(xl_language[name],MATCH(ROW()-1,xl_search_language6[index],0)),"")</f>
        <v>Malay (Brunei Darussalam)</v>
      </c>
      <c r="AA120" s="18"/>
      <c r="AB120" s="18">
        <f ca="1">IF(ISNUMBER(SEARCH(ps_search_language7,INDEX(xl_language[name],ROW()-1))),MAX(INDIRECT(ADDRESS(1,COLUMN())&amp;":"&amp;ADDRESS(ROW()-1,COLUMN())))+1,"")</f>
        <v>119</v>
      </c>
      <c r="AC120" s="18" t="str">
        <f ca="1">IFERROR(INDEX(xl_language[name],MATCH(ROW()-1,xl_search_language7[index],0)),"")</f>
        <v>Malay (Brunei Darussalam)</v>
      </c>
      <c r="AD120" s="18"/>
      <c r="AE120" s="18">
        <f ca="1">IF(ISNUMBER(SEARCH(ps_search_language8,INDEX(xl_language[name],ROW()-1))),MAX(INDIRECT(ADDRESS(1,COLUMN())&amp;":"&amp;ADDRESS(ROW()-1,COLUMN())))+1,"")</f>
        <v>119</v>
      </c>
      <c r="AF120" s="18" t="str">
        <f ca="1">IFERROR(INDEX(xl_language[name],MATCH(ROW()-1,xl_search_language8[index],0)),"")</f>
        <v>Malay (Brunei Darussalam)</v>
      </c>
      <c r="AG120" s="18"/>
      <c r="AH120" s="18"/>
      <c r="AI120" s="18"/>
      <c r="AJ120" s="18"/>
      <c r="AK120" s="18"/>
      <c r="AL120" s="18"/>
      <c r="AM120" s="18"/>
    </row>
    <row r="121" spans="1:39">
      <c r="A121" s="18">
        <f ca="1">IF(ISNUMBER(SEARCH(ps_search_adnowcategory,INDEX(xl_project_category[address],ROW()-1))),MAX(INDIRECT(ADDRESS(1,COLUMN())&amp;":"&amp;ADDRESS(ROW()-1,COLUMN())))+1,"")</f>
        <v>120</v>
      </c>
      <c r="B121" s="18" t="str">
        <f ca="1">IFERROR(INDEX(xl_project_category[address],MATCH(ROW()-1,xl_search_adnowcategory[index],0)),"")</f>
        <v>FMCG\Personal Care\Toiletries\Oral Care\Dental Gum</v>
      </c>
      <c r="C121" s="18"/>
      <c r="D121" s="18">
        <f t="shared" ca="1" si="2"/>
        <v>120</v>
      </c>
      <c r="E121" s="18" t="str">
        <f ca="1">IFERROR(INDEX(nr_ad_client_name,MATCH(ROW()-1,xl_search_adnowclientname[index],0)),"")</f>
        <v>Argos</v>
      </c>
      <c r="F121" s="18"/>
      <c r="G121" s="18">
        <f t="shared" ca="1" si="3"/>
        <v>120</v>
      </c>
      <c r="H121" s="18" t="str">
        <f ca="1">IFERROR(INDEX(nr_ad_country,MATCH(ROW()-1,xl_search_adnowcountry[index],0)),"")</f>
        <v>Syria</v>
      </c>
      <c r="I121" s="18"/>
      <c r="J121" s="18">
        <f ca="1">IF(ISNUMBER(SEARCH(ps_search_country_name,INDEX(xl_country[name],ROW()-1))),MAX(INDIRECT(ADDRESS(1,COLUMN())&amp;":"&amp;ADDRESS(ROW()-1,COLUMN())))+1,"")</f>
        <v>120</v>
      </c>
      <c r="K121" s="18" t="str">
        <f ca="1">IFERROR(INDEX(xl_country[name],MATCH(ROW()-1,xl_search_country[index],0)),"")</f>
        <v>Ukraine</v>
      </c>
      <c r="L121" s="18"/>
      <c r="M121" s="18">
        <f ca="1">IF(ISNUMBER(SEARCH(ps_search_language2,INDEX(xl_language[name],ROW()-1))),MAX(INDIRECT(ADDRESS(1,COLUMN())&amp;":"&amp;ADDRESS(ROW()-1,COLUMN())))+1,"")</f>
        <v>120</v>
      </c>
      <c r="N121" s="18" t="str">
        <f ca="1">IFERROR(INDEX(xl_language[name],MATCH(ROW()-1,xl_search_language2[index],0)),"")</f>
        <v>Malay (Malaysia)</v>
      </c>
      <c r="O121" s="18"/>
      <c r="P121" s="18">
        <f ca="1">IF(ISNUMBER(SEARCH(ps_search_language3,INDEX(xl_language[name],ROW()-1))),MAX(INDIRECT(ADDRESS(1,COLUMN())&amp;":"&amp;ADDRESS(ROW()-1,COLUMN())))+1,"")</f>
        <v>120</v>
      </c>
      <c r="Q121" s="18" t="str">
        <f ca="1">IFERROR(INDEX(xl_language[name],MATCH(ROW()-1,xl_search_language3[index],0)),"")</f>
        <v>Malay (Malaysia)</v>
      </c>
      <c r="R121" s="18"/>
      <c r="S121" s="18">
        <f ca="1">IF(ISNUMBER(SEARCH(ps_search_language4,INDEX(xl_language[name],ROW()-1))),MAX(INDIRECT(ADDRESS(1,COLUMN())&amp;":"&amp;ADDRESS(ROW()-1,COLUMN())))+1,"")</f>
        <v>120</v>
      </c>
      <c r="T121" s="18" t="str">
        <f ca="1">IFERROR(INDEX(xl_language[name],MATCH(ROW()-1,xl_search_language4[index],0)),"")</f>
        <v>Malay (Malaysia)</v>
      </c>
      <c r="U121" s="18"/>
      <c r="V121" s="18">
        <f ca="1">IF(ISNUMBER(SEARCH(ps_search_language5,INDEX(xl_language[name],ROW()-1))),MAX(INDIRECT(ADDRESS(1,COLUMN())&amp;":"&amp;ADDRESS(ROW()-1,COLUMN())))+1,"")</f>
        <v>120</v>
      </c>
      <c r="W121" s="18" t="str">
        <f ca="1">IFERROR(INDEX(xl_language[name],MATCH(ROW()-1,xl_search_language5[index],0)),"")</f>
        <v>Malay (Malaysia)</v>
      </c>
      <c r="X121" s="18"/>
      <c r="Y121" s="18">
        <f ca="1">IF(ISNUMBER(SEARCH(ps_search_language6,INDEX(xl_language[name],ROW()-1))),MAX(INDIRECT(ADDRESS(1,COLUMN())&amp;":"&amp;ADDRESS(ROW()-1,COLUMN())))+1,"")</f>
        <v>120</v>
      </c>
      <c r="Z121" s="18" t="str">
        <f ca="1">IFERROR(INDEX(xl_language[name],MATCH(ROW()-1,xl_search_language6[index],0)),"")</f>
        <v>Malay (Malaysia)</v>
      </c>
      <c r="AA121" s="18"/>
      <c r="AB121" s="18">
        <f ca="1">IF(ISNUMBER(SEARCH(ps_search_language7,INDEX(xl_language[name],ROW()-1))),MAX(INDIRECT(ADDRESS(1,COLUMN())&amp;":"&amp;ADDRESS(ROW()-1,COLUMN())))+1,"")</f>
        <v>120</v>
      </c>
      <c r="AC121" s="18" t="str">
        <f ca="1">IFERROR(INDEX(xl_language[name],MATCH(ROW()-1,xl_search_language7[index],0)),"")</f>
        <v>Malay (Malaysia)</v>
      </c>
      <c r="AD121" s="18"/>
      <c r="AE121" s="18">
        <f ca="1">IF(ISNUMBER(SEARCH(ps_search_language8,INDEX(xl_language[name],ROW()-1))),MAX(INDIRECT(ADDRESS(1,COLUMN())&amp;":"&amp;ADDRESS(ROW()-1,COLUMN())))+1,"")</f>
        <v>120</v>
      </c>
      <c r="AF121" s="18" t="str">
        <f ca="1">IFERROR(INDEX(xl_language[name],MATCH(ROW()-1,xl_search_language8[index],0)),"")</f>
        <v>Malay (Malaysia)</v>
      </c>
      <c r="AG121" s="18"/>
      <c r="AH121" s="18"/>
      <c r="AI121" s="18"/>
      <c r="AJ121" s="18"/>
      <c r="AK121" s="18"/>
      <c r="AL121" s="18"/>
      <c r="AM121" s="18"/>
    </row>
    <row r="122" spans="1:39">
      <c r="A122" s="18">
        <f ca="1">IF(ISNUMBER(SEARCH(ps_search_adnowcategory,INDEX(xl_project_category[address],ROW()-1))),MAX(INDIRECT(ADDRESS(1,COLUMN())&amp;":"&amp;ADDRESS(ROW()-1,COLUMN())))+1,"")</f>
        <v>121</v>
      </c>
      <c r="B122" s="18" t="str">
        <f ca="1">IFERROR(INDEX(xl_project_category[address],MATCH(ROW()-1,xl_search_adnowcategory[index],0)),"")</f>
        <v>FMCG\Personal Care\Toiletries\Oral Care\Denture Care</v>
      </c>
      <c r="C122" s="18"/>
      <c r="D122" s="18">
        <f t="shared" ca="1" si="2"/>
        <v>121</v>
      </c>
      <c r="E122" s="18" t="str">
        <f ca="1">IFERROR(INDEX(nr_ad_client_name,MATCH(ROW()-1,xl_search_adnowclientname[index],0)),"")</f>
        <v>Arias Mantequerias</v>
      </c>
      <c r="F122" s="18"/>
      <c r="G122" s="18">
        <f t="shared" ca="1" si="3"/>
        <v>121</v>
      </c>
      <c r="H122" s="18" t="str">
        <f ca="1">IFERROR(INDEX(nr_ad_country,MATCH(ROW()-1,xl_search_adnowcountry[index],0)),"")</f>
        <v>Taiwan</v>
      </c>
      <c r="I122" s="18"/>
      <c r="J122" s="18">
        <f ca="1">IF(ISNUMBER(SEARCH(ps_search_country_name,INDEX(xl_country[name],ROW()-1))),MAX(INDIRECT(ADDRESS(1,COLUMN())&amp;":"&amp;ADDRESS(ROW()-1,COLUMN())))+1,"")</f>
        <v>121</v>
      </c>
      <c r="K122" s="18" t="str">
        <f ca="1">IFERROR(INDEX(xl_country[name],MATCH(ROW()-1,xl_search_country[index],0)),"")</f>
        <v>United Kingdom</v>
      </c>
      <c r="L122" s="18"/>
      <c r="M122" s="18">
        <f ca="1">IF(ISNUMBER(SEARCH(ps_search_language2,INDEX(xl_language[name],ROW()-1))),MAX(INDIRECT(ADDRESS(1,COLUMN())&amp;":"&amp;ADDRESS(ROW()-1,COLUMN())))+1,"")</f>
        <v>121</v>
      </c>
      <c r="N122" s="18" t="str">
        <f ca="1">IFERROR(INDEX(xl_language[name],MATCH(ROW()-1,xl_search_language2[index],0)),"")</f>
        <v>Malayalam (India)</v>
      </c>
      <c r="O122" s="18"/>
      <c r="P122" s="18">
        <f ca="1">IF(ISNUMBER(SEARCH(ps_search_language3,INDEX(xl_language[name],ROW()-1))),MAX(INDIRECT(ADDRESS(1,COLUMN())&amp;":"&amp;ADDRESS(ROW()-1,COLUMN())))+1,"")</f>
        <v>121</v>
      </c>
      <c r="Q122" s="18" t="str">
        <f ca="1">IFERROR(INDEX(xl_language[name],MATCH(ROW()-1,xl_search_language3[index],0)),"")</f>
        <v>Malayalam (India)</v>
      </c>
      <c r="R122" s="18"/>
      <c r="S122" s="18">
        <f ca="1">IF(ISNUMBER(SEARCH(ps_search_language4,INDEX(xl_language[name],ROW()-1))),MAX(INDIRECT(ADDRESS(1,COLUMN())&amp;":"&amp;ADDRESS(ROW()-1,COLUMN())))+1,"")</f>
        <v>121</v>
      </c>
      <c r="T122" s="18" t="str">
        <f ca="1">IFERROR(INDEX(xl_language[name],MATCH(ROW()-1,xl_search_language4[index],0)),"")</f>
        <v>Malayalam (India)</v>
      </c>
      <c r="U122" s="18"/>
      <c r="V122" s="18">
        <f ca="1">IF(ISNUMBER(SEARCH(ps_search_language5,INDEX(xl_language[name],ROW()-1))),MAX(INDIRECT(ADDRESS(1,COLUMN())&amp;":"&amp;ADDRESS(ROW()-1,COLUMN())))+1,"")</f>
        <v>121</v>
      </c>
      <c r="W122" s="18" t="str">
        <f ca="1">IFERROR(INDEX(xl_language[name],MATCH(ROW()-1,xl_search_language5[index],0)),"")</f>
        <v>Malayalam (India)</v>
      </c>
      <c r="X122" s="18"/>
      <c r="Y122" s="18">
        <f ca="1">IF(ISNUMBER(SEARCH(ps_search_language6,INDEX(xl_language[name],ROW()-1))),MAX(INDIRECT(ADDRESS(1,COLUMN())&amp;":"&amp;ADDRESS(ROW()-1,COLUMN())))+1,"")</f>
        <v>121</v>
      </c>
      <c r="Z122" s="18" t="str">
        <f ca="1">IFERROR(INDEX(xl_language[name],MATCH(ROW()-1,xl_search_language6[index],0)),"")</f>
        <v>Malayalam (India)</v>
      </c>
      <c r="AA122" s="18"/>
      <c r="AB122" s="18">
        <f ca="1">IF(ISNUMBER(SEARCH(ps_search_language7,INDEX(xl_language[name],ROW()-1))),MAX(INDIRECT(ADDRESS(1,COLUMN())&amp;":"&amp;ADDRESS(ROW()-1,COLUMN())))+1,"")</f>
        <v>121</v>
      </c>
      <c r="AC122" s="18" t="str">
        <f ca="1">IFERROR(INDEX(xl_language[name],MATCH(ROW()-1,xl_search_language7[index],0)),"")</f>
        <v>Malayalam (India)</v>
      </c>
      <c r="AD122" s="18"/>
      <c r="AE122" s="18">
        <f ca="1">IF(ISNUMBER(SEARCH(ps_search_language8,INDEX(xl_language[name],ROW()-1))),MAX(INDIRECT(ADDRESS(1,COLUMN())&amp;":"&amp;ADDRESS(ROW()-1,COLUMN())))+1,"")</f>
        <v>121</v>
      </c>
      <c r="AF122" s="18" t="str">
        <f ca="1">IFERROR(INDEX(xl_language[name],MATCH(ROW()-1,xl_search_language8[index],0)),"")</f>
        <v>Malayalam (India)</v>
      </c>
      <c r="AG122" s="18"/>
      <c r="AH122" s="18"/>
      <c r="AI122" s="18"/>
      <c r="AJ122" s="18"/>
      <c r="AK122" s="18"/>
      <c r="AL122" s="18"/>
      <c r="AM122" s="18"/>
    </row>
    <row r="123" spans="1:39">
      <c r="A123" s="18">
        <f ca="1">IF(ISNUMBER(SEARCH(ps_search_adnowcategory,INDEX(xl_project_category[address],ROW()-1))),MAX(INDIRECT(ADDRESS(1,COLUMN())&amp;":"&amp;ADDRESS(ROW()-1,COLUMN())))+1,"")</f>
        <v>122</v>
      </c>
      <c r="B123" s="18" t="str">
        <f ca="1">IFERROR(INDEX(xl_project_category[address],MATCH(ROW()-1,xl_search_adnowcategory[index],0)),"")</f>
        <v>FMCG\Personal Care\Toiletries\Oral Care\Mouthwash</v>
      </c>
      <c r="C123" s="18"/>
      <c r="D123" s="18">
        <f t="shared" ca="1" si="2"/>
        <v>122</v>
      </c>
      <c r="E123" s="18" t="str">
        <f ca="1">IFERROR(INDEX(nr_ad_client_name,MATCH(ROW()-1,xl_search_adnowclientname[index],0)),"")</f>
        <v>Arla Foods</v>
      </c>
      <c r="F123" s="18"/>
      <c r="G123" s="18">
        <f t="shared" ca="1" si="3"/>
        <v>122</v>
      </c>
      <c r="H123" s="18" t="str">
        <f ca="1">IFERROR(INDEX(nr_ad_country,MATCH(ROW()-1,xl_search_adnowcountry[index],0)),"")</f>
        <v>Tanzania</v>
      </c>
      <c r="I123" s="18"/>
      <c r="J123" s="18">
        <f ca="1">IF(ISNUMBER(SEARCH(ps_search_country_name,INDEX(xl_country[name],ROW()-1))),MAX(INDIRECT(ADDRESS(1,COLUMN())&amp;":"&amp;ADDRESS(ROW()-1,COLUMN())))+1,"")</f>
        <v>122</v>
      </c>
      <c r="K123" s="18" t="str">
        <f ca="1">IFERROR(INDEX(xl_country[name],MATCH(ROW()-1,xl_search_country[index],0)),"")</f>
        <v>USA</v>
      </c>
      <c r="L123" s="18"/>
      <c r="M123" s="18">
        <f ca="1">IF(ISNUMBER(SEARCH(ps_search_language2,INDEX(xl_language[name],ROW()-1))),MAX(INDIRECT(ADDRESS(1,COLUMN())&amp;":"&amp;ADDRESS(ROW()-1,COLUMN())))+1,"")</f>
        <v>122</v>
      </c>
      <c r="N123" s="18" t="str">
        <f ca="1">IFERROR(INDEX(xl_language[name],MATCH(ROW()-1,xl_search_language2[index],0)),"")</f>
        <v>Maltese (Malta)</v>
      </c>
      <c r="O123" s="18"/>
      <c r="P123" s="18">
        <f ca="1">IF(ISNUMBER(SEARCH(ps_search_language3,INDEX(xl_language[name],ROW()-1))),MAX(INDIRECT(ADDRESS(1,COLUMN())&amp;":"&amp;ADDRESS(ROW()-1,COLUMN())))+1,"")</f>
        <v>122</v>
      </c>
      <c r="Q123" s="18" t="str">
        <f ca="1">IFERROR(INDEX(xl_language[name],MATCH(ROW()-1,xl_search_language3[index],0)),"")</f>
        <v>Maltese (Malta)</v>
      </c>
      <c r="R123" s="18"/>
      <c r="S123" s="18">
        <f ca="1">IF(ISNUMBER(SEARCH(ps_search_language4,INDEX(xl_language[name],ROW()-1))),MAX(INDIRECT(ADDRESS(1,COLUMN())&amp;":"&amp;ADDRESS(ROW()-1,COLUMN())))+1,"")</f>
        <v>122</v>
      </c>
      <c r="T123" s="18" t="str">
        <f ca="1">IFERROR(INDEX(xl_language[name],MATCH(ROW()-1,xl_search_language4[index],0)),"")</f>
        <v>Maltese (Malta)</v>
      </c>
      <c r="U123" s="18"/>
      <c r="V123" s="18">
        <f ca="1">IF(ISNUMBER(SEARCH(ps_search_language5,INDEX(xl_language[name],ROW()-1))),MAX(INDIRECT(ADDRESS(1,COLUMN())&amp;":"&amp;ADDRESS(ROW()-1,COLUMN())))+1,"")</f>
        <v>122</v>
      </c>
      <c r="W123" s="18" t="str">
        <f ca="1">IFERROR(INDEX(xl_language[name],MATCH(ROW()-1,xl_search_language5[index],0)),"")</f>
        <v>Maltese (Malta)</v>
      </c>
      <c r="X123" s="18"/>
      <c r="Y123" s="18">
        <f ca="1">IF(ISNUMBER(SEARCH(ps_search_language6,INDEX(xl_language[name],ROW()-1))),MAX(INDIRECT(ADDRESS(1,COLUMN())&amp;":"&amp;ADDRESS(ROW()-1,COLUMN())))+1,"")</f>
        <v>122</v>
      </c>
      <c r="Z123" s="18" t="str">
        <f ca="1">IFERROR(INDEX(xl_language[name],MATCH(ROW()-1,xl_search_language6[index],0)),"")</f>
        <v>Maltese (Malta)</v>
      </c>
      <c r="AA123" s="18"/>
      <c r="AB123" s="18">
        <f ca="1">IF(ISNUMBER(SEARCH(ps_search_language7,INDEX(xl_language[name],ROW()-1))),MAX(INDIRECT(ADDRESS(1,COLUMN())&amp;":"&amp;ADDRESS(ROW()-1,COLUMN())))+1,"")</f>
        <v>122</v>
      </c>
      <c r="AC123" s="18" t="str">
        <f ca="1">IFERROR(INDEX(xl_language[name],MATCH(ROW()-1,xl_search_language7[index],0)),"")</f>
        <v>Maltese (Malta)</v>
      </c>
      <c r="AD123" s="18"/>
      <c r="AE123" s="18">
        <f ca="1">IF(ISNUMBER(SEARCH(ps_search_language8,INDEX(xl_language[name],ROW()-1))),MAX(INDIRECT(ADDRESS(1,COLUMN())&amp;":"&amp;ADDRESS(ROW()-1,COLUMN())))+1,"")</f>
        <v>122</v>
      </c>
      <c r="AF123" s="18" t="str">
        <f ca="1">IFERROR(INDEX(xl_language[name],MATCH(ROW()-1,xl_search_language8[index],0)),"")</f>
        <v>Maltese (Malta)</v>
      </c>
      <c r="AG123" s="18"/>
      <c r="AH123" s="18"/>
      <c r="AI123" s="18"/>
      <c r="AJ123" s="18"/>
      <c r="AK123" s="18"/>
      <c r="AL123" s="18"/>
      <c r="AM123" s="18"/>
    </row>
    <row r="124" spans="1:39">
      <c r="A124" s="18">
        <f ca="1">IF(ISNUMBER(SEARCH(ps_search_adnowcategory,INDEX(xl_project_category[address],ROW()-1))),MAX(INDIRECT(ADDRESS(1,COLUMN())&amp;":"&amp;ADDRESS(ROW()-1,COLUMN())))+1,"")</f>
        <v>123</v>
      </c>
      <c r="B124" s="18" t="str">
        <f ca="1">IFERROR(INDEX(xl_project_category[address],MATCH(ROW()-1,xl_search_adnowcategory[index],0)),"")</f>
        <v>FMCG\Personal Care\Toiletries\Oral Care\Toothbrushes Electric</v>
      </c>
      <c r="C124" s="18"/>
      <c r="D124" s="18">
        <f t="shared" ca="1" si="2"/>
        <v>123</v>
      </c>
      <c r="E124" s="18" t="str">
        <f ca="1">IFERROR(INDEX(nr_ad_client_name,MATCH(ROW()-1,xl_search_adnowclientname[index],0)),"")</f>
        <v>Armstrong</v>
      </c>
      <c r="F124" s="18"/>
      <c r="G124" s="18">
        <f t="shared" ca="1" si="3"/>
        <v>123</v>
      </c>
      <c r="H124" s="18" t="str">
        <f ca="1">IFERROR(INDEX(nr_ad_country,MATCH(ROW()-1,xl_search_adnowcountry[index],0)),"")</f>
        <v>Thailand</v>
      </c>
      <c r="I124" s="18"/>
      <c r="J124" s="18">
        <f ca="1">IF(ISNUMBER(SEARCH(ps_search_country_name,INDEX(xl_country[name],ROW()-1))),MAX(INDIRECT(ADDRESS(1,COLUMN())&amp;":"&amp;ADDRESS(ROW()-1,COLUMN())))+1,"")</f>
        <v>123</v>
      </c>
      <c r="K124" s="18" t="str">
        <f ca="1">IFERROR(INDEX(xl_country[name],MATCH(ROW()-1,xl_search_country[index],0)),"")</f>
        <v>Uruguay</v>
      </c>
      <c r="L124" s="18"/>
      <c r="M124" s="18">
        <f ca="1">IF(ISNUMBER(SEARCH(ps_search_language2,INDEX(xl_language[name],ROW()-1))),MAX(INDIRECT(ADDRESS(1,COLUMN())&amp;":"&amp;ADDRESS(ROW()-1,COLUMN())))+1,"")</f>
        <v>123</v>
      </c>
      <c r="N124" s="18" t="str">
        <f ca="1">IFERROR(INDEX(xl_language[name],MATCH(ROW()-1,xl_search_language2[index],0)),"")</f>
        <v>Maori (New Zealand)</v>
      </c>
      <c r="O124" s="18"/>
      <c r="P124" s="18">
        <f ca="1">IF(ISNUMBER(SEARCH(ps_search_language3,INDEX(xl_language[name],ROW()-1))),MAX(INDIRECT(ADDRESS(1,COLUMN())&amp;":"&amp;ADDRESS(ROW()-1,COLUMN())))+1,"")</f>
        <v>123</v>
      </c>
      <c r="Q124" s="18" t="str">
        <f ca="1">IFERROR(INDEX(xl_language[name],MATCH(ROW()-1,xl_search_language3[index],0)),"")</f>
        <v>Maori (New Zealand)</v>
      </c>
      <c r="R124" s="18"/>
      <c r="S124" s="18">
        <f ca="1">IF(ISNUMBER(SEARCH(ps_search_language4,INDEX(xl_language[name],ROW()-1))),MAX(INDIRECT(ADDRESS(1,COLUMN())&amp;":"&amp;ADDRESS(ROW()-1,COLUMN())))+1,"")</f>
        <v>123</v>
      </c>
      <c r="T124" s="18" t="str">
        <f ca="1">IFERROR(INDEX(xl_language[name],MATCH(ROW()-1,xl_search_language4[index],0)),"")</f>
        <v>Maori (New Zealand)</v>
      </c>
      <c r="U124" s="18"/>
      <c r="V124" s="18">
        <f ca="1">IF(ISNUMBER(SEARCH(ps_search_language5,INDEX(xl_language[name],ROW()-1))),MAX(INDIRECT(ADDRESS(1,COLUMN())&amp;":"&amp;ADDRESS(ROW()-1,COLUMN())))+1,"")</f>
        <v>123</v>
      </c>
      <c r="W124" s="18" t="str">
        <f ca="1">IFERROR(INDEX(xl_language[name],MATCH(ROW()-1,xl_search_language5[index],0)),"")</f>
        <v>Maori (New Zealand)</v>
      </c>
      <c r="X124" s="18"/>
      <c r="Y124" s="18">
        <f ca="1">IF(ISNUMBER(SEARCH(ps_search_language6,INDEX(xl_language[name],ROW()-1))),MAX(INDIRECT(ADDRESS(1,COLUMN())&amp;":"&amp;ADDRESS(ROW()-1,COLUMN())))+1,"")</f>
        <v>123</v>
      </c>
      <c r="Z124" s="18" t="str">
        <f ca="1">IFERROR(INDEX(xl_language[name],MATCH(ROW()-1,xl_search_language6[index],0)),"")</f>
        <v>Maori (New Zealand)</v>
      </c>
      <c r="AA124" s="18"/>
      <c r="AB124" s="18">
        <f ca="1">IF(ISNUMBER(SEARCH(ps_search_language7,INDEX(xl_language[name],ROW()-1))),MAX(INDIRECT(ADDRESS(1,COLUMN())&amp;":"&amp;ADDRESS(ROW()-1,COLUMN())))+1,"")</f>
        <v>123</v>
      </c>
      <c r="AC124" s="18" t="str">
        <f ca="1">IFERROR(INDEX(xl_language[name],MATCH(ROW()-1,xl_search_language7[index],0)),"")</f>
        <v>Maori (New Zealand)</v>
      </c>
      <c r="AD124" s="18"/>
      <c r="AE124" s="18">
        <f ca="1">IF(ISNUMBER(SEARCH(ps_search_language8,INDEX(xl_language[name],ROW()-1))),MAX(INDIRECT(ADDRESS(1,COLUMN())&amp;":"&amp;ADDRESS(ROW()-1,COLUMN())))+1,"")</f>
        <v>123</v>
      </c>
      <c r="AF124" s="18" t="str">
        <f ca="1">IFERROR(INDEX(xl_language[name],MATCH(ROW()-1,xl_search_language8[index],0)),"")</f>
        <v>Maori (New Zealand)</v>
      </c>
      <c r="AG124" s="18"/>
      <c r="AH124" s="18"/>
      <c r="AI124" s="18"/>
      <c r="AJ124" s="18"/>
      <c r="AK124" s="18"/>
      <c r="AL124" s="18"/>
      <c r="AM124" s="18"/>
    </row>
    <row r="125" spans="1:39">
      <c r="A125" s="18">
        <f ca="1">IF(ISNUMBER(SEARCH(ps_search_adnowcategory,INDEX(xl_project_category[address],ROW()-1))),MAX(INDIRECT(ADDRESS(1,COLUMN())&amp;":"&amp;ADDRESS(ROW()-1,COLUMN())))+1,"")</f>
        <v>124</v>
      </c>
      <c r="B125" s="18" t="str">
        <f ca="1">IFERROR(INDEX(xl_project_category[address],MATCH(ROW()-1,xl_search_adnowcategory[index],0)),"")</f>
        <v>FMCG\Personal Care\Toiletries\Oral Care\Toothbrushes Manual</v>
      </c>
      <c r="C125" s="18"/>
      <c r="D125" s="18">
        <f t="shared" ca="1" si="2"/>
        <v>124</v>
      </c>
      <c r="E125" s="18" t="str">
        <f ca="1">IFERROR(INDEX(nr_ad_client_name,MATCH(ROW()-1,xl_search_adnowclientname[index],0)),"")</f>
        <v>Arnold Worldwide</v>
      </c>
      <c r="F125" s="18"/>
      <c r="G125" s="18">
        <f t="shared" ca="1" si="3"/>
        <v>124</v>
      </c>
      <c r="H125" s="18" t="str">
        <f ca="1">IFERROR(INDEX(nr_ad_country,MATCH(ROW()-1,xl_search_adnowcountry[index],0)),"")</f>
        <v>Trinidad</v>
      </c>
      <c r="I125" s="18"/>
      <c r="J125" s="18">
        <f ca="1">IF(ISNUMBER(SEARCH(ps_search_country_name,INDEX(xl_country[name],ROW()-1))),MAX(INDIRECT(ADDRESS(1,COLUMN())&amp;":"&amp;ADDRESS(ROW()-1,COLUMN())))+1,"")</f>
        <v>124</v>
      </c>
      <c r="K125" s="18" t="str">
        <f ca="1">IFERROR(INDEX(xl_country[name],MATCH(ROW()-1,xl_search_country[index],0)),"")</f>
        <v>Uzbekistan</v>
      </c>
      <c r="L125" s="18"/>
      <c r="M125" s="18">
        <f ca="1">IF(ISNUMBER(SEARCH(ps_search_language2,INDEX(xl_language[name],ROW()-1))),MAX(INDIRECT(ADDRESS(1,COLUMN())&amp;":"&amp;ADDRESS(ROW()-1,COLUMN())))+1,"")</f>
        <v>124</v>
      </c>
      <c r="N125" s="18" t="str">
        <f ca="1">IFERROR(INDEX(xl_language[name],MATCH(ROW()-1,xl_search_language2[index],0)),"")</f>
        <v>Mapudungun (Chile)</v>
      </c>
      <c r="O125" s="18"/>
      <c r="P125" s="18">
        <f ca="1">IF(ISNUMBER(SEARCH(ps_search_language3,INDEX(xl_language[name],ROW()-1))),MAX(INDIRECT(ADDRESS(1,COLUMN())&amp;":"&amp;ADDRESS(ROW()-1,COLUMN())))+1,"")</f>
        <v>124</v>
      </c>
      <c r="Q125" s="18" t="str">
        <f ca="1">IFERROR(INDEX(xl_language[name],MATCH(ROW()-1,xl_search_language3[index],0)),"")</f>
        <v>Mapudungun (Chile)</v>
      </c>
      <c r="R125" s="18"/>
      <c r="S125" s="18">
        <f ca="1">IF(ISNUMBER(SEARCH(ps_search_language4,INDEX(xl_language[name],ROW()-1))),MAX(INDIRECT(ADDRESS(1,COLUMN())&amp;":"&amp;ADDRESS(ROW()-1,COLUMN())))+1,"")</f>
        <v>124</v>
      </c>
      <c r="T125" s="18" t="str">
        <f ca="1">IFERROR(INDEX(xl_language[name],MATCH(ROW()-1,xl_search_language4[index],0)),"")</f>
        <v>Mapudungun (Chile)</v>
      </c>
      <c r="U125" s="18"/>
      <c r="V125" s="18">
        <f ca="1">IF(ISNUMBER(SEARCH(ps_search_language5,INDEX(xl_language[name],ROW()-1))),MAX(INDIRECT(ADDRESS(1,COLUMN())&amp;":"&amp;ADDRESS(ROW()-1,COLUMN())))+1,"")</f>
        <v>124</v>
      </c>
      <c r="W125" s="18" t="str">
        <f ca="1">IFERROR(INDEX(xl_language[name],MATCH(ROW()-1,xl_search_language5[index],0)),"")</f>
        <v>Mapudungun (Chile)</v>
      </c>
      <c r="X125" s="18"/>
      <c r="Y125" s="18">
        <f ca="1">IF(ISNUMBER(SEARCH(ps_search_language6,INDEX(xl_language[name],ROW()-1))),MAX(INDIRECT(ADDRESS(1,COLUMN())&amp;":"&amp;ADDRESS(ROW()-1,COLUMN())))+1,"")</f>
        <v>124</v>
      </c>
      <c r="Z125" s="18" t="str">
        <f ca="1">IFERROR(INDEX(xl_language[name],MATCH(ROW()-1,xl_search_language6[index],0)),"")</f>
        <v>Mapudungun (Chile)</v>
      </c>
      <c r="AA125" s="18"/>
      <c r="AB125" s="18">
        <f ca="1">IF(ISNUMBER(SEARCH(ps_search_language7,INDEX(xl_language[name],ROW()-1))),MAX(INDIRECT(ADDRESS(1,COLUMN())&amp;":"&amp;ADDRESS(ROW()-1,COLUMN())))+1,"")</f>
        <v>124</v>
      </c>
      <c r="AC125" s="18" t="str">
        <f ca="1">IFERROR(INDEX(xl_language[name],MATCH(ROW()-1,xl_search_language7[index],0)),"")</f>
        <v>Mapudungun (Chile)</v>
      </c>
      <c r="AD125" s="18"/>
      <c r="AE125" s="18">
        <f ca="1">IF(ISNUMBER(SEARCH(ps_search_language8,INDEX(xl_language[name],ROW()-1))),MAX(INDIRECT(ADDRESS(1,COLUMN())&amp;":"&amp;ADDRESS(ROW()-1,COLUMN())))+1,"")</f>
        <v>124</v>
      </c>
      <c r="AF125" s="18" t="str">
        <f ca="1">IFERROR(INDEX(xl_language[name],MATCH(ROW()-1,xl_search_language8[index],0)),"")</f>
        <v>Mapudungun (Chile)</v>
      </c>
      <c r="AG125" s="18"/>
      <c r="AH125" s="18"/>
      <c r="AI125" s="18"/>
      <c r="AJ125" s="18"/>
      <c r="AK125" s="18"/>
      <c r="AL125" s="18"/>
      <c r="AM125" s="18"/>
    </row>
    <row r="126" spans="1:39">
      <c r="A126" s="18">
        <f ca="1">IF(ISNUMBER(SEARCH(ps_search_adnowcategory,INDEX(xl_project_category[address],ROW()-1))),MAX(INDIRECT(ADDRESS(1,COLUMN())&amp;":"&amp;ADDRESS(ROW()-1,COLUMN())))+1,"")</f>
        <v>125</v>
      </c>
      <c r="B126" s="18" t="str">
        <f ca="1">IFERROR(INDEX(xl_project_category[address],MATCH(ROW()-1,xl_search_adnowcategory[index],0)),"")</f>
        <v>FMCG\Personal Care\Toiletries\Oral Care\Toothpaste</v>
      </c>
      <c r="C126" s="18"/>
      <c r="D126" s="18">
        <f t="shared" ca="1" si="2"/>
        <v>125</v>
      </c>
      <c r="E126" s="18" t="str">
        <f ca="1">IFERROR(INDEX(nr_ad_client_name,MATCH(ROW()-1,xl_search_adnowclientname[index],0)),"")</f>
        <v>Arvind Lifestyle Brands Ltd</v>
      </c>
      <c r="F126" s="18"/>
      <c r="G126" s="18">
        <f t="shared" ca="1" si="3"/>
        <v>125</v>
      </c>
      <c r="H126" s="18" t="str">
        <f ca="1">IFERROR(INDEX(nr_ad_country,MATCH(ROW()-1,xl_search_adnowcountry[index],0)),"")</f>
        <v>Tunisia</v>
      </c>
      <c r="I126" s="18"/>
      <c r="J126" s="18">
        <f ca="1">IF(ISNUMBER(SEARCH(ps_search_country_name,INDEX(xl_country[name],ROW()-1))),MAX(INDIRECT(ADDRESS(1,COLUMN())&amp;":"&amp;ADDRESS(ROW()-1,COLUMN())))+1,"")</f>
        <v>125</v>
      </c>
      <c r="K126" s="18" t="str">
        <f ca="1">IFERROR(INDEX(xl_country[name],MATCH(ROW()-1,xl_search_country[index],0)),"")</f>
        <v>Vietnam</v>
      </c>
      <c r="L126" s="18"/>
      <c r="M126" s="18">
        <f ca="1">IF(ISNUMBER(SEARCH(ps_search_language2,INDEX(xl_language[name],ROW()-1))),MAX(INDIRECT(ADDRESS(1,COLUMN())&amp;":"&amp;ADDRESS(ROW()-1,COLUMN())))+1,"")</f>
        <v>125</v>
      </c>
      <c r="N126" s="18" t="str">
        <f ca="1">IFERROR(INDEX(xl_language[name],MATCH(ROW()-1,xl_search_language2[index],0)),"")</f>
        <v>Marathi (India)</v>
      </c>
      <c r="O126" s="18"/>
      <c r="P126" s="18">
        <f ca="1">IF(ISNUMBER(SEARCH(ps_search_language3,INDEX(xl_language[name],ROW()-1))),MAX(INDIRECT(ADDRESS(1,COLUMN())&amp;":"&amp;ADDRESS(ROW()-1,COLUMN())))+1,"")</f>
        <v>125</v>
      </c>
      <c r="Q126" s="18" t="str">
        <f ca="1">IFERROR(INDEX(xl_language[name],MATCH(ROW()-1,xl_search_language3[index],0)),"")</f>
        <v>Marathi (India)</v>
      </c>
      <c r="R126" s="18"/>
      <c r="S126" s="18">
        <f ca="1">IF(ISNUMBER(SEARCH(ps_search_language4,INDEX(xl_language[name],ROW()-1))),MAX(INDIRECT(ADDRESS(1,COLUMN())&amp;":"&amp;ADDRESS(ROW()-1,COLUMN())))+1,"")</f>
        <v>125</v>
      </c>
      <c r="T126" s="18" t="str">
        <f ca="1">IFERROR(INDEX(xl_language[name],MATCH(ROW()-1,xl_search_language4[index],0)),"")</f>
        <v>Marathi (India)</v>
      </c>
      <c r="U126" s="18"/>
      <c r="V126" s="18">
        <f ca="1">IF(ISNUMBER(SEARCH(ps_search_language5,INDEX(xl_language[name],ROW()-1))),MAX(INDIRECT(ADDRESS(1,COLUMN())&amp;":"&amp;ADDRESS(ROW()-1,COLUMN())))+1,"")</f>
        <v>125</v>
      </c>
      <c r="W126" s="18" t="str">
        <f ca="1">IFERROR(INDEX(xl_language[name],MATCH(ROW()-1,xl_search_language5[index],0)),"")</f>
        <v>Marathi (India)</v>
      </c>
      <c r="X126" s="18"/>
      <c r="Y126" s="18">
        <f ca="1">IF(ISNUMBER(SEARCH(ps_search_language6,INDEX(xl_language[name],ROW()-1))),MAX(INDIRECT(ADDRESS(1,COLUMN())&amp;":"&amp;ADDRESS(ROW()-1,COLUMN())))+1,"")</f>
        <v>125</v>
      </c>
      <c r="Z126" s="18" t="str">
        <f ca="1">IFERROR(INDEX(xl_language[name],MATCH(ROW()-1,xl_search_language6[index],0)),"")</f>
        <v>Marathi (India)</v>
      </c>
      <c r="AA126" s="18"/>
      <c r="AB126" s="18">
        <f ca="1">IF(ISNUMBER(SEARCH(ps_search_language7,INDEX(xl_language[name],ROW()-1))),MAX(INDIRECT(ADDRESS(1,COLUMN())&amp;":"&amp;ADDRESS(ROW()-1,COLUMN())))+1,"")</f>
        <v>125</v>
      </c>
      <c r="AC126" s="18" t="str">
        <f ca="1">IFERROR(INDEX(xl_language[name],MATCH(ROW()-1,xl_search_language7[index],0)),"")</f>
        <v>Marathi (India)</v>
      </c>
      <c r="AD126" s="18"/>
      <c r="AE126" s="18">
        <f ca="1">IF(ISNUMBER(SEARCH(ps_search_language8,INDEX(xl_language[name],ROW()-1))),MAX(INDIRECT(ADDRESS(1,COLUMN())&amp;":"&amp;ADDRESS(ROW()-1,COLUMN())))+1,"")</f>
        <v>125</v>
      </c>
      <c r="AF126" s="18" t="str">
        <f ca="1">IFERROR(INDEX(xl_language[name],MATCH(ROW()-1,xl_search_language8[index],0)),"")</f>
        <v>Marathi (India)</v>
      </c>
      <c r="AG126" s="18"/>
      <c r="AH126" s="18"/>
      <c r="AI126" s="18"/>
      <c r="AJ126" s="18"/>
      <c r="AK126" s="18"/>
      <c r="AL126" s="18"/>
      <c r="AM126" s="18"/>
    </row>
    <row r="127" spans="1:39">
      <c r="A127" s="18">
        <f ca="1">IF(ISNUMBER(SEARCH(ps_search_adnowcategory,INDEX(xl_project_category[address],ROW()-1))),MAX(INDIRECT(ADDRESS(1,COLUMN())&amp;":"&amp;ADDRESS(ROW()-1,COLUMN())))+1,"")</f>
        <v>126</v>
      </c>
      <c r="B127" s="18" t="str">
        <f ca="1">IFERROR(INDEX(xl_project_category[address],MATCH(ROW()-1,xl_search_adnowcategory[index],0)),"")</f>
        <v>FMCG\Personal Care\Toiletries\Oral Care\Whitening Treatments (not toothpaste)</v>
      </c>
      <c r="C127" s="18"/>
      <c r="D127" s="18">
        <f t="shared" ca="1" si="2"/>
        <v>126</v>
      </c>
      <c r="E127" s="18" t="str">
        <f ca="1">IFERROR(INDEX(nr_ad_client_name,MATCH(ROW()-1,xl_search_adnowclientname[index],0)),"")</f>
        <v>ASB</v>
      </c>
      <c r="F127" s="18"/>
      <c r="G127" s="18">
        <f t="shared" ca="1" si="3"/>
        <v>126</v>
      </c>
      <c r="H127" s="18" t="str">
        <f ca="1">IFERROR(INDEX(nr_ad_country,MATCH(ROW()-1,xl_search_adnowcountry[index],0)),"")</f>
        <v>Turkey</v>
      </c>
      <c r="I127" s="18"/>
      <c r="J127" s="18">
        <f ca="1">IF(ISNUMBER(SEARCH(ps_search_country_name,INDEX(xl_country[name],ROW()-1))),MAX(INDIRECT(ADDRESS(1,COLUMN())&amp;":"&amp;ADDRESS(ROW()-1,COLUMN())))+1,"")</f>
        <v>126</v>
      </c>
      <c r="K127" s="18" t="str">
        <f ca="1">IFERROR(INDEX(xl_country[name],MATCH(ROW()-1,xl_search_country[index],0)),"")</f>
        <v>Yemen</v>
      </c>
      <c r="L127" s="18"/>
      <c r="M127" s="18">
        <f ca="1">IF(ISNUMBER(SEARCH(ps_search_language2,INDEX(xl_language[name],ROW()-1))),MAX(INDIRECT(ADDRESS(1,COLUMN())&amp;":"&amp;ADDRESS(ROW()-1,COLUMN())))+1,"")</f>
        <v>126</v>
      </c>
      <c r="N127" s="18" t="str">
        <f ca="1">IFERROR(INDEX(xl_language[name],MATCH(ROW()-1,xl_search_language2[index],0)),"")</f>
        <v>Mohawk (Mohawk)</v>
      </c>
      <c r="O127" s="18"/>
      <c r="P127" s="18">
        <f ca="1">IF(ISNUMBER(SEARCH(ps_search_language3,INDEX(xl_language[name],ROW()-1))),MAX(INDIRECT(ADDRESS(1,COLUMN())&amp;":"&amp;ADDRESS(ROW()-1,COLUMN())))+1,"")</f>
        <v>126</v>
      </c>
      <c r="Q127" s="18" t="str">
        <f ca="1">IFERROR(INDEX(xl_language[name],MATCH(ROW()-1,xl_search_language3[index],0)),"")</f>
        <v>Mohawk (Mohawk)</v>
      </c>
      <c r="R127" s="18"/>
      <c r="S127" s="18">
        <f ca="1">IF(ISNUMBER(SEARCH(ps_search_language4,INDEX(xl_language[name],ROW()-1))),MAX(INDIRECT(ADDRESS(1,COLUMN())&amp;":"&amp;ADDRESS(ROW()-1,COLUMN())))+1,"")</f>
        <v>126</v>
      </c>
      <c r="T127" s="18" t="str">
        <f ca="1">IFERROR(INDEX(xl_language[name],MATCH(ROW()-1,xl_search_language4[index],0)),"")</f>
        <v>Mohawk (Mohawk)</v>
      </c>
      <c r="U127" s="18"/>
      <c r="V127" s="18">
        <f ca="1">IF(ISNUMBER(SEARCH(ps_search_language5,INDEX(xl_language[name],ROW()-1))),MAX(INDIRECT(ADDRESS(1,COLUMN())&amp;":"&amp;ADDRESS(ROW()-1,COLUMN())))+1,"")</f>
        <v>126</v>
      </c>
      <c r="W127" s="18" t="str">
        <f ca="1">IFERROR(INDEX(xl_language[name],MATCH(ROW()-1,xl_search_language5[index],0)),"")</f>
        <v>Mohawk (Mohawk)</v>
      </c>
      <c r="X127" s="18"/>
      <c r="Y127" s="18">
        <f ca="1">IF(ISNUMBER(SEARCH(ps_search_language6,INDEX(xl_language[name],ROW()-1))),MAX(INDIRECT(ADDRESS(1,COLUMN())&amp;":"&amp;ADDRESS(ROW()-1,COLUMN())))+1,"")</f>
        <v>126</v>
      </c>
      <c r="Z127" s="18" t="str">
        <f ca="1">IFERROR(INDEX(xl_language[name],MATCH(ROW()-1,xl_search_language6[index],0)),"")</f>
        <v>Mohawk (Mohawk)</v>
      </c>
      <c r="AA127" s="18"/>
      <c r="AB127" s="18">
        <f ca="1">IF(ISNUMBER(SEARCH(ps_search_language7,INDEX(xl_language[name],ROW()-1))),MAX(INDIRECT(ADDRESS(1,COLUMN())&amp;":"&amp;ADDRESS(ROW()-1,COLUMN())))+1,"")</f>
        <v>126</v>
      </c>
      <c r="AC127" s="18" t="str">
        <f ca="1">IFERROR(INDEX(xl_language[name],MATCH(ROW()-1,xl_search_language7[index],0)),"")</f>
        <v>Mohawk (Mohawk)</v>
      </c>
      <c r="AD127" s="18"/>
      <c r="AE127" s="18">
        <f ca="1">IF(ISNUMBER(SEARCH(ps_search_language8,INDEX(xl_language[name],ROW()-1))),MAX(INDIRECT(ADDRESS(1,COLUMN())&amp;":"&amp;ADDRESS(ROW()-1,COLUMN())))+1,"")</f>
        <v>126</v>
      </c>
      <c r="AF127" s="18" t="str">
        <f ca="1">IFERROR(INDEX(xl_language[name],MATCH(ROW()-1,xl_search_language8[index],0)),"")</f>
        <v>Mohawk (Mohawk)</v>
      </c>
      <c r="AG127" s="18"/>
      <c r="AH127" s="18"/>
      <c r="AI127" s="18"/>
      <c r="AJ127" s="18"/>
      <c r="AK127" s="18"/>
      <c r="AL127" s="18"/>
      <c r="AM127" s="18"/>
    </row>
    <row r="128" spans="1:39">
      <c r="A128" s="18">
        <f ca="1">IF(ISNUMBER(SEARCH(ps_search_adnowcategory,INDEX(xl_project_category[address],ROW()-1))),MAX(INDIRECT(ADDRESS(1,COLUMN())&amp;":"&amp;ADDRESS(ROW()-1,COLUMN())))+1,"")</f>
        <v>127</v>
      </c>
      <c r="B128" s="18" t="str">
        <f ca="1">IFERROR(INDEX(xl_project_category[address],MATCH(ROW()-1,xl_search_adnowcategory[index],0)),"")</f>
        <v>FMCG\Personal Care\Toiletries\Personal Wash</v>
      </c>
      <c r="C128" s="18"/>
      <c r="D128" s="18">
        <f t="shared" ca="1" si="2"/>
        <v>127</v>
      </c>
      <c r="E128" s="18" t="str">
        <f ca="1">IFERROR(INDEX(nr_ad_client_name,MATCH(ROW()-1,xl_search_adnowclientname[index],0)),"")</f>
        <v>Asda</v>
      </c>
      <c r="F128" s="18"/>
      <c r="G128" s="18">
        <f t="shared" ca="1" si="3"/>
        <v>127</v>
      </c>
      <c r="H128" s="18" t="str">
        <f ca="1">IFERROR(INDEX(nr_ad_country,MATCH(ROW()-1,xl_search_adnowcountry[index],0)),"")</f>
        <v>Uganda</v>
      </c>
      <c r="I128" s="18"/>
      <c r="J128" s="18">
        <f ca="1">IF(ISNUMBER(SEARCH(ps_search_country_name,INDEX(xl_country[name],ROW()-1))),MAX(INDIRECT(ADDRESS(1,COLUMN())&amp;":"&amp;ADDRESS(ROW()-1,COLUMN())))+1,"")</f>
        <v>127</v>
      </c>
      <c r="K128" s="18" t="str">
        <f ca="1">IFERROR(INDEX(xl_country[name],MATCH(ROW()-1,xl_search_country[index],0)),"")</f>
        <v>Zimbabwe</v>
      </c>
      <c r="L128" s="18"/>
      <c r="M128" s="18">
        <f ca="1">IF(ISNUMBER(SEARCH(ps_search_language2,INDEX(xl_language[name],ROW()-1))),MAX(INDIRECT(ADDRESS(1,COLUMN())&amp;":"&amp;ADDRESS(ROW()-1,COLUMN())))+1,"")</f>
        <v>127</v>
      </c>
      <c r="N128" s="18" t="str">
        <f ca="1">IFERROR(INDEX(xl_language[name],MATCH(ROW()-1,xl_search_language2[index],0)),"")</f>
        <v>Mongolian (Cyrillic, Mongolia)</v>
      </c>
      <c r="O128" s="18"/>
      <c r="P128" s="18">
        <f ca="1">IF(ISNUMBER(SEARCH(ps_search_language3,INDEX(xl_language[name],ROW()-1))),MAX(INDIRECT(ADDRESS(1,COLUMN())&amp;":"&amp;ADDRESS(ROW()-1,COLUMN())))+1,"")</f>
        <v>127</v>
      </c>
      <c r="Q128" s="18" t="str">
        <f ca="1">IFERROR(INDEX(xl_language[name],MATCH(ROW()-1,xl_search_language3[index],0)),"")</f>
        <v>Mongolian (Cyrillic, Mongolia)</v>
      </c>
      <c r="R128" s="18"/>
      <c r="S128" s="18">
        <f ca="1">IF(ISNUMBER(SEARCH(ps_search_language4,INDEX(xl_language[name],ROW()-1))),MAX(INDIRECT(ADDRESS(1,COLUMN())&amp;":"&amp;ADDRESS(ROW()-1,COLUMN())))+1,"")</f>
        <v>127</v>
      </c>
      <c r="T128" s="18" t="str">
        <f ca="1">IFERROR(INDEX(xl_language[name],MATCH(ROW()-1,xl_search_language4[index],0)),"")</f>
        <v>Mongolian (Cyrillic, Mongolia)</v>
      </c>
      <c r="U128" s="18"/>
      <c r="V128" s="18">
        <f ca="1">IF(ISNUMBER(SEARCH(ps_search_language5,INDEX(xl_language[name],ROW()-1))),MAX(INDIRECT(ADDRESS(1,COLUMN())&amp;":"&amp;ADDRESS(ROW()-1,COLUMN())))+1,"")</f>
        <v>127</v>
      </c>
      <c r="W128" s="18" t="str">
        <f ca="1">IFERROR(INDEX(xl_language[name],MATCH(ROW()-1,xl_search_language5[index],0)),"")</f>
        <v>Mongolian (Cyrillic, Mongolia)</v>
      </c>
      <c r="X128" s="18"/>
      <c r="Y128" s="18">
        <f ca="1">IF(ISNUMBER(SEARCH(ps_search_language6,INDEX(xl_language[name],ROW()-1))),MAX(INDIRECT(ADDRESS(1,COLUMN())&amp;":"&amp;ADDRESS(ROW()-1,COLUMN())))+1,"")</f>
        <v>127</v>
      </c>
      <c r="Z128" s="18" t="str">
        <f ca="1">IFERROR(INDEX(xl_language[name],MATCH(ROW()-1,xl_search_language6[index],0)),"")</f>
        <v>Mongolian (Cyrillic, Mongolia)</v>
      </c>
      <c r="AA128" s="18"/>
      <c r="AB128" s="18">
        <f ca="1">IF(ISNUMBER(SEARCH(ps_search_language7,INDEX(xl_language[name],ROW()-1))),MAX(INDIRECT(ADDRESS(1,COLUMN())&amp;":"&amp;ADDRESS(ROW()-1,COLUMN())))+1,"")</f>
        <v>127</v>
      </c>
      <c r="AC128" s="18" t="str">
        <f ca="1">IFERROR(INDEX(xl_language[name],MATCH(ROW()-1,xl_search_language7[index],0)),"")</f>
        <v>Mongolian (Cyrillic, Mongolia)</v>
      </c>
      <c r="AD128" s="18"/>
      <c r="AE128" s="18">
        <f ca="1">IF(ISNUMBER(SEARCH(ps_search_language8,INDEX(xl_language[name],ROW()-1))),MAX(INDIRECT(ADDRESS(1,COLUMN())&amp;":"&amp;ADDRESS(ROW()-1,COLUMN())))+1,"")</f>
        <v>127</v>
      </c>
      <c r="AF128" s="18" t="str">
        <f ca="1">IFERROR(INDEX(xl_language[name],MATCH(ROW()-1,xl_search_language8[index],0)),"")</f>
        <v>Mongolian (Cyrillic, Mongolia)</v>
      </c>
      <c r="AG128" s="18"/>
      <c r="AH128" s="18"/>
      <c r="AI128" s="18"/>
      <c r="AJ128" s="18"/>
      <c r="AK128" s="18"/>
      <c r="AL128" s="18"/>
      <c r="AM128" s="18"/>
    </row>
    <row r="129" spans="1:39">
      <c r="A129" s="18">
        <f ca="1">IF(ISNUMBER(SEARCH(ps_search_adnowcategory,INDEX(xl_project_category[address],ROW()-1))),MAX(INDIRECT(ADDRESS(1,COLUMN())&amp;":"&amp;ADDRESS(ROW()-1,COLUMN())))+1,"")</f>
        <v>128</v>
      </c>
      <c r="B129" s="18" t="str">
        <f ca="1">IFERROR(INDEX(xl_project_category[address],MATCH(ROW()-1,xl_search_adnowcategory[index],0)),"")</f>
        <v>FMCG\Personal Care\Toiletries\Personal Wash\Personal Wash Female</v>
      </c>
      <c r="C129" s="18"/>
      <c r="D129" s="18">
        <f t="shared" ca="1" si="2"/>
        <v>128</v>
      </c>
      <c r="E129" s="18" t="str">
        <f ca="1">IFERROR(INDEX(nr_ad_client_name,MATCH(ROW()-1,xl_search_adnowclientname[index],0)),"")</f>
        <v>Asian Dairies</v>
      </c>
      <c r="F129" s="18"/>
      <c r="G129" s="18">
        <f t="shared" ca="1" si="3"/>
        <v>128</v>
      </c>
      <c r="H129" s="18" t="str">
        <f ca="1">IFERROR(INDEX(nr_ad_country,MATCH(ROW()-1,xl_search_adnowcountry[index],0)),"")</f>
        <v>Ukraine</v>
      </c>
      <c r="I129" s="18"/>
      <c r="J129" s="18" t="str">
        <f ca="1">IF(ISNUMBER(SEARCH(ps_search_country_name,INDEX(xl_country[name],ROW()-1))),MAX(INDIRECT(ADDRESS(1,COLUMN())&amp;":"&amp;ADDRESS(ROW()-1,COLUMN())))+1,"")</f>
        <v/>
      </c>
      <c r="K129" s="18" t="str">
        <f ca="1">IFERROR(INDEX(xl_country[name],MATCH(ROW()-1,xl_search_country[index],0)),"")</f>
        <v/>
      </c>
      <c r="L129" s="18"/>
      <c r="M129" s="18">
        <f ca="1">IF(ISNUMBER(SEARCH(ps_search_language2,INDEX(xl_language[name],ROW()-1))),MAX(INDIRECT(ADDRESS(1,COLUMN())&amp;":"&amp;ADDRESS(ROW()-1,COLUMN())))+1,"")</f>
        <v>128</v>
      </c>
      <c r="N129" s="18" t="str">
        <f ca="1">IFERROR(INDEX(xl_language[name],MATCH(ROW()-1,xl_search_language2[index],0)),"")</f>
        <v>Mongolian (Traditional Mongolian, PRC)</v>
      </c>
      <c r="O129" s="18"/>
      <c r="P129" s="18">
        <f ca="1">IF(ISNUMBER(SEARCH(ps_search_language3,INDEX(xl_language[name],ROW()-1))),MAX(INDIRECT(ADDRESS(1,COLUMN())&amp;":"&amp;ADDRESS(ROW()-1,COLUMN())))+1,"")</f>
        <v>128</v>
      </c>
      <c r="Q129" s="18" t="str">
        <f ca="1">IFERROR(INDEX(xl_language[name],MATCH(ROW()-1,xl_search_language3[index],0)),"")</f>
        <v>Mongolian (Traditional Mongolian, PRC)</v>
      </c>
      <c r="R129" s="18"/>
      <c r="S129" s="18">
        <f ca="1">IF(ISNUMBER(SEARCH(ps_search_language4,INDEX(xl_language[name],ROW()-1))),MAX(INDIRECT(ADDRESS(1,COLUMN())&amp;":"&amp;ADDRESS(ROW()-1,COLUMN())))+1,"")</f>
        <v>128</v>
      </c>
      <c r="T129" s="18" t="str">
        <f ca="1">IFERROR(INDEX(xl_language[name],MATCH(ROW()-1,xl_search_language4[index],0)),"")</f>
        <v>Mongolian (Traditional Mongolian, PRC)</v>
      </c>
      <c r="U129" s="18"/>
      <c r="V129" s="18">
        <f ca="1">IF(ISNUMBER(SEARCH(ps_search_language5,INDEX(xl_language[name],ROW()-1))),MAX(INDIRECT(ADDRESS(1,COLUMN())&amp;":"&amp;ADDRESS(ROW()-1,COLUMN())))+1,"")</f>
        <v>128</v>
      </c>
      <c r="W129" s="18" t="str">
        <f ca="1">IFERROR(INDEX(xl_language[name],MATCH(ROW()-1,xl_search_language5[index],0)),"")</f>
        <v>Mongolian (Traditional Mongolian, PRC)</v>
      </c>
      <c r="X129" s="18"/>
      <c r="Y129" s="18">
        <f ca="1">IF(ISNUMBER(SEARCH(ps_search_language6,INDEX(xl_language[name],ROW()-1))),MAX(INDIRECT(ADDRESS(1,COLUMN())&amp;":"&amp;ADDRESS(ROW()-1,COLUMN())))+1,"")</f>
        <v>128</v>
      </c>
      <c r="Z129" s="18" t="str">
        <f ca="1">IFERROR(INDEX(xl_language[name],MATCH(ROW()-1,xl_search_language6[index],0)),"")</f>
        <v>Mongolian (Traditional Mongolian, PRC)</v>
      </c>
      <c r="AA129" s="18"/>
      <c r="AB129" s="18">
        <f ca="1">IF(ISNUMBER(SEARCH(ps_search_language7,INDEX(xl_language[name],ROW()-1))),MAX(INDIRECT(ADDRESS(1,COLUMN())&amp;":"&amp;ADDRESS(ROW()-1,COLUMN())))+1,"")</f>
        <v>128</v>
      </c>
      <c r="AC129" s="18" t="str">
        <f ca="1">IFERROR(INDEX(xl_language[name],MATCH(ROW()-1,xl_search_language7[index],0)),"")</f>
        <v>Mongolian (Traditional Mongolian, PRC)</v>
      </c>
      <c r="AD129" s="18"/>
      <c r="AE129" s="18">
        <f ca="1">IF(ISNUMBER(SEARCH(ps_search_language8,INDEX(xl_language[name],ROW()-1))),MAX(INDIRECT(ADDRESS(1,COLUMN())&amp;":"&amp;ADDRESS(ROW()-1,COLUMN())))+1,"")</f>
        <v>128</v>
      </c>
      <c r="AF129" s="18" t="str">
        <f ca="1">IFERROR(INDEX(xl_language[name],MATCH(ROW()-1,xl_search_language8[index],0)),"")</f>
        <v>Mongolian (Traditional Mongolian, PRC)</v>
      </c>
      <c r="AG129" s="18"/>
      <c r="AH129" s="18"/>
      <c r="AI129" s="18"/>
      <c r="AJ129" s="18"/>
      <c r="AK129" s="18"/>
      <c r="AL129" s="18"/>
      <c r="AM129" s="18"/>
    </row>
    <row r="130" spans="1:39">
      <c r="A130" s="18">
        <f ca="1">IF(ISNUMBER(SEARCH(ps_search_adnowcategory,INDEX(xl_project_category[address],ROW()-1))),MAX(INDIRECT(ADDRESS(1,COLUMN())&amp;":"&amp;ADDRESS(ROW()-1,COLUMN())))+1,"")</f>
        <v>129</v>
      </c>
      <c r="B130" s="18" t="str">
        <f ca="1">IFERROR(INDEX(xl_project_category[address],MATCH(ROW()-1,xl_search_adnowcategory[index],0)),"")</f>
        <v>FMCG\Personal Care\Toiletries\Personal Wash\Personal Wash Male</v>
      </c>
      <c r="C130" s="18"/>
      <c r="D130" s="18">
        <f t="shared" ref="D130:D193" ca="1" si="4">IF(ISNUMBER(SEARCH(ps_search_adnowclientname,INDEX(nr_ad_client_name,ROW()-1))),MAX(INDIRECT(ADDRESS(1,COLUMN())&amp;":"&amp;ADDRESS(ROW()-1,COLUMN())))+1,"")</f>
        <v>129</v>
      </c>
      <c r="E130" s="18" t="str">
        <f ca="1">IFERROR(INDEX(nr_ad_client_name,MATCH(ROW()-1,xl_search_adnowclientname[index],0)),"")</f>
        <v>Asian Paints</v>
      </c>
      <c r="F130" s="18"/>
      <c r="G130" s="18">
        <f t="shared" ref="G130:G193" ca="1" si="5">IF(ISNUMBER(SEARCH(ps_search_adnowcountry,INDEX(nr_ad_country,ROW()-1))),MAX(INDIRECT(ADDRESS(1,COLUMN())&amp;":"&amp;ADDRESS(ROW()-1,COLUMN())))+1,"")</f>
        <v>129</v>
      </c>
      <c r="H130" s="18" t="str">
        <f ca="1">IFERROR(INDEX(nr_ad_country,MATCH(ROW()-1,xl_search_adnowcountry[index],0)),"")</f>
        <v>United Arab Emirates</v>
      </c>
      <c r="I130" s="18"/>
      <c r="J130" s="18" t="str">
        <f ca="1">IF(ISNUMBER(SEARCH(ps_search_country_name,INDEX(xl_country[name],ROW()-1))),MAX(INDIRECT(ADDRESS(1,COLUMN())&amp;":"&amp;ADDRESS(ROW()-1,COLUMN())))+1,"")</f>
        <v/>
      </c>
      <c r="K130" s="18" t="str">
        <f ca="1">IFERROR(INDEX(xl_country[name],MATCH(ROW()-1,xl_search_country[index],0)),"")</f>
        <v/>
      </c>
      <c r="L130" s="18"/>
      <c r="M130" s="18">
        <f ca="1">IF(ISNUMBER(SEARCH(ps_search_language2,INDEX(xl_language[name],ROW()-1))),MAX(INDIRECT(ADDRESS(1,COLUMN())&amp;":"&amp;ADDRESS(ROW()-1,COLUMN())))+1,"")</f>
        <v>129</v>
      </c>
      <c r="N130" s="18" t="str">
        <f ca="1">IFERROR(INDEX(xl_language[name],MATCH(ROW()-1,xl_search_language2[index],0)),"")</f>
        <v>Nepali (Nepal)</v>
      </c>
      <c r="O130" s="18"/>
      <c r="P130" s="18">
        <f ca="1">IF(ISNUMBER(SEARCH(ps_search_language3,INDEX(xl_language[name],ROW()-1))),MAX(INDIRECT(ADDRESS(1,COLUMN())&amp;":"&amp;ADDRESS(ROW()-1,COLUMN())))+1,"")</f>
        <v>129</v>
      </c>
      <c r="Q130" s="18" t="str">
        <f ca="1">IFERROR(INDEX(xl_language[name],MATCH(ROW()-1,xl_search_language3[index],0)),"")</f>
        <v>Nepali (Nepal)</v>
      </c>
      <c r="R130" s="18"/>
      <c r="S130" s="18">
        <f ca="1">IF(ISNUMBER(SEARCH(ps_search_language4,INDEX(xl_language[name],ROW()-1))),MAX(INDIRECT(ADDRESS(1,COLUMN())&amp;":"&amp;ADDRESS(ROW()-1,COLUMN())))+1,"")</f>
        <v>129</v>
      </c>
      <c r="T130" s="18" t="str">
        <f ca="1">IFERROR(INDEX(xl_language[name],MATCH(ROW()-1,xl_search_language4[index],0)),"")</f>
        <v>Nepali (Nepal)</v>
      </c>
      <c r="U130" s="18"/>
      <c r="V130" s="18">
        <f ca="1">IF(ISNUMBER(SEARCH(ps_search_language5,INDEX(xl_language[name],ROW()-1))),MAX(INDIRECT(ADDRESS(1,COLUMN())&amp;":"&amp;ADDRESS(ROW()-1,COLUMN())))+1,"")</f>
        <v>129</v>
      </c>
      <c r="W130" s="18" t="str">
        <f ca="1">IFERROR(INDEX(xl_language[name],MATCH(ROW()-1,xl_search_language5[index],0)),"")</f>
        <v>Nepali (Nepal)</v>
      </c>
      <c r="X130" s="18"/>
      <c r="Y130" s="18">
        <f ca="1">IF(ISNUMBER(SEARCH(ps_search_language6,INDEX(xl_language[name],ROW()-1))),MAX(INDIRECT(ADDRESS(1,COLUMN())&amp;":"&amp;ADDRESS(ROW()-1,COLUMN())))+1,"")</f>
        <v>129</v>
      </c>
      <c r="Z130" s="18" t="str">
        <f ca="1">IFERROR(INDEX(xl_language[name],MATCH(ROW()-1,xl_search_language6[index],0)),"")</f>
        <v>Nepali (Nepal)</v>
      </c>
      <c r="AA130" s="18"/>
      <c r="AB130" s="18">
        <f ca="1">IF(ISNUMBER(SEARCH(ps_search_language7,INDEX(xl_language[name],ROW()-1))),MAX(INDIRECT(ADDRESS(1,COLUMN())&amp;":"&amp;ADDRESS(ROW()-1,COLUMN())))+1,"")</f>
        <v>129</v>
      </c>
      <c r="AC130" s="18" t="str">
        <f ca="1">IFERROR(INDEX(xl_language[name],MATCH(ROW()-1,xl_search_language7[index],0)),"")</f>
        <v>Nepali (Nepal)</v>
      </c>
      <c r="AD130" s="18"/>
      <c r="AE130" s="18">
        <f ca="1">IF(ISNUMBER(SEARCH(ps_search_language8,INDEX(xl_language[name],ROW()-1))),MAX(INDIRECT(ADDRESS(1,COLUMN())&amp;":"&amp;ADDRESS(ROW()-1,COLUMN())))+1,"")</f>
        <v>129</v>
      </c>
      <c r="AF130" s="18" t="str">
        <f ca="1">IFERROR(INDEX(xl_language[name],MATCH(ROW()-1,xl_search_language8[index],0)),"")</f>
        <v>Nepali (Nepal)</v>
      </c>
      <c r="AG130" s="18"/>
      <c r="AH130" s="18"/>
      <c r="AI130" s="18"/>
      <c r="AJ130" s="18"/>
      <c r="AK130" s="18"/>
      <c r="AL130" s="18"/>
      <c r="AM130" s="18"/>
    </row>
    <row r="131" spans="1:39">
      <c r="A131" s="18">
        <f ca="1">IF(ISNUMBER(SEARCH(ps_search_adnowcategory,INDEX(xl_project_category[address],ROW()-1))),MAX(INDIRECT(ADDRESS(1,COLUMN())&amp;":"&amp;ADDRESS(ROW()-1,COLUMN())))+1,"")</f>
        <v>130</v>
      </c>
      <c r="B131" s="18" t="str">
        <f ca="1">IFERROR(INDEX(xl_project_category[address],MATCH(ROW()-1,xl_search_adnowcategory[index],0)),"")</f>
        <v>FMCG\Personal Care\Toiletries\Shaving Products</v>
      </c>
      <c r="C131" s="18"/>
      <c r="D131" s="18">
        <f t="shared" ca="1" si="4"/>
        <v>130</v>
      </c>
      <c r="E131" s="18" t="str">
        <f ca="1">IFERROR(INDEX(nr_ad_client_name,MATCH(ROW()-1,xl_search_adnowclientname[index],0)),"")</f>
        <v>Asia Pacific Breweries Ltd</v>
      </c>
      <c r="F131" s="18"/>
      <c r="G131" s="18">
        <f t="shared" ca="1" si="5"/>
        <v>130</v>
      </c>
      <c r="H131" s="18" t="str">
        <f ca="1">IFERROR(INDEX(nr_ad_country,MATCH(ROW()-1,xl_search_adnowcountry[index],0)),"")</f>
        <v>United Kingdom</v>
      </c>
      <c r="I131" s="18"/>
      <c r="J131" s="18" t="str">
        <f ca="1">IF(ISNUMBER(SEARCH(ps_search_country_name,INDEX(xl_country[name],ROW()-1))),MAX(INDIRECT(ADDRESS(1,COLUMN())&amp;":"&amp;ADDRESS(ROW()-1,COLUMN())))+1,"")</f>
        <v/>
      </c>
      <c r="K131" s="18" t="str">
        <f ca="1">IFERROR(INDEX(xl_country[name],MATCH(ROW()-1,xl_search_country[index],0)),"")</f>
        <v/>
      </c>
      <c r="L131" s="18"/>
      <c r="M131" s="18">
        <f ca="1">IF(ISNUMBER(SEARCH(ps_search_language2,INDEX(xl_language[name],ROW()-1))),MAX(INDIRECT(ADDRESS(1,COLUMN())&amp;":"&amp;ADDRESS(ROW()-1,COLUMN())))+1,"")</f>
        <v>130</v>
      </c>
      <c r="N131" s="18" t="str">
        <f ca="1">IFERROR(INDEX(xl_language[name],MATCH(ROW()-1,xl_search_language2[index],0)),"")</f>
        <v>Norwegian, Bokm†l (Norway)</v>
      </c>
      <c r="O131" s="18"/>
      <c r="P131" s="18">
        <f ca="1">IF(ISNUMBER(SEARCH(ps_search_language3,INDEX(xl_language[name],ROW()-1))),MAX(INDIRECT(ADDRESS(1,COLUMN())&amp;":"&amp;ADDRESS(ROW()-1,COLUMN())))+1,"")</f>
        <v>130</v>
      </c>
      <c r="Q131" s="18" t="str">
        <f ca="1">IFERROR(INDEX(xl_language[name],MATCH(ROW()-1,xl_search_language3[index],0)),"")</f>
        <v>Norwegian, Bokm†l (Norway)</v>
      </c>
      <c r="R131" s="18"/>
      <c r="S131" s="18">
        <f ca="1">IF(ISNUMBER(SEARCH(ps_search_language4,INDEX(xl_language[name],ROW()-1))),MAX(INDIRECT(ADDRESS(1,COLUMN())&amp;":"&amp;ADDRESS(ROW()-1,COLUMN())))+1,"")</f>
        <v>130</v>
      </c>
      <c r="T131" s="18" t="str">
        <f ca="1">IFERROR(INDEX(xl_language[name],MATCH(ROW()-1,xl_search_language4[index],0)),"")</f>
        <v>Norwegian, Bokm†l (Norway)</v>
      </c>
      <c r="U131" s="18"/>
      <c r="V131" s="18">
        <f ca="1">IF(ISNUMBER(SEARCH(ps_search_language5,INDEX(xl_language[name],ROW()-1))),MAX(INDIRECT(ADDRESS(1,COLUMN())&amp;":"&amp;ADDRESS(ROW()-1,COLUMN())))+1,"")</f>
        <v>130</v>
      </c>
      <c r="W131" s="18" t="str">
        <f ca="1">IFERROR(INDEX(xl_language[name],MATCH(ROW()-1,xl_search_language5[index],0)),"")</f>
        <v>Norwegian, Bokm†l (Norway)</v>
      </c>
      <c r="X131" s="18"/>
      <c r="Y131" s="18">
        <f ca="1">IF(ISNUMBER(SEARCH(ps_search_language6,INDEX(xl_language[name],ROW()-1))),MAX(INDIRECT(ADDRESS(1,COLUMN())&amp;":"&amp;ADDRESS(ROW()-1,COLUMN())))+1,"")</f>
        <v>130</v>
      </c>
      <c r="Z131" s="18" t="str">
        <f ca="1">IFERROR(INDEX(xl_language[name],MATCH(ROW()-1,xl_search_language6[index],0)),"")</f>
        <v>Norwegian, Bokm†l (Norway)</v>
      </c>
      <c r="AA131" s="18"/>
      <c r="AB131" s="18">
        <f ca="1">IF(ISNUMBER(SEARCH(ps_search_language7,INDEX(xl_language[name],ROW()-1))),MAX(INDIRECT(ADDRESS(1,COLUMN())&amp;":"&amp;ADDRESS(ROW()-1,COLUMN())))+1,"")</f>
        <v>130</v>
      </c>
      <c r="AC131" s="18" t="str">
        <f ca="1">IFERROR(INDEX(xl_language[name],MATCH(ROW()-1,xl_search_language7[index],0)),"")</f>
        <v>Norwegian, Bokm†l (Norway)</v>
      </c>
      <c r="AD131" s="18"/>
      <c r="AE131" s="18">
        <f ca="1">IF(ISNUMBER(SEARCH(ps_search_language8,INDEX(xl_language[name],ROW()-1))),MAX(INDIRECT(ADDRESS(1,COLUMN())&amp;":"&amp;ADDRESS(ROW()-1,COLUMN())))+1,"")</f>
        <v>130</v>
      </c>
      <c r="AF131" s="18" t="str">
        <f ca="1">IFERROR(INDEX(xl_language[name],MATCH(ROW()-1,xl_search_language8[index],0)),"")</f>
        <v>Norwegian, Bokm†l (Norway)</v>
      </c>
      <c r="AG131" s="18"/>
      <c r="AH131" s="18"/>
      <c r="AI131" s="18"/>
      <c r="AJ131" s="18"/>
      <c r="AK131" s="18"/>
      <c r="AL131" s="18"/>
      <c r="AM131" s="18"/>
    </row>
    <row r="132" spans="1:39">
      <c r="A132" s="18">
        <f ca="1">IF(ISNUMBER(SEARCH(ps_search_adnowcategory,INDEX(xl_project_category[address],ROW()-1))),MAX(INDIRECT(ADDRESS(1,COLUMN())&amp;":"&amp;ADDRESS(ROW()-1,COLUMN())))+1,"")</f>
        <v>131</v>
      </c>
      <c r="B132" s="18" t="str">
        <f ca="1">IFERROR(INDEX(xl_project_category[address],MATCH(ROW()-1,xl_search_adnowcategory[index],0)),"")</f>
        <v>FMCG\Personal Care\Toiletries\Skin Care</v>
      </c>
      <c r="C132" s="18"/>
      <c r="D132" s="18">
        <f t="shared" ca="1" si="4"/>
        <v>131</v>
      </c>
      <c r="E132" s="18" t="str">
        <f ca="1">IFERROR(INDEX(nr_ad_client_name,MATCH(ROW()-1,xl_search_adnowclientname[index],0)),"")</f>
        <v>Asia Pacific Breweries (Spore) Ptd Ltd</v>
      </c>
      <c r="F132" s="18"/>
      <c r="G132" s="18">
        <f t="shared" ca="1" si="5"/>
        <v>131</v>
      </c>
      <c r="H132" s="18" t="str">
        <f ca="1">IFERROR(INDEX(nr_ad_country,MATCH(ROW()-1,xl_search_adnowcountry[index],0)),"")</f>
        <v>Uruguay</v>
      </c>
      <c r="I132" s="18"/>
      <c r="J132" s="18" t="str">
        <f ca="1">IF(ISNUMBER(SEARCH(ps_search_country_name,INDEX(xl_country[name],ROW()-1))),MAX(INDIRECT(ADDRESS(1,COLUMN())&amp;":"&amp;ADDRESS(ROW()-1,COLUMN())))+1,"")</f>
        <v/>
      </c>
      <c r="K132" s="18" t="str">
        <f ca="1">IFERROR(INDEX(xl_country[name],MATCH(ROW()-1,xl_search_country[index],0)),"")</f>
        <v/>
      </c>
      <c r="L132" s="18"/>
      <c r="M132" s="18">
        <f ca="1">IF(ISNUMBER(SEARCH(ps_search_language2,INDEX(xl_language[name],ROW()-1))),MAX(INDIRECT(ADDRESS(1,COLUMN())&amp;":"&amp;ADDRESS(ROW()-1,COLUMN())))+1,"")</f>
        <v>131</v>
      </c>
      <c r="N132" s="18" t="str">
        <f ca="1">IFERROR(INDEX(xl_language[name],MATCH(ROW()-1,xl_search_language2[index],0)),"")</f>
        <v>Norwegian, Nynorsk (Norway)</v>
      </c>
      <c r="O132" s="18"/>
      <c r="P132" s="18">
        <f ca="1">IF(ISNUMBER(SEARCH(ps_search_language3,INDEX(xl_language[name],ROW()-1))),MAX(INDIRECT(ADDRESS(1,COLUMN())&amp;":"&amp;ADDRESS(ROW()-1,COLUMN())))+1,"")</f>
        <v>131</v>
      </c>
      <c r="Q132" s="18" t="str">
        <f ca="1">IFERROR(INDEX(xl_language[name],MATCH(ROW()-1,xl_search_language3[index],0)),"")</f>
        <v>Norwegian, Nynorsk (Norway)</v>
      </c>
      <c r="R132" s="18"/>
      <c r="S132" s="18">
        <f ca="1">IF(ISNUMBER(SEARCH(ps_search_language4,INDEX(xl_language[name],ROW()-1))),MAX(INDIRECT(ADDRESS(1,COLUMN())&amp;":"&amp;ADDRESS(ROW()-1,COLUMN())))+1,"")</f>
        <v>131</v>
      </c>
      <c r="T132" s="18" t="str">
        <f ca="1">IFERROR(INDEX(xl_language[name],MATCH(ROW()-1,xl_search_language4[index],0)),"")</f>
        <v>Norwegian, Nynorsk (Norway)</v>
      </c>
      <c r="U132" s="18"/>
      <c r="V132" s="18">
        <f ca="1">IF(ISNUMBER(SEARCH(ps_search_language5,INDEX(xl_language[name],ROW()-1))),MAX(INDIRECT(ADDRESS(1,COLUMN())&amp;":"&amp;ADDRESS(ROW()-1,COLUMN())))+1,"")</f>
        <v>131</v>
      </c>
      <c r="W132" s="18" t="str">
        <f ca="1">IFERROR(INDEX(xl_language[name],MATCH(ROW()-1,xl_search_language5[index],0)),"")</f>
        <v>Norwegian, Nynorsk (Norway)</v>
      </c>
      <c r="X132" s="18"/>
      <c r="Y132" s="18">
        <f ca="1">IF(ISNUMBER(SEARCH(ps_search_language6,INDEX(xl_language[name],ROW()-1))),MAX(INDIRECT(ADDRESS(1,COLUMN())&amp;":"&amp;ADDRESS(ROW()-1,COLUMN())))+1,"")</f>
        <v>131</v>
      </c>
      <c r="Z132" s="18" t="str">
        <f ca="1">IFERROR(INDEX(xl_language[name],MATCH(ROW()-1,xl_search_language6[index],0)),"")</f>
        <v>Norwegian, Nynorsk (Norway)</v>
      </c>
      <c r="AA132" s="18"/>
      <c r="AB132" s="18">
        <f ca="1">IF(ISNUMBER(SEARCH(ps_search_language7,INDEX(xl_language[name],ROW()-1))),MAX(INDIRECT(ADDRESS(1,COLUMN())&amp;":"&amp;ADDRESS(ROW()-1,COLUMN())))+1,"")</f>
        <v>131</v>
      </c>
      <c r="AC132" s="18" t="str">
        <f ca="1">IFERROR(INDEX(xl_language[name],MATCH(ROW()-1,xl_search_language7[index],0)),"")</f>
        <v>Norwegian, Nynorsk (Norway)</v>
      </c>
      <c r="AD132" s="18"/>
      <c r="AE132" s="18">
        <f ca="1">IF(ISNUMBER(SEARCH(ps_search_language8,INDEX(xl_language[name],ROW()-1))),MAX(INDIRECT(ADDRESS(1,COLUMN())&amp;":"&amp;ADDRESS(ROW()-1,COLUMN())))+1,"")</f>
        <v>131</v>
      </c>
      <c r="AF132" s="18" t="str">
        <f ca="1">IFERROR(INDEX(xl_language[name],MATCH(ROW()-1,xl_search_language8[index],0)),"")</f>
        <v>Norwegian, Nynorsk (Norway)</v>
      </c>
      <c r="AG132" s="18"/>
      <c r="AH132" s="18"/>
      <c r="AI132" s="18"/>
      <c r="AJ132" s="18"/>
      <c r="AK132" s="18"/>
      <c r="AL132" s="18"/>
      <c r="AM132" s="18"/>
    </row>
    <row r="133" spans="1:39">
      <c r="A133" s="18">
        <f ca="1">IF(ISNUMBER(SEARCH(ps_search_adnowcategory,INDEX(xl_project_category[address],ROW()-1))),MAX(INDIRECT(ADDRESS(1,COLUMN())&amp;":"&amp;ADDRESS(ROW()-1,COLUMN())))+1,"")</f>
        <v>132</v>
      </c>
      <c r="B133" s="18" t="str">
        <f ca="1">IFERROR(INDEX(xl_project_category[address],MATCH(ROW()-1,xl_search_adnowcategory[index],0)),"")</f>
        <v>FMCG\Personal Care\Toiletries\Skin Care\Hand and Body Care</v>
      </c>
      <c r="C133" s="18"/>
      <c r="D133" s="18">
        <f t="shared" ca="1" si="4"/>
        <v>132</v>
      </c>
      <c r="E133" s="18" t="str">
        <f ca="1">IFERROR(INDEX(nr_ad_client_name,MATCH(ROW()-1,xl_search_adnowclientname[index],0)),"")</f>
        <v>Ask.com</v>
      </c>
      <c r="F133" s="18"/>
      <c r="G133" s="18">
        <f t="shared" ca="1" si="5"/>
        <v>132</v>
      </c>
      <c r="H133" s="18" t="str">
        <f ca="1">IFERROR(INDEX(nr_ad_country,MATCH(ROW()-1,xl_search_adnowcountry[index],0)),"")</f>
        <v>USA - African American</v>
      </c>
      <c r="I133" s="18"/>
      <c r="J133" s="18" t="str">
        <f ca="1">IF(ISNUMBER(SEARCH(ps_search_country_name,INDEX(xl_country[name],ROW()-1))),MAX(INDIRECT(ADDRESS(1,COLUMN())&amp;":"&amp;ADDRESS(ROW()-1,COLUMN())))+1,"")</f>
        <v/>
      </c>
      <c r="K133" s="18" t="str">
        <f ca="1">IFERROR(INDEX(xl_country[name],MATCH(ROW()-1,xl_search_country[index],0)),"")</f>
        <v/>
      </c>
      <c r="L133" s="18"/>
      <c r="M133" s="18">
        <f ca="1">IF(ISNUMBER(SEARCH(ps_search_language2,INDEX(xl_language[name],ROW()-1))),MAX(INDIRECT(ADDRESS(1,COLUMN())&amp;":"&amp;ADDRESS(ROW()-1,COLUMN())))+1,"")</f>
        <v>132</v>
      </c>
      <c r="N133" s="18" t="str">
        <f ca="1">IFERROR(INDEX(xl_language[name],MATCH(ROW()-1,xl_search_language2[index],0)),"")</f>
        <v>Occitan (France)</v>
      </c>
      <c r="O133" s="18"/>
      <c r="P133" s="18">
        <f ca="1">IF(ISNUMBER(SEARCH(ps_search_language3,INDEX(xl_language[name],ROW()-1))),MAX(INDIRECT(ADDRESS(1,COLUMN())&amp;":"&amp;ADDRESS(ROW()-1,COLUMN())))+1,"")</f>
        <v>132</v>
      </c>
      <c r="Q133" s="18" t="str">
        <f ca="1">IFERROR(INDEX(xl_language[name],MATCH(ROW()-1,xl_search_language3[index],0)),"")</f>
        <v>Occitan (France)</v>
      </c>
      <c r="R133" s="18"/>
      <c r="S133" s="18">
        <f ca="1">IF(ISNUMBER(SEARCH(ps_search_language4,INDEX(xl_language[name],ROW()-1))),MAX(INDIRECT(ADDRESS(1,COLUMN())&amp;":"&amp;ADDRESS(ROW()-1,COLUMN())))+1,"")</f>
        <v>132</v>
      </c>
      <c r="T133" s="18" t="str">
        <f ca="1">IFERROR(INDEX(xl_language[name],MATCH(ROW()-1,xl_search_language4[index],0)),"")</f>
        <v>Occitan (France)</v>
      </c>
      <c r="U133" s="18"/>
      <c r="V133" s="18">
        <f ca="1">IF(ISNUMBER(SEARCH(ps_search_language5,INDEX(xl_language[name],ROW()-1))),MAX(INDIRECT(ADDRESS(1,COLUMN())&amp;":"&amp;ADDRESS(ROW()-1,COLUMN())))+1,"")</f>
        <v>132</v>
      </c>
      <c r="W133" s="18" t="str">
        <f ca="1">IFERROR(INDEX(xl_language[name],MATCH(ROW()-1,xl_search_language5[index],0)),"")</f>
        <v>Occitan (France)</v>
      </c>
      <c r="X133" s="18"/>
      <c r="Y133" s="18">
        <f ca="1">IF(ISNUMBER(SEARCH(ps_search_language6,INDEX(xl_language[name],ROW()-1))),MAX(INDIRECT(ADDRESS(1,COLUMN())&amp;":"&amp;ADDRESS(ROW()-1,COLUMN())))+1,"")</f>
        <v>132</v>
      </c>
      <c r="Z133" s="18" t="str">
        <f ca="1">IFERROR(INDEX(xl_language[name],MATCH(ROW()-1,xl_search_language6[index],0)),"")</f>
        <v>Occitan (France)</v>
      </c>
      <c r="AA133" s="18"/>
      <c r="AB133" s="18">
        <f ca="1">IF(ISNUMBER(SEARCH(ps_search_language7,INDEX(xl_language[name],ROW()-1))),MAX(INDIRECT(ADDRESS(1,COLUMN())&amp;":"&amp;ADDRESS(ROW()-1,COLUMN())))+1,"")</f>
        <v>132</v>
      </c>
      <c r="AC133" s="18" t="str">
        <f ca="1">IFERROR(INDEX(xl_language[name],MATCH(ROW()-1,xl_search_language7[index],0)),"")</f>
        <v>Occitan (France)</v>
      </c>
      <c r="AD133" s="18"/>
      <c r="AE133" s="18">
        <f ca="1">IF(ISNUMBER(SEARCH(ps_search_language8,INDEX(xl_language[name],ROW()-1))),MAX(INDIRECT(ADDRESS(1,COLUMN())&amp;":"&amp;ADDRESS(ROW()-1,COLUMN())))+1,"")</f>
        <v>132</v>
      </c>
      <c r="AF133" s="18" t="str">
        <f ca="1">IFERROR(INDEX(xl_language[name],MATCH(ROW()-1,xl_search_language8[index],0)),"")</f>
        <v>Occitan (France)</v>
      </c>
      <c r="AG133" s="18"/>
      <c r="AH133" s="18"/>
      <c r="AI133" s="18"/>
      <c r="AJ133" s="18"/>
      <c r="AK133" s="18"/>
      <c r="AL133" s="18"/>
      <c r="AM133" s="18"/>
    </row>
    <row r="134" spans="1:39">
      <c r="A134" s="18">
        <f ca="1">IF(ISNUMBER(SEARCH(ps_search_adnowcategory,INDEX(xl_project_category[address],ROW()-1))),MAX(INDIRECT(ADDRESS(1,COLUMN())&amp;":"&amp;ADDRESS(ROW()-1,COLUMN())))+1,"")</f>
        <v>133</v>
      </c>
      <c r="B134" s="18" t="str">
        <f ca="1">IFERROR(INDEX(xl_project_category[address],MATCH(ROW()-1,xl_search_adnowcategory[index],0)),"")</f>
        <v>FMCG\Personal Care\Toiletries\Skin Care\Hand and Body Cleaning</v>
      </c>
      <c r="C134" s="18"/>
      <c r="D134" s="18">
        <f t="shared" ca="1" si="4"/>
        <v>133</v>
      </c>
      <c r="E134" s="18" t="str">
        <f ca="1">IFERROR(INDEX(nr_ad_client_name,MATCH(ROW()-1,xl_search_adnowclientname[index],0)),"")</f>
        <v>Associated British Foods</v>
      </c>
      <c r="F134" s="18"/>
      <c r="G134" s="18">
        <f t="shared" ca="1" si="5"/>
        <v>133</v>
      </c>
      <c r="H134" s="18" t="str">
        <f ca="1">IFERROR(INDEX(nr_ad_country,MATCH(ROW()-1,xl_search_adnowcountry[index],0)),"")</f>
        <v>USA - English</v>
      </c>
      <c r="I134" s="18"/>
      <c r="J134" s="18" t="str">
        <f ca="1">IF(ISNUMBER(SEARCH(ps_search_country_name,INDEX(xl_country[name],ROW()-1))),MAX(INDIRECT(ADDRESS(1,COLUMN())&amp;":"&amp;ADDRESS(ROW()-1,COLUMN())))+1,"")</f>
        <v/>
      </c>
      <c r="K134" s="18" t="str">
        <f ca="1">IFERROR(INDEX(xl_country[name],MATCH(ROW()-1,xl_search_country[index],0)),"")</f>
        <v/>
      </c>
      <c r="L134" s="18"/>
      <c r="M134" s="18">
        <f ca="1">IF(ISNUMBER(SEARCH(ps_search_language2,INDEX(xl_language[name],ROW()-1))),MAX(INDIRECT(ADDRESS(1,COLUMN())&amp;":"&amp;ADDRESS(ROW()-1,COLUMN())))+1,"")</f>
        <v>133</v>
      </c>
      <c r="N134" s="18" t="str">
        <f ca="1">IFERROR(INDEX(xl_language[name],MATCH(ROW()-1,xl_search_language2[index],0)),"")</f>
        <v>Oriya (India)</v>
      </c>
      <c r="O134" s="18"/>
      <c r="P134" s="18">
        <f ca="1">IF(ISNUMBER(SEARCH(ps_search_language3,INDEX(xl_language[name],ROW()-1))),MAX(INDIRECT(ADDRESS(1,COLUMN())&amp;":"&amp;ADDRESS(ROW()-1,COLUMN())))+1,"")</f>
        <v>133</v>
      </c>
      <c r="Q134" s="18" t="str">
        <f ca="1">IFERROR(INDEX(xl_language[name],MATCH(ROW()-1,xl_search_language3[index],0)),"")</f>
        <v>Oriya (India)</v>
      </c>
      <c r="R134" s="18"/>
      <c r="S134" s="18">
        <f ca="1">IF(ISNUMBER(SEARCH(ps_search_language4,INDEX(xl_language[name],ROW()-1))),MAX(INDIRECT(ADDRESS(1,COLUMN())&amp;":"&amp;ADDRESS(ROW()-1,COLUMN())))+1,"")</f>
        <v>133</v>
      </c>
      <c r="T134" s="18" t="str">
        <f ca="1">IFERROR(INDEX(xl_language[name],MATCH(ROW()-1,xl_search_language4[index],0)),"")</f>
        <v>Oriya (India)</v>
      </c>
      <c r="U134" s="18"/>
      <c r="V134" s="18">
        <f ca="1">IF(ISNUMBER(SEARCH(ps_search_language5,INDEX(xl_language[name],ROW()-1))),MAX(INDIRECT(ADDRESS(1,COLUMN())&amp;":"&amp;ADDRESS(ROW()-1,COLUMN())))+1,"")</f>
        <v>133</v>
      </c>
      <c r="W134" s="18" t="str">
        <f ca="1">IFERROR(INDEX(xl_language[name],MATCH(ROW()-1,xl_search_language5[index],0)),"")</f>
        <v>Oriya (India)</v>
      </c>
      <c r="X134" s="18"/>
      <c r="Y134" s="18">
        <f ca="1">IF(ISNUMBER(SEARCH(ps_search_language6,INDEX(xl_language[name],ROW()-1))),MAX(INDIRECT(ADDRESS(1,COLUMN())&amp;":"&amp;ADDRESS(ROW()-1,COLUMN())))+1,"")</f>
        <v>133</v>
      </c>
      <c r="Z134" s="18" t="str">
        <f ca="1">IFERROR(INDEX(xl_language[name],MATCH(ROW()-1,xl_search_language6[index],0)),"")</f>
        <v>Oriya (India)</v>
      </c>
      <c r="AA134" s="18"/>
      <c r="AB134" s="18">
        <f ca="1">IF(ISNUMBER(SEARCH(ps_search_language7,INDEX(xl_language[name],ROW()-1))),MAX(INDIRECT(ADDRESS(1,COLUMN())&amp;":"&amp;ADDRESS(ROW()-1,COLUMN())))+1,"")</f>
        <v>133</v>
      </c>
      <c r="AC134" s="18" t="str">
        <f ca="1">IFERROR(INDEX(xl_language[name],MATCH(ROW()-1,xl_search_language7[index],0)),"")</f>
        <v>Oriya (India)</v>
      </c>
      <c r="AD134" s="18"/>
      <c r="AE134" s="18">
        <f ca="1">IF(ISNUMBER(SEARCH(ps_search_language8,INDEX(xl_language[name],ROW()-1))),MAX(INDIRECT(ADDRESS(1,COLUMN())&amp;":"&amp;ADDRESS(ROW()-1,COLUMN())))+1,"")</f>
        <v>133</v>
      </c>
      <c r="AF134" s="18" t="str">
        <f ca="1">IFERROR(INDEX(xl_language[name],MATCH(ROW()-1,xl_search_language8[index],0)),"")</f>
        <v>Oriya (India)</v>
      </c>
      <c r="AG134" s="18"/>
      <c r="AH134" s="18"/>
      <c r="AI134" s="18"/>
      <c r="AJ134" s="18"/>
      <c r="AK134" s="18"/>
      <c r="AL134" s="18"/>
      <c r="AM134" s="18"/>
    </row>
    <row r="135" spans="1:39">
      <c r="A135" s="18">
        <f ca="1">IF(ISNUMBER(SEARCH(ps_search_adnowcategory,INDEX(xl_project_category[address],ROW()-1))),MAX(INDIRECT(ADDRESS(1,COLUMN())&amp;":"&amp;ADDRESS(ROW()-1,COLUMN())))+1,"")</f>
        <v>134</v>
      </c>
      <c r="B135" s="18" t="str">
        <f ca="1">IFERROR(INDEX(xl_project_category[address],MATCH(ROW()-1,xl_search_adnowcategory[index],0)),"")</f>
        <v>FMCG\Personal Care\Toiletries\Skin Care\Skin Cleaning and Care</v>
      </c>
      <c r="C135" s="18"/>
      <c r="D135" s="18">
        <f t="shared" ca="1" si="4"/>
        <v>134</v>
      </c>
      <c r="E135" s="18" t="str">
        <f ca="1">IFERROR(INDEX(nr_ad_client_name,MATCH(ROW()-1,xl_search_adnowclientname[index],0)),"")</f>
        <v>Astellas Pharma</v>
      </c>
      <c r="F135" s="18"/>
      <c r="G135" s="18">
        <f t="shared" ca="1" si="5"/>
        <v>134</v>
      </c>
      <c r="H135" s="18" t="str">
        <f ca="1">IFERROR(INDEX(nr_ad_country,MATCH(ROW()-1,xl_search_adnowcountry[index],0)),"")</f>
        <v>USA - Ethnic</v>
      </c>
      <c r="I135" s="18"/>
      <c r="J135" s="18" t="str">
        <f ca="1">IF(ISNUMBER(SEARCH(ps_search_country_name,INDEX(xl_country[name],ROW()-1))),MAX(INDIRECT(ADDRESS(1,COLUMN())&amp;":"&amp;ADDRESS(ROW()-1,COLUMN())))+1,"")</f>
        <v/>
      </c>
      <c r="K135" s="18" t="str">
        <f ca="1">IFERROR(INDEX(xl_country[name],MATCH(ROW()-1,xl_search_country[index],0)),"")</f>
        <v/>
      </c>
      <c r="L135" s="18"/>
      <c r="M135" s="18">
        <f ca="1">IF(ISNUMBER(SEARCH(ps_search_language2,INDEX(xl_language[name],ROW()-1))),MAX(INDIRECT(ADDRESS(1,COLUMN())&amp;":"&amp;ADDRESS(ROW()-1,COLUMN())))+1,"")</f>
        <v>134</v>
      </c>
      <c r="N135" s="18" t="str">
        <f ca="1">IFERROR(INDEX(xl_language[name],MATCH(ROW()-1,xl_search_language2[index],0)),"")</f>
        <v>Pashto (Afghanistan)</v>
      </c>
      <c r="O135" s="18"/>
      <c r="P135" s="18">
        <f ca="1">IF(ISNUMBER(SEARCH(ps_search_language3,INDEX(xl_language[name],ROW()-1))),MAX(INDIRECT(ADDRESS(1,COLUMN())&amp;":"&amp;ADDRESS(ROW()-1,COLUMN())))+1,"")</f>
        <v>134</v>
      </c>
      <c r="Q135" s="18" t="str">
        <f ca="1">IFERROR(INDEX(xl_language[name],MATCH(ROW()-1,xl_search_language3[index],0)),"")</f>
        <v>Pashto (Afghanistan)</v>
      </c>
      <c r="R135" s="18"/>
      <c r="S135" s="18">
        <f ca="1">IF(ISNUMBER(SEARCH(ps_search_language4,INDEX(xl_language[name],ROW()-1))),MAX(INDIRECT(ADDRESS(1,COLUMN())&amp;":"&amp;ADDRESS(ROW()-1,COLUMN())))+1,"")</f>
        <v>134</v>
      </c>
      <c r="T135" s="18" t="str">
        <f ca="1">IFERROR(INDEX(xl_language[name],MATCH(ROW()-1,xl_search_language4[index],0)),"")</f>
        <v>Pashto (Afghanistan)</v>
      </c>
      <c r="U135" s="18"/>
      <c r="V135" s="18">
        <f ca="1">IF(ISNUMBER(SEARCH(ps_search_language5,INDEX(xl_language[name],ROW()-1))),MAX(INDIRECT(ADDRESS(1,COLUMN())&amp;":"&amp;ADDRESS(ROW()-1,COLUMN())))+1,"")</f>
        <v>134</v>
      </c>
      <c r="W135" s="18" t="str">
        <f ca="1">IFERROR(INDEX(xl_language[name],MATCH(ROW()-1,xl_search_language5[index],0)),"")</f>
        <v>Pashto (Afghanistan)</v>
      </c>
      <c r="X135" s="18"/>
      <c r="Y135" s="18">
        <f ca="1">IF(ISNUMBER(SEARCH(ps_search_language6,INDEX(xl_language[name],ROW()-1))),MAX(INDIRECT(ADDRESS(1,COLUMN())&amp;":"&amp;ADDRESS(ROW()-1,COLUMN())))+1,"")</f>
        <v>134</v>
      </c>
      <c r="Z135" s="18" t="str">
        <f ca="1">IFERROR(INDEX(xl_language[name],MATCH(ROW()-1,xl_search_language6[index],0)),"")</f>
        <v>Pashto (Afghanistan)</v>
      </c>
      <c r="AA135" s="18"/>
      <c r="AB135" s="18">
        <f ca="1">IF(ISNUMBER(SEARCH(ps_search_language7,INDEX(xl_language[name],ROW()-1))),MAX(INDIRECT(ADDRESS(1,COLUMN())&amp;":"&amp;ADDRESS(ROW()-1,COLUMN())))+1,"")</f>
        <v>134</v>
      </c>
      <c r="AC135" s="18" t="str">
        <f ca="1">IFERROR(INDEX(xl_language[name],MATCH(ROW()-1,xl_search_language7[index],0)),"")</f>
        <v>Pashto (Afghanistan)</v>
      </c>
      <c r="AD135" s="18"/>
      <c r="AE135" s="18">
        <f ca="1">IF(ISNUMBER(SEARCH(ps_search_language8,INDEX(xl_language[name],ROW()-1))),MAX(INDIRECT(ADDRESS(1,COLUMN())&amp;":"&amp;ADDRESS(ROW()-1,COLUMN())))+1,"")</f>
        <v>134</v>
      </c>
      <c r="AF135" s="18" t="str">
        <f ca="1">IFERROR(INDEX(xl_language[name],MATCH(ROW()-1,xl_search_language8[index],0)),"")</f>
        <v>Pashto (Afghanistan)</v>
      </c>
      <c r="AG135" s="18"/>
      <c r="AH135" s="18"/>
      <c r="AI135" s="18"/>
      <c r="AJ135" s="18"/>
      <c r="AK135" s="18"/>
      <c r="AL135" s="18"/>
      <c r="AM135" s="18"/>
    </row>
    <row r="136" spans="1:39">
      <c r="A136" s="18">
        <f ca="1">IF(ISNUMBER(SEARCH(ps_search_adnowcategory,INDEX(xl_project_category[address],ROW()-1))),MAX(INDIRECT(ADDRESS(1,COLUMN())&amp;":"&amp;ADDRESS(ROW()-1,COLUMN())))+1,"")</f>
        <v>135</v>
      </c>
      <c r="B136" s="18" t="str">
        <f ca="1">IFERROR(INDEX(xl_project_category[address],MATCH(ROW()-1,xl_search_adnowcategory[index],0)),"")</f>
        <v>FMCG\Personal Care\Toiletries\Sun Care</v>
      </c>
      <c r="C136" s="18"/>
      <c r="D136" s="18">
        <f t="shared" ca="1" si="4"/>
        <v>135</v>
      </c>
      <c r="E136" s="18" t="str">
        <f ca="1">IFERROR(INDEX(nr_ad_client_name,MATCH(ROW()-1,xl_search_adnowclientname[index],0)),"")</f>
        <v>Astra Zeneca</v>
      </c>
      <c r="F136" s="18"/>
      <c r="G136" s="18">
        <f t="shared" ca="1" si="5"/>
        <v>135</v>
      </c>
      <c r="H136" s="18" t="str">
        <f ca="1">IFERROR(INDEX(nr_ad_country,MATCH(ROW()-1,xl_search_adnowcountry[index],0)),"")</f>
        <v>USA - Spanish</v>
      </c>
      <c r="I136" s="18"/>
      <c r="J136" s="18" t="str">
        <f ca="1">IF(ISNUMBER(SEARCH(ps_search_country_name,INDEX(xl_country[name],ROW()-1))),MAX(INDIRECT(ADDRESS(1,COLUMN())&amp;":"&amp;ADDRESS(ROW()-1,COLUMN())))+1,"")</f>
        <v/>
      </c>
      <c r="K136" s="18" t="str">
        <f ca="1">IFERROR(INDEX(xl_country[name],MATCH(ROW()-1,xl_search_country[index],0)),"")</f>
        <v/>
      </c>
      <c r="L136" s="18"/>
      <c r="M136" s="18">
        <f ca="1">IF(ISNUMBER(SEARCH(ps_search_language2,INDEX(xl_language[name],ROW()-1))),MAX(INDIRECT(ADDRESS(1,COLUMN())&amp;":"&amp;ADDRESS(ROW()-1,COLUMN())))+1,"")</f>
        <v>135</v>
      </c>
      <c r="N136" s="18" t="str">
        <f ca="1">IFERROR(INDEX(xl_language[name],MATCH(ROW()-1,xl_search_language2[index],0)),"")</f>
        <v>Persian</v>
      </c>
      <c r="O136" s="18"/>
      <c r="P136" s="18">
        <f ca="1">IF(ISNUMBER(SEARCH(ps_search_language3,INDEX(xl_language[name],ROW()-1))),MAX(INDIRECT(ADDRESS(1,COLUMN())&amp;":"&amp;ADDRESS(ROW()-1,COLUMN())))+1,"")</f>
        <v>135</v>
      </c>
      <c r="Q136" s="18" t="str">
        <f ca="1">IFERROR(INDEX(xl_language[name],MATCH(ROW()-1,xl_search_language3[index],0)),"")</f>
        <v>Persian</v>
      </c>
      <c r="R136" s="18"/>
      <c r="S136" s="18">
        <f ca="1">IF(ISNUMBER(SEARCH(ps_search_language4,INDEX(xl_language[name],ROW()-1))),MAX(INDIRECT(ADDRESS(1,COLUMN())&amp;":"&amp;ADDRESS(ROW()-1,COLUMN())))+1,"")</f>
        <v>135</v>
      </c>
      <c r="T136" s="18" t="str">
        <f ca="1">IFERROR(INDEX(xl_language[name],MATCH(ROW()-1,xl_search_language4[index],0)),"")</f>
        <v>Persian</v>
      </c>
      <c r="U136" s="18"/>
      <c r="V136" s="18">
        <f ca="1">IF(ISNUMBER(SEARCH(ps_search_language5,INDEX(xl_language[name],ROW()-1))),MAX(INDIRECT(ADDRESS(1,COLUMN())&amp;":"&amp;ADDRESS(ROW()-1,COLUMN())))+1,"")</f>
        <v>135</v>
      </c>
      <c r="W136" s="18" t="str">
        <f ca="1">IFERROR(INDEX(xl_language[name],MATCH(ROW()-1,xl_search_language5[index],0)),"")</f>
        <v>Persian</v>
      </c>
      <c r="X136" s="18"/>
      <c r="Y136" s="18">
        <f ca="1">IF(ISNUMBER(SEARCH(ps_search_language6,INDEX(xl_language[name],ROW()-1))),MAX(INDIRECT(ADDRESS(1,COLUMN())&amp;":"&amp;ADDRESS(ROW()-1,COLUMN())))+1,"")</f>
        <v>135</v>
      </c>
      <c r="Z136" s="18" t="str">
        <f ca="1">IFERROR(INDEX(xl_language[name],MATCH(ROW()-1,xl_search_language6[index],0)),"")</f>
        <v>Persian</v>
      </c>
      <c r="AA136" s="18"/>
      <c r="AB136" s="18">
        <f ca="1">IF(ISNUMBER(SEARCH(ps_search_language7,INDEX(xl_language[name],ROW()-1))),MAX(INDIRECT(ADDRESS(1,COLUMN())&amp;":"&amp;ADDRESS(ROW()-1,COLUMN())))+1,"")</f>
        <v>135</v>
      </c>
      <c r="AC136" s="18" t="str">
        <f ca="1">IFERROR(INDEX(xl_language[name],MATCH(ROW()-1,xl_search_language7[index],0)),"")</f>
        <v>Persian</v>
      </c>
      <c r="AD136" s="18"/>
      <c r="AE136" s="18">
        <f ca="1">IF(ISNUMBER(SEARCH(ps_search_language8,INDEX(xl_language[name],ROW()-1))),MAX(INDIRECT(ADDRESS(1,COLUMN())&amp;":"&amp;ADDRESS(ROW()-1,COLUMN())))+1,"")</f>
        <v>135</v>
      </c>
      <c r="AF136" s="18" t="str">
        <f ca="1">IFERROR(INDEX(xl_language[name],MATCH(ROW()-1,xl_search_language8[index],0)),"")</f>
        <v>Persian</v>
      </c>
      <c r="AG136" s="18"/>
      <c r="AH136" s="18"/>
      <c r="AI136" s="18"/>
      <c r="AJ136" s="18"/>
      <c r="AK136" s="18"/>
      <c r="AL136" s="18"/>
      <c r="AM136" s="18"/>
    </row>
    <row r="137" spans="1:39">
      <c r="A137" s="18">
        <f ca="1">IF(ISNUMBER(SEARCH(ps_search_adnowcategory,INDEX(xl_project_category[address],ROW()-1))),MAX(INDIRECT(ADDRESS(1,COLUMN())&amp;":"&amp;ADDRESS(ROW()-1,COLUMN())))+1,"")</f>
        <v>136</v>
      </c>
      <c r="B137" s="18" t="str">
        <f ca="1">IFERROR(INDEX(xl_project_category[address],MATCH(ROW()-1,xl_search_adnowcategory[index],0)),"")</f>
        <v>FMCG\Tobacco/Cigarettes</v>
      </c>
      <c r="C137" s="18"/>
      <c r="D137" s="18">
        <f t="shared" ca="1" si="4"/>
        <v>136</v>
      </c>
      <c r="E137" s="18" t="str">
        <f ca="1">IFERROR(INDEX(nr_ad_client_name,MATCH(ROW()-1,xl_search_adnowclientname[index],0)),"")</f>
        <v>ASUSTeK Computer Incorporation</v>
      </c>
      <c r="F137" s="18"/>
      <c r="G137" s="18">
        <f t="shared" ca="1" si="5"/>
        <v>136</v>
      </c>
      <c r="H137" s="18" t="str">
        <f ca="1">IFERROR(INDEX(nr_ad_country,MATCH(ROW()-1,xl_search_adnowcountry[index],0)),"")</f>
        <v>Venezuela</v>
      </c>
      <c r="I137" s="18"/>
      <c r="J137" s="18" t="str">
        <f ca="1">IF(ISNUMBER(SEARCH(ps_search_country_name,INDEX(xl_country[name],ROW()-1))),MAX(INDIRECT(ADDRESS(1,COLUMN())&amp;":"&amp;ADDRESS(ROW()-1,COLUMN())))+1,"")</f>
        <v/>
      </c>
      <c r="K137" s="18" t="str">
        <f ca="1">IFERROR(INDEX(xl_country[name],MATCH(ROW()-1,xl_search_country[index],0)),"")</f>
        <v/>
      </c>
      <c r="L137" s="18"/>
      <c r="M137" s="18">
        <f ca="1">IF(ISNUMBER(SEARCH(ps_search_language2,INDEX(xl_language[name],ROW()-1))),MAX(INDIRECT(ADDRESS(1,COLUMN())&amp;":"&amp;ADDRESS(ROW()-1,COLUMN())))+1,"")</f>
        <v>136</v>
      </c>
      <c r="N137" s="18" t="str">
        <f ca="1">IFERROR(INDEX(xl_language[name],MATCH(ROW()-1,xl_search_language2[index],0)),"")</f>
        <v>Polish (Poland)</v>
      </c>
      <c r="O137" s="18"/>
      <c r="P137" s="18">
        <f ca="1">IF(ISNUMBER(SEARCH(ps_search_language3,INDEX(xl_language[name],ROW()-1))),MAX(INDIRECT(ADDRESS(1,COLUMN())&amp;":"&amp;ADDRESS(ROW()-1,COLUMN())))+1,"")</f>
        <v>136</v>
      </c>
      <c r="Q137" s="18" t="str">
        <f ca="1">IFERROR(INDEX(xl_language[name],MATCH(ROW()-1,xl_search_language3[index],0)),"")</f>
        <v>Polish (Poland)</v>
      </c>
      <c r="R137" s="18"/>
      <c r="S137" s="18">
        <f ca="1">IF(ISNUMBER(SEARCH(ps_search_language4,INDEX(xl_language[name],ROW()-1))),MAX(INDIRECT(ADDRESS(1,COLUMN())&amp;":"&amp;ADDRESS(ROW()-1,COLUMN())))+1,"")</f>
        <v>136</v>
      </c>
      <c r="T137" s="18" t="str">
        <f ca="1">IFERROR(INDEX(xl_language[name],MATCH(ROW()-1,xl_search_language4[index],0)),"")</f>
        <v>Polish (Poland)</v>
      </c>
      <c r="U137" s="18"/>
      <c r="V137" s="18">
        <f ca="1">IF(ISNUMBER(SEARCH(ps_search_language5,INDEX(xl_language[name],ROW()-1))),MAX(INDIRECT(ADDRESS(1,COLUMN())&amp;":"&amp;ADDRESS(ROW()-1,COLUMN())))+1,"")</f>
        <v>136</v>
      </c>
      <c r="W137" s="18" t="str">
        <f ca="1">IFERROR(INDEX(xl_language[name],MATCH(ROW()-1,xl_search_language5[index],0)),"")</f>
        <v>Polish (Poland)</v>
      </c>
      <c r="X137" s="18"/>
      <c r="Y137" s="18">
        <f ca="1">IF(ISNUMBER(SEARCH(ps_search_language6,INDEX(xl_language[name],ROW()-1))),MAX(INDIRECT(ADDRESS(1,COLUMN())&amp;":"&amp;ADDRESS(ROW()-1,COLUMN())))+1,"")</f>
        <v>136</v>
      </c>
      <c r="Z137" s="18" t="str">
        <f ca="1">IFERROR(INDEX(xl_language[name],MATCH(ROW()-1,xl_search_language6[index],0)),"")</f>
        <v>Polish (Poland)</v>
      </c>
      <c r="AA137" s="18"/>
      <c r="AB137" s="18">
        <f ca="1">IF(ISNUMBER(SEARCH(ps_search_language7,INDEX(xl_language[name],ROW()-1))),MAX(INDIRECT(ADDRESS(1,COLUMN())&amp;":"&amp;ADDRESS(ROW()-1,COLUMN())))+1,"")</f>
        <v>136</v>
      </c>
      <c r="AC137" s="18" t="str">
        <f ca="1">IFERROR(INDEX(xl_language[name],MATCH(ROW()-1,xl_search_language7[index],0)),"")</f>
        <v>Polish (Poland)</v>
      </c>
      <c r="AD137" s="18"/>
      <c r="AE137" s="18">
        <f ca="1">IF(ISNUMBER(SEARCH(ps_search_language8,INDEX(xl_language[name],ROW()-1))),MAX(INDIRECT(ADDRESS(1,COLUMN())&amp;":"&amp;ADDRESS(ROW()-1,COLUMN())))+1,"")</f>
        <v>136</v>
      </c>
      <c r="AF137" s="18" t="str">
        <f ca="1">IFERROR(INDEX(xl_language[name],MATCH(ROW()-1,xl_search_language8[index],0)),"")</f>
        <v>Polish (Poland)</v>
      </c>
      <c r="AG137" s="18"/>
      <c r="AH137" s="18"/>
      <c r="AI137" s="18"/>
      <c r="AJ137" s="18"/>
      <c r="AK137" s="18"/>
      <c r="AL137" s="18"/>
      <c r="AM137" s="18"/>
    </row>
    <row r="138" spans="1:39">
      <c r="A138" s="18">
        <f ca="1">IF(ISNUMBER(SEARCH(ps_search_adnowcategory,INDEX(xl_project_category[address],ROW()-1))),MAX(INDIRECT(ADDRESS(1,COLUMN())&amp;":"&amp;ADDRESS(ROW()-1,COLUMN())))+1,"")</f>
        <v>137</v>
      </c>
      <c r="B138" s="18" t="str">
        <f ca="1">IFERROR(INDEX(xl_project_category[address],MATCH(ROW()-1,xl_search_adnowcategory[index],0)),"")</f>
        <v>Non FMCG\Apparel</v>
      </c>
      <c r="C138" s="18"/>
      <c r="D138" s="18">
        <f t="shared" ca="1" si="4"/>
        <v>137</v>
      </c>
      <c r="E138" s="18" t="str">
        <f ca="1">IFERROR(INDEX(nr_ad_client_name,MATCH(ROW()-1,xl_search_adnowclientname[index],0)),"")</f>
        <v>A.S. Watson</v>
      </c>
      <c r="F138" s="18"/>
      <c r="G138" s="18">
        <f t="shared" ca="1" si="5"/>
        <v>137</v>
      </c>
      <c r="H138" s="18" t="str">
        <f ca="1">IFERROR(INDEX(nr_ad_country,MATCH(ROW()-1,xl_search_adnowcountry[index],0)),"")</f>
        <v>Vietnam</v>
      </c>
      <c r="I138" s="18"/>
      <c r="J138" s="18" t="str">
        <f ca="1">IF(ISNUMBER(SEARCH(ps_search_country_name,INDEX(xl_country[name],ROW()-1))),MAX(INDIRECT(ADDRESS(1,COLUMN())&amp;":"&amp;ADDRESS(ROW()-1,COLUMN())))+1,"")</f>
        <v/>
      </c>
      <c r="K138" s="18" t="str">
        <f ca="1">IFERROR(INDEX(xl_country[name],MATCH(ROW()-1,xl_search_country[index],0)),"")</f>
        <v/>
      </c>
      <c r="L138" s="18"/>
      <c r="M138" s="18">
        <f ca="1">IF(ISNUMBER(SEARCH(ps_search_language2,INDEX(xl_language[name],ROW()-1))),MAX(INDIRECT(ADDRESS(1,COLUMN())&amp;":"&amp;ADDRESS(ROW()-1,COLUMN())))+1,"")</f>
        <v>137</v>
      </c>
      <c r="N138" s="18" t="str">
        <f ca="1">IFERROR(INDEX(xl_language[name],MATCH(ROW()-1,xl_search_language2[index],0)),"")</f>
        <v>Portuguese (Portugal)</v>
      </c>
      <c r="O138" s="18"/>
      <c r="P138" s="18">
        <f ca="1">IF(ISNUMBER(SEARCH(ps_search_language3,INDEX(xl_language[name],ROW()-1))),MAX(INDIRECT(ADDRESS(1,COLUMN())&amp;":"&amp;ADDRESS(ROW()-1,COLUMN())))+1,"")</f>
        <v>137</v>
      </c>
      <c r="Q138" s="18" t="str">
        <f ca="1">IFERROR(INDEX(xl_language[name],MATCH(ROW()-1,xl_search_language3[index],0)),"")</f>
        <v>Portuguese (Portugal)</v>
      </c>
      <c r="R138" s="18"/>
      <c r="S138" s="18">
        <f ca="1">IF(ISNUMBER(SEARCH(ps_search_language4,INDEX(xl_language[name],ROW()-1))),MAX(INDIRECT(ADDRESS(1,COLUMN())&amp;":"&amp;ADDRESS(ROW()-1,COLUMN())))+1,"")</f>
        <v>137</v>
      </c>
      <c r="T138" s="18" t="str">
        <f ca="1">IFERROR(INDEX(xl_language[name],MATCH(ROW()-1,xl_search_language4[index],0)),"")</f>
        <v>Portuguese (Portugal)</v>
      </c>
      <c r="U138" s="18"/>
      <c r="V138" s="18">
        <f ca="1">IF(ISNUMBER(SEARCH(ps_search_language5,INDEX(xl_language[name],ROW()-1))),MAX(INDIRECT(ADDRESS(1,COLUMN())&amp;":"&amp;ADDRESS(ROW()-1,COLUMN())))+1,"")</f>
        <v>137</v>
      </c>
      <c r="W138" s="18" t="str">
        <f ca="1">IFERROR(INDEX(xl_language[name],MATCH(ROW()-1,xl_search_language5[index],0)),"")</f>
        <v>Portuguese (Portugal)</v>
      </c>
      <c r="X138" s="18"/>
      <c r="Y138" s="18">
        <f ca="1">IF(ISNUMBER(SEARCH(ps_search_language6,INDEX(xl_language[name],ROW()-1))),MAX(INDIRECT(ADDRESS(1,COLUMN())&amp;":"&amp;ADDRESS(ROW()-1,COLUMN())))+1,"")</f>
        <v>137</v>
      </c>
      <c r="Z138" s="18" t="str">
        <f ca="1">IFERROR(INDEX(xl_language[name],MATCH(ROW()-1,xl_search_language6[index],0)),"")</f>
        <v>Portuguese (Portugal)</v>
      </c>
      <c r="AA138" s="18"/>
      <c r="AB138" s="18">
        <f ca="1">IF(ISNUMBER(SEARCH(ps_search_language7,INDEX(xl_language[name],ROW()-1))),MAX(INDIRECT(ADDRESS(1,COLUMN())&amp;":"&amp;ADDRESS(ROW()-1,COLUMN())))+1,"")</f>
        <v>137</v>
      </c>
      <c r="AC138" s="18" t="str">
        <f ca="1">IFERROR(INDEX(xl_language[name],MATCH(ROW()-1,xl_search_language7[index],0)),"")</f>
        <v>Portuguese (Portugal)</v>
      </c>
      <c r="AD138" s="18"/>
      <c r="AE138" s="18">
        <f ca="1">IF(ISNUMBER(SEARCH(ps_search_language8,INDEX(xl_language[name],ROW()-1))),MAX(INDIRECT(ADDRESS(1,COLUMN())&amp;":"&amp;ADDRESS(ROW()-1,COLUMN())))+1,"")</f>
        <v>137</v>
      </c>
      <c r="AF138" s="18" t="str">
        <f ca="1">IFERROR(INDEX(xl_language[name],MATCH(ROW()-1,xl_search_language8[index],0)),"")</f>
        <v>Portuguese (Portugal)</v>
      </c>
      <c r="AG138" s="18"/>
      <c r="AH138" s="18"/>
      <c r="AI138" s="18"/>
      <c r="AJ138" s="18"/>
      <c r="AK138" s="18"/>
      <c r="AL138" s="18"/>
      <c r="AM138" s="18"/>
    </row>
    <row r="139" spans="1:39">
      <c r="A139" s="18">
        <f ca="1">IF(ISNUMBER(SEARCH(ps_search_adnowcategory,INDEX(xl_project_category[address],ROW()-1))),MAX(INDIRECT(ADDRESS(1,COLUMN())&amp;":"&amp;ADDRESS(ROW()-1,COLUMN())))+1,"")</f>
        <v>138</v>
      </c>
      <c r="B139" s="18" t="str">
        <f ca="1">IFERROR(INDEX(xl_project_category[address],MATCH(ROW()-1,xl_search_adnowcategory[index],0)),"")</f>
        <v>Non FMCG\Apparel\Clothing</v>
      </c>
      <c r="C139" s="18"/>
      <c r="D139" s="18">
        <f t="shared" ca="1" si="4"/>
        <v>138</v>
      </c>
      <c r="E139" s="18" t="str">
        <f ca="1">IFERROR(INDEX(nr_ad_client_name,MATCH(ROW()-1,xl_search_adnowclientname[index],0)),"")</f>
        <v>Athorn, Clark and Partners</v>
      </c>
      <c r="F139" s="18"/>
      <c r="G139" s="18">
        <f t="shared" ca="1" si="5"/>
        <v>138</v>
      </c>
      <c r="H139" s="18" t="str">
        <f ca="1">IFERROR(INDEX(nr_ad_country,MATCH(ROW()-1,xl_search_adnowcountry[index],0)),"")</f>
        <v>Zambia</v>
      </c>
      <c r="I139" s="18"/>
      <c r="J139" s="18" t="str">
        <f ca="1">IF(ISNUMBER(SEARCH(ps_search_country_name,INDEX(xl_country[name],ROW()-1))),MAX(INDIRECT(ADDRESS(1,COLUMN())&amp;":"&amp;ADDRESS(ROW()-1,COLUMN())))+1,"")</f>
        <v/>
      </c>
      <c r="K139" s="18" t="str">
        <f ca="1">IFERROR(INDEX(xl_country[name],MATCH(ROW()-1,xl_search_country[index],0)),"")</f>
        <v/>
      </c>
      <c r="L139" s="18"/>
      <c r="M139" s="18">
        <f ca="1">IF(ISNUMBER(SEARCH(ps_search_language2,INDEX(xl_language[name],ROW()-1))),MAX(INDIRECT(ADDRESS(1,COLUMN())&amp;":"&amp;ADDRESS(ROW()-1,COLUMN())))+1,"")</f>
        <v>138</v>
      </c>
      <c r="N139" s="18" t="str">
        <f ca="1">IFERROR(INDEX(xl_language[name],MATCH(ROW()-1,xl_search_language2[index],0)),"")</f>
        <v>Punjabi (India)</v>
      </c>
      <c r="O139" s="18"/>
      <c r="P139" s="18">
        <f ca="1">IF(ISNUMBER(SEARCH(ps_search_language3,INDEX(xl_language[name],ROW()-1))),MAX(INDIRECT(ADDRESS(1,COLUMN())&amp;":"&amp;ADDRESS(ROW()-1,COLUMN())))+1,"")</f>
        <v>138</v>
      </c>
      <c r="Q139" s="18" t="str">
        <f ca="1">IFERROR(INDEX(xl_language[name],MATCH(ROW()-1,xl_search_language3[index],0)),"")</f>
        <v>Punjabi (India)</v>
      </c>
      <c r="R139" s="18"/>
      <c r="S139" s="18">
        <f ca="1">IF(ISNUMBER(SEARCH(ps_search_language4,INDEX(xl_language[name],ROW()-1))),MAX(INDIRECT(ADDRESS(1,COLUMN())&amp;":"&amp;ADDRESS(ROW()-1,COLUMN())))+1,"")</f>
        <v>138</v>
      </c>
      <c r="T139" s="18" t="str">
        <f ca="1">IFERROR(INDEX(xl_language[name],MATCH(ROW()-1,xl_search_language4[index],0)),"")</f>
        <v>Punjabi (India)</v>
      </c>
      <c r="U139" s="18"/>
      <c r="V139" s="18">
        <f ca="1">IF(ISNUMBER(SEARCH(ps_search_language5,INDEX(xl_language[name],ROW()-1))),MAX(INDIRECT(ADDRESS(1,COLUMN())&amp;":"&amp;ADDRESS(ROW()-1,COLUMN())))+1,"")</f>
        <v>138</v>
      </c>
      <c r="W139" s="18" t="str">
        <f ca="1">IFERROR(INDEX(xl_language[name],MATCH(ROW()-1,xl_search_language5[index],0)),"")</f>
        <v>Punjabi (India)</v>
      </c>
      <c r="X139" s="18"/>
      <c r="Y139" s="18">
        <f ca="1">IF(ISNUMBER(SEARCH(ps_search_language6,INDEX(xl_language[name],ROW()-1))),MAX(INDIRECT(ADDRESS(1,COLUMN())&amp;":"&amp;ADDRESS(ROW()-1,COLUMN())))+1,"")</f>
        <v>138</v>
      </c>
      <c r="Z139" s="18" t="str">
        <f ca="1">IFERROR(INDEX(xl_language[name],MATCH(ROW()-1,xl_search_language6[index],0)),"")</f>
        <v>Punjabi (India)</v>
      </c>
      <c r="AA139" s="18"/>
      <c r="AB139" s="18">
        <f ca="1">IF(ISNUMBER(SEARCH(ps_search_language7,INDEX(xl_language[name],ROW()-1))),MAX(INDIRECT(ADDRESS(1,COLUMN())&amp;":"&amp;ADDRESS(ROW()-1,COLUMN())))+1,"")</f>
        <v>138</v>
      </c>
      <c r="AC139" s="18" t="str">
        <f ca="1">IFERROR(INDEX(xl_language[name],MATCH(ROW()-1,xl_search_language7[index],0)),"")</f>
        <v>Punjabi (India)</v>
      </c>
      <c r="AD139" s="18"/>
      <c r="AE139" s="18">
        <f ca="1">IF(ISNUMBER(SEARCH(ps_search_language8,INDEX(xl_language[name],ROW()-1))),MAX(INDIRECT(ADDRESS(1,COLUMN())&amp;":"&amp;ADDRESS(ROW()-1,COLUMN())))+1,"")</f>
        <v>138</v>
      </c>
      <c r="AF139" s="18" t="str">
        <f ca="1">IFERROR(INDEX(xl_language[name],MATCH(ROW()-1,xl_search_language8[index],0)),"")</f>
        <v>Punjabi (India)</v>
      </c>
      <c r="AG139" s="18"/>
      <c r="AH139" s="18"/>
      <c r="AI139" s="18"/>
      <c r="AJ139" s="18"/>
      <c r="AK139" s="18"/>
      <c r="AL139" s="18"/>
      <c r="AM139" s="18"/>
    </row>
    <row r="140" spans="1:39">
      <c r="A140" s="18">
        <f ca="1">IF(ISNUMBER(SEARCH(ps_search_adnowcategory,INDEX(xl_project_category[address],ROW()-1))),MAX(INDIRECT(ADDRESS(1,COLUMN())&amp;":"&amp;ADDRESS(ROW()-1,COLUMN())))+1,"")</f>
        <v>139</v>
      </c>
      <c r="B140" s="18" t="str">
        <f ca="1">IFERROR(INDEX(xl_project_category[address],MATCH(ROW()-1,xl_search_adnowcategory[index],0)),"")</f>
        <v>Non FMCG\Apparel\Fibres</v>
      </c>
      <c r="C140" s="18"/>
      <c r="D140" s="18">
        <f t="shared" ca="1" si="4"/>
        <v>139</v>
      </c>
      <c r="E140" s="18" t="str">
        <f ca="1">IFERROR(INDEX(nr_ad_client_name,MATCH(ROW()-1,xl_search_adnowclientname[index],0)),"")</f>
        <v>Atria Scandinavia</v>
      </c>
      <c r="F140" s="18"/>
      <c r="G140" s="18">
        <f t="shared" ca="1" si="5"/>
        <v>139</v>
      </c>
      <c r="H140" s="18" t="str">
        <f ca="1">IFERROR(INDEX(nr_ad_country,MATCH(ROW()-1,xl_search_adnowcountry[index],0)),"")</f>
        <v>Zimbabwe</v>
      </c>
      <c r="I140" s="18"/>
      <c r="J140" s="18" t="str">
        <f ca="1">IF(ISNUMBER(SEARCH(ps_search_country_name,INDEX(xl_country[name],ROW()-1))),MAX(INDIRECT(ADDRESS(1,COLUMN())&amp;":"&amp;ADDRESS(ROW()-1,COLUMN())))+1,"")</f>
        <v/>
      </c>
      <c r="K140" s="18" t="str">
        <f ca="1">IFERROR(INDEX(xl_country[name],MATCH(ROW()-1,xl_search_country[index],0)),"")</f>
        <v/>
      </c>
      <c r="L140" s="18"/>
      <c r="M140" s="18">
        <f ca="1">IF(ISNUMBER(SEARCH(ps_search_language2,INDEX(xl_language[name],ROW()-1))),MAX(INDIRECT(ADDRESS(1,COLUMN())&amp;":"&amp;ADDRESS(ROW()-1,COLUMN())))+1,"")</f>
        <v>139</v>
      </c>
      <c r="N140" s="18" t="str">
        <f ca="1">IFERROR(INDEX(xl_language[name],MATCH(ROW()-1,xl_search_language2[index],0)),"")</f>
        <v>Quechua (Bolivia)</v>
      </c>
      <c r="O140" s="18"/>
      <c r="P140" s="18">
        <f ca="1">IF(ISNUMBER(SEARCH(ps_search_language3,INDEX(xl_language[name],ROW()-1))),MAX(INDIRECT(ADDRESS(1,COLUMN())&amp;":"&amp;ADDRESS(ROW()-1,COLUMN())))+1,"")</f>
        <v>139</v>
      </c>
      <c r="Q140" s="18" t="str">
        <f ca="1">IFERROR(INDEX(xl_language[name],MATCH(ROW()-1,xl_search_language3[index],0)),"")</f>
        <v>Quechua (Bolivia)</v>
      </c>
      <c r="R140" s="18"/>
      <c r="S140" s="18">
        <f ca="1">IF(ISNUMBER(SEARCH(ps_search_language4,INDEX(xl_language[name],ROW()-1))),MAX(INDIRECT(ADDRESS(1,COLUMN())&amp;":"&amp;ADDRESS(ROW()-1,COLUMN())))+1,"")</f>
        <v>139</v>
      </c>
      <c r="T140" s="18" t="str">
        <f ca="1">IFERROR(INDEX(xl_language[name],MATCH(ROW()-1,xl_search_language4[index],0)),"")</f>
        <v>Quechua (Bolivia)</v>
      </c>
      <c r="U140" s="18"/>
      <c r="V140" s="18">
        <f ca="1">IF(ISNUMBER(SEARCH(ps_search_language5,INDEX(xl_language[name],ROW()-1))),MAX(INDIRECT(ADDRESS(1,COLUMN())&amp;":"&amp;ADDRESS(ROW()-1,COLUMN())))+1,"")</f>
        <v>139</v>
      </c>
      <c r="W140" s="18" t="str">
        <f ca="1">IFERROR(INDEX(xl_language[name],MATCH(ROW()-1,xl_search_language5[index],0)),"")</f>
        <v>Quechua (Bolivia)</v>
      </c>
      <c r="X140" s="18"/>
      <c r="Y140" s="18">
        <f ca="1">IF(ISNUMBER(SEARCH(ps_search_language6,INDEX(xl_language[name],ROW()-1))),MAX(INDIRECT(ADDRESS(1,COLUMN())&amp;":"&amp;ADDRESS(ROW()-1,COLUMN())))+1,"")</f>
        <v>139</v>
      </c>
      <c r="Z140" s="18" t="str">
        <f ca="1">IFERROR(INDEX(xl_language[name],MATCH(ROW()-1,xl_search_language6[index],0)),"")</f>
        <v>Quechua (Bolivia)</v>
      </c>
      <c r="AA140" s="18"/>
      <c r="AB140" s="18">
        <f ca="1">IF(ISNUMBER(SEARCH(ps_search_language7,INDEX(xl_language[name],ROW()-1))),MAX(INDIRECT(ADDRESS(1,COLUMN())&amp;":"&amp;ADDRESS(ROW()-1,COLUMN())))+1,"")</f>
        <v>139</v>
      </c>
      <c r="AC140" s="18" t="str">
        <f ca="1">IFERROR(INDEX(xl_language[name],MATCH(ROW()-1,xl_search_language7[index],0)),"")</f>
        <v>Quechua (Bolivia)</v>
      </c>
      <c r="AD140" s="18"/>
      <c r="AE140" s="18">
        <f ca="1">IF(ISNUMBER(SEARCH(ps_search_language8,INDEX(xl_language[name],ROW()-1))),MAX(INDIRECT(ADDRESS(1,COLUMN())&amp;":"&amp;ADDRESS(ROW()-1,COLUMN())))+1,"")</f>
        <v>139</v>
      </c>
      <c r="AF140" s="18" t="str">
        <f ca="1">IFERROR(INDEX(xl_language[name],MATCH(ROW()-1,xl_search_language8[index],0)),"")</f>
        <v>Quechua (Bolivia)</v>
      </c>
      <c r="AG140" s="18"/>
      <c r="AH140" s="18"/>
      <c r="AI140" s="18"/>
      <c r="AJ140" s="18"/>
      <c r="AK140" s="18"/>
      <c r="AL140" s="18"/>
      <c r="AM140" s="18"/>
    </row>
    <row r="141" spans="1:39">
      <c r="A141" s="18">
        <f ca="1">IF(ISNUMBER(SEARCH(ps_search_adnowcategory,INDEX(xl_project_category[address],ROW()-1))),MAX(INDIRECT(ADDRESS(1,COLUMN())&amp;":"&amp;ADDRESS(ROW()-1,COLUMN())))+1,"")</f>
        <v>140</v>
      </c>
      <c r="B141" s="18" t="str">
        <f ca="1">IFERROR(INDEX(xl_project_category[address],MATCH(ROW()-1,xl_search_adnowcategory[index],0)),"")</f>
        <v>Non FMCG\Apparel\Jewellery (Apparel)</v>
      </c>
      <c r="C141" s="18"/>
      <c r="D141" s="18">
        <f t="shared" ca="1" si="4"/>
        <v>140</v>
      </c>
      <c r="E141" s="18" t="str">
        <f ca="1">IFERROR(INDEX(nr_ad_client_name,MATCH(ROW()-1,xl_search_adnowclientname[index],0)),"")</f>
        <v>AT&amp;T</v>
      </c>
      <c r="F141" s="18"/>
      <c r="G141" s="18" t="str">
        <f t="shared" ca="1" si="5"/>
        <v/>
      </c>
      <c r="H141" s="18" t="str">
        <f ca="1">IFERROR(INDEX(nr_ad_country,MATCH(ROW()-1,xl_search_adnowcountry[index],0)),"")</f>
        <v/>
      </c>
      <c r="I141" s="18"/>
      <c r="J141" s="18" t="str">
        <f ca="1">IF(ISNUMBER(SEARCH(ps_search_country_name,INDEX(xl_country[name],ROW()-1))),MAX(INDIRECT(ADDRESS(1,COLUMN())&amp;":"&amp;ADDRESS(ROW()-1,COLUMN())))+1,"")</f>
        <v/>
      </c>
      <c r="K141" s="18" t="str">
        <f ca="1">IFERROR(INDEX(xl_country[name],MATCH(ROW()-1,xl_search_country[index],0)),"")</f>
        <v/>
      </c>
      <c r="L141" s="18"/>
      <c r="M141" s="18">
        <f ca="1">IF(ISNUMBER(SEARCH(ps_search_language2,INDEX(xl_language[name],ROW()-1))),MAX(INDIRECT(ADDRESS(1,COLUMN())&amp;":"&amp;ADDRESS(ROW()-1,COLUMN())))+1,"")</f>
        <v>140</v>
      </c>
      <c r="N141" s="18" t="str">
        <f ca="1">IFERROR(INDEX(xl_language[name],MATCH(ROW()-1,xl_search_language2[index],0)),"")</f>
        <v>Quechua (Ecuador)</v>
      </c>
      <c r="O141" s="18"/>
      <c r="P141" s="18">
        <f ca="1">IF(ISNUMBER(SEARCH(ps_search_language3,INDEX(xl_language[name],ROW()-1))),MAX(INDIRECT(ADDRESS(1,COLUMN())&amp;":"&amp;ADDRESS(ROW()-1,COLUMN())))+1,"")</f>
        <v>140</v>
      </c>
      <c r="Q141" s="18" t="str">
        <f ca="1">IFERROR(INDEX(xl_language[name],MATCH(ROW()-1,xl_search_language3[index],0)),"")</f>
        <v>Quechua (Ecuador)</v>
      </c>
      <c r="R141" s="18"/>
      <c r="S141" s="18">
        <f ca="1">IF(ISNUMBER(SEARCH(ps_search_language4,INDEX(xl_language[name],ROW()-1))),MAX(INDIRECT(ADDRESS(1,COLUMN())&amp;":"&amp;ADDRESS(ROW()-1,COLUMN())))+1,"")</f>
        <v>140</v>
      </c>
      <c r="T141" s="18" t="str">
        <f ca="1">IFERROR(INDEX(xl_language[name],MATCH(ROW()-1,xl_search_language4[index],0)),"")</f>
        <v>Quechua (Ecuador)</v>
      </c>
      <c r="U141" s="18"/>
      <c r="V141" s="18">
        <f ca="1">IF(ISNUMBER(SEARCH(ps_search_language5,INDEX(xl_language[name],ROW()-1))),MAX(INDIRECT(ADDRESS(1,COLUMN())&amp;":"&amp;ADDRESS(ROW()-1,COLUMN())))+1,"")</f>
        <v>140</v>
      </c>
      <c r="W141" s="18" t="str">
        <f ca="1">IFERROR(INDEX(xl_language[name],MATCH(ROW()-1,xl_search_language5[index],0)),"")</f>
        <v>Quechua (Ecuador)</v>
      </c>
      <c r="X141" s="18"/>
      <c r="Y141" s="18">
        <f ca="1">IF(ISNUMBER(SEARCH(ps_search_language6,INDEX(xl_language[name],ROW()-1))),MAX(INDIRECT(ADDRESS(1,COLUMN())&amp;":"&amp;ADDRESS(ROW()-1,COLUMN())))+1,"")</f>
        <v>140</v>
      </c>
      <c r="Z141" s="18" t="str">
        <f ca="1">IFERROR(INDEX(xl_language[name],MATCH(ROW()-1,xl_search_language6[index],0)),"")</f>
        <v>Quechua (Ecuador)</v>
      </c>
      <c r="AA141" s="18"/>
      <c r="AB141" s="18">
        <f ca="1">IF(ISNUMBER(SEARCH(ps_search_language7,INDEX(xl_language[name],ROW()-1))),MAX(INDIRECT(ADDRESS(1,COLUMN())&amp;":"&amp;ADDRESS(ROW()-1,COLUMN())))+1,"")</f>
        <v>140</v>
      </c>
      <c r="AC141" s="18" t="str">
        <f ca="1">IFERROR(INDEX(xl_language[name],MATCH(ROW()-1,xl_search_language7[index],0)),"")</f>
        <v>Quechua (Ecuador)</v>
      </c>
      <c r="AD141" s="18"/>
      <c r="AE141" s="18">
        <f ca="1">IF(ISNUMBER(SEARCH(ps_search_language8,INDEX(xl_language[name],ROW()-1))),MAX(INDIRECT(ADDRESS(1,COLUMN())&amp;":"&amp;ADDRESS(ROW()-1,COLUMN())))+1,"")</f>
        <v>140</v>
      </c>
      <c r="AF141" s="18" t="str">
        <f ca="1">IFERROR(INDEX(xl_language[name],MATCH(ROW()-1,xl_search_language8[index],0)),"")</f>
        <v>Quechua (Ecuador)</v>
      </c>
      <c r="AG141" s="18"/>
      <c r="AH141" s="18"/>
      <c r="AI141" s="18"/>
      <c r="AJ141" s="18"/>
      <c r="AK141" s="18"/>
      <c r="AL141" s="18"/>
      <c r="AM141" s="18"/>
    </row>
    <row r="142" spans="1:39">
      <c r="A142" s="18">
        <f ca="1">IF(ISNUMBER(SEARCH(ps_search_adnowcategory,INDEX(xl_project_category[address],ROW()-1))),MAX(INDIRECT(ADDRESS(1,COLUMN())&amp;":"&amp;ADDRESS(ROW()-1,COLUMN())))+1,"")</f>
        <v>141</v>
      </c>
      <c r="B142" s="18" t="str">
        <f ca="1">IFERROR(INDEX(xl_project_category[address],MATCH(ROW()-1,xl_search_adnowcategory[index],0)),"")</f>
        <v>Non FMCG\Apparel\Jewellery (Apparel)\Other Jewellery</v>
      </c>
      <c r="C142" s="18"/>
      <c r="D142" s="18">
        <f t="shared" ca="1" si="4"/>
        <v>141</v>
      </c>
      <c r="E142" s="18" t="str">
        <f ca="1">IFERROR(INDEX(nr_ad_client_name,MATCH(ROW()-1,xl_search_adnowclientname[index],0)),"")</f>
        <v>Aujan Industries</v>
      </c>
      <c r="F142" s="18"/>
      <c r="G142" s="18" t="str">
        <f t="shared" ca="1" si="5"/>
        <v/>
      </c>
      <c r="H142" s="18" t="str">
        <f ca="1">IFERROR(INDEX(nr_ad_country,MATCH(ROW()-1,xl_search_adnowcountry[index],0)),"")</f>
        <v/>
      </c>
      <c r="I142" s="18"/>
      <c r="J142" s="18" t="str">
        <f ca="1">IF(ISNUMBER(SEARCH(ps_search_country_name,INDEX(xl_country[name],ROW()-1))),MAX(INDIRECT(ADDRESS(1,COLUMN())&amp;":"&amp;ADDRESS(ROW()-1,COLUMN())))+1,"")</f>
        <v/>
      </c>
      <c r="K142" s="18" t="str">
        <f ca="1">IFERROR(INDEX(xl_country[name],MATCH(ROW()-1,xl_search_country[index],0)),"")</f>
        <v/>
      </c>
      <c r="L142" s="18"/>
      <c r="M142" s="18">
        <f ca="1">IF(ISNUMBER(SEARCH(ps_search_language2,INDEX(xl_language[name],ROW()-1))),MAX(INDIRECT(ADDRESS(1,COLUMN())&amp;":"&amp;ADDRESS(ROW()-1,COLUMN())))+1,"")</f>
        <v>141</v>
      </c>
      <c r="N142" s="18" t="str">
        <f ca="1">IFERROR(INDEX(xl_language[name],MATCH(ROW()-1,xl_search_language2[index],0)),"")</f>
        <v>Quechua (Peru)</v>
      </c>
      <c r="O142" s="18"/>
      <c r="P142" s="18">
        <f ca="1">IF(ISNUMBER(SEARCH(ps_search_language3,INDEX(xl_language[name],ROW()-1))),MAX(INDIRECT(ADDRESS(1,COLUMN())&amp;":"&amp;ADDRESS(ROW()-1,COLUMN())))+1,"")</f>
        <v>141</v>
      </c>
      <c r="Q142" s="18" t="str">
        <f ca="1">IFERROR(INDEX(xl_language[name],MATCH(ROW()-1,xl_search_language3[index],0)),"")</f>
        <v>Quechua (Peru)</v>
      </c>
      <c r="R142" s="18"/>
      <c r="S142" s="18">
        <f ca="1">IF(ISNUMBER(SEARCH(ps_search_language4,INDEX(xl_language[name],ROW()-1))),MAX(INDIRECT(ADDRESS(1,COLUMN())&amp;":"&amp;ADDRESS(ROW()-1,COLUMN())))+1,"")</f>
        <v>141</v>
      </c>
      <c r="T142" s="18" t="str">
        <f ca="1">IFERROR(INDEX(xl_language[name],MATCH(ROW()-1,xl_search_language4[index],0)),"")</f>
        <v>Quechua (Peru)</v>
      </c>
      <c r="U142" s="18"/>
      <c r="V142" s="18">
        <f ca="1">IF(ISNUMBER(SEARCH(ps_search_language5,INDEX(xl_language[name],ROW()-1))),MAX(INDIRECT(ADDRESS(1,COLUMN())&amp;":"&amp;ADDRESS(ROW()-1,COLUMN())))+1,"")</f>
        <v>141</v>
      </c>
      <c r="W142" s="18" t="str">
        <f ca="1">IFERROR(INDEX(xl_language[name],MATCH(ROW()-1,xl_search_language5[index],0)),"")</f>
        <v>Quechua (Peru)</v>
      </c>
      <c r="X142" s="18"/>
      <c r="Y142" s="18">
        <f ca="1">IF(ISNUMBER(SEARCH(ps_search_language6,INDEX(xl_language[name],ROW()-1))),MAX(INDIRECT(ADDRESS(1,COLUMN())&amp;":"&amp;ADDRESS(ROW()-1,COLUMN())))+1,"")</f>
        <v>141</v>
      </c>
      <c r="Z142" s="18" t="str">
        <f ca="1">IFERROR(INDEX(xl_language[name],MATCH(ROW()-1,xl_search_language6[index],0)),"")</f>
        <v>Quechua (Peru)</v>
      </c>
      <c r="AA142" s="18"/>
      <c r="AB142" s="18">
        <f ca="1">IF(ISNUMBER(SEARCH(ps_search_language7,INDEX(xl_language[name],ROW()-1))),MAX(INDIRECT(ADDRESS(1,COLUMN())&amp;":"&amp;ADDRESS(ROW()-1,COLUMN())))+1,"")</f>
        <v>141</v>
      </c>
      <c r="AC142" s="18" t="str">
        <f ca="1">IFERROR(INDEX(xl_language[name],MATCH(ROW()-1,xl_search_language7[index],0)),"")</f>
        <v>Quechua (Peru)</v>
      </c>
      <c r="AD142" s="18"/>
      <c r="AE142" s="18">
        <f ca="1">IF(ISNUMBER(SEARCH(ps_search_language8,INDEX(xl_language[name],ROW()-1))),MAX(INDIRECT(ADDRESS(1,COLUMN())&amp;":"&amp;ADDRESS(ROW()-1,COLUMN())))+1,"")</f>
        <v>141</v>
      </c>
      <c r="AF142" s="18" t="str">
        <f ca="1">IFERROR(INDEX(xl_language[name],MATCH(ROW()-1,xl_search_language8[index],0)),"")</f>
        <v>Quechua (Peru)</v>
      </c>
      <c r="AG142" s="18"/>
      <c r="AH142" s="18"/>
      <c r="AI142" s="18"/>
      <c r="AJ142" s="18"/>
      <c r="AK142" s="18"/>
      <c r="AL142" s="18"/>
      <c r="AM142" s="18"/>
    </row>
    <row r="143" spans="1:39">
      <c r="A143" s="18">
        <f ca="1">IF(ISNUMBER(SEARCH(ps_search_adnowcategory,INDEX(xl_project_category[address],ROW()-1))),MAX(INDIRECT(ADDRESS(1,COLUMN())&amp;":"&amp;ADDRESS(ROW()-1,COLUMN())))+1,"")</f>
        <v>142</v>
      </c>
      <c r="B143" s="18" t="str">
        <f ca="1">IFERROR(INDEX(xl_project_category[address],MATCH(ROW()-1,xl_search_adnowcategory[index],0)),"")</f>
        <v>Non FMCG\Apparel\Jewellery (Apparel)\Watches</v>
      </c>
      <c r="C143" s="18"/>
      <c r="D143" s="18">
        <f t="shared" ca="1" si="4"/>
        <v>142</v>
      </c>
      <c r="E143" s="18" t="str">
        <f ca="1">IFERROR(INDEX(nr_ad_client_name,MATCH(ROW()-1,xl_search_adnowclientname[index],0)),"")</f>
        <v>Aunt Bessie</v>
      </c>
      <c r="F143" s="18"/>
      <c r="G143" s="18" t="str">
        <f t="shared" ca="1" si="5"/>
        <v/>
      </c>
      <c r="H143" s="18" t="str">
        <f ca="1">IFERROR(INDEX(nr_ad_country,MATCH(ROW()-1,xl_search_adnowcountry[index],0)),"")</f>
        <v/>
      </c>
      <c r="I143" s="18"/>
      <c r="J143" s="18" t="str">
        <f ca="1">IF(ISNUMBER(SEARCH(ps_search_country_name,INDEX(xl_country[name],ROW()-1))),MAX(INDIRECT(ADDRESS(1,COLUMN())&amp;":"&amp;ADDRESS(ROW()-1,COLUMN())))+1,"")</f>
        <v/>
      </c>
      <c r="K143" s="18" t="str">
        <f ca="1">IFERROR(INDEX(xl_country[name],MATCH(ROW()-1,xl_search_country[index],0)),"")</f>
        <v/>
      </c>
      <c r="L143" s="18"/>
      <c r="M143" s="18">
        <f ca="1">IF(ISNUMBER(SEARCH(ps_search_language2,INDEX(xl_language[name],ROW()-1))),MAX(INDIRECT(ADDRESS(1,COLUMN())&amp;":"&amp;ADDRESS(ROW()-1,COLUMN())))+1,"")</f>
        <v>142</v>
      </c>
      <c r="N143" s="18" t="str">
        <f ca="1">IFERROR(INDEX(xl_language[name],MATCH(ROW()-1,xl_search_language2[index],0)),"")</f>
        <v>Romanian (Romania)</v>
      </c>
      <c r="O143" s="18"/>
      <c r="P143" s="18">
        <f ca="1">IF(ISNUMBER(SEARCH(ps_search_language3,INDEX(xl_language[name],ROW()-1))),MAX(INDIRECT(ADDRESS(1,COLUMN())&amp;":"&amp;ADDRESS(ROW()-1,COLUMN())))+1,"")</f>
        <v>142</v>
      </c>
      <c r="Q143" s="18" t="str">
        <f ca="1">IFERROR(INDEX(xl_language[name],MATCH(ROW()-1,xl_search_language3[index],0)),"")</f>
        <v>Romanian (Romania)</v>
      </c>
      <c r="R143" s="18"/>
      <c r="S143" s="18">
        <f ca="1">IF(ISNUMBER(SEARCH(ps_search_language4,INDEX(xl_language[name],ROW()-1))),MAX(INDIRECT(ADDRESS(1,COLUMN())&amp;":"&amp;ADDRESS(ROW()-1,COLUMN())))+1,"")</f>
        <v>142</v>
      </c>
      <c r="T143" s="18" t="str">
        <f ca="1">IFERROR(INDEX(xl_language[name],MATCH(ROW()-1,xl_search_language4[index],0)),"")</f>
        <v>Romanian (Romania)</v>
      </c>
      <c r="U143" s="18"/>
      <c r="V143" s="18">
        <f ca="1">IF(ISNUMBER(SEARCH(ps_search_language5,INDEX(xl_language[name],ROW()-1))),MAX(INDIRECT(ADDRESS(1,COLUMN())&amp;":"&amp;ADDRESS(ROW()-1,COLUMN())))+1,"")</f>
        <v>142</v>
      </c>
      <c r="W143" s="18" t="str">
        <f ca="1">IFERROR(INDEX(xl_language[name],MATCH(ROW()-1,xl_search_language5[index],0)),"")</f>
        <v>Romanian (Romania)</v>
      </c>
      <c r="X143" s="18"/>
      <c r="Y143" s="18">
        <f ca="1">IF(ISNUMBER(SEARCH(ps_search_language6,INDEX(xl_language[name],ROW()-1))),MAX(INDIRECT(ADDRESS(1,COLUMN())&amp;":"&amp;ADDRESS(ROW()-1,COLUMN())))+1,"")</f>
        <v>142</v>
      </c>
      <c r="Z143" s="18" t="str">
        <f ca="1">IFERROR(INDEX(xl_language[name],MATCH(ROW()-1,xl_search_language6[index],0)),"")</f>
        <v>Romanian (Romania)</v>
      </c>
      <c r="AA143" s="18"/>
      <c r="AB143" s="18">
        <f ca="1">IF(ISNUMBER(SEARCH(ps_search_language7,INDEX(xl_language[name],ROW()-1))),MAX(INDIRECT(ADDRESS(1,COLUMN())&amp;":"&amp;ADDRESS(ROW()-1,COLUMN())))+1,"")</f>
        <v>142</v>
      </c>
      <c r="AC143" s="18" t="str">
        <f ca="1">IFERROR(INDEX(xl_language[name],MATCH(ROW()-1,xl_search_language7[index],0)),"")</f>
        <v>Romanian (Romania)</v>
      </c>
      <c r="AD143" s="18"/>
      <c r="AE143" s="18">
        <f ca="1">IF(ISNUMBER(SEARCH(ps_search_language8,INDEX(xl_language[name],ROW()-1))),MAX(INDIRECT(ADDRESS(1,COLUMN())&amp;":"&amp;ADDRESS(ROW()-1,COLUMN())))+1,"")</f>
        <v>142</v>
      </c>
      <c r="AF143" s="18" t="str">
        <f ca="1">IFERROR(INDEX(xl_language[name],MATCH(ROW()-1,xl_search_language8[index],0)),"")</f>
        <v>Romanian (Romania)</v>
      </c>
      <c r="AG143" s="18"/>
      <c r="AH143" s="18"/>
      <c r="AI143" s="18"/>
      <c r="AJ143" s="18"/>
      <c r="AK143" s="18"/>
      <c r="AL143" s="18"/>
      <c r="AM143" s="18"/>
    </row>
    <row r="144" spans="1:39">
      <c r="A144" s="18">
        <f ca="1">IF(ISNUMBER(SEARCH(ps_search_adnowcategory,INDEX(xl_project_category[address],ROW()-1))),MAX(INDIRECT(ADDRESS(1,COLUMN())&amp;":"&amp;ADDRESS(ROW()-1,COLUMN())))+1,"")</f>
        <v>143</v>
      </c>
      <c r="B144" s="18" t="str">
        <f ca="1">IFERROR(INDEX(xl_project_category[address],MATCH(ROW()-1,xl_search_adnowcategory[index],0)),"")</f>
        <v>Non FMCG\Automobiles</v>
      </c>
      <c r="C144" s="18"/>
      <c r="D144" s="18">
        <f t="shared" ca="1" si="4"/>
        <v>143</v>
      </c>
      <c r="E144" s="18" t="str">
        <f ca="1">IFERROR(INDEX(nr_ad_client_name,MATCH(ROW()-1,xl_search_adnowclientname[index],0)),"")</f>
        <v>Australian Milk Marketing</v>
      </c>
      <c r="F144" s="18"/>
      <c r="G144" s="18" t="str">
        <f t="shared" ca="1" si="5"/>
        <v/>
      </c>
      <c r="H144" s="18" t="str">
        <f ca="1">IFERROR(INDEX(nr_ad_country,MATCH(ROW()-1,xl_search_adnowcountry[index],0)),"")</f>
        <v/>
      </c>
      <c r="I144" s="18"/>
      <c r="J144" s="18" t="str">
        <f ca="1">IF(ISNUMBER(SEARCH(ps_search_country_name,INDEX(xl_country[name],ROW()-1))),MAX(INDIRECT(ADDRESS(1,COLUMN())&amp;":"&amp;ADDRESS(ROW()-1,COLUMN())))+1,"")</f>
        <v/>
      </c>
      <c r="K144" s="18" t="str">
        <f ca="1">IFERROR(INDEX(xl_country[name],MATCH(ROW()-1,xl_search_country[index],0)),"")</f>
        <v/>
      </c>
      <c r="L144" s="18"/>
      <c r="M144" s="18">
        <f ca="1">IF(ISNUMBER(SEARCH(ps_search_language2,INDEX(xl_language[name],ROW()-1))),MAX(INDIRECT(ADDRESS(1,COLUMN())&amp;":"&amp;ADDRESS(ROW()-1,COLUMN())))+1,"")</f>
        <v>143</v>
      </c>
      <c r="N144" s="18" t="str">
        <f ca="1">IFERROR(INDEX(xl_language[name],MATCH(ROW()-1,xl_search_language2[index],0)),"")</f>
        <v>Romansh (Switzerland)</v>
      </c>
      <c r="O144" s="18"/>
      <c r="P144" s="18">
        <f ca="1">IF(ISNUMBER(SEARCH(ps_search_language3,INDEX(xl_language[name],ROW()-1))),MAX(INDIRECT(ADDRESS(1,COLUMN())&amp;":"&amp;ADDRESS(ROW()-1,COLUMN())))+1,"")</f>
        <v>143</v>
      </c>
      <c r="Q144" s="18" t="str">
        <f ca="1">IFERROR(INDEX(xl_language[name],MATCH(ROW()-1,xl_search_language3[index],0)),"")</f>
        <v>Romansh (Switzerland)</v>
      </c>
      <c r="R144" s="18"/>
      <c r="S144" s="18">
        <f ca="1">IF(ISNUMBER(SEARCH(ps_search_language4,INDEX(xl_language[name],ROW()-1))),MAX(INDIRECT(ADDRESS(1,COLUMN())&amp;":"&amp;ADDRESS(ROW()-1,COLUMN())))+1,"")</f>
        <v>143</v>
      </c>
      <c r="T144" s="18" t="str">
        <f ca="1">IFERROR(INDEX(xl_language[name],MATCH(ROW()-1,xl_search_language4[index],0)),"")</f>
        <v>Romansh (Switzerland)</v>
      </c>
      <c r="U144" s="18"/>
      <c r="V144" s="18">
        <f ca="1">IF(ISNUMBER(SEARCH(ps_search_language5,INDEX(xl_language[name],ROW()-1))),MAX(INDIRECT(ADDRESS(1,COLUMN())&amp;":"&amp;ADDRESS(ROW()-1,COLUMN())))+1,"")</f>
        <v>143</v>
      </c>
      <c r="W144" s="18" t="str">
        <f ca="1">IFERROR(INDEX(xl_language[name],MATCH(ROW()-1,xl_search_language5[index],0)),"")</f>
        <v>Romansh (Switzerland)</v>
      </c>
      <c r="X144" s="18"/>
      <c r="Y144" s="18">
        <f ca="1">IF(ISNUMBER(SEARCH(ps_search_language6,INDEX(xl_language[name],ROW()-1))),MAX(INDIRECT(ADDRESS(1,COLUMN())&amp;":"&amp;ADDRESS(ROW()-1,COLUMN())))+1,"")</f>
        <v>143</v>
      </c>
      <c r="Z144" s="18" t="str">
        <f ca="1">IFERROR(INDEX(xl_language[name],MATCH(ROW()-1,xl_search_language6[index],0)),"")</f>
        <v>Romansh (Switzerland)</v>
      </c>
      <c r="AA144" s="18"/>
      <c r="AB144" s="18">
        <f ca="1">IF(ISNUMBER(SEARCH(ps_search_language7,INDEX(xl_language[name],ROW()-1))),MAX(INDIRECT(ADDRESS(1,COLUMN())&amp;":"&amp;ADDRESS(ROW()-1,COLUMN())))+1,"")</f>
        <v>143</v>
      </c>
      <c r="AC144" s="18" t="str">
        <f ca="1">IFERROR(INDEX(xl_language[name],MATCH(ROW()-1,xl_search_language7[index],0)),"")</f>
        <v>Romansh (Switzerland)</v>
      </c>
      <c r="AD144" s="18"/>
      <c r="AE144" s="18">
        <f ca="1">IF(ISNUMBER(SEARCH(ps_search_language8,INDEX(xl_language[name],ROW()-1))),MAX(INDIRECT(ADDRESS(1,COLUMN())&amp;":"&amp;ADDRESS(ROW()-1,COLUMN())))+1,"")</f>
        <v>143</v>
      </c>
      <c r="AF144" s="18" t="str">
        <f ca="1">IFERROR(INDEX(xl_language[name],MATCH(ROW()-1,xl_search_language8[index],0)),"")</f>
        <v>Romansh (Switzerland)</v>
      </c>
      <c r="AG144" s="18"/>
      <c r="AH144" s="18"/>
      <c r="AI144" s="18"/>
      <c r="AJ144" s="18"/>
      <c r="AK144" s="18"/>
      <c r="AL144" s="18"/>
      <c r="AM144" s="18"/>
    </row>
    <row r="145" spans="1:39">
      <c r="A145" s="18">
        <f ca="1">IF(ISNUMBER(SEARCH(ps_search_adnowcategory,INDEX(xl_project_category[address],ROW()-1))),MAX(INDIRECT(ADDRESS(1,COLUMN())&amp;":"&amp;ADDRESS(ROW()-1,COLUMN())))+1,"")</f>
        <v>144</v>
      </c>
      <c r="B145" s="18" t="str">
        <f ca="1">IFERROR(INDEX(xl_project_category[address],MATCH(ROW()-1,xl_search_adnowcategory[index],0)),"")</f>
        <v>Non FMCG\Automobiles\Automobile Accessories</v>
      </c>
      <c r="C145" s="18"/>
      <c r="D145" s="18">
        <f t="shared" ca="1" si="4"/>
        <v>144</v>
      </c>
      <c r="E145" s="18" t="str">
        <f ca="1">IFERROR(INDEX(nr_ad_client_name,MATCH(ROW()-1,xl_search_adnowclientname[index],0)),"")</f>
        <v>Australian Pensioners Insurance Agency</v>
      </c>
      <c r="F145" s="18"/>
      <c r="G145" s="18" t="str">
        <f t="shared" ca="1" si="5"/>
        <v/>
      </c>
      <c r="H145" s="18" t="str">
        <f ca="1">IFERROR(INDEX(nr_ad_country,MATCH(ROW()-1,xl_search_adnowcountry[index],0)),"")</f>
        <v/>
      </c>
      <c r="I145" s="18"/>
      <c r="J145" s="18" t="str">
        <f ca="1">IF(ISNUMBER(SEARCH(ps_search_country_name,INDEX(xl_country[name],ROW()-1))),MAX(INDIRECT(ADDRESS(1,COLUMN())&amp;":"&amp;ADDRESS(ROW()-1,COLUMN())))+1,"")</f>
        <v/>
      </c>
      <c r="K145" s="18" t="str">
        <f ca="1">IFERROR(INDEX(xl_country[name],MATCH(ROW()-1,xl_search_country[index],0)),"")</f>
        <v/>
      </c>
      <c r="L145" s="18"/>
      <c r="M145" s="18">
        <f ca="1">IF(ISNUMBER(SEARCH(ps_search_language2,INDEX(xl_language[name],ROW()-1))),MAX(INDIRECT(ADDRESS(1,COLUMN())&amp;":"&amp;ADDRESS(ROW()-1,COLUMN())))+1,"")</f>
        <v>144</v>
      </c>
      <c r="N145" s="18" t="str">
        <f ca="1">IFERROR(INDEX(xl_language[name],MATCH(ROW()-1,xl_search_language2[index],0)),"")</f>
        <v>Russian (Russia)</v>
      </c>
      <c r="O145" s="18"/>
      <c r="P145" s="18">
        <f ca="1">IF(ISNUMBER(SEARCH(ps_search_language3,INDEX(xl_language[name],ROW()-1))),MAX(INDIRECT(ADDRESS(1,COLUMN())&amp;":"&amp;ADDRESS(ROW()-1,COLUMN())))+1,"")</f>
        <v>144</v>
      </c>
      <c r="Q145" s="18" t="str">
        <f ca="1">IFERROR(INDEX(xl_language[name],MATCH(ROW()-1,xl_search_language3[index],0)),"")</f>
        <v>Russian (Russia)</v>
      </c>
      <c r="R145" s="18"/>
      <c r="S145" s="18">
        <f ca="1">IF(ISNUMBER(SEARCH(ps_search_language4,INDEX(xl_language[name],ROW()-1))),MAX(INDIRECT(ADDRESS(1,COLUMN())&amp;":"&amp;ADDRESS(ROW()-1,COLUMN())))+1,"")</f>
        <v>144</v>
      </c>
      <c r="T145" s="18" t="str">
        <f ca="1">IFERROR(INDEX(xl_language[name],MATCH(ROW()-1,xl_search_language4[index],0)),"")</f>
        <v>Russian (Russia)</v>
      </c>
      <c r="U145" s="18"/>
      <c r="V145" s="18">
        <f ca="1">IF(ISNUMBER(SEARCH(ps_search_language5,INDEX(xl_language[name],ROW()-1))),MAX(INDIRECT(ADDRESS(1,COLUMN())&amp;":"&amp;ADDRESS(ROW()-1,COLUMN())))+1,"")</f>
        <v>144</v>
      </c>
      <c r="W145" s="18" t="str">
        <f ca="1">IFERROR(INDEX(xl_language[name],MATCH(ROW()-1,xl_search_language5[index],0)),"")</f>
        <v>Russian (Russia)</v>
      </c>
      <c r="X145" s="18"/>
      <c r="Y145" s="18">
        <f ca="1">IF(ISNUMBER(SEARCH(ps_search_language6,INDEX(xl_language[name],ROW()-1))),MAX(INDIRECT(ADDRESS(1,COLUMN())&amp;":"&amp;ADDRESS(ROW()-1,COLUMN())))+1,"")</f>
        <v>144</v>
      </c>
      <c r="Z145" s="18" t="str">
        <f ca="1">IFERROR(INDEX(xl_language[name],MATCH(ROW()-1,xl_search_language6[index],0)),"")</f>
        <v>Russian (Russia)</v>
      </c>
      <c r="AA145" s="18"/>
      <c r="AB145" s="18">
        <f ca="1">IF(ISNUMBER(SEARCH(ps_search_language7,INDEX(xl_language[name],ROW()-1))),MAX(INDIRECT(ADDRESS(1,COLUMN())&amp;":"&amp;ADDRESS(ROW()-1,COLUMN())))+1,"")</f>
        <v>144</v>
      </c>
      <c r="AC145" s="18" t="str">
        <f ca="1">IFERROR(INDEX(xl_language[name],MATCH(ROW()-1,xl_search_language7[index],0)),"")</f>
        <v>Russian (Russia)</v>
      </c>
      <c r="AD145" s="18"/>
      <c r="AE145" s="18">
        <f ca="1">IF(ISNUMBER(SEARCH(ps_search_language8,INDEX(xl_language[name],ROW()-1))),MAX(INDIRECT(ADDRESS(1,COLUMN())&amp;":"&amp;ADDRESS(ROW()-1,COLUMN())))+1,"")</f>
        <v>144</v>
      </c>
      <c r="AF145" s="18" t="str">
        <f ca="1">IFERROR(INDEX(xl_language[name],MATCH(ROW()-1,xl_search_language8[index],0)),"")</f>
        <v>Russian (Russia)</v>
      </c>
      <c r="AG145" s="18"/>
      <c r="AH145" s="18"/>
      <c r="AI145" s="18"/>
      <c r="AJ145" s="18"/>
      <c r="AK145" s="18"/>
      <c r="AL145" s="18"/>
      <c r="AM145" s="18"/>
    </row>
    <row r="146" spans="1:39">
      <c r="A146" s="18">
        <f ca="1">IF(ISNUMBER(SEARCH(ps_search_adnowcategory,INDEX(xl_project_category[address],ROW()-1))),MAX(INDIRECT(ADDRESS(1,COLUMN())&amp;":"&amp;ADDRESS(ROW()-1,COLUMN())))+1,"")</f>
        <v>145</v>
      </c>
      <c r="B146" s="18" t="str">
        <f ca="1">IFERROR(INDEX(xl_project_category[address],MATCH(ROW()-1,xl_search_adnowcategory[index],0)),"")</f>
        <v>Non FMCG\Automobiles\Motor Fuel</v>
      </c>
      <c r="C146" s="18"/>
      <c r="D146" s="18">
        <f t="shared" ca="1" si="4"/>
        <v>145</v>
      </c>
      <c r="E146" s="18" t="str">
        <f ca="1">IFERROR(INDEX(nr_ad_client_name,MATCH(ROW()-1,xl_search_adnowclientname[index],0)),"")</f>
        <v>Australian Post</v>
      </c>
      <c r="F146" s="18"/>
      <c r="G146" s="18" t="str">
        <f t="shared" ca="1" si="5"/>
        <v/>
      </c>
      <c r="H146" s="18" t="str">
        <f ca="1">IFERROR(INDEX(nr_ad_country,MATCH(ROW()-1,xl_search_adnowcountry[index],0)),"")</f>
        <v/>
      </c>
      <c r="I146" s="18"/>
      <c r="J146" s="18" t="str">
        <f ca="1">IF(ISNUMBER(SEARCH(ps_search_country_name,INDEX(xl_country[name],ROW()-1))),MAX(INDIRECT(ADDRESS(1,COLUMN())&amp;":"&amp;ADDRESS(ROW()-1,COLUMN())))+1,"")</f>
        <v/>
      </c>
      <c r="K146" s="18" t="str">
        <f ca="1">IFERROR(INDEX(xl_country[name],MATCH(ROW()-1,xl_search_country[index],0)),"")</f>
        <v/>
      </c>
      <c r="L146" s="18"/>
      <c r="M146" s="18">
        <f ca="1">IF(ISNUMBER(SEARCH(ps_search_language2,INDEX(xl_language[name],ROW()-1))),MAX(INDIRECT(ADDRESS(1,COLUMN())&amp;":"&amp;ADDRESS(ROW()-1,COLUMN())))+1,"")</f>
        <v>145</v>
      </c>
      <c r="N146" s="18" t="str">
        <f ca="1">IFERROR(INDEX(xl_language[name],MATCH(ROW()-1,xl_search_language2[index],0)),"")</f>
        <v>Sami, Inari (Finland)</v>
      </c>
      <c r="O146" s="18"/>
      <c r="P146" s="18">
        <f ca="1">IF(ISNUMBER(SEARCH(ps_search_language3,INDEX(xl_language[name],ROW()-1))),MAX(INDIRECT(ADDRESS(1,COLUMN())&amp;":"&amp;ADDRESS(ROW()-1,COLUMN())))+1,"")</f>
        <v>145</v>
      </c>
      <c r="Q146" s="18" t="str">
        <f ca="1">IFERROR(INDEX(xl_language[name],MATCH(ROW()-1,xl_search_language3[index],0)),"")</f>
        <v>Sami, Inari (Finland)</v>
      </c>
      <c r="R146" s="18"/>
      <c r="S146" s="18">
        <f ca="1">IF(ISNUMBER(SEARCH(ps_search_language4,INDEX(xl_language[name],ROW()-1))),MAX(INDIRECT(ADDRESS(1,COLUMN())&amp;":"&amp;ADDRESS(ROW()-1,COLUMN())))+1,"")</f>
        <v>145</v>
      </c>
      <c r="T146" s="18" t="str">
        <f ca="1">IFERROR(INDEX(xl_language[name],MATCH(ROW()-1,xl_search_language4[index],0)),"")</f>
        <v>Sami, Inari (Finland)</v>
      </c>
      <c r="U146" s="18"/>
      <c r="V146" s="18">
        <f ca="1">IF(ISNUMBER(SEARCH(ps_search_language5,INDEX(xl_language[name],ROW()-1))),MAX(INDIRECT(ADDRESS(1,COLUMN())&amp;":"&amp;ADDRESS(ROW()-1,COLUMN())))+1,"")</f>
        <v>145</v>
      </c>
      <c r="W146" s="18" t="str">
        <f ca="1">IFERROR(INDEX(xl_language[name],MATCH(ROW()-1,xl_search_language5[index],0)),"")</f>
        <v>Sami, Inari (Finland)</v>
      </c>
      <c r="X146" s="18"/>
      <c r="Y146" s="18">
        <f ca="1">IF(ISNUMBER(SEARCH(ps_search_language6,INDEX(xl_language[name],ROW()-1))),MAX(INDIRECT(ADDRESS(1,COLUMN())&amp;":"&amp;ADDRESS(ROW()-1,COLUMN())))+1,"")</f>
        <v>145</v>
      </c>
      <c r="Z146" s="18" t="str">
        <f ca="1">IFERROR(INDEX(xl_language[name],MATCH(ROW()-1,xl_search_language6[index],0)),"")</f>
        <v>Sami, Inari (Finland)</v>
      </c>
      <c r="AA146" s="18"/>
      <c r="AB146" s="18">
        <f ca="1">IF(ISNUMBER(SEARCH(ps_search_language7,INDEX(xl_language[name],ROW()-1))),MAX(INDIRECT(ADDRESS(1,COLUMN())&amp;":"&amp;ADDRESS(ROW()-1,COLUMN())))+1,"")</f>
        <v>145</v>
      </c>
      <c r="AC146" s="18" t="str">
        <f ca="1">IFERROR(INDEX(xl_language[name],MATCH(ROW()-1,xl_search_language7[index],0)),"")</f>
        <v>Sami, Inari (Finland)</v>
      </c>
      <c r="AD146" s="18"/>
      <c r="AE146" s="18">
        <f ca="1">IF(ISNUMBER(SEARCH(ps_search_language8,INDEX(xl_language[name],ROW()-1))),MAX(INDIRECT(ADDRESS(1,COLUMN())&amp;":"&amp;ADDRESS(ROW()-1,COLUMN())))+1,"")</f>
        <v>145</v>
      </c>
      <c r="AF146" s="18" t="str">
        <f ca="1">IFERROR(INDEX(xl_language[name],MATCH(ROW()-1,xl_search_language8[index],0)),"")</f>
        <v>Sami, Inari (Finland)</v>
      </c>
      <c r="AG146" s="18"/>
      <c r="AH146" s="18"/>
      <c r="AI146" s="18"/>
      <c r="AJ146" s="18"/>
      <c r="AK146" s="18"/>
      <c r="AL146" s="18"/>
      <c r="AM146" s="18"/>
    </row>
    <row r="147" spans="1:39">
      <c r="A147" s="18">
        <f ca="1">IF(ISNUMBER(SEARCH(ps_search_adnowcategory,INDEX(xl_project_category[address],ROW()-1))),MAX(INDIRECT(ADDRESS(1,COLUMN())&amp;":"&amp;ADDRESS(ROW()-1,COLUMN())))+1,"")</f>
        <v>146</v>
      </c>
      <c r="B147" s="18" t="str">
        <f ca="1">IFERROR(INDEX(xl_project_category[address],MATCH(ROW()-1,xl_search_adnowcategory[index],0)),"")</f>
        <v>Non FMCG\Automobiles\Motor Oil</v>
      </c>
      <c r="C147" s="18"/>
      <c r="D147" s="18">
        <f t="shared" ca="1" si="4"/>
        <v>146</v>
      </c>
      <c r="E147" s="18" t="str">
        <f ca="1">IFERROR(INDEX(nr_ad_client_name,MATCH(ROW()-1,xl_search_adnowclientname[index],0)),"")</f>
        <v>Australian Tourist Commission</v>
      </c>
      <c r="F147" s="18"/>
      <c r="G147" s="18" t="str">
        <f t="shared" ca="1" si="5"/>
        <v/>
      </c>
      <c r="H147" s="18" t="str">
        <f ca="1">IFERROR(INDEX(nr_ad_country,MATCH(ROW()-1,xl_search_adnowcountry[index],0)),"")</f>
        <v/>
      </c>
      <c r="I147" s="18"/>
      <c r="J147" s="18" t="str">
        <f ca="1">IF(ISNUMBER(SEARCH(ps_search_country_name,INDEX(xl_country[name],ROW()-1))),MAX(INDIRECT(ADDRESS(1,COLUMN())&amp;":"&amp;ADDRESS(ROW()-1,COLUMN())))+1,"")</f>
        <v/>
      </c>
      <c r="K147" s="18" t="str">
        <f ca="1">IFERROR(INDEX(xl_country[name],MATCH(ROW()-1,xl_search_country[index],0)),"")</f>
        <v/>
      </c>
      <c r="L147" s="18"/>
      <c r="M147" s="18">
        <f ca="1">IF(ISNUMBER(SEARCH(ps_search_language2,INDEX(xl_language[name],ROW()-1))),MAX(INDIRECT(ADDRESS(1,COLUMN())&amp;":"&amp;ADDRESS(ROW()-1,COLUMN())))+1,"")</f>
        <v>146</v>
      </c>
      <c r="N147" s="18" t="str">
        <f ca="1">IFERROR(INDEX(xl_language[name],MATCH(ROW()-1,xl_search_language2[index],0)),"")</f>
        <v>Sami, Lule (Norway)</v>
      </c>
      <c r="O147" s="18"/>
      <c r="P147" s="18">
        <f ca="1">IF(ISNUMBER(SEARCH(ps_search_language3,INDEX(xl_language[name],ROW()-1))),MAX(INDIRECT(ADDRESS(1,COLUMN())&amp;":"&amp;ADDRESS(ROW()-1,COLUMN())))+1,"")</f>
        <v>146</v>
      </c>
      <c r="Q147" s="18" t="str">
        <f ca="1">IFERROR(INDEX(xl_language[name],MATCH(ROW()-1,xl_search_language3[index],0)),"")</f>
        <v>Sami, Lule (Norway)</v>
      </c>
      <c r="R147" s="18"/>
      <c r="S147" s="18">
        <f ca="1">IF(ISNUMBER(SEARCH(ps_search_language4,INDEX(xl_language[name],ROW()-1))),MAX(INDIRECT(ADDRESS(1,COLUMN())&amp;":"&amp;ADDRESS(ROW()-1,COLUMN())))+1,"")</f>
        <v>146</v>
      </c>
      <c r="T147" s="18" t="str">
        <f ca="1">IFERROR(INDEX(xl_language[name],MATCH(ROW()-1,xl_search_language4[index],0)),"")</f>
        <v>Sami, Lule (Norway)</v>
      </c>
      <c r="U147" s="18"/>
      <c r="V147" s="18">
        <f ca="1">IF(ISNUMBER(SEARCH(ps_search_language5,INDEX(xl_language[name],ROW()-1))),MAX(INDIRECT(ADDRESS(1,COLUMN())&amp;":"&amp;ADDRESS(ROW()-1,COLUMN())))+1,"")</f>
        <v>146</v>
      </c>
      <c r="W147" s="18" t="str">
        <f ca="1">IFERROR(INDEX(xl_language[name],MATCH(ROW()-1,xl_search_language5[index],0)),"")</f>
        <v>Sami, Lule (Norway)</v>
      </c>
      <c r="X147" s="18"/>
      <c r="Y147" s="18">
        <f ca="1">IF(ISNUMBER(SEARCH(ps_search_language6,INDEX(xl_language[name],ROW()-1))),MAX(INDIRECT(ADDRESS(1,COLUMN())&amp;":"&amp;ADDRESS(ROW()-1,COLUMN())))+1,"")</f>
        <v>146</v>
      </c>
      <c r="Z147" s="18" t="str">
        <f ca="1">IFERROR(INDEX(xl_language[name],MATCH(ROW()-1,xl_search_language6[index],0)),"")</f>
        <v>Sami, Lule (Norway)</v>
      </c>
      <c r="AA147" s="18"/>
      <c r="AB147" s="18">
        <f ca="1">IF(ISNUMBER(SEARCH(ps_search_language7,INDEX(xl_language[name],ROW()-1))),MAX(INDIRECT(ADDRESS(1,COLUMN())&amp;":"&amp;ADDRESS(ROW()-1,COLUMN())))+1,"")</f>
        <v>146</v>
      </c>
      <c r="AC147" s="18" t="str">
        <f ca="1">IFERROR(INDEX(xl_language[name],MATCH(ROW()-1,xl_search_language7[index],0)),"")</f>
        <v>Sami, Lule (Norway)</v>
      </c>
      <c r="AD147" s="18"/>
      <c r="AE147" s="18">
        <f ca="1">IF(ISNUMBER(SEARCH(ps_search_language8,INDEX(xl_language[name],ROW()-1))),MAX(INDIRECT(ADDRESS(1,COLUMN())&amp;":"&amp;ADDRESS(ROW()-1,COLUMN())))+1,"")</f>
        <v>146</v>
      </c>
      <c r="AF147" s="18" t="str">
        <f ca="1">IFERROR(INDEX(xl_language[name],MATCH(ROW()-1,xl_search_language8[index],0)),"")</f>
        <v>Sami, Lule (Norway)</v>
      </c>
      <c r="AG147" s="18"/>
      <c r="AH147" s="18"/>
      <c r="AI147" s="18"/>
      <c r="AJ147" s="18"/>
      <c r="AK147" s="18"/>
      <c r="AL147" s="18"/>
      <c r="AM147" s="18"/>
    </row>
    <row r="148" spans="1:39">
      <c r="A148" s="18">
        <f ca="1">IF(ISNUMBER(SEARCH(ps_search_adnowcategory,INDEX(xl_project_category[address],ROW()-1))),MAX(INDIRECT(ADDRESS(1,COLUMN())&amp;":"&amp;ADDRESS(ROW()-1,COLUMN())))+1,"")</f>
        <v>147</v>
      </c>
      <c r="B148" s="18" t="str">
        <f ca="1">IFERROR(INDEX(xl_project_category[address],MATCH(ROW()-1,xl_search_adnowcategory[index],0)),"")</f>
        <v>Non FMCG\Automobiles\Service Centres</v>
      </c>
      <c r="C148" s="18"/>
      <c r="D148" s="18">
        <f t="shared" ca="1" si="4"/>
        <v>147</v>
      </c>
      <c r="E148" s="18" t="str">
        <f ca="1">IFERROR(INDEX(nr_ad_client_name,MATCH(ROW()-1,xl_search_adnowclientname[index],0)),"")</f>
        <v>Australian Unity</v>
      </c>
      <c r="F148" s="18"/>
      <c r="G148" s="18" t="str">
        <f t="shared" ca="1" si="5"/>
        <v/>
      </c>
      <c r="H148" s="18" t="str">
        <f ca="1">IFERROR(INDEX(nr_ad_country,MATCH(ROW()-1,xl_search_adnowcountry[index],0)),"")</f>
        <v/>
      </c>
      <c r="I148" s="18"/>
      <c r="J148" s="18" t="str">
        <f ca="1">IF(ISNUMBER(SEARCH(ps_search_country_name,INDEX(xl_country[name],ROW()-1))),MAX(INDIRECT(ADDRESS(1,COLUMN())&amp;":"&amp;ADDRESS(ROW()-1,COLUMN())))+1,"")</f>
        <v/>
      </c>
      <c r="K148" s="18" t="str">
        <f ca="1">IFERROR(INDEX(xl_country[name],MATCH(ROW()-1,xl_search_country[index],0)),"")</f>
        <v/>
      </c>
      <c r="L148" s="18"/>
      <c r="M148" s="18">
        <f ca="1">IF(ISNUMBER(SEARCH(ps_search_language2,INDEX(xl_language[name],ROW()-1))),MAX(INDIRECT(ADDRESS(1,COLUMN())&amp;":"&amp;ADDRESS(ROW()-1,COLUMN())))+1,"")</f>
        <v>147</v>
      </c>
      <c r="N148" s="18" t="str">
        <f ca="1">IFERROR(INDEX(xl_language[name],MATCH(ROW()-1,xl_search_language2[index],0)),"")</f>
        <v>Sami, Lule (Sweden)</v>
      </c>
      <c r="O148" s="18"/>
      <c r="P148" s="18">
        <f ca="1">IF(ISNUMBER(SEARCH(ps_search_language3,INDEX(xl_language[name],ROW()-1))),MAX(INDIRECT(ADDRESS(1,COLUMN())&amp;":"&amp;ADDRESS(ROW()-1,COLUMN())))+1,"")</f>
        <v>147</v>
      </c>
      <c r="Q148" s="18" t="str">
        <f ca="1">IFERROR(INDEX(xl_language[name],MATCH(ROW()-1,xl_search_language3[index],0)),"")</f>
        <v>Sami, Lule (Sweden)</v>
      </c>
      <c r="R148" s="18"/>
      <c r="S148" s="18">
        <f ca="1">IF(ISNUMBER(SEARCH(ps_search_language4,INDEX(xl_language[name],ROW()-1))),MAX(INDIRECT(ADDRESS(1,COLUMN())&amp;":"&amp;ADDRESS(ROW()-1,COLUMN())))+1,"")</f>
        <v>147</v>
      </c>
      <c r="T148" s="18" t="str">
        <f ca="1">IFERROR(INDEX(xl_language[name],MATCH(ROW()-1,xl_search_language4[index],0)),"")</f>
        <v>Sami, Lule (Sweden)</v>
      </c>
      <c r="U148" s="18"/>
      <c r="V148" s="18">
        <f ca="1">IF(ISNUMBER(SEARCH(ps_search_language5,INDEX(xl_language[name],ROW()-1))),MAX(INDIRECT(ADDRESS(1,COLUMN())&amp;":"&amp;ADDRESS(ROW()-1,COLUMN())))+1,"")</f>
        <v>147</v>
      </c>
      <c r="W148" s="18" t="str">
        <f ca="1">IFERROR(INDEX(xl_language[name],MATCH(ROW()-1,xl_search_language5[index],0)),"")</f>
        <v>Sami, Lule (Sweden)</v>
      </c>
      <c r="X148" s="18"/>
      <c r="Y148" s="18">
        <f ca="1">IF(ISNUMBER(SEARCH(ps_search_language6,INDEX(xl_language[name],ROW()-1))),MAX(INDIRECT(ADDRESS(1,COLUMN())&amp;":"&amp;ADDRESS(ROW()-1,COLUMN())))+1,"")</f>
        <v>147</v>
      </c>
      <c r="Z148" s="18" t="str">
        <f ca="1">IFERROR(INDEX(xl_language[name],MATCH(ROW()-1,xl_search_language6[index],0)),"")</f>
        <v>Sami, Lule (Sweden)</v>
      </c>
      <c r="AA148" s="18"/>
      <c r="AB148" s="18">
        <f ca="1">IF(ISNUMBER(SEARCH(ps_search_language7,INDEX(xl_language[name],ROW()-1))),MAX(INDIRECT(ADDRESS(1,COLUMN())&amp;":"&amp;ADDRESS(ROW()-1,COLUMN())))+1,"")</f>
        <v>147</v>
      </c>
      <c r="AC148" s="18" t="str">
        <f ca="1">IFERROR(INDEX(xl_language[name],MATCH(ROW()-1,xl_search_language7[index],0)),"")</f>
        <v>Sami, Lule (Sweden)</v>
      </c>
      <c r="AD148" s="18"/>
      <c r="AE148" s="18">
        <f ca="1">IF(ISNUMBER(SEARCH(ps_search_language8,INDEX(xl_language[name],ROW()-1))),MAX(INDIRECT(ADDRESS(1,COLUMN())&amp;":"&amp;ADDRESS(ROW()-1,COLUMN())))+1,"")</f>
        <v>147</v>
      </c>
      <c r="AF148" s="18" t="str">
        <f ca="1">IFERROR(INDEX(xl_language[name],MATCH(ROW()-1,xl_search_language8[index],0)),"")</f>
        <v>Sami, Lule (Sweden)</v>
      </c>
      <c r="AG148" s="18"/>
      <c r="AH148" s="18"/>
      <c r="AI148" s="18"/>
      <c r="AJ148" s="18"/>
      <c r="AK148" s="18"/>
      <c r="AL148" s="18"/>
      <c r="AM148" s="18"/>
    </row>
    <row r="149" spans="1:39">
      <c r="A149" s="18">
        <f ca="1">IF(ISNUMBER(SEARCH(ps_search_adnowcategory,INDEX(xl_project_category[address],ROW()-1))),MAX(INDIRECT(ADDRESS(1,COLUMN())&amp;":"&amp;ADDRESS(ROW()-1,COLUMN())))+1,"")</f>
        <v>148</v>
      </c>
      <c r="B149" s="18" t="str">
        <f ca="1">IFERROR(INDEX(xl_project_category[address],MATCH(ROW()-1,xl_search_adnowcategory[index],0)),"")</f>
        <v>Non FMCG\Automobiles\Showroom Forecourt</v>
      </c>
      <c r="C149" s="18"/>
      <c r="D149" s="18">
        <f t="shared" ca="1" si="4"/>
        <v>148</v>
      </c>
      <c r="E149" s="18" t="str">
        <f ca="1">IFERROR(INDEX(nr_ad_client_name,MATCH(ROW()-1,xl_search_adnowclientname[index],0)),"")</f>
        <v>Auto General</v>
      </c>
      <c r="F149" s="18"/>
      <c r="G149" s="18" t="str">
        <f t="shared" ca="1" si="5"/>
        <v/>
      </c>
      <c r="H149" s="18" t="str">
        <f ca="1">IFERROR(INDEX(nr_ad_country,MATCH(ROW()-1,xl_search_adnowcountry[index],0)),"")</f>
        <v/>
      </c>
      <c r="I149" s="18"/>
      <c r="J149" s="18" t="str">
        <f ca="1">IF(ISNUMBER(SEARCH(ps_search_country_name,INDEX(xl_country[name],ROW()-1))),MAX(INDIRECT(ADDRESS(1,COLUMN())&amp;":"&amp;ADDRESS(ROW()-1,COLUMN())))+1,"")</f>
        <v/>
      </c>
      <c r="K149" s="18" t="str">
        <f ca="1">IFERROR(INDEX(xl_country[name],MATCH(ROW()-1,xl_search_country[index],0)),"")</f>
        <v/>
      </c>
      <c r="L149" s="18"/>
      <c r="M149" s="18">
        <f ca="1">IF(ISNUMBER(SEARCH(ps_search_language2,INDEX(xl_language[name],ROW()-1))),MAX(INDIRECT(ADDRESS(1,COLUMN())&amp;":"&amp;ADDRESS(ROW()-1,COLUMN())))+1,"")</f>
        <v>148</v>
      </c>
      <c r="N149" s="18" t="str">
        <f ca="1">IFERROR(INDEX(xl_language[name],MATCH(ROW()-1,xl_search_language2[index],0)),"")</f>
        <v>Sami, Northern (Finland)</v>
      </c>
      <c r="O149" s="18"/>
      <c r="P149" s="18">
        <f ca="1">IF(ISNUMBER(SEARCH(ps_search_language3,INDEX(xl_language[name],ROW()-1))),MAX(INDIRECT(ADDRESS(1,COLUMN())&amp;":"&amp;ADDRESS(ROW()-1,COLUMN())))+1,"")</f>
        <v>148</v>
      </c>
      <c r="Q149" s="18" t="str">
        <f ca="1">IFERROR(INDEX(xl_language[name],MATCH(ROW()-1,xl_search_language3[index],0)),"")</f>
        <v>Sami, Northern (Finland)</v>
      </c>
      <c r="R149" s="18"/>
      <c r="S149" s="18">
        <f ca="1">IF(ISNUMBER(SEARCH(ps_search_language4,INDEX(xl_language[name],ROW()-1))),MAX(INDIRECT(ADDRESS(1,COLUMN())&amp;":"&amp;ADDRESS(ROW()-1,COLUMN())))+1,"")</f>
        <v>148</v>
      </c>
      <c r="T149" s="18" t="str">
        <f ca="1">IFERROR(INDEX(xl_language[name],MATCH(ROW()-1,xl_search_language4[index],0)),"")</f>
        <v>Sami, Northern (Finland)</v>
      </c>
      <c r="U149" s="18"/>
      <c r="V149" s="18">
        <f ca="1">IF(ISNUMBER(SEARCH(ps_search_language5,INDEX(xl_language[name],ROW()-1))),MAX(INDIRECT(ADDRESS(1,COLUMN())&amp;":"&amp;ADDRESS(ROW()-1,COLUMN())))+1,"")</f>
        <v>148</v>
      </c>
      <c r="W149" s="18" t="str">
        <f ca="1">IFERROR(INDEX(xl_language[name],MATCH(ROW()-1,xl_search_language5[index],0)),"")</f>
        <v>Sami, Northern (Finland)</v>
      </c>
      <c r="X149" s="18"/>
      <c r="Y149" s="18">
        <f ca="1">IF(ISNUMBER(SEARCH(ps_search_language6,INDEX(xl_language[name],ROW()-1))),MAX(INDIRECT(ADDRESS(1,COLUMN())&amp;":"&amp;ADDRESS(ROW()-1,COLUMN())))+1,"")</f>
        <v>148</v>
      </c>
      <c r="Z149" s="18" t="str">
        <f ca="1">IFERROR(INDEX(xl_language[name],MATCH(ROW()-1,xl_search_language6[index],0)),"")</f>
        <v>Sami, Northern (Finland)</v>
      </c>
      <c r="AA149" s="18"/>
      <c r="AB149" s="18">
        <f ca="1">IF(ISNUMBER(SEARCH(ps_search_language7,INDEX(xl_language[name],ROW()-1))),MAX(INDIRECT(ADDRESS(1,COLUMN())&amp;":"&amp;ADDRESS(ROW()-1,COLUMN())))+1,"")</f>
        <v>148</v>
      </c>
      <c r="AC149" s="18" t="str">
        <f ca="1">IFERROR(INDEX(xl_language[name],MATCH(ROW()-1,xl_search_language7[index],0)),"")</f>
        <v>Sami, Northern (Finland)</v>
      </c>
      <c r="AD149" s="18"/>
      <c r="AE149" s="18">
        <f ca="1">IF(ISNUMBER(SEARCH(ps_search_language8,INDEX(xl_language[name],ROW()-1))),MAX(INDIRECT(ADDRESS(1,COLUMN())&amp;":"&amp;ADDRESS(ROW()-1,COLUMN())))+1,"")</f>
        <v>148</v>
      </c>
      <c r="AF149" s="18" t="str">
        <f ca="1">IFERROR(INDEX(xl_language[name],MATCH(ROW()-1,xl_search_language8[index],0)),"")</f>
        <v>Sami, Northern (Finland)</v>
      </c>
      <c r="AG149" s="18"/>
      <c r="AH149" s="18"/>
      <c r="AI149" s="18"/>
      <c r="AJ149" s="18"/>
      <c r="AK149" s="18"/>
      <c r="AL149" s="18"/>
      <c r="AM149" s="18"/>
    </row>
    <row r="150" spans="1:39">
      <c r="A150" s="18">
        <f ca="1">IF(ISNUMBER(SEARCH(ps_search_adnowcategory,INDEX(xl_project_category[address],ROW()-1))),MAX(INDIRECT(ADDRESS(1,COLUMN())&amp;":"&amp;ADDRESS(ROW()-1,COLUMN())))+1,"")</f>
        <v>149</v>
      </c>
      <c r="B150" s="18" t="str">
        <f ca="1">IFERROR(INDEX(xl_project_category[address],MATCH(ROW()-1,xl_search_adnowcategory[index],0)),"")</f>
        <v>Non FMCG\Automobiles\Tyres</v>
      </c>
      <c r="C150" s="18"/>
      <c r="D150" s="18">
        <f t="shared" ca="1" si="4"/>
        <v>149</v>
      </c>
      <c r="E150" s="18" t="str">
        <f ca="1">IFERROR(INDEX(nr_ad_client_name,MATCH(ROW()-1,xl_search_adnowclientname[index],0)),"")</f>
        <v>Autohome</v>
      </c>
      <c r="F150" s="18"/>
      <c r="G150" s="18" t="str">
        <f t="shared" ca="1" si="5"/>
        <v/>
      </c>
      <c r="H150" s="18" t="str">
        <f ca="1">IFERROR(INDEX(nr_ad_country,MATCH(ROW()-1,xl_search_adnowcountry[index],0)),"")</f>
        <v/>
      </c>
      <c r="I150" s="18"/>
      <c r="J150" s="18" t="str">
        <f ca="1">IF(ISNUMBER(SEARCH(ps_search_country_name,INDEX(xl_country[name],ROW()-1))),MAX(INDIRECT(ADDRESS(1,COLUMN())&amp;":"&amp;ADDRESS(ROW()-1,COLUMN())))+1,"")</f>
        <v/>
      </c>
      <c r="K150" s="18" t="str">
        <f ca="1">IFERROR(INDEX(xl_country[name],MATCH(ROW()-1,xl_search_country[index],0)),"")</f>
        <v/>
      </c>
      <c r="L150" s="18"/>
      <c r="M150" s="18">
        <f ca="1">IF(ISNUMBER(SEARCH(ps_search_language2,INDEX(xl_language[name],ROW()-1))),MAX(INDIRECT(ADDRESS(1,COLUMN())&amp;":"&amp;ADDRESS(ROW()-1,COLUMN())))+1,"")</f>
        <v>149</v>
      </c>
      <c r="N150" s="18" t="str">
        <f ca="1">IFERROR(INDEX(xl_language[name],MATCH(ROW()-1,xl_search_language2[index],0)),"")</f>
        <v>Sami, Northern (Norway)</v>
      </c>
      <c r="O150" s="18"/>
      <c r="P150" s="18">
        <f ca="1">IF(ISNUMBER(SEARCH(ps_search_language3,INDEX(xl_language[name],ROW()-1))),MAX(INDIRECT(ADDRESS(1,COLUMN())&amp;":"&amp;ADDRESS(ROW()-1,COLUMN())))+1,"")</f>
        <v>149</v>
      </c>
      <c r="Q150" s="18" t="str">
        <f ca="1">IFERROR(INDEX(xl_language[name],MATCH(ROW()-1,xl_search_language3[index],0)),"")</f>
        <v>Sami, Northern (Norway)</v>
      </c>
      <c r="R150" s="18"/>
      <c r="S150" s="18">
        <f ca="1">IF(ISNUMBER(SEARCH(ps_search_language4,INDEX(xl_language[name],ROW()-1))),MAX(INDIRECT(ADDRESS(1,COLUMN())&amp;":"&amp;ADDRESS(ROW()-1,COLUMN())))+1,"")</f>
        <v>149</v>
      </c>
      <c r="T150" s="18" t="str">
        <f ca="1">IFERROR(INDEX(xl_language[name],MATCH(ROW()-1,xl_search_language4[index],0)),"")</f>
        <v>Sami, Northern (Norway)</v>
      </c>
      <c r="U150" s="18"/>
      <c r="V150" s="18">
        <f ca="1">IF(ISNUMBER(SEARCH(ps_search_language5,INDEX(xl_language[name],ROW()-1))),MAX(INDIRECT(ADDRESS(1,COLUMN())&amp;":"&amp;ADDRESS(ROW()-1,COLUMN())))+1,"")</f>
        <v>149</v>
      </c>
      <c r="W150" s="18" t="str">
        <f ca="1">IFERROR(INDEX(xl_language[name],MATCH(ROW()-1,xl_search_language5[index],0)),"")</f>
        <v>Sami, Northern (Norway)</v>
      </c>
      <c r="X150" s="18"/>
      <c r="Y150" s="18">
        <f ca="1">IF(ISNUMBER(SEARCH(ps_search_language6,INDEX(xl_language[name],ROW()-1))),MAX(INDIRECT(ADDRESS(1,COLUMN())&amp;":"&amp;ADDRESS(ROW()-1,COLUMN())))+1,"")</f>
        <v>149</v>
      </c>
      <c r="Z150" s="18" t="str">
        <f ca="1">IFERROR(INDEX(xl_language[name],MATCH(ROW()-1,xl_search_language6[index],0)),"")</f>
        <v>Sami, Northern (Norway)</v>
      </c>
      <c r="AA150" s="18"/>
      <c r="AB150" s="18">
        <f ca="1">IF(ISNUMBER(SEARCH(ps_search_language7,INDEX(xl_language[name],ROW()-1))),MAX(INDIRECT(ADDRESS(1,COLUMN())&amp;":"&amp;ADDRESS(ROW()-1,COLUMN())))+1,"")</f>
        <v>149</v>
      </c>
      <c r="AC150" s="18" t="str">
        <f ca="1">IFERROR(INDEX(xl_language[name],MATCH(ROW()-1,xl_search_language7[index],0)),"")</f>
        <v>Sami, Northern (Norway)</v>
      </c>
      <c r="AD150" s="18"/>
      <c r="AE150" s="18">
        <f ca="1">IF(ISNUMBER(SEARCH(ps_search_language8,INDEX(xl_language[name],ROW()-1))),MAX(INDIRECT(ADDRESS(1,COLUMN())&amp;":"&amp;ADDRESS(ROW()-1,COLUMN())))+1,"")</f>
        <v>149</v>
      </c>
      <c r="AF150" s="18" t="str">
        <f ca="1">IFERROR(INDEX(xl_language[name],MATCH(ROW()-1,xl_search_language8[index],0)),"")</f>
        <v>Sami, Northern (Norway)</v>
      </c>
      <c r="AG150" s="18"/>
      <c r="AH150" s="18"/>
      <c r="AI150" s="18"/>
      <c r="AJ150" s="18"/>
      <c r="AK150" s="18"/>
      <c r="AL150" s="18"/>
      <c r="AM150" s="18"/>
    </row>
    <row r="151" spans="1:39">
      <c r="A151" s="18">
        <f ca="1">IF(ISNUMBER(SEARCH(ps_search_adnowcategory,INDEX(xl_project_category[address],ROW()-1))),MAX(INDIRECT(ADDRESS(1,COLUMN())&amp;":"&amp;ADDRESS(ROW()-1,COLUMN())))+1,"")</f>
        <v>150</v>
      </c>
      <c r="B151" s="18" t="str">
        <f ca="1">IFERROR(INDEX(xl_project_category[address],MATCH(ROW()-1,xl_search_adnowcategory[index],0)),"")</f>
        <v>Non FMCG\Automobiles\Vehicles</v>
      </c>
      <c r="C151" s="18"/>
      <c r="D151" s="18">
        <f t="shared" ca="1" si="4"/>
        <v>150</v>
      </c>
      <c r="E151" s="18" t="str">
        <f ca="1">IFERROR(INDEX(nr_ad_client_name,MATCH(ROW()-1,xl_search_adnowclientname[index],0)),"")</f>
        <v>Autotrader.com</v>
      </c>
      <c r="F151" s="18"/>
      <c r="G151" s="18" t="str">
        <f t="shared" ca="1" si="5"/>
        <v/>
      </c>
      <c r="H151" s="18" t="str">
        <f ca="1">IFERROR(INDEX(nr_ad_country,MATCH(ROW()-1,xl_search_adnowcountry[index],0)),"")</f>
        <v/>
      </c>
      <c r="I151" s="18"/>
      <c r="J151" s="18" t="str">
        <f ca="1">IF(ISNUMBER(SEARCH(ps_search_country_name,INDEX(xl_country[name],ROW()-1))),MAX(INDIRECT(ADDRESS(1,COLUMN())&amp;":"&amp;ADDRESS(ROW()-1,COLUMN())))+1,"")</f>
        <v/>
      </c>
      <c r="K151" s="18" t="str">
        <f ca="1">IFERROR(INDEX(xl_country[name],MATCH(ROW()-1,xl_search_country[index],0)),"")</f>
        <v/>
      </c>
      <c r="L151" s="18"/>
      <c r="M151" s="18">
        <f ca="1">IF(ISNUMBER(SEARCH(ps_search_language2,INDEX(xl_language[name],ROW()-1))),MAX(INDIRECT(ADDRESS(1,COLUMN())&amp;":"&amp;ADDRESS(ROW()-1,COLUMN())))+1,"")</f>
        <v>150</v>
      </c>
      <c r="N151" s="18" t="str">
        <f ca="1">IFERROR(INDEX(xl_language[name],MATCH(ROW()-1,xl_search_language2[index],0)),"")</f>
        <v>Sami, Northern (Sweden)</v>
      </c>
      <c r="O151" s="18"/>
      <c r="P151" s="18">
        <f ca="1">IF(ISNUMBER(SEARCH(ps_search_language3,INDEX(xl_language[name],ROW()-1))),MAX(INDIRECT(ADDRESS(1,COLUMN())&amp;":"&amp;ADDRESS(ROW()-1,COLUMN())))+1,"")</f>
        <v>150</v>
      </c>
      <c r="Q151" s="18" t="str">
        <f ca="1">IFERROR(INDEX(xl_language[name],MATCH(ROW()-1,xl_search_language3[index],0)),"")</f>
        <v>Sami, Northern (Sweden)</v>
      </c>
      <c r="R151" s="18"/>
      <c r="S151" s="18">
        <f ca="1">IF(ISNUMBER(SEARCH(ps_search_language4,INDEX(xl_language[name],ROW()-1))),MAX(INDIRECT(ADDRESS(1,COLUMN())&amp;":"&amp;ADDRESS(ROW()-1,COLUMN())))+1,"")</f>
        <v>150</v>
      </c>
      <c r="T151" s="18" t="str">
        <f ca="1">IFERROR(INDEX(xl_language[name],MATCH(ROW()-1,xl_search_language4[index],0)),"")</f>
        <v>Sami, Northern (Sweden)</v>
      </c>
      <c r="U151" s="18"/>
      <c r="V151" s="18">
        <f ca="1">IF(ISNUMBER(SEARCH(ps_search_language5,INDEX(xl_language[name],ROW()-1))),MAX(INDIRECT(ADDRESS(1,COLUMN())&amp;":"&amp;ADDRESS(ROW()-1,COLUMN())))+1,"")</f>
        <v>150</v>
      </c>
      <c r="W151" s="18" t="str">
        <f ca="1">IFERROR(INDEX(xl_language[name],MATCH(ROW()-1,xl_search_language5[index],0)),"")</f>
        <v>Sami, Northern (Sweden)</v>
      </c>
      <c r="X151" s="18"/>
      <c r="Y151" s="18">
        <f ca="1">IF(ISNUMBER(SEARCH(ps_search_language6,INDEX(xl_language[name],ROW()-1))),MAX(INDIRECT(ADDRESS(1,COLUMN())&amp;":"&amp;ADDRESS(ROW()-1,COLUMN())))+1,"")</f>
        <v>150</v>
      </c>
      <c r="Z151" s="18" t="str">
        <f ca="1">IFERROR(INDEX(xl_language[name],MATCH(ROW()-1,xl_search_language6[index],0)),"")</f>
        <v>Sami, Northern (Sweden)</v>
      </c>
      <c r="AA151" s="18"/>
      <c r="AB151" s="18">
        <f ca="1">IF(ISNUMBER(SEARCH(ps_search_language7,INDEX(xl_language[name],ROW()-1))),MAX(INDIRECT(ADDRESS(1,COLUMN())&amp;":"&amp;ADDRESS(ROW()-1,COLUMN())))+1,"")</f>
        <v>150</v>
      </c>
      <c r="AC151" s="18" t="str">
        <f ca="1">IFERROR(INDEX(xl_language[name],MATCH(ROW()-1,xl_search_language7[index],0)),"")</f>
        <v>Sami, Northern (Sweden)</v>
      </c>
      <c r="AD151" s="18"/>
      <c r="AE151" s="18">
        <f ca="1">IF(ISNUMBER(SEARCH(ps_search_language8,INDEX(xl_language[name],ROW()-1))),MAX(INDIRECT(ADDRESS(1,COLUMN())&amp;":"&amp;ADDRESS(ROW()-1,COLUMN())))+1,"")</f>
        <v>150</v>
      </c>
      <c r="AF151" s="18" t="str">
        <f ca="1">IFERROR(INDEX(xl_language[name],MATCH(ROW()-1,xl_search_language8[index],0)),"")</f>
        <v>Sami, Northern (Sweden)</v>
      </c>
      <c r="AG151" s="18"/>
      <c r="AH151" s="18"/>
      <c r="AI151" s="18"/>
      <c r="AJ151" s="18"/>
      <c r="AK151" s="18"/>
      <c r="AL151" s="18"/>
      <c r="AM151" s="18"/>
    </row>
    <row r="152" spans="1:39">
      <c r="A152" s="18">
        <f ca="1">IF(ISNUMBER(SEARCH(ps_search_adnowcategory,INDEX(xl_project_category[address],ROW()-1))),MAX(INDIRECT(ADDRESS(1,COLUMN())&amp;":"&amp;ADDRESS(ROW()-1,COLUMN())))+1,"")</f>
        <v>151</v>
      </c>
      <c r="B152" s="18" t="str">
        <f ca="1">IFERROR(INDEX(xl_project_category[address],MATCH(ROW()-1,xl_search_adnowcategory[index],0)),"")</f>
        <v>Non FMCG\Automobiles\Vehicles\4WD/SUV</v>
      </c>
      <c r="C152" s="18"/>
      <c r="D152" s="18">
        <f t="shared" ca="1" si="4"/>
        <v>151</v>
      </c>
      <c r="E152" s="18" t="str">
        <f ca="1">IFERROR(INDEX(nr_ad_client_name,MATCH(ROW()-1,xl_search_adnowclientname[index],0)),"")</f>
        <v>Avaya</v>
      </c>
      <c r="F152" s="18"/>
      <c r="G152" s="18" t="str">
        <f t="shared" ca="1" si="5"/>
        <v/>
      </c>
      <c r="H152" s="18" t="str">
        <f ca="1">IFERROR(INDEX(nr_ad_country,MATCH(ROW()-1,xl_search_adnowcountry[index],0)),"")</f>
        <v/>
      </c>
      <c r="I152" s="18"/>
      <c r="J152" s="18" t="str">
        <f ca="1">IF(ISNUMBER(SEARCH(ps_search_country_name,INDEX(xl_country[name],ROW()-1))),MAX(INDIRECT(ADDRESS(1,COLUMN())&amp;":"&amp;ADDRESS(ROW()-1,COLUMN())))+1,"")</f>
        <v/>
      </c>
      <c r="K152" s="18" t="str">
        <f ca="1">IFERROR(INDEX(xl_country[name],MATCH(ROW()-1,xl_search_country[index],0)),"")</f>
        <v/>
      </c>
      <c r="L152" s="18"/>
      <c r="M152" s="18">
        <f ca="1">IF(ISNUMBER(SEARCH(ps_search_language2,INDEX(xl_language[name],ROW()-1))),MAX(INDIRECT(ADDRESS(1,COLUMN())&amp;":"&amp;ADDRESS(ROW()-1,COLUMN())))+1,"")</f>
        <v>151</v>
      </c>
      <c r="N152" s="18" t="str">
        <f ca="1">IFERROR(INDEX(xl_language[name],MATCH(ROW()-1,xl_search_language2[index],0)),"")</f>
        <v>Sami, Skolt (Finland)</v>
      </c>
      <c r="O152" s="18"/>
      <c r="P152" s="18">
        <f ca="1">IF(ISNUMBER(SEARCH(ps_search_language3,INDEX(xl_language[name],ROW()-1))),MAX(INDIRECT(ADDRESS(1,COLUMN())&amp;":"&amp;ADDRESS(ROW()-1,COLUMN())))+1,"")</f>
        <v>151</v>
      </c>
      <c r="Q152" s="18" t="str">
        <f ca="1">IFERROR(INDEX(xl_language[name],MATCH(ROW()-1,xl_search_language3[index],0)),"")</f>
        <v>Sami, Skolt (Finland)</v>
      </c>
      <c r="R152" s="18"/>
      <c r="S152" s="18">
        <f ca="1">IF(ISNUMBER(SEARCH(ps_search_language4,INDEX(xl_language[name],ROW()-1))),MAX(INDIRECT(ADDRESS(1,COLUMN())&amp;":"&amp;ADDRESS(ROW()-1,COLUMN())))+1,"")</f>
        <v>151</v>
      </c>
      <c r="T152" s="18" t="str">
        <f ca="1">IFERROR(INDEX(xl_language[name],MATCH(ROW()-1,xl_search_language4[index],0)),"")</f>
        <v>Sami, Skolt (Finland)</v>
      </c>
      <c r="U152" s="18"/>
      <c r="V152" s="18">
        <f ca="1">IF(ISNUMBER(SEARCH(ps_search_language5,INDEX(xl_language[name],ROW()-1))),MAX(INDIRECT(ADDRESS(1,COLUMN())&amp;":"&amp;ADDRESS(ROW()-1,COLUMN())))+1,"")</f>
        <v>151</v>
      </c>
      <c r="W152" s="18" t="str">
        <f ca="1">IFERROR(INDEX(xl_language[name],MATCH(ROW()-1,xl_search_language5[index],0)),"")</f>
        <v>Sami, Skolt (Finland)</v>
      </c>
      <c r="X152" s="18"/>
      <c r="Y152" s="18">
        <f ca="1">IF(ISNUMBER(SEARCH(ps_search_language6,INDEX(xl_language[name],ROW()-1))),MAX(INDIRECT(ADDRESS(1,COLUMN())&amp;":"&amp;ADDRESS(ROW()-1,COLUMN())))+1,"")</f>
        <v>151</v>
      </c>
      <c r="Z152" s="18" t="str">
        <f ca="1">IFERROR(INDEX(xl_language[name],MATCH(ROW()-1,xl_search_language6[index],0)),"")</f>
        <v>Sami, Skolt (Finland)</v>
      </c>
      <c r="AA152" s="18"/>
      <c r="AB152" s="18">
        <f ca="1">IF(ISNUMBER(SEARCH(ps_search_language7,INDEX(xl_language[name],ROW()-1))),MAX(INDIRECT(ADDRESS(1,COLUMN())&amp;":"&amp;ADDRESS(ROW()-1,COLUMN())))+1,"")</f>
        <v>151</v>
      </c>
      <c r="AC152" s="18" t="str">
        <f ca="1">IFERROR(INDEX(xl_language[name],MATCH(ROW()-1,xl_search_language7[index],0)),"")</f>
        <v>Sami, Skolt (Finland)</v>
      </c>
      <c r="AD152" s="18"/>
      <c r="AE152" s="18">
        <f ca="1">IF(ISNUMBER(SEARCH(ps_search_language8,INDEX(xl_language[name],ROW()-1))),MAX(INDIRECT(ADDRESS(1,COLUMN())&amp;":"&amp;ADDRESS(ROW()-1,COLUMN())))+1,"")</f>
        <v>151</v>
      </c>
      <c r="AF152" s="18" t="str">
        <f ca="1">IFERROR(INDEX(xl_language[name],MATCH(ROW()-1,xl_search_language8[index],0)),"")</f>
        <v>Sami, Skolt (Finland)</v>
      </c>
      <c r="AG152" s="18"/>
      <c r="AH152" s="18"/>
      <c r="AI152" s="18"/>
      <c r="AJ152" s="18"/>
      <c r="AK152" s="18"/>
      <c r="AL152" s="18"/>
      <c r="AM152" s="18"/>
    </row>
    <row r="153" spans="1:39">
      <c r="A153" s="18">
        <f ca="1">IF(ISNUMBER(SEARCH(ps_search_adnowcategory,INDEX(xl_project_category[address],ROW()-1))),MAX(INDIRECT(ADDRESS(1,COLUMN())&amp;":"&amp;ADDRESS(ROW()-1,COLUMN())))+1,"")</f>
        <v>152</v>
      </c>
      <c r="B153" s="18" t="str">
        <f ca="1">IFERROR(INDEX(xl_project_category[address],MATCH(ROW()-1,xl_search_adnowcategory[index],0)),"")</f>
        <v>Non FMCG\Automobiles\Vehicles\Cars</v>
      </c>
      <c r="C153" s="18"/>
      <c r="D153" s="18">
        <f t="shared" ca="1" si="4"/>
        <v>152</v>
      </c>
      <c r="E153" s="18" t="str">
        <f ca="1">IFERROR(INDEX(nr_ad_client_name,MATCH(ROW()-1,xl_search_adnowclientname[index],0)),"")</f>
        <v>Avery</v>
      </c>
      <c r="F153" s="18"/>
      <c r="G153" s="18" t="str">
        <f t="shared" ca="1" si="5"/>
        <v/>
      </c>
      <c r="H153" s="18" t="str">
        <f ca="1">IFERROR(INDEX(nr_ad_country,MATCH(ROW()-1,xl_search_adnowcountry[index],0)),"")</f>
        <v/>
      </c>
      <c r="I153" s="18"/>
      <c r="J153" s="18" t="str">
        <f ca="1">IF(ISNUMBER(SEARCH(ps_search_country_name,INDEX(xl_country[name],ROW()-1))),MAX(INDIRECT(ADDRESS(1,COLUMN())&amp;":"&amp;ADDRESS(ROW()-1,COLUMN())))+1,"")</f>
        <v/>
      </c>
      <c r="K153" s="18" t="str">
        <f ca="1">IFERROR(INDEX(xl_country[name],MATCH(ROW()-1,xl_search_country[index],0)),"")</f>
        <v/>
      </c>
      <c r="L153" s="18"/>
      <c r="M153" s="18">
        <f ca="1">IF(ISNUMBER(SEARCH(ps_search_language2,INDEX(xl_language[name],ROW()-1))),MAX(INDIRECT(ADDRESS(1,COLUMN())&amp;":"&amp;ADDRESS(ROW()-1,COLUMN())))+1,"")</f>
        <v>152</v>
      </c>
      <c r="N153" s="18" t="str">
        <f ca="1">IFERROR(INDEX(xl_language[name],MATCH(ROW()-1,xl_search_language2[index],0)),"")</f>
        <v>Sami, Southern (Norway)</v>
      </c>
      <c r="O153" s="18"/>
      <c r="P153" s="18">
        <f ca="1">IF(ISNUMBER(SEARCH(ps_search_language3,INDEX(xl_language[name],ROW()-1))),MAX(INDIRECT(ADDRESS(1,COLUMN())&amp;":"&amp;ADDRESS(ROW()-1,COLUMN())))+1,"")</f>
        <v>152</v>
      </c>
      <c r="Q153" s="18" t="str">
        <f ca="1">IFERROR(INDEX(xl_language[name],MATCH(ROW()-1,xl_search_language3[index],0)),"")</f>
        <v>Sami, Southern (Norway)</v>
      </c>
      <c r="R153" s="18"/>
      <c r="S153" s="18">
        <f ca="1">IF(ISNUMBER(SEARCH(ps_search_language4,INDEX(xl_language[name],ROW()-1))),MAX(INDIRECT(ADDRESS(1,COLUMN())&amp;":"&amp;ADDRESS(ROW()-1,COLUMN())))+1,"")</f>
        <v>152</v>
      </c>
      <c r="T153" s="18" t="str">
        <f ca="1">IFERROR(INDEX(xl_language[name],MATCH(ROW()-1,xl_search_language4[index],0)),"")</f>
        <v>Sami, Southern (Norway)</v>
      </c>
      <c r="U153" s="18"/>
      <c r="V153" s="18">
        <f ca="1">IF(ISNUMBER(SEARCH(ps_search_language5,INDEX(xl_language[name],ROW()-1))),MAX(INDIRECT(ADDRESS(1,COLUMN())&amp;":"&amp;ADDRESS(ROW()-1,COLUMN())))+1,"")</f>
        <v>152</v>
      </c>
      <c r="W153" s="18" t="str">
        <f ca="1">IFERROR(INDEX(xl_language[name],MATCH(ROW()-1,xl_search_language5[index],0)),"")</f>
        <v>Sami, Southern (Norway)</v>
      </c>
      <c r="X153" s="18"/>
      <c r="Y153" s="18">
        <f ca="1">IF(ISNUMBER(SEARCH(ps_search_language6,INDEX(xl_language[name],ROW()-1))),MAX(INDIRECT(ADDRESS(1,COLUMN())&amp;":"&amp;ADDRESS(ROW()-1,COLUMN())))+1,"")</f>
        <v>152</v>
      </c>
      <c r="Z153" s="18" t="str">
        <f ca="1">IFERROR(INDEX(xl_language[name],MATCH(ROW()-1,xl_search_language6[index],0)),"")</f>
        <v>Sami, Southern (Norway)</v>
      </c>
      <c r="AA153" s="18"/>
      <c r="AB153" s="18">
        <f ca="1">IF(ISNUMBER(SEARCH(ps_search_language7,INDEX(xl_language[name],ROW()-1))),MAX(INDIRECT(ADDRESS(1,COLUMN())&amp;":"&amp;ADDRESS(ROW()-1,COLUMN())))+1,"")</f>
        <v>152</v>
      </c>
      <c r="AC153" s="18" t="str">
        <f ca="1">IFERROR(INDEX(xl_language[name],MATCH(ROW()-1,xl_search_language7[index],0)),"")</f>
        <v>Sami, Southern (Norway)</v>
      </c>
      <c r="AD153" s="18"/>
      <c r="AE153" s="18">
        <f ca="1">IF(ISNUMBER(SEARCH(ps_search_language8,INDEX(xl_language[name],ROW()-1))),MAX(INDIRECT(ADDRESS(1,COLUMN())&amp;":"&amp;ADDRESS(ROW()-1,COLUMN())))+1,"")</f>
        <v>152</v>
      </c>
      <c r="AF153" s="18" t="str">
        <f ca="1">IFERROR(INDEX(xl_language[name],MATCH(ROW()-1,xl_search_language8[index],0)),"")</f>
        <v>Sami, Southern (Norway)</v>
      </c>
      <c r="AG153" s="18"/>
      <c r="AH153" s="18"/>
      <c r="AI153" s="18"/>
      <c r="AJ153" s="18"/>
      <c r="AK153" s="18"/>
      <c r="AL153" s="18"/>
      <c r="AM153" s="18"/>
    </row>
    <row r="154" spans="1:39">
      <c r="A154" s="18">
        <f ca="1">IF(ISNUMBER(SEARCH(ps_search_adnowcategory,INDEX(xl_project_category[address],ROW()-1))),MAX(INDIRECT(ADDRESS(1,COLUMN())&amp;":"&amp;ADDRESS(ROW()-1,COLUMN())))+1,"")</f>
        <v>153</v>
      </c>
      <c r="B154" s="18" t="str">
        <f ca="1">IFERROR(INDEX(xl_project_category[address],MATCH(ROW()-1,xl_search_adnowcategory[index],0)),"")</f>
        <v>Non FMCG\Automobiles\Vehicles\Light Trucks</v>
      </c>
      <c r="C154" s="18"/>
      <c r="D154" s="18">
        <f t="shared" ca="1" si="4"/>
        <v>153</v>
      </c>
      <c r="E154" s="18" t="str">
        <f ca="1">IFERROR(INDEX(nr_ad_client_name,MATCH(ROW()-1,xl_search_adnowclientname[index],0)),"")</f>
        <v>AVI Limited</v>
      </c>
      <c r="F154" s="18"/>
      <c r="G154" s="18" t="str">
        <f t="shared" ca="1" si="5"/>
        <v/>
      </c>
      <c r="H154" s="18" t="str">
        <f ca="1">IFERROR(INDEX(nr_ad_country,MATCH(ROW()-1,xl_search_adnowcountry[index],0)),"")</f>
        <v/>
      </c>
      <c r="I154" s="18"/>
      <c r="J154" s="18" t="str">
        <f ca="1">IF(ISNUMBER(SEARCH(ps_search_country_name,INDEX(xl_country[name],ROW()-1))),MAX(INDIRECT(ADDRESS(1,COLUMN())&amp;":"&amp;ADDRESS(ROW()-1,COLUMN())))+1,"")</f>
        <v/>
      </c>
      <c r="K154" s="18" t="str">
        <f ca="1">IFERROR(INDEX(xl_country[name],MATCH(ROW()-1,xl_search_country[index],0)),"")</f>
        <v/>
      </c>
      <c r="L154" s="18"/>
      <c r="M154" s="18">
        <f ca="1">IF(ISNUMBER(SEARCH(ps_search_language2,INDEX(xl_language[name],ROW()-1))),MAX(INDIRECT(ADDRESS(1,COLUMN())&amp;":"&amp;ADDRESS(ROW()-1,COLUMN())))+1,"")</f>
        <v>153</v>
      </c>
      <c r="N154" s="18" t="str">
        <f ca="1">IFERROR(INDEX(xl_language[name],MATCH(ROW()-1,xl_search_language2[index],0)),"")</f>
        <v>Sami, Southern (Sweden)</v>
      </c>
      <c r="O154" s="18"/>
      <c r="P154" s="18">
        <f ca="1">IF(ISNUMBER(SEARCH(ps_search_language3,INDEX(xl_language[name],ROW()-1))),MAX(INDIRECT(ADDRESS(1,COLUMN())&amp;":"&amp;ADDRESS(ROW()-1,COLUMN())))+1,"")</f>
        <v>153</v>
      </c>
      <c r="Q154" s="18" t="str">
        <f ca="1">IFERROR(INDEX(xl_language[name],MATCH(ROW()-1,xl_search_language3[index],0)),"")</f>
        <v>Sami, Southern (Sweden)</v>
      </c>
      <c r="R154" s="18"/>
      <c r="S154" s="18">
        <f ca="1">IF(ISNUMBER(SEARCH(ps_search_language4,INDEX(xl_language[name],ROW()-1))),MAX(INDIRECT(ADDRESS(1,COLUMN())&amp;":"&amp;ADDRESS(ROW()-1,COLUMN())))+1,"")</f>
        <v>153</v>
      </c>
      <c r="T154" s="18" t="str">
        <f ca="1">IFERROR(INDEX(xl_language[name],MATCH(ROW()-1,xl_search_language4[index],0)),"")</f>
        <v>Sami, Southern (Sweden)</v>
      </c>
      <c r="U154" s="18"/>
      <c r="V154" s="18">
        <f ca="1">IF(ISNUMBER(SEARCH(ps_search_language5,INDEX(xl_language[name],ROW()-1))),MAX(INDIRECT(ADDRESS(1,COLUMN())&amp;":"&amp;ADDRESS(ROW()-1,COLUMN())))+1,"")</f>
        <v>153</v>
      </c>
      <c r="W154" s="18" t="str">
        <f ca="1">IFERROR(INDEX(xl_language[name],MATCH(ROW()-1,xl_search_language5[index],0)),"")</f>
        <v>Sami, Southern (Sweden)</v>
      </c>
      <c r="X154" s="18"/>
      <c r="Y154" s="18">
        <f ca="1">IF(ISNUMBER(SEARCH(ps_search_language6,INDEX(xl_language[name],ROW()-1))),MAX(INDIRECT(ADDRESS(1,COLUMN())&amp;":"&amp;ADDRESS(ROW()-1,COLUMN())))+1,"")</f>
        <v>153</v>
      </c>
      <c r="Z154" s="18" t="str">
        <f ca="1">IFERROR(INDEX(xl_language[name],MATCH(ROW()-1,xl_search_language6[index],0)),"")</f>
        <v>Sami, Southern (Sweden)</v>
      </c>
      <c r="AA154" s="18"/>
      <c r="AB154" s="18">
        <f ca="1">IF(ISNUMBER(SEARCH(ps_search_language7,INDEX(xl_language[name],ROW()-1))),MAX(INDIRECT(ADDRESS(1,COLUMN())&amp;":"&amp;ADDRESS(ROW()-1,COLUMN())))+1,"")</f>
        <v>153</v>
      </c>
      <c r="AC154" s="18" t="str">
        <f ca="1">IFERROR(INDEX(xl_language[name],MATCH(ROW()-1,xl_search_language7[index],0)),"")</f>
        <v>Sami, Southern (Sweden)</v>
      </c>
      <c r="AD154" s="18"/>
      <c r="AE154" s="18">
        <f ca="1">IF(ISNUMBER(SEARCH(ps_search_language8,INDEX(xl_language[name],ROW()-1))),MAX(INDIRECT(ADDRESS(1,COLUMN())&amp;":"&amp;ADDRESS(ROW()-1,COLUMN())))+1,"")</f>
        <v>153</v>
      </c>
      <c r="AF154" s="18" t="str">
        <f ca="1">IFERROR(INDEX(xl_language[name],MATCH(ROW()-1,xl_search_language8[index],0)),"")</f>
        <v>Sami, Southern (Sweden)</v>
      </c>
      <c r="AG154" s="18"/>
      <c r="AH154" s="18"/>
      <c r="AI154" s="18"/>
      <c r="AJ154" s="18"/>
      <c r="AK154" s="18"/>
      <c r="AL154" s="18"/>
      <c r="AM154" s="18"/>
    </row>
    <row r="155" spans="1:39">
      <c r="A155" s="18">
        <f ca="1">IF(ISNUMBER(SEARCH(ps_search_adnowcategory,INDEX(xl_project_category[address],ROW()-1))),MAX(INDIRECT(ADDRESS(1,COLUMN())&amp;":"&amp;ADDRESS(ROW()-1,COLUMN())))+1,"")</f>
        <v>154</v>
      </c>
      <c r="B155" s="18" t="str">
        <f ca="1">IFERROR(INDEX(xl_project_category[address],MATCH(ROW()-1,xl_search_adnowcategory[index],0)),"")</f>
        <v>Non FMCG\Automobiles\Vehicles\Motorcycles</v>
      </c>
      <c r="C155" s="18"/>
      <c r="D155" s="18">
        <f t="shared" ca="1" si="4"/>
        <v>154</v>
      </c>
      <c r="E155" s="18" t="str">
        <f ca="1">IFERROR(INDEX(nr_ad_client_name,MATCH(ROW()-1,xl_search_adnowclientname[index],0)),"")</f>
        <v>Aviva</v>
      </c>
      <c r="F155" s="18"/>
      <c r="G155" s="18" t="str">
        <f t="shared" ca="1" si="5"/>
        <v/>
      </c>
      <c r="H155" s="18" t="str">
        <f ca="1">IFERROR(INDEX(nr_ad_country,MATCH(ROW()-1,xl_search_adnowcountry[index],0)),"")</f>
        <v/>
      </c>
      <c r="I155" s="18"/>
      <c r="J155" s="18" t="str">
        <f ca="1">IF(ISNUMBER(SEARCH(ps_search_country_name,INDEX(xl_country[name],ROW()-1))),MAX(INDIRECT(ADDRESS(1,COLUMN())&amp;":"&amp;ADDRESS(ROW()-1,COLUMN())))+1,"")</f>
        <v/>
      </c>
      <c r="K155" s="18" t="str">
        <f ca="1">IFERROR(INDEX(xl_country[name],MATCH(ROW()-1,xl_search_country[index],0)),"")</f>
        <v/>
      </c>
      <c r="L155" s="18"/>
      <c r="M155" s="18">
        <f ca="1">IF(ISNUMBER(SEARCH(ps_search_language2,INDEX(xl_language[name],ROW()-1))),MAX(INDIRECT(ADDRESS(1,COLUMN())&amp;":"&amp;ADDRESS(ROW()-1,COLUMN())))+1,"")</f>
        <v>154</v>
      </c>
      <c r="N155" s="18" t="str">
        <f ca="1">IFERROR(INDEX(xl_language[name],MATCH(ROW()-1,xl_search_language2[index],0)),"")</f>
        <v>Sanskrit (India)</v>
      </c>
      <c r="O155" s="18"/>
      <c r="P155" s="18">
        <f ca="1">IF(ISNUMBER(SEARCH(ps_search_language3,INDEX(xl_language[name],ROW()-1))),MAX(INDIRECT(ADDRESS(1,COLUMN())&amp;":"&amp;ADDRESS(ROW()-1,COLUMN())))+1,"")</f>
        <v>154</v>
      </c>
      <c r="Q155" s="18" t="str">
        <f ca="1">IFERROR(INDEX(xl_language[name],MATCH(ROW()-1,xl_search_language3[index],0)),"")</f>
        <v>Sanskrit (India)</v>
      </c>
      <c r="R155" s="18"/>
      <c r="S155" s="18">
        <f ca="1">IF(ISNUMBER(SEARCH(ps_search_language4,INDEX(xl_language[name],ROW()-1))),MAX(INDIRECT(ADDRESS(1,COLUMN())&amp;":"&amp;ADDRESS(ROW()-1,COLUMN())))+1,"")</f>
        <v>154</v>
      </c>
      <c r="T155" s="18" t="str">
        <f ca="1">IFERROR(INDEX(xl_language[name],MATCH(ROW()-1,xl_search_language4[index],0)),"")</f>
        <v>Sanskrit (India)</v>
      </c>
      <c r="U155" s="18"/>
      <c r="V155" s="18">
        <f ca="1">IF(ISNUMBER(SEARCH(ps_search_language5,INDEX(xl_language[name],ROW()-1))),MAX(INDIRECT(ADDRESS(1,COLUMN())&amp;":"&amp;ADDRESS(ROW()-1,COLUMN())))+1,"")</f>
        <v>154</v>
      </c>
      <c r="W155" s="18" t="str">
        <f ca="1">IFERROR(INDEX(xl_language[name],MATCH(ROW()-1,xl_search_language5[index],0)),"")</f>
        <v>Sanskrit (India)</v>
      </c>
      <c r="X155" s="18"/>
      <c r="Y155" s="18">
        <f ca="1">IF(ISNUMBER(SEARCH(ps_search_language6,INDEX(xl_language[name],ROW()-1))),MAX(INDIRECT(ADDRESS(1,COLUMN())&amp;":"&amp;ADDRESS(ROW()-1,COLUMN())))+1,"")</f>
        <v>154</v>
      </c>
      <c r="Z155" s="18" t="str">
        <f ca="1">IFERROR(INDEX(xl_language[name],MATCH(ROW()-1,xl_search_language6[index],0)),"")</f>
        <v>Sanskrit (India)</v>
      </c>
      <c r="AA155" s="18"/>
      <c r="AB155" s="18">
        <f ca="1">IF(ISNUMBER(SEARCH(ps_search_language7,INDEX(xl_language[name],ROW()-1))),MAX(INDIRECT(ADDRESS(1,COLUMN())&amp;":"&amp;ADDRESS(ROW()-1,COLUMN())))+1,"")</f>
        <v>154</v>
      </c>
      <c r="AC155" s="18" t="str">
        <f ca="1">IFERROR(INDEX(xl_language[name],MATCH(ROW()-1,xl_search_language7[index],0)),"")</f>
        <v>Sanskrit (India)</v>
      </c>
      <c r="AD155" s="18"/>
      <c r="AE155" s="18">
        <f ca="1">IF(ISNUMBER(SEARCH(ps_search_language8,INDEX(xl_language[name],ROW()-1))),MAX(INDIRECT(ADDRESS(1,COLUMN())&amp;":"&amp;ADDRESS(ROW()-1,COLUMN())))+1,"")</f>
        <v>154</v>
      </c>
      <c r="AF155" s="18" t="str">
        <f ca="1">IFERROR(INDEX(xl_language[name],MATCH(ROW()-1,xl_search_language8[index],0)),"")</f>
        <v>Sanskrit (India)</v>
      </c>
      <c r="AG155" s="18"/>
      <c r="AH155" s="18"/>
      <c r="AI155" s="18"/>
      <c r="AJ155" s="18"/>
      <c r="AK155" s="18"/>
      <c r="AL155" s="18"/>
      <c r="AM155" s="18"/>
    </row>
    <row r="156" spans="1:39">
      <c r="A156" s="18">
        <f ca="1">IF(ISNUMBER(SEARCH(ps_search_adnowcategory,INDEX(xl_project_category[address],ROW()-1))),MAX(INDIRECT(ADDRESS(1,COLUMN())&amp;":"&amp;ADDRESS(ROW()-1,COLUMN())))+1,"")</f>
        <v>155</v>
      </c>
      <c r="B156" s="18" t="str">
        <f ca="1">IFERROR(INDEX(xl_project_category[address],MATCH(ROW()-1,xl_search_adnowcategory[index],0)),"")</f>
        <v>Non FMCG\Automobiles\Vehicles\Other Automobiles</v>
      </c>
      <c r="C156" s="18"/>
      <c r="D156" s="18">
        <f t="shared" ca="1" si="4"/>
        <v>155</v>
      </c>
      <c r="E156" s="18" t="str">
        <f ca="1">IFERROR(INDEX(nr_ad_client_name,MATCH(ROW()-1,xl_search_adnowclientname[index],0)),"")</f>
        <v>Avon</v>
      </c>
      <c r="F156" s="18"/>
      <c r="G156" s="18" t="str">
        <f t="shared" ca="1" si="5"/>
        <v/>
      </c>
      <c r="H156" s="18" t="str">
        <f ca="1">IFERROR(INDEX(nr_ad_country,MATCH(ROW()-1,xl_search_adnowcountry[index],0)),"")</f>
        <v/>
      </c>
      <c r="I156" s="18"/>
      <c r="J156" s="18" t="str">
        <f ca="1">IF(ISNUMBER(SEARCH(ps_search_country_name,INDEX(xl_country[name],ROW()-1))),MAX(INDIRECT(ADDRESS(1,COLUMN())&amp;":"&amp;ADDRESS(ROW()-1,COLUMN())))+1,"")</f>
        <v/>
      </c>
      <c r="K156" s="18" t="str">
        <f ca="1">IFERROR(INDEX(xl_country[name],MATCH(ROW()-1,xl_search_country[index],0)),"")</f>
        <v/>
      </c>
      <c r="L156" s="18"/>
      <c r="M156" s="18">
        <f ca="1">IF(ISNUMBER(SEARCH(ps_search_language2,INDEX(xl_language[name],ROW()-1))),MAX(INDIRECT(ADDRESS(1,COLUMN())&amp;":"&amp;ADDRESS(ROW()-1,COLUMN())))+1,"")</f>
        <v>155</v>
      </c>
      <c r="N156" s="18" t="str">
        <f ca="1">IFERROR(INDEX(xl_language[name],MATCH(ROW()-1,xl_search_language2[index],0)),"")</f>
        <v>Scottish Gaelic (United Kingdom)</v>
      </c>
      <c r="O156" s="18"/>
      <c r="P156" s="18">
        <f ca="1">IF(ISNUMBER(SEARCH(ps_search_language3,INDEX(xl_language[name],ROW()-1))),MAX(INDIRECT(ADDRESS(1,COLUMN())&amp;":"&amp;ADDRESS(ROW()-1,COLUMN())))+1,"")</f>
        <v>155</v>
      </c>
      <c r="Q156" s="18" t="str">
        <f ca="1">IFERROR(INDEX(xl_language[name],MATCH(ROW()-1,xl_search_language3[index],0)),"")</f>
        <v>Scottish Gaelic (United Kingdom)</v>
      </c>
      <c r="R156" s="18"/>
      <c r="S156" s="18">
        <f ca="1">IF(ISNUMBER(SEARCH(ps_search_language4,INDEX(xl_language[name],ROW()-1))),MAX(INDIRECT(ADDRESS(1,COLUMN())&amp;":"&amp;ADDRESS(ROW()-1,COLUMN())))+1,"")</f>
        <v>155</v>
      </c>
      <c r="T156" s="18" t="str">
        <f ca="1">IFERROR(INDEX(xl_language[name],MATCH(ROW()-1,xl_search_language4[index],0)),"")</f>
        <v>Scottish Gaelic (United Kingdom)</v>
      </c>
      <c r="U156" s="18"/>
      <c r="V156" s="18">
        <f ca="1">IF(ISNUMBER(SEARCH(ps_search_language5,INDEX(xl_language[name],ROW()-1))),MAX(INDIRECT(ADDRESS(1,COLUMN())&amp;":"&amp;ADDRESS(ROW()-1,COLUMN())))+1,"")</f>
        <v>155</v>
      </c>
      <c r="W156" s="18" t="str">
        <f ca="1">IFERROR(INDEX(xl_language[name],MATCH(ROW()-1,xl_search_language5[index],0)),"")</f>
        <v>Scottish Gaelic (United Kingdom)</v>
      </c>
      <c r="X156" s="18"/>
      <c r="Y156" s="18">
        <f ca="1">IF(ISNUMBER(SEARCH(ps_search_language6,INDEX(xl_language[name],ROW()-1))),MAX(INDIRECT(ADDRESS(1,COLUMN())&amp;":"&amp;ADDRESS(ROW()-1,COLUMN())))+1,"")</f>
        <v>155</v>
      </c>
      <c r="Z156" s="18" t="str">
        <f ca="1">IFERROR(INDEX(xl_language[name],MATCH(ROW()-1,xl_search_language6[index],0)),"")</f>
        <v>Scottish Gaelic (United Kingdom)</v>
      </c>
      <c r="AA156" s="18"/>
      <c r="AB156" s="18">
        <f ca="1">IF(ISNUMBER(SEARCH(ps_search_language7,INDEX(xl_language[name],ROW()-1))),MAX(INDIRECT(ADDRESS(1,COLUMN())&amp;":"&amp;ADDRESS(ROW()-1,COLUMN())))+1,"")</f>
        <v>155</v>
      </c>
      <c r="AC156" s="18" t="str">
        <f ca="1">IFERROR(INDEX(xl_language[name],MATCH(ROW()-1,xl_search_language7[index],0)),"")</f>
        <v>Scottish Gaelic (United Kingdom)</v>
      </c>
      <c r="AD156" s="18"/>
      <c r="AE156" s="18">
        <f ca="1">IF(ISNUMBER(SEARCH(ps_search_language8,INDEX(xl_language[name],ROW()-1))),MAX(INDIRECT(ADDRESS(1,COLUMN())&amp;":"&amp;ADDRESS(ROW()-1,COLUMN())))+1,"")</f>
        <v>155</v>
      </c>
      <c r="AF156" s="18" t="str">
        <f ca="1">IFERROR(INDEX(xl_language[name],MATCH(ROW()-1,xl_search_language8[index],0)),"")</f>
        <v>Scottish Gaelic (United Kingdom)</v>
      </c>
      <c r="AG156" s="18"/>
      <c r="AH156" s="18"/>
      <c r="AI156" s="18"/>
      <c r="AJ156" s="18"/>
      <c r="AK156" s="18"/>
      <c r="AL156" s="18"/>
      <c r="AM156" s="18"/>
    </row>
    <row r="157" spans="1:39">
      <c r="A157" s="18">
        <f ca="1">IF(ISNUMBER(SEARCH(ps_search_adnowcategory,INDEX(xl_project_category[address],ROW()-1))),MAX(INDIRECT(ADDRESS(1,COLUMN())&amp;":"&amp;ADDRESS(ROW()-1,COLUMN())))+1,"")</f>
        <v>156</v>
      </c>
      <c r="B157" s="18" t="str">
        <f ca="1">IFERROR(INDEX(xl_project_category[address],MATCH(ROW()-1,xl_search_adnowcategory[index],0)),"")</f>
        <v>Non FMCG\Automobiles\Website</v>
      </c>
      <c r="C157" s="18"/>
      <c r="D157" s="18">
        <f t="shared" ca="1" si="4"/>
        <v>156</v>
      </c>
      <c r="E157" s="18" t="str">
        <f ca="1">IFERROR(INDEX(nr_ad_client_name,MATCH(ROW()-1,xl_search_adnowclientname[index],0)),"")</f>
        <v>AXA</v>
      </c>
      <c r="F157" s="18"/>
      <c r="G157" s="18" t="str">
        <f t="shared" ca="1" si="5"/>
        <v/>
      </c>
      <c r="H157" s="18" t="str">
        <f ca="1">IFERROR(INDEX(nr_ad_country,MATCH(ROW()-1,xl_search_adnowcountry[index],0)),"")</f>
        <v/>
      </c>
      <c r="I157" s="18"/>
      <c r="J157" s="18" t="str">
        <f ca="1">IF(ISNUMBER(SEARCH(ps_search_country_name,INDEX(xl_country[name],ROW()-1))),MAX(INDIRECT(ADDRESS(1,COLUMN())&amp;":"&amp;ADDRESS(ROW()-1,COLUMN())))+1,"")</f>
        <v/>
      </c>
      <c r="K157" s="18" t="str">
        <f ca="1">IFERROR(INDEX(xl_country[name],MATCH(ROW()-1,xl_search_country[index],0)),"")</f>
        <v/>
      </c>
      <c r="L157" s="18"/>
      <c r="M157" s="18">
        <f ca="1">IF(ISNUMBER(SEARCH(ps_search_language2,INDEX(xl_language[name],ROW()-1))),MAX(INDIRECT(ADDRESS(1,COLUMN())&amp;":"&amp;ADDRESS(ROW()-1,COLUMN())))+1,"")</f>
        <v>156</v>
      </c>
      <c r="N157" s="18" t="str">
        <f ca="1">IFERROR(INDEX(xl_language[name],MATCH(ROW()-1,xl_search_language2[index],0)),"")</f>
        <v>Serbian (Cyrillic, Bosnia and Herzegovina)</v>
      </c>
      <c r="O157" s="18"/>
      <c r="P157" s="18">
        <f ca="1">IF(ISNUMBER(SEARCH(ps_search_language3,INDEX(xl_language[name],ROW()-1))),MAX(INDIRECT(ADDRESS(1,COLUMN())&amp;":"&amp;ADDRESS(ROW()-1,COLUMN())))+1,"")</f>
        <v>156</v>
      </c>
      <c r="Q157" s="18" t="str">
        <f ca="1">IFERROR(INDEX(xl_language[name],MATCH(ROW()-1,xl_search_language3[index],0)),"")</f>
        <v>Serbian (Cyrillic, Bosnia and Herzegovina)</v>
      </c>
      <c r="R157" s="18"/>
      <c r="S157" s="18">
        <f ca="1">IF(ISNUMBER(SEARCH(ps_search_language4,INDEX(xl_language[name],ROW()-1))),MAX(INDIRECT(ADDRESS(1,COLUMN())&amp;":"&amp;ADDRESS(ROW()-1,COLUMN())))+1,"")</f>
        <v>156</v>
      </c>
      <c r="T157" s="18" t="str">
        <f ca="1">IFERROR(INDEX(xl_language[name],MATCH(ROW()-1,xl_search_language4[index],0)),"")</f>
        <v>Serbian (Cyrillic, Bosnia and Herzegovina)</v>
      </c>
      <c r="U157" s="18"/>
      <c r="V157" s="18">
        <f ca="1">IF(ISNUMBER(SEARCH(ps_search_language5,INDEX(xl_language[name],ROW()-1))),MAX(INDIRECT(ADDRESS(1,COLUMN())&amp;":"&amp;ADDRESS(ROW()-1,COLUMN())))+1,"")</f>
        <v>156</v>
      </c>
      <c r="W157" s="18" t="str">
        <f ca="1">IFERROR(INDEX(xl_language[name],MATCH(ROW()-1,xl_search_language5[index],0)),"")</f>
        <v>Serbian (Cyrillic, Bosnia and Herzegovina)</v>
      </c>
      <c r="X157" s="18"/>
      <c r="Y157" s="18">
        <f ca="1">IF(ISNUMBER(SEARCH(ps_search_language6,INDEX(xl_language[name],ROW()-1))),MAX(INDIRECT(ADDRESS(1,COLUMN())&amp;":"&amp;ADDRESS(ROW()-1,COLUMN())))+1,"")</f>
        <v>156</v>
      </c>
      <c r="Z157" s="18" t="str">
        <f ca="1">IFERROR(INDEX(xl_language[name],MATCH(ROW()-1,xl_search_language6[index],0)),"")</f>
        <v>Serbian (Cyrillic, Bosnia and Herzegovina)</v>
      </c>
      <c r="AA157" s="18"/>
      <c r="AB157" s="18">
        <f ca="1">IF(ISNUMBER(SEARCH(ps_search_language7,INDEX(xl_language[name],ROW()-1))),MAX(INDIRECT(ADDRESS(1,COLUMN())&amp;":"&amp;ADDRESS(ROW()-1,COLUMN())))+1,"")</f>
        <v>156</v>
      </c>
      <c r="AC157" s="18" t="str">
        <f ca="1">IFERROR(INDEX(xl_language[name],MATCH(ROW()-1,xl_search_language7[index],0)),"")</f>
        <v>Serbian (Cyrillic, Bosnia and Herzegovina)</v>
      </c>
      <c r="AD157" s="18"/>
      <c r="AE157" s="18">
        <f ca="1">IF(ISNUMBER(SEARCH(ps_search_language8,INDEX(xl_language[name],ROW()-1))),MAX(INDIRECT(ADDRESS(1,COLUMN())&amp;":"&amp;ADDRESS(ROW()-1,COLUMN())))+1,"")</f>
        <v>156</v>
      </c>
      <c r="AF157" s="18" t="str">
        <f ca="1">IFERROR(INDEX(xl_language[name],MATCH(ROW()-1,xl_search_language8[index],0)),"")</f>
        <v>Serbian (Cyrillic, Bosnia and Herzegovina)</v>
      </c>
      <c r="AG157" s="18"/>
      <c r="AH157" s="18"/>
      <c r="AI157" s="18"/>
      <c r="AJ157" s="18"/>
      <c r="AK157" s="18"/>
      <c r="AL157" s="18"/>
      <c r="AM157" s="18"/>
    </row>
    <row r="158" spans="1:39">
      <c r="A158" s="18">
        <f ca="1">IF(ISNUMBER(SEARCH(ps_search_adnowcategory,INDEX(xl_project_category[address],ROW()-1))),MAX(INDIRECT(ADDRESS(1,COLUMN())&amp;":"&amp;ADDRESS(ROW()-1,COLUMN())))+1,"")</f>
        <v>157</v>
      </c>
      <c r="B158" s="18" t="str">
        <f ca="1">IFERROR(INDEX(xl_project_category[address],MATCH(ROW()-1,xl_search_adnowcategory[index],0)),"")</f>
        <v>Non FMCG\Corporate</v>
      </c>
      <c r="C158" s="18"/>
      <c r="D158" s="18">
        <f t="shared" ca="1" si="4"/>
        <v>157</v>
      </c>
      <c r="E158" s="18" t="str">
        <f ca="1">IFERROR(INDEX(nr_ad_client_name,MATCH(ROW()-1,xl_search_adnowclientname[index],0)),"")</f>
        <v>Axis Bank Ltd</v>
      </c>
      <c r="F158" s="18"/>
      <c r="G158" s="18" t="str">
        <f t="shared" ca="1" si="5"/>
        <v/>
      </c>
      <c r="H158" s="18" t="str">
        <f ca="1">IFERROR(INDEX(nr_ad_country,MATCH(ROW()-1,xl_search_adnowcountry[index],0)),"")</f>
        <v/>
      </c>
      <c r="I158" s="18"/>
      <c r="J158" s="18" t="str">
        <f ca="1">IF(ISNUMBER(SEARCH(ps_search_country_name,INDEX(xl_country[name],ROW()-1))),MAX(INDIRECT(ADDRESS(1,COLUMN())&amp;":"&amp;ADDRESS(ROW()-1,COLUMN())))+1,"")</f>
        <v/>
      </c>
      <c r="K158" s="18" t="str">
        <f ca="1">IFERROR(INDEX(xl_country[name],MATCH(ROW()-1,xl_search_country[index],0)),"")</f>
        <v/>
      </c>
      <c r="L158" s="18"/>
      <c r="M158" s="18">
        <f ca="1">IF(ISNUMBER(SEARCH(ps_search_language2,INDEX(xl_language[name],ROW()-1))),MAX(INDIRECT(ADDRESS(1,COLUMN())&amp;":"&amp;ADDRESS(ROW()-1,COLUMN())))+1,"")</f>
        <v>157</v>
      </c>
      <c r="N158" s="18" t="str">
        <f ca="1">IFERROR(INDEX(xl_language[name],MATCH(ROW()-1,xl_search_language2[index],0)),"")</f>
        <v>Serbian (Cyrillic, Montenegro)</v>
      </c>
      <c r="O158" s="18"/>
      <c r="P158" s="18">
        <f ca="1">IF(ISNUMBER(SEARCH(ps_search_language3,INDEX(xl_language[name],ROW()-1))),MAX(INDIRECT(ADDRESS(1,COLUMN())&amp;":"&amp;ADDRESS(ROW()-1,COLUMN())))+1,"")</f>
        <v>157</v>
      </c>
      <c r="Q158" s="18" t="str">
        <f ca="1">IFERROR(INDEX(xl_language[name],MATCH(ROW()-1,xl_search_language3[index],0)),"")</f>
        <v>Serbian (Cyrillic, Montenegro)</v>
      </c>
      <c r="R158" s="18"/>
      <c r="S158" s="18">
        <f ca="1">IF(ISNUMBER(SEARCH(ps_search_language4,INDEX(xl_language[name],ROW()-1))),MAX(INDIRECT(ADDRESS(1,COLUMN())&amp;":"&amp;ADDRESS(ROW()-1,COLUMN())))+1,"")</f>
        <v>157</v>
      </c>
      <c r="T158" s="18" t="str">
        <f ca="1">IFERROR(INDEX(xl_language[name],MATCH(ROW()-1,xl_search_language4[index],0)),"")</f>
        <v>Serbian (Cyrillic, Montenegro)</v>
      </c>
      <c r="U158" s="18"/>
      <c r="V158" s="18">
        <f ca="1">IF(ISNUMBER(SEARCH(ps_search_language5,INDEX(xl_language[name],ROW()-1))),MAX(INDIRECT(ADDRESS(1,COLUMN())&amp;":"&amp;ADDRESS(ROW()-1,COLUMN())))+1,"")</f>
        <v>157</v>
      </c>
      <c r="W158" s="18" t="str">
        <f ca="1">IFERROR(INDEX(xl_language[name],MATCH(ROW()-1,xl_search_language5[index],0)),"")</f>
        <v>Serbian (Cyrillic, Montenegro)</v>
      </c>
      <c r="X158" s="18"/>
      <c r="Y158" s="18">
        <f ca="1">IF(ISNUMBER(SEARCH(ps_search_language6,INDEX(xl_language[name],ROW()-1))),MAX(INDIRECT(ADDRESS(1,COLUMN())&amp;":"&amp;ADDRESS(ROW()-1,COLUMN())))+1,"")</f>
        <v>157</v>
      </c>
      <c r="Z158" s="18" t="str">
        <f ca="1">IFERROR(INDEX(xl_language[name],MATCH(ROW()-1,xl_search_language6[index],0)),"")</f>
        <v>Serbian (Cyrillic, Montenegro)</v>
      </c>
      <c r="AA158" s="18"/>
      <c r="AB158" s="18">
        <f ca="1">IF(ISNUMBER(SEARCH(ps_search_language7,INDEX(xl_language[name],ROW()-1))),MAX(INDIRECT(ADDRESS(1,COLUMN())&amp;":"&amp;ADDRESS(ROW()-1,COLUMN())))+1,"")</f>
        <v>157</v>
      </c>
      <c r="AC158" s="18" t="str">
        <f ca="1">IFERROR(INDEX(xl_language[name],MATCH(ROW()-1,xl_search_language7[index],0)),"")</f>
        <v>Serbian (Cyrillic, Montenegro)</v>
      </c>
      <c r="AD158" s="18"/>
      <c r="AE158" s="18">
        <f ca="1">IF(ISNUMBER(SEARCH(ps_search_language8,INDEX(xl_language[name],ROW()-1))),MAX(INDIRECT(ADDRESS(1,COLUMN())&amp;":"&amp;ADDRESS(ROW()-1,COLUMN())))+1,"")</f>
        <v>157</v>
      </c>
      <c r="AF158" s="18" t="str">
        <f ca="1">IFERROR(INDEX(xl_language[name],MATCH(ROW()-1,xl_search_language8[index],0)),"")</f>
        <v>Serbian (Cyrillic, Montenegro)</v>
      </c>
      <c r="AG158" s="18"/>
      <c r="AH158" s="18"/>
      <c r="AI158" s="18"/>
      <c r="AJ158" s="18"/>
      <c r="AK158" s="18"/>
      <c r="AL158" s="18"/>
      <c r="AM158" s="18"/>
    </row>
    <row r="159" spans="1:39">
      <c r="A159" s="18">
        <f ca="1">IF(ISNUMBER(SEARCH(ps_search_adnowcategory,INDEX(xl_project_category[address],ROW()-1))),MAX(INDIRECT(ADDRESS(1,COLUMN())&amp;":"&amp;ADDRESS(ROW()-1,COLUMN())))+1,"")</f>
        <v>158</v>
      </c>
      <c r="B159" s="18" t="str">
        <f ca="1">IFERROR(INDEX(xl_project_category[address],MATCH(ROW()-1,xl_search_adnowcategory[index],0)),"")</f>
        <v>Non FMCG\Corporate\Corporate Entertainment</v>
      </c>
      <c r="C159" s="18"/>
      <c r="D159" s="18">
        <f t="shared" ca="1" si="4"/>
        <v>158</v>
      </c>
      <c r="E159" s="18" t="str">
        <f ca="1">IFERROR(INDEX(nr_ad_client_name,MATCH(ROW()-1,xl_search_adnowclientname[index],0)),"")</f>
        <v>Aygaz</v>
      </c>
      <c r="F159" s="18"/>
      <c r="G159" s="18" t="str">
        <f t="shared" ca="1" si="5"/>
        <v/>
      </c>
      <c r="H159" s="18" t="str">
        <f ca="1">IFERROR(INDEX(nr_ad_country,MATCH(ROW()-1,xl_search_adnowcountry[index],0)),"")</f>
        <v/>
      </c>
      <c r="I159" s="18"/>
      <c r="J159" s="18" t="str">
        <f ca="1">IF(ISNUMBER(SEARCH(ps_search_country_name,INDEX(xl_country[name],ROW()-1))),MAX(INDIRECT(ADDRESS(1,COLUMN())&amp;":"&amp;ADDRESS(ROW()-1,COLUMN())))+1,"")</f>
        <v/>
      </c>
      <c r="K159" s="18" t="str">
        <f ca="1">IFERROR(INDEX(xl_country[name],MATCH(ROW()-1,xl_search_country[index],0)),"")</f>
        <v/>
      </c>
      <c r="L159" s="18"/>
      <c r="M159" s="18">
        <f ca="1">IF(ISNUMBER(SEARCH(ps_search_language2,INDEX(xl_language[name],ROW()-1))),MAX(INDIRECT(ADDRESS(1,COLUMN())&amp;":"&amp;ADDRESS(ROW()-1,COLUMN())))+1,"")</f>
        <v>158</v>
      </c>
      <c r="N159" s="18" t="str">
        <f ca="1">IFERROR(INDEX(xl_language[name],MATCH(ROW()-1,xl_search_language2[index],0)),"")</f>
        <v>Serbian (Cyrillic, Serbia and Montenegro (Former))</v>
      </c>
      <c r="O159" s="18"/>
      <c r="P159" s="18">
        <f ca="1">IF(ISNUMBER(SEARCH(ps_search_language3,INDEX(xl_language[name],ROW()-1))),MAX(INDIRECT(ADDRESS(1,COLUMN())&amp;":"&amp;ADDRESS(ROW()-1,COLUMN())))+1,"")</f>
        <v>158</v>
      </c>
      <c r="Q159" s="18" t="str">
        <f ca="1">IFERROR(INDEX(xl_language[name],MATCH(ROW()-1,xl_search_language3[index],0)),"")</f>
        <v>Serbian (Cyrillic, Serbia and Montenegro (Former))</v>
      </c>
      <c r="R159" s="18"/>
      <c r="S159" s="18">
        <f ca="1">IF(ISNUMBER(SEARCH(ps_search_language4,INDEX(xl_language[name],ROW()-1))),MAX(INDIRECT(ADDRESS(1,COLUMN())&amp;":"&amp;ADDRESS(ROW()-1,COLUMN())))+1,"")</f>
        <v>158</v>
      </c>
      <c r="T159" s="18" t="str">
        <f ca="1">IFERROR(INDEX(xl_language[name],MATCH(ROW()-1,xl_search_language4[index],0)),"")</f>
        <v>Serbian (Cyrillic, Serbia and Montenegro (Former))</v>
      </c>
      <c r="U159" s="18"/>
      <c r="V159" s="18">
        <f ca="1">IF(ISNUMBER(SEARCH(ps_search_language5,INDEX(xl_language[name],ROW()-1))),MAX(INDIRECT(ADDRESS(1,COLUMN())&amp;":"&amp;ADDRESS(ROW()-1,COLUMN())))+1,"")</f>
        <v>158</v>
      </c>
      <c r="W159" s="18" t="str">
        <f ca="1">IFERROR(INDEX(xl_language[name],MATCH(ROW()-1,xl_search_language5[index],0)),"")</f>
        <v>Serbian (Cyrillic, Serbia and Montenegro (Former))</v>
      </c>
      <c r="X159" s="18"/>
      <c r="Y159" s="18">
        <f ca="1">IF(ISNUMBER(SEARCH(ps_search_language6,INDEX(xl_language[name],ROW()-1))),MAX(INDIRECT(ADDRESS(1,COLUMN())&amp;":"&amp;ADDRESS(ROW()-1,COLUMN())))+1,"")</f>
        <v>158</v>
      </c>
      <c r="Z159" s="18" t="str">
        <f ca="1">IFERROR(INDEX(xl_language[name],MATCH(ROW()-1,xl_search_language6[index],0)),"")</f>
        <v>Serbian (Cyrillic, Serbia and Montenegro (Former))</v>
      </c>
      <c r="AA159" s="18"/>
      <c r="AB159" s="18">
        <f ca="1">IF(ISNUMBER(SEARCH(ps_search_language7,INDEX(xl_language[name],ROW()-1))),MAX(INDIRECT(ADDRESS(1,COLUMN())&amp;":"&amp;ADDRESS(ROW()-1,COLUMN())))+1,"")</f>
        <v>158</v>
      </c>
      <c r="AC159" s="18" t="str">
        <f ca="1">IFERROR(INDEX(xl_language[name],MATCH(ROW()-1,xl_search_language7[index],0)),"")</f>
        <v>Serbian (Cyrillic, Serbia and Montenegro (Former))</v>
      </c>
      <c r="AD159" s="18"/>
      <c r="AE159" s="18">
        <f ca="1">IF(ISNUMBER(SEARCH(ps_search_language8,INDEX(xl_language[name],ROW()-1))),MAX(INDIRECT(ADDRESS(1,COLUMN())&amp;":"&amp;ADDRESS(ROW()-1,COLUMN())))+1,"")</f>
        <v>158</v>
      </c>
      <c r="AF159" s="18" t="str">
        <f ca="1">IFERROR(INDEX(xl_language[name],MATCH(ROW()-1,xl_search_language8[index],0)),"")</f>
        <v>Serbian (Cyrillic, Serbia and Montenegro (Former))</v>
      </c>
      <c r="AG159" s="18"/>
      <c r="AH159" s="18"/>
      <c r="AI159" s="18"/>
      <c r="AJ159" s="18"/>
      <c r="AK159" s="18"/>
      <c r="AL159" s="18"/>
      <c r="AM159" s="18"/>
    </row>
    <row r="160" spans="1:39">
      <c r="A160" s="18">
        <f ca="1">IF(ISNUMBER(SEARCH(ps_search_adnowcategory,INDEX(xl_project_category[address],ROW()-1))),MAX(INDIRECT(ADDRESS(1,COLUMN())&amp;":"&amp;ADDRESS(ROW()-1,COLUMN())))+1,"")</f>
        <v>159</v>
      </c>
      <c r="B160" s="18" t="str">
        <f ca="1">IFERROR(INDEX(xl_project_category[address],MATCH(ROW()-1,xl_search_adnowcategory[index],0)),"")</f>
        <v>Non FMCG\Corporate\Corporate Food</v>
      </c>
      <c r="C160" s="18"/>
      <c r="D160" s="18">
        <f t="shared" ca="1" si="4"/>
        <v>159</v>
      </c>
      <c r="E160" s="18" t="str">
        <f ca="1">IFERROR(INDEX(nr_ad_client_name,MATCH(ROW()-1,xl_search_adnowclientname[index],0)),"")</f>
        <v>Bacardi</v>
      </c>
      <c r="F160" s="18"/>
      <c r="G160" s="18" t="str">
        <f t="shared" ca="1" si="5"/>
        <v/>
      </c>
      <c r="H160" s="18" t="str">
        <f ca="1">IFERROR(INDEX(nr_ad_country,MATCH(ROW()-1,xl_search_adnowcountry[index],0)),"")</f>
        <v/>
      </c>
      <c r="I160" s="18"/>
      <c r="J160" s="18" t="str">
        <f ca="1">IF(ISNUMBER(SEARCH(ps_search_country_name,INDEX(xl_country[name],ROW()-1))),MAX(INDIRECT(ADDRESS(1,COLUMN())&amp;":"&amp;ADDRESS(ROW()-1,COLUMN())))+1,"")</f>
        <v/>
      </c>
      <c r="K160" s="18" t="str">
        <f ca="1">IFERROR(INDEX(xl_country[name],MATCH(ROW()-1,xl_search_country[index],0)),"")</f>
        <v/>
      </c>
      <c r="L160" s="18"/>
      <c r="M160" s="18">
        <f ca="1">IF(ISNUMBER(SEARCH(ps_search_language2,INDEX(xl_language[name],ROW()-1))),MAX(INDIRECT(ADDRESS(1,COLUMN())&amp;":"&amp;ADDRESS(ROW()-1,COLUMN())))+1,"")</f>
        <v>159</v>
      </c>
      <c r="N160" s="18" t="str">
        <f ca="1">IFERROR(INDEX(xl_language[name],MATCH(ROW()-1,xl_search_language2[index],0)),"")</f>
        <v>Serbian (Cyrillic, Serbia)</v>
      </c>
      <c r="O160" s="18"/>
      <c r="P160" s="18">
        <f ca="1">IF(ISNUMBER(SEARCH(ps_search_language3,INDEX(xl_language[name],ROW()-1))),MAX(INDIRECT(ADDRESS(1,COLUMN())&amp;":"&amp;ADDRESS(ROW()-1,COLUMN())))+1,"")</f>
        <v>159</v>
      </c>
      <c r="Q160" s="18" t="str">
        <f ca="1">IFERROR(INDEX(xl_language[name],MATCH(ROW()-1,xl_search_language3[index],0)),"")</f>
        <v>Serbian (Cyrillic, Serbia)</v>
      </c>
      <c r="R160" s="18"/>
      <c r="S160" s="18">
        <f ca="1">IF(ISNUMBER(SEARCH(ps_search_language4,INDEX(xl_language[name],ROW()-1))),MAX(INDIRECT(ADDRESS(1,COLUMN())&amp;":"&amp;ADDRESS(ROW()-1,COLUMN())))+1,"")</f>
        <v>159</v>
      </c>
      <c r="T160" s="18" t="str">
        <f ca="1">IFERROR(INDEX(xl_language[name],MATCH(ROW()-1,xl_search_language4[index],0)),"")</f>
        <v>Serbian (Cyrillic, Serbia)</v>
      </c>
      <c r="U160" s="18"/>
      <c r="V160" s="18">
        <f ca="1">IF(ISNUMBER(SEARCH(ps_search_language5,INDEX(xl_language[name],ROW()-1))),MAX(INDIRECT(ADDRESS(1,COLUMN())&amp;":"&amp;ADDRESS(ROW()-1,COLUMN())))+1,"")</f>
        <v>159</v>
      </c>
      <c r="W160" s="18" t="str">
        <f ca="1">IFERROR(INDEX(xl_language[name],MATCH(ROW()-1,xl_search_language5[index],0)),"")</f>
        <v>Serbian (Cyrillic, Serbia)</v>
      </c>
      <c r="X160" s="18"/>
      <c r="Y160" s="18">
        <f ca="1">IF(ISNUMBER(SEARCH(ps_search_language6,INDEX(xl_language[name],ROW()-1))),MAX(INDIRECT(ADDRESS(1,COLUMN())&amp;":"&amp;ADDRESS(ROW()-1,COLUMN())))+1,"")</f>
        <v>159</v>
      </c>
      <c r="Z160" s="18" t="str">
        <f ca="1">IFERROR(INDEX(xl_language[name],MATCH(ROW()-1,xl_search_language6[index],0)),"")</f>
        <v>Serbian (Cyrillic, Serbia)</v>
      </c>
      <c r="AA160" s="18"/>
      <c r="AB160" s="18">
        <f ca="1">IF(ISNUMBER(SEARCH(ps_search_language7,INDEX(xl_language[name],ROW()-1))),MAX(INDIRECT(ADDRESS(1,COLUMN())&amp;":"&amp;ADDRESS(ROW()-1,COLUMN())))+1,"")</f>
        <v>159</v>
      </c>
      <c r="AC160" s="18" t="str">
        <f ca="1">IFERROR(INDEX(xl_language[name],MATCH(ROW()-1,xl_search_language7[index],0)),"")</f>
        <v>Serbian (Cyrillic, Serbia)</v>
      </c>
      <c r="AD160" s="18"/>
      <c r="AE160" s="18">
        <f ca="1">IF(ISNUMBER(SEARCH(ps_search_language8,INDEX(xl_language[name],ROW()-1))),MAX(INDIRECT(ADDRESS(1,COLUMN())&amp;":"&amp;ADDRESS(ROW()-1,COLUMN())))+1,"")</f>
        <v>159</v>
      </c>
      <c r="AF160" s="18" t="str">
        <f ca="1">IFERROR(INDEX(xl_language[name],MATCH(ROW()-1,xl_search_language8[index],0)),"")</f>
        <v>Serbian (Cyrillic, Serbia)</v>
      </c>
      <c r="AG160" s="18"/>
      <c r="AH160" s="18"/>
      <c r="AI160" s="18"/>
      <c r="AJ160" s="18"/>
      <c r="AK160" s="18"/>
      <c r="AL160" s="18"/>
      <c r="AM160" s="18"/>
    </row>
    <row r="161" spans="1:39">
      <c r="A161" s="18">
        <f ca="1">IF(ISNUMBER(SEARCH(ps_search_adnowcategory,INDEX(xl_project_category[address],ROW()-1))),MAX(INDIRECT(ADDRESS(1,COLUMN())&amp;":"&amp;ADDRESS(ROW()-1,COLUMN())))+1,"")</f>
        <v>160</v>
      </c>
      <c r="B161" s="18" t="str">
        <f ca="1">IFERROR(INDEX(xl_project_category[address],MATCH(ROW()-1,xl_search_adnowcategory[index],0)),"")</f>
        <v>Non FMCG\Corporate\Corporate Oil</v>
      </c>
      <c r="C161" s="18"/>
      <c r="D161" s="18">
        <f t="shared" ca="1" si="4"/>
        <v>160</v>
      </c>
      <c r="E161" s="18" t="str">
        <f ca="1">IFERROR(INDEX(nr_ad_client_name,MATCH(ROW()-1,xl_search_adnowclientname[index],0)),"")</f>
        <v>BACS Ltd</v>
      </c>
      <c r="F161" s="18"/>
      <c r="G161" s="18" t="str">
        <f t="shared" ca="1" si="5"/>
        <v/>
      </c>
      <c r="H161" s="18" t="str">
        <f ca="1">IFERROR(INDEX(nr_ad_country,MATCH(ROW()-1,xl_search_adnowcountry[index],0)),"")</f>
        <v/>
      </c>
      <c r="I161" s="18"/>
      <c r="J161" s="18" t="str">
        <f ca="1">IF(ISNUMBER(SEARCH(ps_search_country_name,INDEX(xl_country[name],ROW()-1))),MAX(INDIRECT(ADDRESS(1,COLUMN())&amp;":"&amp;ADDRESS(ROW()-1,COLUMN())))+1,"")</f>
        <v/>
      </c>
      <c r="K161" s="18" t="str">
        <f ca="1">IFERROR(INDEX(xl_country[name],MATCH(ROW()-1,xl_search_country[index],0)),"")</f>
        <v/>
      </c>
      <c r="L161" s="18"/>
      <c r="M161" s="18">
        <f ca="1">IF(ISNUMBER(SEARCH(ps_search_language2,INDEX(xl_language[name],ROW()-1))),MAX(INDIRECT(ADDRESS(1,COLUMN())&amp;":"&amp;ADDRESS(ROW()-1,COLUMN())))+1,"")</f>
        <v>160</v>
      </c>
      <c r="N161" s="18" t="str">
        <f ca="1">IFERROR(INDEX(xl_language[name],MATCH(ROW()-1,xl_search_language2[index],0)),"")</f>
        <v>Serbian (Latin, Bosnia and Herzegovina)</v>
      </c>
      <c r="O161" s="18"/>
      <c r="P161" s="18">
        <f ca="1">IF(ISNUMBER(SEARCH(ps_search_language3,INDEX(xl_language[name],ROW()-1))),MAX(INDIRECT(ADDRESS(1,COLUMN())&amp;":"&amp;ADDRESS(ROW()-1,COLUMN())))+1,"")</f>
        <v>160</v>
      </c>
      <c r="Q161" s="18" t="str">
        <f ca="1">IFERROR(INDEX(xl_language[name],MATCH(ROW()-1,xl_search_language3[index],0)),"")</f>
        <v>Serbian (Latin, Bosnia and Herzegovina)</v>
      </c>
      <c r="R161" s="18"/>
      <c r="S161" s="18">
        <f ca="1">IF(ISNUMBER(SEARCH(ps_search_language4,INDEX(xl_language[name],ROW()-1))),MAX(INDIRECT(ADDRESS(1,COLUMN())&amp;":"&amp;ADDRESS(ROW()-1,COLUMN())))+1,"")</f>
        <v>160</v>
      </c>
      <c r="T161" s="18" t="str">
        <f ca="1">IFERROR(INDEX(xl_language[name],MATCH(ROW()-1,xl_search_language4[index],0)),"")</f>
        <v>Serbian (Latin, Bosnia and Herzegovina)</v>
      </c>
      <c r="U161" s="18"/>
      <c r="V161" s="18">
        <f ca="1">IF(ISNUMBER(SEARCH(ps_search_language5,INDEX(xl_language[name],ROW()-1))),MAX(INDIRECT(ADDRESS(1,COLUMN())&amp;":"&amp;ADDRESS(ROW()-1,COLUMN())))+1,"")</f>
        <v>160</v>
      </c>
      <c r="W161" s="18" t="str">
        <f ca="1">IFERROR(INDEX(xl_language[name],MATCH(ROW()-1,xl_search_language5[index],0)),"")</f>
        <v>Serbian (Latin, Bosnia and Herzegovina)</v>
      </c>
      <c r="X161" s="18"/>
      <c r="Y161" s="18">
        <f ca="1">IF(ISNUMBER(SEARCH(ps_search_language6,INDEX(xl_language[name],ROW()-1))),MAX(INDIRECT(ADDRESS(1,COLUMN())&amp;":"&amp;ADDRESS(ROW()-1,COLUMN())))+1,"")</f>
        <v>160</v>
      </c>
      <c r="Z161" s="18" t="str">
        <f ca="1">IFERROR(INDEX(xl_language[name],MATCH(ROW()-1,xl_search_language6[index],0)),"")</f>
        <v>Serbian (Latin, Bosnia and Herzegovina)</v>
      </c>
      <c r="AA161" s="18"/>
      <c r="AB161" s="18">
        <f ca="1">IF(ISNUMBER(SEARCH(ps_search_language7,INDEX(xl_language[name],ROW()-1))),MAX(INDIRECT(ADDRESS(1,COLUMN())&amp;":"&amp;ADDRESS(ROW()-1,COLUMN())))+1,"")</f>
        <v>160</v>
      </c>
      <c r="AC161" s="18" t="str">
        <f ca="1">IFERROR(INDEX(xl_language[name],MATCH(ROW()-1,xl_search_language7[index],0)),"")</f>
        <v>Serbian (Latin, Bosnia and Herzegovina)</v>
      </c>
      <c r="AD161" s="18"/>
      <c r="AE161" s="18">
        <f ca="1">IF(ISNUMBER(SEARCH(ps_search_language8,INDEX(xl_language[name],ROW()-1))),MAX(INDIRECT(ADDRESS(1,COLUMN())&amp;":"&amp;ADDRESS(ROW()-1,COLUMN())))+1,"")</f>
        <v>160</v>
      </c>
      <c r="AF161" s="18" t="str">
        <f ca="1">IFERROR(INDEX(xl_language[name],MATCH(ROW()-1,xl_search_language8[index],0)),"")</f>
        <v>Serbian (Latin, Bosnia and Herzegovina)</v>
      </c>
      <c r="AG161" s="18"/>
      <c r="AH161" s="18"/>
      <c r="AI161" s="18"/>
      <c r="AJ161" s="18"/>
      <c r="AK161" s="18"/>
      <c r="AL161" s="18"/>
      <c r="AM161" s="18"/>
    </row>
    <row r="162" spans="1:39">
      <c r="A162" s="18">
        <f ca="1">IF(ISNUMBER(SEARCH(ps_search_adnowcategory,INDEX(xl_project_category[address],ROW()-1))),MAX(INDIRECT(ADDRESS(1,COLUMN())&amp;":"&amp;ADDRESS(ROW()-1,COLUMN())))+1,"")</f>
        <v>161</v>
      </c>
      <c r="B162" s="18" t="str">
        <f ca="1">IFERROR(INDEX(xl_project_category[address],MATCH(ROW()-1,xl_search_adnowcategory[index],0)),"")</f>
        <v>Non FMCG\Corporate\Corporate Other</v>
      </c>
      <c r="C162" s="18"/>
      <c r="D162" s="18">
        <f t="shared" ca="1" si="4"/>
        <v>161</v>
      </c>
      <c r="E162" s="18" t="str">
        <f ca="1">IFERROR(INDEX(nr_ad_client_name,MATCH(ROW()-1,xl_search_adnowclientname[index],0)),"")</f>
        <v>Bahlsen</v>
      </c>
      <c r="F162" s="18"/>
      <c r="G162" s="18" t="str">
        <f t="shared" ca="1" si="5"/>
        <v/>
      </c>
      <c r="H162" s="18" t="str">
        <f ca="1">IFERROR(INDEX(nr_ad_country,MATCH(ROW()-1,xl_search_adnowcountry[index],0)),"")</f>
        <v/>
      </c>
      <c r="I162" s="18"/>
      <c r="J162" s="18" t="str">
        <f ca="1">IF(ISNUMBER(SEARCH(ps_search_country_name,INDEX(xl_country[name],ROW()-1))),MAX(INDIRECT(ADDRESS(1,COLUMN())&amp;":"&amp;ADDRESS(ROW()-1,COLUMN())))+1,"")</f>
        <v/>
      </c>
      <c r="K162" s="18" t="str">
        <f ca="1">IFERROR(INDEX(xl_country[name],MATCH(ROW()-1,xl_search_country[index],0)),"")</f>
        <v/>
      </c>
      <c r="L162" s="18"/>
      <c r="M162" s="18">
        <f ca="1">IF(ISNUMBER(SEARCH(ps_search_language2,INDEX(xl_language[name],ROW()-1))),MAX(INDIRECT(ADDRESS(1,COLUMN())&amp;":"&amp;ADDRESS(ROW()-1,COLUMN())))+1,"")</f>
        <v>161</v>
      </c>
      <c r="N162" s="18" t="str">
        <f ca="1">IFERROR(INDEX(xl_language[name],MATCH(ROW()-1,xl_search_language2[index],0)),"")</f>
        <v>Serbian (Latin, Montenegro)</v>
      </c>
      <c r="O162" s="18"/>
      <c r="P162" s="18">
        <f ca="1">IF(ISNUMBER(SEARCH(ps_search_language3,INDEX(xl_language[name],ROW()-1))),MAX(INDIRECT(ADDRESS(1,COLUMN())&amp;":"&amp;ADDRESS(ROW()-1,COLUMN())))+1,"")</f>
        <v>161</v>
      </c>
      <c r="Q162" s="18" t="str">
        <f ca="1">IFERROR(INDEX(xl_language[name],MATCH(ROW()-1,xl_search_language3[index],0)),"")</f>
        <v>Serbian (Latin, Montenegro)</v>
      </c>
      <c r="R162" s="18"/>
      <c r="S162" s="18">
        <f ca="1">IF(ISNUMBER(SEARCH(ps_search_language4,INDEX(xl_language[name],ROW()-1))),MAX(INDIRECT(ADDRESS(1,COLUMN())&amp;":"&amp;ADDRESS(ROW()-1,COLUMN())))+1,"")</f>
        <v>161</v>
      </c>
      <c r="T162" s="18" t="str">
        <f ca="1">IFERROR(INDEX(xl_language[name],MATCH(ROW()-1,xl_search_language4[index],0)),"")</f>
        <v>Serbian (Latin, Montenegro)</v>
      </c>
      <c r="U162" s="18"/>
      <c r="V162" s="18">
        <f ca="1">IF(ISNUMBER(SEARCH(ps_search_language5,INDEX(xl_language[name],ROW()-1))),MAX(INDIRECT(ADDRESS(1,COLUMN())&amp;":"&amp;ADDRESS(ROW()-1,COLUMN())))+1,"")</f>
        <v>161</v>
      </c>
      <c r="W162" s="18" t="str">
        <f ca="1">IFERROR(INDEX(xl_language[name],MATCH(ROW()-1,xl_search_language5[index],0)),"")</f>
        <v>Serbian (Latin, Montenegro)</v>
      </c>
      <c r="X162" s="18"/>
      <c r="Y162" s="18">
        <f ca="1">IF(ISNUMBER(SEARCH(ps_search_language6,INDEX(xl_language[name],ROW()-1))),MAX(INDIRECT(ADDRESS(1,COLUMN())&amp;":"&amp;ADDRESS(ROW()-1,COLUMN())))+1,"")</f>
        <v>161</v>
      </c>
      <c r="Z162" s="18" t="str">
        <f ca="1">IFERROR(INDEX(xl_language[name],MATCH(ROW()-1,xl_search_language6[index],0)),"")</f>
        <v>Serbian (Latin, Montenegro)</v>
      </c>
      <c r="AA162" s="18"/>
      <c r="AB162" s="18">
        <f ca="1">IF(ISNUMBER(SEARCH(ps_search_language7,INDEX(xl_language[name],ROW()-1))),MAX(INDIRECT(ADDRESS(1,COLUMN())&amp;":"&amp;ADDRESS(ROW()-1,COLUMN())))+1,"")</f>
        <v>161</v>
      </c>
      <c r="AC162" s="18" t="str">
        <f ca="1">IFERROR(INDEX(xl_language[name],MATCH(ROW()-1,xl_search_language7[index],0)),"")</f>
        <v>Serbian (Latin, Montenegro)</v>
      </c>
      <c r="AD162" s="18"/>
      <c r="AE162" s="18">
        <f ca="1">IF(ISNUMBER(SEARCH(ps_search_language8,INDEX(xl_language[name],ROW()-1))),MAX(INDIRECT(ADDRESS(1,COLUMN())&amp;":"&amp;ADDRESS(ROW()-1,COLUMN())))+1,"")</f>
        <v>161</v>
      </c>
      <c r="AF162" s="18" t="str">
        <f ca="1">IFERROR(INDEX(xl_language[name],MATCH(ROW()-1,xl_search_language8[index],0)),"")</f>
        <v>Serbian (Latin, Montenegro)</v>
      </c>
      <c r="AG162" s="18"/>
      <c r="AH162" s="18"/>
      <c r="AI162" s="18"/>
      <c r="AJ162" s="18"/>
      <c r="AK162" s="18"/>
      <c r="AL162" s="18"/>
      <c r="AM162" s="18"/>
    </row>
    <row r="163" spans="1:39">
      <c r="A163" s="18">
        <f ca="1">IF(ISNUMBER(SEARCH(ps_search_adnowcategory,INDEX(xl_project_category[address],ROW()-1))),MAX(INDIRECT(ADDRESS(1,COLUMN())&amp;":"&amp;ADDRESS(ROW()-1,COLUMN())))+1,"")</f>
        <v>162</v>
      </c>
      <c r="B163" s="18" t="str">
        <f ca="1">IFERROR(INDEX(xl_project_category[address],MATCH(ROW()-1,xl_search_adnowcategory[index],0)),"")</f>
        <v>Non FMCG\Corporate\Corporate Personal Care</v>
      </c>
      <c r="C163" s="18"/>
      <c r="D163" s="18">
        <f t="shared" ca="1" si="4"/>
        <v>162</v>
      </c>
      <c r="E163" s="18" t="str">
        <f ca="1">IFERROR(INDEX(nr_ad_client_name,MATCH(ROW()-1,xl_search_adnowclientname[index],0)),"")</f>
        <v>Baidu</v>
      </c>
      <c r="F163" s="18"/>
      <c r="G163" s="18" t="str">
        <f t="shared" ca="1" si="5"/>
        <v/>
      </c>
      <c r="H163" s="18" t="str">
        <f ca="1">IFERROR(INDEX(nr_ad_country,MATCH(ROW()-1,xl_search_adnowcountry[index],0)),"")</f>
        <v/>
      </c>
      <c r="I163" s="18"/>
      <c r="J163" s="18" t="str">
        <f ca="1">IF(ISNUMBER(SEARCH(ps_search_country_name,INDEX(xl_country[name],ROW()-1))),MAX(INDIRECT(ADDRESS(1,COLUMN())&amp;":"&amp;ADDRESS(ROW()-1,COLUMN())))+1,"")</f>
        <v/>
      </c>
      <c r="K163" s="18" t="str">
        <f ca="1">IFERROR(INDEX(xl_country[name],MATCH(ROW()-1,xl_search_country[index],0)),"")</f>
        <v/>
      </c>
      <c r="L163" s="18"/>
      <c r="M163" s="18">
        <f ca="1">IF(ISNUMBER(SEARCH(ps_search_language2,INDEX(xl_language[name],ROW()-1))),MAX(INDIRECT(ADDRESS(1,COLUMN())&amp;":"&amp;ADDRESS(ROW()-1,COLUMN())))+1,"")</f>
        <v>162</v>
      </c>
      <c r="N163" s="18" t="str">
        <f ca="1">IFERROR(INDEX(xl_language[name],MATCH(ROW()-1,xl_search_language2[index],0)),"")</f>
        <v>Serbian (Latin, Serbia and Montenegro (Former))</v>
      </c>
      <c r="O163" s="18"/>
      <c r="P163" s="18">
        <f ca="1">IF(ISNUMBER(SEARCH(ps_search_language3,INDEX(xl_language[name],ROW()-1))),MAX(INDIRECT(ADDRESS(1,COLUMN())&amp;":"&amp;ADDRESS(ROW()-1,COLUMN())))+1,"")</f>
        <v>162</v>
      </c>
      <c r="Q163" s="18" t="str">
        <f ca="1">IFERROR(INDEX(xl_language[name],MATCH(ROW()-1,xl_search_language3[index],0)),"")</f>
        <v>Serbian (Latin, Serbia and Montenegro (Former))</v>
      </c>
      <c r="R163" s="18"/>
      <c r="S163" s="18">
        <f ca="1">IF(ISNUMBER(SEARCH(ps_search_language4,INDEX(xl_language[name],ROW()-1))),MAX(INDIRECT(ADDRESS(1,COLUMN())&amp;":"&amp;ADDRESS(ROW()-1,COLUMN())))+1,"")</f>
        <v>162</v>
      </c>
      <c r="T163" s="18" t="str">
        <f ca="1">IFERROR(INDEX(xl_language[name],MATCH(ROW()-1,xl_search_language4[index],0)),"")</f>
        <v>Serbian (Latin, Serbia and Montenegro (Former))</v>
      </c>
      <c r="U163" s="18"/>
      <c r="V163" s="18">
        <f ca="1">IF(ISNUMBER(SEARCH(ps_search_language5,INDEX(xl_language[name],ROW()-1))),MAX(INDIRECT(ADDRESS(1,COLUMN())&amp;":"&amp;ADDRESS(ROW()-1,COLUMN())))+1,"")</f>
        <v>162</v>
      </c>
      <c r="W163" s="18" t="str">
        <f ca="1">IFERROR(INDEX(xl_language[name],MATCH(ROW()-1,xl_search_language5[index],0)),"")</f>
        <v>Serbian (Latin, Serbia and Montenegro (Former))</v>
      </c>
      <c r="X163" s="18"/>
      <c r="Y163" s="18">
        <f ca="1">IF(ISNUMBER(SEARCH(ps_search_language6,INDEX(xl_language[name],ROW()-1))),MAX(INDIRECT(ADDRESS(1,COLUMN())&amp;":"&amp;ADDRESS(ROW()-1,COLUMN())))+1,"")</f>
        <v>162</v>
      </c>
      <c r="Z163" s="18" t="str">
        <f ca="1">IFERROR(INDEX(xl_language[name],MATCH(ROW()-1,xl_search_language6[index],0)),"")</f>
        <v>Serbian (Latin, Serbia and Montenegro (Former))</v>
      </c>
      <c r="AA163" s="18"/>
      <c r="AB163" s="18">
        <f ca="1">IF(ISNUMBER(SEARCH(ps_search_language7,INDEX(xl_language[name],ROW()-1))),MAX(INDIRECT(ADDRESS(1,COLUMN())&amp;":"&amp;ADDRESS(ROW()-1,COLUMN())))+1,"")</f>
        <v>162</v>
      </c>
      <c r="AC163" s="18" t="str">
        <f ca="1">IFERROR(INDEX(xl_language[name],MATCH(ROW()-1,xl_search_language7[index],0)),"")</f>
        <v>Serbian (Latin, Serbia and Montenegro (Former))</v>
      </c>
      <c r="AD163" s="18"/>
      <c r="AE163" s="18">
        <f ca="1">IF(ISNUMBER(SEARCH(ps_search_language8,INDEX(xl_language[name],ROW()-1))),MAX(INDIRECT(ADDRESS(1,COLUMN())&amp;":"&amp;ADDRESS(ROW()-1,COLUMN())))+1,"")</f>
        <v>162</v>
      </c>
      <c r="AF163" s="18" t="str">
        <f ca="1">IFERROR(INDEX(xl_language[name],MATCH(ROW()-1,xl_search_language8[index],0)),"")</f>
        <v>Serbian (Latin, Serbia and Montenegro (Former))</v>
      </c>
      <c r="AG163" s="18"/>
      <c r="AH163" s="18"/>
      <c r="AI163" s="18"/>
      <c r="AJ163" s="18"/>
      <c r="AK163" s="18"/>
      <c r="AL163" s="18"/>
      <c r="AM163" s="18"/>
    </row>
    <row r="164" spans="1:39">
      <c r="A164" s="18">
        <f ca="1">IF(ISNUMBER(SEARCH(ps_search_adnowcategory,INDEX(xl_project_category[address],ROW()-1))),MAX(INDIRECT(ADDRESS(1,COLUMN())&amp;":"&amp;ADDRESS(ROW()-1,COLUMN())))+1,"")</f>
        <v>163</v>
      </c>
      <c r="B164" s="18" t="str">
        <f ca="1">IFERROR(INDEX(xl_project_category[address],MATCH(ROW()-1,xl_search_adnowcategory[index],0)),"")</f>
        <v>Non FMCG\Corporate\Corporate Pharmaceutical</v>
      </c>
      <c r="C164" s="18"/>
      <c r="D164" s="18">
        <f t="shared" ca="1" si="4"/>
        <v>163</v>
      </c>
      <c r="E164" s="18" t="str">
        <f ca="1">IFERROR(INDEX(nr_ad_client_name,MATCH(ROW()-1,xl_search_adnowclientname[index],0)),"")</f>
        <v>Bajaj Auto</v>
      </c>
      <c r="F164" s="18"/>
      <c r="G164" s="18" t="str">
        <f t="shared" ca="1" si="5"/>
        <v/>
      </c>
      <c r="H164" s="18" t="str">
        <f ca="1">IFERROR(INDEX(nr_ad_country,MATCH(ROW()-1,xl_search_adnowcountry[index],0)),"")</f>
        <v/>
      </c>
      <c r="I164" s="18"/>
      <c r="J164" s="18" t="str">
        <f ca="1">IF(ISNUMBER(SEARCH(ps_search_country_name,INDEX(xl_country[name],ROW()-1))),MAX(INDIRECT(ADDRESS(1,COLUMN())&amp;":"&amp;ADDRESS(ROW()-1,COLUMN())))+1,"")</f>
        <v/>
      </c>
      <c r="K164" s="18" t="str">
        <f ca="1">IFERROR(INDEX(xl_country[name],MATCH(ROW()-1,xl_search_country[index],0)),"")</f>
        <v/>
      </c>
      <c r="L164" s="18"/>
      <c r="M164" s="18">
        <f ca="1">IF(ISNUMBER(SEARCH(ps_search_language2,INDEX(xl_language[name],ROW()-1))),MAX(INDIRECT(ADDRESS(1,COLUMN())&amp;":"&amp;ADDRESS(ROW()-1,COLUMN())))+1,"")</f>
        <v>163</v>
      </c>
      <c r="N164" s="18" t="str">
        <f ca="1">IFERROR(INDEX(xl_language[name],MATCH(ROW()-1,xl_search_language2[index],0)),"")</f>
        <v>Serbian (Latin, Serbia)</v>
      </c>
      <c r="O164" s="18"/>
      <c r="P164" s="18">
        <f ca="1">IF(ISNUMBER(SEARCH(ps_search_language3,INDEX(xl_language[name],ROW()-1))),MAX(INDIRECT(ADDRESS(1,COLUMN())&amp;":"&amp;ADDRESS(ROW()-1,COLUMN())))+1,"")</f>
        <v>163</v>
      </c>
      <c r="Q164" s="18" t="str">
        <f ca="1">IFERROR(INDEX(xl_language[name],MATCH(ROW()-1,xl_search_language3[index],0)),"")</f>
        <v>Serbian (Latin, Serbia)</v>
      </c>
      <c r="R164" s="18"/>
      <c r="S164" s="18">
        <f ca="1">IF(ISNUMBER(SEARCH(ps_search_language4,INDEX(xl_language[name],ROW()-1))),MAX(INDIRECT(ADDRESS(1,COLUMN())&amp;":"&amp;ADDRESS(ROW()-1,COLUMN())))+1,"")</f>
        <v>163</v>
      </c>
      <c r="T164" s="18" t="str">
        <f ca="1">IFERROR(INDEX(xl_language[name],MATCH(ROW()-1,xl_search_language4[index],0)),"")</f>
        <v>Serbian (Latin, Serbia)</v>
      </c>
      <c r="U164" s="18"/>
      <c r="V164" s="18">
        <f ca="1">IF(ISNUMBER(SEARCH(ps_search_language5,INDEX(xl_language[name],ROW()-1))),MAX(INDIRECT(ADDRESS(1,COLUMN())&amp;":"&amp;ADDRESS(ROW()-1,COLUMN())))+1,"")</f>
        <v>163</v>
      </c>
      <c r="W164" s="18" t="str">
        <f ca="1">IFERROR(INDEX(xl_language[name],MATCH(ROW()-1,xl_search_language5[index],0)),"")</f>
        <v>Serbian (Latin, Serbia)</v>
      </c>
      <c r="X164" s="18"/>
      <c r="Y164" s="18">
        <f ca="1">IF(ISNUMBER(SEARCH(ps_search_language6,INDEX(xl_language[name],ROW()-1))),MAX(INDIRECT(ADDRESS(1,COLUMN())&amp;":"&amp;ADDRESS(ROW()-1,COLUMN())))+1,"")</f>
        <v>163</v>
      </c>
      <c r="Z164" s="18" t="str">
        <f ca="1">IFERROR(INDEX(xl_language[name],MATCH(ROW()-1,xl_search_language6[index],0)),"")</f>
        <v>Serbian (Latin, Serbia)</v>
      </c>
      <c r="AA164" s="18"/>
      <c r="AB164" s="18">
        <f ca="1">IF(ISNUMBER(SEARCH(ps_search_language7,INDEX(xl_language[name],ROW()-1))),MAX(INDIRECT(ADDRESS(1,COLUMN())&amp;":"&amp;ADDRESS(ROW()-1,COLUMN())))+1,"")</f>
        <v>163</v>
      </c>
      <c r="AC164" s="18" t="str">
        <f ca="1">IFERROR(INDEX(xl_language[name],MATCH(ROW()-1,xl_search_language7[index],0)),"")</f>
        <v>Serbian (Latin, Serbia)</v>
      </c>
      <c r="AD164" s="18"/>
      <c r="AE164" s="18">
        <f ca="1">IF(ISNUMBER(SEARCH(ps_search_language8,INDEX(xl_language[name],ROW()-1))),MAX(INDIRECT(ADDRESS(1,COLUMN())&amp;":"&amp;ADDRESS(ROW()-1,COLUMN())))+1,"")</f>
        <v>163</v>
      </c>
      <c r="AF164" s="18" t="str">
        <f ca="1">IFERROR(INDEX(xl_language[name],MATCH(ROW()-1,xl_search_language8[index],0)),"")</f>
        <v>Serbian (Latin, Serbia)</v>
      </c>
      <c r="AG164" s="18"/>
      <c r="AH164" s="18"/>
      <c r="AI164" s="18"/>
      <c r="AJ164" s="18"/>
      <c r="AK164" s="18"/>
      <c r="AL164" s="18"/>
      <c r="AM164" s="18"/>
    </row>
    <row r="165" spans="1:39">
      <c r="A165" s="18">
        <f ca="1">IF(ISNUMBER(SEARCH(ps_search_adnowcategory,INDEX(xl_project_category[address],ROW()-1))),MAX(INDIRECT(ADDRESS(1,COLUMN())&amp;":"&amp;ADDRESS(ROW()-1,COLUMN())))+1,"")</f>
        <v>164</v>
      </c>
      <c r="B165" s="18" t="str">
        <f ca="1">IFERROR(INDEX(xl_project_category[address],MATCH(ROW()-1,xl_search_adnowcategory[index],0)),"")</f>
        <v>Non FMCG\Corporate\Corporate Pharmaceutical (GPs)</v>
      </c>
      <c r="C165" s="18"/>
      <c r="D165" s="18">
        <f t="shared" ca="1" si="4"/>
        <v>164</v>
      </c>
      <c r="E165" s="18" t="str">
        <f ca="1">IFERROR(INDEX(nr_ad_client_name,MATCH(ROW()-1,xl_search_adnowclientname[index],0)),"")</f>
        <v>Bajaj Corporation</v>
      </c>
      <c r="F165" s="18"/>
      <c r="G165" s="18" t="str">
        <f t="shared" ca="1" si="5"/>
        <v/>
      </c>
      <c r="H165" s="18" t="str">
        <f ca="1">IFERROR(INDEX(nr_ad_country,MATCH(ROW()-1,xl_search_adnowcountry[index],0)),"")</f>
        <v/>
      </c>
      <c r="I165" s="18"/>
      <c r="J165" s="18" t="str">
        <f ca="1">IF(ISNUMBER(SEARCH(ps_search_country_name,INDEX(xl_country[name],ROW()-1))),MAX(INDIRECT(ADDRESS(1,COLUMN())&amp;":"&amp;ADDRESS(ROW()-1,COLUMN())))+1,"")</f>
        <v/>
      </c>
      <c r="K165" s="18" t="str">
        <f ca="1">IFERROR(INDEX(xl_country[name],MATCH(ROW()-1,xl_search_country[index],0)),"")</f>
        <v/>
      </c>
      <c r="L165" s="18"/>
      <c r="M165" s="18">
        <f ca="1">IF(ISNUMBER(SEARCH(ps_search_language2,INDEX(xl_language[name],ROW()-1))),MAX(INDIRECT(ADDRESS(1,COLUMN())&amp;":"&amp;ADDRESS(ROW()-1,COLUMN())))+1,"")</f>
        <v>164</v>
      </c>
      <c r="N165" s="18" t="str">
        <f ca="1">IFERROR(INDEX(xl_language[name],MATCH(ROW()-1,xl_search_language2[index],0)),"")</f>
        <v>Sesotho sa Leboa (South Africa)</v>
      </c>
      <c r="O165" s="18"/>
      <c r="P165" s="18">
        <f ca="1">IF(ISNUMBER(SEARCH(ps_search_language3,INDEX(xl_language[name],ROW()-1))),MAX(INDIRECT(ADDRESS(1,COLUMN())&amp;":"&amp;ADDRESS(ROW()-1,COLUMN())))+1,"")</f>
        <v>164</v>
      </c>
      <c r="Q165" s="18" t="str">
        <f ca="1">IFERROR(INDEX(xl_language[name],MATCH(ROW()-1,xl_search_language3[index],0)),"")</f>
        <v>Sesotho sa Leboa (South Africa)</v>
      </c>
      <c r="R165" s="18"/>
      <c r="S165" s="18">
        <f ca="1">IF(ISNUMBER(SEARCH(ps_search_language4,INDEX(xl_language[name],ROW()-1))),MAX(INDIRECT(ADDRESS(1,COLUMN())&amp;":"&amp;ADDRESS(ROW()-1,COLUMN())))+1,"")</f>
        <v>164</v>
      </c>
      <c r="T165" s="18" t="str">
        <f ca="1">IFERROR(INDEX(xl_language[name],MATCH(ROW()-1,xl_search_language4[index],0)),"")</f>
        <v>Sesotho sa Leboa (South Africa)</v>
      </c>
      <c r="U165" s="18"/>
      <c r="V165" s="18">
        <f ca="1">IF(ISNUMBER(SEARCH(ps_search_language5,INDEX(xl_language[name],ROW()-1))),MAX(INDIRECT(ADDRESS(1,COLUMN())&amp;":"&amp;ADDRESS(ROW()-1,COLUMN())))+1,"")</f>
        <v>164</v>
      </c>
      <c r="W165" s="18" t="str">
        <f ca="1">IFERROR(INDEX(xl_language[name],MATCH(ROW()-1,xl_search_language5[index],0)),"")</f>
        <v>Sesotho sa Leboa (South Africa)</v>
      </c>
      <c r="X165" s="18"/>
      <c r="Y165" s="18">
        <f ca="1">IF(ISNUMBER(SEARCH(ps_search_language6,INDEX(xl_language[name],ROW()-1))),MAX(INDIRECT(ADDRESS(1,COLUMN())&amp;":"&amp;ADDRESS(ROW()-1,COLUMN())))+1,"")</f>
        <v>164</v>
      </c>
      <c r="Z165" s="18" t="str">
        <f ca="1">IFERROR(INDEX(xl_language[name],MATCH(ROW()-1,xl_search_language6[index],0)),"")</f>
        <v>Sesotho sa Leboa (South Africa)</v>
      </c>
      <c r="AA165" s="18"/>
      <c r="AB165" s="18">
        <f ca="1">IF(ISNUMBER(SEARCH(ps_search_language7,INDEX(xl_language[name],ROW()-1))),MAX(INDIRECT(ADDRESS(1,COLUMN())&amp;":"&amp;ADDRESS(ROW()-1,COLUMN())))+1,"")</f>
        <v>164</v>
      </c>
      <c r="AC165" s="18" t="str">
        <f ca="1">IFERROR(INDEX(xl_language[name],MATCH(ROW()-1,xl_search_language7[index],0)),"")</f>
        <v>Sesotho sa Leboa (South Africa)</v>
      </c>
      <c r="AD165" s="18"/>
      <c r="AE165" s="18">
        <f ca="1">IF(ISNUMBER(SEARCH(ps_search_language8,INDEX(xl_language[name],ROW()-1))),MAX(INDIRECT(ADDRESS(1,COLUMN())&amp;":"&amp;ADDRESS(ROW()-1,COLUMN())))+1,"")</f>
        <v>164</v>
      </c>
      <c r="AF165" s="18" t="str">
        <f ca="1">IFERROR(INDEX(xl_language[name],MATCH(ROW()-1,xl_search_language8[index],0)),"")</f>
        <v>Sesotho sa Leboa (South Africa)</v>
      </c>
      <c r="AG165" s="18"/>
      <c r="AH165" s="18"/>
      <c r="AI165" s="18"/>
      <c r="AJ165" s="18"/>
      <c r="AK165" s="18"/>
      <c r="AL165" s="18"/>
      <c r="AM165" s="18"/>
    </row>
    <row r="166" spans="1:39">
      <c r="A166" s="18">
        <f ca="1">IF(ISNUMBER(SEARCH(ps_search_adnowcategory,INDEX(xl_project_category[address],ROW()-1))),MAX(INDIRECT(ADDRESS(1,COLUMN())&amp;":"&amp;ADDRESS(ROW()-1,COLUMN())))+1,"")</f>
        <v>165</v>
      </c>
      <c r="B166" s="18" t="str">
        <f ca="1">IFERROR(INDEX(xl_project_category[address],MATCH(ROW()-1,xl_search_adnowcategory[index],0)),"")</f>
        <v>Non FMCG\Corporate\Public Services</v>
      </c>
      <c r="C166" s="18"/>
      <c r="D166" s="18">
        <f t="shared" ca="1" si="4"/>
        <v>165</v>
      </c>
      <c r="E166" s="18" t="str">
        <f ca="1">IFERROR(INDEX(nr_ad_client_name,MATCH(ROW()-1,xl_search_adnowclientname[index],0)),"")</f>
        <v>Bally Total Fitness</v>
      </c>
      <c r="F166" s="18"/>
      <c r="G166" s="18" t="str">
        <f t="shared" ca="1" si="5"/>
        <v/>
      </c>
      <c r="H166" s="18" t="str">
        <f ca="1">IFERROR(INDEX(nr_ad_country,MATCH(ROW()-1,xl_search_adnowcountry[index],0)),"")</f>
        <v/>
      </c>
      <c r="I166" s="18"/>
      <c r="J166" s="18" t="str">
        <f ca="1">IF(ISNUMBER(SEARCH(ps_search_country_name,INDEX(xl_country[name],ROW()-1))),MAX(INDIRECT(ADDRESS(1,COLUMN())&amp;":"&amp;ADDRESS(ROW()-1,COLUMN())))+1,"")</f>
        <v/>
      </c>
      <c r="K166" s="18" t="str">
        <f ca="1">IFERROR(INDEX(xl_country[name],MATCH(ROW()-1,xl_search_country[index],0)),"")</f>
        <v/>
      </c>
      <c r="L166" s="18"/>
      <c r="M166" s="18">
        <f ca="1">IF(ISNUMBER(SEARCH(ps_search_language2,INDEX(xl_language[name],ROW()-1))),MAX(INDIRECT(ADDRESS(1,COLUMN())&amp;":"&amp;ADDRESS(ROW()-1,COLUMN())))+1,"")</f>
        <v>165</v>
      </c>
      <c r="N166" s="18" t="str">
        <f ca="1">IFERROR(INDEX(xl_language[name],MATCH(ROW()-1,xl_search_language2[index],0)),"")</f>
        <v>Setswana (South Africa)</v>
      </c>
      <c r="O166" s="18"/>
      <c r="P166" s="18">
        <f ca="1">IF(ISNUMBER(SEARCH(ps_search_language3,INDEX(xl_language[name],ROW()-1))),MAX(INDIRECT(ADDRESS(1,COLUMN())&amp;":"&amp;ADDRESS(ROW()-1,COLUMN())))+1,"")</f>
        <v>165</v>
      </c>
      <c r="Q166" s="18" t="str">
        <f ca="1">IFERROR(INDEX(xl_language[name],MATCH(ROW()-1,xl_search_language3[index],0)),"")</f>
        <v>Setswana (South Africa)</v>
      </c>
      <c r="R166" s="18"/>
      <c r="S166" s="18">
        <f ca="1">IF(ISNUMBER(SEARCH(ps_search_language4,INDEX(xl_language[name],ROW()-1))),MAX(INDIRECT(ADDRESS(1,COLUMN())&amp;":"&amp;ADDRESS(ROW()-1,COLUMN())))+1,"")</f>
        <v>165</v>
      </c>
      <c r="T166" s="18" t="str">
        <f ca="1">IFERROR(INDEX(xl_language[name],MATCH(ROW()-1,xl_search_language4[index],0)),"")</f>
        <v>Setswana (South Africa)</v>
      </c>
      <c r="U166" s="18"/>
      <c r="V166" s="18">
        <f ca="1">IF(ISNUMBER(SEARCH(ps_search_language5,INDEX(xl_language[name],ROW()-1))),MAX(INDIRECT(ADDRESS(1,COLUMN())&amp;":"&amp;ADDRESS(ROW()-1,COLUMN())))+1,"")</f>
        <v>165</v>
      </c>
      <c r="W166" s="18" t="str">
        <f ca="1">IFERROR(INDEX(xl_language[name],MATCH(ROW()-1,xl_search_language5[index],0)),"")</f>
        <v>Setswana (South Africa)</v>
      </c>
      <c r="X166" s="18"/>
      <c r="Y166" s="18">
        <f ca="1">IF(ISNUMBER(SEARCH(ps_search_language6,INDEX(xl_language[name],ROW()-1))),MAX(INDIRECT(ADDRESS(1,COLUMN())&amp;":"&amp;ADDRESS(ROW()-1,COLUMN())))+1,"")</f>
        <v>165</v>
      </c>
      <c r="Z166" s="18" t="str">
        <f ca="1">IFERROR(INDEX(xl_language[name],MATCH(ROW()-1,xl_search_language6[index],0)),"")</f>
        <v>Setswana (South Africa)</v>
      </c>
      <c r="AA166" s="18"/>
      <c r="AB166" s="18">
        <f ca="1">IF(ISNUMBER(SEARCH(ps_search_language7,INDEX(xl_language[name],ROW()-1))),MAX(INDIRECT(ADDRESS(1,COLUMN())&amp;":"&amp;ADDRESS(ROW()-1,COLUMN())))+1,"")</f>
        <v>165</v>
      </c>
      <c r="AC166" s="18" t="str">
        <f ca="1">IFERROR(INDEX(xl_language[name],MATCH(ROW()-1,xl_search_language7[index],0)),"")</f>
        <v>Setswana (South Africa)</v>
      </c>
      <c r="AD166" s="18"/>
      <c r="AE166" s="18">
        <f ca="1">IF(ISNUMBER(SEARCH(ps_search_language8,INDEX(xl_language[name],ROW()-1))),MAX(INDIRECT(ADDRESS(1,COLUMN())&amp;":"&amp;ADDRESS(ROW()-1,COLUMN())))+1,"")</f>
        <v>165</v>
      </c>
      <c r="AF166" s="18" t="str">
        <f ca="1">IFERROR(INDEX(xl_language[name],MATCH(ROW()-1,xl_search_language8[index],0)),"")</f>
        <v>Setswana (South Africa)</v>
      </c>
      <c r="AG166" s="18"/>
      <c r="AH166" s="18"/>
      <c r="AI166" s="18"/>
      <c r="AJ166" s="18"/>
      <c r="AK166" s="18"/>
      <c r="AL166" s="18"/>
      <c r="AM166" s="18"/>
    </row>
    <row r="167" spans="1:39">
      <c r="A167" s="18">
        <f ca="1">IF(ISNUMBER(SEARCH(ps_search_adnowcategory,INDEX(xl_project_category[address],ROW()-1))),MAX(INDIRECT(ADDRESS(1,COLUMN())&amp;":"&amp;ADDRESS(ROW()-1,COLUMN())))+1,"")</f>
        <v>166</v>
      </c>
      <c r="B167" s="18" t="str">
        <f ca="1">IFERROR(INDEX(xl_project_category[address],MATCH(ROW()-1,xl_search_adnowcategory[index],0)),"")</f>
        <v>Non FMCG\Corporate\Services</v>
      </c>
      <c r="C167" s="18"/>
      <c r="D167" s="18">
        <f t="shared" ca="1" si="4"/>
        <v>166</v>
      </c>
      <c r="E167" s="18" t="str">
        <f ca="1">IFERROR(INDEX(nr_ad_client_name,MATCH(ROW()-1,xl_search_adnowclientname[index],0)),"")</f>
        <v>Balsara Home Products Ltd</v>
      </c>
      <c r="F167" s="18"/>
      <c r="G167" s="18" t="str">
        <f t="shared" ca="1" si="5"/>
        <v/>
      </c>
      <c r="H167" s="18" t="str">
        <f ca="1">IFERROR(INDEX(nr_ad_country,MATCH(ROW()-1,xl_search_adnowcountry[index],0)),"")</f>
        <v/>
      </c>
      <c r="I167" s="18"/>
      <c r="J167" s="18" t="str">
        <f ca="1">IF(ISNUMBER(SEARCH(ps_search_country_name,INDEX(xl_country[name],ROW()-1))),MAX(INDIRECT(ADDRESS(1,COLUMN())&amp;":"&amp;ADDRESS(ROW()-1,COLUMN())))+1,"")</f>
        <v/>
      </c>
      <c r="K167" s="18" t="str">
        <f ca="1">IFERROR(INDEX(xl_country[name],MATCH(ROW()-1,xl_search_country[index],0)),"")</f>
        <v/>
      </c>
      <c r="L167" s="18"/>
      <c r="M167" s="18">
        <f ca="1">IF(ISNUMBER(SEARCH(ps_search_language2,INDEX(xl_language[name],ROW()-1))),MAX(INDIRECT(ADDRESS(1,COLUMN())&amp;":"&amp;ADDRESS(ROW()-1,COLUMN())))+1,"")</f>
        <v>166</v>
      </c>
      <c r="N167" s="18" t="str">
        <f ca="1">IFERROR(INDEX(xl_language[name],MATCH(ROW()-1,xl_search_language2[index],0)),"")</f>
        <v>Sinhala (Sri Lanka)</v>
      </c>
      <c r="O167" s="18"/>
      <c r="P167" s="18">
        <f ca="1">IF(ISNUMBER(SEARCH(ps_search_language3,INDEX(xl_language[name],ROW()-1))),MAX(INDIRECT(ADDRESS(1,COLUMN())&amp;":"&amp;ADDRESS(ROW()-1,COLUMN())))+1,"")</f>
        <v>166</v>
      </c>
      <c r="Q167" s="18" t="str">
        <f ca="1">IFERROR(INDEX(xl_language[name],MATCH(ROW()-1,xl_search_language3[index],0)),"")</f>
        <v>Sinhala (Sri Lanka)</v>
      </c>
      <c r="R167" s="18"/>
      <c r="S167" s="18">
        <f ca="1">IF(ISNUMBER(SEARCH(ps_search_language4,INDEX(xl_language[name],ROW()-1))),MAX(INDIRECT(ADDRESS(1,COLUMN())&amp;":"&amp;ADDRESS(ROW()-1,COLUMN())))+1,"")</f>
        <v>166</v>
      </c>
      <c r="T167" s="18" t="str">
        <f ca="1">IFERROR(INDEX(xl_language[name],MATCH(ROW()-1,xl_search_language4[index],0)),"")</f>
        <v>Sinhala (Sri Lanka)</v>
      </c>
      <c r="U167" s="18"/>
      <c r="V167" s="18">
        <f ca="1">IF(ISNUMBER(SEARCH(ps_search_language5,INDEX(xl_language[name],ROW()-1))),MAX(INDIRECT(ADDRESS(1,COLUMN())&amp;":"&amp;ADDRESS(ROW()-1,COLUMN())))+1,"")</f>
        <v>166</v>
      </c>
      <c r="W167" s="18" t="str">
        <f ca="1">IFERROR(INDEX(xl_language[name],MATCH(ROW()-1,xl_search_language5[index],0)),"")</f>
        <v>Sinhala (Sri Lanka)</v>
      </c>
      <c r="X167" s="18"/>
      <c r="Y167" s="18">
        <f ca="1">IF(ISNUMBER(SEARCH(ps_search_language6,INDEX(xl_language[name],ROW()-1))),MAX(INDIRECT(ADDRESS(1,COLUMN())&amp;":"&amp;ADDRESS(ROW()-1,COLUMN())))+1,"")</f>
        <v>166</v>
      </c>
      <c r="Z167" s="18" t="str">
        <f ca="1">IFERROR(INDEX(xl_language[name],MATCH(ROW()-1,xl_search_language6[index],0)),"")</f>
        <v>Sinhala (Sri Lanka)</v>
      </c>
      <c r="AA167" s="18"/>
      <c r="AB167" s="18">
        <f ca="1">IF(ISNUMBER(SEARCH(ps_search_language7,INDEX(xl_language[name],ROW()-1))),MAX(INDIRECT(ADDRESS(1,COLUMN())&amp;":"&amp;ADDRESS(ROW()-1,COLUMN())))+1,"")</f>
        <v>166</v>
      </c>
      <c r="AC167" s="18" t="str">
        <f ca="1">IFERROR(INDEX(xl_language[name],MATCH(ROW()-1,xl_search_language7[index],0)),"")</f>
        <v>Sinhala (Sri Lanka)</v>
      </c>
      <c r="AD167" s="18"/>
      <c r="AE167" s="18">
        <f ca="1">IF(ISNUMBER(SEARCH(ps_search_language8,INDEX(xl_language[name],ROW()-1))),MAX(INDIRECT(ADDRESS(1,COLUMN())&amp;":"&amp;ADDRESS(ROW()-1,COLUMN())))+1,"")</f>
        <v>166</v>
      </c>
      <c r="AF167" s="18" t="str">
        <f ca="1">IFERROR(INDEX(xl_language[name],MATCH(ROW()-1,xl_search_language8[index],0)),"")</f>
        <v>Sinhala (Sri Lanka)</v>
      </c>
      <c r="AG167" s="18"/>
      <c r="AH167" s="18"/>
      <c r="AI167" s="18"/>
      <c r="AJ167" s="18"/>
      <c r="AK167" s="18"/>
      <c r="AL167" s="18"/>
      <c r="AM167" s="18"/>
    </row>
    <row r="168" spans="1:39">
      <c r="A168" s="18">
        <f ca="1">IF(ISNUMBER(SEARCH(ps_search_adnowcategory,INDEX(xl_project_category[address],ROW()-1))),MAX(INDIRECT(ADDRESS(1,COLUMN())&amp;":"&amp;ADDRESS(ROW()-1,COLUMN())))+1,"")</f>
        <v>167</v>
      </c>
      <c r="B168" s="18" t="str">
        <f ca="1">IFERROR(INDEX(xl_project_category[address],MATCH(ROW()-1,xl_search_adnowcategory[index],0)),"")</f>
        <v>Non FMCG\Corporate\Services\Couriers (Business)</v>
      </c>
      <c r="C168" s="18"/>
      <c r="D168" s="18">
        <f t="shared" ca="1" si="4"/>
        <v>167</v>
      </c>
      <c r="E168" s="18" t="str">
        <f ca="1">IFERROR(INDEX(nr_ad_client_name,MATCH(ROW()-1,xl_search_adnowclientname[index],0)),"")</f>
        <v>Baltic Beverages Holding</v>
      </c>
      <c r="F168" s="18"/>
      <c r="G168" s="18" t="str">
        <f t="shared" ca="1" si="5"/>
        <v/>
      </c>
      <c r="H168" s="18" t="str">
        <f ca="1">IFERROR(INDEX(nr_ad_country,MATCH(ROW()-1,xl_search_adnowcountry[index],0)),"")</f>
        <v/>
      </c>
      <c r="I168" s="18"/>
      <c r="J168" s="18" t="str">
        <f ca="1">IF(ISNUMBER(SEARCH(ps_search_country_name,INDEX(xl_country[name],ROW()-1))),MAX(INDIRECT(ADDRESS(1,COLUMN())&amp;":"&amp;ADDRESS(ROW()-1,COLUMN())))+1,"")</f>
        <v/>
      </c>
      <c r="K168" s="18" t="str">
        <f ca="1">IFERROR(INDEX(xl_country[name],MATCH(ROW()-1,xl_search_country[index],0)),"")</f>
        <v/>
      </c>
      <c r="L168" s="18"/>
      <c r="M168" s="18">
        <f ca="1">IF(ISNUMBER(SEARCH(ps_search_language2,INDEX(xl_language[name],ROW()-1))),MAX(INDIRECT(ADDRESS(1,COLUMN())&amp;":"&amp;ADDRESS(ROW()-1,COLUMN())))+1,"")</f>
        <v>167</v>
      </c>
      <c r="N168" s="18" t="str">
        <f ca="1">IFERROR(INDEX(xl_language[name],MATCH(ROW()-1,xl_search_language2[index],0)),"")</f>
        <v>Slovak (Slovakia)</v>
      </c>
      <c r="O168" s="18"/>
      <c r="P168" s="18">
        <f ca="1">IF(ISNUMBER(SEARCH(ps_search_language3,INDEX(xl_language[name],ROW()-1))),MAX(INDIRECT(ADDRESS(1,COLUMN())&amp;":"&amp;ADDRESS(ROW()-1,COLUMN())))+1,"")</f>
        <v>167</v>
      </c>
      <c r="Q168" s="18" t="str">
        <f ca="1">IFERROR(INDEX(xl_language[name],MATCH(ROW()-1,xl_search_language3[index],0)),"")</f>
        <v>Slovak (Slovakia)</v>
      </c>
      <c r="R168" s="18"/>
      <c r="S168" s="18">
        <f ca="1">IF(ISNUMBER(SEARCH(ps_search_language4,INDEX(xl_language[name],ROW()-1))),MAX(INDIRECT(ADDRESS(1,COLUMN())&amp;":"&amp;ADDRESS(ROW()-1,COLUMN())))+1,"")</f>
        <v>167</v>
      </c>
      <c r="T168" s="18" t="str">
        <f ca="1">IFERROR(INDEX(xl_language[name],MATCH(ROW()-1,xl_search_language4[index],0)),"")</f>
        <v>Slovak (Slovakia)</v>
      </c>
      <c r="U168" s="18"/>
      <c r="V168" s="18">
        <f ca="1">IF(ISNUMBER(SEARCH(ps_search_language5,INDEX(xl_language[name],ROW()-1))),MAX(INDIRECT(ADDRESS(1,COLUMN())&amp;":"&amp;ADDRESS(ROW()-1,COLUMN())))+1,"")</f>
        <v>167</v>
      </c>
      <c r="W168" s="18" t="str">
        <f ca="1">IFERROR(INDEX(xl_language[name],MATCH(ROW()-1,xl_search_language5[index],0)),"")</f>
        <v>Slovak (Slovakia)</v>
      </c>
      <c r="X168" s="18"/>
      <c r="Y168" s="18">
        <f ca="1">IF(ISNUMBER(SEARCH(ps_search_language6,INDEX(xl_language[name],ROW()-1))),MAX(INDIRECT(ADDRESS(1,COLUMN())&amp;":"&amp;ADDRESS(ROW()-1,COLUMN())))+1,"")</f>
        <v>167</v>
      </c>
      <c r="Z168" s="18" t="str">
        <f ca="1">IFERROR(INDEX(xl_language[name],MATCH(ROW()-1,xl_search_language6[index],0)),"")</f>
        <v>Slovak (Slovakia)</v>
      </c>
      <c r="AA168" s="18"/>
      <c r="AB168" s="18">
        <f ca="1">IF(ISNUMBER(SEARCH(ps_search_language7,INDEX(xl_language[name],ROW()-1))),MAX(INDIRECT(ADDRESS(1,COLUMN())&amp;":"&amp;ADDRESS(ROW()-1,COLUMN())))+1,"")</f>
        <v>167</v>
      </c>
      <c r="AC168" s="18" t="str">
        <f ca="1">IFERROR(INDEX(xl_language[name],MATCH(ROW()-1,xl_search_language7[index],0)),"")</f>
        <v>Slovak (Slovakia)</v>
      </c>
      <c r="AD168" s="18"/>
      <c r="AE168" s="18">
        <f ca="1">IF(ISNUMBER(SEARCH(ps_search_language8,INDEX(xl_language[name],ROW()-1))),MAX(INDIRECT(ADDRESS(1,COLUMN())&amp;":"&amp;ADDRESS(ROW()-1,COLUMN())))+1,"")</f>
        <v>167</v>
      </c>
      <c r="AF168" s="18" t="str">
        <f ca="1">IFERROR(INDEX(xl_language[name],MATCH(ROW()-1,xl_search_language8[index],0)),"")</f>
        <v>Slovak (Slovakia)</v>
      </c>
      <c r="AG168" s="18"/>
      <c r="AH168" s="18"/>
      <c r="AI168" s="18"/>
      <c r="AJ168" s="18"/>
      <c r="AK168" s="18"/>
      <c r="AL168" s="18"/>
      <c r="AM168" s="18"/>
    </row>
    <row r="169" spans="1:39">
      <c r="A169" s="18">
        <f ca="1">IF(ISNUMBER(SEARCH(ps_search_adnowcategory,INDEX(xl_project_category[address],ROW()-1))),MAX(INDIRECT(ADDRESS(1,COLUMN())&amp;":"&amp;ADDRESS(ROW()-1,COLUMN())))+1,"")</f>
        <v>168</v>
      </c>
      <c r="B169" s="18" t="str">
        <f ca="1">IFERROR(INDEX(xl_project_category[address],MATCH(ROW()-1,xl_search_adnowcategory[index],0)),"")</f>
        <v>Non FMCG\Corporate\Services\Global Services (Hispanics Business)</v>
      </c>
      <c r="C169" s="18"/>
      <c r="D169" s="18">
        <f t="shared" ca="1" si="4"/>
        <v>168</v>
      </c>
      <c r="E169" s="18" t="str">
        <f ca="1">IFERROR(INDEX(nr_ad_client_name,MATCH(ROW()-1,xl_search_adnowclientname[index],0)),"")</f>
        <v>Banca Intesa</v>
      </c>
      <c r="F169" s="18"/>
      <c r="G169" s="18" t="str">
        <f t="shared" ca="1" si="5"/>
        <v/>
      </c>
      <c r="H169" s="18" t="str">
        <f ca="1">IFERROR(INDEX(nr_ad_country,MATCH(ROW()-1,xl_search_adnowcountry[index],0)),"")</f>
        <v/>
      </c>
      <c r="I169" s="18"/>
      <c r="J169" s="18" t="str">
        <f ca="1">IF(ISNUMBER(SEARCH(ps_search_country_name,INDEX(xl_country[name],ROW()-1))),MAX(INDIRECT(ADDRESS(1,COLUMN())&amp;":"&amp;ADDRESS(ROW()-1,COLUMN())))+1,"")</f>
        <v/>
      </c>
      <c r="K169" s="18" t="str">
        <f ca="1">IFERROR(INDEX(xl_country[name],MATCH(ROW()-1,xl_search_country[index],0)),"")</f>
        <v/>
      </c>
      <c r="L169" s="18"/>
      <c r="M169" s="18">
        <f ca="1">IF(ISNUMBER(SEARCH(ps_search_language2,INDEX(xl_language[name],ROW()-1))),MAX(INDIRECT(ADDRESS(1,COLUMN())&amp;":"&amp;ADDRESS(ROW()-1,COLUMN())))+1,"")</f>
        <v>168</v>
      </c>
      <c r="N169" s="18" t="str">
        <f ca="1">IFERROR(INDEX(xl_language[name],MATCH(ROW()-1,xl_search_language2[index],0)),"")</f>
        <v>Slovenian (Slovenia)</v>
      </c>
      <c r="O169" s="18"/>
      <c r="P169" s="18">
        <f ca="1">IF(ISNUMBER(SEARCH(ps_search_language3,INDEX(xl_language[name],ROW()-1))),MAX(INDIRECT(ADDRESS(1,COLUMN())&amp;":"&amp;ADDRESS(ROW()-1,COLUMN())))+1,"")</f>
        <v>168</v>
      </c>
      <c r="Q169" s="18" t="str">
        <f ca="1">IFERROR(INDEX(xl_language[name],MATCH(ROW()-1,xl_search_language3[index],0)),"")</f>
        <v>Slovenian (Slovenia)</v>
      </c>
      <c r="R169" s="18"/>
      <c r="S169" s="18">
        <f ca="1">IF(ISNUMBER(SEARCH(ps_search_language4,INDEX(xl_language[name],ROW()-1))),MAX(INDIRECT(ADDRESS(1,COLUMN())&amp;":"&amp;ADDRESS(ROW()-1,COLUMN())))+1,"")</f>
        <v>168</v>
      </c>
      <c r="T169" s="18" t="str">
        <f ca="1">IFERROR(INDEX(xl_language[name],MATCH(ROW()-1,xl_search_language4[index],0)),"")</f>
        <v>Slovenian (Slovenia)</v>
      </c>
      <c r="U169" s="18"/>
      <c r="V169" s="18">
        <f ca="1">IF(ISNUMBER(SEARCH(ps_search_language5,INDEX(xl_language[name],ROW()-1))),MAX(INDIRECT(ADDRESS(1,COLUMN())&amp;":"&amp;ADDRESS(ROW()-1,COLUMN())))+1,"")</f>
        <v>168</v>
      </c>
      <c r="W169" s="18" t="str">
        <f ca="1">IFERROR(INDEX(xl_language[name],MATCH(ROW()-1,xl_search_language5[index],0)),"")</f>
        <v>Slovenian (Slovenia)</v>
      </c>
      <c r="X169" s="18"/>
      <c r="Y169" s="18">
        <f ca="1">IF(ISNUMBER(SEARCH(ps_search_language6,INDEX(xl_language[name],ROW()-1))),MAX(INDIRECT(ADDRESS(1,COLUMN())&amp;":"&amp;ADDRESS(ROW()-1,COLUMN())))+1,"")</f>
        <v>168</v>
      </c>
      <c r="Z169" s="18" t="str">
        <f ca="1">IFERROR(INDEX(xl_language[name],MATCH(ROW()-1,xl_search_language6[index],0)),"")</f>
        <v>Slovenian (Slovenia)</v>
      </c>
      <c r="AA169" s="18"/>
      <c r="AB169" s="18">
        <f ca="1">IF(ISNUMBER(SEARCH(ps_search_language7,INDEX(xl_language[name],ROW()-1))),MAX(INDIRECT(ADDRESS(1,COLUMN())&amp;":"&amp;ADDRESS(ROW()-1,COLUMN())))+1,"")</f>
        <v>168</v>
      </c>
      <c r="AC169" s="18" t="str">
        <f ca="1">IFERROR(INDEX(xl_language[name],MATCH(ROW()-1,xl_search_language7[index],0)),"")</f>
        <v>Slovenian (Slovenia)</v>
      </c>
      <c r="AD169" s="18"/>
      <c r="AE169" s="18">
        <f ca="1">IF(ISNUMBER(SEARCH(ps_search_language8,INDEX(xl_language[name],ROW()-1))),MAX(INDIRECT(ADDRESS(1,COLUMN())&amp;":"&amp;ADDRESS(ROW()-1,COLUMN())))+1,"")</f>
        <v>168</v>
      </c>
      <c r="AF169" s="18" t="str">
        <f ca="1">IFERROR(INDEX(xl_language[name],MATCH(ROW()-1,xl_search_language8[index],0)),"")</f>
        <v>Slovenian (Slovenia)</v>
      </c>
      <c r="AG169" s="18"/>
      <c r="AH169" s="18"/>
      <c r="AI169" s="18"/>
      <c r="AJ169" s="18"/>
      <c r="AK169" s="18"/>
      <c r="AL169" s="18"/>
      <c r="AM169" s="18"/>
    </row>
    <row r="170" spans="1:39">
      <c r="A170" s="18">
        <f ca="1">IF(ISNUMBER(SEARCH(ps_search_adnowcategory,INDEX(xl_project_category[address],ROW()-1))),MAX(INDIRECT(ADDRESS(1,COLUMN())&amp;":"&amp;ADDRESS(ROW()-1,COLUMN())))+1,"")</f>
        <v>169</v>
      </c>
      <c r="B170" s="18" t="str">
        <f ca="1">IFERROR(INDEX(xl_project_category[address],MATCH(ROW()-1,xl_search_adnowcategory[index],0)),"")</f>
        <v>Non FMCG\Corporate\Services\Global Services (Women Owned Business)</v>
      </c>
      <c r="C170" s="18"/>
      <c r="D170" s="18">
        <f t="shared" ca="1" si="4"/>
        <v>169</v>
      </c>
      <c r="E170" s="18" t="str">
        <f ca="1">IFERROR(INDEX(nr_ad_client_name,MATCH(ROW()-1,xl_search_adnowclientname[index],0)),"")</f>
        <v>Banco ABC Brasil</v>
      </c>
      <c r="F170" s="18"/>
      <c r="G170" s="18" t="str">
        <f t="shared" ca="1" si="5"/>
        <v/>
      </c>
      <c r="H170" s="18" t="str">
        <f ca="1">IFERROR(INDEX(nr_ad_country,MATCH(ROW()-1,xl_search_adnowcountry[index],0)),"")</f>
        <v/>
      </c>
      <c r="I170" s="18"/>
      <c r="J170" s="18" t="str">
        <f ca="1">IF(ISNUMBER(SEARCH(ps_search_country_name,INDEX(xl_country[name],ROW()-1))),MAX(INDIRECT(ADDRESS(1,COLUMN())&amp;":"&amp;ADDRESS(ROW()-1,COLUMN())))+1,"")</f>
        <v/>
      </c>
      <c r="K170" s="18" t="str">
        <f ca="1">IFERROR(INDEX(xl_country[name],MATCH(ROW()-1,xl_search_country[index],0)),"")</f>
        <v/>
      </c>
      <c r="L170" s="18"/>
      <c r="M170" s="18">
        <f ca="1">IF(ISNUMBER(SEARCH(ps_search_language2,INDEX(xl_language[name],ROW()-1))),MAX(INDIRECT(ADDRESS(1,COLUMN())&amp;":"&amp;ADDRESS(ROW()-1,COLUMN())))+1,"")</f>
        <v>169</v>
      </c>
      <c r="N170" s="18" t="str">
        <f ca="1">IFERROR(INDEX(xl_language[name],MATCH(ROW()-1,xl_search_language2[index],0)),"")</f>
        <v>Spanish (Argentina)</v>
      </c>
      <c r="O170" s="18"/>
      <c r="P170" s="18">
        <f ca="1">IF(ISNUMBER(SEARCH(ps_search_language3,INDEX(xl_language[name],ROW()-1))),MAX(INDIRECT(ADDRESS(1,COLUMN())&amp;":"&amp;ADDRESS(ROW()-1,COLUMN())))+1,"")</f>
        <v>169</v>
      </c>
      <c r="Q170" s="18" t="str">
        <f ca="1">IFERROR(INDEX(xl_language[name],MATCH(ROW()-1,xl_search_language3[index],0)),"")</f>
        <v>Spanish (Argentina)</v>
      </c>
      <c r="R170" s="18"/>
      <c r="S170" s="18">
        <f ca="1">IF(ISNUMBER(SEARCH(ps_search_language4,INDEX(xl_language[name],ROW()-1))),MAX(INDIRECT(ADDRESS(1,COLUMN())&amp;":"&amp;ADDRESS(ROW()-1,COLUMN())))+1,"")</f>
        <v>169</v>
      </c>
      <c r="T170" s="18" t="str">
        <f ca="1">IFERROR(INDEX(xl_language[name],MATCH(ROW()-1,xl_search_language4[index],0)),"")</f>
        <v>Spanish (Argentina)</v>
      </c>
      <c r="U170" s="18"/>
      <c r="V170" s="18">
        <f ca="1">IF(ISNUMBER(SEARCH(ps_search_language5,INDEX(xl_language[name],ROW()-1))),MAX(INDIRECT(ADDRESS(1,COLUMN())&amp;":"&amp;ADDRESS(ROW()-1,COLUMN())))+1,"")</f>
        <v>169</v>
      </c>
      <c r="W170" s="18" t="str">
        <f ca="1">IFERROR(INDEX(xl_language[name],MATCH(ROW()-1,xl_search_language5[index],0)),"")</f>
        <v>Spanish (Argentina)</v>
      </c>
      <c r="X170" s="18"/>
      <c r="Y170" s="18">
        <f ca="1">IF(ISNUMBER(SEARCH(ps_search_language6,INDEX(xl_language[name],ROW()-1))),MAX(INDIRECT(ADDRESS(1,COLUMN())&amp;":"&amp;ADDRESS(ROW()-1,COLUMN())))+1,"")</f>
        <v>169</v>
      </c>
      <c r="Z170" s="18" t="str">
        <f ca="1">IFERROR(INDEX(xl_language[name],MATCH(ROW()-1,xl_search_language6[index],0)),"")</f>
        <v>Spanish (Argentina)</v>
      </c>
      <c r="AA170" s="18"/>
      <c r="AB170" s="18">
        <f ca="1">IF(ISNUMBER(SEARCH(ps_search_language7,INDEX(xl_language[name],ROW()-1))),MAX(INDIRECT(ADDRESS(1,COLUMN())&amp;":"&amp;ADDRESS(ROW()-1,COLUMN())))+1,"")</f>
        <v>169</v>
      </c>
      <c r="AC170" s="18" t="str">
        <f ca="1">IFERROR(INDEX(xl_language[name],MATCH(ROW()-1,xl_search_language7[index],0)),"")</f>
        <v>Spanish (Argentina)</v>
      </c>
      <c r="AD170" s="18"/>
      <c r="AE170" s="18">
        <f ca="1">IF(ISNUMBER(SEARCH(ps_search_language8,INDEX(xl_language[name],ROW()-1))),MAX(INDIRECT(ADDRESS(1,COLUMN())&amp;":"&amp;ADDRESS(ROW()-1,COLUMN())))+1,"")</f>
        <v>169</v>
      </c>
      <c r="AF170" s="18" t="str">
        <f ca="1">IFERROR(INDEX(xl_language[name],MATCH(ROW()-1,xl_search_language8[index],0)),"")</f>
        <v>Spanish (Argentina)</v>
      </c>
      <c r="AG170" s="18"/>
      <c r="AH170" s="18"/>
      <c r="AI170" s="18"/>
      <c r="AJ170" s="18"/>
      <c r="AK170" s="18"/>
      <c r="AL170" s="18"/>
      <c r="AM170" s="18"/>
    </row>
    <row r="171" spans="1:39">
      <c r="A171" s="18">
        <f ca="1">IF(ISNUMBER(SEARCH(ps_search_adnowcategory,INDEX(xl_project_category[address],ROW()-1))),MAX(INDIRECT(ADDRESS(1,COLUMN())&amp;":"&amp;ADDRESS(ROW()-1,COLUMN())))+1,"")</f>
        <v>170</v>
      </c>
      <c r="B171" s="18" t="str">
        <f ca="1">IFERROR(INDEX(xl_project_category[address],MATCH(ROW()-1,xl_search_adnowcategory[index],0)),"")</f>
        <v>Non FMCG\Corporate\Services\IT Advisory and Consulting (Business)</v>
      </c>
      <c r="C171" s="18"/>
      <c r="D171" s="18">
        <f t="shared" ca="1" si="4"/>
        <v>170</v>
      </c>
      <c r="E171" s="18" t="str">
        <f ca="1">IFERROR(INDEX(nr_ad_client_name,MATCH(ROW()-1,xl_search_adnowclientname[index],0)),"")</f>
        <v>Banco BCI</v>
      </c>
      <c r="F171" s="18"/>
      <c r="G171" s="18" t="str">
        <f t="shared" ca="1" si="5"/>
        <v/>
      </c>
      <c r="H171" s="18" t="str">
        <f ca="1">IFERROR(INDEX(nr_ad_country,MATCH(ROW()-1,xl_search_adnowcountry[index],0)),"")</f>
        <v/>
      </c>
      <c r="I171" s="18"/>
      <c r="J171" s="18" t="str">
        <f ca="1">IF(ISNUMBER(SEARCH(ps_search_country_name,INDEX(xl_country[name],ROW()-1))),MAX(INDIRECT(ADDRESS(1,COLUMN())&amp;":"&amp;ADDRESS(ROW()-1,COLUMN())))+1,"")</f>
        <v/>
      </c>
      <c r="K171" s="18" t="str">
        <f ca="1">IFERROR(INDEX(xl_country[name],MATCH(ROW()-1,xl_search_country[index],0)),"")</f>
        <v/>
      </c>
      <c r="L171" s="18"/>
      <c r="M171" s="18">
        <f ca="1">IF(ISNUMBER(SEARCH(ps_search_language2,INDEX(xl_language[name],ROW()-1))),MAX(INDIRECT(ADDRESS(1,COLUMN())&amp;":"&amp;ADDRESS(ROW()-1,COLUMN())))+1,"")</f>
        <v>170</v>
      </c>
      <c r="N171" s="18" t="str">
        <f ca="1">IFERROR(INDEX(xl_language[name],MATCH(ROW()-1,xl_search_language2[index],0)),"")</f>
        <v>Spanish (Bolivarian Republic of Venezuela)</v>
      </c>
      <c r="O171" s="18"/>
      <c r="P171" s="18">
        <f ca="1">IF(ISNUMBER(SEARCH(ps_search_language3,INDEX(xl_language[name],ROW()-1))),MAX(INDIRECT(ADDRESS(1,COLUMN())&amp;":"&amp;ADDRESS(ROW()-1,COLUMN())))+1,"")</f>
        <v>170</v>
      </c>
      <c r="Q171" s="18" t="str">
        <f ca="1">IFERROR(INDEX(xl_language[name],MATCH(ROW()-1,xl_search_language3[index],0)),"")</f>
        <v>Spanish (Bolivarian Republic of Venezuela)</v>
      </c>
      <c r="R171" s="18"/>
      <c r="S171" s="18">
        <f ca="1">IF(ISNUMBER(SEARCH(ps_search_language4,INDEX(xl_language[name],ROW()-1))),MAX(INDIRECT(ADDRESS(1,COLUMN())&amp;":"&amp;ADDRESS(ROW()-1,COLUMN())))+1,"")</f>
        <v>170</v>
      </c>
      <c r="T171" s="18" t="str">
        <f ca="1">IFERROR(INDEX(xl_language[name],MATCH(ROW()-1,xl_search_language4[index],0)),"")</f>
        <v>Spanish (Bolivarian Republic of Venezuela)</v>
      </c>
      <c r="U171" s="18"/>
      <c r="V171" s="18">
        <f ca="1">IF(ISNUMBER(SEARCH(ps_search_language5,INDEX(xl_language[name],ROW()-1))),MAX(INDIRECT(ADDRESS(1,COLUMN())&amp;":"&amp;ADDRESS(ROW()-1,COLUMN())))+1,"")</f>
        <v>170</v>
      </c>
      <c r="W171" s="18" t="str">
        <f ca="1">IFERROR(INDEX(xl_language[name],MATCH(ROW()-1,xl_search_language5[index],0)),"")</f>
        <v>Spanish (Bolivarian Republic of Venezuela)</v>
      </c>
      <c r="X171" s="18"/>
      <c r="Y171" s="18">
        <f ca="1">IF(ISNUMBER(SEARCH(ps_search_language6,INDEX(xl_language[name],ROW()-1))),MAX(INDIRECT(ADDRESS(1,COLUMN())&amp;":"&amp;ADDRESS(ROW()-1,COLUMN())))+1,"")</f>
        <v>170</v>
      </c>
      <c r="Z171" s="18" t="str">
        <f ca="1">IFERROR(INDEX(xl_language[name],MATCH(ROW()-1,xl_search_language6[index],0)),"")</f>
        <v>Spanish (Bolivarian Republic of Venezuela)</v>
      </c>
      <c r="AA171" s="18"/>
      <c r="AB171" s="18">
        <f ca="1">IF(ISNUMBER(SEARCH(ps_search_language7,INDEX(xl_language[name],ROW()-1))),MAX(INDIRECT(ADDRESS(1,COLUMN())&amp;":"&amp;ADDRESS(ROW()-1,COLUMN())))+1,"")</f>
        <v>170</v>
      </c>
      <c r="AC171" s="18" t="str">
        <f ca="1">IFERROR(INDEX(xl_language[name],MATCH(ROW()-1,xl_search_language7[index],0)),"")</f>
        <v>Spanish (Bolivarian Republic of Venezuela)</v>
      </c>
      <c r="AD171" s="18"/>
      <c r="AE171" s="18">
        <f ca="1">IF(ISNUMBER(SEARCH(ps_search_language8,INDEX(xl_language[name],ROW()-1))),MAX(INDIRECT(ADDRESS(1,COLUMN())&amp;":"&amp;ADDRESS(ROW()-1,COLUMN())))+1,"")</f>
        <v>170</v>
      </c>
      <c r="AF171" s="18" t="str">
        <f ca="1">IFERROR(INDEX(xl_language[name],MATCH(ROW()-1,xl_search_language8[index],0)),"")</f>
        <v>Spanish (Bolivarian Republic of Venezuela)</v>
      </c>
      <c r="AG171" s="18"/>
      <c r="AH171" s="18"/>
      <c r="AI171" s="18"/>
      <c r="AJ171" s="18"/>
      <c r="AK171" s="18"/>
      <c r="AL171" s="18"/>
      <c r="AM171" s="18"/>
    </row>
    <row r="172" spans="1:39">
      <c r="A172" s="18">
        <f ca="1">IF(ISNUMBER(SEARCH(ps_search_adnowcategory,INDEX(xl_project_category[address],ROW()-1))),MAX(INDIRECT(ADDRESS(1,COLUMN())&amp;":"&amp;ADDRESS(ROW()-1,COLUMN())))+1,"")</f>
        <v>171</v>
      </c>
      <c r="B172" s="18" t="str">
        <f ca="1">IFERROR(INDEX(xl_project_category[address],MATCH(ROW()-1,xl_search_adnowcategory[index],0)),"")</f>
        <v>Non FMCG\Corporate\Services\Telecoms &amp; Networking (Business)</v>
      </c>
      <c r="C172" s="18"/>
      <c r="D172" s="18">
        <f t="shared" ca="1" si="4"/>
        <v>171</v>
      </c>
      <c r="E172" s="18" t="str">
        <f ca="1">IFERROR(INDEX(nr_ad_client_name,MATCH(ROW()-1,xl_search_adnowclientname[index],0)),"")</f>
        <v>Banco Caja Social</v>
      </c>
      <c r="F172" s="18"/>
      <c r="G172" s="18" t="str">
        <f t="shared" ca="1" si="5"/>
        <v/>
      </c>
      <c r="H172" s="18" t="str">
        <f ca="1">IFERROR(INDEX(nr_ad_country,MATCH(ROW()-1,xl_search_adnowcountry[index],0)),"")</f>
        <v/>
      </c>
      <c r="I172" s="18"/>
      <c r="J172" s="18" t="str">
        <f ca="1">IF(ISNUMBER(SEARCH(ps_search_country_name,INDEX(xl_country[name],ROW()-1))),MAX(INDIRECT(ADDRESS(1,COLUMN())&amp;":"&amp;ADDRESS(ROW()-1,COLUMN())))+1,"")</f>
        <v/>
      </c>
      <c r="K172" s="18" t="str">
        <f ca="1">IFERROR(INDEX(xl_country[name],MATCH(ROW()-1,xl_search_country[index],0)),"")</f>
        <v/>
      </c>
      <c r="L172" s="18"/>
      <c r="M172" s="18">
        <f ca="1">IF(ISNUMBER(SEARCH(ps_search_language2,INDEX(xl_language[name],ROW()-1))),MAX(INDIRECT(ADDRESS(1,COLUMN())&amp;":"&amp;ADDRESS(ROW()-1,COLUMN())))+1,"")</f>
        <v>171</v>
      </c>
      <c r="N172" s="18" t="str">
        <f ca="1">IFERROR(INDEX(xl_language[name],MATCH(ROW()-1,xl_search_language2[index],0)),"")</f>
        <v>Spanish (Bolivia)</v>
      </c>
      <c r="O172" s="18"/>
      <c r="P172" s="18">
        <f ca="1">IF(ISNUMBER(SEARCH(ps_search_language3,INDEX(xl_language[name],ROW()-1))),MAX(INDIRECT(ADDRESS(1,COLUMN())&amp;":"&amp;ADDRESS(ROW()-1,COLUMN())))+1,"")</f>
        <v>171</v>
      </c>
      <c r="Q172" s="18" t="str">
        <f ca="1">IFERROR(INDEX(xl_language[name],MATCH(ROW()-1,xl_search_language3[index],0)),"")</f>
        <v>Spanish (Bolivia)</v>
      </c>
      <c r="R172" s="18"/>
      <c r="S172" s="18">
        <f ca="1">IF(ISNUMBER(SEARCH(ps_search_language4,INDEX(xl_language[name],ROW()-1))),MAX(INDIRECT(ADDRESS(1,COLUMN())&amp;":"&amp;ADDRESS(ROW()-1,COLUMN())))+1,"")</f>
        <v>171</v>
      </c>
      <c r="T172" s="18" t="str">
        <f ca="1">IFERROR(INDEX(xl_language[name],MATCH(ROW()-1,xl_search_language4[index],0)),"")</f>
        <v>Spanish (Bolivia)</v>
      </c>
      <c r="U172" s="18"/>
      <c r="V172" s="18">
        <f ca="1">IF(ISNUMBER(SEARCH(ps_search_language5,INDEX(xl_language[name],ROW()-1))),MAX(INDIRECT(ADDRESS(1,COLUMN())&amp;":"&amp;ADDRESS(ROW()-1,COLUMN())))+1,"")</f>
        <v>171</v>
      </c>
      <c r="W172" s="18" t="str">
        <f ca="1">IFERROR(INDEX(xl_language[name],MATCH(ROW()-1,xl_search_language5[index],0)),"")</f>
        <v>Spanish (Bolivia)</v>
      </c>
      <c r="X172" s="18"/>
      <c r="Y172" s="18">
        <f ca="1">IF(ISNUMBER(SEARCH(ps_search_language6,INDEX(xl_language[name],ROW()-1))),MAX(INDIRECT(ADDRESS(1,COLUMN())&amp;":"&amp;ADDRESS(ROW()-1,COLUMN())))+1,"")</f>
        <v>171</v>
      </c>
      <c r="Z172" s="18" t="str">
        <f ca="1">IFERROR(INDEX(xl_language[name],MATCH(ROW()-1,xl_search_language6[index],0)),"")</f>
        <v>Spanish (Bolivia)</v>
      </c>
      <c r="AA172" s="18"/>
      <c r="AB172" s="18">
        <f ca="1">IF(ISNUMBER(SEARCH(ps_search_language7,INDEX(xl_language[name],ROW()-1))),MAX(INDIRECT(ADDRESS(1,COLUMN())&amp;":"&amp;ADDRESS(ROW()-1,COLUMN())))+1,"")</f>
        <v>171</v>
      </c>
      <c r="AC172" s="18" t="str">
        <f ca="1">IFERROR(INDEX(xl_language[name],MATCH(ROW()-1,xl_search_language7[index],0)),"")</f>
        <v>Spanish (Bolivia)</v>
      </c>
      <c r="AD172" s="18"/>
      <c r="AE172" s="18">
        <f ca="1">IF(ISNUMBER(SEARCH(ps_search_language8,INDEX(xl_language[name],ROW()-1))),MAX(INDIRECT(ADDRESS(1,COLUMN())&amp;":"&amp;ADDRESS(ROW()-1,COLUMN())))+1,"")</f>
        <v>171</v>
      </c>
      <c r="AF172" s="18" t="str">
        <f ca="1">IFERROR(INDEX(xl_language[name],MATCH(ROW()-1,xl_search_language8[index],0)),"")</f>
        <v>Spanish (Bolivia)</v>
      </c>
      <c r="AG172" s="18"/>
      <c r="AH172" s="18"/>
      <c r="AI172" s="18"/>
      <c r="AJ172" s="18"/>
      <c r="AK172" s="18"/>
      <c r="AL172" s="18"/>
      <c r="AM172" s="18"/>
    </row>
    <row r="173" spans="1:39">
      <c r="A173" s="18">
        <f ca="1">IF(ISNUMBER(SEARCH(ps_search_adnowcategory,INDEX(xl_project_category[address],ROW()-1))),MAX(INDIRECT(ADDRESS(1,COLUMN())&amp;":"&amp;ADDRESS(ROW()-1,COLUMN())))+1,"")</f>
        <v>172</v>
      </c>
      <c r="B173" s="18" t="str">
        <f ca="1">IFERROR(INDEX(xl_project_category[address],MATCH(ROW()-1,xl_search_adnowcategory[index],0)),"")</f>
        <v>Non FMCG\Durables</v>
      </c>
      <c r="C173" s="18"/>
      <c r="D173" s="18">
        <f t="shared" ca="1" si="4"/>
        <v>172</v>
      </c>
      <c r="E173" s="18" t="str">
        <f ca="1">IFERROR(INDEX(nr_ad_client_name,MATCH(ROW()-1,xl_search_adnowclientname[index],0)),"")</f>
        <v>Banco Ciudad</v>
      </c>
      <c r="F173" s="18"/>
      <c r="G173" s="18" t="str">
        <f t="shared" ca="1" si="5"/>
        <v/>
      </c>
      <c r="H173" s="18" t="str">
        <f ca="1">IFERROR(INDEX(nr_ad_country,MATCH(ROW()-1,xl_search_adnowcountry[index],0)),"")</f>
        <v/>
      </c>
      <c r="I173" s="18"/>
      <c r="J173" s="18" t="str">
        <f ca="1">IF(ISNUMBER(SEARCH(ps_search_country_name,INDEX(xl_country[name],ROW()-1))),MAX(INDIRECT(ADDRESS(1,COLUMN())&amp;":"&amp;ADDRESS(ROW()-1,COLUMN())))+1,"")</f>
        <v/>
      </c>
      <c r="K173" s="18" t="str">
        <f ca="1">IFERROR(INDEX(xl_country[name],MATCH(ROW()-1,xl_search_country[index],0)),"")</f>
        <v/>
      </c>
      <c r="L173" s="18"/>
      <c r="M173" s="18">
        <f ca="1">IF(ISNUMBER(SEARCH(ps_search_language2,INDEX(xl_language[name],ROW()-1))),MAX(INDIRECT(ADDRESS(1,COLUMN())&amp;":"&amp;ADDRESS(ROW()-1,COLUMN())))+1,"")</f>
        <v>172</v>
      </c>
      <c r="N173" s="18" t="str">
        <f ca="1">IFERROR(INDEX(xl_language[name],MATCH(ROW()-1,xl_search_language2[index],0)),"")</f>
        <v>Spanish (Chile)</v>
      </c>
      <c r="O173" s="18"/>
      <c r="P173" s="18">
        <f ca="1">IF(ISNUMBER(SEARCH(ps_search_language3,INDEX(xl_language[name],ROW()-1))),MAX(INDIRECT(ADDRESS(1,COLUMN())&amp;":"&amp;ADDRESS(ROW()-1,COLUMN())))+1,"")</f>
        <v>172</v>
      </c>
      <c r="Q173" s="18" t="str">
        <f ca="1">IFERROR(INDEX(xl_language[name],MATCH(ROW()-1,xl_search_language3[index],0)),"")</f>
        <v>Spanish (Chile)</v>
      </c>
      <c r="R173" s="18"/>
      <c r="S173" s="18">
        <f ca="1">IF(ISNUMBER(SEARCH(ps_search_language4,INDEX(xl_language[name],ROW()-1))),MAX(INDIRECT(ADDRESS(1,COLUMN())&amp;":"&amp;ADDRESS(ROW()-1,COLUMN())))+1,"")</f>
        <v>172</v>
      </c>
      <c r="T173" s="18" t="str">
        <f ca="1">IFERROR(INDEX(xl_language[name],MATCH(ROW()-1,xl_search_language4[index],0)),"")</f>
        <v>Spanish (Chile)</v>
      </c>
      <c r="U173" s="18"/>
      <c r="V173" s="18">
        <f ca="1">IF(ISNUMBER(SEARCH(ps_search_language5,INDEX(xl_language[name],ROW()-1))),MAX(INDIRECT(ADDRESS(1,COLUMN())&amp;":"&amp;ADDRESS(ROW()-1,COLUMN())))+1,"")</f>
        <v>172</v>
      </c>
      <c r="W173" s="18" t="str">
        <f ca="1">IFERROR(INDEX(xl_language[name],MATCH(ROW()-1,xl_search_language5[index],0)),"")</f>
        <v>Spanish (Chile)</v>
      </c>
      <c r="X173" s="18"/>
      <c r="Y173" s="18">
        <f ca="1">IF(ISNUMBER(SEARCH(ps_search_language6,INDEX(xl_language[name],ROW()-1))),MAX(INDIRECT(ADDRESS(1,COLUMN())&amp;":"&amp;ADDRESS(ROW()-1,COLUMN())))+1,"")</f>
        <v>172</v>
      </c>
      <c r="Z173" s="18" t="str">
        <f ca="1">IFERROR(INDEX(xl_language[name],MATCH(ROW()-1,xl_search_language6[index],0)),"")</f>
        <v>Spanish (Chile)</v>
      </c>
      <c r="AA173" s="18"/>
      <c r="AB173" s="18">
        <f ca="1">IF(ISNUMBER(SEARCH(ps_search_language7,INDEX(xl_language[name],ROW()-1))),MAX(INDIRECT(ADDRESS(1,COLUMN())&amp;":"&amp;ADDRESS(ROW()-1,COLUMN())))+1,"")</f>
        <v>172</v>
      </c>
      <c r="AC173" s="18" t="str">
        <f ca="1">IFERROR(INDEX(xl_language[name],MATCH(ROW()-1,xl_search_language7[index],0)),"")</f>
        <v>Spanish (Chile)</v>
      </c>
      <c r="AD173" s="18"/>
      <c r="AE173" s="18">
        <f ca="1">IF(ISNUMBER(SEARCH(ps_search_language8,INDEX(xl_language[name],ROW()-1))),MAX(INDIRECT(ADDRESS(1,COLUMN())&amp;":"&amp;ADDRESS(ROW()-1,COLUMN())))+1,"")</f>
        <v>172</v>
      </c>
      <c r="AF173" s="18" t="str">
        <f ca="1">IFERROR(INDEX(xl_language[name],MATCH(ROW()-1,xl_search_language8[index],0)),"")</f>
        <v>Spanish (Chile)</v>
      </c>
      <c r="AG173" s="18"/>
      <c r="AH173" s="18"/>
      <c r="AI173" s="18"/>
      <c r="AJ173" s="18"/>
      <c r="AK173" s="18"/>
      <c r="AL173" s="18"/>
      <c r="AM173" s="18"/>
    </row>
    <row r="174" spans="1:39">
      <c r="A174" s="18">
        <f ca="1">IF(ISNUMBER(SEARCH(ps_search_adnowcategory,INDEX(xl_project_category[address],ROW()-1))),MAX(INDIRECT(ADDRESS(1,COLUMN())&amp;":"&amp;ADDRESS(ROW()-1,COLUMN())))+1,"")</f>
        <v>173</v>
      </c>
      <c r="B174" s="18" t="str">
        <f ca="1">IFERROR(INDEX(xl_project_category[address],MATCH(ROW()-1,xl_search_adnowcategory[index],0)),"")</f>
        <v>Non FMCG\Durables\Appliances</v>
      </c>
      <c r="C174" s="18"/>
      <c r="D174" s="18">
        <f t="shared" ca="1" si="4"/>
        <v>173</v>
      </c>
      <c r="E174" s="18" t="str">
        <f ca="1">IFERROR(INDEX(nr_ad_client_name,MATCH(ROW()-1,xl_search_adnowclientname[index],0)),"")</f>
        <v>Banco Comercial Portugues</v>
      </c>
      <c r="F174" s="18"/>
      <c r="G174" s="18" t="str">
        <f t="shared" ca="1" si="5"/>
        <v/>
      </c>
      <c r="H174" s="18" t="str">
        <f ca="1">IFERROR(INDEX(nr_ad_country,MATCH(ROW()-1,xl_search_adnowcountry[index],0)),"")</f>
        <v/>
      </c>
      <c r="I174" s="18"/>
      <c r="J174" s="18" t="str">
        <f ca="1">IF(ISNUMBER(SEARCH(ps_search_country_name,INDEX(xl_country[name],ROW()-1))),MAX(INDIRECT(ADDRESS(1,COLUMN())&amp;":"&amp;ADDRESS(ROW()-1,COLUMN())))+1,"")</f>
        <v/>
      </c>
      <c r="K174" s="18" t="str">
        <f ca="1">IFERROR(INDEX(xl_country[name],MATCH(ROW()-1,xl_search_country[index],0)),"")</f>
        <v/>
      </c>
      <c r="L174" s="18"/>
      <c r="M174" s="18">
        <f ca="1">IF(ISNUMBER(SEARCH(ps_search_language2,INDEX(xl_language[name],ROW()-1))),MAX(INDIRECT(ADDRESS(1,COLUMN())&amp;":"&amp;ADDRESS(ROW()-1,COLUMN())))+1,"")</f>
        <v>173</v>
      </c>
      <c r="N174" s="18" t="str">
        <f ca="1">IFERROR(INDEX(xl_language[name],MATCH(ROW()-1,xl_search_language2[index],0)),"")</f>
        <v>Spanish (Colombia)</v>
      </c>
      <c r="O174" s="18"/>
      <c r="P174" s="18">
        <f ca="1">IF(ISNUMBER(SEARCH(ps_search_language3,INDEX(xl_language[name],ROW()-1))),MAX(INDIRECT(ADDRESS(1,COLUMN())&amp;":"&amp;ADDRESS(ROW()-1,COLUMN())))+1,"")</f>
        <v>173</v>
      </c>
      <c r="Q174" s="18" t="str">
        <f ca="1">IFERROR(INDEX(xl_language[name],MATCH(ROW()-1,xl_search_language3[index],0)),"")</f>
        <v>Spanish (Colombia)</v>
      </c>
      <c r="R174" s="18"/>
      <c r="S174" s="18">
        <f ca="1">IF(ISNUMBER(SEARCH(ps_search_language4,INDEX(xl_language[name],ROW()-1))),MAX(INDIRECT(ADDRESS(1,COLUMN())&amp;":"&amp;ADDRESS(ROW()-1,COLUMN())))+1,"")</f>
        <v>173</v>
      </c>
      <c r="T174" s="18" t="str">
        <f ca="1">IFERROR(INDEX(xl_language[name],MATCH(ROW()-1,xl_search_language4[index],0)),"")</f>
        <v>Spanish (Colombia)</v>
      </c>
      <c r="U174" s="18"/>
      <c r="V174" s="18">
        <f ca="1">IF(ISNUMBER(SEARCH(ps_search_language5,INDEX(xl_language[name],ROW()-1))),MAX(INDIRECT(ADDRESS(1,COLUMN())&amp;":"&amp;ADDRESS(ROW()-1,COLUMN())))+1,"")</f>
        <v>173</v>
      </c>
      <c r="W174" s="18" t="str">
        <f ca="1">IFERROR(INDEX(xl_language[name],MATCH(ROW()-1,xl_search_language5[index],0)),"")</f>
        <v>Spanish (Colombia)</v>
      </c>
      <c r="X174" s="18"/>
      <c r="Y174" s="18">
        <f ca="1">IF(ISNUMBER(SEARCH(ps_search_language6,INDEX(xl_language[name],ROW()-1))),MAX(INDIRECT(ADDRESS(1,COLUMN())&amp;":"&amp;ADDRESS(ROW()-1,COLUMN())))+1,"")</f>
        <v>173</v>
      </c>
      <c r="Z174" s="18" t="str">
        <f ca="1">IFERROR(INDEX(xl_language[name],MATCH(ROW()-1,xl_search_language6[index],0)),"")</f>
        <v>Spanish (Colombia)</v>
      </c>
      <c r="AA174" s="18"/>
      <c r="AB174" s="18">
        <f ca="1">IF(ISNUMBER(SEARCH(ps_search_language7,INDEX(xl_language[name],ROW()-1))),MAX(INDIRECT(ADDRESS(1,COLUMN())&amp;":"&amp;ADDRESS(ROW()-1,COLUMN())))+1,"")</f>
        <v>173</v>
      </c>
      <c r="AC174" s="18" t="str">
        <f ca="1">IFERROR(INDEX(xl_language[name],MATCH(ROW()-1,xl_search_language7[index],0)),"")</f>
        <v>Spanish (Colombia)</v>
      </c>
      <c r="AD174" s="18"/>
      <c r="AE174" s="18">
        <f ca="1">IF(ISNUMBER(SEARCH(ps_search_language8,INDEX(xl_language[name],ROW()-1))),MAX(INDIRECT(ADDRESS(1,COLUMN())&amp;":"&amp;ADDRESS(ROW()-1,COLUMN())))+1,"")</f>
        <v>173</v>
      </c>
      <c r="AF174" s="18" t="str">
        <f ca="1">IFERROR(INDEX(xl_language[name],MATCH(ROW()-1,xl_search_language8[index],0)),"")</f>
        <v>Spanish (Colombia)</v>
      </c>
      <c r="AG174" s="18"/>
      <c r="AH174" s="18"/>
      <c r="AI174" s="18"/>
      <c r="AJ174" s="18"/>
      <c r="AK174" s="18"/>
      <c r="AL174" s="18"/>
      <c r="AM174" s="18"/>
    </row>
    <row r="175" spans="1:39">
      <c r="A175" s="18">
        <f ca="1">IF(ISNUMBER(SEARCH(ps_search_adnowcategory,INDEX(xl_project_category[address],ROW()-1))),MAX(INDIRECT(ADDRESS(1,COLUMN())&amp;":"&amp;ADDRESS(ROW()-1,COLUMN())))+1,"")</f>
        <v>174</v>
      </c>
      <c r="B175" s="18" t="str">
        <f ca="1">IFERROR(INDEX(xl_project_category[address],MATCH(ROW()-1,xl_search_adnowcategory[index],0)),"")</f>
        <v>Non FMCG\Durables\Appliances\DIY Products</v>
      </c>
      <c r="C175" s="18"/>
      <c r="D175" s="18">
        <f t="shared" ca="1" si="4"/>
        <v>174</v>
      </c>
      <c r="E175" s="18" t="str">
        <f ca="1">IFERROR(INDEX(nr_ad_client_name,MATCH(ROW()-1,xl_search_adnowclientname[index],0)),"")</f>
        <v>Banco de Bogota</v>
      </c>
      <c r="F175" s="18"/>
      <c r="G175" s="18" t="str">
        <f t="shared" ca="1" si="5"/>
        <v/>
      </c>
      <c r="H175" s="18" t="str">
        <f ca="1">IFERROR(INDEX(nr_ad_country,MATCH(ROW()-1,xl_search_adnowcountry[index],0)),"")</f>
        <v/>
      </c>
      <c r="I175" s="18"/>
      <c r="J175" s="18" t="str">
        <f ca="1">IF(ISNUMBER(SEARCH(ps_search_country_name,INDEX(xl_country[name],ROW()-1))),MAX(INDIRECT(ADDRESS(1,COLUMN())&amp;":"&amp;ADDRESS(ROW()-1,COLUMN())))+1,"")</f>
        <v/>
      </c>
      <c r="K175" s="18" t="str">
        <f ca="1">IFERROR(INDEX(xl_country[name],MATCH(ROW()-1,xl_search_country[index],0)),"")</f>
        <v/>
      </c>
      <c r="L175" s="18"/>
      <c r="M175" s="18">
        <f ca="1">IF(ISNUMBER(SEARCH(ps_search_language2,INDEX(xl_language[name],ROW()-1))),MAX(INDIRECT(ADDRESS(1,COLUMN())&amp;":"&amp;ADDRESS(ROW()-1,COLUMN())))+1,"")</f>
        <v>174</v>
      </c>
      <c r="N175" s="18" t="str">
        <f ca="1">IFERROR(INDEX(xl_language[name],MATCH(ROW()-1,xl_search_language2[index],0)),"")</f>
        <v>Spanish (Costa Rica)</v>
      </c>
      <c r="O175" s="18"/>
      <c r="P175" s="18">
        <f ca="1">IF(ISNUMBER(SEARCH(ps_search_language3,INDEX(xl_language[name],ROW()-1))),MAX(INDIRECT(ADDRESS(1,COLUMN())&amp;":"&amp;ADDRESS(ROW()-1,COLUMN())))+1,"")</f>
        <v>174</v>
      </c>
      <c r="Q175" s="18" t="str">
        <f ca="1">IFERROR(INDEX(xl_language[name],MATCH(ROW()-1,xl_search_language3[index],0)),"")</f>
        <v>Spanish (Costa Rica)</v>
      </c>
      <c r="R175" s="18"/>
      <c r="S175" s="18">
        <f ca="1">IF(ISNUMBER(SEARCH(ps_search_language4,INDEX(xl_language[name],ROW()-1))),MAX(INDIRECT(ADDRESS(1,COLUMN())&amp;":"&amp;ADDRESS(ROW()-1,COLUMN())))+1,"")</f>
        <v>174</v>
      </c>
      <c r="T175" s="18" t="str">
        <f ca="1">IFERROR(INDEX(xl_language[name],MATCH(ROW()-1,xl_search_language4[index],0)),"")</f>
        <v>Spanish (Costa Rica)</v>
      </c>
      <c r="U175" s="18"/>
      <c r="V175" s="18">
        <f ca="1">IF(ISNUMBER(SEARCH(ps_search_language5,INDEX(xl_language[name],ROW()-1))),MAX(INDIRECT(ADDRESS(1,COLUMN())&amp;":"&amp;ADDRESS(ROW()-1,COLUMN())))+1,"")</f>
        <v>174</v>
      </c>
      <c r="W175" s="18" t="str">
        <f ca="1">IFERROR(INDEX(xl_language[name],MATCH(ROW()-1,xl_search_language5[index],0)),"")</f>
        <v>Spanish (Costa Rica)</v>
      </c>
      <c r="X175" s="18"/>
      <c r="Y175" s="18">
        <f ca="1">IF(ISNUMBER(SEARCH(ps_search_language6,INDEX(xl_language[name],ROW()-1))),MAX(INDIRECT(ADDRESS(1,COLUMN())&amp;":"&amp;ADDRESS(ROW()-1,COLUMN())))+1,"")</f>
        <v>174</v>
      </c>
      <c r="Z175" s="18" t="str">
        <f ca="1">IFERROR(INDEX(xl_language[name],MATCH(ROW()-1,xl_search_language6[index],0)),"")</f>
        <v>Spanish (Costa Rica)</v>
      </c>
      <c r="AA175" s="18"/>
      <c r="AB175" s="18">
        <f ca="1">IF(ISNUMBER(SEARCH(ps_search_language7,INDEX(xl_language[name],ROW()-1))),MAX(INDIRECT(ADDRESS(1,COLUMN())&amp;":"&amp;ADDRESS(ROW()-1,COLUMN())))+1,"")</f>
        <v>174</v>
      </c>
      <c r="AC175" s="18" t="str">
        <f ca="1">IFERROR(INDEX(xl_language[name],MATCH(ROW()-1,xl_search_language7[index],0)),"")</f>
        <v>Spanish (Costa Rica)</v>
      </c>
      <c r="AD175" s="18"/>
      <c r="AE175" s="18">
        <f ca="1">IF(ISNUMBER(SEARCH(ps_search_language8,INDEX(xl_language[name],ROW()-1))),MAX(INDIRECT(ADDRESS(1,COLUMN())&amp;":"&amp;ADDRESS(ROW()-1,COLUMN())))+1,"")</f>
        <v>174</v>
      </c>
      <c r="AF175" s="18" t="str">
        <f ca="1">IFERROR(INDEX(xl_language[name],MATCH(ROW()-1,xl_search_language8[index],0)),"")</f>
        <v>Spanish (Costa Rica)</v>
      </c>
      <c r="AG175" s="18"/>
      <c r="AH175" s="18"/>
      <c r="AI175" s="18"/>
      <c r="AJ175" s="18"/>
      <c r="AK175" s="18"/>
      <c r="AL175" s="18"/>
      <c r="AM175" s="18"/>
    </row>
    <row r="176" spans="1:39">
      <c r="A176" s="18">
        <f ca="1">IF(ISNUMBER(SEARCH(ps_search_adnowcategory,INDEX(xl_project_category[address],ROW()-1))),MAX(INDIRECT(ADDRESS(1,COLUMN())&amp;":"&amp;ADDRESS(ROW()-1,COLUMN())))+1,"")</f>
        <v>175</v>
      </c>
      <c r="B176" s="18" t="str">
        <f ca="1">IFERROR(INDEX(xl_project_category[address],MATCH(ROW()-1,xl_search_adnowcategory[index],0)),"")</f>
        <v>Non FMCG\Durables\Appliances\Kitchen Appliances</v>
      </c>
      <c r="C176" s="18"/>
      <c r="D176" s="18">
        <f t="shared" ca="1" si="4"/>
        <v>175</v>
      </c>
      <c r="E176" s="18" t="str">
        <f ca="1">IFERROR(INDEX(nr_ad_client_name,MATCH(ROW()-1,xl_search_adnowclientname[index],0)),"")</f>
        <v>Banco de Chile</v>
      </c>
      <c r="F176" s="18"/>
      <c r="G176" s="18" t="str">
        <f t="shared" ca="1" si="5"/>
        <v/>
      </c>
      <c r="H176" s="18" t="str">
        <f ca="1">IFERROR(INDEX(nr_ad_country,MATCH(ROW()-1,xl_search_adnowcountry[index],0)),"")</f>
        <v/>
      </c>
      <c r="I176" s="18"/>
      <c r="J176" s="18" t="str">
        <f ca="1">IF(ISNUMBER(SEARCH(ps_search_country_name,INDEX(xl_country[name],ROW()-1))),MAX(INDIRECT(ADDRESS(1,COLUMN())&amp;":"&amp;ADDRESS(ROW()-1,COLUMN())))+1,"")</f>
        <v/>
      </c>
      <c r="K176" s="18" t="str">
        <f ca="1">IFERROR(INDEX(xl_country[name],MATCH(ROW()-1,xl_search_country[index],0)),"")</f>
        <v/>
      </c>
      <c r="L176" s="18"/>
      <c r="M176" s="18">
        <f ca="1">IF(ISNUMBER(SEARCH(ps_search_language2,INDEX(xl_language[name],ROW()-1))),MAX(INDIRECT(ADDRESS(1,COLUMN())&amp;":"&amp;ADDRESS(ROW()-1,COLUMN())))+1,"")</f>
        <v>175</v>
      </c>
      <c r="N176" s="18" t="str">
        <f ca="1">IFERROR(INDEX(xl_language[name],MATCH(ROW()-1,xl_search_language2[index],0)),"")</f>
        <v>Spanish (Dominican Republic)</v>
      </c>
      <c r="O176" s="18"/>
      <c r="P176" s="18">
        <f ca="1">IF(ISNUMBER(SEARCH(ps_search_language3,INDEX(xl_language[name],ROW()-1))),MAX(INDIRECT(ADDRESS(1,COLUMN())&amp;":"&amp;ADDRESS(ROW()-1,COLUMN())))+1,"")</f>
        <v>175</v>
      </c>
      <c r="Q176" s="18" t="str">
        <f ca="1">IFERROR(INDEX(xl_language[name],MATCH(ROW()-1,xl_search_language3[index],0)),"")</f>
        <v>Spanish (Dominican Republic)</v>
      </c>
      <c r="R176" s="18"/>
      <c r="S176" s="18">
        <f ca="1">IF(ISNUMBER(SEARCH(ps_search_language4,INDEX(xl_language[name],ROW()-1))),MAX(INDIRECT(ADDRESS(1,COLUMN())&amp;":"&amp;ADDRESS(ROW()-1,COLUMN())))+1,"")</f>
        <v>175</v>
      </c>
      <c r="T176" s="18" t="str">
        <f ca="1">IFERROR(INDEX(xl_language[name],MATCH(ROW()-1,xl_search_language4[index],0)),"")</f>
        <v>Spanish (Dominican Republic)</v>
      </c>
      <c r="U176" s="18"/>
      <c r="V176" s="18">
        <f ca="1">IF(ISNUMBER(SEARCH(ps_search_language5,INDEX(xl_language[name],ROW()-1))),MAX(INDIRECT(ADDRESS(1,COLUMN())&amp;":"&amp;ADDRESS(ROW()-1,COLUMN())))+1,"")</f>
        <v>175</v>
      </c>
      <c r="W176" s="18" t="str">
        <f ca="1">IFERROR(INDEX(xl_language[name],MATCH(ROW()-1,xl_search_language5[index],0)),"")</f>
        <v>Spanish (Dominican Republic)</v>
      </c>
      <c r="X176" s="18"/>
      <c r="Y176" s="18">
        <f ca="1">IF(ISNUMBER(SEARCH(ps_search_language6,INDEX(xl_language[name],ROW()-1))),MAX(INDIRECT(ADDRESS(1,COLUMN())&amp;":"&amp;ADDRESS(ROW()-1,COLUMN())))+1,"")</f>
        <v>175</v>
      </c>
      <c r="Z176" s="18" t="str">
        <f ca="1">IFERROR(INDEX(xl_language[name],MATCH(ROW()-1,xl_search_language6[index],0)),"")</f>
        <v>Spanish (Dominican Republic)</v>
      </c>
      <c r="AA176" s="18"/>
      <c r="AB176" s="18">
        <f ca="1">IF(ISNUMBER(SEARCH(ps_search_language7,INDEX(xl_language[name],ROW()-1))),MAX(INDIRECT(ADDRESS(1,COLUMN())&amp;":"&amp;ADDRESS(ROW()-1,COLUMN())))+1,"")</f>
        <v>175</v>
      </c>
      <c r="AC176" s="18" t="str">
        <f ca="1">IFERROR(INDEX(xl_language[name],MATCH(ROW()-1,xl_search_language7[index],0)),"")</f>
        <v>Spanish (Dominican Republic)</v>
      </c>
      <c r="AD176" s="18"/>
      <c r="AE176" s="18">
        <f ca="1">IF(ISNUMBER(SEARCH(ps_search_language8,INDEX(xl_language[name],ROW()-1))),MAX(INDIRECT(ADDRESS(1,COLUMN())&amp;":"&amp;ADDRESS(ROW()-1,COLUMN())))+1,"")</f>
        <v>175</v>
      </c>
      <c r="AF176" s="18" t="str">
        <f ca="1">IFERROR(INDEX(xl_language[name],MATCH(ROW()-1,xl_search_language8[index],0)),"")</f>
        <v>Spanish (Dominican Republic)</v>
      </c>
      <c r="AG176" s="18"/>
      <c r="AH176" s="18"/>
      <c r="AI176" s="18"/>
      <c r="AJ176" s="18"/>
      <c r="AK176" s="18"/>
      <c r="AL176" s="18"/>
      <c r="AM176" s="18"/>
    </row>
    <row r="177" spans="1:39">
      <c r="A177" s="18">
        <f ca="1">IF(ISNUMBER(SEARCH(ps_search_adnowcategory,INDEX(xl_project_category[address],ROW()-1))),MAX(INDIRECT(ADDRESS(1,COLUMN())&amp;":"&amp;ADDRESS(ROW()-1,COLUMN())))+1,"")</f>
        <v>176</v>
      </c>
      <c r="B177" s="18" t="str">
        <f ca="1">IFERROR(INDEX(xl_project_category[address],MATCH(ROW()-1,xl_search_adnowcategory[index],0)),"")</f>
        <v>Non FMCG\Durables\Appliances\Other Home Appliances</v>
      </c>
      <c r="C177" s="18"/>
      <c r="D177" s="18">
        <f t="shared" ca="1" si="4"/>
        <v>176</v>
      </c>
      <c r="E177" s="18" t="str">
        <f ca="1">IFERROR(INDEX(nr_ad_client_name,MATCH(ROW()-1,xl_search_adnowclientname[index],0)),"")</f>
        <v>Banco Estado</v>
      </c>
      <c r="F177" s="18"/>
      <c r="G177" s="18" t="str">
        <f t="shared" ca="1" si="5"/>
        <v/>
      </c>
      <c r="H177" s="18" t="str">
        <f ca="1">IFERROR(INDEX(nr_ad_country,MATCH(ROW()-1,xl_search_adnowcountry[index],0)),"")</f>
        <v/>
      </c>
      <c r="I177" s="18"/>
      <c r="J177" s="18" t="str">
        <f ca="1">IF(ISNUMBER(SEARCH(ps_search_country_name,INDEX(xl_country[name],ROW()-1))),MAX(INDIRECT(ADDRESS(1,COLUMN())&amp;":"&amp;ADDRESS(ROW()-1,COLUMN())))+1,"")</f>
        <v/>
      </c>
      <c r="K177" s="18" t="str">
        <f ca="1">IFERROR(INDEX(xl_country[name],MATCH(ROW()-1,xl_search_country[index],0)),"")</f>
        <v/>
      </c>
      <c r="L177" s="18"/>
      <c r="M177" s="18">
        <f ca="1">IF(ISNUMBER(SEARCH(ps_search_language2,INDEX(xl_language[name],ROW()-1))),MAX(INDIRECT(ADDRESS(1,COLUMN())&amp;":"&amp;ADDRESS(ROW()-1,COLUMN())))+1,"")</f>
        <v>176</v>
      </c>
      <c r="N177" s="18" t="str">
        <f ca="1">IFERROR(INDEX(xl_language[name],MATCH(ROW()-1,xl_search_language2[index],0)),"")</f>
        <v>Spanish (Ecuador)</v>
      </c>
      <c r="O177" s="18"/>
      <c r="P177" s="18">
        <f ca="1">IF(ISNUMBER(SEARCH(ps_search_language3,INDEX(xl_language[name],ROW()-1))),MAX(INDIRECT(ADDRESS(1,COLUMN())&amp;":"&amp;ADDRESS(ROW()-1,COLUMN())))+1,"")</f>
        <v>176</v>
      </c>
      <c r="Q177" s="18" t="str">
        <f ca="1">IFERROR(INDEX(xl_language[name],MATCH(ROW()-1,xl_search_language3[index],0)),"")</f>
        <v>Spanish (Ecuador)</v>
      </c>
      <c r="R177" s="18"/>
      <c r="S177" s="18">
        <f ca="1">IF(ISNUMBER(SEARCH(ps_search_language4,INDEX(xl_language[name],ROW()-1))),MAX(INDIRECT(ADDRESS(1,COLUMN())&amp;":"&amp;ADDRESS(ROW()-1,COLUMN())))+1,"")</f>
        <v>176</v>
      </c>
      <c r="T177" s="18" t="str">
        <f ca="1">IFERROR(INDEX(xl_language[name],MATCH(ROW()-1,xl_search_language4[index],0)),"")</f>
        <v>Spanish (Ecuador)</v>
      </c>
      <c r="U177" s="18"/>
      <c r="V177" s="18">
        <f ca="1">IF(ISNUMBER(SEARCH(ps_search_language5,INDEX(xl_language[name],ROW()-1))),MAX(INDIRECT(ADDRESS(1,COLUMN())&amp;":"&amp;ADDRESS(ROW()-1,COLUMN())))+1,"")</f>
        <v>176</v>
      </c>
      <c r="W177" s="18" t="str">
        <f ca="1">IFERROR(INDEX(xl_language[name],MATCH(ROW()-1,xl_search_language5[index],0)),"")</f>
        <v>Spanish (Ecuador)</v>
      </c>
      <c r="X177" s="18"/>
      <c r="Y177" s="18">
        <f ca="1">IF(ISNUMBER(SEARCH(ps_search_language6,INDEX(xl_language[name],ROW()-1))),MAX(INDIRECT(ADDRESS(1,COLUMN())&amp;":"&amp;ADDRESS(ROW()-1,COLUMN())))+1,"")</f>
        <v>176</v>
      </c>
      <c r="Z177" s="18" t="str">
        <f ca="1">IFERROR(INDEX(xl_language[name],MATCH(ROW()-1,xl_search_language6[index],0)),"")</f>
        <v>Spanish (Ecuador)</v>
      </c>
      <c r="AA177" s="18"/>
      <c r="AB177" s="18">
        <f ca="1">IF(ISNUMBER(SEARCH(ps_search_language7,INDEX(xl_language[name],ROW()-1))),MAX(INDIRECT(ADDRESS(1,COLUMN())&amp;":"&amp;ADDRESS(ROW()-1,COLUMN())))+1,"")</f>
        <v>176</v>
      </c>
      <c r="AC177" s="18" t="str">
        <f ca="1">IFERROR(INDEX(xl_language[name],MATCH(ROW()-1,xl_search_language7[index],0)),"")</f>
        <v>Spanish (Ecuador)</v>
      </c>
      <c r="AD177" s="18"/>
      <c r="AE177" s="18">
        <f ca="1">IF(ISNUMBER(SEARCH(ps_search_language8,INDEX(xl_language[name],ROW()-1))),MAX(INDIRECT(ADDRESS(1,COLUMN())&amp;":"&amp;ADDRESS(ROW()-1,COLUMN())))+1,"")</f>
        <v>176</v>
      </c>
      <c r="AF177" s="18" t="str">
        <f ca="1">IFERROR(INDEX(xl_language[name],MATCH(ROW()-1,xl_search_language8[index],0)),"")</f>
        <v>Spanish (Ecuador)</v>
      </c>
      <c r="AG177" s="18"/>
      <c r="AH177" s="18"/>
      <c r="AI177" s="18"/>
      <c r="AJ177" s="18"/>
      <c r="AK177" s="18"/>
      <c r="AL177" s="18"/>
      <c r="AM177" s="18"/>
    </row>
    <row r="178" spans="1:39">
      <c r="A178" s="18">
        <f ca="1">IF(ISNUMBER(SEARCH(ps_search_adnowcategory,INDEX(xl_project_category[address],ROW()-1))),MAX(INDIRECT(ADDRESS(1,COLUMN())&amp;":"&amp;ADDRESS(ROW()-1,COLUMN())))+1,"")</f>
        <v>177</v>
      </c>
      <c r="B178" s="18" t="str">
        <f ca="1">IFERROR(INDEX(xl_project_category[address],MATCH(ROW()-1,xl_search_adnowcategory[index],0)),"")</f>
        <v>Non FMCG\Durables\Home Furnishings</v>
      </c>
      <c r="C178" s="18"/>
      <c r="D178" s="18">
        <f t="shared" ca="1" si="4"/>
        <v>177</v>
      </c>
      <c r="E178" s="18" t="str">
        <f ca="1">IFERROR(INDEX(nr_ad_client_name,MATCH(ROW()-1,xl_search_adnowclientname[index],0)),"")</f>
        <v>Banco Falabella</v>
      </c>
      <c r="F178" s="18"/>
      <c r="G178" s="18" t="str">
        <f t="shared" ca="1" si="5"/>
        <v/>
      </c>
      <c r="H178" s="18" t="str">
        <f ca="1">IFERROR(INDEX(nr_ad_country,MATCH(ROW()-1,xl_search_adnowcountry[index],0)),"")</f>
        <v/>
      </c>
      <c r="I178" s="18"/>
      <c r="J178" s="18" t="str">
        <f ca="1">IF(ISNUMBER(SEARCH(ps_search_country_name,INDEX(xl_country[name],ROW()-1))),MAX(INDIRECT(ADDRESS(1,COLUMN())&amp;":"&amp;ADDRESS(ROW()-1,COLUMN())))+1,"")</f>
        <v/>
      </c>
      <c r="K178" s="18" t="str">
        <f ca="1">IFERROR(INDEX(xl_country[name],MATCH(ROW()-1,xl_search_country[index],0)),"")</f>
        <v/>
      </c>
      <c r="L178" s="18"/>
      <c r="M178" s="18">
        <f ca="1">IF(ISNUMBER(SEARCH(ps_search_language2,INDEX(xl_language[name],ROW()-1))),MAX(INDIRECT(ADDRESS(1,COLUMN())&amp;":"&amp;ADDRESS(ROW()-1,COLUMN())))+1,"")</f>
        <v>177</v>
      </c>
      <c r="N178" s="18" t="str">
        <f ca="1">IFERROR(INDEX(xl_language[name],MATCH(ROW()-1,xl_search_language2[index],0)),"")</f>
        <v>Spanish (El Salvador)</v>
      </c>
      <c r="O178" s="18"/>
      <c r="P178" s="18">
        <f ca="1">IF(ISNUMBER(SEARCH(ps_search_language3,INDEX(xl_language[name],ROW()-1))),MAX(INDIRECT(ADDRESS(1,COLUMN())&amp;":"&amp;ADDRESS(ROW()-1,COLUMN())))+1,"")</f>
        <v>177</v>
      </c>
      <c r="Q178" s="18" t="str">
        <f ca="1">IFERROR(INDEX(xl_language[name],MATCH(ROW()-1,xl_search_language3[index],0)),"")</f>
        <v>Spanish (El Salvador)</v>
      </c>
      <c r="R178" s="18"/>
      <c r="S178" s="18">
        <f ca="1">IF(ISNUMBER(SEARCH(ps_search_language4,INDEX(xl_language[name],ROW()-1))),MAX(INDIRECT(ADDRESS(1,COLUMN())&amp;":"&amp;ADDRESS(ROW()-1,COLUMN())))+1,"")</f>
        <v>177</v>
      </c>
      <c r="T178" s="18" t="str">
        <f ca="1">IFERROR(INDEX(xl_language[name],MATCH(ROW()-1,xl_search_language4[index],0)),"")</f>
        <v>Spanish (El Salvador)</v>
      </c>
      <c r="U178" s="18"/>
      <c r="V178" s="18">
        <f ca="1">IF(ISNUMBER(SEARCH(ps_search_language5,INDEX(xl_language[name],ROW()-1))),MAX(INDIRECT(ADDRESS(1,COLUMN())&amp;":"&amp;ADDRESS(ROW()-1,COLUMN())))+1,"")</f>
        <v>177</v>
      </c>
      <c r="W178" s="18" t="str">
        <f ca="1">IFERROR(INDEX(xl_language[name],MATCH(ROW()-1,xl_search_language5[index],0)),"")</f>
        <v>Spanish (El Salvador)</v>
      </c>
      <c r="X178" s="18"/>
      <c r="Y178" s="18">
        <f ca="1">IF(ISNUMBER(SEARCH(ps_search_language6,INDEX(xl_language[name],ROW()-1))),MAX(INDIRECT(ADDRESS(1,COLUMN())&amp;":"&amp;ADDRESS(ROW()-1,COLUMN())))+1,"")</f>
        <v>177</v>
      </c>
      <c r="Z178" s="18" t="str">
        <f ca="1">IFERROR(INDEX(xl_language[name],MATCH(ROW()-1,xl_search_language6[index],0)),"")</f>
        <v>Spanish (El Salvador)</v>
      </c>
      <c r="AA178" s="18"/>
      <c r="AB178" s="18">
        <f ca="1">IF(ISNUMBER(SEARCH(ps_search_language7,INDEX(xl_language[name],ROW()-1))),MAX(INDIRECT(ADDRESS(1,COLUMN())&amp;":"&amp;ADDRESS(ROW()-1,COLUMN())))+1,"")</f>
        <v>177</v>
      </c>
      <c r="AC178" s="18" t="str">
        <f ca="1">IFERROR(INDEX(xl_language[name],MATCH(ROW()-1,xl_search_language7[index],0)),"")</f>
        <v>Spanish (El Salvador)</v>
      </c>
      <c r="AD178" s="18"/>
      <c r="AE178" s="18">
        <f ca="1">IF(ISNUMBER(SEARCH(ps_search_language8,INDEX(xl_language[name],ROW()-1))),MAX(INDIRECT(ADDRESS(1,COLUMN())&amp;":"&amp;ADDRESS(ROW()-1,COLUMN())))+1,"")</f>
        <v>177</v>
      </c>
      <c r="AF178" s="18" t="str">
        <f ca="1">IFERROR(INDEX(xl_language[name],MATCH(ROW()-1,xl_search_language8[index],0)),"")</f>
        <v>Spanish (El Salvador)</v>
      </c>
      <c r="AG178" s="18"/>
      <c r="AH178" s="18"/>
      <c r="AI178" s="18"/>
      <c r="AJ178" s="18"/>
      <c r="AK178" s="18"/>
      <c r="AL178" s="18"/>
      <c r="AM178" s="18"/>
    </row>
    <row r="179" spans="1:39">
      <c r="A179" s="18">
        <f ca="1">IF(ISNUMBER(SEARCH(ps_search_adnowcategory,INDEX(xl_project_category[address],ROW()-1))),MAX(INDIRECT(ADDRESS(1,COLUMN())&amp;":"&amp;ADDRESS(ROW()-1,COLUMN())))+1,"")</f>
        <v>178</v>
      </c>
      <c r="B179" s="18" t="str">
        <f ca="1">IFERROR(INDEX(xl_project_category[address],MATCH(ROW()-1,xl_search_adnowcategory[index],0)),"")</f>
        <v>Non FMCG\Durables\Home Improvement (Durables)</v>
      </c>
      <c r="C179" s="18"/>
      <c r="D179" s="18">
        <f t="shared" ca="1" si="4"/>
        <v>178</v>
      </c>
      <c r="E179" s="18" t="str">
        <f ca="1">IFERROR(INDEX(nr_ad_client_name,MATCH(ROW()-1,xl_search_adnowclientname[index],0)),"")</f>
        <v>Bancolombia</v>
      </c>
      <c r="F179" s="18"/>
      <c r="G179" s="18" t="str">
        <f t="shared" ca="1" si="5"/>
        <v/>
      </c>
      <c r="H179" s="18" t="str">
        <f ca="1">IFERROR(INDEX(nr_ad_country,MATCH(ROW()-1,xl_search_adnowcountry[index],0)),"")</f>
        <v/>
      </c>
      <c r="I179" s="18"/>
      <c r="J179" s="18" t="str">
        <f ca="1">IF(ISNUMBER(SEARCH(ps_search_country_name,INDEX(xl_country[name],ROW()-1))),MAX(INDIRECT(ADDRESS(1,COLUMN())&amp;":"&amp;ADDRESS(ROW()-1,COLUMN())))+1,"")</f>
        <v/>
      </c>
      <c r="K179" s="18" t="str">
        <f ca="1">IFERROR(INDEX(xl_country[name],MATCH(ROW()-1,xl_search_country[index],0)),"")</f>
        <v/>
      </c>
      <c r="L179" s="18"/>
      <c r="M179" s="18">
        <f ca="1">IF(ISNUMBER(SEARCH(ps_search_language2,INDEX(xl_language[name],ROW()-1))),MAX(INDIRECT(ADDRESS(1,COLUMN())&amp;":"&amp;ADDRESS(ROW()-1,COLUMN())))+1,"")</f>
        <v>178</v>
      </c>
      <c r="N179" s="18" t="str">
        <f ca="1">IFERROR(INDEX(xl_language[name],MATCH(ROW()-1,xl_search_language2[index],0)),"")</f>
        <v>Spanish (Guatemala)</v>
      </c>
      <c r="O179" s="18"/>
      <c r="P179" s="18">
        <f ca="1">IF(ISNUMBER(SEARCH(ps_search_language3,INDEX(xl_language[name],ROW()-1))),MAX(INDIRECT(ADDRESS(1,COLUMN())&amp;":"&amp;ADDRESS(ROW()-1,COLUMN())))+1,"")</f>
        <v>178</v>
      </c>
      <c r="Q179" s="18" t="str">
        <f ca="1">IFERROR(INDEX(xl_language[name],MATCH(ROW()-1,xl_search_language3[index],0)),"")</f>
        <v>Spanish (Guatemala)</v>
      </c>
      <c r="R179" s="18"/>
      <c r="S179" s="18">
        <f ca="1">IF(ISNUMBER(SEARCH(ps_search_language4,INDEX(xl_language[name],ROW()-1))),MAX(INDIRECT(ADDRESS(1,COLUMN())&amp;":"&amp;ADDRESS(ROW()-1,COLUMN())))+1,"")</f>
        <v>178</v>
      </c>
      <c r="T179" s="18" t="str">
        <f ca="1">IFERROR(INDEX(xl_language[name],MATCH(ROW()-1,xl_search_language4[index],0)),"")</f>
        <v>Spanish (Guatemala)</v>
      </c>
      <c r="U179" s="18"/>
      <c r="V179" s="18">
        <f ca="1">IF(ISNUMBER(SEARCH(ps_search_language5,INDEX(xl_language[name],ROW()-1))),MAX(INDIRECT(ADDRESS(1,COLUMN())&amp;":"&amp;ADDRESS(ROW()-1,COLUMN())))+1,"")</f>
        <v>178</v>
      </c>
      <c r="W179" s="18" t="str">
        <f ca="1">IFERROR(INDEX(xl_language[name],MATCH(ROW()-1,xl_search_language5[index],0)),"")</f>
        <v>Spanish (Guatemala)</v>
      </c>
      <c r="X179" s="18"/>
      <c r="Y179" s="18">
        <f ca="1">IF(ISNUMBER(SEARCH(ps_search_language6,INDEX(xl_language[name],ROW()-1))),MAX(INDIRECT(ADDRESS(1,COLUMN())&amp;":"&amp;ADDRESS(ROW()-1,COLUMN())))+1,"")</f>
        <v>178</v>
      </c>
      <c r="Z179" s="18" t="str">
        <f ca="1">IFERROR(INDEX(xl_language[name],MATCH(ROW()-1,xl_search_language6[index],0)),"")</f>
        <v>Spanish (Guatemala)</v>
      </c>
      <c r="AA179" s="18"/>
      <c r="AB179" s="18">
        <f ca="1">IF(ISNUMBER(SEARCH(ps_search_language7,INDEX(xl_language[name],ROW()-1))),MAX(INDIRECT(ADDRESS(1,COLUMN())&amp;":"&amp;ADDRESS(ROW()-1,COLUMN())))+1,"")</f>
        <v>178</v>
      </c>
      <c r="AC179" s="18" t="str">
        <f ca="1">IFERROR(INDEX(xl_language[name],MATCH(ROW()-1,xl_search_language7[index],0)),"")</f>
        <v>Spanish (Guatemala)</v>
      </c>
      <c r="AD179" s="18"/>
      <c r="AE179" s="18">
        <f ca="1">IF(ISNUMBER(SEARCH(ps_search_language8,INDEX(xl_language[name],ROW()-1))),MAX(INDIRECT(ADDRESS(1,COLUMN())&amp;":"&amp;ADDRESS(ROW()-1,COLUMN())))+1,"")</f>
        <v>178</v>
      </c>
      <c r="AF179" s="18" t="str">
        <f ca="1">IFERROR(INDEX(xl_language[name],MATCH(ROW()-1,xl_search_language8[index],0)),"")</f>
        <v>Spanish (Guatemala)</v>
      </c>
      <c r="AG179" s="18"/>
      <c r="AH179" s="18"/>
      <c r="AI179" s="18"/>
      <c r="AJ179" s="18"/>
      <c r="AK179" s="18"/>
      <c r="AL179" s="18"/>
      <c r="AM179" s="18"/>
    </row>
    <row r="180" spans="1:39">
      <c r="A180" s="18">
        <f ca="1">IF(ISNUMBER(SEARCH(ps_search_adnowcategory,INDEX(xl_project_category[address],ROW()-1))),MAX(INDIRECT(ADDRESS(1,COLUMN())&amp;":"&amp;ADDRESS(ROW()-1,COLUMN())))+1,"")</f>
        <v>179</v>
      </c>
      <c r="B180" s="18" t="str">
        <f ca="1">IFERROR(INDEX(xl_project_category[address],MATCH(ROW()-1,xl_search_adnowcategory[index],0)),"")</f>
        <v>Non FMCG\Durables\Home Improvement (Durables)\Decorating Products</v>
      </c>
      <c r="C180" s="18"/>
      <c r="D180" s="18">
        <f t="shared" ca="1" si="4"/>
        <v>179</v>
      </c>
      <c r="E180" s="18" t="str">
        <f ca="1">IFERROR(INDEX(nr_ad_client_name,MATCH(ROW()-1,xl_search_adnowclientname[index],0)),"")</f>
        <v>Banco Pastor</v>
      </c>
      <c r="F180" s="18"/>
      <c r="G180" s="18" t="str">
        <f t="shared" ca="1" si="5"/>
        <v/>
      </c>
      <c r="H180" s="18" t="str">
        <f ca="1">IFERROR(INDEX(nr_ad_country,MATCH(ROW()-1,xl_search_adnowcountry[index],0)),"")</f>
        <v/>
      </c>
      <c r="I180" s="18"/>
      <c r="J180" s="18" t="str">
        <f ca="1">IF(ISNUMBER(SEARCH(ps_search_country_name,INDEX(xl_country[name],ROW()-1))),MAX(INDIRECT(ADDRESS(1,COLUMN())&amp;":"&amp;ADDRESS(ROW()-1,COLUMN())))+1,"")</f>
        <v/>
      </c>
      <c r="K180" s="18" t="str">
        <f ca="1">IFERROR(INDEX(xl_country[name],MATCH(ROW()-1,xl_search_country[index],0)),"")</f>
        <v/>
      </c>
      <c r="L180" s="18"/>
      <c r="M180" s="18">
        <f ca="1">IF(ISNUMBER(SEARCH(ps_search_language2,INDEX(xl_language[name],ROW()-1))),MAX(INDIRECT(ADDRESS(1,COLUMN())&amp;":"&amp;ADDRESS(ROW()-1,COLUMN())))+1,"")</f>
        <v>179</v>
      </c>
      <c r="N180" s="18" t="str">
        <f ca="1">IFERROR(INDEX(xl_language[name],MATCH(ROW()-1,xl_search_language2[index],0)),"")</f>
        <v>Spanish (Honduras)</v>
      </c>
      <c r="O180" s="18"/>
      <c r="P180" s="18">
        <f ca="1">IF(ISNUMBER(SEARCH(ps_search_language3,INDEX(xl_language[name],ROW()-1))),MAX(INDIRECT(ADDRESS(1,COLUMN())&amp;":"&amp;ADDRESS(ROW()-1,COLUMN())))+1,"")</f>
        <v>179</v>
      </c>
      <c r="Q180" s="18" t="str">
        <f ca="1">IFERROR(INDEX(xl_language[name],MATCH(ROW()-1,xl_search_language3[index],0)),"")</f>
        <v>Spanish (Honduras)</v>
      </c>
      <c r="R180" s="18"/>
      <c r="S180" s="18">
        <f ca="1">IF(ISNUMBER(SEARCH(ps_search_language4,INDEX(xl_language[name],ROW()-1))),MAX(INDIRECT(ADDRESS(1,COLUMN())&amp;":"&amp;ADDRESS(ROW()-1,COLUMN())))+1,"")</f>
        <v>179</v>
      </c>
      <c r="T180" s="18" t="str">
        <f ca="1">IFERROR(INDEX(xl_language[name],MATCH(ROW()-1,xl_search_language4[index],0)),"")</f>
        <v>Spanish (Honduras)</v>
      </c>
      <c r="U180" s="18"/>
      <c r="V180" s="18">
        <f ca="1">IF(ISNUMBER(SEARCH(ps_search_language5,INDEX(xl_language[name],ROW()-1))),MAX(INDIRECT(ADDRESS(1,COLUMN())&amp;":"&amp;ADDRESS(ROW()-1,COLUMN())))+1,"")</f>
        <v>179</v>
      </c>
      <c r="W180" s="18" t="str">
        <f ca="1">IFERROR(INDEX(xl_language[name],MATCH(ROW()-1,xl_search_language5[index],0)),"")</f>
        <v>Spanish (Honduras)</v>
      </c>
      <c r="X180" s="18"/>
      <c r="Y180" s="18">
        <f ca="1">IF(ISNUMBER(SEARCH(ps_search_language6,INDEX(xl_language[name],ROW()-1))),MAX(INDIRECT(ADDRESS(1,COLUMN())&amp;":"&amp;ADDRESS(ROW()-1,COLUMN())))+1,"")</f>
        <v>179</v>
      </c>
      <c r="Z180" s="18" t="str">
        <f ca="1">IFERROR(INDEX(xl_language[name],MATCH(ROW()-1,xl_search_language6[index],0)),"")</f>
        <v>Spanish (Honduras)</v>
      </c>
      <c r="AA180" s="18"/>
      <c r="AB180" s="18">
        <f ca="1">IF(ISNUMBER(SEARCH(ps_search_language7,INDEX(xl_language[name],ROW()-1))),MAX(INDIRECT(ADDRESS(1,COLUMN())&amp;":"&amp;ADDRESS(ROW()-1,COLUMN())))+1,"")</f>
        <v>179</v>
      </c>
      <c r="AC180" s="18" t="str">
        <f ca="1">IFERROR(INDEX(xl_language[name],MATCH(ROW()-1,xl_search_language7[index],0)),"")</f>
        <v>Spanish (Honduras)</v>
      </c>
      <c r="AD180" s="18"/>
      <c r="AE180" s="18">
        <f ca="1">IF(ISNUMBER(SEARCH(ps_search_language8,INDEX(xl_language[name],ROW()-1))),MAX(INDIRECT(ADDRESS(1,COLUMN())&amp;":"&amp;ADDRESS(ROW()-1,COLUMN())))+1,"")</f>
        <v>179</v>
      </c>
      <c r="AF180" s="18" t="str">
        <f ca="1">IFERROR(INDEX(xl_language[name],MATCH(ROW()-1,xl_search_language8[index],0)),"")</f>
        <v>Spanish (Honduras)</v>
      </c>
      <c r="AG180" s="18"/>
      <c r="AH180" s="18"/>
      <c r="AI180" s="18"/>
      <c r="AJ180" s="18"/>
      <c r="AK180" s="18"/>
      <c r="AL180" s="18"/>
      <c r="AM180" s="18"/>
    </row>
    <row r="181" spans="1:39">
      <c r="A181" s="18">
        <f ca="1">IF(ISNUMBER(SEARCH(ps_search_adnowcategory,INDEX(xl_project_category[address],ROW()-1))),MAX(INDIRECT(ADDRESS(1,COLUMN())&amp;":"&amp;ADDRESS(ROW()-1,COLUMN())))+1,"")</f>
        <v>180</v>
      </c>
      <c r="B181" s="18" t="str">
        <f ca="1">IFERROR(INDEX(xl_project_category[address],MATCH(ROW()-1,xl_search_adnowcategory[index],0)),"")</f>
        <v>Non FMCG\Durables\Home Improvement (Durables)\Decorating Products\Paint</v>
      </c>
      <c r="C181" s="18"/>
      <c r="D181" s="18">
        <f t="shared" ca="1" si="4"/>
        <v>180</v>
      </c>
      <c r="E181" s="18" t="str">
        <f ca="1">IFERROR(INDEX(nr_ad_client_name,MATCH(ROW()-1,xl_search_adnowclientname[index],0)),"")</f>
        <v>Banco Promerica</v>
      </c>
      <c r="F181" s="18"/>
      <c r="G181" s="18" t="str">
        <f t="shared" ca="1" si="5"/>
        <v/>
      </c>
      <c r="H181" s="18" t="str">
        <f ca="1">IFERROR(INDEX(nr_ad_country,MATCH(ROW()-1,xl_search_adnowcountry[index],0)),"")</f>
        <v/>
      </c>
      <c r="I181" s="18"/>
      <c r="J181" s="18" t="str">
        <f ca="1">IF(ISNUMBER(SEARCH(ps_search_country_name,INDEX(xl_country[name],ROW()-1))),MAX(INDIRECT(ADDRESS(1,COLUMN())&amp;":"&amp;ADDRESS(ROW()-1,COLUMN())))+1,"")</f>
        <v/>
      </c>
      <c r="K181" s="18" t="str">
        <f ca="1">IFERROR(INDEX(xl_country[name],MATCH(ROW()-1,xl_search_country[index],0)),"")</f>
        <v/>
      </c>
      <c r="L181" s="18"/>
      <c r="M181" s="18">
        <f ca="1">IF(ISNUMBER(SEARCH(ps_search_language2,INDEX(xl_language[name],ROW()-1))),MAX(INDIRECT(ADDRESS(1,COLUMN())&amp;":"&amp;ADDRESS(ROW()-1,COLUMN())))+1,"")</f>
        <v>180</v>
      </c>
      <c r="N181" s="18" t="str">
        <f ca="1">IFERROR(INDEX(xl_language[name],MATCH(ROW()-1,xl_search_language2[index],0)),"")</f>
        <v>Spanish (Mexico)</v>
      </c>
      <c r="O181" s="18"/>
      <c r="P181" s="18">
        <f ca="1">IF(ISNUMBER(SEARCH(ps_search_language3,INDEX(xl_language[name],ROW()-1))),MAX(INDIRECT(ADDRESS(1,COLUMN())&amp;":"&amp;ADDRESS(ROW()-1,COLUMN())))+1,"")</f>
        <v>180</v>
      </c>
      <c r="Q181" s="18" t="str">
        <f ca="1">IFERROR(INDEX(xl_language[name],MATCH(ROW()-1,xl_search_language3[index],0)),"")</f>
        <v>Spanish (Mexico)</v>
      </c>
      <c r="R181" s="18"/>
      <c r="S181" s="18">
        <f ca="1">IF(ISNUMBER(SEARCH(ps_search_language4,INDEX(xl_language[name],ROW()-1))),MAX(INDIRECT(ADDRESS(1,COLUMN())&amp;":"&amp;ADDRESS(ROW()-1,COLUMN())))+1,"")</f>
        <v>180</v>
      </c>
      <c r="T181" s="18" t="str">
        <f ca="1">IFERROR(INDEX(xl_language[name],MATCH(ROW()-1,xl_search_language4[index],0)),"")</f>
        <v>Spanish (Mexico)</v>
      </c>
      <c r="U181" s="18"/>
      <c r="V181" s="18">
        <f ca="1">IF(ISNUMBER(SEARCH(ps_search_language5,INDEX(xl_language[name],ROW()-1))),MAX(INDIRECT(ADDRESS(1,COLUMN())&amp;":"&amp;ADDRESS(ROW()-1,COLUMN())))+1,"")</f>
        <v>180</v>
      </c>
      <c r="W181" s="18" t="str">
        <f ca="1">IFERROR(INDEX(xl_language[name],MATCH(ROW()-1,xl_search_language5[index],0)),"")</f>
        <v>Spanish (Mexico)</v>
      </c>
      <c r="X181" s="18"/>
      <c r="Y181" s="18">
        <f ca="1">IF(ISNUMBER(SEARCH(ps_search_language6,INDEX(xl_language[name],ROW()-1))),MAX(INDIRECT(ADDRESS(1,COLUMN())&amp;":"&amp;ADDRESS(ROW()-1,COLUMN())))+1,"")</f>
        <v>180</v>
      </c>
      <c r="Z181" s="18" t="str">
        <f ca="1">IFERROR(INDEX(xl_language[name],MATCH(ROW()-1,xl_search_language6[index],0)),"")</f>
        <v>Spanish (Mexico)</v>
      </c>
      <c r="AA181" s="18"/>
      <c r="AB181" s="18">
        <f ca="1">IF(ISNUMBER(SEARCH(ps_search_language7,INDEX(xl_language[name],ROW()-1))),MAX(INDIRECT(ADDRESS(1,COLUMN())&amp;":"&amp;ADDRESS(ROW()-1,COLUMN())))+1,"")</f>
        <v>180</v>
      </c>
      <c r="AC181" s="18" t="str">
        <f ca="1">IFERROR(INDEX(xl_language[name],MATCH(ROW()-1,xl_search_language7[index],0)),"")</f>
        <v>Spanish (Mexico)</v>
      </c>
      <c r="AD181" s="18"/>
      <c r="AE181" s="18">
        <f ca="1">IF(ISNUMBER(SEARCH(ps_search_language8,INDEX(xl_language[name],ROW()-1))),MAX(INDIRECT(ADDRESS(1,COLUMN())&amp;":"&amp;ADDRESS(ROW()-1,COLUMN())))+1,"")</f>
        <v>180</v>
      </c>
      <c r="AF181" s="18" t="str">
        <f ca="1">IFERROR(INDEX(xl_language[name],MATCH(ROW()-1,xl_search_language8[index],0)),"")</f>
        <v>Spanish (Mexico)</v>
      </c>
      <c r="AG181" s="18"/>
      <c r="AH181" s="18"/>
      <c r="AI181" s="18"/>
      <c r="AJ181" s="18"/>
      <c r="AK181" s="18"/>
      <c r="AL181" s="18"/>
      <c r="AM181" s="18"/>
    </row>
    <row r="182" spans="1:39">
      <c r="A182" s="18">
        <f ca="1">IF(ISNUMBER(SEARCH(ps_search_adnowcategory,INDEX(xl_project_category[address],ROW()-1))),MAX(INDIRECT(ADDRESS(1,COLUMN())&amp;":"&amp;ADDRESS(ROW()-1,COLUMN())))+1,"")</f>
        <v>181</v>
      </c>
      <c r="B182" s="18" t="str">
        <f ca="1">IFERROR(INDEX(xl_project_category[address],MATCH(ROW()-1,xl_search_adnowcategory[index],0)),"")</f>
        <v>Non FMCG\Durables\Home Improvement (Durables)\Other Home Improvement</v>
      </c>
      <c r="C182" s="18"/>
      <c r="D182" s="18">
        <f t="shared" ca="1" si="4"/>
        <v>181</v>
      </c>
      <c r="E182" s="18" t="str">
        <f ca="1">IFERROR(INDEX(nr_ad_client_name,MATCH(ROW()-1,xl_search_adnowclientname[index],0)),"")</f>
        <v>Bank BPH</v>
      </c>
      <c r="F182" s="18"/>
      <c r="G182" s="18" t="str">
        <f t="shared" ca="1" si="5"/>
        <v/>
      </c>
      <c r="H182" s="18" t="str">
        <f ca="1">IFERROR(INDEX(nr_ad_country,MATCH(ROW()-1,xl_search_adnowcountry[index],0)),"")</f>
        <v/>
      </c>
      <c r="I182" s="18"/>
      <c r="J182" s="18" t="str">
        <f ca="1">IF(ISNUMBER(SEARCH(ps_search_country_name,INDEX(xl_country[name],ROW()-1))),MAX(INDIRECT(ADDRESS(1,COLUMN())&amp;":"&amp;ADDRESS(ROW()-1,COLUMN())))+1,"")</f>
        <v/>
      </c>
      <c r="K182" s="18" t="str">
        <f ca="1">IFERROR(INDEX(xl_country[name],MATCH(ROW()-1,xl_search_country[index],0)),"")</f>
        <v/>
      </c>
      <c r="L182" s="18"/>
      <c r="M182" s="18">
        <f ca="1">IF(ISNUMBER(SEARCH(ps_search_language2,INDEX(xl_language[name],ROW()-1))),MAX(INDIRECT(ADDRESS(1,COLUMN())&amp;":"&amp;ADDRESS(ROW()-1,COLUMN())))+1,"")</f>
        <v>181</v>
      </c>
      <c r="N182" s="18" t="str">
        <f ca="1">IFERROR(INDEX(xl_language[name],MATCH(ROW()-1,xl_search_language2[index],0)),"")</f>
        <v>Spanish (Nicaragua)</v>
      </c>
      <c r="O182" s="18"/>
      <c r="P182" s="18">
        <f ca="1">IF(ISNUMBER(SEARCH(ps_search_language3,INDEX(xl_language[name],ROW()-1))),MAX(INDIRECT(ADDRESS(1,COLUMN())&amp;":"&amp;ADDRESS(ROW()-1,COLUMN())))+1,"")</f>
        <v>181</v>
      </c>
      <c r="Q182" s="18" t="str">
        <f ca="1">IFERROR(INDEX(xl_language[name],MATCH(ROW()-1,xl_search_language3[index],0)),"")</f>
        <v>Spanish (Nicaragua)</v>
      </c>
      <c r="R182" s="18"/>
      <c r="S182" s="18">
        <f ca="1">IF(ISNUMBER(SEARCH(ps_search_language4,INDEX(xl_language[name],ROW()-1))),MAX(INDIRECT(ADDRESS(1,COLUMN())&amp;":"&amp;ADDRESS(ROW()-1,COLUMN())))+1,"")</f>
        <v>181</v>
      </c>
      <c r="T182" s="18" t="str">
        <f ca="1">IFERROR(INDEX(xl_language[name],MATCH(ROW()-1,xl_search_language4[index],0)),"")</f>
        <v>Spanish (Nicaragua)</v>
      </c>
      <c r="U182" s="18"/>
      <c r="V182" s="18">
        <f ca="1">IF(ISNUMBER(SEARCH(ps_search_language5,INDEX(xl_language[name],ROW()-1))),MAX(INDIRECT(ADDRESS(1,COLUMN())&amp;":"&amp;ADDRESS(ROW()-1,COLUMN())))+1,"")</f>
        <v>181</v>
      </c>
      <c r="W182" s="18" t="str">
        <f ca="1">IFERROR(INDEX(xl_language[name],MATCH(ROW()-1,xl_search_language5[index],0)),"")</f>
        <v>Spanish (Nicaragua)</v>
      </c>
      <c r="X182" s="18"/>
      <c r="Y182" s="18">
        <f ca="1">IF(ISNUMBER(SEARCH(ps_search_language6,INDEX(xl_language[name],ROW()-1))),MAX(INDIRECT(ADDRESS(1,COLUMN())&amp;":"&amp;ADDRESS(ROW()-1,COLUMN())))+1,"")</f>
        <v>181</v>
      </c>
      <c r="Z182" s="18" t="str">
        <f ca="1">IFERROR(INDEX(xl_language[name],MATCH(ROW()-1,xl_search_language6[index],0)),"")</f>
        <v>Spanish (Nicaragua)</v>
      </c>
      <c r="AA182" s="18"/>
      <c r="AB182" s="18">
        <f ca="1">IF(ISNUMBER(SEARCH(ps_search_language7,INDEX(xl_language[name],ROW()-1))),MAX(INDIRECT(ADDRESS(1,COLUMN())&amp;":"&amp;ADDRESS(ROW()-1,COLUMN())))+1,"")</f>
        <v>181</v>
      </c>
      <c r="AC182" s="18" t="str">
        <f ca="1">IFERROR(INDEX(xl_language[name],MATCH(ROW()-1,xl_search_language7[index],0)),"")</f>
        <v>Spanish (Nicaragua)</v>
      </c>
      <c r="AD182" s="18"/>
      <c r="AE182" s="18">
        <f ca="1">IF(ISNUMBER(SEARCH(ps_search_language8,INDEX(xl_language[name],ROW()-1))),MAX(INDIRECT(ADDRESS(1,COLUMN())&amp;":"&amp;ADDRESS(ROW()-1,COLUMN())))+1,"")</f>
        <v>181</v>
      </c>
      <c r="AF182" s="18" t="str">
        <f ca="1">IFERROR(INDEX(xl_language[name],MATCH(ROW()-1,xl_search_language8[index],0)),"")</f>
        <v>Spanish (Nicaragua)</v>
      </c>
      <c r="AG182" s="18"/>
      <c r="AH182" s="18"/>
      <c r="AI182" s="18"/>
      <c r="AJ182" s="18"/>
      <c r="AK182" s="18"/>
      <c r="AL182" s="18"/>
      <c r="AM182" s="18"/>
    </row>
    <row r="183" spans="1:39">
      <c r="A183" s="18">
        <f ca="1">IF(ISNUMBER(SEARCH(ps_search_adnowcategory,INDEX(xl_project_category[address],ROW()-1))),MAX(INDIRECT(ADDRESS(1,COLUMN())&amp;":"&amp;ADDRESS(ROW()-1,COLUMN())))+1,"")</f>
        <v>182</v>
      </c>
      <c r="B183" s="18" t="str">
        <f ca="1">IFERROR(INDEX(xl_project_category[address],MATCH(ROW()-1,xl_search_adnowcategory[index],0)),"")</f>
        <v>Non FMCG\Durables\Technology</v>
      </c>
      <c r="C183" s="18"/>
      <c r="D183" s="18">
        <f t="shared" ca="1" si="4"/>
        <v>182</v>
      </c>
      <c r="E183" s="18" t="str">
        <f ca="1">IFERROR(INDEX(nr_ad_client_name,MATCH(ROW()-1,xl_search_adnowclientname[index],0)),"")</f>
        <v>Bank Central Asia</v>
      </c>
      <c r="F183" s="18"/>
      <c r="G183" s="18" t="str">
        <f t="shared" ca="1" si="5"/>
        <v/>
      </c>
      <c r="H183" s="18" t="str">
        <f ca="1">IFERROR(INDEX(nr_ad_country,MATCH(ROW()-1,xl_search_adnowcountry[index],0)),"")</f>
        <v/>
      </c>
      <c r="I183" s="18"/>
      <c r="J183" s="18" t="str">
        <f ca="1">IF(ISNUMBER(SEARCH(ps_search_country_name,INDEX(xl_country[name],ROW()-1))),MAX(INDIRECT(ADDRESS(1,COLUMN())&amp;":"&amp;ADDRESS(ROW()-1,COLUMN())))+1,"")</f>
        <v/>
      </c>
      <c r="K183" s="18" t="str">
        <f ca="1">IFERROR(INDEX(xl_country[name],MATCH(ROW()-1,xl_search_country[index],0)),"")</f>
        <v/>
      </c>
      <c r="L183" s="18"/>
      <c r="M183" s="18">
        <f ca="1">IF(ISNUMBER(SEARCH(ps_search_language2,INDEX(xl_language[name],ROW()-1))),MAX(INDIRECT(ADDRESS(1,COLUMN())&amp;":"&amp;ADDRESS(ROW()-1,COLUMN())))+1,"")</f>
        <v>182</v>
      </c>
      <c r="N183" s="18" t="str">
        <f ca="1">IFERROR(INDEX(xl_language[name],MATCH(ROW()-1,xl_search_language2[index],0)),"")</f>
        <v>Spanish (Panama)</v>
      </c>
      <c r="O183" s="18"/>
      <c r="P183" s="18">
        <f ca="1">IF(ISNUMBER(SEARCH(ps_search_language3,INDEX(xl_language[name],ROW()-1))),MAX(INDIRECT(ADDRESS(1,COLUMN())&amp;":"&amp;ADDRESS(ROW()-1,COLUMN())))+1,"")</f>
        <v>182</v>
      </c>
      <c r="Q183" s="18" t="str">
        <f ca="1">IFERROR(INDEX(xl_language[name],MATCH(ROW()-1,xl_search_language3[index],0)),"")</f>
        <v>Spanish (Panama)</v>
      </c>
      <c r="R183" s="18"/>
      <c r="S183" s="18">
        <f ca="1">IF(ISNUMBER(SEARCH(ps_search_language4,INDEX(xl_language[name],ROW()-1))),MAX(INDIRECT(ADDRESS(1,COLUMN())&amp;":"&amp;ADDRESS(ROW()-1,COLUMN())))+1,"")</f>
        <v>182</v>
      </c>
      <c r="T183" s="18" t="str">
        <f ca="1">IFERROR(INDEX(xl_language[name],MATCH(ROW()-1,xl_search_language4[index],0)),"")</f>
        <v>Spanish (Panama)</v>
      </c>
      <c r="U183" s="18"/>
      <c r="V183" s="18">
        <f ca="1">IF(ISNUMBER(SEARCH(ps_search_language5,INDEX(xl_language[name],ROW()-1))),MAX(INDIRECT(ADDRESS(1,COLUMN())&amp;":"&amp;ADDRESS(ROW()-1,COLUMN())))+1,"")</f>
        <v>182</v>
      </c>
      <c r="W183" s="18" t="str">
        <f ca="1">IFERROR(INDEX(xl_language[name],MATCH(ROW()-1,xl_search_language5[index],0)),"")</f>
        <v>Spanish (Panama)</v>
      </c>
      <c r="X183" s="18"/>
      <c r="Y183" s="18">
        <f ca="1">IF(ISNUMBER(SEARCH(ps_search_language6,INDEX(xl_language[name],ROW()-1))),MAX(INDIRECT(ADDRESS(1,COLUMN())&amp;":"&amp;ADDRESS(ROW()-1,COLUMN())))+1,"")</f>
        <v>182</v>
      </c>
      <c r="Z183" s="18" t="str">
        <f ca="1">IFERROR(INDEX(xl_language[name],MATCH(ROW()-1,xl_search_language6[index],0)),"")</f>
        <v>Spanish (Panama)</v>
      </c>
      <c r="AA183" s="18"/>
      <c r="AB183" s="18">
        <f ca="1">IF(ISNUMBER(SEARCH(ps_search_language7,INDEX(xl_language[name],ROW()-1))),MAX(INDIRECT(ADDRESS(1,COLUMN())&amp;":"&amp;ADDRESS(ROW()-1,COLUMN())))+1,"")</f>
        <v>182</v>
      </c>
      <c r="AC183" s="18" t="str">
        <f ca="1">IFERROR(INDEX(xl_language[name],MATCH(ROW()-1,xl_search_language7[index],0)),"")</f>
        <v>Spanish (Panama)</v>
      </c>
      <c r="AD183" s="18"/>
      <c r="AE183" s="18">
        <f ca="1">IF(ISNUMBER(SEARCH(ps_search_language8,INDEX(xl_language[name],ROW()-1))),MAX(INDIRECT(ADDRESS(1,COLUMN())&amp;":"&amp;ADDRESS(ROW()-1,COLUMN())))+1,"")</f>
        <v>182</v>
      </c>
      <c r="AF183" s="18" t="str">
        <f ca="1">IFERROR(INDEX(xl_language[name],MATCH(ROW()-1,xl_search_language8[index],0)),"")</f>
        <v>Spanish (Panama)</v>
      </c>
      <c r="AG183" s="18"/>
      <c r="AH183" s="18"/>
      <c r="AI183" s="18"/>
      <c r="AJ183" s="18"/>
      <c r="AK183" s="18"/>
      <c r="AL183" s="18"/>
      <c r="AM183" s="18"/>
    </row>
    <row r="184" spans="1:39">
      <c r="A184" s="18">
        <f ca="1">IF(ISNUMBER(SEARCH(ps_search_adnowcategory,INDEX(xl_project_category[address],ROW()-1))),MAX(INDIRECT(ADDRESS(1,COLUMN())&amp;":"&amp;ADDRESS(ROW()-1,COLUMN())))+1,"")</f>
        <v>183</v>
      </c>
      <c r="B184" s="18" t="str">
        <f ca="1">IFERROR(INDEX(xl_project_category[address],MATCH(ROW()-1,xl_search_adnowcategory[index],0)),"")</f>
        <v>Non FMCG\Durables\Technology (Internet)</v>
      </c>
      <c r="C184" s="18"/>
      <c r="D184" s="18">
        <f t="shared" ca="1" si="4"/>
        <v>183</v>
      </c>
      <c r="E184" s="18" t="str">
        <f ca="1">IFERROR(INDEX(nr_ad_client_name,MATCH(ROW()-1,xl_search_adnowclientname[index],0)),"")</f>
        <v>Banking Syndicate</v>
      </c>
      <c r="F184" s="18"/>
      <c r="G184" s="18" t="str">
        <f t="shared" ca="1" si="5"/>
        <v/>
      </c>
      <c r="H184" s="18" t="str">
        <f ca="1">IFERROR(INDEX(nr_ad_country,MATCH(ROW()-1,xl_search_adnowcountry[index],0)),"")</f>
        <v/>
      </c>
      <c r="I184" s="18"/>
      <c r="J184" s="18" t="str">
        <f ca="1">IF(ISNUMBER(SEARCH(ps_search_country_name,INDEX(xl_country[name],ROW()-1))),MAX(INDIRECT(ADDRESS(1,COLUMN())&amp;":"&amp;ADDRESS(ROW()-1,COLUMN())))+1,"")</f>
        <v/>
      </c>
      <c r="K184" s="18" t="str">
        <f ca="1">IFERROR(INDEX(xl_country[name],MATCH(ROW()-1,xl_search_country[index],0)),"")</f>
        <v/>
      </c>
      <c r="L184" s="18"/>
      <c r="M184" s="18">
        <f ca="1">IF(ISNUMBER(SEARCH(ps_search_language2,INDEX(xl_language[name],ROW()-1))),MAX(INDIRECT(ADDRESS(1,COLUMN())&amp;":"&amp;ADDRESS(ROW()-1,COLUMN())))+1,"")</f>
        <v>183</v>
      </c>
      <c r="N184" s="18" t="str">
        <f ca="1">IFERROR(INDEX(xl_language[name],MATCH(ROW()-1,xl_search_language2[index],0)),"")</f>
        <v>Spanish (Paraguay)</v>
      </c>
      <c r="O184" s="18"/>
      <c r="P184" s="18">
        <f ca="1">IF(ISNUMBER(SEARCH(ps_search_language3,INDEX(xl_language[name],ROW()-1))),MAX(INDIRECT(ADDRESS(1,COLUMN())&amp;":"&amp;ADDRESS(ROW()-1,COLUMN())))+1,"")</f>
        <v>183</v>
      </c>
      <c r="Q184" s="18" t="str">
        <f ca="1">IFERROR(INDEX(xl_language[name],MATCH(ROW()-1,xl_search_language3[index],0)),"")</f>
        <v>Spanish (Paraguay)</v>
      </c>
      <c r="R184" s="18"/>
      <c r="S184" s="18">
        <f ca="1">IF(ISNUMBER(SEARCH(ps_search_language4,INDEX(xl_language[name],ROW()-1))),MAX(INDIRECT(ADDRESS(1,COLUMN())&amp;":"&amp;ADDRESS(ROW()-1,COLUMN())))+1,"")</f>
        <v>183</v>
      </c>
      <c r="T184" s="18" t="str">
        <f ca="1">IFERROR(INDEX(xl_language[name],MATCH(ROW()-1,xl_search_language4[index],0)),"")</f>
        <v>Spanish (Paraguay)</v>
      </c>
      <c r="U184" s="18"/>
      <c r="V184" s="18">
        <f ca="1">IF(ISNUMBER(SEARCH(ps_search_language5,INDEX(xl_language[name],ROW()-1))),MAX(INDIRECT(ADDRESS(1,COLUMN())&amp;":"&amp;ADDRESS(ROW()-1,COLUMN())))+1,"")</f>
        <v>183</v>
      </c>
      <c r="W184" s="18" t="str">
        <f ca="1">IFERROR(INDEX(xl_language[name],MATCH(ROW()-1,xl_search_language5[index],0)),"")</f>
        <v>Spanish (Paraguay)</v>
      </c>
      <c r="X184" s="18"/>
      <c r="Y184" s="18">
        <f ca="1">IF(ISNUMBER(SEARCH(ps_search_language6,INDEX(xl_language[name],ROW()-1))),MAX(INDIRECT(ADDRESS(1,COLUMN())&amp;":"&amp;ADDRESS(ROW()-1,COLUMN())))+1,"")</f>
        <v>183</v>
      </c>
      <c r="Z184" s="18" t="str">
        <f ca="1">IFERROR(INDEX(xl_language[name],MATCH(ROW()-1,xl_search_language6[index],0)),"")</f>
        <v>Spanish (Paraguay)</v>
      </c>
      <c r="AA184" s="18"/>
      <c r="AB184" s="18">
        <f ca="1">IF(ISNUMBER(SEARCH(ps_search_language7,INDEX(xl_language[name],ROW()-1))),MAX(INDIRECT(ADDRESS(1,COLUMN())&amp;":"&amp;ADDRESS(ROW()-1,COLUMN())))+1,"")</f>
        <v>183</v>
      </c>
      <c r="AC184" s="18" t="str">
        <f ca="1">IFERROR(INDEX(xl_language[name],MATCH(ROW()-1,xl_search_language7[index],0)),"")</f>
        <v>Spanish (Paraguay)</v>
      </c>
      <c r="AD184" s="18"/>
      <c r="AE184" s="18">
        <f ca="1">IF(ISNUMBER(SEARCH(ps_search_language8,INDEX(xl_language[name],ROW()-1))),MAX(INDIRECT(ADDRESS(1,COLUMN())&amp;":"&amp;ADDRESS(ROW()-1,COLUMN())))+1,"")</f>
        <v>183</v>
      </c>
      <c r="AF184" s="18" t="str">
        <f ca="1">IFERROR(INDEX(xl_language[name],MATCH(ROW()-1,xl_search_language8[index],0)),"")</f>
        <v>Spanish (Paraguay)</v>
      </c>
      <c r="AG184" s="18"/>
      <c r="AH184" s="18"/>
      <c r="AI184" s="18"/>
      <c r="AJ184" s="18"/>
      <c r="AK184" s="18"/>
      <c r="AL184" s="18"/>
      <c r="AM184" s="18"/>
    </row>
    <row r="185" spans="1:39">
      <c r="A185" s="18">
        <f ca="1">IF(ISNUMBER(SEARCH(ps_search_adnowcategory,INDEX(xl_project_category[address],ROW()-1))),MAX(INDIRECT(ADDRESS(1,COLUMN())&amp;":"&amp;ADDRESS(ROW()-1,COLUMN())))+1,"")</f>
        <v>184</v>
      </c>
      <c r="B185" s="18" t="str">
        <f ca="1">IFERROR(INDEX(xl_project_category[address],MATCH(ROW()-1,xl_search_adnowcategory[index],0)),"")</f>
        <v>Non FMCG\Durables\Technology\Cameras</v>
      </c>
      <c r="C185" s="18"/>
      <c r="D185" s="18">
        <f t="shared" ca="1" si="4"/>
        <v>184</v>
      </c>
      <c r="E185" s="18" t="str">
        <f ca="1">IFERROR(INDEX(nr_ad_client_name,MATCH(ROW()-1,xl_search_adnowclientname[index],0)),"")</f>
        <v>Bank Ochrony Srodowiska</v>
      </c>
      <c r="F185" s="18"/>
      <c r="G185" s="18" t="str">
        <f t="shared" ca="1" si="5"/>
        <v/>
      </c>
      <c r="H185" s="18" t="str">
        <f ca="1">IFERROR(INDEX(nr_ad_country,MATCH(ROW()-1,xl_search_adnowcountry[index],0)),"")</f>
        <v/>
      </c>
      <c r="I185" s="18"/>
      <c r="J185" s="18" t="str">
        <f ca="1">IF(ISNUMBER(SEARCH(ps_search_country_name,INDEX(xl_country[name],ROW()-1))),MAX(INDIRECT(ADDRESS(1,COLUMN())&amp;":"&amp;ADDRESS(ROW()-1,COLUMN())))+1,"")</f>
        <v/>
      </c>
      <c r="K185" s="18" t="str">
        <f ca="1">IFERROR(INDEX(xl_country[name],MATCH(ROW()-1,xl_search_country[index],0)),"")</f>
        <v/>
      </c>
      <c r="L185" s="18"/>
      <c r="M185" s="18">
        <f ca="1">IF(ISNUMBER(SEARCH(ps_search_language2,INDEX(xl_language[name],ROW()-1))),MAX(INDIRECT(ADDRESS(1,COLUMN())&amp;":"&amp;ADDRESS(ROW()-1,COLUMN())))+1,"")</f>
        <v>184</v>
      </c>
      <c r="N185" s="18" t="str">
        <f ca="1">IFERROR(INDEX(xl_language[name],MATCH(ROW()-1,xl_search_language2[index],0)),"")</f>
        <v>Spanish (Peru)</v>
      </c>
      <c r="O185" s="18"/>
      <c r="P185" s="18">
        <f ca="1">IF(ISNUMBER(SEARCH(ps_search_language3,INDEX(xl_language[name],ROW()-1))),MAX(INDIRECT(ADDRESS(1,COLUMN())&amp;":"&amp;ADDRESS(ROW()-1,COLUMN())))+1,"")</f>
        <v>184</v>
      </c>
      <c r="Q185" s="18" t="str">
        <f ca="1">IFERROR(INDEX(xl_language[name],MATCH(ROW()-1,xl_search_language3[index],0)),"")</f>
        <v>Spanish (Peru)</v>
      </c>
      <c r="R185" s="18"/>
      <c r="S185" s="18">
        <f ca="1">IF(ISNUMBER(SEARCH(ps_search_language4,INDEX(xl_language[name],ROW()-1))),MAX(INDIRECT(ADDRESS(1,COLUMN())&amp;":"&amp;ADDRESS(ROW()-1,COLUMN())))+1,"")</f>
        <v>184</v>
      </c>
      <c r="T185" s="18" t="str">
        <f ca="1">IFERROR(INDEX(xl_language[name],MATCH(ROW()-1,xl_search_language4[index],0)),"")</f>
        <v>Spanish (Peru)</v>
      </c>
      <c r="U185" s="18"/>
      <c r="V185" s="18">
        <f ca="1">IF(ISNUMBER(SEARCH(ps_search_language5,INDEX(xl_language[name],ROW()-1))),MAX(INDIRECT(ADDRESS(1,COLUMN())&amp;":"&amp;ADDRESS(ROW()-1,COLUMN())))+1,"")</f>
        <v>184</v>
      </c>
      <c r="W185" s="18" t="str">
        <f ca="1">IFERROR(INDEX(xl_language[name],MATCH(ROW()-1,xl_search_language5[index],0)),"")</f>
        <v>Spanish (Peru)</v>
      </c>
      <c r="X185" s="18"/>
      <c r="Y185" s="18">
        <f ca="1">IF(ISNUMBER(SEARCH(ps_search_language6,INDEX(xl_language[name],ROW()-1))),MAX(INDIRECT(ADDRESS(1,COLUMN())&amp;":"&amp;ADDRESS(ROW()-1,COLUMN())))+1,"")</f>
        <v>184</v>
      </c>
      <c r="Z185" s="18" t="str">
        <f ca="1">IFERROR(INDEX(xl_language[name],MATCH(ROW()-1,xl_search_language6[index],0)),"")</f>
        <v>Spanish (Peru)</v>
      </c>
      <c r="AA185" s="18"/>
      <c r="AB185" s="18">
        <f ca="1">IF(ISNUMBER(SEARCH(ps_search_language7,INDEX(xl_language[name],ROW()-1))),MAX(INDIRECT(ADDRESS(1,COLUMN())&amp;":"&amp;ADDRESS(ROW()-1,COLUMN())))+1,"")</f>
        <v>184</v>
      </c>
      <c r="AC185" s="18" t="str">
        <f ca="1">IFERROR(INDEX(xl_language[name],MATCH(ROW()-1,xl_search_language7[index],0)),"")</f>
        <v>Spanish (Peru)</v>
      </c>
      <c r="AD185" s="18"/>
      <c r="AE185" s="18">
        <f ca="1">IF(ISNUMBER(SEARCH(ps_search_language8,INDEX(xl_language[name],ROW()-1))),MAX(INDIRECT(ADDRESS(1,COLUMN())&amp;":"&amp;ADDRESS(ROW()-1,COLUMN())))+1,"")</f>
        <v>184</v>
      </c>
      <c r="AF185" s="18" t="str">
        <f ca="1">IFERROR(INDEX(xl_language[name],MATCH(ROW()-1,xl_search_language8[index],0)),"")</f>
        <v>Spanish (Peru)</v>
      </c>
      <c r="AG185" s="18"/>
      <c r="AH185" s="18"/>
      <c r="AI185" s="18"/>
      <c r="AJ185" s="18"/>
      <c r="AK185" s="18"/>
      <c r="AL185" s="18"/>
      <c r="AM185" s="18"/>
    </row>
    <row r="186" spans="1:39">
      <c r="A186" s="18">
        <f ca="1">IF(ISNUMBER(SEARCH(ps_search_adnowcategory,INDEX(xl_project_category[address],ROW()-1))),MAX(INDIRECT(ADDRESS(1,COLUMN())&amp;":"&amp;ADDRESS(ROW()-1,COLUMN())))+1,"")</f>
        <v>185</v>
      </c>
      <c r="B186" s="18" t="str">
        <f ca="1">IFERROR(INDEX(xl_project_category[address],MATCH(ROW()-1,xl_search_adnowcategory[index],0)),"")</f>
        <v>Non FMCG\Durables\Technology\Cameras\Digital Camera</v>
      </c>
      <c r="C186" s="18"/>
      <c r="D186" s="18">
        <f t="shared" ca="1" si="4"/>
        <v>185</v>
      </c>
      <c r="E186" s="18" t="str">
        <f ca="1">IFERROR(INDEX(nr_ad_client_name,MATCH(ROW()-1,xl_search_adnowclientname[index],0)),"")</f>
        <v>Bank of America</v>
      </c>
      <c r="F186" s="18"/>
      <c r="G186" s="18" t="str">
        <f t="shared" ca="1" si="5"/>
        <v/>
      </c>
      <c r="H186" s="18" t="str">
        <f ca="1">IFERROR(INDEX(nr_ad_country,MATCH(ROW()-1,xl_search_adnowcountry[index],0)),"")</f>
        <v/>
      </c>
      <c r="I186" s="18"/>
      <c r="J186" s="18" t="str">
        <f ca="1">IF(ISNUMBER(SEARCH(ps_search_country_name,INDEX(xl_country[name],ROW()-1))),MAX(INDIRECT(ADDRESS(1,COLUMN())&amp;":"&amp;ADDRESS(ROW()-1,COLUMN())))+1,"")</f>
        <v/>
      </c>
      <c r="K186" s="18" t="str">
        <f ca="1">IFERROR(INDEX(xl_country[name],MATCH(ROW()-1,xl_search_country[index],0)),"")</f>
        <v/>
      </c>
      <c r="L186" s="18"/>
      <c r="M186" s="18">
        <f ca="1">IF(ISNUMBER(SEARCH(ps_search_language2,INDEX(xl_language[name],ROW()-1))),MAX(INDIRECT(ADDRESS(1,COLUMN())&amp;":"&amp;ADDRESS(ROW()-1,COLUMN())))+1,"")</f>
        <v>185</v>
      </c>
      <c r="N186" s="18" t="str">
        <f ca="1">IFERROR(INDEX(xl_language[name],MATCH(ROW()-1,xl_search_language2[index],0)),"")</f>
        <v>Spanish (Puerto Rico)</v>
      </c>
      <c r="O186" s="18"/>
      <c r="P186" s="18">
        <f ca="1">IF(ISNUMBER(SEARCH(ps_search_language3,INDEX(xl_language[name],ROW()-1))),MAX(INDIRECT(ADDRESS(1,COLUMN())&amp;":"&amp;ADDRESS(ROW()-1,COLUMN())))+1,"")</f>
        <v>185</v>
      </c>
      <c r="Q186" s="18" t="str">
        <f ca="1">IFERROR(INDEX(xl_language[name],MATCH(ROW()-1,xl_search_language3[index],0)),"")</f>
        <v>Spanish (Puerto Rico)</v>
      </c>
      <c r="R186" s="18"/>
      <c r="S186" s="18">
        <f ca="1">IF(ISNUMBER(SEARCH(ps_search_language4,INDEX(xl_language[name],ROW()-1))),MAX(INDIRECT(ADDRESS(1,COLUMN())&amp;":"&amp;ADDRESS(ROW()-1,COLUMN())))+1,"")</f>
        <v>185</v>
      </c>
      <c r="T186" s="18" t="str">
        <f ca="1">IFERROR(INDEX(xl_language[name],MATCH(ROW()-1,xl_search_language4[index],0)),"")</f>
        <v>Spanish (Puerto Rico)</v>
      </c>
      <c r="U186" s="18"/>
      <c r="V186" s="18">
        <f ca="1">IF(ISNUMBER(SEARCH(ps_search_language5,INDEX(xl_language[name],ROW()-1))),MAX(INDIRECT(ADDRESS(1,COLUMN())&amp;":"&amp;ADDRESS(ROW()-1,COLUMN())))+1,"")</f>
        <v>185</v>
      </c>
      <c r="W186" s="18" t="str">
        <f ca="1">IFERROR(INDEX(xl_language[name],MATCH(ROW()-1,xl_search_language5[index],0)),"")</f>
        <v>Spanish (Puerto Rico)</v>
      </c>
      <c r="X186" s="18"/>
      <c r="Y186" s="18">
        <f ca="1">IF(ISNUMBER(SEARCH(ps_search_language6,INDEX(xl_language[name],ROW()-1))),MAX(INDIRECT(ADDRESS(1,COLUMN())&amp;":"&amp;ADDRESS(ROW()-1,COLUMN())))+1,"")</f>
        <v>185</v>
      </c>
      <c r="Z186" s="18" t="str">
        <f ca="1">IFERROR(INDEX(xl_language[name],MATCH(ROW()-1,xl_search_language6[index],0)),"")</f>
        <v>Spanish (Puerto Rico)</v>
      </c>
      <c r="AA186" s="18"/>
      <c r="AB186" s="18">
        <f ca="1">IF(ISNUMBER(SEARCH(ps_search_language7,INDEX(xl_language[name],ROW()-1))),MAX(INDIRECT(ADDRESS(1,COLUMN())&amp;":"&amp;ADDRESS(ROW()-1,COLUMN())))+1,"")</f>
        <v>185</v>
      </c>
      <c r="AC186" s="18" t="str">
        <f ca="1">IFERROR(INDEX(xl_language[name],MATCH(ROW()-1,xl_search_language7[index],0)),"")</f>
        <v>Spanish (Puerto Rico)</v>
      </c>
      <c r="AD186" s="18"/>
      <c r="AE186" s="18">
        <f ca="1">IF(ISNUMBER(SEARCH(ps_search_language8,INDEX(xl_language[name],ROW()-1))),MAX(INDIRECT(ADDRESS(1,COLUMN())&amp;":"&amp;ADDRESS(ROW()-1,COLUMN())))+1,"")</f>
        <v>185</v>
      </c>
      <c r="AF186" s="18" t="str">
        <f ca="1">IFERROR(INDEX(xl_language[name],MATCH(ROW()-1,xl_search_language8[index],0)),"")</f>
        <v>Spanish (Puerto Rico)</v>
      </c>
      <c r="AG186" s="18"/>
      <c r="AH186" s="18"/>
      <c r="AI186" s="18"/>
      <c r="AJ186" s="18"/>
      <c r="AK186" s="18"/>
      <c r="AL186" s="18"/>
      <c r="AM186" s="18"/>
    </row>
    <row r="187" spans="1:39">
      <c r="A187" s="18">
        <f ca="1">IF(ISNUMBER(SEARCH(ps_search_adnowcategory,INDEX(xl_project_category[address],ROW()-1))),MAX(INDIRECT(ADDRESS(1,COLUMN())&amp;":"&amp;ADDRESS(ROW()-1,COLUMN())))+1,"")</f>
        <v>186</v>
      </c>
      <c r="B187" s="18" t="str">
        <f ca="1">IFERROR(INDEX(xl_project_category[address],MATCH(ROW()-1,xl_search_adnowcategory[index],0)),"")</f>
        <v>Non FMCG\Durables\Technology\Cameras\Traditional Camera</v>
      </c>
      <c r="C187" s="18"/>
      <c r="D187" s="18">
        <f t="shared" ca="1" si="4"/>
        <v>186</v>
      </c>
      <c r="E187" s="18" t="str">
        <f ca="1">IFERROR(INDEX(nr_ad_client_name,MATCH(ROW()-1,xl_search_adnowclientname[index],0)),"")</f>
        <v>Bank of China</v>
      </c>
      <c r="F187" s="18"/>
      <c r="G187" s="18" t="str">
        <f t="shared" ca="1" si="5"/>
        <v/>
      </c>
      <c r="H187" s="18" t="str">
        <f ca="1">IFERROR(INDEX(nr_ad_country,MATCH(ROW()-1,xl_search_adnowcountry[index],0)),"")</f>
        <v/>
      </c>
      <c r="I187" s="18"/>
      <c r="J187" s="18" t="str">
        <f ca="1">IF(ISNUMBER(SEARCH(ps_search_country_name,INDEX(xl_country[name],ROW()-1))),MAX(INDIRECT(ADDRESS(1,COLUMN())&amp;":"&amp;ADDRESS(ROW()-1,COLUMN())))+1,"")</f>
        <v/>
      </c>
      <c r="K187" s="18" t="str">
        <f ca="1">IFERROR(INDEX(xl_country[name],MATCH(ROW()-1,xl_search_country[index],0)),"")</f>
        <v/>
      </c>
      <c r="L187" s="18"/>
      <c r="M187" s="18">
        <f ca="1">IF(ISNUMBER(SEARCH(ps_search_language2,INDEX(xl_language[name],ROW()-1))),MAX(INDIRECT(ADDRESS(1,COLUMN())&amp;":"&amp;ADDRESS(ROW()-1,COLUMN())))+1,"")</f>
        <v>186</v>
      </c>
      <c r="N187" s="18" t="str">
        <f ca="1">IFERROR(INDEX(xl_language[name],MATCH(ROW()-1,xl_search_language2[index],0)),"")</f>
        <v>Spanish (Spain, Traditional Sort)</v>
      </c>
      <c r="O187" s="18"/>
      <c r="P187" s="18">
        <f ca="1">IF(ISNUMBER(SEARCH(ps_search_language3,INDEX(xl_language[name],ROW()-1))),MAX(INDIRECT(ADDRESS(1,COLUMN())&amp;":"&amp;ADDRESS(ROW()-1,COLUMN())))+1,"")</f>
        <v>186</v>
      </c>
      <c r="Q187" s="18" t="str">
        <f ca="1">IFERROR(INDEX(xl_language[name],MATCH(ROW()-1,xl_search_language3[index],0)),"")</f>
        <v>Spanish (Spain, Traditional Sort)</v>
      </c>
      <c r="R187" s="18"/>
      <c r="S187" s="18">
        <f ca="1">IF(ISNUMBER(SEARCH(ps_search_language4,INDEX(xl_language[name],ROW()-1))),MAX(INDIRECT(ADDRESS(1,COLUMN())&amp;":"&amp;ADDRESS(ROW()-1,COLUMN())))+1,"")</f>
        <v>186</v>
      </c>
      <c r="T187" s="18" t="str">
        <f ca="1">IFERROR(INDEX(xl_language[name],MATCH(ROW()-1,xl_search_language4[index],0)),"")</f>
        <v>Spanish (Spain, Traditional Sort)</v>
      </c>
      <c r="U187" s="18"/>
      <c r="V187" s="18">
        <f ca="1">IF(ISNUMBER(SEARCH(ps_search_language5,INDEX(xl_language[name],ROW()-1))),MAX(INDIRECT(ADDRESS(1,COLUMN())&amp;":"&amp;ADDRESS(ROW()-1,COLUMN())))+1,"")</f>
        <v>186</v>
      </c>
      <c r="W187" s="18" t="str">
        <f ca="1">IFERROR(INDEX(xl_language[name],MATCH(ROW()-1,xl_search_language5[index],0)),"")</f>
        <v>Spanish (Spain, Traditional Sort)</v>
      </c>
      <c r="X187" s="18"/>
      <c r="Y187" s="18">
        <f ca="1">IF(ISNUMBER(SEARCH(ps_search_language6,INDEX(xl_language[name],ROW()-1))),MAX(INDIRECT(ADDRESS(1,COLUMN())&amp;":"&amp;ADDRESS(ROW()-1,COLUMN())))+1,"")</f>
        <v>186</v>
      </c>
      <c r="Z187" s="18" t="str">
        <f ca="1">IFERROR(INDEX(xl_language[name],MATCH(ROW()-1,xl_search_language6[index],0)),"")</f>
        <v>Spanish (Spain, Traditional Sort)</v>
      </c>
      <c r="AA187" s="18"/>
      <c r="AB187" s="18">
        <f ca="1">IF(ISNUMBER(SEARCH(ps_search_language7,INDEX(xl_language[name],ROW()-1))),MAX(INDIRECT(ADDRESS(1,COLUMN())&amp;":"&amp;ADDRESS(ROW()-1,COLUMN())))+1,"")</f>
        <v>186</v>
      </c>
      <c r="AC187" s="18" t="str">
        <f ca="1">IFERROR(INDEX(xl_language[name],MATCH(ROW()-1,xl_search_language7[index],0)),"")</f>
        <v>Spanish (Spain, Traditional Sort)</v>
      </c>
      <c r="AD187" s="18"/>
      <c r="AE187" s="18">
        <f ca="1">IF(ISNUMBER(SEARCH(ps_search_language8,INDEX(xl_language[name],ROW()-1))),MAX(INDIRECT(ADDRESS(1,COLUMN())&amp;":"&amp;ADDRESS(ROW()-1,COLUMN())))+1,"")</f>
        <v>186</v>
      </c>
      <c r="AF187" s="18" t="str">
        <f ca="1">IFERROR(INDEX(xl_language[name],MATCH(ROW()-1,xl_search_language8[index],0)),"")</f>
        <v>Spanish (Spain, Traditional Sort)</v>
      </c>
      <c r="AG187" s="18"/>
      <c r="AH187" s="18"/>
      <c r="AI187" s="18"/>
      <c r="AJ187" s="18"/>
      <c r="AK187" s="18"/>
      <c r="AL187" s="18"/>
      <c r="AM187" s="18"/>
    </row>
    <row r="188" spans="1:39">
      <c r="A188" s="18">
        <f ca="1">IF(ISNUMBER(SEARCH(ps_search_adnowcategory,INDEX(xl_project_category[address],ROW()-1))),MAX(INDIRECT(ADDRESS(1,COLUMN())&amp;":"&amp;ADDRESS(ROW()-1,COLUMN())))+1,"")</f>
        <v>187</v>
      </c>
      <c r="B188" s="18" t="str">
        <f ca="1">IFERROR(INDEX(xl_project_category[address],MATCH(ROW()-1,xl_search_adnowcategory[index],0)),"")</f>
        <v>Non FMCG\Durables\Technology\Computers</v>
      </c>
      <c r="C188" s="18"/>
      <c r="D188" s="18">
        <f t="shared" ca="1" si="4"/>
        <v>187</v>
      </c>
      <c r="E188" s="18" t="str">
        <f ca="1">IFERROR(INDEX(nr_ad_client_name,MATCH(ROW()-1,xl_search_adnowclientname[index],0)),"")</f>
        <v>Bank of Ireland</v>
      </c>
      <c r="F188" s="18"/>
      <c r="G188" s="18" t="str">
        <f t="shared" ca="1" si="5"/>
        <v/>
      </c>
      <c r="H188" s="18" t="str">
        <f ca="1">IFERROR(INDEX(nr_ad_country,MATCH(ROW()-1,xl_search_adnowcountry[index],0)),"")</f>
        <v/>
      </c>
      <c r="I188" s="18"/>
      <c r="J188" s="18" t="str">
        <f ca="1">IF(ISNUMBER(SEARCH(ps_search_country_name,INDEX(xl_country[name],ROW()-1))),MAX(INDIRECT(ADDRESS(1,COLUMN())&amp;":"&amp;ADDRESS(ROW()-1,COLUMN())))+1,"")</f>
        <v/>
      </c>
      <c r="K188" s="18" t="str">
        <f ca="1">IFERROR(INDEX(xl_country[name],MATCH(ROW()-1,xl_search_country[index],0)),"")</f>
        <v/>
      </c>
      <c r="L188" s="18"/>
      <c r="M188" s="18">
        <f ca="1">IF(ISNUMBER(SEARCH(ps_search_language2,INDEX(xl_language[name],ROW()-1))),MAX(INDIRECT(ADDRESS(1,COLUMN())&amp;":"&amp;ADDRESS(ROW()-1,COLUMN())))+1,"")</f>
        <v>187</v>
      </c>
      <c r="N188" s="18" t="str">
        <f ca="1">IFERROR(INDEX(xl_language[name],MATCH(ROW()-1,xl_search_language2[index],0)),"")</f>
        <v>Spanish (Uruguay)</v>
      </c>
      <c r="O188" s="18"/>
      <c r="P188" s="18">
        <f ca="1">IF(ISNUMBER(SEARCH(ps_search_language3,INDEX(xl_language[name],ROW()-1))),MAX(INDIRECT(ADDRESS(1,COLUMN())&amp;":"&amp;ADDRESS(ROW()-1,COLUMN())))+1,"")</f>
        <v>187</v>
      </c>
      <c r="Q188" s="18" t="str">
        <f ca="1">IFERROR(INDEX(xl_language[name],MATCH(ROW()-1,xl_search_language3[index],0)),"")</f>
        <v>Spanish (Uruguay)</v>
      </c>
      <c r="R188" s="18"/>
      <c r="S188" s="18">
        <f ca="1">IF(ISNUMBER(SEARCH(ps_search_language4,INDEX(xl_language[name],ROW()-1))),MAX(INDIRECT(ADDRESS(1,COLUMN())&amp;":"&amp;ADDRESS(ROW()-1,COLUMN())))+1,"")</f>
        <v>187</v>
      </c>
      <c r="T188" s="18" t="str">
        <f ca="1">IFERROR(INDEX(xl_language[name],MATCH(ROW()-1,xl_search_language4[index],0)),"")</f>
        <v>Spanish (Uruguay)</v>
      </c>
      <c r="U188" s="18"/>
      <c r="V188" s="18">
        <f ca="1">IF(ISNUMBER(SEARCH(ps_search_language5,INDEX(xl_language[name],ROW()-1))),MAX(INDIRECT(ADDRESS(1,COLUMN())&amp;":"&amp;ADDRESS(ROW()-1,COLUMN())))+1,"")</f>
        <v>187</v>
      </c>
      <c r="W188" s="18" t="str">
        <f ca="1">IFERROR(INDEX(xl_language[name],MATCH(ROW()-1,xl_search_language5[index],0)),"")</f>
        <v>Spanish (Uruguay)</v>
      </c>
      <c r="X188" s="18"/>
      <c r="Y188" s="18">
        <f ca="1">IF(ISNUMBER(SEARCH(ps_search_language6,INDEX(xl_language[name],ROW()-1))),MAX(INDIRECT(ADDRESS(1,COLUMN())&amp;":"&amp;ADDRESS(ROW()-1,COLUMN())))+1,"")</f>
        <v>187</v>
      </c>
      <c r="Z188" s="18" t="str">
        <f ca="1">IFERROR(INDEX(xl_language[name],MATCH(ROW()-1,xl_search_language6[index],0)),"")</f>
        <v>Spanish (Uruguay)</v>
      </c>
      <c r="AA188" s="18"/>
      <c r="AB188" s="18">
        <f ca="1">IF(ISNUMBER(SEARCH(ps_search_language7,INDEX(xl_language[name],ROW()-1))),MAX(INDIRECT(ADDRESS(1,COLUMN())&amp;":"&amp;ADDRESS(ROW()-1,COLUMN())))+1,"")</f>
        <v>187</v>
      </c>
      <c r="AC188" s="18" t="str">
        <f ca="1">IFERROR(INDEX(xl_language[name],MATCH(ROW()-1,xl_search_language7[index],0)),"")</f>
        <v>Spanish (Uruguay)</v>
      </c>
      <c r="AD188" s="18"/>
      <c r="AE188" s="18">
        <f ca="1">IF(ISNUMBER(SEARCH(ps_search_language8,INDEX(xl_language[name],ROW()-1))),MAX(INDIRECT(ADDRESS(1,COLUMN())&amp;":"&amp;ADDRESS(ROW()-1,COLUMN())))+1,"")</f>
        <v>187</v>
      </c>
      <c r="AF188" s="18" t="str">
        <f ca="1">IFERROR(INDEX(xl_language[name],MATCH(ROW()-1,xl_search_language8[index],0)),"")</f>
        <v>Spanish (Uruguay)</v>
      </c>
      <c r="AG188" s="18"/>
      <c r="AH188" s="18"/>
      <c r="AI188" s="18"/>
      <c r="AJ188" s="18"/>
      <c r="AK188" s="18"/>
      <c r="AL188" s="18"/>
      <c r="AM188" s="18"/>
    </row>
    <row r="189" spans="1:39">
      <c r="A189" s="18">
        <f ca="1">IF(ISNUMBER(SEARCH(ps_search_adnowcategory,INDEX(xl_project_category[address],ROW()-1))),MAX(INDIRECT(ADDRESS(1,COLUMN())&amp;":"&amp;ADDRESS(ROW()-1,COLUMN())))+1,"")</f>
        <v>188</v>
      </c>
      <c r="B189" s="18" t="str">
        <f ca="1">IFERROR(INDEX(xl_project_category[address],MATCH(ROW()-1,xl_search_adnowcategory[index],0)),"")</f>
        <v>Non FMCG\Durables\Technology\Computers\Hardware (Computers)</v>
      </c>
      <c r="C189" s="18"/>
      <c r="D189" s="18">
        <f t="shared" ca="1" si="4"/>
        <v>188</v>
      </c>
      <c r="E189" s="18" t="str">
        <f ca="1">IFERROR(INDEX(nr_ad_client_name,MATCH(ROW()-1,xl_search_adnowclientname[index],0)),"")</f>
        <v>Bank of Montreal</v>
      </c>
      <c r="F189" s="18"/>
      <c r="G189" s="18" t="str">
        <f t="shared" ca="1" si="5"/>
        <v/>
      </c>
      <c r="H189" s="18" t="str">
        <f ca="1">IFERROR(INDEX(nr_ad_country,MATCH(ROW()-1,xl_search_adnowcountry[index],0)),"")</f>
        <v/>
      </c>
      <c r="I189" s="18"/>
      <c r="J189" s="18" t="str">
        <f ca="1">IF(ISNUMBER(SEARCH(ps_search_country_name,INDEX(xl_country[name],ROW()-1))),MAX(INDIRECT(ADDRESS(1,COLUMN())&amp;":"&amp;ADDRESS(ROW()-1,COLUMN())))+1,"")</f>
        <v/>
      </c>
      <c r="K189" s="18" t="str">
        <f ca="1">IFERROR(INDEX(xl_country[name],MATCH(ROW()-1,xl_search_country[index],0)),"")</f>
        <v/>
      </c>
      <c r="L189" s="18"/>
      <c r="M189" s="18">
        <f ca="1">IF(ISNUMBER(SEARCH(ps_search_language2,INDEX(xl_language[name],ROW()-1))),MAX(INDIRECT(ADDRESS(1,COLUMN())&amp;":"&amp;ADDRESS(ROW()-1,COLUMN())))+1,"")</f>
        <v>188</v>
      </c>
      <c r="N189" s="18" t="str">
        <f ca="1">IFERROR(INDEX(xl_language[name],MATCH(ROW()-1,xl_search_language2[index],0)),"")</f>
        <v>Swedish (Finland)</v>
      </c>
      <c r="O189" s="18"/>
      <c r="P189" s="18">
        <f ca="1">IF(ISNUMBER(SEARCH(ps_search_language3,INDEX(xl_language[name],ROW()-1))),MAX(INDIRECT(ADDRESS(1,COLUMN())&amp;":"&amp;ADDRESS(ROW()-1,COLUMN())))+1,"")</f>
        <v>188</v>
      </c>
      <c r="Q189" s="18" t="str">
        <f ca="1">IFERROR(INDEX(xl_language[name],MATCH(ROW()-1,xl_search_language3[index],0)),"")</f>
        <v>Swedish (Finland)</v>
      </c>
      <c r="R189" s="18"/>
      <c r="S189" s="18">
        <f ca="1">IF(ISNUMBER(SEARCH(ps_search_language4,INDEX(xl_language[name],ROW()-1))),MAX(INDIRECT(ADDRESS(1,COLUMN())&amp;":"&amp;ADDRESS(ROW()-1,COLUMN())))+1,"")</f>
        <v>188</v>
      </c>
      <c r="T189" s="18" t="str">
        <f ca="1">IFERROR(INDEX(xl_language[name],MATCH(ROW()-1,xl_search_language4[index],0)),"")</f>
        <v>Swedish (Finland)</v>
      </c>
      <c r="U189" s="18"/>
      <c r="V189" s="18">
        <f ca="1">IF(ISNUMBER(SEARCH(ps_search_language5,INDEX(xl_language[name],ROW()-1))),MAX(INDIRECT(ADDRESS(1,COLUMN())&amp;":"&amp;ADDRESS(ROW()-1,COLUMN())))+1,"")</f>
        <v>188</v>
      </c>
      <c r="W189" s="18" t="str">
        <f ca="1">IFERROR(INDEX(xl_language[name],MATCH(ROW()-1,xl_search_language5[index],0)),"")</f>
        <v>Swedish (Finland)</v>
      </c>
      <c r="X189" s="18"/>
      <c r="Y189" s="18">
        <f ca="1">IF(ISNUMBER(SEARCH(ps_search_language6,INDEX(xl_language[name],ROW()-1))),MAX(INDIRECT(ADDRESS(1,COLUMN())&amp;":"&amp;ADDRESS(ROW()-1,COLUMN())))+1,"")</f>
        <v>188</v>
      </c>
      <c r="Z189" s="18" t="str">
        <f ca="1">IFERROR(INDEX(xl_language[name],MATCH(ROW()-1,xl_search_language6[index],0)),"")</f>
        <v>Swedish (Finland)</v>
      </c>
      <c r="AA189" s="18"/>
      <c r="AB189" s="18">
        <f ca="1">IF(ISNUMBER(SEARCH(ps_search_language7,INDEX(xl_language[name],ROW()-1))),MAX(INDIRECT(ADDRESS(1,COLUMN())&amp;":"&amp;ADDRESS(ROW()-1,COLUMN())))+1,"")</f>
        <v>188</v>
      </c>
      <c r="AC189" s="18" t="str">
        <f ca="1">IFERROR(INDEX(xl_language[name],MATCH(ROW()-1,xl_search_language7[index],0)),"")</f>
        <v>Swedish (Finland)</v>
      </c>
      <c r="AD189" s="18"/>
      <c r="AE189" s="18">
        <f ca="1">IF(ISNUMBER(SEARCH(ps_search_language8,INDEX(xl_language[name],ROW()-1))),MAX(INDIRECT(ADDRESS(1,COLUMN())&amp;":"&amp;ADDRESS(ROW()-1,COLUMN())))+1,"")</f>
        <v>188</v>
      </c>
      <c r="AF189" s="18" t="str">
        <f ca="1">IFERROR(INDEX(xl_language[name],MATCH(ROW()-1,xl_search_language8[index],0)),"")</f>
        <v>Swedish (Finland)</v>
      </c>
      <c r="AG189" s="18"/>
      <c r="AH189" s="18"/>
      <c r="AI189" s="18"/>
      <c r="AJ189" s="18"/>
      <c r="AK189" s="18"/>
      <c r="AL189" s="18"/>
      <c r="AM189" s="18"/>
    </row>
    <row r="190" spans="1:39">
      <c r="A190" s="18">
        <f ca="1">IF(ISNUMBER(SEARCH(ps_search_adnowcategory,INDEX(xl_project_category[address],ROW()-1))),MAX(INDIRECT(ADDRESS(1,COLUMN())&amp;":"&amp;ADDRESS(ROW()-1,COLUMN())))+1,"")</f>
        <v>189</v>
      </c>
      <c r="B190" s="18" t="str">
        <f ca="1">IFERROR(INDEX(xl_project_category[address],MATCH(ROW()-1,xl_search_adnowcategory[index],0)),"")</f>
        <v>Non FMCG\Durables\Technology\Computers\Hardware (Computers)\Components</v>
      </c>
      <c r="C190" s="18"/>
      <c r="D190" s="18">
        <f t="shared" ca="1" si="4"/>
        <v>189</v>
      </c>
      <c r="E190" s="18" t="str">
        <f ca="1">IFERROR(INDEX(nr_ad_client_name,MATCH(ROW()-1,xl_search_adnowclientname[index],0)),"")</f>
        <v>Bank of New Zealand</v>
      </c>
      <c r="F190" s="18"/>
      <c r="G190" s="18" t="str">
        <f t="shared" ca="1" si="5"/>
        <v/>
      </c>
      <c r="H190" s="18" t="str">
        <f ca="1">IFERROR(INDEX(nr_ad_country,MATCH(ROW()-1,xl_search_adnowcountry[index],0)),"")</f>
        <v/>
      </c>
      <c r="I190" s="18"/>
      <c r="J190" s="18" t="str">
        <f ca="1">IF(ISNUMBER(SEARCH(ps_search_country_name,INDEX(xl_country[name],ROW()-1))),MAX(INDIRECT(ADDRESS(1,COLUMN())&amp;":"&amp;ADDRESS(ROW()-1,COLUMN())))+1,"")</f>
        <v/>
      </c>
      <c r="K190" s="18" t="str">
        <f ca="1">IFERROR(INDEX(xl_country[name],MATCH(ROW()-1,xl_search_country[index],0)),"")</f>
        <v/>
      </c>
      <c r="L190" s="18"/>
      <c r="M190" s="18">
        <f ca="1">IF(ISNUMBER(SEARCH(ps_search_language2,INDEX(xl_language[name],ROW()-1))),MAX(INDIRECT(ADDRESS(1,COLUMN())&amp;":"&amp;ADDRESS(ROW()-1,COLUMN())))+1,"")</f>
        <v>189</v>
      </c>
      <c r="N190" s="18" t="str">
        <f ca="1">IFERROR(INDEX(xl_language[name],MATCH(ROW()-1,xl_search_language2[index],0)),"")</f>
        <v>Swedish (Sweden)</v>
      </c>
      <c r="O190" s="18"/>
      <c r="P190" s="18">
        <f ca="1">IF(ISNUMBER(SEARCH(ps_search_language3,INDEX(xl_language[name],ROW()-1))),MAX(INDIRECT(ADDRESS(1,COLUMN())&amp;":"&amp;ADDRESS(ROW()-1,COLUMN())))+1,"")</f>
        <v>189</v>
      </c>
      <c r="Q190" s="18" t="str">
        <f ca="1">IFERROR(INDEX(xl_language[name],MATCH(ROW()-1,xl_search_language3[index],0)),"")</f>
        <v>Swedish (Sweden)</v>
      </c>
      <c r="R190" s="18"/>
      <c r="S190" s="18">
        <f ca="1">IF(ISNUMBER(SEARCH(ps_search_language4,INDEX(xl_language[name],ROW()-1))),MAX(INDIRECT(ADDRESS(1,COLUMN())&amp;":"&amp;ADDRESS(ROW()-1,COLUMN())))+1,"")</f>
        <v>189</v>
      </c>
      <c r="T190" s="18" t="str">
        <f ca="1">IFERROR(INDEX(xl_language[name],MATCH(ROW()-1,xl_search_language4[index],0)),"")</f>
        <v>Swedish (Sweden)</v>
      </c>
      <c r="U190" s="18"/>
      <c r="V190" s="18">
        <f ca="1">IF(ISNUMBER(SEARCH(ps_search_language5,INDEX(xl_language[name],ROW()-1))),MAX(INDIRECT(ADDRESS(1,COLUMN())&amp;":"&amp;ADDRESS(ROW()-1,COLUMN())))+1,"")</f>
        <v>189</v>
      </c>
      <c r="W190" s="18" t="str">
        <f ca="1">IFERROR(INDEX(xl_language[name],MATCH(ROW()-1,xl_search_language5[index],0)),"")</f>
        <v>Swedish (Sweden)</v>
      </c>
      <c r="X190" s="18"/>
      <c r="Y190" s="18">
        <f ca="1">IF(ISNUMBER(SEARCH(ps_search_language6,INDEX(xl_language[name],ROW()-1))),MAX(INDIRECT(ADDRESS(1,COLUMN())&amp;":"&amp;ADDRESS(ROW()-1,COLUMN())))+1,"")</f>
        <v>189</v>
      </c>
      <c r="Z190" s="18" t="str">
        <f ca="1">IFERROR(INDEX(xl_language[name],MATCH(ROW()-1,xl_search_language6[index],0)),"")</f>
        <v>Swedish (Sweden)</v>
      </c>
      <c r="AA190" s="18"/>
      <c r="AB190" s="18">
        <f ca="1">IF(ISNUMBER(SEARCH(ps_search_language7,INDEX(xl_language[name],ROW()-1))),MAX(INDIRECT(ADDRESS(1,COLUMN())&amp;":"&amp;ADDRESS(ROW()-1,COLUMN())))+1,"")</f>
        <v>189</v>
      </c>
      <c r="AC190" s="18" t="str">
        <f ca="1">IFERROR(INDEX(xl_language[name],MATCH(ROW()-1,xl_search_language7[index],0)),"")</f>
        <v>Swedish (Sweden)</v>
      </c>
      <c r="AD190" s="18"/>
      <c r="AE190" s="18">
        <f ca="1">IF(ISNUMBER(SEARCH(ps_search_language8,INDEX(xl_language[name],ROW()-1))),MAX(INDIRECT(ADDRESS(1,COLUMN())&amp;":"&amp;ADDRESS(ROW()-1,COLUMN())))+1,"")</f>
        <v>189</v>
      </c>
      <c r="AF190" s="18" t="str">
        <f ca="1">IFERROR(INDEX(xl_language[name],MATCH(ROW()-1,xl_search_language8[index],0)),"")</f>
        <v>Swedish (Sweden)</v>
      </c>
      <c r="AG190" s="18"/>
      <c r="AH190" s="18"/>
      <c r="AI190" s="18"/>
      <c r="AJ190" s="18"/>
      <c r="AK190" s="18"/>
      <c r="AL190" s="18"/>
      <c r="AM190" s="18"/>
    </row>
    <row r="191" spans="1:39">
      <c r="A191" s="18">
        <f ca="1">IF(ISNUMBER(SEARCH(ps_search_adnowcategory,INDEX(xl_project_category[address],ROW()-1))),MAX(INDIRECT(ADDRESS(1,COLUMN())&amp;":"&amp;ADDRESS(ROW()-1,COLUMN())))+1,"")</f>
        <v>190</v>
      </c>
      <c r="B191" s="18" t="str">
        <f ca="1">IFERROR(INDEX(xl_project_category[address],MATCH(ROW()-1,xl_search_adnowcategory[index],0)),"")</f>
        <v>Non FMCG\Durables\Technology\Computers\Hardware (Computers)\Consumables (Ink/Paper etc)</v>
      </c>
      <c r="C191" s="18"/>
      <c r="D191" s="18">
        <f t="shared" ca="1" si="4"/>
        <v>190</v>
      </c>
      <c r="E191" s="18" t="str">
        <f ca="1">IFERROR(INDEX(nr_ad_client_name,MATCH(ROW()-1,xl_search_adnowclientname[index],0)),"")</f>
        <v>Bank of Scotland</v>
      </c>
      <c r="F191" s="18"/>
      <c r="G191" s="18" t="str">
        <f t="shared" ca="1" si="5"/>
        <v/>
      </c>
      <c r="H191" s="18" t="str">
        <f ca="1">IFERROR(INDEX(nr_ad_country,MATCH(ROW()-1,xl_search_adnowcountry[index],0)),"")</f>
        <v/>
      </c>
      <c r="I191" s="18"/>
      <c r="J191" s="18" t="str">
        <f ca="1">IF(ISNUMBER(SEARCH(ps_search_country_name,INDEX(xl_country[name],ROW()-1))),MAX(INDIRECT(ADDRESS(1,COLUMN())&amp;":"&amp;ADDRESS(ROW()-1,COLUMN())))+1,"")</f>
        <v/>
      </c>
      <c r="K191" s="18" t="str">
        <f ca="1">IFERROR(INDEX(xl_country[name],MATCH(ROW()-1,xl_search_country[index],0)),"")</f>
        <v/>
      </c>
      <c r="L191" s="18"/>
      <c r="M191" s="18">
        <f ca="1">IF(ISNUMBER(SEARCH(ps_search_language2,INDEX(xl_language[name],ROW()-1))),MAX(INDIRECT(ADDRESS(1,COLUMN())&amp;":"&amp;ADDRESS(ROW()-1,COLUMN())))+1,"")</f>
        <v>190</v>
      </c>
      <c r="N191" s="18" t="str">
        <f ca="1">IFERROR(INDEX(xl_language[name],MATCH(ROW()-1,xl_search_language2[index],0)),"")</f>
        <v>Syriac (Syria)</v>
      </c>
      <c r="O191" s="18"/>
      <c r="P191" s="18">
        <f ca="1">IF(ISNUMBER(SEARCH(ps_search_language3,INDEX(xl_language[name],ROW()-1))),MAX(INDIRECT(ADDRESS(1,COLUMN())&amp;":"&amp;ADDRESS(ROW()-1,COLUMN())))+1,"")</f>
        <v>190</v>
      </c>
      <c r="Q191" s="18" t="str">
        <f ca="1">IFERROR(INDEX(xl_language[name],MATCH(ROW()-1,xl_search_language3[index],0)),"")</f>
        <v>Syriac (Syria)</v>
      </c>
      <c r="R191" s="18"/>
      <c r="S191" s="18">
        <f ca="1">IF(ISNUMBER(SEARCH(ps_search_language4,INDEX(xl_language[name],ROW()-1))),MAX(INDIRECT(ADDRESS(1,COLUMN())&amp;":"&amp;ADDRESS(ROW()-1,COLUMN())))+1,"")</f>
        <v>190</v>
      </c>
      <c r="T191" s="18" t="str">
        <f ca="1">IFERROR(INDEX(xl_language[name],MATCH(ROW()-1,xl_search_language4[index],0)),"")</f>
        <v>Syriac (Syria)</v>
      </c>
      <c r="U191" s="18"/>
      <c r="V191" s="18">
        <f ca="1">IF(ISNUMBER(SEARCH(ps_search_language5,INDEX(xl_language[name],ROW()-1))),MAX(INDIRECT(ADDRESS(1,COLUMN())&amp;":"&amp;ADDRESS(ROW()-1,COLUMN())))+1,"")</f>
        <v>190</v>
      </c>
      <c r="W191" s="18" t="str">
        <f ca="1">IFERROR(INDEX(xl_language[name],MATCH(ROW()-1,xl_search_language5[index],0)),"")</f>
        <v>Syriac (Syria)</v>
      </c>
      <c r="X191" s="18"/>
      <c r="Y191" s="18">
        <f ca="1">IF(ISNUMBER(SEARCH(ps_search_language6,INDEX(xl_language[name],ROW()-1))),MAX(INDIRECT(ADDRESS(1,COLUMN())&amp;":"&amp;ADDRESS(ROW()-1,COLUMN())))+1,"")</f>
        <v>190</v>
      </c>
      <c r="Z191" s="18" t="str">
        <f ca="1">IFERROR(INDEX(xl_language[name],MATCH(ROW()-1,xl_search_language6[index],0)),"")</f>
        <v>Syriac (Syria)</v>
      </c>
      <c r="AA191" s="18"/>
      <c r="AB191" s="18">
        <f ca="1">IF(ISNUMBER(SEARCH(ps_search_language7,INDEX(xl_language[name],ROW()-1))),MAX(INDIRECT(ADDRESS(1,COLUMN())&amp;":"&amp;ADDRESS(ROW()-1,COLUMN())))+1,"")</f>
        <v>190</v>
      </c>
      <c r="AC191" s="18" t="str">
        <f ca="1">IFERROR(INDEX(xl_language[name],MATCH(ROW()-1,xl_search_language7[index],0)),"")</f>
        <v>Syriac (Syria)</v>
      </c>
      <c r="AD191" s="18"/>
      <c r="AE191" s="18">
        <f ca="1">IF(ISNUMBER(SEARCH(ps_search_language8,INDEX(xl_language[name],ROW()-1))),MAX(INDIRECT(ADDRESS(1,COLUMN())&amp;":"&amp;ADDRESS(ROW()-1,COLUMN())))+1,"")</f>
        <v>190</v>
      </c>
      <c r="AF191" s="18" t="str">
        <f ca="1">IFERROR(INDEX(xl_language[name],MATCH(ROW()-1,xl_search_language8[index],0)),"")</f>
        <v>Syriac (Syria)</v>
      </c>
      <c r="AG191" s="18"/>
      <c r="AH191" s="18"/>
      <c r="AI191" s="18"/>
      <c r="AJ191" s="18"/>
      <c r="AK191" s="18"/>
      <c r="AL191" s="18"/>
      <c r="AM191" s="18"/>
    </row>
    <row r="192" spans="1:39">
      <c r="A192" s="18">
        <f ca="1">IF(ISNUMBER(SEARCH(ps_search_adnowcategory,INDEX(xl_project_category[address],ROW()-1))),MAX(INDIRECT(ADDRESS(1,COLUMN())&amp;":"&amp;ADDRESS(ROW()-1,COLUMN())))+1,"")</f>
        <v>191</v>
      </c>
      <c r="B192" s="18" t="str">
        <f ca="1">IFERROR(INDEX(xl_project_category[address],MATCH(ROW()-1,xl_search_adnowcategory[index],0)),"")</f>
        <v>Non FMCG\Durables\Technology\Computers\Hardware (Computers)\Digital Photo Processing</v>
      </c>
      <c r="C192" s="18"/>
      <c r="D192" s="18">
        <f t="shared" ca="1" si="4"/>
        <v>191</v>
      </c>
      <c r="E192" s="18" t="str">
        <f ca="1">IFERROR(INDEX(nr_ad_client_name,MATCH(ROW()-1,xl_search_adnowclientname[index],0)),"")</f>
        <v>Bank One</v>
      </c>
      <c r="F192" s="18"/>
      <c r="G192" s="18" t="str">
        <f t="shared" ca="1" si="5"/>
        <v/>
      </c>
      <c r="H192" s="18" t="str">
        <f ca="1">IFERROR(INDEX(nr_ad_country,MATCH(ROW()-1,xl_search_adnowcountry[index],0)),"")</f>
        <v/>
      </c>
      <c r="I192" s="18"/>
      <c r="J192" s="18" t="str">
        <f ca="1">IF(ISNUMBER(SEARCH(ps_search_country_name,INDEX(xl_country[name],ROW()-1))),MAX(INDIRECT(ADDRESS(1,COLUMN())&amp;":"&amp;ADDRESS(ROW()-1,COLUMN())))+1,"")</f>
        <v/>
      </c>
      <c r="K192" s="18" t="str">
        <f ca="1">IFERROR(INDEX(xl_country[name],MATCH(ROW()-1,xl_search_country[index],0)),"")</f>
        <v/>
      </c>
      <c r="L192" s="18"/>
      <c r="M192" s="18">
        <f ca="1">IF(ISNUMBER(SEARCH(ps_search_language2,INDEX(xl_language[name],ROW()-1))),MAX(INDIRECT(ADDRESS(1,COLUMN())&amp;":"&amp;ADDRESS(ROW()-1,COLUMN())))+1,"")</f>
        <v>191</v>
      </c>
      <c r="N192" s="18" t="str">
        <f ca="1">IFERROR(INDEX(xl_language[name],MATCH(ROW()-1,xl_search_language2[index],0)),"")</f>
        <v>Tajik (Cyrillic, Tajikistan)</v>
      </c>
      <c r="O192" s="18"/>
      <c r="P192" s="18">
        <f ca="1">IF(ISNUMBER(SEARCH(ps_search_language3,INDEX(xl_language[name],ROW()-1))),MAX(INDIRECT(ADDRESS(1,COLUMN())&amp;":"&amp;ADDRESS(ROW()-1,COLUMN())))+1,"")</f>
        <v>191</v>
      </c>
      <c r="Q192" s="18" t="str">
        <f ca="1">IFERROR(INDEX(xl_language[name],MATCH(ROW()-1,xl_search_language3[index],0)),"")</f>
        <v>Tajik (Cyrillic, Tajikistan)</v>
      </c>
      <c r="R192" s="18"/>
      <c r="S192" s="18">
        <f ca="1">IF(ISNUMBER(SEARCH(ps_search_language4,INDEX(xl_language[name],ROW()-1))),MAX(INDIRECT(ADDRESS(1,COLUMN())&amp;":"&amp;ADDRESS(ROW()-1,COLUMN())))+1,"")</f>
        <v>191</v>
      </c>
      <c r="T192" s="18" t="str">
        <f ca="1">IFERROR(INDEX(xl_language[name],MATCH(ROW()-1,xl_search_language4[index],0)),"")</f>
        <v>Tajik (Cyrillic, Tajikistan)</v>
      </c>
      <c r="U192" s="18"/>
      <c r="V192" s="18">
        <f ca="1">IF(ISNUMBER(SEARCH(ps_search_language5,INDEX(xl_language[name],ROW()-1))),MAX(INDIRECT(ADDRESS(1,COLUMN())&amp;":"&amp;ADDRESS(ROW()-1,COLUMN())))+1,"")</f>
        <v>191</v>
      </c>
      <c r="W192" s="18" t="str">
        <f ca="1">IFERROR(INDEX(xl_language[name],MATCH(ROW()-1,xl_search_language5[index],0)),"")</f>
        <v>Tajik (Cyrillic, Tajikistan)</v>
      </c>
      <c r="X192" s="18"/>
      <c r="Y192" s="18">
        <f ca="1">IF(ISNUMBER(SEARCH(ps_search_language6,INDEX(xl_language[name],ROW()-1))),MAX(INDIRECT(ADDRESS(1,COLUMN())&amp;":"&amp;ADDRESS(ROW()-1,COLUMN())))+1,"")</f>
        <v>191</v>
      </c>
      <c r="Z192" s="18" t="str">
        <f ca="1">IFERROR(INDEX(xl_language[name],MATCH(ROW()-1,xl_search_language6[index],0)),"")</f>
        <v>Tajik (Cyrillic, Tajikistan)</v>
      </c>
      <c r="AA192" s="18"/>
      <c r="AB192" s="18">
        <f ca="1">IF(ISNUMBER(SEARCH(ps_search_language7,INDEX(xl_language[name],ROW()-1))),MAX(INDIRECT(ADDRESS(1,COLUMN())&amp;":"&amp;ADDRESS(ROW()-1,COLUMN())))+1,"")</f>
        <v>191</v>
      </c>
      <c r="AC192" s="18" t="str">
        <f ca="1">IFERROR(INDEX(xl_language[name],MATCH(ROW()-1,xl_search_language7[index],0)),"")</f>
        <v>Tajik (Cyrillic, Tajikistan)</v>
      </c>
      <c r="AD192" s="18"/>
      <c r="AE192" s="18">
        <f ca="1">IF(ISNUMBER(SEARCH(ps_search_language8,INDEX(xl_language[name],ROW()-1))),MAX(INDIRECT(ADDRESS(1,COLUMN())&amp;":"&amp;ADDRESS(ROW()-1,COLUMN())))+1,"")</f>
        <v>191</v>
      </c>
      <c r="AF192" s="18" t="str">
        <f ca="1">IFERROR(INDEX(xl_language[name],MATCH(ROW()-1,xl_search_language8[index],0)),"")</f>
        <v>Tajik (Cyrillic, Tajikistan)</v>
      </c>
      <c r="AG192" s="18"/>
      <c r="AH192" s="18"/>
      <c r="AI192" s="18"/>
      <c r="AJ192" s="18"/>
      <c r="AK192" s="18"/>
      <c r="AL192" s="18"/>
      <c r="AM192" s="18"/>
    </row>
    <row r="193" spans="1:39">
      <c r="A193" s="18">
        <f ca="1">IF(ISNUMBER(SEARCH(ps_search_adnowcategory,INDEX(xl_project_category[address],ROW()-1))),MAX(INDIRECT(ADDRESS(1,COLUMN())&amp;":"&amp;ADDRESS(ROW()-1,COLUMN())))+1,"")</f>
        <v>192</v>
      </c>
      <c r="B193" s="18" t="str">
        <f ca="1">IFERROR(INDEX(xl_project_category[address],MATCH(ROW()-1,xl_search_adnowcategory[index],0)),"")</f>
        <v>Non FMCG\Durables\Technology\Computers\Hardware (Computers)\Laptops/PCs/Servers</v>
      </c>
      <c r="C193" s="18"/>
      <c r="D193" s="18">
        <f t="shared" ca="1" si="4"/>
        <v>192</v>
      </c>
      <c r="E193" s="18" t="str">
        <f ca="1">IFERROR(INDEX(nr_ad_client_name,MATCH(ROW()-1,xl_search_adnowclientname[index],0)),"")</f>
        <v>Bankowy</v>
      </c>
      <c r="F193" s="18"/>
      <c r="G193" s="18" t="str">
        <f t="shared" ca="1" si="5"/>
        <v/>
      </c>
      <c r="H193" s="18" t="str">
        <f ca="1">IFERROR(INDEX(nr_ad_country,MATCH(ROW()-1,xl_search_adnowcountry[index],0)),"")</f>
        <v/>
      </c>
      <c r="I193" s="18"/>
      <c r="J193" s="18" t="str">
        <f ca="1">IF(ISNUMBER(SEARCH(ps_search_country_name,INDEX(xl_country[name],ROW()-1))),MAX(INDIRECT(ADDRESS(1,COLUMN())&amp;":"&amp;ADDRESS(ROW()-1,COLUMN())))+1,"")</f>
        <v/>
      </c>
      <c r="K193" s="18" t="str">
        <f ca="1">IFERROR(INDEX(xl_country[name],MATCH(ROW()-1,xl_search_country[index],0)),"")</f>
        <v/>
      </c>
      <c r="L193" s="18"/>
      <c r="M193" s="18">
        <f ca="1">IF(ISNUMBER(SEARCH(ps_search_language2,INDEX(xl_language[name],ROW()-1))),MAX(INDIRECT(ADDRESS(1,COLUMN())&amp;":"&amp;ADDRESS(ROW()-1,COLUMN())))+1,"")</f>
        <v>192</v>
      </c>
      <c r="N193" s="18" t="str">
        <f ca="1">IFERROR(INDEX(xl_language[name],MATCH(ROW()-1,xl_search_language2[index],0)),"")</f>
        <v>Tamazight (Latin, Algeria)</v>
      </c>
      <c r="O193" s="18"/>
      <c r="P193" s="18">
        <f ca="1">IF(ISNUMBER(SEARCH(ps_search_language3,INDEX(xl_language[name],ROW()-1))),MAX(INDIRECT(ADDRESS(1,COLUMN())&amp;":"&amp;ADDRESS(ROW()-1,COLUMN())))+1,"")</f>
        <v>192</v>
      </c>
      <c r="Q193" s="18" t="str">
        <f ca="1">IFERROR(INDEX(xl_language[name],MATCH(ROW()-1,xl_search_language3[index],0)),"")</f>
        <v>Tamazight (Latin, Algeria)</v>
      </c>
      <c r="R193" s="18"/>
      <c r="S193" s="18">
        <f ca="1">IF(ISNUMBER(SEARCH(ps_search_language4,INDEX(xl_language[name],ROW()-1))),MAX(INDIRECT(ADDRESS(1,COLUMN())&amp;":"&amp;ADDRESS(ROW()-1,COLUMN())))+1,"")</f>
        <v>192</v>
      </c>
      <c r="T193" s="18" t="str">
        <f ca="1">IFERROR(INDEX(xl_language[name],MATCH(ROW()-1,xl_search_language4[index],0)),"")</f>
        <v>Tamazight (Latin, Algeria)</v>
      </c>
      <c r="U193" s="18"/>
      <c r="V193" s="18">
        <f ca="1">IF(ISNUMBER(SEARCH(ps_search_language5,INDEX(xl_language[name],ROW()-1))),MAX(INDIRECT(ADDRESS(1,COLUMN())&amp;":"&amp;ADDRESS(ROW()-1,COLUMN())))+1,"")</f>
        <v>192</v>
      </c>
      <c r="W193" s="18" t="str">
        <f ca="1">IFERROR(INDEX(xl_language[name],MATCH(ROW()-1,xl_search_language5[index],0)),"")</f>
        <v>Tamazight (Latin, Algeria)</v>
      </c>
      <c r="X193" s="18"/>
      <c r="Y193" s="18">
        <f ca="1">IF(ISNUMBER(SEARCH(ps_search_language6,INDEX(xl_language[name],ROW()-1))),MAX(INDIRECT(ADDRESS(1,COLUMN())&amp;":"&amp;ADDRESS(ROW()-1,COLUMN())))+1,"")</f>
        <v>192</v>
      </c>
      <c r="Z193" s="18" t="str">
        <f ca="1">IFERROR(INDEX(xl_language[name],MATCH(ROW()-1,xl_search_language6[index],0)),"")</f>
        <v>Tamazight (Latin, Algeria)</v>
      </c>
      <c r="AA193" s="18"/>
      <c r="AB193" s="18">
        <f ca="1">IF(ISNUMBER(SEARCH(ps_search_language7,INDEX(xl_language[name],ROW()-1))),MAX(INDIRECT(ADDRESS(1,COLUMN())&amp;":"&amp;ADDRESS(ROW()-1,COLUMN())))+1,"")</f>
        <v>192</v>
      </c>
      <c r="AC193" s="18" t="str">
        <f ca="1">IFERROR(INDEX(xl_language[name],MATCH(ROW()-1,xl_search_language7[index],0)),"")</f>
        <v>Tamazight (Latin, Algeria)</v>
      </c>
      <c r="AD193" s="18"/>
      <c r="AE193" s="18">
        <f ca="1">IF(ISNUMBER(SEARCH(ps_search_language8,INDEX(xl_language[name],ROW()-1))),MAX(INDIRECT(ADDRESS(1,COLUMN())&amp;":"&amp;ADDRESS(ROW()-1,COLUMN())))+1,"")</f>
        <v>192</v>
      </c>
      <c r="AF193" s="18" t="str">
        <f ca="1">IFERROR(INDEX(xl_language[name],MATCH(ROW()-1,xl_search_language8[index],0)),"")</f>
        <v>Tamazight (Latin, Algeria)</v>
      </c>
      <c r="AG193" s="18"/>
      <c r="AH193" s="18"/>
      <c r="AI193" s="18"/>
      <c r="AJ193" s="18"/>
      <c r="AK193" s="18"/>
      <c r="AL193" s="18"/>
      <c r="AM193" s="18"/>
    </row>
    <row r="194" spans="1:39">
      <c r="A194" s="18">
        <f ca="1">IF(ISNUMBER(SEARCH(ps_search_adnowcategory,INDEX(xl_project_category[address],ROW()-1))),MAX(INDIRECT(ADDRESS(1,COLUMN())&amp;":"&amp;ADDRESS(ROW()-1,COLUMN())))+1,"")</f>
        <v>193</v>
      </c>
      <c r="B194" s="18" t="str">
        <f ca="1">IFERROR(INDEX(xl_project_category[address],MATCH(ROW()-1,xl_search_adnowcategory[index],0)),"")</f>
        <v>Non FMCG\Durables\Technology\Computers\Hardware (Computers)\Printers and Peripherals</v>
      </c>
      <c r="C194" s="18"/>
      <c r="D194" s="18">
        <f t="shared" ref="D194:D257" ca="1" si="6">IF(ISNUMBER(SEARCH(ps_search_adnowclientname,INDEX(nr_ad_client_name,ROW()-1))),MAX(INDIRECT(ADDRESS(1,COLUMN())&amp;":"&amp;ADDRESS(ROW()-1,COLUMN())))+1,"")</f>
        <v>193</v>
      </c>
      <c r="E194" s="18" t="str">
        <f ca="1">IFERROR(INDEX(nr_ad_client_name,MATCH(ROW()-1,xl_search_adnowclientname[index],0)),"")</f>
        <v>Banque Populaire</v>
      </c>
      <c r="F194" s="18"/>
      <c r="G194" s="18" t="str">
        <f t="shared" ref="G194:G257" ca="1" si="7">IF(ISNUMBER(SEARCH(ps_search_adnowcountry,INDEX(nr_ad_country,ROW()-1))),MAX(INDIRECT(ADDRESS(1,COLUMN())&amp;":"&amp;ADDRESS(ROW()-1,COLUMN())))+1,"")</f>
        <v/>
      </c>
      <c r="H194" s="18" t="str">
        <f ca="1">IFERROR(INDEX(nr_ad_country,MATCH(ROW()-1,xl_search_adnowcountry[index],0)),"")</f>
        <v/>
      </c>
      <c r="I194" s="18"/>
      <c r="J194" s="18" t="str">
        <f ca="1">IF(ISNUMBER(SEARCH(ps_search_country_name,INDEX(xl_country[name],ROW()-1))),MAX(INDIRECT(ADDRESS(1,COLUMN())&amp;":"&amp;ADDRESS(ROW()-1,COLUMN())))+1,"")</f>
        <v/>
      </c>
      <c r="K194" s="18" t="str">
        <f ca="1">IFERROR(INDEX(xl_country[name],MATCH(ROW()-1,xl_search_country[index],0)),"")</f>
        <v/>
      </c>
      <c r="L194" s="18"/>
      <c r="M194" s="18">
        <f ca="1">IF(ISNUMBER(SEARCH(ps_search_language2,INDEX(xl_language[name],ROW()-1))),MAX(INDIRECT(ADDRESS(1,COLUMN())&amp;":"&amp;ADDRESS(ROW()-1,COLUMN())))+1,"")</f>
        <v>193</v>
      </c>
      <c r="N194" s="18" t="str">
        <f ca="1">IFERROR(INDEX(xl_language[name],MATCH(ROW()-1,xl_search_language2[index],0)),"")</f>
        <v>Tamil (India)</v>
      </c>
      <c r="O194" s="18"/>
      <c r="P194" s="18">
        <f ca="1">IF(ISNUMBER(SEARCH(ps_search_language3,INDEX(xl_language[name],ROW()-1))),MAX(INDIRECT(ADDRESS(1,COLUMN())&amp;":"&amp;ADDRESS(ROW()-1,COLUMN())))+1,"")</f>
        <v>193</v>
      </c>
      <c r="Q194" s="18" t="str">
        <f ca="1">IFERROR(INDEX(xl_language[name],MATCH(ROW()-1,xl_search_language3[index],0)),"")</f>
        <v>Tamil (India)</v>
      </c>
      <c r="R194" s="18"/>
      <c r="S194" s="18">
        <f ca="1">IF(ISNUMBER(SEARCH(ps_search_language4,INDEX(xl_language[name],ROW()-1))),MAX(INDIRECT(ADDRESS(1,COLUMN())&amp;":"&amp;ADDRESS(ROW()-1,COLUMN())))+1,"")</f>
        <v>193</v>
      </c>
      <c r="T194" s="18" t="str">
        <f ca="1">IFERROR(INDEX(xl_language[name],MATCH(ROW()-1,xl_search_language4[index],0)),"")</f>
        <v>Tamil (India)</v>
      </c>
      <c r="U194" s="18"/>
      <c r="V194" s="18">
        <f ca="1">IF(ISNUMBER(SEARCH(ps_search_language5,INDEX(xl_language[name],ROW()-1))),MAX(INDIRECT(ADDRESS(1,COLUMN())&amp;":"&amp;ADDRESS(ROW()-1,COLUMN())))+1,"")</f>
        <v>193</v>
      </c>
      <c r="W194" s="18" t="str">
        <f ca="1">IFERROR(INDEX(xl_language[name],MATCH(ROW()-1,xl_search_language5[index],0)),"")</f>
        <v>Tamil (India)</v>
      </c>
      <c r="X194" s="18"/>
      <c r="Y194" s="18">
        <f ca="1">IF(ISNUMBER(SEARCH(ps_search_language6,INDEX(xl_language[name],ROW()-1))),MAX(INDIRECT(ADDRESS(1,COLUMN())&amp;":"&amp;ADDRESS(ROW()-1,COLUMN())))+1,"")</f>
        <v>193</v>
      </c>
      <c r="Z194" s="18" t="str">
        <f ca="1">IFERROR(INDEX(xl_language[name],MATCH(ROW()-1,xl_search_language6[index],0)),"")</f>
        <v>Tamil (India)</v>
      </c>
      <c r="AA194" s="18"/>
      <c r="AB194" s="18">
        <f ca="1">IF(ISNUMBER(SEARCH(ps_search_language7,INDEX(xl_language[name],ROW()-1))),MAX(INDIRECT(ADDRESS(1,COLUMN())&amp;":"&amp;ADDRESS(ROW()-1,COLUMN())))+1,"")</f>
        <v>193</v>
      </c>
      <c r="AC194" s="18" t="str">
        <f ca="1">IFERROR(INDEX(xl_language[name],MATCH(ROW()-1,xl_search_language7[index],0)),"")</f>
        <v>Tamil (India)</v>
      </c>
      <c r="AD194" s="18"/>
      <c r="AE194" s="18">
        <f ca="1">IF(ISNUMBER(SEARCH(ps_search_language8,INDEX(xl_language[name],ROW()-1))),MAX(INDIRECT(ADDRESS(1,COLUMN())&amp;":"&amp;ADDRESS(ROW()-1,COLUMN())))+1,"")</f>
        <v>193</v>
      </c>
      <c r="AF194" s="18" t="str">
        <f ca="1">IFERROR(INDEX(xl_language[name],MATCH(ROW()-1,xl_search_language8[index],0)),"")</f>
        <v>Tamil (India)</v>
      </c>
      <c r="AG194" s="18"/>
      <c r="AH194" s="18"/>
      <c r="AI194" s="18"/>
      <c r="AJ194" s="18"/>
      <c r="AK194" s="18"/>
      <c r="AL194" s="18"/>
      <c r="AM194" s="18"/>
    </row>
    <row r="195" spans="1:39">
      <c r="A195" s="18">
        <f ca="1">IF(ISNUMBER(SEARCH(ps_search_adnowcategory,INDEX(xl_project_category[address],ROW()-1))),MAX(INDIRECT(ADDRESS(1,COLUMN())&amp;":"&amp;ADDRESS(ROW()-1,COLUMN())))+1,"")</f>
        <v>194</v>
      </c>
      <c r="B195" s="18" t="str">
        <f ca="1">IFERROR(INDEX(xl_project_category[address],MATCH(ROW()-1,xl_search_adnowcategory[index],0)),"")</f>
        <v>Non FMCG\Durables\Technology\Computers\Software (Computers)</v>
      </c>
      <c r="C195" s="18"/>
      <c r="D195" s="18">
        <f t="shared" ca="1" si="6"/>
        <v>194</v>
      </c>
      <c r="E195" s="18" t="str">
        <f ca="1">IFERROR(INDEX(nr_ad_client_name,MATCH(ROW()-1,xl_search_adnowclientname[index],0)),"")</f>
        <v>Barber Foods</v>
      </c>
      <c r="F195" s="18"/>
      <c r="G195" s="18" t="str">
        <f t="shared" ca="1" si="7"/>
        <v/>
      </c>
      <c r="H195" s="18" t="str">
        <f ca="1">IFERROR(INDEX(nr_ad_country,MATCH(ROW()-1,xl_search_adnowcountry[index],0)),"")</f>
        <v/>
      </c>
      <c r="I195" s="18"/>
      <c r="J195" s="18" t="str">
        <f ca="1">IF(ISNUMBER(SEARCH(ps_search_country_name,INDEX(xl_country[name],ROW()-1))),MAX(INDIRECT(ADDRESS(1,COLUMN())&amp;":"&amp;ADDRESS(ROW()-1,COLUMN())))+1,"")</f>
        <v/>
      </c>
      <c r="K195" s="18" t="str">
        <f ca="1">IFERROR(INDEX(xl_country[name],MATCH(ROW()-1,xl_search_country[index],0)),"")</f>
        <v/>
      </c>
      <c r="L195" s="18"/>
      <c r="M195" s="18">
        <f ca="1">IF(ISNUMBER(SEARCH(ps_search_language2,INDEX(xl_language[name],ROW()-1))),MAX(INDIRECT(ADDRESS(1,COLUMN())&amp;":"&amp;ADDRESS(ROW()-1,COLUMN())))+1,"")</f>
        <v>194</v>
      </c>
      <c r="N195" s="18" t="str">
        <f ca="1">IFERROR(INDEX(xl_language[name],MATCH(ROW()-1,xl_search_language2[index],0)),"")</f>
        <v>Tatar (Russia)</v>
      </c>
      <c r="O195" s="18"/>
      <c r="P195" s="18">
        <f ca="1">IF(ISNUMBER(SEARCH(ps_search_language3,INDEX(xl_language[name],ROW()-1))),MAX(INDIRECT(ADDRESS(1,COLUMN())&amp;":"&amp;ADDRESS(ROW()-1,COLUMN())))+1,"")</f>
        <v>194</v>
      </c>
      <c r="Q195" s="18" t="str">
        <f ca="1">IFERROR(INDEX(xl_language[name],MATCH(ROW()-1,xl_search_language3[index],0)),"")</f>
        <v>Tatar (Russia)</v>
      </c>
      <c r="R195" s="18"/>
      <c r="S195" s="18">
        <f ca="1">IF(ISNUMBER(SEARCH(ps_search_language4,INDEX(xl_language[name],ROW()-1))),MAX(INDIRECT(ADDRESS(1,COLUMN())&amp;":"&amp;ADDRESS(ROW()-1,COLUMN())))+1,"")</f>
        <v>194</v>
      </c>
      <c r="T195" s="18" t="str">
        <f ca="1">IFERROR(INDEX(xl_language[name],MATCH(ROW()-1,xl_search_language4[index],0)),"")</f>
        <v>Tatar (Russia)</v>
      </c>
      <c r="U195" s="18"/>
      <c r="V195" s="18">
        <f ca="1">IF(ISNUMBER(SEARCH(ps_search_language5,INDEX(xl_language[name],ROW()-1))),MAX(INDIRECT(ADDRESS(1,COLUMN())&amp;":"&amp;ADDRESS(ROW()-1,COLUMN())))+1,"")</f>
        <v>194</v>
      </c>
      <c r="W195" s="18" t="str">
        <f ca="1">IFERROR(INDEX(xl_language[name],MATCH(ROW()-1,xl_search_language5[index],0)),"")</f>
        <v>Tatar (Russia)</v>
      </c>
      <c r="X195" s="18"/>
      <c r="Y195" s="18">
        <f ca="1">IF(ISNUMBER(SEARCH(ps_search_language6,INDEX(xl_language[name],ROW()-1))),MAX(INDIRECT(ADDRESS(1,COLUMN())&amp;":"&amp;ADDRESS(ROW()-1,COLUMN())))+1,"")</f>
        <v>194</v>
      </c>
      <c r="Z195" s="18" t="str">
        <f ca="1">IFERROR(INDEX(xl_language[name],MATCH(ROW()-1,xl_search_language6[index],0)),"")</f>
        <v>Tatar (Russia)</v>
      </c>
      <c r="AA195" s="18"/>
      <c r="AB195" s="18">
        <f ca="1">IF(ISNUMBER(SEARCH(ps_search_language7,INDEX(xl_language[name],ROW()-1))),MAX(INDIRECT(ADDRESS(1,COLUMN())&amp;":"&amp;ADDRESS(ROW()-1,COLUMN())))+1,"")</f>
        <v>194</v>
      </c>
      <c r="AC195" s="18" t="str">
        <f ca="1">IFERROR(INDEX(xl_language[name],MATCH(ROW()-1,xl_search_language7[index],0)),"")</f>
        <v>Tatar (Russia)</v>
      </c>
      <c r="AD195" s="18"/>
      <c r="AE195" s="18">
        <f ca="1">IF(ISNUMBER(SEARCH(ps_search_language8,INDEX(xl_language[name],ROW()-1))),MAX(INDIRECT(ADDRESS(1,COLUMN())&amp;":"&amp;ADDRESS(ROW()-1,COLUMN())))+1,"")</f>
        <v>194</v>
      </c>
      <c r="AF195" s="18" t="str">
        <f ca="1">IFERROR(INDEX(xl_language[name],MATCH(ROW()-1,xl_search_language8[index],0)),"")</f>
        <v>Tatar (Russia)</v>
      </c>
      <c r="AG195" s="18"/>
      <c r="AH195" s="18"/>
      <c r="AI195" s="18"/>
      <c r="AJ195" s="18"/>
      <c r="AK195" s="18"/>
      <c r="AL195" s="18"/>
      <c r="AM195" s="18"/>
    </row>
    <row r="196" spans="1:39">
      <c r="A196" s="18">
        <f ca="1">IF(ISNUMBER(SEARCH(ps_search_adnowcategory,INDEX(xl_project_category[address],ROW()-1))),MAX(INDIRECT(ADDRESS(1,COLUMN())&amp;":"&amp;ADDRESS(ROW()-1,COLUMN())))+1,"")</f>
        <v>195</v>
      </c>
      <c r="B196" s="18" t="str">
        <f ca="1">IFERROR(INDEX(xl_project_category[address],MATCH(ROW()-1,xl_search_adnowcategory[index],0)),"")</f>
        <v>Non FMCG\Durables\Technology\Computers\Software (Computers)\Operating Systems</v>
      </c>
      <c r="C196" s="18"/>
      <c r="D196" s="18">
        <f t="shared" ca="1" si="6"/>
        <v>195</v>
      </c>
      <c r="E196" s="18" t="str">
        <f ca="1">IFERROR(INDEX(nr_ad_client_name,MATCH(ROW()-1,xl_search_adnowclientname[index],0)),"")</f>
        <v>Barclays Bank</v>
      </c>
      <c r="F196" s="18"/>
      <c r="G196" s="18" t="str">
        <f t="shared" ca="1" si="7"/>
        <v/>
      </c>
      <c r="H196" s="18" t="str">
        <f ca="1">IFERROR(INDEX(nr_ad_country,MATCH(ROW()-1,xl_search_adnowcountry[index],0)),"")</f>
        <v/>
      </c>
      <c r="I196" s="18"/>
      <c r="J196" s="18" t="str">
        <f ca="1">IF(ISNUMBER(SEARCH(ps_search_country_name,INDEX(xl_country[name],ROW()-1))),MAX(INDIRECT(ADDRESS(1,COLUMN())&amp;":"&amp;ADDRESS(ROW()-1,COLUMN())))+1,"")</f>
        <v/>
      </c>
      <c r="K196" s="18" t="str">
        <f ca="1">IFERROR(INDEX(xl_country[name],MATCH(ROW()-1,xl_search_country[index],0)),"")</f>
        <v/>
      </c>
      <c r="L196" s="18"/>
      <c r="M196" s="18">
        <f ca="1">IF(ISNUMBER(SEARCH(ps_search_language2,INDEX(xl_language[name],ROW()-1))),MAX(INDIRECT(ADDRESS(1,COLUMN())&amp;":"&amp;ADDRESS(ROW()-1,COLUMN())))+1,"")</f>
        <v>195</v>
      </c>
      <c r="N196" s="18" t="str">
        <f ca="1">IFERROR(INDEX(xl_language[name],MATCH(ROW()-1,xl_search_language2[index],0)),"")</f>
        <v>Telugu (India)</v>
      </c>
      <c r="O196" s="18"/>
      <c r="P196" s="18">
        <f ca="1">IF(ISNUMBER(SEARCH(ps_search_language3,INDEX(xl_language[name],ROW()-1))),MAX(INDIRECT(ADDRESS(1,COLUMN())&amp;":"&amp;ADDRESS(ROW()-1,COLUMN())))+1,"")</f>
        <v>195</v>
      </c>
      <c r="Q196" s="18" t="str">
        <f ca="1">IFERROR(INDEX(xl_language[name],MATCH(ROW()-1,xl_search_language3[index],0)),"")</f>
        <v>Telugu (India)</v>
      </c>
      <c r="R196" s="18"/>
      <c r="S196" s="18">
        <f ca="1">IF(ISNUMBER(SEARCH(ps_search_language4,INDEX(xl_language[name],ROW()-1))),MAX(INDIRECT(ADDRESS(1,COLUMN())&amp;":"&amp;ADDRESS(ROW()-1,COLUMN())))+1,"")</f>
        <v>195</v>
      </c>
      <c r="T196" s="18" t="str">
        <f ca="1">IFERROR(INDEX(xl_language[name],MATCH(ROW()-1,xl_search_language4[index],0)),"")</f>
        <v>Telugu (India)</v>
      </c>
      <c r="U196" s="18"/>
      <c r="V196" s="18">
        <f ca="1">IF(ISNUMBER(SEARCH(ps_search_language5,INDEX(xl_language[name],ROW()-1))),MAX(INDIRECT(ADDRESS(1,COLUMN())&amp;":"&amp;ADDRESS(ROW()-1,COLUMN())))+1,"")</f>
        <v>195</v>
      </c>
      <c r="W196" s="18" t="str">
        <f ca="1">IFERROR(INDEX(xl_language[name],MATCH(ROW()-1,xl_search_language5[index],0)),"")</f>
        <v>Telugu (India)</v>
      </c>
      <c r="X196" s="18"/>
      <c r="Y196" s="18">
        <f ca="1">IF(ISNUMBER(SEARCH(ps_search_language6,INDEX(xl_language[name],ROW()-1))),MAX(INDIRECT(ADDRESS(1,COLUMN())&amp;":"&amp;ADDRESS(ROW()-1,COLUMN())))+1,"")</f>
        <v>195</v>
      </c>
      <c r="Z196" s="18" t="str">
        <f ca="1">IFERROR(INDEX(xl_language[name],MATCH(ROW()-1,xl_search_language6[index],0)),"")</f>
        <v>Telugu (India)</v>
      </c>
      <c r="AA196" s="18"/>
      <c r="AB196" s="18">
        <f ca="1">IF(ISNUMBER(SEARCH(ps_search_language7,INDEX(xl_language[name],ROW()-1))),MAX(INDIRECT(ADDRESS(1,COLUMN())&amp;":"&amp;ADDRESS(ROW()-1,COLUMN())))+1,"")</f>
        <v>195</v>
      </c>
      <c r="AC196" s="18" t="str">
        <f ca="1">IFERROR(INDEX(xl_language[name],MATCH(ROW()-1,xl_search_language7[index],0)),"")</f>
        <v>Telugu (India)</v>
      </c>
      <c r="AD196" s="18"/>
      <c r="AE196" s="18">
        <f ca="1">IF(ISNUMBER(SEARCH(ps_search_language8,INDEX(xl_language[name],ROW()-1))),MAX(INDIRECT(ADDRESS(1,COLUMN())&amp;":"&amp;ADDRESS(ROW()-1,COLUMN())))+1,"")</f>
        <v>195</v>
      </c>
      <c r="AF196" s="18" t="str">
        <f ca="1">IFERROR(INDEX(xl_language[name],MATCH(ROW()-1,xl_search_language8[index],0)),"")</f>
        <v>Telugu (India)</v>
      </c>
      <c r="AG196" s="18"/>
      <c r="AH196" s="18"/>
      <c r="AI196" s="18"/>
      <c r="AJ196" s="18"/>
      <c r="AK196" s="18"/>
      <c r="AL196" s="18"/>
      <c r="AM196" s="18"/>
    </row>
    <row r="197" spans="1:39">
      <c r="A197" s="18">
        <f ca="1">IF(ISNUMBER(SEARCH(ps_search_adnowcategory,INDEX(xl_project_category[address],ROW()-1))),MAX(INDIRECT(ADDRESS(1,COLUMN())&amp;":"&amp;ADDRESS(ROW()-1,COLUMN())))+1,"")</f>
        <v>196</v>
      </c>
      <c r="B197" s="18" t="str">
        <f ca="1">IFERROR(INDEX(xl_project_category[address],MATCH(ROW()-1,xl_search_adnowcategory[index],0)),"")</f>
        <v>Non FMCG\Durables\Technology\Gaming</v>
      </c>
      <c r="C197" s="18"/>
      <c r="D197" s="18">
        <f t="shared" ca="1" si="6"/>
        <v>196</v>
      </c>
      <c r="E197" s="18" t="str">
        <f ca="1">IFERROR(INDEX(nr_ad_client_name,MATCH(ROW()-1,xl_search_adnowclientname[index],0)),"")</f>
        <v>Barton Brands</v>
      </c>
      <c r="F197" s="18"/>
      <c r="G197" s="18" t="str">
        <f t="shared" ca="1" si="7"/>
        <v/>
      </c>
      <c r="H197" s="18" t="str">
        <f ca="1">IFERROR(INDEX(nr_ad_country,MATCH(ROW()-1,xl_search_adnowcountry[index],0)),"")</f>
        <v/>
      </c>
      <c r="I197" s="18"/>
      <c r="J197" s="18" t="str">
        <f ca="1">IF(ISNUMBER(SEARCH(ps_search_country_name,INDEX(xl_country[name],ROW()-1))),MAX(INDIRECT(ADDRESS(1,COLUMN())&amp;":"&amp;ADDRESS(ROW()-1,COLUMN())))+1,"")</f>
        <v/>
      </c>
      <c r="K197" s="18" t="str">
        <f ca="1">IFERROR(INDEX(xl_country[name],MATCH(ROW()-1,xl_search_country[index],0)),"")</f>
        <v/>
      </c>
      <c r="L197" s="18"/>
      <c r="M197" s="18">
        <f ca="1">IF(ISNUMBER(SEARCH(ps_search_language2,INDEX(xl_language[name],ROW()-1))),MAX(INDIRECT(ADDRESS(1,COLUMN())&amp;":"&amp;ADDRESS(ROW()-1,COLUMN())))+1,"")</f>
        <v>196</v>
      </c>
      <c r="N197" s="18" t="str">
        <f ca="1">IFERROR(INDEX(xl_language[name],MATCH(ROW()-1,xl_search_language2[index],0)),"")</f>
        <v>Thai (Thailand)</v>
      </c>
      <c r="O197" s="18"/>
      <c r="P197" s="18">
        <f ca="1">IF(ISNUMBER(SEARCH(ps_search_language3,INDEX(xl_language[name],ROW()-1))),MAX(INDIRECT(ADDRESS(1,COLUMN())&amp;":"&amp;ADDRESS(ROW()-1,COLUMN())))+1,"")</f>
        <v>196</v>
      </c>
      <c r="Q197" s="18" t="str">
        <f ca="1">IFERROR(INDEX(xl_language[name],MATCH(ROW()-1,xl_search_language3[index],0)),"")</f>
        <v>Thai (Thailand)</v>
      </c>
      <c r="R197" s="18"/>
      <c r="S197" s="18">
        <f ca="1">IF(ISNUMBER(SEARCH(ps_search_language4,INDEX(xl_language[name],ROW()-1))),MAX(INDIRECT(ADDRESS(1,COLUMN())&amp;":"&amp;ADDRESS(ROW()-1,COLUMN())))+1,"")</f>
        <v>196</v>
      </c>
      <c r="T197" s="18" t="str">
        <f ca="1">IFERROR(INDEX(xl_language[name],MATCH(ROW()-1,xl_search_language4[index],0)),"")</f>
        <v>Thai (Thailand)</v>
      </c>
      <c r="U197" s="18"/>
      <c r="V197" s="18">
        <f ca="1">IF(ISNUMBER(SEARCH(ps_search_language5,INDEX(xl_language[name],ROW()-1))),MAX(INDIRECT(ADDRESS(1,COLUMN())&amp;":"&amp;ADDRESS(ROW()-1,COLUMN())))+1,"")</f>
        <v>196</v>
      </c>
      <c r="W197" s="18" t="str">
        <f ca="1">IFERROR(INDEX(xl_language[name],MATCH(ROW()-1,xl_search_language5[index],0)),"")</f>
        <v>Thai (Thailand)</v>
      </c>
      <c r="X197" s="18"/>
      <c r="Y197" s="18">
        <f ca="1">IF(ISNUMBER(SEARCH(ps_search_language6,INDEX(xl_language[name],ROW()-1))),MAX(INDIRECT(ADDRESS(1,COLUMN())&amp;":"&amp;ADDRESS(ROW()-1,COLUMN())))+1,"")</f>
        <v>196</v>
      </c>
      <c r="Z197" s="18" t="str">
        <f ca="1">IFERROR(INDEX(xl_language[name],MATCH(ROW()-1,xl_search_language6[index],0)),"")</f>
        <v>Thai (Thailand)</v>
      </c>
      <c r="AA197" s="18"/>
      <c r="AB197" s="18">
        <f ca="1">IF(ISNUMBER(SEARCH(ps_search_language7,INDEX(xl_language[name],ROW()-1))),MAX(INDIRECT(ADDRESS(1,COLUMN())&amp;":"&amp;ADDRESS(ROW()-1,COLUMN())))+1,"")</f>
        <v>196</v>
      </c>
      <c r="AC197" s="18" t="str">
        <f ca="1">IFERROR(INDEX(xl_language[name],MATCH(ROW()-1,xl_search_language7[index],0)),"")</f>
        <v>Thai (Thailand)</v>
      </c>
      <c r="AD197" s="18"/>
      <c r="AE197" s="18">
        <f ca="1">IF(ISNUMBER(SEARCH(ps_search_language8,INDEX(xl_language[name],ROW()-1))),MAX(INDIRECT(ADDRESS(1,COLUMN())&amp;":"&amp;ADDRESS(ROW()-1,COLUMN())))+1,"")</f>
        <v>196</v>
      </c>
      <c r="AF197" s="18" t="str">
        <f ca="1">IFERROR(INDEX(xl_language[name],MATCH(ROW()-1,xl_search_language8[index],0)),"")</f>
        <v>Thai (Thailand)</v>
      </c>
      <c r="AG197" s="18"/>
      <c r="AH197" s="18"/>
      <c r="AI197" s="18"/>
      <c r="AJ197" s="18"/>
      <c r="AK197" s="18"/>
      <c r="AL197" s="18"/>
      <c r="AM197" s="18"/>
    </row>
    <row r="198" spans="1:39">
      <c r="A198" s="18">
        <f ca="1">IF(ISNUMBER(SEARCH(ps_search_adnowcategory,INDEX(xl_project_category[address],ROW()-1))),MAX(INDIRECT(ADDRESS(1,COLUMN())&amp;":"&amp;ADDRESS(ROW()-1,COLUMN())))+1,"")</f>
        <v>197</v>
      </c>
      <c r="B198" s="18" t="str">
        <f ca="1">IFERROR(INDEX(xl_project_category[address],MATCH(ROW()-1,xl_search_adnowcategory[index],0)),"")</f>
        <v>Non FMCG\Durables\Technology\Gaming\Consoles</v>
      </c>
      <c r="C198" s="18"/>
      <c r="D198" s="18">
        <f t="shared" ca="1" si="6"/>
        <v>197</v>
      </c>
      <c r="E198" s="18" t="str">
        <f ca="1">IFERROR(INDEX(nr_ad_client_name,MATCH(ROW()-1,xl_search_adnowclientname[index],0)),"")</f>
        <v>Bass</v>
      </c>
      <c r="F198" s="18"/>
      <c r="G198" s="18" t="str">
        <f t="shared" ca="1" si="7"/>
        <v/>
      </c>
      <c r="H198" s="18" t="str">
        <f ca="1">IFERROR(INDEX(nr_ad_country,MATCH(ROW()-1,xl_search_adnowcountry[index],0)),"")</f>
        <v/>
      </c>
      <c r="I198" s="18"/>
      <c r="J198" s="18" t="str">
        <f ca="1">IF(ISNUMBER(SEARCH(ps_search_country_name,INDEX(xl_country[name],ROW()-1))),MAX(INDIRECT(ADDRESS(1,COLUMN())&amp;":"&amp;ADDRESS(ROW()-1,COLUMN())))+1,"")</f>
        <v/>
      </c>
      <c r="K198" s="18" t="str">
        <f ca="1">IFERROR(INDEX(xl_country[name],MATCH(ROW()-1,xl_search_country[index],0)),"")</f>
        <v/>
      </c>
      <c r="L198" s="18"/>
      <c r="M198" s="18">
        <f ca="1">IF(ISNUMBER(SEARCH(ps_search_language2,INDEX(xl_language[name],ROW()-1))),MAX(INDIRECT(ADDRESS(1,COLUMN())&amp;":"&amp;ADDRESS(ROW()-1,COLUMN())))+1,"")</f>
        <v>197</v>
      </c>
      <c r="N198" s="18" t="str">
        <f ca="1">IFERROR(INDEX(xl_language[name],MATCH(ROW()-1,xl_search_language2[index],0)),"")</f>
        <v>Tibetan (PRC)</v>
      </c>
      <c r="O198" s="18"/>
      <c r="P198" s="18">
        <f ca="1">IF(ISNUMBER(SEARCH(ps_search_language3,INDEX(xl_language[name],ROW()-1))),MAX(INDIRECT(ADDRESS(1,COLUMN())&amp;":"&amp;ADDRESS(ROW()-1,COLUMN())))+1,"")</f>
        <v>197</v>
      </c>
      <c r="Q198" s="18" t="str">
        <f ca="1">IFERROR(INDEX(xl_language[name],MATCH(ROW()-1,xl_search_language3[index],0)),"")</f>
        <v>Tibetan (PRC)</v>
      </c>
      <c r="R198" s="18"/>
      <c r="S198" s="18">
        <f ca="1">IF(ISNUMBER(SEARCH(ps_search_language4,INDEX(xl_language[name],ROW()-1))),MAX(INDIRECT(ADDRESS(1,COLUMN())&amp;":"&amp;ADDRESS(ROW()-1,COLUMN())))+1,"")</f>
        <v>197</v>
      </c>
      <c r="T198" s="18" t="str">
        <f ca="1">IFERROR(INDEX(xl_language[name],MATCH(ROW()-1,xl_search_language4[index],0)),"")</f>
        <v>Tibetan (PRC)</v>
      </c>
      <c r="U198" s="18"/>
      <c r="V198" s="18">
        <f ca="1">IF(ISNUMBER(SEARCH(ps_search_language5,INDEX(xl_language[name],ROW()-1))),MAX(INDIRECT(ADDRESS(1,COLUMN())&amp;":"&amp;ADDRESS(ROW()-1,COLUMN())))+1,"")</f>
        <v>197</v>
      </c>
      <c r="W198" s="18" t="str">
        <f ca="1">IFERROR(INDEX(xl_language[name],MATCH(ROW()-1,xl_search_language5[index],0)),"")</f>
        <v>Tibetan (PRC)</v>
      </c>
      <c r="X198" s="18"/>
      <c r="Y198" s="18">
        <f ca="1">IF(ISNUMBER(SEARCH(ps_search_language6,INDEX(xl_language[name],ROW()-1))),MAX(INDIRECT(ADDRESS(1,COLUMN())&amp;":"&amp;ADDRESS(ROW()-1,COLUMN())))+1,"")</f>
        <v>197</v>
      </c>
      <c r="Z198" s="18" t="str">
        <f ca="1">IFERROR(INDEX(xl_language[name],MATCH(ROW()-1,xl_search_language6[index],0)),"")</f>
        <v>Tibetan (PRC)</v>
      </c>
      <c r="AA198" s="18"/>
      <c r="AB198" s="18">
        <f ca="1">IF(ISNUMBER(SEARCH(ps_search_language7,INDEX(xl_language[name],ROW()-1))),MAX(INDIRECT(ADDRESS(1,COLUMN())&amp;":"&amp;ADDRESS(ROW()-1,COLUMN())))+1,"")</f>
        <v>197</v>
      </c>
      <c r="AC198" s="18" t="str">
        <f ca="1">IFERROR(INDEX(xl_language[name],MATCH(ROW()-1,xl_search_language7[index],0)),"")</f>
        <v>Tibetan (PRC)</v>
      </c>
      <c r="AD198" s="18"/>
      <c r="AE198" s="18">
        <f ca="1">IF(ISNUMBER(SEARCH(ps_search_language8,INDEX(xl_language[name],ROW()-1))),MAX(INDIRECT(ADDRESS(1,COLUMN())&amp;":"&amp;ADDRESS(ROW()-1,COLUMN())))+1,"")</f>
        <v>197</v>
      </c>
      <c r="AF198" s="18" t="str">
        <f ca="1">IFERROR(INDEX(xl_language[name],MATCH(ROW()-1,xl_search_language8[index],0)),"")</f>
        <v>Tibetan (PRC)</v>
      </c>
      <c r="AG198" s="18"/>
      <c r="AH198" s="18"/>
      <c r="AI198" s="18"/>
      <c r="AJ198" s="18"/>
      <c r="AK198" s="18"/>
      <c r="AL198" s="18"/>
      <c r="AM198" s="18"/>
    </row>
    <row r="199" spans="1:39">
      <c r="A199" s="18">
        <f ca="1">IF(ISNUMBER(SEARCH(ps_search_adnowcategory,INDEX(xl_project_category[address],ROW()-1))),MAX(INDIRECT(ADDRESS(1,COLUMN())&amp;":"&amp;ADDRESS(ROW()-1,COLUMN())))+1,"")</f>
        <v>198</v>
      </c>
      <c r="B199" s="18" t="str">
        <f ca="1">IFERROR(INDEX(xl_project_category[address],MATCH(ROW()-1,xl_search_adnowcategory[index],0)),"")</f>
        <v>Non FMCG\Durables\Technology\Gaming\Games</v>
      </c>
      <c r="C199" s="18"/>
      <c r="D199" s="18">
        <f t="shared" ca="1" si="6"/>
        <v>198</v>
      </c>
      <c r="E199" s="18" t="str">
        <f ca="1">IFERROR(INDEX(nr_ad_client_name,MATCH(ROW()-1,xl_search_adnowclientname[index],0)),"")</f>
        <v>B.A.T. (BRITISH AMERICAN TOBACCO)</v>
      </c>
      <c r="F199" s="18"/>
      <c r="G199" s="18" t="str">
        <f t="shared" ca="1" si="7"/>
        <v/>
      </c>
      <c r="H199" s="18" t="str">
        <f ca="1">IFERROR(INDEX(nr_ad_country,MATCH(ROW()-1,xl_search_adnowcountry[index],0)),"")</f>
        <v/>
      </c>
      <c r="I199" s="18"/>
      <c r="J199" s="18" t="str">
        <f ca="1">IF(ISNUMBER(SEARCH(ps_search_country_name,INDEX(xl_country[name],ROW()-1))),MAX(INDIRECT(ADDRESS(1,COLUMN())&amp;":"&amp;ADDRESS(ROW()-1,COLUMN())))+1,"")</f>
        <v/>
      </c>
      <c r="K199" s="18" t="str">
        <f ca="1">IFERROR(INDEX(xl_country[name],MATCH(ROW()-1,xl_search_country[index],0)),"")</f>
        <v/>
      </c>
      <c r="L199" s="18"/>
      <c r="M199" s="18">
        <f ca="1">IF(ISNUMBER(SEARCH(ps_search_language2,INDEX(xl_language[name],ROW()-1))),MAX(INDIRECT(ADDRESS(1,COLUMN())&amp;":"&amp;ADDRESS(ROW()-1,COLUMN())))+1,"")</f>
        <v>198</v>
      </c>
      <c r="N199" s="18" t="str">
        <f ca="1">IFERROR(INDEX(xl_language[name],MATCH(ROW()-1,xl_search_language2[index],0)),"")</f>
        <v>Turkish (Turkey)</v>
      </c>
      <c r="O199" s="18"/>
      <c r="P199" s="18">
        <f ca="1">IF(ISNUMBER(SEARCH(ps_search_language3,INDEX(xl_language[name],ROW()-1))),MAX(INDIRECT(ADDRESS(1,COLUMN())&amp;":"&amp;ADDRESS(ROW()-1,COLUMN())))+1,"")</f>
        <v>198</v>
      </c>
      <c r="Q199" s="18" t="str">
        <f ca="1">IFERROR(INDEX(xl_language[name],MATCH(ROW()-1,xl_search_language3[index],0)),"")</f>
        <v>Turkish (Turkey)</v>
      </c>
      <c r="R199" s="18"/>
      <c r="S199" s="18">
        <f ca="1">IF(ISNUMBER(SEARCH(ps_search_language4,INDEX(xl_language[name],ROW()-1))),MAX(INDIRECT(ADDRESS(1,COLUMN())&amp;":"&amp;ADDRESS(ROW()-1,COLUMN())))+1,"")</f>
        <v>198</v>
      </c>
      <c r="T199" s="18" t="str">
        <f ca="1">IFERROR(INDEX(xl_language[name],MATCH(ROW()-1,xl_search_language4[index],0)),"")</f>
        <v>Turkish (Turkey)</v>
      </c>
      <c r="U199" s="18"/>
      <c r="V199" s="18">
        <f ca="1">IF(ISNUMBER(SEARCH(ps_search_language5,INDEX(xl_language[name],ROW()-1))),MAX(INDIRECT(ADDRESS(1,COLUMN())&amp;":"&amp;ADDRESS(ROW()-1,COLUMN())))+1,"")</f>
        <v>198</v>
      </c>
      <c r="W199" s="18" t="str">
        <f ca="1">IFERROR(INDEX(xl_language[name],MATCH(ROW()-1,xl_search_language5[index],0)),"")</f>
        <v>Turkish (Turkey)</v>
      </c>
      <c r="X199" s="18"/>
      <c r="Y199" s="18">
        <f ca="1">IF(ISNUMBER(SEARCH(ps_search_language6,INDEX(xl_language[name],ROW()-1))),MAX(INDIRECT(ADDRESS(1,COLUMN())&amp;":"&amp;ADDRESS(ROW()-1,COLUMN())))+1,"")</f>
        <v>198</v>
      </c>
      <c r="Z199" s="18" t="str">
        <f ca="1">IFERROR(INDEX(xl_language[name],MATCH(ROW()-1,xl_search_language6[index],0)),"")</f>
        <v>Turkish (Turkey)</v>
      </c>
      <c r="AA199" s="18"/>
      <c r="AB199" s="18">
        <f ca="1">IF(ISNUMBER(SEARCH(ps_search_language7,INDEX(xl_language[name],ROW()-1))),MAX(INDIRECT(ADDRESS(1,COLUMN())&amp;":"&amp;ADDRESS(ROW()-1,COLUMN())))+1,"")</f>
        <v>198</v>
      </c>
      <c r="AC199" s="18" t="str">
        <f ca="1">IFERROR(INDEX(xl_language[name],MATCH(ROW()-1,xl_search_language7[index],0)),"")</f>
        <v>Turkish (Turkey)</v>
      </c>
      <c r="AD199" s="18"/>
      <c r="AE199" s="18">
        <f ca="1">IF(ISNUMBER(SEARCH(ps_search_language8,INDEX(xl_language[name],ROW()-1))),MAX(INDIRECT(ADDRESS(1,COLUMN())&amp;":"&amp;ADDRESS(ROW()-1,COLUMN())))+1,"")</f>
        <v>198</v>
      </c>
      <c r="AF199" s="18" t="str">
        <f ca="1">IFERROR(INDEX(xl_language[name],MATCH(ROW()-1,xl_search_language8[index],0)),"")</f>
        <v>Turkish (Turkey)</v>
      </c>
      <c r="AG199" s="18"/>
      <c r="AH199" s="18"/>
      <c r="AI199" s="18"/>
      <c r="AJ199" s="18"/>
      <c r="AK199" s="18"/>
      <c r="AL199" s="18"/>
      <c r="AM199" s="18"/>
    </row>
    <row r="200" spans="1:39">
      <c r="A200" s="18">
        <f ca="1">IF(ISNUMBER(SEARCH(ps_search_adnowcategory,INDEX(xl_project_category[address],ROW()-1))),MAX(INDIRECT(ADDRESS(1,COLUMN())&amp;":"&amp;ADDRESS(ROW()-1,COLUMN())))+1,"")</f>
        <v>199</v>
      </c>
      <c r="B200" s="18" t="str">
        <f ca="1">IFERROR(INDEX(xl_project_category[address],MATCH(ROW()-1,xl_search_adnowcategory[index],0)),"")</f>
        <v>Non FMCG\Durables\Technology\Home Entertainment</v>
      </c>
      <c r="C200" s="18"/>
      <c r="D200" s="18">
        <f t="shared" ca="1" si="6"/>
        <v>199</v>
      </c>
      <c r="E200" s="18" t="str">
        <f ca="1">IFERROR(INDEX(nr_ad_client_name,MATCH(ROW()-1,xl_search_adnowclientname[index],0)),"")</f>
        <v>Bausch &amp; Lomb</v>
      </c>
      <c r="F200" s="18"/>
      <c r="G200" s="18" t="str">
        <f t="shared" ca="1" si="7"/>
        <v/>
      </c>
      <c r="H200" s="18" t="str">
        <f ca="1">IFERROR(INDEX(nr_ad_country,MATCH(ROW()-1,xl_search_adnowcountry[index],0)),"")</f>
        <v/>
      </c>
      <c r="I200" s="18"/>
      <c r="J200" s="18" t="str">
        <f ca="1">IF(ISNUMBER(SEARCH(ps_search_country_name,INDEX(xl_country[name],ROW()-1))),MAX(INDIRECT(ADDRESS(1,COLUMN())&amp;":"&amp;ADDRESS(ROW()-1,COLUMN())))+1,"")</f>
        <v/>
      </c>
      <c r="K200" s="18" t="str">
        <f ca="1">IFERROR(INDEX(xl_country[name],MATCH(ROW()-1,xl_search_country[index],0)),"")</f>
        <v/>
      </c>
      <c r="L200" s="18"/>
      <c r="M200" s="18">
        <f ca="1">IF(ISNUMBER(SEARCH(ps_search_language2,INDEX(xl_language[name],ROW()-1))),MAX(INDIRECT(ADDRESS(1,COLUMN())&amp;":"&amp;ADDRESS(ROW()-1,COLUMN())))+1,"")</f>
        <v>199</v>
      </c>
      <c r="N200" s="18" t="str">
        <f ca="1">IFERROR(INDEX(xl_language[name],MATCH(ROW()-1,xl_search_language2[index],0)),"")</f>
        <v>Turkmen (Turkmenistan)</v>
      </c>
      <c r="O200" s="18"/>
      <c r="P200" s="18">
        <f ca="1">IF(ISNUMBER(SEARCH(ps_search_language3,INDEX(xl_language[name],ROW()-1))),MAX(INDIRECT(ADDRESS(1,COLUMN())&amp;":"&amp;ADDRESS(ROW()-1,COLUMN())))+1,"")</f>
        <v>199</v>
      </c>
      <c r="Q200" s="18" t="str">
        <f ca="1">IFERROR(INDEX(xl_language[name],MATCH(ROW()-1,xl_search_language3[index],0)),"")</f>
        <v>Turkmen (Turkmenistan)</v>
      </c>
      <c r="R200" s="18"/>
      <c r="S200" s="18">
        <f ca="1">IF(ISNUMBER(SEARCH(ps_search_language4,INDEX(xl_language[name],ROW()-1))),MAX(INDIRECT(ADDRESS(1,COLUMN())&amp;":"&amp;ADDRESS(ROW()-1,COLUMN())))+1,"")</f>
        <v>199</v>
      </c>
      <c r="T200" s="18" t="str">
        <f ca="1">IFERROR(INDEX(xl_language[name],MATCH(ROW()-1,xl_search_language4[index],0)),"")</f>
        <v>Turkmen (Turkmenistan)</v>
      </c>
      <c r="U200" s="18"/>
      <c r="V200" s="18">
        <f ca="1">IF(ISNUMBER(SEARCH(ps_search_language5,INDEX(xl_language[name],ROW()-1))),MAX(INDIRECT(ADDRESS(1,COLUMN())&amp;":"&amp;ADDRESS(ROW()-1,COLUMN())))+1,"")</f>
        <v>199</v>
      </c>
      <c r="W200" s="18" t="str">
        <f ca="1">IFERROR(INDEX(xl_language[name],MATCH(ROW()-1,xl_search_language5[index],0)),"")</f>
        <v>Turkmen (Turkmenistan)</v>
      </c>
      <c r="X200" s="18"/>
      <c r="Y200" s="18">
        <f ca="1">IF(ISNUMBER(SEARCH(ps_search_language6,INDEX(xl_language[name],ROW()-1))),MAX(INDIRECT(ADDRESS(1,COLUMN())&amp;":"&amp;ADDRESS(ROW()-1,COLUMN())))+1,"")</f>
        <v>199</v>
      </c>
      <c r="Z200" s="18" t="str">
        <f ca="1">IFERROR(INDEX(xl_language[name],MATCH(ROW()-1,xl_search_language6[index],0)),"")</f>
        <v>Turkmen (Turkmenistan)</v>
      </c>
      <c r="AA200" s="18"/>
      <c r="AB200" s="18">
        <f ca="1">IF(ISNUMBER(SEARCH(ps_search_language7,INDEX(xl_language[name],ROW()-1))),MAX(INDIRECT(ADDRESS(1,COLUMN())&amp;":"&amp;ADDRESS(ROW()-1,COLUMN())))+1,"")</f>
        <v>199</v>
      </c>
      <c r="AC200" s="18" t="str">
        <f ca="1">IFERROR(INDEX(xl_language[name],MATCH(ROW()-1,xl_search_language7[index],0)),"")</f>
        <v>Turkmen (Turkmenistan)</v>
      </c>
      <c r="AD200" s="18"/>
      <c r="AE200" s="18">
        <f ca="1">IF(ISNUMBER(SEARCH(ps_search_language8,INDEX(xl_language[name],ROW()-1))),MAX(INDIRECT(ADDRESS(1,COLUMN())&amp;":"&amp;ADDRESS(ROW()-1,COLUMN())))+1,"")</f>
        <v>199</v>
      </c>
      <c r="AF200" s="18" t="str">
        <f ca="1">IFERROR(INDEX(xl_language[name],MATCH(ROW()-1,xl_search_language8[index],0)),"")</f>
        <v>Turkmen (Turkmenistan)</v>
      </c>
      <c r="AG200" s="18"/>
      <c r="AH200" s="18"/>
      <c r="AI200" s="18"/>
      <c r="AJ200" s="18"/>
      <c r="AK200" s="18"/>
      <c r="AL200" s="18"/>
      <c r="AM200" s="18"/>
    </row>
    <row r="201" spans="1:39">
      <c r="A201" s="18">
        <f ca="1">IF(ISNUMBER(SEARCH(ps_search_adnowcategory,INDEX(xl_project_category[address],ROW()-1))),MAX(INDIRECT(ADDRESS(1,COLUMN())&amp;":"&amp;ADDRESS(ROW()-1,COLUMN())))+1,"")</f>
        <v>200</v>
      </c>
      <c r="B201" s="18" t="str">
        <f ca="1">IFERROR(INDEX(xl_project_category[address],MATCH(ROW()-1,xl_search_adnowcategory[index],0)),"")</f>
        <v>Non FMCG\Durables\Technology\Other technology</v>
      </c>
      <c r="C201" s="18"/>
      <c r="D201" s="18">
        <f t="shared" ca="1" si="6"/>
        <v>200</v>
      </c>
      <c r="E201" s="18" t="str">
        <f ca="1">IFERROR(INDEX(nr_ad_client_name,MATCH(ROW()-1,xl_search_adnowclientname[index],0)),"")</f>
        <v>Bayer</v>
      </c>
      <c r="F201" s="18"/>
      <c r="G201" s="18" t="str">
        <f t="shared" ca="1" si="7"/>
        <v/>
      </c>
      <c r="H201" s="18" t="str">
        <f ca="1">IFERROR(INDEX(nr_ad_country,MATCH(ROW()-1,xl_search_adnowcountry[index],0)),"")</f>
        <v/>
      </c>
      <c r="I201" s="18"/>
      <c r="J201" s="18" t="str">
        <f ca="1">IF(ISNUMBER(SEARCH(ps_search_country_name,INDEX(xl_country[name],ROW()-1))),MAX(INDIRECT(ADDRESS(1,COLUMN())&amp;":"&amp;ADDRESS(ROW()-1,COLUMN())))+1,"")</f>
        <v/>
      </c>
      <c r="K201" s="18" t="str">
        <f ca="1">IFERROR(INDEX(xl_country[name],MATCH(ROW()-1,xl_search_country[index],0)),"")</f>
        <v/>
      </c>
      <c r="L201" s="18"/>
      <c r="M201" s="18">
        <f ca="1">IF(ISNUMBER(SEARCH(ps_search_language2,INDEX(xl_language[name],ROW()-1))),MAX(INDIRECT(ADDRESS(1,COLUMN())&amp;":"&amp;ADDRESS(ROW()-1,COLUMN())))+1,"")</f>
        <v>200</v>
      </c>
      <c r="N201" s="18" t="str">
        <f ca="1">IFERROR(INDEX(xl_language[name],MATCH(ROW()-1,xl_search_language2[index],0)),"")</f>
        <v>Ukrainian (Ukraine)</v>
      </c>
      <c r="O201" s="18"/>
      <c r="P201" s="18">
        <f ca="1">IF(ISNUMBER(SEARCH(ps_search_language3,INDEX(xl_language[name],ROW()-1))),MAX(INDIRECT(ADDRESS(1,COLUMN())&amp;":"&amp;ADDRESS(ROW()-1,COLUMN())))+1,"")</f>
        <v>200</v>
      </c>
      <c r="Q201" s="18" t="str">
        <f ca="1">IFERROR(INDEX(xl_language[name],MATCH(ROW()-1,xl_search_language3[index],0)),"")</f>
        <v>Ukrainian (Ukraine)</v>
      </c>
      <c r="R201" s="18"/>
      <c r="S201" s="18">
        <f ca="1">IF(ISNUMBER(SEARCH(ps_search_language4,INDEX(xl_language[name],ROW()-1))),MAX(INDIRECT(ADDRESS(1,COLUMN())&amp;":"&amp;ADDRESS(ROW()-1,COLUMN())))+1,"")</f>
        <v>200</v>
      </c>
      <c r="T201" s="18" t="str">
        <f ca="1">IFERROR(INDEX(xl_language[name],MATCH(ROW()-1,xl_search_language4[index],0)),"")</f>
        <v>Ukrainian (Ukraine)</v>
      </c>
      <c r="U201" s="18"/>
      <c r="V201" s="18">
        <f ca="1">IF(ISNUMBER(SEARCH(ps_search_language5,INDEX(xl_language[name],ROW()-1))),MAX(INDIRECT(ADDRESS(1,COLUMN())&amp;":"&amp;ADDRESS(ROW()-1,COLUMN())))+1,"")</f>
        <v>200</v>
      </c>
      <c r="W201" s="18" t="str">
        <f ca="1">IFERROR(INDEX(xl_language[name],MATCH(ROW()-1,xl_search_language5[index],0)),"")</f>
        <v>Ukrainian (Ukraine)</v>
      </c>
      <c r="X201" s="18"/>
      <c r="Y201" s="18">
        <f ca="1">IF(ISNUMBER(SEARCH(ps_search_language6,INDEX(xl_language[name],ROW()-1))),MAX(INDIRECT(ADDRESS(1,COLUMN())&amp;":"&amp;ADDRESS(ROW()-1,COLUMN())))+1,"")</f>
        <v>200</v>
      </c>
      <c r="Z201" s="18" t="str">
        <f ca="1">IFERROR(INDEX(xl_language[name],MATCH(ROW()-1,xl_search_language6[index],0)),"")</f>
        <v>Ukrainian (Ukraine)</v>
      </c>
      <c r="AA201" s="18"/>
      <c r="AB201" s="18">
        <f ca="1">IF(ISNUMBER(SEARCH(ps_search_language7,INDEX(xl_language[name],ROW()-1))),MAX(INDIRECT(ADDRESS(1,COLUMN())&amp;":"&amp;ADDRESS(ROW()-1,COLUMN())))+1,"")</f>
        <v>200</v>
      </c>
      <c r="AC201" s="18" t="str">
        <f ca="1">IFERROR(INDEX(xl_language[name],MATCH(ROW()-1,xl_search_language7[index],0)),"")</f>
        <v>Ukrainian (Ukraine)</v>
      </c>
      <c r="AD201" s="18"/>
      <c r="AE201" s="18">
        <f ca="1">IF(ISNUMBER(SEARCH(ps_search_language8,INDEX(xl_language[name],ROW()-1))),MAX(INDIRECT(ADDRESS(1,COLUMN())&amp;":"&amp;ADDRESS(ROW()-1,COLUMN())))+1,"")</f>
        <v>200</v>
      </c>
      <c r="AF201" s="18" t="str">
        <f ca="1">IFERROR(INDEX(xl_language[name],MATCH(ROW()-1,xl_search_language8[index],0)),"")</f>
        <v>Ukrainian (Ukraine)</v>
      </c>
      <c r="AG201" s="18"/>
      <c r="AH201" s="18"/>
      <c r="AI201" s="18"/>
      <c r="AJ201" s="18"/>
      <c r="AK201" s="18"/>
      <c r="AL201" s="18"/>
      <c r="AM201" s="18"/>
    </row>
    <row r="202" spans="1:39">
      <c r="A202" s="18">
        <f ca="1">IF(ISNUMBER(SEARCH(ps_search_adnowcategory,INDEX(xl_project_category[address],ROW()-1))),MAX(INDIRECT(ADDRESS(1,COLUMN())&amp;":"&amp;ADDRESS(ROW()-1,COLUMN())))+1,"")</f>
        <v>201</v>
      </c>
      <c r="B202" s="18" t="str">
        <f ca="1">IFERROR(INDEX(xl_project_category[address],MATCH(ROW()-1,xl_search_adnowcategory[index],0)),"")</f>
        <v>Non FMCG\Durables\Technology\TV's</v>
      </c>
      <c r="C202" s="18"/>
      <c r="D202" s="18">
        <f t="shared" ca="1" si="6"/>
        <v>201</v>
      </c>
      <c r="E202" s="18" t="str">
        <f ca="1">IFERROR(INDEX(nr_ad_client_name,MATCH(ROW()-1,xl_search_adnowclientname[index],0)),"")</f>
        <v>Bayer Animal Health</v>
      </c>
      <c r="F202" s="18"/>
      <c r="G202" s="18" t="str">
        <f t="shared" ca="1" si="7"/>
        <v/>
      </c>
      <c r="H202" s="18" t="str">
        <f ca="1">IFERROR(INDEX(nr_ad_country,MATCH(ROW()-1,xl_search_adnowcountry[index],0)),"")</f>
        <v/>
      </c>
      <c r="I202" s="18"/>
      <c r="J202" s="18"/>
      <c r="K202" s="18"/>
      <c r="L202" s="18"/>
      <c r="M202" s="18">
        <f ca="1">IF(ISNUMBER(SEARCH(ps_search_language2,INDEX(xl_language[name],ROW()-1))),MAX(INDIRECT(ADDRESS(1,COLUMN())&amp;":"&amp;ADDRESS(ROW()-1,COLUMN())))+1,"")</f>
        <v>201</v>
      </c>
      <c r="N202" s="18" t="str">
        <f ca="1">IFERROR(INDEX(xl_language[name],MATCH(ROW()-1,xl_search_language2[index],0)),"")</f>
        <v>Upper Sorbian (Germany)</v>
      </c>
      <c r="O202" s="18"/>
      <c r="P202" s="18">
        <f ca="1">IF(ISNUMBER(SEARCH(ps_search_language3,INDEX(xl_language[name],ROW()-1))),MAX(INDIRECT(ADDRESS(1,COLUMN())&amp;":"&amp;ADDRESS(ROW()-1,COLUMN())))+1,"")</f>
        <v>201</v>
      </c>
      <c r="Q202" s="18" t="str">
        <f ca="1">IFERROR(INDEX(xl_language[name],MATCH(ROW()-1,xl_search_language3[index],0)),"")</f>
        <v>Upper Sorbian (Germany)</v>
      </c>
      <c r="R202" s="18"/>
      <c r="S202" s="18">
        <f ca="1">IF(ISNUMBER(SEARCH(ps_search_language4,INDEX(xl_language[name],ROW()-1))),MAX(INDIRECT(ADDRESS(1,COLUMN())&amp;":"&amp;ADDRESS(ROW()-1,COLUMN())))+1,"")</f>
        <v>201</v>
      </c>
      <c r="T202" s="18" t="str">
        <f ca="1">IFERROR(INDEX(xl_language[name],MATCH(ROW()-1,xl_search_language4[index],0)),"")</f>
        <v>Upper Sorbian (Germany)</v>
      </c>
      <c r="U202" s="18"/>
      <c r="V202" s="18">
        <f ca="1">IF(ISNUMBER(SEARCH(ps_search_language5,INDEX(xl_language[name],ROW()-1))),MAX(INDIRECT(ADDRESS(1,COLUMN())&amp;":"&amp;ADDRESS(ROW()-1,COLUMN())))+1,"")</f>
        <v>201</v>
      </c>
      <c r="W202" s="18" t="str">
        <f ca="1">IFERROR(INDEX(xl_language[name],MATCH(ROW()-1,xl_search_language5[index],0)),"")</f>
        <v>Upper Sorbian (Germany)</v>
      </c>
      <c r="X202" s="18"/>
      <c r="Y202" s="18">
        <f ca="1">IF(ISNUMBER(SEARCH(ps_search_language6,INDEX(xl_language[name],ROW()-1))),MAX(INDIRECT(ADDRESS(1,COLUMN())&amp;":"&amp;ADDRESS(ROW()-1,COLUMN())))+1,"")</f>
        <v>201</v>
      </c>
      <c r="Z202" s="18" t="str">
        <f ca="1">IFERROR(INDEX(xl_language[name],MATCH(ROW()-1,xl_search_language6[index],0)),"")</f>
        <v>Upper Sorbian (Germany)</v>
      </c>
      <c r="AA202" s="18"/>
      <c r="AB202" s="18">
        <f ca="1">IF(ISNUMBER(SEARCH(ps_search_language7,INDEX(xl_language[name],ROW()-1))),MAX(INDIRECT(ADDRESS(1,COLUMN())&amp;":"&amp;ADDRESS(ROW()-1,COLUMN())))+1,"")</f>
        <v>201</v>
      </c>
      <c r="AC202" s="18" t="str">
        <f ca="1">IFERROR(INDEX(xl_language[name],MATCH(ROW()-1,xl_search_language7[index],0)),"")</f>
        <v>Upper Sorbian (Germany)</v>
      </c>
      <c r="AD202" s="18"/>
      <c r="AE202" s="18">
        <f ca="1">IF(ISNUMBER(SEARCH(ps_search_language8,INDEX(xl_language[name],ROW()-1))),MAX(INDIRECT(ADDRESS(1,COLUMN())&amp;":"&amp;ADDRESS(ROW()-1,COLUMN())))+1,"")</f>
        <v>201</v>
      </c>
      <c r="AF202" s="18" t="str">
        <f ca="1">IFERROR(INDEX(xl_language[name],MATCH(ROW()-1,xl_search_language8[index],0)),"")</f>
        <v>Upper Sorbian (Germany)</v>
      </c>
      <c r="AG202" s="18"/>
      <c r="AH202" s="18"/>
      <c r="AI202" s="18"/>
      <c r="AJ202" s="18"/>
      <c r="AK202" s="18"/>
      <c r="AL202" s="18"/>
      <c r="AM202" s="18"/>
    </row>
    <row r="203" spans="1:39">
      <c r="A203" s="18">
        <f ca="1">IF(ISNUMBER(SEARCH(ps_search_adnowcategory,INDEX(xl_project_category[address],ROW()-1))),MAX(INDIRECT(ADDRESS(1,COLUMN())&amp;":"&amp;ADDRESS(ROW()-1,COLUMN())))+1,"")</f>
        <v>202</v>
      </c>
      <c r="B203" s="18" t="str">
        <f ca="1">IFERROR(INDEX(xl_project_category[address],MATCH(ROW()-1,xl_search_adnowcategory[index],0)),"")</f>
        <v>Non FMCG\Durables\Technology\Telecommunications</v>
      </c>
      <c r="C203" s="18"/>
      <c r="D203" s="18">
        <f t="shared" ca="1" si="6"/>
        <v>202</v>
      </c>
      <c r="E203" s="18" t="str">
        <f ca="1">IFERROR(INDEX(nr_ad_client_name,MATCH(ROW()-1,xl_search_adnowclientname[index],0)),"")</f>
        <v>BBC</v>
      </c>
      <c r="F203" s="18"/>
      <c r="G203" s="18" t="str">
        <f t="shared" ca="1" si="7"/>
        <v/>
      </c>
      <c r="H203" s="18" t="str">
        <f ca="1">IFERROR(INDEX(nr_ad_country,MATCH(ROW()-1,xl_search_adnowcountry[index],0)),"")</f>
        <v/>
      </c>
      <c r="I203" s="18"/>
      <c r="J203" s="18"/>
      <c r="K203" s="18"/>
      <c r="L203" s="18"/>
      <c r="M203" s="18">
        <f ca="1">IF(ISNUMBER(SEARCH(ps_search_language2,INDEX(xl_language[name],ROW()-1))),MAX(INDIRECT(ADDRESS(1,COLUMN())&amp;":"&amp;ADDRESS(ROW()-1,COLUMN())))+1,"")</f>
        <v>202</v>
      </c>
      <c r="N203" s="18" t="str">
        <f ca="1">IFERROR(INDEX(xl_language[name],MATCH(ROW()-1,xl_search_language2[index],0)),"")</f>
        <v>Urdu (Islamic Republic of Pakistan)</v>
      </c>
      <c r="O203" s="18"/>
      <c r="P203" s="18">
        <f ca="1">IF(ISNUMBER(SEARCH(ps_search_language3,INDEX(xl_language[name],ROW()-1))),MAX(INDIRECT(ADDRESS(1,COLUMN())&amp;":"&amp;ADDRESS(ROW()-1,COLUMN())))+1,"")</f>
        <v>202</v>
      </c>
      <c r="Q203" s="18" t="str">
        <f ca="1">IFERROR(INDEX(xl_language[name],MATCH(ROW()-1,xl_search_language3[index],0)),"")</f>
        <v>Urdu (Islamic Republic of Pakistan)</v>
      </c>
      <c r="R203" s="18"/>
      <c r="S203" s="18">
        <f ca="1">IF(ISNUMBER(SEARCH(ps_search_language4,INDEX(xl_language[name],ROW()-1))),MAX(INDIRECT(ADDRESS(1,COLUMN())&amp;":"&amp;ADDRESS(ROW()-1,COLUMN())))+1,"")</f>
        <v>202</v>
      </c>
      <c r="T203" s="18" t="str">
        <f ca="1">IFERROR(INDEX(xl_language[name],MATCH(ROW()-1,xl_search_language4[index],0)),"")</f>
        <v>Urdu (Islamic Republic of Pakistan)</v>
      </c>
      <c r="U203" s="18"/>
      <c r="V203" s="18">
        <f ca="1">IF(ISNUMBER(SEARCH(ps_search_language5,INDEX(xl_language[name],ROW()-1))),MAX(INDIRECT(ADDRESS(1,COLUMN())&amp;":"&amp;ADDRESS(ROW()-1,COLUMN())))+1,"")</f>
        <v>202</v>
      </c>
      <c r="W203" s="18" t="str">
        <f ca="1">IFERROR(INDEX(xl_language[name],MATCH(ROW()-1,xl_search_language5[index],0)),"")</f>
        <v>Urdu (Islamic Republic of Pakistan)</v>
      </c>
      <c r="X203" s="18"/>
      <c r="Y203" s="18">
        <f ca="1">IF(ISNUMBER(SEARCH(ps_search_language6,INDEX(xl_language[name],ROW()-1))),MAX(INDIRECT(ADDRESS(1,COLUMN())&amp;":"&amp;ADDRESS(ROW()-1,COLUMN())))+1,"")</f>
        <v>202</v>
      </c>
      <c r="Z203" s="18" t="str">
        <f ca="1">IFERROR(INDEX(xl_language[name],MATCH(ROW()-1,xl_search_language6[index],0)),"")</f>
        <v>Urdu (Islamic Republic of Pakistan)</v>
      </c>
      <c r="AA203" s="18"/>
      <c r="AB203" s="18">
        <f ca="1">IF(ISNUMBER(SEARCH(ps_search_language7,INDEX(xl_language[name],ROW()-1))),MAX(INDIRECT(ADDRESS(1,COLUMN())&amp;":"&amp;ADDRESS(ROW()-1,COLUMN())))+1,"")</f>
        <v>202</v>
      </c>
      <c r="AC203" s="18" t="str">
        <f ca="1">IFERROR(INDEX(xl_language[name],MATCH(ROW()-1,xl_search_language7[index],0)),"")</f>
        <v>Urdu (Islamic Republic of Pakistan)</v>
      </c>
      <c r="AD203" s="18"/>
      <c r="AE203" s="18">
        <f ca="1">IF(ISNUMBER(SEARCH(ps_search_language8,INDEX(xl_language[name],ROW()-1))),MAX(INDIRECT(ADDRESS(1,COLUMN())&amp;":"&amp;ADDRESS(ROW()-1,COLUMN())))+1,"")</f>
        <v>202</v>
      </c>
      <c r="AF203" s="18" t="str">
        <f ca="1">IFERROR(INDEX(xl_language[name],MATCH(ROW()-1,xl_search_language8[index],0)),"")</f>
        <v>Urdu (Islamic Republic of Pakistan)</v>
      </c>
      <c r="AG203" s="18"/>
      <c r="AH203" s="18"/>
      <c r="AI203" s="18"/>
      <c r="AJ203" s="18"/>
      <c r="AK203" s="18"/>
      <c r="AL203" s="18"/>
      <c r="AM203" s="18"/>
    </row>
    <row r="204" spans="1:39">
      <c r="A204" s="18">
        <f ca="1">IF(ISNUMBER(SEARCH(ps_search_adnowcategory,INDEX(xl_project_category[address],ROW()-1))),MAX(INDIRECT(ADDRESS(1,COLUMN())&amp;":"&amp;ADDRESS(ROW()-1,COLUMN())))+1,"")</f>
        <v>203</v>
      </c>
      <c r="B204" s="18" t="str">
        <f ca="1">IFERROR(INDEX(xl_project_category[address],MATCH(ROW()-1,xl_search_adnowcategory[index],0)),"")</f>
        <v>Non FMCG\Durables\Technology\Telecommunications\Mobile Phone Handsets</v>
      </c>
      <c r="C204" s="18"/>
      <c r="D204" s="18">
        <f t="shared" ca="1" si="6"/>
        <v>203</v>
      </c>
      <c r="E204" s="18" t="str">
        <f ca="1">IFERROR(INDEX(nr_ad_client_name,MATCH(ROW()-1,xl_search_adnowclientname[index],0)),"")</f>
        <v>BBDO</v>
      </c>
      <c r="F204" s="18"/>
      <c r="G204" s="18" t="str">
        <f t="shared" ca="1" si="7"/>
        <v/>
      </c>
      <c r="H204" s="18" t="str">
        <f ca="1">IFERROR(INDEX(nr_ad_country,MATCH(ROW()-1,xl_search_adnowcountry[index],0)),"")</f>
        <v/>
      </c>
      <c r="I204" s="18"/>
      <c r="J204" s="18"/>
      <c r="K204" s="18"/>
      <c r="L204" s="18"/>
      <c r="M204" s="18">
        <f ca="1">IF(ISNUMBER(SEARCH(ps_search_language2,INDEX(xl_language[name],ROW()-1))),MAX(INDIRECT(ADDRESS(1,COLUMN())&amp;":"&amp;ADDRESS(ROW()-1,COLUMN())))+1,"")</f>
        <v>203</v>
      </c>
      <c r="N204" s="18" t="str">
        <f ca="1">IFERROR(INDEX(xl_language[name],MATCH(ROW()-1,xl_search_language2[index],0)),"")</f>
        <v>Uyghur (PRC)</v>
      </c>
      <c r="O204" s="18"/>
      <c r="P204" s="18">
        <f ca="1">IF(ISNUMBER(SEARCH(ps_search_language3,INDEX(xl_language[name],ROW()-1))),MAX(INDIRECT(ADDRESS(1,COLUMN())&amp;":"&amp;ADDRESS(ROW()-1,COLUMN())))+1,"")</f>
        <v>203</v>
      </c>
      <c r="Q204" s="18" t="str">
        <f ca="1">IFERROR(INDEX(xl_language[name],MATCH(ROW()-1,xl_search_language3[index],0)),"")</f>
        <v>Uyghur (PRC)</v>
      </c>
      <c r="R204" s="18"/>
      <c r="S204" s="18">
        <f ca="1">IF(ISNUMBER(SEARCH(ps_search_language4,INDEX(xl_language[name],ROW()-1))),MAX(INDIRECT(ADDRESS(1,COLUMN())&amp;":"&amp;ADDRESS(ROW()-1,COLUMN())))+1,"")</f>
        <v>203</v>
      </c>
      <c r="T204" s="18" t="str">
        <f ca="1">IFERROR(INDEX(xl_language[name],MATCH(ROW()-1,xl_search_language4[index],0)),"")</f>
        <v>Uyghur (PRC)</v>
      </c>
      <c r="U204" s="18"/>
      <c r="V204" s="18">
        <f ca="1">IF(ISNUMBER(SEARCH(ps_search_language5,INDEX(xl_language[name],ROW()-1))),MAX(INDIRECT(ADDRESS(1,COLUMN())&amp;":"&amp;ADDRESS(ROW()-1,COLUMN())))+1,"")</f>
        <v>203</v>
      </c>
      <c r="W204" s="18" t="str">
        <f ca="1">IFERROR(INDEX(xl_language[name],MATCH(ROW()-1,xl_search_language5[index],0)),"")</f>
        <v>Uyghur (PRC)</v>
      </c>
      <c r="X204" s="18"/>
      <c r="Y204" s="18">
        <f ca="1">IF(ISNUMBER(SEARCH(ps_search_language6,INDEX(xl_language[name],ROW()-1))),MAX(INDIRECT(ADDRESS(1,COLUMN())&amp;":"&amp;ADDRESS(ROW()-1,COLUMN())))+1,"")</f>
        <v>203</v>
      </c>
      <c r="Z204" s="18" t="str">
        <f ca="1">IFERROR(INDEX(xl_language[name],MATCH(ROW()-1,xl_search_language6[index],0)),"")</f>
        <v>Uyghur (PRC)</v>
      </c>
      <c r="AA204" s="18"/>
      <c r="AB204" s="18">
        <f ca="1">IF(ISNUMBER(SEARCH(ps_search_language7,INDEX(xl_language[name],ROW()-1))),MAX(INDIRECT(ADDRESS(1,COLUMN())&amp;":"&amp;ADDRESS(ROW()-1,COLUMN())))+1,"")</f>
        <v>203</v>
      </c>
      <c r="AC204" s="18" t="str">
        <f ca="1">IFERROR(INDEX(xl_language[name],MATCH(ROW()-1,xl_search_language7[index],0)),"")</f>
        <v>Uyghur (PRC)</v>
      </c>
      <c r="AD204" s="18"/>
      <c r="AE204" s="18">
        <f ca="1">IF(ISNUMBER(SEARCH(ps_search_language8,INDEX(xl_language[name],ROW()-1))),MAX(INDIRECT(ADDRESS(1,COLUMN())&amp;":"&amp;ADDRESS(ROW()-1,COLUMN())))+1,"")</f>
        <v>203</v>
      </c>
      <c r="AF204" s="18" t="str">
        <f ca="1">IFERROR(INDEX(xl_language[name],MATCH(ROW()-1,xl_search_language8[index],0)),"")</f>
        <v>Uyghur (PRC)</v>
      </c>
      <c r="AG204" s="18"/>
      <c r="AH204" s="18"/>
      <c r="AI204" s="18"/>
      <c r="AJ204" s="18"/>
      <c r="AK204" s="18"/>
      <c r="AL204" s="18"/>
      <c r="AM204" s="18"/>
    </row>
    <row r="205" spans="1:39">
      <c r="A205" s="18">
        <f ca="1">IF(ISNUMBER(SEARCH(ps_search_adnowcategory,INDEX(xl_project_category[address],ROW()-1))),MAX(INDIRECT(ADDRESS(1,COLUMN())&amp;":"&amp;ADDRESS(ROW()-1,COLUMN())))+1,"")</f>
        <v>204</v>
      </c>
      <c r="B205" s="18" t="str">
        <f ca="1">IFERROR(INDEX(xl_project_category[address],MATCH(ROW()-1,xl_search_adnowcategory[index],0)),"")</f>
        <v>Non FMCG\Durables\Tools</v>
      </c>
      <c r="C205" s="18"/>
      <c r="D205" s="18">
        <f t="shared" ca="1" si="6"/>
        <v>204</v>
      </c>
      <c r="E205" s="18" t="str">
        <f ca="1">IFERROR(INDEX(nr_ad_client_name,MATCH(ROW()-1,xl_search_adnowclientname[index],0)),"")</f>
        <v>BBK Electronics</v>
      </c>
      <c r="F205" s="18"/>
      <c r="G205" s="18" t="str">
        <f t="shared" ca="1" si="7"/>
        <v/>
      </c>
      <c r="H205" s="18" t="str">
        <f ca="1">IFERROR(INDEX(nr_ad_country,MATCH(ROW()-1,xl_search_adnowcountry[index],0)),"")</f>
        <v/>
      </c>
      <c r="I205" s="18"/>
      <c r="J205" s="18"/>
      <c r="K205" s="18"/>
      <c r="L205" s="18"/>
      <c r="M205" s="18">
        <f ca="1">IF(ISNUMBER(SEARCH(ps_search_language2,INDEX(xl_language[name],ROW()-1))),MAX(INDIRECT(ADDRESS(1,COLUMN())&amp;":"&amp;ADDRESS(ROW()-1,COLUMN())))+1,"")</f>
        <v>204</v>
      </c>
      <c r="N205" s="18" t="str">
        <f ca="1">IFERROR(INDEX(xl_language[name],MATCH(ROW()-1,xl_search_language2[index],0)),"")</f>
        <v>Uzbek (Cyrillic, Uzbekistan)</v>
      </c>
      <c r="O205" s="18"/>
      <c r="P205" s="18">
        <f ca="1">IF(ISNUMBER(SEARCH(ps_search_language3,INDEX(xl_language[name],ROW()-1))),MAX(INDIRECT(ADDRESS(1,COLUMN())&amp;":"&amp;ADDRESS(ROW()-1,COLUMN())))+1,"")</f>
        <v>204</v>
      </c>
      <c r="Q205" s="18" t="str">
        <f ca="1">IFERROR(INDEX(xl_language[name],MATCH(ROW()-1,xl_search_language3[index],0)),"")</f>
        <v>Uzbek (Cyrillic, Uzbekistan)</v>
      </c>
      <c r="R205" s="18"/>
      <c r="S205" s="18">
        <f ca="1">IF(ISNUMBER(SEARCH(ps_search_language4,INDEX(xl_language[name],ROW()-1))),MAX(INDIRECT(ADDRESS(1,COLUMN())&amp;":"&amp;ADDRESS(ROW()-1,COLUMN())))+1,"")</f>
        <v>204</v>
      </c>
      <c r="T205" s="18" t="str">
        <f ca="1">IFERROR(INDEX(xl_language[name],MATCH(ROW()-1,xl_search_language4[index],0)),"")</f>
        <v>Uzbek (Cyrillic, Uzbekistan)</v>
      </c>
      <c r="U205" s="18"/>
      <c r="V205" s="18">
        <f ca="1">IF(ISNUMBER(SEARCH(ps_search_language5,INDEX(xl_language[name],ROW()-1))),MAX(INDIRECT(ADDRESS(1,COLUMN())&amp;":"&amp;ADDRESS(ROW()-1,COLUMN())))+1,"")</f>
        <v>204</v>
      </c>
      <c r="W205" s="18" t="str">
        <f ca="1">IFERROR(INDEX(xl_language[name],MATCH(ROW()-1,xl_search_language5[index],0)),"")</f>
        <v>Uzbek (Cyrillic, Uzbekistan)</v>
      </c>
      <c r="X205" s="18"/>
      <c r="Y205" s="18">
        <f ca="1">IF(ISNUMBER(SEARCH(ps_search_language6,INDEX(xl_language[name],ROW()-1))),MAX(INDIRECT(ADDRESS(1,COLUMN())&amp;":"&amp;ADDRESS(ROW()-1,COLUMN())))+1,"")</f>
        <v>204</v>
      </c>
      <c r="Z205" s="18" t="str">
        <f ca="1">IFERROR(INDEX(xl_language[name],MATCH(ROW()-1,xl_search_language6[index],0)),"")</f>
        <v>Uzbek (Cyrillic, Uzbekistan)</v>
      </c>
      <c r="AA205" s="18"/>
      <c r="AB205" s="18">
        <f ca="1">IF(ISNUMBER(SEARCH(ps_search_language7,INDEX(xl_language[name],ROW()-1))),MAX(INDIRECT(ADDRESS(1,COLUMN())&amp;":"&amp;ADDRESS(ROW()-1,COLUMN())))+1,"")</f>
        <v>204</v>
      </c>
      <c r="AC205" s="18" t="str">
        <f ca="1">IFERROR(INDEX(xl_language[name],MATCH(ROW()-1,xl_search_language7[index],0)),"")</f>
        <v>Uzbek (Cyrillic, Uzbekistan)</v>
      </c>
      <c r="AD205" s="18"/>
      <c r="AE205" s="18">
        <f ca="1">IF(ISNUMBER(SEARCH(ps_search_language8,INDEX(xl_language[name],ROW()-1))),MAX(INDIRECT(ADDRESS(1,COLUMN())&amp;":"&amp;ADDRESS(ROW()-1,COLUMN())))+1,"")</f>
        <v>204</v>
      </c>
      <c r="AF205" s="18" t="str">
        <f ca="1">IFERROR(INDEX(xl_language[name],MATCH(ROW()-1,xl_search_language8[index],0)),"")</f>
        <v>Uzbek (Cyrillic, Uzbekistan)</v>
      </c>
      <c r="AG205" s="18"/>
      <c r="AH205" s="18"/>
      <c r="AI205" s="18"/>
      <c r="AJ205" s="18"/>
      <c r="AK205" s="18"/>
      <c r="AL205" s="18"/>
      <c r="AM205" s="18"/>
    </row>
    <row r="206" spans="1:39">
      <c r="A206" s="18">
        <f ca="1">IF(ISNUMBER(SEARCH(ps_search_adnowcategory,INDEX(xl_project_category[address],ROW()-1))),MAX(INDIRECT(ADDRESS(1,COLUMN())&amp;":"&amp;ADDRESS(ROW()-1,COLUMN())))+1,"")</f>
        <v>205</v>
      </c>
      <c r="B206" s="18" t="str">
        <f ca="1">IFERROR(INDEX(xl_project_category[address],MATCH(ROW()-1,xl_search_adnowcategory[index],0)),"")</f>
        <v>Non FMCG\Establishments</v>
      </c>
      <c r="C206" s="18"/>
      <c r="D206" s="18">
        <f t="shared" ca="1" si="6"/>
        <v>205</v>
      </c>
      <c r="E206" s="18" t="str">
        <f ca="1">IFERROR(INDEX(nr_ad_client_name,MATCH(ROW()-1,xl_search_adnowclientname[index],0)),"")</f>
        <v>BBVA</v>
      </c>
      <c r="F206" s="18"/>
      <c r="G206" s="18" t="str">
        <f t="shared" ca="1" si="7"/>
        <v/>
      </c>
      <c r="H206" s="18" t="str">
        <f ca="1">IFERROR(INDEX(nr_ad_country,MATCH(ROW()-1,xl_search_adnowcountry[index],0)),"")</f>
        <v/>
      </c>
      <c r="I206" s="18"/>
      <c r="J206" s="18"/>
      <c r="K206" s="18"/>
      <c r="L206" s="18"/>
      <c r="M206" s="18">
        <f ca="1">IF(ISNUMBER(SEARCH(ps_search_language2,INDEX(xl_language[name],ROW()-1))),MAX(INDIRECT(ADDRESS(1,COLUMN())&amp;":"&amp;ADDRESS(ROW()-1,COLUMN())))+1,"")</f>
        <v>205</v>
      </c>
      <c r="N206" s="18" t="str">
        <f ca="1">IFERROR(INDEX(xl_language[name],MATCH(ROW()-1,xl_search_language2[index],0)),"")</f>
        <v>Vietnamese (Vietnam)</v>
      </c>
      <c r="O206" s="18"/>
      <c r="P206" s="18">
        <f ca="1">IF(ISNUMBER(SEARCH(ps_search_language3,INDEX(xl_language[name],ROW()-1))),MAX(INDIRECT(ADDRESS(1,COLUMN())&amp;":"&amp;ADDRESS(ROW()-1,COLUMN())))+1,"")</f>
        <v>205</v>
      </c>
      <c r="Q206" s="18" t="str">
        <f ca="1">IFERROR(INDEX(xl_language[name],MATCH(ROW()-1,xl_search_language3[index],0)),"")</f>
        <v>Vietnamese (Vietnam)</v>
      </c>
      <c r="R206" s="18"/>
      <c r="S206" s="18">
        <f ca="1">IF(ISNUMBER(SEARCH(ps_search_language4,INDEX(xl_language[name],ROW()-1))),MAX(INDIRECT(ADDRESS(1,COLUMN())&amp;":"&amp;ADDRESS(ROW()-1,COLUMN())))+1,"")</f>
        <v>205</v>
      </c>
      <c r="T206" s="18" t="str">
        <f ca="1">IFERROR(INDEX(xl_language[name],MATCH(ROW()-1,xl_search_language4[index],0)),"")</f>
        <v>Vietnamese (Vietnam)</v>
      </c>
      <c r="U206" s="18"/>
      <c r="V206" s="18">
        <f ca="1">IF(ISNUMBER(SEARCH(ps_search_language5,INDEX(xl_language[name],ROW()-1))),MAX(INDIRECT(ADDRESS(1,COLUMN())&amp;":"&amp;ADDRESS(ROW()-1,COLUMN())))+1,"")</f>
        <v>205</v>
      </c>
      <c r="W206" s="18" t="str">
        <f ca="1">IFERROR(INDEX(xl_language[name],MATCH(ROW()-1,xl_search_language5[index],0)),"")</f>
        <v>Vietnamese (Vietnam)</v>
      </c>
      <c r="X206" s="18"/>
      <c r="Y206" s="18">
        <f ca="1">IF(ISNUMBER(SEARCH(ps_search_language6,INDEX(xl_language[name],ROW()-1))),MAX(INDIRECT(ADDRESS(1,COLUMN())&amp;":"&amp;ADDRESS(ROW()-1,COLUMN())))+1,"")</f>
        <v>205</v>
      </c>
      <c r="Z206" s="18" t="str">
        <f ca="1">IFERROR(INDEX(xl_language[name],MATCH(ROW()-1,xl_search_language6[index],0)),"")</f>
        <v>Vietnamese (Vietnam)</v>
      </c>
      <c r="AA206" s="18"/>
      <c r="AB206" s="18">
        <f ca="1">IF(ISNUMBER(SEARCH(ps_search_language7,INDEX(xl_language[name],ROW()-1))),MAX(INDIRECT(ADDRESS(1,COLUMN())&amp;":"&amp;ADDRESS(ROW()-1,COLUMN())))+1,"")</f>
        <v>205</v>
      </c>
      <c r="AC206" s="18" t="str">
        <f ca="1">IFERROR(INDEX(xl_language[name],MATCH(ROW()-1,xl_search_language7[index],0)),"")</f>
        <v>Vietnamese (Vietnam)</v>
      </c>
      <c r="AD206" s="18"/>
      <c r="AE206" s="18">
        <f ca="1">IF(ISNUMBER(SEARCH(ps_search_language8,INDEX(xl_language[name],ROW()-1))),MAX(INDIRECT(ADDRESS(1,COLUMN())&amp;":"&amp;ADDRESS(ROW()-1,COLUMN())))+1,"")</f>
        <v>205</v>
      </c>
      <c r="AF206" s="18" t="str">
        <f ca="1">IFERROR(INDEX(xl_language[name],MATCH(ROW()-1,xl_search_language8[index],0)),"")</f>
        <v>Vietnamese (Vietnam)</v>
      </c>
      <c r="AG206" s="18"/>
      <c r="AH206" s="18"/>
      <c r="AI206" s="18"/>
      <c r="AJ206" s="18"/>
      <c r="AK206" s="18"/>
      <c r="AL206" s="18"/>
      <c r="AM206" s="18"/>
    </row>
    <row r="207" spans="1:39">
      <c r="A207" s="18">
        <f ca="1">IF(ISNUMBER(SEARCH(ps_search_adnowcategory,INDEX(xl_project_category[address],ROW()-1))),MAX(INDIRECT(ADDRESS(1,COLUMN())&amp;":"&amp;ADDRESS(ROW()-1,COLUMN())))+1,"")</f>
        <v>206</v>
      </c>
      <c r="B207" s="18" t="str">
        <f ca="1">IFERROR(INDEX(xl_project_category[address],MATCH(ROW()-1,xl_search_adnowcategory[index],0)),"")</f>
        <v>Non FMCG\Establishments\Retail</v>
      </c>
      <c r="C207" s="18"/>
      <c r="D207" s="18">
        <f t="shared" ca="1" si="6"/>
        <v>206</v>
      </c>
      <c r="E207" s="18" t="str">
        <f ca="1">IFERROR(INDEX(nr_ad_client_name,MATCH(ROW()-1,xl_search_adnowclientname[index],0)),"")</f>
        <v>BCH</v>
      </c>
      <c r="F207" s="18"/>
      <c r="G207" s="18" t="str">
        <f t="shared" ca="1" si="7"/>
        <v/>
      </c>
      <c r="H207" s="18" t="str">
        <f ca="1">IFERROR(INDEX(nr_ad_country,MATCH(ROW()-1,xl_search_adnowcountry[index],0)),"")</f>
        <v/>
      </c>
      <c r="I207" s="18"/>
      <c r="J207" s="18"/>
      <c r="K207" s="18"/>
      <c r="L207" s="18"/>
      <c r="M207" s="18">
        <f ca="1">IF(ISNUMBER(SEARCH(ps_search_language2,INDEX(xl_language[name],ROW()-1))),MAX(INDIRECT(ADDRESS(1,COLUMN())&amp;":"&amp;ADDRESS(ROW()-1,COLUMN())))+1,"")</f>
        <v>206</v>
      </c>
      <c r="N207" s="18" t="str">
        <f ca="1">IFERROR(INDEX(xl_language[name],MATCH(ROW()-1,xl_search_language2[index],0)),"")</f>
        <v>Welsh (United Kingdom)</v>
      </c>
      <c r="O207" s="18"/>
      <c r="P207" s="18">
        <f ca="1">IF(ISNUMBER(SEARCH(ps_search_language3,INDEX(xl_language[name],ROW()-1))),MAX(INDIRECT(ADDRESS(1,COLUMN())&amp;":"&amp;ADDRESS(ROW()-1,COLUMN())))+1,"")</f>
        <v>206</v>
      </c>
      <c r="Q207" s="18" t="str">
        <f ca="1">IFERROR(INDEX(xl_language[name],MATCH(ROW()-1,xl_search_language3[index],0)),"")</f>
        <v>Welsh (United Kingdom)</v>
      </c>
      <c r="R207" s="18"/>
      <c r="S207" s="18">
        <f ca="1">IF(ISNUMBER(SEARCH(ps_search_language4,INDEX(xl_language[name],ROW()-1))),MAX(INDIRECT(ADDRESS(1,COLUMN())&amp;":"&amp;ADDRESS(ROW()-1,COLUMN())))+1,"")</f>
        <v>206</v>
      </c>
      <c r="T207" s="18" t="str">
        <f ca="1">IFERROR(INDEX(xl_language[name],MATCH(ROW()-1,xl_search_language4[index],0)),"")</f>
        <v>Welsh (United Kingdom)</v>
      </c>
      <c r="U207" s="18"/>
      <c r="V207" s="18">
        <f ca="1">IF(ISNUMBER(SEARCH(ps_search_language5,INDEX(xl_language[name],ROW()-1))),MAX(INDIRECT(ADDRESS(1,COLUMN())&amp;":"&amp;ADDRESS(ROW()-1,COLUMN())))+1,"")</f>
        <v>206</v>
      </c>
      <c r="W207" s="18" t="str">
        <f ca="1">IFERROR(INDEX(xl_language[name],MATCH(ROW()-1,xl_search_language5[index],0)),"")</f>
        <v>Welsh (United Kingdom)</v>
      </c>
      <c r="X207" s="18"/>
      <c r="Y207" s="18">
        <f ca="1">IF(ISNUMBER(SEARCH(ps_search_language6,INDEX(xl_language[name],ROW()-1))),MAX(INDIRECT(ADDRESS(1,COLUMN())&amp;":"&amp;ADDRESS(ROW()-1,COLUMN())))+1,"")</f>
        <v>206</v>
      </c>
      <c r="Z207" s="18" t="str">
        <f ca="1">IFERROR(INDEX(xl_language[name],MATCH(ROW()-1,xl_search_language6[index],0)),"")</f>
        <v>Welsh (United Kingdom)</v>
      </c>
      <c r="AA207" s="18"/>
      <c r="AB207" s="18">
        <f ca="1">IF(ISNUMBER(SEARCH(ps_search_language7,INDEX(xl_language[name],ROW()-1))),MAX(INDIRECT(ADDRESS(1,COLUMN())&amp;":"&amp;ADDRESS(ROW()-1,COLUMN())))+1,"")</f>
        <v>206</v>
      </c>
      <c r="AC207" s="18" t="str">
        <f ca="1">IFERROR(INDEX(xl_language[name],MATCH(ROW()-1,xl_search_language7[index],0)),"")</f>
        <v>Welsh (United Kingdom)</v>
      </c>
      <c r="AD207" s="18"/>
      <c r="AE207" s="18">
        <f ca="1">IF(ISNUMBER(SEARCH(ps_search_language8,INDEX(xl_language[name],ROW()-1))),MAX(INDIRECT(ADDRESS(1,COLUMN())&amp;":"&amp;ADDRESS(ROW()-1,COLUMN())))+1,"")</f>
        <v>206</v>
      </c>
      <c r="AF207" s="18" t="str">
        <f ca="1">IFERROR(INDEX(xl_language[name],MATCH(ROW()-1,xl_search_language8[index],0)),"")</f>
        <v>Welsh (United Kingdom)</v>
      </c>
      <c r="AG207" s="18"/>
      <c r="AH207" s="18"/>
      <c r="AI207" s="18"/>
      <c r="AJ207" s="18"/>
      <c r="AK207" s="18"/>
      <c r="AL207" s="18"/>
      <c r="AM207" s="18"/>
    </row>
    <row r="208" spans="1:39">
      <c r="A208" s="18">
        <f ca="1">IF(ISNUMBER(SEARCH(ps_search_adnowcategory,INDEX(xl_project_category[address],ROW()-1))),MAX(INDIRECT(ADDRESS(1,COLUMN())&amp;":"&amp;ADDRESS(ROW()-1,COLUMN())))+1,"")</f>
        <v>207</v>
      </c>
      <c r="B208" s="18" t="str">
        <f ca="1">IFERROR(INDEX(xl_project_category[address],MATCH(ROW()-1,xl_search_adnowcategory[index],0)),"")</f>
        <v>Non FMCG\Establishments\Retail\Clothing Stores</v>
      </c>
      <c r="C208" s="18"/>
      <c r="D208" s="18">
        <f t="shared" ca="1" si="6"/>
        <v>207</v>
      </c>
      <c r="E208" s="18" t="str">
        <f ca="1">IFERROR(INDEX(nr_ad_client_name,MATCH(ROW()-1,xl_search_adnowclientname[index],0)),"")</f>
        <v>Beacon Healthcare</v>
      </c>
      <c r="F208" s="18"/>
      <c r="G208" s="18" t="str">
        <f t="shared" ca="1" si="7"/>
        <v/>
      </c>
      <c r="H208" s="18" t="str">
        <f ca="1">IFERROR(INDEX(nr_ad_country,MATCH(ROW()-1,xl_search_adnowcountry[index],0)),"")</f>
        <v/>
      </c>
      <c r="I208" s="18"/>
      <c r="J208" s="18"/>
      <c r="K208" s="18"/>
      <c r="L208" s="18"/>
      <c r="M208" s="18">
        <f ca="1">IF(ISNUMBER(SEARCH(ps_search_language2,INDEX(xl_language[name],ROW()-1))),MAX(INDIRECT(ADDRESS(1,COLUMN())&amp;":"&amp;ADDRESS(ROW()-1,COLUMN())))+1,"")</f>
        <v>207</v>
      </c>
      <c r="N208" s="18" t="str">
        <f ca="1">IFERROR(INDEX(xl_language[name],MATCH(ROW()-1,xl_search_language2[index],0)),"")</f>
        <v>Wolof (Senegal)</v>
      </c>
      <c r="O208" s="18"/>
      <c r="P208" s="18">
        <f ca="1">IF(ISNUMBER(SEARCH(ps_search_language3,INDEX(xl_language[name],ROW()-1))),MAX(INDIRECT(ADDRESS(1,COLUMN())&amp;":"&amp;ADDRESS(ROW()-1,COLUMN())))+1,"")</f>
        <v>207</v>
      </c>
      <c r="Q208" s="18" t="str">
        <f ca="1">IFERROR(INDEX(xl_language[name],MATCH(ROW()-1,xl_search_language3[index],0)),"")</f>
        <v>Wolof (Senegal)</v>
      </c>
      <c r="R208" s="18"/>
      <c r="S208" s="18">
        <f ca="1">IF(ISNUMBER(SEARCH(ps_search_language4,INDEX(xl_language[name],ROW()-1))),MAX(INDIRECT(ADDRESS(1,COLUMN())&amp;":"&amp;ADDRESS(ROW()-1,COLUMN())))+1,"")</f>
        <v>207</v>
      </c>
      <c r="T208" s="18" t="str">
        <f ca="1">IFERROR(INDEX(xl_language[name],MATCH(ROW()-1,xl_search_language4[index],0)),"")</f>
        <v>Wolof (Senegal)</v>
      </c>
      <c r="U208" s="18"/>
      <c r="V208" s="18">
        <f ca="1">IF(ISNUMBER(SEARCH(ps_search_language5,INDEX(xl_language[name],ROW()-1))),MAX(INDIRECT(ADDRESS(1,COLUMN())&amp;":"&amp;ADDRESS(ROW()-1,COLUMN())))+1,"")</f>
        <v>207</v>
      </c>
      <c r="W208" s="18" t="str">
        <f ca="1">IFERROR(INDEX(xl_language[name],MATCH(ROW()-1,xl_search_language5[index],0)),"")</f>
        <v>Wolof (Senegal)</v>
      </c>
      <c r="X208" s="18"/>
      <c r="Y208" s="18">
        <f ca="1">IF(ISNUMBER(SEARCH(ps_search_language6,INDEX(xl_language[name],ROW()-1))),MAX(INDIRECT(ADDRESS(1,COLUMN())&amp;":"&amp;ADDRESS(ROW()-1,COLUMN())))+1,"")</f>
        <v>207</v>
      </c>
      <c r="Z208" s="18" t="str">
        <f ca="1">IFERROR(INDEX(xl_language[name],MATCH(ROW()-1,xl_search_language6[index],0)),"")</f>
        <v>Wolof (Senegal)</v>
      </c>
      <c r="AA208" s="18"/>
      <c r="AB208" s="18">
        <f ca="1">IF(ISNUMBER(SEARCH(ps_search_language7,INDEX(xl_language[name],ROW()-1))),MAX(INDIRECT(ADDRESS(1,COLUMN())&amp;":"&amp;ADDRESS(ROW()-1,COLUMN())))+1,"")</f>
        <v>207</v>
      </c>
      <c r="AC208" s="18" t="str">
        <f ca="1">IFERROR(INDEX(xl_language[name],MATCH(ROW()-1,xl_search_language7[index],0)),"")</f>
        <v>Wolof (Senegal)</v>
      </c>
      <c r="AD208" s="18"/>
      <c r="AE208" s="18">
        <f ca="1">IF(ISNUMBER(SEARCH(ps_search_language8,INDEX(xl_language[name],ROW()-1))),MAX(INDIRECT(ADDRESS(1,COLUMN())&amp;":"&amp;ADDRESS(ROW()-1,COLUMN())))+1,"")</f>
        <v>207</v>
      </c>
      <c r="AF208" s="18" t="str">
        <f ca="1">IFERROR(INDEX(xl_language[name],MATCH(ROW()-1,xl_search_language8[index],0)),"")</f>
        <v>Wolof (Senegal)</v>
      </c>
      <c r="AG208" s="18"/>
      <c r="AH208" s="18"/>
      <c r="AI208" s="18"/>
      <c r="AJ208" s="18"/>
      <c r="AK208" s="18"/>
      <c r="AL208" s="18"/>
      <c r="AM208" s="18"/>
    </row>
    <row r="209" spans="1:39">
      <c r="A209" s="18">
        <f ca="1">IF(ISNUMBER(SEARCH(ps_search_adnowcategory,INDEX(xl_project_category[address],ROW()-1))),MAX(INDIRECT(ADDRESS(1,COLUMN())&amp;":"&amp;ADDRESS(ROW()-1,COLUMN())))+1,"")</f>
        <v>208</v>
      </c>
      <c r="B209" s="18" t="str">
        <f ca="1">IFERROR(INDEX(xl_project_category[address],MATCH(ROW()-1,xl_search_adnowcategory[index],0)),"")</f>
        <v>Non FMCG\Establishments\Retail\Convenience Stores</v>
      </c>
      <c r="C209" s="18"/>
      <c r="D209" s="18">
        <f t="shared" ca="1" si="6"/>
        <v>208</v>
      </c>
      <c r="E209" s="18" t="str">
        <f ca="1">IFERROR(INDEX(nr_ad_client_name,MATCH(ROW()-1,xl_search_adnowclientname[index],0)),"")</f>
        <v>Beagle Street</v>
      </c>
      <c r="F209" s="18"/>
      <c r="G209" s="18" t="str">
        <f t="shared" ca="1" si="7"/>
        <v/>
      </c>
      <c r="H209" s="18" t="str">
        <f ca="1">IFERROR(INDEX(nr_ad_country,MATCH(ROW()-1,xl_search_adnowcountry[index],0)),"")</f>
        <v/>
      </c>
      <c r="I209" s="18"/>
      <c r="J209" s="18"/>
      <c r="K209" s="18"/>
      <c r="L209" s="18"/>
      <c r="M209" s="18">
        <f ca="1">IF(ISNUMBER(SEARCH(ps_search_language2,INDEX(xl_language[name],ROW()-1))),MAX(INDIRECT(ADDRESS(1,COLUMN())&amp;":"&amp;ADDRESS(ROW()-1,COLUMN())))+1,"")</f>
        <v>208</v>
      </c>
      <c r="N209" s="18" t="str">
        <f ca="1">IFERROR(INDEX(xl_language[name],MATCH(ROW()-1,xl_search_language2[index],0)),"")</f>
        <v>Yakut (Russia)</v>
      </c>
      <c r="O209" s="18"/>
      <c r="P209" s="18">
        <f ca="1">IF(ISNUMBER(SEARCH(ps_search_language3,INDEX(xl_language[name],ROW()-1))),MAX(INDIRECT(ADDRESS(1,COLUMN())&amp;":"&amp;ADDRESS(ROW()-1,COLUMN())))+1,"")</f>
        <v>208</v>
      </c>
      <c r="Q209" s="18" t="str">
        <f ca="1">IFERROR(INDEX(xl_language[name],MATCH(ROW()-1,xl_search_language3[index],0)),"")</f>
        <v>Yakut (Russia)</v>
      </c>
      <c r="R209" s="18"/>
      <c r="S209" s="18">
        <f ca="1">IF(ISNUMBER(SEARCH(ps_search_language4,INDEX(xl_language[name],ROW()-1))),MAX(INDIRECT(ADDRESS(1,COLUMN())&amp;":"&amp;ADDRESS(ROW()-1,COLUMN())))+1,"")</f>
        <v>208</v>
      </c>
      <c r="T209" s="18" t="str">
        <f ca="1">IFERROR(INDEX(xl_language[name],MATCH(ROW()-1,xl_search_language4[index],0)),"")</f>
        <v>Yakut (Russia)</v>
      </c>
      <c r="U209" s="18"/>
      <c r="V209" s="18">
        <f ca="1">IF(ISNUMBER(SEARCH(ps_search_language5,INDEX(xl_language[name],ROW()-1))),MAX(INDIRECT(ADDRESS(1,COLUMN())&amp;":"&amp;ADDRESS(ROW()-1,COLUMN())))+1,"")</f>
        <v>208</v>
      </c>
      <c r="W209" s="18" t="str">
        <f ca="1">IFERROR(INDEX(xl_language[name],MATCH(ROW()-1,xl_search_language5[index],0)),"")</f>
        <v>Yakut (Russia)</v>
      </c>
      <c r="X209" s="18"/>
      <c r="Y209" s="18">
        <f ca="1">IF(ISNUMBER(SEARCH(ps_search_language6,INDEX(xl_language[name],ROW()-1))),MAX(INDIRECT(ADDRESS(1,COLUMN())&amp;":"&amp;ADDRESS(ROW()-1,COLUMN())))+1,"")</f>
        <v>208</v>
      </c>
      <c r="Z209" s="18" t="str">
        <f ca="1">IFERROR(INDEX(xl_language[name],MATCH(ROW()-1,xl_search_language6[index],0)),"")</f>
        <v>Yakut (Russia)</v>
      </c>
      <c r="AA209" s="18"/>
      <c r="AB209" s="18">
        <f ca="1">IF(ISNUMBER(SEARCH(ps_search_language7,INDEX(xl_language[name],ROW()-1))),MAX(INDIRECT(ADDRESS(1,COLUMN())&amp;":"&amp;ADDRESS(ROW()-1,COLUMN())))+1,"")</f>
        <v>208</v>
      </c>
      <c r="AC209" s="18" t="str">
        <f ca="1">IFERROR(INDEX(xl_language[name],MATCH(ROW()-1,xl_search_language7[index],0)),"")</f>
        <v>Yakut (Russia)</v>
      </c>
      <c r="AD209" s="18"/>
      <c r="AE209" s="18">
        <f ca="1">IF(ISNUMBER(SEARCH(ps_search_language8,INDEX(xl_language[name],ROW()-1))),MAX(INDIRECT(ADDRESS(1,COLUMN())&amp;":"&amp;ADDRESS(ROW()-1,COLUMN())))+1,"")</f>
        <v>208</v>
      </c>
      <c r="AF209" s="18" t="str">
        <f ca="1">IFERROR(INDEX(xl_language[name],MATCH(ROW()-1,xl_search_language8[index],0)),"")</f>
        <v>Yakut (Russia)</v>
      </c>
      <c r="AG209" s="18"/>
      <c r="AH209" s="18"/>
      <c r="AI209" s="18"/>
      <c r="AJ209" s="18"/>
      <c r="AK209" s="18"/>
      <c r="AL209" s="18"/>
      <c r="AM209" s="18"/>
    </row>
    <row r="210" spans="1:39">
      <c r="A210" s="18">
        <f ca="1">IF(ISNUMBER(SEARCH(ps_search_adnowcategory,INDEX(xl_project_category[address],ROW()-1))),MAX(INDIRECT(ADDRESS(1,COLUMN())&amp;":"&amp;ADDRESS(ROW()-1,COLUMN())))+1,"")</f>
        <v>209</v>
      </c>
      <c r="B210" s="18" t="str">
        <f ca="1">IFERROR(INDEX(xl_project_category[address],MATCH(ROW()-1,xl_search_adnowcategory[index],0)),"")</f>
        <v>Non FMCG\Establishments\Retail\Department Stores</v>
      </c>
      <c r="C210" s="18"/>
      <c r="D210" s="18">
        <f t="shared" ca="1" si="6"/>
        <v>209</v>
      </c>
      <c r="E210" s="18" t="str">
        <f ca="1">IFERROR(INDEX(nr_ad_client_name,MATCH(ROW()-1,xl_search_adnowclientname[index],0)),"")</f>
        <v>Beam Global Spirits &amp; Wine</v>
      </c>
      <c r="F210" s="18"/>
      <c r="G210" s="18" t="str">
        <f t="shared" ca="1" si="7"/>
        <v/>
      </c>
      <c r="H210" s="18" t="str">
        <f ca="1">IFERROR(INDEX(nr_ad_country,MATCH(ROW()-1,xl_search_adnowcountry[index],0)),"")</f>
        <v/>
      </c>
      <c r="I210" s="18"/>
      <c r="J210" s="18"/>
      <c r="K210" s="18"/>
      <c r="L210" s="18"/>
      <c r="M210" s="18">
        <f ca="1">IF(ISNUMBER(SEARCH(ps_search_language2,INDEX(xl_language[name],ROW()-1))),MAX(INDIRECT(ADDRESS(1,COLUMN())&amp;":"&amp;ADDRESS(ROW()-1,COLUMN())))+1,"")</f>
        <v>209</v>
      </c>
      <c r="N210" s="18" t="str">
        <f ca="1">IFERROR(INDEX(xl_language[name],MATCH(ROW()-1,xl_search_language2[index],0)),"")</f>
        <v>Yi (PRC)</v>
      </c>
      <c r="O210" s="18"/>
      <c r="P210" s="18">
        <f ca="1">IF(ISNUMBER(SEARCH(ps_search_language3,INDEX(xl_language[name],ROW()-1))),MAX(INDIRECT(ADDRESS(1,COLUMN())&amp;":"&amp;ADDRESS(ROW()-1,COLUMN())))+1,"")</f>
        <v>209</v>
      </c>
      <c r="Q210" s="18" t="str">
        <f ca="1">IFERROR(INDEX(xl_language[name],MATCH(ROW()-1,xl_search_language3[index],0)),"")</f>
        <v>Yi (PRC)</v>
      </c>
      <c r="R210" s="18"/>
      <c r="S210" s="18">
        <f ca="1">IF(ISNUMBER(SEARCH(ps_search_language4,INDEX(xl_language[name],ROW()-1))),MAX(INDIRECT(ADDRESS(1,COLUMN())&amp;":"&amp;ADDRESS(ROW()-1,COLUMN())))+1,"")</f>
        <v>209</v>
      </c>
      <c r="T210" s="18" t="str">
        <f ca="1">IFERROR(INDEX(xl_language[name],MATCH(ROW()-1,xl_search_language4[index],0)),"")</f>
        <v>Yi (PRC)</v>
      </c>
      <c r="U210" s="18"/>
      <c r="V210" s="18">
        <f ca="1">IF(ISNUMBER(SEARCH(ps_search_language5,INDEX(xl_language[name],ROW()-1))),MAX(INDIRECT(ADDRESS(1,COLUMN())&amp;":"&amp;ADDRESS(ROW()-1,COLUMN())))+1,"")</f>
        <v>209</v>
      </c>
      <c r="W210" s="18" t="str">
        <f ca="1">IFERROR(INDEX(xl_language[name],MATCH(ROW()-1,xl_search_language5[index],0)),"")</f>
        <v>Yi (PRC)</v>
      </c>
      <c r="X210" s="18"/>
      <c r="Y210" s="18">
        <f ca="1">IF(ISNUMBER(SEARCH(ps_search_language6,INDEX(xl_language[name],ROW()-1))),MAX(INDIRECT(ADDRESS(1,COLUMN())&amp;":"&amp;ADDRESS(ROW()-1,COLUMN())))+1,"")</f>
        <v>209</v>
      </c>
      <c r="Z210" s="18" t="str">
        <f ca="1">IFERROR(INDEX(xl_language[name],MATCH(ROW()-1,xl_search_language6[index],0)),"")</f>
        <v>Yi (PRC)</v>
      </c>
      <c r="AA210" s="18"/>
      <c r="AB210" s="18">
        <f ca="1">IF(ISNUMBER(SEARCH(ps_search_language7,INDEX(xl_language[name],ROW()-1))),MAX(INDIRECT(ADDRESS(1,COLUMN())&amp;":"&amp;ADDRESS(ROW()-1,COLUMN())))+1,"")</f>
        <v>209</v>
      </c>
      <c r="AC210" s="18" t="str">
        <f ca="1">IFERROR(INDEX(xl_language[name],MATCH(ROW()-1,xl_search_language7[index],0)),"")</f>
        <v>Yi (PRC)</v>
      </c>
      <c r="AD210" s="18"/>
      <c r="AE210" s="18">
        <f ca="1">IF(ISNUMBER(SEARCH(ps_search_language8,INDEX(xl_language[name],ROW()-1))),MAX(INDIRECT(ADDRESS(1,COLUMN())&amp;":"&amp;ADDRESS(ROW()-1,COLUMN())))+1,"")</f>
        <v>209</v>
      </c>
      <c r="AF210" s="18" t="str">
        <f ca="1">IFERROR(INDEX(xl_language[name],MATCH(ROW()-1,xl_search_language8[index],0)),"")</f>
        <v>Yi (PRC)</v>
      </c>
      <c r="AG210" s="18"/>
      <c r="AH210" s="18"/>
      <c r="AI210" s="18"/>
      <c r="AJ210" s="18"/>
      <c r="AK210" s="18"/>
      <c r="AL210" s="18"/>
      <c r="AM210" s="18"/>
    </row>
    <row r="211" spans="1:39">
      <c r="A211" s="18">
        <f ca="1">IF(ISNUMBER(SEARCH(ps_search_adnowcategory,INDEX(xl_project_category[address],ROW()-1))),MAX(INDIRECT(ADDRESS(1,COLUMN())&amp;":"&amp;ADDRESS(ROW()-1,COLUMN())))+1,"")</f>
        <v>210</v>
      </c>
      <c r="B211" s="18" t="str">
        <f ca="1">IFERROR(INDEX(xl_project_category[address],MATCH(ROW()-1,xl_search_adnowcategory[index],0)),"")</f>
        <v>Non FMCG\Establishments\Retail\Gasoline/petrol</v>
      </c>
      <c r="C211" s="18"/>
      <c r="D211" s="18">
        <f t="shared" ca="1" si="6"/>
        <v>210</v>
      </c>
      <c r="E211" s="18" t="str">
        <f ca="1">IFERROR(INDEX(nr_ad_client_name,MATCH(ROW()-1,xl_search_adnowclientname[index],0)),"")</f>
        <v>Behr Process Corp.</v>
      </c>
      <c r="F211" s="18"/>
      <c r="G211" s="18" t="str">
        <f t="shared" ca="1" si="7"/>
        <v/>
      </c>
      <c r="H211" s="18" t="str">
        <f ca="1">IFERROR(INDEX(nr_ad_country,MATCH(ROW()-1,xl_search_adnowcountry[index],0)),"")</f>
        <v/>
      </c>
      <c r="I211" s="18"/>
      <c r="J211" s="18"/>
      <c r="K211" s="18"/>
      <c r="L211" s="18"/>
      <c r="M211" s="18">
        <f ca="1">IF(ISNUMBER(SEARCH(ps_search_language2,INDEX(xl_language[name],ROW()-1))),MAX(INDIRECT(ADDRESS(1,COLUMN())&amp;":"&amp;ADDRESS(ROW()-1,COLUMN())))+1,"")</f>
        <v>210</v>
      </c>
      <c r="N211" s="18" t="str">
        <f ca="1">IFERROR(INDEX(xl_language[name],MATCH(ROW()-1,xl_search_language2[index],0)),"")</f>
        <v>Yoruba (Nigeria)</v>
      </c>
      <c r="O211" s="18"/>
      <c r="P211" s="18">
        <f ca="1">IF(ISNUMBER(SEARCH(ps_search_language3,INDEX(xl_language[name],ROW()-1))),MAX(INDIRECT(ADDRESS(1,COLUMN())&amp;":"&amp;ADDRESS(ROW()-1,COLUMN())))+1,"")</f>
        <v>210</v>
      </c>
      <c r="Q211" s="18" t="str">
        <f ca="1">IFERROR(INDEX(xl_language[name],MATCH(ROW()-1,xl_search_language3[index],0)),"")</f>
        <v>Yoruba (Nigeria)</v>
      </c>
      <c r="R211" s="18"/>
      <c r="S211" s="18">
        <f ca="1">IF(ISNUMBER(SEARCH(ps_search_language4,INDEX(xl_language[name],ROW()-1))),MAX(INDIRECT(ADDRESS(1,COLUMN())&amp;":"&amp;ADDRESS(ROW()-1,COLUMN())))+1,"")</f>
        <v>210</v>
      </c>
      <c r="T211" s="18" t="str">
        <f ca="1">IFERROR(INDEX(xl_language[name],MATCH(ROW()-1,xl_search_language4[index],0)),"")</f>
        <v>Yoruba (Nigeria)</v>
      </c>
      <c r="U211" s="18"/>
      <c r="V211" s="18">
        <f ca="1">IF(ISNUMBER(SEARCH(ps_search_language5,INDEX(xl_language[name],ROW()-1))),MAX(INDIRECT(ADDRESS(1,COLUMN())&amp;":"&amp;ADDRESS(ROW()-1,COLUMN())))+1,"")</f>
        <v>210</v>
      </c>
      <c r="W211" s="18" t="str">
        <f ca="1">IFERROR(INDEX(xl_language[name],MATCH(ROW()-1,xl_search_language5[index],0)),"")</f>
        <v>Yoruba (Nigeria)</v>
      </c>
      <c r="X211" s="18"/>
      <c r="Y211" s="18">
        <f ca="1">IF(ISNUMBER(SEARCH(ps_search_language6,INDEX(xl_language[name],ROW()-1))),MAX(INDIRECT(ADDRESS(1,COLUMN())&amp;":"&amp;ADDRESS(ROW()-1,COLUMN())))+1,"")</f>
        <v>210</v>
      </c>
      <c r="Z211" s="18" t="str">
        <f ca="1">IFERROR(INDEX(xl_language[name],MATCH(ROW()-1,xl_search_language6[index],0)),"")</f>
        <v>Yoruba (Nigeria)</v>
      </c>
      <c r="AA211" s="18"/>
      <c r="AB211" s="18">
        <f ca="1">IF(ISNUMBER(SEARCH(ps_search_language7,INDEX(xl_language[name],ROW()-1))),MAX(INDIRECT(ADDRESS(1,COLUMN())&amp;":"&amp;ADDRESS(ROW()-1,COLUMN())))+1,"")</f>
        <v>210</v>
      </c>
      <c r="AC211" s="18" t="str">
        <f ca="1">IFERROR(INDEX(xl_language[name],MATCH(ROW()-1,xl_search_language7[index],0)),"")</f>
        <v>Yoruba (Nigeria)</v>
      </c>
      <c r="AD211" s="18"/>
      <c r="AE211" s="18">
        <f ca="1">IF(ISNUMBER(SEARCH(ps_search_language8,INDEX(xl_language[name],ROW()-1))),MAX(INDIRECT(ADDRESS(1,COLUMN())&amp;":"&amp;ADDRESS(ROW()-1,COLUMN())))+1,"")</f>
        <v>210</v>
      </c>
      <c r="AF211" s="18" t="str">
        <f ca="1">IFERROR(INDEX(xl_language[name],MATCH(ROW()-1,xl_search_language8[index],0)),"")</f>
        <v>Yoruba (Nigeria)</v>
      </c>
      <c r="AG211" s="18"/>
      <c r="AH211" s="18"/>
      <c r="AI211" s="18"/>
      <c r="AJ211" s="18"/>
      <c r="AK211" s="18"/>
      <c r="AL211" s="18"/>
      <c r="AM211" s="18"/>
    </row>
    <row r="212" spans="1:39">
      <c r="A212" s="18">
        <f ca="1">IF(ISNUMBER(SEARCH(ps_search_adnowcategory,INDEX(xl_project_category[address],ROW()-1))),MAX(INDIRECT(ADDRESS(1,COLUMN())&amp;":"&amp;ADDRESS(ROW()-1,COLUMN())))+1,"")</f>
        <v>211</v>
      </c>
      <c r="B212" s="18" t="str">
        <f ca="1">IFERROR(INDEX(xl_project_category[address],MATCH(ROW()-1,xl_search_adnowcategory[index],0)),"")</f>
        <v>Non FMCG\Establishments\Retail\Grocery Stores/Supermarkets</v>
      </c>
      <c r="C212" s="18"/>
      <c r="D212" s="18">
        <f t="shared" ca="1" si="6"/>
        <v>211</v>
      </c>
      <c r="E212" s="18" t="str">
        <f ca="1">IFERROR(INDEX(nr_ad_client_name,MATCH(ROW()-1,xl_search_adnowclientname[index],0)),"")</f>
        <v>Beiersdorf</v>
      </c>
      <c r="F212" s="18"/>
      <c r="G212" s="18" t="str">
        <f t="shared" ca="1" si="7"/>
        <v/>
      </c>
      <c r="H212" s="18" t="str">
        <f ca="1">IFERROR(INDEX(nr_ad_country,MATCH(ROW()-1,xl_search_adnowcountry[index],0)),"")</f>
        <v/>
      </c>
      <c r="I212" s="18"/>
      <c r="J212" s="18"/>
      <c r="K212" s="18"/>
      <c r="L212" s="18"/>
      <c r="M212" s="18" t="str">
        <f ca="1">IF(ISNUMBER(SEARCH(ps_search_language2,INDEX(xl_language[name],ROW()-1))),MAX(INDIRECT(ADDRESS(1,COLUMN())&amp;":"&amp;ADDRESS(ROW()-1,COLUMN())))+1,"")</f>
        <v/>
      </c>
      <c r="N212" s="18" t="str">
        <f ca="1">IFERROR(INDEX(xl_language[name],MATCH(ROW()-1,xl_search_language2[index],0)),"")</f>
        <v/>
      </c>
      <c r="O212" s="18"/>
      <c r="P212" s="18" t="str">
        <f ca="1">IF(ISNUMBER(SEARCH(ps_search_language3,INDEX(xl_language[name],ROW()-1))),MAX(INDIRECT(ADDRESS(1,COLUMN())&amp;":"&amp;ADDRESS(ROW()-1,COLUMN())))+1,"")</f>
        <v/>
      </c>
      <c r="Q212" s="18" t="str">
        <f ca="1">IFERROR(INDEX(xl_language[name],MATCH(ROW()-1,xl_search_language3[index],0)),"")</f>
        <v/>
      </c>
      <c r="R212" s="18"/>
      <c r="S212" s="18" t="str">
        <f ca="1">IF(ISNUMBER(SEARCH(ps_search_language4,INDEX(xl_language[name],ROW()-1))),MAX(INDIRECT(ADDRESS(1,COLUMN())&amp;":"&amp;ADDRESS(ROW()-1,COLUMN())))+1,"")</f>
        <v/>
      </c>
      <c r="T212" s="18" t="str">
        <f ca="1">IFERROR(INDEX(xl_language[name],MATCH(ROW()-1,xl_search_language4[index],0)),"")</f>
        <v/>
      </c>
      <c r="U212" s="18"/>
      <c r="V212" s="18" t="str">
        <f ca="1">IF(ISNUMBER(SEARCH(ps_search_language5,INDEX(xl_language[name],ROW()-1))),MAX(INDIRECT(ADDRESS(1,COLUMN())&amp;":"&amp;ADDRESS(ROW()-1,COLUMN())))+1,"")</f>
        <v/>
      </c>
      <c r="W212" s="18" t="str">
        <f ca="1">IFERROR(INDEX(xl_language[name],MATCH(ROW()-1,xl_search_language5[index],0)),"")</f>
        <v/>
      </c>
      <c r="X212" s="18"/>
      <c r="Y212" s="18" t="str">
        <f ca="1">IF(ISNUMBER(SEARCH(ps_search_language6,INDEX(xl_language[name],ROW()-1))),MAX(INDIRECT(ADDRESS(1,COLUMN())&amp;":"&amp;ADDRESS(ROW()-1,COLUMN())))+1,"")</f>
        <v/>
      </c>
      <c r="Z212" s="18" t="str">
        <f ca="1">IFERROR(INDEX(xl_language[name],MATCH(ROW()-1,xl_search_language6[index],0)),"")</f>
        <v/>
      </c>
      <c r="AA212" s="18"/>
      <c r="AB212" s="18" t="str">
        <f ca="1">IF(ISNUMBER(SEARCH(ps_search_language7,INDEX(xl_language[name],ROW()-1))),MAX(INDIRECT(ADDRESS(1,COLUMN())&amp;":"&amp;ADDRESS(ROW()-1,COLUMN())))+1,"")</f>
        <v/>
      </c>
      <c r="AC212" s="18" t="str">
        <f ca="1">IFERROR(INDEX(xl_language[name],MATCH(ROW()-1,xl_search_language7[index],0)),"")</f>
        <v/>
      </c>
      <c r="AD212" s="18"/>
      <c r="AE212" s="18" t="str">
        <f ca="1">IF(ISNUMBER(SEARCH(ps_search_language8,INDEX(xl_language[name],ROW()-1))),MAX(INDIRECT(ADDRESS(1,COLUMN())&amp;":"&amp;ADDRESS(ROW()-1,COLUMN())))+1,"")</f>
        <v/>
      </c>
      <c r="AF212" s="18" t="str">
        <f ca="1">IFERROR(INDEX(xl_language[name],MATCH(ROW()-1,xl_search_language8[index],0)),"")</f>
        <v/>
      </c>
      <c r="AG212" s="18"/>
      <c r="AH212" s="18"/>
      <c r="AI212" s="18"/>
      <c r="AJ212" s="18"/>
      <c r="AK212" s="18"/>
      <c r="AL212" s="18"/>
      <c r="AM212" s="18"/>
    </row>
    <row r="213" spans="1:39">
      <c r="A213" s="18">
        <f ca="1">IF(ISNUMBER(SEARCH(ps_search_adnowcategory,INDEX(xl_project_category[address],ROW()-1))),MAX(INDIRECT(ADDRESS(1,COLUMN())&amp;":"&amp;ADDRESS(ROW()-1,COLUMN())))+1,"")</f>
        <v>212</v>
      </c>
      <c r="B213" s="18" t="str">
        <f ca="1">IFERROR(INDEX(xl_project_category[address],MATCH(ROW()-1,xl_search_adnowcategory[index],0)),"")</f>
        <v>Non FMCG\Establishments\Retail\Home Improvement (Retail)</v>
      </c>
      <c r="C213" s="18"/>
      <c r="D213" s="18">
        <f t="shared" ca="1" si="6"/>
        <v>212</v>
      </c>
      <c r="E213" s="18" t="str">
        <f ca="1">IFERROR(INDEX(nr_ad_client_name,MATCH(ROW()-1,xl_search_adnowclientname[index],0)),"")</f>
        <v>BEKO</v>
      </c>
      <c r="F213" s="18"/>
      <c r="G213" s="18" t="str">
        <f t="shared" ca="1" si="7"/>
        <v/>
      </c>
      <c r="H213" s="18" t="str">
        <f ca="1">IFERROR(INDEX(nr_ad_country,MATCH(ROW()-1,xl_search_adnowcountry[index],0)),"")</f>
        <v/>
      </c>
      <c r="I213" s="18"/>
      <c r="J213" s="18"/>
      <c r="K213" s="18"/>
      <c r="L213" s="18"/>
      <c r="M213" s="18" t="str">
        <f ca="1">IF(ISNUMBER(SEARCH(ps_search_language2,INDEX(xl_language[name],ROW()-1))),MAX(INDIRECT(ADDRESS(1,COLUMN())&amp;":"&amp;ADDRESS(ROW()-1,COLUMN())))+1,"")</f>
        <v/>
      </c>
      <c r="N213" s="18" t="str">
        <f ca="1">IFERROR(INDEX(xl_language[name],MATCH(ROW()-1,xl_search_language2[index],0)),"")</f>
        <v/>
      </c>
      <c r="O213" s="18"/>
      <c r="P213" s="18" t="str">
        <f ca="1">IF(ISNUMBER(SEARCH(ps_search_language3,INDEX(xl_language[name],ROW()-1))),MAX(INDIRECT(ADDRESS(1,COLUMN())&amp;":"&amp;ADDRESS(ROW()-1,COLUMN())))+1,"")</f>
        <v/>
      </c>
      <c r="Q213" s="18" t="str">
        <f ca="1">IFERROR(INDEX(xl_language[name],MATCH(ROW()-1,xl_search_language3[index],0)),"")</f>
        <v/>
      </c>
      <c r="R213" s="18"/>
      <c r="S213" s="18" t="str">
        <f ca="1">IF(ISNUMBER(SEARCH(ps_search_language4,INDEX(xl_language[name],ROW()-1))),MAX(INDIRECT(ADDRESS(1,COLUMN())&amp;":"&amp;ADDRESS(ROW()-1,COLUMN())))+1,"")</f>
        <v/>
      </c>
      <c r="T213" s="18" t="str">
        <f ca="1">IFERROR(INDEX(xl_language[name],MATCH(ROW()-1,xl_search_language4[index],0)),"")</f>
        <v/>
      </c>
      <c r="U213" s="18"/>
      <c r="V213" s="18" t="str">
        <f ca="1">IF(ISNUMBER(SEARCH(ps_search_language5,INDEX(xl_language[name],ROW()-1))),MAX(INDIRECT(ADDRESS(1,COLUMN())&amp;":"&amp;ADDRESS(ROW()-1,COLUMN())))+1,"")</f>
        <v/>
      </c>
      <c r="W213" s="18" t="str">
        <f ca="1">IFERROR(INDEX(xl_language[name],MATCH(ROW()-1,xl_search_language5[index],0)),"")</f>
        <v/>
      </c>
      <c r="X213" s="18"/>
      <c r="Y213" s="18" t="str">
        <f ca="1">IF(ISNUMBER(SEARCH(ps_search_language6,INDEX(xl_language[name],ROW()-1))),MAX(INDIRECT(ADDRESS(1,COLUMN())&amp;":"&amp;ADDRESS(ROW()-1,COLUMN())))+1,"")</f>
        <v/>
      </c>
      <c r="Z213" s="18" t="str">
        <f ca="1">IFERROR(INDEX(xl_language[name],MATCH(ROW()-1,xl_search_language6[index],0)),"")</f>
        <v/>
      </c>
      <c r="AA213" s="18"/>
      <c r="AB213" s="18" t="str">
        <f ca="1">IF(ISNUMBER(SEARCH(ps_search_language7,INDEX(xl_language[name],ROW()-1))),MAX(INDIRECT(ADDRESS(1,COLUMN())&amp;":"&amp;ADDRESS(ROW()-1,COLUMN())))+1,"")</f>
        <v/>
      </c>
      <c r="AC213" s="18" t="str">
        <f ca="1">IFERROR(INDEX(xl_language[name],MATCH(ROW()-1,xl_search_language7[index],0)),"")</f>
        <v/>
      </c>
      <c r="AD213" s="18"/>
      <c r="AE213" s="18" t="str">
        <f ca="1">IF(ISNUMBER(SEARCH(ps_search_language8,INDEX(xl_language[name],ROW()-1))),MAX(INDIRECT(ADDRESS(1,COLUMN())&amp;":"&amp;ADDRESS(ROW()-1,COLUMN())))+1,"")</f>
        <v/>
      </c>
      <c r="AF213" s="18" t="str">
        <f ca="1">IFERROR(INDEX(xl_language[name],MATCH(ROW()-1,xl_search_language8[index],0)),"")</f>
        <v/>
      </c>
      <c r="AG213" s="18"/>
      <c r="AH213" s="18"/>
      <c r="AI213" s="18"/>
      <c r="AJ213" s="18"/>
      <c r="AK213" s="18"/>
      <c r="AL213" s="18"/>
      <c r="AM213" s="18"/>
    </row>
    <row r="214" spans="1:39">
      <c r="A214" s="18">
        <f ca="1">IF(ISNUMBER(SEARCH(ps_search_adnowcategory,INDEX(xl_project_category[address],ROW()-1))),MAX(INDIRECT(ADDRESS(1,COLUMN())&amp;":"&amp;ADDRESS(ROW()-1,COLUMN())))+1,"")</f>
        <v>213</v>
      </c>
      <c r="B214" s="18" t="str">
        <f ca="1">IFERROR(INDEX(xl_project_category[address],MATCH(ROW()-1,xl_search_adnowcategory[index],0)),"")</f>
        <v>Non FMCG\Establishments\Retail\Internet (Online)</v>
      </c>
      <c r="C214" s="18"/>
      <c r="D214" s="18">
        <f t="shared" ca="1" si="6"/>
        <v>213</v>
      </c>
      <c r="E214" s="18" t="str">
        <f ca="1">IFERROR(INDEX(nr_ad_client_name,MATCH(ROW()-1,xl_search_adnowclientname[index],0)),"")</f>
        <v>Bel Group</v>
      </c>
      <c r="F214" s="18"/>
      <c r="G214" s="18" t="str">
        <f t="shared" ca="1" si="7"/>
        <v/>
      </c>
      <c r="H214" s="18" t="str">
        <f ca="1">IFERROR(INDEX(nr_ad_country,MATCH(ROW()-1,xl_search_adnowcountry[index],0)),"")</f>
        <v/>
      </c>
      <c r="I214" s="18"/>
      <c r="J214" s="18"/>
      <c r="K214" s="18"/>
      <c r="L214" s="18"/>
      <c r="M214" s="18" t="str">
        <f ca="1">IF(ISNUMBER(SEARCH(ps_search_language2,INDEX(xl_language[name],ROW()-1))),MAX(INDIRECT(ADDRESS(1,COLUMN())&amp;":"&amp;ADDRESS(ROW()-1,COLUMN())))+1,"")</f>
        <v/>
      </c>
      <c r="N214" s="18" t="str">
        <f ca="1">IFERROR(INDEX(xl_language[name],MATCH(ROW()-1,xl_search_language2[index],0)),"")</f>
        <v/>
      </c>
      <c r="O214" s="18"/>
      <c r="P214" s="18" t="str">
        <f ca="1">IF(ISNUMBER(SEARCH(ps_search_language3,INDEX(xl_language[name],ROW()-1))),MAX(INDIRECT(ADDRESS(1,COLUMN())&amp;":"&amp;ADDRESS(ROW()-1,COLUMN())))+1,"")</f>
        <v/>
      </c>
      <c r="Q214" s="18" t="str">
        <f ca="1">IFERROR(INDEX(xl_language[name],MATCH(ROW()-1,xl_search_language3[index],0)),"")</f>
        <v/>
      </c>
      <c r="R214" s="18"/>
      <c r="S214" s="18" t="str">
        <f ca="1">IF(ISNUMBER(SEARCH(ps_search_language4,INDEX(xl_language[name],ROW()-1))),MAX(INDIRECT(ADDRESS(1,COLUMN())&amp;":"&amp;ADDRESS(ROW()-1,COLUMN())))+1,"")</f>
        <v/>
      </c>
      <c r="T214" s="18" t="str">
        <f ca="1">IFERROR(INDEX(xl_language[name],MATCH(ROW()-1,xl_search_language4[index],0)),"")</f>
        <v/>
      </c>
      <c r="U214" s="18"/>
      <c r="V214" s="18" t="str">
        <f ca="1">IF(ISNUMBER(SEARCH(ps_search_language5,INDEX(xl_language[name],ROW()-1))),MAX(INDIRECT(ADDRESS(1,COLUMN())&amp;":"&amp;ADDRESS(ROW()-1,COLUMN())))+1,"")</f>
        <v/>
      </c>
      <c r="W214" s="18" t="str">
        <f ca="1">IFERROR(INDEX(xl_language[name],MATCH(ROW()-1,xl_search_language5[index],0)),"")</f>
        <v/>
      </c>
      <c r="X214" s="18"/>
      <c r="Y214" s="18" t="str">
        <f ca="1">IF(ISNUMBER(SEARCH(ps_search_language6,INDEX(xl_language[name],ROW()-1))),MAX(INDIRECT(ADDRESS(1,COLUMN())&amp;":"&amp;ADDRESS(ROW()-1,COLUMN())))+1,"")</f>
        <v/>
      </c>
      <c r="Z214" s="18" t="str">
        <f ca="1">IFERROR(INDEX(xl_language[name],MATCH(ROW()-1,xl_search_language6[index],0)),"")</f>
        <v/>
      </c>
      <c r="AA214" s="18"/>
      <c r="AB214" s="18" t="str">
        <f ca="1">IF(ISNUMBER(SEARCH(ps_search_language7,INDEX(xl_language[name],ROW()-1))),MAX(INDIRECT(ADDRESS(1,COLUMN())&amp;":"&amp;ADDRESS(ROW()-1,COLUMN())))+1,"")</f>
        <v/>
      </c>
      <c r="AC214" s="18" t="str">
        <f ca="1">IFERROR(INDEX(xl_language[name],MATCH(ROW()-1,xl_search_language7[index],0)),"")</f>
        <v/>
      </c>
      <c r="AD214" s="18"/>
      <c r="AE214" s="18" t="str">
        <f ca="1">IF(ISNUMBER(SEARCH(ps_search_language8,INDEX(xl_language[name],ROW()-1))),MAX(INDIRECT(ADDRESS(1,COLUMN())&amp;":"&amp;ADDRESS(ROW()-1,COLUMN())))+1,"")</f>
        <v/>
      </c>
      <c r="AF214" s="18" t="str">
        <f ca="1">IFERROR(INDEX(xl_language[name],MATCH(ROW()-1,xl_search_language8[index],0)),"")</f>
        <v/>
      </c>
      <c r="AG214" s="18"/>
      <c r="AH214" s="18"/>
      <c r="AI214" s="18"/>
      <c r="AJ214" s="18"/>
      <c r="AK214" s="18"/>
      <c r="AL214" s="18"/>
      <c r="AM214" s="18"/>
    </row>
    <row r="215" spans="1:39">
      <c r="A215" s="18">
        <f ca="1">IF(ISNUMBER(SEARCH(ps_search_adnowcategory,INDEX(xl_project_category[address],ROW()-1))),MAX(INDIRECT(ADDRESS(1,COLUMN())&amp;":"&amp;ADDRESS(ROW()-1,COLUMN())))+1,"")</f>
        <v>214</v>
      </c>
      <c r="B215" s="18" t="str">
        <f ca="1">IFERROR(INDEX(xl_project_category[address],MATCH(ROW()-1,xl_search_adnowcategory[index],0)),"")</f>
        <v>Non FMCG\Establishments\Retail\Jewellery (Retail)</v>
      </c>
      <c r="C215" s="18"/>
      <c r="D215" s="18">
        <f t="shared" ca="1" si="6"/>
        <v>214</v>
      </c>
      <c r="E215" s="18" t="str">
        <f ca="1">IFERROR(INDEX(nr_ad_client_name,MATCH(ROW()-1,xl_search_adnowclientname[index],0)),"")</f>
        <v>Bella Aurora</v>
      </c>
      <c r="F215" s="18"/>
      <c r="G215" s="18" t="str">
        <f t="shared" ca="1" si="7"/>
        <v/>
      </c>
      <c r="H215" s="18" t="str">
        <f ca="1">IFERROR(INDEX(nr_ad_country,MATCH(ROW()-1,xl_search_adnowcountry[index],0)),"")</f>
        <v/>
      </c>
      <c r="I215" s="18"/>
      <c r="J215" s="18"/>
      <c r="K215" s="18"/>
      <c r="L215" s="18"/>
      <c r="M215" s="18" t="str">
        <f ca="1">IF(ISNUMBER(SEARCH(ps_search_language2,INDEX(xl_language[name],ROW()-1))),MAX(INDIRECT(ADDRESS(1,COLUMN())&amp;":"&amp;ADDRESS(ROW()-1,COLUMN())))+1,"")</f>
        <v/>
      </c>
      <c r="N215" s="18" t="str">
        <f ca="1">IFERROR(INDEX(xl_language[name],MATCH(ROW()-1,xl_search_language2[index],0)),"")</f>
        <v/>
      </c>
      <c r="O215" s="18"/>
      <c r="P215" s="18" t="str">
        <f ca="1">IF(ISNUMBER(SEARCH(ps_search_language3,INDEX(xl_language[name],ROW()-1))),MAX(INDIRECT(ADDRESS(1,COLUMN())&amp;":"&amp;ADDRESS(ROW()-1,COLUMN())))+1,"")</f>
        <v/>
      </c>
      <c r="Q215" s="18" t="str">
        <f ca="1">IFERROR(INDEX(xl_language[name],MATCH(ROW()-1,xl_search_language3[index],0)),"")</f>
        <v/>
      </c>
      <c r="R215" s="18"/>
      <c r="S215" s="18" t="str">
        <f ca="1">IF(ISNUMBER(SEARCH(ps_search_language4,INDEX(xl_language[name],ROW()-1))),MAX(INDIRECT(ADDRESS(1,COLUMN())&amp;":"&amp;ADDRESS(ROW()-1,COLUMN())))+1,"")</f>
        <v/>
      </c>
      <c r="T215" s="18" t="str">
        <f ca="1">IFERROR(INDEX(xl_language[name],MATCH(ROW()-1,xl_search_language4[index],0)),"")</f>
        <v/>
      </c>
      <c r="U215" s="18"/>
      <c r="V215" s="18" t="str">
        <f ca="1">IF(ISNUMBER(SEARCH(ps_search_language5,INDEX(xl_language[name],ROW()-1))),MAX(INDIRECT(ADDRESS(1,COLUMN())&amp;":"&amp;ADDRESS(ROW()-1,COLUMN())))+1,"")</f>
        <v/>
      </c>
      <c r="W215" s="18" t="str">
        <f ca="1">IFERROR(INDEX(xl_language[name],MATCH(ROW()-1,xl_search_language5[index],0)),"")</f>
        <v/>
      </c>
      <c r="X215" s="18"/>
      <c r="Y215" s="18" t="str">
        <f ca="1">IF(ISNUMBER(SEARCH(ps_search_language6,INDEX(xl_language[name],ROW()-1))),MAX(INDIRECT(ADDRESS(1,COLUMN())&amp;":"&amp;ADDRESS(ROW()-1,COLUMN())))+1,"")</f>
        <v/>
      </c>
      <c r="Z215" s="18" t="str">
        <f ca="1">IFERROR(INDEX(xl_language[name],MATCH(ROW()-1,xl_search_language6[index],0)),"")</f>
        <v/>
      </c>
      <c r="AA215" s="18"/>
      <c r="AB215" s="18" t="str">
        <f ca="1">IF(ISNUMBER(SEARCH(ps_search_language7,INDEX(xl_language[name],ROW()-1))),MAX(INDIRECT(ADDRESS(1,COLUMN())&amp;":"&amp;ADDRESS(ROW()-1,COLUMN())))+1,"")</f>
        <v/>
      </c>
      <c r="AC215" s="18" t="str">
        <f ca="1">IFERROR(INDEX(xl_language[name],MATCH(ROW()-1,xl_search_language7[index],0)),"")</f>
        <v/>
      </c>
      <c r="AD215" s="18"/>
      <c r="AE215" s="18" t="str">
        <f ca="1">IF(ISNUMBER(SEARCH(ps_search_language8,INDEX(xl_language[name],ROW()-1))),MAX(INDIRECT(ADDRESS(1,COLUMN())&amp;":"&amp;ADDRESS(ROW()-1,COLUMN())))+1,"")</f>
        <v/>
      </c>
      <c r="AF215" s="18" t="str">
        <f ca="1">IFERROR(INDEX(xl_language[name],MATCH(ROW()-1,xl_search_language8[index],0)),"")</f>
        <v/>
      </c>
      <c r="AG215" s="18"/>
      <c r="AH215" s="18"/>
      <c r="AI215" s="18"/>
      <c r="AJ215" s="18"/>
      <c r="AK215" s="18"/>
      <c r="AL215" s="18"/>
      <c r="AM215" s="18"/>
    </row>
    <row r="216" spans="1:39">
      <c r="A216" s="18">
        <f ca="1">IF(ISNUMBER(SEARCH(ps_search_adnowcategory,INDEX(xl_project_category[address],ROW()-1))),MAX(INDIRECT(ADDRESS(1,COLUMN())&amp;":"&amp;ADDRESS(ROW()-1,COLUMN())))+1,"")</f>
        <v>215</v>
      </c>
      <c r="B216" s="18" t="str">
        <f ca="1">IFERROR(INDEX(xl_project_category[address],MATCH(ROW()-1,xl_search_adnowcategory[index],0)),"")</f>
        <v>Non FMCG\Establishments\Retail\Other Home Improvements</v>
      </c>
      <c r="C216" s="18"/>
      <c r="D216" s="18">
        <f t="shared" ca="1" si="6"/>
        <v>215</v>
      </c>
      <c r="E216" s="18" t="str">
        <f ca="1">IFERROR(INDEX(nr_ad_client_name,MATCH(ROW()-1,xl_search_adnowclientname[index],0)),"")</f>
        <v>Bell Atlantic Corporation</v>
      </c>
      <c r="F216" s="18"/>
      <c r="G216" s="18" t="str">
        <f t="shared" ca="1" si="7"/>
        <v/>
      </c>
      <c r="H216" s="18" t="str">
        <f ca="1">IFERROR(INDEX(nr_ad_country,MATCH(ROW()-1,xl_search_adnowcountry[index],0)),"")</f>
        <v/>
      </c>
      <c r="I216" s="18"/>
      <c r="J216" s="18"/>
      <c r="K216" s="18"/>
      <c r="L216" s="18"/>
      <c r="M216" s="18" t="str">
        <f ca="1">IF(ISNUMBER(SEARCH(ps_search_language2,INDEX(xl_language[name],ROW()-1))),MAX(INDIRECT(ADDRESS(1,COLUMN())&amp;":"&amp;ADDRESS(ROW()-1,COLUMN())))+1,"")</f>
        <v/>
      </c>
      <c r="N216" s="18" t="str">
        <f ca="1">IFERROR(INDEX(xl_language[name],MATCH(ROW()-1,xl_search_language2[index],0)),"")</f>
        <v/>
      </c>
      <c r="O216" s="18"/>
      <c r="P216" s="18" t="str">
        <f ca="1">IF(ISNUMBER(SEARCH(ps_search_language3,INDEX(xl_language[name],ROW()-1))),MAX(INDIRECT(ADDRESS(1,COLUMN())&amp;":"&amp;ADDRESS(ROW()-1,COLUMN())))+1,"")</f>
        <v/>
      </c>
      <c r="Q216" s="18" t="str">
        <f ca="1">IFERROR(INDEX(xl_language[name],MATCH(ROW()-1,xl_search_language3[index],0)),"")</f>
        <v/>
      </c>
      <c r="R216" s="18"/>
      <c r="S216" s="18" t="str">
        <f ca="1">IF(ISNUMBER(SEARCH(ps_search_language4,INDEX(xl_language[name],ROW()-1))),MAX(INDIRECT(ADDRESS(1,COLUMN())&amp;":"&amp;ADDRESS(ROW()-1,COLUMN())))+1,"")</f>
        <v/>
      </c>
      <c r="T216" s="18" t="str">
        <f ca="1">IFERROR(INDEX(xl_language[name],MATCH(ROW()-1,xl_search_language4[index],0)),"")</f>
        <v/>
      </c>
      <c r="U216" s="18"/>
      <c r="V216" s="18" t="str">
        <f ca="1">IF(ISNUMBER(SEARCH(ps_search_language5,INDEX(xl_language[name],ROW()-1))),MAX(INDIRECT(ADDRESS(1,COLUMN())&amp;":"&amp;ADDRESS(ROW()-1,COLUMN())))+1,"")</f>
        <v/>
      </c>
      <c r="W216" s="18" t="str">
        <f ca="1">IFERROR(INDEX(xl_language[name],MATCH(ROW()-1,xl_search_language5[index],0)),"")</f>
        <v/>
      </c>
      <c r="X216" s="18"/>
      <c r="Y216" s="18" t="str">
        <f ca="1">IF(ISNUMBER(SEARCH(ps_search_language6,INDEX(xl_language[name],ROW()-1))),MAX(INDIRECT(ADDRESS(1,COLUMN())&amp;":"&amp;ADDRESS(ROW()-1,COLUMN())))+1,"")</f>
        <v/>
      </c>
      <c r="Z216" s="18" t="str">
        <f ca="1">IFERROR(INDEX(xl_language[name],MATCH(ROW()-1,xl_search_language6[index],0)),"")</f>
        <v/>
      </c>
      <c r="AA216" s="18"/>
      <c r="AB216" s="18" t="str">
        <f ca="1">IF(ISNUMBER(SEARCH(ps_search_language7,INDEX(xl_language[name],ROW()-1))),MAX(INDIRECT(ADDRESS(1,COLUMN())&amp;":"&amp;ADDRESS(ROW()-1,COLUMN())))+1,"")</f>
        <v/>
      </c>
      <c r="AC216" s="18" t="str">
        <f ca="1">IFERROR(INDEX(xl_language[name],MATCH(ROW()-1,xl_search_language7[index],0)),"")</f>
        <v/>
      </c>
      <c r="AD216" s="18"/>
      <c r="AE216" s="18" t="str">
        <f ca="1">IF(ISNUMBER(SEARCH(ps_search_language8,INDEX(xl_language[name],ROW()-1))),MAX(INDIRECT(ADDRESS(1,COLUMN())&amp;":"&amp;ADDRESS(ROW()-1,COLUMN())))+1,"")</f>
        <v/>
      </c>
      <c r="AF216" s="18" t="str">
        <f ca="1">IFERROR(INDEX(xl_language[name],MATCH(ROW()-1,xl_search_language8[index],0)),"")</f>
        <v/>
      </c>
      <c r="AG216" s="18"/>
      <c r="AH216" s="18"/>
      <c r="AI216" s="18"/>
      <c r="AJ216" s="18"/>
      <c r="AK216" s="18"/>
      <c r="AL216" s="18"/>
      <c r="AM216" s="18"/>
    </row>
    <row r="217" spans="1:39">
      <c r="A217" s="18">
        <f ca="1">IF(ISNUMBER(SEARCH(ps_search_adnowcategory,INDEX(xl_project_category[address],ROW()-1))),MAX(INDIRECT(ADDRESS(1,COLUMN())&amp;":"&amp;ADDRESS(ROW()-1,COLUMN())))+1,"")</f>
        <v>216</v>
      </c>
      <c r="B217" s="18" t="str">
        <f ca="1">IFERROR(INDEX(xl_project_category[address],MATCH(ROW()-1,xl_search_adnowcategory[index],0)),"")</f>
        <v>Non FMCG\Establishments\Retail\Photography</v>
      </c>
      <c r="C217" s="18"/>
      <c r="D217" s="18">
        <f t="shared" ca="1" si="6"/>
        <v>216</v>
      </c>
      <c r="E217" s="18" t="str">
        <f ca="1">IFERROR(INDEX(nr_ad_client_name,MATCH(ROW()-1,xl_search_adnowclientname[index],0)),"")</f>
        <v>BellSouth</v>
      </c>
      <c r="F217" s="18"/>
      <c r="G217" s="18" t="str">
        <f t="shared" ca="1" si="7"/>
        <v/>
      </c>
      <c r="H217" s="18" t="str">
        <f ca="1">IFERROR(INDEX(nr_ad_country,MATCH(ROW()-1,xl_search_adnowcountry[index],0)),"")</f>
        <v/>
      </c>
      <c r="I217" s="18"/>
      <c r="J217" s="18"/>
      <c r="K217" s="18"/>
      <c r="L217" s="18"/>
      <c r="M217" s="18" t="str">
        <f ca="1">IF(ISNUMBER(SEARCH(ps_search_language2,INDEX(xl_language[name],ROW()-1))),MAX(INDIRECT(ADDRESS(1,COLUMN())&amp;":"&amp;ADDRESS(ROW()-1,COLUMN())))+1,"")</f>
        <v/>
      </c>
      <c r="N217" s="18" t="str">
        <f ca="1">IFERROR(INDEX(xl_language[name],MATCH(ROW()-1,xl_search_language2[index],0)),"")</f>
        <v/>
      </c>
      <c r="O217" s="18"/>
      <c r="P217" s="18" t="str">
        <f ca="1">IF(ISNUMBER(SEARCH(ps_search_language3,INDEX(xl_language[name],ROW()-1))),MAX(INDIRECT(ADDRESS(1,COLUMN())&amp;":"&amp;ADDRESS(ROW()-1,COLUMN())))+1,"")</f>
        <v/>
      </c>
      <c r="Q217" s="18" t="str">
        <f ca="1">IFERROR(INDEX(xl_language[name],MATCH(ROW()-1,xl_search_language3[index],0)),"")</f>
        <v/>
      </c>
      <c r="R217" s="18"/>
      <c r="S217" s="18" t="str">
        <f ca="1">IF(ISNUMBER(SEARCH(ps_search_language4,INDEX(xl_language[name],ROW()-1))),MAX(INDIRECT(ADDRESS(1,COLUMN())&amp;":"&amp;ADDRESS(ROW()-1,COLUMN())))+1,"")</f>
        <v/>
      </c>
      <c r="T217" s="18" t="str">
        <f ca="1">IFERROR(INDEX(xl_language[name],MATCH(ROW()-1,xl_search_language4[index],0)),"")</f>
        <v/>
      </c>
      <c r="U217" s="18"/>
      <c r="V217" s="18" t="str">
        <f ca="1">IF(ISNUMBER(SEARCH(ps_search_language5,INDEX(xl_language[name],ROW()-1))),MAX(INDIRECT(ADDRESS(1,COLUMN())&amp;":"&amp;ADDRESS(ROW()-1,COLUMN())))+1,"")</f>
        <v/>
      </c>
      <c r="W217" s="18" t="str">
        <f ca="1">IFERROR(INDEX(xl_language[name],MATCH(ROW()-1,xl_search_language5[index],0)),"")</f>
        <v/>
      </c>
      <c r="X217" s="18"/>
      <c r="Y217" s="18" t="str">
        <f ca="1">IF(ISNUMBER(SEARCH(ps_search_language6,INDEX(xl_language[name],ROW()-1))),MAX(INDIRECT(ADDRESS(1,COLUMN())&amp;":"&amp;ADDRESS(ROW()-1,COLUMN())))+1,"")</f>
        <v/>
      </c>
      <c r="Z217" s="18" t="str">
        <f ca="1">IFERROR(INDEX(xl_language[name],MATCH(ROW()-1,xl_search_language6[index],0)),"")</f>
        <v/>
      </c>
      <c r="AA217" s="18"/>
      <c r="AB217" s="18" t="str">
        <f ca="1">IF(ISNUMBER(SEARCH(ps_search_language7,INDEX(xl_language[name],ROW()-1))),MAX(INDIRECT(ADDRESS(1,COLUMN())&amp;":"&amp;ADDRESS(ROW()-1,COLUMN())))+1,"")</f>
        <v/>
      </c>
      <c r="AC217" s="18" t="str">
        <f ca="1">IFERROR(INDEX(xl_language[name],MATCH(ROW()-1,xl_search_language7[index],0)),"")</f>
        <v/>
      </c>
      <c r="AD217" s="18"/>
      <c r="AE217" s="18" t="str">
        <f ca="1">IF(ISNUMBER(SEARCH(ps_search_language8,INDEX(xl_language[name],ROW()-1))),MAX(INDIRECT(ADDRESS(1,COLUMN())&amp;":"&amp;ADDRESS(ROW()-1,COLUMN())))+1,"")</f>
        <v/>
      </c>
      <c r="AF217" s="18" t="str">
        <f ca="1">IFERROR(INDEX(xl_language[name],MATCH(ROW()-1,xl_search_language8[index],0)),"")</f>
        <v/>
      </c>
      <c r="AG217" s="18"/>
      <c r="AH217" s="18"/>
      <c r="AI217" s="18"/>
      <c r="AJ217" s="18"/>
      <c r="AK217" s="18"/>
      <c r="AL217" s="18"/>
      <c r="AM217" s="18"/>
    </row>
    <row r="218" spans="1:39">
      <c r="A218" s="18">
        <f ca="1">IF(ISNUMBER(SEARCH(ps_search_adnowcategory,INDEX(xl_project_category[address],ROW()-1))),MAX(INDIRECT(ADDRESS(1,COLUMN())&amp;":"&amp;ADDRESS(ROW()-1,COLUMN())))+1,"")</f>
        <v>217</v>
      </c>
      <c r="B218" s="18" t="str">
        <f ca="1">IFERROR(INDEX(xl_project_category[address],MATCH(ROW()-1,xl_search_adnowcategory[index],0)),"")</f>
        <v>Non FMCG\Establishments\Retail\Photography\Digital</v>
      </c>
      <c r="C218" s="18"/>
      <c r="D218" s="18">
        <f t="shared" ca="1" si="6"/>
        <v>217</v>
      </c>
      <c r="E218" s="18" t="str">
        <f ca="1">IFERROR(INDEX(nr_ad_client_name,MATCH(ROW()-1,xl_search_adnowclientname[index],0)),"")</f>
        <v>Belron Group</v>
      </c>
      <c r="F218" s="18"/>
      <c r="G218" s="18" t="str">
        <f t="shared" ca="1" si="7"/>
        <v/>
      </c>
      <c r="H218" s="18" t="str">
        <f ca="1">IFERROR(INDEX(nr_ad_country,MATCH(ROW()-1,xl_search_adnowcountry[index],0)),"")</f>
        <v/>
      </c>
      <c r="I218" s="18"/>
      <c r="J218" s="18"/>
      <c r="K218" s="18"/>
      <c r="L218" s="18"/>
      <c r="M218" s="18" t="str">
        <f ca="1">IF(ISNUMBER(SEARCH(ps_search_language2,INDEX(xl_language[name],ROW()-1))),MAX(INDIRECT(ADDRESS(1,COLUMN())&amp;":"&amp;ADDRESS(ROW()-1,COLUMN())))+1,"")</f>
        <v/>
      </c>
      <c r="N218" s="18" t="str">
        <f ca="1">IFERROR(INDEX(xl_language[name],MATCH(ROW()-1,xl_search_language2[index],0)),"")</f>
        <v/>
      </c>
      <c r="O218" s="18"/>
      <c r="P218" s="18" t="str">
        <f ca="1">IF(ISNUMBER(SEARCH(ps_search_language3,INDEX(xl_language[name],ROW()-1))),MAX(INDIRECT(ADDRESS(1,COLUMN())&amp;":"&amp;ADDRESS(ROW()-1,COLUMN())))+1,"")</f>
        <v/>
      </c>
      <c r="Q218" s="18" t="str">
        <f ca="1">IFERROR(INDEX(xl_language[name],MATCH(ROW()-1,xl_search_language3[index],0)),"")</f>
        <v/>
      </c>
      <c r="R218" s="18"/>
      <c r="S218" s="18" t="str">
        <f ca="1">IF(ISNUMBER(SEARCH(ps_search_language4,INDEX(xl_language[name],ROW()-1))),MAX(INDIRECT(ADDRESS(1,COLUMN())&amp;":"&amp;ADDRESS(ROW()-1,COLUMN())))+1,"")</f>
        <v/>
      </c>
      <c r="T218" s="18" t="str">
        <f ca="1">IFERROR(INDEX(xl_language[name],MATCH(ROW()-1,xl_search_language4[index],0)),"")</f>
        <v/>
      </c>
      <c r="U218" s="18"/>
      <c r="V218" s="18" t="str">
        <f ca="1">IF(ISNUMBER(SEARCH(ps_search_language5,INDEX(xl_language[name],ROW()-1))),MAX(INDIRECT(ADDRESS(1,COLUMN())&amp;":"&amp;ADDRESS(ROW()-1,COLUMN())))+1,"")</f>
        <v/>
      </c>
      <c r="W218" s="18" t="str">
        <f ca="1">IFERROR(INDEX(xl_language[name],MATCH(ROW()-1,xl_search_language5[index],0)),"")</f>
        <v/>
      </c>
      <c r="X218" s="18"/>
      <c r="Y218" s="18" t="str">
        <f ca="1">IF(ISNUMBER(SEARCH(ps_search_language6,INDEX(xl_language[name],ROW()-1))),MAX(INDIRECT(ADDRESS(1,COLUMN())&amp;":"&amp;ADDRESS(ROW()-1,COLUMN())))+1,"")</f>
        <v/>
      </c>
      <c r="Z218" s="18" t="str">
        <f ca="1">IFERROR(INDEX(xl_language[name],MATCH(ROW()-1,xl_search_language6[index],0)),"")</f>
        <v/>
      </c>
      <c r="AA218" s="18"/>
      <c r="AB218" s="18" t="str">
        <f ca="1">IF(ISNUMBER(SEARCH(ps_search_language7,INDEX(xl_language[name],ROW()-1))),MAX(INDIRECT(ADDRESS(1,COLUMN())&amp;":"&amp;ADDRESS(ROW()-1,COLUMN())))+1,"")</f>
        <v/>
      </c>
      <c r="AC218" s="18" t="str">
        <f ca="1">IFERROR(INDEX(xl_language[name],MATCH(ROW()-1,xl_search_language7[index],0)),"")</f>
        <v/>
      </c>
      <c r="AD218" s="18"/>
      <c r="AE218" s="18" t="str">
        <f ca="1">IF(ISNUMBER(SEARCH(ps_search_language8,INDEX(xl_language[name],ROW()-1))),MAX(INDIRECT(ADDRESS(1,COLUMN())&amp;":"&amp;ADDRESS(ROW()-1,COLUMN())))+1,"")</f>
        <v/>
      </c>
      <c r="AF218" s="18" t="str">
        <f ca="1">IFERROR(INDEX(xl_language[name],MATCH(ROW()-1,xl_search_language8[index],0)),"")</f>
        <v/>
      </c>
      <c r="AG218" s="18"/>
      <c r="AH218" s="18"/>
      <c r="AI218" s="18"/>
      <c r="AJ218" s="18"/>
      <c r="AK218" s="18"/>
      <c r="AL218" s="18"/>
      <c r="AM218" s="18"/>
    </row>
    <row r="219" spans="1:39">
      <c r="A219" s="18">
        <f ca="1">IF(ISNUMBER(SEARCH(ps_search_adnowcategory,INDEX(xl_project_category[address],ROW()-1))),MAX(INDIRECT(ADDRESS(1,COLUMN())&amp;":"&amp;ADDRESS(ROW()-1,COLUMN())))+1,"")</f>
        <v>218</v>
      </c>
      <c r="B219" s="18" t="str">
        <f ca="1">IFERROR(INDEX(xl_project_category[address],MATCH(ROW()-1,xl_search_adnowcategory[index],0)),"")</f>
        <v>Non FMCG\Establishments\Retail\Photography\Store Digital Processing</v>
      </c>
      <c r="C219" s="18"/>
      <c r="D219" s="18">
        <f t="shared" ca="1" si="6"/>
        <v>218</v>
      </c>
      <c r="E219" s="18" t="str">
        <f ca="1">IFERROR(INDEX(nr_ad_client_name,MATCH(ROW()-1,xl_search_adnowclientname[index],0)),"")</f>
        <v>Benenuts</v>
      </c>
      <c r="F219" s="18"/>
      <c r="G219" s="18" t="str">
        <f t="shared" ca="1" si="7"/>
        <v/>
      </c>
      <c r="H219" s="18" t="str">
        <f ca="1">IFERROR(INDEX(nr_ad_country,MATCH(ROW()-1,xl_search_adnowcountry[index],0)),"")</f>
        <v/>
      </c>
      <c r="I219" s="18"/>
      <c r="J219" s="18"/>
      <c r="K219" s="18"/>
      <c r="L219" s="18"/>
      <c r="M219" s="18" t="str">
        <f ca="1">IF(ISNUMBER(SEARCH(ps_search_language2,INDEX(xl_language[name],ROW()-1))),MAX(INDIRECT(ADDRESS(1,COLUMN())&amp;":"&amp;ADDRESS(ROW()-1,COLUMN())))+1,"")</f>
        <v/>
      </c>
      <c r="N219" s="18" t="str">
        <f ca="1">IFERROR(INDEX(xl_language[name],MATCH(ROW()-1,xl_search_language2[index],0)),"")</f>
        <v/>
      </c>
      <c r="O219" s="18"/>
      <c r="P219" s="18" t="str">
        <f ca="1">IF(ISNUMBER(SEARCH(ps_search_language3,INDEX(xl_language[name],ROW()-1))),MAX(INDIRECT(ADDRESS(1,COLUMN())&amp;":"&amp;ADDRESS(ROW()-1,COLUMN())))+1,"")</f>
        <v/>
      </c>
      <c r="Q219" s="18" t="str">
        <f ca="1">IFERROR(INDEX(xl_language[name],MATCH(ROW()-1,xl_search_language3[index],0)),"")</f>
        <v/>
      </c>
      <c r="R219" s="18"/>
      <c r="S219" s="18" t="str">
        <f ca="1">IF(ISNUMBER(SEARCH(ps_search_language4,INDEX(xl_language[name],ROW()-1))),MAX(INDIRECT(ADDRESS(1,COLUMN())&amp;":"&amp;ADDRESS(ROW()-1,COLUMN())))+1,"")</f>
        <v/>
      </c>
      <c r="T219" s="18" t="str">
        <f ca="1">IFERROR(INDEX(xl_language[name],MATCH(ROW()-1,xl_search_language4[index],0)),"")</f>
        <v/>
      </c>
      <c r="U219" s="18"/>
      <c r="V219" s="18" t="str">
        <f ca="1">IF(ISNUMBER(SEARCH(ps_search_language5,INDEX(xl_language[name],ROW()-1))),MAX(INDIRECT(ADDRESS(1,COLUMN())&amp;":"&amp;ADDRESS(ROW()-1,COLUMN())))+1,"")</f>
        <v/>
      </c>
      <c r="W219" s="18" t="str">
        <f ca="1">IFERROR(INDEX(xl_language[name],MATCH(ROW()-1,xl_search_language5[index],0)),"")</f>
        <v/>
      </c>
      <c r="X219" s="18"/>
      <c r="Y219" s="18" t="str">
        <f ca="1">IF(ISNUMBER(SEARCH(ps_search_language6,INDEX(xl_language[name],ROW()-1))),MAX(INDIRECT(ADDRESS(1,COLUMN())&amp;":"&amp;ADDRESS(ROW()-1,COLUMN())))+1,"")</f>
        <v/>
      </c>
      <c r="Z219" s="18" t="str">
        <f ca="1">IFERROR(INDEX(xl_language[name],MATCH(ROW()-1,xl_search_language6[index],0)),"")</f>
        <v/>
      </c>
      <c r="AA219" s="18"/>
      <c r="AB219" s="18" t="str">
        <f ca="1">IF(ISNUMBER(SEARCH(ps_search_language7,INDEX(xl_language[name],ROW()-1))),MAX(INDIRECT(ADDRESS(1,COLUMN())&amp;":"&amp;ADDRESS(ROW()-1,COLUMN())))+1,"")</f>
        <v/>
      </c>
      <c r="AC219" s="18" t="str">
        <f ca="1">IFERROR(INDEX(xl_language[name],MATCH(ROW()-1,xl_search_language7[index],0)),"")</f>
        <v/>
      </c>
      <c r="AD219" s="18"/>
      <c r="AE219" s="18" t="str">
        <f ca="1">IF(ISNUMBER(SEARCH(ps_search_language8,INDEX(xl_language[name],ROW()-1))),MAX(INDIRECT(ADDRESS(1,COLUMN())&amp;":"&amp;ADDRESS(ROW()-1,COLUMN())))+1,"")</f>
        <v/>
      </c>
      <c r="AF219" s="18" t="str">
        <f ca="1">IFERROR(INDEX(xl_language[name],MATCH(ROW()-1,xl_search_language8[index],0)),"")</f>
        <v/>
      </c>
      <c r="AG219" s="18"/>
      <c r="AH219" s="18"/>
      <c r="AI219" s="18"/>
      <c r="AJ219" s="18"/>
      <c r="AK219" s="18"/>
      <c r="AL219" s="18"/>
      <c r="AM219" s="18"/>
    </row>
    <row r="220" spans="1:39">
      <c r="A220" s="18">
        <f ca="1">IF(ISNUMBER(SEARCH(ps_search_adnowcategory,INDEX(xl_project_category[address],ROW()-1))),MAX(INDIRECT(ADDRESS(1,COLUMN())&amp;":"&amp;ADDRESS(ROW()-1,COLUMN())))+1,"")</f>
        <v>219</v>
      </c>
      <c r="B220" s="18" t="str">
        <f ca="1">IFERROR(INDEX(xl_project_category[address],MATCH(ROW()-1,xl_search_adnowcategory[index],0)),"")</f>
        <v>Non FMCG\Establishments\Retail\Photography\Store Film Processing</v>
      </c>
      <c r="C220" s="18"/>
      <c r="D220" s="18">
        <f t="shared" ca="1" si="6"/>
        <v>219</v>
      </c>
      <c r="E220" s="18" t="str">
        <f ca="1">IFERROR(INDEX(nr_ad_client_name,MATCH(ROW()-1,xl_search_adnowclientname[index],0)),"")</f>
        <v>Benevia</v>
      </c>
      <c r="F220" s="18"/>
      <c r="G220" s="18" t="str">
        <f t="shared" ca="1" si="7"/>
        <v/>
      </c>
      <c r="H220" s="18" t="str">
        <f ca="1">IFERROR(INDEX(nr_ad_country,MATCH(ROW()-1,xl_search_adnowcountry[index],0)),"")</f>
        <v/>
      </c>
      <c r="I220" s="18"/>
      <c r="J220" s="18"/>
      <c r="K220" s="18"/>
      <c r="L220" s="18"/>
      <c r="M220" s="18" t="str">
        <f ca="1">IF(ISNUMBER(SEARCH(ps_search_language2,INDEX(xl_language[name],ROW()-1))),MAX(INDIRECT(ADDRESS(1,COLUMN())&amp;":"&amp;ADDRESS(ROW()-1,COLUMN())))+1,"")</f>
        <v/>
      </c>
      <c r="N220" s="18" t="str">
        <f ca="1">IFERROR(INDEX(xl_language[name],MATCH(ROW()-1,xl_search_language2[index],0)),"")</f>
        <v/>
      </c>
      <c r="O220" s="18"/>
      <c r="P220" s="18" t="str">
        <f ca="1">IF(ISNUMBER(SEARCH(ps_search_language3,INDEX(xl_language[name],ROW()-1))),MAX(INDIRECT(ADDRESS(1,COLUMN())&amp;":"&amp;ADDRESS(ROW()-1,COLUMN())))+1,"")</f>
        <v/>
      </c>
      <c r="Q220" s="18" t="str">
        <f ca="1">IFERROR(INDEX(xl_language[name],MATCH(ROW()-1,xl_search_language3[index],0)),"")</f>
        <v/>
      </c>
      <c r="R220" s="18"/>
      <c r="S220" s="18" t="str">
        <f ca="1">IF(ISNUMBER(SEARCH(ps_search_language4,INDEX(xl_language[name],ROW()-1))),MAX(INDIRECT(ADDRESS(1,COLUMN())&amp;":"&amp;ADDRESS(ROW()-1,COLUMN())))+1,"")</f>
        <v/>
      </c>
      <c r="T220" s="18" t="str">
        <f ca="1">IFERROR(INDEX(xl_language[name],MATCH(ROW()-1,xl_search_language4[index],0)),"")</f>
        <v/>
      </c>
      <c r="U220" s="18"/>
      <c r="V220" s="18" t="str">
        <f ca="1">IF(ISNUMBER(SEARCH(ps_search_language5,INDEX(xl_language[name],ROW()-1))),MAX(INDIRECT(ADDRESS(1,COLUMN())&amp;":"&amp;ADDRESS(ROW()-1,COLUMN())))+1,"")</f>
        <v/>
      </c>
      <c r="W220" s="18" t="str">
        <f ca="1">IFERROR(INDEX(xl_language[name],MATCH(ROW()-1,xl_search_language5[index],0)),"")</f>
        <v/>
      </c>
      <c r="X220" s="18"/>
      <c r="Y220" s="18" t="str">
        <f ca="1">IF(ISNUMBER(SEARCH(ps_search_language6,INDEX(xl_language[name],ROW()-1))),MAX(INDIRECT(ADDRESS(1,COLUMN())&amp;":"&amp;ADDRESS(ROW()-1,COLUMN())))+1,"")</f>
        <v/>
      </c>
      <c r="Z220" s="18" t="str">
        <f ca="1">IFERROR(INDEX(xl_language[name],MATCH(ROW()-1,xl_search_language6[index],0)),"")</f>
        <v/>
      </c>
      <c r="AA220" s="18"/>
      <c r="AB220" s="18" t="str">
        <f ca="1">IF(ISNUMBER(SEARCH(ps_search_language7,INDEX(xl_language[name],ROW()-1))),MAX(INDIRECT(ADDRESS(1,COLUMN())&amp;":"&amp;ADDRESS(ROW()-1,COLUMN())))+1,"")</f>
        <v/>
      </c>
      <c r="AC220" s="18" t="str">
        <f ca="1">IFERROR(INDEX(xl_language[name],MATCH(ROW()-1,xl_search_language7[index],0)),"")</f>
        <v/>
      </c>
      <c r="AD220" s="18"/>
      <c r="AE220" s="18" t="str">
        <f ca="1">IF(ISNUMBER(SEARCH(ps_search_language8,INDEX(xl_language[name],ROW()-1))),MAX(INDIRECT(ADDRESS(1,COLUMN())&amp;":"&amp;ADDRESS(ROW()-1,COLUMN())))+1,"")</f>
        <v/>
      </c>
      <c r="AF220" s="18" t="str">
        <f ca="1">IFERROR(INDEX(xl_language[name],MATCH(ROW()-1,xl_search_language8[index],0)),"")</f>
        <v/>
      </c>
      <c r="AG220" s="18"/>
      <c r="AH220" s="18"/>
      <c r="AI220" s="18"/>
      <c r="AJ220" s="18"/>
      <c r="AK220" s="18"/>
      <c r="AL220" s="18"/>
      <c r="AM220" s="18"/>
    </row>
    <row r="221" spans="1:39">
      <c r="A221" s="18">
        <f ca="1">IF(ISNUMBER(SEARCH(ps_search_adnowcategory,INDEX(xl_project_category[address],ROW()-1))),MAX(INDIRECT(ADDRESS(1,COLUMN())&amp;":"&amp;ADDRESS(ROW()-1,COLUMN())))+1,"")</f>
        <v>220</v>
      </c>
      <c r="B221" s="18" t="str">
        <f ca="1">IFERROR(INDEX(xl_project_category[address],MATCH(ROW()-1,xl_search_adnowcategory[index],0)),"")</f>
        <v>Non FMCG\Establishments\Retail\Specialty Stores</v>
      </c>
      <c r="C221" s="18"/>
      <c r="D221" s="18">
        <f t="shared" ca="1" si="6"/>
        <v>220</v>
      </c>
      <c r="E221" s="18" t="str">
        <f ca="1">IFERROR(INDEX(nr_ad_client_name,MATCH(ROW()-1,xl_search_adnowclientname[index],0)),"")</f>
        <v>Benjamin Moore &amp; Co.</v>
      </c>
      <c r="F221" s="18"/>
      <c r="G221" s="18" t="str">
        <f t="shared" ca="1" si="7"/>
        <v/>
      </c>
      <c r="H221" s="18" t="str">
        <f ca="1">IFERROR(INDEX(nr_ad_country,MATCH(ROW()-1,xl_search_adnowcountry[index],0)),"")</f>
        <v/>
      </c>
      <c r="I221" s="18"/>
      <c r="J221" s="18"/>
      <c r="K221" s="18"/>
      <c r="L221" s="18"/>
      <c r="M221" s="18" t="str">
        <f ca="1">IF(ISNUMBER(SEARCH(ps_search_language2,INDEX(xl_language[name],ROW()-1))),MAX(INDIRECT(ADDRESS(1,COLUMN())&amp;":"&amp;ADDRESS(ROW()-1,COLUMN())))+1,"")</f>
        <v/>
      </c>
      <c r="N221" s="18" t="str">
        <f ca="1">IFERROR(INDEX(xl_language[name],MATCH(ROW()-1,xl_search_language2[index],0)),"")</f>
        <v/>
      </c>
      <c r="O221" s="18"/>
      <c r="P221" s="18" t="str">
        <f ca="1">IF(ISNUMBER(SEARCH(ps_search_language3,INDEX(xl_language[name],ROW()-1))),MAX(INDIRECT(ADDRESS(1,COLUMN())&amp;":"&amp;ADDRESS(ROW()-1,COLUMN())))+1,"")</f>
        <v/>
      </c>
      <c r="Q221" s="18" t="str">
        <f ca="1">IFERROR(INDEX(xl_language[name],MATCH(ROW()-1,xl_search_language3[index],0)),"")</f>
        <v/>
      </c>
      <c r="R221" s="18"/>
      <c r="S221" s="18" t="str">
        <f ca="1">IF(ISNUMBER(SEARCH(ps_search_language4,INDEX(xl_language[name],ROW()-1))),MAX(INDIRECT(ADDRESS(1,COLUMN())&amp;":"&amp;ADDRESS(ROW()-1,COLUMN())))+1,"")</f>
        <v/>
      </c>
      <c r="T221" s="18" t="str">
        <f ca="1">IFERROR(INDEX(xl_language[name],MATCH(ROW()-1,xl_search_language4[index],0)),"")</f>
        <v/>
      </c>
      <c r="U221" s="18"/>
      <c r="V221" s="18" t="str">
        <f ca="1">IF(ISNUMBER(SEARCH(ps_search_language5,INDEX(xl_language[name],ROW()-1))),MAX(INDIRECT(ADDRESS(1,COLUMN())&amp;":"&amp;ADDRESS(ROW()-1,COLUMN())))+1,"")</f>
        <v/>
      </c>
      <c r="W221" s="18" t="str">
        <f ca="1">IFERROR(INDEX(xl_language[name],MATCH(ROW()-1,xl_search_language5[index],0)),"")</f>
        <v/>
      </c>
      <c r="X221" s="18"/>
      <c r="Y221" s="18" t="str">
        <f ca="1">IF(ISNUMBER(SEARCH(ps_search_language6,INDEX(xl_language[name],ROW()-1))),MAX(INDIRECT(ADDRESS(1,COLUMN())&amp;":"&amp;ADDRESS(ROW()-1,COLUMN())))+1,"")</f>
        <v/>
      </c>
      <c r="Z221" s="18" t="str">
        <f ca="1">IFERROR(INDEX(xl_language[name],MATCH(ROW()-1,xl_search_language6[index],0)),"")</f>
        <v/>
      </c>
      <c r="AA221" s="18"/>
      <c r="AB221" s="18" t="str">
        <f ca="1">IF(ISNUMBER(SEARCH(ps_search_language7,INDEX(xl_language[name],ROW()-1))),MAX(INDIRECT(ADDRESS(1,COLUMN())&amp;":"&amp;ADDRESS(ROW()-1,COLUMN())))+1,"")</f>
        <v/>
      </c>
      <c r="AC221" s="18" t="str">
        <f ca="1">IFERROR(INDEX(xl_language[name],MATCH(ROW()-1,xl_search_language7[index],0)),"")</f>
        <v/>
      </c>
      <c r="AD221" s="18"/>
      <c r="AE221" s="18" t="str">
        <f ca="1">IF(ISNUMBER(SEARCH(ps_search_language8,INDEX(xl_language[name],ROW()-1))),MAX(INDIRECT(ADDRESS(1,COLUMN())&amp;":"&amp;ADDRESS(ROW()-1,COLUMN())))+1,"")</f>
        <v/>
      </c>
      <c r="AF221" s="18" t="str">
        <f ca="1">IFERROR(INDEX(xl_language[name],MATCH(ROW()-1,xl_search_language8[index],0)),"")</f>
        <v/>
      </c>
      <c r="AG221" s="18"/>
      <c r="AH221" s="18"/>
      <c r="AI221" s="18"/>
      <c r="AJ221" s="18"/>
      <c r="AK221" s="18"/>
      <c r="AL221" s="18"/>
      <c r="AM221" s="18"/>
    </row>
    <row r="222" spans="1:39">
      <c r="A222" s="18">
        <f ca="1">IF(ISNUMBER(SEARCH(ps_search_adnowcategory,INDEX(xl_project_category[address],ROW()-1))),MAX(INDIRECT(ADDRESS(1,COLUMN())&amp;":"&amp;ADDRESS(ROW()-1,COLUMN())))+1,"")</f>
        <v>221</v>
      </c>
      <c r="B222" s="18" t="str">
        <f ca="1">IFERROR(INDEX(xl_project_category[address],MATCH(ROW()-1,xl_search_adnowcategory[index],0)),"")</f>
        <v>Non FMCG\Establishments\Retail\Technology (Retail)</v>
      </c>
      <c r="C222" s="18"/>
      <c r="D222" s="18">
        <f t="shared" ca="1" si="6"/>
        <v>221</v>
      </c>
      <c r="E222" s="18" t="str">
        <f ca="1">IFERROR(INDEX(nr_ad_client_name,MATCH(ROW()-1,xl_search_adnowclientname[index],0)),"")</f>
        <v>Berger Paints</v>
      </c>
      <c r="F222" s="18"/>
      <c r="G222" s="18" t="str">
        <f t="shared" ca="1" si="7"/>
        <v/>
      </c>
      <c r="H222" s="18" t="str">
        <f ca="1">IFERROR(INDEX(nr_ad_country,MATCH(ROW()-1,xl_search_adnowcountry[index],0)),"")</f>
        <v/>
      </c>
      <c r="I222" s="18"/>
      <c r="J222" s="18"/>
      <c r="K222" s="18"/>
      <c r="L222" s="18"/>
      <c r="M222" s="18" t="str">
        <f ca="1">IF(ISNUMBER(SEARCH(ps_search_language2,INDEX(xl_language[name],ROW()-1))),MAX(INDIRECT(ADDRESS(1,COLUMN())&amp;":"&amp;ADDRESS(ROW()-1,COLUMN())))+1,"")</f>
        <v/>
      </c>
      <c r="N222" s="18" t="str">
        <f ca="1">IFERROR(INDEX(xl_language[name],MATCH(ROW()-1,xl_search_language2[index],0)),"")</f>
        <v/>
      </c>
      <c r="O222" s="18"/>
      <c r="P222" s="18" t="str">
        <f ca="1">IF(ISNUMBER(SEARCH(ps_search_language3,INDEX(xl_language[name],ROW()-1))),MAX(INDIRECT(ADDRESS(1,COLUMN())&amp;":"&amp;ADDRESS(ROW()-1,COLUMN())))+1,"")</f>
        <v/>
      </c>
      <c r="Q222" s="18" t="str">
        <f ca="1">IFERROR(INDEX(xl_language[name],MATCH(ROW()-1,xl_search_language3[index],0)),"")</f>
        <v/>
      </c>
      <c r="R222" s="18"/>
      <c r="S222" s="18" t="str">
        <f ca="1">IF(ISNUMBER(SEARCH(ps_search_language4,INDEX(xl_language[name],ROW()-1))),MAX(INDIRECT(ADDRESS(1,COLUMN())&amp;":"&amp;ADDRESS(ROW()-1,COLUMN())))+1,"")</f>
        <v/>
      </c>
      <c r="T222" s="18" t="str">
        <f ca="1">IFERROR(INDEX(xl_language[name],MATCH(ROW()-1,xl_search_language4[index],0)),"")</f>
        <v/>
      </c>
      <c r="U222" s="18"/>
      <c r="V222" s="18" t="str">
        <f ca="1">IF(ISNUMBER(SEARCH(ps_search_language5,INDEX(xl_language[name],ROW()-1))),MAX(INDIRECT(ADDRESS(1,COLUMN())&amp;":"&amp;ADDRESS(ROW()-1,COLUMN())))+1,"")</f>
        <v/>
      </c>
      <c r="W222" s="18" t="str">
        <f ca="1">IFERROR(INDEX(xl_language[name],MATCH(ROW()-1,xl_search_language5[index],0)),"")</f>
        <v/>
      </c>
      <c r="X222" s="18"/>
      <c r="Y222" s="18" t="str">
        <f ca="1">IF(ISNUMBER(SEARCH(ps_search_language6,INDEX(xl_language[name],ROW()-1))),MAX(INDIRECT(ADDRESS(1,COLUMN())&amp;":"&amp;ADDRESS(ROW()-1,COLUMN())))+1,"")</f>
        <v/>
      </c>
      <c r="Z222" s="18" t="str">
        <f ca="1">IFERROR(INDEX(xl_language[name],MATCH(ROW()-1,xl_search_language6[index],0)),"")</f>
        <v/>
      </c>
      <c r="AA222" s="18"/>
      <c r="AB222" s="18" t="str">
        <f ca="1">IF(ISNUMBER(SEARCH(ps_search_language7,INDEX(xl_language[name],ROW()-1))),MAX(INDIRECT(ADDRESS(1,COLUMN())&amp;":"&amp;ADDRESS(ROW()-1,COLUMN())))+1,"")</f>
        <v/>
      </c>
      <c r="AC222" s="18" t="str">
        <f ca="1">IFERROR(INDEX(xl_language[name],MATCH(ROW()-1,xl_search_language7[index],0)),"")</f>
        <v/>
      </c>
      <c r="AD222" s="18"/>
      <c r="AE222" s="18" t="str">
        <f ca="1">IF(ISNUMBER(SEARCH(ps_search_language8,INDEX(xl_language[name],ROW()-1))),MAX(INDIRECT(ADDRESS(1,COLUMN())&amp;":"&amp;ADDRESS(ROW()-1,COLUMN())))+1,"")</f>
        <v/>
      </c>
      <c r="AF222" s="18" t="str">
        <f ca="1">IFERROR(INDEX(xl_language[name],MATCH(ROW()-1,xl_search_language8[index],0)),"")</f>
        <v/>
      </c>
      <c r="AG222" s="18"/>
      <c r="AH222" s="18"/>
      <c r="AI222" s="18"/>
      <c r="AJ222" s="18"/>
      <c r="AK222" s="18"/>
      <c r="AL222" s="18"/>
      <c r="AM222" s="18"/>
    </row>
    <row r="223" spans="1:39">
      <c r="A223" s="18">
        <f ca="1">IF(ISNUMBER(SEARCH(ps_search_adnowcategory,INDEX(xl_project_category[address],ROW()-1))),MAX(INDIRECT(ADDRESS(1,COLUMN())&amp;":"&amp;ADDRESS(ROW()-1,COLUMN())))+1,"")</f>
        <v>222</v>
      </c>
      <c r="B223" s="18" t="str">
        <f ca="1">IFERROR(INDEX(xl_project_category[address],MATCH(ROW()-1,xl_search_adnowcategory[index],0)),"")</f>
        <v>Non FMCG\Establishments\Service establishments</v>
      </c>
      <c r="C223" s="18"/>
      <c r="D223" s="18">
        <f t="shared" ca="1" si="6"/>
        <v>222</v>
      </c>
      <c r="E223" s="18" t="str">
        <f ca="1">IFERROR(INDEX(nr_ad_client_name,MATCH(ROW()-1,xl_search_adnowclientname[index],0)),"")</f>
        <v>Berlex</v>
      </c>
      <c r="F223" s="18"/>
      <c r="G223" s="18" t="str">
        <f t="shared" ca="1" si="7"/>
        <v/>
      </c>
      <c r="H223" s="18" t="str">
        <f ca="1">IFERROR(INDEX(nr_ad_country,MATCH(ROW()-1,xl_search_adnowcountry[index],0)),"")</f>
        <v/>
      </c>
      <c r="I223" s="18"/>
      <c r="J223" s="18"/>
      <c r="K223" s="18"/>
      <c r="L223" s="18"/>
      <c r="M223" s="18" t="str">
        <f ca="1">IF(ISNUMBER(SEARCH(ps_search_language2,INDEX(xl_language[name],ROW()-1))),MAX(INDIRECT(ADDRESS(1,COLUMN())&amp;":"&amp;ADDRESS(ROW()-1,COLUMN())))+1,"")</f>
        <v/>
      </c>
      <c r="N223" s="18" t="str">
        <f ca="1">IFERROR(INDEX(xl_language[name],MATCH(ROW()-1,xl_search_language2[index],0)),"")</f>
        <v/>
      </c>
      <c r="O223" s="18"/>
      <c r="P223" s="18" t="str">
        <f ca="1">IF(ISNUMBER(SEARCH(ps_search_language3,INDEX(xl_language[name],ROW()-1))),MAX(INDIRECT(ADDRESS(1,COLUMN())&amp;":"&amp;ADDRESS(ROW()-1,COLUMN())))+1,"")</f>
        <v/>
      </c>
      <c r="Q223" s="18" t="str">
        <f ca="1">IFERROR(INDEX(xl_language[name],MATCH(ROW()-1,xl_search_language3[index],0)),"")</f>
        <v/>
      </c>
      <c r="R223" s="18"/>
      <c r="S223" s="18" t="str">
        <f ca="1">IF(ISNUMBER(SEARCH(ps_search_language4,INDEX(xl_language[name],ROW()-1))),MAX(INDIRECT(ADDRESS(1,COLUMN())&amp;":"&amp;ADDRESS(ROW()-1,COLUMN())))+1,"")</f>
        <v/>
      </c>
      <c r="T223" s="18" t="str">
        <f ca="1">IFERROR(INDEX(xl_language[name],MATCH(ROW()-1,xl_search_language4[index],0)),"")</f>
        <v/>
      </c>
      <c r="U223" s="18"/>
      <c r="V223" s="18" t="str">
        <f ca="1">IF(ISNUMBER(SEARCH(ps_search_language5,INDEX(xl_language[name],ROW()-1))),MAX(INDIRECT(ADDRESS(1,COLUMN())&amp;":"&amp;ADDRESS(ROW()-1,COLUMN())))+1,"")</f>
        <v/>
      </c>
      <c r="W223" s="18" t="str">
        <f ca="1">IFERROR(INDEX(xl_language[name],MATCH(ROW()-1,xl_search_language5[index],0)),"")</f>
        <v/>
      </c>
      <c r="X223" s="18"/>
      <c r="Y223" s="18" t="str">
        <f ca="1">IF(ISNUMBER(SEARCH(ps_search_language6,INDEX(xl_language[name],ROW()-1))),MAX(INDIRECT(ADDRESS(1,COLUMN())&amp;":"&amp;ADDRESS(ROW()-1,COLUMN())))+1,"")</f>
        <v/>
      </c>
      <c r="Z223" s="18" t="str">
        <f ca="1">IFERROR(INDEX(xl_language[name],MATCH(ROW()-1,xl_search_language6[index],0)),"")</f>
        <v/>
      </c>
      <c r="AA223" s="18"/>
      <c r="AB223" s="18" t="str">
        <f ca="1">IF(ISNUMBER(SEARCH(ps_search_language7,INDEX(xl_language[name],ROW()-1))),MAX(INDIRECT(ADDRESS(1,COLUMN())&amp;":"&amp;ADDRESS(ROW()-1,COLUMN())))+1,"")</f>
        <v/>
      </c>
      <c r="AC223" s="18" t="str">
        <f ca="1">IFERROR(INDEX(xl_language[name],MATCH(ROW()-1,xl_search_language7[index],0)),"")</f>
        <v/>
      </c>
      <c r="AD223" s="18"/>
      <c r="AE223" s="18" t="str">
        <f ca="1">IF(ISNUMBER(SEARCH(ps_search_language8,INDEX(xl_language[name],ROW()-1))),MAX(INDIRECT(ADDRESS(1,COLUMN())&amp;":"&amp;ADDRESS(ROW()-1,COLUMN())))+1,"")</f>
        <v/>
      </c>
      <c r="AF223" s="18" t="str">
        <f ca="1">IFERROR(INDEX(xl_language[name],MATCH(ROW()-1,xl_search_language8[index],0)),"")</f>
        <v/>
      </c>
      <c r="AG223" s="18"/>
      <c r="AH223" s="18"/>
      <c r="AI223" s="18"/>
      <c r="AJ223" s="18"/>
      <c r="AK223" s="18"/>
      <c r="AL223" s="18"/>
      <c r="AM223" s="18"/>
    </row>
    <row r="224" spans="1:39">
      <c r="A224" s="18">
        <f ca="1">IF(ISNUMBER(SEARCH(ps_search_adnowcategory,INDEX(xl_project_category[address],ROW()-1))),MAX(INDIRECT(ADDRESS(1,COLUMN())&amp;":"&amp;ADDRESS(ROW()-1,COLUMN())))+1,"")</f>
        <v>223</v>
      </c>
      <c r="B224" s="18" t="str">
        <f ca="1">IFERROR(INDEX(xl_project_category[address],MATCH(ROW()-1,xl_search_adnowcategory[index],0)),"")</f>
        <v>Non FMCG\Establishments\Service establishments\Delivery Services</v>
      </c>
      <c r="C224" s="18"/>
      <c r="D224" s="18">
        <f t="shared" ca="1" si="6"/>
        <v>223</v>
      </c>
      <c r="E224" s="18" t="str">
        <f ca="1">IFERROR(INDEX(nr_ad_client_name,MATCH(ROW()-1,xl_search_adnowclientname[index],0)),"")</f>
        <v>Bernard Matthews Ltd</v>
      </c>
      <c r="F224" s="18"/>
      <c r="G224" s="18" t="str">
        <f t="shared" ca="1" si="7"/>
        <v/>
      </c>
      <c r="H224" s="18" t="str">
        <f ca="1">IFERROR(INDEX(nr_ad_country,MATCH(ROW()-1,xl_search_adnowcountry[index],0)),"")</f>
        <v/>
      </c>
      <c r="I224" s="18"/>
      <c r="J224" s="18"/>
      <c r="K224" s="18"/>
      <c r="L224" s="18"/>
      <c r="M224" s="18" t="str">
        <f ca="1">IF(ISNUMBER(SEARCH(ps_search_language2,INDEX(xl_language[name],ROW()-1))),MAX(INDIRECT(ADDRESS(1,COLUMN())&amp;":"&amp;ADDRESS(ROW()-1,COLUMN())))+1,"")</f>
        <v/>
      </c>
      <c r="N224" s="18" t="str">
        <f ca="1">IFERROR(INDEX(xl_language[name],MATCH(ROW()-1,xl_search_language2[index],0)),"")</f>
        <v/>
      </c>
      <c r="O224" s="18"/>
      <c r="P224" s="18" t="str">
        <f ca="1">IF(ISNUMBER(SEARCH(ps_search_language3,INDEX(xl_language[name],ROW()-1))),MAX(INDIRECT(ADDRESS(1,COLUMN())&amp;":"&amp;ADDRESS(ROW()-1,COLUMN())))+1,"")</f>
        <v/>
      </c>
      <c r="Q224" s="18" t="str">
        <f ca="1">IFERROR(INDEX(xl_language[name],MATCH(ROW()-1,xl_search_language3[index],0)),"")</f>
        <v/>
      </c>
      <c r="R224" s="18"/>
      <c r="S224" s="18" t="str">
        <f ca="1">IF(ISNUMBER(SEARCH(ps_search_language4,INDEX(xl_language[name],ROW()-1))),MAX(INDIRECT(ADDRESS(1,COLUMN())&amp;":"&amp;ADDRESS(ROW()-1,COLUMN())))+1,"")</f>
        <v/>
      </c>
      <c r="T224" s="18" t="str">
        <f ca="1">IFERROR(INDEX(xl_language[name],MATCH(ROW()-1,xl_search_language4[index],0)),"")</f>
        <v/>
      </c>
      <c r="U224" s="18"/>
      <c r="V224" s="18" t="str">
        <f ca="1">IF(ISNUMBER(SEARCH(ps_search_language5,INDEX(xl_language[name],ROW()-1))),MAX(INDIRECT(ADDRESS(1,COLUMN())&amp;":"&amp;ADDRESS(ROW()-1,COLUMN())))+1,"")</f>
        <v/>
      </c>
      <c r="W224" s="18" t="str">
        <f ca="1">IFERROR(INDEX(xl_language[name],MATCH(ROW()-1,xl_search_language5[index],0)),"")</f>
        <v/>
      </c>
      <c r="X224" s="18"/>
      <c r="Y224" s="18" t="str">
        <f ca="1">IF(ISNUMBER(SEARCH(ps_search_language6,INDEX(xl_language[name],ROW()-1))),MAX(INDIRECT(ADDRESS(1,COLUMN())&amp;":"&amp;ADDRESS(ROW()-1,COLUMN())))+1,"")</f>
        <v/>
      </c>
      <c r="Z224" s="18" t="str">
        <f ca="1">IFERROR(INDEX(xl_language[name],MATCH(ROW()-1,xl_search_language6[index],0)),"")</f>
        <v/>
      </c>
      <c r="AA224" s="18"/>
      <c r="AB224" s="18" t="str">
        <f ca="1">IF(ISNUMBER(SEARCH(ps_search_language7,INDEX(xl_language[name],ROW()-1))),MAX(INDIRECT(ADDRESS(1,COLUMN())&amp;":"&amp;ADDRESS(ROW()-1,COLUMN())))+1,"")</f>
        <v/>
      </c>
      <c r="AC224" s="18" t="str">
        <f ca="1">IFERROR(INDEX(xl_language[name],MATCH(ROW()-1,xl_search_language7[index],0)),"")</f>
        <v/>
      </c>
      <c r="AD224" s="18"/>
      <c r="AE224" s="18" t="str">
        <f ca="1">IF(ISNUMBER(SEARCH(ps_search_language8,INDEX(xl_language[name],ROW()-1))),MAX(INDIRECT(ADDRESS(1,COLUMN())&amp;":"&amp;ADDRESS(ROW()-1,COLUMN())))+1,"")</f>
        <v/>
      </c>
      <c r="AF224" s="18" t="str">
        <f ca="1">IFERROR(INDEX(xl_language[name],MATCH(ROW()-1,xl_search_language8[index],0)),"")</f>
        <v/>
      </c>
      <c r="AG224" s="18"/>
      <c r="AH224" s="18"/>
      <c r="AI224" s="18"/>
      <c r="AJ224" s="18"/>
      <c r="AK224" s="18"/>
      <c r="AL224" s="18"/>
      <c r="AM224" s="18"/>
    </row>
    <row r="225" spans="1:39">
      <c r="A225" s="18">
        <f ca="1">IF(ISNUMBER(SEARCH(ps_search_adnowcategory,INDEX(xl_project_category[address],ROW()-1))),MAX(INDIRECT(ADDRESS(1,COLUMN())&amp;":"&amp;ADDRESS(ROW()-1,COLUMN())))+1,"")</f>
        <v>224</v>
      </c>
      <c r="B225" s="18" t="str">
        <f ca="1">IFERROR(INDEX(xl_project_category[address],MATCH(ROW()-1,xl_search_adnowcategory[index],0)),"")</f>
        <v>Non FMCG\Establishments\Service establishments\Energy Utilities</v>
      </c>
      <c r="C225" s="18"/>
      <c r="D225" s="18">
        <f t="shared" ca="1" si="6"/>
        <v>224</v>
      </c>
      <c r="E225" s="18" t="str">
        <f ca="1">IFERROR(INDEX(nr_ad_client_name,MATCH(ROW()-1,xl_search_adnowclientname[index],0)),"")</f>
        <v>Bernstein-Rein</v>
      </c>
      <c r="F225" s="18"/>
      <c r="G225" s="18" t="str">
        <f t="shared" ca="1" si="7"/>
        <v/>
      </c>
      <c r="H225" s="18" t="str">
        <f ca="1">IFERROR(INDEX(nr_ad_country,MATCH(ROW()-1,xl_search_adnowcountry[index],0)),"")</f>
        <v/>
      </c>
      <c r="I225" s="18"/>
      <c r="J225" s="18"/>
      <c r="K225" s="18"/>
      <c r="L225" s="18"/>
      <c r="M225" s="18" t="str">
        <f ca="1">IF(ISNUMBER(SEARCH(ps_search_language2,INDEX(xl_language[name],ROW()-1))),MAX(INDIRECT(ADDRESS(1,COLUMN())&amp;":"&amp;ADDRESS(ROW()-1,COLUMN())))+1,"")</f>
        <v/>
      </c>
      <c r="N225" s="18" t="str">
        <f ca="1">IFERROR(INDEX(xl_language[name],MATCH(ROW()-1,xl_search_language2[index],0)),"")</f>
        <v/>
      </c>
      <c r="O225" s="18"/>
      <c r="P225" s="18" t="str">
        <f ca="1">IF(ISNUMBER(SEARCH(ps_search_language3,INDEX(xl_language[name],ROW()-1))),MAX(INDIRECT(ADDRESS(1,COLUMN())&amp;":"&amp;ADDRESS(ROW()-1,COLUMN())))+1,"")</f>
        <v/>
      </c>
      <c r="Q225" s="18" t="str">
        <f ca="1">IFERROR(INDEX(xl_language[name],MATCH(ROW()-1,xl_search_language3[index],0)),"")</f>
        <v/>
      </c>
      <c r="R225" s="18"/>
      <c r="S225" s="18" t="str">
        <f ca="1">IF(ISNUMBER(SEARCH(ps_search_language4,INDEX(xl_language[name],ROW()-1))),MAX(INDIRECT(ADDRESS(1,COLUMN())&amp;":"&amp;ADDRESS(ROW()-1,COLUMN())))+1,"")</f>
        <v/>
      </c>
      <c r="T225" s="18" t="str">
        <f ca="1">IFERROR(INDEX(xl_language[name],MATCH(ROW()-1,xl_search_language4[index],0)),"")</f>
        <v/>
      </c>
      <c r="U225" s="18"/>
      <c r="V225" s="18" t="str">
        <f ca="1">IF(ISNUMBER(SEARCH(ps_search_language5,INDEX(xl_language[name],ROW()-1))),MAX(INDIRECT(ADDRESS(1,COLUMN())&amp;":"&amp;ADDRESS(ROW()-1,COLUMN())))+1,"")</f>
        <v/>
      </c>
      <c r="W225" s="18" t="str">
        <f ca="1">IFERROR(INDEX(xl_language[name],MATCH(ROW()-1,xl_search_language5[index],0)),"")</f>
        <v/>
      </c>
      <c r="X225" s="18"/>
      <c r="Y225" s="18" t="str">
        <f ca="1">IF(ISNUMBER(SEARCH(ps_search_language6,INDEX(xl_language[name],ROW()-1))),MAX(INDIRECT(ADDRESS(1,COLUMN())&amp;":"&amp;ADDRESS(ROW()-1,COLUMN())))+1,"")</f>
        <v/>
      </c>
      <c r="Z225" s="18" t="str">
        <f ca="1">IFERROR(INDEX(xl_language[name],MATCH(ROW()-1,xl_search_language6[index],0)),"")</f>
        <v/>
      </c>
      <c r="AA225" s="18"/>
      <c r="AB225" s="18" t="str">
        <f ca="1">IF(ISNUMBER(SEARCH(ps_search_language7,INDEX(xl_language[name],ROW()-1))),MAX(INDIRECT(ADDRESS(1,COLUMN())&amp;":"&amp;ADDRESS(ROW()-1,COLUMN())))+1,"")</f>
        <v/>
      </c>
      <c r="AC225" s="18" t="str">
        <f ca="1">IFERROR(INDEX(xl_language[name],MATCH(ROW()-1,xl_search_language7[index],0)),"")</f>
        <v/>
      </c>
      <c r="AD225" s="18"/>
      <c r="AE225" s="18" t="str">
        <f ca="1">IF(ISNUMBER(SEARCH(ps_search_language8,INDEX(xl_language[name],ROW()-1))),MAX(INDIRECT(ADDRESS(1,COLUMN())&amp;":"&amp;ADDRESS(ROW()-1,COLUMN())))+1,"")</f>
        <v/>
      </c>
      <c r="AF225" s="18" t="str">
        <f ca="1">IFERROR(INDEX(xl_language[name],MATCH(ROW()-1,xl_search_language8[index],0)),"")</f>
        <v/>
      </c>
      <c r="AG225" s="18"/>
      <c r="AH225" s="18"/>
      <c r="AI225" s="18"/>
      <c r="AJ225" s="18"/>
      <c r="AK225" s="18"/>
      <c r="AL225" s="18"/>
      <c r="AM225" s="18"/>
    </row>
    <row r="226" spans="1:39">
      <c r="A226" s="18">
        <f ca="1">IF(ISNUMBER(SEARCH(ps_search_adnowcategory,INDEX(xl_project_category[address],ROW()-1))),MAX(INDIRECT(ADDRESS(1,COLUMN())&amp;":"&amp;ADDRESS(ROW()-1,COLUMN())))+1,"")</f>
        <v>225</v>
      </c>
      <c r="B226" s="18" t="str">
        <f ca="1">IFERROR(INDEX(xl_project_category[address],MATCH(ROW()-1,xl_search_adnowcategory[index],0)),"")</f>
        <v>Non FMCG\Establishments\Service establishments\Financial Services</v>
      </c>
      <c r="C226" s="18"/>
      <c r="D226" s="18">
        <f t="shared" ca="1" si="6"/>
        <v>225</v>
      </c>
      <c r="E226" s="18" t="str">
        <f ca="1">IFERROR(INDEX(nr_ad_client_name,MATCH(ROW()-1,xl_search_adnowclientname[index],0)),"")</f>
        <v>Best Buy</v>
      </c>
      <c r="F226" s="18"/>
      <c r="G226" s="18" t="str">
        <f t="shared" ca="1" si="7"/>
        <v/>
      </c>
      <c r="H226" s="18" t="str">
        <f ca="1">IFERROR(INDEX(nr_ad_country,MATCH(ROW()-1,xl_search_adnowcountry[index],0)),"")</f>
        <v/>
      </c>
      <c r="I226" s="18"/>
      <c r="J226" s="18"/>
      <c r="K226" s="18"/>
      <c r="L226" s="18"/>
      <c r="M226" s="18" t="str">
        <f ca="1">IF(ISNUMBER(SEARCH(ps_search_language2,INDEX(xl_language[name],ROW()-1))),MAX(INDIRECT(ADDRESS(1,COLUMN())&amp;":"&amp;ADDRESS(ROW()-1,COLUMN())))+1,"")</f>
        <v/>
      </c>
      <c r="N226" s="18" t="str">
        <f ca="1">IFERROR(INDEX(xl_language[name],MATCH(ROW()-1,xl_search_language2[index],0)),"")</f>
        <v/>
      </c>
      <c r="O226" s="18"/>
      <c r="P226" s="18" t="str">
        <f ca="1">IF(ISNUMBER(SEARCH(ps_search_language3,INDEX(xl_language[name],ROW()-1))),MAX(INDIRECT(ADDRESS(1,COLUMN())&amp;":"&amp;ADDRESS(ROW()-1,COLUMN())))+1,"")</f>
        <v/>
      </c>
      <c r="Q226" s="18" t="str">
        <f ca="1">IFERROR(INDEX(xl_language[name],MATCH(ROW()-1,xl_search_language3[index],0)),"")</f>
        <v/>
      </c>
      <c r="R226" s="18"/>
      <c r="S226" s="18" t="str">
        <f ca="1">IF(ISNUMBER(SEARCH(ps_search_language4,INDEX(xl_language[name],ROW()-1))),MAX(INDIRECT(ADDRESS(1,COLUMN())&amp;":"&amp;ADDRESS(ROW()-1,COLUMN())))+1,"")</f>
        <v/>
      </c>
      <c r="T226" s="18" t="str">
        <f ca="1">IFERROR(INDEX(xl_language[name],MATCH(ROW()-1,xl_search_language4[index],0)),"")</f>
        <v/>
      </c>
      <c r="U226" s="18"/>
      <c r="V226" s="18" t="str">
        <f ca="1">IF(ISNUMBER(SEARCH(ps_search_language5,INDEX(xl_language[name],ROW()-1))),MAX(INDIRECT(ADDRESS(1,COLUMN())&amp;":"&amp;ADDRESS(ROW()-1,COLUMN())))+1,"")</f>
        <v/>
      </c>
      <c r="W226" s="18" t="str">
        <f ca="1">IFERROR(INDEX(xl_language[name],MATCH(ROW()-1,xl_search_language5[index],0)),"")</f>
        <v/>
      </c>
      <c r="X226" s="18"/>
      <c r="Y226" s="18" t="str">
        <f ca="1">IF(ISNUMBER(SEARCH(ps_search_language6,INDEX(xl_language[name],ROW()-1))),MAX(INDIRECT(ADDRESS(1,COLUMN())&amp;":"&amp;ADDRESS(ROW()-1,COLUMN())))+1,"")</f>
        <v/>
      </c>
      <c r="Z226" s="18" t="str">
        <f ca="1">IFERROR(INDEX(xl_language[name],MATCH(ROW()-1,xl_search_language6[index],0)),"")</f>
        <v/>
      </c>
      <c r="AA226" s="18"/>
      <c r="AB226" s="18" t="str">
        <f ca="1">IF(ISNUMBER(SEARCH(ps_search_language7,INDEX(xl_language[name],ROW()-1))),MAX(INDIRECT(ADDRESS(1,COLUMN())&amp;":"&amp;ADDRESS(ROW()-1,COLUMN())))+1,"")</f>
        <v/>
      </c>
      <c r="AC226" s="18" t="str">
        <f ca="1">IFERROR(INDEX(xl_language[name],MATCH(ROW()-1,xl_search_language7[index],0)),"")</f>
        <v/>
      </c>
      <c r="AD226" s="18"/>
      <c r="AE226" s="18" t="str">
        <f ca="1">IF(ISNUMBER(SEARCH(ps_search_language8,INDEX(xl_language[name],ROW()-1))),MAX(INDIRECT(ADDRESS(1,COLUMN())&amp;":"&amp;ADDRESS(ROW()-1,COLUMN())))+1,"")</f>
        <v/>
      </c>
      <c r="AF226" s="18" t="str">
        <f ca="1">IFERROR(INDEX(xl_language[name],MATCH(ROW()-1,xl_search_language8[index],0)),"")</f>
        <v/>
      </c>
      <c r="AG226" s="18"/>
      <c r="AH226" s="18"/>
      <c r="AI226" s="18"/>
      <c r="AJ226" s="18"/>
      <c r="AK226" s="18"/>
      <c r="AL226" s="18"/>
      <c r="AM226" s="18"/>
    </row>
    <row r="227" spans="1:39">
      <c r="A227" s="18">
        <f ca="1">IF(ISNUMBER(SEARCH(ps_search_adnowcategory,INDEX(xl_project_category[address],ROW()-1))),MAX(INDIRECT(ADDRESS(1,COLUMN())&amp;":"&amp;ADDRESS(ROW()-1,COLUMN())))+1,"")</f>
        <v>226</v>
      </c>
      <c r="B227" s="18" t="str">
        <f ca="1">IFERROR(INDEX(xl_project_category[address],MATCH(ROW()-1,xl_search_adnowcategory[index],0)),"")</f>
        <v>Non FMCG\Establishments\Service establishments\Financial Services\Banking/Building Society (incl Checking/Savings/Credit Union)</v>
      </c>
      <c r="C227" s="18"/>
      <c r="D227" s="18">
        <f t="shared" ca="1" si="6"/>
        <v>226</v>
      </c>
      <c r="E227" s="18" t="str">
        <f ca="1">IFERROR(INDEX(nr_ad_client_name,MATCH(ROW()-1,xl_search_adnowclientname[index],0)),"")</f>
        <v>Best Western International, Inc</v>
      </c>
      <c r="F227" s="18"/>
      <c r="G227" s="18" t="str">
        <f t="shared" ca="1" si="7"/>
        <v/>
      </c>
      <c r="H227" s="18" t="str">
        <f ca="1">IFERROR(INDEX(nr_ad_country,MATCH(ROW()-1,xl_search_adnowcountry[index],0)),"")</f>
        <v/>
      </c>
      <c r="I227" s="18"/>
      <c r="J227" s="18"/>
      <c r="K227" s="18"/>
      <c r="L227" s="18"/>
      <c r="M227" s="18" t="str">
        <f ca="1">IF(ISNUMBER(SEARCH(ps_search_language2,INDEX(xl_language[name],ROW()-1))),MAX(INDIRECT(ADDRESS(1,COLUMN())&amp;":"&amp;ADDRESS(ROW()-1,COLUMN())))+1,"")</f>
        <v/>
      </c>
      <c r="N227" s="18" t="str">
        <f ca="1">IFERROR(INDEX(xl_language[name],MATCH(ROW()-1,xl_search_language2[index],0)),"")</f>
        <v/>
      </c>
      <c r="O227" s="18"/>
      <c r="P227" s="18" t="str">
        <f ca="1">IF(ISNUMBER(SEARCH(ps_search_language3,INDEX(xl_language[name],ROW()-1))),MAX(INDIRECT(ADDRESS(1,COLUMN())&amp;":"&amp;ADDRESS(ROW()-1,COLUMN())))+1,"")</f>
        <v/>
      </c>
      <c r="Q227" s="18" t="str">
        <f ca="1">IFERROR(INDEX(xl_language[name],MATCH(ROW()-1,xl_search_language3[index],0)),"")</f>
        <v/>
      </c>
      <c r="R227" s="18"/>
      <c r="S227" s="18" t="str">
        <f ca="1">IF(ISNUMBER(SEARCH(ps_search_language4,INDEX(xl_language[name],ROW()-1))),MAX(INDIRECT(ADDRESS(1,COLUMN())&amp;":"&amp;ADDRESS(ROW()-1,COLUMN())))+1,"")</f>
        <v/>
      </c>
      <c r="T227" s="18" t="str">
        <f ca="1">IFERROR(INDEX(xl_language[name],MATCH(ROW()-1,xl_search_language4[index],0)),"")</f>
        <v/>
      </c>
      <c r="U227" s="18"/>
      <c r="V227" s="18" t="str">
        <f ca="1">IF(ISNUMBER(SEARCH(ps_search_language5,INDEX(xl_language[name],ROW()-1))),MAX(INDIRECT(ADDRESS(1,COLUMN())&amp;":"&amp;ADDRESS(ROW()-1,COLUMN())))+1,"")</f>
        <v/>
      </c>
      <c r="W227" s="18" t="str">
        <f ca="1">IFERROR(INDEX(xl_language[name],MATCH(ROW()-1,xl_search_language5[index],0)),"")</f>
        <v/>
      </c>
      <c r="X227" s="18"/>
      <c r="Y227" s="18" t="str">
        <f ca="1">IF(ISNUMBER(SEARCH(ps_search_language6,INDEX(xl_language[name],ROW()-1))),MAX(INDIRECT(ADDRESS(1,COLUMN())&amp;":"&amp;ADDRESS(ROW()-1,COLUMN())))+1,"")</f>
        <v/>
      </c>
      <c r="Z227" s="18" t="str">
        <f ca="1">IFERROR(INDEX(xl_language[name],MATCH(ROW()-1,xl_search_language6[index],0)),"")</f>
        <v/>
      </c>
      <c r="AA227" s="18"/>
      <c r="AB227" s="18" t="str">
        <f ca="1">IF(ISNUMBER(SEARCH(ps_search_language7,INDEX(xl_language[name],ROW()-1))),MAX(INDIRECT(ADDRESS(1,COLUMN())&amp;":"&amp;ADDRESS(ROW()-1,COLUMN())))+1,"")</f>
        <v/>
      </c>
      <c r="AC227" s="18" t="str">
        <f ca="1">IFERROR(INDEX(xl_language[name],MATCH(ROW()-1,xl_search_language7[index],0)),"")</f>
        <v/>
      </c>
      <c r="AD227" s="18"/>
      <c r="AE227" s="18" t="str">
        <f ca="1">IF(ISNUMBER(SEARCH(ps_search_language8,INDEX(xl_language[name],ROW()-1))),MAX(INDIRECT(ADDRESS(1,COLUMN())&amp;":"&amp;ADDRESS(ROW()-1,COLUMN())))+1,"")</f>
        <v/>
      </c>
      <c r="AF227" s="18" t="str">
        <f ca="1">IFERROR(INDEX(xl_language[name],MATCH(ROW()-1,xl_search_language8[index],0)),"")</f>
        <v/>
      </c>
      <c r="AG227" s="18"/>
      <c r="AH227" s="18"/>
      <c r="AI227" s="18"/>
      <c r="AJ227" s="18"/>
      <c r="AK227" s="18"/>
      <c r="AL227" s="18"/>
      <c r="AM227" s="18"/>
    </row>
    <row r="228" spans="1:39">
      <c r="A228" s="18">
        <f ca="1">IF(ISNUMBER(SEARCH(ps_search_adnowcategory,INDEX(xl_project_category[address],ROW()-1))),MAX(INDIRECT(ADDRESS(1,COLUMN())&amp;":"&amp;ADDRESS(ROW()-1,COLUMN())))+1,"")</f>
        <v>227</v>
      </c>
      <c r="B228" s="18" t="str">
        <f ca="1">IFERROR(INDEX(xl_project_category[address],MATCH(ROW()-1,xl_search_adnowcategory[index],0)),"")</f>
        <v>Non FMCG\Establishments\Service establishments\Financial Services\Brokerage/Investments/Peps/Mutual Funds</v>
      </c>
      <c r="C228" s="18"/>
      <c r="D228" s="18">
        <f t="shared" ca="1" si="6"/>
        <v>227</v>
      </c>
      <c r="E228" s="18" t="str">
        <f ca="1">IFERROR(INDEX(nr_ad_client_name,MATCH(ROW()-1,xl_search_adnowclientname[index],0)),"")</f>
        <v>Bet365</v>
      </c>
      <c r="F228" s="18"/>
      <c r="G228" s="18" t="str">
        <f t="shared" ca="1" si="7"/>
        <v/>
      </c>
      <c r="H228" s="18" t="str">
        <f ca="1">IFERROR(INDEX(nr_ad_country,MATCH(ROW()-1,xl_search_adnowcountry[index],0)),"")</f>
        <v/>
      </c>
      <c r="I228" s="18"/>
      <c r="J228" s="18"/>
      <c r="K228" s="18"/>
      <c r="L228" s="18"/>
      <c r="M228" s="18" t="str">
        <f ca="1">IF(ISNUMBER(SEARCH(ps_search_language2,INDEX(xl_language[name],ROW()-1))),MAX(INDIRECT(ADDRESS(1,COLUMN())&amp;":"&amp;ADDRESS(ROW()-1,COLUMN())))+1,"")</f>
        <v/>
      </c>
      <c r="N228" s="18" t="str">
        <f ca="1">IFERROR(INDEX(xl_language[name],MATCH(ROW()-1,xl_search_language2[index],0)),"")</f>
        <v/>
      </c>
      <c r="O228" s="18"/>
      <c r="P228" s="18" t="str">
        <f ca="1">IF(ISNUMBER(SEARCH(ps_search_language3,INDEX(xl_language[name],ROW()-1))),MAX(INDIRECT(ADDRESS(1,COLUMN())&amp;":"&amp;ADDRESS(ROW()-1,COLUMN())))+1,"")</f>
        <v/>
      </c>
      <c r="Q228" s="18" t="str">
        <f ca="1">IFERROR(INDEX(xl_language[name],MATCH(ROW()-1,xl_search_language3[index],0)),"")</f>
        <v/>
      </c>
      <c r="R228" s="18"/>
      <c r="S228" s="18" t="str">
        <f ca="1">IF(ISNUMBER(SEARCH(ps_search_language4,INDEX(xl_language[name],ROW()-1))),MAX(INDIRECT(ADDRESS(1,COLUMN())&amp;":"&amp;ADDRESS(ROW()-1,COLUMN())))+1,"")</f>
        <v/>
      </c>
      <c r="T228" s="18" t="str">
        <f ca="1">IFERROR(INDEX(xl_language[name],MATCH(ROW()-1,xl_search_language4[index],0)),"")</f>
        <v/>
      </c>
      <c r="U228" s="18"/>
      <c r="V228" s="18" t="str">
        <f ca="1">IF(ISNUMBER(SEARCH(ps_search_language5,INDEX(xl_language[name],ROW()-1))),MAX(INDIRECT(ADDRESS(1,COLUMN())&amp;":"&amp;ADDRESS(ROW()-1,COLUMN())))+1,"")</f>
        <v/>
      </c>
      <c r="W228" s="18" t="str">
        <f ca="1">IFERROR(INDEX(xl_language[name],MATCH(ROW()-1,xl_search_language5[index],0)),"")</f>
        <v/>
      </c>
      <c r="X228" s="18"/>
      <c r="Y228" s="18" t="str">
        <f ca="1">IF(ISNUMBER(SEARCH(ps_search_language6,INDEX(xl_language[name],ROW()-1))),MAX(INDIRECT(ADDRESS(1,COLUMN())&amp;":"&amp;ADDRESS(ROW()-1,COLUMN())))+1,"")</f>
        <v/>
      </c>
      <c r="Z228" s="18" t="str">
        <f ca="1">IFERROR(INDEX(xl_language[name],MATCH(ROW()-1,xl_search_language6[index],0)),"")</f>
        <v/>
      </c>
      <c r="AA228" s="18"/>
      <c r="AB228" s="18" t="str">
        <f ca="1">IF(ISNUMBER(SEARCH(ps_search_language7,INDEX(xl_language[name],ROW()-1))),MAX(INDIRECT(ADDRESS(1,COLUMN())&amp;":"&amp;ADDRESS(ROW()-1,COLUMN())))+1,"")</f>
        <v/>
      </c>
      <c r="AC228" s="18" t="str">
        <f ca="1">IFERROR(INDEX(xl_language[name],MATCH(ROW()-1,xl_search_language7[index],0)),"")</f>
        <v/>
      </c>
      <c r="AD228" s="18"/>
      <c r="AE228" s="18" t="str">
        <f ca="1">IF(ISNUMBER(SEARCH(ps_search_language8,INDEX(xl_language[name],ROW()-1))),MAX(INDIRECT(ADDRESS(1,COLUMN())&amp;":"&amp;ADDRESS(ROW()-1,COLUMN())))+1,"")</f>
        <v/>
      </c>
      <c r="AF228" s="18" t="str">
        <f ca="1">IFERROR(INDEX(xl_language[name],MATCH(ROW()-1,xl_search_language8[index],0)),"")</f>
        <v/>
      </c>
      <c r="AG228" s="18"/>
      <c r="AH228" s="18"/>
      <c r="AI228" s="18"/>
      <c r="AJ228" s="18"/>
      <c r="AK228" s="18"/>
      <c r="AL228" s="18"/>
      <c r="AM228" s="18"/>
    </row>
    <row r="229" spans="1:39">
      <c r="A229" s="18">
        <f ca="1">IF(ISNUMBER(SEARCH(ps_search_adnowcategory,INDEX(xl_project_category[address],ROW()-1))),MAX(INDIRECT(ADDRESS(1,COLUMN())&amp;":"&amp;ADDRESS(ROW()-1,COLUMN())))+1,"")</f>
        <v>228</v>
      </c>
      <c r="B229" s="18" t="str">
        <f ca="1">IFERROR(INDEX(xl_project_category[address],MATCH(ROW()-1,xl_search_adnowcategory[index],0)),"")</f>
        <v>Non FMCG\Establishments\Service establishments\Financial Services\Credit/Charge Cards</v>
      </c>
      <c r="C229" s="18"/>
      <c r="D229" s="18">
        <f t="shared" ca="1" si="6"/>
        <v>228</v>
      </c>
      <c r="E229" s="18" t="str">
        <f ca="1">IFERROR(INDEX(nr_ad_client_name,MATCH(ROW()-1,xl_search_adnowclientname[index],0)),"")</f>
        <v>Betania Lacteos</v>
      </c>
      <c r="F229" s="18"/>
      <c r="G229" s="18" t="str">
        <f t="shared" ca="1" si="7"/>
        <v/>
      </c>
      <c r="H229" s="18" t="str">
        <f ca="1">IFERROR(INDEX(nr_ad_country,MATCH(ROW()-1,xl_search_adnowcountry[index],0)),"")</f>
        <v/>
      </c>
      <c r="I229" s="18"/>
      <c r="J229" s="18"/>
      <c r="K229" s="18"/>
      <c r="L229" s="18"/>
      <c r="M229" s="18" t="str">
        <f ca="1">IF(ISNUMBER(SEARCH(ps_search_language2,INDEX(xl_language[name],ROW()-1))),MAX(INDIRECT(ADDRESS(1,COLUMN())&amp;":"&amp;ADDRESS(ROW()-1,COLUMN())))+1,"")</f>
        <v/>
      </c>
      <c r="N229" s="18" t="str">
        <f ca="1">IFERROR(INDEX(xl_language[name],MATCH(ROW()-1,xl_search_language2[index],0)),"")</f>
        <v/>
      </c>
      <c r="O229" s="18"/>
      <c r="P229" s="18" t="str">
        <f ca="1">IF(ISNUMBER(SEARCH(ps_search_language3,INDEX(xl_language[name],ROW()-1))),MAX(INDIRECT(ADDRESS(1,COLUMN())&amp;":"&amp;ADDRESS(ROW()-1,COLUMN())))+1,"")</f>
        <v/>
      </c>
      <c r="Q229" s="18" t="str">
        <f ca="1">IFERROR(INDEX(xl_language[name],MATCH(ROW()-1,xl_search_language3[index],0)),"")</f>
        <v/>
      </c>
      <c r="R229" s="18"/>
      <c r="S229" s="18" t="str">
        <f ca="1">IF(ISNUMBER(SEARCH(ps_search_language4,INDEX(xl_language[name],ROW()-1))),MAX(INDIRECT(ADDRESS(1,COLUMN())&amp;":"&amp;ADDRESS(ROW()-1,COLUMN())))+1,"")</f>
        <v/>
      </c>
      <c r="T229" s="18" t="str">
        <f ca="1">IFERROR(INDEX(xl_language[name],MATCH(ROW()-1,xl_search_language4[index],0)),"")</f>
        <v/>
      </c>
      <c r="U229" s="18"/>
      <c r="V229" s="18" t="str">
        <f ca="1">IF(ISNUMBER(SEARCH(ps_search_language5,INDEX(xl_language[name],ROW()-1))),MAX(INDIRECT(ADDRESS(1,COLUMN())&amp;":"&amp;ADDRESS(ROW()-1,COLUMN())))+1,"")</f>
        <v/>
      </c>
      <c r="W229" s="18" t="str">
        <f ca="1">IFERROR(INDEX(xl_language[name],MATCH(ROW()-1,xl_search_language5[index],0)),"")</f>
        <v/>
      </c>
      <c r="X229" s="18"/>
      <c r="Y229" s="18" t="str">
        <f ca="1">IF(ISNUMBER(SEARCH(ps_search_language6,INDEX(xl_language[name],ROW()-1))),MAX(INDIRECT(ADDRESS(1,COLUMN())&amp;":"&amp;ADDRESS(ROW()-1,COLUMN())))+1,"")</f>
        <v/>
      </c>
      <c r="Z229" s="18" t="str">
        <f ca="1">IFERROR(INDEX(xl_language[name],MATCH(ROW()-1,xl_search_language6[index],0)),"")</f>
        <v/>
      </c>
      <c r="AA229" s="18"/>
      <c r="AB229" s="18" t="str">
        <f ca="1">IF(ISNUMBER(SEARCH(ps_search_language7,INDEX(xl_language[name],ROW()-1))),MAX(INDIRECT(ADDRESS(1,COLUMN())&amp;":"&amp;ADDRESS(ROW()-1,COLUMN())))+1,"")</f>
        <v/>
      </c>
      <c r="AC229" s="18" t="str">
        <f ca="1">IFERROR(INDEX(xl_language[name],MATCH(ROW()-1,xl_search_language7[index],0)),"")</f>
        <v/>
      </c>
      <c r="AD229" s="18"/>
      <c r="AE229" s="18" t="str">
        <f ca="1">IF(ISNUMBER(SEARCH(ps_search_language8,INDEX(xl_language[name],ROW()-1))),MAX(INDIRECT(ADDRESS(1,COLUMN())&amp;":"&amp;ADDRESS(ROW()-1,COLUMN())))+1,"")</f>
        <v/>
      </c>
      <c r="AF229" s="18" t="str">
        <f ca="1">IFERROR(INDEX(xl_language[name],MATCH(ROW()-1,xl_search_language8[index],0)),"")</f>
        <v/>
      </c>
      <c r="AG229" s="18"/>
      <c r="AH229" s="18"/>
      <c r="AI229" s="18"/>
      <c r="AJ229" s="18"/>
      <c r="AK229" s="18"/>
      <c r="AL229" s="18"/>
      <c r="AM229" s="18"/>
    </row>
    <row r="230" spans="1:39">
      <c r="A230" s="18">
        <f ca="1">IF(ISNUMBER(SEARCH(ps_search_adnowcategory,INDEX(xl_project_category[address],ROW()-1))),MAX(INDIRECT(ADDRESS(1,COLUMN())&amp;":"&amp;ADDRESS(ROW()-1,COLUMN())))+1,"")</f>
        <v>229</v>
      </c>
      <c r="B230" s="18" t="str">
        <f ca="1">IFERROR(INDEX(xl_project_category[address],MATCH(ROW()-1,xl_search_adnowcategory[index],0)),"")</f>
        <v>Non FMCG\Establishments\Service establishments\Financial Services\Insurance</v>
      </c>
      <c r="C230" s="18"/>
      <c r="D230" s="18">
        <f t="shared" ca="1" si="6"/>
        <v>229</v>
      </c>
      <c r="E230" s="18" t="str">
        <f ca="1">IFERROR(INDEX(nr_ad_client_name,MATCH(ROW()-1,xl_search_adnowclientname[index],0)),"")</f>
        <v>BGZ</v>
      </c>
      <c r="F230" s="18"/>
      <c r="G230" s="18" t="str">
        <f t="shared" ca="1" si="7"/>
        <v/>
      </c>
      <c r="H230" s="18" t="str">
        <f ca="1">IFERROR(INDEX(nr_ad_country,MATCH(ROW()-1,xl_search_adnowcountry[index],0)),"")</f>
        <v/>
      </c>
      <c r="I230" s="18"/>
      <c r="J230" s="18"/>
      <c r="K230" s="18"/>
      <c r="L230" s="18"/>
      <c r="M230" s="18" t="str">
        <f ca="1">IF(ISNUMBER(SEARCH(ps_search_language2,INDEX(xl_language[name],ROW()-1))),MAX(INDIRECT(ADDRESS(1,COLUMN())&amp;":"&amp;ADDRESS(ROW()-1,COLUMN())))+1,"")</f>
        <v/>
      </c>
      <c r="N230" s="18" t="str">
        <f ca="1">IFERROR(INDEX(xl_language[name],MATCH(ROW()-1,xl_search_language2[index],0)),"")</f>
        <v/>
      </c>
      <c r="O230" s="18"/>
      <c r="P230" s="18" t="str">
        <f ca="1">IF(ISNUMBER(SEARCH(ps_search_language3,INDEX(xl_language[name],ROW()-1))),MAX(INDIRECT(ADDRESS(1,COLUMN())&amp;":"&amp;ADDRESS(ROW()-1,COLUMN())))+1,"")</f>
        <v/>
      </c>
      <c r="Q230" s="18" t="str">
        <f ca="1">IFERROR(INDEX(xl_language[name],MATCH(ROW()-1,xl_search_language3[index],0)),"")</f>
        <v/>
      </c>
      <c r="R230" s="18"/>
      <c r="S230" s="18" t="str">
        <f ca="1">IF(ISNUMBER(SEARCH(ps_search_language4,INDEX(xl_language[name],ROW()-1))),MAX(INDIRECT(ADDRESS(1,COLUMN())&amp;":"&amp;ADDRESS(ROW()-1,COLUMN())))+1,"")</f>
        <v/>
      </c>
      <c r="T230" s="18" t="str">
        <f ca="1">IFERROR(INDEX(xl_language[name],MATCH(ROW()-1,xl_search_language4[index],0)),"")</f>
        <v/>
      </c>
      <c r="U230" s="18"/>
      <c r="V230" s="18" t="str">
        <f ca="1">IF(ISNUMBER(SEARCH(ps_search_language5,INDEX(xl_language[name],ROW()-1))),MAX(INDIRECT(ADDRESS(1,COLUMN())&amp;":"&amp;ADDRESS(ROW()-1,COLUMN())))+1,"")</f>
        <v/>
      </c>
      <c r="W230" s="18" t="str">
        <f ca="1">IFERROR(INDEX(xl_language[name],MATCH(ROW()-1,xl_search_language5[index],0)),"")</f>
        <v/>
      </c>
      <c r="X230" s="18"/>
      <c r="Y230" s="18" t="str">
        <f ca="1">IF(ISNUMBER(SEARCH(ps_search_language6,INDEX(xl_language[name],ROW()-1))),MAX(INDIRECT(ADDRESS(1,COLUMN())&amp;":"&amp;ADDRESS(ROW()-1,COLUMN())))+1,"")</f>
        <v/>
      </c>
      <c r="Z230" s="18" t="str">
        <f ca="1">IFERROR(INDEX(xl_language[name],MATCH(ROW()-1,xl_search_language6[index],0)),"")</f>
        <v/>
      </c>
      <c r="AA230" s="18"/>
      <c r="AB230" s="18" t="str">
        <f ca="1">IF(ISNUMBER(SEARCH(ps_search_language7,INDEX(xl_language[name],ROW()-1))),MAX(INDIRECT(ADDRESS(1,COLUMN())&amp;":"&amp;ADDRESS(ROW()-1,COLUMN())))+1,"")</f>
        <v/>
      </c>
      <c r="AC230" s="18" t="str">
        <f ca="1">IFERROR(INDEX(xl_language[name],MATCH(ROW()-1,xl_search_language7[index],0)),"")</f>
        <v/>
      </c>
      <c r="AD230" s="18"/>
      <c r="AE230" s="18" t="str">
        <f ca="1">IF(ISNUMBER(SEARCH(ps_search_language8,INDEX(xl_language[name],ROW()-1))),MAX(INDIRECT(ADDRESS(1,COLUMN())&amp;":"&amp;ADDRESS(ROW()-1,COLUMN())))+1,"")</f>
        <v/>
      </c>
      <c r="AF230" s="18" t="str">
        <f ca="1">IFERROR(INDEX(xl_language[name],MATCH(ROW()-1,xl_search_language8[index],0)),"")</f>
        <v/>
      </c>
      <c r="AG230" s="18"/>
      <c r="AH230" s="18"/>
      <c r="AI230" s="18"/>
      <c r="AJ230" s="18"/>
      <c r="AK230" s="18"/>
      <c r="AL230" s="18"/>
      <c r="AM230" s="18"/>
    </row>
    <row r="231" spans="1:39">
      <c r="A231" s="18">
        <f ca="1">IF(ISNUMBER(SEARCH(ps_search_adnowcategory,INDEX(xl_project_category[address],ROW()-1))),MAX(INDIRECT(ADDRESS(1,COLUMN())&amp;":"&amp;ADDRESS(ROW()-1,COLUMN())))+1,"")</f>
        <v>230</v>
      </c>
      <c r="B231" s="18" t="str">
        <f ca="1">IFERROR(INDEX(xl_project_category[address],MATCH(ROW()-1,xl_search_adnowcategory[index],0)),"")</f>
        <v>Non FMCG\Establishments\Service establishments\Financial Services\Mortgages/Loans/Other Personal Lending</v>
      </c>
      <c r="C231" s="18"/>
      <c r="D231" s="18">
        <f t="shared" ca="1" si="6"/>
        <v>230</v>
      </c>
      <c r="E231" s="18" t="str">
        <f ca="1">IFERROR(INDEX(nr_ad_client_name,MATCH(ROW()-1,xl_search_adnowclientname[index],0)),"")</f>
        <v>Bharti Airtel Ltd</v>
      </c>
      <c r="F231" s="18"/>
      <c r="G231" s="18" t="str">
        <f t="shared" ca="1" si="7"/>
        <v/>
      </c>
      <c r="H231" s="18" t="str">
        <f ca="1">IFERROR(INDEX(nr_ad_country,MATCH(ROW()-1,xl_search_adnowcountry[index],0)),"")</f>
        <v/>
      </c>
      <c r="I231" s="18"/>
      <c r="J231" s="18"/>
      <c r="K231" s="18"/>
      <c r="L231" s="18"/>
      <c r="M231" s="18" t="str">
        <f ca="1">IF(ISNUMBER(SEARCH(ps_search_language2,INDEX(xl_language[name],ROW()-1))),MAX(INDIRECT(ADDRESS(1,COLUMN())&amp;":"&amp;ADDRESS(ROW()-1,COLUMN())))+1,"")</f>
        <v/>
      </c>
      <c r="N231" s="18" t="str">
        <f ca="1">IFERROR(INDEX(xl_language[name],MATCH(ROW()-1,xl_search_language2[index],0)),"")</f>
        <v/>
      </c>
      <c r="O231" s="18"/>
      <c r="P231" s="18" t="str">
        <f ca="1">IF(ISNUMBER(SEARCH(ps_search_language3,INDEX(xl_language[name],ROW()-1))),MAX(INDIRECT(ADDRESS(1,COLUMN())&amp;":"&amp;ADDRESS(ROW()-1,COLUMN())))+1,"")</f>
        <v/>
      </c>
      <c r="Q231" s="18" t="str">
        <f ca="1">IFERROR(INDEX(xl_language[name],MATCH(ROW()-1,xl_search_language3[index],0)),"")</f>
        <v/>
      </c>
      <c r="R231" s="18"/>
      <c r="S231" s="18" t="str">
        <f ca="1">IF(ISNUMBER(SEARCH(ps_search_language4,INDEX(xl_language[name],ROW()-1))),MAX(INDIRECT(ADDRESS(1,COLUMN())&amp;":"&amp;ADDRESS(ROW()-1,COLUMN())))+1,"")</f>
        <v/>
      </c>
      <c r="T231" s="18" t="str">
        <f ca="1">IFERROR(INDEX(xl_language[name],MATCH(ROW()-1,xl_search_language4[index],0)),"")</f>
        <v/>
      </c>
      <c r="U231" s="18"/>
      <c r="V231" s="18" t="str">
        <f ca="1">IF(ISNUMBER(SEARCH(ps_search_language5,INDEX(xl_language[name],ROW()-1))),MAX(INDIRECT(ADDRESS(1,COLUMN())&amp;":"&amp;ADDRESS(ROW()-1,COLUMN())))+1,"")</f>
        <v/>
      </c>
      <c r="W231" s="18" t="str">
        <f ca="1">IFERROR(INDEX(xl_language[name],MATCH(ROW()-1,xl_search_language5[index],0)),"")</f>
        <v/>
      </c>
      <c r="X231" s="18"/>
      <c r="Y231" s="18" t="str">
        <f ca="1">IF(ISNUMBER(SEARCH(ps_search_language6,INDEX(xl_language[name],ROW()-1))),MAX(INDIRECT(ADDRESS(1,COLUMN())&amp;":"&amp;ADDRESS(ROW()-1,COLUMN())))+1,"")</f>
        <v/>
      </c>
      <c r="Z231" s="18" t="str">
        <f ca="1">IFERROR(INDEX(xl_language[name],MATCH(ROW()-1,xl_search_language6[index],0)),"")</f>
        <v/>
      </c>
      <c r="AA231" s="18"/>
      <c r="AB231" s="18" t="str">
        <f ca="1">IF(ISNUMBER(SEARCH(ps_search_language7,INDEX(xl_language[name],ROW()-1))),MAX(INDIRECT(ADDRESS(1,COLUMN())&amp;":"&amp;ADDRESS(ROW()-1,COLUMN())))+1,"")</f>
        <v/>
      </c>
      <c r="AC231" s="18" t="str">
        <f ca="1">IFERROR(INDEX(xl_language[name],MATCH(ROW()-1,xl_search_language7[index],0)),"")</f>
        <v/>
      </c>
      <c r="AD231" s="18"/>
      <c r="AE231" s="18" t="str">
        <f ca="1">IF(ISNUMBER(SEARCH(ps_search_language8,INDEX(xl_language[name],ROW()-1))),MAX(INDIRECT(ADDRESS(1,COLUMN())&amp;":"&amp;ADDRESS(ROW()-1,COLUMN())))+1,"")</f>
        <v/>
      </c>
      <c r="AF231" s="18" t="str">
        <f ca="1">IFERROR(INDEX(xl_language[name],MATCH(ROW()-1,xl_search_language8[index],0)),"")</f>
        <v/>
      </c>
      <c r="AG231" s="18"/>
      <c r="AH231" s="18"/>
      <c r="AI231" s="18"/>
      <c r="AJ231" s="18"/>
      <c r="AK231" s="18"/>
      <c r="AL231" s="18"/>
      <c r="AM231" s="18"/>
    </row>
    <row r="232" spans="1:39">
      <c r="A232" s="18">
        <f ca="1">IF(ISNUMBER(SEARCH(ps_search_adnowcategory,INDEX(xl_project_category[address],ROW()-1))),MAX(INDIRECT(ADDRESS(1,COLUMN())&amp;":"&amp;ADDRESS(ROW()-1,COLUMN())))+1,"")</f>
        <v>231</v>
      </c>
      <c r="B232" s="18" t="str">
        <f ca="1">IFERROR(INDEX(xl_project_category[address],MATCH(ROW()-1,xl_search_adnowcategory[index],0)),"")</f>
        <v>Non FMCG\Establishments\Service establishments\Financial Services\Other Financial Services</v>
      </c>
      <c r="C232" s="18"/>
      <c r="D232" s="18">
        <f t="shared" ca="1" si="6"/>
        <v>231</v>
      </c>
      <c r="E232" s="18" t="str">
        <f ca="1">IFERROR(INDEX(nr_ad_client_name,MATCH(ROW()-1,xl_search_adnowclientname[index],0)),"")</f>
        <v>Bimbo</v>
      </c>
      <c r="F232" s="18"/>
      <c r="G232" s="18" t="str">
        <f t="shared" ca="1" si="7"/>
        <v/>
      </c>
      <c r="H232" s="18" t="str">
        <f ca="1">IFERROR(INDEX(nr_ad_country,MATCH(ROW()-1,xl_search_adnowcountry[index],0)),"")</f>
        <v/>
      </c>
      <c r="I232" s="18"/>
      <c r="J232" s="18"/>
      <c r="K232" s="18"/>
      <c r="L232" s="18"/>
      <c r="M232" s="18" t="str">
        <f ca="1">IF(ISNUMBER(SEARCH(ps_search_language2,INDEX(xl_language[name],ROW()-1))),MAX(INDIRECT(ADDRESS(1,COLUMN())&amp;":"&amp;ADDRESS(ROW()-1,COLUMN())))+1,"")</f>
        <v/>
      </c>
      <c r="N232" s="18" t="str">
        <f ca="1">IFERROR(INDEX(xl_language[name],MATCH(ROW()-1,xl_search_language2[index],0)),"")</f>
        <v/>
      </c>
      <c r="O232" s="18"/>
      <c r="P232" s="18" t="str">
        <f ca="1">IF(ISNUMBER(SEARCH(ps_search_language3,INDEX(xl_language[name],ROW()-1))),MAX(INDIRECT(ADDRESS(1,COLUMN())&amp;":"&amp;ADDRESS(ROW()-1,COLUMN())))+1,"")</f>
        <v/>
      </c>
      <c r="Q232" s="18" t="str">
        <f ca="1">IFERROR(INDEX(xl_language[name],MATCH(ROW()-1,xl_search_language3[index],0)),"")</f>
        <v/>
      </c>
      <c r="R232" s="18"/>
      <c r="S232" s="18" t="str">
        <f ca="1">IF(ISNUMBER(SEARCH(ps_search_language4,INDEX(xl_language[name],ROW()-1))),MAX(INDIRECT(ADDRESS(1,COLUMN())&amp;":"&amp;ADDRESS(ROW()-1,COLUMN())))+1,"")</f>
        <v/>
      </c>
      <c r="T232" s="18" t="str">
        <f ca="1">IFERROR(INDEX(xl_language[name],MATCH(ROW()-1,xl_search_language4[index],0)),"")</f>
        <v/>
      </c>
      <c r="U232" s="18"/>
      <c r="V232" s="18" t="str">
        <f ca="1">IF(ISNUMBER(SEARCH(ps_search_language5,INDEX(xl_language[name],ROW()-1))),MAX(INDIRECT(ADDRESS(1,COLUMN())&amp;":"&amp;ADDRESS(ROW()-1,COLUMN())))+1,"")</f>
        <v/>
      </c>
      <c r="W232" s="18" t="str">
        <f ca="1">IFERROR(INDEX(xl_language[name],MATCH(ROW()-1,xl_search_language5[index],0)),"")</f>
        <v/>
      </c>
      <c r="X232" s="18"/>
      <c r="Y232" s="18" t="str">
        <f ca="1">IF(ISNUMBER(SEARCH(ps_search_language6,INDEX(xl_language[name],ROW()-1))),MAX(INDIRECT(ADDRESS(1,COLUMN())&amp;":"&amp;ADDRESS(ROW()-1,COLUMN())))+1,"")</f>
        <v/>
      </c>
      <c r="Z232" s="18" t="str">
        <f ca="1">IFERROR(INDEX(xl_language[name],MATCH(ROW()-1,xl_search_language6[index],0)),"")</f>
        <v/>
      </c>
      <c r="AA232" s="18"/>
      <c r="AB232" s="18" t="str">
        <f ca="1">IF(ISNUMBER(SEARCH(ps_search_language7,INDEX(xl_language[name],ROW()-1))),MAX(INDIRECT(ADDRESS(1,COLUMN())&amp;":"&amp;ADDRESS(ROW()-1,COLUMN())))+1,"")</f>
        <v/>
      </c>
      <c r="AC232" s="18" t="str">
        <f ca="1">IFERROR(INDEX(xl_language[name],MATCH(ROW()-1,xl_search_language7[index],0)),"")</f>
        <v/>
      </c>
      <c r="AD232" s="18"/>
      <c r="AE232" s="18" t="str">
        <f ca="1">IF(ISNUMBER(SEARCH(ps_search_language8,INDEX(xl_language[name],ROW()-1))),MAX(INDIRECT(ADDRESS(1,COLUMN())&amp;":"&amp;ADDRESS(ROW()-1,COLUMN())))+1,"")</f>
        <v/>
      </c>
      <c r="AF232" s="18" t="str">
        <f ca="1">IFERROR(INDEX(xl_language[name],MATCH(ROW()-1,xl_search_language8[index],0)),"")</f>
        <v/>
      </c>
      <c r="AG232" s="18"/>
      <c r="AH232" s="18"/>
      <c r="AI232" s="18"/>
      <c r="AJ232" s="18"/>
      <c r="AK232" s="18"/>
      <c r="AL232" s="18"/>
      <c r="AM232" s="18"/>
    </row>
    <row r="233" spans="1:39">
      <c r="A233" s="18">
        <f ca="1">IF(ISNUMBER(SEARCH(ps_search_adnowcategory,INDEX(xl_project_category[address],ROW()-1))),MAX(INDIRECT(ADDRESS(1,COLUMN())&amp;":"&amp;ADDRESS(ROW()-1,COLUMN())))+1,"")</f>
        <v>232</v>
      </c>
      <c r="B233" s="18" t="str">
        <f ca="1">IFERROR(INDEX(xl_project_category[address],MATCH(ROW()-1,xl_search_adnowcategory[index],0)),"")</f>
        <v>Non FMCG\Establishments\Service establishments\Fitness Programs</v>
      </c>
      <c r="C233" s="18"/>
      <c r="D233" s="18">
        <f t="shared" ca="1" si="6"/>
        <v>232</v>
      </c>
      <c r="E233" s="18" t="str">
        <f ca="1">IFERROR(INDEX(nr_ad_client_name,MATCH(ROW()-1,xl_search_adnowclientname[index],0)),"")</f>
        <v>Bintang Toedjoe</v>
      </c>
      <c r="F233" s="18"/>
      <c r="G233" s="18" t="str">
        <f t="shared" ca="1" si="7"/>
        <v/>
      </c>
      <c r="H233" s="18" t="str">
        <f ca="1">IFERROR(INDEX(nr_ad_country,MATCH(ROW()-1,xl_search_adnowcountry[index],0)),"")</f>
        <v/>
      </c>
      <c r="I233" s="18"/>
      <c r="J233" s="18"/>
      <c r="K233" s="18"/>
      <c r="L233" s="18"/>
      <c r="M233" s="18" t="str">
        <f ca="1">IF(ISNUMBER(SEARCH(ps_search_language2,INDEX(xl_language[name],ROW()-1))),MAX(INDIRECT(ADDRESS(1,COLUMN())&amp;":"&amp;ADDRESS(ROW()-1,COLUMN())))+1,"")</f>
        <v/>
      </c>
      <c r="N233" s="18" t="str">
        <f ca="1">IFERROR(INDEX(xl_language[name],MATCH(ROW()-1,xl_search_language2[index],0)),"")</f>
        <v/>
      </c>
      <c r="O233" s="18"/>
      <c r="P233" s="18" t="str">
        <f ca="1">IF(ISNUMBER(SEARCH(ps_search_language3,INDEX(xl_language[name],ROW()-1))),MAX(INDIRECT(ADDRESS(1,COLUMN())&amp;":"&amp;ADDRESS(ROW()-1,COLUMN())))+1,"")</f>
        <v/>
      </c>
      <c r="Q233" s="18" t="str">
        <f ca="1">IFERROR(INDEX(xl_language[name],MATCH(ROW()-1,xl_search_language3[index],0)),"")</f>
        <v/>
      </c>
      <c r="R233" s="18"/>
      <c r="S233" s="18" t="str">
        <f ca="1">IF(ISNUMBER(SEARCH(ps_search_language4,INDEX(xl_language[name],ROW()-1))),MAX(INDIRECT(ADDRESS(1,COLUMN())&amp;":"&amp;ADDRESS(ROW()-1,COLUMN())))+1,"")</f>
        <v/>
      </c>
      <c r="T233" s="18" t="str">
        <f ca="1">IFERROR(INDEX(xl_language[name],MATCH(ROW()-1,xl_search_language4[index],0)),"")</f>
        <v/>
      </c>
      <c r="U233" s="18"/>
      <c r="V233" s="18" t="str">
        <f ca="1">IF(ISNUMBER(SEARCH(ps_search_language5,INDEX(xl_language[name],ROW()-1))),MAX(INDIRECT(ADDRESS(1,COLUMN())&amp;":"&amp;ADDRESS(ROW()-1,COLUMN())))+1,"")</f>
        <v/>
      </c>
      <c r="W233" s="18" t="str">
        <f ca="1">IFERROR(INDEX(xl_language[name],MATCH(ROW()-1,xl_search_language5[index],0)),"")</f>
        <v/>
      </c>
      <c r="X233" s="18"/>
      <c r="Y233" s="18" t="str">
        <f ca="1">IF(ISNUMBER(SEARCH(ps_search_language6,INDEX(xl_language[name],ROW()-1))),MAX(INDIRECT(ADDRESS(1,COLUMN())&amp;":"&amp;ADDRESS(ROW()-1,COLUMN())))+1,"")</f>
        <v/>
      </c>
      <c r="Z233" s="18" t="str">
        <f ca="1">IFERROR(INDEX(xl_language[name],MATCH(ROW()-1,xl_search_language6[index],0)),"")</f>
        <v/>
      </c>
      <c r="AA233" s="18"/>
      <c r="AB233" s="18" t="str">
        <f ca="1">IF(ISNUMBER(SEARCH(ps_search_language7,INDEX(xl_language[name],ROW()-1))),MAX(INDIRECT(ADDRESS(1,COLUMN())&amp;":"&amp;ADDRESS(ROW()-1,COLUMN())))+1,"")</f>
        <v/>
      </c>
      <c r="AC233" s="18" t="str">
        <f ca="1">IFERROR(INDEX(xl_language[name],MATCH(ROW()-1,xl_search_language7[index],0)),"")</f>
        <v/>
      </c>
      <c r="AD233" s="18"/>
      <c r="AE233" s="18" t="str">
        <f ca="1">IF(ISNUMBER(SEARCH(ps_search_language8,INDEX(xl_language[name],ROW()-1))),MAX(INDIRECT(ADDRESS(1,COLUMN())&amp;":"&amp;ADDRESS(ROW()-1,COLUMN())))+1,"")</f>
        <v/>
      </c>
      <c r="AF233" s="18" t="str">
        <f ca="1">IFERROR(INDEX(xl_language[name],MATCH(ROW()-1,xl_search_language8[index],0)),"")</f>
        <v/>
      </c>
      <c r="AG233" s="18"/>
      <c r="AH233" s="18"/>
      <c r="AI233" s="18"/>
      <c r="AJ233" s="18"/>
      <c r="AK233" s="18"/>
      <c r="AL233" s="18"/>
      <c r="AM233" s="18"/>
    </row>
    <row r="234" spans="1:39">
      <c r="A234" s="18">
        <f ca="1">IF(ISNUMBER(SEARCH(ps_search_adnowcategory,INDEX(xl_project_category[address],ROW()-1))),MAX(INDIRECT(ADDRESS(1,COLUMN())&amp;":"&amp;ADDRESS(ROW()-1,COLUMN())))+1,"")</f>
        <v>233</v>
      </c>
      <c r="B234" s="18" t="str">
        <f ca="1">IFERROR(INDEX(xl_project_category[address],MATCH(ROW()-1,xl_search_adnowcategory[index],0)),"")</f>
        <v>Non FMCG\Establishments\Service establishments\Government</v>
      </c>
      <c r="C234" s="18"/>
      <c r="D234" s="18">
        <f t="shared" ca="1" si="6"/>
        <v>233</v>
      </c>
      <c r="E234" s="18" t="str">
        <f ca="1">IFERROR(INDEX(nr_ad_client_name,MATCH(ROW()-1,xl_search_adnowclientname[index],0)),"")</f>
        <v>Biscuiterie Industrielle du Moghreb</v>
      </c>
      <c r="F234" s="18"/>
      <c r="G234" s="18" t="str">
        <f t="shared" ca="1" si="7"/>
        <v/>
      </c>
      <c r="H234" s="18" t="str">
        <f ca="1">IFERROR(INDEX(nr_ad_country,MATCH(ROW()-1,xl_search_adnowcountry[index],0)),"")</f>
        <v/>
      </c>
      <c r="I234" s="18"/>
      <c r="J234" s="18"/>
      <c r="K234" s="18"/>
      <c r="L234" s="18"/>
      <c r="M234" s="18" t="str">
        <f ca="1">IF(ISNUMBER(SEARCH(ps_search_language2,INDEX(xl_language[name],ROW()-1))),MAX(INDIRECT(ADDRESS(1,COLUMN())&amp;":"&amp;ADDRESS(ROW()-1,COLUMN())))+1,"")</f>
        <v/>
      </c>
      <c r="N234" s="18" t="str">
        <f ca="1">IFERROR(INDEX(xl_language[name],MATCH(ROW()-1,xl_search_language2[index],0)),"")</f>
        <v/>
      </c>
      <c r="O234" s="18"/>
      <c r="P234" s="18" t="str">
        <f ca="1">IF(ISNUMBER(SEARCH(ps_search_language3,INDEX(xl_language[name],ROW()-1))),MAX(INDIRECT(ADDRESS(1,COLUMN())&amp;":"&amp;ADDRESS(ROW()-1,COLUMN())))+1,"")</f>
        <v/>
      </c>
      <c r="Q234" s="18" t="str">
        <f ca="1">IFERROR(INDEX(xl_language[name],MATCH(ROW()-1,xl_search_language3[index],0)),"")</f>
        <v/>
      </c>
      <c r="R234" s="18"/>
      <c r="S234" s="18" t="str">
        <f ca="1">IF(ISNUMBER(SEARCH(ps_search_language4,INDEX(xl_language[name],ROW()-1))),MAX(INDIRECT(ADDRESS(1,COLUMN())&amp;":"&amp;ADDRESS(ROW()-1,COLUMN())))+1,"")</f>
        <v/>
      </c>
      <c r="T234" s="18" t="str">
        <f ca="1">IFERROR(INDEX(xl_language[name],MATCH(ROW()-1,xl_search_language4[index],0)),"")</f>
        <v/>
      </c>
      <c r="U234" s="18"/>
      <c r="V234" s="18" t="str">
        <f ca="1">IF(ISNUMBER(SEARCH(ps_search_language5,INDEX(xl_language[name],ROW()-1))),MAX(INDIRECT(ADDRESS(1,COLUMN())&amp;":"&amp;ADDRESS(ROW()-1,COLUMN())))+1,"")</f>
        <v/>
      </c>
      <c r="W234" s="18" t="str">
        <f ca="1">IFERROR(INDEX(xl_language[name],MATCH(ROW()-1,xl_search_language5[index],0)),"")</f>
        <v/>
      </c>
      <c r="X234" s="18"/>
      <c r="Y234" s="18" t="str">
        <f ca="1">IF(ISNUMBER(SEARCH(ps_search_language6,INDEX(xl_language[name],ROW()-1))),MAX(INDIRECT(ADDRESS(1,COLUMN())&amp;":"&amp;ADDRESS(ROW()-1,COLUMN())))+1,"")</f>
        <v/>
      </c>
      <c r="Z234" s="18" t="str">
        <f ca="1">IFERROR(INDEX(xl_language[name],MATCH(ROW()-1,xl_search_language6[index],0)),"")</f>
        <v/>
      </c>
      <c r="AA234" s="18"/>
      <c r="AB234" s="18" t="str">
        <f ca="1">IF(ISNUMBER(SEARCH(ps_search_language7,INDEX(xl_language[name],ROW()-1))),MAX(INDIRECT(ADDRESS(1,COLUMN())&amp;":"&amp;ADDRESS(ROW()-1,COLUMN())))+1,"")</f>
        <v/>
      </c>
      <c r="AC234" s="18" t="str">
        <f ca="1">IFERROR(INDEX(xl_language[name],MATCH(ROW()-1,xl_search_language7[index],0)),"")</f>
        <v/>
      </c>
      <c r="AD234" s="18"/>
      <c r="AE234" s="18" t="str">
        <f ca="1">IF(ISNUMBER(SEARCH(ps_search_language8,INDEX(xl_language[name],ROW()-1))),MAX(INDIRECT(ADDRESS(1,COLUMN())&amp;":"&amp;ADDRESS(ROW()-1,COLUMN())))+1,"")</f>
        <v/>
      </c>
      <c r="AF234" s="18" t="str">
        <f ca="1">IFERROR(INDEX(xl_language[name],MATCH(ROW()-1,xl_search_language8[index],0)),"")</f>
        <v/>
      </c>
      <c r="AG234" s="18"/>
      <c r="AH234" s="18"/>
      <c r="AI234" s="18"/>
      <c r="AJ234" s="18"/>
      <c r="AK234" s="18"/>
      <c r="AL234" s="18"/>
      <c r="AM234" s="18"/>
    </row>
    <row r="235" spans="1:39">
      <c r="A235" s="18">
        <f ca="1">IF(ISNUMBER(SEARCH(ps_search_adnowcategory,INDEX(xl_project_category[address],ROW()-1))),MAX(INDIRECT(ADDRESS(1,COLUMN())&amp;":"&amp;ADDRESS(ROW()-1,COLUMN())))+1,"")</f>
        <v>234</v>
      </c>
      <c r="B235" s="18" t="str">
        <f ca="1">IFERROR(INDEX(xl_project_category[address],MATCH(ROW()-1,xl_search_adnowcategory[index],0)),"")</f>
        <v>Non FMCG\Establishments\Service establishments\Government\Armed Forces</v>
      </c>
      <c r="C235" s="18"/>
      <c r="D235" s="18">
        <f t="shared" ca="1" si="6"/>
        <v>234</v>
      </c>
      <c r="E235" s="18" t="str">
        <f ca="1">IFERROR(INDEX(nr_ad_client_name,MATCH(ROW()-1,xl_search_adnowclientname[index],0)),"")</f>
        <v>Bistroff</v>
      </c>
      <c r="F235" s="18"/>
      <c r="G235" s="18" t="str">
        <f t="shared" ca="1" si="7"/>
        <v/>
      </c>
      <c r="H235" s="18" t="str">
        <f ca="1">IFERROR(INDEX(nr_ad_country,MATCH(ROW()-1,xl_search_adnowcountry[index],0)),"")</f>
        <v/>
      </c>
      <c r="I235" s="18"/>
      <c r="J235" s="18"/>
      <c r="K235" s="18"/>
      <c r="L235" s="18"/>
      <c r="M235" s="18" t="str">
        <f ca="1">IF(ISNUMBER(SEARCH(ps_search_language2,INDEX(xl_language[name],ROW()-1))),MAX(INDIRECT(ADDRESS(1,COLUMN())&amp;":"&amp;ADDRESS(ROW()-1,COLUMN())))+1,"")</f>
        <v/>
      </c>
      <c r="N235" s="18" t="str">
        <f ca="1">IFERROR(INDEX(xl_language[name],MATCH(ROW()-1,xl_search_language2[index],0)),"")</f>
        <v/>
      </c>
      <c r="O235" s="18"/>
      <c r="P235" s="18" t="str">
        <f ca="1">IF(ISNUMBER(SEARCH(ps_search_language3,INDEX(xl_language[name],ROW()-1))),MAX(INDIRECT(ADDRESS(1,COLUMN())&amp;":"&amp;ADDRESS(ROW()-1,COLUMN())))+1,"")</f>
        <v/>
      </c>
      <c r="Q235" s="18" t="str">
        <f ca="1">IFERROR(INDEX(xl_language[name],MATCH(ROW()-1,xl_search_language3[index],0)),"")</f>
        <v/>
      </c>
      <c r="R235" s="18"/>
      <c r="S235" s="18" t="str">
        <f ca="1">IF(ISNUMBER(SEARCH(ps_search_language4,INDEX(xl_language[name],ROW()-1))),MAX(INDIRECT(ADDRESS(1,COLUMN())&amp;":"&amp;ADDRESS(ROW()-1,COLUMN())))+1,"")</f>
        <v/>
      </c>
      <c r="T235" s="18" t="str">
        <f ca="1">IFERROR(INDEX(xl_language[name],MATCH(ROW()-1,xl_search_language4[index],0)),"")</f>
        <v/>
      </c>
      <c r="U235" s="18"/>
      <c r="V235" s="18" t="str">
        <f ca="1">IF(ISNUMBER(SEARCH(ps_search_language5,INDEX(xl_language[name],ROW()-1))),MAX(INDIRECT(ADDRESS(1,COLUMN())&amp;":"&amp;ADDRESS(ROW()-1,COLUMN())))+1,"")</f>
        <v/>
      </c>
      <c r="W235" s="18" t="str">
        <f ca="1">IFERROR(INDEX(xl_language[name],MATCH(ROW()-1,xl_search_language5[index],0)),"")</f>
        <v/>
      </c>
      <c r="X235" s="18"/>
      <c r="Y235" s="18" t="str">
        <f ca="1">IF(ISNUMBER(SEARCH(ps_search_language6,INDEX(xl_language[name],ROW()-1))),MAX(INDIRECT(ADDRESS(1,COLUMN())&amp;":"&amp;ADDRESS(ROW()-1,COLUMN())))+1,"")</f>
        <v/>
      </c>
      <c r="Z235" s="18" t="str">
        <f ca="1">IFERROR(INDEX(xl_language[name],MATCH(ROW()-1,xl_search_language6[index],0)),"")</f>
        <v/>
      </c>
      <c r="AA235" s="18"/>
      <c r="AB235" s="18" t="str">
        <f ca="1">IF(ISNUMBER(SEARCH(ps_search_language7,INDEX(xl_language[name],ROW()-1))),MAX(INDIRECT(ADDRESS(1,COLUMN())&amp;":"&amp;ADDRESS(ROW()-1,COLUMN())))+1,"")</f>
        <v/>
      </c>
      <c r="AC235" s="18" t="str">
        <f ca="1">IFERROR(INDEX(xl_language[name],MATCH(ROW()-1,xl_search_language7[index],0)),"")</f>
        <v/>
      </c>
      <c r="AD235" s="18"/>
      <c r="AE235" s="18" t="str">
        <f ca="1">IF(ISNUMBER(SEARCH(ps_search_language8,INDEX(xl_language[name],ROW()-1))),MAX(INDIRECT(ADDRESS(1,COLUMN())&amp;":"&amp;ADDRESS(ROW()-1,COLUMN())))+1,"")</f>
        <v/>
      </c>
      <c r="AF235" s="18" t="str">
        <f ca="1">IFERROR(INDEX(xl_language[name],MATCH(ROW()-1,xl_search_language8[index],0)),"")</f>
        <v/>
      </c>
      <c r="AG235" s="18"/>
      <c r="AH235" s="18"/>
      <c r="AI235" s="18"/>
      <c r="AJ235" s="18"/>
      <c r="AK235" s="18"/>
      <c r="AL235" s="18"/>
      <c r="AM235" s="18"/>
    </row>
    <row r="236" spans="1:39">
      <c r="A236" s="18">
        <f ca="1">IF(ISNUMBER(SEARCH(ps_search_adnowcategory,INDEX(xl_project_category[address],ROW()-1))),MAX(INDIRECT(ADDRESS(1,COLUMN())&amp;":"&amp;ADDRESS(ROW()-1,COLUMN())))+1,"")</f>
        <v>235</v>
      </c>
      <c r="B236" s="18" t="str">
        <f ca="1">IFERROR(INDEX(xl_project_category[address],MATCH(ROW()-1,xl_search_adnowcategory[index],0)),"")</f>
        <v>Non FMCG\Establishments\Service establishments\Government\Armed Forces\Army</v>
      </c>
      <c r="C236" s="18"/>
      <c r="D236" s="18">
        <f t="shared" ca="1" si="6"/>
        <v>235</v>
      </c>
      <c r="E236" s="18" t="str">
        <f ca="1">IFERROR(INDEX(nr_ad_client_name,MATCH(ROW()-1,xl_search_adnowclientname[index],0)),"")</f>
        <v>Black &amp; Decker</v>
      </c>
      <c r="F236" s="18"/>
      <c r="G236" s="18" t="str">
        <f t="shared" ca="1" si="7"/>
        <v/>
      </c>
      <c r="H236" s="18" t="str">
        <f ca="1">IFERROR(INDEX(nr_ad_country,MATCH(ROW()-1,xl_search_adnowcountry[index],0)),"")</f>
        <v/>
      </c>
      <c r="I236" s="18"/>
      <c r="J236" s="18"/>
      <c r="K236" s="18"/>
      <c r="L236" s="18"/>
      <c r="M236" s="18" t="str">
        <f ca="1">IF(ISNUMBER(SEARCH(ps_search_language2,INDEX(xl_language[name],ROW()-1))),MAX(INDIRECT(ADDRESS(1,COLUMN())&amp;":"&amp;ADDRESS(ROW()-1,COLUMN())))+1,"")</f>
        <v/>
      </c>
      <c r="N236" s="18" t="str">
        <f ca="1">IFERROR(INDEX(xl_language[name],MATCH(ROW()-1,xl_search_language2[index],0)),"")</f>
        <v/>
      </c>
      <c r="O236" s="18"/>
      <c r="P236" s="18" t="str">
        <f ca="1">IF(ISNUMBER(SEARCH(ps_search_language3,INDEX(xl_language[name],ROW()-1))),MAX(INDIRECT(ADDRESS(1,COLUMN())&amp;":"&amp;ADDRESS(ROW()-1,COLUMN())))+1,"")</f>
        <v/>
      </c>
      <c r="Q236" s="18" t="str">
        <f ca="1">IFERROR(INDEX(xl_language[name],MATCH(ROW()-1,xl_search_language3[index],0)),"")</f>
        <v/>
      </c>
      <c r="R236" s="18"/>
      <c r="S236" s="18" t="str">
        <f ca="1">IF(ISNUMBER(SEARCH(ps_search_language4,INDEX(xl_language[name],ROW()-1))),MAX(INDIRECT(ADDRESS(1,COLUMN())&amp;":"&amp;ADDRESS(ROW()-1,COLUMN())))+1,"")</f>
        <v/>
      </c>
      <c r="T236" s="18" t="str">
        <f ca="1">IFERROR(INDEX(xl_language[name],MATCH(ROW()-1,xl_search_language4[index],0)),"")</f>
        <v/>
      </c>
      <c r="U236" s="18"/>
      <c r="V236" s="18" t="str">
        <f ca="1">IF(ISNUMBER(SEARCH(ps_search_language5,INDEX(xl_language[name],ROW()-1))),MAX(INDIRECT(ADDRESS(1,COLUMN())&amp;":"&amp;ADDRESS(ROW()-1,COLUMN())))+1,"")</f>
        <v/>
      </c>
      <c r="W236" s="18" t="str">
        <f ca="1">IFERROR(INDEX(xl_language[name],MATCH(ROW()-1,xl_search_language5[index],0)),"")</f>
        <v/>
      </c>
      <c r="X236" s="18"/>
      <c r="Y236" s="18" t="str">
        <f ca="1">IF(ISNUMBER(SEARCH(ps_search_language6,INDEX(xl_language[name],ROW()-1))),MAX(INDIRECT(ADDRESS(1,COLUMN())&amp;":"&amp;ADDRESS(ROW()-1,COLUMN())))+1,"")</f>
        <v/>
      </c>
      <c r="Z236" s="18" t="str">
        <f ca="1">IFERROR(INDEX(xl_language[name],MATCH(ROW()-1,xl_search_language6[index],0)),"")</f>
        <v/>
      </c>
      <c r="AA236" s="18"/>
      <c r="AB236" s="18" t="str">
        <f ca="1">IF(ISNUMBER(SEARCH(ps_search_language7,INDEX(xl_language[name],ROW()-1))),MAX(INDIRECT(ADDRESS(1,COLUMN())&amp;":"&amp;ADDRESS(ROW()-1,COLUMN())))+1,"")</f>
        <v/>
      </c>
      <c r="AC236" s="18" t="str">
        <f ca="1">IFERROR(INDEX(xl_language[name],MATCH(ROW()-1,xl_search_language7[index],0)),"")</f>
        <v/>
      </c>
      <c r="AD236" s="18"/>
      <c r="AE236" s="18" t="str">
        <f ca="1">IF(ISNUMBER(SEARCH(ps_search_language8,INDEX(xl_language[name],ROW()-1))),MAX(INDIRECT(ADDRESS(1,COLUMN())&amp;":"&amp;ADDRESS(ROW()-1,COLUMN())))+1,"")</f>
        <v/>
      </c>
      <c r="AF236" s="18" t="str">
        <f ca="1">IFERROR(INDEX(xl_language[name],MATCH(ROW()-1,xl_search_language8[index],0)),"")</f>
        <v/>
      </c>
      <c r="AG236" s="18"/>
      <c r="AH236" s="18"/>
      <c r="AI236" s="18"/>
      <c r="AJ236" s="18"/>
      <c r="AK236" s="18"/>
      <c r="AL236" s="18"/>
      <c r="AM236" s="18"/>
    </row>
    <row r="237" spans="1:39">
      <c r="A237" s="18">
        <f ca="1">IF(ISNUMBER(SEARCH(ps_search_adnowcategory,INDEX(xl_project_category[address],ROW()-1))),MAX(INDIRECT(ADDRESS(1,COLUMN())&amp;":"&amp;ADDRESS(ROW()-1,COLUMN())))+1,"")</f>
        <v>236</v>
      </c>
      <c r="B237" s="18" t="str">
        <f ca="1">IFERROR(INDEX(xl_project_category[address],MATCH(ROW()-1,xl_search_adnowcategory[index],0)),"")</f>
        <v>Non FMCG\Establishments\Service establishments\Home Shopping</v>
      </c>
      <c r="C237" s="18"/>
      <c r="D237" s="18">
        <f t="shared" ca="1" si="6"/>
        <v>236</v>
      </c>
      <c r="E237" s="18" t="str">
        <f ca="1">IFERROR(INDEX(nr_ad_client_name,MATCH(ROW()-1,xl_search_adnowclientname[index],0)),"")</f>
        <v>Blackmores</v>
      </c>
      <c r="F237" s="18"/>
      <c r="G237" s="18" t="str">
        <f t="shared" ca="1" si="7"/>
        <v/>
      </c>
      <c r="H237" s="18" t="str">
        <f ca="1">IFERROR(INDEX(nr_ad_country,MATCH(ROW()-1,xl_search_adnowcountry[index],0)),"")</f>
        <v/>
      </c>
      <c r="I237" s="18"/>
      <c r="J237" s="18"/>
      <c r="K237" s="18"/>
      <c r="L237" s="18"/>
      <c r="M237" s="18" t="str">
        <f ca="1">IF(ISNUMBER(SEARCH(ps_search_language2,INDEX(xl_language[name],ROW()-1))),MAX(INDIRECT(ADDRESS(1,COLUMN())&amp;":"&amp;ADDRESS(ROW()-1,COLUMN())))+1,"")</f>
        <v/>
      </c>
      <c r="N237" s="18" t="str">
        <f ca="1">IFERROR(INDEX(xl_language[name],MATCH(ROW()-1,xl_search_language2[index],0)),"")</f>
        <v/>
      </c>
      <c r="O237" s="18"/>
      <c r="P237" s="18" t="str">
        <f ca="1">IF(ISNUMBER(SEARCH(ps_search_language3,INDEX(xl_language[name],ROW()-1))),MAX(INDIRECT(ADDRESS(1,COLUMN())&amp;":"&amp;ADDRESS(ROW()-1,COLUMN())))+1,"")</f>
        <v/>
      </c>
      <c r="Q237" s="18" t="str">
        <f ca="1">IFERROR(INDEX(xl_language[name],MATCH(ROW()-1,xl_search_language3[index],0)),"")</f>
        <v/>
      </c>
      <c r="R237" s="18"/>
      <c r="S237" s="18" t="str">
        <f ca="1">IF(ISNUMBER(SEARCH(ps_search_language4,INDEX(xl_language[name],ROW()-1))),MAX(INDIRECT(ADDRESS(1,COLUMN())&amp;":"&amp;ADDRESS(ROW()-1,COLUMN())))+1,"")</f>
        <v/>
      </c>
      <c r="T237" s="18" t="str">
        <f ca="1">IFERROR(INDEX(xl_language[name],MATCH(ROW()-1,xl_search_language4[index],0)),"")</f>
        <v/>
      </c>
      <c r="U237" s="18"/>
      <c r="V237" s="18" t="str">
        <f ca="1">IF(ISNUMBER(SEARCH(ps_search_language5,INDEX(xl_language[name],ROW()-1))),MAX(INDIRECT(ADDRESS(1,COLUMN())&amp;":"&amp;ADDRESS(ROW()-1,COLUMN())))+1,"")</f>
        <v/>
      </c>
      <c r="W237" s="18" t="str">
        <f ca="1">IFERROR(INDEX(xl_language[name],MATCH(ROW()-1,xl_search_language5[index],0)),"")</f>
        <v/>
      </c>
      <c r="X237" s="18"/>
      <c r="Y237" s="18" t="str">
        <f ca="1">IF(ISNUMBER(SEARCH(ps_search_language6,INDEX(xl_language[name],ROW()-1))),MAX(INDIRECT(ADDRESS(1,COLUMN())&amp;":"&amp;ADDRESS(ROW()-1,COLUMN())))+1,"")</f>
        <v/>
      </c>
      <c r="Z237" s="18" t="str">
        <f ca="1">IFERROR(INDEX(xl_language[name],MATCH(ROW()-1,xl_search_language6[index],0)),"")</f>
        <v/>
      </c>
      <c r="AA237" s="18"/>
      <c r="AB237" s="18" t="str">
        <f ca="1">IF(ISNUMBER(SEARCH(ps_search_language7,INDEX(xl_language[name],ROW()-1))),MAX(INDIRECT(ADDRESS(1,COLUMN())&amp;":"&amp;ADDRESS(ROW()-1,COLUMN())))+1,"")</f>
        <v/>
      </c>
      <c r="AC237" s="18" t="str">
        <f ca="1">IFERROR(INDEX(xl_language[name],MATCH(ROW()-1,xl_search_language7[index],0)),"")</f>
        <v/>
      </c>
      <c r="AD237" s="18"/>
      <c r="AE237" s="18" t="str">
        <f ca="1">IF(ISNUMBER(SEARCH(ps_search_language8,INDEX(xl_language[name],ROW()-1))),MAX(INDIRECT(ADDRESS(1,COLUMN())&amp;":"&amp;ADDRESS(ROW()-1,COLUMN())))+1,"")</f>
        <v/>
      </c>
      <c r="AF237" s="18" t="str">
        <f ca="1">IFERROR(INDEX(xl_language[name],MATCH(ROW()-1,xl_search_language8[index],0)),"")</f>
        <v/>
      </c>
      <c r="AG237" s="18"/>
      <c r="AH237" s="18"/>
      <c r="AI237" s="18"/>
      <c r="AJ237" s="18"/>
      <c r="AK237" s="18"/>
      <c r="AL237" s="18"/>
      <c r="AM237" s="18"/>
    </row>
    <row r="238" spans="1:39">
      <c r="A238" s="18">
        <f ca="1">IF(ISNUMBER(SEARCH(ps_search_adnowcategory,INDEX(xl_project_category[address],ROW()-1))),MAX(INDIRECT(ADDRESS(1,COLUMN())&amp;":"&amp;ADDRESS(ROW()-1,COLUMN())))+1,"")</f>
        <v>237</v>
      </c>
      <c r="B238" s="18" t="str">
        <f ca="1">IFERROR(INDEX(xl_project_category[address],MATCH(ROW()-1,xl_search_adnowcategory[index],0)),"")</f>
        <v xml:space="preserve">Non FMCG\Establishments\Service establishments\Internet </v>
      </c>
      <c r="C238" s="18"/>
      <c r="D238" s="18">
        <f t="shared" ca="1" si="6"/>
        <v>237</v>
      </c>
      <c r="E238" s="18" t="str">
        <f ca="1">IFERROR(INDEX(nr_ad_client_name,MATCH(ROW()-1,xl_search_adnowclientname[index],0)),"")</f>
        <v>Blistex</v>
      </c>
      <c r="F238" s="18"/>
      <c r="G238" s="18" t="str">
        <f t="shared" ca="1" si="7"/>
        <v/>
      </c>
      <c r="H238" s="18" t="str">
        <f ca="1">IFERROR(INDEX(nr_ad_country,MATCH(ROW()-1,xl_search_adnowcountry[index],0)),"")</f>
        <v/>
      </c>
      <c r="I238" s="18"/>
      <c r="J238" s="18"/>
      <c r="K238" s="18"/>
      <c r="L238" s="18"/>
      <c r="M238" s="18" t="str">
        <f ca="1">IF(ISNUMBER(SEARCH(ps_search_language2,INDEX(xl_language[name],ROW()-1))),MAX(INDIRECT(ADDRESS(1,COLUMN())&amp;":"&amp;ADDRESS(ROW()-1,COLUMN())))+1,"")</f>
        <v/>
      </c>
      <c r="N238" s="18" t="str">
        <f ca="1">IFERROR(INDEX(xl_language[name],MATCH(ROW()-1,xl_search_language2[index],0)),"")</f>
        <v/>
      </c>
      <c r="O238" s="18"/>
      <c r="P238" s="18" t="str">
        <f ca="1">IF(ISNUMBER(SEARCH(ps_search_language3,INDEX(xl_language[name],ROW()-1))),MAX(INDIRECT(ADDRESS(1,COLUMN())&amp;":"&amp;ADDRESS(ROW()-1,COLUMN())))+1,"")</f>
        <v/>
      </c>
      <c r="Q238" s="18" t="str">
        <f ca="1">IFERROR(INDEX(xl_language[name],MATCH(ROW()-1,xl_search_language3[index],0)),"")</f>
        <v/>
      </c>
      <c r="R238" s="18"/>
      <c r="S238" s="18" t="str">
        <f ca="1">IF(ISNUMBER(SEARCH(ps_search_language4,INDEX(xl_language[name],ROW()-1))),MAX(INDIRECT(ADDRESS(1,COLUMN())&amp;":"&amp;ADDRESS(ROW()-1,COLUMN())))+1,"")</f>
        <v/>
      </c>
      <c r="T238" s="18" t="str">
        <f ca="1">IFERROR(INDEX(xl_language[name],MATCH(ROW()-1,xl_search_language4[index],0)),"")</f>
        <v/>
      </c>
      <c r="U238" s="18"/>
      <c r="V238" s="18" t="str">
        <f ca="1">IF(ISNUMBER(SEARCH(ps_search_language5,INDEX(xl_language[name],ROW()-1))),MAX(INDIRECT(ADDRESS(1,COLUMN())&amp;":"&amp;ADDRESS(ROW()-1,COLUMN())))+1,"")</f>
        <v/>
      </c>
      <c r="W238" s="18" t="str">
        <f ca="1">IFERROR(INDEX(xl_language[name],MATCH(ROW()-1,xl_search_language5[index],0)),"")</f>
        <v/>
      </c>
      <c r="X238" s="18"/>
      <c r="Y238" s="18" t="str">
        <f ca="1">IF(ISNUMBER(SEARCH(ps_search_language6,INDEX(xl_language[name],ROW()-1))),MAX(INDIRECT(ADDRESS(1,COLUMN())&amp;":"&amp;ADDRESS(ROW()-1,COLUMN())))+1,"")</f>
        <v/>
      </c>
      <c r="Z238" s="18" t="str">
        <f ca="1">IFERROR(INDEX(xl_language[name],MATCH(ROW()-1,xl_search_language6[index],0)),"")</f>
        <v/>
      </c>
      <c r="AA238" s="18"/>
      <c r="AB238" s="18" t="str">
        <f ca="1">IF(ISNUMBER(SEARCH(ps_search_language7,INDEX(xl_language[name],ROW()-1))),MAX(INDIRECT(ADDRESS(1,COLUMN())&amp;":"&amp;ADDRESS(ROW()-1,COLUMN())))+1,"")</f>
        <v/>
      </c>
      <c r="AC238" s="18" t="str">
        <f ca="1">IFERROR(INDEX(xl_language[name],MATCH(ROW()-1,xl_search_language7[index],0)),"")</f>
        <v/>
      </c>
      <c r="AD238" s="18"/>
      <c r="AE238" s="18" t="str">
        <f ca="1">IF(ISNUMBER(SEARCH(ps_search_language8,INDEX(xl_language[name],ROW()-1))),MAX(INDIRECT(ADDRESS(1,COLUMN())&amp;":"&amp;ADDRESS(ROW()-1,COLUMN())))+1,"")</f>
        <v/>
      </c>
      <c r="AF238" s="18" t="str">
        <f ca="1">IFERROR(INDEX(xl_language[name],MATCH(ROW()-1,xl_search_language8[index],0)),"")</f>
        <v/>
      </c>
      <c r="AG238" s="18"/>
      <c r="AH238" s="18"/>
      <c r="AI238" s="18"/>
      <c r="AJ238" s="18"/>
      <c r="AK238" s="18"/>
      <c r="AL238" s="18"/>
      <c r="AM238" s="18"/>
    </row>
    <row r="239" spans="1:39">
      <c r="A239" s="18">
        <f ca="1">IF(ISNUMBER(SEARCH(ps_search_adnowcategory,INDEX(xl_project_category[address],ROW()-1))),MAX(INDIRECT(ADDRESS(1,COLUMN())&amp;":"&amp;ADDRESS(ROW()-1,COLUMN())))+1,"")</f>
        <v>238</v>
      </c>
      <c r="B239" s="18" t="str">
        <f ca="1">IFERROR(INDEX(xl_project_category[address],MATCH(ROW()-1,xl_search_adnowcategory[index],0)),"")</f>
        <v>Non FMCG\Establishments\Service establishments\Internet \ISPs</v>
      </c>
      <c r="C239" s="18"/>
      <c r="D239" s="18">
        <f t="shared" ca="1" si="6"/>
        <v>238</v>
      </c>
      <c r="E239" s="18" t="str">
        <f ca="1">IFERROR(INDEX(nr_ad_client_name,MATCH(ROW()-1,xl_search_adnowclientname[index],0)),"")</f>
        <v>Blockbuster</v>
      </c>
      <c r="F239" s="18"/>
      <c r="G239" s="18" t="str">
        <f t="shared" ca="1" si="7"/>
        <v/>
      </c>
      <c r="H239" s="18" t="str">
        <f ca="1">IFERROR(INDEX(nr_ad_country,MATCH(ROW()-1,xl_search_adnowcountry[index],0)),"")</f>
        <v/>
      </c>
      <c r="I239" s="18"/>
      <c r="J239" s="18"/>
      <c r="K239" s="18"/>
      <c r="L239" s="18"/>
      <c r="M239" s="18" t="str">
        <f ca="1">IF(ISNUMBER(SEARCH(ps_search_language2,INDEX(xl_language[name],ROW()-1))),MAX(INDIRECT(ADDRESS(1,COLUMN())&amp;":"&amp;ADDRESS(ROW()-1,COLUMN())))+1,"")</f>
        <v/>
      </c>
      <c r="N239" s="18" t="str">
        <f ca="1">IFERROR(INDEX(xl_language[name],MATCH(ROW()-1,xl_search_language2[index],0)),"")</f>
        <v/>
      </c>
      <c r="O239" s="18"/>
      <c r="P239" s="18" t="str">
        <f ca="1">IF(ISNUMBER(SEARCH(ps_search_language3,INDEX(xl_language[name],ROW()-1))),MAX(INDIRECT(ADDRESS(1,COLUMN())&amp;":"&amp;ADDRESS(ROW()-1,COLUMN())))+1,"")</f>
        <v/>
      </c>
      <c r="Q239" s="18" t="str">
        <f ca="1">IFERROR(INDEX(xl_language[name],MATCH(ROW()-1,xl_search_language3[index],0)),"")</f>
        <v/>
      </c>
      <c r="R239" s="18"/>
      <c r="S239" s="18" t="str">
        <f ca="1">IF(ISNUMBER(SEARCH(ps_search_language4,INDEX(xl_language[name],ROW()-1))),MAX(INDIRECT(ADDRESS(1,COLUMN())&amp;":"&amp;ADDRESS(ROW()-1,COLUMN())))+1,"")</f>
        <v/>
      </c>
      <c r="T239" s="18" t="str">
        <f ca="1">IFERROR(INDEX(xl_language[name],MATCH(ROW()-1,xl_search_language4[index],0)),"")</f>
        <v/>
      </c>
      <c r="U239" s="18"/>
      <c r="V239" s="18" t="str">
        <f ca="1">IF(ISNUMBER(SEARCH(ps_search_language5,INDEX(xl_language[name],ROW()-1))),MAX(INDIRECT(ADDRESS(1,COLUMN())&amp;":"&amp;ADDRESS(ROW()-1,COLUMN())))+1,"")</f>
        <v/>
      </c>
      <c r="W239" s="18" t="str">
        <f ca="1">IFERROR(INDEX(xl_language[name],MATCH(ROW()-1,xl_search_language5[index],0)),"")</f>
        <v/>
      </c>
      <c r="X239" s="18"/>
      <c r="Y239" s="18" t="str">
        <f ca="1">IF(ISNUMBER(SEARCH(ps_search_language6,INDEX(xl_language[name],ROW()-1))),MAX(INDIRECT(ADDRESS(1,COLUMN())&amp;":"&amp;ADDRESS(ROW()-1,COLUMN())))+1,"")</f>
        <v/>
      </c>
      <c r="Z239" s="18" t="str">
        <f ca="1">IFERROR(INDEX(xl_language[name],MATCH(ROW()-1,xl_search_language6[index],0)),"")</f>
        <v/>
      </c>
      <c r="AA239" s="18"/>
      <c r="AB239" s="18" t="str">
        <f ca="1">IF(ISNUMBER(SEARCH(ps_search_language7,INDEX(xl_language[name],ROW()-1))),MAX(INDIRECT(ADDRESS(1,COLUMN())&amp;":"&amp;ADDRESS(ROW()-1,COLUMN())))+1,"")</f>
        <v/>
      </c>
      <c r="AC239" s="18" t="str">
        <f ca="1">IFERROR(INDEX(xl_language[name],MATCH(ROW()-1,xl_search_language7[index],0)),"")</f>
        <v/>
      </c>
      <c r="AD239" s="18"/>
      <c r="AE239" s="18" t="str">
        <f ca="1">IF(ISNUMBER(SEARCH(ps_search_language8,INDEX(xl_language[name],ROW()-1))),MAX(INDIRECT(ADDRESS(1,COLUMN())&amp;":"&amp;ADDRESS(ROW()-1,COLUMN())))+1,"")</f>
        <v/>
      </c>
      <c r="AF239" s="18" t="str">
        <f ca="1">IFERROR(INDEX(xl_language[name],MATCH(ROW()-1,xl_search_language8[index],0)),"")</f>
        <v/>
      </c>
      <c r="AG239" s="18"/>
      <c r="AH239" s="18"/>
      <c r="AI239" s="18"/>
      <c r="AJ239" s="18"/>
      <c r="AK239" s="18"/>
      <c r="AL239" s="18"/>
      <c r="AM239" s="18"/>
    </row>
    <row r="240" spans="1:39">
      <c r="A240" s="18">
        <f ca="1">IF(ISNUMBER(SEARCH(ps_search_adnowcategory,INDEX(xl_project_category[address],ROW()-1))),MAX(INDIRECT(ADDRESS(1,COLUMN())&amp;":"&amp;ADDRESS(ROW()-1,COLUMN())))+1,"")</f>
        <v>239</v>
      </c>
      <c r="B240" s="18" t="str">
        <f ca="1">IFERROR(INDEX(xl_project_category[address],MATCH(ROW()-1,xl_search_adnowcategory[index],0)),"")</f>
        <v>Non FMCG\Establishments\Service establishments\Internet \Internet Security Companies</v>
      </c>
      <c r="C240" s="18"/>
      <c r="D240" s="18">
        <f t="shared" ca="1" si="6"/>
        <v>239</v>
      </c>
      <c r="E240" s="18" t="str">
        <f ca="1">IFERROR(INDEX(nr_ad_client_name,MATCH(ROW()-1,xl_search_adnowclientname[index],0)),"")</f>
        <v>Blowplast Ltd</v>
      </c>
      <c r="F240" s="18"/>
      <c r="G240" s="18" t="str">
        <f t="shared" ca="1" si="7"/>
        <v/>
      </c>
      <c r="H240" s="18" t="str">
        <f ca="1">IFERROR(INDEX(nr_ad_country,MATCH(ROW()-1,xl_search_adnowcountry[index],0)),"")</f>
        <v/>
      </c>
      <c r="I240" s="18"/>
      <c r="J240" s="18"/>
      <c r="K240" s="18"/>
      <c r="L240" s="18"/>
      <c r="M240" s="18" t="str">
        <f ca="1">IF(ISNUMBER(SEARCH(ps_search_language2,INDEX(xl_language[name],ROW()-1))),MAX(INDIRECT(ADDRESS(1,COLUMN())&amp;":"&amp;ADDRESS(ROW()-1,COLUMN())))+1,"")</f>
        <v/>
      </c>
      <c r="N240" s="18" t="str">
        <f ca="1">IFERROR(INDEX(xl_language[name],MATCH(ROW()-1,xl_search_language2[index],0)),"")</f>
        <v/>
      </c>
      <c r="O240" s="18"/>
      <c r="P240" s="18" t="str">
        <f ca="1">IF(ISNUMBER(SEARCH(ps_search_language3,INDEX(xl_language[name],ROW()-1))),MAX(INDIRECT(ADDRESS(1,COLUMN())&amp;":"&amp;ADDRESS(ROW()-1,COLUMN())))+1,"")</f>
        <v/>
      </c>
      <c r="Q240" s="18" t="str">
        <f ca="1">IFERROR(INDEX(xl_language[name],MATCH(ROW()-1,xl_search_language3[index],0)),"")</f>
        <v/>
      </c>
      <c r="R240" s="18"/>
      <c r="S240" s="18" t="str">
        <f ca="1">IF(ISNUMBER(SEARCH(ps_search_language4,INDEX(xl_language[name],ROW()-1))),MAX(INDIRECT(ADDRESS(1,COLUMN())&amp;":"&amp;ADDRESS(ROW()-1,COLUMN())))+1,"")</f>
        <v/>
      </c>
      <c r="T240" s="18" t="str">
        <f ca="1">IFERROR(INDEX(xl_language[name],MATCH(ROW()-1,xl_search_language4[index],0)),"")</f>
        <v/>
      </c>
      <c r="U240" s="18"/>
      <c r="V240" s="18" t="str">
        <f ca="1">IF(ISNUMBER(SEARCH(ps_search_language5,INDEX(xl_language[name],ROW()-1))),MAX(INDIRECT(ADDRESS(1,COLUMN())&amp;":"&amp;ADDRESS(ROW()-1,COLUMN())))+1,"")</f>
        <v/>
      </c>
      <c r="W240" s="18" t="str">
        <f ca="1">IFERROR(INDEX(xl_language[name],MATCH(ROW()-1,xl_search_language5[index],0)),"")</f>
        <v/>
      </c>
      <c r="X240" s="18"/>
      <c r="Y240" s="18" t="str">
        <f ca="1">IF(ISNUMBER(SEARCH(ps_search_language6,INDEX(xl_language[name],ROW()-1))),MAX(INDIRECT(ADDRESS(1,COLUMN())&amp;":"&amp;ADDRESS(ROW()-1,COLUMN())))+1,"")</f>
        <v/>
      </c>
      <c r="Z240" s="18" t="str">
        <f ca="1">IFERROR(INDEX(xl_language[name],MATCH(ROW()-1,xl_search_language6[index],0)),"")</f>
        <v/>
      </c>
      <c r="AA240" s="18"/>
      <c r="AB240" s="18" t="str">
        <f ca="1">IF(ISNUMBER(SEARCH(ps_search_language7,INDEX(xl_language[name],ROW()-1))),MAX(INDIRECT(ADDRESS(1,COLUMN())&amp;":"&amp;ADDRESS(ROW()-1,COLUMN())))+1,"")</f>
        <v/>
      </c>
      <c r="AC240" s="18" t="str">
        <f ca="1">IFERROR(INDEX(xl_language[name],MATCH(ROW()-1,xl_search_language7[index],0)),"")</f>
        <v/>
      </c>
      <c r="AD240" s="18"/>
      <c r="AE240" s="18" t="str">
        <f ca="1">IF(ISNUMBER(SEARCH(ps_search_language8,INDEX(xl_language[name],ROW()-1))),MAX(INDIRECT(ADDRESS(1,COLUMN())&amp;":"&amp;ADDRESS(ROW()-1,COLUMN())))+1,"")</f>
        <v/>
      </c>
      <c r="AF240" s="18" t="str">
        <f ca="1">IFERROR(INDEX(xl_language[name],MATCH(ROW()-1,xl_search_language8[index],0)),"")</f>
        <v/>
      </c>
      <c r="AG240" s="18"/>
      <c r="AH240" s="18"/>
      <c r="AI240" s="18"/>
      <c r="AJ240" s="18"/>
      <c r="AK240" s="18"/>
      <c r="AL240" s="18"/>
      <c r="AM240" s="18"/>
    </row>
    <row r="241" spans="1:39">
      <c r="A241" s="18">
        <f ca="1">IF(ISNUMBER(SEARCH(ps_search_adnowcategory,INDEX(xl_project_category[address],ROW()-1))),MAX(INDIRECT(ADDRESS(1,COLUMN())&amp;":"&amp;ADDRESS(ROW()-1,COLUMN())))+1,"")</f>
        <v>240</v>
      </c>
      <c r="B241" s="18" t="str">
        <f ca="1">IFERROR(INDEX(xl_project_category[address],MATCH(ROW()-1,xl_search_adnowcategory[index],0)),"")</f>
        <v>Non FMCG\Establishments\Service establishments\Internet \Portals</v>
      </c>
      <c r="C241" s="18"/>
      <c r="D241" s="18">
        <f t="shared" ca="1" si="6"/>
        <v>240</v>
      </c>
      <c r="E241" s="18" t="str">
        <f ca="1">IFERROR(INDEX(nr_ad_client_name,MATCH(ROW()-1,xl_search_adnowclientname[index],0)),"")</f>
        <v>BMP DDB Needham Worldwide</v>
      </c>
      <c r="F241" s="18"/>
      <c r="G241" s="18" t="str">
        <f t="shared" ca="1" si="7"/>
        <v/>
      </c>
      <c r="H241" s="18" t="str">
        <f ca="1">IFERROR(INDEX(nr_ad_country,MATCH(ROW()-1,xl_search_adnowcountry[index],0)),"")</f>
        <v/>
      </c>
      <c r="I241" s="18"/>
      <c r="J241" s="18"/>
      <c r="K241" s="18"/>
      <c r="L241" s="18"/>
      <c r="M241" s="18" t="str">
        <f ca="1">IF(ISNUMBER(SEARCH(ps_search_language2,INDEX(xl_language[name],ROW()-1))),MAX(INDIRECT(ADDRESS(1,COLUMN())&amp;":"&amp;ADDRESS(ROW()-1,COLUMN())))+1,"")</f>
        <v/>
      </c>
      <c r="N241" s="18" t="str">
        <f ca="1">IFERROR(INDEX(xl_language[name],MATCH(ROW()-1,xl_search_language2[index],0)),"")</f>
        <v/>
      </c>
      <c r="O241" s="18"/>
      <c r="P241" s="18" t="str">
        <f ca="1">IF(ISNUMBER(SEARCH(ps_search_language3,INDEX(xl_language[name],ROW()-1))),MAX(INDIRECT(ADDRESS(1,COLUMN())&amp;":"&amp;ADDRESS(ROW()-1,COLUMN())))+1,"")</f>
        <v/>
      </c>
      <c r="Q241" s="18" t="str">
        <f ca="1">IFERROR(INDEX(xl_language[name],MATCH(ROW()-1,xl_search_language3[index],0)),"")</f>
        <v/>
      </c>
      <c r="R241" s="18"/>
      <c r="S241" s="18" t="str">
        <f ca="1">IF(ISNUMBER(SEARCH(ps_search_language4,INDEX(xl_language[name],ROW()-1))),MAX(INDIRECT(ADDRESS(1,COLUMN())&amp;":"&amp;ADDRESS(ROW()-1,COLUMN())))+1,"")</f>
        <v/>
      </c>
      <c r="T241" s="18" t="str">
        <f ca="1">IFERROR(INDEX(xl_language[name],MATCH(ROW()-1,xl_search_language4[index],0)),"")</f>
        <v/>
      </c>
      <c r="U241" s="18"/>
      <c r="V241" s="18" t="str">
        <f ca="1">IF(ISNUMBER(SEARCH(ps_search_language5,INDEX(xl_language[name],ROW()-1))),MAX(INDIRECT(ADDRESS(1,COLUMN())&amp;":"&amp;ADDRESS(ROW()-1,COLUMN())))+1,"")</f>
        <v/>
      </c>
      <c r="W241" s="18" t="str">
        <f ca="1">IFERROR(INDEX(xl_language[name],MATCH(ROW()-1,xl_search_language5[index],0)),"")</f>
        <v/>
      </c>
      <c r="X241" s="18"/>
      <c r="Y241" s="18" t="str">
        <f ca="1">IF(ISNUMBER(SEARCH(ps_search_language6,INDEX(xl_language[name],ROW()-1))),MAX(INDIRECT(ADDRESS(1,COLUMN())&amp;":"&amp;ADDRESS(ROW()-1,COLUMN())))+1,"")</f>
        <v/>
      </c>
      <c r="Z241" s="18" t="str">
        <f ca="1">IFERROR(INDEX(xl_language[name],MATCH(ROW()-1,xl_search_language6[index],0)),"")</f>
        <v/>
      </c>
      <c r="AA241" s="18"/>
      <c r="AB241" s="18" t="str">
        <f ca="1">IF(ISNUMBER(SEARCH(ps_search_language7,INDEX(xl_language[name],ROW()-1))),MAX(INDIRECT(ADDRESS(1,COLUMN())&amp;":"&amp;ADDRESS(ROW()-1,COLUMN())))+1,"")</f>
        <v/>
      </c>
      <c r="AC241" s="18" t="str">
        <f ca="1">IFERROR(INDEX(xl_language[name],MATCH(ROW()-1,xl_search_language7[index],0)),"")</f>
        <v/>
      </c>
      <c r="AD241" s="18"/>
      <c r="AE241" s="18" t="str">
        <f ca="1">IF(ISNUMBER(SEARCH(ps_search_language8,INDEX(xl_language[name],ROW()-1))),MAX(INDIRECT(ADDRESS(1,COLUMN())&amp;":"&amp;ADDRESS(ROW()-1,COLUMN())))+1,"")</f>
        <v/>
      </c>
      <c r="AF241" s="18" t="str">
        <f ca="1">IFERROR(INDEX(xl_language[name],MATCH(ROW()-1,xl_search_language8[index],0)),"")</f>
        <v/>
      </c>
      <c r="AG241" s="18"/>
      <c r="AH241" s="18"/>
      <c r="AI241" s="18"/>
      <c r="AJ241" s="18"/>
      <c r="AK241" s="18"/>
      <c r="AL241" s="18"/>
      <c r="AM241" s="18"/>
    </row>
    <row r="242" spans="1:39">
      <c r="A242" s="18">
        <f ca="1">IF(ISNUMBER(SEARCH(ps_search_adnowcategory,INDEX(xl_project_category[address],ROW()-1))),MAX(INDIRECT(ADDRESS(1,COLUMN())&amp;":"&amp;ADDRESS(ROW()-1,COLUMN())))+1,"")</f>
        <v>241</v>
      </c>
      <c r="B242" s="18" t="str">
        <f ca="1">IFERROR(INDEX(xl_project_category[address],MATCH(ROW()-1,xl_search_adnowcategory[index],0)),"")</f>
        <v>Non FMCG\Establishments\Service establishments\Internet \Travel (Internet)</v>
      </c>
      <c r="C242" s="18"/>
      <c r="D242" s="18">
        <f t="shared" ca="1" si="6"/>
        <v>241</v>
      </c>
      <c r="E242" s="18" t="str">
        <f ca="1">IFERROR(INDEX(nr_ad_client_name,MATCH(ROW()-1,xl_search_adnowclientname[index],0)),"")</f>
        <v>BMW</v>
      </c>
      <c r="F242" s="18"/>
      <c r="G242" s="18" t="str">
        <f t="shared" ca="1" si="7"/>
        <v/>
      </c>
      <c r="H242" s="18" t="str">
        <f ca="1">IFERROR(INDEX(nr_ad_country,MATCH(ROW()-1,xl_search_adnowcountry[index],0)),"")</f>
        <v/>
      </c>
      <c r="I242" s="18"/>
      <c r="J242" s="18"/>
      <c r="K242" s="18"/>
      <c r="L242" s="18"/>
      <c r="M242" s="18" t="str">
        <f ca="1">IF(ISNUMBER(SEARCH(ps_search_language2,INDEX(xl_language[name],ROW()-1))),MAX(INDIRECT(ADDRESS(1,COLUMN())&amp;":"&amp;ADDRESS(ROW()-1,COLUMN())))+1,"")</f>
        <v/>
      </c>
      <c r="N242" s="18" t="str">
        <f ca="1">IFERROR(INDEX(xl_language[name],MATCH(ROW()-1,xl_search_language2[index],0)),"")</f>
        <v/>
      </c>
      <c r="O242" s="18"/>
      <c r="P242" s="18" t="str">
        <f ca="1">IF(ISNUMBER(SEARCH(ps_search_language3,INDEX(xl_language[name],ROW()-1))),MAX(INDIRECT(ADDRESS(1,COLUMN())&amp;":"&amp;ADDRESS(ROW()-1,COLUMN())))+1,"")</f>
        <v/>
      </c>
      <c r="Q242" s="18" t="str">
        <f ca="1">IFERROR(INDEX(xl_language[name],MATCH(ROW()-1,xl_search_language3[index],0)),"")</f>
        <v/>
      </c>
      <c r="R242" s="18"/>
      <c r="S242" s="18" t="str">
        <f ca="1">IF(ISNUMBER(SEARCH(ps_search_language4,INDEX(xl_language[name],ROW()-1))),MAX(INDIRECT(ADDRESS(1,COLUMN())&amp;":"&amp;ADDRESS(ROW()-1,COLUMN())))+1,"")</f>
        <v/>
      </c>
      <c r="T242" s="18" t="str">
        <f ca="1">IFERROR(INDEX(xl_language[name],MATCH(ROW()-1,xl_search_language4[index],0)),"")</f>
        <v/>
      </c>
      <c r="U242" s="18"/>
      <c r="V242" s="18" t="str">
        <f ca="1">IF(ISNUMBER(SEARCH(ps_search_language5,INDEX(xl_language[name],ROW()-1))),MAX(INDIRECT(ADDRESS(1,COLUMN())&amp;":"&amp;ADDRESS(ROW()-1,COLUMN())))+1,"")</f>
        <v/>
      </c>
      <c r="W242" s="18" t="str">
        <f ca="1">IFERROR(INDEX(xl_language[name],MATCH(ROW()-1,xl_search_language5[index],0)),"")</f>
        <v/>
      </c>
      <c r="X242" s="18"/>
      <c r="Y242" s="18" t="str">
        <f ca="1">IF(ISNUMBER(SEARCH(ps_search_language6,INDEX(xl_language[name],ROW()-1))),MAX(INDIRECT(ADDRESS(1,COLUMN())&amp;":"&amp;ADDRESS(ROW()-1,COLUMN())))+1,"")</f>
        <v/>
      </c>
      <c r="Z242" s="18" t="str">
        <f ca="1">IFERROR(INDEX(xl_language[name],MATCH(ROW()-1,xl_search_language6[index],0)),"")</f>
        <v/>
      </c>
      <c r="AA242" s="18"/>
      <c r="AB242" s="18" t="str">
        <f ca="1">IF(ISNUMBER(SEARCH(ps_search_language7,INDEX(xl_language[name],ROW()-1))),MAX(INDIRECT(ADDRESS(1,COLUMN())&amp;":"&amp;ADDRESS(ROW()-1,COLUMN())))+1,"")</f>
        <v/>
      </c>
      <c r="AC242" s="18" t="str">
        <f ca="1">IFERROR(INDEX(xl_language[name],MATCH(ROW()-1,xl_search_language7[index],0)),"")</f>
        <v/>
      </c>
      <c r="AD242" s="18"/>
      <c r="AE242" s="18" t="str">
        <f ca="1">IF(ISNUMBER(SEARCH(ps_search_language8,INDEX(xl_language[name],ROW()-1))),MAX(INDIRECT(ADDRESS(1,COLUMN())&amp;":"&amp;ADDRESS(ROW()-1,COLUMN())))+1,"")</f>
        <v/>
      </c>
      <c r="AF242" s="18" t="str">
        <f ca="1">IFERROR(INDEX(xl_language[name],MATCH(ROW()-1,xl_search_language8[index],0)),"")</f>
        <v/>
      </c>
      <c r="AG242" s="18"/>
      <c r="AH242" s="18"/>
      <c r="AI242" s="18"/>
      <c r="AJ242" s="18"/>
      <c r="AK242" s="18"/>
      <c r="AL242" s="18"/>
      <c r="AM242" s="18"/>
    </row>
    <row r="243" spans="1:39">
      <c r="A243" s="18">
        <f ca="1">IF(ISNUMBER(SEARCH(ps_search_adnowcategory,INDEX(xl_project_category[address],ROW()-1))),MAX(INDIRECT(ADDRESS(1,COLUMN())&amp;":"&amp;ADDRESS(ROW()-1,COLUMN())))+1,"")</f>
        <v>242</v>
      </c>
      <c r="B243" s="18" t="str">
        <f ca="1">IFERROR(INDEX(xl_project_category[address],MATCH(ROW()-1,xl_search_adnowcategory[index],0)),"")</f>
        <v>Non FMCG\Establishments\Service establishments\News and Information</v>
      </c>
      <c r="C243" s="18"/>
      <c r="D243" s="18">
        <f t="shared" ca="1" si="6"/>
        <v>242</v>
      </c>
      <c r="E243" s="18" t="str">
        <f ca="1">IFERROR(INDEX(nr_ad_client_name,MATCH(ROW()-1,xl_search_adnowclientname[index],0)),"")</f>
        <v>Boca Foods</v>
      </c>
      <c r="F243" s="18"/>
      <c r="G243" s="18" t="str">
        <f t="shared" ca="1" si="7"/>
        <v/>
      </c>
      <c r="H243" s="18" t="str">
        <f ca="1">IFERROR(INDEX(nr_ad_country,MATCH(ROW()-1,xl_search_adnowcountry[index],0)),"")</f>
        <v/>
      </c>
      <c r="I243" s="18"/>
      <c r="J243" s="18"/>
      <c r="K243" s="18"/>
      <c r="L243" s="18"/>
      <c r="M243" s="18" t="str">
        <f ca="1">IF(ISNUMBER(SEARCH(ps_search_language2,INDEX(xl_language[name],ROW()-1))),MAX(INDIRECT(ADDRESS(1,COLUMN())&amp;":"&amp;ADDRESS(ROW()-1,COLUMN())))+1,"")</f>
        <v/>
      </c>
      <c r="N243" s="18" t="str">
        <f ca="1">IFERROR(INDEX(xl_language[name],MATCH(ROW()-1,xl_search_language2[index],0)),"")</f>
        <v/>
      </c>
      <c r="O243" s="18"/>
      <c r="P243" s="18" t="str">
        <f ca="1">IF(ISNUMBER(SEARCH(ps_search_language3,INDEX(xl_language[name],ROW()-1))),MAX(INDIRECT(ADDRESS(1,COLUMN())&amp;":"&amp;ADDRESS(ROW()-1,COLUMN())))+1,"")</f>
        <v/>
      </c>
      <c r="Q243" s="18" t="str">
        <f ca="1">IFERROR(INDEX(xl_language[name],MATCH(ROW()-1,xl_search_language3[index],0)),"")</f>
        <v/>
      </c>
      <c r="R243" s="18"/>
      <c r="S243" s="18" t="str">
        <f ca="1">IF(ISNUMBER(SEARCH(ps_search_language4,INDEX(xl_language[name],ROW()-1))),MAX(INDIRECT(ADDRESS(1,COLUMN())&amp;":"&amp;ADDRESS(ROW()-1,COLUMN())))+1,"")</f>
        <v/>
      </c>
      <c r="T243" s="18" t="str">
        <f ca="1">IFERROR(INDEX(xl_language[name],MATCH(ROW()-1,xl_search_language4[index],0)),"")</f>
        <v/>
      </c>
      <c r="U243" s="18"/>
      <c r="V243" s="18" t="str">
        <f ca="1">IF(ISNUMBER(SEARCH(ps_search_language5,INDEX(xl_language[name],ROW()-1))),MAX(INDIRECT(ADDRESS(1,COLUMN())&amp;":"&amp;ADDRESS(ROW()-1,COLUMN())))+1,"")</f>
        <v/>
      </c>
      <c r="W243" s="18" t="str">
        <f ca="1">IFERROR(INDEX(xl_language[name],MATCH(ROW()-1,xl_search_language5[index],0)),"")</f>
        <v/>
      </c>
      <c r="X243" s="18"/>
      <c r="Y243" s="18" t="str">
        <f ca="1">IF(ISNUMBER(SEARCH(ps_search_language6,INDEX(xl_language[name],ROW()-1))),MAX(INDIRECT(ADDRESS(1,COLUMN())&amp;":"&amp;ADDRESS(ROW()-1,COLUMN())))+1,"")</f>
        <v/>
      </c>
      <c r="Z243" s="18" t="str">
        <f ca="1">IFERROR(INDEX(xl_language[name],MATCH(ROW()-1,xl_search_language6[index],0)),"")</f>
        <v/>
      </c>
      <c r="AA243" s="18"/>
      <c r="AB243" s="18" t="str">
        <f ca="1">IF(ISNUMBER(SEARCH(ps_search_language7,INDEX(xl_language[name],ROW()-1))),MAX(INDIRECT(ADDRESS(1,COLUMN())&amp;":"&amp;ADDRESS(ROW()-1,COLUMN())))+1,"")</f>
        <v/>
      </c>
      <c r="AC243" s="18" t="str">
        <f ca="1">IFERROR(INDEX(xl_language[name],MATCH(ROW()-1,xl_search_language7[index],0)),"")</f>
        <v/>
      </c>
      <c r="AD243" s="18"/>
      <c r="AE243" s="18" t="str">
        <f ca="1">IF(ISNUMBER(SEARCH(ps_search_language8,INDEX(xl_language[name],ROW()-1))),MAX(INDIRECT(ADDRESS(1,COLUMN())&amp;":"&amp;ADDRESS(ROW()-1,COLUMN())))+1,"")</f>
        <v/>
      </c>
      <c r="AF243" s="18" t="str">
        <f ca="1">IFERROR(INDEX(xl_language[name],MATCH(ROW()-1,xl_search_language8[index],0)),"")</f>
        <v/>
      </c>
      <c r="AG243" s="18"/>
      <c r="AH243" s="18"/>
      <c r="AI243" s="18"/>
      <c r="AJ243" s="18"/>
      <c r="AK243" s="18"/>
      <c r="AL243" s="18"/>
      <c r="AM243" s="18"/>
    </row>
    <row r="244" spans="1:39">
      <c r="A244" s="18">
        <f ca="1">IF(ISNUMBER(SEARCH(ps_search_adnowcategory,INDEX(xl_project_category[address],ROW()-1))),MAX(INDIRECT(ADDRESS(1,COLUMN())&amp;":"&amp;ADDRESS(ROW()-1,COLUMN())))+1,"")</f>
        <v>243</v>
      </c>
      <c r="B244" s="18" t="str">
        <f ca="1">IFERROR(INDEX(xl_project_category[address],MATCH(ROW()-1,xl_search_adnowcategory[index],0)),"")</f>
        <v>Non FMCG\Establishments\Service establishments\Other Services</v>
      </c>
      <c r="C244" s="18"/>
      <c r="D244" s="18">
        <f t="shared" ca="1" si="6"/>
        <v>243</v>
      </c>
      <c r="E244" s="18" t="str">
        <f ca="1">IFERROR(INDEX(nr_ad_client_name,MATCH(ROW()-1,xl_search_adnowclientname[index],0)),"")</f>
        <v>Bocatta</v>
      </c>
      <c r="F244" s="18"/>
      <c r="G244" s="18" t="str">
        <f t="shared" ca="1" si="7"/>
        <v/>
      </c>
      <c r="H244" s="18" t="str">
        <f ca="1">IFERROR(INDEX(nr_ad_country,MATCH(ROW()-1,xl_search_adnowcountry[index],0)),"")</f>
        <v/>
      </c>
      <c r="I244" s="18"/>
      <c r="J244" s="18"/>
      <c r="K244" s="18"/>
      <c r="L244" s="18"/>
      <c r="M244" s="18" t="str">
        <f ca="1">IF(ISNUMBER(SEARCH(ps_search_language2,INDEX(xl_language[name],ROW()-1))),MAX(INDIRECT(ADDRESS(1,COLUMN())&amp;":"&amp;ADDRESS(ROW()-1,COLUMN())))+1,"")</f>
        <v/>
      </c>
      <c r="N244" s="18" t="str">
        <f ca="1">IFERROR(INDEX(xl_language[name],MATCH(ROW()-1,xl_search_language2[index],0)),"")</f>
        <v/>
      </c>
      <c r="O244" s="18"/>
      <c r="P244" s="18" t="str">
        <f ca="1">IF(ISNUMBER(SEARCH(ps_search_language3,INDEX(xl_language[name],ROW()-1))),MAX(INDIRECT(ADDRESS(1,COLUMN())&amp;":"&amp;ADDRESS(ROW()-1,COLUMN())))+1,"")</f>
        <v/>
      </c>
      <c r="Q244" s="18" t="str">
        <f ca="1">IFERROR(INDEX(xl_language[name],MATCH(ROW()-1,xl_search_language3[index],0)),"")</f>
        <v/>
      </c>
      <c r="R244" s="18"/>
      <c r="S244" s="18" t="str">
        <f ca="1">IF(ISNUMBER(SEARCH(ps_search_language4,INDEX(xl_language[name],ROW()-1))),MAX(INDIRECT(ADDRESS(1,COLUMN())&amp;":"&amp;ADDRESS(ROW()-1,COLUMN())))+1,"")</f>
        <v/>
      </c>
      <c r="T244" s="18" t="str">
        <f ca="1">IFERROR(INDEX(xl_language[name],MATCH(ROW()-1,xl_search_language4[index],0)),"")</f>
        <v/>
      </c>
      <c r="U244" s="18"/>
      <c r="V244" s="18" t="str">
        <f ca="1">IF(ISNUMBER(SEARCH(ps_search_language5,INDEX(xl_language[name],ROW()-1))),MAX(INDIRECT(ADDRESS(1,COLUMN())&amp;":"&amp;ADDRESS(ROW()-1,COLUMN())))+1,"")</f>
        <v/>
      </c>
      <c r="W244" s="18" t="str">
        <f ca="1">IFERROR(INDEX(xl_language[name],MATCH(ROW()-1,xl_search_language5[index],0)),"")</f>
        <v/>
      </c>
      <c r="X244" s="18"/>
      <c r="Y244" s="18" t="str">
        <f ca="1">IF(ISNUMBER(SEARCH(ps_search_language6,INDEX(xl_language[name],ROW()-1))),MAX(INDIRECT(ADDRESS(1,COLUMN())&amp;":"&amp;ADDRESS(ROW()-1,COLUMN())))+1,"")</f>
        <v/>
      </c>
      <c r="Z244" s="18" t="str">
        <f ca="1">IFERROR(INDEX(xl_language[name],MATCH(ROW()-1,xl_search_language6[index],0)),"")</f>
        <v/>
      </c>
      <c r="AA244" s="18"/>
      <c r="AB244" s="18" t="str">
        <f ca="1">IF(ISNUMBER(SEARCH(ps_search_language7,INDEX(xl_language[name],ROW()-1))),MAX(INDIRECT(ADDRESS(1,COLUMN())&amp;":"&amp;ADDRESS(ROW()-1,COLUMN())))+1,"")</f>
        <v/>
      </c>
      <c r="AC244" s="18" t="str">
        <f ca="1">IFERROR(INDEX(xl_language[name],MATCH(ROW()-1,xl_search_language7[index],0)),"")</f>
        <v/>
      </c>
      <c r="AD244" s="18"/>
      <c r="AE244" s="18" t="str">
        <f ca="1">IF(ISNUMBER(SEARCH(ps_search_language8,INDEX(xl_language[name],ROW()-1))),MAX(INDIRECT(ADDRESS(1,COLUMN())&amp;":"&amp;ADDRESS(ROW()-1,COLUMN())))+1,"")</f>
        <v/>
      </c>
      <c r="AF244" s="18" t="str">
        <f ca="1">IFERROR(INDEX(xl_language[name],MATCH(ROW()-1,xl_search_language8[index],0)),"")</f>
        <v/>
      </c>
      <c r="AG244" s="18"/>
      <c r="AH244" s="18"/>
      <c r="AI244" s="18"/>
      <c r="AJ244" s="18"/>
      <c r="AK244" s="18"/>
      <c r="AL244" s="18"/>
      <c r="AM244" s="18"/>
    </row>
    <row r="245" spans="1:39">
      <c r="A245" s="18">
        <f ca="1">IF(ISNUMBER(SEARCH(ps_search_adnowcategory,INDEX(xl_project_category[address],ROW()-1))),MAX(INDIRECT(ADDRESS(1,COLUMN())&amp;":"&amp;ADDRESS(ROW()-1,COLUMN())))+1,"")</f>
        <v>244</v>
      </c>
      <c r="B245" s="18" t="str">
        <f ca="1">IFERROR(INDEX(xl_project_category[address],MATCH(ROW()-1,xl_search_adnowcategory[index],0)),"")</f>
        <v>Non FMCG\Establishments\Service establishments\Radio Station</v>
      </c>
      <c r="C245" s="18"/>
      <c r="D245" s="18">
        <f t="shared" ca="1" si="6"/>
        <v>244</v>
      </c>
      <c r="E245" s="18" t="str">
        <f ca="1">IFERROR(INDEX(nr_ad_client_name,MATCH(ROW()-1,xl_search_adnowclientname[index],0)),"")</f>
        <v>Boehringer Ingelheim</v>
      </c>
      <c r="F245" s="18"/>
      <c r="G245" s="18" t="str">
        <f t="shared" ca="1" si="7"/>
        <v/>
      </c>
      <c r="H245" s="18" t="str">
        <f ca="1">IFERROR(INDEX(nr_ad_country,MATCH(ROW()-1,xl_search_adnowcountry[index],0)),"")</f>
        <v/>
      </c>
      <c r="I245" s="18"/>
      <c r="J245" s="18"/>
      <c r="K245" s="18"/>
      <c r="L245" s="18"/>
      <c r="M245" s="18" t="str">
        <f ca="1">IF(ISNUMBER(SEARCH(ps_search_language2,INDEX(xl_language[name],ROW()-1))),MAX(INDIRECT(ADDRESS(1,COLUMN())&amp;":"&amp;ADDRESS(ROW()-1,COLUMN())))+1,"")</f>
        <v/>
      </c>
      <c r="N245" s="18" t="str">
        <f ca="1">IFERROR(INDEX(xl_language[name],MATCH(ROW()-1,xl_search_language2[index],0)),"")</f>
        <v/>
      </c>
      <c r="O245" s="18"/>
      <c r="P245" s="18" t="str">
        <f ca="1">IF(ISNUMBER(SEARCH(ps_search_language3,INDEX(xl_language[name],ROW()-1))),MAX(INDIRECT(ADDRESS(1,COLUMN())&amp;":"&amp;ADDRESS(ROW()-1,COLUMN())))+1,"")</f>
        <v/>
      </c>
      <c r="Q245" s="18" t="str">
        <f ca="1">IFERROR(INDEX(xl_language[name],MATCH(ROW()-1,xl_search_language3[index],0)),"")</f>
        <v/>
      </c>
      <c r="R245" s="18"/>
      <c r="S245" s="18" t="str">
        <f ca="1">IF(ISNUMBER(SEARCH(ps_search_language4,INDEX(xl_language[name],ROW()-1))),MAX(INDIRECT(ADDRESS(1,COLUMN())&amp;":"&amp;ADDRESS(ROW()-1,COLUMN())))+1,"")</f>
        <v/>
      </c>
      <c r="T245" s="18" t="str">
        <f ca="1">IFERROR(INDEX(xl_language[name],MATCH(ROW()-1,xl_search_language4[index],0)),"")</f>
        <v/>
      </c>
      <c r="U245" s="18"/>
      <c r="V245" s="18" t="str">
        <f ca="1">IF(ISNUMBER(SEARCH(ps_search_language5,INDEX(xl_language[name],ROW()-1))),MAX(INDIRECT(ADDRESS(1,COLUMN())&amp;":"&amp;ADDRESS(ROW()-1,COLUMN())))+1,"")</f>
        <v/>
      </c>
      <c r="W245" s="18" t="str">
        <f ca="1">IFERROR(INDEX(xl_language[name],MATCH(ROW()-1,xl_search_language5[index],0)),"")</f>
        <v/>
      </c>
      <c r="X245" s="18"/>
      <c r="Y245" s="18" t="str">
        <f ca="1">IF(ISNUMBER(SEARCH(ps_search_language6,INDEX(xl_language[name],ROW()-1))),MAX(INDIRECT(ADDRESS(1,COLUMN())&amp;":"&amp;ADDRESS(ROW()-1,COLUMN())))+1,"")</f>
        <v/>
      </c>
      <c r="Z245" s="18" t="str">
        <f ca="1">IFERROR(INDEX(xl_language[name],MATCH(ROW()-1,xl_search_language6[index],0)),"")</f>
        <v/>
      </c>
      <c r="AA245" s="18"/>
      <c r="AB245" s="18" t="str">
        <f ca="1">IF(ISNUMBER(SEARCH(ps_search_language7,INDEX(xl_language[name],ROW()-1))),MAX(INDIRECT(ADDRESS(1,COLUMN())&amp;":"&amp;ADDRESS(ROW()-1,COLUMN())))+1,"")</f>
        <v/>
      </c>
      <c r="AC245" s="18" t="str">
        <f ca="1">IFERROR(INDEX(xl_language[name],MATCH(ROW()-1,xl_search_language7[index],0)),"")</f>
        <v/>
      </c>
      <c r="AD245" s="18"/>
      <c r="AE245" s="18" t="str">
        <f ca="1">IF(ISNUMBER(SEARCH(ps_search_language8,INDEX(xl_language[name],ROW()-1))),MAX(INDIRECT(ADDRESS(1,COLUMN())&amp;":"&amp;ADDRESS(ROW()-1,COLUMN())))+1,"")</f>
        <v/>
      </c>
      <c r="AF245" s="18" t="str">
        <f ca="1">IFERROR(INDEX(xl_language[name],MATCH(ROW()-1,xl_search_language8[index],0)),"")</f>
        <v/>
      </c>
      <c r="AG245" s="18"/>
      <c r="AH245" s="18"/>
      <c r="AI245" s="18"/>
      <c r="AJ245" s="18"/>
      <c r="AK245" s="18"/>
      <c r="AL245" s="18"/>
      <c r="AM245" s="18"/>
    </row>
    <row r="246" spans="1:39">
      <c r="A246" s="18">
        <f ca="1">IF(ISNUMBER(SEARCH(ps_search_adnowcategory,INDEX(xl_project_category[address],ROW()-1))),MAX(INDIRECT(ADDRESS(1,COLUMN())&amp;":"&amp;ADDRESS(ROW()-1,COLUMN())))+1,"")</f>
        <v>245</v>
      </c>
      <c r="B246" s="18" t="str">
        <f ca="1">IFERROR(INDEX(xl_project_category[address],MATCH(ROW()-1,xl_search_adnowcategory[index],0)),"")</f>
        <v>Non FMCG\Establishments\Service establishments\Restaurants</v>
      </c>
      <c r="C246" s="18"/>
      <c r="D246" s="18">
        <f t="shared" ca="1" si="6"/>
        <v>245</v>
      </c>
      <c r="E246" s="18" t="str">
        <f ca="1">IFERROR(INDEX(nr_ad_client_name,MATCH(ROW()-1,xl_search_adnowclientname[index],0)),"")</f>
        <v>Boiron</v>
      </c>
      <c r="F246" s="18"/>
      <c r="G246" s="18" t="str">
        <f t="shared" ca="1" si="7"/>
        <v/>
      </c>
      <c r="H246" s="18" t="str">
        <f ca="1">IFERROR(INDEX(nr_ad_country,MATCH(ROW()-1,xl_search_adnowcountry[index],0)),"")</f>
        <v/>
      </c>
      <c r="I246" s="18"/>
      <c r="J246" s="18"/>
      <c r="K246" s="18"/>
      <c r="L246" s="18"/>
      <c r="M246" s="18" t="str">
        <f ca="1">IF(ISNUMBER(SEARCH(ps_search_language2,INDEX(xl_language[name],ROW()-1))),MAX(INDIRECT(ADDRESS(1,COLUMN())&amp;":"&amp;ADDRESS(ROW()-1,COLUMN())))+1,"")</f>
        <v/>
      </c>
      <c r="N246" s="18" t="str">
        <f ca="1">IFERROR(INDEX(xl_language[name],MATCH(ROW()-1,xl_search_language2[index],0)),"")</f>
        <v/>
      </c>
      <c r="O246" s="18"/>
      <c r="P246" s="18" t="str">
        <f ca="1">IF(ISNUMBER(SEARCH(ps_search_language3,INDEX(xl_language[name],ROW()-1))),MAX(INDIRECT(ADDRESS(1,COLUMN())&amp;":"&amp;ADDRESS(ROW()-1,COLUMN())))+1,"")</f>
        <v/>
      </c>
      <c r="Q246" s="18" t="str">
        <f ca="1">IFERROR(INDEX(xl_language[name],MATCH(ROW()-1,xl_search_language3[index],0)),"")</f>
        <v/>
      </c>
      <c r="R246" s="18"/>
      <c r="S246" s="18" t="str">
        <f ca="1">IF(ISNUMBER(SEARCH(ps_search_language4,INDEX(xl_language[name],ROW()-1))),MAX(INDIRECT(ADDRESS(1,COLUMN())&amp;":"&amp;ADDRESS(ROW()-1,COLUMN())))+1,"")</f>
        <v/>
      </c>
      <c r="T246" s="18" t="str">
        <f ca="1">IFERROR(INDEX(xl_language[name],MATCH(ROW()-1,xl_search_language4[index],0)),"")</f>
        <v/>
      </c>
      <c r="U246" s="18"/>
      <c r="V246" s="18" t="str">
        <f ca="1">IF(ISNUMBER(SEARCH(ps_search_language5,INDEX(xl_language[name],ROW()-1))),MAX(INDIRECT(ADDRESS(1,COLUMN())&amp;":"&amp;ADDRESS(ROW()-1,COLUMN())))+1,"")</f>
        <v/>
      </c>
      <c r="W246" s="18" t="str">
        <f ca="1">IFERROR(INDEX(xl_language[name],MATCH(ROW()-1,xl_search_language5[index],0)),"")</f>
        <v/>
      </c>
      <c r="X246" s="18"/>
      <c r="Y246" s="18" t="str">
        <f ca="1">IF(ISNUMBER(SEARCH(ps_search_language6,INDEX(xl_language[name],ROW()-1))),MAX(INDIRECT(ADDRESS(1,COLUMN())&amp;":"&amp;ADDRESS(ROW()-1,COLUMN())))+1,"")</f>
        <v/>
      </c>
      <c r="Z246" s="18" t="str">
        <f ca="1">IFERROR(INDEX(xl_language[name],MATCH(ROW()-1,xl_search_language6[index],0)),"")</f>
        <v/>
      </c>
      <c r="AA246" s="18"/>
      <c r="AB246" s="18" t="str">
        <f ca="1">IF(ISNUMBER(SEARCH(ps_search_language7,INDEX(xl_language[name],ROW()-1))),MAX(INDIRECT(ADDRESS(1,COLUMN())&amp;":"&amp;ADDRESS(ROW()-1,COLUMN())))+1,"")</f>
        <v/>
      </c>
      <c r="AC246" s="18" t="str">
        <f ca="1">IFERROR(INDEX(xl_language[name],MATCH(ROW()-1,xl_search_language7[index],0)),"")</f>
        <v/>
      </c>
      <c r="AD246" s="18"/>
      <c r="AE246" s="18" t="str">
        <f ca="1">IF(ISNUMBER(SEARCH(ps_search_language8,INDEX(xl_language[name],ROW()-1))),MAX(INDIRECT(ADDRESS(1,COLUMN())&amp;":"&amp;ADDRESS(ROW()-1,COLUMN())))+1,"")</f>
        <v/>
      </c>
      <c r="AF246" s="18" t="str">
        <f ca="1">IFERROR(INDEX(xl_language[name],MATCH(ROW()-1,xl_search_language8[index],0)),"")</f>
        <v/>
      </c>
      <c r="AG246" s="18"/>
      <c r="AH246" s="18"/>
      <c r="AI246" s="18"/>
      <c r="AJ246" s="18"/>
      <c r="AK246" s="18"/>
      <c r="AL246" s="18"/>
      <c r="AM246" s="18"/>
    </row>
    <row r="247" spans="1:39">
      <c r="A247" s="18">
        <f ca="1">IF(ISNUMBER(SEARCH(ps_search_adnowcategory,INDEX(xl_project_category[address],ROW()-1))),MAX(INDIRECT(ADDRESS(1,COLUMN())&amp;":"&amp;ADDRESS(ROW()-1,COLUMN())))+1,"")</f>
        <v>246</v>
      </c>
      <c r="B247" s="18" t="str">
        <f ca="1">IFERROR(INDEX(xl_project_category[address],MATCH(ROW()-1,xl_search_adnowcategory[index],0)),"")</f>
        <v>Non FMCG\Establishments\Service establishments\Restaurants\Casual Dining</v>
      </c>
      <c r="C247" s="18"/>
      <c r="D247" s="18">
        <f t="shared" ca="1" si="6"/>
        <v>246</v>
      </c>
      <c r="E247" s="18" t="str">
        <f ca="1">IFERROR(INDEX(nr_ad_client_name,MATCH(ROW()-1,xl_search_adnowclientname[index],0)),"")</f>
        <v>Bols</v>
      </c>
      <c r="F247" s="18"/>
      <c r="G247" s="18" t="str">
        <f t="shared" ca="1" si="7"/>
        <v/>
      </c>
      <c r="H247" s="18" t="str">
        <f ca="1">IFERROR(INDEX(nr_ad_country,MATCH(ROW()-1,xl_search_adnowcountry[index],0)),"")</f>
        <v/>
      </c>
      <c r="I247" s="18"/>
      <c r="J247" s="18"/>
      <c r="K247" s="18"/>
      <c r="L247" s="18"/>
      <c r="M247" s="18" t="str">
        <f ca="1">IF(ISNUMBER(SEARCH(ps_search_language2,INDEX(xl_language[name],ROW()-1))),MAX(INDIRECT(ADDRESS(1,COLUMN())&amp;":"&amp;ADDRESS(ROW()-1,COLUMN())))+1,"")</f>
        <v/>
      </c>
      <c r="N247" s="18" t="str">
        <f ca="1">IFERROR(INDEX(xl_language[name],MATCH(ROW()-1,xl_search_language2[index],0)),"")</f>
        <v/>
      </c>
      <c r="O247" s="18"/>
      <c r="P247" s="18" t="str">
        <f ca="1">IF(ISNUMBER(SEARCH(ps_search_language3,INDEX(xl_language[name],ROW()-1))),MAX(INDIRECT(ADDRESS(1,COLUMN())&amp;":"&amp;ADDRESS(ROW()-1,COLUMN())))+1,"")</f>
        <v/>
      </c>
      <c r="Q247" s="18" t="str">
        <f ca="1">IFERROR(INDEX(xl_language[name],MATCH(ROW()-1,xl_search_language3[index],0)),"")</f>
        <v/>
      </c>
      <c r="R247" s="18"/>
      <c r="S247" s="18" t="str">
        <f ca="1">IF(ISNUMBER(SEARCH(ps_search_language4,INDEX(xl_language[name],ROW()-1))),MAX(INDIRECT(ADDRESS(1,COLUMN())&amp;":"&amp;ADDRESS(ROW()-1,COLUMN())))+1,"")</f>
        <v/>
      </c>
      <c r="T247" s="18" t="str">
        <f ca="1">IFERROR(INDEX(xl_language[name],MATCH(ROW()-1,xl_search_language4[index],0)),"")</f>
        <v/>
      </c>
      <c r="U247" s="18"/>
      <c r="V247" s="18" t="str">
        <f ca="1">IF(ISNUMBER(SEARCH(ps_search_language5,INDEX(xl_language[name],ROW()-1))),MAX(INDIRECT(ADDRESS(1,COLUMN())&amp;":"&amp;ADDRESS(ROW()-1,COLUMN())))+1,"")</f>
        <v/>
      </c>
      <c r="W247" s="18" t="str">
        <f ca="1">IFERROR(INDEX(xl_language[name],MATCH(ROW()-1,xl_search_language5[index],0)),"")</f>
        <v/>
      </c>
      <c r="X247" s="18"/>
      <c r="Y247" s="18" t="str">
        <f ca="1">IF(ISNUMBER(SEARCH(ps_search_language6,INDEX(xl_language[name],ROW()-1))),MAX(INDIRECT(ADDRESS(1,COLUMN())&amp;":"&amp;ADDRESS(ROW()-1,COLUMN())))+1,"")</f>
        <v/>
      </c>
      <c r="Z247" s="18" t="str">
        <f ca="1">IFERROR(INDEX(xl_language[name],MATCH(ROW()-1,xl_search_language6[index],0)),"")</f>
        <v/>
      </c>
      <c r="AA247" s="18"/>
      <c r="AB247" s="18" t="str">
        <f ca="1">IF(ISNUMBER(SEARCH(ps_search_language7,INDEX(xl_language[name],ROW()-1))),MAX(INDIRECT(ADDRESS(1,COLUMN())&amp;":"&amp;ADDRESS(ROW()-1,COLUMN())))+1,"")</f>
        <v/>
      </c>
      <c r="AC247" s="18" t="str">
        <f ca="1">IFERROR(INDEX(xl_language[name],MATCH(ROW()-1,xl_search_language7[index],0)),"")</f>
        <v/>
      </c>
      <c r="AD247" s="18"/>
      <c r="AE247" s="18" t="str">
        <f ca="1">IF(ISNUMBER(SEARCH(ps_search_language8,INDEX(xl_language[name],ROW()-1))),MAX(INDIRECT(ADDRESS(1,COLUMN())&amp;":"&amp;ADDRESS(ROW()-1,COLUMN())))+1,"")</f>
        <v/>
      </c>
      <c r="AF247" s="18" t="str">
        <f ca="1">IFERROR(INDEX(xl_language[name],MATCH(ROW()-1,xl_search_language8[index],0)),"")</f>
        <v/>
      </c>
      <c r="AG247" s="18"/>
      <c r="AH247" s="18"/>
      <c r="AI247" s="18"/>
      <c r="AJ247" s="18"/>
      <c r="AK247" s="18"/>
      <c r="AL247" s="18"/>
      <c r="AM247" s="18"/>
    </row>
    <row r="248" spans="1:39">
      <c r="A248" s="18">
        <f ca="1">IF(ISNUMBER(SEARCH(ps_search_adnowcategory,INDEX(xl_project_category[address],ROW()-1))),MAX(INDIRECT(ADDRESS(1,COLUMN())&amp;":"&amp;ADDRESS(ROW()-1,COLUMN())))+1,"")</f>
        <v>247</v>
      </c>
      <c r="B248" s="18" t="str">
        <f ca="1">IFERROR(INDEX(xl_project_category[address],MATCH(ROW()-1,xl_search_adnowcategory[index],0)),"")</f>
        <v>Non FMCG\Establishments\Service establishments\Restaurants\Fast Food</v>
      </c>
      <c r="C248" s="18"/>
      <c r="D248" s="18">
        <f t="shared" ca="1" si="6"/>
        <v>247</v>
      </c>
      <c r="E248" s="18" t="str">
        <f ca="1">IFERROR(INDEX(nr_ad_client_name,MATCH(ROW()-1,xl_search_adnowclientname[index],0)),"")</f>
        <v>Bombay Dyeing</v>
      </c>
      <c r="F248" s="18"/>
      <c r="G248" s="18" t="str">
        <f t="shared" ca="1" si="7"/>
        <v/>
      </c>
      <c r="H248" s="18" t="str">
        <f ca="1">IFERROR(INDEX(nr_ad_country,MATCH(ROW()-1,xl_search_adnowcountry[index],0)),"")</f>
        <v/>
      </c>
      <c r="I248" s="18"/>
      <c r="J248" s="18"/>
      <c r="K248" s="18"/>
      <c r="L248" s="18"/>
      <c r="M248" s="18" t="str">
        <f ca="1">IF(ISNUMBER(SEARCH(ps_search_language2,INDEX(xl_language[name],ROW()-1))),MAX(INDIRECT(ADDRESS(1,COLUMN())&amp;":"&amp;ADDRESS(ROW()-1,COLUMN())))+1,"")</f>
        <v/>
      </c>
      <c r="N248" s="18" t="str">
        <f ca="1">IFERROR(INDEX(xl_language[name],MATCH(ROW()-1,xl_search_language2[index],0)),"")</f>
        <v/>
      </c>
      <c r="O248" s="18"/>
      <c r="P248" s="18" t="str">
        <f ca="1">IF(ISNUMBER(SEARCH(ps_search_language3,INDEX(xl_language[name],ROW()-1))),MAX(INDIRECT(ADDRESS(1,COLUMN())&amp;":"&amp;ADDRESS(ROW()-1,COLUMN())))+1,"")</f>
        <v/>
      </c>
      <c r="Q248" s="18" t="str">
        <f ca="1">IFERROR(INDEX(xl_language[name],MATCH(ROW()-1,xl_search_language3[index],0)),"")</f>
        <v/>
      </c>
      <c r="R248" s="18"/>
      <c r="S248" s="18" t="str">
        <f ca="1">IF(ISNUMBER(SEARCH(ps_search_language4,INDEX(xl_language[name],ROW()-1))),MAX(INDIRECT(ADDRESS(1,COLUMN())&amp;":"&amp;ADDRESS(ROW()-1,COLUMN())))+1,"")</f>
        <v/>
      </c>
      <c r="T248" s="18" t="str">
        <f ca="1">IFERROR(INDEX(xl_language[name],MATCH(ROW()-1,xl_search_language4[index],0)),"")</f>
        <v/>
      </c>
      <c r="U248" s="18"/>
      <c r="V248" s="18" t="str">
        <f ca="1">IF(ISNUMBER(SEARCH(ps_search_language5,INDEX(xl_language[name],ROW()-1))),MAX(INDIRECT(ADDRESS(1,COLUMN())&amp;":"&amp;ADDRESS(ROW()-1,COLUMN())))+1,"")</f>
        <v/>
      </c>
      <c r="W248" s="18" t="str">
        <f ca="1">IFERROR(INDEX(xl_language[name],MATCH(ROW()-1,xl_search_language5[index],0)),"")</f>
        <v/>
      </c>
      <c r="X248" s="18"/>
      <c r="Y248" s="18" t="str">
        <f ca="1">IF(ISNUMBER(SEARCH(ps_search_language6,INDEX(xl_language[name],ROW()-1))),MAX(INDIRECT(ADDRESS(1,COLUMN())&amp;":"&amp;ADDRESS(ROW()-1,COLUMN())))+1,"")</f>
        <v/>
      </c>
      <c r="Z248" s="18" t="str">
        <f ca="1">IFERROR(INDEX(xl_language[name],MATCH(ROW()-1,xl_search_language6[index],0)),"")</f>
        <v/>
      </c>
      <c r="AA248" s="18"/>
      <c r="AB248" s="18" t="str">
        <f ca="1">IF(ISNUMBER(SEARCH(ps_search_language7,INDEX(xl_language[name],ROW()-1))),MAX(INDIRECT(ADDRESS(1,COLUMN())&amp;":"&amp;ADDRESS(ROW()-1,COLUMN())))+1,"")</f>
        <v/>
      </c>
      <c r="AC248" s="18" t="str">
        <f ca="1">IFERROR(INDEX(xl_language[name],MATCH(ROW()-1,xl_search_language7[index],0)),"")</f>
        <v/>
      </c>
      <c r="AD248" s="18"/>
      <c r="AE248" s="18" t="str">
        <f ca="1">IF(ISNUMBER(SEARCH(ps_search_language8,INDEX(xl_language[name],ROW()-1))),MAX(INDIRECT(ADDRESS(1,COLUMN())&amp;":"&amp;ADDRESS(ROW()-1,COLUMN())))+1,"")</f>
        <v/>
      </c>
      <c r="AF248" s="18" t="str">
        <f ca="1">IFERROR(INDEX(xl_language[name],MATCH(ROW()-1,xl_search_language8[index],0)),"")</f>
        <v/>
      </c>
      <c r="AG248" s="18"/>
      <c r="AH248" s="18"/>
      <c r="AI248" s="18"/>
      <c r="AJ248" s="18"/>
      <c r="AK248" s="18"/>
      <c r="AL248" s="18"/>
      <c r="AM248" s="18"/>
    </row>
    <row r="249" spans="1:39">
      <c r="A249" s="18">
        <f ca="1">IF(ISNUMBER(SEARCH(ps_search_adnowcategory,INDEX(xl_project_category[address],ROW()-1))),MAX(INDIRECT(ADDRESS(1,COLUMN())&amp;":"&amp;ADDRESS(ROW()-1,COLUMN())))+1,"")</f>
        <v>248</v>
      </c>
      <c r="B249" s="18" t="str">
        <f ca="1">IFERROR(INDEX(xl_project_category[address],MATCH(ROW()-1,xl_search_adnowcategory[index],0)),"")</f>
        <v>Non FMCG\Establishments\Service establishments\Restaurants\Fine Dining</v>
      </c>
      <c r="C249" s="18"/>
      <c r="D249" s="18">
        <f t="shared" ca="1" si="6"/>
        <v>248</v>
      </c>
      <c r="E249" s="18" t="str">
        <f ca="1">IFERROR(INDEX(nr_ad_client_name,MATCH(ROW()-1,xl_search_adnowclientname[index],0)),"")</f>
        <v>Bombril</v>
      </c>
      <c r="F249" s="18"/>
      <c r="G249" s="18" t="str">
        <f t="shared" ca="1" si="7"/>
        <v/>
      </c>
      <c r="H249" s="18" t="str">
        <f ca="1">IFERROR(INDEX(nr_ad_country,MATCH(ROW()-1,xl_search_adnowcountry[index],0)),"")</f>
        <v/>
      </c>
      <c r="I249" s="18"/>
      <c r="J249" s="18"/>
      <c r="K249" s="18"/>
      <c r="L249" s="18"/>
      <c r="M249" s="18" t="str">
        <f ca="1">IF(ISNUMBER(SEARCH(ps_search_language2,INDEX(xl_language[name],ROW()-1))),MAX(INDIRECT(ADDRESS(1,COLUMN())&amp;":"&amp;ADDRESS(ROW()-1,COLUMN())))+1,"")</f>
        <v/>
      </c>
      <c r="N249" s="18" t="str">
        <f ca="1">IFERROR(INDEX(xl_language[name],MATCH(ROW()-1,xl_search_language2[index],0)),"")</f>
        <v/>
      </c>
      <c r="O249" s="18"/>
      <c r="P249" s="18" t="str">
        <f ca="1">IF(ISNUMBER(SEARCH(ps_search_language3,INDEX(xl_language[name],ROW()-1))),MAX(INDIRECT(ADDRESS(1,COLUMN())&amp;":"&amp;ADDRESS(ROW()-1,COLUMN())))+1,"")</f>
        <v/>
      </c>
      <c r="Q249" s="18" t="str">
        <f ca="1">IFERROR(INDEX(xl_language[name],MATCH(ROW()-1,xl_search_language3[index],0)),"")</f>
        <v/>
      </c>
      <c r="R249" s="18"/>
      <c r="S249" s="18" t="str">
        <f ca="1">IF(ISNUMBER(SEARCH(ps_search_language4,INDEX(xl_language[name],ROW()-1))),MAX(INDIRECT(ADDRESS(1,COLUMN())&amp;":"&amp;ADDRESS(ROW()-1,COLUMN())))+1,"")</f>
        <v/>
      </c>
      <c r="T249" s="18" t="str">
        <f ca="1">IFERROR(INDEX(xl_language[name],MATCH(ROW()-1,xl_search_language4[index],0)),"")</f>
        <v/>
      </c>
      <c r="U249" s="18"/>
      <c r="V249" s="18" t="str">
        <f ca="1">IF(ISNUMBER(SEARCH(ps_search_language5,INDEX(xl_language[name],ROW()-1))),MAX(INDIRECT(ADDRESS(1,COLUMN())&amp;":"&amp;ADDRESS(ROW()-1,COLUMN())))+1,"")</f>
        <v/>
      </c>
      <c r="W249" s="18" t="str">
        <f ca="1">IFERROR(INDEX(xl_language[name],MATCH(ROW()-1,xl_search_language5[index],0)),"")</f>
        <v/>
      </c>
      <c r="X249" s="18"/>
      <c r="Y249" s="18" t="str">
        <f ca="1">IF(ISNUMBER(SEARCH(ps_search_language6,INDEX(xl_language[name],ROW()-1))),MAX(INDIRECT(ADDRESS(1,COLUMN())&amp;":"&amp;ADDRESS(ROW()-1,COLUMN())))+1,"")</f>
        <v/>
      </c>
      <c r="Z249" s="18" t="str">
        <f ca="1">IFERROR(INDEX(xl_language[name],MATCH(ROW()-1,xl_search_language6[index],0)),"")</f>
        <v/>
      </c>
      <c r="AA249" s="18"/>
      <c r="AB249" s="18" t="str">
        <f ca="1">IF(ISNUMBER(SEARCH(ps_search_language7,INDEX(xl_language[name],ROW()-1))),MAX(INDIRECT(ADDRESS(1,COLUMN())&amp;":"&amp;ADDRESS(ROW()-1,COLUMN())))+1,"")</f>
        <v/>
      </c>
      <c r="AC249" s="18" t="str">
        <f ca="1">IFERROR(INDEX(xl_language[name],MATCH(ROW()-1,xl_search_language7[index],0)),"")</f>
        <v/>
      </c>
      <c r="AD249" s="18"/>
      <c r="AE249" s="18" t="str">
        <f ca="1">IF(ISNUMBER(SEARCH(ps_search_language8,INDEX(xl_language[name],ROW()-1))),MAX(INDIRECT(ADDRESS(1,COLUMN())&amp;":"&amp;ADDRESS(ROW()-1,COLUMN())))+1,"")</f>
        <v/>
      </c>
      <c r="AF249" s="18" t="str">
        <f ca="1">IFERROR(INDEX(xl_language[name],MATCH(ROW()-1,xl_search_language8[index],0)),"")</f>
        <v/>
      </c>
      <c r="AG249" s="18"/>
      <c r="AH249" s="18"/>
      <c r="AI249" s="18"/>
      <c r="AJ249" s="18"/>
      <c r="AK249" s="18"/>
      <c r="AL249" s="18"/>
      <c r="AM249" s="18"/>
    </row>
    <row r="250" spans="1:39">
      <c r="A250" s="18">
        <f ca="1">IF(ISNUMBER(SEARCH(ps_search_adnowcategory,INDEX(xl_project_category[address],ROW()-1))),MAX(INDIRECT(ADDRESS(1,COLUMN())&amp;":"&amp;ADDRESS(ROW()-1,COLUMN())))+1,"")</f>
        <v>249</v>
      </c>
      <c r="B250" s="18" t="str">
        <f ca="1">IFERROR(INDEX(xl_project_category[address],MATCH(ROW()-1,xl_search_adnowcategory[index],0)),"")</f>
        <v>Non FMCG\Establishments\Service establishments\TV Channels</v>
      </c>
      <c r="C250" s="18"/>
      <c r="D250" s="18">
        <f t="shared" ca="1" si="6"/>
        <v>249</v>
      </c>
      <c r="E250" s="18" t="str">
        <f ca="1">IFERROR(INDEX(nr_ad_client_name,MATCH(ROW()-1,xl_search_adnowclientname[index],0)),"")</f>
        <v>Bonduelle</v>
      </c>
      <c r="F250" s="18"/>
      <c r="G250" s="18" t="str">
        <f t="shared" ca="1" si="7"/>
        <v/>
      </c>
      <c r="H250" s="18" t="str">
        <f ca="1">IFERROR(INDEX(nr_ad_country,MATCH(ROW()-1,xl_search_adnowcountry[index],0)),"")</f>
        <v/>
      </c>
      <c r="I250" s="18"/>
      <c r="J250" s="18"/>
      <c r="K250" s="18"/>
      <c r="L250" s="18"/>
      <c r="M250" s="18" t="str">
        <f ca="1">IF(ISNUMBER(SEARCH(ps_search_language2,INDEX(xl_language[name],ROW()-1))),MAX(INDIRECT(ADDRESS(1,COLUMN())&amp;":"&amp;ADDRESS(ROW()-1,COLUMN())))+1,"")</f>
        <v/>
      </c>
      <c r="N250" s="18" t="str">
        <f ca="1">IFERROR(INDEX(xl_language[name],MATCH(ROW()-1,xl_search_language2[index],0)),"")</f>
        <v/>
      </c>
      <c r="O250" s="18"/>
      <c r="P250" s="18" t="str">
        <f ca="1">IF(ISNUMBER(SEARCH(ps_search_language3,INDEX(xl_language[name],ROW()-1))),MAX(INDIRECT(ADDRESS(1,COLUMN())&amp;":"&amp;ADDRESS(ROW()-1,COLUMN())))+1,"")</f>
        <v/>
      </c>
      <c r="Q250" s="18" t="str">
        <f ca="1">IFERROR(INDEX(xl_language[name],MATCH(ROW()-1,xl_search_language3[index],0)),"")</f>
        <v/>
      </c>
      <c r="R250" s="18"/>
      <c r="S250" s="18" t="str">
        <f ca="1">IF(ISNUMBER(SEARCH(ps_search_language4,INDEX(xl_language[name],ROW()-1))),MAX(INDIRECT(ADDRESS(1,COLUMN())&amp;":"&amp;ADDRESS(ROW()-1,COLUMN())))+1,"")</f>
        <v/>
      </c>
      <c r="T250" s="18" t="str">
        <f ca="1">IFERROR(INDEX(xl_language[name],MATCH(ROW()-1,xl_search_language4[index],0)),"")</f>
        <v/>
      </c>
      <c r="U250" s="18"/>
      <c r="V250" s="18" t="str">
        <f ca="1">IF(ISNUMBER(SEARCH(ps_search_language5,INDEX(xl_language[name],ROW()-1))),MAX(INDIRECT(ADDRESS(1,COLUMN())&amp;":"&amp;ADDRESS(ROW()-1,COLUMN())))+1,"")</f>
        <v/>
      </c>
      <c r="W250" s="18" t="str">
        <f ca="1">IFERROR(INDEX(xl_language[name],MATCH(ROW()-1,xl_search_language5[index],0)),"")</f>
        <v/>
      </c>
      <c r="X250" s="18"/>
      <c r="Y250" s="18" t="str">
        <f ca="1">IF(ISNUMBER(SEARCH(ps_search_language6,INDEX(xl_language[name],ROW()-1))),MAX(INDIRECT(ADDRESS(1,COLUMN())&amp;":"&amp;ADDRESS(ROW()-1,COLUMN())))+1,"")</f>
        <v/>
      </c>
      <c r="Z250" s="18" t="str">
        <f ca="1">IFERROR(INDEX(xl_language[name],MATCH(ROW()-1,xl_search_language6[index],0)),"")</f>
        <v/>
      </c>
      <c r="AA250" s="18"/>
      <c r="AB250" s="18" t="str">
        <f ca="1">IF(ISNUMBER(SEARCH(ps_search_language7,INDEX(xl_language[name],ROW()-1))),MAX(INDIRECT(ADDRESS(1,COLUMN())&amp;":"&amp;ADDRESS(ROW()-1,COLUMN())))+1,"")</f>
        <v/>
      </c>
      <c r="AC250" s="18" t="str">
        <f ca="1">IFERROR(INDEX(xl_language[name],MATCH(ROW()-1,xl_search_language7[index],0)),"")</f>
        <v/>
      </c>
      <c r="AD250" s="18"/>
      <c r="AE250" s="18" t="str">
        <f ca="1">IF(ISNUMBER(SEARCH(ps_search_language8,INDEX(xl_language[name],ROW()-1))),MAX(INDIRECT(ADDRESS(1,COLUMN())&amp;":"&amp;ADDRESS(ROW()-1,COLUMN())))+1,"")</f>
        <v/>
      </c>
      <c r="AF250" s="18" t="str">
        <f ca="1">IFERROR(INDEX(xl_language[name],MATCH(ROW()-1,xl_search_language8[index],0)),"")</f>
        <v/>
      </c>
      <c r="AG250" s="18"/>
      <c r="AH250" s="18"/>
      <c r="AI250" s="18"/>
      <c r="AJ250" s="18"/>
      <c r="AK250" s="18"/>
      <c r="AL250" s="18"/>
      <c r="AM250" s="18"/>
    </row>
    <row r="251" spans="1:39">
      <c r="A251" s="18">
        <f ca="1">IF(ISNUMBER(SEARCH(ps_search_adnowcategory,INDEX(xl_project_category[address],ROW()-1))),MAX(INDIRECT(ADDRESS(1,COLUMN())&amp;":"&amp;ADDRESS(ROW()-1,COLUMN())))+1,"")</f>
        <v>250</v>
      </c>
      <c r="B251" s="18" t="str">
        <f ca="1">IFERROR(INDEX(xl_project_category[address],MATCH(ROW()-1,xl_search_adnowcategory[index],0)),"")</f>
        <v>Non FMCG\Establishments\Service establishments\Technology (Services)</v>
      </c>
      <c r="C251" s="18"/>
      <c r="D251" s="18">
        <f t="shared" ca="1" si="6"/>
        <v>250</v>
      </c>
      <c r="E251" s="18" t="str">
        <f ca="1">IFERROR(INDEX(nr_ad_client_name,MATCH(ROW()-1,xl_search_adnowclientname[index],0)),"")</f>
        <v>Bonefish Grill</v>
      </c>
      <c r="F251" s="18"/>
      <c r="G251" s="18" t="str">
        <f t="shared" ca="1" si="7"/>
        <v/>
      </c>
      <c r="H251" s="18" t="str">
        <f ca="1">IFERROR(INDEX(nr_ad_country,MATCH(ROW()-1,xl_search_adnowcountry[index],0)),"")</f>
        <v/>
      </c>
      <c r="I251" s="18"/>
      <c r="J251" s="18"/>
      <c r="K251" s="18"/>
      <c r="L251" s="18"/>
      <c r="M251" s="18" t="str">
        <f ca="1">IF(ISNUMBER(SEARCH(ps_search_language2,INDEX(xl_language[name],ROW()-1))),MAX(INDIRECT(ADDRESS(1,COLUMN())&amp;":"&amp;ADDRESS(ROW()-1,COLUMN())))+1,"")</f>
        <v/>
      </c>
      <c r="N251" s="18" t="str">
        <f ca="1">IFERROR(INDEX(xl_language[name],MATCH(ROW()-1,xl_search_language2[index],0)),"")</f>
        <v/>
      </c>
      <c r="O251" s="18"/>
      <c r="P251" s="18" t="str">
        <f ca="1">IF(ISNUMBER(SEARCH(ps_search_language3,INDEX(xl_language[name],ROW()-1))),MAX(INDIRECT(ADDRESS(1,COLUMN())&amp;":"&amp;ADDRESS(ROW()-1,COLUMN())))+1,"")</f>
        <v/>
      </c>
      <c r="Q251" s="18" t="str">
        <f ca="1">IFERROR(INDEX(xl_language[name],MATCH(ROW()-1,xl_search_language3[index],0)),"")</f>
        <v/>
      </c>
      <c r="R251" s="18"/>
      <c r="S251" s="18" t="str">
        <f ca="1">IF(ISNUMBER(SEARCH(ps_search_language4,INDEX(xl_language[name],ROW()-1))),MAX(INDIRECT(ADDRESS(1,COLUMN())&amp;":"&amp;ADDRESS(ROW()-1,COLUMN())))+1,"")</f>
        <v/>
      </c>
      <c r="T251" s="18" t="str">
        <f ca="1">IFERROR(INDEX(xl_language[name],MATCH(ROW()-1,xl_search_language4[index],0)),"")</f>
        <v/>
      </c>
      <c r="U251" s="18"/>
      <c r="V251" s="18" t="str">
        <f ca="1">IF(ISNUMBER(SEARCH(ps_search_language5,INDEX(xl_language[name],ROW()-1))),MAX(INDIRECT(ADDRESS(1,COLUMN())&amp;":"&amp;ADDRESS(ROW()-1,COLUMN())))+1,"")</f>
        <v/>
      </c>
      <c r="W251" s="18" t="str">
        <f ca="1">IFERROR(INDEX(xl_language[name],MATCH(ROW()-1,xl_search_language5[index],0)),"")</f>
        <v/>
      </c>
      <c r="X251" s="18"/>
      <c r="Y251" s="18" t="str">
        <f ca="1">IF(ISNUMBER(SEARCH(ps_search_language6,INDEX(xl_language[name],ROW()-1))),MAX(INDIRECT(ADDRESS(1,COLUMN())&amp;":"&amp;ADDRESS(ROW()-1,COLUMN())))+1,"")</f>
        <v/>
      </c>
      <c r="Z251" s="18" t="str">
        <f ca="1">IFERROR(INDEX(xl_language[name],MATCH(ROW()-1,xl_search_language6[index],0)),"")</f>
        <v/>
      </c>
      <c r="AA251" s="18"/>
      <c r="AB251" s="18" t="str">
        <f ca="1">IF(ISNUMBER(SEARCH(ps_search_language7,INDEX(xl_language[name],ROW()-1))),MAX(INDIRECT(ADDRESS(1,COLUMN())&amp;":"&amp;ADDRESS(ROW()-1,COLUMN())))+1,"")</f>
        <v/>
      </c>
      <c r="AC251" s="18" t="str">
        <f ca="1">IFERROR(INDEX(xl_language[name],MATCH(ROW()-1,xl_search_language7[index],0)),"")</f>
        <v/>
      </c>
      <c r="AD251" s="18"/>
      <c r="AE251" s="18" t="str">
        <f ca="1">IF(ISNUMBER(SEARCH(ps_search_language8,INDEX(xl_language[name],ROW()-1))),MAX(INDIRECT(ADDRESS(1,COLUMN())&amp;":"&amp;ADDRESS(ROW()-1,COLUMN())))+1,"")</f>
        <v/>
      </c>
      <c r="AF251" s="18" t="str">
        <f ca="1">IFERROR(INDEX(xl_language[name],MATCH(ROW()-1,xl_search_language8[index],0)),"")</f>
        <v/>
      </c>
      <c r="AG251" s="18"/>
      <c r="AH251" s="18"/>
      <c r="AI251" s="18"/>
      <c r="AJ251" s="18"/>
      <c r="AK251" s="18"/>
      <c r="AL251" s="18"/>
      <c r="AM251" s="18"/>
    </row>
    <row r="252" spans="1:39">
      <c r="A252" s="18">
        <f ca="1">IF(ISNUMBER(SEARCH(ps_search_adnowcategory,INDEX(xl_project_category[address],ROW()-1))),MAX(INDIRECT(ADDRESS(1,COLUMN())&amp;":"&amp;ADDRESS(ROW()-1,COLUMN())))+1,"")</f>
        <v>251</v>
      </c>
      <c r="B252" s="18" t="str">
        <f ca="1">IFERROR(INDEX(xl_project_category[address],MATCH(ROW()-1,xl_search_adnowcategory[index],0)),"")</f>
        <v>Non FMCG\Establishments\Service establishments\Technology (Services)\Telecommunication Carriers</v>
      </c>
      <c r="C252" s="18"/>
      <c r="D252" s="18">
        <f t="shared" ca="1" si="6"/>
        <v>251</v>
      </c>
      <c r="E252" s="18" t="str">
        <f ca="1">IFERROR(INDEX(nr_ad_client_name,MATCH(ROW()-1,xl_search_adnowclientname[index],0)),"")</f>
        <v>Bonomelli s.r.l</v>
      </c>
      <c r="F252" s="18"/>
      <c r="G252" s="18" t="str">
        <f t="shared" ca="1" si="7"/>
        <v/>
      </c>
      <c r="H252" s="18" t="str">
        <f ca="1">IFERROR(INDEX(nr_ad_country,MATCH(ROW()-1,xl_search_adnowcountry[index],0)),"")</f>
        <v/>
      </c>
      <c r="I252" s="18"/>
      <c r="J252" s="18"/>
      <c r="K252" s="18"/>
      <c r="L252" s="18"/>
      <c r="M252" s="18" t="str">
        <f ca="1">IF(ISNUMBER(SEARCH(ps_search_language2,INDEX(xl_language[name],ROW()-1))),MAX(INDIRECT(ADDRESS(1,COLUMN())&amp;":"&amp;ADDRESS(ROW()-1,COLUMN())))+1,"")</f>
        <v/>
      </c>
      <c r="N252" s="18" t="str">
        <f ca="1">IFERROR(INDEX(xl_language[name],MATCH(ROW()-1,xl_search_language2[index],0)),"")</f>
        <v/>
      </c>
      <c r="O252" s="18"/>
      <c r="P252" s="18" t="str">
        <f ca="1">IF(ISNUMBER(SEARCH(ps_search_language3,INDEX(xl_language[name],ROW()-1))),MAX(INDIRECT(ADDRESS(1,COLUMN())&amp;":"&amp;ADDRESS(ROW()-1,COLUMN())))+1,"")</f>
        <v/>
      </c>
      <c r="Q252" s="18" t="str">
        <f ca="1">IFERROR(INDEX(xl_language[name],MATCH(ROW()-1,xl_search_language3[index],0)),"")</f>
        <v/>
      </c>
      <c r="R252" s="18"/>
      <c r="S252" s="18" t="str">
        <f ca="1">IF(ISNUMBER(SEARCH(ps_search_language4,INDEX(xl_language[name],ROW()-1))),MAX(INDIRECT(ADDRESS(1,COLUMN())&amp;":"&amp;ADDRESS(ROW()-1,COLUMN())))+1,"")</f>
        <v/>
      </c>
      <c r="T252" s="18" t="str">
        <f ca="1">IFERROR(INDEX(xl_language[name],MATCH(ROW()-1,xl_search_language4[index],0)),"")</f>
        <v/>
      </c>
      <c r="U252" s="18"/>
      <c r="V252" s="18" t="str">
        <f ca="1">IF(ISNUMBER(SEARCH(ps_search_language5,INDEX(xl_language[name],ROW()-1))),MAX(INDIRECT(ADDRESS(1,COLUMN())&amp;":"&amp;ADDRESS(ROW()-1,COLUMN())))+1,"")</f>
        <v/>
      </c>
      <c r="W252" s="18" t="str">
        <f ca="1">IFERROR(INDEX(xl_language[name],MATCH(ROW()-1,xl_search_language5[index],0)),"")</f>
        <v/>
      </c>
      <c r="X252" s="18"/>
      <c r="Y252" s="18" t="str">
        <f ca="1">IF(ISNUMBER(SEARCH(ps_search_language6,INDEX(xl_language[name],ROW()-1))),MAX(INDIRECT(ADDRESS(1,COLUMN())&amp;":"&amp;ADDRESS(ROW()-1,COLUMN())))+1,"")</f>
        <v/>
      </c>
      <c r="Z252" s="18" t="str">
        <f ca="1">IFERROR(INDEX(xl_language[name],MATCH(ROW()-1,xl_search_language6[index],0)),"")</f>
        <v/>
      </c>
      <c r="AA252" s="18"/>
      <c r="AB252" s="18" t="str">
        <f ca="1">IF(ISNUMBER(SEARCH(ps_search_language7,INDEX(xl_language[name],ROW()-1))),MAX(INDIRECT(ADDRESS(1,COLUMN())&amp;":"&amp;ADDRESS(ROW()-1,COLUMN())))+1,"")</f>
        <v/>
      </c>
      <c r="AC252" s="18" t="str">
        <f ca="1">IFERROR(INDEX(xl_language[name],MATCH(ROW()-1,xl_search_language7[index],0)),"")</f>
        <v/>
      </c>
      <c r="AD252" s="18"/>
      <c r="AE252" s="18" t="str">
        <f ca="1">IF(ISNUMBER(SEARCH(ps_search_language8,INDEX(xl_language[name],ROW()-1))),MAX(INDIRECT(ADDRESS(1,COLUMN())&amp;":"&amp;ADDRESS(ROW()-1,COLUMN())))+1,"")</f>
        <v/>
      </c>
      <c r="AF252" s="18" t="str">
        <f ca="1">IFERROR(INDEX(xl_language[name],MATCH(ROW()-1,xl_search_language8[index],0)),"")</f>
        <v/>
      </c>
      <c r="AG252" s="18"/>
      <c r="AH252" s="18"/>
      <c r="AI252" s="18"/>
      <c r="AJ252" s="18"/>
      <c r="AK252" s="18"/>
      <c r="AL252" s="18"/>
      <c r="AM252" s="18"/>
    </row>
    <row r="253" spans="1:39">
      <c r="A253" s="18">
        <f ca="1">IF(ISNUMBER(SEARCH(ps_search_adnowcategory,INDEX(xl_project_category[address],ROW()-1))),MAX(INDIRECT(ADDRESS(1,COLUMN())&amp;":"&amp;ADDRESS(ROW()-1,COLUMN())))+1,"")</f>
        <v>252</v>
      </c>
      <c r="B253" s="18" t="str">
        <f ca="1">IFERROR(INDEX(xl_project_category[address],MATCH(ROW()-1,xl_search_adnowcategory[index],0)),"")</f>
        <v>Non FMCG\Establishments\Service establishments\Technology (Services)\Telecommunication Carriers\Broadband</v>
      </c>
      <c r="C253" s="18"/>
      <c r="D253" s="18">
        <f t="shared" ca="1" si="6"/>
        <v>252</v>
      </c>
      <c r="E253" s="18" t="str">
        <f ca="1">IFERROR(INDEX(nr_ad_client_name,MATCH(ROW()-1,xl_search_adnowclientname[index],0)),"")</f>
        <v>Boost Mobile</v>
      </c>
      <c r="F253" s="18"/>
      <c r="G253" s="18" t="str">
        <f t="shared" ca="1" si="7"/>
        <v/>
      </c>
      <c r="H253" s="18" t="str">
        <f ca="1">IFERROR(INDEX(nr_ad_country,MATCH(ROW()-1,xl_search_adnowcountry[index],0)),"")</f>
        <v/>
      </c>
      <c r="I253" s="18"/>
      <c r="J253" s="18"/>
      <c r="K253" s="18"/>
      <c r="L253" s="18"/>
      <c r="M253" s="18" t="str">
        <f ca="1">IF(ISNUMBER(SEARCH(ps_search_language2,INDEX(xl_language[name],ROW()-1))),MAX(INDIRECT(ADDRESS(1,COLUMN())&amp;":"&amp;ADDRESS(ROW()-1,COLUMN())))+1,"")</f>
        <v/>
      </c>
      <c r="N253" s="18" t="str">
        <f ca="1">IFERROR(INDEX(xl_language[name],MATCH(ROW()-1,xl_search_language2[index],0)),"")</f>
        <v/>
      </c>
      <c r="O253" s="18"/>
      <c r="P253" s="18" t="str">
        <f ca="1">IF(ISNUMBER(SEARCH(ps_search_language3,INDEX(xl_language[name],ROW()-1))),MAX(INDIRECT(ADDRESS(1,COLUMN())&amp;":"&amp;ADDRESS(ROW()-1,COLUMN())))+1,"")</f>
        <v/>
      </c>
      <c r="Q253" s="18" t="str">
        <f ca="1">IFERROR(INDEX(xl_language[name],MATCH(ROW()-1,xl_search_language3[index],0)),"")</f>
        <v/>
      </c>
      <c r="R253" s="18"/>
      <c r="S253" s="18" t="str">
        <f ca="1">IF(ISNUMBER(SEARCH(ps_search_language4,INDEX(xl_language[name],ROW()-1))),MAX(INDIRECT(ADDRESS(1,COLUMN())&amp;":"&amp;ADDRESS(ROW()-1,COLUMN())))+1,"")</f>
        <v/>
      </c>
      <c r="T253" s="18" t="str">
        <f ca="1">IFERROR(INDEX(xl_language[name],MATCH(ROW()-1,xl_search_language4[index],0)),"")</f>
        <v/>
      </c>
      <c r="U253" s="18"/>
      <c r="V253" s="18" t="str">
        <f ca="1">IF(ISNUMBER(SEARCH(ps_search_language5,INDEX(xl_language[name],ROW()-1))),MAX(INDIRECT(ADDRESS(1,COLUMN())&amp;":"&amp;ADDRESS(ROW()-1,COLUMN())))+1,"")</f>
        <v/>
      </c>
      <c r="W253" s="18" t="str">
        <f ca="1">IFERROR(INDEX(xl_language[name],MATCH(ROW()-1,xl_search_language5[index],0)),"")</f>
        <v/>
      </c>
      <c r="X253" s="18"/>
      <c r="Y253" s="18" t="str">
        <f ca="1">IF(ISNUMBER(SEARCH(ps_search_language6,INDEX(xl_language[name],ROW()-1))),MAX(INDIRECT(ADDRESS(1,COLUMN())&amp;":"&amp;ADDRESS(ROW()-1,COLUMN())))+1,"")</f>
        <v/>
      </c>
      <c r="Z253" s="18" t="str">
        <f ca="1">IFERROR(INDEX(xl_language[name],MATCH(ROW()-1,xl_search_language6[index],0)),"")</f>
        <v/>
      </c>
      <c r="AA253" s="18"/>
      <c r="AB253" s="18" t="str">
        <f ca="1">IF(ISNUMBER(SEARCH(ps_search_language7,INDEX(xl_language[name],ROW()-1))),MAX(INDIRECT(ADDRESS(1,COLUMN())&amp;":"&amp;ADDRESS(ROW()-1,COLUMN())))+1,"")</f>
        <v/>
      </c>
      <c r="AC253" s="18" t="str">
        <f ca="1">IFERROR(INDEX(xl_language[name],MATCH(ROW()-1,xl_search_language7[index],0)),"")</f>
        <v/>
      </c>
      <c r="AD253" s="18"/>
      <c r="AE253" s="18" t="str">
        <f ca="1">IF(ISNUMBER(SEARCH(ps_search_language8,INDEX(xl_language[name],ROW()-1))),MAX(INDIRECT(ADDRESS(1,COLUMN())&amp;":"&amp;ADDRESS(ROW()-1,COLUMN())))+1,"")</f>
        <v/>
      </c>
      <c r="AF253" s="18" t="str">
        <f ca="1">IFERROR(INDEX(xl_language[name],MATCH(ROW()-1,xl_search_language8[index],0)),"")</f>
        <v/>
      </c>
      <c r="AG253" s="18"/>
      <c r="AH253" s="18"/>
      <c r="AI253" s="18"/>
      <c r="AJ253" s="18"/>
      <c r="AK253" s="18"/>
      <c r="AL253" s="18"/>
      <c r="AM253" s="18"/>
    </row>
    <row r="254" spans="1:39">
      <c r="A254" s="18">
        <f ca="1">IF(ISNUMBER(SEARCH(ps_search_adnowcategory,INDEX(xl_project_category[address],ROW()-1))),MAX(INDIRECT(ADDRESS(1,COLUMN())&amp;":"&amp;ADDRESS(ROW()-1,COLUMN())))+1,"")</f>
        <v>253</v>
      </c>
      <c r="B254" s="18" t="str">
        <f ca="1">IFERROR(INDEX(xl_project_category[address],MATCH(ROW()-1,xl_search_adnowcategory[index],0)),"")</f>
        <v>Non FMCG\Establishments\Service establishments\Technology (Services)\Telecommunication Carriers\Bundled Offerings</v>
      </c>
      <c r="C254" s="18"/>
      <c r="D254" s="18">
        <f t="shared" ca="1" si="6"/>
        <v>253</v>
      </c>
      <c r="E254" s="18" t="str">
        <f ca="1">IFERROR(INDEX(nr_ad_client_name,MATCH(ROW()-1,xl_search_adnowclientname[index],0)),"")</f>
        <v>Boots Co Plc (Holding Co)</v>
      </c>
      <c r="F254" s="18"/>
      <c r="G254" s="18" t="str">
        <f t="shared" ca="1" si="7"/>
        <v/>
      </c>
      <c r="H254" s="18" t="str">
        <f ca="1">IFERROR(INDEX(nr_ad_country,MATCH(ROW()-1,xl_search_adnowcountry[index],0)),"")</f>
        <v/>
      </c>
      <c r="I254" s="18"/>
      <c r="J254" s="18"/>
      <c r="K254" s="18"/>
      <c r="L254" s="18"/>
      <c r="M254" s="18" t="str">
        <f ca="1">IF(ISNUMBER(SEARCH(ps_search_language2,INDEX(xl_language[name],ROW()-1))),MAX(INDIRECT(ADDRESS(1,COLUMN())&amp;":"&amp;ADDRESS(ROW()-1,COLUMN())))+1,"")</f>
        <v/>
      </c>
      <c r="N254" s="18" t="str">
        <f ca="1">IFERROR(INDEX(xl_language[name],MATCH(ROW()-1,xl_search_language2[index],0)),"")</f>
        <v/>
      </c>
      <c r="O254" s="18"/>
      <c r="P254" s="18" t="str">
        <f ca="1">IF(ISNUMBER(SEARCH(ps_search_language3,INDEX(xl_language[name],ROW()-1))),MAX(INDIRECT(ADDRESS(1,COLUMN())&amp;":"&amp;ADDRESS(ROW()-1,COLUMN())))+1,"")</f>
        <v/>
      </c>
      <c r="Q254" s="18" t="str">
        <f ca="1">IFERROR(INDEX(xl_language[name],MATCH(ROW()-1,xl_search_language3[index],0)),"")</f>
        <v/>
      </c>
      <c r="R254" s="18"/>
      <c r="S254" s="18" t="str">
        <f ca="1">IF(ISNUMBER(SEARCH(ps_search_language4,INDEX(xl_language[name],ROW()-1))),MAX(INDIRECT(ADDRESS(1,COLUMN())&amp;":"&amp;ADDRESS(ROW()-1,COLUMN())))+1,"")</f>
        <v/>
      </c>
      <c r="T254" s="18" t="str">
        <f ca="1">IFERROR(INDEX(xl_language[name],MATCH(ROW()-1,xl_search_language4[index],0)),"")</f>
        <v/>
      </c>
      <c r="U254" s="18"/>
      <c r="V254" s="18" t="str">
        <f ca="1">IF(ISNUMBER(SEARCH(ps_search_language5,INDEX(xl_language[name],ROW()-1))),MAX(INDIRECT(ADDRESS(1,COLUMN())&amp;":"&amp;ADDRESS(ROW()-1,COLUMN())))+1,"")</f>
        <v/>
      </c>
      <c r="W254" s="18" t="str">
        <f ca="1">IFERROR(INDEX(xl_language[name],MATCH(ROW()-1,xl_search_language5[index],0)),"")</f>
        <v/>
      </c>
      <c r="X254" s="18"/>
      <c r="Y254" s="18" t="str">
        <f ca="1">IF(ISNUMBER(SEARCH(ps_search_language6,INDEX(xl_language[name],ROW()-1))),MAX(INDIRECT(ADDRESS(1,COLUMN())&amp;":"&amp;ADDRESS(ROW()-1,COLUMN())))+1,"")</f>
        <v/>
      </c>
      <c r="Z254" s="18" t="str">
        <f ca="1">IFERROR(INDEX(xl_language[name],MATCH(ROW()-1,xl_search_language6[index],0)),"")</f>
        <v/>
      </c>
      <c r="AA254" s="18"/>
      <c r="AB254" s="18" t="str">
        <f ca="1">IF(ISNUMBER(SEARCH(ps_search_language7,INDEX(xl_language[name],ROW()-1))),MAX(INDIRECT(ADDRESS(1,COLUMN())&amp;":"&amp;ADDRESS(ROW()-1,COLUMN())))+1,"")</f>
        <v/>
      </c>
      <c r="AC254" s="18" t="str">
        <f ca="1">IFERROR(INDEX(xl_language[name],MATCH(ROW()-1,xl_search_language7[index],0)),"")</f>
        <v/>
      </c>
      <c r="AD254" s="18"/>
      <c r="AE254" s="18" t="str">
        <f ca="1">IF(ISNUMBER(SEARCH(ps_search_language8,INDEX(xl_language[name],ROW()-1))),MAX(INDIRECT(ADDRESS(1,COLUMN())&amp;":"&amp;ADDRESS(ROW()-1,COLUMN())))+1,"")</f>
        <v/>
      </c>
      <c r="AF254" s="18" t="str">
        <f ca="1">IFERROR(INDEX(xl_language[name],MATCH(ROW()-1,xl_search_language8[index],0)),"")</f>
        <v/>
      </c>
      <c r="AG254" s="18"/>
      <c r="AH254" s="18"/>
      <c r="AI254" s="18"/>
      <c r="AJ254" s="18"/>
      <c r="AK254" s="18"/>
      <c r="AL254" s="18"/>
      <c r="AM254" s="18"/>
    </row>
    <row r="255" spans="1:39">
      <c r="A255" s="18">
        <f ca="1">IF(ISNUMBER(SEARCH(ps_search_adnowcategory,INDEX(xl_project_category[address],ROW()-1))),MAX(INDIRECT(ADDRESS(1,COLUMN())&amp;":"&amp;ADDRESS(ROW()-1,COLUMN())))+1,"")</f>
        <v>254</v>
      </c>
      <c r="B255" s="18" t="str">
        <f ca="1">IFERROR(INDEX(xl_project_category[address],MATCH(ROW()-1,xl_search_adnowcategory[index],0)),"")</f>
        <v>Non FMCG\Establishments\Service establishments\Technology (Services)\Telecommunication Carriers\Cell/Mobile Phone Network</v>
      </c>
      <c r="C255" s="18"/>
      <c r="D255" s="18">
        <f t="shared" ca="1" si="6"/>
        <v>254</v>
      </c>
      <c r="E255" s="18" t="str">
        <f ca="1">IFERROR(INDEX(nr_ad_client_name,MATCH(ROW()-1,xl_search_adnowclientname[index],0)),"")</f>
        <v>Bord Bia</v>
      </c>
      <c r="F255" s="18"/>
      <c r="G255" s="18" t="str">
        <f t="shared" ca="1" si="7"/>
        <v/>
      </c>
      <c r="H255" s="18" t="str">
        <f ca="1">IFERROR(INDEX(nr_ad_country,MATCH(ROW()-1,xl_search_adnowcountry[index],0)),"")</f>
        <v/>
      </c>
      <c r="I255" s="18"/>
      <c r="J255" s="18"/>
      <c r="K255" s="18"/>
      <c r="L255" s="18"/>
      <c r="M255" s="18" t="str">
        <f ca="1">IF(ISNUMBER(SEARCH(ps_search_language2,INDEX(xl_language[name],ROW()-1))),MAX(INDIRECT(ADDRESS(1,COLUMN())&amp;":"&amp;ADDRESS(ROW()-1,COLUMN())))+1,"")</f>
        <v/>
      </c>
      <c r="N255" s="18" t="str">
        <f ca="1">IFERROR(INDEX(xl_language[name],MATCH(ROW()-1,xl_search_language2[index],0)),"")</f>
        <v/>
      </c>
      <c r="O255" s="18"/>
      <c r="P255" s="18" t="str">
        <f ca="1">IF(ISNUMBER(SEARCH(ps_search_language3,INDEX(xl_language[name],ROW()-1))),MAX(INDIRECT(ADDRESS(1,COLUMN())&amp;":"&amp;ADDRESS(ROW()-1,COLUMN())))+1,"")</f>
        <v/>
      </c>
      <c r="Q255" s="18" t="str">
        <f ca="1">IFERROR(INDEX(xl_language[name],MATCH(ROW()-1,xl_search_language3[index],0)),"")</f>
        <v/>
      </c>
      <c r="R255" s="18"/>
      <c r="S255" s="18" t="str">
        <f ca="1">IF(ISNUMBER(SEARCH(ps_search_language4,INDEX(xl_language[name],ROW()-1))),MAX(INDIRECT(ADDRESS(1,COLUMN())&amp;":"&amp;ADDRESS(ROW()-1,COLUMN())))+1,"")</f>
        <v/>
      </c>
      <c r="T255" s="18" t="str">
        <f ca="1">IFERROR(INDEX(xl_language[name],MATCH(ROW()-1,xl_search_language4[index],0)),"")</f>
        <v/>
      </c>
      <c r="U255" s="18"/>
      <c r="V255" s="18" t="str">
        <f ca="1">IF(ISNUMBER(SEARCH(ps_search_language5,INDEX(xl_language[name],ROW()-1))),MAX(INDIRECT(ADDRESS(1,COLUMN())&amp;":"&amp;ADDRESS(ROW()-1,COLUMN())))+1,"")</f>
        <v/>
      </c>
      <c r="W255" s="18" t="str">
        <f ca="1">IFERROR(INDEX(xl_language[name],MATCH(ROW()-1,xl_search_language5[index],0)),"")</f>
        <v/>
      </c>
      <c r="X255" s="18"/>
      <c r="Y255" s="18" t="str">
        <f ca="1">IF(ISNUMBER(SEARCH(ps_search_language6,INDEX(xl_language[name],ROW()-1))),MAX(INDIRECT(ADDRESS(1,COLUMN())&amp;":"&amp;ADDRESS(ROW()-1,COLUMN())))+1,"")</f>
        <v/>
      </c>
      <c r="Z255" s="18" t="str">
        <f ca="1">IFERROR(INDEX(xl_language[name],MATCH(ROW()-1,xl_search_language6[index],0)),"")</f>
        <v/>
      </c>
      <c r="AA255" s="18"/>
      <c r="AB255" s="18" t="str">
        <f ca="1">IF(ISNUMBER(SEARCH(ps_search_language7,INDEX(xl_language[name],ROW()-1))),MAX(INDIRECT(ADDRESS(1,COLUMN())&amp;":"&amp;ADDRESS(ROW()-1,COLUMN())))+1,"")</f>
        <v/>
      </c>
      <c r="AC255" s="18" t="str">
        <f ca="1">IFERROR(INDEX(xl_language[name],MATCH(ROW()-1,xl_search_language7[index],0)),"")</f>
        <v/>
      </c>
      <c r="AD255" s="18"/>
      <c r="AE255" s="18" t="str">
        <f ca="1">IF(ISNUMBER(SEARCH(ps_search_language8,INDEX(xl_language[name],ROW()-1))),MAX(INDIRECT(ADDRESS(1,COLUMN())&amp;":"&amp;ADDRESS(ROW()-1,COLUMN())))+1,"")</f>
        <v/>
      </c>
      <c r="AF255" s="18" t="str">
        <f ca="1">IFERROR(INDEX(xl_language[name],MATCH(ROW()-1,xl_search_language8[index],0)),"")</f>
        <v/>
      </c>
      <c r="AG255" s="18"/>
      <c r="AH255" s="18"/>
      <c r="AI255" s="18"/>
      <c r="AJ255" s="18"/>
      <c r="AK255" s="18"/>
      <c r="AL255" s="18"/>
      <c r="AM255" s="18"/>
    </row>
    <row r="256" spans="1:39">
      <c r="A256" s="18">
        <f ca="1">IF(ISNUMBER(SEARCH(ps_search_adnowcategory,INDEX(xl_project_category[address],ROW()-1))),MAX(INDIRECT(ADDRESS(1,COLUMN())&amp;":"&amp;ADDRESS(ROW()-1,COLUMN())))+1,"")</f>
        <v>255</v>
      </c>
      <c r="B256" s="18" t="str">
        <f ca="1">IFERROR(INDEX(xl_project_category[address],MATCH(ROW()-1,xl_search_adnowcategory[index],0)),"")</f>
        <v>Non FMCG\Establishments\Service establishments\Technology (Services)\Telecommunication Carriers\Landline network</v>
      </c>
      <c r="C256" s="18"/>
      <c r="D256" s="18">
        <f t="shared" ca="1" si="6"/>
        <v>255</v>
      </c>
      <c r="E256" s="18" t="str">
        <f ca="1">IFERROR(INDEX(nr_ad_client_name,MATCH(ROW()-1,xl_search_adnowclientname[index],0)),"")</f>
        <v>Borders Perrin Norrander</v>
      </c>
      <c r="F256" s="18"/>
      <c r="G256" s="18" t="str">
        <f t="shared" ca="1" si="7"/>
        <v/>
      </c>
      <c r="H256" s="18" t="str">
        <f ca="1">IFERROR(INDEX(nr_ad_country,MATCH(ROW()-1,xl_search_adnowcountry[index],0)),"")</f>
        <v/>
      </c>
      <c r="I256" s="18"/>
      <c r="J256" s="18"/>
      <c r="K256" s="18"/>
      <c r="L256" s="18"/>
      <c r="M256" s="18" t="str">
        <f ca="1">IF(ISNUMBER(SEARCH(ps_search_language2,INDEX(xl_language[name],ROW()-1))),MAX(INDIRECT(ADDRESS(1,COLUMN())&amp;":"&amp;ADDRESS(ROW()-1,COLUMN())))+1,"")</f>
        <v/>
      </c>
      <c r="N256" s="18" t="str">
        <f ca="1">IFERROR(INDEX(xl_language[name],MATCH(ROW()-1,xl_search_language2[index],0)),"")</f>
        <v/>
      </c>
      <c r="O256" s="18"/>
      <c r="P256" s="18" t="str">
        <f ca="1">IF(ISNUMBER(SEARCH(ps_search_language3,INDEX(xl_language[name],ROW()-1))),MAX(INDIRECT(ADDRESS(1,COLUMN())&amp;":"&amp;ADDRESS(ROW()-1,COLUMN())))+1,"")</f>
        <v/>
      </c>
      <c r="Q256" s="18" t="str">
        <f ca="1">IFERROR(INDEX(xl_language[name],MATCH(ROW()-1,xl_search_language3[index],0)),"")</f>
        <v/>
      </c>
      <c r="R256" s="18"/>
      <c r="S256" s="18" t="str">
        <f ca="1">IF(ISNUMBER(SEARCH(ps_search_language4,INDEX(xl_language[name],ROW()-1))),MAX(INDIRECT(ADDRESS(1,COLUMN())&amp;":"&amp;ADDRESS(ROW()-1,COLUMN())))+1,"")</f>
        <v/>
      </c>
      <c r="T256" s="18" t="str">
        <f ca="1">IFERROR(INDEX(xl_language[name],MATCH(ROW()-1,xl_search_language4[index],0)),"")</f>
        <v/>
      </c>
      <c r="U256" s="18"/>
      <c r="V256" s="18" t="str">
        <f ca="1">IF(ISNUMBER(SEARCH(ps_search_language5,INDEX(xl_language[name],ROW()-1))),MAX(INDIRECT(ADDRESS(1,COLUMN())&amp;":"&amp;ADDRESS(ROW()-1,COLUMN())))+1,"")</f>
        <v/>
      </c>
      <c r="W256" s="18" t="str">
        <f ca="1">IFERROR(INDEX(xl_language[name],MATCH(ROW()-1,xl_search_language5[index],0)),"")</f>
        <v/>
      </c>
      <c r="X256" s="18"/>
      <c r="Y256" s="18" t="str">
        <f ca="1">IF(ISNUMBER(SEARCH(ps_search_language6,INDEX(xl_language[name],ROW()-1))),MAX(INDIRECT(ADDRESS(1,COLUMN())&amp;":"&amp;ADDRESS(ROW()-1,COLUMN())))+1,"")</f>
        <v/>
      </c>
      <c r="Z256" s="18" t="str">
        <f ca="1">IFERROR(INDEX(xl_language[name],MATCH(ROW()-1,xl_search_language6[index],0)),"")</f>
        <v/>
      </c>
      <c r="AA256" s="18"/>
      <c r="AB256" s="18" t="str">
        <f ca="1">IF(ISNUMBER(SEARCH(ps_search_language7,INDEX(xl_language[name],ROW()-1))),MAX(INDIRECT(ADDRESS(1,COLUMN())&amp;":"&amp;ADDRESS(ROW()-1,COLUMN())))+1,"")</f>
        <v/>
      </c>
      <c r="AC256" s="18" t="str">
        <f ca="1">IFERROR(INDEX(xl_language[name],MATCH(ROW()-1,xl_search_language7[index],0)),"")</f>
        <v/>
      </c>
      <c r="AD256" s="18"/>
      <c r="AE256" s="18" t="str">
        <f ca="1">IF(ISNUMBER(SEARCH(ps_search_language8,INDEX(xl_language[name],ROW()-1))),MAX(INDIRECT(ADDRESS(1,COLUMN())&amp;":"&amp;ADDRESS(ROW()-1,COLUMN())))+1,"")</f>
        <v/>
      </c>
      <c r="AF256" s="18" t="str">
        <f ca="1">IFERROR(INDEX(xl_language[name],MATCH(ROW()-1,xl_search_language8[index],0)),"")</f>
        <v/>
      </c>
      <c r="AG256" s="18"/>
      <c r="AH256" s="18"/>
      <c r="AI256" s="18"/>
      <c r="AJ256" s="18"/>
      <c r="AK256" s="18"/>
      <c r="AL256" s="18"/>
      <c r="AM256" s="18"/>
    </row>
    <row r="257" spans="1:39">
      <c r="A257" s="18">
        <f ca="1">IF(ISNUMBER(SEARCH(ps_search_adnowcategory,INDEX(xl_project_category[address],ROW()-1))),MAX(INDIRECT(ADDRESS(1,COLUMN())&amp;":"&amp;ADDRESS(ROW()-1,COLUMN())))+1,"")</f>
        <v>256</v>
      </c>
      <c r="B257" s="18" t="str">
        <f ca="1">IFERROR(INDEX(xl_project_category[address],MATCH(ROW()-1,xl_search_adnowcategory[index],0)),"")</f>
        <v>Non FMCG\Establishments\Service establishments\Technology (Services)\Telecommunication Carriers\Other Telecommunications</v>
      </c>
      <c r="C257" s="18"/>
      <c r="D257" s="18">
        <f t="shared" ca="1" si="6"/>
        <v>256</v>
      </c>
      <c r="E257" s="18" t="str">
        <f ca="1">IFERROR(INDEX(nr_ad_client_name,MATCH(ROW()-1,xl_search_adnowclientname[index],0)),"")</f>
        <v>BOSE</v>
      </c>
      <c r="F257" s="18"/>
      <c r="G257" s="18" t="str">
        <f t="shared" ca="1" si="7"/>
        <v/>
      </c>
      <c r="H257" s="18" t="str">
        <f ca="1">IFERROR(INDEX(nr_ad_country,MATCH(ROW()-1,xl_search_adnowcountry[index],0)),"")</f>
        <v/>
      </c>
      <c r="I257" s="18"/>
      <c r="J257" s="18"/>
      <c r="K257" s="18"/>
      <c r="L257" s="18"/>
      <c r="M257" s="18" t="str">
        <f ca="1">IF(ISNUMBER(SEARCH(ps_search_language2,INDEX(xl_language[name],ROW()-1))),MAX(INDIRECT(ADDRESS(1,COLUMN())&amp;":"&amp;ADDRESS(ROW()-1,COLUMN())))+1,"")</f>
        <v/>
      </c>
      <c r="N257" s="18" t="str">
        <f ca="1">IFERROR(INDEX(xl_language[name],MATCH(ROW()-1,xl_search_language2[index],0)),"")</f>
        <v/>
      </c>
      <c r="O257" s="18"/>
      <c r="P257" s="18" t="str">
        <f ca="1">IF(ISNUMBER(SEARCH(ps_search_language3,INDEX(xl_language[name],ROW()-1))),MAX(INDIRECT(ADDRESS(1,COLUMN())&amp;":"&amp;ADDRESS(ROW()-1,COLUMN())))+1,"")</f>
        <v/>
      </c>
      <c r="Q257" s="18" t="str">
        <f ca="1">IFERROR(INDEX(xl_language[name],MATCH(ROW()-1,xl_search_language3[index],0)),"")</f>
        <v/>
      </c>
      <c r="R257" s="18"/>
      <c r="S257" s="18" t="str">
        <f ca="1">IF(ISNUMBER(SEARCH(ps_search_language4,INDEX(xl_language[name],ROW()-1))),MAX(INDIRECT(ADDRESS(1,COLUMN())&amp;":"&amp;ADDRESS(ROW()-1,COLUMN())))+1,"")</f>
        <v/>
      </c>
      <c r="T257" s="18" t="str">
        <f ca="1">IFERROR(INDEX(xl_language[name],MATCH(ROW()-1,xl_search_language4[index],0)),"")</f>
        <v/>
      </c>
      <c r="U257" s="18"/>
      <c r="V257" s="18" t="str">
        <f ca="1">IF(ISNUMBER(SEARCH(ps_search_language5,INDEX(xl_language[name],ROW()-1))),MAX(INDIRECT(ADDRESS(1,COLUMN())&amp;":"&amp;ADDRESS(ROW()-1,COLUMN())))+1,"")</f>
        <v/>
      </c>
      <c r="W257" s="18" t="str">
        <f ca="1">IFERROR(INDEX(xl_language[name],MATCH(ROW()-1,xl_search_language5[index],0)),"")</f>
        <v/>
      </c>
      <c r="X257" s="18"/>
      <c r="Y257" s="18" t="str">
        <f ca="1">IF(ISNUMBER(SEARCH(ps_search_language6,INDEX(xl_language[name],ROW()-1))),MAX(INDIRECT(ADDRESS(1,COLUMN())&amp;":"&amp;ADDRESS(ROW()-1,COLUMN())))+1,"")</f>
        <v/>
      </c>
      <c r="Z257" s="18" t="str">
        <f ca="1">IFERROR(INDEX(xl_language[name],MATCH(ROW()-1,xl_search_language6[index],0)),"")</f>
        <v/>
      </c>
      <c r="AA257" s="18"/>
      <c r="AB257" s="18" t="str">
        <f ca="1">IF(ISNUMBER(SEARCH(ps_search_language7,INDEX(xl_language[name],ROW()-1))),MAX(INDIRECT(ADDRESS(1,COLUMN())&amp;":"&amp;ADDRESS(ROW()-1,COLUMN())))+1,"")</f>
        <v/>
      </c>
      <c r="AC257" s="18" t="str">
        <f ca="1">IFERROR(INDEX(xl_language[name],MATCH(ROW()-1,xl_search_language7[index],0)),"")</f>
        <v/>
      </c>
      <c r="AD257" s="18"/>
      <c r="AE257" s="18" t="str">
        <f ca="1">IF(ISNUMBER(SEARCH(ps_search_language8,INDEX(xl_language[name],ROW()-1))),MAX(INDIRECT(ADDRESS(1,COLUMN())&amp;":"&amp;ADDRESS(ROW()-1,COLUMN())))+1,"")</f>
        <v/>
      </c>
      <c r="AF257" s="18" t="str">
        <f ca="1">IFERROR(INDEX(xl_language[name],MATCH(ROW()-1,xl_search_language8[index],0)),"")</f>
        <v/>
      </c>
      <c r="AG257" s="18"/>
      <c r="AH257" s="18"/>
      <c r="AI257" s="18"/>
      <c r="AJ257" s="18"/>
      <c r="AK257" s="18"/>
      <c r="AL257" s="18"/>
      <c r="AM257" s="18"/>
    </row>
    <row r="258" spans="1:39">
      <c r="A258" s="18">
        <f ca="1">IF(ISNUMBER(SEARCH(ps_search_adnowcategory,INDEX(xl_project_category[address],ROW()-1))),MAX(INDIRECT(ADDRESS(1,COLUMN())&amp;":"&amp;ADDRESS(ROW()-1,COLUMN())))+1,"")</f>
        <v>257</v>
      </c>
      <c r="B258" s="18" t="str">
        <f ca="1">IFERROR(INDEX(xl_project_category[address],MATCH(ROW()-1,xl_search_adnowcategory[index],0)),"")</f>
        <v>Non FMCG\Establishments\Service establishments\Technology (Services)\Telecommunication Carriers\TV Network Carriers</v>
      </c>
      <c r="C258" s="18"/>
      <c r="D258" s="18">
        <f t="shared" ref="D258:D321" ca="1" si="8">IF(ISNUMBER(SEARCH(ps_search_adnowclientname,INDEX(nr_ad_client_name,ROW()-1))),MAX(INDIRECT(ADDRESS(1,COLUMN())&amp;":"&amp;ADDRESS(ROW()-1,COLUMN())))+1,"")</f>
        <v>257</v>
      </c>
      <c r="E258" s="18" t="str">
        <f ca="1">IFERROR(INDEX(nr_ad_client_name,MATCH(ROW()-1,xl_search_adnowclientname[index],0)),"")</f>
        <v>Bos S.A.</v>
      </c>
      <c r="F258" s="18"/>
      <c r="G258" s="18" t="str">
        <f t="shared" ref="G258:G301" ca="1" si="9">IF(ISNUMBER(SEARCH(ps_search_adnowcountry,INDEX(nr_ad_country,ROW()-1))),MAX(INDIRECT(ADDRESS(1,COLUMN())&amp;":"&amp;ADDRESS(ROW()-1,COLUMN())))+1,"")</f>
        <v/>
      </c>
      <c r="H258" s="18" t="str">
        <f ca="1">IFERROR(INDEX(nr_ad_country,MATCH(ROW()-1,xl_search_adnowcountry[index],0)),"")</f>
        <v/>
      </c>
      <c r="I258" s="18"/>
      <c r="J258" s="18"/>
      <c r="K258" s="18"/>
      <c r="L258" s="18"/>
      <c r="M258" s="18" t="str">
        <f ca="1">IF(ISNUMBER(SEARCH(ps_search_language2,INDEX(xl_language[name],ROW()-1))),MAX(INDIRECT(ADDRESS(1,COLUMN())&amp;":"&amp;ADDRESS(ROW()-1,COLUMN())))+1,"")</f>
        <v/>
      </c>
      <c r="N258" s="18" t="str">
        <f ca="1">IFERROR(INDEX(xl_language[name],MATCH(ROW()-1,xl_search_language2[index],0)),"")</f>
        <v/>
      </c>
      <c r="O258" s="18"/>
      <c r="P258" s="18" t="str">
        <f ca="1">IF(ISNUMBER(SEARCH(ps_search_language3,INDEX(xl_language[name],ROW()-1))),MAX(INDIRECT(ADDRESS(1,COLUMN())&amp;":"&amp;ADDRESS(ROW()-1,COLUMN())))+1,"")</f>
        <v/>
      </c>
      <c r="Q258" s="18" t="str">
        <f ca="1">IFERROR(INDEX(xl_language[name],MATCH(ROW()-1,xl_search_language3[index],0)),"")</f>
        <v/>
      </c>
      <c r="R258" s="18"/>
      <c r="S258" s="18" t="str">
        <f ca="1">IF(ISNUMBER(SEARCH(ps_search_language4,INDEX(xl_language[name],ROW()-1))),MAX(INDIRECT(ADDRESS(1,COLUMN())&amp;":"&amp;ADDRESS(ROW()-1,COLUMN())))+1,"")</f>
        <v/>
      </c>
      <c r="T258" s="18" t="str">
        <f ca="1">IFERROR(INDEX(xl_language[name],MATCH(ROW()-1,xl_search_language4[index],0)),"")</f>
        <v/>
      </c>
      <c r="U258" s="18"/>
      <c r="V258" s="18" t="str">
        <f ca="1">IF(ISNUMBER(SEARCH(ps_search_language5,INDEX(xl_language[name],ROW()-1))),MAX(INDIRECT(ADDRESS(1,COLUMN())&amp;":"&amp;ADDRESS(ROW()-1,COLUMN())))+1,"")</f>
        <v/>
      </c>
      <c r="W258" s="18" t="str">
        <f ca="1">IFERROR(INDEX(xl_language[name],MATCH(ROW()-1,xl_search_language5[index],0)),"")</f>
        <v/>
      </c>
      <c r="X258" s="18"/>
      <c r="Y258" s="18" t="str">
        <f ca="1">IF(ISNUMBER(SEARCH(ps_search_language6,INDEX(xl_language[name],ROW()-1))),MAX(INDIRECT(ADDRESS(1,COLUMN())&amp;":"&amp;ADDRESS(ROW()-1,COLUMN())))+1,"")</f>
        <v/>
      </c>
      <c r="Z258" s="18" t="str">
        <f ca="1">IFERROR(INDEX(xl_language[name],MATCH(ROW()-1,xl_search_language6[index],0)),"")</f>
        <v/>
      </c>
      <c r="AA258" s="18"/>
      <c r="AB258" s="18" t="str">
        <f ca="1">IF(ISNUMBER(SEARCH(ps_search_language7,INDEX(xl_language[name],ROW()-1))),MAX(INDIRECT(ADDRESS(1,COLUMN())&amp;":"&amp;ADDRESS(ROW()-1,COLUMN())))+1,"")</f>
        <v/>
      </c>
      <c r="AC258" s="18" t="str">
        <f ca="1">IFERROR(INDEX(xl_language[name],MATCH(ROW()-1,xl_search_language7[index],0)),"")</f>
        <v/>
      </c>
      <c r="AD258" s="18"/>
      <c r="AE258" s="18" t="str">
        <f ca="1">IF(ISNUMBER(SEARCH(ps_search_language8,INDEX(xl_language[name],ROW()-1))),MAX(INDIRECT(ADDRESS(1,COLUMN())&amp;":"&amp;ADDRESS(ROW()-1,COLUMN())))+1,"")</f>
        <v/>
      </c>
      <c r="AF258" s="18" t="str">
        <f ca="1">IFERROR(INDEX(xl_language[name],MATCH(ROW()-1,xl_search_language8[index],0)),"")</f>
        <v/>
      </c>
      <c r="AG258" s="18"/>
      <c r="AH258" s="18"/>
      <c r="AI258" s="18"/>
      <c r="AJ258" s="18"/>
      <c r="AK258" s="18"/>
      <c r="AL258" s="18"/>
      <c r="AM258" s="18"/>
    </row>
    <row r="259" spans="1:39">
      <c r="A259" s="18">
        <f ca="1">IF(ISNUMBER(SEARCH(ps_search_adnowcategory,INDEX(xl_project_category[address],ROW()-1))),MAX(INDIRECT(ADDRESS(1,COLUMN())&amp;":"&amp;ADDRESS(ROW()-1,COLUMN())))+1,"")</f>
        <v>258</v>
      </c>
      <c r="B259" s="18" t="str">
        <f ca="1">IFERROR(INDEX(xl_project_category[address],MATCH(ROW()-1,xl_search_adnowcategory[index],0)),"")</f>
        <v>Non FMCG\Establishments\Service establishments\Technology (Services)\Web Portals</v>
      </c>
      <c r="C259" s="18"/>
      <c r="D259" s="18">
        <f t="shared" ca="1" si="8"/>
        <v>258</v>
      </c>
      <c r="E259" s="18" t="str">
        <f ca="1">IFERROR(INDEX(nr_ad_client_name,MATCH(ROW()-1,xl_search_adnowclientname[index],0)),"")</f>
        <v>Boston Beer</v>
      </c>
      <c r="F259" s="18"/>
      <c r="G259" s="18" t="str">
        <f t="shared" ca="1" si="9"/>
        <v/>
      </c>
      <c r="H259" s="18" t="str">
        <f ca="1">IFERROR(INDEX(nr_ad_country,MATCH(ROW()-1,xl_search_adnowcountry[index],0)),"")</f>
        <v/>
      </c>
      <c r="I259" s="18"/>
      <c r="J259" s="18"/>
      <c r="K259" s="18"/>
      <c r="L259" s="18"/>
      <c r="M259" s="18" t="str">
        <f ca="1">IF(ISNUMBER(SEARCH(ps_search_language2,INDEX(xl_language[name],ROW()-1))),MAX(INDIRECT(ADDRESS(1,COLUMN())&amp;":"&amp;ADDRESS(ROW()-1,COLUMN())))+1,"")</f>
        <v/>
      </c>
      <c r="N259" s="18" t="str">
        <f ca="1">IFERROR(INDEX(xl_language[name],MATCH(ROW()-1,xl_search_language2[index],0)),"")</f>
        <v/>
      </c>
      <c r="O259" s="18"/>
      <c r="P259" s="18" t="str">
        <f ca="1">IF(ISNUMBER(SEARCH(ps_search_language3,INDEX(xl_language[name],ROW()-1))),MAX(INDIRECT(ADDRESS(1,COLUMN())&amp;":"&amp;ADDRESS(ROW()-1,COLUMN())))+1,"")</f>
        <v/>
      </c>
      <c r="Q259" s="18" t="str">
        <f ca="1">IFERROR(INDEX(xl_language[name],MATCH(ROW()-1,xl_search_language3[index],0)),"")</f>
        <v/>
      </c>
      <c r="R259" s="18"/>
      <c r="S259" s="18" t="str">
        <f ca="1">IF(ISNUMBER(SEARCH(ps_search_language4,INDEX(xl_language[name],ROW()-1))),MAX(INDIRECT(ADDRESS(1,COLUMN())&amp;":"&amp;ADDRESS(ROW()-1,COLUMN())))+1,"")</f>
        <v/>
      </c>
      <c r="T259" s="18" t="str">
        <f ca="1">IFERROR(INDEX(xl_language[name],MATCH(ROW()-1,xl_search_language4[index],0)),"")</f>
        <v/>
      </c>
      <c r="U259" s="18"/>
      <c r="V259" s="18" t="str">
        <f ca="1">IF(ISNUMBER(SEARCH(ps_search_language5,INDEX(xl_language[name],ROW()-1))),MAX(INDIRECT(ADDRESS(1,COLUMN())&amp;":"&amp;ADDRESS(ROW()-1,COLUMN())))+1,"")</f>
        <v/>
      </c>
      <c r="W259" s="18" t="str">
        <f ca="1">IFERROR(INDEX(xl_language[name],MATCH(ROW()-1,xl_search_language5[index],0)),"")</f>
        <v/>
      </c>
      <c r="X259" s="18"/>
      <c r="Y259" s="18" t="str">
        <f ca="1">IF(ISNUMBER(SEARCH(ps_search_language6,INDEX(xl_language[name],ROW()-1))),MAX(INDIRECT(ADDRESS(1,COLUMN())&amp;":"&amp;ADDRESS(ROW()-1,COLUMN())))+1,"")</f>
        <v/>
      </c>
      <c r="Z259" s="18" t="str">
        <f ca="1">IFERROR(INDEX(xl_language[name],MATCH(ROW()-1,xl_search_language6[index],0)),"")</f>
        <v/>
      </c>
      <c r="AA259" s="18"/>
      <c r="AB259" s="18" t="str">
        <f ca="1">IF(ISNUMBER(SEARCH(ps_search_language7,INDEX(xl_language[name],ROW()-1))),MAX(INDIRECT(ADDRESS(1,COLUMN())&amp;":"&amp;ADDRESS(ROW()-1,COLUMN())))+1,"")</f>
        <v/>
      </c>
      <c r="AC259" s="18" t="str">
        <f ca="1">IFERROR(INDEX(xl_language[name],MATCH(ROW()-1,xl_search_language7[index],0)),"")</f>
        <v/>
      </c>
      <c r="AD259" s="18"/>
      <c r="AE259" s="18" t="str">
        <f ca="1">IF(ISNUMBER(SEARCH(ps_search_language8,INDEX(xl_language[name],ROW()-1))),MAX(INDIRECT(ADDRESS(1,COLUMN())&amp;":"&amp;ADDRESS(ROW()-1,COLUMN())))+1,"")</f>
        <v/>
      </c>
      <c r="AF259" s="18" t="str">
        <f ca="1">IFERROR(INDEX(xl_language[name],MATCH(ROW()-1,xl_search_language8[index],0)),"")</f>
        <v/>
      </c>
      <c r="AG259" s="18"/>
      <c r="AH259" s="18"/>
      <c r="AI259" s="18"/>
      <c r="AJ259" s="18"/>
      <c r="AK259" s="18"/>
      <c r="AL259" s="18"/>
      <c r="AM259" s="18"/>
    </row>
    <row r="260" spans="1:39">
      <c r="A260" s="18">
        <f ca="1">IF(ISNUMBER(SEARCH(ps_search_adnowcategory,INDEX(xl_project_category[address],ROW()-1))),MAX(INDIRECT(ADDRESS(1,COLUMN())&amp;":"&amp;ADDRESS(ROW()-1,COLUMN())))+1,"")</f>
        <v>259</v>
      </c>
      <c r="B260" s="18" t="str">
        <f ca="1">IFERROR(INDEX(xl_project_category[address],MATCH(ROW()-1,xl_search_adnowcategory[index],0)),"")</f>
        <v>Non FMCG\Establishments\Service establishments\Travel</v>
      </c>
      <c r="C260" s="18"/>
      <c r="D260" s="18">
        <f t="shared" ca="1" si="8"/>
        <v>259</v>
      </c>
      <c r="E260" s="18" t="str">
        <f ca="1">IFERROR(INDEX(nr_ad_client_name,MATCH(ROW()-1,xl_search_adnowclientname[index],0)),"")</f>
        <v>Boston Pizza</v>
      </c>
      <c r="F260" s="18"/>
      <c r="G260" s="18" t="str">
        <f t="shared" ca="1" si="9"/>
        <v/>
      </c>
      <c r="H260" s="18" t="str">
        <f ca="1">IFERROR(INDEX(nr_ad_country,MATCH(ROW()-1,xl_search_adnowcountry[index],0)),"")</f>
        <v/>
      </c>
      <c r="I260" s="18"/>
      <c r="J260" s="18"/>
      <c r="K260" s="18"/>
      <c r="L260" s="18"/>
      <c r="M260" s="18" t="str">
        <f ca="1">IF(ISNUMBER(SEARCH(ps_search_language2,INDEX(xl_language[name],ROW()-1))),MAX(INDIRECT(ADDRESS(1,COLUMN())&amp;":"&amp;ADDRESS(ROW()-1,COLUMN())))+1,"")</f>
        <v/>
      </c>
      <c r="N260" s="18" t="str">
        <f ca="1">IFERROR(INDEX(xl_language[name],MATCH(ROW()-1,xl_search_language2[index],0)),"")</f>
        <v/>
      </c>
      <c r="O260" s="18"/>
      <c r="P260" s="18" t="str">
        <f ca="1">IF(ISNUMBER(SEARCH(ps_search_language3,INDEX(xl_language[name],ROW()-1))),MAX(INDIRECT(ADDRESS(1,COLUMN())&amp;":"&amp;ADDRESS(ROW()-1,COLUMN())))+1,"")</f>
        <v/>
      </c>
      <c r="Q260" s="18" t="str">
        <f ca="1">IFERROR(INDEX(xl_language[name],MATCH(ROW()-1,xl_search_language3[index],0)),"")</f>
        <v/>
      </c>
      <c r="R260" s="18"/>
      <c r="S260" s="18" t="str">
        <f ca="1">IF(ISNUMBER(SEARCH(ps_search_language4,INDEX(xl_language[name],ROW()-1))),MAX(INDIRECT(ADDRESS(1,COLUMN())&amp;":"&amp;ADDRESS(ROW()-1,COLUMN())))+1,"")</f>
        <v/>
      </c>
      <c r="T260" s="18" t="str">
        <f ca="1">IFERROR(INDEX(xl_language[name],MATCH(ROW()-1,xl_search_language4[index],0)),"")</f>
        <v/>
      </c>
      <c r="U260" s="18"/>
      <c r="V260" s="18" t="str">
        <f ca="1">IF(ISNUMBER(SEARCH(ps_search_language5,INDEX(xl_language[name],ROW()-1))),MAX(INDIRECT(ADDRESS(1,COLUMN())&amp;":"&amp;ADDRESS(ROW()-1,COLUMN())))+1,"")</f>
        <v/>
      </c>
      <c r="W260" s="18" t="str">
        <f ca="1">IFERROR(INDEX(xl_language[name],MATCH(ROW()-1,xl_search_language5[index],0)),"")</f>
        <v/>
      </c>
      <c r="X260" s="18"/>
      <c r="Y260" s="18" t="str">
        <f ca="1">IF(ISNUMBER(SEARCH(ps_search_language6,INDEX(xl_language[name],ROW()-1))),MAX(INDIRECT(ADDRESS(1,COLUMN())&amp;":"&amp;ADDRESS(ROW()-1,COLUMN())))+1,"")</f>
        <v/>
      </c>
      <c r="Z260" s="18" t="str">
        <f ca="1">IFERROR(INDEX(xl_language[name],MATCH(ROW()-1,xl_search_language6[index],0)),"")</f>
        <v/>
      </c>
      <c r="AA260" s="18"/>
      <c r="AB260" s="18" t="str">
        <f ca="1">IF(ISNUMBER(SEARCH(ps_search_language7,INDEX(xl_language[name],ROW()-1))),MAX(INDIRECT(ADDRESS(1,COLUMN())&amp;":"&amp;ADDRESS(ROW()-1,COLUMN())))+1,"")</f>
        <v/>
      </c>
      <c r="AC260" s="18" t="str">
        <f ca="1">IFERROR(INDEX(xl_language[name],MATCH(ROW()-1,xl_search_language7[index],0)),"")</f>
        <v/>
      </c>
      <c r="AD260" s="18"/>
      <c r="AE260" s="18" t="str">
        <f ca="1">IF(ISNUMBER(SEARCH(ps_search_language8,INDEX(xl_language[name],ROW()-1))),MAX(INDIRECT(ADDRESS(1,COLUMN())&amp;":"&amp;ADDRESS(ROW()-1,COLUMN())))+1,"")</f>
        <v/>
      </c>
      <c r="AF260" s="18" t="str">
        <f ca="1">IFERROR(INDEX(xl_language[name],MATCH(ROW()-1,xl_search_language8[index],0)),"")</f>
        <v/>
      </c>
      <c r="AG260" s="18"/>
      <c r="AH260" s="18"/>
      <c r="AI260" s="18"/>
      <c r="AJ260" s="18"/>
      <c r="AK260" s="18"/>
      <c r="AL260" s="18"/>
      <c r="AM260" s="18"/>
    </row>
    <row r="261" spans="1:39">
      <c r="A261" s="18">
        <f ca="1">IF(ISNUMBER(SEARCH(ps_search_adnowcategory,INDEX(xl_project_category[address],ROW()-1))),MAX(INDIRECT(ADDRESS(1,COLUMN())&amp;":"&amp;ADDRESS(ROW()-1,COLUMN())))+1,"")</f>
        <v>260</v>
      </c>
      <c r="B261" s="18" t="str">
        <f ca="1">IFERROR(INDEX(xl_project_category[address],MATCH(ROW()-1,xl_search_adnowcategory[index],0)),"")</f>
        <v>Non FMCG\Establishments\Service establishments\Travel\Holiday /Vacation agents/Companies</v>
      </c>
      <c r="C261" s="18"/>
      <c r="D261" s="18">
        <f t="shared" ca="1" si="8"/>
        <v>260</v>
      </c>
      <c r="E261" s="18" t="str">
        <f ca="1">IFERROR(INDEX(nr_ad_client_name,MATCH(ROW()-1,xl_search_adnowclientname[index],0)),"")</f>
        <v>Bouygues Telecom</v>
      </c>
      <c r="F261" s="18"/>
      <c r="G261" s="18" t="str">
        <f t="shared" ca="1" si="9"/>
        <v/>
      </c>
      <c r="H261" s="18" t="str">
        <f ca="1">IFERROR(INDEX(nr_ad_country,MATCH(ROW()-1,xl_search_adnowcountry[index],0)),"")</f>
        <v/>
      </c>
      <c r="I261" s="18"/>
      <c r="J261" s="18"/>
      <c r="K261" s="18"/>
      <c r="L261" s="18"/>
      <c r="M261" s="18" t="str">
        <f ca="1">IF(ISNUMBER(SEARCH(ps_search_language2,INDEX(xl_language[name],ROW()-1))),MAX(INDIRECT(ADDRESS(1,COLUMN())&amp;":"&amp;ADDRESS(ROW()-1,COLUMN())))+1,"")</f>
        <v/>
      </c>
      <c r="N261" s="18" t="str">
        <f ca="1">IFERROR(INDEX(xl_language[name],MATCH(ROW()-1,xl_search_language2[index],0)),"")</f>
        <v/>
      </c>
      <c r="O261" s="18"/>
      <c r="P261" s="18" t="str">
        <f ca="1">IF(ISNUMBER(SEARCH(ps_search_language3,INDEX(xl_language[name],ROW()-1))),MAX(INDIRECT(ADDRESS(1,COLUMN())&amp;":"&amp;ADDRESS(ROW()-1,COLUMN())))+1,"")</f>
        <v/>
      </c>
      <c r="Q261" s="18" t="str">
        <f ca="1">IFERROR(INDEX(xl_language[name],MATCH(ROW()-1,xl_search_language3[index],0)),"")</f>
        <v/>
      </c>
      <c r="R261" s="18"/>
      <c r="S261" s="18" t="str">
        <f ca="1">IF(ISNUMBER(SEARCH(ps_search_language4,INDEX(xl_language[name],ROW()-1))),MAX(INDIRECT(ADDRESS(1,COLUMN())&amp;":"&amp;ADDRESS(ROW()-1,COLUMN())))+1,"")</f>
        <v/>
      </c>
      <c r="T261" s="18" t="str">
        <f ca="1">IFERROR(INDEX(xl_language[name],MATCH(ROW()-1,xl_search_language4[index],0)),"")</f>
        <v/>
      </c>
      <c r="U261" s="18"/>
      <c r="V261" s="18" t="str">
        <f ca="1">IF(ISNUMBER(SEARCH(ps_search_language5,INDEX(xl_language[name],ROW()-1))),MAX(INDIRECT(ADDRESS(1,COLUMN())&amp;":"&amp;ADDRESS(ROW()-1,COLUMN())))+1,"")</f>
        <v/>
      </c>
      <c r="W261" s="18" t="str">
        <f ca="1">IFERROR(INDEX(xl_language[name],MATCH(ROW()-1,xl_search_language5[index],0)),"")</f>
        <v/>
      </c>
      <c r="X261" s="18"/>
      <c r="Y261" s="18" t="str">
        <f ca="1">IF(ISNUMBER(SEARCH(ps_search_language6,INDEX(xl_language[name],ROW()-1))),MAX(INDIRECT(ADDRESS(1,COLUMN())&amp;":"&amp;ADDRESS(ROW()-1,COLUMN())))+1,"")</f>
        <v/>
      </c>
      <c r="Z261" s="18" t="str">
        <f ca="1">IFERROR(INDEX(xl_language[name],MATCH(ROW()-1,xl_search_language6[index],0)),"")</f>
        <v/>
      </c>
      <c r="AA261" s="18"/>
      <c r="AB261" s="18" t="str">
        <f ca="1">IF(ISNUMBER(SEARCH(ps_search_language7,INDEX(xl_language[name],ROW()-1))),MAX(INDIRECT(ADDRESS(1,COLUMN())&amp;":"&amp;ADDRESS(ROW()-1,COLUMN())))+1,"")</f>
        <v/>
      </c>
      <c r="AC261" s="18" t="str">
        <f ca="1">IFERROR(INDEX(xl_language[name],MATCH(ROW()-1,xl_search_language7[index],0)),"")</f>
        <v/>
      </c>
      <c r="AD261" s="18"/>
      <c r="AE261" s="18" t="str">
        <f ca="1">IF(ISNUMBER(SEARCH(ps_search_language8,INDEX(xl_language[name],ROW()-1))),MAX(INDIRECT(ADDRESS(1,COLUMN())&amp;":"&amp;ADDRESS(ROW()-1,COLUMN())))+1,"")</f>
        <v/>
      </c>
      <c r="AF261" s="18" t="str">
        <f ca="1">IFERROR(INDEX(xl_language[name],MATCH(ROW()-1,xl_search_language8[index],0)),"")</f>
        <v/>
      </c>
      <c r="AG261" s="18"/>
      <c r="AH261" s="18"/>
      <c r="AI261" s="18"/>
      <c r="AJ261" s="18"/>
      <c r="AK261" s="18"/>
      <c r="AL261" s="18"/>
      <c r="AM261" s="18"/>
    </row>
    <row r="262" spans="1:39">
      <c r="A262" s="18">
        <f ca="1">IF(ISNUMBER(SEARCH(ps_search_adnowcategory,INDEX(xl_project_category[address],ROW()-1))),MAX(INDIRECT(ADDRESS(1,COLUMN())&amp;":"&amp;ADDRESS(ROW()-1,COLUMN())))+1,"")</f>
        <v>261</v>
      </c>
      <c r="B262" s="18" t="str">
        <f ca="1">IFERROR(INDEX(xl_project_category[address],MATCH(ROW()-1,xl_search_adnowcategory[index],0)),"")</f>
        <v>Non FMCG\Establishments\Service establishments\Travel\Holiday Destinations</v>
      </c>
      <c r="C262" s="18"/>
      <c r="D262" s="18">
        <f t="shared" ca="1" si="8"/>
        <v>261</v>
      </c>
      <c r="E262" s="18" t="str">
        <f ca="1">IFERROR(INDEX(nr_ad_client_name,MATCH(ROW()-1,xl_search_adnowclientname[index],0)),"")</f>
        <v>BP Amoco</v>
      </c>
      <c r="F262" s="18"/>
      <c r="G262" s="18" t="str">
        <f t="shared" ca="1" si="9"/>
        <v/>
      </c>
      <c r="H262" s="18" t="str">
        <f ca="1">IFERROR(INDEX(nr_ad_country,MATCH(ROW()-1,xl_search_adnowcountry[index],0)),"")</f>
        <v/>
      </c>
      <c r="I262" s="18"/>
      <c r="J262" s="18"/>
      <c r="K262" s="18"/>
      <c r="L262" s="18"/>
      <c r="M262" s="18" t="str">
        <f ca="1">IF(ISNUMBER(SEARCH(ps_search_language2,INDEX(xl_language[name],ROW()-1))),MAX(INDIRECT(ADDRESS(1,COLUMN())&amp;":"&amp;ADDRESS(ROW()-1,COLUMN())))+1,"")</f>
        <v/>
      </c>
      <c r="N262" s="18" t="str">
        <f ca="1">IFERROR(INDEX(xl_language[name],MATCH(ROW()-1,xl_search_language2[index],0)),"")</f>
        <v/>
      </c>
      <c r="O262" s="18"/>
      <c r="P262" s="18" t="str">
        <f ca="1">IF(ISNUMBER(SEARCH(ps_search_language3,INDEX(xl_language[name],ROW()-1))),MAX(INDIRECT(ADDRESS(1,COLUMN())&amp;":"&amp;ADDRESS(ROW()-1,COLUMN())))+1,"")</f>
        <v/>
      </c>
      <c r="Q262" s="18" t="str">
        <f ca="1">IFERROR(INDEX(xl_language[name],MATCH(ROW()-1,xl_search_language3[index],0)),"")</f>
        <v/>
      </c>
      <c r="R262" s="18"/>
      <c r="S262" s="18" t="str">
        <f ca="1">IF(ISNUMBER(SEARCH(ps_search_language4,INDEX(xl_language[name],ROW()-1))),MAX(INDIRECT(ADDRESS(1,COLUMN())&amp;":"&amp;ADDRESS(ROW()-1,COLUMN())))+1,"")</f>
        <v/>
      </c>
      <c r="T262" s="18" t="str">
        <f ca="1">IFERROR(INDEX(xl_language[name],MATCH(ROW()-1,xl_search_language4[index],0)),"")</f>
        <v/>
      </c>
      <c r="U262" s="18"/>
      <c r="V262" s="18" t="str">
        <f ca="1">IF(ISNUMBER(SEARCH(ps_search_language5,INDEX(xl_language[name],ROW()-1))),MAX(INDIRECT(ADDRESS(1,COLUMN())&amp;":"&amp;ADDRESS(ROW()-1,COLUMN())))+1,"")</f>
        <v/>
      </c>
      <c r="W262" s="18" t="str">
        <f ca="1">IFERROR(INDEX(xl_language[name],MATCH(ROW()-1,xl_search_language5[index],0)),"")</f>
        <v/>
      </c>
      <c r="X262" s="18"/>
      <c r="Y262" s="18" t="str">
        <f ca="1">IF(ISNUMBER(SEARCH(ps_search_language6,INDEX(xl_language[name],ROW()-1))),MAX(INDIRECT(ADDRESS(1,COLUMN())&amp;":"&amp;ADDRESS(ROW()-1,COLUMN())))+1,"")</f>
        <v/>
      </c>
      <c r="Z262" s="18" t="str">
        <f ca="1">IFERROR(INDEX(xl_language[name],MATCH(ROW()-1,xl_search_language6[index],0)),"")</f>
        <v/>
      </c>
      <c r="AA262" s="18"/>
      <c r="AB262" s="18" t="str">
        <f ca="1">IF(ISNUMBER(SEARCH(ps_search_language7,INDEX(xl_language[name],ROW()-1))),MAX(INDIRECT(ADDRESS(1,COLUMN())&amp;":"&amp;ADDRESS(ROW()-1,COLUMN())))+1,"")</f>
        <v/>
      </c>
      <c r="AC262" s="18" t="str">
        <f ca="1">IFERROR(INDEX(xl_language[name],MATCH(ROW()-1,xl_search_language7[index],0)),"")</f>
        <v/>
      </c>
      <c r="AD262" s="18"/>
      <c r="AE262" s="18" t="str">
        <f ca="1">IF(ISNUMBER(SEARCH(ps_search_language8,INDEX(xl_language[name],ROW()-1))),MAX(INDIRECT(ADDRESS(1,COLUMN())&amp;":"&amp;ADDRESS(ROW()-1,COLUMN())))+1,"")</f>
        <v/>
      </c>
      <c r="AF262" s="18" t="str">
        <f ca="1">IFERROR(INDEX(xl_language[name],MATCH(ROW()-1,xl_search_language8[index],0)),"")</f>
        <v/>
      </c>
      <c r="AG262" s="18"/>
      <c r="AH262" s="18"/>
      <c r="AI262" s="18"/>
      <c r="AJ262" s="18"/>
      <c r="AK262" s="18"/>
      <c r="AL262" s="18"/>
      <c r="AM262" s="18"/>
    </row>
    <row r="263" spans="1:39">
      <c r="A263" s="18">
        <f ca="1">IF(ISNUMBER(SEARCH(ps_search_adnowcategory,INDEX(xl_project_category[address],ROW()-1))),MAX(INDIRECT(ADDRESS(1,COLUMN())&amp;":"&amp;ADDRESS(ROW()-1,COLUMN())))+1,"")</f>
        <v>262</v>
      </c>
      <c r="B263" s="18" t="str">
        <f ca="1">IFERROR(INDEX(xl_project_category[address],MATCH(ROW()-1,xl_search_adnowcategory[index],0)),"")</f>
        <v>Non FMCG\Establishments\Service establishments\Travel\Hotels</v>
      </c>
      <c r="C263" s="18"/>
      <c r="D263" s="18">
        <f t="shared" ca="1" si="8"/>
        <v>262</v>
      </c>
      <c r="E263" s="18" t="str">
        <f ca="1">IFERROR(INDEX(nr_ad_client_name,MATCH(ROW()-1,xl_search_adnowclientname[index],0)),"")</f>
        <v>B&amp;Q</v>
      </c>
      <c r="F263" s="18"/>
      <c r="G263" s="18" t="str">
        <f t="shared" ca="1" si="9"/>
        <v/>
      </c>
      <c r="H263" s="18" t="str">
        <f ca="1">IFERROR(INDEX(nr_ad_country,MATCH(ROW()-1,xl_search_adnowcountry[index],0)),"")</f>
        <v/>
      </c>
      <c r="I263" s="18"/>
      <c r="J263" s="18"/>
      <c r="K263" s="18"/>
      <c r="L263" s="18"/>
      <c r="M263" s="18" t="str">
        <f ca="1">IF(ISNUMBER(SEARCH(ps_search_language2,INDEX(xl_language[name],ROW()-1))),MAX(INDIRECT(ADDRESS(1,COLUMN())&amp;":"&amp;ADDRESS(ROW()-1,COLUMN())))+1,"")</f>
        <v/>
      </c>
      <c r="N263" s="18" t="str">
        <f ca="1">IFERROR(INDEX(xl_language[name],MATCH(ROW()-1,xl_search_language2[index],0)),"")</f>
        <v/>
      </c>
      <c r="O263" s="18"/>
      <c r="P263" s="18" t="str">
        <f ca="1">IF(ISNUMBER(SEARCH(ps_search_language3,INDEX(xl_language[name],ROW()-1))),MAX(INDIRECT(ADDRESS(1,COLUMN())&amp;":"&amp;ADDRESS(ROW()-1,COLUMN())))+1,"")</f>
        <v/>
      </c>
      <c r="Q263" s="18" t="str">
        <f ca="1">IFERROR(INDEX(xl_language[name],MATCH(ROW()-1,xl_search_language3[index],0)),"")</f>
        <v/>
      </c>
      <c r="R263" s="18"/>
      <c r="S263" s="18" t="str">
        <f ca="1">IF(ISNUMBER(SEARCH(ps_search_language4,INDEX(xl_language[name],ROW()-1))),MAX(INDIRECT(ADDRESS(1,COLUMN())&amp;":"&amp;ADDRESS(ROW()-1,COLUMN())))+1,"")</f>
        <v/>
      </c>
      <c r="T263" s="18" t="str">
        <f ca="1">IFERROR(INDEX(xl_language[name],MATCH(ROW()-1,xl_search_language4[index],0)),"")</f>
        <v/>
      </c>
      <c r="U263" s="18"/>
      <c r="V263" s="18" t="str">
        <f ca="1">IF(ISNUMBER(SEARCH(ps_search_language5,INDEX(xl_language[name],ROW()-1))),MAX(INDIRECT(ADDRESS(1,COLUMN())&amp;":"&amp;ADDRESS(ROW()-1,COLUMN())))+1,"")</f>
        <v/>
      </c>
      <c r="W263" s="18" t="str">
        <f ca="1">IFERROR(INDEX(xl_language[name],MATCH(ROW()-1,xl_search_language5[index],0)),"")</f>
        <v/>
      </c>
      <c r="X263" s="18"/>
      <c r="Y263" s="18" t="str">
        <f ca="1">IF(ISNUMBER(SEARCH(ps_search_language6,INDEX(xl_language[name],ROW()-1))),MAX(INDIRECT(ADDRESS(1,COLUMN())&amp;":"&amp;ADDRESS(ROW()-1,COLUMN())))+1,"")</f>
        <v/>
      </c>
      <c r="Z263" s="18" t="str">
        <f ca="1">IFERROR(INDEX(xl_language[name],MATCH(ROW()-1,xl_search_language6[index],0)),"")</f>
        <v/>
      </c>
      <c r="AA263" s="18"/>
      <c r="AB263" s="18" t="str">
        <f ca="1">IF(ISNUMBER(SEARCH(ps_search_language7,INDEX(xl_language[name],ROW()-1))),MAX(INDIRECT(ADDRESS(1,COLUMN())&amp;":"&amp;ADDRESS(ROW()-1,COLUMN())))+1,"")</f>
        <v/>
      </c>
      <c r="AC263" s="18" t="str">
        <f ca="1">IFERROR(INDEX(xl_language[name],MATCH(ROW()-1,xl_search_language7[index],0)),"")</f>
        <v/>
      </c>
      <c r="AD263" s="18"/>
      <c r="AE263" s="18" t="str">
        <f ca="1">IF(ISNUMBER(SEARCH(ps_search_language8,INDEX(xl_language[name],ROW()-1))),MAX(INDIRECT(ADDRESS(1,COLUMN())&amp;":"&amp;ADDRESS(ROW()-1,COLUMN())))+1,"")</f>
        <v/>
      </c>
      <c r="AF263" s="18" t="str">
        <f ca="1">IFERROR(INDEX(xl_language[name],MATCH(ROW()-1,xl_search_language8[index],0)),"")</f>
        <v/>
      </c>
      <c r="AG263" s="18"/>
      <c r="AH263" s="18"/>
      <c r="AI263" s="18"/>
      <c r="AJ263" s="18"/>
      <c r="AK263" s="18"/>
      <c r="AL263" s="18"/>
      <c r="AM263" s="18"/>
    </row>
    <row r="264" spans="1:39">
      <c r="A264" s="18">
        <f ca="1">IF(ISNUMBER(SEARCH(ps_search_adnowcategory,INDEX(xl_project_category[address],ROW()-1))),MAX(INDIRECT(ADDRESS(1,COLUMN())&amp;":"&amp;ADDRESS(ROW()-1,COLUMN())))+1,"")</f>
        <v>263</v>
      </c>
      <c r="B264" s="18" t="str">
        <f ca="1">IFERROR(INDEX(xl_project_category[address],MATCH(ROW()-1,xl_search_adnowcategory[index],0)),"")</f>
        <v>Non FMCG\Establishments\Service establishments\Travel\Other Travel</v>
      </c>
      <c r="C264" s="18"/>
      <c r="D264" s="18">
        <f t="shared" ca="1" si="8"/>
        <v>263</v>
      </c>
      <c r="E264" s="18" t="str">
        <f ca="1">IFERROR(INDEX(nr_ad_client_name,MATCH(ROW()-1,xl_search_adnowclientname[index],0)),"")</f>
        <v>Bradford &amp; Bingley</v>
      </c>
      <c r="F264" s="18"/>
      <c r="G264" s="18" t="str">
        <f t="shared" ca="1" si="9"/>
        <v/>
      </c>
      <c r="H264" s="18" t="str">
        <f ca="1">IFERROR(INDEX(nr_ad_country,MATCH(ROW()-1,xl_search_adnowcountry[index],0)),"")</f>
        <v/>
      </c>
      <c r="I264" s="18"/>
      <c r="J264" s="18"/>
      <c r="K264" s="18"/>
      <c r="L264" s="18"/>
      <c r="M264" s="18" t="str">
        <f ca="1">IF(ISNUMBER(SEARCH(ps_search_language2,INDEX(xl_language[name],ROW()-1))),MAX(INDIRECT(ADDRESS(1,COLUMN())&amp;":"&amp;ADDRESS(ROW()-1,COLUMN())))+1,"")</f>
        <v/>
      </c>
      <c r="N264" s="18" t="str">
        <f ca="1">IFERROR(INDEX(xl_language[name],MATCH(ROW()-1,xl_search_language2[index],0)),"")</f>
        <v/>
      </c>
      <c r="O264" s="18"/>
      <c r="P264" s="18" t="str">
        <f ca="1">IF(ISNUMBER(SEARCH(ps_search_language3,INDEX(xl_language[name],ROW()-1))),MAX(INDIRECT(ADDRESS(1,COLUMN())&amp;":"&amp;ADDRESS(ROW()-1,COLUMN())))+1,"")</f>
        <v/>
      </c>
      <c r="Q264" s="18" t="str">
        <f ca="1">IFERROR(INDEX(xl_language[name],MATCH(ROW()-1,xl_search_language3[index],0)),"")</f>
        <v/>
      </c>
      <c r="R264" s="18"/>
      <c r="S264" s="18" t="str">
        <f ca="1">IF(ISNUMBER(SEARCH(ps_search_language4,INDEX(xl_language[name],ROW()-1))),MAX(INDIRECT(ADDRESS(1,COLUMN())&amp;":"&amp;ADDRESS(ROW()-1,COLUMN())))+1,"")</f>
        <v/>
      </c>
      <c r="T264" s="18" t="str">
        <f ca="1">IFERROR(INDEX(xl_language[name],MATCH(ROW()-1,xl_search_language4[index],0)),"")</f>
        <v/>
      </c>
      <c r="U264" s="18"/>
      <c r="V264" s="18" t="str">
        <f ca="1">IF(ISNUMBER(SEARCH(ps_search_language5,INDEX(xl_language[name],ROW()-1))),MAX(INDIRECT(ADDRESS(1,COLUMN())&amp;":"&amp;ADDRESS(ROW()-1,COLUMN())))+1,"")</f>
        <v/>
      </c>
      <c r="W264" s="18" t="str">
        <f ca="1">IFERROR(INDEX(xl_language[name],MATCH(ROW()-1,xl_search_language5[index],0)),"")</f>
        <v/>
      </c>
      <c r="X264" s="18"/>
      <c r="Y264" s="18" t="str">
        <f ca="1">IF(ISNUMBER(SEARCH(ps_search_language6,INDEX(xl_language[name],ROW()-1))),MAX(INDIRECT(ADDRESS(1,COLUMN())&amp;":"&amp;ADDRESS(ROW()-1,COLUMN())))+1,"")</f>
        <v/>
      </c>
      <c r="Z264" s="18" t="str">
        <f ca="1">IFERROR(INDEX(xl_language[name],MATCH(ROW()-1,xl_search_language6[index],0)),"")</f>
        <v/>
      </c>
      <c r="AA264" s="18"/>
      <c r="AB264" s="18" t="str">
        <f ca="1">IF(ISNUMBER(SEARCH(ps_search_language7,INDEX(xl_language[name],ROW()-1))),MAX(INDIRECT(ADDRESS(1,COLUMN())&amp;":"&amp;ADDRESS(ROW()-1,COLUMN())))+1,"")</f>
        <v/>
      </c>
      <c r="AC264" s="18" t="str">
        <f ca="1">IFERROR(INDEX(xl_language[name],MATCH(ROW()-1,xl_search_language7[index],0)),"")</f>
        <v/>
      </c>
      <c r="AD264" s="18"/>
      <c r="AE264" s="18" t="str">
        <f ca="1">IF(ISNUMBER(SEARCH(ps_search_language8,INDEX(xl_language[name],ROW()-1))),MAX(INDIRECT(ADDRESS(1,COLUMN())&amp;":"&amp;ADDRESS(ROW()-1,COLUMN())))+1,"")</f>
        <v/>
      </c>
      <c r="AF264" s="18" t="str">
        <f ca="1">IFERROR(INDEX(xl_language[name],MATCH(ROW()-1,xl_search_language8[index],0)),"")</f>
        <v/>
      </c>
      <c r="AG264" s="18"/>
      <c r="AH264" s="18"/>
      <c r="AI264" s="18"/>
      <c r="AJ264" s="18"/>
      <c r="AK264" s="18"/>
      <c r="AL264" s="18"/>
      <c r="AM264" s="18"/>
    </row>
    <row r="265" spans="1:39">
      <c r="A265" s="18">
        <f ca="1">IF(ISNUMBER(SEARCH(ps_search_adnowcategory,INDEX(xl_project_category[address],ROW()-1))),MAX(INDIRECT(ADDRESS(1,COLUMN())&amp;":"&amp;ADDRESS(ROW()-1,COLUMN())))+1,"")</f>
        <v>264</v>
      </c>
      <c r="B265" s="18" t="str">
        <f ca="1">IFERROR(INDEX(xl_project_category[address],MATCH(ROW()-1,xl_search_adnowcategory[index],0)),"")</f>
        <v>Non FMCG\Establishments\Service establishments\Travel\Theme Parks/Resorts</v>
      </c>
      <c r="C265" s="18"/>
      <c r="D265" s="18">
        <f t="shared" ca="1" si="8"/>
        <v>264</v>
      </c>
      <c r="E265" s="18" t="str">
        <f ca="1">IFERROR(INDEX(nr_ad_client_name,MATCH(ROW()-1,xl_search_adnowclientname[index],0)),"")</f>
        <v>BRANCA</v>
      </c>
      <c r="F265" s="18"/>
      <c r="G265" s="18" t="str">
        <f t="shared" ca="1" si="9"/>
        <v/>
      </c>
      <c r="H265" s="18" t="str">
        <f ca="1">IFERROR(INDEX(nr_ad_country,MATCH(ROW()-1,xl_search_adnowcountry[index],0)),"")</f>
        <v/>
      </c>
      <c r="I265" s="18"/>
      <c r="J265" s="18"/>
      <c r="K265" s="18"/>
      <c r="L265" s="18"/>
      <c r="M265" s="18" t="str">
        <f ca="1">IF(ISNUMBER(SEARCH(ps_search_language2,INDEX(xl_language[name],ROW()-1))),MAX(INDIRECT(ADDRESS(1,COLUMN())&amp;":"&amp;ADDRESS(ROW()-1,COLUMN())))+1,"")</f>
        <v/>
      </c>
      <c r="N265" s="18" t="str">
        <f ca="1">IFERROR(INDEX(xl_language[name],MATCH(ROW()-1,xl_search_language2[index],0)),"")</f>
        <v/>
      </c>
      <c r="O265" s="18"/>
      <c r="P265" s="18" t="str">
        <f ca="1">IF(ISNUMBER(SEARCH(ps_search_language3,INDEX(xl_language[name],ROW()-1))),MAX(INDIRECT(ADDRESS(1,COLUMN())&amp;":"&amp;ADDRESS(ROW()-1,COLUMN())))+1,"")</f>
        <v/>
      </c>
      <c r="Q265" s="18" t="str">
        <f ca="1">IFERROR(INDEX(xl_language[name],MATCH(ROW()-1,xl_search_language3[index],0)),"")</f>
        <v/>
      </c>
      <c r="R265" s="18"/>
      <c r="S265" s="18" t="str">
        <f ca="1">IF(ISNUMBER(SEARCH(ps_search_language4,INDEX(xl_language[name],ROW()-1))),MAX(INDIRECT(ADDRESS(1,COLUMN())&amp;":"&amp;ADDRESS(ROW()-1,COLUMN())))+1,"")</f>
        <v/>
      </c>
      <c r="T265" s="18" t="str">
        <f ca="1">IFERROR(INDEX(xl_language[name],MATCH(ROW()-1,xl_search_language4[index],0)),"")</f>
        <v/>
      </c>
      <c r="U265" s="18"/>
      <c r="V265" s="18" t="str">
        <f ca="1">IF(ISNUMBER(SEARCH(ps_search_language5,INDEX(xl_language[name],ROW()-1))),MAX(INDIRECT(ADDRESS(1,COLUMN())&amp;":"&amp;ADDRESS(ROW()-1,COLUMN())))+1,"")</f>
        <v/>
      </c>
      <c r="W265" s="18" t="str">
        <f ca="1">IFERROR(INDEX(xl_language[name],MATCH(ROW()-1,xl_search_language5[index],0)),"")</f>
        <v/>
      </c>
      <c r="X265" s="18"/>
      <c r="Y265" s="18" t="str">
        <f ca="1">IF(ISNUMBER(SEARCH(ps_search_language6,INDEX(xl_language[name],ROW()-1))),MAX(INDIRECT(ADDRESS(1,COLUMN())&amp;":"&amp;ADDRESS(ROW()-1,COLUMN())))+1,"")</f>
        <v/>
      </c>
      <c r="Z265" s="18" t="str">
        <f ca="1">IFERROR(INDEX(xl_language[name],MATCH(ROW()-1,xl_search_language6[index],0)),"")</f>
        <v/>
      </c>
      <c r="AA265" s="18"/>
      <c r="AB265" s="18" t="str">
        <f ca="1">IF(ISNUMBER(SEARCH(ps_search_language7,INDEX(xl_language[name],ROW()-1))),MAX(INDIRECT(ADDRESS(1,COLUMN())&amp;":"&amp;ADDRESS(ROW()-1,COLUMN())))+1,"")</f>
        <v/>
      </c>
      <c r="AC265" s="18" t="str">
        <f ca="1">IFERROR(INDEX(xl_language[name],MATCH(ROW()-1,xl_search_language7[index],0)),"")</f>
        <v/>
      </c>
      <c r="AD265" s="18"/>
      <c r="AE265" s="18" t="str">
        <f ca="1">IF(ISNUMBER(SEARCH(ps_search_language8,INDEX(xl_language[name],ROW()-1))),MAX(INDIRECT(ADDRESS(1,COLUMN())&amp;":"&amp;ADDRESS(ROW()-1,COLUMN())))+1,"")</f>
        <v/>
      </c>
      <c r="AF265" s="18" t="str">
        <f ca="1">IFERROR(INDEX(xl_language[name],MATCH(ROW()-1,xl_search_language8[index],0)),"")</f>
        <v/>
      </c>
      <c r="AG265" s="18"/>
      <c r="AH265" s="18"/>
      <c r="AI265" s="18"/>
      <c r="AJ265" s="18"/>
      <c r="AK265" s="18"/>
      <c r="AL265" s="18"/>
      <c r="AM265" s="18"/>
    </row>
    <row r="266" spans="1:39">
      <c r="A266" s="18">
        <f ca="1">IF(ISNUMBER(SEARCH(ps_search_adnowcategory,INDEX(xl_project_category[address],ROW()-1))),MAX(INDIRECT(ADDRESS(1,COLUMN())&amp;":"&amp;ADDRESS(ROW()-1,COLUMN())))+1,"")</f>
        <v>265</v>
      </c>
      <c r="B266" s="18" t="str">
        <f ca="1">IFERROR(INDEX(xl_project_category[address],MATCH(ROW()-1,xl_search_adnowcategory[index],0)),"")</f>
        <v>Non FMCG\Establishments\Service establishments\Travel\Transportation</v>
      </c>
      <c r="C266" s="18"/>
      <c r="D266" s="18">
        <f t="shared" ca="1" si="8"/>
        <v>265</v>
      </c>
      <c r="E266" s="18" t="str">
        <f ca="1">IFERROR(INDEX(nr_ad_client_name,MATCH(ROW()-1,xl_search_adnowclientname[index],0)),"")</f>
        <v>Brand Fuel</v>
      </c>
      <c r="F266" s="18"/>
      <c r="G266" s="18" t="str">
        <f t="shared" ca="1" si="9"/>
        <v/>
      </c>
      <c r="H266" s="18" t="str">
        <f ca="1">IFERROR(INDEX(nr_ad_country,MATCH(ROW()-1,xl_search_adnowcountry[index],0)),"")</f>
        <v/>
      </c>
      <c r="I266" s="18"/>
      <c r="J266" s="18"/>
      <c r="K266" s="18"/>
      <c r="L266" s="18"/>
      <c r="M266" s="18" t="str">
        <f ca="1">IF(ISNUMBER(SEARCH(ps_search_language2,INDEX(xl_language[name],ROW()-1))),MAX(INDIRECT(ADDRESS(1,COLUMN())&amp;":"&amp;ADDRESS(ROW()-1,COLUMN())))+1,"")</f>
        <v/>
      </c>
      <c r="N266" s="18" t="str">
        <f ca="1">IFERROR(INDEX(xl_language[name],MATCH(ROW()-1,xl_search_language2[index],0)),"")</f>
        <v/>
      </c>
      <c r="O266" s="18"/>
      <c r="P266" s="18" t="str">
        <f ca="1">IF(ISNUMBER(SEARCH(ps_search_language3,INDEX(xl_language[name],ROW()-1))),MAX(INDIRECT(ADDRESS(1,COLUMN())&amp;":"&amp;ADDRESS(ROW()-1,COLUMN())))+1,"")</f>
        <v/>
      </c>
      <c r="Q266" s="18" t="str">
        <f ca="1">IFERROR(INDEX(xl_language[name],MATCH(ROW()-1,xl_search_language3[index],0)),"")</f>
        <v/>
      </c>
      <c r="R266" s="18"/>
      <c r="S266" s="18" t="str">
        <f ca="1">IF(ISNUMBER(SEARCH(ps_search_language4,INDEX(xl_language[name],ROW()-1))),MAX(INDIRECT(ADDRESS(1,COLUMN())&amp;":"&amp;ADDRESS(ROW()-1,COLUMN())))+1,"")</f>
        <v/>
      </c>
      <c r="T266" s="18" t="str">
        <f ca="1">IFERROR(INDEX(xl_language[name],MATCH(ROW()-1,xl_search_language4[index],0)),"")</f>
        <v/>
      </c>
      <c r="U266" s="18"/>
      <c r="V266" s="18" t="str">
        <f ca="1">IF(ISNUMBER(SEARCH(ps_search_language5,INDEX(xl_language[name],ROW()-1))),MAX(INDIRECT(ADDRESS(1,COLUMN())&amp;":"&amp;ADDRESS(ROW()-1,COLUMN())))+1,"")</f>
        <v/>
      </c>
      <c r="W266" s="18" t="str">
        <f ca="1">IFERROR(INDEX(xl_language[name],MATCH(ROW()-1,xl_search_language5[index],0)),"")</f>
        <v/>
      </c>
      <c r="X266" s="18"/>
      <c r="Y266" s="18" t="str">
        <f ca="1">IF(ISNUMBER(SEARCH(ps_search_language6,INDEX(xl_language[name],ROW()-1))),MAX(INDIRECT(ADDRESS(1,COLUMN())&amp;":"&amp;ADDRESS(ROW()-1,COLUMN())))+1,"")</f>
        <v/>
      </c>
      <c r="Z266" s="18" t="str">
        <f ca="1">IFERROR(INDEX(xl_language[name],MATCH(ROW()-1,xl_search_language6[index],0)),"")</f>
        <v/>
      </c>
      <c r="AA266" s="18"/>
      <c r="AB266" s="18" t="str">
        <f ca="1">IF(ISNUMBER(SEARCH(ps_search_language7,INDEX(xl_language[name],ROW()-1))),MAX(INDIRECT(ADDRESS(1,COLUMN())&amp;":"&amp;ADDRESS(ROW()-1,COLUMN())))+1,"")</f>
        <v/>
      </c>
      <c r="AC266" s="18" t="str">
        <f ca="1">IFERROR(INDEX(xl_language[name],MATCH(ROW()-1,xl_search_language7[index],0)),"")</f>
        <v/>
      </c>
      <c r="AD266" s="18"/>
      <c r="AE266" s="18" t="str">
        <f ca="1">IF(ISNUMBER(SEARCH(ps_search_language8,INDEX(xl_language[name],ROW()-1))),MAX(INDIRECT(ADDRESS(1,COLUMN())&amp;":"&amp;ADDRESS(ROW()-1,COLUMN())))+1,"")</f>
        <v/>
      </c>
      <c r="AF266" s="18" t="str">
        <f ca="1">IFERROR(INDEX(xl_language[name],MATCH(ROW()-1,xl_search_language8[index],0)),"")</f>
        <v/>
      </c>
      <c r="AG266" s="18"/>
      <c r="AH266" s="18"/>
      <c r="AI266" s="18"/>
      <c r="AJ266" s="18"/>
      <c r="AK266" s="18"/>
      <c r="AL266" s="18"/>
      <c r="AM266" s="18"/>
    </row>
    <row r="267" spans="1:39">
      <c r="A267" s="18">
        <f ca="1">IF(ISNUMBER(SEARCH(ps_search_adnowcategory,INDEX(xl_project_category[address],ROW()-1))),MAX(INDIRECT(ADDRESS(1,COLUMN())&amp;":"&amp;ADDRESS(ROW()-1,COLUMN())))+1,"")</f>
        <v>266</v>
      </c>
      <c r="B267" s="18" t="str">
        <f ca="1">IFERROR(INDEX(xl_project_category[address],MATCH(ROW()-1,xl_search_adnowcategory[index],0)),"")</f>
        <v>Non FMCG\Establishments\Service establishments\Travel\Transportation\Airlines</v>
      </c>
      <c r="C267" s="18"/>
      <c r="D267" s="18">
        <f t="shared" ca="1" si="8"/>
        <v>266</v>
      </c>
      <c r="E267" s="18" t="str">
        <f ca="1">IFERROR(INDEX(nr_ad_client_name,MATCH(ROW()-1,xl_search_adnowclientname[index],0)),"")</f>
        <v>Brand’s Suntory</v>
      </c>
      <c r="F267" s="18"/>
      <c r="G267" s="18" t="str">
        <f t="shared" ca="1" si="9"/>
        <v/>
      </c>
      <c r="H267" s="18" t="str">
        <f ca="1">IFERROR(INDEX(nr_ad_country,MATCH(ROW()-1,xl_search_adnowcountry[index],0)),"")</f>
        <v/>
      </c>
      <c r="I267" s="18"/>
      <c r="J267" s="18"/>
      <c r="K267" s="18"/>
      <c r="L267" s="18"/>
      <c r="M267" s="18" t="str">
        <f ca="1">IF(ISNUMBER(SEARCH(ps_search_language2,INDEX(xl_language[name],ROW()-1))),MAX(INDIRECT(ADDRESS(1,COLUMN())&amp;":"&amp;ADDRESS(ROW()-1,COLUMN())))+1,"")</f>
        <v/>
      </c>
      <c r="N267" s="18" t="str">
        <f ca="1">IFERROR(INDEX(xl_language[name],MATCH(ROW()-1,xl_search_language2[index],0)),"")</f>
        <v/>
      </c>
      <c r="O267" s="18"/>
      <c r="P267" s="18" t="str">
        <f ca="1">IF(ISNUMBER(SEARCH(ps_search_language3,INDEX(xl_language[name],ROW()-1))),MAX(INDIRECT(ADDRESS(1,COLUMN())&amp;":"&amp;ADDRESS(ROW()-1,COLUMN())))+1,"")</f>
        <v/>
      </c>
      <c r="Q267" s="18" t="str">
        <f ca="1">IFERROR(INDEX(xl_language[name],MATCH(ROW()-1,xl_search_language3[index],0)),"")</f>
        <v/>
      </c>
      <c r="R267" s="18"/>
      <c r="S267" s="18" t="str">
        <f ca="1">IF(ISNUMBER(SEARCH(ps_search_language4,INDEX(xl_language[name],ROW()-1))),MAX(INDIRECT(ADDRESS(1,COLUMN())&amp;":"&amp;ADDRESS(ROW()-1,COLUMN())))+1,"")</f>
        <v/>
      </c>
      <c r="T267" s="18" t="str">
        <f ca="1">IFERROR(INDEX(xl_language[name],MATCH(ROW()-1,xl_search_language4[index],0)),"")</f>
        <v/>
      </c>
      <c r="U267" s="18"/>
      <c r="V267" s="18" t="str">
        <f ca="1">IF(ISNUMBER(SEARCH(ps_search_language5,INDEX(xl_language[name],ROW()-1))),MAX(INDIRECT(ADDRESS(1,COLUMN())&amp;":"&amp;ADDRESS(ROW()-1,COLUMN())))+1,"")</f>
        <v/>
      </c>
      <c r="W267" s="18" t="str">
        <f ca="1">IFERROR(INDEX(xl_language[name],MATCH(ROW()-1,xl_search_language5[index],0)),"")</f>
        <v/>
      </c>
      <c r="X267" s="18"/>
      <c r="Y267" s="18" t="str">
        <f ca="1">IF(ISNUMBER(SEARCH(ps_search_language6,INDEX(xl_language[name],ROW()-1))),MAX(INDIRECT(ADDRESS(1,COLUMN())&amp;":"&amp;ADDRESS(ROW()-1,COLUMN())))+1,"")</f>
        <v/>
      </c>
      <c r="Z267" s="18" t="str">
        <f ca="1">IFERROR(INDEX(xl_language[name],MATCH(ROW()-1,xl_search_language6[index],0)),"")</f>
        <v/>
      </c>
      <c r="AA267" s="18"/>
      <c r="AB267" s="18" t="str">
        <f ca="1">IF(ISNUMBER(SEARCH(ps_search_language7,INDEX(xl_language[name],ROW()-1))),MAX(INDIRECT(ADDRESS(1,COLUMN())&amp;":"&amp;ADDRESS(ROW()-1,COLUMN())))+1,"")</f>
        <v/>
      </c>
      <c r="AC267" s="18" t="str">
        <f ca="1">IFERROR(INDEX(xl_language[name],MATCH(ROW()-1,xl_search_language7[index],0)),"")</f>
        <v/>
      </c>
      <c r="AD267" s="18"/>
      <c r="AE267" s="18" t="str">
        <f ca="1">IF(ISNUMBER(SEARCH(ps_search_language8,INDEX(xl_language[name],ROW()-1))),MAX(INDIRECT(ADDRESS(1,COLUMN())&amp;":"&amp;ADDRESS(ROW()-1,COLUMN())))+1,"")</f>
        <v/>
      </c>
      <c r="AF267" s="18" t="str">
        <f ca="1">IFERROR(INDEX(xl_language[name],MATCH(ROW()-1,xl_search_language8[index],0)),"")</f>
        <v/>
      </c>
      <c r="AG267" s="18"/>
      <c r="AH267" s="18"/>
      <c r="AI267" s="18"/>
      <c r="AJ267" s="18"/>
      <c r="AK267" s="18"/>
      <c r="AL267" s="18"/>
      <c r="AM267" s="18"/>
    </row>
    <row r="268" spans="1:39">
      <c r="A268" s="18">
        <f ca="1">IF(ISNUMBER(SEARCH(ps_search_adnowcategory,INDEX(xl_project_category[address],ROW()-1))),MAX(INDIRECT(ADDRESS(1,COLUMN())&amp;":"&amp;ADDRESS(ROW()-1,COLUMN())))+1,"")</f>
        <v>267</v>
      </c>
      <c r="B268" s="18" t="str">
        <f ca="1">IFERROR(INDEX(xl_project_category[address],MATCH(ROW()-1,xl_search_adnowcategory[index],0)),"")</f>
        <v>Non FMCG\Establishments\Service establishments\Travel\Transportation\Other Transportation</v>
      </c>
      <c r="C268" s="18"/>
      <c r="D268" s="18">
        <f t="shared" ca="1" si="8"/>
        <v>267</v>
      </c>
      <c r="E268" s="18" t="str">
        <f ca="1">IFERROR(INDEX(nr_ad_client_name,MATCH(ROW()-1,xl_search_adnowclientname[index],0)),"")</f>
        <v>Brandt Og Falk</v>
      </c>
      <c r="F268" s="18"/>
      <c r="G268" s="18" t="str">
        <f t="shared" ca="1" si="9"/>
        <v/>
      </c>
      <c r="H268" s="18" t="str">
        <f ca="1">IFERROR(INDEX(nr_ad_country,MATCH(ROW()-1,xl_search_adnowcountry[index],0)),"")</f>
        <v/>
      </c>
      <c r="I268" s="18"/>
      <c r="J268" s="18"/>
      <c r="K268" s="18"/>
      <c r="L268" s="18"/>
      <c r="M268" s="18" t="str">
        <f ca="1">IF(ISNUMBER(SEARCH(ps_search_language2,INDEX(xl_language[name],ROW()-1))),MAX(INDIRECT(ADDRESS(1,COLUMN())&amp;":"&amp;ADDRESS(ROW()-1,COLUMN())))+1,"")</f>
        <v/>
      </c>
      <c r="N268" s="18" t="str">
        <f ca="1">IFERROR(INDEX(xl_language[name],MATCH(ROW()-1,xl_search_language2[index],0)),"")</f>
        <v/>
      </c>
      <c r="O268" s="18"/>
      <c r="P268" s="18" t="str">
        <f ca="1">IF(ISNUMBER(SEARCH(ps_search_language3,INDEX(xl_language[name],ROW()-1))),MAX(INDIRECT(ADDRESS(1,COLUMN())&amp;":"&amp;ADDRESS(ROW()-1,COLUMN())))+1,"")</f>
        <v/>
      </c>
      <c r="Q268" s="18" t="str">
        <f ca="1">IFERROR(INDEX(xl_language[name],MATCH(ROW()-1,xl_search_language3[index],0)),"")</f>
        <v/>
      </c>
      <c r="R268" s="18"/>
      <c r="S268" s="18" t="str">
        <f ca="1">IF(ISNUMBER(SEARCH(ps_search_language4,INDEX(xl_language[name],ROW()-1))),MAX(INDIRECT(ADDRESS(1,COLUMN())&amp;":"&amp;ADDRESS(ROW()-1,COLUMN())))+1,"")</f>
        <v/>
      </c>
      <c r="T268" s="18" t="str">
        <f ca="1">IFERROR(INDEX(xl_language[name],MATCH(ROW()-1,xl_search_language4[index],0)),"")</f>
        <v/>
      </c>
      <c r="U268" s="18"/>
      <c r="V268" s="18" t="str">
        <f ca="1">IF(ISNUMBER(SEARCH(ps_search_language5,INDEX(xl_language[name],ROW()-1))),MAX(INDIRECT(ADDRESS(1,COLUMN())&amp;":"&amp;ADDRESS(ROW()-1,COLUMN())))+1,"")</f>
        <v/>
      </c>
      <c r="W268" s="18" t="str">
        <f ca="1">IFERROR(INDEX(xl_language[name],MATCH(ROW()-1,xl_search_language5[index],0)),"")</f>
        <v/>
      </c>
      <c r="X268" s="18"/>
      <c r="Y268" s="18" t="str">
        <f ca="1">IF(ISNUMBER(SEARCH(ps_search_language6,INDEX(xl_language[name],ROW()-1))),MAX(INDIRECT(ADDRESS(1,COLUMN())&amp;":"&amp;ADDRESS(ROW()-1,COLUMN())))+1,"")</f>
        <v/>
      </c>
      <c r="Z268" s="18" t="str">
        <f ca="1">IFERROR(INDEX(xl_language[name],MATCH(ROW()-1,xl_search_language6[index],0)),"")</f>
        <v/>
      </c>
      <c r="AA268" s="18"/>
      <c r="AB268" s="18" t="str">
        <f ca="1">IF(ISNUMBER(SEARCH(ps_search_language7,INDEX(xl_language[name],ROW()-1))),MAX(INDIRECT(ADDRESS(1,COLUMN())&amp;":"&amp;ADDRESS(ROW()-1,COLUMN())))+1,"")</f>
        <v/>
      </c>
      <c r="AC268" s="18" t="str">
        <f ca="1">IFERROR(INDEX(xl_language[name],MATCH(ROW()-1,xl_search_language7[index],0)),"")</f>
        <v/>
      </c>
      <c r="AD268" s="18"/>
      <c r="AE268" s="18" t="str">
        <f ca="1">IF(ISNUMBER(SEARCH(ps_search_language8,INDEX(xl_language[name],ROW()-1))),MAX(INDIRECT(ADDRESS(1,COLUMN())&amp;":"&amp;ADDRESS(ROW()-1,COLUMN())))+1,"")</f>
        <v/>
      </c>
      <c r="AF268" s="18" t="str">
        <f ca="1">IFERROR(INDEX(xl_language[name],MATCH(ROW()-1,xl_search_language8[index],0)),"")</f>
        <v/>
      </c>
      <c r="AG268" s="18"/>
      <c r="AH268" s="18"/>
      <c r="AI268" s="18"/>
      <c r="AJ268" s="18"/>
      <c r="AK268" s="18"/>
      <c r="AL268" s="18"/>
      <c r="AM268" s="18"/>
    </row>
    <row r="269" spans="1:39">
      <c r="A269" s="18">
        <f ca="1">IF(ISNUMBER(SEARCH(ps_search_adnowcategory,INDEX(xl_project_category[address],ROW()-1))),MAX(INDIRECT(ADDRESS(1,COLUMN())&amp;":"&amp;ADDRESS(ROW()-1,COLUMN())))+1,"")</f>
        <v>268</v>
      </c>
      <c r="B269" s="18" t="str">
        <f ca="1">IFERROR(INDEX(xl_project_category[address],MATCH(ROW()-1,xl_search_adnowcategory[index],0)),"")</f>
        <v>Non FMCG\Establishments\Service establishments\Travel\Transportation\Rail</v>
      </c>
      <c r="C269" s="18"/>
      <c r="D269" s="18">
        <f t="shared" ca="1" si="8"/>
        <v>268</v>
      </c>
      <c r="E269" s="18" t="str">
        <f ca="1">IFERROR(INDEX(nr_ad_client_name,MATCH(ROW()-1,xl_search_adnowclientname[index],0)),"")</f>
        <v>Brau</v>
      </c>
      <c r="F269" s="18"/>
      <c r="G269" s="18" t="str">
        <f t="shared" ca="1" si="9"/>
        <v/>
      </c>
      <c r="H269" s="18" t="str">
        <f ca="1">IFERROR(INDEX(nr_ad_country,MATCH(ROW()-1,xl_search_adnowcountry[index],0)),"")</f>
        <v/>
      </c>
      <c r="I269" s="18"/>
      <c r="J269" s="18"/>
      <c r="K269" s="18"/>
      <c r="L269" s="18"/>
      <c r="M269" s="18" t="str">
        <f ca="1">IF(ISNUMBER(SEARCH(ps_search_language2,INDEX(xl_language[name],ROW()-1))),MAX(INDIRECT(ADDRESS(1,COLUMN())&amp;":"&amp;ADDRESS(ROW()-1,COLUMN())))+1,"")</f>
        <v/>
      </c>
      <c r="N269" s="18" t="str">
        <f ca="1">IFERROR(INDEX(xl_language[name],MATCH(ROW()-1,xl_search_language2[index],0)),"")</f>
        <v/>
      </c>
      <c r="O269" s="18"/>
      <c r="P269" s="18" t="str">
        <f ca="1">IF(ISNUMBER(SEARCH(ps_search_language3,INDEX(xl_language[name],ROW()-1))),MAX(INDIRECT(ADDRESS(1,COLUMN())&amp;":"&amp;ADDRESS(ROW()-1,COLUMN())))+1,"")</f>
        <v/>
      </c>
      <c r="Q269" s="18" t="str">
        <f ca="1">IFERROR(INDEX(xl_language[name],MATCH(ROW()-1,xl_search_language3[index],0)),"")</f>
        <v/>
      </c>
      <c r="R269" s="18"/>
      <c r="S269" s="18" t="str">
        <f ca="1">IF(ISNUMBER(SEARCH(ps_search_language4,INDEX(xl_language[name],ROW()-1))),MAX(INDIRECT(ADDRESS(1,COLUMN())&amp;":"&amp;ADDRESS(ROW()-1,COLUMN())))+1,"")</f>
        <v/>
      </c>
      <c r="T269" s="18" t="str">
        <f ca="1">IFERROR(INDEX(xl_language[name],MATCH(ROW()-1,xl_search_language4[index],0)),"")</f>
        <v/>
      </c>
      <c r="U269" s="18"/>
      <c r="V269" s="18" t="str">
        <f ca="1">IF(ISNUMBER(SEARCH(ps_search_language5,INDEX(xl_language[name],ROW()-1))),MAX(INDIRECT(ADDRESS(1,COLUMN())&amp;":"&amp;ADDRESS(ROW()-1,COLUMN())))+1,"")</f>
        <v/>
      </c>
      <c r="W269" s="18" t="str">
        <f ca="1">IFERROR(INDEX(xl_language[name],MATCH(ROW()-1,xl_search_language5[index],0)),"")</f>
        <v/>
      </c>
      <c r="X269" s="18"/>
      <c r="Y269" s="18" t="str">
        <f ca="1">IF(ISNUMBER(SEARCH(ps_search_language6,INDEX(xl_language[name],ROW()-1))),MAX(INDIRECT(ADDRESS(1,COLUMN())&amp;":"&amp;ADDRESS(ROW()-1,COLUMN())))+1,"")</f>
        <v/>
      </c>
      <c r="Z269" s="18" t="str">
        <f ca="1">IFERROR(INDEX(xl_language[name],MATCH(ROW()-1,xl_search_language6[index],0)),"")</f>
        <v/>
      </c>
      <c r="AA269" s="18"/>
      <c r="AB269" s="18" t="str">
        <f ca="1">IF(ISNUMBER(SEARCH(ps_search_language7,INDEX(xl_language[name],ROW()-1))),MAX(INDIRECT(ADDRESS(1,COLUMN())&amp;":"&amp;ADDRESS(ROW()-1,COLUMN())))+1,"")</f>
        <v/>
      </c>
      <c r="AC269" s="18" t="str">
        <f ca="1">IFERROR(INDEX(xl_language[name],MATCH(ROW()-1,xl_search_language7[index],0)),"")</f>
        <v/>
      </c>
      <c r="AD269" s="18"/>
      <c r="AE269" s="18" t="str">
        <f ca="1">IF(ISNUMBER(SEARCH(ps_search_language8,INDEX(xl_language[name],ROW()-1))),MAX(INDIRECT(ADDRESS(1,COLUMN())&amp;":"&amp;ADDRESS(ROW()-1,COLUMN())))+1,"")</f>
        <v/>
      </c>
      <c r="AF269" s="18" t="str">
        <f ca="1">IFERROR(INDEX(xl_language[name],MATCH(ROW()-1,xl_search_language8[index],0)),"")</f>
        <v/>
      </c>
      <c r="AG269" s="18"/>
      <c r="AH269" s="18"/>
      <c r="AI269" s="18"/>
      <c r="AJ269" s="18"/>
      <c r="AK269" s="18"/>
      <c r="AL269" s="18"/>
      <c r="AM269" s="18"/>
    </row>
    <row r="270" spans="1:39">
      <c r="A270" s="18">
        <f ca="1">IF(ISNUMBER(SEARCH(ps_search_adnowcategory,INDEX(xl_project_category[address],ROW()-1))),MAX(INDIRECT(ADDRESS(1,COLUMN())&amp;":"&amp;ADDRESS(ROW()-1,COLUMN())))+1,"")</f>
        <v>269</v>
      </c>
      <c r="B270" s="18" t="str">
        <f ca="1">IFERROR(INDEX(xl_project_category[address],MATCH(ROW()-1,xl_search_adnowcategory[index],0)),"")</f>
        <v>Non FMCG\Establishments\Service establishments\Travel\Transportation\Rental Cars</v>
      </c>
      <c r="C270" s="18"/>
      <c r="D270" s="18">
        <f t="shared" ca="1" si="8"/>
        <v>269</v>
      </c>
      <c r="E270" s="18" t="str">
        <f ca="1">IFERROR(INDEX(nr_ad_client_name,MATCH(ROW()-1,xl_search_adnowclientname[index],0)),"")</f>
        <v>Brau Union</v>
      </c>
      <c r="F270" s="18"/>
      <c r="G270" s="18" t="str">
        <f t="shared" ca="1" si="9"/>
        <v/>
      </c>
      <c r="H270" s="18" t="str">
        <f ca="1">IFERROR(INDEX(nr_ad_country,MATCH(ROW()-1,xl_search_adnowcountry[index],0)),"")</f>
        <v/>
      </c>
      <c r="I270" s="18"/>
      <c r="J270" s="18"/>
      <c r="K270" s="18"/>
      <c r="L270" s="18"/>
      <c r="M270" s="18" t="str">
        <f ca="1">IF(ISNUMBER(SEARCH(ps_search_language2,INDEX(xl_language[name],ROW()-1))),MAX(INDIRECT(ADDRESS(1,COLUMN())&amp;":"&amp;ADDRESS(ROW()-1,COLUMN())))+1,"")</f>
        <v/>
      </c>
      <c r="N270" s="18" t="str">
        <f ca="1">IFERROR(INDEX(xl_language[name],MATCH(ROW()-1,xl_search_language2[index],0)),"")</f>
        <v/>
      </c>
      <c r="O270" s="18"/>
      <c r="P270" s="18" t="str">
        <f ca="1">IF(ISNUMBER(SEARCH(ps_search_language3,INDEX(xl_language[name],ROW()-1))),MAX(INDIRECT(ADDRESS(1,COLUMN())&amp;":"&amp;ADDRESS(ROW()-1,COLUMN())))+1,"")</f>
        <v/>
      </c>
      <c r="Q270" s="18" t="str">
        <f ca="1">IFERROR(INDEX(xl_language[name],MATCH(ROW()-1,xl_search_language3[index],0)),"")</f>
        <v/>
      </c>
      <c r="R270" s="18"/>
      <c r="S270" s="18" t="str">
        <f ca="1">IF(ISNUMBER(SEARCH(ps_search_language4,INDEX(xl_language[name],ROW()-1))),MAX(INDIRECT(ADDRESS(1,COLUMN())&amp;":"&amp;ADDRESS(ROW()-1,COLUMN())))+1,"")</f>
        <v/>
      </c>
      <c r="T270" s="18" t="str">
        <f ca="1">IFERROR(INDEX(xl_language[name],MATCH(ROW()-1,xl_search_language4[index],0)),"")</f>
        <v/>
      </c>
      <c r="U270" s="18"/>
      <c r="V270" s="18" t="str">
        <f ca="1">IF(ISNUMBER(SEARCH(ps_search_language5,INDEX(xl_language[name],ROW()-1))),MAX(INDIRECT(ADDRESS(1,COLUMN())&amp;":"&amp;ADDRESS(ROW()-1,COLUMN())))+1,"")</f>
        <v/>
      </c>
      <c r="W270" s="18" t="str">
        <f ca="1">IFERROR(INDEX(xl_language[name],MATCH(ROW()-1,xl_search_language5[index],0)),"")</f>
        <v/>
      </c>
      <c r="X270" s="18"/>
      <c r="Y270" s="18" t="str">
        <f ca="1">IF(ISNUMBER(SEARCH(ps_search_language6,INDEX(xl_language[name],ROW()-1))),MAX(INDIRECT(ADDRESS(1,COLUMN())&amp;":"&amp;ADDRESS(ROW()-1,COLUMN())))+1,"")</f>
        <v/>
      </c>
      <c r="Z270" s="18" t="str">
        <f ca="1">IFERROR(INDEX(xl_language[name],MATCH(ROW()-1,xl_search_language6[index],0)),"")</f>
        <v/>
      </c>
      <c r="AA270" s="18"/>
      <c r="AB270" s="18" t="str">
        <f ca="1">IF(ISNUMBER(SEARCH(ps_search_language7,INDEX(xl_language[name],ROW()-1))),MAX(INDIRECT(ADDRESS(1,COLUMN())&amp;":"&amp;ADDRESS(ROW()-1,COLUMN())))+1,"")</f>
        <v/>
      </c>
      <c r="AC270" s="18" t="str">
        <f ca="1">IFERROR(INDEX(xl_language[name],MATCH(ROW()-1,xl_search_language7[index],0)),"")</f>
        <v/>
      </c>
      <c r="AD270" s="18"/>
      <c r="AE270" s="18" t="str">
        <f ca="1">IF(ISNUMBER(SEARCH(ps_search_language8,INDEX(xl_language[name],ROW()-1))),MAX(INDIRECT(ADDRESS(1,COLUMN())&amp;":"&amp;ADDRESS(ROW()-1,COLUMN())))+1,"")</f>
        <v/>
      </c>
      <c r="AF270" s="18" t="str">
        <f ca="1">IFERROR(INDEX(xl_language[name],MATCH(ROW()-1,xl_search_language8[index],0)),"")</f>
        <v/>
      </c>
      <c r="AG270" s="18"/>
      <c r="AH270" s="18"/>
      <c r="AI270" s="18"/>
      <c r="AJ270" s="18"/>
      <c r="AK270" s="18"/>
      <c r="AL270" s="18"/>
      <c r="AM270" s="18"/>
    </row>
    <row r="271" spans="1:39">
      <c r="A271" s="18">
        <f ca="1">IF(ISNUMBER(SEARCH(ps_search_adnowcategory,INDEX(xl_project_category[address],ROW()-1))),MAX(INDIRECT(ADDRESS(1,COLUMN())&amp;":"&amp;ADDRESS(ROW()-1,COLUMN())))+1,"")</f>
        <v>270</v>
      </c>
      <c r="B271" s="18" t="str">
        <f ca="1">IFERROR(INDEX(xl_project_category[address],MATCH(ROW()-1,xl_search_adnowcategory[index],0)),"")</f>
        <v>Non FMCG\Infrequent Medical</v>
      </c>
      <c r="C271" s="18"/>
      <c r="D271" s="18">
        <f t="shared" ca="1" si="8"/>
        <v>270</v>
      </c>
      <c r="E271" s="18" t="str">
        <f ca="1">IFERROR(INDEX(nr_ad_client_name,MATCH(ROW()-1,xl_search_adnowclientname[index],0)),"")</f>
        <v>Bravoo</v>
      </c>
      <c r="F271" s="18"/>
      <c r="G271" s="18" t="str">
        <f t="shared" ca="1" si="9"/>
        <v/>
      </c>
      <c r="H271" s="18" t="str">
        <f ca="1">IFERROR(INDEX(nr_ad_country,MATCH(ROW()-1,xl_search_adnowcountry[index],0)),"")</f>
        <v/>
      </c>
      <c r="I271" s="18"/>
      <c r="J271" s="18"/>
      <c r="K271" s="18"/>
      <c r="L271" s="18"/>
      <c r="M271" s="18" t="str">
        <f ca="1">IF(ISNUMBER(SEARCH(ps_search_language2,INDEX(xl_language[name],ROW()-1))),MAX(INDIRECT(ADDRESS(1,COLUMN())&amp;":"&amp;ADDRESS(ROW()-1,COLUMN())))+1,"")</f>
        <v/>
      </c>
      <c r="N271" s="18" t="str">
        <f ca="1">IFERROR(INDEX(xl_language[name],MATCH(ROW()-1,xl_search_language2[index],0)),"")</f>
        <v/>
      </c>
      <c r="O271" s="18"/>
      <c r="P271" s="18" t="str">
        <f ca="1">IF(ISNUMBER(SEARCH(ps_search_language3,INDEX(xl_language[name],ROW()-1))),MAX(INDIRECT(ADDRESS(1,COLUMN())&amp;":"&amp;ADDRESS(ROW()-1,COLUMN())))+1,"")</f>
        <v/>
      </c>
      <c r="Q271" s="18" t="str">
        <f ca="1">IFERROR(INDEX(xl_language[name],MATCH(ROW()-1,xl_search_language3[index],0)),"")</f>
        <v/>
      </c>
      <c r="R271" s="18"/>
      <c r="S271" s="18" t="str">
        <f ca="1">IF(ISNUMBER(SEARCH(ps_search_language4,INDEX(xl_language[name],ROW()-1))),MAX(INDIRECT(ADDRESS(1,COLUMN())&amp;":"&amp;ADDRESS(ROW()-1,COLUMN())))+1,"")</f>
        <v/>
      </c>
      <c r="T271" s="18" t="str">
        <f ca="1">IFERROR(INDEX(xl_language[name],MATCH(ROW()-1,xl_search_language4[index],0)),"")</f>
        <v/>
      </c>
      <c r="U271" s="18"/>
      <c r="V271" s="18" t="str">
        <f ca="1">IF(ISNUMBER(SEARCH(ps_search_language5,INDEX(xl_language[name],ROW()-1))),MAX(INDIRECT(ADDRESS(1,COLUMN())&amp;":"&amp;ADDRESS(ROW()-1,COLUMN())))+1,"")</f>
        <v/>
      </c>
      <c r="W271" s="18" t="str">
        <f ca="1">IFERROR(INDEX(xl_language[name],MATCH(ROW()-1,xl_search_language5[index],0)),"")</f>
        <v/>
      </c>
      <c r="X271" s="18"/>
      <c r="Y271" s="18" t="str">
        <f ca="1">IF(ISNUMBER(SEARCH(ps_search_language6,INDEX(xl_language[name],ROW()-1))),MAX(INDIRECT(ADDRESS(1,COLUMN())&amp;":"&amp;ADDRESS(ROW()-1,COLUMN())))+1,"")</f>
        <v/>
      </c>
      <c r="Z271" s="18" t="str">
        <f ca="1">IFERROR(INDEX(xl_language[name],MATCH(ROW()-1,xl_search_language6[index],0)),"")</f>
        <v/>
      </c>
      <c r="AA271" s="18"/>
      <c r="AB271" s="18" t="str">
        <f ca="1">IF(ISNUMBER(SEARCH(ps_search_language7,INDEX(xl_language[name],ROW()-1))),MAX(INDIRECT(ADDRESS(1,COLUMN())&amp;":"&amp;ADDRESS(ROW()-1,COLUMN())))+1,"")</f>
        <v/>
      </c>
      <c r="AC271" s="18" t="str">
        <f ca="1">IFERROR(INDEX(xl_language[name],MATCH(ROW()-1,xl_search_language7[index],0)),"")</f>
        <v/>
      </c>
      <c r="AD271" s="18"/>
      <c r="AE271" s="18" t="str">
        <f ca="1">IF(ISNUMBER(SEARCH(ps_search_language8,INDEX(xl_language[name],ROW()-1))),MAX(INDIRECT(ADDRESS(1,COLUMN())&amp;":"&amp;ADDRESS(ROW()-1,COLUMN())))+1,"")</f>
        <v/>
      </c>
      <c r="AF271" s="18" t="str">
        <f ca="1">IFERROR(INDEX(xl_language[name],MATCH(ROW()-1,xl_search_language8[index],0)),"")</f>
        <v/>
      </c>
      <c r="AG271" s="18"/>
      <c r="AH271" s="18"/>
      <c r="AI271" s="18"/>
      <c r="AJ271" s="18"/>
      <c r="AK271" s="18"/>
      <c r="AL271" s="18"/>
      <c r="AM271" s="18"/>
    </row>
    <row r="272" spans="1:39">
      <c r="A272" s="18">
        <f ca="1">IF(ISNUMBER(SEARCH(ps_search_adnowcategory,INDEX(xl_project_category[address],ROW()-1))),MAX(INDIRECT(ADDRESS(1,COLUMN())&amp;":"&amp;ADDRESS(ROW()-1,COLUMN())))+1,"")</f>
        <v>271</v>
      </c>
      <c r="B272" s="18" t="str">
        <f ca="1">IFERROR(INDEX(xl_project_category[address],MATCH(ROW()-1,xl_search_adnowcategory[index],0)),"")</f>
        <v>Non FMCG\Infrequent Medical\Surgery</v>
      </c>
      <c r="C272" s="18"/>
      <c r="D272" s="18">
        <f t="shared" ca="1" si="8"/>
        <v>271</v>
      </c>
      <c r="E272" s="18" t="str">
        <f ca="1">IFERROR(INDEX(nr_ad_client_name,MATCH(ROW()-1,xl_search_adnowclientname[index],0)),"")</f>
        <v>Brazil-Clorox</v>
      </c>
      <c r="F272" s="18"/>
      <c r="G272" s="18" t="str">
        <f t="shared" ca="1" si="9"/>
        <v/>
      </c>
      <c r="H272" s="18" t="str">
        <f ca="1">IFERROR(INDEX(nr_ad_country,MATCH(ROW()-1,xl_search_adnowcountry[index],0)),"")</f>
        <v/>
      </c>
      <c r="I272" s="18"/>
      <c r="J272" s="18"/>
      <c r="K272" s="18"/>
      <c r="L272" s="18"/>
      <c r="M272" s="18" t="str">
        <f ca="1">IF(ISNUMBER(SEARCH(ps_search_language2,INDEX(xl_language[name],ROW()-1))),MAX(INDIRECT(ADDRESS(1,COLUMN())&amp;":"&amp;ADDRESS(ROW()-1,COLUMN())))+1,"")</f>
        <v/>
      </c>
      <c r="N272" s="18" t="str">
        <f ca="1">IFERROR(INDEX(xl_language[name],MATCH(ROW()-1,xl_search_language2[index],0)),"")</f>
        <v/>
      </c>
      <c r="O272" s="18"/>
      <c r="P272" s="18" t="str">
        <f ca="1">IF(ISNUMBER(SEARCH(ps_search_language3,INDEX(xl_language[name],ROW()-1))),MAX(INDIRECT(ADDRESS(1,COLUMN())&amp;":"&amp;ADDRESS(ROW()-1,COLUMN())))+1,"")</f>
        <v/>
      </c>
      <c r="Q272" s="18" t="str">
        <f ca="1">IFERROR(INDEX(xl_language[name],MATCH(ROW()-1,xl_search_language3[index],0)),"")</f>
        <v/>
      </c>
      <c r="R272" s="18"/>
      <c r="S272" s="18" t="str">
        <f ca="1">IF(ISNUMBER(SEARCH(ps_search_language4,INDEX(xl_language[name],ROW()-1))),MAX(INDIRECT(ADDRESS(1,COLUMN())&amp;":"&amp;ADDRESS(ROW()-1,COLUMN())))+1,"")</f>
        <v/>
      </c>
      <c r="T272" s="18" t="str">
        <f ca="1">IFERROR(INDEX(xl_language[name],MATCH(ROW()-1,xl_search_language4[index],0)),"")</f>
        <v/>
      </c>
      <c r="U272" s="18"/>
      <c r="V272" s="18" t="str">
        <f ca="1">IF(ISNUMBER(SEARCH(ps_search_language5,INDEX(xl_language[name],ROW()-1))),MAX(INDIRECT(ADDRESS(1,COLUMN())&amp;":"&amp;ADDRESS(ROW()-1,COLUMN())))+1,"")</f>
        <v/>
      </c>
      <c r="W272" s="18" t="str">
        <f ca="1">IFERROR(INDEX(xl_language[name],MATCH(ROW()-1,xl_search_language5[index],0)),"")</f>
        <v/>
      </c>
      <c r="X272" s="18"/>
      <c r="Y272" s="18" t="str">
        <f ca="1">IF(ISNUMBER(SEARCH(ps_search_language6,INDEX(xl_language[name],ROW()-1))),MAX(INDIRECT(ADDRESS(1,COLUMN())&amp;":"&amp;ADDRESS(ROW()-1,COLUMN())))+1,"")</f>
        <v/>
      </c>
      <c r="Z272" s="18" t="str">
        <f ca="1">IFERROR(INDEX(xl_language[name],MATCH(ROW()-1,xl_search_language6[index],0)),"")</f>
        <v/>
      </c>
      <c r="AA272" s="18"/>
      <c r="AB272" s="18" t="str">
        <f ca="1">IF(ISNUMBER(SEARCH(ps_search_language7,INDEX(xl_language[name],ROW()-1))),MAX(INDIRECT(ADDRESS(1,COLUMN())&amp;":"&amp;ADDRESS(ROW()-1,COLUMN())))+1,"")</f>
        <v/>
      </c>
      <c r="AC272" s="18" t="str">
        <f ca="1">IFERROR(INDEX(xl_language[name],MATCH(ROW()-1,xl_search_language7[index],0)),"")</f>
        <v/>
      </c>
      <c r="AD272" s="18"/>
      <c r="AE272" s="18" t="str">
        <f ca="1">IF(ISNUMBER(SEARCH(ps_search_language8,INDEX(xl_language[name],ROW()-1))),MAX(INDIRECT(ADDRESS(1,COLUMN())&amp;":"&amp;ADDRESS(ROW()-1,COLUMN())))+1,"")</f>
        <v/>
      </c>
      <c r="AF272" s="18" t="str">
        <f ca="1">IFERROR(INDEX(xl_language[name],MATCH(ROW()-1,xl_search_language8[index],0)),"")</f>
        <v/>
      </c>
      <c r="AG272" s="18"/>
      <c r="AH272" s="18"/>
      <c r="AI272" s="18"/>
      <c r="AJ272" s="18"/>
      <c r="AK272" s="18"/>
      <c r="AL272" s="18"/>
      <c r="AM272" s="18"/>
    </row>
    <row r="273" spans="1:39">
      <c r="A273" s="18">
        <f ca="1">IF(ISNUMBER(SEARCH(ps_search_adnowcategory,INDEX(xl_project_category[address],ROW()-1))),MAX(INDIRECT(ADDRESS(1,COLUMN())&amp;":"&amp;ADDRESS(ROW()-1,COLUMN())))+1,"")</f>
        <v>272</v>
      </c>
      <c r="B273" s="18" t="str">
        <f ca="1">IFERROR(INDEX(xl_project_category[address],MATCH(ROW()-1,xl_search_adnowcategory[index],0)),"")</f>
        <v>Non FMCG\Leisure</v>
      </c>
      <c r="C273" s="18"/>
      <c r="D273" s="18">
        <f t="shared" ca="1" si="8"/>
        <v>272</v>
      </c>
      <c r="E273" s="18" t="str">
        <f ca="1">IFERROR(INDEX(nr_ad_client_name,MATCH(ROW()-1,xl_search_adnowclientname[index],0)),"")</f>
        <v>Brazil-Contemporanea</v>
      </c>
      <c r="F273" s="18"/>
      <c r="G273" s="18" t="str">
        <f t="shared" ca="1" si="9"/>
        <v/>
      </c>
      <c r="H273" s="18" t="str">
        <f ca="1">IFERROR(INDEX(nr_ad_country,MATCH(ROW()-1,xl_search_adnowcountry[index],0)),"")</f>
        <v/>
      </c>
      <c r="I273" s="18"/>
      <c r="J273" s="18"/>
      <c r="K273" s="18"/>
      <c r="L273" s="18"/>
      <c r="M273" s="18" t="str">
        <f ca="1">IF(ISNUMBER(SEARCH(ps_search_language2,INDEX(xl_language[name],ROW()-1))),MAX(INDIRECT(ADDRESS(1,COLUMN())&amp;":"&amp;ADDRESS(ROW()-1,COLUMN())))+1,"")</f>
        <v/>
      </c>
      <c r="N273" s="18" t="str">
        <f ca="1">IFERROR(INDEX(xl_language[name],MATCH(ROW()-1,xl_search_language2[index],0)),"")</f>
        <v/>
      </c>
      <c r="O273" s="18"/>
      <c r="P273" s="18" t="str">
        <f ca="1">IF(ISNUMBER(SEARCH(ps_search_language3,INDEX(xl_language[name],ROW()-1))),MAX(INDIRECT(ADDRESS(1,COLUMN())&amp;":"&amp;ADDRESS(ROW()-1,COLUMN())))+1,"")</f>
        <v/>
      </c>
      <c r="Q273" s="18" t="str">
        <f ca="1">IFERROR(INDEX(xl_language[name],MATCH(ROW()-1,xl_search_language3[index],0)),"")</f>
        <v/>
      </c>
      <c r="R273" s="18"/>
      <c r="S273" s="18" t="str">
        <f ca="1">IF(ISNUMBER(SEARCH(ps_search_language4,INDEX(xl_language[name],ROW()-1))),MAX(INDIRECT(ADDRESS(1,COLUMN())&amp;":"&amp;ADDRESS(ROW()-1,COLUMN())))+1,"")</f>
        <v/>
      </c>
      <c r="T273" s="18" t="str">
        <f ca="1">IFERROR(INDEX(xl_language[name],MATCH(ROW()-1,xl_search_language4[index],0)),"")</f>
        <v/>
      </c>
      <c r="U273" s="18"/>
      <c r="V273" s="18" t="str">
        <f ca="1">IF(ISNUMBER(SEARCH(ps_search_language5,INDEX(xl_language[name],ROW()-1))),MAX(INDIRECT(ADDRESS(1,COLUMN())&amp;":"&amp;ADDRESS(ROW()-1,COLUMN())))+1,"")</f>
        <v/>
      </c>
      <c r="W273" s="18" t="str">
        <f ca="1">IFERROR(INDEX(xl_language[name],MATCH(ROW()-1,xl_search_language5[index],0)),"")</f>
        <v/>
      </c>
      <c r="X273" s="18"/>
      <c r="Y273" s="18" t="str">
        <f ca="1">IF(ISNUMBER(SEARCH(ps_search_language6,INDEX(xl_language[name],ROW()-1))),MAX(INDIRECT(ADDRESS(1,COLUMN())&amp;":"&amp;ADDRESS(ROW()-1,COLUMN())))+1,"")</f>
        <v/>
      </c>
      <c r="Z273" s="18" t="str">
        <f ca="1">IFERROR(INDEX(xl_language[name],MATCH(ROW()-1,xl_search_language6[index],0)),"")</f>
        <v/>
      </c>
      <c r="AA273" s="18"/>
      <c r="AB273" s="18" t="str">
        <f ca="1">IF(ISNUMBER(SEARCH(ps_search_language7,INDEX(xl_language[name],ROW()-1))),MAX(INDIRECT(ADDRESS(1,COLUMN())&amp;":"&amp;ADDRESS(ROW()-1,COLUMN())))+1,"")</f>
        <v/>
      </c>
      <c r="AC273" s="18" t="str">
        <f ca="1">IFERROR(INDEX(xl_language[name],MATCH(ROW()-1,xl_search_language7[index],0)),"")</f>
        <v/>
      </c>
      <c r="AD273" s="18"/>
      <c r="AE273" s="18" t="str">
        <f ca="1">IF(ISNUMBER(SEARCH(ps_search_language8,INDEX(xl_language[name],ROW()-1))),MAX(INDIRECT(ADDRESS(1,COLUMN())&amp;":"&amp;ADDRESS(ROW()-1,COLUMN())))+1,"")</f>
        <v/>
      </c>
      <c r="AF273" s="18" t="str">
        <f ca="1">IFERROR(INDEX(xl_language[name],MATCH(ROW()-1,xl_search_language8[index],0)),"")</f>
        <v/>
      </c>
      <c r="AG273" s="18"/>
      <c r="AH273" s="18"/>
      <c r="AI273" s="18"/>
      <c r="AJ273" s="18"/>
      <c r="AK273" s="18"/>
      <c r="AL273" s="18"/>
      <c r="AM273" s="18"/>
    </row>
    <row r="274" spans="1:39">
      <c r="A274" s="18">
        <f ca="1">IF(ISNUMBER(SEARCH(ps_search_adnowcategory,INDEX(xl_project_category[address],ROW()-1))),MAX(INDIRECT(ADDRESS(1,COLUMN())&amp;":"&amp;ADDRESS(ROW()-1,COLUMN())))+1,"")</f>
        <v>273</v>
      </c>
      <c r="B274" s="18" t="str">
        <f ca="1">IFERROR(INDEX(xl_project_category[address],MATCH(ROW()-1,xl_search_adnowcategory[index],0)),"")</f>
        <v>Non FMCG\Leisure\Books</v>
      </c>
      <c r="C274" s="18"/>
      <c r="D274" s="18">
        <f t="shared" ca="1" si="8"/>
        <v>273</v>
      </c>
      <c r="E274" s="18" t="str">
        <f ca="1">IFERROR(INDEX(nr_ad_client_name,MATCH(ROW()-1,xl_search_adnowclientname[index],0)),"")</f>
        <v>Brazil Telecentrosul</v>
      </c>
      <c r="F274" s="18"/>
      <c r="G274" s="18" t="str">
        <f t="shared" ca="1" si="9"/>
        <v/>
      </c>
      <c r="H274" s="18" t="str">
        <f ca="1">IFERROR(INDEX(nr_ad_country,MATCH(ROW()-1,xl_search_adnowcountry[index],0)),"")</f>
        <v/>
      </c>
      <c r="I274" s="18"/>
      <c r="J274" s="18"/>
      <c r="K274" s="18"/>
      <c r="L274" s="18"/>
      <c r="M274" s="18" t="str">
        <f ca="1">IF(ISNUMBER(SEARCH(ps_search_language2,INDEX(xl_language[name],ROW()-1))),MAX(INDIRECT(ADDRESS(1,COLUMN())&amp;":"&amp;ADDRESS(ROW()-1,COLUMN())))+1,"")</f>
        <v/>
      </c>
      <c r="N274" s="18" t="str">
        <f ca="1">IFERROR(INDEX(xl_language[name],MATCH(ROW()-1,xl_search_language2[index],0)),"")</f>
        <v/>
      </c>
      <c r="O274" s="18"/>
      <c r="P274" s="18" t="str">
        <f ca="1">IF(ISNUMBER(SEARCH(ps_search_language3,INDEX(xl_language[name],ROW()-1))),MAX(INDIRECT(ADDRESS(1,COLUMN())&amp;":"&amp;ADDRESS(ROW()-1,COLUMN())))+1,"")</f>
        <v/>
      </c>
      <c r="Q274" s="18" t="str">
        <f ca="1">IFERROR(INDEX(xl_language[name],MATCH(ROW()-1,xl_search_language3[index],0)),"")</f>
        <v/>
      </c>
      <c r="R274" s="18"/>
      <c r="S274" s="18" t="str">
        <f ca="1">IF(ISNUMBER(SEARCH(ps_search_language4,INDEX(xl_language[name],ROW()-1))),MAX(INDIRECT(ADDRESS(1,COLUMN())&amp;":"&amp;ADDRESS(ROW()-1,COLUMN())))+1,"")</f>
        <v/>
      </c>
      <c r="T274" s="18" t="str">
        <f ca="1">IFERROR(INDEX(xl_language[name],MATCH(ROW()-1,xl_search_language4[index],0)),"")</f>
        <v/>
      </c>
      <c r="U274" s="18"/>
      <c r="V274" s="18" t="str">
        <f ca="1">IF(ISNUMBER(SEARCH(ps_search_language5,INDEX(xl_language[name],ROW()-1))),MAX(INDIRECT(ADDRESS(1,COLUMN())&amp;":"&amp;ADDRESS(ROW()-1,COLUMN())))+1,"")</f>
        <v/>
      </c>
      <c r="W274" s="18" t="str">
        <f ca="1">IFERROR(INDEX(xl_language[name],MATCH(ROW()-1,xl_search_language5[index],0)),"")</f>
        <v/>
      </c>
      <c r="X274" s="18"/>
      <c r="Y274" s="18" t="str">
        <f ca="1">IF(ISNUMBER(SEARCH(ps_search_language6,INDEX(xl_language[name],ROW()-1))),MAX(INDIRECT(ADDRESS(1,COLUMN())&amp;":"&amp;ADDRESS(ROW()-1,COLUMN())))+1,"")</f>
        <v/>
      </c>
      <c r="Z274" s="18" t="str">
        <f ca="1">IFERROR(INDEX(xl_language[name],MATCH(ROW()-1,xl_search_language6[index],0)),"")</f>
        <v/>
      </c>
      <c r="AA274" s="18"/>
      <c r="AB274" s="18" t="str">
        <f ca="1">IF(ISNUMBER(SEARCH(ps_search_language7,INDEX(xl_language[name],ROW()-1))),MAX(INDIRECT(ADDRESS(1,COLUMN())&amp;":"&amp;ADDRESS(ROW()-1,COLUMN())))+1,"")</f>
        <v/>
      </c>
      <c r="AC274" s="18" t="str">
        <f ca="1">IFERROR(INDEX(xl_language[name],MATCH(ROW()-1,xl_search_language7[index],0)),"")</f>
        <v/>
      </c>
      <c r="AD274" s="18"/>
      <c r="AE274" s="18" t="str">
        <f ca="1">IF(ISNUMBER(SEARCH(ps_search_language8,INDEX(xl_language[name],ROW()-1))),MAX(INDIRECT(ADDRESS(1,COLUMN())&amp;":"&amp;ADDRESS(ROW()-1,COLUMN())))+1,"")</f>
        <v/>
      </c>
      <c r="AF274" s="18" t="str">
        <f ca="1">IFERROR(INDEX(xl_language[name],MATCH(ROW()-1,xl_search_language8[index],0)),"")</f>
        <v/>
      </c>
      <c r="AG274" s="18"/>
      <c r="AH274" s="18"/>
      <c r="AI274" s="18"/>
      <c r="AJ274" s="18"/>
      <c r="AK274" s="18"/>
      <c r="AL274" s="18"/>
      <c r="AM274" s="18"/>
    </row>
    <row r="275" spans="1:39">
      <c r="A275" s="18">
        <f ca="1">IF(ISNUMBER(SEARCH(ps_search_adnowcategory,INDEX(xl_project_category[address],ROW()-1))),MAX(INDIRECT(ADDRESS(1,COLUMN())&amp;":"&amp;ADDRESS(ROW()-1,COLUMN())))+1,"")</f>
        <v>274</v>
      </c>
      <c r="B275" s="18" t="str">
        <f ca="1">IFERROR(INDEX(xl_project_category[address],MATCH(ROW()-1,xl_search_adnowcategory[index],0)),"")</f>
        <v>Non FMCG\Leisure\Camera Film</v>
      </c>
      <c r="C275" s="18"/>
      <c r="D275" s="18">
        <f t="shared" ca="1" si="8"/>
        <v>274</v>
      </c>
      <c r="E275" s="18" t="str">
        <f ca="1">IFERROR(INDEX(nr_ad_client_name,MATCH(ROW()-1,xl_search_adnowclientname[index],0)),"")</f>
        <v>Brazil Telecom</v>
      </c>
      <c r="F275" s="18"/>
      <c r="G275" s="18" t="str">
        <f t="shared" ca="1" si="9"/>
        <v/>
      </c>
      <c r="H275" s="18" t="str">
        <f ca="1">IFERROR(INDEX(nr_ad_country,MATCH(ROW()-1,xl_search_adnowcountry[index],0)),"")</f>
        <v/>
      </c>
      <c r="I275" s="18"/>
      <c r="J275" s="18"/>
      <c r="K275" s="18"/>
      <c r="L275" s="18"/>
      <c r="M275" s="18" t="str">
        <f ca="1">IF(ISNUMBER(SEARCH(ps_search_language2,INDEX(xl_language[name],ROW()-1))),MAX(INDIRECT(ADDRESS(1,COLUMN())&amp;":"&amp;ADDRESS(ROW()-1,COLUMN())))+1,"")</f>
        <v/>
      </c>
      <c r="N275" s="18" t="str">
        <f ca="1">IFERROR(INDEX(xl_language[name],MATCH(ROW()-1,xl_search_language2[index],0)),"")</f>
        <v/>
      </c>
      <c r="O275" s="18"/>
      <c r="P275" s="18" t="str">
        <f ca="1">IF(ISNUMBER(SEARCH(ps_search_language3,INDEX(xl_language[name],ROW()-1))),MAX(INDIRECT(ADDRESS(1,COLUMN())&amp;":"&amp;ADDRESS(ROW()-1,COLUMN())))+1,"")</f>
        <v/>
      </c>
      <c r="Q275" s="18" t="str">
        <f ca="1">IFERROR(INDEX(xl_language[name],MATCH(ROW()-1,xl_search_language3[index],0)),"")</f>
        <v/>
      </c>
      <c r="R275" s="18"/>
      <c r="S275" s="18" t="str">
        <f ca="1">IF(ISNUMBER(SEARCH(ps_search_language4,INDEX(xl_language[name],ROW()-1))),MAX(INDIRECT(ADDRESS(1,COLUMN())&amp;":"&amp;ADDRESS(ROW()-1,COLUMN())))+1,"")</f>
        <v/>
      </c>
      <c r="T275" s="18" t="str">
        <f ca="1">IFERROR(INDEX(xl_language[name],MATCH(ROW()-1,xl_search_language4[index],0)),"")</f>
        <v/>
      </c>
      <c r="U275" s="18"/>
      <c r="V275" s="18" t="str">
        <f ca="1">IF(ISNUMBER(SEARCH(ps_search_language5,INDEX(xl_language[name],ROW()-1))),MAX(INDIRECT(ADDRESS(1,COLUMN())&amp;":"&amp;ADDRESS(ROW()-1,COLUMN())))+1,"")</f>
        <v/>
      </c>
      <c r="W275" s="18" t="str">
        <f ca="1">IFERROR(INDEX(xl_language[name],MATCH(ROW()-1,xl_search_language5[index],0)),"")</f>
        <v/>
      </c>
      <c r="X275" s="18"/>
      <c r="Y275" s="18" t="str">
        <f ca="1">IF(ISNUMBER(SEARCH(ps_search_language6,INDEX(xl_language[name],ROW()-1))),MAX(INDIRECT(ADDRESS(1,COLUMN())&amp;":"&amp;ADDRESS(ROW()-1,COLUMN())))+1,"")</f>
        <v/>
      </c>
      <c r="Z275" s="18" t="str">
        <f ca="1">IFERROR(INDEX(xl_language[name],MATCH(ROW()-1,xl_search_language6[index],0)),"")</f>
        <v/>
      </c>
      <c r="AA275" s="18"/>
      <c r="AB275" s="18" t="str">
        <f ca="1">IF(ISNUMBER(SEARCH(ps_search_language7,INDEX(xl_language[name],ROW()-1))),MAX(INDIRECT(ADDRESS(1,COLUMN())&amp;":"&amp;ADDRESS(ROW()-1,COLUMN())))+1,"")</f>
        <v/>
      </c>
      <c r="AC275" s="18" t="str">
        <f ca="1">IFERROR(INDEX(xl_language[name],MATCH(ROW()-1,xl_search_language7[index],0)),"")</f>
        <v/>
      </c>
      <c r="AD275" s="18"/>
      <c r="AE275" s="18" t="str">
        <f ca="1">IF(ISNUMBER(SEARCH(ps_search_language8,INDEX(xl_language[name],ROW()-1))),MAX(INDIRECT(ADDRESS(1,COLUMN())&amp;":"&amp;ADDRESS(ROW()-1,COLUMN())))+1,"")</f>
        <v/>
      </c>
      <c r="AF275" s="18" t="str">
        <f ca="1">IFERROR(INDEX(xl_language[name],MATCH(ROW()-1,xl_search_language8[index],0)),"")</f>
        <v/>
      </c>
      <c r="AG275" s="18"/>
      <c r="AH275" s="18"/>
      <c r="AI275" s="18"/>
      <c r="AJ275" s="18"/>
      <c r="AK275" s="18"/>
      <c r="AL275" s="18"/>
      <c r="AM275" s="18"/>
    </row>
    <row r="276" spans="1:39">
      <c r="A276" s="18">
        <f ca="1">IF(ISNUMBER(SEARCH(ps_search_adnowcategory,INDEX(xl_project_category[address],ROW()-1))),MAX(INDIRECT(ADDRESS(1,COLUMN())&amp;":"&amp;ADDRESS(ROW()-1,COLUMN())))+1,"")</f>
        <v>275</v>
      </c>
      <c r="B276" s="18" t="str">
        <f ca="1">IFERROR(INDEX(xl_project_category[address],MATCH(ROW()-1,xl_search_adnowcategory[index],0)),"")</f>
        <v>Non FMCG\Leisure\Comics</v>
      </c>
      <c r="C276" s="18"/>
      <c r="D276" s="18">
        <f t="shared" ca="1" si="8"/>
        <v>275</v>
      </c>
      <c r="E276" s="18" t="str">
        <f ca="1">IFERROR(INDEX(nr_ad_client_name,MATCH(ROW()-1,xl_search_adnowclientname[index],0)),"")</f>
        <v>Breathe</v>
      </c>
      <c r="F276" s="18"/>
      <c r="G276" s="18" t="str">
        <f t="shared" ca="1" si="9"/>
        <v/>
      </c>
      <c r="H276" s="18" t="str">
        <f ca="1">IFERROR(INDEX(nr_ad_country,MATCH(ROW()-1,xl_search_adnowcountry[index],0)),"")</f>
        <v/>
      </c>
      <c r="I276" s="18"/>
      <c r="J276" s="18"/>
      <c r="K276" s="18"/>
      <c r="L276" s="18"/>
      <c r="M276" s="18" t="str">
        <f ca="1">IF(ISNUMBER(SEARCH(ps_search_language2,INDEX(xl_language[name],ROW()-1))),MAX(INDIRECT(ADDRESS(1,COLUMN())&amp;":"&amp;ADDRESS(ROW()-1,COLUMN())))+1,"")</f>
        <v/>
      </c>
      <c r="N276" s="18" t="str">
        <f ca="1">IFERROR(INDEX(xl_language[name],MATCH(ROW()-1,xl_search_language2[index],0)),"")</f>
        <v/>
      </c>
      <c r="O276" s="18"/>
      <c r="P276" s="18" t="str">
        <f ca="1">IF(ISNUMBER(SEARCH(ps_search_language3,INDEX(xl_language[name],ROW()-1))),MAX(INDIRECT(ADDRESS(1,COLUMN())&amp;":"&amp;ADDRESS(ROW()-1,COLUMN())))+1,"")</f>
        <v/>
      </c>
      <c r="Q276" s="18" t="str">
        <f ca="1">IFERROR(INDEX(xl_language[name],MATCH(ROW()-1,xl_search_language3[index],0)),"")</f>
        <v/>
      </c>
      <c r="R276" s="18"/>
      <c r="S276" s="18" t="str">
        <f ca="1">IF(ISNUMBER(SEARCH(ps_search_language4,INDEX(xl_language[name],ROW()-1))),MAX(INDIRECT(ADDRESS(1,COLUMN())&amp;":"&amp;ADDRESS(ROW()-1,COLUMN())))+1,"")</f>
        <v/>
      </c>
      <c r="T276" s="18" t="str">
        <f ca="1">IFERROR(INDEX(xl_language[name],MATCH(ROW()-1,xl_search_language4[index],0)),"")</f>
        <v/>
      </c>
      <c r="U276" s="18"/>
      <c r="V276" s="18" t="str">
        <f ca="1">IF(ISNUMBER(SEARCH(ps_search_language5,INDEX(xl_language[name],ROW()-1))),MAX(INDIRECT(ADDRESS(1,COLUMN())&amp;":"&amp;ADDRESS(ROW()-1,COLUMN())))+1,"")</f>
        <v/>
      </c>
      <c r="W276" s="18" t="str">
        <f ca="1">IFERROR(INDEX(xl_language[name],MATCH(ROW()-1,xl_search_language5[index],0)),"")</f>
        <v/>
      </c>
      <c r="X276" s="18"/>
      <c r="Y276" s="18" t="str">
        <f ca="1">IF(ISNUMBER(SEARCH(ps_search_language6,INDEX(xl_language[name],ROW()-1))),MAX(INDIRECT(ADDRESS(1,COLUMN())&amp;":"&amp;ADDRESS(ROW()-1,COLUMN())))+1,"")</f>
        <v/>
      </c>
      <c r="Z276" s="18" t="str">
        <f ca="1">IFERROR(INDEX(xl_language[name],MATCH(ROW()-1,xl_search_language6[index],0)),"")</f>
        <v/>
      </c>
      <c r="AA276" s="18"/>
      <c r="AB276" s="18" t="str">
        <f ca="1">IF(ISNUMBER(SEARCH(ps_search_language7,INDEX(xl_language[name],ROW()-1))),MAX(INDIRECT(ADDRESS(1,COLUMN())&amp;":"&amp;ADDRESS(ROW()-1,COLUMN())))+1,"")</f>
        <v/>
      </c>
      <c r="AC276" s="18" t="str">
        <f ca="1">IFERROR(INDEX(xl_language[name],MATCH(ROW()-1,xl_search_language7[index],0)),"")</f>
        <v/>
      </c>
      <c r="AD276" s="18"/>
      <c r="AE276" s="18" t="str">
        <f ca="1">IF(ISNUMBER(SEARCH(ps_search_language8,INDEX(xl_language[name],ROW()-1))),MAX(INDIRECT(ADDRESS(1,COLUMN())&amp;":"&amp;ADDRESS(ROW()-1,COLUMN())))+1,"")</f>
        <v/>
      </c>
      <c r="AF276" s="18" t="str">
        <f ca="1">IFERROR(INDEX(xl_language[name],MATCH(ROW()-1,xl_search_language8[index],0)),"")</f>
        <v/>
      </c>
      <c r="AG276" s="18"/>
      <c r="AH276" s="18"/>
      <c r="AI276" s="18"/>
      <c r="AJ276" s="18"/>
      <c r="AK276" s="18"/>
      <c r="AL276" s="18"/>
      <c r="AM276" s="18"/>
    </row>
    <row r="277" spans="1:39">
      <c r="A277" s="18">
        <f ca="1">IF(ISNUMBER(SEARCH(ps_search_adnowcategory,INDEX(xl_project_category[address],ROW()-1))),MAX(INDIRECT(ADDRESS(1,COLUMN())&amp;":"&amp;ADDRESS(ROW()-1,COLUMN())))+1,"")</f>
        <v>276</v>
      </c>
      <c r="B277" s="18" t="str">
        <f ca="1">IFERROR(INDEX(xl_project_category[address],MATCH(ROW()-1,xl_search_adnowcategory[index],0)),"")</f>
        <v>Non FMCG\Leisure\DVDs/Films/Programs</v>
      </c>
      <c r="C277" s="18"/>
      <c r="D277" s="18">
        <f t="shared" ca="1" si="8"/>
        <v>276</v>
      </c>
      <c r="E277" s="18" t="str">
        <f ca="1">IFERROR(INDEX(nr_ad_client_name,MATCH(ROW()-1,xl_search_adnowclientname[index],0)),"")</f>
        <v>Breville</v>
      </c>
      <c r="F277" s="18"/>
      <c r="G277" s="18" t="str">
        <f t="shared" ca="1" si="9"/>
        <v/>
      </c>
      <c r="H277" s="18" t="str">
        <f ca="1">IFERROR(INDEX(nr_ad_country,MATCH(ROW()-1,xl_search_adnowcountry[index],0)),"")</f>
        <v/>
      </c>
      <c r="I277" s="18"/>
      <c r="J277" s="18"/>
      <c r="K277" s="18"/>
      <c r="L277" s="18"/>
      <c r="M277" s="18" t="str">
        <f ca="1">IF(ISNUMBER(SEARCH(ps_search_language2,INDEX(xl_language[name],ROW()-1))),MAX(INDIRECT(ADDRESS(1,COLUMN())&amp;":"&amp;ADDRESS(ROW()-1,COLUMN())))+1,"")</f>
        <v/>
      </c>
      <c r="N277" s="18" t="str">
        <f ca="1">IFERROR(INDEX(xl_language[name],MATCH(ROW()-1,xl_search_language2[index],0)),"")</f>
        <v/>
      </c>
      <c r="O277" s="18"/>
      <c r="P277" s="18" t="str">
        <f ca="1">IF(ISNUMBER(SEARCH(ps_search_language3,INDEX(xl_language[name],ROW()-1))),MAX(INDIRECT(ADDRESS(1,COLUMN())&amp;":"&amp;ADDRESS(ROW()-1,COLUMN())))+1,"")</f>
        <v/>
      </c>
      <c r="Q277" s="18" t="str">
        <f ca="1">IFERROR(INDEX(xl_language[name],MATCH(ROW()-1,xl_search_language3[index],0)),"")</f>
        <v/>
      </c>
      <c r="R277" s="18"/>
      <c r="S277" s="18" t="str">
        <f ca="1">IF(ISNUMBER(SEARCH(ps_search_language4,INDEX(xl_language[name],ROW()-1))),MAX(INDIRECT(ADDRESS(1,COLUMN())&amp;":"&amp;ADDRESS(ROW()-1,COLUMN())))+1,"")</f>
        <v/>
      </c>
      <c r="T277" s="18" t="str">
        <f ca="1">IFERROR(INDEX(xl_language[name],MATCH(ROW()-1,xl_search_language4[index],0)),"")</f>
        <v/>
      </c>
      <c r="U277" s="18"/>
      <c r="V277" s="18" t="str">
        <f ca="1">IF(ISNUMBER(SEARCH(ps_search_language5,INDEX(xl_language[name],ROW()-1))),MAX(INDIRECT(ADDRESS(1,COLUMN())&amp;":"&amp;ADDRESS(ROW()-1,COLUMN())))+1,"")</f>
        <v/>
      </c>
      <c r="W277" s="18" t="str">
        <f ca="1">IFERROR(INDEX(xl_language[name],MATCH(ROW()-1,xl_search_language5[index],0)),"")</f>
        <v/>
      </c>
      <c r="X277" s="18"/>
      <c r="Y277" s="18" t="str">
        <f ca="1">IF(ISNUMBER(SEARCH(ps_search_language6,INDEX(xl_language[name],ROW()-1))),MAX(INDIRECT(ADDRESS(1,COLUMN())&amp;":"&amp;ADDRESS(ROW()-1,COLUMN())))+1,"")</f>
        <v/>
      </c>
      <c r="Z277" s="18" t="str">
        <f ca="1">IFERROR(INDEX(xl_language[name],MATCH(ROW()-1,xl_search_language6[index],0)),"")</f>
        <v/>
      </c>
      <c r="AA277" s="18"/>
      <c r="AB277" s="18" t="str">
        <f ca="1">IF(ISNUMBER(SEARCH(ps_search_language7,INDEX(xl_language[name],ROW()-1))),MAX(INDIRECT(ADDRESS(1,COLUMN())&amp;":"&amp;ADDRESS(ROW()-1,COLUMN())))+1,"")</f>
        <v/>
      </c>
      <c r="AC277" s="18" t="str">
        <f ca="1">IFERROR(INDEX(xl_language[name],MATCH(ROW()-1,xl_search_language7[index],0)),"")</f>
        <v/>
      </c>
      <c r="AD277" s="18"/>
      <c r="AE277" s="18" t="str">
        <f ca="1">IF(ISNUMBER(SEARCH(ps_search_language8,INDEX(xl_language[name],ROW()-1))),MAX(INDIRECT(ADDRESS(1,COLUMN())&amp;":"&amp;ADDRESS(ROW()-1,COLUMN())))+1,"")</f>
        <v/>
      </c>
      <c r="AF277" s="18" t="str">
        <f ca="1">IFERROR(INDEX(xl_language[name],MATCH(ROW()-1,xl_search_language8[index],0)),"")</f>
        <v/>
      </c>
      <c r="AG277" s="18"/>
      <c r="AH277" s="18"/>
      <c r="AI277" s="18"/>
      <c r="AJ277" s="18"/>
      <c r="AK277" s="18"/>
      <c r="AL277" s="18"/>
      <c r="AM277" s="18"/>
    </row>
    <row r="278" spans="1:39">
      <c r="A278" s="18">
        <f ca="1">IF(ISNUMBER(SEARCH(ps_search_adnowcategory,INDEX(xl_project_category[address],ROW()-1))),MAX(INDIRECT(ADDRESS(1,COLUMN())&amp;":"&amp;ADDRESS(ROW()-1,COLUMN())))+1,"")</f>
        <v>277</v>
      </c>
      <c r="B278" s="18" t="str">
        <f ca="1">IFERROR(INDEX(xl_project_category[address],MATCH(ROW()-1,xl_search_adnowcategory[index],0)),"")</f>
        <v>Non FMCG\Leisure\Greeting cards/Gifts</v>
      </c>
      <c r="C278" s="18"/>
      <c r="D278" s="18">
        <f t="shared" ca="1" si="8"/>
        <v>277</v>
      </c>
      <c r="E278" s="18" t="str">
        <f ca="1">IFERROR(INDEX(nr_ad_client_name,MATCH(ROW()-1,xl_search_adnowclientname[index],0)),"")</f>
        <v>BRF (Brasil Foods)</v>
      </c>
      <c r="F278" s="18"/>
      <c r="G278" s="18" t="str">
        <f t="shared" ca="1" si="9"/>
        <v/>
      </c>
      <c r="H278" s="18" t="str">
        <f ca="1">IFERROR(INDEX(nr_ad_country,MATCH(ROW()-1,xl_search_adnowcountry[index],0)),"")</f>
        <v/>
      </c>
      <c r="I278" s="18"/>
      <c r="J278" s="18"/>
      <c r="K278" s="18"/>
      <c r="L278" s="18"/>
      <c r="M278" s="18" t="str">
        <f ca="1">IF(ISNUMBER(SEARCH(ps_search_language2,INDEX(xl_language[name],ROW()-1))),MAX(INDIRECT(ADDRESS(1,COLUMN())&amp;":"&amp;ADDRESS(ROW()-1,COLUMN())))+1,"")</f>
        <v/>
      </c>
      <c r="N278" s="18" t="str">
        <f ca="1">IFERROR(INDEX(xl_language[name],MATCH(ROW()-1,xl_search_language2[index],0)),"")</f>
        <v/>
      </c>
      <c r="O278" s="18"/>
      <c r="P278" s="18" t="str">
        <f ca="1">IF(ISNUMBER(SEARCH(ps_search_language3,INDEX(xl_language[name],ROW()-1))),MAX(INDIRECT(ADDRESS(1,COLUMN())&amp;":"&amp;ADDRESS(ROW()-1,COLUMN())))+1,"")</f>
        <v/>
      </c>
      <c r="Q278" s="18" t="str">
        <f ca="1">IFERROR(INDEX(xl_language[name],MATCH(ROW()-1,xl_search_language3[index],0)),"")</f>
        <v/>
      </c>
      <c r="R278" s="18"/>
      <c r="S278" s="18" t="str">
        <f ca="1">IF(ISNUMBER(SEARCH(ps_search_language4,INDEX(xl_language[name],ROW()-1))),MAX(INDIRECT(ADDRESS(1,COLUMN())&amp;":"&amp;ADDRESS(ROW()-1,COLUMN())))+1,"")</f>
        <v/>
      </c>
      <c r="T278" s="18" t="str">
        <f ca="1">IFERROR(INDEX(xl_language[name],MATCH(ROW()-1,xl_search_language4[index],0)),"")</f>
        <v/>
      </c>
      <c r="U278" s="18"/>
      <c r="V278" s="18" t="str">
        <f ca="1">IF(ISNUMBER(SEARCH(ps_search_language5,INDEX(xl_language[name],ROW()-1))),MAX(INDIRECT(ADDRESS(1,COLUMN())&amp;":"&amp;ADDRESS(ROW()-1,COLUMN())))+1,"")</f>
        <v/>
      </c>
      <c r="W278" s="18" t="str">
        <f ca="1">IFERROR(INDEX(xl_language[name],MATCH(ROW()-1,xl_search_language5[index],0)),"")</f>
        <v/>
      </c>
      <c r="X278" s="18"/>
      <c r="Y278" s="18" t="str">
        <f ca="1">IF(ISNUMBER(SEARCH(ps_search_language6,INDEX(xl_language[name],ROW()-1))),MAX(INDIRECT(ADDRESS(1,COLUMN())&amp;":"&amp;ADDRESS(ROW()-1,COLUMN())))+1,"")</f>
        <v/>
      </c>
      <c r="Z278" s="18" t="str">
        <f ca="1">IFERROR(INDEX(xl_language[name],MATCH(ROW()-1,xl_search_language6[index],0)),"")</f>
        <v/>
      </c>
      <c r="AA278" s="18"/>
      <c r="AB278" s="18" t="str">
        <f ca="1">IF(ISNUMBER(SEARCH(ps_search_language7,INDEX(xl_language[name],ROW()-1))),MAX(INDIRECT(ADDRESS(1,COLUMN())&amp;":"&amp;ADDRESS(ROW()-1,COLUMN())))+1,"")</f>
        <v/>
      </c>
      <c r="AC278" s="18" t="str">
        <f ca="1">IFERROR(INDEX(xl_language[name],MATCH(ROW()-1,xl_search_language7[index],0)),"")</f>
        <v/>
      </c>
      <c r="AD278" s="18"/>
      <c r="AE278" s="18" t="str">
        <f ca="1">IF(ISNUMBER(SEARCH(ps_search_language8,INDEX(xl_language[name],ROW()-1))),MAX(INDIRECT(ADDRESS(1,COLUMN())&amp;":"&amp;ADDRESS(ROW()-1,COLUMN())))+1,"")</f>
        <v/>
      </c>
      <c r="AF278" s="18" t="str">
        <f ca="1">IFERROR(INDEX(xl_language[name],MATCH(ROW()-1,xl_search_language8[index],0)),"")</f>
        <v/>
      </c>
      <c r="AG278" s="18"/>
      <c r="AH278" s="18"/>
      <c r="AI278" s="18"/>
      <c r="AJ278" s="18"/>
      <c r="AK278" s="18"/>
      <c r="AL278" s="18"/>
      <c r="AM278" s="18"/>
    </row>
    <row r="279" spans="1:39">
      <c r="A279" s="18">
        <f ca="1">IF(ISNUMBER(SEARCH(ps_search_adnowcategory,INDEX(xl_project_category[address],ROW()-1))),MAX(INDIRECT(ADDRESS(1,COLUMN())&amp;":"&amp;ADDRESS(ROW()-1,COLUMN())))+1,"")</f>
        <v>278</v>
      </c>
      <c r="B279" s="18" t="str">
        <f ca="1">IFERROR(INDEX(xl_project_category[address],MATCH(ROW()-1,xl_search_adnowcategory[index],0)),"")</f>
        <v>Non FMCG\Leisure\Home Processing</v>
      </c>
      <c r="C279" s="18"/>
      <c r="D279" s="18">
        <f t="shared" ca="1" si="8"/>
        <v>278</v>
      </c>
      <c r="E279" s="18" t="str">
        <f ca="1">IFERROR(INDEX(nr_ad_client_name,MATCH(ROW()-1,xl_search_adnowclientname[index],0)),"")</f>
        <v>Bridgestone Corporation</v>
      </c>
      <c r="F279" s="18"/>
      <c r="G279" s="18" t="str">
        <f t="shared" ca="1" si="9"/>
        <v/>
      </c>
      <c r="H279" s="18" t="str">
        <f ca="1">IFERROR(INDEX(nr_ad_country,MATCH(ROW()-1,xl_search_adnowcountry[index],0)),"")</f>
        <v/>
      </c>
      <c r="I279" s="18"/>
      <c r="J279" s="18"/>
      <c r="K279" s="18"/>
      <c r="L279" s="18"/>
      <c r="M279" s="18" t="str">
        <f ca="1">IF(ISNUMBER(SEARCH(ps_search_language2,INDEX(xl_language[name],ROW()-1))),MAX(INDIRECT(ADDRESS(1,COLUMN())&amp;":"&amp;ADDRESS(ROW()-1,COLUMN())))+1,"")</f>
        <v/>
      </c>
      <c r="N279" s="18" t="str">
        <f ca="1">IFERROR(INDEX(xl_language[name],MATCH(ROW()-1,xl_search_language2[index],0)),"")</f>
        <v/>
      </c>
      <c r="O279" s="18"/>
      <c r="P279" s="18" t="str">
        <f ca="1">IF(ISNUMBER(SEARCH(ps_search_language3,INDEX(xl_language[name],ROW()-1))),MAX(INDIRECT(ADDRESS(1,COLUMN())&amp;":"&amp;ADDRESS(ROW()-1,COLUMN())))+1,"")</f>
        <v/>
      </c>
      <c r="Q279" s="18" t="str">
        <f ca="1">IFERROR(INDEX(xl_language[name],MATCH(ROW()-1,xl_search_language3[index],0)),"")</f>
        <v/>
      </c>
      <c r="R279" s="18"/>
      <c r="S279" s="18" t="str">
        <f ca="1">IF(ISNUMBER(SEARCH(ps_search_language4,INDEX(xl_language[name],ROW()-1))),MAX(INDIRECT(ADDRESS(1,COLUMN())&amp;":"&amp;ADDRESS(ROW()-1,COLUMN())))+1,"")</f>
        <v/>
      </c>
      <c r="T279" s="18" t="str">
        <f ca="1">IFERROR(INDEX(xl_language[name],MATCH(ROW()-1,xl_search_language4[index],0)),"")</f>
        <v/>
      </c>
      <c r="U279" s="18"/>
      <c r="V279" s="18" t="str">
        <f ca="1">IF(ISNUMBER(SEARCH(ps_search_language5,INDEX(xl_language[name],ROW()-1))),MAX(INDIRECT(ADDRESS(1,COLUMN())&amp;":"&amp;ADDRESS(ROW()-1,COLUMN())))+1,"")</f>
        <v/>
      </c>
      <c r="W279" s="18" t="str">
        <f ca="1">IFERROR(INDEX(xl_language[name],MATCH(ROW()-1,xl_search_language5[index],0)),"")</f>
        <v/>
      </c>
      <c r="X279" s="18"/>
      <c r="Y279" s="18" t="str">
        <f ca="1">IF(ISNUMBER(SEARCH(ps_search_language6,INDEX(xl_language[name],ROW()-1))),MAX(INDIRECT(ADDRESS(1,COLUMN())&amp;":"&amp;ADDRESS(ROW()-1,COLUMN())))+1,"")</f>
        <v/>
      </c>
      <c r="Z279" s="18" t="str">
        <f ca="1">IFERROR(INDEX(xl_language[name],MATCH(ROW()-1,xl_search_language6[index],0)),"")</f>
        <v/>
      </c>
      <c r="AA279" s="18"/>
      <c r="AB279" s="18" t="str">
        <f ca="1">IF(ISNUMBER(SEARCH(ps_search_language7,INDEX(xl_language[name],ROW()-1))),MAX(INDIRECT(ADDRESS(1,COLUMN())&amp;":"&amp;ADDRESS(ROW()-1,COLUMN())))+1,"")</f>
        <v/>
      </c>
      <c r="AC279" s="18" t="str">
        <f ca="1">IFERROR(INDEX(xl_language[name],MATCH(ROW()-1,xl_search_language7[index],0)),"")</f>
        <v/>
      </c>
      <c r="AD279" s="18"/>
      <c r="AE279" s="18" t="str">
        <f ca="1">IF(ISNUMBER(SEARCH(ps_search_language8,INDEX(xl_language[name],ROW()-1))),MAX(INDIRECT(ADDRESS(1,COLUMN())&amp;":"&amp;ADDRESS(ROW()-1,COLUMN())))+1,"")</f>
        <v/>
      </c>
      <c r="AF279" s="18" t="str">
        <f ca="1">IFERROR(INDEX(xl_language[name],MATCH(ROW()-1,xl_search_language8[index],0)),"")</f>
        <v/>
      </c>
      <c r="AG279" s="18"/>
      <c r="AH279" s="18"/>
      <c r="AI279" s="18"/>
      <c r="AJ279" s="18"/>
      <c r="AK279" s="18"/>
      <c r="AL279" s="18"/>
      <c r="AM279" s="18"/>
    </row>
    <row r="280" spans="1:39">
      <c r="A280" s="18">
        <f ca="1">IF(ISNUMBER(SEARCH(ps_search_adnowcategory,INDEX(xl_project_category[address],ROW()-1))),MAX(INDIRECT(ADDRESS(1,COLUMN())&amp;":"&amp;ADDRESS(ROW()-1,COLUMN())))+1,"")</f>
        <v>279</v>
      </c>
      <c r="B280" s="18" t="str">
        <f ca="1">IFERROR(INDEX(xl_project_category[address],MATCH(ROW()-1,xl_search_adnowcategory[index],0)),"")</f>
        <v>Non FMCG\Leisure\Magazines</v>
      </c>
      <c r="C280" s="18"/>
      <c r="D280" s="18">
        <f t="shared" ca="1" si="8"/>
        <v>279</v>
      </c>
      <c r="E280" s="18" t="str">
        <f ca="1">IFERROR(INDEX(nr_ad_client_name,MATCH(ROW()-1,xl_search_adnowclientname[index],0)),"")</f>
        <v>Bristol-Myers Squibb</v>
      </c>
      <c r="F280" s="18"/>
      <c r="G280" s="18" t="str">
        <f t="shared" ca="1" si="9"/>
        <v/>
      </c>
      <c r="H280" s="18" t="str">
        <f ca="1">IFERROR(INDEX(nr_ad_country,MATCH(ROW()-1,xl_search_adnowcountry[index],0)),"")</f>
        <v/>
      </c>
      <c r="I280" s="18"/>
      <c r="J280" s="18"/>
      <c r="K280" s="18"/>
      <c r="L280" s="18"/>
      <c r="M280" s="18" t="str">
        <f ca="1">IF(ISNUMBER(SEARCH(ps_search_language2,INDEX(xl_language[name],ROW()-1))),MAX(INDIRECT(ADDRESS(1,COLUMN())&amp;":"&amp;ADDRESS(ROW()-1,COLUMN())))+1,"")</f>
        <v/>
      </c>
      <c r="N280" s="18" t="str">
        <f ca="1">IFERROR(INDEX(xl_language[name],MATCH(ROW()-1,xl_search_language2[index],0)),"")</f>
        <v/>
      </c>
      <c r="O280" s="18"/>
      <c r="P280" s="18" t="str">
        <f ca="1">IF(ISNUMBER(SEARCH(ps_search_language3,INDEX(xl_language[name],ROW()-1))),MAX(INDIRECT(ADDRESS(1,COLUMN())&amp;":"&amp;ADDRESS(ROW()-1,COLUMN())))+1,"")</f>
        <v/>
      </c>
      <c r="Q280" s="18" t="str">
        <f ca="1">IFERROR(INDEX(xl_language[name],MATCH(ROW()-1,xl_search_language3[index],0)),"")</f>
        <v/>
      </c>
      <c r="R280" s="18"/>
      <c r="S280" s="18" t="str">
        <f ca="1">IF(ISNUMBER(SEARCH(ps_search_language4,INDEX(xl_language[name],ROW()-1))),MAX(INDIRECT(ADDRESS(1,COLUMN())&amp;":"&amp;ADDRESS(ROW()-1,COLUMN())))+1,"")</f>
        <v/>
      </c>
      <c r="T280" s="18" t="str">
        <f ca="1">IFERROR(INDEX(xl_language[name],MATCH(ROW()-1,xl_search_language4[index],0)),"")</f>
        <v/>
      </c>
      <c r="U280" s="18"/>
      <c r="V280" s="18" t="str">
        <f ca="1">IF(ISNUMBER(SEARCH(ps_search_language5,INDEX(xl_language[name],ROW()-1))),MAX(INDIRECT(ADDRESS(1,COLUMN())&amp;":"&amp;ADDRESS(ROW()-1,COLUMN())))+1,"")</f>
        <v/>
      </c>
      <c r="W280" s="18" t="str">
        <f ca="1">IFERROR(INDEX(xl_language[name],MATCH(ROW()-1,xl_search_language5[index],0)),"")</f>
        <v/>
      </c>
      <c r="X280" s="18"/>
      <c r="Y280" s="18" t="str">
        <f ca="1">IF(ISNUMBER(SEARCH(ps_search_language6,INDEX(xl_language[name],ROW()-1))),MAX(INDIRECT(ADDRESS(1,COLUMN())&amp;":"&amp;ADDRESS(ROW()-1,COLUMN())))+1,"")</f>
        <v/>
      </c>
      <c r="Z280" s="18" t="str">
        <f ca="1">IFERROR(INDEX(xl_language[name],MATCH(ROW()-1,xl_search_language6[index],0)),"")</f>
        <v/>
      </c>
      <c r="AA280" s="18"/>
      <c r="AB280" s="18" t="str">
        <f ca="1">IF(ISNUMBER(SEARCH(ps_search_language7,INDEX(xl_language[name],ROW()-1))),MAX(INDIRECT(ADDRESS(1,COLUMN())&amp;":"&amp;ADDRESS(ROW()-1,COLUMN())))+1,"")</f>
        <v/>
      </c>
      <c r="AC280" s="18" t="str">
        <f ca="1">IFERROR(INDEX(xl_language[name],MATCH(ROW()-1,xl_search_language7[index],0)),"")</f>
        <v/>
      </c>
      <c r="AD280" s="18"/>
      <c r="AE280" s="18" t="str">
        <f ca="1">IF(ISNUMBER(SEARCH(ps_search_language8,INDEX(xl_language[name],ROW()-1))),MAX(INDIRECT(ADDRESS(1,COLUMN())&amp;":"&amp;ADDRESS(ROW()-1,COLUMN())))+1,"")</f>
        <v/>
      </c>
      <c r="AF280" s="18" t="str">
        <f ca="1">IFERROR(INDEX(xl_language[name],MATCH(ROW()-1,xl_search_language8[index],0)),"")</f>
        <v/>
      </c>
      <c r="AG280" s="18"/>
      <c r="AH280" s="18"/>
      <c r="AI280" s="18"/>
      <c r="AJ280" s="18"/>
      <c r="AK280" s="18"/>
      <c r="AL280" s="18"/>
      <c r="AM280" s="18"/>
    </row>
    <row r="281" spans="1:39">
      <c r="A281" s="18">
        <f ca="1">IF(ISNUMBER(SEARCH(ps_search_adnowcategory,INDEX(xl_project_category[address],ROW()-1))),MAX(INDIRECT(ADDRESS(1,COLUMN())&amp;":"&amp;ADDRESS(ROW()-1,COLUMN())))+1,"")</f>
        <v>280</v>
      </c>
      <c r="B281" s="18" t="str">
        <f ca="1">IFERROR(INDEX(xl_project_category[address],MATCH(ROW()-1,xl_search_adnowcategory[index],0)),"")</f>
        <v>Non FMCG\Leisure\Newspapers</v>
      </c>
      <c r="C281" s="18"/>
      <c r="D281" s="18">
        <f t="shared" ca="1" si="8"/>
        <v>280</v>
      </c>
      <c r="E281" s="18" t="str">
        <f ca="1">IFERROR(INDEX(nr_ad_client_name,MATCH(ROW()-1,xl_search_adnowclientname[index],0)),"")</f>
        <v>Britania Building Society</v>
      </c>
      <c r="F281" s="18"/>
      <c r="G281" s="18" t="str">
        <f t="shared" ca="1" si="9"/>
        <v/>
      </c>
      <c r="H281" s="18" t="str">
        <f ca="1">IFERROR(INDEX(nr_ad_country,MATCH(ROW()-1,xl_search_adnowcountry[index],0)),"")</f>
        <v/>
      </c>
      <c r="I281" s="18"/>
      <c r="J281" s="18"/>
      <c r="K281" s="18"/>
      <c r="L281" s="18"/>
      <c r="M281" s="18" t="str">
        <f ca="1">IF(ISNUMBER(SEARCH(ps_search_language2,INDEX(xl_language[name],ROW()-1))),MAX(INDIRECT(ADDRESS(1,COLUMN())&amp;":"&amp;ADDRESS(ROW()-1,COLUMN())))+1,"")</f>
        <v/>
      </c>
      <c r="N281" s="18" t="str">
        <f ca="1">IFERROR(INDEX(xl_language[name],MATCH(ROW()-1,xl_search_language2[index],0)),"")</f>
        <v/>
      </c>
      <c r="O281" s="18"/>
      <c r="P281" s="18" t="str">
        <f ca="1">IF(ISNUMBER(SEARCH(ps_search_language3,INDEX(xl_language[name],ROW()-1))),MAX(INDIRECT(ADDRESS(1,COLUMN())&amp;":"&amp;ADDRESS(ROW()-1,COLUMN())))+1,"")</f>
        <v/>
      </c>
      <c r="Q281" s="18" t="str">
        <f ca="1">IFERROR(INDEX(xl_language[name],MATCH(ROW()-1,xl_search_language3[index],0)),"")</f>
        <v/>
      </c>
      <c r="R281" s="18"/>
      <c r="S281" s="18" t="str">
        <f ca="1">IF(ISNUMBER(SEARCH(ps_search_language4,INDEX(xl_language[name],ROW()-1))),MAX(INDIRECT(ADDRESS(1,COLUMN())&amp;":"&amp;ADDRESS(ROW()-1,COLUMN())))+1,"")</f>
        <v/>
      </c>
      <c r="T281" s="18" t="str">
        <f ca="1">IFERROR(INDEX(xl_language[name],MATCH(ROW()-1,xl_search_language4[index],0)),"")</f>
        <v/>
      </c>
      <c r="U281" s="18"/>
      <c r="V281" s="18" t="str">
        <f ca="1">IF(ISNUMBER(SEARCH(ps_search_language5,INDEX(xl_language[name],ROW()-1))),MAX(INDIRECT(ADDRESS(1,COLUMN())&amp;":"&amp;ADDRESS(ROW()-1,COLUMN())))+1,"")</f>
        <v/>
      </c>
      <c r="W281" s="18" t="str">
        <f ca="1">IFERROR(INDEX(xl_language[name],MATCH(ROW()-1,xl_search_language5[index],0)),"")</f>
        <v/>
      </c>
      <c r="X281" s="18"/>
      <c r="Y281" s="18" t="str">
        <f ca="1">IF(ISNUMBER(SEARCH(ps_search_language6,INDEX(xl_language[name],ROW()-1))),MAX(INDIRECT(ADDRESS(1,COLUMN())&amp;":"&amp;ADDRESS(ROW()-1,COLUMN())))+1,"")</f>
        <v/>
      </c>
      <c r="Z281" s="18" t="str">
        <f ca="1">IFERROR(INDEX(xl_language[name],MATCH(ROW()-1,xl_search_language6[index],0)),"")</f>
        <v/>
      </c>
      <c r="AA281" s="18"/>
      <c r="AB281" s="18" t="str">
        <f ca="1">IF(ISNUMBER(SEARCH(ps_search_language7,INDEX(xl_language[name],ROW()-1))),MAX(INDIRECT(ADDRESS(1,COLUMN())&amp;":"&amp;ADDRESS(ROW()-1,COLUMN())))+1,"")</f>
        <v/>
      </c>
      <c r="AC281" s="18" t="str">
        <f ca="1">IFERROR(INDEX(xl_language[name],MATCH(ROW()-1,xl_search_language7[index],0)),"")</f>
        <v/>
      </c>
      <c r="AD281" s="18"/>
      <c r="AE281" s="18" t="str">
        <f ca="1">IF(ISNUMBER(SEARCH(ps_search_language8,INDEX(xl_language[name],ROW()-1))),MAX(INDIRECT(ADDRESS(1,COLUMN())&amp;":"&amp;ADDRESS(ROW()-1,COLUMN())))+1,"")</f>
        <v/>
      </c>
      <c r="AF281" s="18" t="str">
        <f ca="1">IFERROR(INDEX(xl_language[name],MATCH(ROW()-1,xl_search_language8[index],0)),"")</f>
        <v/>
      </c>
      <c r="AG281" s="18"/>
      <c r="AH281" s="18"/>
      <c r="AI281" s="18"/>
      <c r="AJ281" s="18"/>
      <c r="AK281" s="18"/>
      <c r="AL281" s="18"/>
      <c r="AM281" s="18"/>
    </row>
    <row r="282" spans="1:39">
      <c r="A282" s="18">
        <f ca="1">IF(ISNUMBER(SEARCH(ps_search_adnowcategory,INDEX(xl_project_category[address],ROW()-1))),MAX(INDIRECT(ADDRESS(1,COLUMN())&amp;":"&amp;ADDRESS(ROW()-1,COLUMN())))+1,"")</f>
        <v>281</v>
      </c>
      <c r="B282" s="18" t="str">
        <f ca="1">IFERROR(INDEX(xl_project_category[address],MATCH(ROW()-1,xl_search_adnowcategory[index],0)),"")</f>
        <v>Non FMCG\Leisure\Tapes/CD's</v>
      </c>
      <c r="C282" s="18"/>
      <c r="D282" s="18">
        <f t="shared" ca="1" si="8"/>
        <v>281</v>
      </c>
      <c r="E282" s="18" t="str">
        <f ca="1">IFERROR(INDEX(nr_ad_client_name,MATCH(ROW()-1,xl_search_adnowclientname[index],0)),"")</f>
        <v>Britannia Building Society</v>
      </c>
      <c r="F282" s="18"/>
      <c r="G282" s="18" t="str">
        <f t="shared" ca="1" si="9"/>
        <v/>
      </c>
      <c r="H282" s="18" t="str">
        <f ca="1">IFERROR(INDEX(nr_ad_country,MATCH(ROW()-1,xl_search_adnowcountry[index],0)),"")</f>
        <v/>
      </c>
      <c r="I282" s="18"/>
      <c r="J282" s="18"/>
      <c r="K282" s="18"/>
      <c r="L282" s="18"/>
      <c r="M282" s="18" t="str">
        <f ca="1">IF(ISNUMBER(SEARCH(ps_search_language2,INDEX(xl_language[name],ROW()-1))),MAX(INDIRECT(ADDRESS(1,COLUMN())&amp;":"&amp;ADDRESS(ROW()-1,COLUMN())))+1,"")</f>
        <v/>
      </c>
      <c r="N282" s="18" t="str">
        <f ca="1">IFERROR(INDEX(xl_language[name],MATCH(ROW()-1,xl_search_language2[index],0)),"")</f>
        <v/>
      </c>
      <c r="O282" s="18"/>
      <c r="P282" s="18" t="str">
        <f ca="1">IF(ISNUMBER(SEARCH(ps_search_language3,INDEX(xl_language[name],ROW()-1))),MAX(INDIRECT(ADDRESS(1,COLUMN())&amp;":"&amp;ADDRESS(ROW()-1,COLUMN())))+1,"")</f>
        <v/>
      </c>
      <c r="Q282" s="18" t="str">
        <f ca="1">IFERROR(INDEX(xl_language[name],MATCH(ROW()-1,xl_search_language3[index],0)),"")</f>
        <v/>
      </c>
      <c r="R282" s="18"/>
      <c r="S282" s="18" t="str">
        <f ca="1">IF(ISNUMBER(SEARCH(ps_search_language4,INDEX(xl_language[name],ROW()-1))),MAX(INDIRECT(ADDRESS(1,COLUMN())&amp;":"&amp;ADDRESS(ROW()-1,COLUMN())))+1,"")</f>
        <v/>
      </c>
      <c r="T282" s="18" t="str">
        <f ca="1">IFERROR(INDEX(xl_language[name],MATCH(ROW()-1,xl_search_language4[index],0)),"")</f>
        <v/>
      </c>
      <c r="U282" s="18"/>
      <c r="V282" s="18" t="str">
        <f ca="1">IF(ISNUMBER(SEARCH(ps_search_language5,INDEX(xl_language[name],ROW()-1))),MAX(INDIRECT(ADDRESS(1,COLUMN())&amp;":"&amp;ADDRESS(ROW()-1,COLUMN())))+1,"")</f>
        <v/>
      </c>
      <c r="W282" s="18" t="str">
        <f ca="1">IFERROR(INDEX(xl_language[name],MATCH(ROW()-1,xl_search_language5[index],0)),"")</f>
        <v/>
      </c>
      <c r="X282" s="18"/>
      <c r="Y282" s="18" t="str">
        <f ca="1">IF(ISNUMBER(SEARCH(ps_search_language6,INDEX(xl_language[name],ROW()-1))),MAX(INDIRECT(ADDRESS(1,COLUMN())&amp;":"&amp;ADDRESS(ROW()-1,COLUMN())))+1,"")</f>
        <v/>
      </c>
      <c r="Z282" s="18" t="str">
        <f ca="1">IFERROR(INDEX(xl_language[name],MATCH(ROW()-1,xl_search_language6[index],0)),"")</f>
        <v/>
      </c>
      <c r="AA282" s="18"/>
      <c r="AB282" s="18" t="str">
        <f ca="1">IF(ISNUMBER(SEARCH(ps_search_language7,INDEX(xl_language[name],ROW()-1))),MAX(INDIRECT(ADDRESS(1,COLUMN())&amp;":"&amp;ADDRESS(ROW()-1,COLUMN())))+1,"")</f>
        <v/>
      </c>
      <c r="AC282" s="18" t="str">
        <f ca="1">IFERROR(INDEX(xl_language[name],MATCH(ROW()-1,xl_search_language7[index],0)),"")</f>
        <v/>
      </c>
      <c r="AD282" s="18"/>
      <c r="AE282" s="18" t="str">
        <f ca="1">IF(ISNUMBER(SEARCH(ps_search_language8,INDEX(xl_language[name],ROW()-1))),MAX(INDIRECT(ADDRESS(1,COLUMN())&amp;":"&amp;ADDRESS(ROW()-1,COLUMN())))+1,"")</f>
        <v/>
      </c>
      <c r="AF282" s="18" t="str">
        <f ca="1">IFERROR(INDEX(xl_language[name],MATCH(ROW()-1,xl_search_language8[index],0)),"")</f>
        <v/>
      </c>
      <c r="AG282" s="18"/>
      <c r="AH282" s="18"/>
      <c r="AI282" s="18"/>
      <c r="AJ282" s="18"/>
      <c r="AK282" s="18"/>
      <c r="AL282" s="18"/>
      <c r="AM282" s="18"/>
    </row>
    <row r="283" spans="1:39">
      <c r="A283" s="18">
        <f ca="1">IF(ISNUMBER(SEARCH(ps_search_adnowcategory,INDEX(xl_project_category[address],ROW()-1))),MAX(INDIRECT(ADDRESS(1,COLUMN())&amp;":"&amp;ADDRESS(ROW()-1,COLUMN())))+1,"")</f>
        <v>282</v>
      </c>
      <c r="B283" s="18" t="str">
        <f ca="1">IFERROR(INDEX(xl_project_category[address],MATCH(ROW()-1,xl_search_adnowcategory[index],0)),"")</f>
        <v>Non FMCG\Leisure\Throw-Away Camera</v>
      </c>
      <c r="C283" s="18"/>
      <c r="D283" s="18">
        <f t="shared" ca="1" si="8"/>
        <v>282</v>
      </c>
      <c r="E283" s="18" t="str">
        <f ca="1">IFERROR(INDEX(nr_ad_client_name,MATCH(ROW()-1,xl_search_adnowclientname[index],0)),"")</f>
        <v>Britannia Industries Limited</v>
      </c>
      <c r="F283" s="18"/>
      <c r="G283" s="18" t="str">
        <f t="shared" ca="1" si="9"/>
        <v/>
      </c>
      <c r="H283" s="18" t="str">
        <f ca="1">IFERROR(INDEX(nr_ad_country,MATCH(ROW()-1,xl_search_adnowcountry[index],0)),"")</f>
        <v/>
      </c>
      <c r="I283" s="18"/>
      <c r="J283" s="18"/>
      <c r="K283" s="18"/>
      <c r="L283" s="18"/>
      <c r="M283" s="18" t="str">
        <f ca="1">IF(ISNUMBER(SEARCH(ps_search_language2,INDEX(xl_language[name],ROW()-1))),MAX(INDIRECT(ADDRESS(1,COLUMN())&amp;":"&amp;ADDRESS(ROW()-1,COLUMN())))+1,"")</f>
        <v/>
      </c>
      <c r="N283" s="18" t="str">
        <f ca="1">IFERROR(INDEX(xl_language[name],MATCH(ROW()-1,xl_search_language2[index],0)),"")</f>
        <v/>
      </c>
      <c r="O283" s="18"/>
      <c r="P283" s="18" t="str">
        <f ca="1">IF(ISNUMBER(SEARCH(ps_search_language3,INDEX(xl_language[name],ROW()-1))),MAX(INDIRECT(ADDRESS(1,COLUMN())&amp;":"&amp;ADDRESS(ROW()-1,COLUMN())))+1,"")</f>
        <v/>
      </c>
      <c r="Q283" s="18" t="str">
        <f ca="1">IFERROR(INDEX(xl_language[name],MATCH(ROW()-1,xl_search_language3[index],0)),"")</f>
        <v/>
      </c>
      <c r="R283" s="18"/>
      <c r="S283" s="18" t="str">
        <f ca="1">IF(ISNUMBER(SEARCH(ps_search_language4,INDEX(xl_language[name],ROW()-1))),MAX(INDIRECT(ADDRESS(1,COLUMN())&amp;":"&amp;ADDRESS(ROW()-1,COLUMN())))+1,"")</f>
        <v/>
      </c>
      <c r="T283" s="18" t="str">
        <f ca="1">IFERROR(INDEX(xl_language[name],MATCH(ROW()-1,xl_search_language4[index],0)),"")</f>
        <v/>
      </c>
      <c r="U283" s="18"/>
      <c r="V283" s="18" t="str">
        <f ca="1">IF(ISNUMBER(SEARCH(ps_search_language5,INDEX(xl_language[name],ROW()-1))),MAX(INDIRECT(ADDRESS(1,COLUMN())&amp;":"&amp;ADDRESS(ROW()-1,COLUMN())))+1,"")</f>
        <v/>
      </c>
      <c r="W283" s="18" t="str">
        <f ca="1">IFERROR(INDEX(xl_language[name],MATCH(ROW()-1,xl_search_language5[index],0)),"")</f>
        <v/>
      </c>
      <c r="X283" s="18"/>
      <c r="Y283" s="18" t="str">
        <f ca="1">IF(ISNUMBER(SEARCH(ps_search_language6,INDEX(xl_language[name],ROW()-1))),MAX(INDIRECT(ADDRESS(1,COLUMN())&amp;":"&amp;ADDRESS(ROW()-1,COLUMN())))+1,"")</f>
        <v/>
      </c>
      <c r="Z283" s="18" t="str">
        <f ca="1">IFERROR(INDEX(xl_language[name],MATCH(ROW()-1,xl_search_language6[index],0)),"")</f>
        <v/>
      </c>
      <c r="AA283" s="18"/>
      <c r="AB283" s="18" t="str">
        <f ca="1">IF(ISNUMBER(SEARCH(ps_search_language7,INDEX(xl_language[name],ROW()-1))),MAX(INDIRECT(ADDRESS(1,COLUMN())&amp;":"&amp;ADDRESS(ROW()-1,COLUMN())))+1,"")</f>
        <v/>
      </c>
      <c r="AC283" s="18" t="str">
        <f ca="1">IFERROR(INDEX(xl_language[name],MATCH(ROW()-1,xl_search_language7[index],0)),"")</f>
        <v/>
      </c>
      <c r="AD283" s="18"/>
      <c r="AE283" s="18" t="str">
        <f ca="1">IF(ISNUMBER(SEARCH(ps_search_language8,INDEX(xl_language[name],ROW()-1))),MAX(INDIRECT(ADDRESS(1,COLUMN())&amp;":"&amp;ADDRESS(ROW()-1,COLUMN())))+1,"")</f>
        <v/>
      </c>
      <c r="AF283" s="18" t="str">
        <f ca="1">IFERROR(INDEX(xl_language[name],MATCH(ROW()-1,xl_search_language8[index],0)),"")</f>
        <v/>
      </c>
      <c r="AG283" s="18"/>
      <c r="AH283" s="18"/>
      <c r="AI283" s="18"/>
      <c r="AJ283" s="18"/>
      <c r="AK283" s="18"/>
      <c r="AL283" s="18"/>
      <c r="AM283" s="18"/>
    </row>
    <row r="284" spans="1:39">
      <c r="A284" s="18">
        <f ca="1">IF(ISNUMBER(SEARCH(ps_search_adnowcategory,INDEX(xl_project_category[address],ROW()-1))),MAX(INDIRECT(ADDRESS(1,COLUMN())&amp;":"&amp;ADDRESS(ROW()-1,COLUMN())))+1,"")</f>
        <v>283</v>
      </c>
      <c r="B284" s="18" t="str">
        <f ca="1">IFERROR(INDEX(xl_project_category[address],MATCH(ROW()-1,xl_search_adnowcategory[index],0)),"")</f>
        <v>Non FMCG\Leisure\Toys/Games</v>
      </c>
      <c r="C284" s="18"/>
      <c r="D284" s="18">
        <f t="shared" ca="1" si="8"/>
        <v>283</v>
      </c>
      <c r="E284" s="18" t="str">
        <f ca="1">IFERROR(INDEX(nr_ad_client_name,MATCH(ROW()-1,xl_search_adnowclientname[index],0)),"")</f>
        <v>Britannia New Zealand Milk</v>
      </c>
      <c r="F284" s="18"/>
      <c r="G284" s="18" t="str">
        <f t="shared" ca="1" si="9"/>
        <v/>
      </c>
      <c r="H284" s="18" t="str">
        <f ca="1">IFERROR(INDEX(nr_ad_country,MATCH(ROW()-1,xl_search_adnowcountry[index],0)),"")</f>
        <v/>
      </c>
      <c r="I284" s="18"/>
      <c r="J284" s="18"/>
      <c r="K284" s="18"/>
      <c r="L284" s="18"/>
      <c r="M284" s="18" t="str">
        <f ca="1">IF(ISNUMBER(SEARCH(ps_search_language2,INDEX(xl_language[name],ROW()-1))),MAX(INDIRECT(ADDRESS(1,COLUMN())&amp;":"&amp;ADDRESS(ROW()-1,COLUMN())))+1,"")</f>
        <v/>
      </c>
      <c r="N284" s="18" t="str">
        <f ca="1">IFERROR(INDEX(xl_language[name],MATCH(ROW()-1,xl_search_language2[index],0)),"")</f>
        <v/>
      </c>
      <c r="O284" s="18"/>
      <c r="P284" s="18" t="str">
        <f ca="1">IF(ISNUMBER(SEARCH(ps_search_language3,INDEX(xl_language[name],ROW()-1))),MAX(INDIRECT(ADDRESS(1,COLUMN())&amp;":"&amp;ADDRESS(ROW()-1,COLUMN())))+1,"")</f>
        <v/>
      </c>
      <c r="Q284" s="18" t="str">
        <f ca="1">IFERROR(INDEX(xl_language[name],MATCH(ROW()-1,xl_search_language3[index],0)),"")</f>
        <v/>
      </c>
      <c r="R284" s="18"/>
      <c r="S284" s="18" t="str">
        <f ca="1">IF(ISNUMBER(SEARCH(ps_search_language4,INDEX(xl_language[name],ROW()-1))),MAX(INDIRECT(ADDRESS(1,COLUMN())&amp;":"&amp;ADDRESS(ROW()-1,COLUMN())))+1,"")</f>
        <v/>
      </c>
      <c r="T284" s="18" t="str">
        <f ca="1">IFERROR(INDEX(xl_language[name],MATCH(ROW()-1,xl_search_language4[index],0)),"")</f>
        <v/>
      </c>
      <c r="U284" s="18"/>
      <c r="V284" s="18" t="str">
        <f ca="1">IF(ISNUMBER(SEARCH(ps_search_language5,INDEX(xl_language[name],ROW()-1))),MAX(INDIRECT(ADDRESS(1,COLUMN())&amp;":"&amp;ADDRESS(ROW()-1,COLUMN())))+1,"")</f>
        <v/>
      </c>
      <c r="W284" s="18" t="str">
        <f ca="1">IFERROR(INDEX(xl_language[name],MATCH(ROW()-1,xl_search_language5[index],0)),"")</f>
        <v/>
      </c>
      <c r="X284" s="18"/>
      <c r="Y284" s="18" t="str">
        <f ca="1">IF(ISNUMBER(SEARCH(ps_search_language6,INDEX(xl_language[name],ROW()-1))),MAX(INDIRECT(ADDRESS(1,COLUMN())&amp;":"&amp;ADDRESS(ROW()-1,COLUMN())))+1,"")</f>
        <v/>
      </c>
      <c r="Z284" s="18" t="str">
        <f ca="1">IFERROR(INDEX(xl_language[name],MATCH(ROW()-1,xl_search_language6[index],0)),"")</f>
        <v/>
      </c>
      <c r="AA284" s="18"/>
      <c r="AB284" s="18" t="str">
        <f ca="1">IF(ISNUMBER(SEARCH(ps_search_language7,INDEX(xl_language[name],ROW()-1))),MAX(INDIRECT(ADDRESS(1,COLUMN())&amp;":"&amp;ADDRESS(ROW()-1,COLUMN())))+1,"")</f>
        <v/>
      </c>
      <c r="AC284" s="18" t="str">
        <f ca="1">IFERROR(INDEX(xl_language[name],MATCH(ROW()-1,xl_search_language7[index],0)),"")</f>
        <v/>
      </c>
      <c r="AD284" s="18"/>
      <c r="AE284" s="18" t="str">
        <f ca="1">IF(ISNUMBER(SEARCH(ps_search_language8,INDEX(xl_language[name],ROW()-1))),MAX(INDIRECT(ADDRESS(1,COLUMN())&amp;":"&amp;ADDRESS(ROW()-1,COLUMN())))+1,"")</f>
        <v/>
      </c>
      <c r="AF284" s="18" t="str">
        <f ca="1">IFERROR(INDEX(xl_language[name],MATCH(ROW()-1,xl_search_language8[index],0)),"")</f>
        <v/>
      </c>
      <c r="AG284" s="18"/>
      <c r="AH284" s="18"/>
      <c r="AI284" s="18"/>
      <c r="AJ284" s="18"/>
      <c r="AK284" s="18"/>
      <c r="AL284" s="18"/>
      <c r="AM284" s="18"/>
    </row>
    <row r="285" spans="1:39">
      <c r="A285" s="18">
        <f ca="1">IF(ISNUMBER(SEARCH(ps_search_adnowcategory,INDEX(xl_project_category[address],ROW()-1))),MAX(INDIRECT(ADDRESS(1,COLUMN())&amp;":"&amp;ADDRESS(ROW()-1,COLUMN())))+1,"")</f>
        <v>284</v>
      </c>
      <c r="B285" s="18" t="str">
        <f ca="1">IFERROR(INDEX(xl_project_category[address],MATCH(ROW()-1,xl_search_adnowcategory[index],0)),"")</f>
        <v>Non FMCG\Leisure\Traditional</v>
      </c>
      <c r="C285" s="18"/>
      <c r="D285" s="18">
        <f t="shared" ca="1" si="8"/>
        <v>284</v>
      </c>
      <c r="E285" s="18" t="str">
        <f ca="1">IFERROR(INDEX(nr_ad_client_name,MATCH(ROW()-1,xl_search_adnowclientname[index],0)),"")</f>
        <v>British Airways</v>
      </c>
      <c r="F285" s="18"/>
      <c r="G285" s="18" t="str">
        <f t="shared" ca="1" si="9"/>
        <v/>
      </c>
      <c r="H285" s="18" t="str">
        <f ca="1">IFERROR(INDEX(nr_ad_country,MATCH(ROW()-1,xl_search_adnowcountry[index],0)),"")</f>
        <v/>
      </c>
      <c r="I285" s="18"/>
      <c r="J285" s="18"/>
      <c r="K285" s="18"/>
      <c r="L285" s="18"/>
      <c r="M285" s="18" t="str">
        <f ca="1">IF(ISNUMBER(SEARCH(ps_search_language2,INDEX(xl_language[name],ROW()-1))),MAX(INDIRECT(ADDRESS(1,COLUMN())&amp;":"&amp;ADDRESS(ROW()-1,COLUMN())))+1,"")</f>
        <v/>
      </c>
      <c r="N285" s="18" t="str">
        <f ca="1">IFERROR(INDEX(xl_language[name],MATCH(ROW()-1,xl_search_language2[index],0)),"")</f>
        <v/>
      </c>
      <c r="O285" s="18"/>
      <c r="P285" s="18" t="str">
        <f ca="1">IF(ISNUMBER(SEARCH(ps_search_language3,INDEX(xl_language[name],ROW()-1))),MAX(INDIRECT(ADDRESS(1,COLUMN())&amp;":"&amp;ADDRESS(ROW()-1,COLUMN())))+1,"")</f>
        <v/>
      </c>
      <c r="Q285" s="18" t="str">
        <f ca="1">IFERROR(INDEX(xl_language[name],MATCH(ROW()-1,xl_search_language3[index],0)),"")</f>
        <v/>
      </c>
      <c r="R285" s="18"/>
      <c r="S285" s="18" t="str">
        <f ca="1">IF(ISNUMBER(SEARCH(ps_search_language4,INDEX(xl_language[name],ROW()-1))),MAX(INDIRECT(ADDRESS(1,COLUMN())&amp;":"&amp;ADDRESS(ROW()-1,COLUMN())))+1,"")</f>
        <v/>
      </c>
      <c r="T285" s="18" t="str">
        <f ca="1">IFERROR(INDEX(xl_language[name],MATCH(ROW()-1,xl_search_language4[index],0)),"")</f>
        <v/>
      </c>
      <c r="U285" s="18"/>
      <c r="V285" s="18" t="str">
        <f ca="1">IF(ISNUMBER(SEARCH(ps_search_language5,INDEX(xl_language[name],ROW()-1))),MAX(INDIRECT(ADDRESS(1,COLUMN())&amp;":"&amp;ADDRESS(ROW()-1,COLUMN())))+1,"")</f>
        <v/>
      </c>
      <c r="W285" s="18" t="str">
        <f ca="1">IFERROR(INDEX(xl_language[name],MATCH(ROW()-1,xl_search_language5[index],0)),"")</f>
        <v/>
      </c>
      <c r="X285" s="18"/>
      <c r="Y285" s="18" t="str">
        <f ca="1">IF(ISNUMBER(SEARCH(ps_search_language6,INDEX(xl_language[name],ROW()-1))),MAX(INDIRECT(ADDRESS(1,COLUMN())&amp;":"&amp;ADDRESS(ROW()-1,COLUMN())))+1,"")</f>
        <v/>
      </c>
      <c r="Z285" s="18" t="str">
        <f ca="1">IFERROR(INDEX(xl_language[name],MATCH(ROW()-1,xl_search_language6[index],0)),"")</f>
        <v/>
      </c>
      <c r="AA285" s="18"/>
      <c r="AB285" s="18" t="str">
        <f ca="1">IF(ISNUMBER(SEARCH(ps_search_language7,INDEX(xl_language[name],ROW()-1))),MAX(INDIRECT(ADDRESS(1,COLUMN())&amp;":"&amp;ADDRESS(ROW()-1,COLUMN())))+1,"")</f>
        <v/>
      </c>
      <c r="AC285" s="18" t="str">
        <f ca="1">IFERROR(INDEX(xl_language[name],MATCH(ROW()-1,xl_search_language7[index],0)),"")</f>
        <v/>
      </c>
      <c r="AD285" s="18"/>
      <c r="AE285" s="18" t="str">
        <f ca="1">IF(ISNUMBER(SEARCH(ps_search_language8,INDEX(xl_language[name],ROW()-1))),MAX(INDIRECT(ADDRESS(1,COLUMN())&amp;":"&amp;ADDRESS(ROW()-1,COLUMN())))+1,"")</f>
        <v/>
      </c>
      <c r="AF285" s="18" t="str">
        <f ca="1">IFERROR(INDEX(xl_language[name],MATCH(ROW()-1,xl_search_language8[index],0)),"")</f>
        <v/>
      </c>
      <c r="AG285" s="18"/>
      <c r="AH285" s="18"/>
      <c r="AI285" s="18"/>
      <c r="AJ285" s="18"/>
      <c r="AK285" s="18"/>
      <c r="AL285" s="18"/>
      <c r="AM285" s="18"/>
    </row>
    <row r="286" spans="1:39">
      <c r="A286" s="18">
        <f ca="1">IF(ISNUMBER(SEARCH(ps_search_adnowcategory,INDEX(xl_project_category[address],ROW()-1))),MAX(INDIRECT(ADDRESS(1,COLUMN())&amp;":"&amp;ADDRESS(ROW()-1,COLUMN())))+1,"")</f>
        <v>285</v>
      </c>
      <c r="B286" s="18" t="str">
        <f ca="1">IFERROR(INDEX(xl_project_category[address],MATCH(ROW()-1,xl_search_adnowcategory[index],0)),"")</f>
        <v>Non FMCG\Luxury Goods</v>
      </c>
      <c r="C286" s="18"/>
      <c r="D286" s="18">
        <f t="shared" ca="1" si="8"/>
        <v>285</v>
      </c>
      <c r="E286" s="18" t="str">
        <f ca="1">IFERROR(INDEX(nr_ad_client_name,MATCH(ROW()-1,xl_search_adnowclientname[index],0)),"")</f>
        <v>British Bakeries</v>
      </c>
      <c r="F286" s="18"/>
      <c r="G286" s="18" t="str">
        <f t="shared" ca="1" si="9"/>
        <v/>
      </c>
      <c r="H286" s="18" t="str">
        <f ca="1">IFERROR(INDEX(nr_ad_country,MATCH(ROW()-1,xl_search_adnowcountry[index],0)),"")</f>
        <v/>
      </c>
      <c r="I286" s="18"/>
      <c r="J286" s="18"/>
      <c r="K286" s="18"/>
      <c r="L286" s="18"/>
      <c r="M286" s="18" t="str">
        <f ca="1">IF(ISNUMBER(SEARCH(ps_search_language2,INDEX(xl_language[name],ROW()-1))),MAX(INDIRECT(ADDRESS(1,COLUMN())&amp;":"&amp;ADDRESS(ROW()-1,COLUMN())))+1,"")</f>
        <v/>
      </c>
      <c r="N286" s="18" t="str">
        <f ca="1">IFERROR(INDEX(xl_language[name],MATCH(ROW()-1,xl_search_language2[index],0)),"")</f>
        <v/>
      </c>
      <c r="O286" s="18"/>
      <c r="P286" s="18" t="str">
        <f ca="1">IF(ISNUMBER(SEARCH(ps_search_language3,INDEX(xl_language[name],ROW()-1))),MAX(INDIRECT(ADDRESS(1,COLUMN())&amp;":"&amp;ADDRESS(ROW()-1,COLUMN())))+1,"")</f>
        <v/>
      </c>
      <c r="Q286" s="18" t="str">
        <f ca="1">IFERROR(INDEX(xl_language[name],MATCH(ROW()-1,xl_search_language3[index],0)),"")</f>
        <v/>
      </c>
      <c r="R286" s="18"/>
      <c r="S286" s="18" t="str">
        <f ca="1">IF(ISNUMBER(SEARCH(ps_search_language4,INDEX(xl_language[name],ROW()-1))),MAX(INDIRECT(ADDRESS(1,COLUMN())&amp;":"&amp;ADDRESS(ROW()-1,COLUMN())))+1,"")</f>
        <v/>
      </c>
      <c r="T286" s="18" t="str">
        <f ca="1">IFERROR(INDEX(xl_language[name],MATCH(ROW()-1,xl_search_language4[index],0)),"")</f>
        <v/>
      </c>
      <c r="U286" s="18"/>
      <c r="V286" s="18" t="str">
        <f ca="1">IF(ISNUMBER(SEARCH(ps_search_language5,INDEX(xl_language[name],ROW()-1))),MAX(INDIRECT(ADDRESS(1,COLUMN())&amp;":"&amp;ADDRESS(ROW()-1,COLUMN())))+1,"")</f>
        <v/>
      </c>
      <c r="W286" s="18" t="str">
        <f ca="1">IFERROR(INDEX(xl_language[name],MATCH(ROW()-1,xl_search_language5[index],0)),"")</f>
        <v/>
      </c>
      <c r="X286" s="18"/>
      <c r="Y286" s="18" t="str">
        <f ca="1">IF(ISNUMBER(SEARCH(ps_search_language6,INDEX(xl_language[name],ROW()-1))),MAX(INDIRECT(ADDRESS(1,COLUMN())&amp;":"&amp;ADDRESS(ROW()-1,COLUMN())))+1,"")</f>
        <v/>
      </c>
      <c r="Z286" s="18" t="str">
        <f ca="1">IFERROR(INDEX(xl_language[name],MATCH(ROW()-1,xl_search_language6[index],0)),"")</f>
        <v/>
      </c>
      <c r="AA286" s="18"/>
      <c r="AB286" s="18" t="str">
        <f ca="1">IF(ISNUMBER(SEARCH(ps_search_language7,INDEX(xl_language[name],ROW()-1))),MAX(INDIRECT(ADDRESS(1,COLUMN())&amp;":"&amp;ADDRESS(ROW()-1,COLUMN())))+1,"")</f>
        <v/>
      </c>
      <c r="AC286" s="18" t="str">
        <f ca="1">IFERROR(INDEX(xl_language[name],MATCH(ROW()-1,xl_search_language7[index],0)),"")</f>
        <v/>
      </c>
      <c r="AD286" s="18"/>
      <c r="AE286" s="18" t="str">
        <f ca="1">IF(ISNUMBER(SEARCH(ps_search_language8,INDEX(xl_language[name],ROW()-1))),MAX(INDIRECT(ADDRESS(1,COLUMN())&amp;":"&amp;ADDRESS(ROW()-1,COLUMN())))+1,"")</f>
        <v/>
      </c>
      <c r="AF286" s="18" t="str">
        <f ca="1">IFERROR(INDEX(xl_language[name],MATCH(ROW()-1,xl_search_language8[index],0)),"")</f>
        <v/>
      </c>
      <c r="AG286" s="18"/>
      <c r="AH286" s="18"/>
      <c r="AI286" s="18"/>
      <c r="AJ286" s="18"/>
      <c r="AK286" s="18"/>
      <c r="AL286" s="18"/>
      <c r="AM286" s="18"/>
    </row>
    <row r="287" spans="1:39">
      <c r="A287" s="18">
        <f ca="1">IF(ISNUMBER(SEARCH(ps_search_adnowcategory,INDEX(xl_project_category[address],ROW()-1))),MAX(INDIRECT(ADDRESS(1,COLUMN())&amp;":"&amp;ADDRESS(ROW()-1,COLUMN())))+1,"")</f>
        <v>286</v>
      </c>
      <c r="B287" s="18" t="str">
        <f ca="1">IFERROR(INDEX(xl_project_category[address],MATCH(ROW()-1,xl_search_adnowcategory[index],0)),"")</f>
        <v>Non FMCG\Medical</v>
      </c>
      <c r="C287" s="18"/>
      <c r="D287" s="18">
        <f t="shared" ca="1" si="8"/>
        <v>286</v>
      </c>
      <c r="E287" s="18" t="str">
        <f ca="1">IFERROR(INDEX(nr_ad_client_name,MATCH(ROW()-1,xl_search_adnowclientname[index],0)),"")</f>
        <v>British Columbia Hydro</v>
      </c>
      <c r="F287" s="18"/>
      <c r="G287" s="18" t="str">
        <f t="shared" ca="1" si="9"/>
        <v/>
      </c>
      <c r="H287" s="18" t="str">
        <f ca="1">IFERROR(INDEX(nr_ad_country,MATCH(ROW()-1,xl_search_adnowcountry[index],0)),"")</f>
        <v/>
      </c>
      <c r="I287" s="18"/>
      <c r="J287" s="18"/>
      <c r="K287" s="18"/>
      <c r="L287" s="18"/>
      <c r="M287" s="18" t="str">
        <f ca="1">IF(ISNUMBER(SEARCH(ps_search_language2,INDEX(xl_language[name],ROW()-1))),MAX(INDIRECT(ADDRESS(1,COLUMN())&amp;":"&amp;ADDRESS(ROW()-1,COLUMN())))+1,"")</f>
        <v/>
      </c>
      <c r="N287" s="18" t="str">
        <f ca="1">IFERROR(INDEX(xl_language[name],MATCH(ROW()-1,xl_search_language2[index],0)),"")</f>
        <v/>
      </c>
      <c r="O287" s="18"/>
      <c r="P287" s="18" t="str">
        <f ca="1">IF(ISNUMBER(SEARCH(ps_search_language3,INDEX(xl_language[name],ROW()-1))),MAX(INDIRECT(ADDRESS(1,COLUMN())&amp;":"&amp;ADDRESS(ROW()-1,COLUMN())))+1,"")</f>
        <v/>
      </c>
      <c r="Q287" s="18" t="str">
        <f ca="1">IFERROR(INDEX(xl_language[name],MATCH(ROW()-1,xl_search_language3[index],0)),"")</f>
        <v/>
      </c>
      <c r="R287" s="18"/>
      <c r="S287" s="18" t="str">
        <f ca="1">IF(ISNUMBER(SEARCH(ps_search_language4,INDEX(xl_language[name],ROW()-1))),MAX(INDIRECT(ADDRESS(1,COLUMN())&amp;":"&amp;ADDRESS(ROW()-1,COLUMN())))+1,"")</f>
        <v/>
      </c>
      <c r="T287" s="18" t="str">
        <f ca="1">IFERROR(INDEX(xl_language[name],MATCH(ROW()-1,xl_search_language4[index],0)),"")</f>
        <v/>
      </c>
      <c r="U287" s="18"/>
      <c r="V287" s="18" t="str">
        <f ca="1">IF(ISNUMBER(SEARCH(ps_search_language5,INDEX(xl_language[name],ROW()-1))),MAX(INDIRECT(ADDRESS(1,COLUMN())&amp;":"&amp;ADDRESS(ROW()-1,COLUMN())))+1,"")</f>
        <v/>
      </c>
      <c r="W287" s="18" t="str">
        <f ca="1">IFERROR(INDEX(xl_language[name],MATCH(ROW()-1,xl_search_language5[index],0)),"")</f>
        <v/>
      </c>
      <c r="X287" s="18"/>
      <c r="Y287" s="18" t="str">
        <f ca="1">IF(ISNUMBER(SEARCH(ps_search_language6,INDEX(xl_language[name],ROW()-1))),MAX(INDIRECT(ADDRESS(1,COLUMN())&amp;":"&amp;ADDRESS(ROW()-1,COLUMN())))+1,"")</f>
        <v/>
      </c>
      <c r="Z287" s="18" t="str">
        <f ca="1">IFERROR(INDEX(xl_language[name],MATCH(ROW()-1,xl_search_language6[index],0)),"")</f>
        <v/>
      </c>
      <c r="AA287" s="18"/>
      <c r="AB287" s="18" t="str">
        <f ca="1">IF(ISNUMBER(SEARCH(ps_search_language7,INDEX(xl_language[name],ROW()-1))),MAX(INDIRECT(ADDRESS(1,COLUMN())&amp;":"&amp;ADDRESS(ROW()-1,COLUMN())))+1,"")</f>
        <v/>
      </c>
      <c r="AC287" s="18" t="str">
        <f ca="1">IFERROR(INDEX(xl_language[name],MATCH(ROW()-1,xl_search_language7[index],0)),"")</f>
        <v/>
      </c>
      <c r="AD287" s="18"/>
      <c r="AE287" s="18" t="str">
        <f ca="1">IF(ISNUMBER(SEARCH(ps_search_language8,INDEX(xl_language[name],ROW()-1))),MAX(INDIRECT(ADDRESS(1,COLUMN())&amp;":"&amp;ADDRESS(ROW()-1,COLUMN())))+1,"")</f>
        <v/>
      </c>
      <c r="AF287" s="18" t="str">
        <f ca="1">IFERROR(INDEX(xl_language[name],MATCH(ROW()-1,xl_search_language8[index],0)),"")</f>
        <v/>
      </c>
      <c r="AG287" s="18"/>
      <c r="AH287" s="18"/>
      <c r="AI287" s="18"/>
      <c r="AJ287" s="18"/>
      <c r="AK287" s="18"/>
      <c r="AL287" s="18"/>
      <c r="AM287" s="18"/>
    </row>
    <row r="288" spans="1:39">
      <c r="A288" s="18">
        <f ca="1">IF(ISNUMBER(SEARCH(ps_search_adnowcategory,INDEX(xl_project_category[address],ROW()-1))),MAX(INDIRECT(ADDRESS(1,COLUMN())&amp;":"&amp;ADDRESS(ROW()-1,COLUMN())))+1,"")</f>
        <v>287</v>
      </c>
      <c r="B288" s="18" t="str">
        <f ca="1">IFERROR(INDEX(xl_project_category[address],MATCH(ROW()-1,xl_search_adnowcategory[index],0)),"")</f>
        <v>Non FMCG\Medical\DTC Drugs</v>
      </c>
      <c r="C288" s="18"/>
      <c r="D288" s="18">
        <f t="shared" ca="1" si="8"/>
        <v>287</v>
      </c>
      <c r="E288" s="18" t="str">
        <f ca="1">IFERROR(INDEX(nr_ad_client_name,MATCH(ROW()-1,xl_search_adnowclientname[index],0)),"")</f>
        <v>British Gas</v>
      </c>
      <c r="F288" s="18"/>
      <c r="G288" s="18" t="str">
        <f t="shared" ca="1" si="9"/>
        <v/>
      </c>
      <c r="H288" s="18" t="str">
        <f ca="1">IFERROR(INDEX(nr_ad_country,MATCH(ROW()-1,xl_search_adnowcountry[index],0)),"")</f>
        <v/>
      </c>
      <c r="I288" s="18"/>
      <c r="J288" s="18"/>
      <c r="K288" s="18"/>
      <c r="L288" s="18"/>
      <c r="M288" s="18" t="str">
        <f ca="1">IF(ISNUMBER(SEARCH(ps_search_language2,INDEX(xl_language[name],ROW()-1))),MAX(INDIRECT(ADDRESS(1,COLUMN())&amp;":"&amp;ADDRESS(ROW()-1,COLUMN())))+1,"")</f>
        <v/>
      </c>
      <c r="N288" s="18" t="str">
        <f ca="1">IFERROR(INDEX(xl_language[name],MATCH(ROW()-1,xl_search_language2[index],0)),"")</f>
        <v/>
      </c>
      <c r="O288" s="18"/>
      <c r="P288" s="18" t="str">
        <f ca="1">IF(ISNUMBER(SEARCH(ps_search_language3,INDEX(xl_language[name],ROW()-1))),MAX(INDIRECT(ADDRESS(1,COLUMN())&amp;":"&amp;ADDRESS(ROW()-1,COLUMN())))+1,"")</f>
        <v/>
      </c>
      <c r="Q288" s="18" t="str">
        <f ca="1">IFERROR(INDEX(xl_language[name],MATCH(ROW()-1,xl_search_language3[index],0)),"")</f>
        <v/>
      </c>
      <c r="R288" s="18"/>
      <c r="S288" s="18" t="str">
        <f ca="1">IF(ISNUMBER(SEARCH(ps_search_language4,INDEX(xl_language[name],ROW()-1))),MAX(INDIRECT(ADDRESS(1,COLUMN())&amp;":"&amp;ADDRESS(ROW()-1,COLUMN())))+1,"")</f>
        <v/>
      </c>
      <c r="T288" s="18" t="str">
        <f ca="1">IFERROR(INDEX(xl_language[name],MATCH(ROW()-1,xl_search_language4[index],0)),"")</f>
        <v/>
      </c>
      <c r="U288" s="18"/>
      <c r="V288" s="18" t="str">
        <f ca="1">IF(ISNUMBER(SEARCH(ps_search_language5,INDEX(xl_language[name],ROW()-1))),MAX(INDIRECT(ADDRESS(1,COLUMN())&amp;":"&amp;ADDRESS(ROW()-1,COLUMN())))+1,"")</f>
        <v/>
      </c>
      <c r="W288" s="18" t="str">
        <f ca="1">IFERROR(INDEX(xl_language[name],MATCH(ROW()-1,xl_search_language5[index],0)),"")</f>
        <v/>
      </c>
      <c r="X288" s="18"/>
      <c r="Y288" s="18" t="str">
        <f ca="1">IF(ISNUMBER(SEARCH(ps_search_language6,INDEX(xl_language[name],ROW()-1))),MAX(INDIRECT(ADDRESS(1,COLUMN())&amp;":"&amp;ADDRESS(ROW()-1,COLUMN())))+1,"")</f>
        <v/>
      </c>
      <c r="Z288" s="18" t="str">
        <f ca="1">IFERROR(INDEX(xl_language[name],MATCH(ROW()-1,xl_search_language6[index],0)),"")</f>
        <v/>
      </c>
      <c r="AA288" s="18"/>
      <c r="AB288" s="18" t="str">
        <f ca="1">IF(ISNUMBER(SEARCH(ps_search_language7,INDEX(xl_language[name],ROW()-1))),MAX(INDIRECT(ADDRESS(1,COLUMN())&amp;":"&amp;ADDRESS(ROW()-1,COLUMN())))+1,"")</f>
        <v/>
      </c>
      <c r="AC288" s="18" t="str">
        <f ca="1">IFERROR(INDEX(xl_language[name],MATCH(ROW()-1,xl_search_language7[index],0)),"")</f>
        <v/>
      </c>
      <c r="AD288" s="18"/>
      <c r="AE288" s="18" t="str">
        <f ca="1">IF(ISNUMBER(SEARCH(ps_search_language8,INDEX(xl_language[name],ROW()-1))),MAX(INDIRECT(ADDRESS(1,COLUMN())&amp;":"&amp;ADDRESS(ROW()-1,COLUMN())))+1,"")</f>
        <v/>
      </c>
      <c r="AF288" s="18" t="str">
        <f ca="1">IFERROR(INDEX(xl_language[name],MATCH(ROW()-1,xl_search_language8[index],0)),"")</f>
        <v/>
      </c>
      <c r="AG288" s="18"/>
      <c r="AH288" s="18"/>
      <c r="AI288" s="18"/>
      <c r="AJ288" s="18"/>
      <c r="AK288" s="18"/>
      <c r="AL288" s="18"/>
      <c r="AM288" s="18"/>
    </row>
    <row r="289" spans="1:39">
      <c r="A289" s="18">
        <f ca="1">IF(ISNUMBER(SEARCH(ps_search_adnowcategory,INDEX(xl_project_category[address],ROW()-1))),MAX(INDIRECT(ADDRESS(1,COLUMN())&amp;":"&amp;ADDRESS(ROW()-1,COLUMN())))+1,"")</f>
        <v>288</v>
      </c>
      <c r="B289" s="18" t="str">
        <f ca="1">IFERROR(INDEX(xl_project_category[address],MATCH(ROW()-1,xl_search_adnowcategory[index],0)),"")</f>
        <v>Non FMCG\Medical\DTC Drugs\Episodic (ie Short Term dosage) (DTC)</v>
      </c>
      <c r="C289" s="18"/>
      <c r="D289" s="18">
        <f t="shared" ca="1" si="8"/>
        <v>288</v>
      </c>
      <c r="E289" s="18" t="str">
        <f ca="1">IFERROR(INDEX(nr_ad_client_name,MATCH(ROW()-1,xl_search_adnowclientname[index],0)),"")</f>
        <v>British Sky Broadcasting</v>
      </c>
      <c r="F289" s="18"/>
      <c r="G289" s="18" t="str">
        <f t="shared" ca="1" si="9"/>
        <v/>
      </c>
      <c r="H289" s="18" t="str">
        <f ca="1">IFERROR(INDEX(nr_ad_country,MATCH(ROW()-1,xl_search_adnowcountry[index],0)),"")</f>
        <v/>
      </c>
      <c r="I289" s="18"/>
      <c r="J289" s="18"/>
      <c r="K289" s="18"/>
      <c r="L289" s="18"/>
      <c r="M289" s="18" t="str">
        <f ca="1">IF(ISNUMBER(SEARCH(ps_search_language2,INDEX(xl_language[name],ROW()-1))),MAX(INDIRECT(ADDRESS(1,COLUMN())&amp;":"&amp;ADDRESS(ROW()-1,COLUMN())))+1,"")</f>
        <v/>
      </c>
      <c r="N289" s="18" t="str">
        <f ca="1">IFERROR(INDEX(xl_language[name],MATCH(ROW()-1,xl_search_language2[index],0)),"")</f>
        <v/>
      </c>
      <c r="O289" s="18"/>
      <c r="P289" s="18" t="str">
        <f ca="1">IF(ISNUMBER(SEARCH(ps_search_language3,INDEX(xl_language[name],ROW()-1))),MAX(INDIRECT(ADDRESS(1,COLUMN())&amp;":"&amp;ADDRESS(ROW()-1,COLUMN())))+1,"")</f>
        <v/>
      </c>
      <c r="Q289" s="18" t="str">
        <f ca="1">IFERROR(INDEX(xl_language[name],MATCH(ROW()-1,xl_search_language3[index],0)),"")</f>
        <v/>
      </c>
      <c r="R289" s="18"/>
      <c r="S289" s="18" t="str">
        <f ca="1">IF(ISNUMBER(SEARCH(ps_search_language4,INDEX(xl_language[name],ROW()-1))),MAX(INDIRECT(ADDRESS(1,COLUMN())&amp;":"&amp;ADDRESS(ROW()-1,COLUMN())))+1,"")</f>
        <v/>
      </c>
      <c r="T289" s="18" t="str">
        <f ca="1">IFERROR(INDEX(xl_language[name],MATCH(ROW()-1,xl_search_language4[index],0)),"")</f>
        <v/>
      </c>
      <c r="U289" s="18"/>
      <c r="V289" s="18" t="str">
        <f ca="1">IF(ISNUMBER(SEARCH(ps_search_language5,INDEX(xl_language[name],ROW()-1))),MAX(INDIRECT(ADDRESS(1,COLUMN())&amp;":"&amp;ADDRESS(ROW()-1,COLUMN())))+1,"")</f>
        <v/>
      </c>
      <c r="W289" s="18" t="str">
        <f ca="1">IFERROR(INDEX(xl_language[name],MATCH(ROW()-1,xl_search_language5[index],0)),"")</f>
        <v/>
      </c>
      <c r="X289" s="18"/>
      <c r="Y289" s="18" t="str">
        <f ca="1">IF(ISNUMBER(SEARCH(ps_search_language6,INDEX(xl_language[name],ROW()-1))),MAX(INDIRECT(ADDRESS(1,COLUMN())&amp;":"&amp;ADDRESS(ROW()-1,COLUMN())))+1,"")</f>
        <v/>
      </c>
      <c r="Z289" s="18" t="str">
        <f ca="1">IFERROR(INDEX(xl_language[name],MATCH(ROW()-1,xl_search_language6[index],0)),"")</f>
        <v/>
      </c>
      <c r="AA289" s="18"/>
      <c r="AB289" s="18" t="str">
        <f ca="1">IF(ISNUMBER(SEARCH(ps_search_language7,INDEX(xl_language[name],ROW()-1))),MAX(INDIRECT(ADDRESS(1,COLUMN())&amp;":"&amp;ADDRESS(ROW()-1,COLUMN())))+1,"")</f>
        <v/>
      </c>
      <c r="AC289" s="18" t="str">
        <f ca="1">IFERROR(INDEX(xl_language[name],MATCH(ROW()-1,xl_search_language7[index],0)),"")</f>
        <v/>
      </c>
      <c r="AD289" s="18"/>
      <c r="AE289" s="18" t="str">
        <f ca="1">IF(ISNUMBER(SEARCH(ps_search_language8,INDEX(xl_language[name],ROW()-1))),MAX(INDIRECT(ADDRESS(1,COLUMN())&amp;":"&amp;ADDRESS(ROW()-1,COLUMN())))+1,"")</f>
        <v/>
      </c>
      <c r="AF289" s="18" t="str">
        <f ca="1">IFERROR(INDEX(xl_language[name],MATCH(ROW()-1,xl_search_language8[index],0)),"")</f>
        <v/>
      </c>
      <c r="AG289" s="18"/>
      <c r="AH289" s="18"/>
      <c r="AI289" s="18"/>
      <c r="AJ289" s="18"/>
      <c r="AK289" s="18"/>
      <c r="AL289" s="18"/>
      <c r="AM289" s="18"/>
    </row>
    <row r="290" spans="1:39">
      <c r="A290" s="18">
        <f ca="1">IF(ISNUMBER(SEARCH(ps_search_adnowcategory,INDEX(xl_project_category[address],ROW()-1))),MAX(INDIRECT(ADDRESS(1,COLUMN())&amp;":"&amp;ADDRESS(ROW()-1,COLUMN())))+1,"")</f>
        <v>289</v>
      </c>
      <c r="B290" s="18" t="str">
        <f ca="1">IFERROR(INDEX(xl_project_category[address],MATCH(ROW()-1,xl_search_adnowcategory[index],0)),"")</f>
        <v>Non FMCG\Medical\DTC Drugs\Episodic (ie Short Term dosage) (DTC)\Analgesics/Pain Reliever (DTC)</v>
      </c>
      <c r="C290" s="18"/>
      <c r="D290" s="18">
        <f t="shared" ca="1" si="8"/>
        <v>289</v>
      </c>
      <c r="E290" s="18" t="str">
        <f ca="1">IFERROR(INDEX(nr_ad_client_name,MATCH(ROW()-1,xl_search_adnowclientname[index],0)),"")</f>
        <v>British Telecom</v>
      </c>
      <c r="F290" s="18"/>
      <c r="G290" s="18" t="str">
        <f t="shared" ca="1" si="9"/>
        <v/>
      </c>
      <c r="H290" s="18" t="str">
        <f ca="1">IFERROR(INDEX(nr_ad_country,MATCH(ROW()-1,xl_search_adnowcountry[index],0)),"")</f>
        <v/>
      </c>
      <c r="I290" s="18"/>
      <c r="J290" s="18"/>
      <c r="K290" s="18"/>
      <c r="L290" s="18"/>
      <c r="M290" s="18" t="str">
        <f ca="1">IF(ISNUMBER(SEARCH(ps_search_language2,INDEX(xl_language[name],ROW()-1))),MAX(INDIRECT(ADDRESS(1,COLUMN())&amp;":"&amp;ADDRESS(ROW()-1,COLUMN())))+1,"")</f>
        <v/>
      </c>
      <c r="N290" s="18" t="str">
        <f ca="1">IFERROR(INDEX(xl_language[name],MATCH(ROW()-1,xl_search_language2[index],0)),"")</f>
        <v/>
      </c>
      <c r="O290" s="18"/>
      <c r="P290" s="18" t="str">
        <f ca="1">IF(ISNUMBER(SEARCH(ps_search_language3,INDEX(xl_language[name],ROW()-1))),MAX(INDIRECT(ADDRESS(1,COLUMN())&amp;":"&amp;ADDRESS(ROW()-1,COLUMN())))+1,"")</f>
        <v/>
      </c>
      <c r="Q290" s="18" t="str">
        <f ca="1">IFERROR(INDEX(xl_language[name],MATCH(ROW()-1,xl_search_language3[index],0)),"")</f>
        <v/>
      </c>
      <c r="R290" s="18"/>
      <c r="S290" s="18" t="str">
        <f ca="1">IF(ISNUMBER(SEARCH(ps_search_language4,INDEX(xl_language[name],ROW()-1))),MAX(INDIRECT(ADDRESS(1,COLUMN())&amp;":"&amp;ADDRESS(ROW()-1,COLUMN())))+1,"")</f>
        <v/>
      </c>
      <c r="T290" s="18" t="str">
        <f ca="1">IFERROR(INDEX(xl_language[name],MATCH(ROW()-1,xl_search_language4[index],0)),"")</f>
        <v/>
      </c>
      <c r="U290" s="18"/>
      <c r="V290" s="18" t="str">
        <f ca="1">IF(ISNUMBER(SEARCH(ps_search_language5,INDEX(xl_language[name],ROW()-1))),MAX(INDIRECT(ADDRESS(1,COLUMN())&amp;":"&amp;ADDRESS(ROW()-1,COLUMN())))+1,"")</f>
        <v/>
      </c>
      <c r="W290" s="18" t="str">
        <f ca="1">IFERROR(INDEX(xl_language[name],MATCH(ROW()-1,xl_search_language5[index],0)),"")</f>
        <v/>
      </c>
      <c r="X290" s="18"/>
      <c r="Y290" s="18" t="str">
        <f ca="1">IF(ISNUMBER(SEARCH(ps_search_language6,INDEX(xl_language[name],ROW()-1))),MAX(INDIRECT(ADDRESS(1,COLUMN())&amp;":"&amp;ADDRESS(ROW()-1,COLUMN())))+1,"")</f>
        <v/>
      </c>
      <c r="Z290" s="18" t="str">
        <f ca="1">IFERROR(INDEX(xl_language[name],MATCH(ROW()-1,xl_search_language6[index],0)),"")</f>
        <v/>
      </c>
      <c r="AA290" s="18"/>
      <c r="AB290" s="18" t="str">
        <f ca="1">IF(ISNUMBER(SEARCH(ps_search_language7,INDEX(xl_language[name],ROW()-1))),MAX(INDIRECT(ADDRESS(1,COLUMN())&amp;":"&amp;ADDRESS(ROW()-1,COLUMN())))+1,"")</f>
        <v/>
      </c>
      <c r="AC290" s="18" t="str">
        <f ca="1">IFERROR(INDEX(xl_language[name],MATCH(ROW()-1,xl_search_language7[index],0)),"")</f>
        <v/>
      </c>
      <c r="AD290" s="18"/>
      <c r="AE290" s="18" t="str">
        <f ca="1">IF(ISNUMBER(SEARCH(ps_search_language8,INDEX(xl_language[name],ROW()-1))),MAX(INDIRECT(ADDRESS(1,COLUMN())&amp;":"&amp;ADDRESS(ROW()-1,COLUMN())))+1,"")</f>
        <v/>
      </c>
      <c r="AF290" s="18" t="str">
        <f ca="1">IFERROR(INDEX(xl_language[name],MATCH(ROW()-1,xl_search_language8[index],0)),"")</f>
        <v/>
      </c>
      <c r="AG290" s="18"/>
      <c r="AH290" s="18"/>
      <c r="AI290" s="18"/>
      <c r="AJ290" s="18"/>
      <c r="AK290" s="18"/>
      <c r="AL290" s="18"/>
      <c r="AM290" s="18"/>
    </row>
    <row r="291" spans="1:39">
      <c r="A291" s="18">
        <f ca="1">IF(ISNUMBER(SEARCH(ps_search_adnowcategory,INDEX(xl_project_category[address],ROW()-1))),MAX(INDIRECT(ADDRESS(1,COLUMN())&amp;":"&amp;ADDRESS(ROW()-1,COLUMN())))+1,"")</f>
        <v>290</v>
      </c>
      <c r="B291" s="18" t="str">
        <f ca="1">IFERROR(INDEX(xl_project_category[address],MATCH(ROW()-1,xl_search_adnowcategory[index],0)),"")</f>
        <v>Non FMCG\Medical\DTC Drugs\Episodic (ie Short Term dosage) (DTC)\Erectile Dysfunction (DTC)</v>
      </c>
      <c r="C291" s="18"/>
      <c r="D291" s="18">
        <f t="shared" ca="1" si="8"/>
        <v>290</v>
      </c>
      <c r="E291" s="18" t="str">
        <f ca="1">IFERROR(INDEX(nr_ad_client_name,MATCH(ROW()-1,xl_search_adnowclientname[index],0)),"")</f>
        <v>Britvic</v>
      </c>
      <c r="F291" s="18"/>
      <c r="G291" s="18" t="str">
        <f t="shared" ca="1" si="9"/>
        <v/>
      </c>
      <c r="H291" s="18" t="str">
        <f ca="1">IFERROR(INDEX(nr_ad_country,MATCH(ROW()-1,xl_search_adnowcountry[index],0)),"")</f>
        <v/>
      </c>
      <c r="I291" s="18"/>
      <c r="J291" s="18"/>
      <c r="K291" s="18"/>
      <c r="L291" s="18"/>
      <c r="M291" s="18" t="str">
        <f ca="1">IF(ISNUMBER(SEARCH(ps_search_language2,INDEX(xl_language[name],ROW()-1))),MAX(INDIRECT(ADDRESS(1,COLUMN())&amp;":"&amp;ADDRESS(ROW()-1,COLUMN())))+1,"")</f>
        <v/>
      </c>
      <c r="N291" s="18" t="str">
        <f ca="1">IFERROR(INDEX(xl_language[name],MATCH(ROW()-1,xl_search_language2[index],0)),"")</f>
        <v/>
      </c>
      <c r="O291" s="18"/>
      <c r="P291" s="18" t="str">
        <f ca="1">IF(ISNUMBER(SEARCH(ps_search_language3,INDEX(xl_language[name],ROW()-1))),MAX(INDIRECT(ADDRESS(1,COLUMN())&amp;":"&amp;ADDRESS(ROW()-1,COLUMN())))+1,"")</f>
        <v/>
      </c>
      <c r="Q291" s="18" t="str">
        <f ca="1">IFERROR(INDEX(xl_language[name],MATCH(ROW()-1,xl_search_language3[index],0)),"")</f>
        <v/>
      </c>
      <c r="R291" s="18"/>
      <c r="S291" s="18" t="str">
        <f ca="1">IF(ISNUMBER(SEARCH(ps_search_language4,INDEX(xl_language[name],ROW()-1))),MAX(INDIRECT(ADDRESS(1,COLUMN())&amp;":"&amp;ADDRESS(ROW()-1,COLUMN())))+1,"")</f>
        <v/>
      </c>
      <c r="T291" s="18" t="str">
        <f ca="1">IFERROR(INDEX(xl_language[name],MATCH(ROW()-1,xl_search_language4[index],0)),"")</f>
        <v/>
      </c>
      <c r="U291" s="18"/>
      <c r="V291" s="18" t="str">
        <f ca="1">IF(ISNUMBER(SEARCH(ps_search_language5,INDEX(xl_language[name],ROW()-1))),MAX(INDIRECT(ADDRESS(1,COLUMN())&amp;":"&amp;ADDRESS(ROW()-1,COLUMN())))+1,"")</f>
        <v/>
      </c>
      <c r="W291" s="18" t="str">
        <f ca="1">IFERROR(INDEX(xl_language[name],MATCH(ROW()-1,xl_search_language5[index],0)),"")</f>
        <v/>
      </c>
      <c r="X291" s="18"/>
      <c r="Y291" s="18" t="str">
        <f ca="1">IF(ISNUMBER(SEARCH(ps_search_language6,INDEX(xl_language[name],ROW()-1))),MAX(INDIRECT(ADDRESS(1,COLUMN())&amp;":"&amp;ADDRESS(ROW()-1,COLUMN())))+1,"")</f>
        <v/>
      </c>
      <c r="Z291" s="18" t="str">
        <f ca="1">IFERROR(INDEX(xl_language[name],MATCH(ROW()-1,xl_search_language6[index],0)),"")</f>
        <v/>
      </c>
      <c r="AA291" s="18"/>
      <c r="AB291" s="18" t="str">
        <f ca="1">IF(ISNUMBER(SEARCH(ps_search_language7,INDEX(xl_language[name],ROW()-1))),MAX(INDIRECT(ADDRESS(1,COLUMN())&amp;":"&amp;ADDRESS(ROW()-1,COLUMN())))+1,"")</f>
        <v/>
      </c>
      <c r="AC291" s="18" t="str">
        <f ca="1">IFERROR(INDEX(xl_language[name],MATCH(ROW()-1,xl_search_language7[index],0)),"")</f>
        <v/>
      </c>
      <c r="AD291" s="18"/>
      <c r="AE291" s="18" t="str">
        <f ca="1">IF(ISNUMBER(SEARCH(ps_search_language8,INDEX(xl_language[name],ROW()-1))),MAX(INDIRECT(ADDRESS(1,COLUMN())&amp;":"&amp;ADDRESS(ROW()-1,COLUMN())))+1,"")</f>
        <v/>
      </c>
      <c r="AF291" s="18" t="str">
        <f ca="1">IFERROR(INDEX(xl_language[name],MATCH(ROW()-1,xl_search_language8[index],0)),"")</f>
        <v/>
      </c>
      <c r="AG291" s="18"/>
      <c r="AH291" s="18"/>
      <c r="AI291" s="18"/>
      <c r="AJ291" s="18"/>
      <c r="AK291" s="18"/>
      <c r="AL291" s="18"/>
      <c r="AM291" s="18"/>
    </row>
    <row r="292" spans="1:39">
      <c r="A292" s="18">
        <f ca="1">IF(ISNUMBER(SEARCH(ps_search_adnowcategory,INDEX(xl_project_category[address],ROW()-1))),MAX(INDIRECT(ADDRESS(1,COLUMN())&amp;":"&amp;ADDRESS(ROW()-1,COLUMN())))+1,"")</f>
        <v>291</v>
      </c>
      <c r="B292" s="18" t="str">
        <f ca="1">IFERROR(INDEX(xl_project_category[address],MATCH(ROW()-1,xl_search_adnowcategory[index],0)),"")</f>
        <v>Non FMCG\Medical\DTC Drugs\Episodic (ie Short Term dosage) (DTC)\Other DTC Episodic (DTC)</v>
      </c>
      <c r="C292" s="18"/>
      <c r="D292" s="18">
        <f t="shared" ca="1" si="8"/>
        <v>291</v>
      </c>
      <c r="E292" s="18" t="str">
        <f ca="1">IFERROR(INDEX(nr_ad_client_name,MATCH(ROW()-1,xl_search_adnowclientname[index],0)),"")</f>
        <v>Bromor Foods</v>
      </c>
      <c r="F292" s="18"/>
      <c r="G292" s="18" t="str">
        <f t="shared" ca="1" si="9"/>
        <v/>
      </c>
      <c r="H292" s="18" t="str">
        <f ca="1">IFERROR(INDEX(nr_ad_country,MATCH(ROW()-1,xl_search_adnowcountry[index],0)),"")</f>
        <v/>
      </c>
      <c r="I292" s="18"/>
      <c r="J292" s="18"/>
      <c r="K292" s="18"/>
      <c r="L292" s="18"/>
      <c r="M292" s="18" t="str">
        <f ca="1">IF(ISNUMBER(SEARCH(ps_search_language2,INDEX(xl_language[name],ROW()-1))),MAX(INDIRECT(ADDRESS(1,COLUMN())&amp;":"&amp;ADDRESS(ROW()-1,COLUMN())))+1,"")</f>
        <v/>
      </c>
      <c r="N292" s="18" t="str">
        <f ca="1">IFERROR(INDEX(xl_language[name],MATCH(ROW()-1,xl_search_language2[index],0)),"")</f>
        <v/>
      </c>
      <c r="O292" s="18"/>
      <c r="P292" s="18" t="str">
        <f ca="1">IF(ISNUMBER(SEARCH(ps_search_language3,INDEX(xl_language[name],ROW()-1))),MAX(INDIRECT(ADDRESS(1,COLUMN())&amp;":"&amp;ADDRESS(ROW()-1,COLUMN())))+1,"")</f>
        <v/>
      </c>
      <c r="Q292" s="18" t="str">
        <f ca="1">IFERROR(INDEX(xl_language[name],MATCH(ROW()-1,xl_search_language3[index],0)),"")</f>
        <v/>
      </c>
      <c r="R292" s="18"/>
      <c r="S292" s="18" t="str">
        <f ca="1">IF(ISNUMBER(SEARCH(ps_search_language4,INDEX(xl_language[name],ROW()-1))),MAX(INDIRECT(ADDRESS(1,COLUMN())&amp;":"&amp;ADDRESS(ROW()-1,COLUMN())))+1,"")</f>
        <v/>
      </c>
      <c r="T292" s="18" t="str">
        <f ca="1">IFERROR(INDEX(xl_language[name],MATCH(ROW()-1,xl_search_language4[index],0)),"")</f>
        <v/>
      </c>
      <c r="U292" s="18"/>
      <c r="V292" s="18" t="str">
        <f ca="1">IF(ISNUMBER(SEARCH(ps_search_language5,INDEX(xl_language[name],ROW()-1))),MAX(INDIRECT(ADDRESS(1,COLUMN())&amp;":"&amp;ADDRESS(ROW()-1,COLUMN())))+1,"")</f>
        <v/>
      </c>
      <c r="W292" s="18" t="str">
        <f ca="1">IFERROR(INDEX(xl_language[name],MATCH(ROW()-1,xl_search_language5[index],0)),"")</f>
        <v/>
      </c>
      <c r="X292" s="18"/>
      <c r="Y292" s="18" t="str">
        <f ca="1">IF(ISNUMBER(SEARCH(ps_search_language6,INDEX(xl_language[name],ROW()-1))),MAX(INDIRECT(ADDRESS(1,COLUMN())&amp;":"&amp;ADDRESS(ROW()-1,COLUMN())))+1,"")</f>
        <v/>
      </c>
      <c r="Z292" s="18" t="str">
        <f ca="1">IFERROR(INDEX(xl_language[name],MATCH(ROW()-1,xl_search_language6[index],0)),"")</f>
        <v/>
      </c>
      <c r="AA292" s="18"/>
      <c r="AB292" s="18" t="str">
        <f ca="1">IF(ISNUMBER(SEARCH(ps_search_language7,INDEX(xl_language[name],ROW()-1))),MAX(INDIRECT(ADDRESS(1,COLUMN())&amp;":"&amp;ADDRESS(ROW()-1,COLUMN())))+1,"")</f>
        <v/>
      </c>
      <c r="AC292" s="18" t="str">
        <f ca="1">IFERROR(INDEX(xl_language[name],MATCH(ROW()-1,xl_search_language7[index],0)),"")</f>
        <v/>
      </c>
      <c r="AD292" s="18"/>
      <c r="AE292" s="18" t="str">
        <f ca="1">IF(ISNUMBER(SEARCH(ps_search_language8,INDEX(xl_language[name],ROW()-1))),MAX(INDIRECT(ADDRESS(1,COLUMN())&amp;":"&amp;ADDRESS(ROW()-1,COLUMN())))+1,"")</f>
        <v/>
      </c>
      <c r="AF292" s="18" t="str">
        <f ca="1">IFERROR(INDEX(xl_language[name],MATCH(ROW()-1,xl_search_language8[index],0)),"")</f>
        <v/>
      </c>
      <c r="AG292" s="18"/>
      <c r="AH292" s="18"/>
      <c r="AI292" s="18"/>
      <c r="AJ292" s="18"/>
      <c r="AK292" s="18"/>
      <c r="AL292" s="18"/>
      <c r="AM292" s="18"/>
    </row>
    <row r="293" spans="1:39">
      <c r="A293" s="18">
        <f ca="1">IF(ISNUMBER(SEARCH(ps_search_adnowcategory,INDEX(xl_project_category[address],ROW()-1))),MAX(INDIRECT(ADDRESS(1,COLUMN())&amp;":"&amp;ADDRESS(ROW()-1,COLUMN())))+1,"")</f>
        <v>292</v>
      </c>
      <c r="B293" s="18" t="str">
        <f ca="1">IFERROR(INDEX(xl_project_category[address],MATCH(ROW()-1,xl_search_adnowcategory[index],0)),"")</f>
        <v>Non FMCG\Medical\DTC Drugs\Preventative (ie Long Term dosage) (DTC)</v>
      </c>
      <c r="C293" s="18"/>
      <c r="D293" s="18">
        <f t="shared" ca="1" si="8"/>
        <v>292</v>
      </c>
      <c r="E293" s="18" t="str">
        <f ca="1">IFERROR(INDEX(nr_ad_client_name,MATCH(ROW()-1,xl_search_adnowclientname[index],0)),"")</f>
        <v>Browary Warka S.A.</v>
      </c>
      <c r="F293" s="18"/>
      <c r="G293" s="18" t="str">
        <f t="shared" ca="1" si="9"/>
        <v/>
      </c>
      <c r="H293" s="18" t="str">
        <f ca="1">IFERROR(INDEX(nr_ad_country,MATCH(ROW()-1,xl_search_adnowcountry[index],0)),"")</f>
        <v/>
      </c>
      <c r="I293" s="18"/>
      <c r="J293" s="18"/>
      <c r="K293" s="18"/>
      <c r="L293" s="18"/>
      <c r="M293" s="18" t="str">
        <f ca="1">IF(ISNUMBER(SEARCH(ps_search_language2,INDEX(xl_language[name],ROW()-1))),MAX(INDIRECT(ADDRESS(1,COLUMN())&amp;":"&amp;ADDRESS(ROW()-1,COLUMN())))+1,"")</f>
        <v/>
      </c>
      <c r="N293" s="18" t="str">
        <f ca="1">IFERROR(INDEX(xl_language[name],MATCH(ROW()-1,xl_search_language2[index],0)),"")</f>
        <v/>
      </c>
      <c r="O293" s="18"/>
      <c r="P293" s="18" t="str">
        <f ca="1">IF(ISNUMBER(SEARCH(ps_search_language3,INDEX(xl_language[name],ROW()-1))),MAX(INDIRECT(ADDRESS(1,COLUMN())&amp;":"&amp;ADDRESS(ROW()-1,COLUMN())))+1,"")</f>
        <v/>
      </c>
      <c r="Q293" s="18" t="str">
        <f ca="1">IFERROR(INDEX(xl_language[name],MATCH(ROW()-1,xl_search_language3[index],0)),"")</f>
        <v/>
      </c>
      <c r="R293" s="18"/>
      <c r="S293" s="18" t="str">
        <f ca="1">IF(ISNUMBER(SEARCH(ps_search_language4,INDEX(xl_language[name],ROW()-1))),MAX(INDIRECT(ADDRESS(1,COLUMN())&amp;":"&amp;ADDRESS(ROW()-1,COLUMN())))+1,"")</f>
        <v/>
      </c>
      <c r="T293" s="18" t="str">
        <f ca="1">IFERROR(INDEX(xl_language[name],MATCH(ROW()-1,xl_search_language4[index],0)),"")</f>
        <v/>
      </c>
      <c r="U293" s="18"/>
      <c r="V293" s="18" t="str">
        <f ca="1">IF(ISNUMBER(SEARCH(ps_search_language5,INDEX(xl_language[name],ROW()-1))),MAX(INDIRECT(ADDRESS(1,COLUMN())&amp;":"&amp;ADDRESS(ROW()-1,COLUMN())))+1,"")</f>
        <v/>
      </c>
      <c r="W293" s="18" t="str">
        <f ca="1">IFERROR(INDEX(xl_language[name],MATCH(ROW()-1,xl_search_language5[index],0)),"")</f>
        <v/>
      </c>
      <c r="X293" s="18"/>
      <c r="Y293" s="18" t="str">
        <f ca="1">IF(ISNUMBER(SEARCH(ps_search_language6,INDEX(xl_language[name],ROW()-1))),MAX(INDIRECT(ADDRESS(1,COLUMN())&amp;":"&amp;ADDRESS(ROW()-1,COLUMN())))+1,"")</f>
        <v/>
      </c>
      <c r="Z293" s="18" t="str">
        <f ca="1">IFERROR(INDEX(xl_language[name],MATCH(ROW()-1,xl_search_language6[index],0)),"")</f>
        <v/>
      </c>
      <c r="AA293" s="18"/>
      <c r="AB293" s="18" t="str">
        <f ca="1">IF(ISNUMBER(SEARCH(ps_search_language7,INDEX(xl_language[name],ROW()-1))),MAX(INDIRECT(ADDRESS(1,COLUMN())&amp;":"&amp;ADDRESS(ROW()-1,COLUMN())))+1,"")</f>
        <v/>
      </c>
      <c r="AC293" s="18" t="str">
        <f ca="1">IFERROR(INDEX(xl_language[name],MATCH(ROW()-1,xl_search_language7[index],0)),"")</f>
        <v/>
      </c>
      <c r="AD293" s="18"/>
      <c r="AE293" s="18" t="str">
        <f ca="1">IF(ISNUMBER(SEARCH(ps_search_language8,INDEX(xl_language[name],ROW()-1))),MAX(INDIRECT(ADDRESS(1,COLUMN())&amp;":"&amp;ADDRESS(ROW()-1,COLUMN())))+1,"")</f>
        <v/>
      </c>
      <c r="AF293" s="18" t="str">
        <f ca="1">IFERROR(INDEX(xl_language[name],MATCH(ROW()-1,xl_search_language8[index],0)),"")</f>
        <v/>
      </c>
      <c r="AG293" s="18"/>
      <c r="AH293" s="18"/>
      <c r="AI293" s="18"/>
      <c r="AJ293" s="18"/>
      <c r="AK293" s="18"/>
      <c r="AL293" s="18"/>
      <c r="AM293" s="18"/>
    </row>
    <row r="294" spans="1:39">
      <c r="A294" s="18">
        <f ca="1">IF(ISNUMBER(SEARCH(ps_search_adnowcategory,INDEX(xl_project_category[address],ROW()-1))),MAX(INDIRECT(ADDRESS(1,COLUMN())&amp;":"&amp;ADDRESS(ROW()-1,COLUMN())))+1,"")</f>
        <v>293</v>
      </c>
      <c r="B294" s="18" t="str">
        <f ca="1">IFERROR(INDEX(xl_project_category[address],MATCH(ROW()-1,xl_search_adnowcategory[index],0)),"")</f>
        <v>Non FMCG\Medical\DTC Drugs\Preventative (ie Long Term dosage) (DTC)\Acid Reflux (DTC)</v>
      </c>
      <c r="C294" s="18"/>
      <c r="D294" s="18">
        <f t="shared" ca="1" si="8"/>
        <v>293</v>
      </c>
      <c r="E294" s="18" t="str">
        <f ca="1">IFERROR(INDEX(nr_ad_client_name,MATCH(ROW()-1,xl_search_adnowclientname[index],0)),"")</f>
        <v>Brown-Forman</v>
      </c>
      <c r="F294" s="18"/>
      <c r="G294" s="18" t="str">
        <f t="shared" ca="1" si="9"/>
        <v/>
      </c>
      <c r="H294" s="18" t="str">
        <f ca="1">IFERROR(INDEX(nr_ad_country,MATCH(ROW()-1,xl_search_adnowcountry[index],0)),"")</f>
        <v/>
      </c>
      <c r="I294" s="18"/>
      <c r="J294" s="18"/>
      <c r="K294" s="18"/>
      <c r="L294" s="18"/>
      <c r="M294" s="18" t="str">
        <f ca="1">IF(ISNUMBER(SEARCH(ps_search_language2,INDEX(xl_language[name],ROW()-1))),MAX(INDIRECT(ADDRESS(1,COLUMN())&amp;":"&amp;ADDRESS(ROW()-1,COLUMN())))+1,"")</f>
        <v/>
      </c>
      <c r="N294" s="18" t="str">
        <f ca="1">IFERROR(INDEX(xl_language[name],MATCH(ROW()-1,xl_search_language2[index],0)),"")</f>
        <v/>
      </c>
      <c r="O294" s="18"/>
      <c r="P294" s="18" t="str">
        <f ca="1">IF(ISNUMBER(SEARCH(ps_search_language3,INDEX(xl_language[name],ROW()-1))),MAX(INDIRECT(ADDRESS(1,COLUMN())&amp;":"&amp;ADDRESS(ROW()-1,COLUMN())))+1,"")</f>
        <v/>
      </c>
      <c r="Q294" s="18" t="str">
        <f ca="1">IFERROR(INDEX(xl_language[name],MATCH(ROW()-1,xl_search_language3[index],0)),"")</f>
        <v/>
      </c>
      <c r="R294" s="18"/>
      <c r="S294" s="18" t="str">
        <f ca="1">IF(ISNUMBER(SEARCH(ps_search_language4,INDEX(xl_language[name],ROW()-1))),MAX(INDIRECT(ADDRESS(1,COLUMN())&amp;":"&amp;ADDRESS(ROW()-1,COLUMN())))+1,"")</f>
        <v/>
      </c>
      <c r="T294" s="18" t="str">
        <f ca="1">IFERROR(INDEX(xl_language[name],MATCH(ROW()-1,xl_search_language4[index],0)),"")</f>
        <v/>
      </c>
      <c r="U294" s="18"/>
      <c r="V294" s="18" t="str">
        <f ca="1">IF(ISNUMBER(SEARCH(ps_search_language5,INDEX(xl_language[name],ROW()-1))),MAX(INDIRECT(ADDRESS(1,COLUMN())&amp;":"&amp;ADDRESS(ROW()-1,COLUMN())))+1,"")</f>
        <v/>
      </c>
      <c r="W294" s="18" t="str">
        <f ca="1">IFERROR(INDEX(xl_language[name],MATCH(ROW()-1,xl_search_language5[index],0)),"")</f>
        <v/>
      </c>
      <c r="X294" s="18"/>
      <c r="Y294" s="18" t="str">
        <f ca="1">IF(ISNUMBER(SEARCH(ps_search_language6,INDEX(xl_language[name],ROW()-1))),MAX(INDIRECT(ADDRESS(1,COLUMN())&amp;":"&amp;ADDRESS(ROW()-1,COLUMN())))+1,"")</f>
        <v/>
      </c>
      <c r="Z294" s="18" t="str">
        <f ca="1">IFERROR(INDEX(xl_language[name],MATCH(ROW()-1,xl_search_language6[index],0)),"")</f>
        <v/>
      </c>
      <c r="AA294" s="18"/>
      <c r="AB294" s="18" t="str">
        <f ca="1">IF(ISNUMBER(SEARCH(ps_search_language7,INDEX(xl_language[name],ROW()-1))),MAX(INDIRECT(ADDRESS(1,COLUMN())&amp;":"&amp;ADDRESS(ROW()-1,COLUMN())))+1,"")</f>
        <v/>
      </c>
      <c r="AC294" s="18" t="str">
        <f ca="1">IFERROR(INDEX(xl_language[name],MATCH(ROW()-1,xl_search_language7[index],0)),"")</f>
        <v/>
      </c>
      <c r="AD294" s="18"/>
      <c r="AE294" s="18" t="str">
        <f ca="1">IF(ISNUMBER(SEARCH(ps_search_language8,INDEX(xl_language[name],ROW()-1))),MAX(INDIRECT(ADDRESS(1,COLUMN())&amp;":"&amp;ADDRESS(ROW()-1,COLUMN())))+1,"")</f>
        <v/>
      </c>
      <c r="AF294" s="18" t="str">
        <f ca="1">IFERROR(INDEX(xl_language[name],MATCH(ROW()-1,xl_search_language8[index],0)),"")</f>
        <v/>
      </c>
      <c r="AG294" s="18"/>
      <c r="AH294" s="18"/>
      <c r="AI294" s="18"/>
      <c r="AJ294" s="18"/>
      <c r="AK294" s="18"/>
      <c r="AL294" s="18"/>
      <c r="AM294" s="18"/>
    </row>
    <row r="295" spans="1:39">
      <c r="A295" s="18">
        <f ca="1">IF(ISNUMBER(SEARCH(ps_search_adnowcategory,INDEX(xl_project_category[address],ROW()-1))),MAX(INDIRECT(ADDRESS(1,COLUMN())&amp;":"&amp;ADDRESS(ROW()-1,COLUMN())))+1,"")</f>
        <v>294</v>
      </c>
      <c r="B295" s="18" t="str">
        <f ca="1">IFERROR(INDEX(xl_project_category[address],MATCH(ROW()-1,xl_search_adnowcategory[index],0)),"")</f>
        <v>Non FMCG\Medical\DTC Drugs\Preventative (ie Long Term dosage) (DTC)\Allergy Treatments (DTC)</v>
      </c>
      <c r="C295" s="18"/>
      <c r="D295" s="18">
        <f t="shared" ca="1" si="8"/>
        <v>294</v>
      </c>
      <c r="E295" s="18" t="str">
        <f ca="1">IFERROR(INDEX(nr_ad_client_name,MATCH(ROW()-1,xl_search_adnowclientname[index],0)),"")</f>
        <v>Brown Forman Beverages</v>
      </c>
      <c r="F295" s="18"/>
      <c r="G295" s="18" t="str">
        <f t="shared" ca="1" si="9"/>
        <v/>
      </c>
      <c r="H295" s="18" t="str">
        <f ca="1">IFERROR(INDEX(nr_ad_country,MATCH(ROW()-1,xl_search_adnowcountry[index],0)),"")</f>
        <v/>
      </c>
      <c r="I295" s="18"/>
      <c r="J295" s="18"/>
      <c r="K295" s="18"/>
      <c r="L295" s="18"/>
      <c r="M295" s="18" t="str">
        <f ca="1">IF(ISNUMBER(SEARCH(ps_search_language2,INDEX(xl_language[name],ROW()-1))),MAX(INDIRECT(ADDRESS(1,COLUMN())&amp;":"&amp;ADDRESS(ROW()-1,COLUMN())))+1,"")</f>
        <v/>
      </c>
      <c r="N295" s="18" t="str">
        <f ca="1">IFERROR(INDEX(xl_language[name],MATCH(ROW()-1,xl_search_language2[index],0)),"")</f>
        <v/>
      </c>
      <c r="O295" s="18"/>
      <c r="P295" s="18" t="str">
        <f ca="1">IF(ISNUMBER(SEARCH(ps_search_language3,INDEX(xl_language[name],ROW()-1))),MAX(INDIRECT(ADDRESS(1,COLUMN())&amp;":"&amp;ADDRESS(ROW()-1,COLUMN())))+1,"")</f>
        <v/>
      </c>
      <c r="Q295" s="18" t="str">
        <f ca="1">IFERROR(INDEX(xl_language[name],MATCH(ROW()-1,xl_search_language3[index],0)),"")</f>
        <v/>
      </c>
      <c r="R295" s="18"/>
      <c r="S295" s="18" t="str">
        <f ca="1">IF(ISNUMBER(SEARCH(ps_search_language4,INDEX(xl_language[name],ROW()-1))),MAX(INDIRECT(ADDRESS(1,COLUMN())&amp;":"&amp;ADDRESS(ROW()-1,COLUMN())))+1,"")</f>
        <v/>
      </c>
      <c r="T295" s="18" t="str">
        <f ca="1">IFERROR(INDEX(xl_language[name],MATCH(ROW()-1,xl_search_language4[index],0)),"")</f>
        <v/>
      </c>
      <c r="U295" s="18"/>
      <c r="V295" s="18" t="str">
        <f ca="1">IF(ISNUMBER(SEARCH(ps_search_language5,INDEX(xl_language[name],ROW()-1))),MAX(INDIRECT(ADDRESS(1,COLUMN())&amp;":"&amp;ADDRESS(ROW()-1,COLUMN())))+1,"")</f>
        <v/>
      </c>
      <c r="W295" s="18" t="str">
        <f ca="1">IFERROR(INDEX(xl_language[name],MATCH(ROW()-1,xl_search_language5[index],0)),"")</f>
        <v/>
      </c>
      <c r="X295" s="18"/>
      <c r="Y295" s="18" t="str">
        <f ca="1">IF(ISNUMBER(SEARCH(ps_search_language6,INDEX(xl_language[name],ROW()-1))),MAX(INDIRECT(ADDRESS(1,COLUMN())&amp;":"&amp;ADDRESS(ROW()-1,COLUMN())))+1,"")</f>
        <v/>
      </c>
      <c r="Z295" s="18" t="str">
        <f ca="1">IFERROR(INDEX(xl_language[name],MATCH(ROW()-1,xl_search_language6[index],0)),"")</f>
        <v/>
      </c>
      <c r="AA295" s="18"/>
      <c r="AB295" s="18" t="str">
        <f ca="1">IF(ISNUMBER(SEARCH(ps_search_language7,INDEX(xl_language[name],ROW()-1))),MAX(INDIRECT(ADDRESS(1,COLUMN())&amp;":"&amp;ADDRESS(ROW()-1,COLUMN())))+1,"")</f>
        <v/>
      </c>
      <c r="AC295" s="18" t="str">
        <f ca="1">IFERROR(INDEX(xl_language[name],MATCH(ROW()-1,xl_search_language7[index],0)),"")</f>
        <v/>
      </c>
      <c r="AD295" s="18"/>
      <c r="AE295" s="18" t="str">
        <f ca="1">IF(ISNUMBER(SEARCH(ps_search_language8,INDEX(xl_language[name],ROW()-1))),MAX(INDIRECT(ADDRESS(1,COLUMN())&amp;":"&amp;ADDRESS(ROW()-1,COLUMN())))+1,"")</f>
        <v/>
      </c>
      <c r="AF295" s="18" t="str">
        <f ca="1">IFERROR(INDEX(xl_language[name],MATCH(ROW()-1,xl_search_language8[index],0)),"")</f>
        <v/>
      </c>
      <c r="AG295" s="18"/>
      <c r="AH295" s="18"/>
      <c r="AI295" s="18"/>
      <c r="AJ295" s="18"/>
      <c r="AK295" s="18"/>
      <c r="AL295" s="18"/>
      <c r="AM295" s="18"/>
    </row>
    <row r="296" spans="1:39">
      <c r="A296" s="18">
        <f ca="1">IF(ISNUMBER(SEARCH(ps_search_adnowcategory,INDEX(xl_project_category[address],ROW()-1))),MAX(INDIRECT(ADDRESS(1,COLUMN())&amp;":"&amp;ADDRESS(ROW()-1,COLUMN())))+1,"")</f>
        <v>295</v>
      </c>
      <c r="B296" s="18" t="str">
        <f ca="1">IFERROR(INDEX(xl_project_category[address],MATCH(ROW()-1,xl_search_adnowcategory[index],0)),"")</f>
        <v>Non FMCG\Medical\DTC Drugs\Preventative (ie Long Term dosage) (DTC)\Arthritis (DTC)</v>
      </c>
      <c r="C296" s="18"/>
      <c r="D296" s="18">
        <f t="shared" ca="1" si="8"/>
        <v>295</v>
      </c>
      <c r="E296" s="18" t="str">
        <f ca="1">IFERROR(INDEX(nr_ad_client_name,MATCH(ROW()-1,xl_search_adnowclientname[index],0)),"")</f>
        <v>Bryggerigruppen</v>
      </c>
      <c r="F296" s="18"/>
      <c r="G296" s="18" t="str">
        <f t="shared" ca="1" si="9"/>
        <v/>
      </c>
      <c r="H296" s="18" t="str">
        <f ca="1">IFERROR(INDEX(nr_ad_country,MATCH(ROW()-1,xl_search_adnowcountry[index],0)),"")</f>
        <v/>
      </c>
      <c r="I296" s="18"/>
      <c r="J296" s="18"/>
      <c r="K296" s="18"/>
      <c r="L296" s="18"/>
      <c r="M296" s="18" t="str">
        <f ca="1">IF(ISNUMBER(SEARCH(ps_search_language2,INDEX(xl_language[name],ROW()-1))),MAX(INDIRECT(ADDRESS(1,COLUMN())&amp;":"&amp;ADDRESS(ROW()-1,COLUMN())))+1,"")</f>
        <v/>
      </c>
      <c r="N296" s="18" t="str">
        <f ca="1">IFERROR(INDEX(xl_language[name],MATCH(ROW()-1,xl_search_language2[index],0)),"")</f>
        <v/>
      </c>
      <c r="O296" s="18"/>
      <c r="P296" s="18" t="str">
        <f ca="1">IF(ISNUMBER(SEARCH(ps_search_language3,INDEX(xl_language[name],ROW()-1))),MAX(INDIRECT(ADDRESS(1,COLUMN())&amp;":"&amp;ADDRESS(ROW()-1,COLUMN())))+1,"")</f>
        <v/>
      </c>
      <c r="Q296" s="18" t="str">
        <f ca="1">IFERROR(INDEX(xl_language[name],MATCH(ROW()-1,xl_search_language3[index],0)),"")</f>
        <v/>
      </c>
      <c r="R296" s="18"/>
      <c r="S296" s="18" t="str">
        <f ca="1">IF(ISNUMBER(SEARCH(ps_search_language4,INDEX(xl_language[name],ROW()-1))),MAX(INDIRECT(ADDRESS(1,COLUMN())&amp;":"&amp;ADDRESS(ROW()-1,COLUMN())))+1,"")</f>
        <v/>
      </c>
      <c r="T296" s="18" t="str">
        <f ca="1">IFERROR(INDEX(xl_language[name],MATCH(ROW()-1,xl_search_language4[index],0)),"")</f>
        <v/>
      </c>
      <c r="U296" s="18"/>
      <c r="V296" s="18" t="str">
        <f ca="1">IF(ISNUMBER(SEARCH(ps_search_language5,INDEX(xl_language[name],ROW()-1))),MAX(INDIRECT(ADDRESS(1,COLUMN())&amp;":"&amp;ADDRESS(ROW()-1,COLUMN())))+1,"")</f>
        <v/>
      </c>
      <c r="W296" s="18" t="str">
        <f ca="1">IFERROR(INDEX(xl_language[name],MATCH(ROW()-1,xl_search_language5[index],0)),"")</f>
        <v/>
      </c>
      <c r="X296" s="18"/>
      <c r="Y296" s="18" t="str">
        <f ca="1">IF(ISNUMBER(SEARCH(ps_search_language6,INDEX(xl_language[name],ROW()-1))),MAX(INDIRECT(ADDRESS(1,COLUMN())&amp;":"&amp;ADDRESS(ROW()-1,COLUMN())))+1,"")</f>
        <v/>
      </c>
      <c r="Z296" s="18" t="str">
        <f ca="1">IFERROR(INDEX(xl_language[name],MATCH(ROW()-1,xl_search_language6[index],0)),"")</f>
        <v/>
      </c>
      <c r="AA296" s="18"/>
      <c r="AB296" s="18" t="str">
        <f ca="1">IF(ISNUMBER(SEARCH(ps_search_language7,INDEX(xl_language[name],ROW()-1))),MAX(INDIRECT(ADDRESS(1,COLUMN())&amp;":"&amp;ADDRESS(ROW()-1,COLUMN())))+1,"")</f>
        <v/>
      </c>
      <c r="AC296" s="18" t="str">
        <f ca="1">IFERROR(INDEX(xl_language[name],MATCH(ROW()-1,xl_search_language7[index],0)),"")</f>
        <v/>
      </c>
      <c r="AD296" s="18"/>
      <c r="AE296" s="18" t="str">
        <f ca="1">IF(ISNUMBER(SEARCH(ps_search_language8,INDEX(xl_language[name],ROW()-1))),MAX(INDIRECT(ADDRESS(1,COLUMN())&amp;":"&amp;ADDRESS(ROW()-1,COLUMN())))+1,"")</f>
        <v/>
      </c>
      <c r="AF296" s="18" t="str">
        <f ca="1">IFERROR(INDEX(xl_language[name],MATCH(ROW()-1,xl_search_language8[index],0)),"")</f>
        <v/>
      </c>
      <c r="AG296" s="18"/>
      <c r="AH296" s="18"/>
      <c r="AI296" s="18"/>
      <c r="AJ296" s="18"/>
      <c r="AK296" s="18"/>
      <c r="AL296" s="18"/>
      <c r="AM296" s="18"/>
    </row>
    <row r="297" spans="1:39">
      <c r="A297" s="18">
        <f ca="1">IF(ISNUMBER(SEARCH(ps_search_adnowcategory,INDEX(xl_project_category[address],ROW()-1))),MAX(INDIRECT(ADDRESS(1,COLUMN())&amp;":"&amp;ADDRESS(ROW()-1,COLUMN())))+1,"")</f>
        <v>296</v>
      </c>
      <c r="B297" s="18" t="str">
        <f ca="1">IFERROR(INDEX(xl_project_category[address],MATCH(ROW()-1,xl_search_adnowcategory[index],0)),"")</f>
        <v>Non FMCG\Medical\DTC Drugs\Preventative (ie Long Term dosage) (DTC)\Asthma (DTC)</v>
      </c>
      <c r="C297" s="18"/>
      <c r="D297" s="18">
        <f t="shared" ca="1" si="8"/>
        <v>296</v>
      </c>
      <c r="E297" s="18" t="str">
        <f ca="1">IFERROR(INDEX(nr_ad_client_name,MATCH(ROW()-1,xl_search_adnowclientname[index],0)),"")</f>
        <v>BSH – Hausgeräte GmbH</v>
      </c>
      <c r="F297" s="18"/>
      <c r="G297" s="18" t="str">
        <f t="shared" ca="1" si="9"/>
        <v/>
      </c>
      <c r="H297" s="18" t="str">
        <f ca="1">IFERROR(INDEX(nr_ad_country,MATCH(ROW()-1,xl_search_adnowcountry[index],0)),"")</f>
        <v/>
      </c>
      <c r="I297" s="18"/>
      <c r="J297" s="18"/>
      <c r="K297" s="18"/>
      <c r="L297" s="18"/>
      <c r="M297" s="18" t="str">
        <f ca="1">IF(ISNUMBER(SEARCH(ps_search_language2,INDEX(xl_language[name],ROW()-1))),MAX(INDIRECT(ADDRESS(1,COLUMN())&amp;":"&amp;ADDRESS(ROW()-1,COLUMN())))+1,"")</f>
        <v/>
      </c>
      <c r="N297" s="18" t="str">
        <f ca="1">IFERROR(INDEX(xl_language[name],MATCH(ROW()-1,xl_search_language2[index],0)),"")</f>
        <v/>
      </c>
      <c r="O297" s="18"/>
      <c r="P297" s="18" t="str">
        <f ca="1">IF(ISNUMBER(SEARCH(ps_search_language3,INDEX(xl_language[name],ROW()-1))),MAX(INDIRECT(ADDRESS(1,COLUMN())&amp;":"&amp;ADDRESS(ROW()-1,COLUMN())))+1,"")</f>
        <v/>
      </c>
      <c r="Q297" s="18" t="str">
        <f ca="1">IFERROR(INDEX(xl_language[name],MATCH(ROW()-1,xl_search_language3[index],0)),"")</f>
        <v/>
      </c>
      <c r="R297" s="18"/>
      <c r="S297" s="18" t="str">
        <f ca="1">IF(ISNUMBER(SEARCH(ps_search_language4,INDEX(xl_language[name],ROW()-1))),MAX(INDIRECT(ADDRESS(1,COLUMN())&amp;":"&amp;ADDRESS(ROW()-1,COLUMN())))+1,"")</f>
        <v/>
      </c>
      <c r="T297" s="18" t="str">
        <f ca="1">IFERROR(INDEX(xl_language[name],MATCH(ROW()-1,xl_search_language4[index],0)),"")</f>
        <v/>
      </c>
      <c r="U297" s="18"/>
      <c r="V297" s="18" t="str">
        <f ca="1">IF(ISNUMBER(SEARCH(ps_search_language5,INDEX(xl_language[name],ROW()-1))),MAX(INDIRECT(ADDRESS(1,COLUMN())&amp;":"&amp;ADDRESS(ROW()-1,COLUMN())))+1,"")</f>
        <v/>
      </c>
      <c r="W297" s="18" t="str">
        <f ca="1">IFERROR(INDEX(xl_language[name],MATCH(ROW()-1,xl_search_language5[index],0)),"")</f>
        <v/>
      </c>
      <c r="X297" s="18"/>
      <c r="Y297" s="18" t="str">
        <f ca="1">IF(ISNUMBER(SEARCH(ps_search_language6,INDEX(xl_language[name],ROW()-1))),MAX(INDIRECT(ADDRESS(1,COLUMN())&amp;":"&amp;ADDRESS(ROW()-1,COLUMN())))+1,"")</f>
        <v/>
      </c>
      <c r="Z297" s="18" t="str">
        <f ca="1">IFERROR(INDEX(xl_language[name],MATCH(ROW()-1,xl_search_language6[index],0)),"")</f>
        <v/>
      </c>
      <c r="AA297" s="18"/>
      <c r="AB297" s="18" t="str">
        <f ca="1">IF(ISNUMBER(SEARCH(ps_search_language7,INDEX(xl_language[name],ROW()-1))),MAX(INDIRECT(ADDRESS(1,COLUMN())&amp;":"&amp;ADDRESS(ROW()-1,COLUMN())))+1,"")</f>
        <v/>
      </c>
      <c r="AC297" s="18" t="str">
        <f ca="1">IFERROR(INDEX(xl_language[name],MATCH(ROW()-1,xl_search_language7[index],0)),"")</f>
        <v/>
      </c>
      <c r="AD297" s="18"/>
      <c r="AE297" s="18" t="str">
        <f ca="1">IF(ISNUMBER(SEARCH(ps_search_language8,INDEX(xl_language[name],ROW()-1))),MAX(INDIRECT(ADDRESS(1,COLUMN())&amp;":"&amp;ADDRESS(ROW()-1,COLUMN())))+1,"")</f>
        <v/>
      </c>
      <c r="AF297" s="18" t="str">
        <f ca="1">IFERROR(INDEX(xl_language[name],MATCH(ROW()-1,xl_search_language8[index],0)),"")</f>
        <v/>
      </c>
      <c r="AG297" s="18"/>
      <c r="AH297" s="18"/>
      <c r="AI297" s="18"/>
      <c r="AJ297" s="18"/>
      <c r="AK297" s="18"/>
      <c r="AL297" s="18"/>
      <c r="AM297" s="18"/>
    </row>
    <row r="298" spans="1:39">
      <c r="A298" s="18">
        <f ca="1">IF(ISNUMBER(SEARCH(ps_search_adnowcategory,INDEX(xl_project_category[address],ROW()-1))),MAX(INDIRECT(ADDRESS(1,COLUMN())&amp;":"&amp;ADDRESS(ROW()-1,COLUMN())))+1,"")</f>
        <v>297</v>
      </c>
      <c r="B298" s="18" t="str">
        <f ca="1">IFERROR(INDEX(xl_project_category[address],MATCH(ROW()-1,xl_search_adnowcategory[index],0)),"")</f>
        <v>Non FMCG\Medical\DTC Drugs\Preventative (ie Long Term dosage) (DTC)\Cholesterol (DTC)</v>
      </c>
      <c r="C298" s="18"/>
      <c r="D298" s="18">
        <f t="shared" ca="1" si="8"/>
        <v>297</v>
      </c>
      <c r="E298" s="18" t="str">
        <f ca="1">IFERROR(INDEX(nr_ad_client_name,MATCH(ROW()-1,xl_search_adnowclientname[index],0)),"")</f>
        <v>BSN</v>
      </c>
      <c r="F298" s="18"/>
      <c r="G298" s="18" t="str">
        <f t="shared" ca="1" si="9"/>
        <v/>
      </c>
      <c r="H298" s="18" t="str">
        <f ca="1">IFERROR(INDEX(nr_ad_country,MATCH(ROW()-1,xl_search_adnowcountry[index],0)),"")</f>
        <v/>
      </c>
      <c r="I298" s="18"/>
      <c r="J298" s="18"/>
      <c r="K298" s="18"/>
      <c r="L298" s="18"/>
      <c r="M298" s="18" t="str">
        <f ca="1">IF(ISNUMBER(SEARCH(ps_search_language2,INDEX(xl_language[name],ROW()-1))),MAX(INDIRECT(ADDRESS(1,COLUMN())&amp;":"&amp;ADDRESS(ROW()-1,COLUMN())))+1,"")</f>
        <v/>
      </c>
      <c r="N298" s="18" t="str">
        <f ca="1">IFERROR(INDEX(xl_language[name],MATCH(ROW()-1,xl_search_language2[index],0)),"")</f>
        <v/>
      </c>
      <c r="O298" s="18"/>
      <c r="P298" s="18" t="str">
        <f ca="1">IF(ISNUMBER(SEARCH(ps_search_language3,INDEX(xl_language[name],ROW()-1))),MAX(INDIRECT(ADDRESS(1,COLUMN())&amp;":"&amp;ADDRESS(ROW()-1,COLUMN())))+1,"")</f>
        <v/>
      </c>
      <c r="Q298" s="18" t="str">
        <f ca="1">IFERROR(INDEX(xl_language[name],MATCH(ROW()-1,xl_search_language3[index],0)),"")</f>
        <v/>
      </c>
      <c r="R298" s="18"/>
      <c r="S298" s="18" t="str">
        <f ca="1">IF(ISNUMBER(SEARCH(ps_search_language4,INDEX(xl_language[name],ROW()-1))),MAX(INDIRECT(ADDRESS(1,COLUMN())&amp;":"&amp;ADDRESS(ROW()-1,COLUMN())))+1,"")</f>
        <v/>
      </c>
      <c r="T298" s="18" t="str">
        <f ca="1">IFERROR(INDEX(xl_language[name],MATCH(ROW()-1,xl_search_language4[index],0)),"")</f>
        <v/>
      </c>
      <c r="U298" s="18"/>
      <c r="V298" s="18" t="str">
        <f ca="1">IF(ISNUMBER(SEARCH(ps_search_language5,INDEX(xl_language[name],ROW()-1))),MAX(INDIRECT(ADDRESS(1,COLUMN())&amp;":"&amp;ADDRESS(ROW()-1,COLUMN())))+1,"")</f>
        <v/>
      </c>
      <c r="W298" s="18" t="str">
        <f ca="1">IFERROR(INDEX(xl_language[name],MATCH(ROW()-1,xl_search_language5[index],0)),"")</f>
        <v/>
      </c>
      <c r="X298" s="18"/>
      <c r="Y298" s="18" t="str">
        <f ca="1">IF(ISNUMBER(SEARCH(ps_search_language6,INDEX(xl_language[name],ROW()-1))),MAX(INDIRECT(ADDRESS(1,COLUMN())&amp;":"&amp;ADDRESS(ROW()-1,COLUMN())))+1,"")</f>
        <v/>
      </c>
      <c r="Z298" s="18" t="str">
        <f ca="1">IFERROR(INDEX(xl_language[name],MATCH(ROW()-1,xl_search_language6[index],0)),"")</f>
        <v/>
      </c>
      <c r="AA298" s="18"/>
      <c r="AB298" s="18" t="str">
        <f ca="1">IF(ISNUMBER(SEARCH(ps_search_language7,INDEX(xl_language[name],ROW()-1))),MAX(INDIRECT(ADDRESS(1,COLUMN())&amp;":"&amp;ADDRESS(ROW()-1,COLUMN())))+1,"")</f>
        <v/>
      </c>
      <c r="AC298" s="18" t="str">
        <f ca="1">IFERROR(INDEX(xl_language[name],MATCH(ROW()-1,xl_search_language7[index],0)),"")</f>
        <v/>
      </c>
      <c r="AD298" s="18"/>
      <c r="AE298" s="18" t="str">
        <f ca="1">IF(ISNUMBER(SEARCH(ps_search_language8,INDEX(xl_language[name],ROW()-1))),MAX(INDIRECT(ADDRESS(1,COLUMN())&amp;":"&amp;ADDRESS(ROW()-1,COLUMN())))+1,"")</f>
        <v/>
      </c>
      <c r="AF298" s="18" t="str">
        <f ca="1">IFERROR(INDEX(xl_language[name],MATCH(ROW()-1,xl_search_language8[index],0)),"")</f>
        <v/>
      </c>
      <c r="AG298" s="18"/>
      <c r="AH298" s="18"/>
      <c r="AI298" s="18"/>
      <c r="AJ298" s="18"/>
      <c r="AK298" s="18"/>
      <c r="AL298" s="18"/>
      <c r="AM298" s="18"/>
    </row>
    <row r="299" spans="1:39">
      <c r="A299" s="18">
        <f ca="1">IF(ISNUMBER(SEARCH(ps_search_adnowcategory,INDEX(xl_project_category[address],ROW()-1))),MAX(INDIRECT(ADDRESS(1,COLUMN())&amp;":"&amp;ADDRESS(ROW()-1,COLUMN())))+1,"")</f>
        <v>298</v>
      </c>
      <c r="B299" s="18" t="str">
        <f ca="1">IFERROR(INDEX(xl_project_category[address],MATCH(ROW()-1,xl_search_adnowcategory[index],0)),"")</f>
        <v>Non FMCG\Medical\DTC Drugs\Preventative (ie Long Term dosage) (DTC)\Contraceptives (DTC)</v>
      </c>
      <c r="C299" s="18"/>
      <c r="D299" s="18">
        <f t="shared" ca="1" si="8"/>
        <v>298</v>
      </c>
      <c r="E299" s="18" t="str">
        <f ca="1">IFERROR(INDEX(nr_ad_client_name,MATCH(ROW()-1,xl_search_adnowclientname[index],0)),"")</f>
        <v>Budapest Bank</v>
      </c>
      <c r="F299" s="18"/>
      <c r="G299" s="18" t="str">
        <f t="shared" ca="1" si="9"/>
        <v/>
      </c>
      <c r="H299" s="18" t="str">
        <f ca="1">IFERROR(INDEX(nr_ad_country,MATCH(ROW()-1,xl_search_adnowcountry[index],0)),"")</f>
        <v/>
      </c>
      <c r="I299" s="18"/>
      <c r="J299" s="18"/>
      <c r="K299" s="18"/>
      <c r="L299" s="18"/>
      <c r="M299" s="18" t="str">
        <f ca="1">IF(ISNUMBER(SEARCH(ps_search_language2,INDEX(xl_language[name],ROW()-1))),MAX(INDIRECT(ADDRESS(1,COLUMN())&amp;":"&amp;ADDRESS(ROW()-1,COLUMN())))+1,"")</f>
        <v/>
      </c>
      <c r="N299" s="18" t="str">
        <f ca="1">IFERROR(INDEX(xl_language[name],MATCH(ROW()-1,xl_search_language2[index],0)),"")</f>
        <v/>
      </c>
      <c r="O299" s="18"/>
      <c r="P299" s="18" t="str">
        <f ca="1">IF(ISNUMBER(SEARCH(ps_search_language3,INDEX(xl_language[name],ROW()-1))),MAX(INDIRECT(ADDRESS(1,COLUMN())&amp;":"&amp;ADDRESS(ROW()-1,COLUMN())))+1,"")</f>
        <v/>
      </c>
      <c r="Q299" s="18" t="str">
        <f ca="1">IFERROR(INDEX(xl_language[name],MATCH(ROW()-1,xl_search_language3[index],0)),"")</f>
        <v/>
      </c>
      <c r="R299" s="18"/>
      <c r="S299" s="18" t="str">
        <f ca="1">IF(ISNUMBER(SEARCH(ps_search_language4,INDEX(xl_language[name],ROW()-1))),MAX(INDIRECT(ADDRESS(1,COLUMN())&amp;":"&amp;ADDRESS(ROW()-1,COLUMN())))+1,"")</f>
        <v/>
      </c>
      <c r="T299" s="18" t="str">
        <f ca="1">IFERROR(INDEX(xl_language[name],MATCH(ROW()-1,xl_search_language4[index],0)),"")</f>
        <v/>
      </c>
      <c r="U299" s="18"/>
      <c r="V299" s="18" t="str">
        <f ca="1">IF(ISNUMBER(SEARCH(ps_search_language5,INDEX(xl_language[name],ROW()-1))),MAX(INDIRECT(ADDRESS(1,COLUMN())&amp;":"&amp;ADDRESS(ROW()-1,COLUMN())))+1,"")</f>
        <v/>
      </c>
      <c r="W299" s="18" t="str">
        <f ca="1">IFERROR(INDEX(xl_language[name],MATCH(ROW()-1,xl_search_language5[index],0)),"")</f>
        <v/>
      </c>
      <c r="X299" s="18"/>
      <c r="Y299" s="18" t="str">
        <f ca="1">IF(ISNUMBER(SEARCH(ps_search_language6,INDEX(xl_language[name],ROW()-1))),MAX(INDIRECT(ADDRESS(1,COLUMN())&amp;":"&amp;ADDRESS(ROW()-1,COLUMN())))+1,"")</f>
        <v/>
      </c>
      <c r="Z299" s="18" t="str">
        <f ca="1">IFERROR(INDEX(xl_language[name],MATCH(ROW()-1,xl_search_language6[index],0)),"")</f>
        <v/>
      </c>
      <c r="AA299" s="18"/>
      <c r="AB299" s="18" t="str">
        <f ca="1">IF(ISNUMBER(SEARCH(ps_search_language7,INDEX(xl_language[name],ROW()-1))),MAX(INDIRECT(ADDRESS(1,COLUMN())&amp;":"&amp;ADDRESS(ROW()-1,COLUMN())))+1,"")</f>
        <v/>
      </c>
      <c r="AC299" s="18" t="str">
        <f ca="1">IFERROR(INDEX(xl_language[name],MATCH(ROW()-1,xl_search_language7[index],0)),"")</f>
        <v/>
      </c>
      <c r="AD299" s="18"/>
      <c r="AE299" s="18" t="str">
        <f ca="1">IF(ISNUMBER(SEARCH(ps_search_language8,INDEX(xl_language[name],ROW()-1))),MAX(INDIRECT(ADDRESS(1,COLUMN())&amp;":"&amp;ADDRESS(ROW()-1,COLUMN())))+1,"")</f>
        <v/>
      </c>
      <c r="AF299" s="18" t="str">
        <f ca="1">IFERROR(INDEX(xl_language[name],MATCH(ROW()-1,xl_search_language8[index],0)),"")</f>
        <v/>
      </c>
      <c r="AG299" s="18"/>
      <c r="AH299" s="18"/>
      <c r="AI299" s="18"/>
      <c r="AJ299" s="18"/>
      <c r="AK299" s="18"/>
      <c r="AL299" s="18"/>
      <c r="AM299" s="18"/>
    </row>
    <row r="300" spans="1:39">
      <c r="A300" s="18">
        <f ca="1">IF(ISNUMBER(SEARCH(ps_search_adnowcategory,INDEX(xl_project_category[address],ROW()-1))),MAX(INDIRECT(ADDRESS(1,COLUMN())&amp;":"&amp;ADDRESS(ROW()-1,COLUMN())))+1,"")</f>
        <v>299</v>
      </c>
      <c r="B300" s="18" t="str">
        <f ca="1">IFERROR(INDEX(xl_project_category[address],MATCH(ROW()-1,xl_search_adnowcategory[index],0)),"")</f>
        <v>Non FMCG\Medical\DTC Drugs\Preventative (ie Long Term dosage) (DTC)\Depression (DTC)</v>
      </c>
      <c r="C300" s="18"/>
      <c r="D300" s="18">
        <f t="shared" ca="1" si="8"/>
        <v>299</v>
      </c>
      <c r="E300" s="18" t="str">
        <f ca="1">IFERROR(INDEX(nr_ad_client_name,MATCH(ROW()-1,xl_search_adnowclientname[index],0)),"")</f>
        <v>Buffets, Inc.</v>
      </c>
      <c r="F300" s="18"/>
      <c r="G300" s="18" t="str">
        <f t="shared" ca="1" si="9"/>
        <v/>
      </c>
      <c r="H300" s="18" t="str">
        <f ca="1">IFERROR(INDEX(nr_ad_country,MATCH(ROW()-1,xl_search_adnowcountry[index],0)),"")</f>
        <v/>
      </c>
      <c r="I300" s="18"/>
      <c r="J300" s="18"/>
      <c r="K300" s="18"/>
      <c r="L300" s="18"/>
      <c r="M300" s="18" t="str">
        <f ca="1">IF(ISNUMBER(SEARCH(ps_search_language2,INDEX(xl_language[name],ROW()-1))),MAX(INDIRECT(ADDRESS(1,COLUMN())&amp;":"&amp;ADDRESS(ROW()-1,COLUMN())))+1,"")</f>
        <v/>
      </c>
      <c r="N300" s="18" t="str">
        <f ca="1">IFERROR(INDEX(xl_language[name],MATCH(ROW()-1,xl_search_language2[index],0)),"")</f>
        <v/>
      </c>
      <c r="O300" s="18"/>
      <c r="P300" s="18" t="str">
        <f ca="1">IF(ISNUMBER(SEARCH(ps_search_language3,INDEX(xl_language[name],ROW()-1))),MAX(INDIRECT(ADDRESS(1,COLUMN())&amp;":"&amp;ADDRESS(ROW()-1,COLUMN())))+1,"")</f>
        <v/>
      </c>
      <c r="Q300" s="18" t="str">
        <f ca="1">IFERROR(INDEX(xl_language[name],MATCH(ROW()-1,xl_search_language3[index],0)),"")</f>
        <v/>
      </c>
      <c r="R300" s="18"/>
      <c r="S300" s="18" t="str">
        <f ca="1">IF(ISNUMBER(SEARCH(ps_search_language4,INDEX(xl_language[name],ROW()-1))),MAX(INDIRECT(ADDRESS(1,COLUMN())&amp;":"&amp;ADDRESS(ROW()-1,COLUMN())))+1,"")</f>
        <v/>
      </c>
      <c r="T300" s="18" t="str">
        <f ca="1">IFERROR(INDEX(xl_language[name],MATCH(ROW()-1,xl_search_language4[index],0)),"")</f>
        <v/>
      </c>
      <c r="U300" s="18"/>
      <c r="V300" s="18" t="str">
        <f ca="1">IF(ISNUMBER(SEARCH(ps_search_language5,INDEX(xl_language[name],ROW()-1))),MAX(INDIRECT(ADDRESS(1,COLUMN())&amp;":"&amp;ADDRESS(ROW()-1,COLUMN())))+1,"")</f>
        <v/>
      </c>
      <c r="W300" s="18" t="str">
        <f ca="1">IFERROR(INDEX(xl_language[name],MATCH(ROW()-1,xl_search_language5[index],0)),"")</f>
        <v/>
      </c>
      <c r="X300" s="18"/>
      <c r="Y300" s="18" t="str">
        <f ca="1">IF(ISNUMBER(SEARCH(ps_search_language6,INDEX(xl_language[name],ROW()-1))),MAX(INDIRECT(ADDRESS(1,COLUMN())&amp;":"&amp;ADDRESS(ROW()-1,COLUMN())))+1,"")</f>
        <v/>
      </c>
      <c r="Z300" s="18" t="str">
        <f ca="1">IFERROR(INDEX(xl_language[name],MATCH(ROW()-1,xl_search_language6[index],0)),"")</f>
        <v/>
      </c>
      <c r="AA300" s="18"/>
      <c r="AB300" s="18" t="str">
        <f ca="1">IF(ISNUMBER(SEARCH(ps_search_language7,INDEX(xl_language[name],ROW()-1))),MAX(INDIRECT(ADDRESS(1,COLUMN())&amp;":"&amp;ADDRESS(ROW()-1,COLUMN())))+1,"")</f>
        <v/>
      </c>
      <c r="AC300" s="18" t="str">
        <f ca="1">IFERROR(INDEX(xl_language[name],MATCH(ROW()-1,xl_search_language7[index],0)),"")</f>
        <v/>
      </c>
      <c r="AD300" s="18"/>
      <c r="AE300" s="18" t="str">
        <f ca="1">IF(ISNUMBER(SEARCH(ps_search_language8,INDEX(xl_language[name],ROW()-1))),MAX(INDIRECT(ADDRESS(1,COLUMN())&amp;":"&amp;ADDRESS(ROW()-1,COLUMN())))+1,"")</f>
        <v/>
      </c>
      <c r="AF300" s="18" t="str">
        <f ca="1">IFERROR(INDEX(xl_language[name],MATCH(ROW()-1,xl_search_language8[index],0)),"")</f>
        <v/>
      </c>
      <c r="AG300" s="18"/>
      <c r="AH300" s="18"/>
      <c r="AI300" s="18"/>
      <c r="AJ300" s="18"/>
      <c r="AK300" s="18"/>
      <c r="AL300" s="18"/>
      <c r="AM300" s="18"/>
    </row>
    <row r="301" spans="1:39">
      <c r="A301" s="18">
        <f ca="1">IF(ISNUMBER(SEARCH(ps_search_adnowcategory,INDEX(xl_project_category[address],ROW()-1))),MAX(INDIRECT(ADDRESS(1,COLUMN())&amp;":"&amp;ADDRESS(ROW()-1,COLUMN())))+1,"")</f>
        <v>300</v>
      </c>
      <c r="B301" s="18" t="str">
        <f ca="1">IFERROR(INDEX(xl_project_category[address],MATCH(ROW()-1,xl_search_adnowcategory[index],0)),"")</f>
        <v>Non FMCG\Medical\DTC Drugs\Preventative (ie Long Term dosage) (DTC)\Heartburn (DTC)</v>
      </c>
      <c r="C301" s="18"/>
      <c r="D301" s="18">
        <f t="shared" ca="1" si="8"/>
        <v>300</v>
      </c>
      <c r="E301" s="18" t="str">
        <f ca="1">IFERROR(INDEX(nr_ad_client_name,MATCH(ROW()-1,xl_search_adnowclientname[index],0)),"")</f>
        <v>Building Society Syndicate</v>
      </c>
      <c r="F301" s="18"/>
      <c r="G301" s="18" t="str">
        <f t="shared" ca="1" si="9"/>
        <v/>
      </c>
      <c r="H301" s="18" t="str">
        <f ca="1">IFERROR(INDEX(nr_ad_country,MATCH(ROW()-1,xl_search_adnowcountry[index],0)),"")</f>
        <v/>
      </c>
      <c r="I301" s="18"/>
      <c r="J301" s="18"/>
      <c r="K301" s="18"/>
      <c r="L301" s="18"/>
      <c r="M301" s="18" t="str">
        <f ca="1">IF(ISNUMBER(SEARCH(ps_search_language2,INDEX(xl_language[name],ROW()-1))),MAX(INDIRECT(ADDRESS(1,COLUMN())&amp;":"&amp;ADDRESS(ROW()-1,COLUMN())))+1,"")</f>
        <v/>
      </c>
      <c r="N301" s="18" t="str">
        <f ca="1">IFERROR(INDEX(xl_language[name],MATCH(ROW()-1,xl_search_language2[index],0)),"")</f>
        <v/>
      </c>
      <c r="O301" s="18"/>
      <c r="P301" s="18" t="str">
        <f ca="1">IF(ISNUMBER(SEARCH(ps_search_language3,INDEX(xl_language[name],ROW()-1))),MAX(INDIRECT(ADDRESS(1,COLUMN())&amp;":"&amp;ADDRESS(ROW()-1,COLUMN())))+1,"")</f>
        <v/>
      </c>
      <c r="Q301" s="18" t="str">
        <f ca="1">IFERROR(INDEX(xl_language[name],MATCH(ROW()-1,xl_search_language3[index],0)),"")</f>
        <v/>
      </c>
      <c r="R301" s="18"/>
      <c r="S301" s="18" t="str">
        <f ca="1">IF(ISNUMBER(SEARCH(ps_search_language4,INDEX(xl_language[name],ROW()-1))),MAX(INDIRECT(ADDRESS(1,COLUMN())&amp;":"&amp;ADDRESS(ROW()-1,COLUMN())))+1,"")</f>
        <v/>
      </c>
      <c r="T301" s="18" t="str">
        <f ca="1">IFERROR(INDEX(xl_language[name],MATCH(ROW()-1,xl_search_language4[index],0)),"")</f>
        <v/>
      </c>
      <c r="U301" s="18"/>
      <c r="V301" s="18" t="str">
        <f ca="1">IF(ISNUMBER(SEARCH(ps_search_language5,INDEX(xl_language[name],ROW()-1))),MAX(INDIRECT(ADDRESS(1,COLUMN())&amp;":"&amp;ADDRESS(ROW()-1,COLUMN())))+1,"")</f>
        <v/>
      </c>
      <c r="W301" s="18" t="str">
        <f ca="1">IFERROR(INDEX(xl_language[name],MATCH(ROW()-1,xl_search_language5[index],0)),"")</f>
        <v/>
      </c>
      <c r="X301" s="18"/>
      <c r="Y301" s="18" t="str">
        <f ca="1">IF(ISNUMBER(SEARCH(ps_search_language6,INDEX(xl_language[name],ROW()-1))),MAX(INDIRECT(ADDRESS(1,COLUMN())&amp;":"&amp;ADDRESS(ROW()-1,COLUMN())))+1,"")</f>
        <v/>
      </c>
      <c r="Z301" s="18" t="str">
        <f ca="1">IFERROR(INDEX(xl_language[name],MATCH(ROW()-1,xl_search_language6[index],0)),"")</f>
        <v/>
      </c>
      <c r="AA301" s="18"/>
      <c r="AB301" s="18" t="str">
        <f ca="1">IF(ISNUMBER(SEARCH(ps_search_language7,INDEX(xl_language[name],ROW()-1))),MAX(INDIRECT(ADDRESS(1,COLUMN())&amp;":"&amp;ADDRESS(ROW()-1,COLUMN())))+1,"")</f>
        <v/>
      </c>
      <c r="AC301" s="18" t="str">
        <f ca="1">IFERROR(INDEX(xl_language[name],MATCH(ROW()-1,xl_search_language7[index],0)),"")</f>
        <v/>
      </c>
      <c r="AD301" s="18"/>
      <c r="AE301" s="18" t="str">
        <f ca="1">IF(ISNUMBER(SEARCH(ps_search_language8,INDEX(xl_language[name],ROW()-1))),MAX(INDIRECT(ADDRESS(1,COLUMN())&amp;":"&amp;ADDRESS(ROW()-1,COLUMN())))+1,"")</f>
        <v/>
      </c>
      <c r="AF301" s="18" t="str">
        <f ca="1">IFERROR(INDEX(xl_language[name],MATCH(ROW()-1,xl_search_language8[index],0)),"")</f>
        <v/>
      </c>
      <c r="AG301" s="18"/>
      <c r="AH301" s="18"/>
      <c r="AI301" s="18"/>
      <c r="AJ301" s="18"/>
      <c r="AK301" s="18"/>
      <c r="AL301" s="18"/>
      <c r="AM301" s="18"/>
    </row>
    <row r="302" spans="1:39">
      <c r="A302" s="18">
        <f ca="1">IF(ISNUMBER(SEARCH(ps_search_adnowcategory,INDEX(xl_project_category[address],ROW()-1))),MAX(INDIRECT(ADDRESS(1,COLUMN())&amp;":"&amp;ADDRESS(ROW()-1,COLUMN())))+1,"")</f>
        <v>301</v>
      </c>
      <c r="B302" s="18" t="str">
        <f ca="1">IFERROR(INDEX(xl_project_category[address],MATCH(ROW()-1,xl_search_adnowcategory[index],0)),"")</f>
        <v>Non FMCG\Medical\DTC Drugs\Preventative (ie Long Term dosage) (DTC)\Other DTC Preventative (DTC)</v>
      </c>
      <c r="C302" s="18"/>
      <c r="D302" s="18">
        <f t="shared" ca="1" si="8"/>
        <v>301</v>
      </c>
      <c r="E302" s="18" t="str">
        <f ca="1">IFERROR(INDEX(nr_ad_client_name,MATCH(ROW()-1,xl_search_adnowclientname[index],0)),"")</f>
        <v>Bukalapak.com</v>
      </c>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row>
    <row r="303" spans="1:39">
      <c r="A303" s="18">
        <f ca="1">IF(ISNUMBER(SEARCH(ps_search_adnowcategory,INDEX(xl_project_category[address],ROW()-1))),MAX(INDIRECT(ADDRESS(1,COLUMN())&amp;":"&amp;ADDRESS(ROW()-1,COLUMN())))+1,"")</f>
        <v>302</v>
      </c>
      <c r="B303" s="18" t="str">
        <f ca="1">IFERROR(INDEX(xl_project_category[address],MATCH(ROW()-1,xl_search_adnowcategory[index],0)),"")</f>
        <v>Non FMCG\Medical\DTC Procedures</v>
      </c>
      <c r="C303" s="18"/>
      <c r="D303" s="18">
        <f t="shared" ca="1" si="8"/>
        <v>302</v>
      </c>
      <c r="E303" s="18" t="str">
        <f ca="1">IFERROR(INDEX(nr_ad_client_name,MATCH(ROW()-1,xl_search_adnowclientname[index],0)),"")</f>
        <v>Bulgari</v>
      </c>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row>
    <row r="304" spans="1:39">
      <c r="A304" s="18">
        <f ca="1">IF(ISNUMBER(SEARCH(ps_search_adnowcategory,INDEX(xl_project_category[address],ROW()-1))),MAX(INDIRECT(ADDRESS(1,COLUMN())&amp;":"&amp;ADDRESS(ROW()-1,COLUMN())))+1,"")</f>
        <v>303</v>
      </c>
      <c r="B304" s="18" t="str">
        <f ca="1">IFERROR(INDEX(xl_project_category[address],MATCH(ROW()-1,xl_search_adnowcategory[index],0)),"")</f>
        <v>Non FMCG\Medical\DTC Products</v>
      </c>
      <c r="C304" s="18"/>
      <c r="D304" s="18">
        <f t="shared" ca="1" si="8"/>
        <v>303</v>
      </c>
      <c r="E304" s="18" t="str">
        <f ca="1">IFERROR(INDEX(nr_ad_client_name,MATCH(ROW()-1,xl_search_adnowclientname[index],0)),"")</f>
        <v>Bulla Dairy Foods</v>
      </c>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row>
    <row r="305" spans="1:39">
      <c r="A305" s="18">
        <f ca="1">IF(ISNUMBER(SEARCH(ps_search_adnowcategory,INDEX(xl_project_category[address],ROW()-1))),MAX(INDIRECT(ADDRESS(1,COLUMN())&amp;":"&amp;ADDRESS(ROW()-1,COLUMN())))+1,"")</f>
        <v>304</v>
      </c>
      <c r="B305" s="18" t="str">
        <f ca="1">IFERROR(INDEX(xl_project_category[address],MATCH(ROW()-1,xl_search_adnowcategory[index],0)),"")</f>
        <v>Non FMCG\Medical\DTC Products\Eye Care (DTC)</v>
      </c>
      <c r="C305" s="18"/>
      <c r="D305" s="18">
        <f t="shared" ca="1" si="8"/>
        <v>304</v>
      </c>
      <c r="E305" s="18" t="str">
        <f ca="1">IFERROR(INDEX(nr_ad_client_name,MATCH(ROW()-1,xl_search_adnowclientname[index],0)),"")</f>
        <v>Bunge Ltd</v>
      </c>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row>
    <row r="306" spans="1:39">
      <c r="A306" s="18">
        <f ca="1">IF(ISNUMBER(SEARCH(ps_search_adnowcategory,INDEX(xl_project_category[address],ROW()-1))),MAX(INDIRECT(ADDRESS(1,COLUMN())&amp;":"&amp;ADDRESS(ROW()-1,COLUMN())))+1,"")</f>
        <v>305</v>
      </c>
      <c r="B306" s="18" t="str">
        <f ca="1">IFERROR(INDEX(xl_project_category[address],MATCH(ROW()-1,xl_search_adnowcategory[index],0)),"")</f>
        <v>Non FMCG\Medical\DTC Products\Eye Care (DTC)\Contact Lenses (DTC)</v>
      </c>
      <c r="C306" s="18"/>
      <c r="D306" s="18">
        <f t="shared" ca="1" si="8"/>
        <v>305</v>
      </c>
      <c r="E306" s="18" t="str">
        <f ca="1">IFERROR(INDEX(nr_ad_client_name,MATCH(ROW()-1,xl_search_adnowclientname[index],0)),"")</f>
        <v>BUPA</v>
      </c>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row>
    <row r="307" spans="1:39">
      <c r="A307" s="18">
        <f ca="1">IF(ISNUMBER(SEARCH(ps_search_adnowcategory,INDEX(xl_project_category[address],ROW()-1))),MAX(INDIRECT(ADDRESS(1,COLUMN())&amp;":"&amp;ADDRESS(ROW()-1,COLUMN())))+1,"")</f>
        <v>306</v>
      </c>
      <c r="B307" s="18" t="str">
        <f ca="1">IFERROR(INDEX(xl_project_category[address],MATCH(ROW()-1,xl_search_adnowcategory[index],0)),"")</f>
        <v>Non FMCG\Medical\DTC Products\Eye Care (DTC)\Spectacle Lenses (DTC)</v>
      </c>
      <c r="C307" s="18"/>
      <c r="D307" s="18">
        <f t="shared" ca="1" si="8"/>
        <v>306</v>
      </c>
      <c r="E307" s="18" t="str">
        <f ca="1">IFERROR(INDEX(nr_ad_client_name,MATCH(ROW()-1,xl_search_adnowclientname[index],0)),"")</f>
        <v>Burger King</v>
      </c>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row>
    <row r="308" spans="1:39">
      <c r="A308" s="18">
        <f ca="1">IF(ISNUMBER(SEARCH(ps_search_adnowcategory,INDEX(xl_project_category[address],ROW()-1))),MAX(INDIRECT(ADDRESS(1,COLUMN())&amp;":"&amp;ADDRESS(ROW()-1,COLUMN())))+1,"")</f>
        <v>307</v>
      </c>
      <c r="B308" s="18" t="str">
        <f ca="1">IFERROR(INDEX(xl_project_category[address],MATCH(ROW()-1,xl_search_adnowcategory[index],0)),"")</f>
        <v>Non FMCG\Medical\DTC Products\Other (DTC)</v>
      </c>
      <c r="C308" s="18"/>
      <c r="D308" s="18">
        <f t="shared" ca="1" si="8"/>
        <v>307</v>
      </c>
      <c r="E308" s="18" t="str">
        <f ca="1">IFERROR(INDEX(nr_ad_client_name,MATCH(ROW()-1,xl_search_adnowclientname[index],0)),"")</f>
        <v>Burlington Coat Factory Direct Corp.</v>
      </c>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row>
    <row r="309" spans="1:39">
      <c r="A309" s="18">
        <f ca="1">IF(ISNUMBER(SEARCH(ps_search_adnowcategory,INDEX(xl_project_category[address],ROW()-1))),MAX(INDIRECT(ADDRESS(1,COLUMN())&amp;":"&amp;ADDRESS(ROW()-1,COLUMN())))+1,"")</f>
        <v>308</v>
      </c>
      <c r="B309" s="18" t="str">
        <f ca="1">IFERROR(INDEX(xl_project_category[address],MATCH(ROW()-1,xl_search_adnowcategory[index],0)),"")</f>
        <v>Non FMCG\Medical\DTC Products\Pacemaker/Implantable Defibrillator (DTC)</v>
      </c>
      <c r="C309" s="18"/>
      <c r="D309" s="18">
        <f t="shared" ca="1" si="8"/>
        <v>308</v>
      </c>
      <c r="E309" s="18" t="str">
        <f ca="1">IFERROR(INDEX(nr_ad_client_name,MATCH(ROW()-1,xl_search_adnowclientname[index],0)),"")</f>
        <v>Burton's Foods</v>
      </c>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row>
    <row r="310" spans="1:39">
      <c r="A310" s="18">
        <f ca="1">IF(ISNUMBER(SEARCH(ps_search_adnowcategory,INDEX(xl_project_category[address],ROW()-1))),MAX(INDIRECT(ADDRESS(1,COLUMN())&amp;":"&amp;ADDRESS(ROW()-1,COLUMN())))+1,"")</f>
        <v>309</v>
      </c>
      <c r="B310" s="18" t="str">
        <f ca="1">IFERROR(INDEX(xl_project_category[address],MATCH(ROW()-1,xl_search_adnowcategory[index],0)),"")</f>
        <v>Non FMCG\Medical\OTC Drugs</v>
      </c>
      <c r="C310" s="18"/>
      <c r="D310" s="18">
        <f t="shared" ca="1" si="8"/>
        <v>309</v>
      </c>
      <c r="E310" s="18" t="str">
        <f ca="1">IFERROR(INDEX(nr_ad_client_name,MATCH(ROW()-1,xl_search_adnowclientname[index],0)),"")</f>
        <v>Burtons Foods</v>
      </c>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row>
    <row r="311" spans="1:39">
      <c r="A311" s="18">
        <f ca="1">IF(ISNUMBER(SEARCH(ps_search_adnowcategory,INDEX(xl_project_category[address],ROW()-1))),MAX(INDIRECT(ADDRESS(1,COLUMN())&amp;":"&amp;ADDRESS(ROW()-1,COLUMN())))+1,"")</f>
        <v>310</v>
      </c>
      <c r="B311" s="18" t="str">
        <f ca="1">IFERROR(INDEX(xl_project_category[address],MATCH(ROW()-1,xl_search_adnowcategory[index],0)),"")</f>
        <v>Non FMCG\Medical\OTC Drugs\Episodic (ie Short Term dosage) (OTC)</v>
      </c>
      <c r="C311" s="18"/>
      <c r="D311" s="18">
        <f t="shared" ca="1" si="8"/>
        <v>310</v>
      </c>
      <c r="E311" s="18" t="str">
        <f ca="1">IFERROR(INDEX(nr_ad_client_name,MATCH(ROW()-1,xl_search_adnowclientname[index],0)),"")</f>
        <v>Bush Brother's &amp; Company</v>
      </c>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row>
    <row r="312" spans="1:39">
      <c r="A312" s="18">
        <f ca="1">IF(ISNUMBER(SEARCH(ps_search_adnowcategory,INDEX(xl_project_category[address],ROW()-1))),MAX(INDIRECT(ADDRESS(1,COLUMN())&amp;":"&amp;ADDRESS(ROW()-1,COLUMN())))+1,"")</f>
        <v>311</v>
      </c>
      <c r="B312" s="18" t="str">
        <f ca="1">IFERROR(INDEX(xl_project_category[address],MATCH(ROW()-1,xl_search_adnowcategory[index],0)),"")</f>
        <v>Non FMCG\Medical\OTC Drugs\Episodic (ie Short Term dosage) (OTC)\Analgesics/Pain Reliever (OTC)</v>
      </c>
      <c r="C312" s="18"/>
      <c r="D312" s="18">
        <f t="shared" ca="1" si="8"/>
        <v>311</v>
      </c>
      <c r="E312" s="18" t="str">
        <f ca="1">IFERROR(INDEX(nr_ad_client_name,MATCH(ROW()-1,xl_search_adnowclientname[index],0)),"")</f>
        <v>Butcher's Pet food</v>
      </c>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row>
    <row r="313" spans="1:39">
      <c r="A313" s="18">
        <f ca="1">IF(ISNUMBER(SEARCH(ps_search_adnowcategory,INDEX(xl_project_category[address],ROW()-1))),MAX(INDIRECT(ADDRESS(1,COLUMN())&amp;":"&amp;ADDRESS(ROW()-1,COLUMN())))+1,"")</f>
        <v>312</v>
      </c>
      <c r="B313" s="18" t="str">
        <f ca="1">IFERROR(INDEX(xl_project_category[address],MATCH(ROW()-1,xl_search_adnowcategory[index],0)),"")</f>
        <v>Non FMCG\Medical\OTC Drugs\Episodic (ie Short Term dosage) (OTC)\Antiseptic (OTC)</v>
      </c>
      <c r="C313" s="18"/>
      <c r="D313" s="18">
        <f t="shared" ca="1" si="8"/>
        <v>312</v>
      </c>
      <c r="E313" s="18" t="str">
        <f ca="1">IFERROR(INDEX(nr_ad_client_name,MATCH(ROW()-1,xl_search_adnowclientname[index],0)),"")</f>
        <v>BY-HEALTH</v>
      </c>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row>
    <row r="314" spans="1:39">
      <c r="A314" s="18">
        <f ca="1">IF(ISNUMBER(SEARCH(ps_search_adnowcategory,INDEX(xl_project_category[address],ROW()-1))),MAX(INDIRECT(ADDRESS(1,COLUMN())&amp;":"&amp;ADDRESS(ROW()-1,COLUMN())))+1,"")</f>
        <v>313</v>
      </c>
      <c r="B314" s="18" t="str">
        <f ca="1">IFERROR(INDEX(xl_project_category[address],MATCH(ROW()-1,xl_search_adnowcategory[index],0)),"")</f>
        <v>Non FMCG\Medical\OTC Drugs\Episodic (ie Short Term dosage) (OTC)\Cough/Cold (OTC)</v>
      </c>
      <c r="C314" s="18"/>
      <c r="D314" s="18">
        <f t="shared" ca="1" si="8"/>
        <v>313</v>
      </c>
      <c r="E314" s="18" t="str">
        <f ca="1">IFERROR(INDEX(nr_ad_client_name,MATCH(ROW()-1,xl_search_adnowclientname[index],0)),"")</f>
        <v>C&amp;A</v>
      </c>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row>
    <row r="315" spans="1:39">
      <c r="A315" s="18">
        <f ca="1">IF(ISNUMBER(SEARCH(ps_search_adnowcategory,INDEX(xl_project_category[address],ROW()-1))),MAX(INDIRECT(ADDRESS(1,COLUMN())&amp;":"&amp;ADDRESS(ROW()-1,COLUMN())))+1,"")</f>
        <v>314</v>
      </c>
      <c r="B315" s="18" t="str">
        <f ca="1">IFERROR(INDEX(xl_project_category[address],MATCH(ROW()-1,xl_search_adnowcategory[index],0)),"")</f>
        <v>Non FMCG\Medical\OTC Drugs\Episodic (ie Short Term dosage) (OTC)\Health/Herbal Vitamins (OTC)</v>
      </c>
      <c r="C315" s="18"/>
      <c r="D315" s="18">
        <f t="shared" ca="1" si="8"/>
        <v>314</v>
      </c>
      <c r="E315" s="18" t="str">
        <f ca="1">IFERROR(INDEX(nr_ad_client_name,MATCH(ROW()-1,xl_search_adnowclientname[index],0)),"")</f>
        <v>Cacau Show</v>
      </c>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row>
    <row r="316" spans="1:39">
      <c r="A316" s="18">
        <f ca="1">IF(ISNUMBER(SEARCH(ps_search_adnowcategory,INDEX(xl_project_category[address],ROW()-1))),MAX(INDIRECT(ADDRESS(1,COLUMN())&amp;":"&amp;ADDRESS(ROW()-1,COLUMN())))+1,"")</f>
        <v>315</v>
      </c>
      <c r="B316" s="18" t="str">
        <f ca="1">IFERROR(INDEX(xl_project_category[address],MATCH(ROW()-1,xl_search_adnowcategory[index],0)),"")</f>
        <v>Non FMCG\Medical\OTC Drugs\Episodic (ie Short Term dosage) (OTC)\Heartburn (ST - OTC)</v>
      </c>
      <c r="C316" s="18"/>
      <c r="D316" s="18">
        <f t="shared" ca="1" si="8"/>
        <v>315</v>
      </c>
      <c r="E316" s="18" t="str">
        <f ca="1">IFERROR(INDEX(nr_ad_client_name,MATCH(ROW()-1,xl_search_adnowclientname[index],0)),"")</f>
        <v>Cadem</v>
      </c>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row>
    <row r="317" spans="1:39">
      <c r="A317" s="18">
        <f ca="1">IF(ISNUMBER(SEARCH(ps_search_adnowcategory,INDEX(xl_project_category[address],ROW()-1))),MAX(INDIRECT(ADDRESS(1,COLUMN())&amp;":"&amp;ADDRESS(ROW()-1,COLUMN())))+1,"")</f>
        <v>316</v>
      </c>
      <c r="B317" s="18" t="str">
        <f ca="1">IFERROR(INDEX(xl_project_category[address],MATCH(ROW()-1,xl_search_adnowcategory[index],0)),"")</f>
        <v>Non FMCG\Medical\OTC Drugs\Episodic (ie Short Term dosage) (OTC)\Nicotine Replacement (OTC)</v>
      </c>
      <c r="C317" s="18"/>
      <c r="D317" s="18">
        <f t="shared" ca="1" si="8"/>
        <v>316</v>
      </c>
      <c r="E317" s="18" t="str">
        <f ca="1">IFERROR(INDEX(nr_ad_client_name,MATCH(ROW()-1,xl_search_adnowclientname[index],0)),"")</f>
        <v>Cains</v>
      </c>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row>
    <row r="318" spans="1:39">
      <c r="A318" s="18">
        <f ca="1">IF(ISNUMBER(SEARCH(ps_search_adnowcategory,INDEX(xl_project_category[address],ROW()-1))),MAX(INDIRECT(ADDRESS(1,COLUMN())&amp;":"&amp;ADDRESS(ROW()-1,COLUMN())))+1,"")</f>
        <v>317</v>
      </c>
      <c r="B318" s="18" t="str">
        <f ca="1">IFERROR(INDEX(xl_project_category[address],MATCH(ROW()-1,xl_search_adnowcategory[index],0)),"")</f>
        <v>Non FMCG\Medical\OTC Drugs\Episodic (ie Short Term dosage) (OTC)\Other OTC Episodic (OTC)</v>
      </c>
      <c r="C318" s="18"/>
      <c r="D318" s="18">
        <f t="shared" ca="1" si="8"/>
        <v>317</v>
      </c>
      <c r="E318" s="18" t="str">
        <f ca="1">IFERROR(INDEX(nr_ad_client_name,MATCH(ROW()-1,xl_search_adnowclientname[index],0)),"")</f>
        <v>Caixa Economica Federal</v>
      </c>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row>
    <row r="319" spans="1:39">
      <c r="A319" s="18">
        <f ca="1">IF(ISNUMBER(SEARCH(ps_search_adnowcategory,INDEX(xl_project_category[address],ROW()-1))),MAX(INDIRECT(ADDRESS(1,COLUMN())&amp;":"&amp;ADDRESS(ROW()-1,COLUMN())))+1,"")</f>
        <v>318</v>
      </c>
      <c r="B319" s="18" t="str">
        <f ca="1">IFERROR(INDEX(xl_project_category[address],MATCH(ROW()-1,xl_search_adnowcategory[index],0)),"")</f>
        <v>Non FMCG\Medical\OTC Drugs\Episodic (ie Short Term dosage) (OTC)\Ulcers (OTC)</v>
      </c>
      <c r="C319" s="18"/>
      <c r="D319" s="18">
        <f t="shared" ca="1" si="8"/>
        <v>318</v>
      </c>
      <c r="E319" s="18" t="str">
        <f ca="1">IFERROR(INDEX(nr_ad_client_name,MATCH(ROW()-1,xl_search_adnowclientname[index],0)),"")</f>
        <v>Caja Madrid</v>
      </c>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row>
    <row r="320" spans="1:39">
      <c r="A320" s="18">
        <f ca="1">IF(ISNUMBER(SEARCH(ps_search_adnowcategory,INDEX(xl_project_category[address],ROW()-1))),MAX(INDIRECT(ADDRESS(1,COLUMN())&amp;":"&amp;ADDRESS(ROW()-1,COLUMN())))+1,"")</f>
        <v>319</v>
      </c>
      <c r="B320" s="18" t="str">
        <f ca="1">IFERROR(INDEX(xl_project_category[address],MATCH(ROW()-1,xl_search_adnowcategory[index],0)),"")</f>
        <v>Non FMCG\Medical\OTC Drugs\Preventative (ie Long Term dosage) (OTC Drugs))</v>
      </c>
      <c r="C320" s="18"/>
      <c r="D320" s="18">
        <f t="shared" ca="1" si="8"/>
        <v>319</v>
      </c>
      <c r="E320" s="18" t="str">
        <f ca="1">IFERROR(INDEX(nr_ad_client_name,MATCH(ROW()-1,xl_search_adnowclientname[index],0)),"")</f>
        <v>CAM</v>
      </c>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row>
    <row r="321" spans="1:39">
      <c r="A321" s="18">
        <f ca="1">IF(ISNUMBER(SEARCH(ps_search_adnowcategory,INDEX(xl_project_category[address],ROW()-1))),MAX(INDIRECT(ADDRESS(1,COLUMN())&amp;":"&amp;ADDRESS(ROW()-1,COLUMN())))+1,"")</f>
        <v>320</v>
      </c>
      <c r="B321" s="18" t="str">
        <f ca="1">IFERROR(INDEX(xl_project_category[address],MATCH(ROW()-1,xl_search_adnowcategory[index],0)),"")</f>
        <v>Non FMCG\Medical\OTC Drugs\Preventative (ie Long Term dosage) (OTC Drugs))\Allergy Treatments (OTC)</v>
      </c>
      <c r="C321" s="18"/>
      <c r="D321" s="18">
        <f t="shared" ca="1" si="8"/>
        <v>320</v>
      </c>
      <c r="E321" s="18" t="str">
        <f ca="1">IFERROR(INDEX(nr_ad_client_name,MATCH(ROW()-1,xl_search_adnowclientname[index],0)),"")</f>
        <v>Camelot</v>
      </c>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row>
    <row r="322" spans="1:39">
      <c r="A322" s="18">
        <f ca="1">IF(ISNUMBER(SEARCH(ps_search_adnowcategory,INDEX(xl_project_category[address],ROW()-1))),MAX(INDIRECT(ADDRESS(1,COLUMN())&amp;":"&amp;ADDRESS(ROW()-1,COLUMN())))+1,"")</f>
        <v>321</v>
      </c>
      <c r="B322" s="18" t="str">
        <f ca="1">IFERROR(INDEX(xl_project_category[address],MATCH(ROW()-1,xl_search_adnowcategory[index],0)),"")</f>
        <v>Non FMCG\Medical\OTC Drugs\Preventative (ie Long Term dosage) (OTC Drugs))\Asthma (OTC)</v>
      </c>
      <c r="C322" s="18"/>
      <c r="D322" s="18">
        <f t="shared" ref="D322:D385" ca="1" si="10">IF(ISNUMBER(SEARCH(ps_search_adnowclientname,INDEX(nr_ad_client_name,ROW()-1))),MAX(INDIRECT(ADDRESS(1,COLUMN())&amp;":"&amp;ADDRESS(ROW()-1,COLUMN())))+1,"")</f>
        <v>321</v>
      </c>
      <c r="E322" s="18" t="str">
        <f ca="1">IFERROR(INDEX(nr_ad_client_name,MATCH(ROW()-1,xl_search_adnowclientname[index],0)),"")</f>
        <v>Campari Group</v>
      </c>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row>
    <row r="323" spans="1:39">
      <c r="A323" s="18">
        <f ca="1">IF(ISNUMBER(SEARCH(ps_search_adnowcategory,INDEX(xl_project_category[address],ROW()-1))),MAX(INDIRECT(ADDRESS(1,COLUMN())&amp;":"&amp;ADDRESS(ROW()-1,COLUMN())))+1,"")</f>
        <v>322</v>
      </c>
      <c r="B323" s="18" t="str">
        <f ca="1">IFERROR(INDEX(xl_project_category[address],MATCH(ROW()-1,xl_search_adnowcategory[index],0)),"")</f>
        <v>Non FMCG\Medical\OTC Drugs\Preventative (ie Long Term dosage) (OTC Drugs))\Cholesterol (OTC)</v>
      </c>
      <c r="C323" s="18"/>
      <c r="D323" s="18">
        <f t="shared" ca="1" si="10"/>
        <v>322</v>
      </c>
      <c r="E323" s="18" t="str">
        <f ca="1">IFERROR(INDEX(nr_ad_client_name,MATCH(ROW()-1,xl_search_adnowclientname[index],0)),"")</f>
        <v>Campbell Grocery Prod Ltd</v>
      </c>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row>
    <row r="324" spans="1:39">
      <c r="A324" s="18">
        <f ca="1">IF(ISNUMBER(SEARCH(ps_search_adnowcategory,INDEX(xl_project_category[address],ROW()-1))),MAX(INDIRECT(ADDRESS(1,COLUMN())&amp;":"&amp;ADDRESS(ROW()-1,COLUMN())))+1,"")</f>
        <v>323</v>
      </c>
      <c r="B324" s="18" t="str">
        <f ca="1">IFERROR(INDEX(xl_project_category[address],MATCH(ROW()-1,xl_search_adnowcategory[index],0)),"")</f>
        <v>Non FMCG\Medical\OTC Drugs\Preventative (ie Long Term dosage) (OTC Drugs))\Contraceptives (OTC)</v>
      </c>
      <c r="C324" s="18"/>
      <c r="D324" s="18">
        <f t="shared" ca="1" si="10"/>
        <v>323</v>
      </c>
      <c r="E324" s="18" t="str">
        <f ca="1">IFERROR(INDEX(nr_ad_client_name,MATCH(ROW()-1,xl_search_adnowclientname[index],0)),"")</f>
        <v>Campofrio S.A.</v>
      </c>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row>
    <row r="325" spans="1:39">
      <c r="A325" s="18">
        <f ca="1">IF(ISNUMBER(SEARCH(ps_search_adnowcategory,INDEX(xl_project_category[address],ROW()-1))),MAX(INDIRECT(ADDRESS(1,COLUMN())&amp;":"&amp;ADDRESS(ROW()-1,COLUMN())))+1,"")</f>
        <v>324</v>
      </c>
      <c r="B325" s="18" t="str">
        <f ca="1">IFERROR(INDEX(xl_project_category[address],MATCH(ROW()-1,xl_search_adnowcategory[index],0)),"")</f>
        <v>Non FMCG\Medical\OTC Drugs\Preventative (ie Long Term dosage) (OTC Drugs))\Heartburn (LT - OTC)</v>
      </c>
      <c r="C325" s="18"/>
      <c r="D325" s="18">
        <f t="shared" ca="1" si="10"/>
        <v>324</v>
      </c>
      <c r="E325" s="18" t="str">
        <f ca="1">IFERROR(INDEX(nr_ad_client_name,MATCH(ROW()-1,xl_search_adnowclientname[index],0)),"")</f>
        <v>Camy</v>
      </c>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row>
    <row r="326" spans="1:39">
      <c r="A326" s="18">
        <f ca="1">IF(ISNUMBER(SEARCH(ps_search_adnowcategory,INDEX(xl_project_category[address],ROW()-1))),MAX(INDIRECT(ADDRESS(1,COLUMN())&amp;":"&amp;ADDRESS(ROW()-1,COLUMN())))+1,"")</f>
        <v>325</v>
      </c>
      <c r="B326" s="18" t="str">
        <f ca="1">IFERROR(INDEX(xl_project_category[address],MATCH(ROW()-1,xl_search_adnowcategory[index],0)),"")</f>
        <v>Non FMCG\Medical\OTC Drugs\Preventative (ie Long Term dosage) (OTC Drugs))\Other OTC Preventative (OTC)</v>
      </c>
      <c r="C326" s="18"/>
      <c r="D326" s="18">
        <f t="shared" ca="1" si="10"/>
        <v>325</v>
      </c>
      <c r="E326" s="18" t="str">
        <f ca="1">IFERROR(INDEX(nr_ad_client_name,MATCH(ROW()-1,xl_search_adnowclientname[index],0)),"")</f>
        <v>Canada Breads</v>
      </c>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row>
    <row r="327" spans="1:39">
      <c r="A327" s="18">
        <f ca="1">IF(ISNUMBER(SEARCH(ps_search_adnowcategory,INDEX(xl_project_category[address],ROW()-1))),MAX(INDIRECT(ADDRESS(1,COLUMN())&amp;":"&amp;ADDRESS(ROW()-1,COLUMN())))+1,"")</f>
        <v>326</v>
      </c>
      <c r="B327" s="18" t="str">
        <f ca="1">IFERROR(INDEX(xl_project_category[address],MATCH(ROW()-1,xl_search_adnowcategory[index],0)),"")</f>
        <v>Non FMCG\Medical\OTC Products</v>
      </c>
      <c r="C327" s="18"/>
      <c r="D327" s="18">
        <f t="shared" ca="1" si="10"/>
        <v>326</v>
      </c>
      <c r="E327" s="18" t="str">
        <f ca="1">IFERROR(INDEX(nr_ad_client_name,MATCH(ROW()-1,xl_search_adnowclientname[index],0)),"")</f>
        <v>Canadian Club</v>
      </c>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row>
    <row r="328" spans="1:39">
      <c r="A328" s="18">
        <f ca="1">IF(ISNUMBER(SEARCH(ps_search_adnowcategory,INDEX(xl_project_category[address],ROW()-1))),MAX(INDIRECT(ADDRESS(1,COLUMN())&amp;":"&amp;ADDRESS(ROW()-1,COLUMN())))+1,"")</f>
        <v>327</v>
      </c>
      <c r="B328" s="18" t="str">
        <f ca="1">IFERROR(INDEX(xl_project_category[address],MATCH(ROW()-1,xl_search_adnowcategory[index],0)),"")</f>
        <v>Non FMCG\Medical\OTC Products\Preventative (ie Long Term dosage) (OTC Products))</v>
      </c>
      <c r="C328" s="18"/>
      <c r="D328" s="18">
        <f t="shared" ca="1" si="10"/>
        <v>327</v>
      </c>
      <c r="E328" s="18" t="str">
        <f ca="1">IFERROR(INDEX(nr_ad_client_name,MATCH(ROW()-1,xl_search_adnowclientname[index],0)),"")</f>
        <v>Canadian Mutual Insurance</v>
      </c>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row>
    <row r="329" spans="1:39">
      <c r="A329" s="18">
        <f ca="1">IF(ISNUMBER(SEARCH(ps_search_adnowcategory,INDEX(xl_project_category[address],ROW()-1))),MAX(INDIRECT(ADDRESS(1,COLUMN())&amp;":"&amp;ADDRESS(ROW()-1,COLUMN())))+1,"")</f>
        <v>328</v>
      </c>
      <c r="B329" s="18" t="str">
        <f ca="1">IFERROR(INDEX(xl_project_category[address],MATCH(ROW()-1,xl_search_adnowcategory[index],0)),"")</f>
        <v>Non FMCG\Medical\OTC Products\Preventative (ie Long Term dosage) (OTC Products))\Bandages/Plasters (OTC)</v>
      </c>
      <c r="C329" s="18"/>
      <c r="D329" s="18">
        <f t="shared" ca="1" si="10"/>
        <v>328</v>
      </c>
      <c r="E329" s="18" t="str">
        <f ca="1">IFERROR(INDEX(nr_ad_client_name,MATCH(ROW()-1,xl_search_adnowclientname[index],0)),"")</f>
        <v>Canadian Tire</v>
      </c>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row>
    <row r="330" spans="1:39">
      <c r="A330" s="18">
        <f ca="1">IF(ISNUMBER(SEARCH(ps_search_adnowcategory,INDEX(xl_project_category[address],ROW()-1))),MAX(INDIRECT(ADDRESS(1,COLUMN())&amp;":"&amp;ADDRESS(ROW()-1,COLUMN())))+1,"")</f>
        <v>329</v>
      </c>
      <c r="B330" s="18" t="str">
        <f ca="1">IFERROR(INDEX(xl_project_category[address],MATCH(ROW()-1,xl_search_adnowcategory[index],0)),"")</f>
        <v>Non FMCG\Medical\OTC Products\Preventative (ie Long Term dosage) (OTC Products))\Birth Control (ie Condoms) (OTC)</v>
      </c>
      <c r="C330" s="18"/>
      <c r="D330" s="18">
        <f t="shared" ca="1" si="10"/>
        <v>329</v>
      </c>
      <c r="E330" s="18" t="str">
        <f ca="1">IFERROR(INDEX(nr_ad_client_name,MATCH(ROW()-1,xl_search_adnowclientname[index],0)),"")</f>
        <v>Canakkale Seramik</v>
      </c>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row>
    <row r="331" spans="1:39">
      <c r="A331" s="18">
        <f ca="1">IF(ISNUMBER(SEARCH(ps_search_adnowcategory,INDEX(xl_project_category[address],ROW()-1))),MAX(INDIRECT(ADDRESS(1,COLUMN())&amp;":"&amp;ADDRESS(ROW()-1,COLUMN())))+1,"")</f>
        <v>330</v>
      </c>
      <c r="B331" s="18" t="str">
        <f ca="1">IFERROR(INDEX(xl_project_category[address],MATCH(ROW()-1,xl_search_adnowcategory[index],0)),"")</f>
        <v>Non FMCG\Medical\OTC Products\Preventative (ie Long Term dosage) (OTC Products))\Eye Care (OTC)</v>
      </c>
      <c r="C331" s="18"/>
      <c r="D331" s="18">
        <f t="shared" ca="1" si="10"/>
        <v>330</v>
      </c>
      <c r="E331" s="18" t="str">
        <f ca="1">IFERROR(INDEX(nr_ad_client_name,MATCH(ROW()-1,xl_search_adnowclientname[index],0)),"")</f>
        <v>Canal+</v>
      </c>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row>
    <row r="332" spans="1:39">
      <c r="A332" s="18">
        <f ca="1">IF(ISNUMBER(SEARCH(ps_search_adnowcategory,INDEX(xl_project_category[address],ROW()-1))),MAX(INDIRECT(ADDRESS(1,COLUMN())&amp;":"&amp;ADDRESS(ROW()-1,COLUMN())))+1,"")</f>
        <v>331</v>
      </c>
      <c r="B332" s="18" t="str">
        <f ca="1">IFERROR(INDEX(xl_project_category[address],MATCH(ROW()-1,xl_search_adnowcategory[index],0)),"")</f>
        <v>Non FMCG\Medical\OTC Products\Preventative (ie Long Term dosage) (OTC Products))\Glucose Monitor (OTC)</v>
      </c>
      <c r="C332" s="18"/>
      <c r="D332" s="18">
        <f t="shared" ca="1" si="10"/>
        <v>331</v>
      </c>
      <c r="E332" s="18" t="str">
        <f ca="1">IFERROR(INDEX(nr_ad_client_name,MATCH(ROW()-1,xl_search_adnowclientname[index],0)),"")</f>
        <v>Candy</v>
      </c>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row>
    <row r="333" spans="1:39">
      <c r="A333" s="18">
        <f ca="1">IF(ISNUMBER(SEARCH(ps_search_adnowcategory,INDEX(xl_project_category[address],ROW()-1))),MAX(INDIRECT(ADDRESS(1,COLUMN())&amp;":"&amp;ADDRESS(ROW()-1,COLUMN())))+1,"")</f>
        <v>332</v>
      </c>
      <c r="B333" s="18" t="str">
        <f ca="1">IFERROR(INDEX(xl_project_category[address],MATCH(ROW()-1,xl_search_adnowcategory[index],0)),"")</f>
        <v>Non FMCG\Medical\OTC Products\Preventative (ie Long Term dosage) (OTC Products))\Nasal Strips (OTC)</v>
      </c>
      <c r="C333" s="18"/>
      <c r="D333" s="18">
        <f t="shared" ca="1" si="10"/>
        <v>332</v>
      </c>
      <c r="E333" s="18" t="str">
        <f ca="1">IFERROR(INDEX(nr_ad_client_name,MATCH(ROW()-1,xl_search_adnowclientname[index],0)),"")</f>
        <v>Canon</v>
      </c>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row>
    <row r="334" spans="1:39">
      <c r="A334" s="18">
        <f ca="1">IF(ISNUMBER(SEARCH(ps_search_adnowcategory,INDEX(xl_project_category[address],ROW()-1))),MAX(INDIRECT(ADDRESS(1,COLUMN())&amp;":"&amp;ADDRESS(ROW()-1,COLUMN())))+1,"")</f>
        <v>333</v>
      </c>
      <c r="B334" s="18" t="str">
        <f ca="1">IFERROR(INDEX(xl_project_category[address],MATCH(ROW()-1,xl_search_adnowcategory[index],0)),"")</f>
        <v>Non FMCG\Medical\Website (Information)</v>
      </c>
      <c r="C334" s="18"/>
      <c r="D334" s="18">
        <f t="shared" ca="1" si="10"/>
        <v>333</v>
      </c>
      <c r="E334" s="18" t="str">
        <f ca="1">IFERROR(INDEX(nr_ad_client_name,MATCH(ROW()-1,xl_search_adnowclientname[index],0)),"")</f>
        <v>Capital One</v>
      </c>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row>
    <row r="335" spans="1:39">
      <c r="A335" s="18">
        <f ca="1">IF(ISNUMBER(SEARCH(ps_search_adnowcategory,INDEX(xl_project_category[address],ROW()-1))),MAX(INDIRECT(ADDRESS(1,COLUMN())&amp;":"&amp;ADDRESS(ROW()-1,COLUMN())))+1,"")</f>
        <v>334</v>
      </c>
      <c r="B335" s="18" t="str">
        <f ca="1">IFERROR(INDEX(xl_project_category[address],MATCH(ROW()-1,xl_search_adnowcategory[index],0)),"")</f>
        <v>Non FMCG\Public Information</v>
      </c>
      <c r="C335" s="18"/>
      <c r="D335" s="18">
        <f t="shared" ca="1" si="10"/>
        <v>334</v>
      </c>
      <c r="E335" s="18" t="str">
        <f ca="1">IFERROR(INDEX(nr_ad_client_name,MATCH(ROW()-1,xl_search_adnowclientname[index],0)),"")</f>
        <v>Captain D's</v>
      </c>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row>
    <row r="336" spans="1:39">
      <c r="A336" s="18">
        <f ca="1">IF(ISNUMBER(SEARCH(ps_search_adnowcategory,INDEX(xl_project_category[address],ROW()-1))),MAX(INDIRECT(ADDRESS(1,COLUMN())&amp;":"&amp;ADDRESS(ROW()-1,COLUMN())))+1,"")</f>
        <v>335</v>
      </c>
      <c r="B336" s="18" t="str">
        <f ca="1">IFERROR(INDEX(xl_project_category[address],MATCH(ROW()-1,xl_search_adnowcategory[index],0)),"")</f>
        <v>Non FMCG\Public Information\Charity</v>
      </c>
      <c r="C336" s="18"/>
      <c r="D336" s="18">
        <f t="shared" ca="1" si="10"/>
        <v>335</v>
      </c>
      <c r="E336" s="18" t="str">
        <f ca="1">IFERROR(INDEX(nr_ad_client_name,MATCH(ROW()-1,xl_search_adnowclientname[index],0)),"")</f>
        <v>Carbonite</v>
      </c>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row>
    <row r="337" spans="1:39">
      <c r="A337" s="18">
        <f ca="1">IF(ISNUMBER(SEARCH(ps_search_adnowcategory,INDEX(xl_project_category[address],ROW()-1))),MAX(INDIRECT(ADDRESS(1,COLUMN())&amp;":"&amp;ADDRESS(ROW()-1,COLUMN())))+1,"")</f>
        <v>336</v>
      </c>
      <c r="B337" s="18" t="str">
        <f ca="1">IFERROR(INDEX(xl_project_category[address],MATCH(ROW()-1,xl_search_adnowcategory[index],0)),"")</f>
        <v>Non FMCG\Public Information\Health</v>
      </c>
      <c r="C337" s="18"/>
      <c r="D337" s="18">
        <f t="shared" ca="1" si="10"/>
        <v>336</v>
      </c>
      <c r="E337" s="18" t="str">
        <f ca="1">IFERROR(INDEX(nr_ad_client_name,MATCH(ROW()-1,xl_search_adnowclientname[index],0)),"")</f>
        <v>Career Launcher Ltd</v>
      </c>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row>
    <row r="338" spans="1:39">
      <c r="A338" s="18">
        <f ca="1">IF(ISNUMBER(SEARCH(ps_search_adnowcategory,INDEX(xl_project_category[address],ROW()-1))),MAX(INDIRECT(ADDRESS(1,COLUMN())&amp;":"&amp;ADDRESS(ROW()-1,COLUMN())))+1,"")</f>
        <v>337</v>
      </c>
      <c r="B338" s="18" t="str">
        <f ca="1">IFERROR(INDEX(xl_project_category[address],MATCH(ROW()-1,xl_search_adnowcategory[index],0)),"")</f>
        <v>Non FMCG\Public Information\Other</v>
      </c>
      <c r="C338" s="18"/>
      <c r="D338" s="18">
        <f t="shared" ca="1" si="10"/>
        <v>337</v>
      </c>
      <c r="E338" s="18" t="str">
        <f ca="1">IFERROR(INDEX(nr_ad_client_name,MATCH(ROW()-1,xl_search_adnowclientname[index],0)),"")</f>
        <v>Cargill</v>
      </c>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row>
    <row r="339" spans="1:39">
      <c r="A339" s="18">
        <f ca="1">IF(ISNUMBER(SEARCH(ps_search_adnowcategory,INDEX(xl_project_category[address],ROW()-1))),MAX(INDIRECT(ADDRESS(1,COLUMN())&amp;":"&amp;ADDRESS(ROW()-1,COLUMN())))+1,"")</f>
        <v>338</v>
      </c>
      <c r="B339" s="18" t="str">
        <f ca="1">IFERROR(INDEX(xl_project_category[address],MATCH(ROW()-1,xl_search_adnowcategory[index],0)),"")</f>
        <v>None of these</v>
      </c>
      <c r="C339" s="18"/>
      <c r="D339" s="18">
        <f t="shared" ca="1" si="10"/>
        <v>338</v>
      </c>
      <c r="E339" s="18" t="str">
        <f ca="1">IFERROR(INDEX(nr_ad_client_name,MATCH(ROW()-1,xl_search_adnowclientname[index],0)),"")</f>
        <v>Carglass</v>
      </c>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row>
    <row r="340" spans="1:39">
      <c r="A340" s="18" t="str">
        <f ca="1">IF(ISNUMBER(SEARCH(ps_search_adnowcategory,INDEX(xl_project_category[address],ROW()-1))),MAX(INDIRECT(ADDRESS(1,COLUMN())&amp;":"&amp;ADDRESS(ROW()-1,COLUMN())))+1,"")</f>
        <v/>
      </c>
      <c r="B340" s="18" t="str">
        <f ca="1">IFERROR(INDEX(xl_project_category[address],MATCH(ROW()-1,xl_search_adnowcategory[index],0)),"")</f>
        <v/>
      </c>
      <c r="C340" s="18"/>
      <c r="D340" s="18">
        <f t="shared" ca="1" si="10"/>
        <v>339</v>
      </c>
      <c r="E340" s="18" t="str">
        <f ca="1">IFERROR(INDEX(nr_ad_client_name,MATCH(ROW()-1,xl_search_adnowclientname[index],0)),"")</f>
        <v>Carlsberg</v>
      </c>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row>
    <row r="341" spans="1:39">
      <c r="A341" s="18" t="str">
        <f ca="1">IF(ISNUMBER(SEARCH(ps_search_adnowcategory,INDEX(xl_project_category[address],ROW()-1))),MAX(INDIRECT(ADDRESS(1,COLUMN())&amp;":"&amp;ADDRESS(ROW()-1,COLUMN())))+1,"")</f>
        <v/>
      </c>
      <c r="B341" s="18" t="str">
        <f ca="1">IFERROR(INDEX(xl_project_category[address],MATCH(ROW()-1,xl_search_adnowcategory[index],0)),"")</f>
        <v/>
      </c>
      <c r="C341" s="18"/>
      <c r="D341" s="18">
        <f t="shared" ca="1" si="10"/>
        <v>340</v>
      </c>
      <c r="E341" s="18" t="str">
        <f ca="1">IFERROR(INDEX(nr_ad_client_name,MATCH(ROW()-1,xl_search_adnowclientname[index],0)),"")</f>
        <v>Carnival</v>
      </c>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row>
    <row r="342" spans="1:39">
      <c r="A342" s="18" t="str">
        <f ca="1">IF(ISNUMBER(SEARCH(ps_search_adnowcategory,INDEX(xl_project_category[address],ROW()-1))),MAX(INDIRECT(ADDRESS(1,COLUMN())&amp;":"&amp;ADDRESS(ROW()-1,COLUMN())))+1,"")</f>
        <v/>
      </c>
      <c r="B342" s="18" t="str">
        <f ca="1">IFERROR(INDEX(xl_project_category[address],MATCH(ROW()-1,xl_search_adnowcategory[index],0)),"")</f>
        <v/>
      </c>
      <c r="C342" s="18"/>
      <c r="D342" s="18">
        <f t="shared" ca="1" si="10"/>
        <v>341</v>
      </c>
      <c r="E342" s="18" t="str">
        <f ca="1">IFERROR(INDEX(nr_ad_client_name,MATCH(ROW()-1,xl_search_adnowclientname[index],0)),"")</f>
        <v>Carrabba's Italian Grill</v>
      </c>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row>
    <row r="343" spans="1:39">
      <c r="A343" s="18" t="str">
        <f ca="1">IF(ISNUMBER(SEARCH(ps_search_adnowcategory,INDEX(xl_project_category[address],ROW()-1))),MAX(INDIRECT(ADDRESS(1,COLUMN())&amp;":"&amp;ADDRESS(ROW()-1,COLUMN())))+1,"")</f>
        <v/>
      </c>
      <c r="B343" s="18" t="str">
        <f ca="1">IFERROR(INDEX(xl_project_category[address],MATCH(ROW()-1,xl_search_adnowcategory[index],0)),"")</f>
        <v/>
      </c>
      <c r="C343" s="18"/>
      <c r="D343" s="18">
        <f t="shared" ca="1" si="10"/>
        <v>342</v>
      </c>
      <c r="E343" s="18" t="str">
        <f ca="1">IFERROR(INDEX(nr_ad_client_name,MATCH(ROW()-1,xl_search_adnowclientname[index],0)),"")</f>
        <v>Carrefour</v>
      </c>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row>
    <row r="344" spans="1:39">
      <c r="A344" s="18" t="str">
        <f ca="1">IF(ISNUMBER(SEARCH(ps_search_adnowcategory,INDEX(xl_project_category[address],ROW()-1))),MAX(INDIRECT(ADDRESS(1,COLUMN())&amp;":"&amp;ADDRESS(ROW()-1,COLUMN())))+1,"")</f>
        <v/>
      </c>
      <c r="B344" s="18" t="str">
        <f ca="1">IFERROR(INDEX(xl_project_category[address],MATCH(ROW()-1,xl_search_adnowcategory[index],0)),"")</f>
        <v/>
      </c>
      <c r="C344" s="18"/>
      <c r="D344" s="18">
        <f t="shared" ca="1" si="10"/>
        <v>343</v>
      </c>
      <c r="E344" s="18" t="str">
        <f ca="1">IFERROR(INDEX(nr_ad_client_name,MATCH(ROW()-1,xl_search_adnowclientname[index],0)),"")</f>
        <v>Carrier</v>
      </c>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row>
    <row r="345" spans="1:39">
      <c r="A345" s="18" t="str">
        <f ca="1">IF(ISNUMBER(SEARCH(ps_search_adnowcategory,INDEX(xl_project_category[address],ROW()-1))),MAX(INDIRECT(ADDRESS(1,COLUMN())&amp;":"&amp;ADDRESS(ROW()-1,COLUMN())))+1,"")</f>
        <v/>
      </c>
      <c r="B345" s="18" t="str">
        <f ca="1">IFERROR(INDEX(xl_project_category[address],MATCH(ROW()-1,xl_search_adnowcategory[index],0)),"")</f>
        <v/>
      </c>
      <c r="C345" s="18"/>
      <c r="D345" s="18">
        <f t="shared" ca="1" si="10"/>
        <v>344</v>
      </c>
      <c r="E345" s="18" t="str">
        <f ca="1">IFERROR(INDEX(nr_ad_client_name,MATCH(ROW()-1,xl_search_adnowclientname[index],0)),"")</f>
        <v>Carsrom Beverages</v>
      </c>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row>
    <row r="346" spans="1:39">
      <c r="A346" s="18" t="str">
        <f ca="1">IF(ISNUMBER(SEARCH(ps_search_adnowcategory,INDEX(xl_project_category[address],ROW()-1))),MAX(INDIRECT(ADDRESS(1,COLUMN())&amp;":"&amp;ADDRESS(ROW()-1,COLUMN())))+1,"")</f>
        <v/>
      </c>
      <c r="B346" s="18" t="str">
        <f ca="1">IFERROR(INDEX(xl_project_category[address],MATCH(ROW()-1,xl_search_adnowcategory[index],0)),"")</f>
        <v/>
      </c>
      <c r="C346" s="18"/>
      <c r="D346" s="18">
        <f t="shared" ca="1" si="10"/>
        <v>345</v>
      </c>
      <c r="E346" s="18" t="str">
        <f ca="1">IFERROR(INDEX(nr_ad_client_name,MATCH(ROW()-1,xl_search_adnowclientname[index],0)),"")</f>
        <v>Carter Wallace</v>
      </c>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row>
    <row r="347" spans="1:39">
      <c r="A347" s="18" t="str">
        <f ca="1">IF(ISNUMBER(SEARCH(ps_search_adnowcategory,INDEX(xl_project_category[address],ROW()-1))),MAX(INDIRECT(ADDRESS(1,COLUMN())&amp;":"&amp;ADDRESS(ROW()-1,COLUMN())))+1,"")</f>
        <v/>
      </c>
      <c r="B347" s="18" t="str">
        <f ca="1">IFERROR(INDEX(xl_project_category[address],MATCH(ROW()-1,xl_search_adnowcategory[index],0)),"")</f>
        <v/>
      </c>
      <c r="C347" s="18"/>
      <c r="D347" s="18">
        <f t="shared" ca="1" si="10"/>
        <v>346</v>
      </c>
      <c r="E347" s="18" t="str">
        <f ca="1">IFERROR(INDEX(nr_ad_client_name,MATCH(ROW()-1,xl_search_adnowclientname[index],0)),"")</f>
        <v>Casa Cuervo</v>
      </c>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row>
    <row r="348" spans="1:39">
      <c r="A348" s="18" t="str">
        <f ca="1">IF(ISNUMBER(SEARCH(ps_search_adnowcategory,INDEX(xl_project_category[address],ROW()-1))),MAX(INDIRECT(ADDRESS(1,COLUMN())&amp;":"&amp;ADDRESS(ROW()-1,COLUMN())))+1,"")</f>
        <v/>
      </c>
      <c r="B348" s="18" t="str">
        <f ca="1">IFERROR(INDEX(xl_project_category[address],MATCH(ROW()-1,xl_search_adnowcategory[index],0)),"")</f>
        <v/>
      </c>
      <c r="C348" s="18"/>
      <c r="D348" s="18">
        <f t="shared" ca="1" si="10"/>
        <v>347</v>
      </c>
      <c r="E348" s="18" t="str">
        <f ca="1">IFERROR(INDEX(nr_ad_client_name,MATCH(ROW()-1,xl_search_adnowclientname[index],0)),"")</f>
        <v>Casa Luker</v>
      </c>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row>
    <row r="349" spans="1:39">
      <c r="A349" s="18" t="str">
        <f ca="1">IF(ISNUMBER(SEARCH(ps_search_adnowcategory,INDEX(xl_project_category[address],ROW()-1))),MAX(INDIRECT(ADDRESS(1,COLUMN())&amp;":"&amp;ADDRESS(ROW()-1,COLUMN())))+1,"")</f>
        <v/>
      </c>
      <c r="B349" s="18" t="str">
        <f ca="1">IFERROR(INDEX(xl_project_category[address],MATCH(ROW()-1,xl_search_adnowcategory[index],0)),"")</f>
        <v/>
      </c>
      <c r="C349" s="18"/>
      <c r="D349" s="18">
        <f t="shared" ca="1" si="10"/>
        <v>348</v>
      </c>
      <c r="E349" s="18" t="str">
        <f ca="1">IFERROR(INDEX(nr_ad_client_name,MATCH(ROW()-1,xl_search_adnowclientname[index],0)),"")</f>
        <v>Casas GEO</v>
      </c>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row>
    <row r="350" spans="1:39">
      <c r="A350" s="18" t="str">
        <f ca="1">IF(ISNUMBER(SEARCH(ps_search_adnowcategory,INDEX(xl_project_category[address],ROW()-1))),MAX(INDIRECT(ADDRESS(1,COLUMN())&amp;":"&amp;ADDRESS(ROW()-1,COLUMN())))+1,"")</f>
        <v/>
      </c>
      <c r="B350" s="18" t="str">
        <f ca="1">IFERROR(INDEX(xl_project_category[address],MATCH(ROW()-1,xl_search_adnowcategory[index],0)),"")</f>
        <v/>
      </c>
      <c r="C350" s="18"/>
      <c r="D350" s="18">
        <f t="shared" ca="1" si="10"/>
        <v>349</v>
      </c>
      <c r="E350" s="18" t="str">
        <f ca="1">IFERROR(INDEX(nr_ad_client_name,MATCH(ROW()-1,xl_search_adnowclientname[index],0)),"")</f>
        <v>Castrol Oil</v>
      </c>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row>
    <row r="351" spans="1:39">
      <c r="A351" s="18" t="str">
        <f ca="1">IF(ISNUMBER(SEARCH(ps_search_adnowcategory,INDEX(xl_project_category[address],ROW()-1))),MAX(INDIRECT(ADDRESS(1,COLUMN())&amp;":"&amp;ADDRESS(ROW()-1,COLUMN())))+1,"")</f>
        <v/>
      </c>
      <c r="B351" s="18" t="str">
        <f ca="1">IFERROR(INDEX(xl_project_category[address],MATCH(ROW()-1,xl_search_adnowcategory[index],0)),"")</f>
        <v/>
      </c>
      <c r="C351" s="18"/>
      <c r="D351" s="18">
        <f t="shared" ca="1" si="10"/>
        <v>350</v>
      </c>
      <c r="E351" s="18" t="str">
        <f ca="1">IFERROR(INDEX(nr_ad_client_name,MATCH(ROW()-1,xl_search_adnowclientname[index],0)),"")</f>
        <v>Caterpillar</v>
      </c>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c r="AK351" s="18"/>
      <c r="AL351" s="18"/>
      <c r="AM351" s="18"/>
    </row>
    <row r="352" spans="1:39">
      <c r="A352" s="18" t="str">
        <f ca="1">IF(ISNUMBER(SEARCH(ps_search_adnowcategory,INDEX(xl_project_category[address],ROW()-1))),MAX(INDIRECT(ADDRESS(1,COLUMN())&amp;":"&amp;ADDRESS(ROW()-1,COLUMN())))+1,"")</f>
        <v/>
      </c>
      <c r="B352" s="18" t="str">
        <f ca="1">IFERROR(INDEX(xl_project_category[address],MATCH(ROW()-1,xl_search_adnowcategory[index],0)),"")</f>
        <v/>
      </c>
      <c r="C352" s="18"/>
      <c r="D352" s="18">
        <f t="shared" ca="1" si="10"/>
        <v>351</v>
      </c>
      <c r="E352" s="18" t="str">
        <f ca="1">IFERROR(INDEX(nr_ad_client_name,MATCH(ROW()-1,xl_search_adnowclientname[index],0)),"")</f>
        <v>Cathay Pacific</v>
      </c>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c r="AK352" s="18"/>
      <c r="AL352" s="18"/>
      <c r="AM352" s="18"/>
    </row>
    <row r="353" spans="1:39">
      <c r="A353" s="18" t="str">
        <f ca="1">IF(ISNUMBER(SEARCH(ps_search_adnowcategory,INDEX(xl_project_category[address],ROW()-1))),MAX(INDIRECT(ADDRESS(1,COLUMN())&amp;":"&amp;ADDRESS(ROW()-1,COLUMN())))+1,"")</f>
        <v/>
      </c>
      <c r="B353" s="18" t="str">
        <f ca="1">IFERROR(INDEX(xl_project_category[address],MATCH(ROW()-1,xl_search_adnowcategory[index],0)),"")</f>
        <v/>
      </c>
      <c r="C353" s="18"/>
      <c r="D353" s="18">
        <f t="shared" ca="1" si="10"/>
        <v>352</v>
      </c>
      <c r="E353" s="18" t="str">
        <f ca="1">IFERROR(INDEX(nr_ad_client_name,MATCH(ROW()-1,xl_search_adnowclientname[index],0)),"")</f>
        <v>Cavin Kare Ltd</v>
      </c>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c r="AK353" s="18"/>
      <c r="AL353" s="18"/>
      <c r="AM353" s="18"/>
    </row>
    <row r="354" spans="1:39">
      <c r="A354" s="18" t="str">
        <f ca="1">IF(ISNUMBER(SEARCH(ps_search_adnowcategory,INDEX(xl_project_category[address],ROW()-1))),MAX(INDIRECT(ADDRESS(1,COLUMN())&amp;":"&amp;ADDRESS(ROW()-1,COLUMN())))+1,"")</f>
        <v/>
      </c>
      <c r="B354" s="18" t="str">
        <f ca="1">IFERROR(INDEX(xl_project_category[address],MATCH(ROW()-1,xl_search_adnowcategory[index],0)),"")</f>
        <v/>
      </c>
      <c r="C354" s="18"/>
      <c r="D354" s="18">
        <f t="shared" ca="1" si="10"/>
        <v>353</v>
      </c>
      <c r="E354" s="18" t="str">
        <f ca="1">IFERROR(INDEX(nr_ad_client_name,MATCH(ROW()-1,xl_search_adnowclientname[index],0)),"")</f>
        <v>CBD (Companhia Brasileira de Distribuicao)</v>
      </c>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c r="AK354" s="18"/>
      <c r="AL354" s="18"/>
      <c r="AM354" s="18"/>
    </row>
    <row r="355" spans="1:39">
      <c r="A355" s="18" t="str">
        <f ca="1">IF(ISNUMBER(SEARCH(ps_search_adnowcategory,INDEX(xl_project_category[address],ROW()-1))),MAX(INDIRECT(ADDRESS(1,COLUMN())&amp;":"&amp;ADDRESS(ROW()-1,COLUMN())))+1,"")</f>
        <v/>
      </c>
      <c r="B355" s="18" t="str">
        <f ca="1">IFERROR(INDEX(xl_project_category[address],MATCH(ROW()-1,xl_search_adnowcategory[index],0)),"")</f>
        <v/>
      </c>
      <c r="C355" s="18"/>
      <c r="D355" s="18">
        <f t="shared" ca="1" si="10"/>
        <v>354</v>
      </c>
      <c r="E355" s="18" t="str">
        <f ca="1">IFERROR(INDEX(nr_ad_client_name,MATCH(ROW()-1,xl_search_adnowclientname[index],0)),"")</f>
        <v>CB Fleet Company</v>
      </c>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c r="AK355" s="18"/>
      <c r="AL355" s="18"/>
      <c r="AM355" s="18"/>
    </row>
    <row r="356" spans="1:39">
      <c r="A356" s="18" t="str">
        <f ca="1">IF(ISNUMBER(SEARCH(ps_search_adnowcategory,INDEX(xl_project_category[address],ROW()-1))),MAX(INDIRECT(ADDRESS(1,COLUMN())&amp;":"&amp;ADDRESS(ROW()-1,COLUMN())))+1,"")</f>
        <v/>
      </c>
      <c r="B356" s="18" t="str">
        <f ca="1">IFERROR(INDEX(xl_project_category[address],MATCH(ROW()-1,xl_search_adnowcategory[index],0)),"")</f>
        <v/>
      </c>
      <c r="C356" s="18"/>
      <c r="D356" s="18">
        <f t="shared" ca="1" si="10"/>
        <v>355</v>
      </c>
      <c r="E356" s="18" t="str">
        <f ca="1">IFERROR(INDEX(nr_ad_client_name,MATCH(ROW()-1,xl_search_adnowclientname[index],0)),"")</f>
        <v>C-Bon</v>
      </c>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c r="AK356" s="18"/>
      <c r="AL356" s="18"/>
      <c r="AM356" s="18"/>
    </row>
    <row r="357" spans="1:39">
      <c r="A357" s="18" t="str">
        <f ca="1">IF(ISNUMBER(SEARCH(ps_search_adnowcategory,INDEX(xl_project_category[address],ROW()-1))),MAX(INDIRECT(ADDRESS(1,COLUMN())&amp;":"&amp;ADDRESS(ROW()-1,COLUMN())))+1,"")</f>
        <v/>
      </c>
      <c r="B357" s="18" t="str">
        <f ca="1">IFERROR(INDEX(xl_project_category[address],MATCH(ROW()-1,xl_search_adnowcategory[index],0)),"")</f>
        <v/>
      </c>
      <c r="C357" s="18"/>
      <c r="D357" s="18">
        <f t="shared" ca="1" si="10"/>
        <v>356</v>
      </c>
      <c r="E357" s="18" t="str">
        <f ca="1">IFERROR(INDEX(nr_ad_client_name,MATCH(ROW()-1,xl_search_adnowclientname[index],0)),"")</f>
        <v>C &amp; C International</v>
      </c>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c r="AK357" s="18"/>
      <c r="AL357" s="18"/>
      <c r="AM357" s="18"/>
    </row>
    <row r="358" spans="1:39">
      <c r="A358" s="18" t="str">
        <f ca="1">IF(ISNUMBER(SEARCH(ps_search_adnowcategory,INDEX(xl_project_category[address],ROW()-1))),MAX(INDIRECT(ADDRESS(1,COLUMN())&amp;":"&amp;ADDRESS(ROW()-1,COLUMN())))+1,"")</f>
        <v/>
      </c>
      <c r="B358" s="18" t="str">
        <f ca="1">IFERROR(INDEX(xl_project_category[address],MATCH(ROW()-1,xl_search_adnowcategory[index],0)),"")</f>
        <v/>
      </c>
      <c r="C358" s="18"/>
      <c r="D358" s="18">
        <f t="shared" ca="1" si="10"/>
        <v>357</v>
      </c>
      <c r="E358" s="18" t="str">
        <f ca="1">IFERROR(INDEX(nr_ad_client_name,MATCH(ROW()-1,xl_search_adnowclientname[index],0)),"")</f>
        <v>CCM (Cerveceria Cuauhtemoc Moctezuma)</v>
      </c>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c r="AK358" s="18"/>
      <c r="AL358" s="18"/>
      <c r="AM358" s="18"/>
    </row>
    <row r="359" spans="1:39">
      <c r="A359" s="18" t="str">
        <f ca="1">IF(ISNUMBER(SEARCH(ps_search_adnowcategory,INDEX(xl_project_category[address],ROW()-1))),MAX(INDIRECT(ADDRESS(1,COLUMN())&amp;":"&amp;ADDRESS(ROW()-1,COLUMN())))+1,"")</f>
        <v/>
      </c>
      <c r="B359" s="18" t="str">
        <f ca="1">IFERROR(INDEX(xl_project_category[address],MATCH(ROW()-1,xl_search_adnowcategory[index],0)),"")</f>
        <v/>
      </c>
      <c r="C359" s="18"/>
      <c r="D359" s="18">
        <f t="shared" ca="1" si="10"/>
        <v>358</v>
      </c>
      <c r="E359" s="18" t="str">
        <f ca="1">IFERROR(INDEX(nr_ad_client_name,MATCH(ROW()-1,xl_search_adnowclientname[index],0)),"")</f>
        <v>CDW</v>
      </c>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c r="AK359" s="18"/>
      <c r="AL359" s="18"/>
      <c r="AM359" s="18"/>
    </row>
    <row r="360" spans="1:39">
      <c r="A360" s="18" t="str">
        <f ca="1">IF(ISNUMBER(SEARCH(ps_search_adnowcategory,INDEX(xl_project_category[address],ROW()-1))),MAX(INDIRECT(ADDRESS(1,COLUMN())&amp;":"&amp;ADDRESS(ROW()-1,COLUMN())))+1,"")</f>
        <v/>
      </c>
      <c r="B360" s="18" t="str">
        <f ca="1">IFERROR(INDEX(xl_project_category[address],MATCH(ROW()-1,xl_search_adnowcategory[index],0)),"")</f>
        <v/>
      </c>
      <c r="C360" s="18"/>
      <c r="D360" s="18">
        <f t="shared" ca="1" si="10"/>
        <v>359</v>
      </c>
      <c r="E360" s="18" t="str">
        <f ca="1">IFERROR(INDEX(nr_ad_client_name,MATCH(ROW()-1,xl_search_adnowclientname[index],0)),"")</f>
        <v>Cecinas San Jorge</v>
      </c>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c r="AK360" s="18"/>
      <c r="AL360" s="18"/>
      <c r="AM360" s="18"/>
    </row>
    <row r="361" spans="1:39">
      <c r="A361" s="18" t="str">
        <f ca="1">IF(ISNUMBER(SEARCH(ps_search_adnowcategory,INDEX(xl_project_category[address],ROW()-1))),MAX(INDIRECT(ADDRESS(1,COLUMN())&amp;":"&amp;ADDRESS(ROW()-1,COLUMN())))+1,"")</f>
        <v/>
      </c>
      <c r="B361" s="18" t="str">
        <f ca="1">IFERROR(INDEX(xl_project_category[address],MATCH(ROW()-1,xl_search_adnowcategory[index],0)),"")</f>
        <v/>
      </c>
      <c r="C361" s="18"/>
      <c r="D361" s="18">
        <f t="shared" ca="1" si="10"/>
        <v>360</v>
      </c>
      <c r="E361" s="18" t="str">
        <f ca="1">IFERROR(INDEX(nr_ad_client_name,MATCH(ROW()-1,xl_search_adnowclientname[index],0)),"")</f>
        <v>Cederroth</v>
      </c>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c r="AK361" s="18"/>
      <c r="AL361" s="18"/>
      <c r="AM361" s="18"/>
    </row>
    <row r="362" spans="1:39">
      <c r="A362" s="18" t="str">
        <f ca="1">IF(ISNUMBER(SEARCH(ps_search_adnowcategory,INDEX(xl_project_category[address],ROW()-1))),MAX(INDIRECT(ADDRESS(1,COLUMN())&amp;":"&amp;ADDRESS(ROW()-1,COLUMN())))+1,"")</f>
        <v/>
      </c>
      <c r="B362" s="18" t="str">
        <f ca="1">IFERROR(INDEX(xl_project_category[address],MATCH(ROW()-1,xl_search_adnowcategory[index],0)),"")</f>
        <v/>
      </c>
      <c r="C362" s="18"/>
      <c r="D362" s="18">
        <f t="shared" ca="1" si="10"/>
        <v>361</v>
      </c>
      <c r="E362" s="18" t="str">
        <f ca="1">IFERROR(INDEX(nr_ad_client_name,MATCH(ROW()-1,xl_search_adnowclientname[index],0)),"")</f>
        <v>Cegetel</v>
      </c>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c r="AK362" s="18"/>
      <c r="AL362" s="18"/>
      <c r="AM362" s="18"/>
    </row>
    <row r="363" spans="1:39">
      <c r="A363" s="18" t="str">
        <f ca="1">IF(ISNUMBER(SEARCH(ps_search_adnowcategory,INDEX(xl_project_category[address],ROW()-1))),MAX(INDIRECT(ADDRESS(1,COLUMN())&amp;":"&amp;ADDRESS(ROW()-1,COLUMN())))+1,"")</f>
        <v/>
      </c>
      <c r="B363" s="18" t="str">
        <f ca="1">IFERROR(INDEX(xl_project_category[address],MATCH(ROW()-1,xl_search_adnowcategory[index],0)),"")</f>
        <v/>
      </c>
      <c r="C363" s="18"/>
      <c r="D363" s="18">
        <f t="shared" ca="1" si="10"/>
        <v>362</v>
      </c>
      <c r="E363" s="18" t="str">
        <f ca="1">IFERROR(INDEX(nr_ad_client_name,MATCH(ROW()-1,xl_search_adnowclientname[index],0)),"")</f>
        <v>Cellcom</v>
      </c>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c r="AK363" s="18"/>
      <c r="AL363" s="18"/>
      <c r="AM363" s="18"/>
    </row>
    <row r="364" spans="1:39">
      <c r="A364" s="18" t="str">
        <f ca="1">IF(ISNUMBER(SEARCH(ps_search_adnowcategory,INDEX(xl_project_category[address],ROW()-1))),MAX(INDIRECT(ADDRESS(1,COLUMN())&amp;":"&amp;ADDRESS(ROW()-1,COLUMN())))+1,"")</f>
        <v/>
      </c>
      <c r="B364" s="18" t="str">
        <f ca="1">IFERROR(INDEX(xl_project_category[address],MATCH(ROW()-1,xl_search_adnowcategory[index],0)),"")</f>
        <v/>
      </c>
      <c r="C364" s="18"/>
      <c r="D364" s="18">
        <f t="shared" ca="1" si="10"/>
        <v>363</v>
      </c>
      <c r="E364" s="18" t="str">
        <f ca="1">IFERROR(INDEX(nr_ad_client_name,MATCH(ROW()-1,xl_search_adnowclientname[index],0)),"")</f>
        <v>Celta</v>
      </c>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c r="AK364" s="18"/>
      <c r="AL364" s="18"/>
      <c r="AM364" s="18"/>
    </row>
    <row r="365" spans="1:39">
      <c r="A365" s="18" t="str">
        <f ca="1">IF(ISNUMBER(SEARCH(ps_search_adnowcategory,INDEX(xl_project_category[address],ROW()-1))),MAX(INDIRECT(ADDRESS(1,COLUMN())&amp;":"&amp;ADDRESS(ROW()-1,COLUMN())))+1,"")</f>
        <v/>
      </c>
      <c r="B365" s="18" t="str">
        <f ca="1">IFERROR(INDEX(xl_project_category[address],MATCH(ROW()-1,xl_search_adnowcategory[index],0)),"")</f>
        <v/>
      </c>
      <c r="C365" s="18"/>
      <c r="D365" s="18">
        <f t="shared" ca="1" si="10"/>
        <v>364</v>
      </c>
      <c r="E365" s="18" t="str">
        <f ca="1">IFERROR(INDEX(nr_ad_client_name,MATCH(ROW()-1,xl_search_adnowclientname[index],0)),"")</f>
        <v>Cencosud</v>
      </c>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c r="AK365" s="18"/>
      <c r="AL365" s="18"/>
      <c r="AM365" s="18"/>
    </row>
    <row r="366" spans="1:39">
      <c r="A366" s="18" t="str">
        <f ca="1">IF(ISNUMBER(SEARCH(ps_search_adnowcategory,INDEX(xl_project_category[address],ROW()-1))),MAX(INDIRECT(ADDRESS(1,COLUMN())&amp;":"&amp;ADDRESS(ROW()-1,COLUMN())))+1,"")</f>
        <v/>
      </c>
      <c r="B366" s="18" t="str">
        <f ca="1">IFERROR(INDEX(xl_project_category[address],MATCH(ROW()-1,xl_search_adnowcategory[index],0)),"")</f>
        <v/>
      </c>
      <c r="C366" s="18"/>
      <c r="D366" s="18">
        <f t="shared" ca="1" si="10"/>
        <v>365</v>
      </c>
      <c r="E366" s="18" t="str">
        <f ca="1">IFERROR(INDEX(nr_ad_client_name,MATCH(ROW()-1,xl_search_adnowclientname[index],0)),"")</f>
        <v>Cendant</v>
      </c>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c r="AK366" s="18"/>
      <c r="AL366" s="18"/>
      <c r="AM366" s="18"/>
    </row>
    <row r="367" spans="1:39">
      <c r="A367" s="18" t="str">
        <f ca="1">IF(ISNUMBER(SEARCH(ps_search_adnowcategory,INDEX(xl_project_category[address],ROW()-1))),MAX(INDIRECT(ADDRESS(1,COLUMN())&amp;":"&amp;ADDRESS(ROW()-1,COLUMN())))+1,"")</f>
        <v/>
      </c>
      <c r="B367" s="18" t="str">
        <f ca="1">IFERROR(INDEX(xl_project_category[address],MATCH(ROW()-1,xl_search_adnowcategory[index],0)),"")</f>
        <v/>
      </c>
      <c r="C367" s="18"/>
      <c r="D367" s="18">
        <f t="shared" ca="1" si="10"/>
        <v>366</v>
      </c>
      <c r="E367" s="18" t="str">
        <f ca="1">IFERROR(INDEX(nr_ad_client_name,MATCH(ROW()-1,xl_search_adnowclientname[index],0)),"")</f>
        <v>Centertel</v>
      </c>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c r="AK367" s="18"/>
      <c r="AL367" s="18"/>
      <c r="AM367" s="18"/>
    </row>
    <row r="368" spans="1:39">
      <c r="A368" s="18" t="str">
        <f ca="1">IF(ISNUMBER(SEARCH(ps_search_adnowcategory,INDEX(xl_project_category[address],ROW()-1))),MAX(INDIRECT(ADDRESS(1,COLUMN())&amp;":"&amp;ADDRESS(ROW()-1,COLUMN())))+1,"")</f>
        <v/>
      </c>
      <c r="B368" s="18" t="str">
        <f ca="1">IFERROR(INDEX(xl_project_category[address],MATCH(ROW()-1,xl_search_adnowcategory[index],0)),"")</f>
        <v/>
      </c>
      <c r="C368" s="18"/>
      <c r="D368" s="18">
        <f t="shared" ca="1" si="10"/>
        <v>367</v>
      </c>
      <c r="E368" s="18" t="str">
        <f ca="1">IFERROR(INDEX(nr_ad_client_name,MATCH(ROW()-1,xl_search_adnowclientname[index],0)),"")</f>
        <v>Central Cervecera</v>
      </c>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c r="AK368" s="18"/>
      <c r="AL368" s="18"/>
      <c r="AM368" s="18"/>
    </row>
    <row r="369" spans="1:39">
      <c r="A369" s="18" t="str">
        <f ca="1">IF(ISNUMBER(SEARCH(ps_search_adnowcategory,INDEX(xl_project_category[address],ROW()-1))),MAX(INDIRECT(ADDRESS(1,COLUMN())&amp;":"&amp;ADDRESS(ROW()-1,COLUMN())))+1,"")</f>
        <v/>
      </c>
      <c r="B369" s="18" t="str">
        <f ca="1">IFERROR(INDEX(xl_project_category[address],MATCH(ROW()-1,xl_search_adnowcategory[index],0)),"")</f>
        <v/>
      </c>
      <c r="C369" s="18"/>
      <c r="D369" s="18">
        <f t="shared" ca="1" si="10"/>
        <v>368</v>
      </c>
      <c r="E369" s="18" t="str">
        <f ca="1">IFERROR(INDEX(nr_ad_client_name,MATCH(ROW()-1,xl_search_adnowclientname[index],0)),"")</f>
        <v>Century 21</v>
      </c>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c r="AK369" s="18"/>
      <c r="AL369" s="18"/>
      <c r="AM369" s="18"/>
    </row>
    <row r="370" spans="1:39">
      <c r="A370" s="18" t="str">
        <f ca="1">IF(ISNUMBER(SEARCH(ps_search_adnowcategory,INDEX(xl_project_category[address],ROW()-1))),MAX(INDIRECT(ADDRESS(1,COLUMN())&amp;":"&amp;ADDRESS(ROW()-1,COLUMN())))+1,"")</f>
        <v/>
      </c>
      <c r="B370" s="18" t="str">
        <f ca="1">IFERROR(INDEX(xl_project_category[address],MATCH(ROW()-1,xl_search_adnowcategory[index],0)),"")</f>
        <v/>
      </c>
      <c r="C370" s="18"/>
      <c r="D370" s="18">
        <f t="shared" ca="1" si="10"/>
        <v>369</v>
      </c>
      <c r="E370" s="18" t="str">
        <f ca="1">IFERROR(INDEX(nr_ad_client_name,MATCH(ROW()-1,xl_search_adnowclientname[index],0)),"")</f>
        <v>Cepas Argentinas</v>
      </c>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c r="AK370" s="18"/>
      <c r="AL370" s="18"/>
      <c r="AM370" s="18"/>
    </row>
    <row r="371" spans="1:39">
      <c r="A371" s="18" t="str">
        <f ca="1">IF(ISNUMBER(SEARCH(ps_search_adnowcategory,INDEX(xl_project_category[address],ROW()-1))),MAX(INDIRECT(ADDRESS(1,COLUMN())&amp;":"&amp;ADDRESS(ROW()-1,COLUMN())))+1,"")</f>
        <v/>
      </c>
      <c r="B371" s="18" t="str">
        <f ca="1">IFERROR(INDEX(xl_project_category[address],MATCH(ROW()-1,xl_search_adnowcategory[index],0)),"")</f>
        <v/>
      </c>
      <c r="C371" s="18"/>
      <c r="D371" s="18">
        <f t="shared" ca="1" si="10"/>
        <v>370</v>
      </c>
      <c r="E371" s="18" t="str">
        <f ca="1">IFERROR(INDEX(nr_ad_client_name,MATCH(ROW()-1,xl_search_adnowclientname[index],0)),"")</f>
        <v>Cepsa</v>
      </c>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c r="AK371" s="18"/>
      <c r="AL371" s="18"/>
      <c r="AM371" s="18"/>
    </row>
    <row r="372" spans="1:39">
      <c r="A372" s="18" t="str">
        <f ca="1">IF(ISNUMBER(SEARCH(ps_search_adnowcategory,INDEX(xl_project_category[address],ROW()-1))),MAX(INDIRECT(ADDRESS(1,COLUMN())&amp;":"&amp;ADDRESS(ROW()-1,COLUMN())))+1,"")</f>
        <v/>
      </c>
      <c r="B372" s="18" t="str">
        <f ca="1">IFERROR(INDEX(xl_project_category[address],MATCH(ROW()-1,xl_search_adnowcategory[index],0)),"")</f>
        <v/>
      </c>
      <c r="C372" s="18"/>
      <c r="D372" s="18">
        <f t="shared" ca="1" si="10"/>
        <v>371</v>
      </c>
      <c r="E372" s="18" t="str">
        <f ca="1">IFERROR(INDEX(nr_ad_client_name,MATCH(ROW()-1,xl_search_adnowclientname[index],0)),"")</f>
        <v>Cerealia</v>
      </c>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c r="AK372" s="18"/>
      <c r="AL372" s="18"/>
      <c r="AM372" s="18"/>
    </row>
    <row r="373" spans="1:39">
      <c r="A373" s="18" t="str">
        <f ca="1">IF(ISNUMBER(SEARCH(ps_search_adnowcategory,INDEX(xl_project_category[address],ROW()-1))),MAX(INDIRECT(ADDRESS(1,COLUMN())&amp;":"&amp;ADDRESS(ROW()-1,COLUMN())))+1,"")</f>
        <v/>
      </c>
      <c r="B373" s="18" t="str">
        <f ca="1">IFERROR(INDEX(xl_project_category[address],MATCH(ROW()-1,xl_search_adnowcategory[index],0)),"")</f>
        <v/>
      </c>
      <c r="C373" s="18"/>
      <c r="D373" s="18">
        <f t="shared" ca="1" si="10"/>
        <v>372</v>
      </c>
      <c r="E373" s="18" t="str">
        <f ca="1">IFERROR(INDEX(nr_ad_client_name,MATCH(ROW()-1,xl_search_adnowclientname[index],0)),"")</f>
        <v>Cerebos</v>
      </c>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c r="AK373" s="18"/>
      <c r="AL373" s="18"/>
      <c r="AM373" s="18"/>
    </row>
    <row r="374" spans="1:39">
      <c r="A374" s="18" t="str">
        <f ca="1">IF(ISNUMBER(SEARCH(ps_search_adnowcategory,INDEX(xl_project_category[address],ROW()-1))),MAX(INDIRECT(ADDRESS(1,COLUMN())&amp;":"&amp;ADDRESS(ROW()-1,COLUMN())))+1,"")</f>
        <v/>
      </c>
      <c r="B374" s="18" t="str">
        <f ca="1">IFERROR(INDEX(xl_project_category[address],MATCH(ROW()-1,xl_search_adnowcategory[index],0)),"")</f>
        <v/>
      </c>
      <c r="C374" s="18"/>
      <c r="D374" s="18">
        <f t="shared" ca="1" si="10"/>
        <v>373</v>
      </c>
      <c r="E374" s="18" t="str">
        <f ca="1">IFERROR(INDEX(nr_ad_client_name,MATCH(ROW()-1,xl_search_adnowclientname[index],0)),"")</f>
        <v>Ceres Fruit Juices</v>
      </c>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c r="AK374" s="18"/>
      <c r="AL374" s="18"/>
      <c r="AM374" s="18"/>
    </row>
    <row r="375" spans="1:39">
      <c r="A375" s="18" t="str">
        <f ca="1">IF(ISNUMBER(SEARCH(ps_search_adnowcategory,INDEX(xl_project_category[address],ROW()-1))),MAX(INDIRECT(ADDRESS(1,COLUMN())&amp;":"&amp;ADDRESS(ROW()-1,COLUMN())))+1,"")</f>
        <v/>
      </c>
      <c r="B375" s="18" t="str">
        <f ca="1">IFERROR(INDEX(xl_project_category[address],MATCH(ROW()-1,xl_search_adnowcategory[index],0)),"")</f>
        <v/>
      </c>
      <c r="C375" s="18"/>
      <c r="D375" s="18">
        <f t="shared" ca="1" si="10"/>
        <v>374</v>
      </c>
      <c r="E375" s="18" t="str">
        <f ca="1">IFERROR(INDEX(nr_ad_client_name,MATCH(ROW()-1,xl_search_adnowclientname[index],0)),"")</f>
        <v>Ceres S.p.A.</v>
      </c>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c r="AK375" s="18"/>
      <c r="AL375" s="18"/>
      <c r="AM375" s="18"/>
    </row>
    <row r="376" spans="1:39">
      <c r="A376" s="18" t="str">
        <f ca="1">IF(ISNUMBER(SEARCH(ps_search_adnowcategory,INDEX(xl_project_category[address],ROW()-1))),MAX(INDIRECT(ADDRESS(1,COLUMN())&amp;":"&amp;ADDRESS(ROW()-1,COLUMN())))+1,"")</f>
        <v/>
      </c>
      <c r="B376" s="18" t="str">
        <f ca="1">IFERROR(INDEX(xl_project_category[address],MATCH(ROW()-1,xl_search_adnowcategory[index],0)),"")</f>
        <v/>
      </c>
      <c r="C376" s="18"/>
      <c r="D376" s="18">
        <f t="shared" ca="1" si="10"/>
        <v>375</v>
      </c>
      <c r="E376" s="18" t="str">
        <f ca="1">IFERROR(INDEX(nr_ad_client_name,MATCH(ROW()-1,xl_search_adnowclientname[index],0)),"")</f>
        <v>Cerveceria Centroamericana</v>
      </c>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c r="AK376" s="18"/>
      <c r="AL376" s="18"/>
      <c r="AM376" s="18"/>
    </row>
    <row r="377" spans="1:39">
      <c r="A377" s="18" t="str">
        <f ca="1">IF(ISNUMBER(SEARCH(ps_search_adnowcategory,INDEX(xl_project_category[address],ROW()-1))),MAX(INDIRECT(ADDRESS(1,COLUMN())&amp;":"&amp;ADDRESS(ROW()-1,COLUMN())))+1,"")</f>
        <v/>
      </c>
      <c r="B377" s="18" t="str">
        <f ca="1">IFERROR(INDEX(xl_project_category[address],MATCH(ROW()-1,xl_search_adnowcategory[index],0)),"")</f>
        <v/>
      </c>
      <c r="C377" s="18"/>
      <c r="D377" s="18">
        <f t="shared" ca="1" si="10"/>
        <v>376</v>
      </c>
      <c r="E377" s="18" t="str">
        <f ca="1">IFERROR(INDEX(nr_ad_client_name,MATCH(ROW()-1,xl_search_adnowclientname[index],0)),"")</f>
        <v>Cervejarias Kaiser</v>
      </c>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c r="AK377" s="18"/>
      <c r="AL377" s="18"/>
      <c r="AM377" s="18"/>
    </row>
    <row r="378" spans="1:39">
      <c r="A378" s="18" t="str">
        <f ca="1">IF(ISNUMBER(SEARCH(ps_search_adnowcategory,INDEX(xl_project_category[address],ROW()-1))),MAX(INDIRECT(ADDRESS(1,COLUMN())&amp;":"&amp;ADDRESS(ROW()-1,COLUMN())))+1,"")</f>
        <v/>
      </c>
      <c r="B378" s="18" t="str">
        <f ca="1">IFERROR(INDEX(xl_project_category[address],MATCH(ROW()-1,xl_search_adnowcategory[index],0)),"")</f>
        <v/>
      </c>
      <c r="C378" s="18"/>
      <c r="D378" s="18">
        <f t="shared" ca="1" si="10"/>
        <v>377</v>
      </c>
      <c r="E378" s="18" t="str">
        <f ca="1">IFERROR(INDEX(nr_ad_client_name,MATCH(ROW()-1,xl_search_adnowclientname[index],0)),"")</f>
        <v>Cervezas Damm</v>
      </c>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c r="AK378" s="18"/>
      <c r="AL378" s="18"/>
      <c r="AM378" s="18"/>
    </row>
    <row r="379" spans="1:39">
      <c r="A379" s="18" t="str">
        <f ca="1">IF(ISNUMBER(SEARCH(ps_search_adnowcategory,INDEX(xl_project_category[address],ROW()-1))),MAX(INDIRECT(ADDRESS(1,COLUMN())&amp;":"&amp;ADDRESS(ROW()-1,COLUMN())))+1,"")</f>
        <v/>
      </c>
      <c r="B379" s="18" t="str">
        <f ca="1">IFERROR(INDEX(xl_project_category[address],MATCH(ROW()-1,xl_search_adnowcategory[index],0)),"")</f>
        <v/>
      </c>
      <c r="C379" s="18"/>
      <c r="D379" s="18">
        <f t="shared" ca="1" si="10"/>
        <v>378</v>
      </c>
      <c r="E379" s="18" t="str">
        <f ca="1">IFERROR(INDEX(nr_ad_client_name,MATCH(ROW()-1,xl_search_adnowclientname[index],0)),"")</f>
        <v>Ceska Pojistovna</v>
      </c>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c r="AK379" s="18"/>
      <c r="AL379" s="18"/>
      <c r="AM379" s="18"/>
    </row>
    <row r="380" spans="1:39">
      <c r="A380" s="18" t="str">
        <f ca="1">IF(ISNUMBER(SEARCH(ps_search_adnowcategory,INDEX(xl_project_category[address],ROW()-1))),MAX(INDIRECT(ADDRESS(1,COLUMN())&amp;":"&amp;ADDRESS(ROW()-1,COLUMN())))+1,"")</f>
        <v/>
      </c>
      <c r="B380" s="18" t="str">
        <f ca="1">IFERROR(INDEX(xl_project_category[address],MATCH(ROW()-1,xl_search_adnowcategory[index],0)),"")</f>
        <v/>
      </c>
      <c r="C380" s="18"/>
      <c r="D380" s="18">
        <f t="shared" ca="1" si="10"/>
        <v>379</v>
      </c>
      <c r="E380" s="18" t="str">
        <f ca="1">IFERROR(INDEX(nr_ad_client_name,MATCH(ROW()-1,xl_search_adnowclientname[index],0)),"")</f>
        <v>Ceska Posta</v>
      </c>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c r="AK380" s="18"/>
      <c r="AL380" s="18"/>
      <c r="AM380" s="18"/>
    </row>
    <row r="381" spans="1:39">
      <c r="A381" s="18" t="str">
        <f ca="1">IF(ISNUMBER(SEARCH(ps_search_adnowcategory,INDEX(xl_project_category[address],ROW()-1))),MAX(INDIRECT(ADDRESS(1,COLUMN())&amp;":"&amp;ADDRESS(ROW()-1,COLUMN())))+1,"")</f>
        <v/>
      </c>
      <c r="B381" s="18" t="str">
        <f ca="1">IFERROR(INDEX(xl_project_category[address],MATCH(ROW()-1,xl_search_adnowcategory[index],0)),"")</f>
        <v/>
      </c>
      <c r="C381" s="18"/>
      <c r="D381" s="18">
        <f t="shared" ca="1" si="10"/>
        <v>380</v>
      </c>
      <c r="E381" s="18" t="str">
        <f ca="1">IFERROR(INDEX(nr_ad_client_name,MATCH(ROW()-1,xl_search_adnowclientname[index],0)),"")</f>
        <v>Ceska Sporitelna</v>
      </c>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c r="AK381" s="18"/>
      <c r="AL381" s="18"/>
      <c r="AM381" s="18"/>
    </row>
    <row r="382" spans="1:39">
      <c r="A382" s="18" t="str">
        <f ca="1">IF(ISNUMBER(SEARCH(ps_search_adnowcategory,INDEX(xl_project_category[address],ROW()-1))),MAX(INDIRECT(ADDRESS(1,COLUMN())&amp;":"&amp;ADDRESS(ROW()-1,COLUMN())))+1,"")</f>
        <v/>
      </c>
      <c r="B382" s="18" t="str">
        <f ca="1">IFERROR(INDEX(xl_project_category[address],MATCH(ROW()-1,xl_search_adnowcategory[index],0)),"")</f>
        <v/>
      </c>
      <c r="C382" s="18"/>
      <c r="D382" s="18">
        <f t="shared" ca="1" si="10"/>
        <v>381</v>
      </c>
      <c r="E382" s="18" t="str">
        <f ca="1">IFERROR(INDEX(nr_ad_client_name,MATCH(ROW()-1,xl_search_adnowclientname[index],0)),"")</f>
        <v>Cesky Mobil</v>
      </c>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c r="AK382" s="18"/>
      <c r="AL382" s="18"/>
      <c r="AM382" s="18"/>
    </row>
    <row r="383" spans="1:39">
      <c r="A383" s="18" t="str">
        <f ca="1">IF(ISNUMBER(SEARCH(ps_search_adnowcategory,INDEX(xl_project_category[address],ROW()-1))),MAX(INDIRECT(ADDRESS(1,COLUMN())&amp;":"&amp;ADDRESS(ROW()-1,COLUMN())))+1,"")</f>
        <v/>
      </c>
      <c r="B383" s="18" t="str">
        <f ca="1">IFERROR(INDEX(xl_project_category[address],MATCH(ROW()-1,xl_search_adnowcategory[index],0)),"")</f>
        <v/>
      </c>
      <c r="C383" s="18"/>
      <c r="D383" s="18">
        <f t="shared" ca="1" si="10"/>
        <v>382</v>
      </c>
      <c r="E383" s="18" t="str">
        <f ca="1">IFERROR(INDEX(nr_ad_client_name,MATCH(ROW()-1,xl_search_adnowclientname[index],0)),"")</f>
        <v>CGU Insurance</v>
      </c>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c r="AK383" s="18"/>
      <c r="AL383" s="18"/>
      <c r="AM383" s="18"/>
    </row>
    <row r="384" spans="1:39">
      <c r="A384" s="18" t="str">
        <f ca="1">IF(ISNUMBER(SEARCH(ps_search_adnowcategory,INDEX(xl_project_category[address],ROW()-1))),MAX(INDIRECT(ADDRESS(1,COLUMN())&amp;":"&amp;ADDRESS(ROW()-1,COLUMN())))+1,"")</f>
        <v/>
      </c>
      <c r="B384" s="18" t="str">
        <f ca="1">IFERROR(INDEX(xl_project_category[address],MATCH(ROW()-1,xl_search_adnowcategory[index],0)),"")</f>
        <v/>
      </c>
      <c r="C384" s="18"/>
      <c r="D384" s="18">
        <f t="shared" ca="1" si="10"/>
        <v>383</v>
      </c>
      <c r="E384" s="18" t="str">
        <f ca="1">IFERROR(INDEX(nr_ad_client_name,MATCH(ROW()-1,xl_search_adnowclientname[index],0)),"")</f>
        <v>Chamber of Coal Traders</v>
      </c>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c r="AK384" s="18"/>
      <c r="AL384" s="18"/>
      <c r="AM384" s="18"/>
    </row>
    <row r="385" spans="1:39">
      <c r="A385" s="18" t="str">
        <f ca="1">IF(ISNUMBER(SEARCH(ps_search_adnowcategory,INDEX(xl_project_category[address],ROW()-1))),MAX(INDIRECT(ADDRESS(1,COLUMN())&amp;":"&amp;ADDRESS(ROW()-1,COLUMN())))+1,"")</f>
        <v/>
      </c>
      <c r="B385" s="18" t="str">
        <f ca="1">IFERROR(INDEX(xl_project_category[address],MATCH(ROW()-1,xl_search_adnowcategory[index],0)),"")</f>
        <v/>
      </c>
      <c r="C385" s="18"/>
      <c r="D385" s="18">
        <f t="shared" ca="1" si="10"/>
        <v>384</v>
      </c>
      <c r="E385" s="18" t="str">
        <f ca="1">IFERROR(INDEX(nr_ad_client_name,MATCH(ROW()-1,xl_search_adnowclientname[index],0)),"")</f>
        <v>Champion</v>
      </c>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c r="AK385" s="18"/>
      <c r="AL385" s="18"/>
      <c r="AM385" s="18"/>
    </row>
    <row r="386" spans="1:39">
      <c r="A386" s="18" t="str">
        <f ca="1">IF(ISNUMBER(SEARCH(ps_search_adnowcategory,INDEX(xl_project_category[address],ROW()-1))),MAX(INDIRECT(ADDRESS(1,COLUMN())&amp;":"&amp;ADDRESS(ROW()-1,COLUMN())))+1,"")</f>
        <v/>
      </c>
      <c r="B386" s="18" t="str">
        <f ca="1">IFERROR(INDEX(xl_project_category[address],MATCH(ROW()-1,xl_search_adnowcategory[index],0)),"")</f>
        <v/>
      </c>
      <c r="C386" s="18"/>
      <c r="D386" s="18">
        <f t="shared" ref="D386:D449" ca="1" si="11">IF(ISNUMBER(SEARCH(ps_search_adnowclientname,INDEX(nr_ad_client_name,ROW()-1))),MAX(INDIRECT(ADDRESS(1,COLUMN())&amp;":"&amp;ADDRESS(ROW()-1,COLUMN())))+1,"")</f>
        <v>385</v>
      </c>
      <c r="E386" s="18" t="str">
        <f ca="1">IFERROR(INDEX(nr_ad_client_name,MATCH(ROW()-1,xl_search_adnowclientname[index],0)),"")</f>
        <v>Chanel</v>
      </c>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c r="AK386" s="18"/>
      <c r="AL386" s="18"/>
      <c r="AM386" s="18"/>
    </row>
    <row r="387" spans="1:39">
      <c r="A387" s="18" t="str">
        <f ca="1">IF(ISNUMBER(SEARCH(ps_search_adnowcategory,INDEX(xl_project_category[address],ROW()-1))),MAX(INDIRECT(ADDRESS(1,COLUMN())&amp;":"&amp;ADDRESS(ROW()-1,COLUMN())))+1,"")</f>
        <v/>
      </c>
      <c r="B387" s="18" t="str">
        <f ca="1">IFERROR(INDEX(xl_project_category[address],MATCH(ROW()-1,xl_search_adnowcategory[index],0)),"")</f>
        <v/>
      </c>
      <c r="C387" s="18"/>
      <c r="D387" s="18">
        <f t="shared" ca="1" si="11"/>
        <v>386</v>
      </c>
      <c r="E387" s="18" t="str">
        <f ca="1">IFERROR(INDEX(nr_ad_client_name,MATCH(ROW()-1,xl_search_adnowclientname[index],0)),"")</f>
        <v>ChangYu Group</v>
      </c>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c r="AK387" s="18"/>
      <c r="AL387" s="18"/>
      <c r="AM387" s="18"/>
    </row>
    <row r="388" spans="1:39">
      <c r="A388" s="18" t="str">
        <f ca="1">IF(ISNUMBER(SEARCH(ps_search_adnowcategory,INDEX(xl_project_category[address],ROW()-1))),MAX(INDIRECT(ADDRESS(1,COLUMN())&amp;":"&amp;ADDRESS(ROW()-1,COLUMN())))+1,"")</f>
        <v/>
      </c>
      <c r="B388" s="18" t="str">
        <f ca="1">IFERROR(INDEX(xl_project_category[address],MATCH(ROW()-1,xl_search_adnowcategory[index],0)),"")</f>
        <v/>
      </c>
      <c r="C388" s="18"/>
      <c r="D388" s="18">
        <f t="shared" ca="1" si="11"/>
        <v>387</v>
      </c>
      <c r="E388" s="18" t="str">
        <f ca="1">IFERROR(INDEX(nr_ad_client_name,MATCH(ROW()-1,xl_search_adnowclientname[index],0)),"")</f>
        <v>Channel 4 Betfair</v>
      </c>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c r="AK388" s="18"/>
      <c r="AL388" s="18"/>
      <c r="AM388" s="18"/>
    </row>
    <row r="389" spans="1:39">
      <c r="A389" s="18" t="str">
        <f ca="1">IF(ISNUMBER(SEARCH(ps_search_adnowcategory,INDEX(xl_project_category[address],ROW()-1))),MAX(INDIRECT(ADDRESS(1,COLUMN())&amp;":"&amp;ADDRESS(ROW()-1,COLUMN())))+1,"")</f>
        <v/>
      </c>
      <c r="B389" s="18" t="str">
        <f ca="1">IFERROR(INDEX(xl_project_category[address],MATCH(ROW()-1,xl_search_adnowcategory[index],0)),"")</f>
        <v/>
      </c>
      <c r="C389" s="18"/>
      <c r="D389" s="18">
        <f t="shared" ca="1" si="11"/>
        <v>388</v>
      </c>
      <c r="E389" s="18" t="str">
        <f ca="1">IFERROR(INDEX(nr_ad_client_name,MATCH(ROW()-1,xl_search_adnowclientname[index],0)),"")</f>
        <v>Charter Communications</v>
      </c>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c r="AK389" s="18"/>
      <c r="AL389" s="18"/>
      <c r="AM389" s="18"/>
    </row>
    <row r="390" spans="1:39">
      <c r="A390" s="18" t="str">
        <f ca="1">IF(ISNUMBER(SEARCH(ps_search_adnowcategory,INDEX(xl_project_category[address],ROW()-1))),MAX(INDIRECT(ADDRESS(1,COLUMN())&amp;":"&amp;ADDRESS(ROW()-1,COLUMN())))+1,"")</f>
        <v/>
      </c>
      <c r="B390" s="18" t="str">
        <f ca="1">IFERROR(INDEX(xl_project_category[address],MATCH(ROW()-1,xl_search_adnowcategory[index],0)),"")</f>
        <v/>
      </c>
      <c r="C390" s="18"/>
      <c r="D390" s="18">
        <f t="shared" ca="1" si="11"/>
        <v>389</v>
      </c>
      <c r="E390" s="18" t="str">
        <f ca="1">IFERROR(INDEX(nr_ad_client_name,MATCH(ROW()-1,xl_search_adnowclientname[index],0)),"")</f>
        <v>Chefaro</v>
      </c>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c r="AK390" s="18"/>
      <c r="AL390" s="18"/>
      <c r="AM390" s="18"/>
    </row>
    <row r="391" spans="1:39">
      <c r="A391" s="18" t="str">
        <f ca="1">IF(ISNUMBER(SEARCH(ps_search_adnowcategory,INDEX(xl_project_category[address],ROW()-1))),MAX(INDIRECT(ADDRESS(1,COLUMN())&amp;":"&amp;ADDRESS(ROW()-1,COLUMN())))+1,"")</f>
        <v/>
      </c>
      <c r="B391" s="18" t="str">
        <f ca="1">IFERROR(INDEX(xl_project_category[address],MATCH(ROW()-1,xl_search_adnowcategory[index],0)),"")</f>
        <v/>
      </c>
      <c r="C391" s="18"/>
      <c r="D391" s="18">
        <f t="shared" ca="1" si="11"/>
        <v>390</v>
      </c>
      <c r="E391" s="18" t="str">
        <f ca="1">IFERROR(INDEX(nr_ad_client_name,MATCH(ROW()-1,xl_search_adnowclientname[index],0)),"")</f>
        <v>Chen Li Ji</v>
      </c>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c r="AK391" s="18"/>
      <c r="AL391" s="18"/>
      <c r="AM391" s="18"/>
    </row>
    <row r="392" spans="1:39">
      <c r="A392" s="18" t="str">
        <f ca="1">IF(ISNUMBER(SEARCH(ps_search_adnowcategory,INDEX(xl_project_category[address],ROW()-1))),MAX(INDIRECT(ADDRESS(1,COLUMN())&amp;":"&amp;ADDRESS(ROW()-1,COLUMN())))+1,"")</f>
        <v/>
      </c>
      <c r="B392" s="18" t="str">
        <f ca="1">IFERROR(INDEX(xl_project_category[address],MATCH(ROW()-1,xl_search_adnowcategory[index],0)),"")</f>
        <v/>
      </c>
      <c r="C392" s="18"/>
      <c r="D392" s="18">
        <f t="shared" ca="1" si="11"/>
        <v>391</v>
      </c>
      <c r="E392" s="18" t="str">
        <f ca="1">IFERROR(INDEX(nr_ad_client_name,MATCH(ROW()-1,xl_search_adnowclientname[index],0)),"")</f>
        <v>Chevron Corp</v>
      </c>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c r="AK392" s="18"/>
      <c r="AL392" s="18"/>
      <c r="AM392" s="18"/>
    </row>
    <row r="393" spans="1:39">
      <c r="A393" s="18" t="str">
        <f ca="1">IF(ISNUMBER(SEARCH(ps_search_adnowcategory,INDEX(xl_project_category[address],ROW()-1))),MAX(INDIRECT(ADDRESS(1,COLUMN())&amp;":"&amp;ADDRESS(ROW()-1,COLUMN())))+1,"")</f>
        <v/>
      </c>
      <c r="B393" s="18" t="str">
        <f ca="1">IFERROR(INDEX(xl_project_category[address],MATCH(ROW()-1,xl_search_adnowcategory[index],0)),"")</f>
        <v/>
      </c>
      <c r="C393" s="18"/>
      <c r="D393" s="18">
        <f t="shared" ca="1" si="11"/>
        <v>392</v>
      </c>
      <c r="E393" s="18" t="str">
        <f ca="1">IFERROR(INDEX(nr_ad_client_name,MATCH(ROW()-1,xl_search_adnowclientname[index],0)),"")</f>
        <v>Chile Tobacos</v>
      </c>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c r="AK393" s="18"/>
      <c r="AL393" s="18"/>
      <c r="AM393" s="18"/>
    </row>
    <row r="394" spans="1:39">
      <c r="A394" s="18" t="str">
        <f ca="1">IF(ISNUMBER(SEARCH(ps_search_adnowcategory,INDEX(xl_project_category[address],ROW()-1))),MAX(INDIRECT(ADDRESS(1,COLUMN())&amp;":"&amp;ADDRESS(ROW()-1,COLUMN())))+1,"")</f>
        <v/>
      </c>
      <c r="B394" s="18" t="str">
        <f ca="1">IFERROR(INDEX(xl_project_category[address],MATCH(ROW()-1,xl_search_adnowcategory[index],0)),"")</f>
        <v/>
      </c>
      <c r="C394" s="18"/>
      <c r="D394" s="18">
        <f t="shared" ca="1" si="11"/>
        <v>393</v>
      </c>
      <c r="E394" s="18" t="str">
        <f ca="1">IFERROR(INDEX(nr_ad_client_name,MATCH(ROW()-1,xl_search_adnowclientname[index],0)),"")</f>
        <v>CHI Limited</v>
      </c>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c r="AK394" s="18"/>
      <c r="AL394" s="18"/>
      <c r="AM394" s="18"/>
    </row>
    <row r="395" spans="1:39">
      <c r="A395" s="18" t="str">
        <f ca="1">IF(ISNUMBER(SEARCH(ps_search_adnowcategory,INDEX(xl_project_category[address],ROW()-1))),MAX(INDIRECT(ADDRESS(1,COLUMN())&amp;":"&amp;ADDRESS(ROW()-1,COLUMN())))+1,"")</f>
        <v/>
      </c>
      <c r="B395" s="18" t="str">
        <f ca="1">IFERROR(INDEX(xl_project_category[address],MATCH(ROW()-1,xl_search_adnowcategory[index],0)),"")</f>
        <v/>
      </c>
      <c r="C395" s="18"/>
      <c r="D395" s="18">
        <f t="shared" ca="1" si="11"/>
        <v>394</v>
      </c>
      <c r="E395" s="18" t="str">
        <f ca="1">IFERROR(INDEX(nr_ad_client_name,MATCH(ROW()-1,xl_search_adnowclientname[index],0)),"")</f>
        <v>China Mobile</v>
      </c>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row>
    <row r="396" spans="1:39">
      <c r="A396" s="18" t="str">
        <f ca="1">IF(ISNUMBER(SEARCH(ps_search_adnowcategory,INDEX(xl_project_category[address],ROW()-1))),MAX(INDIRECT(ADDRESS(1,COLUMN())&amp;":"&amp;ADDRESS(ROW()-1,COLUMN())))+1,"")</f>
        <v/>
      </c>
      <c r="B396" s="18" t="str">
        <f ca="1">IFERROR(INDEX(xl_project_category[address],MATCH(ROW()-1,xl_search_adnowcategory[index],0)),"")</f>
        <v/>
      </c>
      <c r="C396" s="18"/>
      <c r="D396" s="18">
        <f t="shared" ca="1" si="11"/>
        <v>395</v>
      </c>
      <c r="E396" s="18" t="str">
        <f ca="1">IFERROR(INDEX(nr_ad_client_name,MATCH(ROW()-1,xl_search_adnowclientname[index],0)),"")</f>
        <v>China Resource Cestbon</v>
      </c>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c r="AK396" s="18"/>
      <c r="AL396" s="18"/>
      <c r="AM396" s="18"/>
    </row>
    <row r="397" spans="1:39">
      <c r="A397" s="18" t="str">
        <f ca="1">IF(ISNUMBER(SEARCH(ps_search_adnowcategory,INDEX(xl_project_category[address],ROW()-1))),MAX(INDIRECT(ADDRESS(1,COLUMN())&amp;":"&amp;ADDRESS(ROW()-1,COLUMN())))+1,"")</f>
        <v/>
      </c>
      <c r="B397" s="18" t="str">
        <f ca="1">IFERROR(INDEX(xl_project_category[address],MATCH(ROW()-1,xl_search_adnowcategory[index],0)),"")</f>
        <v/>
      </c>
      <c r="C397" s="18"/>
      <c r="D397" s="18">
        <f t="shared" ca="1" si="11"/>
        <v>396</v>
      </c>
      <c r="E397" s="18" t="str">
        <f ca="1">IFERROR(INDEX(nr_ad_client_name,MATCH(ROW()-1,xl_search_adnowclientname[index],0)),"")</f>
        <v>China Resources</v>
      </c>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c r="AK397" s="18"/>
      <c r="AL397" s="18"/>
      <c r="AM397" s="18"/>
    </row>
    <row r="398" spans="1:39">
      <c r="A398" s="18" t="str">
        <f ca="1">IF(ISNUMBER(SEARCH(ps_search_adnowcategory,INDEX(xl_project_category[address],ROW()-1))),MAX(INDIRECT(ADDRESS(1,COLUMN())&amp;":"&amp;ADDRESS(ROW()-1,COLUMN())))+1,"")</f>
        <v/>
      </c>
      <c r="B398" s="18" t="str">
        <f ca="1">IFERROR(INDEX(xl_project_category[address],MATCH(ROW()-1,xl_search_adnowcategory[index],0)),"")</f>
        <v/>
      </c>
      <c r="C398" s="18"/>
      <c r="D398" s="18">
        <f t="shared" ca="1" si="11"/>
        <v>397</v>
      </c>
      <c r="E398" s="18" t="str">
        <f ca="1">IFERROR(INDEX(nr_ad_client_name,MATCH(ROW()-1,xl_search_adnowclientname[index],0)),"")</f>
        <v>China Tencent Computer Co</v>
      </c>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c r="AK398" s="18"/>
      <c r="AL398" s="18"/>
      <c r="AM398" s="18"/>
    </row>
    <row r="399" spans="1:39">
      <c r="A399" s="18" t="str">
        <f ca="1">IF(ISNUMBER(SEARCH(ps_search_adnowcategory,INDEX(xl_project_category[address],ROW()-1))),MAX(INDIRECT(ADDRESS(1,COLUMN())&amp;":"&amp;ADDRESS(ROW()-1,COLUMN())))+1,"")</f>
        <v/>
      </c>
      <c r="B399" s="18" t="str">
        <f ca="1">IFERROR(INDEX(xl_project_category[address],MATCH(ROW()-1,xl_search_adnowcategory[index],0)),"")</f>
        <v/>
      </c>
      <c r="C399" s="18"/>
      <c r="D399" s="18">
        <f t="shared" ca="1" si="11"/>
        <v>398</v>
      </c>
      <c r="E399" s="18" t="str">
        <f ca="1">IFERROR(INDEX(nr_ad_client_name,MATCH(ROW()-1,xl_search_adnowclientname[index],0)),"")</f>
        <v>Chinatrust Real Estate</v>
      </c>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c r="AK399" s="18"/>
      <c r="AL399" s="18"/>
      <c r="AM399" s="18"/>
    </row>
    <row r="400" spans="1:39">
      <c r="A400" s="18" t="str">
        <f ca="1">IF(ISNUMBER(SEARCH(ps_search_adnowcategory,INDEX(xl_project_category[address],ROW()-1))),MAX(INDIRECT(ADDRESS(1,COLUMN())&amp;":"&amp;ADDRESS(ROW()-1,COLUMN())))+1,"")</f>
        <v/>
      </c>
      <c r="B400" s="18" t="str">
        <f ca="1">IFERROR(INDEX(xl_project_category[address],MATCH(ROW()-1,xl_search_adnowcategory[index],0)),"")</f>
        <v/>
      </c>
      <c r="C400" s="18"/>
      <c r="D400" s="18">
        <f t="shared" ca="1" si="11"/>
        <v>399</v>
      </c>
      <c r="E400" s="18" t="str">
        <f ca="1">IFERROR(INDEX(nr_ad_client_name,MATCH(ROW()-1,xl_search_adnowclientname[index],0)),"")</f>
        <v>Chipita</v>
      </c>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c r="AK400" s="18"/>
      <c r="AL400" s="18"/>
      <c r="AM400" s="18"/>
    </row>
    <row r="401" spans="1:39">
      <c r="A401" s="18" t="str">
        <f ca="1">IF(ISNUMBER(SEARCH(ps_search_adnowcategory,INDEX(xl_project_category[address],ROW()-1))),MAX(INDIRECT(ADDRESS(1,COLUMN())&amp;":"&amp;ADDRESS(ROW()-1,COLUMN())))+1,"")</f>
        <v/>
      </c>
      <c r="B401" s="18" t="str">
        <f ca="1">IFERROR(INDEX(xl_project_category[address],MATCH(ROW()-1,xl_search_adnowcategory[index],0)),"")</f>
        <v/>
      </c>
      <c r="C401" s="18"/>
      <c r="D401" s="18">
        <f t="shared" ca="1" si="11"/>
        <v>400</v>
      </c>
      <c r="E401" s="18" t="str">
        <f ca="1">IFERROR(INDEX(nr_ad_client_name,MATCH(ROW()-1,xl_search_adnowclientname[index],0)),"")</f>
        <v>Chiquita</v>
      </c>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c r="AK401" s="18"/>
      <c r="AL401" s="18"/>
      <c r="AM401" s="18"/>
    </row>
    <row r="402" spans="1:39">
      <c r="A402" s="18" t="str">
        <f ca="1">IF(ISNUMBER(SEARCH(ps_search_adnowcategory,INDEX(xl_project_category[address],ROW()-1))),MAX(INDIRECT(ADDRESS(1,COLUMN())&amp;":"&amp;ADDRESS(ROW()-1,COLUMN())))+1,"")</f>
        <v/>
      </c>
      <c r="B402" s="18" t="str">
        <f ca="1">IFERROR(INDEX(xl_project_category[address],MATCH(ROW()-1,xl_search_adnowcategory[index],0)),"")</f>
        <v/>
      </c>
      <c r="C402" s="18"/>
      <c r="D402" s="18">
        <f t="shared" ca="1" si="11"/>
        <v>401</v>
      </c>
      <c r="E402" s="18" t="str">
        <f ca="1">IFERROR(INDEX(nr_ad_client_name,MATCH(ROW()-1,xl_search_adnowclientname[index],0)),"")</f>
        <v>Choice Hotel International</v>
      </c>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c r="AK402" s="18"/>
      <c r="AL402" s="18"/>
      <c r="AM402" s="18"/>
    </row>
    <row r="403" spans="1:39">
      <c r="A403" s="18" t="str">
        <f ca="1">IF(ISNUMBER(SEARCH(ps_search_adnowcategory,INDEX(xl_project_category[address],ROW()-1))),MAX(INDIRECT(ADDRESS(1,COLUMN())&amp;":"&amp;ADDRESS(ROW()-1,COLUMN())))+1,"")</f>
        <v/>
      </c>
      <c r="B403" s="18" t="str">
        <f ca="1">IFERROR(INDEX(xl_project_category[address],MATCH(ROW()-1,xl_search_adnowcategory[index],0)),"")</f>
        <v/>
      </c>
      <c r="C403" s="18"/>
      <c r="D403" s="18">
        <f t="shared" ca="1" si="11"/>
        <v>402</v>
      </c>
      <c r="E403" s="18" t="str">
        <f ca="1">IFERROR(INDEX(nr_ad_client_name,MATCH(ROW()-1,xl_search_adnowclientname[index],0)),"")</f>
        <v>Cholayil</v>
      </c>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c r="AK403" s="18"/>
      <c r="AL403" s="18"/>
      <c r="AM403" s="18"/>
    </row>
    <row r="404" spans="1:39">
      <c r="A404" s="18" t="str">
        <f ca="1">IF(ISNUMBER(SEARCH(ps_search_adnowcategory,INDEX(xl_project_category[address],ROW()-1))),MAX(INDIRECT(ADDRESS(1,COLUMN())&amp;":"&amp;ADDRESS(ROW()-1,COLUMN())))+1,"")</f>
        <v/>
      </c>
      <c r="B404" s="18" t="str">
        <f ca="1">IFERROR(INDEX(xl_project_category[address],MATCH(ROW()-1,xl_search_adnowcategory[index],0)),"")</f>
        <v/>
      </c>
      <c r="C404" s="18"/>
      <c r="D404" s="18">
        <f t="shared" ca="1" si="11"/>
        <v>403</v>
      </c>
      <c r="E404" s="18" t="str">
        <f ca="1">IFERROR(INDEX(nr_ad_client_name,MATCH(ROW()-1,xl_search_adnowclientname[index],0)),"")</f>
        <v>Christian Dior</v>
      </c>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row>
    <row r="405" spans="1:39">
      <c r="A405" s="18" t="str">
        <f ca="1">IF(ISNUMBER(SEARCH(ps_search_adnowcategory,INDEX(xl_project_category[address],ROW()-1))),MAX(INDIRECT(ADDRESS(1,COLUMN())&amp;":"&amp;ADDRESS(ROW()-1,COLUMN())))+1,"")</f>
        <v/>
      </c>
      <c r="B405" s="18" t="str">
        <f ca="1">IFERROR(INDEX(xl_project_category[address],MATCH(ROW()-1,xl_search_adnowcategory[index],0)),"")</f>
        <v/>
      </c>
      <c r="C405" s="18"/>
      <c r="D405" s="18">
        <f t="shared" ca="1" si="11"/>
        <v>404</v>
      </c>
      <c r="E405" s="18" t="str">
        <f ca="1">IFERROR(INDEX(nr_ad_client_name,MATCH(ROW()-1,xl_search_adnowclientname[index],0)),"")</f>
        <v>Chrysler</v>
      </c>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c r="AK405" s="18"/>
      <c r="AL405" s="18"/>
      <c r="AM405" s="18"/>
    </row>
    <row r="406" spans="1:39">
      <c r="A406" s="18" t="str">
        <f ca="1">IF(ISNUMBER(SEARCH(ps_search_adnowcategory,INDEX(xl_project_category[address],ROW()-1))),MAX(INDIRECT(ADDRESS(1,COLUMN())&amp;":"&amp;ADDRESS(ROW()-1,COLUMN())))+1,"")</f>
        <v/>
      </c>
      <c r="B406" s="18" t="str">
        <f ca="1">IFERROR(INDEX(xl_project_category[address],MATCH(ROW()-1,xl_search_adnowcategory[index],0)),"")</f>
        <v/>
      </c>
      <c r="C406" s="18"/>
      <c r="D406" s="18">
        <f t="shared" ca="1" si="11"/>
        <v>405</v>
      </c>
      <c r="E406" s="18" t="str">
        <f ca="1">IFERROR(INDEX(nr_ad_client_name,MATCH(ROW()-1,xl_search_adnowclientname[index],0)),"")</f>
        <v>Chumak</v>
      </c>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c r="AK406" s="18"/>
      <c r="AL406" s="18"/>
      <c r="AM406" s="18"/>
    </row>
    <row r="407" spans="1:39">
      <c r="A407" s="18" t="str">
        <f ca="1">IF(ISNUMBER(SEARCH(ps_search_adnowcategory,INDEX(xl_project_category[address],ROW()-1))),MAX(INDIRECT(ADDRESS(1,COLUMN())&amp;":"&amp;ADDRESS(ROW()-1,COLUMN())))+1,"")</f>
        <v/>
      </c>
      <c r="B407" s="18" t="str">
        <f ca="1">IFERROR(INDEX(xl_project_category[address],MATCH(ROW()-1,xl_search_adnowcategory[index],0)),"")</f>
        <v/>
      </c>
      <c r="C407" s="18"/>
      <c r="D407" s="18">
        <f t="shared" ca="1" si="11"/>
        <v>406</v>
      </c>
      <c r="E407" s="18" t="str">
        <f ca="1">IFERROR(INDEX(nr_ad_client_name,MATCH(ROW()-1,xl_search_adnowclientname[index],0)),"")</f>
        <v>Chupa Chups</v>
      </c>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c r="AK407" s="18"/>
      <c r="AL407" s="18"/>
      <c r="AM407" s="18"/>
    </row>
    <row r="408" spans="1:39">
      <c r="A408" s="18" t="str">
        <f ca="1">IF(ISNUMBER(SEARCH(ps_search_adnowcategory,INDEX(xl_project_category[address],ROW()-1))),MAX(INDIRECT(ADDRESS(1,COLUMN())&amp;":"&amp;ADDRESS(ROW()-1,COLUMN())))+1,"")</f>
        <v/>
      </c>
      <c r="B408" s="18" t="str">
        <f ca="1">IFERROR(INDEX(xl_project_category[address],MATCH(ROW()-1,xl_search_adnowcategory[index],0)),"")</f>
        <v/>
      </c>
      <c r="C408" s="18"/>
      <c r="D408" s="18">
        <f t="shared" ca="1" si="11"/>
        <v>407</v>
      </c>
      <c r="E408" s="18" t="str">
        <f ca="1">IFERROR(INDEX(nr_ad_client_name,MATCH(ROW()-1,xl_search_adnowclientname[index],0)),"")</f>
        <v>Church &amp; Dwight</v>
      </c>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c r="AK408" s="18"/>
      <c r="AL408" s="18"/>
      <c r="AM408" s="18"/>
    </row>
    <row r="409" spans="1:39">
      <c r="A409" s="18" t="str">
        <f ca="1">IF(ISNUMBER(SEARCH(ps_search_adnowcategory,INDEX(xl_project_category[address],ROW()-1))),MAX(INDIRECT(ADDRESS(1,COLUMN())&amp;":"&amp;ADDRESS(ROW()-1,COLUMN())))+1,"")</f>
        <v/>
      </c>
      <c r="B409" s="18" t="str">
        <f ca="1">IFERROR(INDEX(xl_project_category[address],MATCH(ROW()-1,xl_search_adnowcategory[index],0)),"")</f>
        <v/>
      </c>
      <c r="C409" s="18"/>
      <c r="D409" s="18">
        <f t="shared" ca="1" si="11"/>
        <v>408</v>
      </c>
      <c r="E409" s="18" t="str">
        <f ca="1">IFERROR(INDEX(nr_ad_client_name,MATCH(ROW()-1,xl_search_adnowclientname[index],0)),"")</f>
        <v>Ciba</v>
      </c>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c r="AK409" s="18"/>
      <c r="AL409" s="18"/>
      <c r="AM409" s="18"/>
    </row>
    <row r="410" spans="1:39">
      <c r="A410" s="18" t="str">
        <f ca="1">IF(ISNUMBER(SEARCH(ps_search_adnowcategory,INDEX(xl_project_category[address],ROW()-1))),MAX(INDIRECT(ADDRESS(1,COLUMN())&amp;":"&amp;ADDRESS(ROW()-1,COLUMN())))+1,"")</f>
        <v/>
      </c>
      <c r="B410" s="18" t="str">
        <f ca="1">IFERROR(INDEX(xl_project_category[address],MATCH(ROW()-1,xl_search_adnowcategory[index],0)),"")</f>
        <v/>
      </c>
      <c r="C410" s="18"/>
      <c r="D410" s="18">
        <f t="shared" ca="1" si="11"/>
        <v>409</v>
      </c>
      <c r="E410" s="18" t="str">
        <f ca="1">IFERROR(INDEX(nr_ad_client_name,MATCH(ROW()-1,xl_search_adnowclientname[index],0)),"")</f>
        <v>CIB Bank</v>
      </c>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c r="AK410" s="18"/>
      <c r="AL410" s="18"/>
      <c r="AM410" s="18"/>
    </row>
    <row r="411" spans="1:39">
      <c r="A411" s="18" t="str">
        <f ca="1">IF(ISNUMBER(SEARCH(ps_search_adnowcategory,INDEX(xl_project_category[address],ROW()-1))),MAX(INDIRECT(ADDRESS(1,COLUMN())&amp;":"&amp;ADDRESS(ROW()-1,COLUMN())))+1,"")</f>
        <v/>
      </c>
      <c r="B411" s="18" t="str">
        <f ca="1">IFERROR(INDEX(xl_project_category[address],MATCH(ROW()-1,xl_search_adnowcategory[index],0)),"")</f>
        <v/>
      </c>
      <c r="C411" s="18"/>
      <c r="D411" s="18">
        <f t="shared" ca="1" si="11"/>
        <v>410</v>
      </c>
      <c r="E411" s="18" t="str">
        <f ca="1">IFERROR(INDEX(nr_ad_client_name,MATCH(ROW()-1,xl_search_adnowclientname[index],0)),"")</f>
        <v>Cielo</v>
      </c>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row>
    <row r="412" spans="1:39">
      <c r="A412" s="18" t="str">
        <f ca="1">IF(ISNUMBER(SEARCH(ps_search_adnowcategory,INDEX(xl_project_category[address],ROW()-1))),MAX(INDIRECT(ADDRESS(1,COLUMN())&amp;":"&amp;ADDRESS(ROW()-1,COLUMN())))+1,"")</f>
        <v/>
      </c>
      <c r="B412" s="18" t="str">
        <f ca="1">IFERROR(INDEX(xl_project_category[address],MATCH(ROW()-1,xl_search_adnowcategory[index],0)),"")</f>
        <v/>
      </c>
      <c r="C412" s="18"/>
      <c r="D412" s="18">
        <f t="shared" ca="1" si="11"/>
        <v>411</v>
      </c>
      <c r="E412" s="18" t="str">
        <f ca="1">IFERROR(INDEX(nr_ad_client_name,MATCH(ROW()-1,xl_search_adnowclientname[index],0)),"")</f>
        <v>Cifrograd</v>
      </c>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c r="AK412" s="18"/>
      <c r="AL412" s="18"/>
      <c r="AM412" s="18"/>
    </row>
    <row r="413" spans="1:39">
      <c r="A413" s="18" t="str">
        <f ca="1">IF(ISNUMBER(SEARCH(ps_search_adnowcategory,INDEX(xl_project_category[address],ROW()-1))),MAX(INDIRECT(ADDRESS(1,COLUMN())&amp;":"&amp;ADDRESS(ROW()-1,COLUMN())))+1,"")</f>
        <v/>
      </c>
      <c r="B413" s="18" t="str">
        <f ca="1">IFERROR(INDEX(xl_project_category[address],MATCH(ROW()-1,xl_search_adnowcategory[index],0)),"")</f>
        <v/>
      </c>
      <c r="C413" s="18"/>
      <c r="D413" s="18">
        <f t="shared" ca="1" si="11"/>
        <v>412</v>
      </c>
      <c r="E413" s="18" t="str">
        <f ca="1">IFERROR(INDEX(nr_ad_client_name,MATCH(ROW()-1,xl_search_adnowclientname[index],0)),"")</f>
        <v>Cigna Healthcare</v>
      </c>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c r="AK413" s="18"/>
      <c r="AL413" s="18"/>
      <c r="AM413" s="18"/>
    </row>
    <row r="414" spans="1:39">
      <c r="A414" s="18" t="str">
        <f ca="1">IF(ISNUMBER(SEARCH(ps_search_adnowcategory,INDEX(xl_project_category[address],ROW()-1))),MAX(INDIRECT(ADDRESS(1,COLUMN())&amp;":"&amp;ADDRESS(ROW()-1,COLUMN())))+1,"")</f>
        <v/>
      </c>
      <c r="B414" s="18" t="str">
        <f ca="1">IFERROR(INDEX(xl_project_category[address],MATCH(ROW()-1,xl_search_adnowcategory[index],0)),"")</f>
        <v/>
      </c>
      <c r="C414" s="18"/>
      <c r="D414" s="18">
        <f t="shared" ca="1" si="11"/>
        <v>413</v>
      </c>
      <c r="E414" s="18" t="str">
        <f ca="1">IFERROR(INDEX(nr_ad_client_name,MATCH(ROW()-1,xl_search_adnowclientname[index],0)),"")</f>
        <v>Circuit City</v>
      </c>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c r="AK414" s="18"/>
      <c r="AL414" s="18"/>
      <c r="AM414" s="18"/>
    </row>
    <row r="415" spans="1:39">
      <c r="A415" s="18" t="str">
        <f ca="1">IF(ISNUMBER(SEARCH(ps_search_adnowcategory,INDEX(xl_project_category[address],ROW()-1))),MAX(INDIRECT(ADDRESS(1,COLUMN())&amp;":"&amp;ADDRESS(ROW()-1,COLUMN())))+1,"")</f>
        <v/>
      </c>
      <c r="B415" s="18" t="str">
        <f ca="1">IFERROR(INDEX(xl_project_category[address],MATCH(ROW()-1,xl_search_adnowcategory[index],0)),"")</f>
        <v/>
      </c>
      <c r="C415" s="18"/>
      <c r="D415" s="18">
        <f t="shared" ca="1" si="11"/>
        <v>414</v>
      </c>
      <c r="E415" s="18" t="str">
        <f ca="1">IFERROR(INDEX(nr_ad_client_name,MATCH(ROW()-1,xl_search_adnowclientname[index],0)),"")</f>
        <v>Citicorp Savings</v>
      </c>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c r="AK415" s="18"/>
      <c r="AL415" s="18"/>
      <c r="AM415" s="18"/>
    </row>
    <row r="416" spans="1:39">
      <c r="A416" s="18" t="str">
        <f ca="1">IF(ISNUMBER(SEARCH(ps_search_adnowcategory,INDEX(xl_project_category[address],ROW()-1))),MAX(INDIRECT(ADDRESS(1,COLUMN())&amp;":"&amp;ADDRESS(ROW()-1,COLUMN())))+1,"")</f>
        <v/>
      </c>
      <c r="B416" s="18" t="str">
        <f ca="1">IFERROR(INDEX(xl_project_category[address],MATCH(ROW()-1,xl_search_adnowcategory[index],0)),"")</f>
        <v/>
      </c>
      <c r="C416" s="18"/>
      <c r="D416" s="18">
        <f t="shared" ca="1" si="11"/>
        <v>415</v>
      </c>
      <c r="E416" s="18" t="str">
        <f ca="1">IFERROR(INDEX(nr_ad_client_name,MATCH(ROW()-1,xl_search_adnowclientname[index],0)),"")</f>
        <v>Citigroup</v>
      </c>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c r="AK416" s="18"/>
      <c r="AL416" s="18"/>
      <c r="AM416" s="18"/>
    </row>
    <row r="417" spans="1:39">
      <c r="A417" s="18" t="str">
        <f ca="1">IF(ISNUMBER(SEARCH(ps_search_adnowcategory,INDEX(xl_project_category[address],ROW()-1))),MAX(INDIRECT(ADDRESS(1,COLUMN())&amp;":"&amp;ADDRESS(ROW()-1,COLUMN())))+1,"")</f>
        <v/>
      </c>
      <c r="B417" s="18" t="str">
        <f ca="1">IFERROR(INDEX(xl_project_category[address],MATCH(ROW()-1,xl_search_adnowcategory[index],0)),"")</f>
        <v/>
      </c>
      <c r="C417" s="18"/>
      <c r="D417" s="18">
        <f t="shared" ca="1" si="11"/>
        <v>416</v>
      </c>
      <c r="E417" s="18" t="str">
        <f ca="1">IFERROR(INDEX(nr_ad_client_name,MATCH(ROW()-1,xl_search_adnowclientname[index],0)),"")</f>
        <v>CITRIC</v>
      </c>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c r="AK417" s="18"/>
      <c r="AL417" s="18"/>
      <c r="AM417" s="18"/>
    </row>
    <row r="418" spans="1:39">
      <c r="A418" s="18" t="str">
        <f ca="1">IF(ISNUMBER(SEARCH(ps_search_adnowcategory,INDEX(xl_project_category[address],ROW()-1))),MAX(INDIRECT(ADDRESS(1,COLUMN())&amp;":"&amp;ADDRESS(ROW()-1,COLUMN())))+1,"")</f>
        <v/>
      </c>
      <c r="B418" s="18" t="str">
        <f ca="1">IFERROR(INDEX(xl_project_category[address],MATCH(ROW()-1,xl_search_adnowcategory[index],0)),"")</f>
        <v/>
      </c>
      <c r="C418" s="18"/>
      <c r="D418" s="18">
        <f t="shared" ca="1" si="11"/>
        <v>417</v>
      </c>
      <c r="E418" s="18" t="str">
        <f ca="1">IFERROR(INDEX(nr_ad_client_name,MATCH(ROW()-1,xl_search_adnowclientname[index],0)),"")</f>
        <v>Citroen</v>
      </c>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row>
    <row r="419" spans="1:39">
      <c r="A419" s="18" t="str">
        <f ca="1">IF(ISNUMBER(SEARCH(ps_search_adnowcategory,INDEX(xl_project_category[address],ROW()-1))),MAX(INDIRECT(ADDRESS(1,COLUMN())&amp;":"&amp;ADDRESS(ROW()-1,COLUMN())))+1,"")</f>
        <v/>
      </c>
      <c r="B419" s="18" t="str">
        <f ca="1">IFERROR(INDEX(xl_project_category[address],MATCH(ROW()-1,xl_search_adnowcategory[index],0)),"")</f>
        <v/>
      </c>
      <c r="C419" s="18"/>
      <c r="D419" s="18">
        <f t="shared" ca="1" si="11"/>
        <v>418</v>
      </c>
      <c r="E419" s="18" t="str">
        <f ca="1">IFERROR(INDEX(nr_ad_client_name,MATCH(ROW()-1,xl_search_adnowclientname[index],0)),"")</f>
        <v>CJ Korea</v>
      </c>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c r="AK419" s="18"/>
      <c r="AL419" s="18"/>
      <c r="AM419" s="18"/>
    </row>
    <row r="420" spans="1:39">
      <c r="A420" s="18" t="str">
        <f ca="1">IF(ISNUMBER(SEARCH(ps_search_adnowcategory,INDEX(xl_project_category[address],ROW()-1))),MAX(INDIRECT(ADDRESS(1,COLUMN())&amp;":"&amp;ADDRESS(ROW()-1,COLUMN())))+1,"")</f>
        <v/>
      </c>
      <c r="B420" s="18" t="str">
        <f ca="1">IFERROR(INDEX(xl_project_category[address],MATCH(ROW()-1,xl_search_adnowcategory[index],0)),"")</f>
        <v/>
      </c>
      <c r="C420" s="18"/>
      <c r="D420" s="18">
        <f t="shared" ca="1" si="11"/>
        <v>419</v>
      </c>
      <c r="E420" s="18" t="str">
        <f ca="1">IFERROR(INDEX(nr_ad_client_name,MATCH(ROW()-1,xl_search_adnowclientname[index],0)),"")</f>
        <v>CJ Lion</v>
      </c>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c r="AK420" s="18"/>
      <c r="AL420" s="18"/>
      <c r="AM420" s="18"/>
    </row>
    <row r="421" spans="1:39">
      <c r="A421" s="18" t="str">
        <f ca="1">IF(ISNUMBER(SEARCH(ps_search_adnowcategory,INDEX(xl_project_category[address],ROW()-1))),MAX(INDIRECT(ADDRESS(1,COLUMN())&amp;":"&amp;ADDRESS(ROW()-1,COLUMN())))+1,"")</f>
        <v/>
      </c>
      <c r="B421" s="18" t="str">
        <f ca="1">IFERROR(INDEX(xl_project_category[address],MATCH(ROW()-1,xl_search_adnowcategory[index],0)),"")</f>
        <v/>
      </c>
      <c r="C421" s="18"/>
      <c r="D421" s="18">
        <f t="shared" ca="1" si="11"/>
        <v>420</v>
      </c>
      <c r="E421" s="18" t="str">
        <f ca="1">IFERROR(INDEX(nr_ad_client_name,MATCH(ROW()-1,xl_search_adnowclientname[index],0)),"")</f>
        <v>Claire Fisher Cosmetics</v>
      </c>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row>
    <row r="422" spans="1:39">
      <c r="A422" s="18" t="str">
        <f ca="1">IF(ISNUMBER(SEARCH(ps_search_adnowcategory,INDEX(xl_project_category[address],ROW()-1))),MAX(INDIRECT(ADDRESS(1,COLUMN())&amp;":"&amp;ADDRESS(ROW()-1,COLUMN())))+1,"")</f>
        <v/>
      </c>
      <c r="B422" s="18" t="str">
        <f ca="1">IFERROR(INDEX(xl_project_category[address],MATCH(ROW()-1,xl_search_adnowcategory[index],0)),"")</f>
        <v/>
      </c>
      <c r="C422" s="18"/>
      <c r="D422" s="18">
        <f t="shared" ca="1" si="11"/>
        <v>421</v>
      </c>
      <c r="E422" s="18" t="str">
        <f ca="1">IFERROR(INDEX(nr_ad_client_name,MATCH(ROW()-1,xl_search_adnowclientname[index],0)),"")</f>
        <v>Clairol</v>
      </c>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c r="AK422" s="18"/>
      <c r="AL422" s="18"/>
      <c r="AM422" s="18"/>
    </row>
    <row r="423" spans="1:39">
      <c r="A423" s="18" t="str">
        <f ca="1">IF(ISNUMBER(SEARCH(ps_search_adnowcategory,INDEX(xl_project_category[address],ROW()-1))),MAX(INDIRECT(ADDRESS(1,COLUMN())&amp;":"&amp;ADDRESS(ROW()-1,COLUMN())))+1,"")</f>
        <v/>
      </c>
      <c r="B423" s="18" t="str">
        <f ca="1">IFERROR(INDEX(xl_project_category[address],MATCH(ROW()-1,xl_search_adnowcategory[index],0)),"")</f>
        <v/>
      </c>
      <c r="C423" s="18"/>
      <c r="D423" s="18">
        <f t="shared" ca="1" si="11"/>
        <v>422</v>
      </c>
      <c r="E423" s="18" t="str">
        <f ca="1">IFERROR(INDEX(nr_ad_client_name,MATCH(ROW()-1,xl_search_adnowclientname[index],0)),"")</f>
        <v>Clarica</v>
      </c>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c r="AK423" s="18"/>
      <c r="AL423" s="18"/>
      <c r="AM423" s="18"/>
    </row>
    <row r="424" spans="1:39">
      <c r="A424" s="18" t="str">
        <f ca="1">IF(ISNUMBER(SEARCH(ps_search_adnowcategory,INDEX(xl_project_category[address],ROW()-1))),MAX(INDIRECT(ADDRESS(1,COLUMN())&amp;":"&amp;ADDRESS(ROW()-1,COLUMN())))+1,"")</f>
        <v/>
      </c>
      <c r="B424" s="18" t="str">
        <f ca="1">IFERROR(INDEX(xl_project_category[address],MATCH(ROW()-1,xl_search_adnowcategory[index],0)),"")</f>
        <v/>
      </c>
      <c r="C424" s="18"/>
      <c r="D424" s="18">
        <f t="shared" ca="1" si="11"/>
        <v>423</v>
      </c>
      <c r="E424" s="18" t="str">
        <f ca="1">IFERROR(INDEX(nr_ad_client_name,MATCH(ROW()-1,xl_search_adnowclientname[index],0)),"")</f>
        <v>Claro</v>
      </c>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c r="AK424" s="18"/>
      <c r="AL424" s="18"/>
      <c r="AM424" s="18"/>
    </row>
    <row r="425" spans="1:39">
      <c r="A425" s="18" t="str">
        <f ca="1">IF(ISNUMBER(SEARCH(ps_search_adnowcategory,INDEX(xl_project_category[address],ROW()-1))),MAX(INDIRECT(ADDRESS(1,COLUMN())&amp;":"&amp;ADDRESS(ROW()-1,COLUMN())))+1,"")</f>
        <v/>
      </c>
      <c r="B425" s="18" t="str">
        <f ca="1">IFERROR(INDEX(xl_project_category[address],MATCH(ROW()-1,xl_search_adnowcategory[index],0)),"")</f>
        <v/>
      </c>
      <c r="C425" s="18"/>
      <c r="D425" s="18">
        <f t="shared" ca="1" si="11"/>
        <v>424</v>
      </c>
      <c r="E425" s="18" t="str">
        <f ca="1">IFERROR(INDEX(nr_ad_client_name,MATCH(ROW()-1,xl_search_adnowclientname[index],0)),"")</f>
        <v>Classified Ventures</v>
      </c>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row>
    <row r="426" spans="1:39">
      <c r="A426" s="18" t="str">
        <f ca="1">IF(ISNUMBER(SEARCH(ps_search_adnowcategory,INDEX(xl_project_category[address],ROW()-1))),MAX(INDIRECT(ADDRESS(1,COLUMN())&amp;":"&amp;ADDRESS(ROW()-1,COLUMN())))+1,"")</f>
        <v/>
      </c>
      <c r="B426" s="18" t="str">
        <f ca="1">IFERROR(INDEX(xl_project_category[address],MATCH(ROW()-1,xl_search_adnowcategory[index],0)),"")</f>
        <v/>
      </c>
      <c r="C426" s="18"/>
      <c r="D426" s="18">
        <f t="shared" ca="1" si="11"/>
        <v>425</v>
      </c>
      <c r="E426" s="18" t="str">
        <f ca="1">IFERROR(INDEX(nr_ad_client_name,MATCH(ROW()-1,xl_search_adnowclientname[index],0)),"")</f>
        <v>Clearasil</v>
      </c>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c r="AK426" s="18"/>
      <c r="AL426" s="18"/>
      <c r="AM426" s="18"/>
    </row>
    <row r="427" spans="1:39">
      <c r="A427" s="18" t="str">
        <f ca="1">IF(ISNUMBER(SEARCH(ps_search_adnowcategory,INDEX(xl_project_category[address],ROW()-1))),MAX(INDIRECT(ADDRESS(1,COLUMN())&amp;":"&amp;ADDRESS(ROW()-1,COLUMN())))+1,"")</f>
        <v/>
      </c>
      <c r="B427" s="18" t="str">
        <f ca="1">IFERROR(INDEX(xl_project_category[address],MATCH(ROW()-1,xl_search_adnowcategory[index],0)),"")</f>
        <v/>
      </c>
      <c r="C427" s="18"/>
      <c r="D427" s="18">
        <f t="shared" ca="1" si="11"/>
        <v>426</v>
      </c>
      <c r="E427" s="18" t="str">
        <f ca="1">IFERROR(INDEX(nr_ad_client_name,MATCH(ROW()-1,xl_search_adnowclientname[index],0)),"")</f>
        <v>Clearwire</v>
      </c>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c r="AK427" s="18"/>
      <c r="AL427" s="18"/>
      <c r="AM427" s="18"/>
    </row>
    <row r="428" spans="1:39">
      <c r="A428" s="18" t="str">
        <f ca="1">IF(ISNUMBER(SEARCH(ps_search_adnowcategory,INDEX(xl_project_category[address],ROW()-1))),MAX(INDIRECT(ADDRESS(1,COLUMN())&amp;":"&amp;ADDRESS(ROW()-1,COLUMN())))+1,"")</f>
        <v/>
      </c>
      <c r="B428" s="18" t="str">
        <f ca="1">IFERROR(INDEX(xl_project_category[address],MATCH(ROW()-1,xl_search_adnowcategory[index],0)),"")</f>
        <v/>
      </c>
      <c r="C428" s="18"/>
      <c r="D428" s="18">
        <f t="shared" ca="1" si="11"/>
        <v>427</v>
      </c>
      <c r="E428" s="18" t="str">
        <f ca="1">IFERROR(INDEX(nr_ad_client_name,MATCH(ROW()-1,xl_search_adnowclientname[index],0)),"")</f>
        <v>Clerical Medical</v>
      </c>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row>
    <row r="429" spans="1:39">
      <c r="A429" s="18" t="str">
        <f ca="1">IF(ISNUMBER(SEARCH(ps_search_adnowcategory,INDEX(xl_project_category[address],ROW()-1))),MAX(INDIRECT(ADDRESS(1,COLUMN())&amp;":"&amp;ADDRESS(ROW()-1,COLUMN())))+1,"")</f>
        <v/>
      </c>
      <c r="B429" s="18" t="str">
        <f ca="1">IFERROR(INDEX(xl_project_category[address],MATCH(ROW()-1,xl_search_adnowcategory[index],0)),"")</f>
        <v/>
      </c>
      <c r="C429" s="18"/>
      <c r="D429" s="18">
        <f t="shared" ca="1" si="11"/>
        <v>428</v>
      </c>
      <c r="E429" s="18" t="str">
        <f ca="1">IFERROR(INDEX(nr_ad_client_name,MATCH(ROW()-1,xl_search_adnowclientname[index],0)),"")</f>
        <v>Clix</v>
      </c>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c r="AK429" s="18"/>
      <c r="AL429" s="18"/>
      <c r="AM429" s="18"/>
    </row>
    <row r="430" spans="1:39">
      <c r="A430" s="18" t="str">
        <f ca="1">IF(ISNUMBER(SEARCH(ps_search_adnowcategory,INDEX(xl_project_category[address],ROW()-1))),MAX(INDIRECT(ADDRESS(1,COLUMN())&amp;":"&amp;ADDRESS(ROW()-1,COLUMN())))+1,"")</f>
        <v/>
      </c>
      <c r="B430" s="18" t="str">
        <f ca="1">IFERROR(INDEX(xl_project_category[address],MATCH(ROW()-1,xl_search_adnowcategory[index],0)),"")</f>
        <v/>
      </c>
      <c r="C430" s="18"/>
      <c r="D430" s="18">
        <f t="shared" ca="1" si="11"/>
        <v>429</v>
      </c>
      <c r="E430" s="18" t="str">
        <f ca="1">IFERROR(INDEX(nr_ad_client_name,MATCH(ROW()-1,xl_search_adnowclientname[index],0)),"")</f>
        <v>Clockwork</v>
      </c>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c r="AK430" s="18"/>
      <c r="AL430" s="18"/>
      <c r="AM430" s="18"/>
    </row>
    <row r="431" spans="1:39">
      <c r="A431" s="18" t="str">
        <f ca="1">IF(ISNUMBER(SEARCH(ps_search_adnowcategory,INDEX(xl_project_category[address],ROW()-1))),MAX(INDIRECT(ADDRESS(1,COLUMN())&amp;":"&amp;ADDRESS(ROW()-1,COLUMN())))+1,"")</f>
        <v/>
      </c>
      <c r="B431" s="18" t="str">
        <f ca="1">IFERROR(INDEX(xl_project_category[address],MATCH(ROW()-1,xl_search_adnowcategory[index],0)),"")</f>
        <v/>
      </c>
      <c r="C431" s="18"/>
      <c r="D431" s="18">
        <f t="shared" ca="1" si="11"/>
        <v>430</v>
      </c>
      <c r="E431" s="18" t="str">
        <f ca="1">IFERROR(INDEX(nr_ad_client_name,MATCH(ROW()-1,xl_search_adnowclientname[index],0)),"")</f>
        <v>Clock Work Reklamebureau</v>
      </c>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c r="AK431" s="18"/>
      <c r="AL431" s="18"/>
      <c r="AM431" s="18"/>
    </row>
    <row r="432" spans="1:39">
      <c r="A432" s="18" t="str">
        <f ca="1">IF(ISNUMBER(SEARCH(ps_search_adnowcategory,INDEX(xl_project_category[address],ROW()-1))),MAX(INDIRECT(ADDRESS(1,COLUMN())&amp;":"&amp;ADDRESS(ROW()-1,COLUMN())))+1,"")</f>
        <v/>
      </c>
      <c r="B432" s="18" t="str">
        <f ca="1">IFERROR(INDEX(xl_project_category[address],MATCH(ROW()-1,xl_search_adnowcategory[index],0)),"")</f>
        <v/>
      </c>
      <c r="C432" s="18"/>
      <c r="D432" s="18">
        <f t="shared" ca="1" si="11"/>
        <v>431</v>
      </c>
      <c r="E432" s="18" t="str">
        <f ca="1">IFERROR(INDEX(nr_ad_client_name,MATCH(ROW()-1,xl_search_adnowclientname[index],0)),"")</f>
        <v>Clover</v>
      </c>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row>
    <row r="433" spans="1:39">
      <c r="A433" s="18" t="str">
        <f ca="1">IF(ISNUMBER(SEARCH(ps_search_adnowcategory,INDEX(xl_project_category[address],ROW()-1))),MAX(INDIRECT(ADDRESS(1,COLUMN())&amp;":"&amp;ADDRESS(ROW()-1,COLUMN())))+1,"")</f>
        <v/>
      </c>
      <c r="B433" s="18" t="str">
        <f ca="1">IFERROR(INDEX(xl_project_category[address],MATCH(ROW()-1,xl_search_adnowcategory[index],0)),"")</f>
        <v/>
      </c>
      <c r="C433" s="18"/>
      <c r="D433" s="18">
        <f t="shared" ca="1" si="11"/>
        <v>432</v>
      </c>
      <c r="E433" s="18" t="str">
        <f ca="1">IFERROR(INDEX(nr_ad_client_name,MATCH(ROW()-1,xl_search_adnowclientname[index],0)),"")</f>
        <v>Clover Leaf Seafoods L.P.</v>
      </c>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c r="AK433" s="18"/>
      <c r="AL433" s="18"/>
      <c r="AM433" s="18"/>
    </row>
    <row r="434" spans="1:39">
      <c r="A434" s="18" t="str">
        <f ca="1">IF(ISNUMBER(SEARCH(ps_search_adnowcategory,INDEX(xl_project_category[address],ROW()-1))),MAX(INDIRECT(ADDRESS(1,COLUMN())&amp;":"&amp;ADDRESS(ROW()-1,COLUMN())))+1,"")</f>
        <v/>
      </c>
      <c r="B434" s="18" t="str">
        <f ca="1">IFERROR(INDEX(xl_project_category[address],MATCH(ROW()-1,xl_search_adnowcategory[index],0)),"")</f>
        <v/>
      </c>
      <c r="C434" s="18"/>
      <c r="D434" s="18">
        <f t="shared" ca="1" si="11"/>
        <v>433</v>
      </c>
      <c r="E434" s="18" t="str">
        <f ca="1">IFERROR(INDEX(nr_ad_client_name,MATCH(ROW()-1,xl_search_adnowclientname[index],0)),"")</f>
        <v>CMPC</v>
      </c>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c r="AK434" s="18"/>
      <c r="AL434" s="18"/>
      <c r="AM434" s="18"/>
    </row>
    <row r="435" spans="1:39">
      <c r="A435" s="18" t="str">
        <f ca="1">IF(ISNUMBER(SEARCH(ps_search_adnowcategory,INDEX(xl_project_category[address],ROW()-1))),MAX(INDIRECT(ADDRESS(1,COLUMN())&amp;":"&amp;ADDRESS(ROW()-1,COLUMN())))+1,"")</f>
        <v/>
      </c>
      <c r="B435" s="18" t="str">
        <f ca="1">IFERROR(INDEX(xl_project_category[address],MATCH(ROW()-1,xl_search_adnowcategory[index],0)),"")</f>
        <v/>
      </c>
      <c r="C435" s="18"/>
      <c r="D435" s="18">
        <f t="shared" ca="1" si="11"/>
        <v>434</v>
      </c>
      <c r="E435" s="18" t="str">
        <f ca="1">IFERROR(INDEX(nr_ad_client_name,MATCH(ROW()-1,xl_search_adnowclientname[index],0)),"")</f>
        <v>CMR</v>
      </c>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c r="AK435" s="18"/>
      <c r="AL435" s="18"/>
      <c r="AM435" s="18"/>
    </row>
    <row r="436" spans="1:39">
      <c r="A436" s="18" t="str">
        <f ca="1">IF(ISNUMBER(SEARCH(ps_search_adnowcategory,INDEX(xl_project_category[address],ROW()-1))),MAX(INDIRECT(ADDRESS(1,COLUMN())&amp;":"&amp;ADDRESS(ROW()-1,COLUMN())))+1,"")</f>
        <v/>
      </c>
      <c r="B436" s="18" t="str">
        <f ca="1">IFERROR(INDEX(xl_project_category[address],MATCH(ROW()-1,xl_search_adnowcategory[index],0)),"")</f>
        <v/>
      </c>
      <c r="C436" s="18"/>
      <c r="D436" s="18">
        <f t="shared" ca="1" si="11"/>
        <v>435</v>
      </c>
      <c r="E436" s="18" t="str">
        <f ca="1">IFERROR(INDEX(nr_ad_client_name,MATCH(ROW()-1,xl_search_adnowclientname[index],0)),"")</f>
        <v>Cobra Beer Ltd</v>
      </c>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c r="AK436" s="18"/>
      <c r="AL436" s="18"/>
      <c r="AM436" s="18"/>
    </row>
    <row r="437" spans="1:39">
      <c r="A437" s="18" t="str">
        <f ca="1">IF(ISNUMBER(SEARCH(ps_search_adnowcategory,INDEX(xl_project_category[address],ROW()-1))),MAX(INDIRECT(ADDRESS(1,COLUMN())&amp;":"&amp;ADDRESS(ROW()-1,COLUMN())))+1,"")</f>
        <v/>
      </c>
      <c r="B437" s="18" t="str">
        <f ca="1">IFERROR(INDEX(xl_project_category[address],MATCH(ROW()-1,xl_search_adnowcategory[index],0)),"")</f>
        <v/>
      </c>
      <c r="C437" s="18"/>
      <c r="D437" s="18">
        <f t="shared" ca="1" si="11"/>
        <v>436</v>
      </c>
      <c r="E437" s="18" t="str">
        <f ca="1">IFERROR(INDEX(nr_ad_client_name,MATCH(ROW()-1,xl_search_adnowclientname[index],0)),"")</f>
        <v>Coca Cola Company</v>
      </c>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c r="AK437" s="18"/>
      <c r="AL437" s="18"/>
      <c r="AM437" s="18"/>
    </row>
    <row r="438" spans="1:39">
      <c r="A438" s="18" t="str">
        <f ca="1">IF(ISNUMBER(SEARCH(ps_search_adnowcategory,INDEX(xl_project_category[address],ROW()-1))),MAX(INDIRECT(ADDRESS(1,COLUMN())&amp;":"&amp;ADDRESS(ROW()-1,COLUMN())))+1,"")</f>
        <v/>
      </c>
      <c r="B438" s="18" t="str">
        <f ca="1">IFERROR(INDEX(xl_project_category[address],MATCH(ROW()-1,xl_search_adnowcategory[index],0)),"")</f>
        <v/>
      </c>
      <c r="C438" s="18"/>
      <c r="D438" s="18">
        <f t="shared" ca="1" si="11"/>
        <v>437</v>
      </c>
      <c r="E438" s="18" t="str">
        <f ca="1">IFERROR(INDEX(nr_ad_client_name,MATCH(ROW()-1,xl_search_adnowclientname[index],0)),"")</f>
        <v>Coca Cola Enterprises</v>
      </c>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c r="AK438" s="18"/>
      <c r="AL438" s="18"/>
      <c r="AM438" s="18"/>
    </row>
    <row r="439" spans="1:39">
      <c r="A439" s="18" t="str">
        <f ca="1">IF(ISNUMBER(SEARCH(ps_search_adnowcategory,INDEX(xl_project_category[address],ROW()-1))),MAX(INDIRECT(ADDRESS(1,COLUMN())&amp;":"&amp;ADDRESS(ROW()-1,COLUMN())))+1,"")</f>
        <v/>
      </c>
      <c r="B439" s="18" t="str">
        <f ca="1">IFERROR(INDEX(xl_project_category[address],MATCH(ROW()-1,xl_search_adnowcategory[index],0)),"")</f>
        <v/>
      </c>
      <c r="C439" s="18"/>
      <c r="D439" s="18">
        <f t="shared" ca="1" si="11"/>
        <v>438</v>
      </c>
      <c r="E439" s="18" t="str">
        <f ca="1">IFERROR(INDEX(nr_ad_client_name,MATCH(ROW()-1,xl_search_adnowclientname[index],0)),"")</f>
        <v>Coca – Cola HBC Greece</v>
      </c>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c r="AK439" s="18"/>
      <c r="AL439" s="18"/>
      <c r="AM439" s="18"/>
    </row>
    <row r="440" spans="1:39">
      <c r="A440" s="18" t="str">
        <f ca="1">IF(ISNUMBER(SEARCH(ps_search_adnowcategory,INDEX(xl_project_category[address],ROW()-1))),MAX(INDIRECT(ADDRESS(1,COLUMN())&amp;":"&amp;ADDRESS(ROW()-1,COLUMN())))+1,"")</f>
        <v/>
      </c>
      <c r="B440" s="18" t="str">
        <f ca="1">IFERROR(INDEX(xl_project_category[address],MATCH(ROW()-1,xl_search_adnowcategory[index],0)),"")</f>
        <v/>
      </c>
      <c r="C440" s="18"/>
      <c r="D440" s="18">
        <f t="shared" ca="1" si="11"/>
        <v>439</v>
      </c>
      <c r="E440" s="18" t="str">
        <f ca="1">IFERROR(INDEX(nr_ad_client_name,MATCH(ROW()-1,xl_search_adnowclientname[index],0)),"")</f>
        <v>Cocio</v>
      </c>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c r="AK440" s="18"/>
      <c r="AL440" s="18"/>
      <c r="AM440" s="18"/>
    </row>
    <row r="441" spans="1:39">
      <c r="A441" s="18" t="str">
        <f ca="1">IF(ISNUMBER(SEARCH(ps_search_adnowcategory,INDEX(xl_project_category[address],ROW()-1))),MAX(INDIRECT(ADDRESS(1,COLUMN())&amp;":"&amp;ADDRESS(ROW()-1,COLUMN())))+1,"")</f>
        <v/>
      </c>
      <c r="B441" s="18" t="str">
        <f ca="1">IFERROR(INDEX(xl_project_category[address],MATCH(ROW()-1,xl_search_adnowcategory[index],0)),"")</f>
        <v/>
      </c>
      <c r="C441" s="18"/>
      <c r="D441" s="18">
        <f t="shared" ca="1" si="11"/>
        <v>440</v>
      </c>
      <c r="E441" s="18" t="str">
        <f ca="1">IFERROR(INDEX(nr_ad_client_name,MATCH(ROW()-1,xl_search_adnowclientname[index],0)),"")</f>
        <v>COFCO Group</v>
      </c>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c r="AK441" s="18"/>
      <c r="AL441" s="18"/>
      <c r="AM441" s="18"/>
    </row>
    <row r="442" spans="1:39">
      <c r="A442" s="18" t="str">
        <f ca="1">IF(ISNUMBER(SEARCH(ps_search_adnowcategory,INDEX(xl_project_category[address],ROW()-1))),MAX(INDIRECT(ADDRESS(1,COLUMN())&amp;":"&amp;ADDRESS(ROW()-1,COLUMN())))+1,"")</f>
        <v/>
      </c>
      <c r="B442" s="18" t="str">
        <f ca="1">IFERROR(INDEX(xl_project_category[address],MATCH(ROW()-1,xl_search_adnowcategory[index],0)),"")</f>
        <v/>
      </c>
      <c r="C442" s="18"/>
      <c r="D442" s="18">
        <f t="shared" ca="1" si="11"/>
        <v>441</v>
      </c>
      <c r="E442" s="18" t="str">
        <f ca="1">IFERROR(INDEX(nr_ad_client_name,MATCH(ROW()-1,xl_search_adnowclientname[index],0)),"")</f>
        <v>Cofidis</v>
      </c>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c r="AK442" s="18"/>
      <c r="AL442" s="18"/>
      <c r="AM442" s="18"/>
    </row>
    <row r="443" spans="1:39">
      <c r="A443" s="18" t="str">
        <f ca="1">IF(ISNUMBER(SEARCH(ps_search_adnowcategory,INDEX(xl_project_category[address],ROW()-1))),MAX(INDIRECT(ADDRESS(1,COLUMN())&amp;":"&amp;ADDRESS(ROW()-1,COLUMN())))+1,"")</f>
        <v/>
      </c>
      <c r="B443" s="18" t="str">
        <f ca="1">IFERROR(INDEX(xl_project_category[address],MATCH(ROW()-1,xl_search_adnowcategory[index],0)),"")</f>
        <v/>
      </c>
      <c r="C443" s="18"/>
      <c r="D443" s="18">
        <f t="shared" ca="1" si="11"/>
        <v>442</v>
      </c>
      <c r="E443" s="18" t="str">
        <f ca="1">IFERROR(INDEX(nr_ad_client_name,MATCH(ROW()-1,xl_search_adnowclientname[index],0)),"")</f>
        <v>Cofresco</v>
      </c>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c r="AK443" s="18"/>
      <c r="AL443" s="18"/>
      <c r="AM443" s="18"/>
    </row>
    <row r="444" spans="1:39">
      <c r="A444" s="18" t="str">
        <f ca="1">IF(ISNUMBER(SEARCH(ps_search_adnowcategory,INDEX(xl_project_category[address],ROW()-1))),MAX(INDIRECT(ADDRESS(1,COLUMN())&amp;":"&amp;ADDRESS(ROW()-1,COLUMN())))+1,"")</f>
        <v/>
      </c>
      <c r="B444" s="18" t="str">
        <f ca="1">IFERROR(INDEX(xl_project_category[address],MATCH(ROW()-1,xl_search_adnowcategory[index],0)),"")</f>
        <v/>
      </c>
      <c r="C444" s="18"/>
      <c r="D444" s="18">
        <f t="shared" ca="1" si="11"/>
        <v>443</v>
      </c>
      <c r="E444" s="18" t="str">
        <f ca="1">IFERROR(INDEX(nr_ad_client_name,MATCH(ROW()-1,xl_search_adnowclientname[index],0)),"")</f>
        <v>Cogsal</v>
      </c>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c r="AK444" s="18"/>
      <c r="AL444" s="18"/>
      <c r="AM444" s="18"/>
    </row>
    <row r="445" spans="1:39">
      <c r="A445" s="18" t="str">
        <f ca="1">IF(ISNUMBER(SEARCH(ps_search_adnowcategory,INDEX(xl_project_category[address],ROW()-1))),MAX(INDIRECT(ADDRESS(1,COLUMN())&amp;":"&amp;ADDRESS(ROW()-1,COLUMN())))+1,"")</f>
        <v/>
      </c>
      <c r="B445" s="18" t="str">
        <f ca="1">IFERROR(INDEX(xl_project_category[address],MATCH(ROW()-1,xl_search_adnowcategory[index],0)),"")</f>
        <v/>
      </c>
      <c r="C445" s="18"/>
      <c r="D445" s="18">
        <f t="shared" ca="1" si="11"/>
        <v>444</v>
      </c>
      <c r="E445" s="18" t="str">
        <f ca="1">IFERROR(INDEX(nr_ad_client_name,MATCH(ROW()-1,xl_search_adnowclientname[index],0)),"")</f>
        <v>Colanta</v>
      </c>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c r="AK445" s="18"/>
      <c r="AL445" s="18"/>
      <c r="AM445" s="18"/>
    </row>
    <row r="446" spans="1:39">
      <c r="A446" s="18" t="str">
        <f ca="1">IF(ISNUMBER(SEARCH(ps_search_adnowcategory,INDEX(xl_project_category[address],ROW()-1))),MAX(INDIRECT(ADDRESS(1,COLUMN())&amp;":"&amp;ADDRESS(ROW()-1,COLUMN())))+1,"")</f>
        <v/>
      </c>
      <c r="B446" s="18" t="str">
        <f ca="1">IFERROR(INDEX(xl_project_category[address],MATCH(ROW()-1,xl_search_adnowcategory[index],0)),"")</f>
        <v/>
      </c>
      <c r="C446" s="18"/>
      <c r="D446" s="18">
        <f t="shared" ca="1" si="11"/>
        <v>445</v>
      </c>
      <c r="E446" s="18" t="str">
        <f ca="1">IFERROR(INDEX(nr_ad_client_name,MATCH(ROW()-1,xl_search_adnowclientname[index],0)),"")</f>
        <v>Coles</v>
      </c>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c r="AK446" s="18"/>
      <c r="AL446" s="18"/>
      <c r="AM446" s="18"/>
    </row>
    <row r="447" spans="1:39">
      <c r="A447" s="18" t="str">
        <f ca="1">IF(ISNUMBER(SEARCH(ps_search_adnowcategory,INDEX(xl_project_category[address],ROW()-1))),MAX(INDIRECT(ADDRESS(1,COLUMN())&amp;":"&amp;ADDRESS(ROW()-1,COLUMN())))+1,"")</f>
        <v/>
      </c>
      <c r="B447" s="18" t="str">
        <f ca="1">IFERROR(INDEX(xl_project_category[address],MATCH(ROW()-1,xl_search_adnowcategory[index],0)),"")</f>
        <v/>
      </c>
      <c r="C447" s="18"/>
      <c r="D447" s="18">
        <f t="shared" ca="1" si="11"/>
        <v>446</v>
      </c>
      <c r="E447" s="18" t="str">
        <f ca="1">IFERROR(INDEX(nr_ad_client_name,MATCH(ROW()-1,xl_search_adnowclientname[index],0)),"")</f>
        <v>Colgate Palmolive</v>
      </c>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c r="AK447" s="18"/>
      <c r="AL447" s="18"/>
      <c r="AM447" s="18"/>
    </row>
    <row r="448" spans="1:39">
      <c r="A448" s="18" t="str">
        <f ca="1">IF(ISNUMBER(SEARCH(ps_search_adnowcategory,INDEX(xl_project_category[address],ROW()-1))),MAX(INDIRECT(ADDRESS(1,COLUMN())&amp;":"&amp;ADDRESS(ROW()-1,COLUMN())))+1,"")</f>
        <v/>
      </c>
      <c r="B448" s="18" t="str">
        <f ca="1">IFERROR(INDEX(xl_project_category[address],MATCH(ROW()-1,xl_search_adnowcategory[index],0)),"")</f>
        <v/>
      </c>
      <c r="C448" s="18"/>
      <c r="D448" s="18">
        <f t="shared" ca="1" si="11"/>
        <v>447</v>
      </c>
      <c r="E448" s="18" t="str">
        <f ca="1">IFERROR(INDEX(nr_ad_client_name,MATCH(ROW()-1,xl_search_adnowclientname[index],0)),"")</f>
        <v>Collins Food</v>
      </c>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c r="AK448" s="18"/>
      <c r="AL448" s="18"/>
      <c r="AM448" s="18"/>
    </row>
    <row r="449" spans="1:39">
      <c r="A449" s="18" t="str">
        <f ca="1">IF(ISNUMBER(SEARCH(ps_search_adnowcategory,INDEX(xl_project_category[address],ROW()-1))),MAX(INDIRECT(ADDRESS(1,COLUMN())&amp;":"&amp;ADDRESS(ROW()-1,COLUMN())))+1,"")</f>
        <v/>
      </c>
      <c r="B449" s="18" t="str">
        <f ca="1">IFERROR(INDEX(xl_project_category[address],MATCH(ROW()-1,xl_search_adnowcategory[index],0)),"")</f>
        <v/>
      </c>
      <c r="C449" s="18"/>
      <c r="D449" s="18">
        <f t="shared" ca="1" si="11"/>
        <v>448</v>
      </c>
      <c r="E449" s="18" t="str">
        <f ca="1">IFERROR(INDEX(nr_ad_client_name,MATCH(ROW()-1,xl_search_adnowclientname[index],0)),"")</f>
        <v>Colombia Movil S.A. E.S.P - Tigo</v>
      </c>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c r="AK449" s="18"/>
      <c r="AL449" s="18"/>
      <c r="AM449" s="18"/>
    </row>
    <row r="450" spans="1:39">
      <c r="A450" s="18" t="str">
        <f ca="1">IF(ISNUMBER(SEARCH(ps_search_adnowcategory,INDEX(xl_project_category[address],ROW()-1))),MAX(INDIRECT(ADDRESS(1,COLUMN())&amp;":"&amp;ADDRESS(ROW()-1,COLUMN())))+1,"")</f>
        <v/>
      </c>
      <c r="B450" s="18" t="str">
        <f ca="1">IFERROR(INDEX(xl_project_category[address],MATCH(ROW()-1,xl_search_adnowcategory[index],0)),"")</f>
        <v/>
      </c>
      <c r="C450" s="18"/>
      <c r="D450" s="18">
        <f t="shared" ref="D450:D513" ca="1" si="12">IF(ISNUMBER(SEARCH(ps_search_adnowclientname,INDEX(nr_ad_client_name,ROW()-1))),MAX(INDIRECT(ADDRESS(1,COLUMN())&amp;":"&amp;ADDRESS(ROW()-1,COLUMN())))+1,"")</f>
        <v>449</v>
      </c>
      <c r="E450" s="18" t="str">
        <f ca="1">IFERROR(INDEX(nr_ad_client_name,MATCH(ROW()-1,xl_search_adnowclientname[index],0)),"")</f>
        <v>Colombina</v>
      </c>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c r="AK450" s="18"/>
      <c r="AL450" s="18"/>
      <c r="AM450" s="18"/>
    </row>
    <row r="451" spans="1:39">
      <c r="A451" s="18" t="str">
        <f ca="1">IF(ISNUMBER(SEARCH(ps_search_adnowcategory,INDEX(xl_project_category[address],ROW()-1))),MAX(INDIRECT(ADDRESS(1,COLUMN())&amp;":"&amp;ADDRESS(ROW()-1,COLUMN())))+1,"")</f>
        <v/>
      </c>
      <c r="B451" s="18" t="str">
        <f ca="1">IFERROR(INDEX(xl_project_category[address],MATCH(ROW()-1,xl_search_adnowcategory[index],0)),"")</f>
        <v/>
      </c>
      <c r="C451" s="18"/>
      <c r="D451" s="18">
        <f t="shared" ca="1" si="12"/>
        <v>450</v>
      </c>
      <c r="E451" s="18" t="str">
        <f ca="1">IFERROR(INDEX(nr_ad_client_name,MATCH(ROW()-1,xl_search_adnowclientname[index],0)),"")</f>
        <v>Combe</v>
      </c>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c r="AK451" s="18"/>
      <c r="AL451" s="18"/>
      <c r="AM451" s="18"/>
    </row>
    <row r="452" spans="1:39">
      <c r="A452" s="18" t="str">
        <f ca="1">IF(ISNUMBER(SEARCH(ps_search_adnowcategory,INDEX(xl_project_category[address],ROW()-1))),MAX(INDIRECT(ADDRESS(1,COLUMN())&amp;":"&amp;ADDRESS(ROW()-1,COLUMN())))+1,"")</f>
        <v/>
      </c>
      <c r="B452" s="18" t="str">
        <f ca="1">IFERROR(INDEX(xl_project_category[address],MATCH(ROW()-1,xl_search_adnowcategory[index],0)),"")</f>
        <v/>
      </c>
      <c r="C452" s="18"/>
      <c r="D452" s="18">
        <f t="shared" ca="1" si="12"/>
        <v>451</v>
      </c>
      <c r="E452" s="18" t="str">
        <f ca="1">IFERROR(INDEX(nr_ad_client_name,MATCH(ROW()-1,xl_search_adnowclientname[index],0)),"")</f>
        <v>Comercial Gallo</v>
      </c>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c r="AK452" s="18"/>
      <c r="AL452" s="18"/>
      <c r="AM452" s="18"/>
    </row>
    <row r="453" spans="1:39">
      <c r="A453" s="18" t="str">
        <f ca="1">IF(ISNUMBER(SEARCH(ps_search_adnowcategory,INDEX(xl_project_category[address],ROW()-1))),MAX(INDIRECT(ADDRESS(1,COLUMN())&amp;":"&amp;ADDRESS(ROW()-1,COLUMN())))+1,"")</f>
        <v/>
      </c>
      <c r="B453" s="18" t="str">
        <f ca="1">IFERROR(INDEX(xl_project_category[address],MATCH(ROW()-1,xl_search_adnowcategory[index],0)),"")</f>
        <v/>
      </c>
      <c r="C453" s="18"/>
      <c r="D453" s="18">
        <f t="shared" ca="1" si="12"/>
        <v>452</v>
      </c>
      <c r="E453" s="18" t="str">
        <f ca="1">IFERROR(INDEX(nr_ad_client_name,MATCH(ROW()-1,xl_search_adnowclientname[index],0)),"")</f>
        <v>Comet</v>
      </c>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c r="AK453" s="18"/>
      <c r="AL453" s="18"/>
      <c r="AM453" s="18"/>
    </row>
    <row r="454" spans="1:39">
      <c r="A454" s="18" t="str">
        <f ca="1">IF(ISNUMBER(SEARCH(ps_search_adnowcategory,INDEX(xl_project_category[address],ROW()-1))),MAX(INDIRECT(ADDRESS(1,COLUMN())&amp;":"&amp;ADDRESS(ROW()-1,COLUMN())))+1,"")</f>
        <v/>
      </c>
      <c r="B454" s="18" t="str">
        <f ca="1">IFERROR(INDEX(xl_project_category[address],MATCH(ROW()-1,xl_search_adnowcategory[index],0)),"")</f>
        <v/>
      </c>
      <c r="C454" s="18"/>
      <c r="D454" s="18">
        <f t="shared" ca="1" si="12"/>
        <v>453</v>
      </c>
      <c r="E454" s="18" t="str">
        <f ca="1">IFERROR(INDEX(nr_ad_client_name,MATCH(ROW()-1,xl_search_adnowclientname[index],0)),"")</f>
        <v>Commercial Market Strategy Cms</v>
      </c>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c r="AK454" s="18"/>
      <c r="AL454" s="18"/>
      <c r="AM454" s="18"/>
    </row>
    <row r="455" spans="1:39">
      <c r="A455" s="18" t="str">
        <f ca="1">IF(ISNUMBER(SEARCH(ps_search_adnowcategory,INDEX(xl_project_category[address],ROW()-1))),MAX(INDIRECT(ADDRESS(1,COLUMN())&amp;":"&amp;ADDRESS(ROW()-1,COLUMN())))+1,"")</f>
        <v/>
      </c>
      <c r="B455" s="18" t="str">
        <f ca="1">IFERROR(INDEX(xl_project_category[address],MATCH(ROW()-1,xl_search_adnowcategory[index],0)),"")</f>
        <v/>
      </c>
      <c r="C455" s="18"/>
      <c r="D455" s="18">
        <f t="shared" ca="1" si="12"/>
        <v>454</v>
      </c>
      <c r="E455" s="18" t="str">
        <f ca="1">IFERROR(INDEX(nr_ad_client_name,MATCH(ROW()-1,xl_search_adnowclientname[index],0)),"")</f>
        <v>Commercial Union</v>
      </c>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c r="AK455" s="18"/>
      <c r="AL455" s="18"/>
      <c r="AM455" s="18"/>
    </row>
    <row r="456" spans="1:39">
      <c r="A456" s="18" t="str">
        <f ca="1">IF(ISNUMBER(SEARCH(ps_search_adnowcategory,INDEX(xl_project_category[address],ROW()-1))),MAX(INDIRECT(ADDRESS(1,COLUMN())&amp;":"&amp;ADDRESS(ROW()-1,COLUMN())))+1,"")</f>
        <v/>
      </c>
      <c r="B456" s="18" t="str">
        <f ca="1">IFERROR(INDEX(xl_project_category[address],MATCH(ROW()-1,xl_search_adnowcategory[index],0)),"")</f>
        <v/>
      </c>
      <c r="C456" s="18"/>
      <c r="D456" s="18">
        <f t="shared" ca="1" si="12"/>
        <v>455</v>
      </c>
      <c r="E456" s="18" t="str">
        <f ca="1">IFERROR(INDEX(nr_ad_client_name,MATCH(ROW()-1,xl_search_adnowclientname[index],0)),"")</f>
        <v>Common Health</v>
      </c>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c r="AK456" s="18"/>
      <c r="AL456" s="18"/>
      <c r="AM456" s="18"/>
    </row>
    <row r="457" spans="1:39">
      <c r="A457" s="18" t="str">
        <f ca="1">IF(ISNUMBER(SEARCH(ps_search_adnowcategory,INDEX(xl_project_category[address],ROW()-1))),MAX(INDIRECT(ADDRESS(1,COLUMN())&amp;":"&amp;ADDRESS(ROW()-1,COLUMN())))+1,"")</f>
        <v/>
      </c>
      <c r="B457" s="18" t="str">
        <f ca="1">IFERROR(INDEX(xl_project_category[address],MATCH(ROW()-1,xl_search_adnowcategory[index],0)),"")</f>
        <v/>
      </c>
      <c r="C457" s="18"/>
      <c r="D457" s="18">
        <f t="shared" ca="1" si="12"/>
        <v>456</v>
      </c>
      <c r="E457" s="18" t="str">
        <f ca="1">IFERROR(INDEX(nr_ad_client_name,MATCH(ROW()-1,xl_search_adnowclientname[index],0)),"")</f>
        <v>Commonwealth Bank Australia</v>
      </c>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c r="AK457" s="18"/>
      <c r="AL457" s="18"/>
      <c r="AM457" s="18"/>
    </row>
    <row r="458" spans="1:39">
      <c r="A458" s="18" t="str">
        <f ca="1">IF(ISNUMBER(SEARCH(ps_search_adnowcategory,INDEX(xl_project_category[address],ROW()-1))),MAX(INDIRECT(ADDRESS(1,COLUMN())&amp;":"&amp;ADDRESS(ROW()-1,COLUMN())))+1,"")</f>
        <v/>
      </c>
      <c r="B458" s="18" t="str">
        <f ca="1">IFERROR(INDEX(xl_project_category[address],MATCH(ROW()-1,xl_search_adnowcategory[index],0)),"")</f>
        <v/>
      </c>
      <c r="C458" s="18"/>
      <c r="D458" s="18">
        <f t="shared" ca="1" si="12"/>
        <v>457</v>
      </c>
      <c r="E458" s="18" t="str">
        <f ca="1">IFERROR(INDEX(nr_ad_client_name,MATCH(ROW()-1,xl_search_adnowclientname[index],0)),"")</f>
        <v>Compania Cervecera De Canarias</v>
      </c>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c r="AK458" s="18"/>
      <c r="AL458" s="18"/>
      <c r="AM458" s="18"/>
    </row>
    <row r="459" spans="1:39">
      <c r="A459" s="18" t="str">
        <f ca="1">IF(ISNUMBER(SEARCH(ps_search_adnowcategory,INDEX(xl_project_category[address],ROW()-1))),MAX(INDIRECT(ADDRESS(1,COLUMN())&amp;":"&amp;ADDRESS(ROW()-1,COLUMN())))+1,"")</f>
        <v/>
      </c>
      <c r="B459" s="18" t="str">
        <f ca="1">IFERROR(INDEX(xl_project_category[address],MATCH(ROW()-1,xl_search_adnowcategory[index],0)),"")</f>
        <v/>
      </c>
      <c r="C459" s="18"/>
      <c r="D459" s="18">
        <f t="shared" ca="1" si="12"/>
        <v>458</v>
      </c>
      <c r="E459" s="18" t="str">
        <f ca="1">IFERROR(INDEX(nr_ad_client_name,MATCH(ROW()-1,xl_search_adnowclientname[index],0)),"")</f>
        <v>Compañía Cervecera de Nicaragua, S.A</v>
      </c>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c r="AK459" s="18"/>
      <c r="AL459" s="18"/>
      <c r="AM459" s="18"/>
    </row>
    <row r="460" spans="1:39">
      <c r="A460" s="18" t="str">
        <f ca="1">IF(ISNUMBER(SEARCH(ps_search_adnowcategory,INDEX(xl_project_category[address],ROW()-1))),MAX(INDIRECT(ADDRESS(1,COLUMN())&amp;":"&amp;ADDRESS(ROW()-1,COLUMN())))+1,"")</f>
        <v/>
      </c>
      <c r="B460" s="18" t="str">
        <f ca="1">IFERROR(INDEX(xl_project_category[address],MATCH(ROW()-1,xl_search_adnowcategory[index],0)),"")</f>
        <v/>
      </c>
      <c r="C460" s="18"/>
      <c r="D460" s="18">
        <f t="shared" ca="1" si="12"/>
        <v>459</v>
      </c>
      <c r="E460" s="18" t="str">
        <f ca="1">IFERROR(INDEX(nr_ad_client_name,MATCH(ROW()-1,xl_search_adnowclientname[index],0)),"")</f>
        <v>Compania de Galletas Noel</v>
      </c>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c r="AK460" s="18"/>
      <c r="AL460" s="18"/>
      <c r="AM460" s="18"/>
    </row>
    <row r="461" spans="1:39">
      <c r="A461" s="18" t="str">
        <f ca="1">IF(ISNUMBER(SEARCH(ps_search_adnowcategory,INDEX(xl_project_category[address],ROW()-1))),MAX(INDIRECT(ADDRESS(1,COLUMN())&amp;":"&amp;ADDRESS(ROW()-1,COLUMN())))+1,"")</f>
        <v/>
      </c>
      <c r="B461" s="18" t="str">
        <f ca="1">IFERROR(INDEX(xl_project_category[address],MATCH(ROW()-1,xl_search_adnowcategory[index],0)),"")</f>
        <v/>
      </c>
      <c r="C461" s="18"/>
      <c r="D461" s="18">
        <f t="shared" ca="1" si="12"/>
        <v>460</v>
      </c>
      <c r="E461" s="18" t="str">
        <f ca="1">IFERROR(INDEX(nr_ad_client_name,MATCH(ROW()-1,xl_search_adnowclientname[index],0)),"")</f>
        <v>Compaq</v>
      </c>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c r="AK461" s="18"/>
      <c r="AL461" s="18"/>
      <c r="AM461" s="18"/>
    </row>
    <row r="462" spans="1:39">
      <c r="A462" s="18" t="str">
        <f ca="1">IF(ISNUMBER(SEARCH(ps_search_adnowcategory,INDEX(xl_project_category[address],ROW()-1))),MAX(INDIRECT(ADDRESS(1,COLUMN())&amp;":"&amp;ADDRESS(ROW()-1,COLUMN())))+1,"")</f>
        <v/>
      </c>
      <c r="B462" s="18" t="str">
        <f ca="1">IFERROR(INDEX(xl_project_category[address],MATCH(ROW()-1,xl_search_adnowcategory[index],0)),"")</f>
        <v/>
      </c>
      <c r="C462" s="18"/>
      <c r="D462" s="18">
        <f t="shared" ca="1" si="12"/>
        <v>461</v>
      </c>
      <c r="E462" s="18" t="str">
        <f ca="1">IFERROR(INDEX(nr_ad_client_name,MATCH(ROW()-1,xl_search_adnowclientname[index],0)),"")</f>
        <v>Complete Nutrition</v>
      </c>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c r="AK462" s="18"/>
      <c r="AL462" s="18"/>
      <c r="AM462" s="18"/>
    </row>
    <row r="463" spans="1:39">
      <c r="A463" s="18" t="str">
        <f ca="1">IF(ISNUMBER(SEARCH(ps_search_adnowcategory,INDEX(xl_project_category[address],ROW()-1))),MAX(INDIRECT(ADDRESS(1,COLUMN())&amp;":"&amp;ADDRESS(ROW()-1,COLUMN())))+1,"")</f>
        <v/>
      </c>
      <c r="B463" s="18" t="str">
        <f ca="1">IFERROR(INDEX(xl_project_category[address],MATCH(ROW()-1,xl_search_adnowcategory[index],0)),"")</f>
        <v/>
      </c>
      <c r="C463" s="18"/>
      <c r="D463" s="18">
        <f t="shared" ca="1" si="12"/>
        <v>462</v>
      </c>
      <c r="E463" s="18" t="str">
        <f ca="1">IFERROR(INDEX(nr_ad_client_name,MATCH(ROW()-1,xl_search_adnowclientname[index],0)),"")</f>
        <v>Conagra</v>
      </c>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c r="AK463" s="18"/>
      <c r="AL463" s="18"/>
      <c r="AM463" s="18"/>
    </row>
    <row r="464" spans="1:39">
      <c r="A464" s="18" t="str">
        <f ca="1">IF(ISNUMBER(SEARCH(ps_search_adnowcategory,INDEX(xl_project_category[address],ROW()-1))),MAX(INDIRECT(ADDRESS(1,COLUMN())&amp;":"&amp;ADDRESS(ROW()-1,COLUMN())))+1,"")</f>
        <v/>
      </c>
      <c r="B464" s="18" t="str">
        <f ca="1">IFERROR(INDEX(xl_project_category[address],MATCH(ROW()-1,xl_search_adnowcategory[index],0)),"")</f>
        <v/>
      </c>
      <c r="C464" s="18"/>
      <c r="D464" s="18">
        <f t="shared" ca="1" si="12"/>
        <v>463</v>
      </c>
      <c r="E464" s="18" t="str">
        <f ca="1">IFERROR(INDEX(nr_ad_client_name,MATCH(ROW()-1,xl_search_adnowclientname[index],0)),"")</f>
        <v>Con Agra Group</v>
      </c>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c r="AK464" s="18"/>
      <c r="AL464" s="18"/>
      <c r="AM464" s="18"/>
    </row>
    <row r="465" spans="1:39">
      <c r="A465" s="18" t="str">
        <f ca="1">IF(ISNUMBER(SEARCH(ps_search_adnowcategory,INDEX(xl_project_category[address],ROW()-1))),MAX(INDIRECT(ADDRESS(1,COLUMN())&amp;":"&amp;ADDRESS(ROW()-1,COLUMN())))+1,"")</f>
        <v/>
      </c>
      <c r="B465" s="18" t="str">
        <f ca="1">IFERROR(INDEX(xl_project_category[address],MATCH(ROW()-1,xl_search_adnowcategory[index],0)),"")</f>
        <v/>
      </c>
      <c r="C465" s="18"/>
      <c r="D465" s="18">
        <f t="shared" ca="1" si="12"/>
        <v>464</v>
      </c>
      <c r="E465" s="18" t="str">
        <f ca="1">IFERROR(INDEX(nr_ad_client_name,MATCH(ROW()-1,xl_search_adnowclientname[index],0)),"")</f>
        <v>Confused.com</v>
      </c>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c r="AK465" s="18"/>
      <c r="AL465" s="18"/>
      <c r="AM465" s="18"/>
    </row>
    <row r="466" spans="1:39">
      <c r="A466" s="18" t="str">
        <f ca="1">IF(ISNUMBER(SEARCH(ps_search_adnowcategory,INDEX(xl_project_category[address],ROW()-1))),MAX(INDIRECT(ADDRESS(1,COLUMN())&amp;":"&amp;ADDRESS(ROW()-1,COLUMN())))+1,"")</f>
        <v/>
      </c>
      <c r="B466" s="18" t="str">
        <f ca="1">IFERROR(INDEX(xl_project_category[address],MATCH(ROW()-1,xl_search_adnowcategory[index],0)),"")</f>
        <v/>
      </c>
      <c r="C466" s="18"/>
      <c r="D466" s="18">
        <f t="shared" ca="1" si="12"/>
        <v>465</v>
      </c>
      <c r="E466" s="18" t="str">
        <f ca="1">IFERROR(INDEX(nr_ad_client_name,MATCH(ROW()-1,xl_search_adnowclientname[index],0)),"")</f>
        <v>ConocoPhillips</v>
      </c>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c r="AK466" s="18"/>
      <c r="AL466" s="18"/>
      <c r="AM466" s="18"/>
    </row>
    <row r="467" spans="1:39">
      <c r="A467" s="18" t="str">
        <f ca="1">IF(ISNUMBER(SEARCH(ps_search_adnowcategory,INDEX(xl_project_category[address],ROW()-1))),MAX(INDIRECT(ADDRESS(1,COLUMN())&amp;":"&amp;ADDRESS(ROW()-1,COLUMN())))+1,"")</f>
        <v/>
      </c>
      <c r="B467" s="18" t="str">
        <f ca="1">IFERROR(INDEX(xl_project_category[address],MATCH(ROW()-1,xl_search_adnowcategory[index],0)),"")</f>
        <v/>
      </c>
      <c r="C467" s="18"/>
      <c r="D467" s="18">
        <f t="shared" ca="1" si="12"/>
        <v>466</v>
      </c>
      <c r="E467" s="18" t="str">
        <f ca="1">IFERROR(INDEX(nr_ad_client_name,MATCH(ROW()-1,xl_search_adnowclientname[index],0)),"")</f>
        <v>Consejo de la Comunicacion</v>
      </c>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c r="AK467" s="18"/>
      <c r="AL467" s="18"/>
      <c r="AM467" s="18"/>
    </row>
    <row r="468" spans="1:39">
      <c r="A468" s="18" t="str">
        <f ca="1">IF(ISNUMBER(SEARCH(ps_search_adnowcategory,INDEX(xl_project_category[address],ROW()-1))),MAX(INDIRECT(ADDRESS(1,COLUMN())&amp;":"&amp;ADDRESS(ROW()-1,COLUMN())))+1,"")</f>
        <v/>
      </c>
      <c r="B468" s="18" t="str">
        <f ca="1">IFERROR(INDEX(xl_project_category[address],MATCH(ROW()-1,xl_search_adnowcategory[index],0)),"")</f>
        <v/>
      </c>
      <c r="C468" s="18"/>
      <c r="D468" s="18">
        <f t="shared" ca="1" si="12"/>
        <v>467</v>
      </c>
      <c r="E468" s="18" t="str">
        <f ca="1">IFERROR(INDEX(nr_ad_client_name,MATCH(ROW()-1,xl_search_adnowclientname[index],0)),"")</f>
        <v>Conservas Ortiz</v>
      </c>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c r="AK468" s="18"/>
      <c r="AL468" s="18"/>
      <c r="AM468" s="18"/>
    </row>
    <row r="469" spans="1:39">
      <c r="A469" s="18" t="str">
        <f ca="1">IF(ISNUMBER(SEARCH(ps_search_adnowcategory,INDEX(xl_project_category[address],ROW()-1))),MAX(INDIRECT(ADDRESS(1,COLUMN())&amp;":"&amp;ADDRESS(ROW()-1,COLUMN())))+1,"")</f>
        <v/>
      </c>
      <c r="B469" s="18" t="str">
        <f ca="1">IFERROR(INDEX(xl_project_category[address],MATCH(ROW()-1,xl_search_adnowcategory[index],0)),"")</f>
        <v/>
      </c>
      <c r="C469" s="18"/>
      <c r="D469" s="18">
        <f t="shared" ca="1" si="12"/>
        <v>468</v>
      </c>
      <c r="E469" s="18" t="str">
        <f ca="1">IFERROR(INDEX(nr_ad_client_name,MATCH(ROW()-1,xl_search_adnowclientname[index],0)),"")</f>
        <v>Conserve Italia</v>
      </c>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c r="AK469" s="18"/>
      <c r="AL469" s="18"/>
      <c r="AM469" s="18"/>
    </row>
    <row r="470" spans="1:39">
      <c r="A470" s="18" t="str">
        <f ca="1">IF(ISNUMBER(SEARCH(ps_search_adnowcategory,INDEX(xl_project_category[address],ROW()-1))),MAX(INDIRECT(ADDRESS(1,COLUMN())&amp;":"&amp;ADDRESS(ROW()-1,COLUMN())))+1,"")</f>
        <v/>
      </c>
      <c r="B470" s="18" t="str">
        <f ca="1">IFERROR(INDEX(xl_project_category[address],MATCH(ROW()-1,xl_search_adnowcategory[index],0)),"")</f>
        <v/>
      </c>
      <c r="C470" s="18"/>
      <c r="D470" s="18">
        <f t="shared" ca="1" si="12"/>
        <v>469</v>
      </c>
      <c r="E470" s="18" t="str">
        <f ca="1">IFERROR(INDEX(nr_ad_client_name,MATCH(ROW()-1,xl_search_adnowclientname[index],0)),"")</f>
        <v>Continental Foods</v>
      </c>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c r="AK470" s="18"/>
      <c r="AL470" s="18"/>
      <c r="AM470" s="18"/>
    </row>
    <row r="471" spans="1:39">
      <c r="A471" s="18" t="str">
        <f ca="1">IF(ISNUMBER(SEARCH(ps_search_adnowcategory,INDEX(xl_project_category[address],ROW()-1))),MAX(INDIRECT(ADDRESS(1,COLUMN())&amp;":"&amp;ADDRESS(ROW()-1,COLUMN())))+1,"")</f>
        <v/>
      </c>
      <c r="B471" s="18" t="str">
        <f ca="1">IFERROR(INDEX(xl_project_category[address],MATCH(ROW()-1,xl_search_adnowcategory[index],0)),"")</f>
        <v/>
      </c>
      <c r="C471" s="18"/>
      <c r="D471" s="18">
        <f t="shared" ca="1" si="12"/>
        <v>470</v>
      </c>
      <c r="E471" s="18" t="str">
        <f ca="1">IFERROR(INDEX(nr_ad_client_name,MATCH(ROW()-1,xl_search_adnowclientname[index],0)),"")</f>
        <v>Conto Arancio</v>
      </c>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c r="AK471" s="18"/>
      <c r="AL471" s="18"/>
      <c r="AM471" s="18"/>
    </row>
    <row r="472" spans="1:39">
      <c r="A472" s="18" t="str">
        <f ca="1">IF(ISNUMBER(SEARCH(ps_search_adnowcategory,INDEX(xl_project_category[address],ROW()-1))),MAX(INDIRECT(ADDRESS(1,COLUMN())&amp;":"&amp;ADDRESS(ROW()-1,COLUMN())))+1,"")</f>
        <v/>
      </c>
      <c r="B472" s="18" t="str">
        <f ca="1">IFERROR(INDEX(xl_project_category[address],MATCH(ROW()-1,xl_search_adnowcategory[index],0)),"")</f>
        <v/>
      </c>
      <c r="C472" s="18"/>
      <c r="D472" s="18">
        <f t="shared" ca="1" si="12"/>
        <v>471</v>
      </c>
      <c r="E472" s="18" t="str">
        <f ca="1">IFERROR(INDEX(nr_ad_client_name,MATCH(ROW()-1,xl_search_adnowclientname[index],0)),"")</f>
        <v>Coop Denmark</v>
      </c>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c r="AK472" s="18"/>
      <c r="AL472" s="18"/>
      <c r="AM472" s="18"/>
    </row>
    <row r="473" spans="1:39">
      <c r="A473" s="18" t="str">
        <f ca="1">IF(ISNUMBER(SEARCH(ps_search_adnowcategory,INDEX(xl_project_category[address],ROW()-1))),MAX(INDIRECT(ADDRESS(1,COLUMN())&amp;":"&amp;ADDRESS(ROW()-1,COLUMN())))+1,"")</f>
        <v/>
      </c>
      <c r="B473" s="18" t="str">
        <f ca="1">IFERROR(INDEX(xl_project_category[address],MATCH(ROW()-1,xl_search_adnowcategory[index],0)),"")</f>
        <v/>
      </c>
      <c r="C473" s="18"/>
      <c r="D473" s="18">
        <f t="shared" ca="1" si="12"/>
        <v>472</v>
      </c>
      <c r="E473" s="18" t="str">
        <f ca="1">IFERROR(INDEX(nr_ad_client_name,MATCH(ROW()-1,xl_search_adnowclientname[index],0)),"")</f>
        <v>Copenhagen Airport</v>
      </c>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c r="AK473" s="18"/>
      <c r="AL473" s="18"/>
      <c r="AM473" s="18"/>
    </row>
    <row r="474" spans="1:39">
      <c r="A474" s="18" t="str">
        <f ca="1">IF(ISNUMBER(SEARCH(ps_search_adnowcategory,INDEX(xl_project_category[address],ROW()-1))),MAX(INDIRECT(ADDRESS(1,COLUMN())&amp;":"&amp;ADDRESS(ROW()-1,COLUMN())))+1,"")</f>
        <v/>
      </c>
      <c r="B474" s="18" t="str">
        <f ca="1">IFERROR(INDEX(xl_project_category[address],MATCH(ROW()-1,xl_search_adnowcategory[index],0)),"")</f>
        <v/>
      </c>
      <c r="C474" s="18"/>
      <c r="D474" s="18">
        <f t="shared" ca="1" si="12"/>
        <v>473</v>
      </c>
      <c r="E474" s="18" t="str">
        <f ca="1">IFERROR(INDEX(nr_ad_client_name,MATCH(ROW()-1,xl_search_adnowclientname[index],0)),"")</f>
        <v>Coraya</v>
      </c>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c r="AK474" s="18"/>
      <c r="AL474" s="18"/>
      <c r="AM474" s="18"/>
    </row>
    <row r="475" spans="1:39">
      <c r="A475" s="18" t="str">
        <f ca="1">IF(ISNUMBER(SEARCH(ps_search_adnowcategory,INDEX(xl_project_category[address],ROW()-1))),MAX(INDIRECT(ADDRESS(1,COLUMN())&amp;":"&amp;ADDRESS(ROW()-1,COLUMN())))+1,"")</f>
        <v/>
      </c>
      <c r="B475" s="18" t="str">
        <f ca="1">IFERROR(INDEX(xl_project_category[address],MATCH(ROW()-1,xl_search_adnowcategory[index],0)),"")</f>
        <v/>
      </c>
      <c r="C475" s="18"/>
      <c r="D475" s="18">
        <f t="shared" ca="1" si="12"/>
        <v>474</v>
      </c>
      <c r="E475" s="18" t="str">
        <f ca="1">IFERROR(INDEX(nr_ad_client_name,MATCH(ROW()-1,xl_search_adnowclientname[index],0)),"")</f>
        <v>Corby Distilleries</v>
      </c>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c r="AK475" s="18"/>
      <c r="AL475" s="18"/>
      <c r="AM475" s="18"/>
    </row>
    <row r="476" spans="1:39">
      <c r="A476" s="18" t="str">
        <f ca="1">IF(ISNUMBER(SEARCH(ps_search_adnowcategory,INDEX(xl_project_category[address],ROW()-1))),MAX(INDIRECT(ADDRESS(1,COLUMN())&amp;":"&amp;ADDRESS(ROW()-1,COLUMN())))+1,"")</f>
        <v/>
      </c>
      <c r="B476" s="18" t="str">
        <f ca="1">IFERROR(INDEX(xl_project_category[address],MATCH(ROW()-1,xl_search_adnowcategory[index],0)),"")</f>
        <v/>
      </c>
      <c r="C476" s="18"/>
      <c r="D476" s="18">
        <f t="shared" ca="1" si="12"/>
        <v>475</v>
      </c>
      <c r="E476" s="18" t="str">
        <f ca="1">IFERROR(INDEX(nr_ad_client_name,MATCH(ROW()-1,xl_search_adnowclientname[index],0)),"")</f>
        <v>Cordiant</v>
      </c>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c r="AK476" s="18"/>
      <c r="AL476" s="18"/>
      <c r="AM476" s="18"/>
    </row>
    <row r="477" spans="1:39">
      <c r="A477" s="18" t="str">
        <f ca="1">IF(ISNUMBER(SEARCH(ps_search_adnowcategory,INDEX(xl_project_category[address],ROW()-1))),MAX(INDIRECT(ADDRESS(1,COLUMN())&amp;":"&amp;ADDRESS(ROW()-1,COLUMN())))+1,"")</f>
        <v/>
      </c>
      <c r="B477" s="18" t="str">
        <f ca="1">IFERROR(INDEX(xl_project_category[address],MATCH(ROW()-1,xl_search_adnowcategory[index],0)),"")</f>
        <v/>
      </c>
      <c r="C477" s="18"/>
      <c r="D477" s="18">
        <f t="shared" ca="1" si="12"/>
        <v>476</v>
      </c>
      <c r="E477" s="18" t="str">
        <f ca="1">IFERROR(INDEX(nr_ad_client_name,MATCH(ROW()-1,xl_search_adnowclientname[index],0)),"")</f>
        <v>Core Performance centre</v>
      </c>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c r="AK477" s="18"/>
      <c r="AL477" s="18"/>
      <c r="AM477" s="18"/>
    </row>
    <row r="478" spans="1:39">
      <c r="A478" s="18" t="str">
        <f ca="1">IF(ISNUMBER(SEARCH(ps_search_adnowcategory,INDEX(xl_project_category[address],ROW()-1))),MAX(INDIRECT(ADDRESS(1,COLUMN())&amp;":"&amp;ADDRESS(ROW()-1,COLUMN())))+1,"")</f>
        <v/>
      </c>
      <c r="B478" s="18" t="str">
        <f ca="1">IFERROR(INDEX(xl_project_category[address],MATCH(ROW()-1,xl_search_adnowcategory[index],0)),"")</f>
        <v/>
      </c>
      <c r="C478" s="18"/>
      <c r="D478" s="18">
        <f t="shared" ca="1" si="12"/>
        <v>477</v>
      </c>
      <c r="E478" s="18" t="str">
        <f ca="1">IFERROR(INDEX(nr_ad_client_name,MATCH(ROW()-1,xl_search_adnowclientname[index],0)),"")</f>
        <v>Corma</v>
      </c>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c r="AK478" s="18"/>
      <c r="AL478" s="18"/>
      <c r="AM478" s="18"/>
    </row>
    <row r="479" spans="1:39">
      <c r="A479" s="18" t="str">
        <f ca="1">IF(ISNUMBER(SEARCH(ps_search_adnowcategory,INDEX(xl_project_category[address],ROW()-1))),MAX(INDIRECT(ADDRESS(1,COLUMN())&amp;":"&amp;ADDRESS(ROW()-1,COLUMN())))+1,"")</f>
        <v/>
      </c>
      <c r="B479" s="18" t="str">
        <f ca="1">IFERROR(INDEX(xl_project_category[address],MATCH(ROW()-1,xl_search_adnowcategory[index],0)),"")</f>
        <v/>
      </c>
      <c r="C479" s="18"/>
      <c r="D479" s="18">
        <f t="shared" ca="1" si="12"/>
        <v>478</v>
      </c>
      <c r="E479" s="18" t="str">
        <f ca="1">IFERROR(INDEX(nr_ad_client_name,MATCH(ROW()-1,xl_search_adnowclientname[index],0)),"")</f>
        <v>Corning Consumer Products</v>
      </c>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c r="AK479" s="18"/>
      <c r="AL479" s="18"/>
      <c r="AM479" s="18"/>
    </row>
    <row r="480" spans="1:39">
      <c r="A480" s="18" t="str">
        <f ca="1">IF(ISNUMBER(SEARCH(ps_search_adnowcategory,INDEX(xl_project_category[address],ROW()-1))),MAX(INDIRECT(ADDRESS(1,COLUMN())&amp;":"&amp;ADDRESS(ROW()-1,COLUMN())))+1,"")</f>
        <v/>
      </c>
      <c r="B480" s="18" t="str">
        <f ca="1">IFERROR(INDEX(xl_project_category[address],MATCH(ROW()-1,xl_search_adnowcategory[index],0)),"")</f>
        <v/>
      </c>
      <c r="C480" s="18"/>
      <c r="D480" s="18">
        <f t="shared" ca="1" si="12"/>
        <v>479</v>
      </c>
      <c r="E480" s="18" t="str">
        <f ca="1">IFERROR(INDEX(nr_ad_client_name,MATCH(ROW()-1,xl_search_adnowclientname[index],0)),"")</f>
        <v>Corpbanca</v>
      </c>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c r="AK480" s="18"/>
      <c r="AL480" s="18"/>
      <c r="AM480" s="18"/>
    </row>
    <row r="481" spans="1:39">
      <c r="A481" s="18" t="str">
        <f ca="1">IF(ISNUMBER(SEARCH(ps_search_adnowcategory,INDEX(xl_project_category[address],ROW()-1))),MAX(INDIRECT(ADDRESS(1,COLUMN())&amp;":"&amp;ADDRESS(ROW()-1,COLUMN())))+1,"")</f>
        <v/>
      </c>
      <c r="B481" s="18" t="str">
        <f ca="1">IFERROR(INDEX(xl_project_category[address],MATCH(ROW()-1,xl_search_adnowcategory[index],0)),"")</f>
        <v/>
      </c>
      <c r="C481" s="18"/>
      <c r="D481" s="18">
        <f t="shared" ca="1" si="12"/>
        <v>480</v>
      </c>
      <c r="E481" s="18" t="str">
        <f ca="1">IFERROR(INDEX(nr_ad_client_name,MATCH(ROW()-1,xl_search_adnowclientname[index],0)),"")</f>
        <v>Corporacion Dermoestetica S.A.</v>
      </c>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c r="AK481" s="18"/>
      <c r="AL481" s="18"/>
      <c r="AM481" s="18"/>
    </row>
    <row r="482" spans="1:39">
      <c r="A482" s="18" t="str">
        <f ca="1">IF(ISNUMBER(SEARCH(ps_search_adnowcategory,INDEX(xl_project_category[address],ROW()-1))),MAX(INDIRECT(ADDRESS(1,COLUMN())&amp;":"&amp;ADDRESS(ROW()-1,COLUMN())))+1,"")</f>
        <v/>
      </c>
      <c r="B482" s="18" t="str">
        <f ca="1">IFERROR(INDEX(xl_project_category[address],MATCH(ROW()-1,xl_search_adnowcategory[index],0)),"")</f>
        <v/>
      </c>
      <c r="C482" s="18"/>
      <c r="D482" s="18">
        <f t="shared" ca="1" si="12"/>
        <v>481</v>
      </c>
      <c r="E482" s="18" t="str">
        <f ca="1">IFERROR(INDEX(nr_ad_client_name,MATCH(ROW()-1,xl_search_adnowclientname[index],0)),"")</f>
        <v>Cosmote Mobile Telecommunications</v>
      </c>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c r="AK482" s="18"/>
      <c r="AL482" s="18"/>
      <c r="AM482" s="18"/>
    </row>
    <row r="483" spans="1:39">
      <c r="A483" s="18" t="str">
        <f ca="1">IF(ISNUMBER(SEARCH(ps_search_adnowcategory,INDEX(xl_project_category[address],ROW()-1))),MAX(INDIRECT(ADDRESS(1,COLUMN())&amp;":"&amp;ADDRESS(ROW()-1,COLUMN())))+1,"")</f>
        <v/>
      </c>
      <c r="B483" s="18" t="str">
        <f ca="1">IFERROR(INDEX(xl_project_category[address],MATCH(ROW()-1,xl_search_adnowcategory[index],0)),"")</f>
        <v/>
      </c>
      <c r="C483" s="18"/>
      <c r="D483" s="18">
        <f t="shared" ca="1" si="12"/>
        <v>482</v>
      </c>
      <c r="E483" s="18" t="str">
        <f ca="1">IFERROR(INDEX(nr_ad_client_name,MATCH(ROW()-1,xl_search_adnowclientname[index],0)),"")</f>
        <v>Costa Crociere S.p.A</v>
      </c>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c r="AK483" s="18"/>
      <c r="AL483" s="18"/>
      <c r="AM483" s="18"/>
    </row>
    <row r="484" spans="1:39">
      <c r="A484" s="18" t="str">
        <f ca="1">IF(ISNUMBER(SEARCH(ps_search_adnowcategory,INDEX(xl_project_category[address],ROW()-1))),MAX(INDIRECT(ADDRESS(1,COLUMN())&amp;":"&amp;ADDRESS(ROW()-1,COLUMN())))+1,"")</f>
        <v/>
      </c>
      <c r="B484" s="18" t="str">
        <f ca="1">IFERROR(INDEX(xl_project_category[address],MATCH(ROW()-1,xl_search_adnowcategory[index],0)),"")</f>
        <v/>
      </c>
      <c r="C484" s="18"/>
      <c r="D484" s="18">
        <f t="shared" ca="1" si="12"/>
        <v>483</v>
      </c>
      <c r="E484" s="18" t="str">
        <f ca="1">IFERROR(INDEX(nr_ad_client_name,MATCH(ROW()-1,xl_search_adnowclientname[index],0)),"")</f>
        <v>Coty</v>
      </c>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c r="AI484" s="18"/>
      <c r="AJ484" s="18"/>
      <c r="AK484" s="18"/>
      <c r="AL484" s="18"/>
      <c r="AM484" s="18"/>
    </row>
    <row r="485" spans="1:39">
      <c r="A485" s="18" t="str">
        <f ca="1">IF(ISNUMBER(SEARCH(ps_search_adnowcategory,INDEX(xl_project_category[address],ROW()-1))),MAX(INDIRECT(ADDRESS(1,COLUMN())&amp;":"&amp;ADDRESS(ROW()-1,COLUMN())))+1,"")</f>
        <v/>
      </c>
      <c r="B485" s="18" t="str">
        <f ca="1">IFERROR(INDEX(xl_project_category[address],MATCH(ROW()-1,xl_search_adnowcategory[index],0)),"")</f>
        <v/>
      </c>
      <c r="C485" s="18"/>
      <c r="D485" s="18">
        <f t="shared" ca="1" si="12"/>
        <v>484</v>
      </c>
      <c r="E485" s="18" t="str">
        <f ca="1">IFERROR(INDEX(nr_ad_client_name,MATCH(ROW()-1,xl_search_adnowclientname[index],0)),"")</f>
        <v>Coway</v>
      </c>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c r="AI485" s="18"/>
      <c r="AJ485" s="18"/>
      <c r="AK485" s="18"/>
      <c r="AL485" s="18"/>
      <c r="AM485" s="18"/>
    </row>
    <row r="486" spans="1:39">
      <c r="A486" s="18" t="str">
        <f ca="1">IF(ISNUMBER(SEARCH(ps_search_adnowcategory,INDEX(xl_project_category[address],ROW()-1))),MAX(INDIRECT(ADDRESS(1,COLUMN())&amp;":"&amp;ADDRESS(ROW()-1,COLUMN())))+1,"")</f>
        <v/>
      </c>
      <c r="B486" s="18" t="str">
        <f ca="1">IFERROR(INDEX(xl_project_category[address],MATCH(ROW()-1,xl_search_adnowcategory[index],0)),"")</f>
        <v/>
      </c>
      <c r="C486" s="18"/>
      <c r="D486" s="18">
        <f t="shared" ca="1" si="12"/>
        <v>485</v>
      </c>
      <c r="E486" s="18" t="str">
        <f ca="1">IFERROR(INDEX(nr_ad_client_name,MATCH(ROW()-1,xl_search_adnowclientname[index],0)),"")</f>
        <v>Cow &amp; Gate Nutricia</v>
      </c>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c r="AI486" s="18"/>
      <c r="AJ486" s="18"/>
      <c r="AK486" s="18"/>
      <c r="AL486" s="18"/>
      <c r="AM486" s="18"/>
    </row>
    <row r="487" spans="1:39">
      <c r="A487" s="18" t="str">
        <f ca="1">IF(ISNUMBER(SEARCH(ps_search_adnowcategory,INDEX(xl_project_category[address],ROW()-1))),MAX(INDIRECT(ADDRESS(1,COLUMN())&amp;":"&amp;ADDRESS(ROW()-1,COLUMN())))+1,"")</f>
        <v/>
      </c>
      <c r="B487" s="18" t="str">
        <f ca="1">IFERROR(INDEX(xl_project_category[address],MATCH(ROW()-1,xl_search_adnowcategory[index],0)),"")</f>
        <v/>
      </c>
      <c r="C487" s="18"/>
      <c r="D487" s="18">
        <f t="shared" ca="1" si="12"/>
        <v>486</v>
      </c>
      <c r="E487" s="18" t="str">
        <f ca="1">IFERROR(INDEX(nr_ad_client_name,MATCH(ROW()-1,xl_search_adnowclientname[index],0)),"")</f>
        <v>Cox Communications</v>
      </c>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c r="AI487" s="18"/>
      <c r="AJ487" s="18"/>
      <c r="AK487" s="18"/>
      <c r="AL487" s="18"/>
      <c r="AM487" s="18"/>
    </row>
    <row r="488" spans="1:39">
      <c r="A488" s="18" t="str">
        <f ca="1">IF(ISNUMBER(SEARCH(ps_search_adnowcategory,INDEX(xl_project_category[address],ROW()-1))),MAX(INDIRECT(ADDRESS(1,COLUMN())&amp;":"&amp;ADDRESS(ROW()-1,COLUMN())))+1,"")</f>
        <v/>
      </c>
      <c r="B488" s="18" t="str">
        <f ca="1">IFERROR(INDEX(xl_project_category[address],MATCH(ROW()-1,xl_search_adnowcategory[index],0)),"")</f>
        <v/>
      </c>
      <c r="C488" s="18"/>
      <c r="D488" s="18">
        <f t="shared" ca="1" si="12"/>
        <v>487</v>
      </c>
      <c r="E488" s="18" t="str">
        <f ca="1">IFERROR(INDEX(nr_ad_client_name,MATCH(ROW()-1,xl_search_adnowclientname[index],0)),"")</f>
        <v>CP</v>
      </c>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c r="AK488" s="18"/>
      <c r="AL488" s="18"/>
      <c r="AM488" s="18"/>
    </row>
    <row r="489" spans="1:39">
      <c r="A489" s="18" t="str">
        <f ca="1">IF(ISNUMBER(SEARCH(ps_search_adnowcategory,INDEX(xl_project_category[address],ROW()-1))),MAX(INDIRECT(ADDRESS(1,COLUMN())&amp;":"&amp;ADDRESS(ROW()-1,COLUMN())))+1,"")</f>
        <v/>
      </c>
      <c r="B489" s="18" t="str">
        <f ca="1">IFERROR(INDEX(xl_project_category[address],MATCH(ROW()-1,xl_search_adnowcategory[index],0)),"")</f>
        <v/>
      </c>
      <c r="C489" s="18"/>
      <c r="D489" s="18">
        <f t="shared" ca="1" si="12"/>
        <v>488</v>
      </c>
      <c r="E489" s="18" t="str">
        <f ca="1">IFERROR(INDEX(nr_ad_client_name,MATCH(ROW()-1,xl_search_adnowclientname[index],0)),"")</f>
        <v>Crab Tree</v>
      </c>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c r="AI489" s="18"/>
      <c r="AJ489" s="18"/>
      <c r="AK489" s="18"/>
      <c r="AL489" s="18"/>
      <c r="AM489" s="18"/>
    </row>
    <row r="490" spans="1:39">
      <c r="A490" s="18" t="str">
        <f ca="1">IF(ISNUMBER(SEARCH(ps_search_adnowcategory,INDEX(xl_project_category[address],ROW()-1))),MAX(INDIRECT(ADDRESS(1,COLUMN())&amp;":"&amp;ADDRESS(ROW()-1,COLUMN())))+1,"")</f>
        <v/>
      </c>
      <c r="B490" s="18" t="str">
        <f ca="1">IFERROR(INDEX(xl_project_category[address],MATCH(ROW()-1,xl_search_adnowcategory[index],0)),"")</f>
        <v/>
      </c>
      <c r="C490" s="18"/>
      <c r="D490" s="18">
        <f t="shared" ca="1" si="12"/>
        <v>489</v>
      </c>
      <c r="E490" s="18" t="str">
        <f ca="1">IFERROR(INDEX(nr_ad_client_name,MATCH(ROW()-1,xl_search_adnowclientname[index],0)),"")</f>
        <v>Cracker Barrel</v>
      </c>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c r="AI490" s="18"/>
      <c r="AJ490" s="18"/>
      <c r="AK490" s="18"/>
      <c r="AL490" s="18"/>
      <c r="AM490" s="18"/>
    </row>
    <row r="491" spans="1:39">
      <c r="A491" s="18" t="str">
        <f ca="1">IF(ISNUMBER(SEARCH(ps_search_adnowcategory,INDEX(xl_project_category[address],ROW()-1))),MAX(INDIRECT(ADDRESS(1,COLUMN())&amp;":"&amp;ADDRESS(ROW()-1,COLUMN())))+1,"")</f>
        <v/>
      </c>
      <c r="B491" s="18" t="str">
        <f ca="1">IFERROR(INDEX(xl_project_category[address],MATCH(ROW()-1,xl_search_adnowcategory[index],0)),"")</f>
        <v/>
      </c>
      <c r="C491" s="18"/>
      <c r="D491" s="18">
        <f t="shared" ca="1" si="12"/>
        <v>490</v>
      </c>
      <c r="E491" s="18" t="str">
        <f ca="1">IFERROR(INDEX(nr_ad_client_name,MATCH(ROW()-1,xl_search_adnowclientname[index],0)),"")</f>
        <v>Cramer Krasselt</v>
      </c>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c r="AI491" s="18"/>
      <c r="AJ491" s="18"/>
      <c r="AK491" s="18"/>
      <c r="AL491" s="18"/>
      <c r="AM491" s="18"/>
    </row>
    <row r="492" spans="1:39">
      <c r="A492" s="18" t="str">
        <f ca="1">IF(ISNUMBER(SEARCH(ps_search_adnowcategory,INDEX(xl_project_category[address],ROW()-1))),MAX(INDIRECT(ADDRESS(1,COLUMN())&amp;":"&amp;ADDRESS(ROW()-1,COLUMN())))+1,"")</f>
        <v/>
      </c>
      <c r="B492" s="18" t="str">
        <f ca="1">IFERROR(INDEX(xl_project_category[address],MATCH(ROW()-1,xl_search_adnowcategory[index],0)),"")</f>
        <v/>
      </c>
      <c r="C492" s="18"/>
      <c r="D492" s="18">
        <f t="shared" ca="1" si="12"/>
        <v>491</v>
      </c>
      <c r="E492" s="18" t="str">
        <f ca="1">IFERROR(INDEX(nr_ad_client_name,MATCH(ROW()-1,xl_search_adnowclientname[index],0)),"")</f>
        <v>Crayola</v>
      </c>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c r="AI492" s="18"/>
      <c r="AJ492" s="18"/>
      <c r="AK492" s="18"/>
      <c r="AL492" s="18"/>
      <c r="AM492" s="18"/>
    </row>
    <row r="493" spans="1:39">
      <c r="A493" s="18" t="str">
        <f ca="1">IF(ISNUMBER(SEARCH(ps_search_adnowcategory,INDEX(xl_project_category[address],ROW()-1))),MAX(INDIRECT(ADDRESS(1,COLUMN())&amp;":"&amp;ADDRESS(ROW()-1,COLUMN())))+1,"")</f>
        <v/>
      </c>
      <c r="B493" s="18" t="str">
        <f ca="1">IFERROR(INDEX(xl_project_category[address],MATCH(ROW()-1,xl_search_adnowcategory[index],0)),"")</f>
        <v/>
      </c>
      <c r="C493" s="18"/>
      <c r="D493" s="18">
        <f t="shared" ca="1" si="12"/>
        <v>492</v>
      </c>
      <c r="E493" s="18" t="str">
        <f ca="1">IFERROR(INDEX(nr_ad_client_name,MATCH(ROW()-1,xl_search_adnowclientname[index],0)),"")</f>
        <v>Credicard Citi</v>
      </c>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c r="AI493" s="18"/>
      <c r="AJ493" s="18"/>
      <c r="AK493" s="18"/>
      <c r="AL493" s="18"/>
      <c r="AM493" s="18"/>
    </row>
    <row r="494" spans="1:39">
      <c r="A494" s="18" t="str">
        <f ca="1">IF(ISNUMBER(SEARCH(ps_search_adnowcategory,INDEX(xl_project_category[address],ROW()-1))),MAX(INDIRECT(ADDRESS(1,COLUMN())&amp;":"&amp;ADDRESS(ROW()-1,COLUMN())))+1,"")</f>
        <v/>
      </c>
      <c r="B494" s="18" t="str">
        <f ca="1">IFERROR(INDEX(xl_project_category[address],MATCH(ROW()-1,xl_search_adnowcategory[index],0)),"")</f>
        <v/>
      </c>
      <c r="C494" s="18"/>
      <c r="D494" s="18">
        <f t="shared" ca="1" si="12"/>
        <v>493</v>
      </c>
      <c r="E494" s="18" t="str">
        <f ca="1">IFERROR(INDEX(nr_ad_client_name,MATCH(ROW()-1,xl_search_adnowclientname[index],0)),"")</f>
        <v>Credit Agricole</v>
      </c>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c r="AI494" s="18"/>
      <c r="AJ494" s="18"/>
      <c r="AK494" s="18"/>
      <c r="AL494" s="18"/>
      <c r="AM494" s="18"/>
    </row>
    <row r="495" spans="1:39">
      <c r="A495" s="18" t="str">
        <f ca="1">IF(ISNUMBER(SEARCH(ps_search_adnowcategory,INDEX(xl_project_category[address],ROW()-1))),MAX(INDIRECT(ADDRESS(1,COLUMN())&amp;":"&amp;ADDRESS(ROW()-1,COLUMN())))+1,"")</f>
        <v/>
      </c>
      <c r="B495" s="18" t="str">
        <f ca="1">IFERROR(INDEX(xl_project_category[address],MATCH(ROW()-1,xl_search_adnowcategory[index],0)),"")</f>
        <v/>
      </c>
      <c r="C495" s="18"/>
      <c r="D495" s="18">
        <f t="shared" ca="1" si="12"/>
        <v>494</v>
      </c>
      <c r="E495" s="18" t="str">
        <f ca="1">IFERROR(INDEX(nr_ad_client_name,MATCH(ROW()-1,xl_search_adnowclientname[index],0)),"")</f>
        <v>Credit Suisse</v>
      </c>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c r="AK495" s="18"/>
      <c r="AL495" s="18"/>
      <c r="AM495" s="18"/>
    </row>
    <row r="496" spans="1:39">
      <c r="A496" s="18" t="str">
        <f ca="1">IF(ISNUMBER(SEARCH(ps_search_adnowcategory,INDEX(xl_project_category[address],ROW()-1))),MAX(INDIRECT(ADDRESS(1,COLUMN())&amp;":"&amp;ADDRESS(ROW()-1,COLUMN())))+1,"")</f>
        <v/>
      </c>
      <c r="B496" s="18" t="str">
        <f ca="1">IFERROR(INDEX(xl_project_category[address],MATCH(ROW()-1,xl_search_adnowcategory[index],0)),"")</f>
        <v/>
      </c>
      <c r="C496" s="18"/>
      <c r="D496" s="18">
        <f t="shared" ca="1" si="12"/>
        <v>495</v>
      </c>
      <c r="E496" s="18" t="str">
        <f ca="1">IFERROR(INDEX(nr_ad_client_name,MATCH(ROW()-1,xl_search_adnowclientname[index],0)),"")</f>
        <v>Creta Granjas</v>
      </c>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c r="AI496" s="18"/>
      <c r="AJ496" s="18"/>
      <c r="AK496" s="18"/>
      <c r="AL496" s="18"/>
      <c r="AM496" s="18"/>
    </row>
    <row r="497" spans="1:39">
      <c r="A497" s="18" t="str">
        <f ca="1">IF(ISNUMBER(SEARCH(ps_search_adnowcategory,INDEX(xl_project_category[address],ROW()-1))),MAX(INDIRECT(ADDRESS(1,COLUMN())&amp;":"&amp;ADDRESS(ROW()-1,COLUMN())))+1,"")</f>
        <v/>
      </c>
      <c r="B497" s="18" t="str">
        <f ca="1">IFERROR(INDEX(xl_project_category[address],MATCH(ROW()-1,xl_search_adnowcategory[index],0)),"")</f>
        <v/>
      </c>
      <c r="C497" s="18"/>
      <c r="D497" s="18">
        <f t="shared" ca="1" si="12"/>
        <v>496</v>
      </c>
      <c r="E497" s="18" t="str">
        <f ca="1">IFERROR(INDEX(nr_ad_client_name,MATCH(ROW()-1,xl_search_adnowclientname[index],0)),"")</f>
        <v>Cricket Communications</v>
      </c>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c r="AI497" s="18"/>
      <c r="AJ497" s="18"/>
      <c r="AK497" s="18"/>
      <c r="AL497" s="18"/>
      <c r="AM497" s="18"/>
    </row>
    <row r="498" spans="1:39">
      <c r="A498" s="18" t="str">
        <f ca="1">IF(ISNUMBER(SEARCH(ps_search_adnowcategory,INDEX(xl_project_category[address],ROW()-1))),MAX(INDIRECT(ADDRESS(1,COLUMN())&amp;":"&amp;ADDRESS(ROW()-1,COLUMN())))+1,"")</f>
        <v/>
      </c>
      <c r="B498" s="18" t="str">
        <f ca="1">IFERROR(INDEX(xl_project_category[address],MATCH(ROW()-1,xl_search_adnowcategory[index],0)),"")</f>
        <v/>
      </c>
      <c r="C498" s="18"/>
      <c r="D498" s="18">
        <f t="shared" ca="1" si="12"/>
        <v>497</v>
      </c>
      <c r="E498" s="18" t="str">
        <f ca="1">IFERROR(INDEX(nr_ad_client_name,MATCH(ROW()-1,xl_search_adnowclientname[index],0)),"")</f>
        <v>Crown Berger</v>
      </c>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c r="AK498" s="18"/>
      <c r="AL498" s="18"/>
      <c r="AM498" s="18"/>
    </row>
    <row r="499" spans="1:39">
      <c r="A499" s="18" t="str">
        <f ca="1">IF(ISNUMBER(SEARCH(ps_search_adnowcategory,INDEX(xl_project_category[address],ROW()-1))),MAX(INDIRECT(ADDRESS(1,COLUMN())&amp;":"&amp;ADDRESS(ROW()-1,COLUMN())))+1,"")</f>
        <v/>
      </c>
      <c r="B499" s="18" t="str">
        <f ca="1">IFERROR(INDEX(xl_project_category[address],MATCH(ROW()-1,xl_search_adnowcategory[index],0)),"")</f>
        <v/>
      </c>
      <c r="C499" s="18"/>
      <c r="D499" s="18">
        <f t="shared" ca="1" si="12"/>
        <v>498</v>
      </c>
      <c r="E499" s="18" t="str">
        <f ca="1">IFERROR(INDEX(nr_ad_client_name,MATCH(ROW()-1,xl_search_adnowclientname[index],0)),"")</f>
        <v>Crown Imports</v>
      </c>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c r="AI499" s="18"/>
      <c r="AJ499" s="18"/>
      <c r="AK499" s="18"/>
      <c r="AL499" s="18"/>
      <c r="AM499" s="18"/>
    </row>
    <row r="500" spans="1:39">
      <c r="A500" s="18" t="str">
        <f ca="1">IF(ISNUMBER(SEARCH(ps_search_adnowcategory,INDEX(xl_project_category[address],ROW()-1))),MAX(INDIRECT(ADDRESS(1,COLUMN())&amp;":"&amp;ADDRESS(ROW()-1,COLUMN())))+1,"")</f>
        <v/>
      </c>
      <c r="B500" s="18" t="str">
        <f ca="1">IFERROR(INDEX(xl_project_category[address],MATCH(ROW()-1,xl_search_adnowcategory[index],0)),"")</f>
        <v/>
      </c>
      <c r="C500" s="18"/>
      <c r="D500" s="18">
        <f t="shared" ca="1" si="12"/>
        <v>499</v>
      </c>
      <c r="E500" s="18" t="str">
        <f ca="1">IFERROR(INDEX(nr_ad_client_name,MATCH(ROW()-1,xl_search_adnowclientname[index],0)),"")</f>
        <v>Cruzan</v>
      </c>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c r="AI500" s="18"/>
      <c r="AJ500" s="18"/>
      <c r="AK500" s="18"/>
      <c r="AL500" s="18"/>
      <c r="AM500" s="18"/>
    </row>
    <row r="501" spans="1:39">
      <c r="A501" s="18" t="str">
        <f ca="1">IF(ISNUMBER(SEARCH(ps_search_adnowcategory,INDEX(xl_project_category[address],ROW()-1))),MAX(INDIRECT(ADDRESS(1,COLUMN())&amp;":"&amp;ADDRESS(ROW()-1,COLUMN())))+1,"")</f>
        <v/>
      </c>
      <c r="B501" s="18" t="str">
        <f ca="1">IFERROR(INDEX(xl_project_category[address],MATCH(ROW()-1,xl_search_adnowcategory[index],0)),"")</f>
        <v/>
      </c>
      <c r="C501" s="18"/>
      <c r="D501" s="18">
        <f t="shared" ca="1" si="12"/>
        <v>500</v>
      </c>
      <c r="E501" s="18" t="str">
        <f ca="1">IFERROR(INDEX(nr_ad_client_name,MATCH(ROW()-1,xl_search_adnowclientname[index],0)),"")</f>
        <v>Cruzcampo</v>
      </c>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c r="AI501" s="18"/>
      <c r="AJ501" s="18"/>
      <c r="AK501" s="18"/>
      <c r="AL501" s="18"/>
      <c r="AM501" s="18"/>
    </row>
    <row r="502" spans="1:39">
      <c r="A502" s="18"/>
      <c r="B502" s="18"/>
      <c r="C502" s="18"/>
      <c r="D502" s="18">
        <f t="shared" ca="1" si="12"/>
        <v>501</v>
      </c>
      <c r="E502" s="18" t="str">
        <f ca="1">IFERROR(INDEX(nr_ad_client_name,MATCH(ROW()-1,xl_search_adnowclientname[index],0)),"")</f>
        <v>CSOB</v>
      </c>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c r="AK502" s="18"/>
      <c r="AL502" s="18"/>
      <c r="AM502" s="18"/>
    </row>
    <row r="503" spans="1:39">
      <c r="A503" s="18"/>
      <c r="B503" s="18"/>
      <c r="C503" s="18"/>
      <c r="D503" s="18">
        <f t="shared" ca="1" si="12"/>
        <v>502</v>
      </c>
      <c r="E503" s="18" t="str">
        <f ca="1">IFERROR(INDEX(nr_ad_client_name,MATCH(ROW()-1,xl_search_adnowclientname[index],0)),"")</f>
        <v>Cussons (Uk) Limited</v>
      </c>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c r="AI503" s="18"/>
      <c r="AJ503" s="18"/>
      <c r="AK503" s="18"/>
      <c r="AL503" s="18"/>
      <c r="AM503" s="18"/>
    </row>
    <row r="504" spans="1:39">
      <c r="A504" s="18"/>
      <c r="B504" s="18"/>
      <c r="C504" s="18"/>
      <c r="D504" s="18">
        <f t="shared" ca="1" si="12"/>
        <v>503</v>
      </c>
      <c r="E504" s="18" t="str">
        <f ca="1">IFERROR(INDEX(nr_ad_client_name,MATCH(ROW()-1,xl_search_adnowclientname[index],0)),"")</f>
        <v>Cyfra</v>
      </c>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c r="AI504" s="18"/>
      <c r="AJ504" s="18"/>
      <c r="AK504" s="18"/>
      <c r="AL504" s="18"/>
      <c r="AM504" s="18"/>
    </row>
    <row r="505" spans="1:39">
      <c r="A505" s="18"/>
      <c r="B505" s="18"/>
      <c r="C505" s="18"/>
      <c r="D505" s="18">
        <f t="shared" ca="1" si="12"/>
        <v>504</v>
      </c>
      <c r="E505" s="18" t="str">
        <f ca="1">IFERROR(INDEX(nr_ad_client_name,MATCH(ROW()-1,xl_search_adnowclientname[index],0)),"")</f>
        <v>Dabur &amp; Aviva</v>
      </c>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c r="AI505" s="18"/>
      <c r="AJ505" s="18"/>
      <c r="AK505" s="18"/>
      <c r="AL505" s="18"/>
      <c r="AM505" s="18"/>
    </row>
    <row r="506" spans="1:39">
      <c r="A506" s="18"/>
      <c r="B506" s="18"/>
      <c r="C506" s="18"/>
      <c r="D506" s="18">
        <f t="shared" ca="1" si="12"/>
        <v>505</v>
      </c>
      <c r="E506" s="18" t="str">
        <f ca="1">IFERROR(INDEX(nr_ad_client_name,MATCH(ROW()-1,xl_search_adnowclientname[index],0)),"")</f>
        <v>Daewoo</v>
      </c>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c r="AI506" s="18"/>
      <c r="AJ506" s="18"/>
      <c r="AK506" s="18"/>
      <c r="AL506" s="18"/>
      <c r="AM506" s="18"/>
    </row>
    <row r="507" spans="1:39">
      <c r="A507" s="18"/>
      <c r="B507" s="18"/>
      <c r="C507" s="18"/>
      <c r="D507" s="18">
        <f t="shared" ca="1" si="12"/>
        <v>506</v>
      </c>
      <c r="E507" s="18" t="str">
        <f ca="1">IFERROR(INDEX(nr_ad_client_name,MATCH(ROW()-1,xl_search_adnowclientname[index],0)),"")</f>
        <v>Daiichi Sankyo</v>
      </c>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c r="AI507" s="18"/>
      <c r="AJ507" s="18"/>
      <c r="AK507" s="18"/>
      <c r="AL507" s="18"/>
      <c r="AM507" s="18"/>
    </row>
    <row r="508" spans="1:39">
      <c r="A508" s="18"/>
      <c r="B508" s="18"/>
      <c r="C508" s="18"/>
      <c r="D508" s="18">
        <f t="shared" ca="1" si="12"/>
        <v>507</v>
      </c>
      <c r="E508" s="18" t="str">
        <f ca="1">IFERROR(INDEX(nr_ad_client_name,MATCH(ROW()-1,xl_search_adnowclientname[index],0)),"")</f>
        <v>Dairy Australia</v>
      </c>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c r="AI508" s="18"/>
      <c r="AJ508" s="18"/>
      <c r="AK508" s="18"/>
      <c r="AL508" s="18"/>
      <c r="AM508" s="18"/>
    </row>
    <row r="509" spans="1:39">
      <c r="A509" s="18"/>
      <c r="B509" s="18"/>
      <c r="C509" s="18"/>
      <c r="D509" s="18">
        <f t="shared" ca="1" si="12"/>
        <v>508</v>
      </c>
      <c r="E509" s="18" t="str">
        <f ca="1">IFERROR(INDEX(nr_ad_client_name,MATCH(ROW()-1,xl_search_adnowclientname[index],0)),"")</f>
        <v>Dairy Crest</v>
      </c>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c r="AK509" s="18"/>
      <c r="AL509" s="18"/>
      <c r="AM509" s="18"/>
    </row>
    <row r="510" spans="1:39">
      <c r="A510" s="18"/>
      <c r="B510" s="18"/>
      <c r="C510" s="18"/>
      <c r="D510" s="18">
        <f t="shared" ca="1" si="12"/>
        <v>509</v>
      </c>
      <c r="E510" s="18" t="str">
        <f ca="1">IFERROR(INDEX(nr_ad_client_name,MATCH(ROW()-1,xl_search_adnowclientname[index],0)),"")</f>
        <v>Dairy Farmers</v>
      </c>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c r="AI510" s="18"/>
      <c r="AJ510" s="18"/>
      <c r="AK510" s="18"/>
      <c r="AL510" s="18"/>
      <c r="AM510" s="18"/>
    </row>
    <row r="511" spans="1:39">
      <c r="A511" s="18"/>
      <c r="B511" s="18"/>
      <c r="C511" s="18"/>
      <c r="D511" s="18">
        <f t="shared" ca="1" si="12"/>
        <v>510</v>
      </c>
      <c r="E511" s="18" t="str">
        <f ca="1">IFERROR(INDEX(nr_ad_client_name,MATCH(ROW()-1,xl_search_adnowclientname[index],0)),"")</f>
        <v>Daisy Brand LLC</v>
      </c>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c r="AI511" s="18"/>
      <c r="AJ511" s="18"/>
      <c r="AK511" s="18"/>
      <c r="AL511" s="18"/>
      <c r="AM511" s="18"/>
    </row>
    <row r="512" spans="1:39">
      <c r="A512" s="18"/>
      <c r="B512" s="18"/>
      <c r="C512" s="18"/>
      <c r="D512" s="18">
        <f t="shared" ca="1" si="12"/>
        <v>511</v>
      </c>
      <c r="E512" s="18" t="str">
        <f ca="1">IFERROR(INDEX(nr_ad_client_name,MATCH(ROW()-1,xl_search_adnowclientname[index],0)),"")</f>
        <v>Dalgety</v>
      </c>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c r="AI512" s="18"/>
      <c r="AJ512" s="18"/>
      <c r="AK512" s="18"/>
      <c r="AL512" s="18"/>
      <c r="AM512" s="18"/>
    </row>
    <row r="513" spans="1:39">
      <c r="A513" s="18"/>
      <c r="B513" s="18"/>
      <c r="C513" s="18"/>
      <c r="D513" s="18">
        <f t="shared" ca="1" si="12"/>
        <v>512</v>
      </c>
      <c r="E513" s="18" t="str">
        <f ca="1">IFERROR(INDEX(nr_ad_client_name,MATCH(ROW()-1,xl_search_adnowclientname[index],0)),"")</f>
        <v>Dandy</v>
      </c>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c r="AI513" s="18"/>
      <c r="AJ513" s="18"/>
      <c r="AK513" s="18"/>
      <c r="AL513" s="18"/>
      <c r="AM513" s="18"/>
    </row>
    <row r="514" spans="1:39">
      <c r="A514" s="18"/>
      <c r="B514" s="18"/>
      <c r="C514" s="18"/>
      <c r="D514" s="18">
        <f t="shared" ref="D514:D577" ca="1" si="13">IF(ISNUMBER(SEARCH(ps_search_adnowclientname,INDEX(nr_ad_client_name,ROW()-1))),MAX(INDIRECT(ADDRESS(1,COLUMN())&amp;":"&amp;ADDRESS(ROW()-1,COLUMN())))+1,"")</f>
        <v>513</v>
      </c>
      <c r="E514" s="18" t="str">
        <f ca="1">IFERROR(INDEX(nr_ad_client_name,MATCH(ROW()-1,xl_search_adnowclientname[index],0)),"")</f>
        <v>Danica Pension</v>
      </c>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c r="AI514" s="18"/>
      <c r="AJ514" s="18"/>
      <c r="AK514" s="18"/>
      <c r="AL514" s="18"/>
      <c r="AM514" s="18"/>
    </row>
    <row r="515" spans="1:39">
      <c r="A515" s="18"/>
      <c r="B515" s="18"/>
      <c r="C515" s="18"/>
      <c r="D515" s="18">
        <f t="shared" ca="1" si="13"/>
        <v>514</v>
      </c>
      <c r="E515" s="18" t="str">
        <f ca="1">IFERROR(INDEX(nr_ad_client_name,MATCH(ROW()-1,xl_search_adnowclientname[index],0)),"")</f>
        <v>Danisco</v>
      </c>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c r="AI515" s="18"/>
      <c r="AJ515" s="18"/>
      <c r="AK515" s="18"/>
      <c r="AL515" s="18"/>
      <c r="AM515" s="18"/>
    </row>
    <row r="516" spans="1:39">
      <c r="A516" s="18"/>
      <c r="B516" s="18"/>
      <c r="C516" s="18"/>
      <c r="D516" s="18">
        <f t="shared" ca="1" si="13"/>
        <v>515</v>
      </c>
      <c r="E516" s="18" t="str">
        <f ca="1">IFERROR(INDEX(nr_ad_client_name,MATCH(ROW()-1,xl_search_adnowclientname[index],0)),"")</f>
        <v>Danisco Sugar</v>
      </c>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c r="AK516" s="18"/>
      <c r="AL516" s="18"/>
      <c r="AM516" s="18"/>
    </row>
    <row r="517" spans="1:39">
      <c r="A517" s="18"/>
      <c r="B517" s="18"/>
      <c r="C517" s="18"/>
      <c r="D517" s="18">
        <f t="shared" ca="1" si="13"/>
        <v>516</v>
      </c>
      <c r="E517" s="18" t="str">
        <f ca="1">IFERROR(INDEX(nr_ad_client_name,MATCH(ROW()-1,xl_search_adnowclientname[index],0)),"")</f>
        <v>Danish Health Board</v>
      </c>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c r="AI517" s="18"/>
      <c r="AJ517" s="18"/>
      <c r="AK517" s="18"/>
      <c r="AL517" s="18"/>
      <c r="AM517" s="18"/>
    </row>
    <row r="518" spans="1:39">
      <c r="A518" s="18"/>
      <c r="B518" s="18"/>
      <c r="C518" s="18"/>
      <c r="D518" s="18">
        <f t="shared" ca="1" si="13"/>
        <v>517</v>
      </c>
      <c r="E518" s="18" t="str">
        <f ca="1">IFERROR(INDEX(nr_ad_client_name,MATCH(ROW()-1,xl_search_adnowclientname[index],0)),"")</f>
        <v>Danone/Dannon</v>
      </c>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c r="AI518" s="18"/>
      <c r="AJ518" s="18"/>
      <c r="AK518" s="18"/>
      <c r="AL518" s="18"/>
      <c r="AM518" s="18"/>
    </row>
    <row r="519" spans="1:39">
      <c r="A519" s="18"/>
      <c r="B519" s="18"/>
      <c r="C519" s="18"/>
      <c r="D519" s="18">
        <f t="shared" ca="1" si="13"/>
        <v>518</v>
      </c>
      <c r="E519" s="18" t="str">
        <f ca="1">IFERROR(INDEX(nr_ad_client_name,MATCH(ROW()-1,xl_search_adnowclientname[index],0)),"")</f>
        <v>Danone Spain</v>
      </c>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c r="AI519" s="18"/>
      <c r="AJ519" s="18"/>
      <c r="AK519" s="18"/>
      <c r="AL519" s="18"/>
      <c r="AM519" s="18"/>
    </row>
    <row r="520" spans="1:39">
      <c r="A520" s="18"/>
      <c r="B520" s="18"/>
      <c r="C520" s="18"/>
      <c r="D520" s="18">
        <f t="shared" ca="1" si="13"/>
        <v>519</v>
      </c>
      <c r="E520" s="18" t="str">
        <f ca="1">IFERROR(INDEX(nr_ad_client_name,MATCH(ROW()-1,xl_search_adnowclientname[index],0)),"")</f>
        <v>Danpo</v>
      </c>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c r="AI520" s="18"/>
      <c r="AJ520" s="18"/>
      <c r="AK520" s="18"/>
      <c r="AL520" s="18"/>
      <c r="AM520" s="18"/>
    </row>
    <row r="521" spans="1:39">
      <c r="A521" s="18"/>
      <c r="B521" s="18"/>
      <c r="C521" s="18"/>
      <c r="D521" s="18">
        <f t="shared" ca="1" si="13"/>
        <v>520</v>
      </c>
      <c r="E521" s="18" t="str">
        <f ca="1">IFERROR(INDEX(nr_ad_client_name,MATCH(ROW()-1,xl_search_adnowclientname[index],0)),"")</f>
        <v>Danske Bank</v>
      </c>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c r="AI521" s="18"/>
      <c r="AJ521" s="18"/>
      <c r="AK521" s="18"/>
      <c r="AL521" s="18"/>
      <c r="AM521" s="18"/>
    </row>
    <row r="522" spans="1:39">
      <c r="A522" s="18"/>
      <c r="B522" s="18"/>
      <c r="C522" s="18"/>
      <c r="D522" s="18">
        <f t="shared" ca="1" si="13"/>
        <v>521</v>
      </c>
      <c r="E522" s="18" t="str">
        <f ca="1">IFERROR(INDEX(nr_ad_client_name,MATCH(ROW()-1,xl_search_adnowclientname[index],0)),"")</f>
        <v>Danske Invest</v>
      </c>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c r="AI522" s="18"/>
      <c r="AJ522" s="18"/>
      <c r="AK522" s="18"/>
      <c r="AL522" s="18"/>
      <c r="AM522" s="18"/>
    </row>
    <row r="523" spans="1:39">
      <c r="A523" s="18"/>
      <c r="B523" s="18"/>
      <c r="C523" s="18"/>
      <c r="D523" s="18">
        <f t="shared" ca="1" si="13"/>
        <v>522</v>
      </c>
      <c r="E523" s="18" t="str">
        <f ca="1">IFERROR(INDEX(nr_ad_client_name,MATCH(ROW()-1,xl_search_adnowclientname[index],0)),"")</f>
        <v>Danske Stats Baner</v>
      </c>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c r="AK523" s="18"/>
      <c r="AL523" s="18"/>
      <c r="AM523" s="18"/>
    </row>
    <row r="524" spans="1:39">
      <c r="A524" s="18"/>
      <c r="B524" s="18"/>
      <c r="C524" s="18"/>
      <c r="D524" s="18">
        <f t="shared" ca="1" si="13"/>
        <v>523</v>
      </c>
      <c r="E524" s="18" t="str">
        <f ca="1">IFERROR(INDEX(nr_ad_client_name,MATCH(ROW()-1,xl_search_adnowclientname[index],0)),"")</f>
        <v>Dansk Tipstjeneste A/S</v>
      </c>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c r="AI524" s="18"/>
      <c r="AJ524" s="18"/>
      <c r="AK524" s="18"/>
      <c r="AL524" s="18"/>
      <c r="AM524" s="18"/>
    </row>
    <row r="525" spans="1:39">
      <c r="A525" s="18"/>
      <c r="B525" s="18"/>
      <c r="C525" s="18"/>
      <c r="D525" s="18">
        <f t="shared" ca="1" si="13"/>
        <v>524</v>
      </c>
      <c r="E525" s="18" t="str">
        <f ca="1">IFERROR(INDEX(nr_ad_client_name,MATCH(ROW()-1,xl_search_adnowclientname[index],0)),"")</f>
        <v>Darden</v>
      </c>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c r="AI525" s="18"/>
      <c r="AJ525" s="18"/>
      <c r="AK525" s="18"/>
      <c r="AL525" s="18"/>
      <c r="AM525" s="18"/>
    </row>
    <row r="526" spans="1:39">
      <c r="A526" s="18"/>
      <c r="B526" s="18"/>
      <c r="C526" s="18"/>
      <c r="D526" s="18">
        <f t="shared" ca="1" si="13"/>
        <v>525</v>
      </c>
      <c r="E526" s="18" t="str">
        <f ca="1">IFERROR(INDEX(nr_ad_client_name,MATCH(ROW()-1,xl_search_adnowclientname[index],0)),"")</f>
        <v>Daunat</v>
      </c>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c r="AI526" s="18"/>
      <c r="AJ526" s="18"/>
      <c r="AK526" s="18"/>
      <c r="AL526" s="18"/>
      <c r="AM526" s="18"/>
    </row>
    <row r="527" spans="1:39">
      <c r="A527" s="18"/>
      <c r="B527" s="18"/>
      <c r="C527" s="18"/>
      <c r="D527" s="18">
        <f t="shared" ca="1" si="13"/>
        <v>526</v>
      </c>
      <c r="E527" s="18" t="str">
        <f ca="1">IFERROR(INDEX(nr_ad_client_name,MATCH(ROW()-1,xl_search_adnowclientname[index],0)),"")</f>
        <v>Days Inn</v>
      </c>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c r="AI527" s="18"/>
      <c r="AJ527" s="18"/>
      <c r="AK527" s="18"/>
      <c r="AL527" s="18"/>
      <c r="AM527" s="18"/>
    </row>
    <row r="528" spans="1:39">
      <c r="A528" s="18"/>
      <c r="B528" s="18"/>
      <c r="C528" s="18"/>
      <c r="D528" s="18">
        <f t="shared" ca="1" si="13"/>
        <v>527</v>
      </c>
      <c r="E528" s="18" t="str">
        <f ca="1">IFERROR(INDEX(nr_ad_client_name,MATCH(ROW()-1,xl_search_adnowclientname[index],0)),"")</f>
        <v>DB Breweries</v>
      </c>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c r="AI528" s="18"/>
      <c r="AJ528" s="18"/>
      <c r="AK528" s="18"/>
      <c r="AL528" s="18"/>
      <c r="AM528" s="18"/>
    </row>
    <row r="529" spans="1:39">
      <c r="A529" s="18"/>
      <c r="B529" s="18"/>
      <c r="C529" s="18"/>
      <c r="D529" s="18">
        <f t="shared" ca="1" si="13"/>
        <v>528</v>
      </c>
      <c r="E529" s="18" t="str">
        <f ca="1">IFERROR(INDEX(nr_ad_client_name,MATCH(ROW()-1,xl_search_adnowclientname[index],0)),"")</f>
        <v>DDB Korea</v>
      </c>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c r="AI529" s="18"/>
      <c r="AJ529" s="18"/>
      <c r="AK529" s="18"/>
      <c r="AL529" s="18"/>
      <c r="AM529" s="18"/>
    </row>
    <row r="530" spans="1:39">
      <c r="A530" s="18"/>
      <c r="B530" s="18"/>
      <c r="C530" s="18"/>
      <c r="D530" s="18">
        <f t="shared" ca="1" si="13"/>
        <v>529</v>
      </c>
      <c r="E530" s="18" t="str">
        <f ca="1">IFERROR(INDEX(nr_ad_client_name,MATCH(ROW()-1,xl_search_adnowclientname[index],0)),"")</f>
        <v>Deakin University</v>
      </c>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c r="AK530" s="18"/>
      <c r="AL530" s="18"/>
      <c r="AM530" s="18"/>
    </row>
    <row r="531" spans="1:39">
      <c r="A531" s="18"/>
      <c r="B531" s="18"/>
      <c r="C531" s="18"/>
      <c r="D531" s="18">
        <f t="shared" ca="1" si="13"/>
        <v>530</v>
      </c>
      <c r="E531" s="18" t="str">
        <f ca="1">IFERROR(INDEX(nr_ad_client_name,MATCH(ROW()-1,xl_search_adnowclientname[index],0)),"")</f>
        <v>Dean Foods</v>
      </c>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c r="AI531" s="18"/>
      <c r="AJ531" s="18"/>
      <c r="AK531" s="18"/>
      <c r="AL531" s="18"/>
      <c r="AM531" s="18"/>
    </row>
    <row r="532" spans="1:39">
      <c r="A532" s="18"/>
      <c r="B532" s="18"/>
      <c r="C532" s="18"/>
      <c r="D532" s="18">
        <f t="shared" ca="1" si="13"/>
        <v>531</v>
      </c>
      <c r="E532" s="18" t="str">
        <f ca="1">IFERROR(INDEX(nr_ad_client_name,MATCH(ROW()-1,xl_search_adnowclientname[index],0)),"")</f>
        <v>DeBeers</v>
      </c>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c r="AI532" s="18"/>
      <c r="AJ532" s="18"/>
      <c r="AK532" s="18"/>
      <c r="AL532" s="18"/>
      <c r="AM532" s="18"/>
    </row>
    <row r="533" spans="1:39">
      <c r="A533" s="18"/>
      <c r="B533" s="18"/>
      <c r="C533" s="18"/>
      <c r="D533" s="18">
        <f t="shared" ca="1" si="13"/>
        <v>532</v>
      </c>
      <c r="E533" s="18" t="str">
        <f ca="1">IFERROR(INDEX(nr_ad_client_name,MATCH(ROW()-1,xl_search_adnowclientname[index],0)),"")</f>
        <v>Debenhams</v>
      </c>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c r="AI533" s="18"/>
      <c r="AJ533" s="18"/>
      <c r="AK533" s="18"/>
      <c r="AL533" s="18"/>
      <c r="AM533" s="18"/>
    </row>
    <row r="534" spans="1:39">
      <c r="A534" s="18"/>
      <c r="B534" s="18"/>
      <c r="C534" s="18"/>
      <c r="D534" s="18">
        <f t="shared" ca="1" si="13"/>
        <v>533</v>
      </c>
      <c r="E534" s="18" t="str">
        <f ca="1">IFERROR(INDEX(nr_ad_client_name,MATCH(ROW()-1,xl_search_adnowclientname[index],0)),"")</f>
        <v>Debt Advisory Service</v>
      </c>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c r="AI534" s="18"/>
      <c r="AJ534" s="18"/>
      <c r="AK534" s="18"/>
      <c r="AL534" s="18"/>
      <c r="AM534" s="18"/>
    </row>
    <row r="535" spans="1:39">
      <c r="A535" s="18"/>
      <c r="B535" s="18"/>
      <c r="C535" s="18"/>
      <c r="D535" s="18">
        <f t="shared" ca="1" si="13"/>
        <v>534</v>
      </c>
      <c r="E535" s="18" t="str">
        <f ca="1">IFERROR(INDEX(nr_ad_client_name,MATCH(ROW()-1,xl_search_adnowclientname[index],0)),"")</f>
        <v>Delaney Fletcher Slaymaker</v>
      </c>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c r="AI535" s="18"/>
      <c r="AJ535" s="18"/>
      <c r="AK535" s="18"/>
      <c r="AL535" s="18"/>
      <c r="AM535" s="18"/>
    </row>
    <row r="536" spans="1:39">
      <c r="A536" s="18"/>
      <c r="B536" s="18"/>
      <c r="C536" s="18"/>
      <c r="D536" s="18">
        <f t="shared" ca="1" si="13"/>
        <v>535</v>
      </c>
      <c r="E536" s="18" t="str">
        <f ca="1">IFERROR(INDEX(nr_ad_client_name,MATCH(ROW()-1,xl_search_adnowclientname[index],0)),"")</f>
        <v>Delek</v>
      </c>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c r="AI536" s="18"/>
      <c r="AJ536" s="18"/>
      <c r="AK536" s="18"/>
      <c r="AL536" s="18"/>
      <c r="AM536" s="18"/>
    </row>
    <row r="537" spans="1:39">
      <c r="A537" s="18"/>
      <c r="B537" s="18"/>
      <c r="C537" s="18"/>
      <c r="D537" s="18">
        <f t="shared" ca="1" si="13"/>
        <v>536</v>
      </c>
      <c r="E537" s="18" t="str">
        <f ca="1">IFERROR(INDEX(nr_ad_client_name,MATCH(ROW()-1,xl_search_adnowclientname[index],0)),"")</f>
        <v>Delhaize</v>
      </c>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c r="AK537" s="18"/>
      <c r="AL537" s="18"/>
      <c r="AM537" s="18"/>
    </row>
    <row r="538" spans="1:39">
      <c r="A538" s="18"/>
      <c r="B538" s="18"/>
      <c r="C538" s="18"/>
      <c r="D538" s="18">
        <f t="shared" ca="1" si="13"/>
        <v>537</v>
      </c>
      <c r="E538" s="18" t="str">
        <f ca="1">IFERROR(INDEX(nr_ad_client_name,MATCH(ROW()-1,xl_search_adnowclientname[index],0)),"")</f>
        <v>Dell Computers</v>
      </c>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c r="AI538" s="18"/>
      <c r="AJ538" s="18"/>
      <c r="AK538" s="18"/>
      <c r="AL538" s="18"/>
      <c r="AM538" s="18"/>
    </row>
    <row r="539" spans="1:39">
      <c r="A539" s="18"/>
      <c r="B539" s="18"/>
      <c r="C539" s="18"/>
      <c r="D539" s="18">
        <f t="shared" ca="1" si="13"/>
        <v>538</v>
      </c>
      <c r="E539" s="18" t="str">
        <f ca="1">IFERROR(INDEX(nr_ad_client_name,MATCH(ROW()-1,xl_search_adnowclientname[index],0)),"")</f>
        <v>Dellifood Sentosa Corpindo</v>
      </c>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c r="AI539" s="18"/>
      <c r="AJ539" s="18"/>
      <c r="AK539" s="18"/>
      <c r="AL539" s="18"/>
      <c r="AM539" s="18"/>
    </row>
    <row r="540" spans="1:39">
      <c r="A540" s="18"/>
      <c r="B540" s="18"/>
      <c r="C540" s="18"/>
      <c r="D540" s="18">
        <f t="shared" ca="1" si="13"/>
        <v>539</v>
      </c>
      <c r="E540" s="18" t="str">
        <f ca="1">IFERROR(INDEX(nr_ad_client_name,MATCH(ROW()-1,xl_search_adnowclientname[index],0)),"")</f>
        <v>Del Monte Foods</v>
      </c>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c r="AI540" s="18"/>
      <c r="AJ540" s="18"/>
      <c r="AK540" s="18"/>
      <c r="AL540" s="18"/>
      <c r="AM540" s="18"/>
    </row>
    <row r="541" spans="1:39">
      <c r="A541" s="18"/>
      <c r="B541" s="18"/>
      <c r="C541" s="18"/>
      <c r="D541" s="18">
        <f t="shared" ca="1" si="13"/>
        <v>540</v>
      </c>
      <c r="E541" s="18" t="str">
        <f ca="1">IFERROR(INDEX(nr_ad_client_name,MATCH(ROW()-1,xl_search_adnowclientname[index],0)),"")</f>
        <v>Delta Faucets</v>
      </c>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c r="AI541" s="18"/>
      <c r="AJ541" s="18"/>
      <c r="AK541" s="18"/>
      <c r="AL541" s="18"/>
      <c r="AM541" s="18"/>
    </row>
    <row r="542" spans="1:39">
      <c r="A542" s="18"/>
      <c r="B542" s="18"/>
      <c r="C542" s="18"/>
      <c r="D542" s="18">
        <f t="shared" ca="1" si="13"/>
        <v>541</v>
      </c>
      <c r="E542" s="18" t="str">
        <f ca="1">IFERROR(INDEX(nr_ad_client_name,MATCH(ROW()-1,xl_search_adnowclientname[index],0)),"")</f>
        <v>Delta Lloyd</v>
      </c>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c r="AI542" s="18"/>
      <c r="AJ542" s="18"/>
      <c r="AK542" s="18"/>
      <c r="AL542" s="18"/>
      <c r="AM542" s="18"/>
    </row>
    <row r="543" spans="1:39">
      <c r="A543" s="18"/>
      <c r="B543" s="18"/>
      <c r="C543" s="18"/>
      <c r="D543" s="18">
        <f t="shared" ca="1" si="13"/>
        <v>542</v>
      </c>
      <c r="E543" s="18" t="str">
        <f ca="1">IFERROR(INDEX(nr_ad_client_name,MATCH(ROW()-1,xl_search_adnowclientname[index],0)),"")</f>
        <v>Demasa</v>
      </c>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c r="AI543" s="18"/>
      <c r="AJ543" s="18"/>
      <c r="AK543" s="18"/>
      <c r="AL543" s="18"/>
      <c r="AM543" s="18"/>
    </row>
    <row r="544" spans="1:39">
      <c r="A544" s="18"/>
      <c r="B544" s="18"/>
      <c r="C544" s="18"/>
      <c r="D544" s="18">
        <f t="shared" ca="1" si="13"/>
        <v>543</v>
      </c>
      <c r="E544" s="18" t="str">
        <f ca="1">IFERROR(INDEX(nr_ad_client_name,MATCH(ROW()-1,xl_search_adnowclientname[index],0)),"")</f>
        <v>Denny's</v>
      </c>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c r="AK544" s="18"/>
      <c r="AL544" s="18"/>
      <c r="AM544" s="18"/>
    </row>
    <row r="545" spans="1:39">
      <c r="A545" s="18"/>
      <c r="B545" s="18"/>
      <c r="C545" s="18"/>
      <c r="D545" s="18">
        <f t="shared" ca="1" si="13"/>
        <v>544</v>
      </c>
      <c r="E545" s="18" t="str">
        <f ca="1">IFERROR(INDEX(nr_ad_client_name,MATCH(ROW()-1,xl_search_adnowclientname[index],0)),"")</f>
        <v>Dentsu</v>
      </c>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c r="AI545" s="18"/>
      <c r="AJ545" s="18"/>
      <c r="AK545" s="18"/>
      <c r="AL545" s="18"/>
      <c r="AM545" s="18"/>
    </row>
    <row r="546" spans="1:39">
      <c r="A546" s="18"/>
      <c r="B546" s="18"/>
      <c r="C546" s="18"/>
      <c r="D546" s="18">
        <f t="shared" ca="1" si="13"/>
        <v>545</v>
      </c>
      <c r="E546" s="18" t="str">
        <f ca="1">IFERROR(INDEX(nr_ad_client_name,MATCH(ROW()-1,xl_search_adnowclientname[index],0)),"")</f>
        <v>Desert Glory</v>
      </c>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c r="AI546" s="18"/>
      <c r="AJ546" s="18"/>
      <c r="AK546" s="18"/>
      <c r="AL546" s="18"/>
      <c r="AM546" s="18"/>
    </row>
    <row r="547" spans="1:39">
      <c r="A547" s="18"/>
      <c r="B547" s="18"/>
      <c r="C547" s="18"/>
      <c r="D547" s="18">
        <f t="shared" ca="1" si="13"/>
        <v>546</v>
      </c>
      <c r="E547" s="18" t="str">
        <f ca="1">IFERROR(INDEX(nr_ad_client_name,MATCH(ROW()-1,xl_search_adnowclientname[index],0)),"")</f>
        <v>Deutsch</v>
      </c>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c r="AI547" s="18"/>
      <c r="AJ547" s="18"/>
      <c r="AK547" s="18"/>
      <c r="AL547" s="18"/>
      <c r="AM547" s="18"/>
    </row>
    <row r="548" spans="1:39">
      <c r="A548" s="18"/>
      <c r="B548" s="18"/>
      <c r="C548" s="18"/>
      <c r="D548" s="18">
        <f t="shared" ca="1" si="13"/>
        <v>547</v>
      </c>
      <c r="E548" s="18" t="str">
        <f ca="1">IFERROR(INDEX(nr_ad_client_name,MATCH(ROW()-1,xl_search_adnowclientname[index],0)),"")</f>
        <v>Deutsche Bank Syndicate</v>
      </c>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c r="AI548" s="18"/>
      <c r="AJ548" s="18"/>
      <c r="AK548" s="18"/>
      <c r="AL548" s="18"/>
      <c r="AM548" s="18"/>
    </row>
    <row r="549" spans="1:39">
      <c r="A549" s="18"/>
      <c r="B549" s="18"/>
      <c r="C549" s="18"/>
      <c r="D549" s="18">
        <f t="shared" ca="1" si="13"/>
        <v>548</v>
      </c>
      <c r="E549" s="18" t="str">
        <f ca="1">IFERROR(INDEX(nr_ad_client_name,MATCH(ROW()-1,xl_search_adnowclientname[index],0)),"")</f>
        <v>Deutsche Telecom</v>
      </c>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c r="AI549" s="18"/>
      <c r="AJ549" s="18"/>
      <c r="AK549" s="18"/>
      <c r="AL549" s="18"/>
      <c r="AM549" s="18"/>
    </row>
    <row r="550" spans="1:39">
      <c r="A550" s="18"/>
      <c r="B550" s="18"/>
      <c r="C550" s="18"/>
      <c r="D550" s="18">
        <f t="shared" ca="1" si="13"/>
        <v>549</v>
      </c>
      <c r="E550" s="18" t="str">
        <f ca="1">IFERROR(INDEX(nr_ad_client_name,MATCH(ROW()-1,xl_search_adnowclientname[index],0)),"")</f>
        <v>Development Bank of Singapore</v>
      </c>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c r="AI550" s="18"/>
      <c r="AJ550" s="18"/>
      <c r="AK550" s="18"/>
      <c r="AL550" s="18"/>
      <c r="AM550" s="18"/>
    </row>
    <row r="551" spans="1:39">
      <c r="A551" s="18"/>
      <c r="B551" s="18"/>
      <c r="C551" s="18"/>
      <c r="D551" s="18">
        <f t="shared" ca="1" si="13"/>
        <v>550</v>
      </c>
      <c r="E551" s="18" t="str">
        <f ca="1">IFERROR(INDEX(nr_ad_client_name,MATCH(ROW()-1,xl_search_adnowclientname[index],0)),"")</f>
        <v>DFS</v>
      </c>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c r="AK551" s="18"/>
      <c r="AL551" s="18"/>
      <c r="AM551" s="18"/>
    </row>
    <row r="552" spans="1:39">
      <c r="A552" s="18"/>
      <c r="B552" s="18"/>
      <c r="C552" s="18"/>
      <c r="D552" s="18">
        <f t="shared" ca="1" si="13"/>
        <v>551</v>
      </c>
      <c r="E552" s="18" t="str">
        <f ca="1">IFERROR(INDEX(nr_ad_client_name,MATCH(ROW()-1,xl_search_adnowclientname[index],0)),"")</f>
        <v>DHL</v>
      </c>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c r="AI552" s="18"/>
      <c r="AJ552" s="18"/>
      <c r="AK552" s="18"/>
      <c r="AL552" s="18"/>
      <c r="AM552" s="18"/>
    </row>
    <row r="553" spans="1:39">
      <c r="A553" s="18"/>
      <c r="B553" s="18"/>
      <c r="C553" s="18"/>
      <c r="D553" s="18">
        <f t="shared" ca="1" si="13"/>
        <v>552</v>
      </c>
      <c r="E553" s="18" t="str">
        <f ca="1">IFERROR(INDEX(nr_ad_client_name,MATCH(ROW()-1,xl_search_adnowclientname[index],0)),"")</f>
        <v>DIA</v>
      </c>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c r="AI553" s="18"/>
      <c r="AJ553" s="18"/>
      <c r="AK553" s="18"/>
      <c r="AL553" s="18"/>
      <c r="AM553" s="18"/>
    </row>
    <row r="554" spans="1:39">
      <c r="A554" s="18"/>
      <c r="B554" s="18"/>
      <c r="C554" s="18"/>
      <c r="D554" s="18">
        <f t="shared" ca="1" si="13"/>
        <v>553</v>
      </c>
      <c r="E554" s="18" t="str">
        <f ca="1">IFERROR(INDEX(nr_ad_client_name,MATCH(ROW()-1,xl_search_adnowclientname[index],0)),"")</f>
        <v>Diageo</v>
      </c>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c r="AI554" s="18"/>
      <c r="AJ554" s="18"/>
      <c r="AK554" s="18"/>
      <c r="AL554" s="18"/>
      <c r="AM554" s="18"/>
    </row>
    <row r="555" spans="1:39">
      <c r="A555" s="18"/>
      <c r="B555" s="18"/>
      <c r="C555" s="18"/>
      <c r="D555" s="18">
        <f t="shared" ca="1" si="13"/>
        <v>554</v>
      </c>
      <c r="E555" s="18" t="str">
        <f ca="1">IFERROR(INDEX(nr_ad_client_name,MATCH(ROW()-1,xl_search_adnowclientname[index],0)),"")</f>
        <v>Dialog S.A.</v>
      </c>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c r="AI555" s="18"/>
      <c r="AJ555" s="18"/>
      <c r="AK555" s="18"/>
      <c r="AL555" s="18"/>
      <c r="AM555" s="18"/>
    </row>
    <row r="556" spans="1:39">
      <c r="A556" s="18"/>
      <c r="B556" s="18"/>
      <c r="C556" s="18"/>
      <c r="D556" s="18">
        <f t="shared" ca="1" si="13"/>
        <v>555</v>
      </c>
      <c r="E556" s="18" t="str">
        <f ca="1">IFERROR(INDEX(nr_ad_client_name,MATCH(ROW()-1,xl_search_adnowclientname[index],0)),"")</f>
        <v>Diamond Trading Company</v>
      </c>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c r="AI556" s="18"/>
      <c r="AJ556" s="18"/>
      <c r="AK556" s="18"/>
      <c r="AL556" s="18"/>
      <c r="AM556" s="18"/>
    </row>
    <row r="557" spans="1:39">
      <c r="A557" s="18"/>
      <c r="B557" s="18"/>
      <c r="C557" s="18"/>
      <c r="D557" s="18">
        <f t="shared" ca="1" si="13"/>
        <v>556</v>
      </c>
      <c r="E557" s="18" t="str">
        <f ca="1">IFERROR(INDEX(nr_ad_client_name,MATCH(ROW()-1,xl_search_adnowclientname[index],0)),"")</f>
        <v>Dick's Sporting Goods</v>
      </c>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c r="AI557" s="18"/>
      <c r="AJ557" s="18"/>
      <c r="AK557" s="18"/>
      <c r="AL557" s="18"/>
      <c r="AM557" s="18"/>
    </row>
    <row r="558" spans="1:39">
      <c r="A558" s="18"/>
      <c r="B558" s="18"/>
      <c r="C558" s="18"/>
      <c r="D558" s="18">
        <f t="shared" ca="1" si="13"/>
        <v>557</v>
      </c>
      <c r="E558" s="18" t="str">
        <f ca="1">IFERROR(INDEX(nr_ad_client_name,MATCH(ROW()-1,xl_search_adnowclientname[index],0)),"")</f>
        <v>Digital Property Group</v>
      </c>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c r="AK558" s="18"/>
      <c r="AL558" s="18"/>
      <c r="AM558" s="18"/>
    </row>
    <row r="559" spans="1:39">
      <c r="A559" s="18"/>
      <c r="B559" s="18"/>
      <c r="C559" s="18"/>
      <c r="D559" s="18">
        <f t="shared" ca="1" si="13"/>
        <v>558</v>
      </c>
      <c r="E559" s="18" t="str">
        <f ca="1">IFERROR(INDEX(nr_ad_client_name,MATCH(ROW()-1,xl_search_adnowclientname[index],0)),"")</f>
        <v>Dillon Bass Ltd</v>
      </c>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c r="AI559" s="18"/>
      <c r="AJ559" s="18"/>
      <c r="AK559" s="18"/>
      <c r="AL559" s="18"/>
      <c r="AM559" s="18"/>
    </row>
    <row r="560" spans="1:39">
      <c r="A560" s="18"/>
      <c r="B560" s="18"/>
      <c r="C560" s="18"/>
      <c r="D560" s="18">
        <f t="shared" ca="1" si="13"/>
        <v>559</v>
      </c>
      <c r="E560" s="18" t="str">
        <f ca="1">IFERROR(INDEX(nr_ad_client_name,MATCH(ROW()-1,xl_search_adnowclientname[index],0)),"")</f>
        <v>DIM</v>
      </c>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c r="AI560" s="18"/>
      <c r="AJ560" s="18"/>
      <c r="AK560" s="18"/>
      <c r="AL560" s="18"/>
      <c r="AM560" s="18"/>
    </row>
    <row r="561" spans="1:39">
      <c r="A561" s="18"/>
      <c r="B561" s="18"/>
      <c r="C561" s="18"/>
      <c r="D561" s="18">
        <f t="shared" ca="1" si="13"/>
        <v>560</v>
      </c>
      <c r="E561" s="18" t="str">
        <f ca="1">IFERROR(INDEX(nr_ad_client_name,MATCH(ROW()-1,xl_search_adnowclientname[index],0)),"")</f>
        <v>Dimes</v>
      </c>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c r="AI561" s="18"/>
      <c r="AJ561" s="18"/>
      <c r="AK561" s="18"/>
      <c r="AL561" s="18"/>
      <c r="AM561" s="18"/>
    </row>
    <row r="562" spans="1:39">
      <c r="A562" s="18"/>
      <c r="B562" s="18"/>
      <c r="C562" s="18"/>
      <c r="D562" s="18">
        <f t="shared" ca="1" si="13"/>
        <v>561</v>
      </c>
      <c r="E562" s="18" t="str">
        <f ca="1">IFERROR(INDEX(nr_ad_client_name,MATCH(ROW()-1,xl_search_adnowclientname[index],0)),"")</f>
        <v>Diplom Royal</v>
      </c>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c r="AI562" s="18"/>
      <c r="AJ562" s="18"/>
      <c r="AK562" s="18"/>
      <c r="AL562" s="18"/>
      <c r="AM562" s="18"/>
    </row>
    <row r="563" spans="1:39">
      <c r="A563" s="18"/>
      <c r="B563" s="18"/>
      <c r="C563" s="18"/>
      <c r="D563" s="18">
        <f t="shared" ca="1" si="13"/>
        <v>562</v>
      </c>
      <c r="E563" s="18" t="str">
        <f ca="1">IFERROR(INDEX(nr_ad_client_name,MATCH(ROW()-1,xl_search_adnowclientname[index],0)),"")</f>
        <v>Direct Dial Insurance</v>
      </c>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c r="AI563" s="18"/>
      <c r="AJ563" s="18"/>
      <c r="AK563" s="18"/>
      <c r="AL563" s="18"/>
      <c r="AM563" s="18"/>
    </row>
    <row r="564" spans="1:39">
      <c r="A564" s="18"/>
      <c r="B564" s="18"/>
      <c r="C564" s="18"/>
      <c r="D564" s="18">
        <f t="shared" ca="1" si="13"/>
        <v>563</v>
      </c>
      <c r="E564" s="18" t="str">
        <f ca="1">IFERROR(INDEX(nr_ad_client_name,MATCH(ROW()-1,xl_search_adnowclientname[index],0)),"")</f>
        <v>Directgov</v>
      </c>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c r="AI564" s="18"/>
      <c r="AJ564" s="18"/>
      <c r="AK564" s="18"/>
      <c r="AL564" s="18"/>
      <c r="AM564" s="18"/>
    </row>
    <row r="565" spans="1:39">
      <c r="A565" s="18"/>
      <c r="B565" s="18"/>
      <c r="C565" s="18"/>
      <c r="D565" s="18">
        <f t="shared" ca="1" si="13"/>
        <v>564</v>
      </c>
      <c r="E565" s="18" t="str">
        <f ca="1">IFERROR(INDEX(nr_ad_client_name,MATCH(ROW()-1,xl_search_adnowclientname[index],0)),"")</f>
        <v>Direct Line Insurance PLC</v>
      </c>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c r="AK565" s="18"/>
      <c r="AL565" s="18"/>
      <c r="AM565" s="18"/>
    </row>
    <row r="566" spans="1:39">
      <c r="A566" s="18"/>
      <c r="B566" s="18"/>
      <c r="C566" s="18"/>
      <c r="D566" s="18">
        <f t="shared" ca="1" si="13"/>
        <v>565</v>
      </c>
      <c r="E566" s="18" t="str">
        <f ca="1">IFERROR(INDEX(nr_ad_client_name,MATCH(ROW()-1,xl_search_adnowclientname[index],0)),"")</f>
        <v>Direct Pojistovna</v>
      </c>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c r="AI566" s="18"/>
      <c r="AJ566" s="18"/>
      <c r="AK566" s="18"/>
      <c r="AL566" s="18"/>
      <c r="AM566" s="18"/>
    </row>
    <row r="567" spans="1:39">
      <c r="A567" s="18"/>
      <c r="B567" s="18"/>
      <c r="C567" s="18"/>
      <c r="D567" s="18">
        <f t="shared" ca="1" si="13"/>
        <v>566</v>
      </c>
      <c r="E567" s="18" t="str">
        <f ca="1">IFERROR(INDEX(nr_ad_client_name,MATCH(ROW()-1,xl_search_adnowclientname[index],0)),"")</f>
        <v>DIRECTV</v>
      </c>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c r="AI567" s="18"/>
      <c r="AJ567" s="18"/>
      <c r="AK567" s="18"/>
      <c r="AL567" s="18"/>
      <c r="AM567" s="18"/>
    </row>
    <row r="568" spans="1:39">
      <c r="A568" s="18"/>
      <c r="B568" s="18"/>
      <c r="C568" s="18"/>
      <c r="D568" s="18">
        <f t="shared" ca="1" si="13"/>
        <v>567</v>
      </c>
      <c r="E568" s="18" t="str">
        <f ca="1">IFERROR(INDEX(nr_ad_client_name,MATCH(ROW()-1,xl_search_adnowclientname[index],0)),"")</f>
        <v>Discover</v>
      </c>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c r="AI568" s="18"/>
      <c r="AJ568" s="18"/>
      <c r="AK568" s="18"/>
      <c r="AL568" s="18"/>
      <c r="AM568" s="18"/>
    </row>
    <row r="569" spans="1:39">
      <c r="A569" s="18"/>
      <c r="B569" s="18"/>
      <c r="C569" s="18"/>
      <c r="D569" s="18">
        <f t="shared" ca="1" si="13"/>
        <v>568</v>
      </c>
      <c r="E569" s="18" t="str">
        <f ca="1">IFERROR(INDEX(nr_ad_client_name,MATCH(ROW()-1,xl_search_adnowclientname[index],0)),"")</f>
        <v>Discovery Foods</v>
      </c>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c r="AI569" s="18"/>
      <c r="AJ569" s="18"/>
      <c r="AK569" s="18"/>
      <c r="AL569" s="18"/>
      <c r="AM569" s="18"/>
    </row>
    <row r="570" spans="1:39">
      <c r="A570" s="18"/>
      <c r="B570" s="18"/>
      <c r="C570" s="18"/>
      <c r="D570" s="18">
        <f t="shared" ca="1" si="13"/>
        <v>569</v>
      </c>
      <c r="E570" s="18" t="str">
        <f ca="1">IFERROR(INDEX(nr_ad_client_name,MATCH(ROW()-1,xl_search_adnowclientname[index],0)),"")</f>
        <v>Disney Group</v>
      </c>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c r="AI570" s="18"/>
      <c r="AJ570" s="18"/>
      <c r="AK570" s="18"/>
      <c r="AL570" s="18"/>
      <c r="AM570" s="18"/>
    </row>
    <row r="571" spans="1:39">
      <c r="A571" s="18"/>
      <c r="B571" s="18"/>
      <c r="C571" s="18"/>
      <c r="D571" s="18">
        <f t="shared" ca="1" si="13"/>
        <v>570</v>
      </c>
      <c r="E571" s="18" t="str">
        <f ca="1">IFERROR(INDEX(nr_ad_client_name,MATCH(ROW()-1,xl_search_adnowclientname[index],0)),"")</f>
        <v>Distell</v>
      </c>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c r="AI571" s="18"/>
      <c r="AJ571" s="18"/>
      <c r="AK571" s="18"/>
      <c r="AL571" s="18"/>
      <c r="AM571" s="18"/>
    </row>
    <row r="572" spans="1:39">
      <c r="A572" s="18"/>
      <c r="B572" s="18"/>
      <c r="C572" s="18"/>
      <c r="D572" s="18">
        <f t="shared" ca="1" si="13"/>
        <v>571</v>
      </c>
      <c r="E572" s="18" t="str">
        <f ca="1">IFERROR(INDEX(nr_ad_client_name,MATCH(ROW()-1,xl_search_adnowclientname[index],0)),"")</f>
        <v>Distillerie Fratelli Branca</v>
      </c>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c r="AK572" s="18"/>
      <c r="AL572" s="18"/>
      <c r="AM572" s="18"/>
    </row>
    <row r="573" spans="1:39">
      <c r="A573" s="18"/>
      <c r="B573" s="18"/>
      <c r="C573" s="18"/>
      <c r="D573" s="18">
        <f t="shared" ca="1" si="13"/>
        <v>572</v>
      </c>
      <c r="E573" s="18" t="str">
        <f ca="1">IFERROR(INDEX(nr_ad_client_name,MATCH(ROW()-1,xl_search_adnowclientname[index],0)),"")</f>
        <v>Distribuidora Internacional de Alimentacion (DIA)</v>
      </c>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c r="AI573" s="18"/>
      <c r="AJ573" s="18"/>
      <c r="AK573" s="18"/>
      <c r="AL573" s="18"/>
      <c r="AM573" s="18"/>
    </row>
    <row r="574" spans="1:39">
      <c r="A574" s="18"/>
      <c r="B574" s="18"/>
      <c r="C574" s="18"/>
      <c r="D574" s="18">
        <f t="shared" ca="1" si="13"/>
        <v>573</v>
      </c>
      <c r="E574" s="18" t="str">
        <f ca="1">IFERROR(INDEX(nr_ad_client_name,MATCH(ROW()-1,xl_search_adnowclientname[index],0)),"")</f>
        <v>Dixons Group</v>
      </c>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c r="AI574" s="18"/>
      <c r="AJ574" s="18"/>
      <c r="AK574" s="18"/>
      <c r="AL574" s="18"/>
      <c r="AM574" s="18"/>
    </row>
    <row r="575" spans="1:39">
      <c r="A575" s="18"/>
      <c r="B575" s="18"/>
      <c r="C575" s="18"/>
      <c r="D575" s="18">
        <f t="shared" ca="1" si="13"/>
        <v>574</v>
      </c>
      <c r="E575" s="18" t="str">
        <f ca="1">IFERROR(INDEX(nr_ad_client_name,MATCH(ROW()-1,xl_search_adnowclientname[index],0)),"")</f>
        <v>D.M.B. &amp; B.</v>
      </c>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c r="AI575" s="18"/>
      <c r="AJ575" s="18"/>
      <c r="AK575" s="18"/>
      <c r="AL575" s="18"/>
      <c r="AM575" s="18"/>
    </row>
    <row r="576" spans="1:39">
      <c r="A576" s="18"/>
      <c r="B576" s="18"/>
      <c r="C576" s="18"/>
      <c r="D576" s="18">
        <f t="shared" ca="1" si="13"/>
        <v>575</v>
      </c>
      <c r="E576" s="18" t="str">
        <f ca="1">IFERROR(INDEX(nr_ad_client_name,MATCH(ROW()-1,xl_search_adnowclientname[index],0)),"")</f>
        <v>Dobson</v>
      </c>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c r="AI576" s="18"/>
      <c r="AJ576" s="18"/>
      <c r="AK576" s="18"/>
      <c r="AL576" s="18"/>
      <c r="AM576" s="18"/>
    </row>
    <row r="577" spans="1:39">
      <c r="A577" s="18"/>
      <c r="B577" s="18"/>
      <c r="C577" s="18"/>
      <c r="D577" s="18">
        <f t="shared" ca="1" si="13"/>
        <v>576</v>
      </c>
      <c r="E577" s="18" t="str">
        <f ca="1">IFERROR(INDEX(nr_ad_client_name,MATCH(ROW()-1,xl_search_adnowclientname[index],0)),"")</f>
        <v>Dole</v>
      </c>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c r="AI577" s="18"/>
      <c r="AJ577" s="18"/>
      <c r="AK577" s="18"/>
      <c r="AL577" s="18"/>
      <c r="AM577" s="18"/>
    </row>
    <row r="578" spans="1:39">
      <c r="A578" s="18"/>
      <c r="B578" s="18"/>
      <c r="C578" s="18"/>
      <c r="D578" s="18">
        <f t="shared" ref="D578:D641" ca="1" si="14">IF(ISNUMBER(SEARCH(ps_search_adnowclientname,INDEX(nr_ad_client_name,ROW()-1))),MAX(INDIRECT(ADDRESS(1,COLUMN())&amp;":"&amp;ADDRESS(ROW()-1,COLUMN())))+1,"")</f>
        <v>577</v>
      </c>
      <c r="E578" s="18" t="str">
        <f ca="1">IFERROR(INDEX(nr_ad_client_name,MATCH(ROW()-1,xl_search_adnowclientname[index],0)),"")</f>
        <v>Dominos</v>
      </c>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c r="AI578" s="18"/>
      <c r="AJ578" s="18"/>
      <c r="AK578" s="18"/>
      <c r="AL578" s="18"/>
      <c r="AM578" s="18"/>
    </row>
    <row r="579" spans="1:39">
      <c r="A579" s="18"/>
      <c r="B579" s="18"/>
      <c r="C579" s="18"/>
      <c r="D579" s="18">
        <f t="shared" ca="1" si="14"/>
        <v>578</v>
      </c>
      <c r="E579" s="18" t="str">
        <f ca="1">IFERROR(INDEX(nr_ad_client_name,MATCH(ROW()-1,xl_search_adnowclientname[index],0)),"")</f>
        <v>Doner For May Company</v>
      </c>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c r="AK579" s="18"/>
      <c r="AL579" s="18"/>
      <c r="AM579" s="18"/>
    </row>
    <row r="580" spans="1:39">
      <c r="A580" s="18"/>
      <c r="B580" s="18"/>
      <c r="C580" s="18"/>
      <c r="D580" s="18">
        <f t="shared" ca="1" si="14"/>
        <v>579</v>
      </c>
      <c r="E580" s="18" t="str">
        <f ca="1">IFERROR(INDEX(nr_ad_client_name,MATCH(ROW()-1,xl_search_adnowclientname[index],0)),"")</f>
        <v>Dong</v>
      </c>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c r="AI580" s="18"/>
      <c r="AJ580" s="18"/>
      <c r="AK580" s="18"/>
      <c r="AL580" s="18"/>
      <c r="AM580" s="18"/>
    </row>
    <row r="581" spans="1:39">
      <c r="A581" s="18"/>
      <c r="B581" s="18"/>
      <c r="C581" s="18"/>
      <c r="D581" s="18">
        <f t="shared" ca="1" si="14"/>
        <v>580</v>
      </c>
      <c r="E581" s="18" t="str">
        <f ca="1">IFERROR(INDEX(nr_ad_client_name,MATCH(ROW()-1,xl_search_adnowclientname[index],0)),"")</f>
        <v>Dongsuh</v>
      </c>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c r="AI581" s="18"/>
      <c r="AJ581" s="18"/>
      <c r="AK581" s="18"/>
      <c r="AL581" s="18"/>
      <c r="AM581" s="18"/>
    </row>
    <row r="582" spans="1:39">
      <c r="A582" s="18"/>
      <c r="B582" s="18"/>
      <c r="C582" s="18"/>
      <c r="D582" s="18">
        <f t="shared" ca="1" si="14"/>
        <v>581</v>
      </c>
      <c r="E582" s="18" t="str">
        <f ca="1">IFERROR(INDEX(nr_ad_client_name,MATCH(ROW()-1,xl_search_adnowclientname[index],0)),"")</f>
        <v>Dorel</v>
      </c>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c r="AI582" s="18"/>
      <c r="AJ582" s="18"/>
      <c r="AK582" s="18"/>
      <c r="AL582" s="18"/>
      <c r="AM582" s="18"/>
    </row>
    <row r="583" spans="1:39">
      <c r="A583" s="18"/>
      <c r="B583" s="18"/>
      <c r="C583" s="18"/>
      <c r="D583" s="18">
        <f t="shared" ca="1" si="14"/>
        <v>582</v>
      </c>
      <c r="E583" s="18" t="str">
        <f ca="1">IFERROR(INDEX(nr_ad_client_name,MATCH(ROW()-1,xl_search_adnowclientname[index],0)),"")</f>
        <v>Douwe Egberts</v>
      </c>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c r="AI583" s="18"/>
      <c r="AJ583" s="18"/>
      <c r="AK583" s="18"/>
      <c r="AL583" s="18"/>
      <c r="AM583" s="18"/>
    </row>
    <row r="584" spans="1:39">
      <c r="A584" s="18"/>
      <c r="B584" s="18"/>
      <c r="C584" s="18"/>
      <c r="D584" s="18">
        <f t="shared" ca="1" si="14"/>
        <v>583</v>
      </c>
      <c r="E584" s="18" t="str">
        <f ca="1">IFERROR(INDEX(nr_ad_client_name,MATCH(ROW()-1,xl_search_adnowclientname[index],0)),"")</f>
        <v>Dowbrands Asia</v>
      </c>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c r="AI584" s="18"/>
      <c r="AJ584" s="18"/>
      <c r="AK584" s="18"/>
      <c r="AL584" s="18"/>
      <c r="AM584" s="18"/>
    </row>
    <row r="585" spans="1:39">
      <c r="A585" s="18"/>
      <c r="B585" s="18"/>
      <c r="C585" s="18"/>
      <c r="D585" s="18">
        <f t="shared" ca="1" si="14"/>
        <v>584</v>
      </c>
      <c r="E585" s="18" t="str">
        <f ca="1">IFERROR(INDEX(nr_ad_client_name,MATCH(ROW()-1,xl_search_adnowclientname[index],0)),"")</f>
        <v>Drambuie</v>
      </c>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c r="AI585" s="18"/>
      <c r="AJ585" s="18"/>
      <c r="AK585" s="18"/>
      <c r="AL585" s="18"/>
      <c r="AM585" s="18"/>
    </row>
    <row r="586" spans="1:39">
      <c r="A586" s="18"/>
      <c r="B586" s="18"/>
      <c r="C586" s="18"/>
      <c r="D586" s="18">
        <f t="shared" ca="1" si="14"/>
        <v>585</v>
      </c>
      <c r="E586" s="18" t="str">
        <f ca="1">IFERROR(INDEX(nr_ad_client_name,MATCH(ROW()-1,xl_search_adnowclientname[index],0)),"")</f>
        <v>Dr Oetker</v>
      </c>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c r="AK586" s="18"/>
      <c r="AL586" s="18"/>
      <c r="AM586" s="18"/>
    </row>
    <row r="587" spans="1:39">
      <c r="A587" s="18"/>
      <c r="B587" s="18"/>
      <c r="C587" s="18"/>
      <c r="D587" s="18">
        <f t="shared" ca="1" si="14"/>
        <v>586</v>
      </c>
      <c r="E587" s="18" t="str">
        <f ca="1">IFERROR(INDEX(nr_ad_client_name,MATCH(ROW()-1,xl_search_adnowclientname[index],0)),"")</f>
        <v>Dr Oetker Group</v>
      </c>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c r="AI587" s="18"/>
      <c r="AJ587" s="18"/>
      <c r="AK587" s="18"/>
      <c r="AL587" s="18"/>
      <c r="AM587" s="18"/>
    </row>
    <row r="588" spans="1:39">
      <c r="A588" s="18"/>
      <c r="B588" s="18"/>
      <c r="C588" s="18"/>
      <c r="D588" s="18">
        <f t="shared" ca="1" si="14"/>
        <v>587</v>
      </c>
      <c r="E588" s="18" t="str">
        <f ca="1">IFERROR(INDEX(nr_ad_client_name,MATCH(ROW()-1,xl_search_adnowclientname[index],0)),"")</f>
        <v>Dr Pepper Snapple Group</v>
      </c>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c r="AI588" s="18"/>
      <c r="AJ588" s="18"/>
      <c r="AK588" s="18"/>
      <c r="AL588" s="18"/>
      <c r="AM588" s="18"/>
    </row>
    <row r="589" spans="1:39">
      <c r="A589" s="18"/>
      <c r="B589" s="18"/>
      <c r="C589" s="18"/>
      <c r="D589" s="18">
        <f t="shared" ca="1" si="14"/>
        <v>588</v>
      </c>
      <c r="E589" s="18" t="str">
        <f ca="1">IFERROR(INDEX(nr_ad_client_name,MATCH(ROW()-1,xl_search_adnowclientname[index],0)),"")</f>
        <v>Dr Scholl's</v>
      </c>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c r="AI589" s="18"/>
      <c r="AJ589" s="18"/>
      <c r="AK589" s="18"/>
      <c r="AL589" s="18"/>
      <c r="AM589" s="18"/>
    </row>
    <row r="590" spans="1:39">
      <c r="A590" s="18"/>
      <c r="B590" s="18"/>
      <c r="C590" s="18"/>
      <c r="D590" s="18">
        <f t="shared" ca="1" si="14"/>
        <v>589</v>
      </c>
      <c r="E590" s="18" t="str">
        <f ca="1">IFERROR(INDEX(nr_ad_client_name,MATCH(ROW()-1,xl_search_adnowclientname[index],0)),"")</f>
        <v>DTE Energy</v>
      </c>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c r="AI590" s="18"/>
      <c r="AJ590" s="18"/>
      <c r="AK590" s="18"/>
      <c r="AL590" s="18"/>
      <c r="AM590" s="18"/>
    </row>
    <row r="591" spans="1:39">
      <c r="A591" s="18"/>
      <c r="B591" s="18"/>
      <c r="C591" s="18"/>
      <c r="D591" s="18">
        <f t="shared" ca="1" si="14"/>
        <v>590</v>
      </c>
      <c r="E591" s="18" t="str">
        <f ca="1">IFERROR(INDEX(nr_ad_client_name,MATCH(ROW()-1,xl_search_adnowclientname[index],0)),"")</f>
        <v>Dublin Airport Authority</v>
      </c>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c r="AI591" s="18"/>
      <c r="AJ591" s="18"/>
      <c r="AK591" s="18"/>
      <c r="AL591" s="18"/>
      <c r="AM591" s="18"/>
    </row>
    <row r="592" spans="1:39">
      <c r="A592" s="18"/>
      <c r="B592" s="18"/>
      <c r="C592" s="18"/>
      <c r="D592" s="18">
        <f t="shared" ca="1" si="14"/>
        <v>591</v>
      </c>
      <c r="E592" s="18" t="str">
        <f ca="1">IFERROR(INDEX(nr_ad_client_name,MATCH(ROW()-1,xl_search_adnowclientname[index],0)),"")</f>
        <v>Dublin City Council</v>
      </c>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c r="AI592" s="18"/>
      <c r="AJ592" s="18"/>
      <c r="AK592" s="18"/>
      <c r="AL592" s="18"/>
      <c r="AM592" s="18"/>
    </row>
    <row r="593" spans="1:39">
      <c r="A593" s="18"/>
      <c r="B593" s="18"/>
      <c r="C593" s="18"/>
      <c r="D593" s="18">
        <f t="shared" ca="1" si="14"/>
        <v>592</v>
      </c>
      <c r="E593" s="18" t="str">
        <f ca="1">IFERROR(INDEX(nr_ad_client_name,MATCH(ROW()-1,xl_search_adnowclientname[index],0)),"")</f>
        <v>Dufil</v>
      </c>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c r="AK593" s="18"/>
      <c r="AL593" s="18"/>
      <c r="AM593" s="18"/>
    </row>
    <row r="594" spans="1:39">
      <c r="A594" s="18"/>
      <c r="B594" s="18"/>
      <c r="C594" s="18"/>
      <c r="D594" s="18">
        <f t="shared" ca="1" si="14"/>
        <v>593</v>
      </c>
      <c r="E594" s="18" t="str">
        <f ca="1">IFERROR(INDEX(nr_ad_client_name,MATCH(ROW()-1,xl_search_adnowclientname[index],0)),"")</f>
        <v>Dulux</v>
      </c>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c r="AI594" s="18"/>
      <c r="AJ594" s="18"/>
      <c r="AK594" s="18"/>
      <c r="AL594" s="18"/>
      <c r="AM594" s="18"/>
    </row>
    <row r="595" spans="1:39">
      <c r="A595" s="18"/>
      <c r="B595" s="18"/>
      <c r="C595" s="18"/>
      <c r="D595" s="18">
        <f t="shared" ca="1" si="14"/>
        <v>594</v>
      </c>
      <c r="E595" s="18" t="str">
        <f ca="1">IFERROR(INDEX(nr_ad_client_name,MATCH(ROW()-1,xl_search_adnowclientname[index],0)),"")</f>
        <v>Dun &amp; Bradstreet</v>
      </c>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c r="AI595" s="18"/>
      <c r="AJ595" s="18"/>
      <c r="AK595" s="18"/>
      <c r="AL595" s="18"/>
      <c r="AM595" s="18"/>
    </row>
    <row r="596" spans="1:39">
      <c r="A596" s="18"/>
      <c r="B596" s="18"/>
      <c r="C596" s="18"/>
      <c r="D596" s="18">
        <f t="shared" ca="1" si="14"/>
        <v>595</v>
      </c>
      <c r="E596" s="18" t="str">
        <f ca="1">IFERROR(INDEX(nr_ad_client_name,MATCH(ROW()-1,xl_search_adnowclientname[index],0)),"")</f>
        <v>Dunkin Donut</v>
      </c>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c r="AI596" s="18"/>
      <c r="AJ596" s="18"/>
      <c r="AK596" s="18"/>
      <c r="AL596" s="18"/>
      <c r="AM596" s="18"/>
    </row>
    <row r="597" spans="1:39">
      <c r="A597" s="18"/>
      <c r="B597" s="18"/>
      <c r="C597" s="18"/>
      <c r="D597" s="18">
        <f t="shared" ca="1" si="14"/>
        <v>596</v>
      </c>
      <c r="E597" s="18" t="str">
        <f ca="1">IFERROR(INDEX(nr_ad_client_name,MATCH(ROW()-1,xl_search_adnowclientname[index],0)),"")</f>
        <v>Du Pont De Nemours</v>
      </c>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c r="AI597" s="18"/>
      <c r="AJ597" s="18"/>
      <c r="AK597" s="18"/>
      <c r="AL597" s="18"/>
      <c r="AM597" s="18"/>
    </row>
    <row r="598" spans="1:39">
      <c r="A598" s="18"/>
      <c r="B598" s="18"/>
      <c r="C598" s="18"/>
      <c r="D598" s="18">
        <f t="shared" ca="1" si="14"/>
        <v>597</v>
      </c>
      <c r="E598" s="18" t="str">
        <f ca="1">IFERROR(INDEX(nr_ad_client_name,MATCH(ROW()-1,xl_search_adnowclientname[index],0)),"")</f>
        <v>Durex</v>
      </c>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c r="AI598" s="18"/>
      <c r="AJ598" s="18"/>
      <c r="AK598" s="18"/>
      <c r="AL598" s="18"/>
      <c r="AM598" s="18"/>
    </row>
    <row r="599" spans="1:39">
      <c r="A599" s="18"/>
      <c r="B599" s="18"/>
      <c r="C599" s="18"/>
      <c r="D599" s="18">
        <f t="shared" ca="1" si="14"/>
        <v>598</v>
      </c>
      <c r="E599" s="18" t="str">
        <f ca="1">IFERROR(INDEX(nr_ad_client_name,MATCH(ROW()-1,xl_search_adnowclientname[index],0)),"")</f>
        <v>Dutch Meat Board</v>
      </c>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c r="AI599" s="18"/>
      <c r="AJ599" s="18"/>
      <c r="AK599" s="18"/>
      <c r="AL599" s="18"/>
      <c r="AM599" s="18"/>
    </row>
    <row r="600" spans="1:39">
      <c r="A600" s="18"/>
      <c r="B600" s="18"/>
      <c r="C600" s="18"/>
      <c r="D600" s="18">
        <f t="shared" ca="1" si="14"/>
        <v>599</v>
      </c>
      <c r="E600" s="18" t="str">
        <f ca="1">IFERROR(INDEX(nr_ad_client_name,MATCH(ROW()-1,xl_search_adnowclientname[index],0)),"")</f>
        <v>Dutch Mill</v>
      </c>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c r="AK600" s="18"/>
      <c r="AL600" s="18"/>
      <c r="AM600" s="18"/>
    </row>
    <row r="601" spans="1:39">
      <c r="A601" s="18"/>
      <c r="B601" s="18"/>
      <c r="C601" s="18"/>
      <c r="D601" s="18">
        <f t="shared" ca="1" si="14"/>
        <v>600</v>
      </c>
      <c r="E601" s="18" t="str">
        <f ca="1">IFERROR(INDEX(nr_ad_client_name,MATCH(ROW()-1,xl_search_adnowclientname[index],0)),"")</f>
        <v>Dylon</v>
      </c>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c r="AI601" s="18"/>
      <c r="AJ601" s="18"/>
      <c r="AK601" s="18"/>
      <c r="AL601" s="18"/>
      <c r="AM601" s="18"/>
    </row>
    <row r="602" spans="1:39">
      <c r="A602" s="18"/>
      <c r="B602" s="18"/>
      <c r="C602" s="18"/>
      <c r="D602" s="18">
        <f t="shared" ca="1" si="14"/>
        <v>601</v>
      </c>
      <c r="E602" s="18" t="str">
        <f ca="1">IFERROR(INDEX(nr_ad_client_name,MATCH(ROW()-1,xl_search_adnowclientname[index],0)),"")</f>
        <v>Dymo</v>
      </c>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c r="AI602" s="18"/>
      <c r="AJ602" s="18"/>
      <c r="AK602" s="18"/>
      <c r="AL602" s="18"/>
      <c r="AM602" s="18"/>
    </row>
    <row r="603" spans="1:39">
      <c r="A603" s="18"/>
      <c r="B603" s="18"/>
      <c r="C603" s="18"/>
      <c r="D603" s="18">
        <f t="shared" ca="1" si="14"/>
        <v>602</v>
      </c>
      <c r="E603" s="18" t="str">
        <f ca="1">IFERROR(INDEX(nr_ad_client_name,MATCH(ROW()-1,xl_search_adnowclientname[index],0)),"")</f>
        <v>Dyrups</v>
      </c>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c r="AI603" s="18"/>
      <c r="AJ603" s="18"/>
      <c r="AK603" s="18"/>
      <c r="AL603" s="18"/>
      <c r="AM603" s="18"/>
    </row>
    <row r="604" spans="1:39">
      <c r="A604" s="18"/>
      <c r="B604" s="18"/>
      <c r="C604" s="18"/>
      <c r="D604" s="18">
        <f t="shared" ca="1" si="14"/>
        <v>603</v>
      </c>
      <c r="E604" s="18" t="str">
        <f ca="1">IFERROR(INDEX(nr_ad_client_name,MATCH(ROW()-1,xl_search_adnowclientname[index],0)),"")</f>
        <v>East Midlands Electricity</v>
      </c>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c r="AI604" s="18"/>
      <c r="AJ604" s="18"/>
      <c r="AK604" s="18"/>
      <c r="AL604" s="18"/>
      <c r="AM604" s="18"/>
    </row>
    <row r="605" spans="1:39">
      <c r="A605" s="18"/>
      <c r="B605" s="18"/>
      <c r="C605" s="18"/>
      <c r="D605" s="18">
        <f t="shared" ca="1" si="14"/>
        <v>604</v>
      </c>
      <c r="E605" s="18" t="str">
        <f ca="1">IFERROR(INDEX(nr_ad_client_name,MATCH(ROW()-1,xl_search_adnowclientname[index],0)),"")</f>
        <v>East-West Marketing</v>
      </c>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c r="AI605" s="18"/>
      <c r="AJ605" s="18"/>
      <c r="AK605" s="18"/>
      <c r="AL605" s="18"/>
      <c r="AM605" s="18"/>
    </row>
    <row r="606" spans="1:39">
      <c r="A606" s="18"/>
      <c r="B606" s="18"/>
      <c r="C606" s="18"/>
      <c r="D606" s="18">
        <f t="shared" ca="1" si="14"/>
        <v>605</v>
      </c>
      <c r="E606" s="18" t="str">
        <f ca="1">IFERROR(INDEX(nr_ad_client_name,MATCH(ROW()-1,xl_search_adnowclientname[index],0)),"")</f>
        <v>EasyJet</v>
      </c>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c r="AI606" s="18"/>
      <c r="AJ606" s="18"/>
      <c r="AK606" s="18"/>
      <c r="AL606" s="18"/>
      <c r="AM606" s="18"/>
    </row>
    <row r="607" spans="1:39">
      <c r="A607" s="18"/>
      <c r="B607" s="18"/>
      <c r="C607" s="18"/>
      <c r="D607" s="18">
        <f t="shared" ca="1" si="14"/>
        <v>606</v>
      </c>
      <c r="E607" s="18" t="str">
        <f ca="1">IFERROR(INDEX(nr_ad_client_name,MATCH(ROW()-1,xl_search_adnowclientname[index],0)),"")</f>
        <v>Ebay</v>
      </c>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c r="AK607" s="18"/>
      <c r="AL607" s="18"/>
      <c r="AM607" s="18"/>
    </row>
    <row r="608" spans="1:39">
      <c r="A608" s="18"/>
      <c r="B608" s="18"/>
      <c r="C608" s="18"/>
      <c r="D608" s="18">
        <f t="shared" ca="1" si="14"/>
        <v>607</v>
      </c>
      <c r="E608" s="18" t="str">
        <f ca="1">IFERROR(INDEX(nr_ad_client_name,MATCH(ROW()-1,xl_search_adnowclientname[index],0)),"")</f>
        <v>EBS</v>
      </c>
      <c r="F608" s="18"/>
      <c r="G608" s="18"/>
      <c r="H608" s="18"/>
      <c r="I608" s="18"/>
      <c r="J608" s="18"/>
      <c r="K608" s="18"/>
      <c r="L608" s="18"/>
      <c r="M608" s="18"/>
      <c r="N608" s="18"/>
      <c r="O608" s="18"/>
      <c r="P608" s="18"/>
      <c r="Q608" s="18"/>
      <c r="R608" s="18"/>
      <c r="S608" s="18"/>
      <c r="T608" s="18"/>
      <c r="U608" s="18"/>
      <c r="V608" s="18"/>
      <c r="W608" s="18"/>
      <c r="X608" s="18"/>
      <c r="Y608" s="18"/>
      <c r="Z608" s="18"/>
      <c r="AA608" s="18"/>
      <c r="AB608" s="18"/>
      <c r="AC608" s="18"/>
      <c r="AD608" s="18"/>
      <c r="AE608" s="18"/>
      <c r="AF608" s="18"/>
      <c r="AG608" s="18"/>
      <c r="AH608" s="18"/>
      <c r="AI608" s="18"/>
      <c r="AJ608" s="18"/>
      <c r="AK608" s="18"/>
      <c r="AL608" s="18"/>
      <c r="AM608" s="18"/>
    </row>
    <row r="609" spans="1:39">
      <c r="A609" s="18"/>
      <c r="B609" s="18"/>
      <c r="C609" s="18"/>
      <c r="D609" s="18">
        <f t="shared" ca="1" si="14"/>
        <v>608</v>
      </c>
      <c r="E609" s="18" t="str">
        <f ca="1">IFERROR(INDEX(nr_ad_client_name,MATCH(ROW()-1,xl_search_adnowclientname[index],0)),"")</f>
        <v>E. C. De Witt</v>
      </c>
      <c r="F609" s="18"/>
      <c r="G609" s="18"/>
      <c r="H609" s="18"/>
      <c r="I609" s="18"/>
      <c r="J609" s="18"/>
      <c r="K609" s="18"/>
      <c r="L609" s="18"/>
      <c r="M609" s="18"/>
      <c r="N609" s="18"/>
      <c r="O609" s="18"/>
      <c r="P609" s="18"/>
      <c r="Q609" s="18"/>
      <c r="R609" s="18"/>
      <c r="S609" s="18"/>
      <c r="T609" s="18"/>
      <c r="U609" s="18"/>
      <c r="V609" s="18"/>
      <c r="W609" s="18"/>
      <c r="X609" s="18"/>
      <c r="Y609" s="18"/>
      <c r="Z609" s="18"/>
      <c r="AA609" s="18"/>
      <c r="AB609" s="18"/>
      <c r="AC609" s="18"/>
      <c r="AD609" s="18"/>
      <c r="AE609" s="18"/>
      <c r="AF609" s="18"/>
      <c r="AG609" s="18"/>
      <c r="AH609" s="18"/>
      <c r="AI609" s="18"/>
      <c r="AJ609" s="18"/>
      <c r="AK609" s="18"/>
      <c r="AL609" s="18"/>
      <c r="AM609" s="18"/>
    </row>
    <row r="610" spans="1:39">
      <c r="A610" s="18"/>
      <c r="B610" s="18"/>
      <c r="C610" s="18"/>
      <c r="D610" s="18">
        <f t="shared" ca="1" si="14"/>
        <v>609</v>
      </c>
      <c r="E610" s="18" t="str">
        <f ca="1">IFERROR(INDEX(nr_ad_client_name,MATCH(ROW()-1,xl_search_adnowclientname[index],0)),"")</f>
        <v>Ecker Granini</v>
      </c>
      <c r="F610" s="18"/>
      <c r="G610" s="18"/>
      <c r="H610" s="18"/>
      <c r="I610" s="18"/>
      <c r="J610" s="18"/>
      <c r="K610" s="18"/>
      <c r="L610" s="18"/>
      <c r="M610" s="18"/>
      <c r="N610" s="18"/>
      <c r="O610" s="18"/>
      <c r="P610" s="18"/>
      <c r="Q610" s="18"/>
      <c r="R610" s="18"/>
      <c r="S610" s="18"/>
      <c r="T610" s="18"/>
      <c r="U610" s="18"/>
      <c r="V610" s="18"/>
      <c r="W610" s="18"/>
      <c r="X610" s="18"/>
      <c r="Y610" s="18"/>
      <c r="Z610" s="18"/>
      <c r="AA610" s="18"/>
      <c r="AB610" s="18"/>
      <c r="AC610" s="18"/>
      <c r="AD610" s="18"/>
      <c r="AE610" s="18"/>
      <c r="AF610" s="18"/>
      <c r="AG610" s="18"/>
      <c r="AH610" s="18"/>
      <c r="AI610" s="18"/>
      <c r="AJ610" s="18"/>
      <c r="AK610" s="18"/>
      <c r="AL610" s="18"/>
      <c r="AM610" s="18"/>
    </row>
    <row r="611" spans="1:39">
      <c r="A611" s="18"/>
      <c r="B611" s="18"/>
      <c r="C611" s="18"/>
      <c r="D611" s="18">
        <f t="shared" ca="1" si="14"/>
        <v>610</v>
      </c>
      <c r="E611" s="18" t="str">
        <f ca="1">IFERROR(INDEX(nr_ad_client_name,MATCH(ROW()-1,xl_search_adnowclientname[index],0)),"")</f>
        <v>Ecoembalajes España</v>
      </c>
      <c r="F611" s="18"/>
      <c r="G611" s="18"/>
      <c r="H611" s="18"/>
      <c r="I611" s="18"/>
      <c r="J611" s="18"/>
      <c r="K611" s="18"/>
      <c r="L611" s="18"/>
      <c r="M611" s="18"/>
      <c r="N611" s="18"/>
      <c r="O611" s="18"/>
      <c r="P611" s="18"/>
      <c r="Q611" s="18"/>
      <c r="R611" s="18"/>
      <c r="S611" s="18"/>
      <c r="T611" s="18"/>
      <c r="U611" s="18"/>
      <c r="V611" s="18"/>
      <c r="W611" s="18"/>
      <c r="X611" s="18"/>
      <c r="Y611" s="18"/>
      <c r="Z611" s="18"/>
      <c r="AA611" s="18"/>
      <c r="AB611" s="18"/>
      <c r="AC611" s="18"/>
      <c r="AD611" s="18"/>
      <c r="AE611" s="18"/>
      <c r="AF611" s="18"/>
      <c r="AG611" s="18"/>
      <c r="AH611" s="18"/>
      <c r="AI611" s="18"/>
      <c r="AJ611" s="18"/>
      <c r="AK611" s="18"/>
      <c r="AL611" s="18"/>
      <c r="AM611" s="18"/>
    </row>
    <row r="612" spans="1:39">
      <c r="A612" s="18"/>
      <c r="B612" s="18"/>
      <c r="C612" s="18"/>
      <c r="D612" s="18">
        <f t="shared" ca="1" si="14"/>
        <v>611</v>
      </c>
      <c r="E612" s="18" t="str">
        <f ca="1">IFERROR(INDEX(nr_ad_client_name,MATCH(ROW()-1,xl_search_adnowclientname[index],0)),"")</f>
        <v>Edeka</v>
      </c>
      <c r="F612" s="18"/>
      <c r="G612" s="18"/>
      <c r="H612" s="18"/>
      <c r="I612" s="18"/>
      <c r="J612" s="18"/>
      <c r="K612" s="18"/>
      <c r="L612" s="18"/>
      <c r="M612" s="18"/>
      <c r="N612" s="18"/>
      <c r="O612" s="18"/>
      <c r="P612" s="18"/>
      <c r="Q612" s="18"/>
      <c r="R612" s="18"/>
      <c r="S612" s="18"/>
      <c r="T612" s="18"/>
      <c r="U612" s="18"/>
      <c r="V612" s="18"/>
      <c r="W612" s="18"/>
      <c r="X612" s="18"/>
      <c r="Y612" s="18"/>
      <c r="Z612" s="18"/>
      <c r="AA612" s="18"/>
      <c r="AB612" s="18"/>
      <c r="AC612" s="18"/>
      <c r="AD612" s="18"/>
      <c r="AE612" s="18"/>
      <c r="AF612" s="18"/>
      <c r="AG612" s="18"/>
      <c r="AH612" s="18"/>
      <c r="AI612" s="18"/>
      <c r="AJ612" s="18"/>
      <c r="AK612" s="18"/>
      <c r="AL612" s="18"/>
      <c r="AM612" s="18"/>
    </row>
    <row r="613" spans="1:39">
      <c r="A613" s="18"/>
      <c r="B613" s="18"/>
      <c r="C613" s="18"/>
      <c r="D613" s="18">
        <f t="shared" ca="1" si="14"/>
        <v>612</v>
      </c>
      <c r="E613" s="18" t="str">
        <f ca="1">IFERROR(INDEX(nr_ad_client_name,MATCH(ROW()-1,xl_search_adnowclientname[index],0)),"")</f>
        <v>Eden Vale</v>
      </c>
      <c r="F613" s="18"/>
      <c r="G613" s="18"/>
      <c r="H613" s="18"/>
      <c r="I613" s="18"/>
      <c r="J613" s="18"/>
      <c r="K613" s="18"/>
      <c r="L613" s="18"/>
      <c r="M613" s="18"/>
      <c r="N613" s="18"/>
      <c r="O613" s="18"/>
      <c r="P613" s="18"/>
      <c r="Q613" s="18"/>
      <c r="R613" s="18"/>
      <c r="S613" s="18"/>
      <c r="T613" s="18"/>
      <c r="U613" s="18"/>
      <c r="V613" s="18"/>
      <c r="W613" s="18"/>
      <c r="X613" s="18"/>
      <c r="Y613" s="18"/>
      <c r="Z613" s="18"/>
      <c r="AA613" s="18"/>
      <c r="AB613" s="18"/>
      <c r="AC613" s="18"/>
      <c r="AD613" s="18"/>
      <c r="AE613" s="18"/>
      <c r="AF613" s="18"/>
      <c r="AG613" s="18"/>
      <c r="AH613" s="18"/>
      <c r="AI613" s="18"/>
      <c r="AJ613" s="18"/>
      <c r="AK613" s="18"/>
      <c r="AL613" s="18"/>
      <c r="AM613" s="18"/>
    </row>
    <row r="614" spans="1:39">
      <c r="A614" s="18"/>
      <c r="B614" s="18"/>
      <c r="C614" s="18"/>
      <c r="D614" s="18">
        <f t="shared" ca="1" si="14"/>
        <v>613</v>
      </c>
      <c r="E614" s="18" t="str">
        <f ca="1">IFERROR(INDEX(nr_ad_client_name,MATCH(ROW()-1,xl_search_adnowclientname[index],0)),"")</f>
        <v>EDF</v>
      </c>
      <c r="F614" s="18"/>
      <c r="G614" s="18"/>
      <c r="H614" s="18"/>
      <c r="I614" s="18"/>
      <c r="J614" s="18"/>
      <c r="K614" s="18"/>
      <c r="L614" s="18"/>
      <c r="M614" s="18"/>
      <c r="N614" s="18"/>
      <c r="O614" s="18"/>
      <c r="P614" s="18"/>
      <c r="Q614" s="18"/>
      <c r="R614" s="18"/>
      <c r="S614" s="18"/>
      <c r="T614" s="18"/>
      <c r="U614" s="18"/>
      <c r="V614" s="18"/>
      <c r="W614" s="18"/>
      <c r="X614" s="18"/>
      <c r="Y614" s="18"/>
      <c r="Z614" s="18"/>
      <c r="AA614" s="18"/>
      <c r="AB614" s="18"/>
      <c r="AC614" s="18"/>
      <c r="AD614" s="18"/>
      <c r="AE614" s="18"/>
      <c r="AF614" s="18"/>
      <c r="AG614" s="18"/>
      <c r="AH614" s="18"/>
      <c r="AI614" s="18"/>
      <c r="AJ614" s="18"/>
      <c r="AK614" s="18"/>
      <c r="AL614" s="18"/>
      <c r="AM614" s="18"/>
    </row>
    <row r="615" spans="1:39">
      <c r="A615" s="18"/>
      <c r="B615" s="18"/>
      <c r="C615" s="18"/>
      <c r="D615" s="18">
        <f t="shared" ca="1" si="14"/>
        <v>614</v>
      </c>
      <c r="E615" s="18" t="str">
        <f ca="1">IFERROR(INDEX(nr_ad_client_name,MATCH(ROW()-1,xl_search_adnowclientname[index],0)),"")</f>
        <v>Edgewell</v>
      </c>
      <c r="F615" s="18"/>
      <c r="G615" s="18"/>
      <c r="H615" s="18"/>
      <c r="I615" s="18"/>
      <c r="J615" s="18"/>
      <c r="K615" s="18"/>
      <c r="L615" s="18"/>
      <c r="M615" s="18"/>
      <c r="N615" s="18"/>
      <c r="O615" s="18"/>
      <c r="P615" s="18"/>
      <c r="Q615" s="18"/>
      <c r="R615" s="18"/>
      <c r="S615" s="18"/>
      <c r="T615" s="18"/>
      <c r="U615" s="18"/>
      <c r="V615" s="18"/>
      <c r="W615" s="18"/>
      <c r="X615" s="18"/>
      <c r="Y615" s="18"/>
      <c r="Z615" s="18"/>
      <c r="AA615" s="18"/>
      <c r="AB615" s="18"/>
      <c r="AC615" s="18"/>
      <c r="AD615" s="18"/>
      <c r="AE615" s="18"/>
      <c r="AF615" s="18"/>
      <c r="AG615" s="18"/>
      <c r="AH615" s="18"/>
      <c r="AI615" s="18"/>
      <c r="AJ615" s="18"/>
      <c r="AK615" s="18"/>
      <c r="AL615" s="18"/>
      <c r="AM615" s="18"/>
    </row>
    <row r="616" spans="1:39">
      <c r="A616" s="18"/>
      <c r="B616" s="18"/>
      <c r="C616" s="18"/>
      <c r="D616" s="18">
        <f t="shared" ca="1" si="14"/>
        <v>615</v>
      </c>
      <c r="E616" s="18" t="str">
        <f ca="1">IFERROR(INDEX(nr_ad_client_name,MATCH(ROW()-1,xl_search_adnowclientname[index],0)),"")</f>
        <v>Edible Arrangements International, Inc</v>
      </c>
      <c r="F616" s="18"/>
      <c r="G616" s="18"/>
      <c r="H616" s="18"/>
      <c r="I616" s="18"/>
      <c r="J616" s="18"/>
      <c r="K616" s="18"/>
      <c r="L616" s="18"/>
      <c r="M616" s="18"/>
      <c r="N616" s="18"/>
      <c r="O616" s="18"/>
      <c r="P616" s="18"/>
      <c r="Q616" s="18"/>
      <c r="R616" s="18"/>
      <c r="S616" s="18"/>
      <c r="T616" s="18"/>
      <c r="U616" s="18"/>
      <c r="V616" s="18"/>
      <c r="W616" s="18"/>
      <c r="X616" s="18"/>
      <c r="Y616" s="18"/>
      <c r="Z616" s="18"/>
      <c r="AA616" s="18"/>
      <c r="AB616" s="18"/>
      <c r="AC616" s="18"/>
      <c r="AD616" s="18"/>
      <c r="AE616" s="18"/>
      <c r="AF616" s="18"/>
      <c r="AG616" s="18"/>
      <c r="AH616" s="18"/>
      <c r="AI616" s="18"/>
      <c r="AJ616" s="18"/>
      <c r="AK616" s="18"/>
      <c r="AL616" s="18"/>
      <c r="AM616" s="18"/>
    </row>
    <row r="617" spans="1:39">
      <c r="A617" s="18"/>
      <c r="B617" s="18"/>
      <c r="C617" s="18"/>
      <c r="D617" s="18">
        <f t="shared" ca="1" si="14"/>
        <v>616</v>
      </c>
      <c r="E617" s="18" t="str">
        <f ca="1">IFERROR(INDEX(nr_ad_client_name,MATCH(ROW()-1,xl_search_adnowclientname[index],0)),"")</f>
        <v>EDP</v>
      </c>
      <c r="F617" s="18"/>
      <c r="G617" s="18"/>
      <c r="H617" s="18"/>
      <c r="I617" s="18"/>
      <c r="J617" s="18"/>
      <c r="K617" s="18"/>
      <c r="L617" s="18"/>
      <c r="M617" s="18"/>
      <c r="N617" s="18"/>
      <c r="O617" s="18"/>
      <c r="P617" s="18"/>
      <c r="Q617" s="18"/>
      <c r="R617" s="18"/>
      <c r="S617" s="18"/>
      <c r="T617" s="18"/>
      <c r="U617" s="18"/>
      <c r="V617" s="18"/>
      <c r="W617" s="18"/>
      <c r="X617" s="18"/>
      <c r="Y617" s="18"/>
      <c r="Z617" s="18"/>
      <c r="AA617" s="18"/>
      <c r="AB617" s="18"/>
      <c r="AC617" s="18"/>
      <c r="AD617" s="18"/>
      <c r="AE617" s="18"/>
      <c r="AF617" s="18"/>
      <c r="AG617" s="18"/>
      <c r="AH617" s="18"/>
      <c r="AI617" s="18"/>
      <c r="AJ617" s="18"/>
      <c r="AK617" s="18"/>
      <c r="AL617" s="18"/>
      <c r="AM617" s="18"/>
    </row>
    <row r="618" spans="1:39">
      <c r="A618" s="18"/>
      <c r="B618" s="18"/>
      <c r="C618" s="18"/>
      <c r="D618" s="18">
        <f t="shared" ca="1" si="14"/>
        <v>617</v>
      </c>
      <c r="E618" s="18" t="str">
        <f ca="1">IFERROR(INDEX(nr_ad_client_name,MATCH(ROW()-1,xl_search_adnowclientname[index],0)),"")</f>
        <v>Edrington</v>
      </c>
      <c r="F618" s="18"/>
      <c r="G618" s="18"/>
      <c r="H618" s="18"/>
      <c r="I618" s="18"/>
      <c r="J618" s="18"/>
      <c r="K618" s="18"/>
      <c r="L618" s="18"/>
      <c r="M618" s="18"/>
      <c r="N618" s="18"/>
      <c r="O618" s="18"/>
      <c r="P618" s="18"/>
      <c r="Q618" s="18"/>
      <c r="R618" s="18"/>
      <c r="S618" s="18"/>
      <c r="T618" s="18"/>
      <c r="U618" s="18"/>
      <c r="V618" s="18"/>
      <c r="W618" s="18"/>
      <c r="X618" s="18"/>
      <c r="Y618" s="18"/>
      <c r="Z618" s="18"/>
      <c r="AA618" s="18"/>
      <c r="AB618" s="18"/>
      <c r="AC618" s="18"/>
      <c r="AD618" s="18"/>
      <c r="AE618" s="18"/>
      <c r="AF618" s="18"/>
      <c r="AG618" s="18"/>
      <c r="AH618" s="18"/>
      <c r="AI618" s="18"/>
      <c r="AJ618" s="18"/>
      <c r="AK618" s="18"/>
      <c r="AL618" s="18"/>
      <c r="AM618" s="18"/>
    </row>
    <row r="619" spans="1:39">
      <c r="A619" s="18"/>
      <c r="B619" s="18"/>
      <c r="C619" s="18"/>
      <c r="D619" s="18">
        <f t="shared" ca="1" si="14"/>
        <v>618</v>
      </c>
      <c r="E619" s="18" t="str">
        <f ca="1">IFERROR(INDEX(nr_ad_client_name,MATCH(ROW()-1,xl_search_adnowclientname[index],0)),"")</f>
        <v>EDS Business and Technology</v>
      </c>
      <c r="F619" s="18"/>
      <c r="G619" s="18"/>
      <c r="H619" s="18"/>
      <c r="I619" s="18"/>
      <c r="J619" s="18"/>
      <c r="K619" s="18"/>
      <c r="L619" s="18"/>
      <c r="M619" s="18"/>
      <c r="N619" s="18"/>
      <c r="O619" s="18"/>
      <c r="P619" s="18"/>
      <c r="Q619" s="18"/>
      <c r="R619" s="18"/>
      <c r="S619" s="18"/>
      <c r="T619" s="18"/>
      <c r="U619" s="18"/>
      <c r="V619" s="18"/>
      <c r="W619" s="18"/>
      <c r="X619" s="18"/>
      <c r="Y619" s="18"/>
      <c r="Z619" s="18"/>
      <c r="AA619" s="18"/>
      <c r="AB619" s="18"/>
      <c r="AC619" s="18"/>
      <c r="AD619" s="18"/>
      <c r="AE619" s="18"/>
      <c r="AF619" s="18"/>
      <c r="AG619" s="18"/>
      <c r="AH619" s="18"/>
      <c r="AI619" s="18"/>
      <c r="AJ619" s="18"/>
      <c r="AK619" s="18"/>
      <c r="AL619" s="18"/>
      <c r="AM619" s="18"/>
    </row>
    <row r="620" spans="1:39">
      <c r="A620" s="18"/>
      <c r="B620" s="18"/>
      <c r="C620" s="18"/>
      <c r="D620" s="18">
        <f t="shared" ca="1" si="14"/>
        <v>619</v>
      </c>
      <c r="E620" s="18" t="str">
        <f ca="1">IFERROR(INDEX(nr_ad_client_name,MATCH(ROW()-1,xl_search_adnowclientname[index],0)),"")</f>
        <v>Edu-Loan (Pty) Ltd</v>
      </c>
      <c r="F620" s="18"/>
      <c r="G620" s="18"/>
      <c r="H620" s="18"/>
      <c r="I620" s="18"/>
      <c r="J620" s="18"/>
      <c r="K620" s="18"/>
      <c r="L620" s="18"/>
      <c r="M620" s="18"/>
      <c r="N620" s="18"/>
      <c r="O620" s="18"/>
      <c r="P620" s="18"/>
      <c r="Q620" s="18"/>
      <c r="R620" s="18"/>
      <c r="S620" s="18"/>
      <c r="T620" s="18"/>
      <c r="U620" s="18"/>
      <c r="V620" s="18"/>
      <c r="W620" s="18"/>
      <c r="X620" s="18"/>
      <c r="Y620" s="18"/>
      <c r="Z620" s="18"/>
      <c r="AA620" s="18"/>
      <c r="AB620" s="18"/>
      <c r="AC620" s="18"/>
      <c r="AD620" s="18"/>
      <c r="AE620" s="18"/>
      <c r="AF620" s="18"/>
      <c r="AG620" s="18"/>
      <c r="AH620" s="18"/>
      <c r="AI620" s="18"/>
      <c r="AJ620" s="18"/>
      <c r="AK620" s="18"/>
      <c r="AL620" s="18"/>
      <c r="AM620" s="18"/>
    </row>
    <row r="621" spans="1:39">
      <c r="A621" s="18"/>
      <c r="B621" s="18"/>
      <c r="C621" s="18"/>
      <c r="D621" s="18">
        <f t="shared" ca="1" si="14"/>
        <v>620</v>
      </c>
      <c r="E621" s="18" t="str">
        <f ca="1">IFERROR(INDEX(nr_ad_client_name,MATCH(ROW()-1,xl_search_adnowclientname[index],0)),"")</f>
        <v>Edward Dillon</v>
      </c>
      <c r="F621" s="18"/>
      <c r="G621" s="18"/>
      <c r="H621" s="18"/>
      <c r="I621" s="18"/>
      <c r="J621" s="18"/>
      <c r="K621" s="18"/>
      <c r="L621" s="18"/>
      <c r="M621" s="18"/>
      <c r="N621" s="18"/>
      <c r="O621" s="18"/>
      <c r="P621" s="18"/>
      <c r="Q621" s="18"/>
      <c r="R621" s="18"/>
      <c r="S621" s="18"/>
      <c r="T621" s="18"/>
      <c r="U621" s="18"/>
      <c r="V621" s="18"/>
      <c r="W621" s="18"/>
      <c r="X621" s="18"/>
      <c r="Y621" s="18"/>
      <c r="Z621" s="18"/>
      <c r="AA621" s="18"/>
      <c r="AB621" s="18"/>
      <c r="AC621" s="18"/>
      <c r="AD621" s="18"/>
      <c r="AE621" s="18"/>
      <c r="AF621" s="18"/>
      <c r="AG621" s="18"/>
      <c r="AH621" s="18"/>
      <c r="AI621" s="18"/>
      <c r="AJ621" s="18"/>
      <c r="AK621" s="18"/>
      <c r="AL621" s="18"/>
      <c r="AM621" s="18"/>
    </row>
    <row r="622" spans="1:39">
      <c r="A622" s="18"/>
      <c r="B622" s="18"/>
      <c r="C622" s="18"/>
      <c r="D622" s="18">
        <f t="shared" ca="1" si="14"/>
        <v>621</v>
      </c>
      <c r="E622" s="18" t="str">
        <f ca="1">IFERROR(INDEX(nr_ad_client_name,MATCH(ROW()-1,xl_search_adnowclientname[index],0)),"")</f>
        <v>Edward Snell &amp; Co Ltd</v>
      </c>
      <c r="F622" s="18"/>
      <c r="G622" s="18"/>
      <c r="H622" s="18"/>
      <c r="I622" s="18"/>
      <c r="J622" s="18"/>
      <c r="K622" s="18"/>
      <c r="L622" s="18"/>
      <c r="M622" s="18"/>
      <c r="N622" s="18"/>
      <c r="O622" s="18"/>
      <c r="P622" s="18"/>
      <c r="Q622" s="18"/>
      <c r="R622" s="18"/>
      <c r="S622" s="18"/>
      <c r="T622" s="18"/>
      <c r="U622" s="18"/>
      <c r="V622" s="18"/>
      <c r="W622" s="18"/>
      <c r="X622" s="18"/>
      <c r="Y622" s="18"/>
      <c r="Z622" s="18"/>
      <c r="AA622" s="18"/>
      <c r="AB622" s="18"/>
      <c r="AC622" s="18"/>
      <c r="AD622" s="18"/>
      <c r="AE622" s="18"/>
      <c r="AF622" s="18"/>
      <c r="AG622" s="18"/>
      <c r="AH622" s="18"/>
      <c r="AI622" s="18"/>
      <c r="AJ622" s="18"/>
      <c r="AK622" s="18"/>
      <c r="AL622" s="18"/>
      <c r="AM622" s="18"/>
    </row>
    <row r="623" spans="1:39">
      <c r="A623" s="18"/>
      <c r="B623" s="18"/>
      <c r="C623" s="18"/>
      <c r="D623" s="18">
        <f t="shared" ca="1" si="14"/>
        <v>622</v>
      </c>
      <c r="E623" s="18" t="str">
        <f ca="1">IFERROR(INDEX(nr_ad_client_name,MATCH(ROW()-1,xl_search_adnowclientname[index],0)),"")</f>
        <v>EF</v>
      </c>
      <c r="F623" s="18"/>
      <c r="G623" s="18"/>
      <c r="H623" s="18"/>
      <c r="I623" s="18"/>
      <c r="J623" s="18"/>
      <c r="K623" s="18"/>
      <c r="L623" s="18"/>
      <c r="M623" s="18"/>
      <c r="N623" s="18"/>
      <c r="O623" s="18"/>
      <c r="P623" s="18"/>
      <c r="Q623" s="18"/>
      <c r="R623" s="18"/>
      <c r="S623" s="18"/>
      <c r="T623" s="18"/>
      <c r="U623" s="18"/>
      <c r="V623" s="18"/>
      <c r="W623" s="18"/>
      <c r="X623" s="18"/>
      <c r="Y623" s="18"/>
      <c r="Z623" s="18"/>
      <c r="AA623" s="18"/>
      <c r="AB623" s="18"/>
      <c r="AC623" s="18"/>
      <c r="AD623" s="18"/>
      <c r="AE623" s="18"/>
      <c r="AF623" s="18"/>
      <c r="AG623" s="18"/>
      <c r="AH623" s="18"/>
      <c r="AI623" s="18"/>
      <c r="AJ623" s="18"/>
      <c r="AK623" s="18"/>
      <c r="AL623" s="18"/>
      <c r="AM623" s="18"/>
    </row>
    <row r="624" spans="1:39">
      <c r="A624" s="18"/>
      <c r="B624" s="18"/>
      <c r="C624" s="18"/>
      <c r="D624" s="18">
        <f t="shared" ca="1" si="14"/>
        <v>623</v>
      </c>
      <c r="E624" s="18" t="str">
        <f ca="1">IFERROR(INDEX(nr_ad_client_name,MATCH(ROW()-1,xl_search_adnowclientname[index],0)),"")</f>
        <v>Efes</v>
      </c>
      <c r="F624" s="18"/>
      <c r="G624" s="18"/>
      <c r="H624" s="18"/>
      <c r="I624" s="18"/>
      <c r="J624" s="18"/>
      <c r="K624" s="18"/>
      <c r="L624" s="18"/>
      <c r="M624" s="18"/>
      <c r="N624" s="18"/>
      <c r="O624" s="18"/>
      <c r="P624" s="18"/>
      <c r="Q624" s="18"/>
      <c r="R624" s="18"/>
      <c r="S624" s="18"/>
      <c r="T624" s="18"/>
      <c r="U624" s="18"/>
      <c r="V624" s="18"/>
      <c r="W624" s="18"/>
      <c r="X624" s="18"/>
      <c r="Y624" s="18"/>
      <c r="Z624" s="18"/>
      <c r="AA624" s="18"/>
      <c r="AB624" s="18"/>
      <c r="AC624" s="18"/>
      <c r="AD624" s="18"/>
      <c r="AE624" s="18"/>
      <c r="AF624" s="18"/>
      <c r="AG624" s="18"/>
      <c r="AH624" s="18"/>
      <c r="AI624" s="18"/>
      <c r="AJ624" s="18"/>
      <c r="AK624" s="18"/>
      <c r="AL624" s="18"/>
      <c r="AM624" s="18"/>
    </row>
    <row r="625" spans="1:39">
      <c r="A625" s="18"/>
      <c r="B625" s="18"/>
      <c r="C625" s="18"/>
      <c r="D625" s="18">
        <f t="shared" ca="1" si="14"/>
        <v>624</v>
      </c>
      <c r="E625" s="18" t="str">
        <f ca="1">IFERROR(INDEX(nr_ad_client_name,MATCH(ROW()-1,xl_search_adnowclientname[index],0)),"")</f>
        <v>EFKO Group</v>
      </c>
      <c r="F625" s="18"/>
      <c r="G625" s="18"/>
      <c r="H625" s="18"/>
      <c r="I625" s="18"/>
      <c r="J625" s="18"/>
      <c r="K625" s="18"/>
      <c r="L625" s="18"/>
      <c r="M625" s="18"/>
      <c r="N625" s="18"/>
      <c r="O625" s="18"/>
      <c r="P625" s="18"/>
      <c r="Q625" s="18"/>
      <c r="R625" s="18"/>
      <c r="S625" s="18"/>
      <c r="T625" s="18"/>
      <c r="U625" s="18"/>
      <c r="V625" s="18"/>
      <c r="W625" s="18"/>
      <c r="X625" s="18"/>
      <c r="Y625" s="18"/>
      <c r="Z625" s="18"/>
      <c r="AA625" s="18"/>
      <c r="AB625" s="18"/>
      <c r="AC625" s="18"/>
      <c r="AD625" s="18"/>
      <c r="AE625" s="18"/>
      <c r="AF625" s="18"/>
      <c r="AG625" s="18"/>
      <c r="AH625" s="18"/>
      <c r="AI625" s="18"/>
      <c r="AJ625" s="18"/>
      <c r="AK625" s="18"/>
      <c r="AL625" s="18"/>
      <c r="AM625" s="18"/>
    </row>
    <row r="626" spans="1:39">
      <c r="A626" s="18"/>
      <c r="B626" s="18"/>
      <c r="C626" s="18"/>
      <c r="D626" s="18">
        <f t="shared" ca="1" si="14"/>
        <v>625</v>
      </c>
      <c r="E626" s="18" t="str">
        <f ca="1">IFERROR(INDEX(nr_ad_client_name,MATCH(ROW()-1,xl_search_adnowclientname[index],0)),"")</f>
        <v>Egeberg</v>
      </c>
      <c r="F626" s="18"/>
      <c r="G626" s="18"/>
      <c r="H626" s="18"/>
      <c r="I626" s="18"/>
      <c r="J626" s="18"/>
      <c r="K626" s="18"/>
      <c r="L626" s="18"/>
      <c r="M626" s="18"/>
      <c r="N626" s="18"/>
      <c r="O626" s="18"/>
      <c r="P626" s="18"/>
      <c r="Q626" s="18"/>
      <c r="R626" s="18"/>
      <c r="S626" s="18"/>
      <c r="T626" s="18"/>
      <c r="U626" s="18"/>
      <c r="V626" s="18"/>
      <c r="W626" s="18"/>
      <c r="X626" s="18"/>
      <c r="Y626" s="18"/>
      <c r="Z626" s="18"/>
      <c r="AA626" s="18"/>
      <c r="AB626" s="18"/>
      <c r="AC626" s="18"/>
      <c r="AD626" s="18"/>
      <c r="AE626" s="18"/>
      <c r="AF626" s="18"/>
      <c r="AG626" s="18"/>
      <c r="AH626" s="18"/>
      <c r="AI626" s="18"/>
      <c r="AJ626" s="18"/>
      <c r="AK626" s="18"/>
      <c r="AL626" s="18"/>
      <c r="AM626" s="18"/>
    </row>
    <row r="627" spans="1:39">
      <c r="A627" s="18"/>
      <c r="B627" s="18"/>
      <c r="C627" s="18"/>
      <c r="D627" s="18">
        <f t="shared" ca="1" si="14"/>
        <v>626</v>
      </c>
      <c r="E627" s="18" t="str">
        <f ca="1">IFERROR(INDEX(nr_ad_client_name,MATCH(ROW()-1,xl_search_adnowclientname[index],0)),"")</f>
        <v>eHarmony</v>
      </c>
      <c r="F627" s="18"/>
      <c r="G627" s="18"/>
      <c r="H627" s="18"/>
      <c r="I627" s="18"/>
      <c r="J627" s="18"/>
      <c r="K627" s="18"/>
      <c r="L627" s="18"/>
      <c r="M627" s="18"/>
      <c r="N627" s="18"/>
      <c r="O627" s="18"/>
      <c r="P627" s="18"/>
      <c r="Q627" s="18"/>
      <c r="R627" s="18"/>
      <c r="S627" s="18"/>
      <c r="T627" s="18"/>
      <c r="U627" s="18"/>
      <c r="V627" s="18"/>
      <c r="W627" s="18"/>
      <c r="X627" s="18"/>
      <c r="Y627" s="18"/>
      <c r="Z627" s="18"/>
      <c r="AA627" s="18"/>
      <c r="AB627" s="18"/>
      <c r="AC627" s="18"/>
      <c r="AD627" s="18"/>
      <c r="AE627" s="18"/>
      <c r="AF627" s="18"/>
      <c r="AG627" s="18"/>
      <c r="AH627" s="18"/>
      <c r="AI627" s="18"/>
      <c r="AJ627" s="18"/>
      <c r="AK627" s="18"/>
      <c r="AL627" s="18"/>
      <c r="AM627" s="18"/>
    </row>
    <row r="628" spans="1:39">
      <c r="A628" s="18"/>
      <c r="B628" s="18"/>
      <c r="C628" s="18"/>
      <c r="D628" s="18">
        <f t="shared" ca="1" si="14"/>
        <v>627</v>
      </c>
      <c r="E628" s="18" t="str">
        <f ca="1">IFERROR(INDEX(nr_ad_client_name,MATCH(ROW()-1,xl_search_adnowclientname[index],0)),"")</f>
        <v>Ehrmann Alimpex</v>
      </c>
      <c r="F628" s="18"/>
      <c r="G628" s="18"/>
      <c r="H628" s="18"/>
      <c r="I628" s="18"/>
      <c r="J628" s="18"/>
      <c r="K628" s="18"/>
      <c r="L628" s="18"/>
      <c r="M628" s="18"/>
      <c r="N628" s="18"/>
      <c r="O628" s="18"/>
      <c r="P628" s="18"/>
      <c r="Q628" s="18"/>
      <c r="R628" s="18"/>
      <c r="S628" s="18"/>
      <c r="T628" s="18"/>
      <c r="U628" s="18"/>
      <c r="V628" s="18"/>
      <c r="W628" s="18"/>
      <c r="X628" s="18"/>
      <c r="Y628" s="18"/>
      <c r="Z628" s="18"/>
      <c r="AA628" s="18"/>
      <c r="AB628" s="18"/>
      <c r="AC628" s="18"/>
      <c r="AD628" s="18"/>
      <c r="AE628" s="18"/>
      <c r="AF628" s="18"/>
      <c r="AG628" s="18"/>
      <c r="AH628" s="18"/>
      <c r="AI628" s="18"/>
      <c r="AJ628" s="18"/>
      <c r="AK628" s="18"/>
      <c r="AL628" s="18"/>
      <c r="AM628" s="18"/>
    </row>
    <row r="629" spans="1:39">
      <c r="A629" s="18"/>
      <c r="B629" s="18"/>
      <c r="C629" s="18"/>
      <c r="D629" s="18">
        <f t="shared" ca="1" si="14"/>
        <v>628</v>
      </c>
      <c r="E629" s="18" t="str">
        <f ca="1">IFERROR(INDEX(nr_ad_client_name,MATCH(ROW()-1,xl_search_adnowclientname[index],0)),"")</f>
        <v>E.I.D. Parry (India) Ltd</v>
      </c>
      <c r="F629" s="18"/>
      <c r="G629" s="18"/>
      <c r="H629" s="18"/>
      <c r="I629" s="18"/>
      <c r="J629" s="18"/>
      <c r="K629" s="18"/>
      <c r="L629" s="18"/>
      <c r="M629" s="18"/>
      <c r="N629" s="18"/>
      <c r="O629" s="18"/>
      <c r="P629" s="18"/>
      <c r="Q629" s="18"/>
      <c r="R629" s="18"/>
      <c r="S629" s="18"/>
      <c r="T629" s="18"/>
      <c r="U629" s="18"/>
      <c r="V629" s="18"/>
      <c r="W629" s="18"/>
      <c r="X629" s="18"/>
      <c r="Y629" s="18"/>
      <c r="Z629" s="18"/>
      <c r="AA629" s="18"/>
      <c r="AB629" s="18"/>
      <c r="AC629" s="18"/>
      <c r="AD629" s="18"/>
      <c r="AE629" s="18"/>
      <c r="AF629" s="18"/>
      <c r="AG629" s="18"/>
      <c r="AH629" s="18"/>
      <c r="AI629" s="18"/>
      <c r="AJ629" s="18"/>
      <c r="AK629" s="18"/>
      <c r="AL629" s="18"/>
      <c r="AM629" s="18"/>
    </row>
    <row r="630" spans="1:39">
      <c r="A630" s="18"/>
      <c r="B630" s="18"/>
      <c r="C630" s="18"/>
      <c r="D630" s="18">
        <f t="shared" ca="1" si="14"/>
        <v>629</v>
      </c>
      <c r="E630" s="18" t="str">
        <f ca="1">IFERROR(INDEX(nr_ad_client_name,MATCH(ROW()-1,xl_search_adnowclientname[index],0)),"")</f>
        <v>Eight O'Clock Coffee</v>
      </c>
      <c r="F630" s="18"/>
      <c r="G630" s="18"/>
      <c r="H630" s="18"/>
      <c r="I630" s="18"/>
      <c r="J630" s="18"/>
      <c r="K630" s="18"/>
      <c r="L630" s="18"/>
      <c r="M630" s="18"/>
      <c r="N630" s="18"/>
      <c r="O630" s="18"/>
      <c r="P630" s="18"/>
      <c r="Q630" s="18"/>
      <c r="R630" s="18"/>
      <c r="S630" s="18"/>
      <c r="T630" s="18"/>
      <c r="U630" s="18"/>
      <c r="V630" s="18"/>
      <c r="W630" s="18"/>
      <c r="X630" s="18"/>
      <c r="Y630" s="18"/>
      <c r="Z630" s="18"/>
      <c r="AA630" s="18"/>
      <c r="AB630" s="18"/>
      <c r="AC630" s="18"/>
      <c r="AD630" s="18"/>
      <c r="AE630" s="18"/>
      <c r="AF630" s="18"/>
      <c r="AG630" s="18"/>
      <c r="AH630" s="18"/>
      <c r="AI630" s="18"/>
      <c r="AJ630" s="18"/>
      <c r="AK630" s="18"/>
      <c r="AL630" s="18"/>
      <c r="AM630" s="18"/>
    </row>
    <row r="631" spans="1:39">
      <c r="A631" s="18"/>
      <c r="B631" s="18"/>
      <c r="C631" s="18"/>
      <c r="D631" s="18">
        <f t="shared" ca="1" si="14"/>
        <v>630</v>
      </c>
      <c r="E631" s="18" t="str">
        <f ca="1">IFERROR(INDEX(nr_ad_client_name,MATCH(ROW()-1,xl_search_adnowclientname[index],0)),"")</f>
        <v>eircom</v>
      </c>
      <c r="F631" s="18"/>
      <c r="G631" s="18"/>
      <c r="H631" s="18"/>
      <c r="I631" s="18"/>
      <c r="J631" s="18"/>
      <c r="K631" s="18"/>
      <c r="L631" s="18"/>
      <c r="M631" s="18"/>
      <c r="N631" s="18"/>
      <c r="O631" s="18"/>
      <c r="P631" s="18"/>
      <c r="Q631" s="18"/>
      <c r="R631" s="18"/>
      <c r="S631" s="18"/>
      <c r="T631" s="18"/>
      <c r="U631" s="18"/>
      <c r="V631" s="18"/>
      <c r="W631" s="18"/>
      <c r="X631" s="18"/>
      <c r="Y631" s="18"/>
      <c r="Z631" s="18"/>
      <c r="AA631" s="18"/>
      <c r="AB631" s="18"/>
      <c r="AC631" s="18"/>
      <c r="AD631" s="18"/>
      <c r="AE631" s="18"/>
      <c r="AF631" s="18"/>
      <c r="AG631" s="18"/>
      <c r="AH631" s="18"/>
      <c r="AI631" s="18"/>
      <c r="AJ631" s="18"/>
      <c r="AK631" s="18"/>
      <c r="AL631" s="18"/>
      <c r="AM631" s="18"/>
    </row>
    <row r="632" spans="1:39">
      <c r="A632" s="18"/>
      <c r="B632" s="18"/>
      <c r="C632" s="18"/>
      <c r="D632" s="18">
        <f t="shared" ca="1" si="14"/>
        <v>631</v>
      </c>
      <c r="E632" s="18" t="str">
        <f ca="1">IFERROR(INDEX(nr_ad_client_name,MATCH(ROW()-1,xl_search_adnowclientname[index],0)),"")</f>
        <v>Eisai</v>
      </c>
      <c r="F632" s="18"/>
      <c r="G632" s="18"/>
      <c r="H632" s="18"/>
      <c r="I632" s="18"/>
      <c r="J632" s="18"/>
      <c r="K632" s="18"/>
      <c r="L632" s="18"/>
      <c r="M632" s="18"/>
      <c r="N632" s="18"/>
      <c r="O632" s="18"/>
      <c r="P632" s="18"/>
      <c r="Q632" s="18"/>
      <c r="R632" s="18"/>
      <c r="S632" s="18"/>
      <c r="T632" s="18"/>
      <c r="U632" s="18"/>
      <c r="V632" s="18"/>
      <c r="W632" s="18"/>
      <c r="X632" s="18"/>
      <c r="Y632" s="18"/>
      <c r="Z632" s="18"/>
      <c r="AA632" s="18"/>
      <c r="AB632" s="18"/>
      <c r="AC632" s="18"/>
      <c r="AD632" s="18"/>
      <c r="AE632" s="18"/>
      <c r="AF632" s="18"/>
      <c r="AG632" s="18"/>
      <c r="AH632" s="18"/>
      <c r="AI632" s="18"/>
      <c r="AJ632" s="18"/>
      <c r="AK632" s="18"/>
      <c r="AL632" s="18"/>
      <c r="AM632" s="18"/>
    </row>
    <row r="633" spans="1:39">
      <c r="A633" s="18"/>
      <c r="B633" s="18"/>
      <c r="C633" s="18"/>
      <c r="D633" s="18">
        <f t="shared" ca="1" si="14"/>
        <v>632</v>
      </c>
      <c r="E633" s="18" t="str">
        <f ca="1">IFERROR(INDEX(nr_ad_client_name,MATCH(ROW()-1,xl_search_adnowclientname[index],0)),"")</f>
        <v>E &amp; J Gallo winery</v>
      </c>
      <c r="F633" s="18"/>
      <c r="G633" s="18"/>
      <c r="H633" s="18"/>
      <c r="I633" s="18"/>
      <c r="J633" s="18"/>
      <c r="K633" s="18"/>
      <c r="L633" s="18"/>
      <c r="M633" s="18"/>
      <c r="N633" s="18"/>
      <c r="O633" s="18"/>
      <c r="P633" s="18"/>
      <c r="Q633" s="18"/>
      <c r="R633" s="18"/>
      <c r="S633" s="18"/>
      <c r="T633" s="18"/>
      <c r="U633" s="18"/>
      <c r="V633" s="18"/>
      <c r="W633" s="18"/>
      <c r="X633" s="18"/>
      <c r="Y633" s="18"/>
      <c r="Z633" s="18"/>
      <c r="AA633" s="18"/>
      <c r="AB633" s="18"/>
      <c r="AC633" s="18"/>
      <c r="AD633" s="18"/>
      <c r="AE633" s="18"/>
      <c r="AF633" s="18"/>
      <c r="AG633" s="18"/>
      <c r="AH633" s="18"/>
      <c r="AI633" s="18"/>
      <c r="AJ633" s="18"/>
      <c r="AK633" s="18"/>
      <c r="AL633" s="18"/>
      <c r="AM633" s="18"/>
    </row>
    <row r="634" spans="1:39">
      <c r="A634" s="18"/>
      <c r="B634" s="18"/>
      <c r="C634" s="18"/>
      <c r="D634" s="18">
        <f t="shared" ca="1" si="14"/>
        <v>633</v>
      </c>
      <c r="E634" s="18" t="str">
        <f ca="1">IFERROR(INDEX(nr_ad_client_name,MATCH(ROW()-1,xl_search_adnowclientname[index],0)),"")</f>
        <v>Eldorado</v>
      </c>
      <c r="F634" s="18"/>
      <c r="G634" s="18"/>
      <c r="H634" s="18"/>
      <c r="I634" s="18"/>
      <c r="J634" s="18"/>
      <c r="K634" s="18"/>
      <c r="L634" s="18"/>
      <c r="M634" s="18"/>
      <c r="N634" s="18"/>
      <c r="O634" s="18"/>
      <c r="P634" s="18"/>
      <c r="Q634" s="18"/>
      <c r="R634" s="18"/>
      <c r="S634" s="18"/>
      <c r="T634" s="18"/>
      <c r="U634" s="18"/>
      <c r="V634" s="18"/>
      <c r="W634" s="18"/>
      <c r="X634" s="18"/>
      <c r="Y634" s="18"/>
      <c r="Z634" s="18"/>
      <c r="AA634" s="18"/>
      <c r="AB634" s="18"/>
      <c r="AC634" s="18"/>
      <c r="AD634" s="18"/>
      <c r="AE634" s="18"/>
      <c r="AF634" s="18"/>
      <c r="AG634" s="18"/>
      <c r="AH634" s="18"/>
      <c r="AI634" s="18"/>
      <c r="AJ634" s="18"/>
      <c r="AK634" s="18"/>
      <c r="AL634" s="18"/>
      <c r="AM634" s="18"/>
    </row>
    <row r="635" spans="1:39">
      <c r="A635" s="18"/>
      <c r="B635" s="18"/>
      <c r="C635" s="18"/>
      <c r="D635" s="18">
        <f t="shared" ca="1" si="14"/>
        <v>634</v>
      </c>
      <c r="E635" s="18" t="str">
        <f ca="1">IFERROR(INDEX(nr_ad_client_name,MATCH(ROW()-1,xl_search_adnowclientname[index],0)),"")</f>
        <v>Electricity Council</v>
      </c>
      <c r="F635" s="18"/>
      <c r="G635" s="18"/>
      <c r="H635" s="18"/>
      <c r="I635" s="18"/>
      <c r="J635" s="18"/>
      <c r="K635" s="18"/>
      <c r="L635" s="18"/>
      <c r="M635" s="18"/>
      <c r="N635" s="18"/>
      <c r="O635" s="18"/>
      <c r="P635" s="18"/>
      <c r="Q635" s="18"/>
      <c r="R635" s="18"/>
      <c r="S635" s="18"/>
      <c r="T635" s="18"/>
      <c r="U635" s="18"/>
      <c r="V635" s="18"/>
      <c r="W635" s="18"/>
      <c r="X635" s="18"/>
      <c r="Y635" s="18"/>
      <c r="Z635" s="18"/>
      <c r="AA635" s="18"/>
      <c r="AB635" s="18"/>
      <c r="AC635" s="18"/>
      <c r="AD635" s="18"/>
      <c r="AE635" s="18"/>
      <c r="AF635" s="18"/>
      <c r="AG635" s="18"/>
      <c r="AH635" s="18"/>
      <c r="AI635" s="18"/>
      <c r="AJ635" s="18"/>
      <c r="AK635" s="18"/>
      <c r="AL635" s="18"/>
      <c r="AM635" s="18"/>
    </row>
    <row r="636" spans="1:39">
      <c r="A636" s="18"/>
      <c r="B636" s="18"/>
      <c r="C636" s="18"/>
      <c r="D636" s="18">
        <f t="shared" ca="1" si="14"/>
        <v>635</v>
      </c>
      <c r="E636" s="18" t="str">
        <f ca="1">IFERROR(INDEX(nr_ad_client_name,MATCH(ROW()-1,xl_search_adnowclientname[index],0)),"")</f>
        <v>Electricity Supply</v>
      </c>
      <c r="F636" s="18"/>
      <c r="G636" s="18"/>
      <c r="H636" s="18"/>
      <c r="I636" s="18"/>
      <c r="J636" s="18"/>
      <c r="K636" s="18"/>
      <c r="L636" s="18"/>
      <c r="M636" s="18"/>
      <c r="N636" s="18"/>
      <c r="O636" s="18"/>
      <c r="P636" s="18"/>
      <c r="Q636" s="18"/>
      <c r="R636" s="18"/>
      <c r="S636" s="18"/>
      <c r="T636" s="18"/>
      <c r="U636" s="18"/>
      <c r="V636" s="18"/>
      <c r="W636" s="18"/>
      <c r="X636" s="18"/>
      <c r="Y636" s="18"/>
      <c r="Z636" s="18"/>
      <c r="AA636" s="18"/>
      <c r="AB636" s="18"/>
      <c r="AC636" s="18"/>
      <c r="AD636" s="18"/>
      <c r="AE636" s="18"/>
      <c r="AF636" s="18"/>
      <c r="AG636" s="18"/>
      <c r="AH636" s="18"/>
      <c r="AI636" s="18"/>
      <c r="AJ636" s="18"/>
      <c r="AK636" s="18"/>
      <c r="AL636" s="18"/>
      <c r="AM636" s="18"/>
    </row>
    <row r="637" spans="1:39">
      <c r="A637" s="18"/>
      <c r="B637" s="18"/>
      <c r="C637" s="18"/>
      <c r="D637" s="18">
        <f t="shared" ca="1" si="14"/>
        <v>636</v>
      </c>
      <c r="E637" s="18" t="str">
        <f ca="1">IFERROR(INDEX(nr_ad_client_name,MATCH(ROW()-1,xl_search_adnowclientname[index],0)),"")</f>
        <v>Electrolux</v>
      </c>
      <c r="F637" s="18"/>
      <c r="G637" s="18"/>
      <c r="H637" s="18"/>
      <c r="I637" s="18"/>
      <c r="J637" s="18"/>
      <c r="K637" s="18"/>
      <c r="L637" s="18"/>
      <c r="M637" s="18"/>
      <c r="N637" s="18"/>
      <c r="O637" s="18"/>
      <c r="P637" s="18"/>
      <c r="Q637" s="18"/>
      <c r="R637" s="18"/>
      <c r="S637" s="18"/>
      <c r="T637" s="18"/>
      <c r="U637" s="18"/>
      <c r="V637" s="18"/>
      <c r="W637" s="18"/>
      <c r="X637" s="18"/>
      <c r="Y637" s="18"/>
      <c r="Z637" s="18"/>
      <c r="AA637" s="18"/>
      <c r="AB637" s="18"/>
      <c r="AC637" s="18"/>
      <c r="AD637" s="18"/>
      <c r="AE637" s="18"/>
      <c r="AF637" s="18"/>
      <c r="AG637" s="18"/>
      <c r="AH637" s="18"/>
      <c r="AI637" s="18"/>
      <c r="AJ637" s="18"/>
      <c r="AK637" s="18"/>
      <c r="AL637" s="18"/>
      <c r="AM637" s="18"/>
    </row>
    <row r="638" spans="1:39">
      <c r="A638" s="18"/>
      <c r="B638" s="18"/>
      <c r="C638" s="18"/>
      <c r="D638" s="18">
        <f t="shared" ca="1" si="14"/>
        <v>637</v>
      </c>
      <c r="E638" s="18" t="str">
        <f ca="1">IFERROR(INDEX(nr_ad_client_name,MATCH(ROW()-1,xl_search_adnowclientname[index],0)),"")</f>
        <v>Electronic Arts</v>
      </c>
      <c r="F638" s="18"/>
      <c r="G638" s="18"/>
      <c r="H638" s="18"/>
      <c r="I638" s="18"/>
      <c r="J638" s="18"/>
      <c r="K638" s="18"/>
      <c r="L638" s="18"/>
      <c r="M638" s="18"/>
      <c r="N638" s="18"/>
      <c r="O638" s="18"/>
      <c r="P638" s="18"/>
      <c r="Q638" s="18"/>
      <c r="R638" s="18"/>
      <c r="S638" s="18"/>
      <c r="T638" s="18"/>
      <c r="U638" s="18"/>
      <c r="V638" s="18"/>
      <c r="W638" s="18"/>
      <c r="X638" s="18"/>
      <c r="Y638" s="18"/>
      <c r="Z638" s="18"/>
      <c r="AA638" s="18"/>
      <c r="AB638" s="18"/>
      <c r="AC638" s="18"/>
      <c r="AD638" s="18"/>
      <c r="AE638" s="18"/>
      <c r="AF638" s="18"/>
      <c r="AG638" s="18"/>
      <c r="AH638" s="18"/>
      <c r="AI638" s="18"/>
      <c r="AJ638" s="18"/>
      <c r="AK638" s="18"/>
      <c r="AL638" s="18"/>
      <c r="AM638" s="18"/>
    </row>
    <row r="639" spans="1:39">
      <c r="A639" s="18"/>
      <c r="B639" s="18"/>
      <c r="C639" s="18"/>
      <c r="D639" s="18">
        <f t="shared" ca="1" si="14"/>
        <v>638</v>
      </c>
      <c r="E639" s="18" t="str">
        <f ca="1">IFERROR(INDEX(nr_ad_client_name,MATCH(ROW()-1,xl_search_adnowclientname[index],0)),"")</f>
        <v>Eleme</v>
      </c>
      <c r="F639" s="18"/>
      <c r="G639" s="18"/>
      <c r="H639" s="18"/>
      <c r="I639" s="18"/>
      <c r="J639" s="18"/>
      <c r="K639" s="18"/>
      <c r="L639" s="18"/>
      <c r="M639" s="18"/>
      <c r="N639" s="18"/>
      <c r="O639" s="18"/>
      <c r="P639" s="18"/>
      <c r="Q639" s="18"/>
      <c r="R639" s="18"/>
      <c r="S639" s="18"/>
      <c r="T639" s="18"/>
      <c r="U639" s="18"/>
      <c r="V639" s="18"/>
      <c r="W639" s="18"/>
      <c r="X639" s="18"/>
      <c r="Y639" s="18"/>
      <c r="Z639" s="18"/>
      <c r="AA639" s="18"/>
      <c r="AB639" s="18"/>
      <c r="AC639" s="18"/>
      <c r="AD639" s="18"/>
      <c r="AE639" s="18"/>
      <c r="AF639" s="18"/>
      <c r="AG639" s="18"/>
      <c r="AH639" s="18"/>
      <c r="AI639" s="18"/>
      <c r="AJ639" s="18"/>
      <c r="AK639" s="18"/>
      <c r="AL639" s="18"/>
      <c r="AM639" s="18"/>
    </row>
    <row r="640" spans="1:39">
      <c r="A640" s="18"/>
      <c r="B640" s="18"/>
      <c r="C640" s="18"/>
      <c r="D640" s="18">
        <f t="shared" ca="1" si="14"/>
        <v>639</v>
      </c>
      <c r="E640" s="18" t="str">
        <f ca="1">IFERROR(INDEX(nr_ad_client_name,MATCH(ROW()-1,xl_search_adnowclientname[index],0)),"")</f>
        <v>ELF</v>
      </c>
      <c r="F640" s="18"/>
      <c r="G640" s="18"/>
      <c r="H640" s="18"/>
      <c r="I640" s="18"/>
      <c r="J640" s="18"/>
      <c r="K640" s="18"/>
      <c r="L640" s="18"/>
      <c r="M640" s="18"/>
      <c r="N640" s="18"/>
      <c r="O640" s="18"/>
      <c r="P640" s="18"/>
      <c r="Q640" s="18"/>
      <c r="R640" s="18"/>
      <c r="S640" s="18"/>
      <c r="T640" s="18"/>
      <c r="U640" s="18"/>
      <c r="V640" s="18"/>
      <c r="W640" s="18"/>
      <c r="X640" s="18"/>
      <c r="Y640" s="18"/>
      <c r="Z640" s="18"/>
      <c r="AA640" s="18"/>
      <c r="AB640" s="18"/>
      <c r="AC640" s="18"/>
      <c r="AD640" s="18"/>
      <c r="AE640" s="18"/>
      <c r="AF640" s="18"/>
      <c r="AG640" s="18"/>
      <c r="AH640" s="18"/>
      <c r="AI640" s="18"/>
      <c r="AJ640" s="18"/>
      <c r="AK640" s="18"/>
      <c r="AL640" s="18"/>
      <c r="AM640" s="18"/>
    </row>
    <row r="641" spans="1:39">
      <c r="A641" s="18"/>
      <c r="B641" s="18"/>
      <c r="C641" s="18"/>
      <c r="D641" s="18">
        <f t="shared" ca="1" si="14"/>
        <v>640</v>
      </c>
      <c r="E641" s="18" t="str">
        <f ca="1">IFERROR(INDEX(nr_ad_client_name,MATCH(ROW()-1,xl_search_adnowclientname[index],0)),"")</f>
        <v>Eli Lilly Intrnl Corp Com</v>
      </c>
      <c r="F641" s="18"/>
      <c r="G641" s="18"/>
      <c r="H641" s="18"/>
      <c r="I641" s="18"/>
      <c r="J641" s="18"/>
      <c r="K641" s="18"/>
      <c r="L641" s="18"/>
      <c r="M641" s="18"/>
      <c r="N641" s="18"/>
      <c r="O641" s="18"/>
      <c r="P641" s="18"/>
      <c r="Q641" s="18"/>
      <c r="R641" s="18"/>
      <c r="S641" s="18"/>
      <c r="T641" s="18"/>
      <c r="U641" s="18"/>
      <c r="V641" s="18"/>
      <c r="W641" s="18"/>
      <c r="X641" s="18"/>
      <c r="Y641" s="18"/>
      <c r="Z641" s="18"/>
      <c r="AA641" s="18"/>
      <c r="AB641" s="18"/>
      <c r="AC641" s="18"/>
      <c r="AD641" s="18"/>
      <c r="AE641" s="18"/>
      <c r="AF641" s="18"/>
      <c r="AG641" s="18"/>
      <c r="AH641" s="18"/>
      <c r="AI641" s="18"/>
      <c r="AJ641" s="18"/>
      <c r="AK641" s="18"/>
      <c r="AL641" s="18"/>
      <c r="AM641" s="18"/>
    </row>
    <row r="642" spans="1:39">
      <c r="A642" s="18"/>
      <c r="B642" s="18"/>
      <c r="C642" s="18"/>
      <c r="D642" s="18">
        <f t="shared" ref="D642:D705" ca="1" si="15">IF(ISNUMBER(SEARCH(ps_search_adnowclientname,INDEX(nr_ad_client_name,ROW()-1))),MAX(INDIRECT(ADDRESS(1,COLUMN())&amp;":"&amp;ADDRESS(ROW()-1,COLUMN())))+1,"")</f>
        <v>641</v>
      </c>
      <c r="E642" s="18" t="str">
        <f ca="1">IFERROR(INDEX(nr_ad_client_name,MATCH(ROW()-1,xl_search_adnowclientname[index],0)),"")</f>
        <v>Elite</v>
      </c>
      <c r="F642" s="18"/>
      <c r="G642" s="18"/>
      <c r="H642" s="18"/>
      <c r="I642" s="18"/>
      <c r="J642" s="18"/>
      <c r="K642" s="18"/>
      <c r="L642" s="18"/>
      <c r="M642" s="18"/>
      <c r="N642" s="18"/>
      <c r="O642" s="18"/>
      <c r="P642" s="18"/>
      <c r="Q642" s="18"/>
      <c r="R642" s="18"/>
      <c r="S642" s="18"/>
      <c r="T642" s="18"/>
      <c r="U642" s="18"/>
      <c r="V642" s="18"/>
      <c r="W642" s="18"/>
      <c r="X642" s="18"/>
      <c r="Y642" s="18"/>
      <c r="Z642" s="18"/>
      <c r="AA642" s="18"/>
      <c r="AB642" s="18"/>
      <c r="AC642" s="18"/>
      <c r="AD642" s="18"/>
      <c r="AE642" s="18"/>
      <c r="AF642" s="18"/>
      <c r="AG642" s="18"/>
      <c r="AH642" s="18"/>
      <c r="AI642" s="18"/>
      <c r="AJ642" s="18"/>
      <c r="AK642" s="18"/>
      <c r="AL642" s="18"/>
      <c r="AM642" s="18"/>
    </row>
    <row r="643" spans="1:39">
      <c r="A643" s="18"/>
      <c r="B643" s="18"/>
      <c r="C643" s="18"/>
      <c r="D643" s="18">
        <f t="shared" ca="1" si="15"/>
        <v>642</v>
      </c>
      <c r="E643" s="18" t="str">
        <f ca="1">IFERROR(INDEX(nr_ad_client_name,MATCH(ROW()-1,xl_search_adnowclientname[index],0)),"")</f>
        <v>El Pozo</v>
      </c>
      <c r="F643" s="18"/>
      <c r="G643" s="18"/>
      <c r="H643" s="18"/>
      <c r="I643" s="18"/>
      <c r="J643" s="18"/>
      <c r="K643" s="18"/>
      <c r="L643" s="18"/>
      <c r="M643" s="18"/>
      <c r="N643" s="18"/>
      <c r="O643" s="18"/>
      <c r="P643" s="18"/>
      <c r="Q643" s="18"/>
      <c r="R643" s="18"/>
      <c r="S643" s="18"/>
      <c r="T643" s="18"/>
      <c r="U643" s="18"/>
      <c r="V643" s="18"/>
      <c r="W643" s="18"/>
      <c r="X643" s="18"/>
      <c r="Y643" s="18"/>
      <c r="Z643" s="18"/>
      <c r="AA643" s="18"/>
      <c r="AB643" s="18"/>
      <c r="AC643" s="18"/>
      <c r="AD643" s="18"/>
      <c r="AE643" s="18"/>
      <c r="AF643" s="18"/>
      <c r="AG643" s="18"/>
      <c r="AH643" s="18"/>
      <c r="AI643" s="18"/>
      <c r="AJ643" s="18"/>
      <c r="AK643" s="18"/>
      <c r="AL643" s="18"/>
      <c r="AM643" s="18"/>
    </row>
    <row r="644" spans="1:39">
      <c r="A644" s="18"/>
      <c r="B644" s="18"/>
      <c r="C644" s="18"/>
      <c r="D644" s="18">
        <f t="shared" ca="1" si="15"/>
        <v>643</v>
      </c>
      <c r="E644" s="18" t="str">
        <f ca="1">IFERROR(INDEX(nr_ad_client_name,MATCH(ROW()-1,xl_search_adnowclientname[index],0)),"")</f>
        <v>El Rey</v>
      </c>
      <c r="F644" s="18"/>
      <c r="G644" s="18"/>
      <c r="H644" s="18"/>
      <c r="I644" s="18"/>
      <c r="J644" s="18"/>
      <c r="K644" s="18"/>
      <c r="L644" s="18"/>
      <c r="M644" s="18"/>
      <c r="N644" s="18"/>
      <c r="O644" s="18"/>
      <c r="P644" s="18"/>
      <c r="Q644" s="18"/>
      <c r="R644" s="18"/>
      <c r="S644" s="18"/>
      <c r="T644" s="18"/>
      <c r="U644" s="18"/>
      <c r="V644" s="18"/>
      <c r="W644" s="18"/>
      <c r="X644" s="18"/>
      <c r="Y644" s="18"/>
      <c r="Z644" s="18"/>
      <c r="AA644" s="18"/>
      <c r="AB644" s="18"/>
      <c r="AC644" s="18"/>
      <c r="AD644" s="18"/>
      <c r="AE644" s="18"/>
      <c r="AF644" s="18"/>
      <c r="AG644" s="18"/>
      <c r="AH644" s="18"/>
      <c r="AI644" s="18"/>
      <c r="AJ644" s="18"/>
      <c r="AK644" s="18"/>
      <c r="AL644" s="18"/>
      <c r="AM644" s="18"/>
    </row>
    <row r="645" spans="1:39">
      <c r="A645" s="18"/>
      <c r="B645" s="18"/>
      <c r="C645" s="18"/>
      <c r="D645" s="18">
        <f t="shared" ca="1" si="15"/>
        <v>644</v>
      </c>
      <c r="E645" s="18" t="str">
        <f ca="1">IFERROR(INDEX(nr_ad_client_name,MATCH(ROW()-1,xl_search_adnowclientname[index],0)),"")</f>
        <v>Elsparefonden</v>
      </c>
      <c r="F645" s="18"/>
      <c r="G645" s="18"/>
      <c r="H645" s="18"/>
      <c r="I645" s="18"/>
      <c r="J645" s="18"/>
      <c r="K645" s="18"/>
      <c r="L645" s="18"/>
      <c r="M645" s="18"/>
      <c r="N645" s="18"/>
      <c r="O645" s="18"/>
      <c r="P645" s="18"/>
      <c r="Q645" s="18"/>
      <c r="R645" s="18"/>
      <c r="S645" s="18"/>
      <c r="T645" s="18"/>
      <c r="U645" s="18"/>
      <c r="V645" s="18"/>
      <c r="W645" s="18"/>
      <c r="X645" s="18"/>
      <c r="Y645" s="18"/>
      <c r="Z645" s="18"/>
      <c r="AA645" s="18"/>
      <c r="AB645" s="18"/>
      <c r="AC645" s="18"/>
      <c r="AD645" s="18"/>
      <c r="AE645" s="18"/>
      <c r="AF645" s="18"/>
      <c r="AG645" s="18"/>
      <c r="AH645" s="18"/>
      <c r="AI645" s="18"/>
      <c r="AJ645" s="18"/>
      <c r="AK645" s="18"/>
      <c r="AL645" s="18"/>
      <c r="AM645" s="18"/>
    </row>
    <row r="646" spans="1:39">
      <c r="A646" s="18"/>
      <c r="B646" s="18"/>
      <c r="C646" s="18"/>
      <c r="D646" s="18">
        <f t="shared" ca="1" si="15"/>
        <v>645</v>
      </c>
      <c r="E646" s="18" t="str">
        <f ca="1">IFERROR(INDEX(nr_ad_client_name,MATCH(ROW()-1,xl_search_adnowclientname[index],0)),"")</f>
        <v>eMag</v>
      </c>
      <c r="F646" s="18"/>
      <c r="G646" s="18"/>
      <c r="H646" s="18"/>
      <c r="I646" s="18"/>
      <c r="J646" s="18"/>
      <c r="K646" s="18"/>
      <c r="L646" s="18"/>
      <c r="M646" s="18"/>
      <c r="N646" s="18"/>
      <c r="O646" s="18"/>
      <c r="P646" s="18"/>
      <c r="Q646" s="18"/>
      <c r="R646" s="18"/>
      <c r="S646" s="18"/>
      <c r="T646" s="18"/>
      <c r="U646" s="18"/>
      <c r="V646" s="18"/>
      <c r="W646" s="18"/>
      <c r="X646" s="18"/>
      <c r="Y646" s="18"/>
      <c r="Z646" s="18"/>
      <c r="AA646" s="18"/>
      <c r="AB646" s="18"/>
      <c r="AC646" s="18"/>
      <c r="AD646" s="18"/>
      <c r="AE646" s="18"/>
      <c r="AF646" s="18"/>
      <c r="AG646" s="18"/>
      <c r="AH646" s="18"/>
      <c r="AI646" s="18"/>
      <c r="AJ646" s="18"/>
      <c r="AK646" s="18"/>
      <c r="AL646" s="18"/>
      <c r="AM646" s="18"/>
    </row>
    <row r="647" spans="1:39">
      <c r="A647" s="18"/>
      <c r="B647" s="18"/>
      <c r="C647" s="18"/>
      <c r="D647" s="18">
        <f t="shared" ca="1" si="15"/>
        <v>646</v>
      </c>
      <c r="E647" s="18" t="str">
        <f ca="1">IFERROR(INDEX(nr_ad_client_name,MATCH(ROW()-1,xl_search_adnowclientname[index],0)),"")</f>
        <v>Emami India Limited</v>
      </c>
      <c r="F647" s="18"/>
      <c r="G647" s="18"/>
      <c r="H647" s="18"/>
      <c r="I647" s="18"/>
      <c r="J647" s="18"/>
      <c r="K647" s="18"/>
      <c r="L647" s="18"/>
      <c r="M647" s="18"/>
      <c r="N647" s="18"/>
      <c r="O647" s="18"/>
      <c r="P647" s="18"/>
      <c r="Q647" s="18"/>
      <c r="R647" s="18"/>
      <c r="S647" s="18"/>
      <c r="T647" s="18"/>
      <c r="U647" s="18"/>
      <c r="V647" s="18"/>
      <c r="W647" s="18"/>
      <c r="X647" s="18"/>
      <c r="Y647" s="18"/>
      <c r="Z647" s="18"/>
      <c r="AA647" s="18"/>
      <c r="AB647" s="18"/>
      <c r="AC647" s="18"/>
      <c r="AD647" s="18"/>
      <c r="AE647" s="18"/>
      <c r="AF647" s="18"/>
      <c r="AG647" s="18"/>
      <c r="AH647" s="18"/>
      <c r="AI647" s="18"/>
      <c r="AJ647" s="18"/>
      <c r="AK647" s="18"/>
      <c r="AL647" s="18"/>
      <c r="AM647" s="18"/>
    </row>
    <row r="648" spans="1:39">
      <c r="A648" s="18"/>
      <c r="B648" s="18"/>
      <c r="C648" s="18"/>
      <c r="D648" s="18">
        <f t="shared" ca="1" si="15"/>
        <v>647</v>
      </c>
      <c r="E648" s="18" t="str">
        <f ca="1">IFERROR(INDEX(nr_ad_client_name,MATCH(ROW()-1,xl_search_adnowclientname[index],0)),"")</f>
        <v>Embarq</v>
      </c>
      <c r="F648" s="18"/>
      <c r="G648" s="18"/>
      <c r="H648" s="18"/>
      <c r="I648" s="18"/>
      <c r="J648" s="18"/>
      <c r="K648" s="18"/>
      <c r="L648" s="18"/>
      <c r="M648" s="18"/>
      <c r="N648" s="18"/>
      <c r="O648" s="18"/>
      <c r="P648" s="18"/>
      <c r="Q648" s="18"/>
      <c r="R648" s="18"/>
      <c r="S648" s="18"/>
      <c r="T648" s="18"/>
      <c r="U648" s="18"/>
      <c r="V648" s="18"/>
      <c r="W648" s="18"/>
      <c r="X648" s="18"/>
      <c r="Y648" s="18"/>
      <c r="Z648" s="18"/>
      <c r="AA648" s="18"/>
      <c r="AB648" s="18"/>
      <c r="AC648" s="18"/>
      <c r="AD648" s="18"/>
      <c r="AE648" s="18"/>
      <c r="AF648" s="18"/>
      <c r="AG648" s="18"/>
      <c r="AH648" s="18"/>
      <c r="AI648" s="18"/>
      <c r="AJ648" s="18"/>
      <c r="AK648" s="18"/>
      <c r="AL648" s="18"/>
      <c r="AM648" s="18"/>
    </row>
    <row r="649" spans="1:39">
      <c r="A649" s="18"/>
      <c r="B649" s="18"/>
      <c r="C649" s="18"/>
      <c r="D649" s="18">
        <f t="shared" ca="1" si="15"/>
        <v>648</v>
      </c>
      <c r="E649" s="18" t="str">
        <f ca="1">IFERROR(INDEX(nr_ad_client_name,MATCH(ROW()-1,xl_search_adnowclientname[index],0)),"")</f>
        <v>Emirates Integrated Telecommunications Company</v>
      </c>
      <c r="F649" s="18"/>
      <c r="G649" s="18"/>
      <c r="H649" s="18"/>
      <c r="I649" s="18"/>
      <c r="J649" s="18"/>
      <c r="K649" s="18"/>
      <c r="L649" s="18"/>
      <c r="M649" s="18"/>
      <c r="N649" s="18"/>
      <c r="O649" s="18"/>
      <c r="P649" s="18"/>
      <c r="Q649" s="18"/>
      <c r="R649" s="18"/>
      <c r="S649" s="18"/>
      <c r="T649" s="18"/>
      <c r="U649" s="18"/>
      <c r="V649" s="18"/>
      <c r="W649" s="18"/>
      <c r="X649" s="18"/>
      <c r="Y649" s="18"/>
      <c r="Z649" s="18"/>
      <c r="AA649" s="18"/>
      <c r="AB649" s="18"/>
      <c r="AC649" s="18"/>
      <c r="AD649" s="18"/>
      <c r="AE649" s="18"/>
      <c r="AF649" s="18"/>
      <c r="AG649" s="18"/>
      <c r="AH649" s="18"/>
      <c r="AI649" s="18"/>
      <c r="AJ649" s="18"/>
      <c r="AK649" s="18"/>
      <c r="AL649" s="18"/>
      <c r="AM649" s="18"/>
    </row>
    <row r="650" spans="1:39">
      <c r="A650" s="18"/>
      <c r="B650" s="18"/>
      <c r="C650" s="18"/>
      <c r="D650" s="18">
        <f t="shared" ca="1" si="15"/>
        <v>649</v>
      </c>
      <c r="E650" s="18" t="str">
        <f ca="1">IFERROR(INDEX(nr_ad_client_name,MATCH(ROW()-1,xl_search_adnowclientname[index],0)),"")</f>
        <v>Empresa Forestal Arauco</v>
      </c>
      <c r="F650" s="18"/>
      <c r="G650" s="18"/>
      <c r="H650" s="18"/>
      <c r="I650" s="18"/>
      <c r="J650" s="18"/>
      <c r="K650" s="18"/>
      <c r="L650" s="18"/>
      <c r="M650" s="18"/>
      <c r="N650" s="18"/>
      <c r="O650" s="18"/>
      <c r="P650" s="18"/>
      <c r="Q650" s="18"/>
      <c r="R650" s="18"/>
      <c r="S650" s="18"/>
      <c r="T650" s="18"/>
      <c r="U650" s="18"/>
      <c r="V650" s="18"/>
      <c r="W650" s="18"/>
      <c r="X650" s="18"/>
      <c r="Y650" s="18"/>
      <c r="Z650" s="18"/>
      <c r="AA650" s="18"/>
      <c r="AB650" s="18"/>
      <c r="AC650" s="18"/>
      <c r="AD650" s="18"/>
      <c r="AE650" s="18"/>
      <c r="AF650" s="18"/>
      <c r="AG650" s="18"/>
      <c r="AH650" s="18"/>
      <c r="AI650" s="18"/>
      <c r="AJ650" s="18"/>
      <c r="AK650" s="18"/>
      <c r="AL650" s="18"/>
      <c r="AM650" s="18"/>
    </row>
    <row r="651" spans="1:39">
      <c r="A651" s="18"/>
      <c r="B651" s="18"/>
      <c r="C651" s="18"/>
      <c r="D651" s="18">
        <f t="shared" ca="1" si="15"/>
        <v>650</v>
      </c>
      <c r="E651" s="18" t="str">
        <f ca="1">IFERROR(INDEX(nr_ad_client_name,MATCH(ROW()-1,xl_search_adnowclientname[index],0)),"")</f>
        <v>Empresas Lipigas</v>
      </c>
      <c r="F651" s="18"/>
      <c r="G651" s="18"/>
      <c r="H651" s="18"/>
      <c r="I651" s="18"/>
      <c r="J651" s="18"/>
      <c r="K651" s="18"/>
      <c r="L651" s="18"/>
      <c r="M651" s="18"/>
      <c r="N651" s="18"/>
      <c r="O651" s="18"/>
      <c r="P651" s="18"/>
      <c r="Q651" s="18"/>
      <c r="R651" s="18"/>
      <c r="S651" s="18"/>
      <c r="T651" s="18"/>
      <c r="U651" s="18"/>
      <c r="V651" s="18"/>
      <c r="W651" s="18"/>
      <c r="X651" s="18"/>
      <c r="Y651" s="18"/>
      <c r="Z651" s="18"/>
      <c r="AA651" s="18"/>
      <c r="AB651" s="18"/>
      <c r="AC651" s="18"/>
      <c r="AD651" s="18"/>
      <c r="AE651" s="18"/>
      <c r="AF651" s="18"/>
      <c r="AG651" s="18"/>
      <c r="AH651" s="18"/>
      <c r="AI651" s="18"/>
      <c r="AJ651" s="18"/>
      <c r="AK651" s="18"/>
      <c r="AL651" s="18"/>
      <c r="AM651" s="18"/>
    </row>
    <row r="652" spans="1:39">
      <c r="A652" s="18"/>
      <c r="B652" s="18"/>
      <c r="C652" s="18"/>
      <c r="D652" s="18">
        <f t="shared" ca="1" si="15"/>
        <v>651</v>
      </c>
      <c r="E652" s="18" t="str">
        <f ca="1">IFERROR(INDEX(nr_ad_client_name,MATCH(ROW()-1,xl_search_adnowclientname[index],0)),"")</f>
        <v>Eneco</v>
      </c>
      <c r="F652" s="18"/>
      <c r="G652" s="18"/>
      <c r="H652" s="18"/>
      <c r="I652" s="18"/>
      <c r="J652" s="18"/>
      <c r="K652" s="18"/>
      <c r="L652" s="18"/>
      <c r="M652" s="18"/>
      <c r="N652" s="18"/>
      <c r="O652" s="18"/>
      <c r="P652" s="18"/>
      <c r="Q652" s="18"/>
      <c r="R652" s="18"/>
      <c r="S652" s="18"/>
      <c r="T652" s="18"/>
      <c r="U652" s="18"/>
      <c r="V652" s="18"/>
      <c r="W652" s="18"/>
      <c r="X652" s="18"/>
      <c r="Y652" s="18"/>
      <c r="Z652" s="18"/>
      <c r="AA652" s="18"/>
      <c r="AB652" s="18"/>
      <c r="AC652" s="18"/>
      <c r="AD652" s="18"/>
      <c r="AE652" s="18"/>
      <c r="AF652" s="18"/>
      <c r="AG652" s="18"/>
      <c r="AH652" s="18"/>
      <c r="AI652" s="18"/>
      <c r="AJ652" s="18"/>
      <c r="AK652" s="18"/>
      <c r="AL652" s="18"/>
      <c r="AM652" s="18"/>
    </row>
    <row r="653" spans="1:39">
      <c r="A653" s="18"/>
      <c r="B653" s="18"/>
      <c r="C653" s="18"/>
      <c r="D653" s="18">
        <f t="shared" ca="1" si="15"/>
        <v>652</v>
      </c>
      <c r="E653" s="18" t="str">
        <f ca="1">IFERROR(INDEX(nr_ad_client_name,MATCH(ROW()-1,xl_search_adnowclientname[index],0)),"")</f>
        <v>ENECO Energie</v>
      </c>
      <c r="F653" s="18"/>
      <c r="G653" s="18"/>
      <c r="H653" s="18"/>
      <c r="I653" s="18"/>
      <c r="J653" s="18"/>
      <c r="K653" s="18"/>
      <c r="L653" s="18"/>
      <c r="M653" s="18"/>
      <c r="N653" s="18"/>
      <c r="O653" s="18"/>
      <c r="P653" s="18"/>
      <c r="Q653" s="18"/>
      <c r="R653" s="18"/>
      <c r="S653" s="18"/>
      <c r="T653" s="18"/>
      <c r="U653" s="18"/>
      <c r="V653" s="18"/>
      <c r="W653" s="18"/>
      <c r="X653" s="18"/>
      <c r="Y653" s="18"/>
      <c r="Z653" s="18"/>
      <c r="AA653" s="18"/>
      <c r="AB653" s="18"/>
      <c r="AC653" s="18"/>
      <c r="AD653" s="18"/>
      <c r="AE653" s="18"/>
      <c r="AF653" s="18"/>
      <c r="AG653" s="18"/>
      <c r="AH653" s="18"/>
      <c r="AI653" s="18"/>
      <c r="AJ653" s="18"/>
      <c r="AK653" s="18"/>
      <c r="AL653" s="18"/>
      <c r="AM653" s="18"/>
    </row>
    <row r="654" spans="1:39">
      <c r="A654" s="18"/>
      <c r="B654" s="18"/>
      <c r="C654" s="18"/>
      <c r="D654" s="18">
        <f t="shared" ca="1" si="15"/>
        <v>653</v>
      </c>
      <c r="E654" s="18" t="str">
        <f ca="1">IFERROR(INDEX(nr_ad_client_name,MATCH(ROW()-1,xl_search_adnowclientname[index],0)),"")</f>
        <v>ENEL</v>
      </c>
      <c r="F654" s="18"/>
      <c r="G654" s="18"/>
      <c r="H654" s="18"/>
      <c r="I654" s="18"/>
      <c r="J654" s="18"/>
      <c r="K654" s="18"/>
      <c r="L654" s="18"/>
      <c r="M654" s="18"/>
      <c r="N654" s="18"/>
      <c r="O654" s="18"/>
      <c r="P654" s="18"/>
      <c r="Q654" s="18"/>
      <c r="R654" s="18"/>
      <c r="S654" s="18"/>
      <c r="T654" s="18"/>
      <c r="U654" s="18"/>
      <c r="V654" s="18"/>
      <c r="W654" s="18"/>
      <c r="X654" s="18"/>
      <c r="Y654" s="18"/>
      <c r="Z654" s="18"/>
      <c r="AA654" s="18"/>
      <c r="AB654" s="18"/>
      <c r="AC654" s="18"/>
      <c r="AD654" s="18"/>
      <c r="AE654" s="18"/>
      <c r="AF654" s="18"/>
      <c r="AG654" s="18"/>
      <c r="AH654" s="18"/>
      <c r="AI654" s="18"/>
      <c r="AJ654" s="18"/>
      <c r="AK654" s="18"/>
      <c r="AL654" s="18"/>
      <c r="AM654" s="18"/>
    </row>
    <row r="655" spans="1:39">
      <c r="A655" s="18"/>
      <c r="B655" s="18"/>
      <c r="C655" s="18"/>
      <c r="D655" s="18">
        <f t="shared" ca="1" si="15"/>
        <v>654</v>
      </c>
      <c r="E655" s="18" t="str">
        <f ca="1">IFERROR(INDEX(nr_ad_client_name,MATCH(ROW()-1,xl_search_adnowclientname[index],0)),"")</f>
        <v>Energizer Holdings Inc.</v>
      </c>
      <c r="F655" s="18"/>
      <c r="G655" s="18"/>
      <c r="H655" s="18"/>
      <c r="I655" s="18"/>
      <c r="J655" s="18"/>
      <c r="K655" s="18"/>
      <c r="L655" s="18"/>
      <c r="M655" s="18"/>
      <c r="N655" s="18"/>
      <c r="O655" s="18"/>
      <c r="P655" s="18"/>
      <c r="Q655" s="18"/>
      <c r="R655" s="18"/>
      <c r="S655" s="18"/>
      <c r="T655" s="18"/>
      <c r="U655" s="18"/>
      <c r="V655" s="18"/>
      <c r="W655" s="18"/>
      <c r="X655" s="18"/>
      <c r="Y655" s="18"/>
      <c r="Z655" s="18"/>
      <c r="AA655" s="18"/>
      <c r="AB655" s="18"/>
      <c r="AC655" s="18"/>
      <c r="AD655" s="18"/>
      <c r="AE655" s="18"/>
      <c r="AF655" s="18"/>
      <c r="AG655" s="18"/>
      <c r="AH655" s="18"/>
      <c r="AI655" s="18"/>
      <c r="AJ655" s="18"/>
      <c r="AK655" s="18"/>
      <c r="AL655" s="18"/>
      <c r="AM655" s="18"/>
    </row>
    <row r="656" spans="1:39">
      <c r="A656" s="18"/>
      <c r="B656" s="18"/>
      <c r="C656" s="18"/>
      <c r="D656" s="18">
        <f t="shared" ca="1" si="15"/>
        <v>655</v>
      </c>
      <c r="E656" s="18" t="str">
        <f ca="1">IFERROR(INDEX(nr_ad_client_name,MATCH(ROW()-1,xl_search_adnowclientname[index],0)),"")</f>
        <v>Engro</v>
      </c>
      <c r="F656" s="18"/>
      <c r="G656" s="18"/>
      <c r="H656" s="18"/>
      <c r="I656" s="18"/>
      <c r="J656" s="18"/>
      <c r="K656" s="18"/>
      <c r="L656" s="18"/>
      <c r="M656" s="18"/>
      <c r="N656" s="18"/>
      <c r="O656" s="18"/>
      <c r="P656" s="18"/>
      <c r="Q656" s="18"/>
      <c r="R656" s="18"/>
      <c r="S656" s="18"/>
      <c r="T656" s="18"/>
      <c r="U656" s="18"/>
      <c r="V656" s="18"/>
      <c r="W656" s="18"/>
      <c r="X656" s="18"/>
      <c r="Y656" s="18"/>
      <c r="Z656" s="18"/>
      <c r="AA656" s="18"/>
      <c r="AB656" s="18"/>
      <c r="AC656" s="18"/>
      <c r="AD656" s="18"/>
      <c r="AE656" s="18"/>
      <c r="AF656" s="18"/>
      <c r="AG656" s="18"/>
      <c r="AH656" s="18"/>
      <c r="AI656" s="18"/>
      <c r="AJ656" s="18"/>
      <c r="AK656" s="18"/>
      <c r="AL656" s="18"/>
      <c r="AM656" s="18"/>
    </row>
    <row r="657" spans="1:39">
      <c r="A657" s="18"/>
      <c r="B657" s="18"/>
      <c r="C657" s="18"/>
      <c r="D657" s="18">
        <f t="shared" ca="1" si="15"/>
        <v>656</v>
      </c>
      <c r="E657" s="18" t="str">
        <f ca="1">IFERROR(INDEX(nr_ad_client_name,MATCH(ROW()-1,xl_search_adnowclientname[index],0)),"")</f>
        <v>Eniro</v>
      </c>
      <c r="F657" s="18"/>
      <c r="G657" s="18"/>
      <c r="H657" s="18"/>
      <c r="I657" s="18"/>
      <c r="J657" s="18"/>
      <c r="K657" s="18"/>
      <c r="L657" s="18"/>
      <c r="M657" s="18"/>
      <c r="N657" s="18"/>
      <c r="O657" s="18"/>
      <c r="P657" s="18"/>
      <c r="Q657" s="18"/>
      <c r="R657" s="18"/>
      <c r="S657" s="18"/>
      <c r="T657" s="18"/>
      <c r="U657" s="18"/>
      <c r="V657" s="18"/>
      <c r="W657" s="18"/>
      <c r="X657" s="18"/>
      <c r="Y657" s="18"/>
      <c r="Z657" s="18"/>
      <c r="AA657" s="18"/>
      <c r="AB657" s="18"/>
      <c r="AC657" s="18"/>
      <c r="AD657" s="18"/>
      <c r="AE657" s="18"/>
      <c r="AF657" s="18"/>
      <c r="AG657" s="18"/>
      <c r="AH657" s="18"/>
      <c r="AI657" s="18"/>
      <c r="AJ657" s="18"/>
      <c r="AK657" s="18"/>
      <c r="AL657" s="18"/>
      <c r="AM657" s="18"/>
    </row>
    <row r="658" spans="1:39">
      <c r="A658" s="18"/>
      <c r="B658" s="18"/>
      <c r="C658" s="18"/>
      <c r="D658" s="18">
        <f t="shared" ca="1" si="15"/>
        <v>657</v>
      </c>
      <c r="E658" s="18" t="str">
        <f ca="1">IFERROR(INDEX(nr_ad_client_name,MATCH(ROW()-1,xl_search_adnowclientname[index],0)),"")</f>
        <v>Entel</v>
      </c>
      <c r="F658" s="18"/>
      <c r="G658" s="18"/>
      <c r="H658" s="18"/>
      <c r="I658" s="18"/>
      <c r="J658" s="18"/>
      <c r="K658" s="18"/>
      <c r="L658" s="18"/>
      <c r="M658" s="18"/>
      <c r="N658" s="18"/>
      <c r="O658" s="18"/>
      <c r="P658" s="18"/>
      <c r="Q658" s="18"/>
      <c r="R658" s="18"/>
      <c r="S658" s="18"/>
      <c r="T658" s="18"/>
      <c r="U658" s="18"/>
      <c r="V658" s="18"/>
      <c r="W658" s="18"/>
      <c r="X658" s="18"/>
      <c r="Y658" s="18"/>
      <c r="Z658" s="18"/>
      <c r="AA658" s="18"/>
      <c r="AB658" s="18"/>
      <c r="AC658" s="18"/>
      <c r="AD658" s="18"/>
      <c r="AE658" s="18"/>
      <c r="AF658" s="18"/>
      <c r="AG658" s="18"/>
      <c r="AH658" s="18"/>
      <c r="AI658" s="18"/>
      <c r="AJ658" s="18"/>
      <c r="AK658" s="18"/>
      <c r="AL658" s="18"/>
      <c r="AM658" s="18"/>
    </row>
    <row r="659" spans="1:39">
      <c r="A659" s="18"/>
      <c r="B659" s="18"/>
      <c r="C659" s="18"/>
      <c r="D659" s="18">
        <f t="shared" ca="1" si="15"/>
        <v>658</v>
      </c>
      <c r="E659" s="18" t="str">
        <f ca="1">IFERROR(INDEX(nr_ad_client_name,MATCH(ROW()-1,xl_search_adnowclientname[index],0)),"")</f>
        <v>Enterprise Car Sales</v>
      </c>
      <c r="F659" s="18"/>
      <c r="G659" s="18"/>
      <c r="H659" s="18"/>
      <c r="I659" s="18"/>
      <c r="J659" s="18"/>
      <c r="K659" s="18"/>
      <c r="L659" s="18"/>
      <c r="M659" s="18"/>
      <c r="N659" s="18"/>
      <c r="O659" s="18"/>
      <c r="P659" s="18"/>
      <c r="Q659" s="18"/>
      <c r="R659" s="18"/>
      <c r="S659" s="18"/>
      <c r="T659" s="18"/>
      <c r="U659" s="18"/>
      <c r="V659" s="18"/>
      <c r="W659" s="18"/>
      <c r="X659" s="18"/>
      <c r="Y659" s="18"/>
      <c r="Z659" s="18"/>
      <c r="AA659" s="18"/>
      <c r="AB659" s="18"/>
      <c r="AC659" s="18"/>
      <c r="AD659" s="18"/>
      <c r="AE659" s="18"/>
      <c r="AF659" s="18"/>
      <c r="AG659" s="18"/>
      <c r="AH659" s="18"/>
      <c r="AI659" s="18"/>
      <c r="AJ659" s="18"/>
      <c r="AK659" s="18"/>
      <c r="AL659" s="18"/>
      <c r="AM659" s="18"/>
    </row>
    <row r="660" spans="1:39">
      <c r="A660" s="18"/>
      <c r="B660" s="18"/>
      <c r="C660" s="18"/>
      <c r="D660" s="18">
        <f t="shared" ca="1" si="15"/>
        <v>659</v>
      </c>
      <c r="E660" s="18" t="str">
        <f ca="1">IFERROR(INDEX(nr_ad_client_name,MATCH(ROW()-1,xl_search_adnowclientname[index],0)),"")</f>
        <v>Enterprise Holdings</v>
      </c>
      <c r="F660" s="18"/>
      <c r="G660" s="18"/>
      <c r="H660" s="18"/>
      <c r="I660" s="18"/>
      <c r="J660" s="18"/>
      <c r="K660" s="18"/>
      <c r="L660" s="18"/>
      <c r="M660" s="18"/>
      <c r="N660" s="18"/>
      <c r="O660" s="18"/>
      <c r="P660" s="18"/>
      <c r="Q660" s="18"/>
      <c r="R660" s="18"/>
      <c r="S660" s="18"/>
      <c r="T660" s="18"/>
      <c r="U660" s="18"/>
      <c r="V660" s="18"/>
      <c r="W660" s="18"/>
      <c r="X660" s="18"/>
      <c r="Y660" s="18"/>
      <c r="Z660" s="18"/>
      <c r="AA660" s="18"/>
      <c r="AB660" s="18"/>
      <c r="AC660" s="18"/>
      <c r="AD660" s="18"/>
      <c r="AE660" s="18"/>
      <c r="AF660" s="18"/>
      <c r="AG660" s="18"/>
      <c r="AH660" s="18"/>
      <c r="AI660" s="18"/>
      <c r="AJ660" s="18"/>
      <c r="AK660" s="18"/>
      <c r="AL660" s="18"/>
      <c r="AM660" s="18"/>
    </row>
    <row r="661" spans="1:39">
      <c r="A661" s="18"/>
      <c r="B661" s="18"/>
      <c r="C661" s="18"/>
      <c r="D661" s="18">
        <f t="shared" ca="1" si="15"/>
        <v>660</v>
      </c>
      <c r="E661" s="18" t="str">
        <f ca="1">IFERROR(INDEX(nr_ad_client_name,MATCH(ROW()-1,xl_search_adnowclientname[index],0)),"")</f>
        <v>Epson</v>
      </c>
      <c r="F661" s="18"/>
      <c r="G661" s="18"/>
      <c r="H661" s="18"/>
      <c r="I661" s="18"/>
      <c r="J661" s="18"/>
      <c r="K661" s="18"/>
      <c r="L661" s="18"/>
      <c r="M661" s="18"/>
      <c r="N661" s="18"/>
      <c r="O661" s="18"/>
      <c r="P661" s="18"/>
      <c r="Q661" s="18"/>
      <c r="R661" s="18"/>
      <c r="S661" s="18"/>
      <c r="T661" s="18"/>
      <c r="U661" s="18"/>
      <c r="V661" s="18"/>
      <c r="W661" s="18"/>
      <c r="X661" s="18"/>
      <c r="Y661" s="18"/>
      <c r="Z661" s="18"/>
      <c r="AA661" s="18"/>
      <c r="AB661" s="18"/>
      <c r="AC661" s="18"/>
      <c r="AD661" s="18"/>
      <c r="AE661" s="18"/>
      <c r="AF661" s="18"/>
      <c r="AG661" s="18"/>
      <c r="AH661" s="18"/>
      <c r="AI661" s="18"/>
      <c r="AJ661" s="18"/>
      <c r="AK661" s="18"/>
      <c r="AL661" s="18"/>
      <c r="AM661" s="18"/>
    </row>
    <row r="662" spans="1:39">
      <c r="A662" s="18"/>
      <c r="B662" s="18"/>
      <c r="C662" s="18"/>
      <c r="D662" s="18">
        <f t="shared" ca="1" si="15"/>
        <v>661</v>
      </c>
      <c r="E662" s="18" t="str">
        <f ca="1">IFERROR(INDEX(nr_ad_client_name,MATCH(ROW()-1,xl_search_adnowclientname[index],0)),"")</f>
        <v>Equiva Services-Texaco</v>
      </c>
      <c r="F662" s="18"/>
      <c r="G662" s="18"/>
      <c r="H662" s="18"/>
      <c r="I662" s="18"/>
      <c r="J662" s="18"/>
      <c r="K662" s="18"/>
      <c r="L662" s="18"/>
      <c r="M662" s="18"/>
      <c r="N662" s="18"/>
      <c r="O662" s="18"/>
      <c r="P662" s="18"/>
      <c r="Q662" s="18"/>
      <c r="R662" s="18"/>
      <c r="S662" s="18"/>
      <c r="T662" s="18"/>
      <c r="U662" s="18"/>
      <c r="V662" s="18"/>
      <c r="W662" s="18"/>
      <c r="X662" s="18"/>
      <c r="Y662" s="18"/>
      <c r="Z662" s="18"/>
      <c r="AA662" s="18"/>
      <c r="AB662" s="18"/>
      <c r="AC662" s="18"/>
      <c r="AD662" s="18"/>
      <c r="AE662" s="18"/>
      <c r="AF662" s="18"/>
      <c r="AG662" s="18"/>
      <c r="AH662" s="18"/>
      <c r="AI662" s="18"/>
      <c r="AJ662" s="18"/>
      <c r="AK662" s="18"/>
      <c r="AL662" s="18"/>
      <c r="AM662" s="18"/>
    </row>
    <row r="663" spans="1:39">
      <c r="A663" s="18"/>
      <c r="B663" s="18"/>
      <c r="C663" s="18"/>
      <c r="D663" s="18">
        <f t="shared" ca="1" si="15"/>
        <v>662</v>
      </c>
      <c r="E663" s="18" t="str">
        <f ca="1">IFERROR(INDEX(nr_ad_client_name,MATCH(ROW()-1,xl_search_adnowclientname[index],0)),"")</f>
        <v>Ergo</v>
      </c>
      <c r="F663" s="18"/>
      <c r="G663" s="18"/>
      <c r="H663" s="18"/>
      <c r="I663" s="18"/>
      <c r="J663" s="18"/>
      <c r="K663" s="18"/>
      <c r="L663" s="18"/>
      <c r="M663" s="18"/>
      <c r="N663" s="18"/>
      <c r="O663" s="18"/>
      <c r="P663" s="18"/>
      <c r="Q663" s="18"/>
      <c r="R663" s="18"/>
      <c r="S663" s="18"/>
      <c r="T663" s="18"/>
      <c r="U663" s="18"/>
      <c r="V663" s="18"/>
      <c r="W663" s="18"/>
      <c r="X663" s="18"/>
      <c r="Y663" s="18"/>
      <c r="Z663" s="18"/>
      <c r="AA663" s="18"/>
      <c r="AB663" s="18"/>
      <c r="AC663" s="18"/>
      <c r="AD663" s="18"/>
      <c r="AE663" s="18"/>
      <c r="AF663" s="18"/>
      <c r="AG663" s="18"/>
      <c r="AH663" s="18"/>
      <c r="AI663" s="18"/>
      <c r="AJ663" s="18"/>
      <c r="AK663" s="18"/>
      <c r="AL663" s="18"/>
      <c r="AM663" s="18"/>
    </row>
    <row r="664" spans="1:39">
      <c r="A664" s="18"/>
      <c r="B664" s="18"/>
      <c r="C664" s="18"/>
      <c r="D664" s="18">
        <f t="shared" ca="1" si="15"/>
        <v>663</v>
      </c>
      <c r="E664" s="18" t="str">
        <f ca="1">IFERROR(INDEX(nr_ad_client_name,MATCH(ROW()-1,xl_search_adnowclientname[index],0)),"")</f>
        <v>Ergon Energy</v>
      </c>
      <c r="F664" s="18"/>
      <c r="G664" s="18"/>
      <c r="H664" s="18"/>
      <c r="I664" s="18"/>
      <c r="J664" s="18"/>
      <c r="K664" s="18"/>
      <c r="L664" s="18"/>
      <c r="M664" s="18"/>
      <c r="N664" s="18"/>
      <c r="O664" s="18"/>
      <c r="P664" s="18"/>
      <c r="Q664" s="18"/>
      <c r="R664" s="18"/>
      <c r="S664" s="18"/>
      <c r="T664" s="18"/>
      <c r="U664" s="18"/>
      <c r="V664" s="18"/>
      <c r="W664" s="18"/>
      <c r="X664" s="18"/>
      <c r="Y664" s="18"/>
      <c r="Z664" s="18"/>
      <c r="AA664" s="18"/>
      <c r="AB664" s="18"/>
      <c r="AC664" s="18"/>
      <c r="AD664" s="18"/>
      <c r="AE664" s="18"/>
      <c r="AF664" s="18"/>
      <c r="AG664" s="18"/>
      <c r="AH664" s="18"/>
      <c r="AI664" s="18"/>
      <c r="AJ664" s="18"/>
      <c r="AK664" s="18"/>
      <c r="AL664" s="18"/>
      <c r="AM664" s="18"/>
    </row>
    <row r="665" spans="1:39">
      <c r="A665" s="18"/>
      <c r="B665" s="18"/>
      <c r="C665" s="18"/>
      <c r="D665" s="18">
        <f t="shared" ca="1" si="15"/>
        <v>664</v>
      </c>
      <c r="E665" s="18" t="str">
        <f ca="1">IFERROR(INDEX(nr_ad_client_name,MATCH(ROW()-1,xl_search_adnowclientname[index],0)),"")</f>
        <v>Ericsson</v>
      </c>
      <c r="F665" s="18"/>
      <c r="G665" s="18"/>
      <c r="H665" s="18"/>
      <c r="I665" s="18"/>
      <c r="J665" s="18"/>
      <c r="K665" s="18"/>
      <c r="L665" s="18"/>
      <c r="M665" s="18"/>
      <c r="N665" s="18"/>
      <c r="O665" s="18"/>
      <c r="P665" s="18"/>
      <c r="Q665" s="18"/>
      <c r="R665" s="18"/>
      <c r="S665" s="18"/>
      <c r="T665" s="18"/>
      <c r="U665" s="18"/>
      <c r="V665" s="18"/>
      <c r="W665" s="18"/>
      <c r="X665" s="18"/>
      <c r="Y665" s="18"/>
      <c r="Z665" s="18"/>
      <c r="AA665" s="18"/>
      <c r="AB665" s="18"/>
      <c r="AC665" s="18"/>
      <c r="AD665" s="18"/>
      <c r="AE665" s="18"/>
      <c r="AF665" s="18"/>
      <c r="AG665" s="18"/>
      <c r="AH665" s="18"/>
      <c r="AI665" s="18"/>
      <c r="AJ665" s="18"/>
      <c r="AK665" s="18"/>
      <c r="AL665" s="18"/>
      <c r="AM665" s="18"/>
    </row>
    <row r="666" spans="1:39">
      <c r="A666" s="18"/>
      <c r="B666" s="18"/>
      <c r="C666" s="18"/>
      <c r="D666" s="18">
        <f t="shared" ca="1" si="15"/>
        <v>665</v>
      </c>
      <c r="E666" s="18" t="str">
        <f ca="1">IFERROR(INDEX(nr_ad_client_name,MATCH(ROW()-1,xl_search_adnowclientname[index],0)),"")</f>
        <v>Esi Polska</v>
      </c>
      <c r="F666" s="18"/>
      <c r="G666" s="18"/>
      <c r="H666" s="18"/>
      <c r="I666" s="18"/>
      <c r="J666" s="18"/>
      <c r="K666" s="18"/>
      <c r="L666" s="18"/>
      <c r="M666" s="18"/>
      <c r="N666" s="18"/>
      <c r="O666" s="18"/>
      <c r="P666" s="18"/>
      <c r="Q666" s="18"/>
      <c r="R666" s="18"/>
      <c r="S666" s="18"/>
      <c r="T666" s="18"/>
      <c r="U666" s="18"/>
      <c r="V666" s="18"/>
      <c r="W666" s="18"/>
      <c r="X666" s="18"/>
      <c r="Y666" s="18"/>
      <c r="Z666" s="18"/>
      <c r="AA666" s="18"/>
      <c r="AB666" s="18"/>
      <c r="AC666" s="18"/>
      <c r="AD666" s="18"/>
      <c r="AE666" s="18"/>
      <c r="AF666" s="18"/>
      <c r="AG666" s="18"/>
      <c r="AH666" s="18"/>
      <c r="AI666" s="18"/>
      <c r="AJ666" s="18"/>
      <c r="AK666" s="18"/>
      <c r="AL666" s="18"/>
      <c r="AM666" s="18"/>
    </row>
    <row r="667" spans="1:39">
      <c r="A667" s="18"/>
      <c r="B667" s="18"/>
      <c r="C667" s="18"/>
      <c r="D667" s="18">
        <f t="shared" ca="1" si="15"/>
        <v>666</v>
      </c>
      <c r="E667" s="18" t="str">
        <f ca="1">IFERROR(INDEX(nr_ad_client_name,MATCH(ROW()-1,xl_search_adnowclientname[index],0)),"")</f>
        <v>ESPN</v>
      </c>
      <c r="F667" s="18"/>
      <c r="G667" s="18"/>
      <c r="H667" s="18"/>
      <c r="I667" s="18"/>
      <c r="J667" s="18"/>
      <c r="K667" s="18"/>
      <c r="L667" s="18"/>
      <c r="M667" s="18"/>
      <c r="N667" s="18"/>
      <c r="O667" s="18"/>
      <c r="P667" s="18"/>
      <c r="Q667" s="18"/>
      <c r="R667" s="18"/>
      <c r="S667" s="18"/>
      <c r="T667" s="18"/>
      <c r="U667" s="18"/>
      <c r="V667" s="18"/>
      <c r="W667" s="18"/>
      <c r="X667" s="18"/>
      <c r="Y667" s="18"/>
      <c r="Z667" s="18"/>
      <c r="AA667" s="18"/>
      <c r="AB667" s="18"/>
      <c r="AC667" s="18"/>
      <c r="AD667" s="18"/>
      <c r="AE667" s="18"/>
      <c r="AF667" s="18"/>
      <c r="AG667" s="18"/>
      <c r="AH667" s="18"/>
      <c r="AI667" s="18"/>
      <c r="AJ667" s="18"/>
      <c r="AK667" s="18"/>
      <c r="AL667" s="18"/>
      <c r="AM667" s="18"/>
    </row>
    <row r="668" spans="1:39">
      <c r="A668" s="18"/>
      <c r="B668" s="18"/>
      <c r="C668" s="18"/>
      <c r="D668" s="18">
        <f t="shared" ca="1" si="15"/>
        <v>667</v>
      </c>
      <c r="E668" s="18" t="str">
        <f ca="1">IFERROR(INDEX(nr_ad_client_name,MATCH(ROW()-1,xl_search_adnowclientname[index],0)),"")</f>
        <v>Estee Lauder</v>
      </c>
      <c r="F668" s="18"/>
      <c r="G668" s="18"/>
      <c r="H668" s="18"/>
      <c r="I668" s="18"/>
      <c r="J668" s="18"/>
      <c r="K668" s="18"/>
      <c r="L668" s="18"/>
      <c r="M668" s="18"/>
      <c r="N668" s="18"/>
      <c r="O668" s="18"/>
      <c r="P668" s="18"/>
      <c r="Q668" s="18"/>
      <c r="R668" s="18"/>
      <c r="S668" s="18"/>
      <c r="T668" s="18"/>
      <c r="U668" s="18"/>
      <c r="V668" s="18"/>
      <c r="W668" s="18"/>
      <c r="X668" s="18"/>
      <c r="Y668" s="18"/>
      <c r="Z668" s="18"/>
      <c r="AA668" s="18"/>
      <c r="AB668" s="18"/>
      <c r="AC668" s="18"/>
      <c r="AD668" s="18"/>
      <c r="AE668" s="18"/>
      <c r="AF668" s="18"/>
      <c r="AG668" s="18"/>
      <c r="AH668" s="18"/>
      <c r="AI668" s="18"/>
      <c r="AJ668" s="18"/>
      <c r="AK668" s="18"/>
      <c r="AL668" s="18"/>
      <c r="AM668" s="18"/>
    </row>
    <row r="669" spans="1:39">
      <c r="A669" s="18"/>
      <c r="B669" s="18"/>
      <c r="C669" s="18"/>
      <c r="D669" s="18">
        <f t="shared" ca="1" si="15"/>
        <v>668</v>
      </c>
      <c r="E669" s="18" t="str">
        <f ca="1">IFERROR(INDEX(nr_ad_client_name,MATCH(ROW()-1,xl_search_adnowclientname[index],0)),"")</f>
        <v>Estrella</v>
      </c>
      <c r="F669" s="18"/>
      <c r="G669" s="18"/>
      <c r="H669" s="18"/>
      <c r="I669" s="18"/>
      <c r="J669" s="18"/>
      <c r="K669" s="18"/>
      <c r="L669" s="18"/>
      <c r="M669" s="18"/>
      <c r="N669" s="18"/>
      <c r="O669" s="18"/>
      <c r="P669" s="18"/>
      <c r="Q669" s="18"/>
      <c r="R669" s="18"/>
      <c r="S669" s="18"/>
      <c r="T669" s="18"/>
      <c r="U669" s="18"/>
      <c r="V669" s="18"/>
      <c r="W669" s="18"/>
      <c r="X669" s="18"/>
      <c r="Y669" s="18"/>
      <c r="Z669" s="18"/>
      <c r="AA669" s="18"/>
      <c r="AB669" s="18"/>
      <c r="AC669" s="18"/>
      <c r="AD669" s="18"/>
      <c r="AE669" s="18"/>
      <c r="AF669" s="18"/>
      <c r="AG669" s="18"/>
      <c r="AH669" s="18"/>
      <c r="AI669" s="18"/>
      <c r="AJ669" s="18"/>
      <c r="AK669" s="18"/>
      <c r="AL669" s="18"/>
      <c r="AM669" s="18"/>
    </row>
    <row r="670" spans="1:39">
      <c r="A670" s="18"/>
      <c r="B670" s="18"/>
      <c r="C670" s="18"/>
      <c r="D670" s="18">
        <f t="shared" ca="1" si="15"/>
        <v>669</v>
      </c>
      <c r="E670" s="18" t="str">
        <f ca="1">IFERROR(INDEX(nr_ad_client_name,MATCH(ROW()-1,xl_search_adnowclientname[index],0)),"")</f>
        <v>Esure</v>
      </c>
      <c r="F670" s="18"/>
      <c r="G670" s="18"/>
      <c r="H670" s="18"/>
      <c r="I670" s="18"/>
      <c r="J670" s="18"/>
      <c r="K670" s="18"/>
      <c r="L670" s="18"/>
      <c r="M670" s="18"/>
      <c r="N670" s="18"/>
      <c r="O670" s="18"/>
      <c r="P670" s="18"/>
      <c r="Q670" s="18"/>
      <c r="R670" s="18"/>
      <c r="S670" s="18"/>
      <c r="T670" s="18"/>
      <c r="U670" s="18"/>
      <c r="V670" s="18"/>
      <c r="W670" s="18"/>
      <c r="X670" s="18"/>
      <c r="Y670" s="18"/>
      <c r="Z670" s="18"/>
      <c r="AA670" s="18"/>
      <c r="AB670" s="18"/>
      <c r="AC670" s="18"/>
      <c r="AD670" s="18"/>
      <c r="AE670" s="18"/>
      <c r="AF670" s="18"/>
      <c r="AG670" s="18"/>
      <c r="AH670" s="18"/>
      <c r="AI670" s="18"/>
      <c r="AJ670" s="18"/>
      <c r="AK670" s="18"/>
      <c r="AL670" s="18"/>
      <c r="AM670" s="18"/>
    </row>
    <row r="671" spans="1:39">
      <c r="A671" s="18"/>
      <c r="B671" s="18"/>
      <c r="C671" s="18"/>
      <c r="D671" s="18">
        <f t="shared" ca="1" si="15"/>
        <v>670</v>
      </c>
      <c r="E671" s="18" t="str">
        <f ca="1">IFERROR(INDEX(nr_ad_client_name,MATCH(ROW()-1,xl_search_adnowclientname[index],0)),"")</f>
        <v>Ethicon Endo</v>
      </c>
      <c r="F671" s="18"/>
      <c r="G671" s="18"/>
      <c r="H671" s="18"/>
      <c r="I671" s="18"/>
      <c r="J671" s="18"/>
      <c r="K671" s="18"/>
      <c r="L671" s="18"/>
      <c r="M671" s="18"/>
      <c r="N671" s="18"/>
      <c r="O671" s="18"/>
      <c r="P671" s="18"/>
      <c r="Q671" s="18"/>
      <c r="R671" s="18"/>
      <c r="S671" s="18"/>
      <c r="T671" s="18"/>
      <c r="U671" s="18"/>
      <c r="V671" s="18"/>
      <c r="W671" s="18"/>
      <c r="X671" s="18"/>
      <c r="Y671" s="18"/>
      <c r="Z671" s="18"/>
      <c r="AA671" s="18"/>
      <c r="AB671" s="18"/>
      <c r="AC671" s="18"/>
      <c r="AD671" s="18"/>
      <c r="AE671" s="18"/>
      <c r="AF671" s="18"/>
      <c r="AG671" s="18"/>
      <c r="AH671" s="18"/>
      <c r="AI671" s="18"/>
      <c r="AJ671" s="18"/>
      <c r="AK671" s="18"/>
      <c r="AL671" s="18"/>
      <c r="AM671" s="18"/>
    </row>
    <row r="672" spans="1:39">
      <c r="A672" s="18"/>
      <c r="B672" s="18"/>
      <c r="C672" s="18"/>
      <c r="D672" s="18">
        <f t="shared" ca="1" si="15"/>
        <v>671</v>
      </c>
      <c r="E672" s="18" t="str">
        <f ca="1">IFERROR(INDEX(nr_ad_client_name,MATCH(ROW()-1,xl_search_adnowclientname[index],0)),"")</f>
        <v>ETI</v>
      </c>
      <c r="F672" s="18"/>
      <c r="G672" s="18"/>
      <c r="H672" s="18"/>
      <c r="I672" s="18"/>
      <c r="J672" s="18"/>
      <c r="K672" s="18"/>
      <c r="L672" s="18"/>
      <c r="M672" s="18"/>
      <c r="N672" s="18"/>
      <c r="O672" s="18"/>
      <c r="P672" s="18"/>
      <c r="Q672" s="18"/>
      <c r="R672" s="18"/>
      <c r="S672" s="18"/>
      <c r="T672" s="18"/>
      <c r="U672" s="18"/>
      <c r="V672" s="18"/>
      <c r="W672" s="18"/>
      <c r="X672" s="18"/>
      <c r="Y672" s="18"/>
      <c r="Z672" s="18"/>
      <c r="AA672" s="18"/>
      <c r="AB672" s="18"/>
      <c r="AC672" s="18"/>
      <c r="AD672" s="18"/>
      <c r="AE672" s="18"/>
      <c r="AF672" s="18"/>
      <c r="AG672" s="18"/>
      <c r="AH672" s="18"/>
      <c r="AI672" s="18"/>
      <c r="AJ672" s="18"/>
      <c r="AK672" s="18"/>
      <c r="AL672" s="18"/>
      <c r="AM672" s="18"/>
    </row>
    <row r="673" spans="1:39">
      <c r="A673" s="18"/>
      <c r="B673" s="18"/>
      <c r="C673" s="18"/>
      <c r="D673" s="18">
        <f t="shared" ca="1" si="15"/>
        <v>672</v>
      </c>
      <c r="E673" s="18" t="str">
        <f ca="1">IFERROR(INDEX(nr_ad_client_name,MATCH(ROW()-1,xl_search_adnowclientname[index],0)),"")</f>
        <v>Etisalat</v>
      </c>
      <c r="F673" s="18"/>
      <c r="G673" s="18"/>
      <c r="H673" s="18"/>
      <c r="I673" s="18"/>
      <c r="J673" s="18"/>
      <c r="K673" s="18"/>
      <c r="L673" s="18"/>
      <c r="M673" s="18"/>
      <c r="N673" s="18"/>
      <c r="O673" s="18"/>
      <c r="P673" s="18"/>
      <c r="Q673" s="18"/>
      <c r="R673" s="18"/>
      <c r="S673" s="18"/>
      <c r="T673" s="18"/>
      <c r="U673" s="18"/>
      <c r="V673" s="18"/>
      <c r="W673" s="18"/>
      <c r="X673" s="18"/>
      <c r="Y673" s="18"/>
      <c r="Z673" s="18"/>
      <c r="AA673" s="18"/>
      <c r="AB673" s="18"/>
      <c r="AC673" s="18"/>
      <c r="AD673" s="18"/>
      <c r="AE673" s="18"/>
      <c r="AF673" s="18"/>
      <c r="AG673" s="18"/>
      <c r="AH673" s="18"/>
      <c r="AI673" s="18"/>
      <c r="AJ673" s="18"/>
      <c r="AK673" s="18"/>
      <c r="AL673" s="18"/>
      <c r="AM673" s="18"/>
    </row>
    <row r="674" spans="1:39">
      <c r="A674" s="18"/>
      <c r="B674" s="18"/>
      <c r="C674" s="18"/>
      <c r="D674" s="18">
        <f t="shared" ca="1" si="15"/>
        <v>673</v>
      </c>
      <c r="E674" s="18" t="str">
        <f ca="1">IFERROR(INDEX(nr_ad_client_name,MATCH(ROW()-1,xl_search_adnowclientname[index],0)),"")</f>
        <v>Euronics Italia Spa.</v>
      </c>
      <c r="F674" s="18"/>
      <c r="G674" s="18"/>
      <c r="H674" s="18"/>
      <c r="I674" s="18"/>
      <c r="J674" s="18"/>
      <c r="K674" s="18"/>
      <c r="L674" s="18"/>
      <c r="M674" s="18"/>
      <c r="N674" s="18"/>
      <c r="O674" s="18"/>
      <c r="P674" s="18"/>
      <c r="Q674" s="18"/>
      <c r="R674" s="18"/>
      <c r="S674" s="18"/>
      <c r="T674" s="18"/>
      <c r="U674" s="18"/>
      <c r="V674" s="18"/>
      <c r="W674" s="18"/>
      <c r="X674" s="18"/>
      <c r="Y674" s="18"/>
      <c r="Z674" s="18"/>
      <c r="AA674" s="18"/>
      <c r="AB674" s="18"/>
      <c r="AC674" s="18"/>
      <c r="AD674" s="18"/>
      <c r="AE674" s="18"/>
      <c r="AF674" s="18"/>
      <c r="AG674" s="18"/>
      <c r="AH674" s="18"/>
      <c r="AI674" s="18"/>
      <c r="AJ674" s="18"/>
      <c r="AK674" s="18"/>
      <c r="AL674" s="18"/>
      <c r="AM674" s="18"/>
    </row>
    <row r="675" spans="1:39">
      <c r="A675" s="18"/>
      <c r="B675" s="18"/>
      <c r="C675" s="18"/>
      <c r="D675" s="18">
        <f t="shared" ca="1" si="15"/>
        <v>674</v>
      </c>
      <c r="E675" s="18" t="str">
        <f ca="1">IFERROR(INDEX(nr_ad_client_name,MATCH(ROW()-1,xl_search_adnowclientname[index],0)),"")</f>
        <v>Europæiske Rejseforsikring</v>
      </c>
      <c r="F675" s="18"/>
      <c r="G675" s="18"/>
      <c r="H675" s="18"/>
      <c r="I675" s="18"/>
      <c r="J675" s="18"/>
      <c r="K675" s="18"/>
      <c r="L675" s="18"/>
      <c r="M675" s="18"/>
      <c r="N675" s="18"/>
      <c r="O675" s="18"/>
      <c r="P675" s="18"/>
      <c r="Q675" s="18"/>
      <c r="R675" s="18"/>
      <c r="S675" s="18"/>
      <c r="T675" s="18"/>
      <c r="U675" s="18"/>
      <c r="V675" s="18"/>
      <c r="W675" s="18"/>
      <c r="X675" s="18"/>
      <c r="Y675" s="18"/>
      <c r="Z675" s="18"/>
      <c r="AA675" s="18"/>
      <c r="AB675" s="18"/>
      <c r="AC675" s="18"/>
      <c r="AD675" s="18"/>
      <c r="AE675" s="18"/>
      <c r="AF675" s="18"/>
      <c r="AG675" s="18"/>
      <c r="AH675" s="18"/>
      <c r="AI675" s="18"/>
      <c r="AJ675" s="18"/>
      <c r="AK675" s="18"/>
      <c r="AL675" s="18"/>
      <c r="AM675" s="18"/>
    </row>
    <row r="676" spans="1:39">
      <c r="A676" s="18"/>
      <c r="B676" s="18"/>
      <c r="C676" s="18"/>
      <c r="D676" s="18">
        <f t="shared" ca="1" si="15"/>
        <v>675</v>
      </c>
      <c r="E676" s="18" t="str">
        <f ca="1">IFERROR(INDEX(nr_ad_client_name,MATCH(ROW()-1,xl_search_adnowclientname[index],0)),"")</f>
        <v>Europe Foods GB</v>
      </c>
      <c r="F676" s="18"/>
      <c r="G676" s="18"/>
      <c r="H676" s="18"/>
      <c r="I676" s="18"/>
      <c r="J676" s="18"/>
      <c r="K676" s="18"/>
      <c r="L676" s="18"/>
      <c r="M676" s="18"/>
      <c r="N676" s="18"/>
      <c r="O676" s="18"/>
      <c r="P676" s="18"/>
      <c r="Q676" s="18"/>
      <c r="R676" s="18"/>
      <c r="S676" s="18"/>
      <c r="T676" s="18"/>
      <c r="U676" s="18"/>
      <c r="V676" s="18"/>
      <c r="W676" s="18"/>
      <c r="X676" s="18"/>
      <c r="Y676" s="18"/>
      <c r="Z676" s="18"/>
      <c r="AA676" s="18"/>
      <c r="AB676" s="18"/>
      <c r="AC676" s="18"/>
      <c r="AD676" s="18"/>
      <c r="AE676" s="18"/>
      <c r="AF676" s="18"/>
      <c r="AG676" s="18"/>
      <c r="AH676" s="18"/>
      <c r="AI676" s="18"/>
      <c r="AJ676" s="18"/>
      <c r="AK676" s="18"/>
      <c r="AL676" s="18"/>
      <c r="AM676" s="18"/>
    </row>
    <row r="677" spans="1:39">
      <c r="A677" s="18"/>
      <c r="B677" s="18"/>
      <c r="C677" s="18"/>
      <c r="D677" s="18">
        <f t="shared" ca="1" si="15"/>
        <v>676</v>
      </c>
      <c r="E677" s="18" t="str">
        <f ca="1">IFERROR(INDEX(nr_ad_client_name,MATCH(ROW()-1,xl_search_adnowclientname[index],0)),"")</f>
        <v>Euro RSCG</v>
      </c>
      <c r="F677" s="18"/>
      <c r="G677" s="18"/>
      <c r="H677" s="18"/>
      <c r="I677" s="18"/>
      <c r="J677" s="18"/>
      <c r="K677" s="18"/>
      <c r="L677" s="18"/>
      <c r="M677" s="18"/>
      <c r="N677" s="18"/>
      <c r="O677" s="18"/>
      <c r="P677" s="18"/>
      <c r="Q677" s="18"/>
      <c r="R677" s="18"/>
      <c r="S677" s="18"/>
      <c r="T677" s="18"/>
      <c r="U677" s="18"/>
      <c r="V677" s="18"/>
      <c r="W677" s="18"/>
      <c r="X677" s="18"/>
      <c r="Y677" s="18"/>
      <c r="Z677" s="18"/>
      <c r="AA677" s="18"/>
      <c r="AB677" s="18"/>
      <c r="AC677" s="18"/>
      <c r="AD677" s="18"/>
      <c r="AE677" s="18"/>
      <c r="AF677" s="18"/>
      <c r="AG677" s="18"/>
      <c r="AH677" s="18"/>
      <c r="AI677" s="18"/>
      <c r="AJ677" s="18"/>
      <c r="AK677" s="18"/>
      <c r="AL677" s="18"/>
      <c r="AM677" s="18"/>
    </row>
    <row r="678" spans="1:39">
      <c r="A678" s="18"/>
      <c r="B678" s="18"/>
      <c r="C678" s="18"/>
      <c r="D678" s="18">
        <f t="shared" ca="1" si="15"/>
        <v>677</v>
      </c>
      <c r="E678" s="18" t="str">
        <f ca="1">IFERROR(INDEX(nr_ad_client_name,MATCH(ROW()-1,xl_search_adnowclientname[index],0)),"")</f>
        <v>Euro Rtv Agd</v>
      </c>
      <c r="F678" s="18"/>
      <c r="G678" s="18"/>
      <c r="H678" s="18"/>
      <c r="I678" s="18"/>
      <c r="J678" s="18"/>
      <c r="K678" s="18"/>
      <c r="L678" s="18"/>
      <c r="M678" s="18"/>
      <c r="N678" s="18"/>
      <c r="O678" s="18"/>
      <c r="P678" s="18"/>
      <c r="Q678" s="18"/>
      <c r="R678" s="18"/>
      <c r="S678" s="18"/>
      <c r="T678" s="18"/>
      <c r="U678" s="18"/>
      <c r="V678" s="18"/>
      <c r="W678" s="18"/>
      <c r="X678" s="18"/>
      <c r="Y678" s="18"/>
      <c r="Z678" s="18"/>
      <c r="AA678" s="18"/>
      <c r="AB678" s="18"/>
      <c r="AC678" s="18"/>
      <c r="AD678" s="18"/>
      <c r="AE678" s="18"/>
      <c r="AF678" s="18"/>
      <c r="AG678" s="18"/>
      <c r="AH678" s="18"/>
      <c r="AI678" s="18"/>
      <c r="AJ678" s="18"/>
      <c r="AK678" s="18"/>
      <c r="AL678" s="18"/>
      <c r="AM678" s="18"/>
    </row>
    <row r="679" spans="1:39">
      <c r="A679" s="18"/>
      <c r="B679" s="18"/>
      <c r="C679" s="18"/>
      <c r="D679" s="18">
        <f t="shared" ca="1" si="15"/>
        <v>678</v>
      </c>
      <c r="E679" s="18" t="str">
        <f ca="1">IFERROR(INDEX(nr_ad_client_name,MATCH(ROW()-1,xl_search_adnowclientname[index],0)),"")</f>
        <v>Eurotel</v>
      </c>
      <c r="F679" s="18"/>
      <c r="G679" s="18"/>
      <c r="H679" s="18"/>
      <c r="I679" s="18"/>
      <c r="J679" s="18"/>
      <c r="K679" s="18"/>
      <c r="L679" s="18"/>
      <c r="M679" s="18"/>
      <c r="N679" s="18"/>
      <c r="O679" s="18"/>
      <c r="P679" s="18"/>
      <c r="Q679" s="18"/>
      <c r="R679" s="18"/>
      <c r="S679" s="18"/>
      <c r="T679" s="18"/>
      <c r="U679" s="18"/>
      <c r="V679" s="18"/>
      <c r="W679" s="18"/>
      <c r="X679" s="18"/>
      <c r="Y679" s="18"/>
      <c r="Z679" s="18"/>
      <c r="AA679" s="18"/>
      <c r="AB679" s="18"/>
      <c r="AC679" s="18"/>
      <c r="AD679" s="18"/>
      <c r="AE679" s="18"/>
      <c r="AF679" s="18"/>
      <c r="AG679" s="18"/>
      <c r="AH679" s="18"/>
      <c r="AI679" s="18"/>
      <c r="AJ679" s="18"/>
      <c r="AK679" s="18"/>
      <c r="AL679" s="18"/>
      <c r="AM679" s="18"/>
    </row>
    <row r="680" spans="1:39">
      <c r="A680" s="18"/>
      <c r="B680" s="18"/>
      <c r="C680" s="18"/>
      <c r="D680" s="18">
        <f t="shared" ca="1" si="15"/>
        <v>679</v>
      </c>
      <c r="E680" s="18" t="str">
        <f ca="1">IFERROR(INDEX(nr_ad_client_name,MATCH(ROW()-1,xl_search_adnowclientname[index],0)),"")</f>
        <v>Eurozet</v>
      </c>
      <c r="F680" s="18"/>
      <c r="G680" s="18"/>
      <c r="H680" s="18"/>
      <c r="I680" s="18"/>
      <c r="J680" s="18"/>
      <c r="K680" s="18"/>
      <c r="L680" s="18"/>
      <c r="M680" s="18"/>
      <c r="N680" s="18"/>
      <c r="O680" s="18"/>
      <c r="P680" s="18"/>
      <c r="Q680" s="18"/>
      <c r="R680" s="18"/>
      <c r="S680" s="18"/>
      <c r="T680" s="18"/>
      <c r="U680" s="18"/>
      <c r="V680" s="18"/>
      <c r="W680" s="18"/>
      <c r="X680" s="18"/>
      <c r="Y680" s="18"/>
      <c r="Z680" s="18"/>
      <c r="AA680" s="18"/>
      <c r="AB680" s="18"/>
      <c r="AC680" s="18"/>
      <c r="AD680" s="18"/>
      <c r="AE680" s="18"/>
      <c r="AF680" s="18"/>
      <c r="AG680" s="18"/>
      <c r="AH680" s="18"/>
      <c r="AI680" s="18"/>
      <c r="AJ680" s="18"/>
      <c r="AK680" s="18"/>
      <c r="AL680" s="18"/>
      <c r="AM680" s="18"/>
    </row>
    <row r="681" spans="1:39">
      <c r="A681" s="18"/>
      <c r="B681" s="18"/>
      <c r="C681" s="18"/>
      <c r="D681" s="18">
        <f t="shared" ca="1" si="15"/>
        <v>680</v>
      </c>
      <c r="E681" s="18" t="str">
        <f ca="1">IFERROR(INDEX(nr_ad_client_name,MATCH(ROW()-1,xl_search_adnowclientname[index],0)),"")</f>
        <v>Evercrisp Snacks</v>
      </c>
      <c r="F681" s="18"/>
      <c r="G681" s="18"/>
      <c r="H681" s="18"/>
      <c r="I681" s="18"/>
      <c r="J681" s="18"/>
      <c r="K681" s="18"/>
      <c r="L681" s="18"/>
      <c r="M681" s="18"/>
      <c r="N681" s="18"/>
      <c r="O681" s="18"/>
      <c r="P681" s="18"/>
      <c r="Q681" s="18"/>
      <c r="R681" s="18"/>
      <c r="S681" s="18"/>
      <c r="T681" s="18"/>
      <c r="U681" s="18"/>
      <c r="V681" s="18"/>
      <c r="W681" s="18"/>
      <c r="X681" s="18"/>
      <c r="Y681" s="18"/>
      <c r="Z681" s="18"/>
      <c r="AA681" s="18"/>
      <c r="AB681" s="18"/>
      <c r="AC681" s="18"/>
      <c r="AD681" s="18"/>
      <c r="AE681" s="18"/>
      <c r="AF681" s="18"/>
      <c r="AG681" s="18"/>
      <c r="AH681" s="18"/>
      <c r="AI681" s="18"/>
      <c r="AJ681" s="18"/>
      <c r="AK681" s="18"/>
      <c r="AL681" s="18"/>
      <c r="AM681" s="18"/>
    </row>
    <row r="682" spans="1:39">
      <c r="A682" s="18"/>
      <c r="B682" s="18"/>
      <c r="C682" s="18"/>
      <c r="D682" s="18">
        <f t="shared" ca="1" si="15"/>
        <v>681</v>
      </c>
      <c r="E682" s="18" t="str">
        <f ca="1">IFERROR(INDEX(nr_ad_client_name,MATCH(ROW()-1,xl_search_adnowclientname[index],0)),"")</f>
        <v>Ever Ready</v>
      </c>
      <c r="F682" s="18"/>
      <c r="G682" s="18"/>
      <c r="H682" s="18"/>
      <c r="I682" s="18"/>
      <c r="J682" s="18"/>
      <c r="K682" s="18"/>
      <c r="L682" s="18"/>
      <c r="M682" s="18"/>
      <c r="N682" s="18"/>
      <c r="O682" s="18"/>
      <c r="P682" s="18"/>
      <c r="Q682" s="18"/>
      <c r="R682" s="18"/>
      <c r="S682" s="18"/>
      <c r="T682" s="18"/>
      <c r="U682" s="18"/>
      <c r="V682" s="18"/>
      <c r="W682" s="18"/>
      <c r="X682" s="18"/>
      <c r="Y682" s="18"/>
      <c r="Z682" s="18"/>
      <c r="AA682" s="18"/>
      <c r="AB682" s="18"/>
      <c r="AC682" s="18"/>
      <c r="AD682" s="18"/>
      <c r="AE682" s="18"/>
      <c r="AF682" s="18"/>
      <c r="AG682" s="18"/>
      <c r="AH682" s="18"/>
      <c r="AI682" s="18"/>
      <c r="AJ682" s="18"/>
      <c r="AK682" s="18"/>
      <c r="AL682" s="18"/>
      <c r="AM682" s="18"/>
    </row>
    <row r="683" spans="1:39">
      <c r="A683" s="18"/>
      <c r="B683" s="18"/>
      <c r="C683" s="18"/>
      <c r="D683" s="18">
        <f t="shared" ca="1" si="15"/>
        <v>682</v>
      </c>
      <c r="E683" s="18" t="str">
        <f ca="1">IFERROR(INDEX(nr_ad_client_name,MATCH(ROW()-1,xl_search_adnowclientname[index],0)),"")</f>
        <v>Evyap</v>
      </c>
      <c r="F683" s="18"/>
      <c r="G683" s="18"/>
      <c r="H683" s="18"/>
      <c r="I683" s="18"/>
      <c r="J683" s="18"/>
      <c r="K683" s="18"/>
      <c r="L683" s="18"/>
      <c r="M683" s="18"/>
      <c r="N683" s="18"/>
      <c r="O683" s="18"/>
      <c r="P683" s="18"/>
      <c r="Q683" s="18"/>
      <c r="R683" s="18"/>
      <c r="S683" s="18"/>
      <c r="T683" s="18"/>
      <c r="U683" s="18"/>
      <c r="V683" s="18"/>
      <c r="W683" s="18"/>
      <c r="X683" s="18"/>
      <c r="Y683" s="18"/>
      <c r="Z683" s="18"/>
      <c r="AA683" s="18"/>
      <c r="AB683" s="18"/>
      <c r="AC683" s="18"/>
      <c r="AD683" s="18"/>
      <c r="AE683" s="18"/>
      <c r="AF683" s="18"/>
      <c r="AG683" s="18"/>
      <c r="AH683" s="18"/>
      <c r="AI683" s="18"/>
      <c r="AJ683" s="18"/>
      <c r="AK683" s="18"/>
      <c r="AL683" s="18"/>
      <c r="AM683" s="18"/>
    </row>
    <row r="684" spans="1:39">
      <c r="A684" s="18"/>
      <c r="B684" s="18"/>
      <c r="C684" s="18"/>
      <c r="D684" s="18">
        <f t="shared" ca="1" si="15"/>
        <v>683</v>
      </c>
      <c r="E684" s="18" t="str">
        <f ca="1">IFERROR(INDEX(nr_ad_client_name,MATCH(ROW()-1,xl_search_adnowclientname[index],0)),"")</f>
        <v>Expedia Inc</v>
      </c>
      <c r="F684" s="18"/>
      <c r="G684" s="18"/>
      <c r="H684" s="18"/>
      <c r="I684" s="18"/>
      <c r="J684" s="18"/>
      <c r="K684" s="18"/>
      <c r="L684" s="18"/>
      <c r="M684" s="18"/>
      <c r="N684" s="18"/>
      <c r="O684" s="18"/>
      <c r="P684" s="18"/>
      <c r="Q684" s="18"/>
      <c r="R684" s="18"/>
      <c r="S684" s="18"/>
      <c r="T684" s="18"/>
      <c r="U684" s="18"/>
      <c r="V684" s="18"/>
      <c r="W684" s="18"/>
      <c r="X684" s="18"/>
      <c r="Y684" s="18"/>
      <c r="Z684" s="18"/>
      <c r="AA684" s="18"/>
      <c r="AB684" s="18"/>
      <c r="AC684" s="18"/>
      <c r="AD684" s="18"/>
      <c r="AE684" s="18"/>
      <c r="AF684" s="18"/>
      <c r="AG684" s="18"/>
      <c r="AH684" s="18"/>
      <c r="AI684" s="18"/>
      <c r="AJ684" s="18"/>
      <c r="AK684" s="18"/>
      <c r="AL684" s="18"/>
      <c r="AM684" s="18"/>
    </row>
    <row r="685" spans="1:39">
      <c r="A685" s="18"/>
      <c r="B685" s="18"/>
      <c r="C685" s="18"/>
      <c r="D685" s="18">
        <f t="shared" ca="1" si="15"/>
        <v>684</v>
      </c>
      <c r="E685" s="18" t="str">
        <f ca="1">IFERROR(INDEX(nr_ad_client_name,MATCH(ROW()-1,xl_search_adnowclientname[index],0)),"")</f>
        <v>Experian</v>
      </c>
      <c r="F685" s="18"/>
      <c r="G685" s="18"/>
      <c r="H685" s="18"/>
      <c r="I685" s="18"/>
      <c r="J685" s="18"/>
      <c r="K685" s="18"/>
      <c r="L685" s="18"/>
      <c r="M685" s="18"/>
      <c r="N685" s="18"/>
      <c r="O685" s="18"/>
      <c r="P685" s="18"/>
      <c r="Q685" s="18"/>
      <c r="R685" s="18"/>
      <c r="S685" s="18"/>
      <c r="T685" s="18"/>
      <c r="U685" s="18"/>
      <c r="V685" s="18"/>
      <c r="W685" s="18"/>
      <c r="X685" s="18"/>
      <c r="Y685" s="18"/>
      <c r="Z685" s="18"/>
      <c r="AA685" s="18"/>
      <c r="AB685" s="18"/>
      <c r="AC685" s="18"/>
      <c r="AD685" s="18"/>
      <c r="AE685" s="18"/>
      <c r="AF685" s="18"/>
      <c r="AG685" s="18"/>
      <c r="AH685" s="18"/>
      <c r="AI685" s="18"/>
      <c r="AJ685" s="18"/>
      <c r="AK685" s="18"/>
      <c r="AL685" s="18"/>
      <c r="AM685" s="18"/>
    </row>
    <row r="686" spans="1:39">
      <c r="A686" s="18"/>
      <c r="B686" s="18"/>
      <c r="C686" s="18"/>
      <c r="D686" s="18">
        <f t="shared" ca="1" si="15"/>
        <v>685</v>
      </c>
      <c r="E686" s="18" t="str">
        <f ca="1">IFERROR(INDEX(nr_ad_client_name,MATCH(ROW()-1,xl_search_adnowclientname[index],0)),"")</f>
        <v>Expert Hellas</v>
      </c>
      <c r="F686" s="18"/>
      <c r="G686" s="18"/>
      <c r="H686" s="18"/>
      <c r="I686" s="18"/>
      <c r="J686" s="18"/>
      <c r="K686" s="18"/>
      <c r="L686" s="18"/>
      <c r="M686" s="18"/>
      <c r="N686" s="18"/>
      <c r="O686" s="18"/>
      <c r="P686" s="18"/>
      <c r="Q686" s="18"/>
      <c r="R686" s="18"/>
      <c r="S686" s="18"/>
      <c r="T686" s="18"/>
      <c r="U686" s="18"/>
      <c r="V686" s="18"/>
      <c r="W686" s="18"/>
      <c r="X686" s="18"/>
      <c r="Y686" s="18"/>
      <c r="Z686" s="18"/>
      <c r="AA686" s="18"/>
      <c r="AB686" s="18"/>
      <c r="AC686" s="18"/>
      <c r="AD686" s="18"/>
      <c r="AE686" s="18"/>
      <c r="AF686" s="18"/>
      <c r="AG686" s="18"/>
      <c r="AH686" s="18"/>
      <c r="AI686" s="18"/>
      <c r="AJ686" s="18"/>
      <c r="AK686" s="18"/>
      <c r="AL686" s="18"/>
      <c r="AM686" s="18"/>
    </row>
    <row r="687" spans="1:39">
      <c r="A687" s="18"/>
      <c r="B687" s="18"/>
      <c r="C687" s="18"/>
      <c r="D687" s="18">
        <f t="shared" ca="1" si="15"/>
        <v>686</v>
      </c>
      <c r="E687" s="18" t="str">
        <f ca="1">IFERROR(INDEX(nr_ad_client_name,MATCH(ROW()-1,xl_search_adnowclientname[index],0)),"")</f>
        <v>Explorex Technologies Inc</v>
      </c>
      <c r="F687" s="18"/>
      <c r="G687" s="18"/>
      <c r="H687" s="18"/>
      <c r="I687" s="18"/>
      <c r="J687" s="18"/>
      <c r="K687" s="18"/>
      <c r="L687" s="18"/>
      <c r="M687" s="18"/>
      <c r="N687" s="18"/>
      <c r="O687" s="18"/>
      <c r="P687" s="18"/>
      <c r="Q687" s="18"/>
      <c r="R687" s="18"/>
      <c r="S687" s="18"/>
      <c r="T687" s="18"/>
      <c r="U687" s="18"/>
      <c r="V687" s="18"/>
      <c r="W687" s="18"/>
      <c r="X687" s="18"/>
      <c r="Y687" s="18"/>
      <c r="Z687" s="18"/>
      <c r="AA687" s="18"/>
      <c r="AB687" s="18"/>
      <c r="AC687" s="18"/>
      <c r="AD687" s="18"/>
      <c r="AE687" s="18"/>
      <c r="AF687" s="18"/>
      <c r="AG687" s="18"/>
      <c r="AH687" s="18"/>
      <c r="AI687" s="18"/>
      <c r="AJ687" s="18"/>
      <c r="AK687" s="18"/>
      <c r="AL687" s="18"/>
      <c r="AM687" s="18"/>
    </row>
    <row r="688" spans="1:39">
      <c r="A688" s="18"/>
      <c r="B688" s="18"/>
      <c r="C688" s="18"/>
      <c r="D688" s="18">
        <f t="shared" ca="1" si="15"/>
        <v>687</v>
      </c>
      <c r="E688" s="18" t="str">
        <f ca="1">IFERROR(INDEX(nr_ad_client_name,MATCH(ROW()-1,xl_search_adnowclientname[index],0)),"")</f>
        <v>Exxon Mobil Corporation</v>
      </c>
      <c r="F688" s="18"/>
      <c r="G688" s="18"/>
      <c r="H688" s="18"/>
      <c r="I688" s="18"/>
      <c r="J688" s="18"/>
      <c r="K688" s="18"/>
      <c r="L688" s="18"/>
      <c r="M688" s="18"/>
      <c r="N688" s="18"/>
      <c r="O688" s="18"/>
      <c r="P688" s="18"/>
      <c r="Q688" s="18"/>
      <c r="R688" s="18"/>
      <c r="S688" s="18"/>
      <c r="T688" s="18"/>
      <c r="U688" s="18"/>
      <c r="V688" s="18"/>
      <c r="W688" s="18"/>
      <c r="X688" s="18"/>
      <c r="Y688" s="18"/>
      <c r="Z688" s="18"/>
      <c r="AA688" s="18"/>
      <c r="AB688" s="18"/>
      <c r="AC688" s="18"/>
      <c r="AD688" s="18"/>
      <c r="AE688" s="18"/>
      <c r="AF688" s="18"/>
      <c r="AG688" s="18"/>
      <c r="AH688" s="18"/>
      <c r="AI688" s="18"/>
      <c r="AJ688" s="18"/>
      <c r="AK688" s="18"/>
      <c r="AL688" s="18"/>
      <c r="AM688" s="18"/>
    </row>
    <row r="689" spans="1:39">
      <c r="A689" s="18"/>
      <c r="B689" s="18"/>
      <c r="C689" s="18"/>
      <c r="D689" s="18">
        <f t="shared" ca="1" si="15"/>
        <v>688</v>
      </c>
      <c r="E689" s="18" t="str">
        <f ca="1">IFERROR(INDEX(nr_ad_client_name,MATCH(ROW()-1,xl_search_adnowclientname[index],0)),"")</f>
        <v>Ezaki Glico</v>
      </c>
      <c r="F689" s="18"/>
      <c r="G689" s="18"/>
      <c r="H689" s="18"/>
      <c r="I689" s="18"/>
      <c r="J689" s="18"/>
      <c r="K689" s="18"/>
      <c r="L689" s="18"/>
      <c r="M689" s="18"/>
      <c r="N689" s="18"/>
      <c r="O689" s="18"/>
      <c r="P689" s="18"/>
      <c r="Q689" s="18"/>
      <c r="R689" s="18"/>
      <c r="S689" s="18"/>
      <c r="T689" s="18"/>
      <c r="U689" s="18"/>
      <c r="V689" s="18"/>
      <c r="W689" s="18"/>
      <c r="X689" s="18"/>
      <c r="Y689" s="18"/>
      <c r="Z689" s="18"/>
      <c r="AA689" s="18"/>
      <c r="AB689" s="18"/>
      <c r="AC689" s="18"/>
      <c r="AD689" s="18"/>
      <c r="AE689" s="18"/>
      <c r="AF689" s="18"/>
      <c r="AG689" s="18"/>
      <c r="AH689" s="18"/>
      <c r="AI689" s="18"/>
      <c r="AJ689" s="18"/>
      <c r="AK689" s="18"/>
      <c r="AL689" s="18"/>
      <c r="AM689" s="18"/>
    </row>
    <row r="690" spans="1:39">
      <c r="A690" s="18"/>
      <c r="B690" s="18"/>
      <c r="C690" s="18"/>
      <c r="D690" s="18">
        <f t="shared" ca="1" si="15"/>
        <v>689</v>
      </c>
      <c r="E690" s="18" t="str">
        <f ca="1">IFERROR(INDEX(nr_ad_client_name,MATCH(ROW()-1,xl_search_adnowclientname[index],0)),"")</f>
        <v>Facebook</v>
      </c>
      <c r="F690" s="18"/>
      <c r="G690" s="18"/>
      <c r="H690" s="18"/>
      <c r="I690" s="18"/>
      <c r="J690" s="18"/>
      <c r="K690" s="18"/>
      <c r="L690" s="18"/>
      <c r="M690" s="18"/>
      <c r="N690" s="18"/>
      <c r="O690" s="18"/>
      <c r="P690" s="18"/>
      <c r="Q690" s="18"/>
      <c r="R690" s="18"/>
      <c r="S690" s="18"/>
      <c r="T690" s="18"/>
      <c r="U690" s="18"/>
      <c r="V690" s="18"/>
      <c r="W690" s="18"/>
      <c r="X690" s="18"/>
      <c r="Y690" s="18"/>
      <c r="Z690" s="18"/>
      <c r="AA690" s="18"/>
      <c r="AB690" s="18"/>
      <c r="AC690" s="18"/>
      <c r="AD690" s="18"/>
      <c r="AE690" s="18"/>
      <c r="AF690" s="18"/>
      <c r="AG690" s="18"/>
      <c r="AH690" s="18"/>
      <c r="AI690" s="18"/>
      <c r="AJ690" s="18"/>
      <c r="AK690" s="18"/>
      <c r="AL690" s="18"/>
      <c r="AM690" s="18"/>
    </row>
    <row r="691" spans="1:39">
      <c r="A691" s="18"/>
      <c r="B691" s="18"/>
      <c r="C691" s="18"/>
      <c r="D691" s="18">
        <f t="shared" ca="1" si="15"/>
        <v>690</v>
      </c>
      <c r="E691" s="18" t="str">
        <f ca="1">IFERROR(INDEX(nr_ad_client_name,MATCH(ROW()-1,xl_search_adnowclientname[index],0)),"")</f>
        <v>Fagor SA</v>
      </c>
      <c r="F691" s="18"/>
      <c r="G691" s="18"/>
      <c r="H691" s="18"/>
      <c r="I691" s="18"/>
      <c r="J691" s="18"/>
      <c r="K691" s="18"/>
      <c r="L691" s="18"/>
      <c r="M691" s="18"/>
      <c r="N691" s="18"/>
      <c r="O691" s="18"/>
      <c r="P691" s="18"/>
      <c r="Q691" s="18"/>
      <c r="R691" s="18"/>
      <c r="S691" s="18"/>
      <c r="T691" s="18"/>
      <c r="U691" s="18"/>
      <c r="V691" s="18"/>
      <c r="W691" s="18"/>
      <c r="X691" s="18"/>
      <c r="Y691" s="18"/>
      <c r="Z691" s="18"/>
      <c r="AA691" s="18"/>
      <c r="AB691" s="18"/>
      <c r="AC691" s="18"/>
      <c r="AD691" s="18"/>
      <c r="AE691" s="18"/>
      <c r="AF691" s="18"/>
      <c r="AG691" s="18"/>
      <c r="AH691" s="18"/>
      <c r="AI691" s="18"/>
      <c r="AJ691" s="18"/>
      <c r="AK691" s="18"/>
      <c r="AL691" s="18"/>
      <c r="AM691" s="18"/>
    </row>
    <row r="692" spans="1:39">
      <c r="A692" s="18"/>
      <c r="B692" s="18"/>
      <c r="C692" s="18"/>
      <c r="D692" s="18">
        <f t="shared" ca="1" si="15"/>
        <v>691</v>
      </c>
      <c r="E692" s="18" t="str">
        <f ca="1">IFERROR(INDEX(nr_ad_client_name,MATCH(ROW()-1,xl_search_adnowclientname[index],0)),"")</f>
        <v>FAI Insurance</v>
      </c>
      <c r="F692" s="18"/>
      <c r="G692" s="18"/>
      <c r="H692" s="18"/>
      <c r="I692" s="18"/>
      <c r="J692" s="18"/>
      <c r="K692" s="18"/>
      <c r="L692" s="18"/>
      <c r="M692" s="18"/>
      <c r="N692" s="18"/>
      <c r="O692" s="18"/>
      <c r="P692" s="18"/>
      <c r="Q692" s="18"/>
      <c r="R692" s="18"/>
      <c r="S692" s="18"/>
      <c r="T692" s="18"/>
      <c r="U692" s="18"/>
      <c r="V692" s="18"/>
      <c r="W692" s="18"/>
      <c r="X692" s="18"/>
      <c r="Y692" s="18"/>
      <c r="Z692" s="18"/>
      <c r="AA692" s="18"/>
      <c r="AB692" s="18"/>
      <c r="AC692" s="18"/>
      <c r="AD692" s="18"/>
      <c r="AE692" s="18"/>
      <c r="AF692" s="18"/>
      <c r="AG692" s="18"/>
      <c r="AH692" s="18"/>
      <c r="AI692" s="18"/>
      <c r="AJ692" s="18"/>
      <c r="AK692" s="18"/>
      <c r="AL692" s="18"/>
      <c r="AM692" s="18"/>
    </row>
    <row r="693" spans="1:39">
      <c r="A693" s="18"/>
      <c r="B693" s="18"/>
      <c r="C693" s="18"/>
      <c r="D693" s="18">
        <f t="shared" ca="1" si="15"/>
        <v>692</v>
      </c>
      <c r="E693" s="18" t="str">
        <f ca="1">IFERROR(INDEX(nr_ad_client_name,MATCH(ROW()-1,xl_search_adnowclientname[index],0)),"")</f>
        <v>Falabella</v>
      </c>
      <c r="F693" s="18"/>
      <c r="G693" s="18"/>
      <c r="H693" s="18"/>
      <c r="I693" s="18"/>
      <c r="J693" s="18"/>
      <c r="K693" s="18"/>
      <c r="L693" s="18"/>
      <c r="M693" s="18"/>
      <c r="N693" s="18"/>
      <c r="O693" s="18"/>
      <c r="P693" s="18"/>
      <c r="Q693" s="18"/>
      <c r="R693" s="18"/>
      <c r="S693" s="18"/>
      <c r="T693" s="18"/>
      <c r="U693" s="18"/>
      <c r="V693" s="18"/>
      <c r="W693" s="18"/>
      <c r="X693" s="18"/>
      <c r="Y693" s="18"/>
      <c r="Z693" s="18"/>
      <c r="AA693" s="18"/>
      <c r="AB693" s="18"/>
      <c r="AC693" s="18"/>
      <c r="AD693" s="18"/>
      <c r="AE693" s="18"/>
      <c r="AF693" s="18"/>
      <c r="AG693" s="18"/>
      <c r="AH693" s="18"/>
      <c r="AI693" s="18"/>
      <c r="AJ693" s="18"/>
      <c r="AK693" s="18"/>
      <c r="AL693" s="18"/>
      <c r="AM693" s="18"/>
    </row>
    <row r="694" spans="1:39">
      <c r="A694" s="18"/>
      <c r="B694" s="18"/>
      <c r="C694" s="18"/>
      <c r="D694" s="18">
        <f t="shared" ca="1" si="15"/>
        <v>693</v>
      </c>
      <c r="E694" s="18" t="str">
        <f ca="1">IFERROR(INDEX(nr_ad_client_name,MATCH(ROW()-1,xl_search_adnowclientname[index],0)),"")</f>
        <v>Falck</v>
      </c>
      <c r="F694" s="18"/>
      <c r="G694" s="18"/>
      <c r="H694" s="18"/>
      <c r="I694" s="18"/>
      <c r="J694" s="18"/>
      <c r="K694" s="18"/>
      <c r="L694" s="18"/>
      <c r="M694" s="18"/>
      <c r="N694" s="18"/>
      <c r="O694" s="18"/>
      <c r="P694" s="18"/>
      <c r="Q694" s="18"/>
      <c r="R694" s="18"/>
      <c r="S694" s="18"/>
      <c r="T694" s="18"/>
      <c r="U694" s="18"/>
      <c r="V694" s="18"/>
      <c r="W694" s="18"/>
      <c r="X694" s="18"/>
      <c r="Y694" s="18"/>
      <c r="Z694" s="18"/>
      <c r="AA694" s="18"/>
      <c r="AB694" s="18"/>
      <c r="AC694" s="18"/>
      <c r="AD694" s="18"/>
      <c r="AE694" s="18"/>
      <c r="AF694" s="18"/>
      <c r="AG694" s="18"/>
      <c r="AH694" s="18"/>
      <c r="AI694" s="18"/>
      <c r="AJ694" s="18"/>
      <c r="AK694" s="18"/>
      <c r="AL694" s="18"/>
      <c r="AM694" s="18"/>
    </row>
    <row r="695" spans="1:39">
      <c r="A695" s="18"/>
      <c r="B695" s="18"/>
      <c r="C695" s="18"/>
      <c r="D695" s="18">
        <f t="shared" ca="1" si="15"/>
        <v>694</v>
      </c>
      <c r="E695" s="18" t="str">
        <f ca="1">IFERROR(INDEX(nr_ad_client_name,MATCH(ROW()-1,xl_search_adnowclientname[index],0)),"")</f>
        <v>Familia</v>
      </c>
      <c r="F695" s="18"/>
      <c r="G695" s="18"/>
      <c r="H695" s="18"/>
      <c r="I695" s="18"/>
      <c r="J695" s="18"/>
      <c r="K695" s="18"/>
      <c r="L695" s="18"/>
      <c r="M695" s="18"/>
      <c r="N695" s="18"/>
      <c r="O695" s="18"/>
      <c r="P695" s="18"/>
      <c r="Q695" s="18"/>
      <c r="R695" s="18"/>
      <c r="S695" s="18"/>
      <c r="T695" s="18"/>
      <c r="U695" s="18"/>
      <c r="V695" s="18"/>
      <c r="W695" s="18"/>
      <c r="X695" s="18"/>
      <c r="Y695" s="18"/>
      <c r="Z695" s="18"/>
      <c r="AA695" s="18"/>
      <c r="AB695" s="18"/>
      <c r="AC695" s="18"/>
      <c r="AD695" s="18"/>
      <c r="AE695" s="18"/>
      <c r="AF695" s="18"/>
      <c r="AG695" s="18"/>
      <c r="AH695" s="18"/>
      <c r="AI695" s="18"/>
      <c r="AJ695" s="18"/>
      <c r="AK695" s="18"/>
      <c r="AL695" s="18"/>
      <c r="AM695" s="18"/>
    </row>
    <row r="696" spans="1:39">
      <c r="A696" s="18"/>
      <c r="B696" s="18"/>
      <c r="C696" s="18"/>
      <c r="D696" s="18">
        <f t="shared" ca="1" si="15"/>
        <v>695</v>
      </c>
      <c r="E696" s="18" t="str">
        <f ca="1">IFERROR(INDEX(nr_ad_client_name,MATCH(ROW()-1,xl_search_adnowclientname[index],0)),"")</f>
        <v>Famous Brands Ltd</v>
      </c>
      <c r="F696" s="18"/>
      <c r="G696" s="18"/>
      <c r="H696" s="18"/>
      <c r="I696" s="18"/>
      <c r="J696" s="18"/>
      <c r="K696" s="18"/>
      <c r="L696" s="18"/>
      <c r="M696" s="18"/>
      <c r="N696" s="18"/>
      <c r="O696" s="18"/>
      <c r="P696" s="18"/>
      <c r="Q696" s="18"/>
      <c r="R696" s="18"/>
      <c r="S696" s="18"/>
      <c r="T696" s="18"/>
      <c r="U696" s="18"/>
      <c r="V696" s="18"/>
      <c r="W696" s="18"/>
      <c r="X696" s="18"/>
      <c r="Y696" s="18"/>
      <c r="Z696" s="18"/>
      <c r="AA696" s="18"/>
      <c r="AB696" s="18"/>
      <c r="AC696" s="18"/>
      <c r="AD696" s="18"/>
      <c r="AE696" s="18"/>
      <c r="AF696" s="18"/>
      <c r="AG696" s="18"/>
      <c r="AH696" s="18"/>
      <c r="AI696" s="18"/>
      <c r="AJ696" s="18"/>
      <c r="AK696" s="18"/>
      <c r="AL696" s="18"/>
      <c r="AM696" s="18"/>
    </row>
    <row r="697" spans="1:39">
      <c r="A697" s="18"/>
      <c r="B697" s="18"/>
      <c r="C697" s="18"/>
      <c r="D697" s="18">
        <f t="shared" ca="1" si="15"/>
        <v>696</v>
      </c>
      <c r="E697" s="18" t="str">
        <f ca="1">IFERROR(INDEX(nr_ad_client_name,MATCH(ROW()-1,xl_search_adnowclientname[index],0)),"")</f>
        <v>Famous Footwear</v>
      </c>
      <c r="F697" s="18"/>
      <c r="G697" s="18"/>
      <c r="H697" s="18"/>
      <c r="I697" s="18"/>
      <c r="J697" s="18"/>
      <c r="K697" s="18"/>
      <c r="L697" s="18"/>
      <c r="M697" s="18"/>
      <c r="N697" s="18"/>
      <c r="O697" s="18"/>
      <c r="P697" s="18"/>
      <c r="Q697" s="18"/>
      <c r="R697" s="18"/>
      <c r="S697" s="18"/>
      <c r="T697" s="18"/>
      <c r="U697" s="18"/>
      <c r="V697" s="18"/>
      <c r="W697" s="18"/>
      <c r="X697" s="18"/>
      <c r="Y697" s="18"/>
      <c r="Z697" s="18"/>
      <c r="AA697" s="18"/>
      <c r="AB697" s="18"/>
      <c r="AC697" s="18"/>
      <c r="AD697" s="18"/>
      <c r="AE697" s="18"/>
      <c r="AF697" s="18"/>
      <c r="AG697" s="18"/>
      <c r="AH697" s="18"/>
      <c r="AI697" s="18"/>
      <c r="AJ697" s="18"/>
      <c r="AK697" s="18"/>
      <c r="AL697" s="18"/>
      <c r="AM697" s="18"/>
    </row>
    <row r="698" spans="1:39">
      <c r="A698" s="18"/>
      <c r="B698" s="18"/>
      <c r="C698" s="18"/>
      <c r="D698" s="18">
        <f t="shared" ca="1" si="15"/>
        <v>697</v>
      </c>
      <c r="E698" s="18" t="str">
        <f ca="1">IFERROR(INDEX(nr_ad_client_name,MATCH(ROW()-1,xl_search_adnowclientname[index],0)),"")</f>
        <v>Farmacias Benavides</v>
      </c>
      <c r="F698" s="18"/>
      <c r="G698" s="18"/>
      <c r="H698" s="18"/>
      <c r="I698" s="18"/>
      <c r="J698" s="18"/>
      <c r="K698" s="18"/>
      <c r="L698" s="18"/>
      <c r="M698" s="18"/>
      <c r="N698" s="18"/>
      <c r="O698" s="18"/>
      <c r="P698" s="18"/>
      <c r="Q698" s="18"/>
      <c r="R698" s="18"/>
      <c r="S698" s="18"/>
      <c r="T698" s="18"/>
      <c r="U698" s="18"/>
      <c r="V698" s="18"/>
      <c r="W698" s="18"/>
      <c r="X698" s="18"/>
      <c r="Y698" s="18"/>
      <c r="Z698" s="18"/>
      <c r="AA698" s="18"/>
      <c r="AB698" s="18"/>
      <c r="AC698" s="18"/>
      <c r="AD698" s="18"/>
      <c r="AE698" s="18"/>
      <c r="AF698" s="18"/>
      <c r="AG698" s="18"/>
      <c r="AH698" s="18"/>
      <c r="AI698" s="18"/>
      <c r="AJ698" s="18"/>
      <c r="AK698" s="18"/>
      <c r="AL698" s="18"/>
      <c r="AM698" s="18"/>
    </row>
    <row r="699" spans="1:39">
      <c r="A699" s="18"/>
      <c r="B699" s="18"/>
      <c r="C699" s="18"/>
      <c r="D699" s="18">
        <f t="shared" ca="1" si="15"/>
        <v>698</v>
      </c>
      <c r="E699" s="18" t="str">
        <f ca="1">IFERROR(INDEX(nr_ad_client_name,MATCH(ROW()-1,xl_search_adnowclientname[index],0)),"")</f>
        <v>Farma Lepori</v>
      </c>
      <c r="F699" s="18"/>
      <c r="G699" s="18"/>
      <c r="H699" s="18"/>
      <c r="I699" s="18"/>
      <c r="J699" s="18"/>
      <c r="K699" s="18"/>
      <c r="L699" s="18"/>
      <c r="M699" s="18"/>
      <c r="N699" s="18"/>
      <c r="O699" s="18"/>
      <c r="P699" s="18"/>
      <c r="Q699" s="18"/>
      <c r="R699" s="18"/>
      <c r="S699" s="18"/>
      <c r="T699" s="18"/>
      <c r="U699" s="18"/>
      <c r="V699" s="18"/>
      <c r="W699" s="18"/>
      <c r="X699" s="18"/>
      <c r="Y699" s="18"/>
      <c r="Z699" s="18"/>
      <c r="AA699" s="18"/>
      <c r="AB699" s="18"/>
      <c r="AC699" s="18"/>
      <c r="AD699" s="18"/>
      <c r="AE699" s="18"/>
      <c r="AF699" s="18"/>
      <c r="AG699" s="18"/>
      <c r="AH699" s="18"/>
      <c r="AI699" s="18"/>
      <c r="AJ699" s="18"/>
      <c r="AK699" s="18"/>
      <c r="AL699" s="18"/>
      <c r="AM699" s="18"/>
    </row>
    <row r="700" spans="1:39">
      <c r="A700" s="18"/>
      <c r="B700" s="18"/>
      <c r="C700" s="18"/>
      <c r="D700" s="18">
        <f t="shared" ca="1" si="15"/>
        <v>699</v>
      </c>
      <c r="E700" s="18" t="str">
        <f ca="1">IFERROR(INDEX(nr_ad_client_name,MATCH(ROW()-1,xl_search_adnowclientname[index],0)),"")</f>
        <v>Fater S.p.a</v>
      </c>
      <c r="F700" s="18"/>
      <c r="G700" s="18"/>
      <c r="H700" s="18"/>
      <c r="I700" s="18"/>
      <c r="J700" s="18"/>
      <c r="K700" s="18"/>
      <c r="L700" s="18"/>
      <c r="M700" s="18"/>
      <c r="N700" s="18"/>
      <c r="O700" s="18"/>
      <c r="P700" s="18"/>
      <c r="Q700" s="18"/>
      <c r="R700" s="18"/>
      <c r="S700" s="18"/>
      <c r="T700" s="18"/>
      <c r="U700" s="18"/>
      <c r="V700" s="18"/>
      <c r="W700" s="18"/>
      <c r="X700" s="18"/>
      <c r="Y700" s="18"/>
      <c r="Z700" s="18"/>
      <c r="AA700" s="18"/>
      <c r="AB700" s="18"/>
      <c r="AC700" s="18"/>
      <c r="AD700" s="18"/>
      <c r="AE700" s="18"/>
      <c r="AF700" s="18"/>
      <c r="AG700" s="18"/>
      <c r="AH700" s="18"/>
      <c r="AI700" s="18"/>
      <c r="AJ700" s="18"/>
      <c r="AK700" s="18"/>
      <c r="AL700" s="18"/>
      <c r="AM700" s="18"/>
    </row>
    <row r="701" spans="1:39">
      <c r="A701" s="18"/>
      <c r="B701" s="18"/>
      <c r="C701" s="18"/>
      <c r="D701" s="18">
        <f t="shared" ca="1" si="15"/>
        <v>700</v>
      </c>
      <c r="E701" s="18" t="str">
        <f ca="1">IFERROR(INDEX(nr_ad_client_name,MATCH(ROW()-1,xl_search_adnowclientname[index],0)),"")</f>
        <v>Favorite Brands Inc</v>
      </c>
      <c r="F701" s="18"/>
      <c r="G701" s="18"/>
      <c r="H701" s="18"/>
      <c r="I701" s="18"/>
      <c r="J701" s="18"/>
      <c r="K701" s="18"/>
      <c r="L701" s="18"/>
      <c r="M701" s="18"/>
      <c r="N701" s="18"/>
      <c r="O701" s="18"/>
      <c r="P701" s="18"/>
      <c r="Q701" s="18"/>
      <c r="R701" s="18"/>
      <c r="S701" s="18"/>
      <c r="T701" s="18"/>
      <c r="U701" s="18"/>
      <c r="V701" s="18"/>
      <c r="W701" s="18"/>
      <c r="X701" s="18"/>
      <c r="Y701" s="18"/>
      <c r="Z701" s="18"/>
      <c r="AA701" s="18"/>
      <c r="AB701" s="18"/>
      <c r="AC701" s="18"/>
      <c r="AD701" s="18"/>
      <c r="AE701" s="18"/>
      <c r="AF701" s="18"/>
      <c r="AG701" s="18"/>
      <c r="AH701" s="18"/>
      <c r="AI701" s="18"/>
      <c r="AJ701" s="18"/>
      <c r="AK701" s="18"/>
      <c r="AL701" s="18"/>
      <c r="AM701" s="18"/>
    </row>
    <row r="702" spans="1:39">
      <c r="A702" s="18"/>
      <c r="B702" s="18"/>
      <c r="C702" s="18"/>
      <c r="D702" s="18">
        <f t="shared" ca="1" si="15"/>
        <v>701</v>
      </c>
      <c r="E702" s="18" t="str">
        <f ca="1">IFERROR(INDEX(nr_ad_client_name,MATCH(ROW()-1,xl_search_adnowclientname[index],0)),"")</f>
        <v>Federal Express</v>
      </c>
      <c r="F702" s="18"/>
      <c r="G702" s="18"/>
      <c r="H702" s="18"/>
      <c r="I702" s="18"/>
      <c r="J702" s="18"/>
      <c r="K702" s="18"/>
      <c r="L702" s="18"/>
      <c r="M702" s="18"/>
      <c r="N702" s="18"/>
      <c r="O702" s="18"/>
      <c r="P702" s="18"/>
      <c r="Q702" s="18"/>
      <c r="R702" s="18"/>
      <c r="S702" s="18"/>
      <c r="T702" s="18"/>
      <c r="U702" s="18"/>
      <c r="V702" s="18"/>
      <c r="W702" s="18"/>
      <c r="X702" s="18"/>
      <c r="Y702" s="18"/>
      <c r="Z702" s="18"/>
      <c r="AA702" s="18"/>
      <c r="AB702" s="18"/>
      <c r="AC702" s="18"/>
      <c r="AD702" s="18"/>
      <c r="AE702" s="18"/>
      <c r="AF702" s="18"/>
      <c r="AG702" s="18"/>
      <c r="AH702" s="18"/>
      <c r="AI702" s="18"/>
      <c r="AJ702" s="18"/>
      <c r="AK702" s="18"/>
      <c r="AL702" s="18"/>
      <c r="AM702" s="18"/>
    </row>
    <row r="703" spans="1:39">
      <c r="A703" s="18"/>
      <c r="B703" s="18"/>
      <c r="C703" s="18"/>
      <c r="D703" s="18">
        <f t="shared" ca="1" si="15"/>
        <v>702</v>
      </c>
      <c r="E703" s="18" t="str">
        <f ca="1">IFERROR(INDEX(nr_ad_client_name,MATCH(ROW()-1,xl_search_adnowclientname[index],0)),"")</f>
        <v>Fenavi</v>
      </c>
      <c r="F703" s="18"/>
      <c r="G703" s="18"/>
      <c r="H703" s="18"/>
      <c r="I703" s="18"/>
      <c r="J703" s="18"/>
      <c r="K703" s="18"/>
      <c r="L703" s="18"/>
      <c r="M703" s="18"/>
      <c r="N703" s="18"/>
      <c r="O703" s="18"/>
      <c r="P703" s="18"/>
      <c r="Q703" s="18"/>
      <c r="R703" s="18"/>
      <c r="S703" s="18"/>
      <c r="T703" s="18"/>
      <c r="U703" s="18"/>
      <c r="V703" s="18"/>
      <c r="W703" s="18"/>
      <c r="X703" s="18"/>
      <c r="Y703" s="18"/>
      <c r="Z703" s="18"/>
      <c r="AA703" s="18"/>
      <c r="AB703" s="18"/>
      <c r="AC703" s="18"/>
      <c r="AD703" s="18"/>
      <c r="AE703" s="18"/>
      <c r="AF703" s="18"/>
      <c r="AG703" s="18"/>
      <c r="AH703" s="18"/>
      <c r="AI703" s="18"/>
      <c r="AJ703" s="18"/>
      <c r="AK703" s="18"/>
      <c r="AL703" s="18"/>
      <c r="AM703" s="18"/>
    </row>
    <row r="704" spans="1:39">
      <c r="A704" s="18"/>
      <c r="B704" s="18"/>
      <c r="C704" s="18"/>
      <c r="D704" s="18">
        <f t="shared" ca="1" si="15"/>
        <v>703</v>
      </c>
      <c r="E704" s="18" t="str">
        <f ca="1">IFERROR(INDEX(nr_ad_client_name,MATCH(ROW()-1,xl_search_adnowclientname[index],0)),"")</f>
        <v>Ferrero</v>
      </c>
      <c r="F704" s="18"/>
      <c r="G704" s="18"/>
      <c r="H704" s="18"/>
      <c r="I704" s="18"/>
      <c r="J704" s="18"/>
      <c r="K704" s="18"/>
      <c r="L704" s="18"/>
      <c r="M704" s="18"/>
      <c r="N704" s="18"/>
      <c r="O704" s="18"/>
      <c r="P704" s="18"/>
      <c r="Q704" s="18"/>
      <c r="R704" s="18"/>
      <c r="S704" s="18"/>
      <c r="T704" s="18"/>
      <c r="U704" s="18"/>
      <c r="V704" s="18"/>
      <c r="W704" s="18"/>
      <c r="X704" s="18"/>
      <c r="Y704" s="18"/>
      <c r="Z704" s="18"/>
      <c r="AA704" s="18"/>
      <c r="AB704" s="18"/>
      <c r="AC704" s="18"/>
      <c r="AD704" s="18"/>
      <c r="AE704" s="18"/>
      <c r="AF704" s="18"/>
      <c r="AG704" s="18"/>
      <c r="AH704" s="18"/>
      <c r="AI704" s="18"/>
      <c r="AJ704" s="18"/>
      <c r="AK704" s="18"/>
      <c r="AL704" s="18"/>
      <c r="AM704" s="18"/>
    </row>
    <row r="705" spans="1:39">
      <c r="A705" s="18"/>
      <c r="B705" s="18"/>
      <c r="C705" s="18"/>
      <c r="D705" s="18">
        <f t="shared" ca="1" si="15"/>
        <v>704</v>
      </c>
      <c r="E705" s="18" t="str">
        <f ca="1">IFERROR(INDEX(nr_ad_client_name,MATCH(ROW()-1,xl_search_adnowclientname[index],0)),"")</f>
        <v>Ferring Pharmaceuticals</v>
      </c>
      <c r="F705" s="18"/>
      <c r="G705" s="18"/>
      <c r="H705" s="18"/>
      <c r="I705" s="18"/>
      <c r="J705" s="18"/>
      <c r="K705" s="18"/>
      <c r="L705" s="18"/>
      <c r="M705" s="18"/>
      <c r="N705" s="18"/>
      <c r="O705" s="18"/>
      <c r="P705" s="18"/>
      <c r="Q705" s="18"/>
      <c r="R705" s="18"/>
      <c r="S705" s="18"/>
      <c r="T705" s="18"/>
      <c r="U705" s="18"/>
      <c r="V705" s="18"/>
      <c r="W705" s="18"/>
      <c r="X705" s="18"/>
      <c r="Y705" s="18"/>
      <c r="Z705" s="18"/>
      <c r="AA705" s="18"/>
      <c r="AB705" s="18"/>
      <c r="AC705" s="18"/>
      <c r="AD705" s="18"/>
      <c r="AE705" s="18"/>
      <c r="AF705" s="18"/>
      <c r="AG705" s="18"/>
      <c r="AH705" s="18"/>
      <c r="AI705" s="18"/>
      <c r="AJ705" s="18"/>
      <c r="AK705" s="18"/>
      <c r="AL705" s="18"/>
      <c r="AM705" s="18"/>
    </row>
    <row r="706" spans="1:39">
      <c r="A706" s="18"/>
      <c r="B706" s="18"/>
      <c r="C706" s="18"/>
      <c r="D706" s="18">
        <f t="shared" ref="D706:D769" ca="1" si="16">IF(ISNUMBER(SEARCH(ps_search_adnowclientname,INDEX(nr_ad_client_name,ROW()-1))),MAX(INDIRECT(ADDRESS(1,COLUMN())&amp;":"&amp;ADDRESS(ROW()-1,COLUMN())))+1,"")</f>
        <v>705</v>
      </c>
      <c r="E706" s="18" t="str">
        <f ca="1">IFERROR(INDEX(nr_ad_client_name,MATCH(ROW()-1,xl_search_adnowclientname[index],0)),"")</f>
        <v>FET</v>
      </c>
      <c r="F706" s="18"/>
      <c r="G706" s="18"/>
      <c r="H706" s="18"/>
      <c r="I706" s="18"/>
      <c r="J706" s="18"/>
      <c r="K706" s="18"/>
      <c r="L706" s="18"/>
      <c r="M706" s="18"/>
      <c r="N706" s="18"/>
      <c r="O706" s="18"/>
      <c r="P706" s="18"/>
      <c r="Q706" s="18"/>
      <c r="R706" s="18"/>
      <c r="S706" s="18"/>
      <c r="T706" s="18"/>
      <c r="U706" s="18"/>
      <c r="V706" s="18"/>
      <c r="W706" s="18"/>
      <c r="X706" s="18"/>
      <c r="Y706" s="18"/>
      <c r="Z706" s="18"/>
      <c r="AA706" s="18"/>
      <c r="AB706" s="18"/>
      <c r="AC706" s="18"/>
      <c r="AD706" s="18"/>
      <c r="AE706" s="18"/>
      <c r="AF706" s="18"/>
      <c r="AG706" s="18"/>
      <c r="AH706" s="18"/>
      <c r="AI706" s="18"/>
      <c r="AJ706" s="18"/>
      <c r="AK706" s="18"/>
      <c r="AL706" s="18"/>
      <c r="AM706" s="18"/>
    </row>
    <row r="707" spans="1:39">
      <c r="A707" s="18"/>
      <c r="B707" s="18"/>
      <c r="C707" s="18"/>
      <c r="D707" s="18">
        <f t="shared" ca="1" si="16"/>
        <v>706</v>
      </c>
      <c r="E707" s="18" t="str">
        <f ca="1">IFERROR(INDEX(nr_ad_client_name,MATCH(ROW()-1,xl_search_adnowclientname[index],0)),"")</f>
        <v>Fidelity</v>
      </c>
      <c r="F707" s="18"/>
      <c r="G707" s="18"/>
      <c r="H707" s="18"/>
      <c r="I707" s="18"/>
      <c r="J707" s="18"/>
      <c r="K707" s="18"/>
      <c r="L707" s="18"/>
      <c r="M707" s="18"/>
      <c r="N707" s="18"/>
      <c r="O707" s="18"/>
      <c r="P707" s="18"/>
      <c r="Q707" s="18"/>
      <c r="R707" s="18"/>
      <c r="S707" s="18"/>
      <c r="T707" s="18"/>
      <c r="U707" s="18"/>
      <c r="V707" s="18"/>
      <c r="W707" s="18"/>
      <c r="X707" s="18"/>
      <c r="Y707" s="18"/>
      <c r="Z707" s="18"/>
      <c r="AA707" s="18"/>
      <c r="AB707" s="18"/>
      <c r="AC707" s="18"/>
      <c r="AD707" s="18"/>
      <c r="AE707" s="18"/>
      <c r="AF707" s="18"/>
      <c r="AG707" s="18"/>
      <c r="AH707" s="18"/>
      <c r="AI707" s="18"/>
      <c r="AJ707" s="18"/>
      <c r="AK707" s="18"/>
      <c r="AL707" s="18"/>
      <c r="AM707" s="18"/>
    </row>
    <row r="708" spans="1:39">
      <c r="A708" s="18"/>
      <c r="B708" s="18"/>
      <c r="C708" s="18"/>
      <c r="D708" s="18">
        <f t="shared" ca="1" si="16"/>
        <v>707</v>
      </c>
      <c r="E708" s="18" t="str">
        <f ca="1">IFERROR(INDEX(nr_ad_client_name,MATCH(ROW()-1,xl_search_adnowclientname[index],0)),"")</f>
        <v>Fidia Farmaceutici</v>
      </c>
      <c r="F708" s="18"/>
      <c r="G708" s="18"/>
      <c r="H708" s="18"/>
      <c r="I708" s="18"/>
      <c r="J708" s="18"/>
      <c r="K708" s="18"/>
      <c r="L708" s="18"/>
      <c r="M708" s="18"/>
      <c r="N708" s="18"/>
      <c r="O708" s="18"/>
      <c r="P708" s="18"/>
      <c r="Q708" s="18"/>
      <c r="R708" s="18"/>
      <c r="S708" s="18"/>
      <c r="T708" s="18"/>
      <c r="U708" s="18"/>
      <c r="V708" s="18"/>
      <c r="W708" s="18"/>
      <c r="X708" s="18"/>
      <c r="Y708" s="18"/>
      <c r="Z708" s="18"/>
      <c r="AA708" s="18"/>
      <c r="AB708" s="18"/>
      <c r="AC708" s="18"/>
      <c r="AD708" s="18"/>
      <c r="AE708" s="18"/>
      <c r="AF708" s="18"/>
      <c r="AG708" s="18"/>
      <c r="AH708" s="18"/>
      <c r="AI708" s="18"/>
      <c r="AJ708" s="18"/>
      <c r="AK708" s="18"/>
      <c r="AL708" s="18"/>
      <c r="AM708" s="18"/>
    </row>
    <row r="709" spans="1:39">
      <c r="A709" s="18"/>
      <c r="B709" s="18"/>
      <c r="C709" s="18"/>
      <c r="D709" s="18">
        <f t="shared" ca="1" si="16"/>
        <v>708</v>
      </c>
      <c r="E709" s="18" t="str">
        <f ca="1">IFERROR(INDEX(nr_ad_client_name,MATCH(ROW()-1,xl_search_adnowclientname[index],0)),"")</f>
        <v>Field Fresh Foods Pvt. Ltd</v>
      </c>
      <c r="F709" s="18"/>
      <c r="G709" s="18"/>
      <c r="H709" s="18"/>
      <c r="I709" s="18"/>
      <c r="J709" s="18"/>
      <c r="K709" s="18"/>
      <c r="L709" s="18"/>
      <c r="M709" s="18"/>
      <c r="N709" s="18"/>
      <c r="O709" s="18"/>
      <c r="P709" s="18"/>
      <c r="Q709" s="18"/>
      <c r="R709" s="18"/>
      <c r="S709" s="18"/>
      <c r="T709" s="18"/>
      <c r="U709" s="18"/>
      <c r="V709" s="18"/>
      <c r="W709" s="18"/>
      <c r="X709" s="18"/>
      <c r="Y709" s="18"/>
      <c r="Z709" s="18"/>
      <c r="AA709" s="18"/>
      <c r="AB709" s="18"/>
      <c r="AC709" s="18"/>
      <c r="AD709" s="18"/>
      <c r="AE709" s="18"/>
      <c r="AF709" s="18"/>
      <c r="AG709" s="18"/>
      <c r="AH709" s="18"/>
      <c r="AI709" s="18"/>
      <c r="AJ709" s="18"/>
      <c r="AK709" s="18"/>
      <c r="AL709" s="18"/>
      <c r="AM709" s="18"/>
    </row>
    <row r="710" spans="1:39">
      <c r="A710" s="18"/>
      <c r="B710" s="18"/>
      <c r="C710" s="18"/>
      <c r="D710" s="18">
        <f t="shared" ca="1" si="16"/>
        <v>709</v>
      </c>
      <c r="E710" s="18" t="str">
        <f ca="1">IFERROR(INDEX(nr_ad_client_name,MATCH(ROW()-1,xl_search_adnowclientname[index],0)),"")</f>
        <v>Financial Syndicate</v>
      </c>
      <c r="F710" s="18"/>
      <c r="G710" s="18"/>
      <c r="H710" s="18"/>
      <c r="I710" s="18"/>
      <c r="J710" s="18"/>
      <c r="K710" s="18"/>
      <c r="L710" s="18"/>
      <c r="M710" s="18"/>
      <c r="N710" s="18"/>
      <c r="O710" s="18"/>
      <c r="P710" s="18"/>
      <c r="Q710" s="18"/>
      <c r="R710" s="18"/>
      <c r="S710" s="18"/>
      <c r="T710" s="18"/>
      <c r="U710" s="18"/>
      <c r="V710" s="18"/>
      <c r="W710" s="18"/>
      <c r="X710" s="18"/>
      <c r="Y710" s="18"/>
      <c r="Z710" s="18"/>
      <c r="AA710" s="18"/>
      <c r="AB710" s="18"/>
      <c r="AC710" s="18"/>
      <c r="AD710" s="18"/>
      <c r="AE710" s="18"/>
      <c r="AF710" s="18"/>
      <c r="AG710" s="18"/>
      <c r="AH710" s="18"/>
      <c r="AI710" s="18"/>
      <c r="AJ710" s="18"/>
      <c r="AK710" s="18"/>
      <c r="AL710" s="18"/>
      <c r="AM710" s="18"/>
    </row>
    <row r="711" spans="1:39">
      <c r="A711" s="18"/>
      <c r="B711" s="18"/>
      <c r="C711" s="18"/>
      <c r="D711" s="18">
        <f t="shared" ca="1" si="16"/>
        <v>710</v>
      </c>
      <c r="E711" s="18" t="str">
        <f ca="1">IFERROR(INDEX(nr_ad_client_name,MATCH(ROW()-1,xl_search_adnowclientname[index],0)),"")</f>
        <v>Findus</v>
      </c>
      <c r="F711" s="18"/>
      <c r="G711" s="18"/>
      <c r="H711" s="18"/>
      <c r="I711" s="18"/>
      <c r="J711" s="18"/>
      <c r="K711" s="18"/>
      <c r="L711" s="18"/>
      <c r="M711" s="18"/>
      <c r="N711" s="18"/>
      <c r="O711" s="18"/>
      <c r="P711" s="18"/>
      <c r="Q711" s="18"/>
      <c r="R711" s="18"/>
      <c r="S711" s="18"/>
      <c r="T711" s="18"/>
      <c r="U711" s="18"/>
      <c r="V711" s="18"/>
      <c r="W711" s="18"/>
      <c r="X711" s="18"/>
      <c r="Y711" s="18"/>
      <c r="Z711" s="18"/>
      <c r="AA711" s="18"/>
      <c r="AB711" s="18"/>
      <c r="AC711" s="18"/>
      <c r="AD711" s="18"/>
      <c r="AE711" s="18"/>
      <c r="AF711" s="18"/>
      <c r="AG711" s="18"/>
      <c r="AH711" s="18"/>
      <c r="AI711" s="18"/>
      <c r="AJ711" s="18"/>
      <c r="AK711" s="18"/>
      <c r="AL711" s="18"/>
      <c r="AM711" s="18"/>
    </row>
    <row r="712" spans="1:39">
      <c r="A712" s="18"/>
      <c r="B712" s="18"/>
      <c r="C712" s="18"/>
      <c r="D712" s="18">
        <f t="shared" ca="1" si="16"/>
        <v>711</v>
      </c>
      <c r="E712" s="18" t="str">
        <f ca="1">IFERROR(INDEX(nr_ad_client_name,MATCH(ROW()-1,xl_search_adnowclientname[index],0)),"")</f>
        <v>FirstBank</v>
      </c>
      <c r="F712" s="18"/>
      <c r="G712" s="18"/>
      <c r="H712" s="18"/>
      <c r="I712" s="18"/>
      <c r="J712" s="18"/>
      <c r="K712" s="18"/>
      <c r="L712" s="18"/>
      <c r="M712" s="18"/>
      <c r="N712" s="18"/>
      <c r="O712" s="18"/>
      <c r="P712" s="18"/>
      <c r="Q712" s="18"/>
      <c r="R712" s="18"/>
      <c r="S712" s="18"/>
      <c r="T712" s="18"/>
      <c r="U712" s="18"/>
      <c r="V712" s="18"/>
      <c r="W712" s="18"/>
      <c r="X712" s="18"/>
      <c r="Y712" s="18"/>
      <c r="Z712" s="18"/>
      <c r="AA712" s="18"/>
      <c r="AB712" s="18"/>
      <c r="AC712" s="18"/>
      <c r="AD712" s="18"/>
      <c r="AE712" s="18"/>
      <c r="AF712" s="18"/>
      <c r="AG712" s="18"/>
      <c r="AH712" s="18"/>
      <c r="AI712" s="18"/>
      <c r="AJ712" s="18"/>
      <c r="AK712" s="18"/>
      <c r="AL712" s="18"/>
      <c r="AM712" s="18"/>
    </row>
    <row r="713" spans="1:39">
      <c r="A713" s="18"/>
      <c r="B713" s="18"/>
      <c r="C713" s="18"/>
      <c r="D713" s="18">
        <f t="shared" ca="1" si="16"/>
        <v>712</v>
      </c>
      <c r="E713" s="18" t="str">
        <f ca="1">IFERROR(INDEX(nr_ad_client_name,MATCH(ROW()-1,xl_search_adnowclientname[index],0)),"")</f>
        <v>First Choice</v>
      </c>
      <c r="F713" s="18"/>
      <c r="G713" s="18"/>
      <c r="H713" s="18"/>
      <c r="I713" s="18"/>
      <c r="J713" s="18"/>
      <c r="K713" s="18"/>
      <c r="L713" s="18"/>
      <c r="M713" s="18"/>
      <c r="N713" s="18"/>
      <c r="O713" s="18"/>
      <c r="P713" s="18"/>
      <c r="Q713" s="18"/>
      <c r="R713" s="18"/>
      <c r="S713" s="18"/>
      <c r="T713" s="18"/>
      <c r="U713" s="18"/>
      <c r="V713" s="18"/>
      <c r="W713" s="18"/>
      <c r="X713" s="18"/>
      <c r="Y713" s="18"/>
      <c r="Z713" s="18"/>
      <c r="AA713" s="18"/>
      <c r="AB713" s="18"/>
      <c r="AC713" s="18"/>
      <c r="AD713" s="18"/>
      <c r="AE713" s="18"/>
      <c r="AF713" s="18"/>
      <c r="AG713" s="18"/>
      <c r="AH713" s="18"/>
      <c r="AI713" s="18"/>
      <c r="AJ713" s="18"/>
      <c r="AK713" s="18"/>
      <c r="AL713" s="18"/>
      <c r="AM713" s="18"/>
    </row>
    <row r="714" spans="1:39">
      <c r="A714" s="18"/>
      <c r="B714" s="18"/>
      <c r="C714" s="18"/>
      <c r="D714" s="18">
        <f t="shared" ca="1" si="16"/>
        <v>713</v>
      </c>
      <c r="E714" s="18" t="str">
        <f ca="1">IFERROR(INDEX(nr_ad_client_name,MATCH(ROW()-1,xl_search_adnowclientname[index],0)),"")</f>
        <v>FirstRand Bank Limited</v>
      </c>
      <c r="F714" s="18"/>
      <c r="G714" s="18"/>
      <c r="H714" s="18"/>
      <c r="I714" s="18"/>
      <c r="J714" s="18"/>
      <c r="K714" s="18"/>
      <c r="L714" s="18"/>
      <c r="M714" s="18"/>
      <c r="N714" s="18"/>
      <c r="O714" s="18"/>
      <c r="P714" s="18"/>
      <c r="Q714" s="18"/>
      <c r="R714" s="18"/>
      <c r="S714" s="18"/>
      <c r="T714" s="18"/>
      <c r="U714" s="18"/>
      <c r="V714" s="18"/>
      <c r="W714" s="18"/>
      <c r="X714" s="18"/>
      <c r="Y714" s="18"/>
      <c r="Z714" s="18"/>
      <c r="AA714" s="18"/>
      <c r="AB714" s="18"/>
      <c r="AC714" s="18"/>
      <c r="AD714" s="18"/>
      <c r="AE714" s="18"/>
      <c r="AF714" s="18"/>
      <c r="AG714" s="18"/>
      <c r="AH714" s="18"/>
      <c r="AI714" s="18"/>
      <c r="AJ714" s="18"/>
      <c r="AK714" s="18"/>
      <c r="AL714" s="18"/>
      <c r="AM714" s="18"/>
    </row>
    <row r="715" spans="1:39">
      <c r="A715" s="18"/>
      <c r="B715" s="18"/>
      <c r="C715" s="18"/>
      <c r="D715" s="18">
        <f t="shared" ca="1" si="16"/>
        <v>714</v>
      </c>
      <c r="E715" s="18" t="str">
        <f ca="1">IFERROR(INDEX(nr_ad_client_name,MATCH(ROW()-1,xl_search_adnowclientname[index],0)),"")</f>
        <v>Fisher &amp; Paykel</v>
      </c>
      <c r="F715" s="18"/>
      <c r="G715" s="18"/>
      <c r="H715" s="18"/>
      <c r="I715" s="18"/>
      <c r="J715" s="18"/>
      <c r="K715" s="18"/>
      <c r="L715" s="18"/>
      <c r="M715" s="18"/>
      <c r="N715" s="18"/>
      <c r="O715" s="18"/>
      <c r="P715" s="18"/>
      <c r="Q715" s="18"/>
      <c r="R715" s="18"/>
      <c r="S715" s="18"/>
      <c r="T715" s="18"/>
      <c r="U715" s="18"/>
      <c r="V715" s="18"/>
      <c r="W715" s="18"/>
      <c r="X715" s="18"/>
      <c r="Y715" s="18"/>
      <c r="Z715" s="18"/>
      <c r="AA715" s="18"/>
      <c r="AB715" s="18"/>
      <c r="AC715" s="18"/>
      <c r="AD715" s="18"/>
      <c r="AE715" s="18"/>
      <c r="AF715" s="18"/>
      <c r="AG715" s="18"/>
      <c r="AH715" s="18"/>
      <c r="AI715" s="18"/>
      <c r="AJ715" s="18"/>
      <c r="AK715" s="18"/>
      <c r="AL715" s="18"/>
      <c r="AM715" s="18"/>
    </row>
    <row r="716" spans="1:39">
      <c r="A716" s="18"/>
      <c r="B716" s="18"/>
      <c r="C716" s="18"/>
      <c r="D716" s="18">
        <f t="shared" ca="1" si="16"/>
        <v>715</v>
      </c>
      <c r="E716" s="18" t="str">
        <f ca="1">IFERROR(INDEX(nr_ad_client_name,MATCH(ROW()-1,xl_search_adnowclientname[index],0)),"")</f>
        <v>Fisons</v>
      </c>
      <c r="F716" s="18"/>
      <c r="G716" s="18"/>
      <c r="H716" s="18"/>
      <c r="I716" s="18"/>
      <c r="J716" s="18"/>
      <c r="K716" s="18"/>
      <c r="L716" s="18"/>
      <c r="M716" s="18"/>
      <c r="N716" s="18"/>
      <c r="O716" s="18"/>
      <c r="P716" s="18"/>
      <c r="Q716" s="18"/>
      <c r="R716" s="18"/>
      <c r="S716" s="18"/>
      <c r="T716" s="18"/>
      <c r="U716" s="18"/>
      <c r="V716" s="18"/>
      <c r="W716" s="18"/>
      <c r="X716" s="18"/>
      <c r="Y716" s="18"/>
      <c r="Z716" s="18"/>
      <c r="AA716" s="18"/>
      <c r="AB716" s="18"/>
      <c r="AC716" s="18"/>
      <c r="AD716" s="18"/>
      <c r="AE716" s="18"/>
      <c r="AF716" s="18"/>
      <c r="AG716" s="18"/>
      <c r="AH716" s="18"/>
      <c r="AI716" s="18"/>
      <c r="AJ716" s="18"/>
      <c r="AK716" s="18"/>
      <c r="AL716" s="18"/>
      <c r="AM716" s="18"/>
    </row>
    <row r="717" spans="1:39">
      <c r="A717" s="18"/>
      <c r="B717" s="18"/>
      <c r="C717" s="18"/>
      <c r="D717" s="18">
        <f t="shared" ca="1" si="16"/>
        <v>716</v>
      </c>
      <c r="E717" s="18" t="str">
        <f ca="1">IFERROR(INDEX(nr_ad_client_name,MATCH(ROW()-1,xl_search_adnowclientname[index],0)),"")</f>
        <v>Fleet/Norstar</v>
      </c>
      <c r="F717" s="18"/>
      <c r="G717" s="18"/>
      <c r="H717" s="18"/>
      <c r="I717" s="18"/>
      <c r="J717" s="18"/>
      <c r="K717" s="18"/>
      <c r="L717" s="18"/>
      <c r="M717" s="18"/>
      <c r="N717" s="18"/>
      <c r="O717" s="18"/>
      <c r="P717" s="18"/>
      <c r="Q717" s="18"/>
      <c r="R717" s="18"/>
      <c r="S717" s="18"/>
      <c r="T717" s="18"/>
      <c r="U717" s="18"/>
      <c r="V717" s="18"/>
      <c r="W717" s="18"/>
      <c r="X717" s="18"/>
      <c r="Y717" s="18"/>
      <c r="Z717" s="18"/>
      <c r="AA717" s="18"/>
      <c r="AB717" s="18"/>
      <c r="AC717" s="18"/>
      <c r="AD717" s="18"/>
      <c r="AE717" s="18"/>
      <c r="AF717" s="18"/>
      <c r="AG717" s="18"/>
      <c r="AH717" s="18"/>
      <c r="AI717" s="18"/>
      <c r="AJ717" s="18"/>
      <c r="AK717" s="18"/>
      <c r="AL717" s="18"/>
      <c r="AM717" s="18"/>
    </row>
    <row r="718" spans="1:39">
      <c r="A718" s="18"/>
      <c r="B718" s="18"/>
      <c r="C718" s="18"/>
      <c r="D718" s="18">
        <f t="shared" ca="1" si="16"/>
        <v>717</v>
      </c>
      <c r="E718" s="18" t="str">
        <f ca="1">IFERROR(INDEX(nr_ad_client_name,MATCH(ROW()-1,xl_search_adnowclientname[index],0)),"")</f>
        <v>Fleetway Editions</v>
      </c>
      <c r="F718" s="18"/>
      <c r="G718" s="18"/>
      <c r="H718" s="18"/>
      <c r="I718" s="18"/>
      <c r="J718" s="18"/>
      <c r="K718" s="18"/>
      <c r="L718" s="18"/>
      <c r="M718" s="18"/>
      <c r="N718" s="18"/>
      <c r="O718" s="18"/>
      <c r="P718" s="18"/>
      <c r="Q718" s="18"/>
      <c r="R718" s="18"/>
      <c r="S718" s="18"/>
      <c r="T718" s="18"/>
      <c r="U718" s="18"/>
      <c r="V718" s="18"/>
      <c r="W718" s="18"/>
      <c r="X718" s="18"/>
      <c r="Y718" s="18"/>
      <c r="Z718" s="18"/>
      <c r="AA718" s="18"/>
      <c r="AB718" s="18"/>
      <c r="AC718" s="18"/>
      <c r="AD718" s="18"/>
      <c r="AE718" s="18"/>
      <c r="AF718" s="18"/>
      <c r="AG718" s="18"/>
      <c r="AH718" s="18"/>
      <c r="AI718" s="18"/>
      <c r="AJ718" s="18"/>
      <c r="AK718" s="18"/>
      <c r="AL718" s="18"/>
      <c r="AM718" s="18"/>
    </row>
    <row r="719" spans="1:39">
      <c r="A719" s="18"/>
      <c r="B719" s="18"/>
      <c r="C719" s="18"/>
      <c r="D719" s="18">
        <f t="shared" ca="1" si="16"/>
        <v>718</v>
      </c>
      <c r="E719" s="18" t="str">
        <f ca="1">IFERROR(INDEX(nr_ad_client_name,MATCH(ROW()-1,xl_search_adnowclientname[index],0)),"")</f>
        <v>Flex</v>
      </c>
      <c r="F719" s="18"/>
      <c r="G719" s="18"/>
      <c r="H719" s="18"/>
      <c r="I719" s="18"/>
      <c r="J719" s="18"/>
      <c r="K719" s="18"/>
      <c r="L719" s="18"/>
      <c r="M719" s="18"/>
      <c r="N719" s="18"/>
      <c r="O719" s="18"/>
      <c r="P719" s="18"/>
      <c r="Q719" s="18"/>
      <c r="R719" s="18"/>
      <c r="S719" s="18"/>
      <c r="T719" s="18"/>
      <c r="U719" s="18"/>
      <c r="V719" s="18"/>
      <c r="W719" s="18"/>
      <c r="X719" s="18"/>
      <c r="Y719" s="18"/>
      <c r="Z719" s="18"/>
      <c r="AA719" s="18"/>
      <c r="AB719" s="18"/>
      <c r="AC719" s="18"/>
      <c r="AD719" s="18"/>
      <c r="AE719" s="18"/>
      <c r="AF719" s="18"/>
      <c r="AG719" s="18"/>
      <c r="AH719" s="18"/>
      <c r="AI719" s="18"/>
      <c r="AJ719" s="18"/>
      <c r="AK719" s="18"/>
      <c r="AL719" s="18"/>
      <c r="AM719" s="18"/>
    </row>
    <row r="720" spans="1:39">
      <c r="A720" s="18"/>
      <c r="B720" s="18"/>
      <c r="C720" s="18"/>
      <c r="D720" s="18">
        <f t="shared" ca="1" si="16"/>
        <v>719</v>
      </c>
      <c r="E720" s="18" t="str">
        <f ca="1">IFERROR(INDEX(nr_ad_client_name,MATCH(ROW()-1,xl_search_adnowclientname[index],0)),"")</f>
        <v>Flight Centre</v>
      </c>
      <c r="F720" s="18"/>
      <c r="G720" s="18"/>
      <c r="H720" s="18"/>
      <c r="I720" s="18"/>
      <c r="J720" s="18"/>
      <c r="K720" s="18"/>
      <c r="L720" s="18"/>
      <c r="M720" s="18"/>
      <c r="N720" s="18"/>
      <c r="O720" s="18"/>
      <c r="P720" s="18"/>
      <c r="Q720" s="18"/>
      <c r="R720" s="18"/>
      <c r="S720" s="18"/>
      <c r="T720" s="18"/>
      <c r="U720" s="18"/>
      <c r="V720" s="18"/>
      <c r="W720" s="18"/>
      <c r="X720" s="18"/>
      <c r="Y720" s="18"/>
      <c r="Z720" s="18"/>
      <c r="AA720" s="18"/>
      <c r="AB720" s="18"/>
      <c r="AC720" s="18"/>
      <c r="AD720" s="18"/>
      <c r="AE720" s="18"/>
      <c r="AF720" s="18"/>
      <c r="AG720" s="18"/>
      <c r="AH720" s="18"/>
      <c r="AI720" s="18"/>
      <c r="AJ720" s="18"/>
      <c r="AK720" s="18"/>
      <c r="AL720" s="18"/>
      <c r="AM720" s="18"/>
    </row>
    <row r="721" spans="1:39">
      <c r="A721" s="18"/>
      <c r="B721" s="18"/>
      <c r="C721" s="18"/>
      <c r="D721" s="18">
        <f t="shared" ca="1" si="16"/>
        <v>720</v>
      </c>
      <c r="E721" s="18" t="str">
        <f ca="1">IFERROR(INDEX(nr_ad_client_name,MATCH(ROW()-1,xl_search_adnowclientname[index],0)),"")</f>
        <v>Florida Dept of Citrus</v>
      </c>
      <c r="F721" s="18"/>
      <c r="G721" s="18"/>
      <c r="H721" s="18"/>
      <c r="I721" s="18"/>
      <c r="J721" s="18"/>
      <c r="K721" s="18"/>
      <c r="L721" s="18"/>
      <c r="M721" s="18"/>
      <c r="N721" s="18"/>
      <c r="O721" s="18"/>
      <c r="P721" s="18"/>
      <c r="Q721" s="18"/>
      <c r="R721" s="18"/>
      <c r="S721" s="18"/>
      <c r="T721" s="18"/>
      <c r="U721" s="18"/>
      <c r="V721" s="18"/>
      <c r="W721" s="18"/>
      <c r="X721" s="18"/>
      <c r="Y721" s="18"/>
      <c r="Z721" s="18"/>
      <c r="AA721" s="18"/>
      <c r="AB721" s="18"/>
      <c r="AC721" s="18"/>
      <c r="AD721" s="18"/>
      <c r="AE721" s="18"/>
      <c r="AF721" s="18"/>
      <c r="AG721" s="18"/>
      <c r="AH721" s="18"/>
      <c r="AI721" s="18"/>
      <c r="AJ721" s="18"/>
      <c r="AK721" s="18"/>
      <c r="AL721" s="18"/>
      <c r="AM721" s="18"/>
    </row>
    <row r="722" spans="1:39">
      <c r="A722" s="18"/>
      <c r="B722" s="18"/>
      <c r="C722" s="18"/>
      <c r="D722" s="18">
        <f t="shared" ca="1" si="16"/>
        <v>721</v>
      </c>
      <c r="E722" s="18" t="str">
        <f ca="1">IFERROR(INDEX(nr_ad_client_name,MATCH(ROW()-1,xl_search_adnowclientname[index],0)),"")</f>
        <v>Florida's Natural</v>
      </c>
      <c r="F722" s="18"/>
      <c r="G722" s="18"/>
      <c r="H722" s="18"/>
      <c r="I722" s="18"/>
      <c r="J722" s="18"/>
      <c r="K722" s="18"/>
      <c r="L722" s="18"/>
      <c r="M722" s="18"/>
      <c r="N722" s="18"/>
      <c r="O722" s="18"/>
      <c r="P722" s="18"/>
      <c r="Q722" s="18"/>
      <c r="R722" s="18"/>
      <c r="S722" s="18"/>
      <c r="T722" s="18"/>
      <c r="U722" s="18"/>
      <c r="V722" s="18"/>
      <c r="W722" s="18"/>
      <c r="X722" s="18"/>
      <c r="Y722" s="18"/>
      <c r="Z722" s="18"/>
      <c r="AA722" s="18"/>
      <c r="AB722" s="18"/>
      <c r="AC722" s="18"/>
      <c r="AD722" s="18"/>
      <c r="AE722" s="18"/>
      <c r="AF722" s="18"/>
      <c r="AG722" s="18"/>
      <c r="AH722" s="18"/>
      <c r="AI722" s="18"/>
      <c r="AJ722" s="18"/>
      <c r="AK722" s="18"/>
      <c r="AL722" s="18"/>
      <c r="AM722" s="18"/>
    </row>
    <row r="723" spans="1:39">
      <c r="A723" s="18"/>
      <c r="B723" s="18"/>
      <c r="C723" s="18"/>
      <c r="D723" s="18">
        <f t="shared" ca="1" si="16"/>
        <v>722</v>
      </c>
      <c r="E723" s="18" t="str">
        <f ca="1">IFERROR(INDEX(nr_ad_client_name,MATCH(ROW()-1,xl_search_adnowclientname[index],0)),"")</f>
        <v>Fly Buys</v>
      </c>
      <c r="F723" s="18"/>
      <c r="G723" s="18"/>
      <c r="H723" s="18"/>
      <c r="I723" s="18"/>
      <c r="J723" s="18"/>
      <c r="K723" s="18"/>
      <c r="L723" s="18"/>
      <c r="M723" s="18"/>
      <c r="N723" s="18"/>
      <c r="O723" s="18"/>
      <c r="P723" s="18"/>
      <c r="Q723" s="18"/>
      <c r="R723" s="18"/>
      <c r="S723" s="18"/>
      <c r="T723" s="18"/>
      <c r="U723" s="18"/>
      <c r="V723" s="18"/>
      <c r="W723" s="18"/>
      <c r="X723" s="18"/>
      <c r="Y723" s="18"/>
      <c r="Z723" s="18"/>
      <c r="AA723" s="18"/>
      <c r="AB723" s="18"/>
      <c r="AC723" s="18"/>
      <c r="AD723" s="18"/>
      <c r="AE723" s="18"/>
      <c r="AF723" s="18"/>
      <c r="AG723" s="18"/>
      <c r="AH723" s="18"/>
      <c r="AI723" s="18"/>
      <c r="AJ723" s="18"/>
      <c r="AK723" s="18"/>
      <c r="AL723" s="18"/>
      <c r="AM723" s="18"/>
    </row>
    <row r="724" spans="1:39">
      <c r="A724" s="18"/>
      <c r="B724" s="18"/>
      <c r="C724" s="18"/>
      <c r="D724" s="18">
        <f t="shared" ca="1" si="16"/>
        <v>723</v>
      </c>
      <c r="E724" s="18" t="str">
        <f ca="1">IFERROR(INDEX(nr_ad_client_name,MATCH(ROW()-1,xl_search_adnowclientname[index],0)),"")</f>
        <v>F&amp;N</v>
      </c>
      <c r="F724" s="18"/>
      <c r="G724" s="18"/>
      <c r="H724" s="18"/>
      <c r="I724" s="18"/>
      <c r="J724" s="18"/>
      <c r="K724" s="18"/>
      <c r="L724" s="18"/>
      <c r="M724" s="18"/>
      <c r="N724" s="18"/>
      <c r="O724" s="18"/>
      <c r="P724" s="18"/>
      <c r="Q724" s="18"/>
      <c r="R724" s="18"/>
      <c r="S724" s="18"/>
      <c r="T724" s="18"/>
      <c r="U724" s="18"/>
      <c r="V724" s="18"/>
      <c r="W724" s="18"/>
      <c r="X724" s="18"/>
      <c r="Y724" s="18"/>
      <c r="Z724" s="18"/>
      <c r="AA724" s="18"/>
      <c r="AB724" s="18"/>
      <c r="AC724" s="18"/>
      <c r="AD724" s="18"/>
      <c r="AE724" s="18"/>
      <c r="AF724" s="18"/>
      <c r="AG724" s="18"/>
      <c r="AH724" s="18"/>
      <c r="AI724" s="18"/>
      <c r="AJ724" s="18"/>
      <c r="AK724" s="18"/>
      <c r="AL724" s="18"/>
      <c r="AM724" s="18"/>
    </row>
    <row r="725" spans="1:39">
      <c r="A725" s="18"/>
      <c r="B725" s="18"/>
      <c r="C725" s="18"/>
      <c r="D725" s="18">
        <f t="shared" ca="1" si="16"/>
        <v>724</v>
      </c>
      <c r="E725" s="18" t="str">
        <f ca="1">IFERROR(INDEX(nr_ad_client_name,MATCH(ROW()-1,xl_search_adnowclientname[index],0)),"")</f>
        <v>Focus</v>
      </c>
      <c r="F725" s="18"/>
      <c r="G725" s="18"/>
      <c r="H725" s="18"/>
      <c r="I725" s="18"/>
      <c r="J725" s="18"/>
      <c r="K725" s="18"/>
      <c r="L725" s="18"/>
      <c r="M725" s="18"/>
      <c r="N725" s="18"/>
      <c r="O725" s="18"/>
      <c r="P725" s="18"/>
      <c r="Q725" s="18"/>
      <c r="R725" s="18"/>
      <c r="S725" s="18"/>
      <c r="T725" s="18"/>
      <c r="U725" s="18"/>
      <c r="V725" s="18"/>
      <c r="W725" s="18"/>
      <c r="X725" s="18"/>
      <c r="Y725" s="18"/>
      <c r="Z725" s="18"/>
      <c r="AA725" s="18"/>
      <c r="AB725" s="18"/>
      <c r="AC725" s="18"/>
      <c r="AD725" s="18"/>
      <c r="AE725" s="18"/>
      <c r="AF725" s="18"/>
      <c r="AG725" s="18"/>
      <c r="AH725" s="18"/>
      <c r="AI725" s="18"/>
      <c r="AJ725" s="18"/>
      <c r="AK725" s="18"/>
      <c r="AL725" s="18"/>
      <c r="AM725" s="18"/>
    </row>
    <row r="726" spans="1:39">
      <c r="A726" s="18"/>
      <c r="B726" s="18"/>
      <c r="C726" s="18"/>
      <c r="D726" s="18">
        <f t="shared" ca="1" si="16"/>
        <v>725</v>
      </c>
      <c r="E726" s="18" t="str">
        <f ca="1">IFERROR(INDEX(nr_ad_client_name,MATCH(ROW()-1,xl_search_adnowclientname[index],0)),"")</f>
        <v>Fona</v>
      </c>
      <c r="F726" s="18"/>
      <c r="G726" s="18"/>
      <c r="H726" s="18"/>
      <c r="I726" s="18"/>
      <c r="J726" s="18"/>
      <c r="K726" s="18"/>
      <c r="L726" s="18"/>
      <c r="M726" s="18"/>
      <c r="N726" s="18"/>
      <c r="O726" s="18"/>
      <c r="P726" s="18"/>
      <c r="Q726" s="18"/>
      <c r="R726" s="18"/>
      <c r="S726" s="18"/>
      <c r="T726" s="18"/>
      <c r="U726" s="18"/>
      <c r="V726" s="18"/>
      <c r="W726" s="18"/>
      <c r="X726" s="18"/>
      <c r="Y726" s="18"/>
      <c r="Z726" s="18"/>
      <c r="AA726" s="18"/>
      <c r="AB726" s="18"/>
      <c r="AC726" s="18"/>
      <c r="AD726" s="18"/>
      <c r="AE726" s="18"/>
      <c r="AF726" s="18"/>
      <c r="AG726" s="18"/>
      <c r="AH726" s="18"/>
      <c r="AI726" s="18"/>
      <c r="AJ726" s="18"/>
      <c r="AK726" s="18"/>
      <c r="AL726" s="18"/>
      <c r="AM726" s="18"/>
    </row>
    <row r="727" spans="1:39">
      <c r="A727" s="18"/>
      <c r="B727" s="18"/>
      <c r="C727" s="18"/>
      <c r="D727" s="18">
        <f t="shared" ca="1" si="16"/>
        <v>726</v>
      </c>
      <c r="E727" s="18" t="str">
        <f ca="1">IFERROR(INDEX(nr_ad_client_name,MATCH(ROW()-1,xl_search_adnowclientname[index],0)),"")</f>
        <v>Fondo Vitivinicola Mendoza</v>
      </c>
      <c r="F727" s="18"/>
      <c r="G727" s="18"/>
      <c r="H727" s="18"/>
      <c r="I727" s="18"/>
      <c r="J727" s="18"/>
      <c r="K727" s="18"/>
      <c r="L727" s="18"/>
      <c r="M727" s="18"/>
      <c r="N727" s="18"/>
      <c r="O727" s="18"/>
      <c r="P727" s="18"/>
      <c r="Q727" s="18"/>
      <c r="R727" s="18"/>
      <c r="S727" s="18"/>
      <c r="T727" s="18"/>
      <c r="U727" s="18"/>
      <c r="V727" s="18"/>
      <c r="W727" s="18"/>
      <c r="X727" s="18"/>
      <c r="Y727" s="18"/>
      <c r="Z727" s="18"/>
      <c r="AA727" s="18"/>
      <c r="AB727" s="18"/>
      <c r="AC727" s="18"/>
      <c r="AD727" s="18"/>
      <c r="AE727" s="18"/>
      <c r="AF727" s="18"/>
      <c r="AG727" s="18"/>
      <c r="AH727" s="18"/>
      <c r="AI727" s="18"/>
      <c r="AJ727" s="18"/>
      <c r="AK727" s="18"/>
      <c r="AL727" s="18"/>
      <c r="AM727" s="18"/>
    </row>
    <row r="728" spans="1:39">
      <c r="A728" s="18"/>
      <c r="B728" s="18"/>
      <c r="C728" s="18"/>
      <c r="D728" s="18">
        <f t="shared" ca="1" si="16"/>
        <v>727</v>
      </c>
      <c r="E728" s="18" t="str">
        <f ca="1">IFERROR(INDEX(nr_ad_client_name,MATCH(ROW()-1,xl_search_adnowclientname[index],0)),"")</f>
        <v>Ford Motor Company</v>
      </c>
      <c r="F728" s="18"/>
      <c r="G728" s="18"/>
      <c r="H728" s="18"/>
      <c r="I728" s="18"/>
      <c r="J728" s="18"/>
      <c r="K728" s="18"/>
      <c r="L728" s="18"/>
      <c r="M728" s="18"/>
      <c r="N728" s="18"/>
      <c r="O728" s="18"/>
      <c r="P728" s="18"/>
      <c r="Q728" s="18"/>
      <c r="R728" s="18"/>
      <c r="S728" s="18"/>
      <c r="T728" s="18"/>
      <c r="U728" s="18"/>
      <c r="V728" s="18"/>
      <c r="W728" s="18"/>
      <c r="X728" s="18"/>
      <c r="Y728" s="18"/>
      <c r="Z728" s="18"/>
      <c r="AA728" s="18"/>
      <c r="AB728" s="18"/>
      <c r="AC728" s="18"/>
      <c r="AD728" s="18"/>
      <c r="AE728" s="18"/>
      <c r="AF728" s="18"/>
      <c r="AG728" s="18"/>
      <c r="AH728" s="18"/>
      <c r="AI728" s="18"/>
      <c r="AJ728" s="18"/>
      <c r="AK728" s="18"/>
      <c r="AL728" s="18"/>
      <c r="AM728" s="18"/>
    </row>
    <row r="729" spans="1:39">
      <c r="A729" s="18"/>
      <c r="B729" s="18"/>
      <c r="C729" s="18"/>
      <c r="D729" s="18">
        <f t="shared" ca="1" si="16"/>
        <v>728</v>
      </c>
      <c r="E729" s="18" t="str">
        <f ca="1">IFERROR(INDEX(nr_ad_client_name,MATCH(ROW()-1,xl_search_adnowclientname[index],0)),"")</f>
        <v>Forte Pharma Laboratoires</v>
      </c>
      <c r="F729" s="18"/>
      <c r="G729" s="18"/>
      <c r="H729" s="18"/>
      <c r="I729" s="18"/>
      <c r="J729" s="18"/>
      <c r="K729" s="18"/>
      <c r="L729" s="18"/>
      <c r="M729" s="18"/>
      <c r="N729" s="18"/>
      <c r="O729" s="18"/>
      <c r="P729" s="18"/>
      <c r="Q729" s="18"/>
      <c r="R729" s="18"/>
      <c r="S729" s="18"/>
      <c r="T729" s="18"/>
      <c r="U729" s="18"/>
      <c r="V729" s="18"/>
      <c r="W729" s="18"/>
      <c r="X729" s="18"/>
      <c r="Y729" s="18"/>
      <c r="Z729" s="18"/>
      <c r="AA729" s="18"/>
      <c r="AB729" s="18"/>
      <c r="AC729" s="18"/>
      <c r="AD729" s="18"/>
      <c r="AE729" s="18"/>
      <c r="AF729" s="18"/>
      <c r="AG729" s="18"/>
      <c r="AH729" s="18"/>
      <c r="AI729" s="18"/>
      <c r="AJ729" s="18"/>
      <c r="AK729" s="18"/>
      <c r="AL729" s="18"/>
      <c r="AM729" s="18"/>
    </row>
    <row r="730" spans="1:39">
      <c r="A730" s="18"/>
      <c r="B730" s="18"/>
      <c r="C730" s="18"/>
      <c r="D730" s="18">
        <f t="shared" ca="1" si="16"/>
        <v>729</v>
      </c>
      <c r="E730" s="18" t="str">
        <f ca="1">IFERROR(INDEX(nr_ad_client_name,MATCH(ROW()-1,xl_search_adnowclientname[index],0)),"")</f>
        <v>Fortis Bank</v>
      </c>
      <c r="F730" s="18"/>
      <c r="G730" s="18"/>
      <c r="H730" s="18"/>
      <c r="I730" s="18"/>
      <c r="J730" s="18"/>
      <c r="K730" s="18"/>
      <c r="L730" s="18"/>
      <c r="M730" s="18"/>
      <c r="N730" s="18"/>
      <c r="O730" s="18"/>
      <c r="P730" s="18"/>
      <c r="Q730" s="18"/>
      <c r="R730" s="18"/>
      <c r="S730" s="18"/>
      <c r="T730" s="18"/>
      <c r="U730" s="18"/>
      <c r="V730" s="18"/>
      <c r="W730" s="18"/>
      <c r="X730" s="18"/>
      <c r="Y730" s="18"/>
      <c r="Z730" s="18"/>
      <c r="AA730" s="18"/>
      <c r="AB730" s="18"/>
      <c r="AC730" s="18"/>
      <c r="AD730" s="18"/>
      <c r="AE730" s="18"/>
      <c r="AF730" s="18"/>
      <c r="AG730" s="18"/>
      <c r="AH730" s="18"/>
      <c r="AI730" s="18"/>
      <c r="AJ730" s="18"/>
      <c r="AK730" s="18"/>
      <c r="AL730" s="18"/>
      <c r="AM730" s="18"/>
    </row>
    <row r="731" spans="1:39">
      <c r="A731" s="18"/>
      <c r="B731" s="18"/>
      <c r="C731" s="18"/>
      <c r="D731" s="18">
        <f t="shared" ca="1" si="16"/>
        <v>730</v>
      </c>
      <c r="E731" s="18" t="str">
        <f ca="1">IFERROR(INDEX(nr_ad_client_name,MATCH(ROW()-1,xl_search_adnowclientname[index],0)),"")</f>
        <v>Foster Farms</v>
      </c>
      <c r="F731" s="18"/>
      <c r="G731" s="18"/>
      <c r="H731" s="18"/>
      <c r="I731" s="18"/>
      <c r="J731" s="18"/>
      <c r="K731" s="18"/>
      <c r="L731" s="18"/>
      <c r="M731" s="18"/>
      <c r="N731" s="18"/>
      <c r="O731" s="18"/>
      <c r="P731" s="18"/>
      <c r="Q731" s="18"/>
      <c r="R731" s="18"/>
      <c r="S731" s="18"/>
      <c r="T731" s="18"/>
      <c r="U731" s="18"/>
      <c r="V731" s="18"/>
      <c r="W731" s="18"/>
      <c r="X731" s="18"/>
      <c r="Y731" s="18"/>
      <c r="Z731" s="18"/>
      <c r="AA731" s="18"/>
      <c r="AB731" s="18"/>
      <c r="AC731" s="18"/>
      <c r="AD731" s="18"/>
      <c r="AE731" s="18"/>
      <c r="AF731" s="18"/>
      <c r="AG731" s="18"/>
      <c r="AH731" s="18"/>
      <c r="AI731" s="18"/>
      <c r="AJ731" s="18"/>
      <c r="AK731" s="18"/>
      <c r="AL731" s="18"/>
      <c r="AM731" s="18"/>
    </row>
    <row r="732" spans="1:39">
      <c r="A732" s="18"/>
      <c r="B732" s="18"/>
      <c r="C732" s="18"/>
      <c r="D732" s="18">
        <f t="shared" ca="1" si="16"/>
        <v>731</v>
      </c>
      <c r="E732" s="18" t="str">
        <f ca="1">IFERROR(INDEX(nr_ad_client_name,MATCH(ROW()-1,xl_search_adnowclientname[index],0)),"")</f>
        <v>Foster's</v>
      </c>
      <c r="F732" s="18"/>
      <c r="G732" s="18"/>
      <c r="H732" s="18"/>
      <c r="I732" s="18"/>
      <c r="J732" s="18"/>
      <c r="K732" s="18"/>
      <c r="L732" s="18"/>
      <c r="M732" s="18"/>
      <c r="N732" s="18"/>
      <c r="O732" s="18"/>
      <c r="P732" s="18"/>
      <c r="Q732" s="18"/>
      <c r="R732" s="18"/>
      <c r="S732" s="18"/>
      <c r="T732" s="18"/>
      <c r="U732" s="18"/>
      <c r="V732" s="18"/>
      <c r="W732" s="18"/>
      <c r="X732" s="18"/>
      <c r="Y732" s="18"/>
      <c r="Z732" s="18"/>
      <c r="AA732" s="18"/>
      <c r="AB732" s="18"/>
      <c r="AC732" s="18"/>
      <c r="AD732" s="18"/>
      <c r="AE732" s="18"/>
      <c r="AF732" s="18"/>
      <c r="AG732" s="18"/>
      <c r="AH732" s="18"/>
      <c r="AI732" s="18"/>
      <c r="AJ732" s="18"/>
      <c r="AK732" s="18"/>
      <c r="AL732" s="18"/>
      <c r="AM732" s="18"/>
    </row>
    <row r="733" spans="1:39">
      <c r="A733" s="18"/>
      <c r="B733" s="18"/>
      <c r="C733" s="18"/>
      <c r="D733" s="18">
        <f t="shared" ca="1" si="16"/>
        <v>732</v>
      </c>
      <c r="E733" s="18" t="str">
        <f ca="1">IFERROR(INDEX(nr_ad_client_name,MATCH(ROW()-1,xl_search_adnowclientname[index],0)),"")</f>
        <v>Fountain Tire</v>
      </c>
      <c r="F733" s="18"/>
      <c r="G733" s="18"/>
      <c r="H733" s="18"/>
      <c r="I733" s="18"/>
      <c r="J733" s="18"/>
      <c r="K733" s="18"/>
      <c r="L733" s="18"/>
      <c r="M733" s="18"/>
      <c r="N733" s="18"/>
      <c r="O733" s="18"/>
      <c r="P733" s="18"/>
      <c r="Q733" s="18"/>
      <c r="R733" s="18"/>
      <c r="S733" s="18"/>
      <c r="T733" s="18"/>
      <c r="U733" s="18"/>
      <c r="V733" s="18"/>
      <c r="W733" s="18"/>
      <c r="X733" s="18"/>
      <c r="Y733" s="18"/>
      <c r="Z733" s="18"/>
      <c r="AA733" s="18"/>
      <c r="AB733" s="18"/>
      <c r="AC733" s="18"/>
      <c r="AD733" s="18"/>
      <c r="AE733" s="18"/>
      <c r="AF733" s="18"/>
      <c r="AG733" s="18"/>
      <c r="AH733" s="18"/>
      <c r="AI733" s="18"/>
      <c r="AJ733" s="18"/>
      <c r="AK733" s="18"/>
      <c r="AL733" s="18"/>
      <c r="AM733" s="18"/>
    </row>
    <row r="734" spans="1:39">
      <c r="A734" s="18"/>
      <c r="B734" s="18"/>
      <c r="C734" s="18"/>
      <c r="D734" s="18">
        <f t="shared" ca="1" si="16"/>
        <v>733</v>
      </c>
      <c r="E734" s="18" t="str">
        <f ca="1">IFERROR(INDEX(nr_ad_client_name,MATCH(ROW()-1,xl_search_adnowclientname[index],0)),"")</f>
        <v>Foxs Biscuits Ltd</v>
      </c>
      <c r="F734" s="18"/>
      <c r="G734" s="18"/>
      <c r="H734" s="18"/>
      <c r="I734" s="18"/>
      <c r="J734" s="18"/>
      <c r="K734" s="18"/>
      <c r="L734" s="18"/>
      <c r="M734" s="18"/>
      <c r="N734" s="18"/>
      <c r="O734" s="18"/>
      <c r="P734" s="18"/>
      <c r="Q734" s="18"/>
      <c r="R734" s="18"/>
      <c r="S734" s="18"/>
      <c r="T734" s="18"/>
      <c r="U734" s="18"/>
      <c r="V734" s="18"/>
      <c r="W734" s="18"/>
      <c r="X734" s="18"/>
      <c r="Y734" s="18"/>
      <c r="Z734" s="18"/>
      <c r="AA734" s="18"/>
      <c r="AB734" s="18"/>
      <c r="AC734" s="18"/>
      <c r="AD734" s="18"/>
      <c r="AE734" s="18"/>
      <c r="AF734" s="18"/>
      <c r="AG734" s="18"/>
      <c r="AH734" s="18"/>
      <c r="AI734" s="18"/>
      <c r="AJ734" s="18"/>
      <c r="AK734" s="18"/>
      <c r="AL734" s="18"/>
      <c r="AM734" s="18"/>
    </row>
    <row r="735" spans="1:39">
      <c r="A735" s="18"/>
      <c r="B735" s="18"/>
      <c r="C735" s="18"/>
      <c r="D735" s="18">
        <f t="shared" ca="1" si="16"/>
        <v>734</v>
      </c>
      <c r="E735" s="18" t="str">
        <f ca="1">IFERROR(INDEX(nr_ad_client_name,MATCH(ROW()-1,xl_search_adnowclientname[index],0)),"")</f>
        <v>France Telecom</v>
      </c>
      <c r="F735" s="18"/>
      <c r="G735" s="18"/>
      <c r="H735" s="18"/>
      <c r="I735" s="18"/>
      <c r="J735" s="18"/>
      <c r="K735" s="18"/>
      <c r="L735" s="18"/>
      <c r="M735" s="18"/>
      <c r="N735" s="18"/>
      <c r="O735" s="18"/>
      <c r="P735" s="18"/>
      <c r="Q735" s="18"/>
      <c r="R735" s="18"/>
      <c r="S735" s="18"/>
      <c r="T735" s="18"/>
      <c r="U735" s="18"/>
      <c r="V735" s="18"/>
      <c r="W735" s="18"/>
      <c r="X735" s="18"/>
      <c r="Y735" s="18"/>
      <c r="Z735" s="18"/>
      <c r="AA735" s="18"/>
      <c r="AB735" s="18"/>
      <c r="AC735" s="18"/>
      <c r="AD735" s="18"/>
      <c r="AE735" s="18"/>
      <c r="AF735" s="18"/>
      <c r="AG735" s="18"/>
      <c r="AH735" s="18"/>
      <c r="AI735" s="18"/>
      <c r="AJ735" s="18"/>
      <c r="AK735" s="18"/>
      <c r="AL735" s="18"/>
      <c r="AM735" s="18"/>
    </row>
    <row r="736" spans="1:39">
      <c r="A736" s="18"/>
      <c r="B736" s="18"/>
      <c r="C736" s="18"/>
      <c r="D736" s="18">
        <f t="shared" ca="1" si="16"/>
        <v>735</v>
      </c>
      <c r="E736" s="18" t="str">
        <f ca="1">IFERROR(INDEX(nr_ad_client_name,MATCH(ROW()-1,xl_search_adnowclientname[index],0)),"")</f>
        <v>Fratelli Averna</v>
      </c>
      <c r="F736" s="18"/>
      <c r="G736" s="18"/>
      <c r="H736" s="18"/>
      <c r="I736" s="18"/>
      <c r="J736" s="18"/>
      <c r="K736" s="18"/>
      <c r="L736" s="18"/>
      <c r="M736" s="18"/>
      <c r="N736" s="18"/>
      <c r="O736" s="18"/>
      <c r="P736" s="18"/>
      <c r="Q736" s="18"/>
      <c r="R736" s="18"/>
      <c r="S736" s="18"/>
      <c r="T736" s="18"/>
      <c r="U736" s="18"/>
      <c r="V736" s="18"/>
      <c r="W736" s="18"/>
      <c r="X736" s="18"/>
      <c r="Y736" s="18"/>
      <c r="Z736" s="18"/>
      <c r="AA736" s="18"/>
      <c r="AB736" s="18"/>
      <c r="AC736" s="18"/>
      <c r="AD736" s="18"/>
      <c r="AE736" s="18"/>
      <c r="AF736" s="18"/>
      <c r="AG736" s="18"/>
      <c r="AH736" s="18"/>
      <c r="AI736" s="18"/>
      <c r="AJ736" s="18"/>
      <c r="AK736" s="18"/>
      <c r="AL736" s="18"/>
      <c r="AM736" s="18"/>
    </row>
    <row r="737" spans="1:39">
      <c r="A737" s="18"/>
      <c r="B737" s="18"/>
      <c r="C737" s="18"/>
      <c r="D737" s="18">
        <f t="shared" ca="1" si="16"/>
        <v>736</v>
      </c>
      <c r="E737" s="18" t="str">
        <f ca="1">IFERROR(INDEX(nr_ad_client_name,MATCH(ROW()-1,xl_search_adnowclientname[index],0)),"")</f>
        <v>Freeview NZ</v>
      </c>
      <c r="F737" s="18"/>
      <c r="G737" s="18"/>
      <c r="H737" s="18"/>
      <c r="I737" s="18"/>
      <c r="J737" s="18"/>
      <c r="K737" s="18"/>
      <c r="L737" s="18"/>
      <c r="M737" s="18"/>
      <c r="N737" s="18"/>
      <c r="O737" s="18"/>
      <c r="P737" s="18"/>
      <c r="Q737" s="18"/>
      <c r="R737" s="18"/>
      <c r="S737" s="18"/>
      <c r="T737" s="18"/>
      <c r="U737" s="18"/>
      <c r="V737" s="18"/>
      <c r="W737" s="18"/>
      <c r="X737" s="18"/>
      <c r="Y737" s="18"/>
      <c r="Z737" s="18"/>
      <c r="AA737" s="18"/>
      <c r="AB737" s="18"/>
      <c r="AC737" s="18"/>
      <c r="AD737" s="18"/>
      <c r="AE737" s="18"/>
      <c r="AF737" s="18"/>
      <c r="AG737" s="18"/>
      <c r="AH737" s="18"/>
      <c r="AI737" s="18"/>
      <c r="AJ737" s="18"/>
      <c r="AK737" s="18"/>
      <c r="AL737" s="18"/>
      <c r="AM737" s="18"/>
    </row>
    <row r="738" spans="1:39">
      <c r="A738" s="18"/>
      <c r="B738" s="18"/>
      <c r="C738" s="18"/>
      <c r="D738" s="18">
        <f t="shared" ca="1" si="16"/>
        <v>737</v>
      </c>
      <c r="E738" s="18" t="str">
        <f ca="1">IFERROR(INDEX(nr_ad_client_name,MATCH(ROW()-1,xl_search_adnowclientname[index],0)),"")</f>
        <v>Fresh &amp; Honest Cafe Ltd</v>
      </c>
      <c r="F738" s="18"/>
      <c r="G738" s="18"/>
      <c r="H738" s="18"/>
      <c r="I738" s="18"/>
      <c r="J738" s="18"/>
      <c r="K738" s="18"/>
      <c r="L738" s="18"/>
      <c r="M738" s="18"/>
      <c r="N738" s="18"/>
      <c r="O738" s="18"/>
      <c r="P738" s="18"/>
      <c r="Q738" s="18"/>
      <c r="R738" s="18"/>
      <c r="S738" s="18"/>
      <c r="T738" s="18"/>
      <c r="U738" s="18"/>
      <c r="V738" s="18"/>
      <c r="W738" s="18"/>
      <c r="X738" s="18"/>
      <c r="Y738" s="18"/>
      <c r="Z738" s="18"/>
      <c r="AA738" s="18"/>
      <c r="AB738" s="18"/>
      <c r="AC738" s="18"/>
      <c r="AD738" s="18"/>
      <c r="AE738" s="18"/>
      <c r="AF738" s="18"/>
      <c r="AG738" s="18"/>
      <c r="AH738" s="18"/>
      <c r="AI738" s="18"/>
      <c r="AJ738" s="18"/>
      <c r="AK738" s="18"/>
      <c r="AL738" s="18"/>
      <c r="AM738" s="18"/>
    </row>
    <row r="739" spans="1:39">
      <c r="A739" s="18"/>
      <c r="B739" s="18"/>
      <c r="C739" s="18"/>
      <c r="D739" s="18">
        <f t="shared" ca="1" si="16"/>
        <v>738</v>
      </c>
      <c r="E739" s="18" t="str">
        <f ca="1">IFERROR(INDEX(nr_ad_client_name,MATCH(ROW()-1,xl_search_adnowclientname[index],0)),"")</f>
        <v>Friends Provident</v>
      </c>
      <c r="F739" s="18"/>
      <c r="G739" s="18"/>
      <c r="H739" s="18"/>
      <c r="I739" s="18"/>
      <c r="J739" s="18"/>
      <c r="K739" s="18"/>
      <c r="L739" s="18"/>
      <c r="M739" s="18"/>
      <c r="N739" s="18"/>
      <c r="O739" s="18"/>
      <c r="P739" s="18"/>
      <c r="Q739" s="18"/>
      <c r="R739" s="18"/>
      <c r="S739" s="18"/>
      <c r="T739" s="18"/>
      <c r="U739" s="18"/>
      <c r="V739" s="18"/>
      <c r="W739" s="18"/>
      <c r="X739" s="18"/>
      <c r="Y739" s="18"/>
      <c r="Z739" s="18"/>
      <c r="AA739" s="18"/>
      <c r="AB739" s="18"/>
      <c r="AC739" s="18"/>
      <c r="AD739" s="18"/>
      <c r="AE739" s="18"/>
      <c r="AF739" s="18"/>
      <c r="AG739" s="18"/>
      <c r="AH739" s="18"/>
      <c r="AI739" s="18"/>
      <c r="AJ739" s="18"/>
      <c r="AK739" s="18"/>
      <c r="AL739" s="18"/>
      <c r="AM739" s="18"/>
    </row>
    <row r="740" spans="1:39">
      <c r="A740" s="18"/>
      <c r="B740" s="18"/>
      <c r="C740" s="18"/>
      <c r="D740" s="18">
        <f t="shared" ca="1" si="16"/>
        <v>739</v>
      </c>
      <c r="E740" s="18" t="str">
        <f ca="1">IFERROR(INDEX(nr_ad_client_name,MATCH(ROW()-1,xl_search_adnowclientname[index],0)),"")</f>
        <v>Friesche Vlag</v>
      </c>
      <c r="F740" s="18"/>
      <c r="G740" s="18"/>
      <c r="H740" s="18"/>
      <c r="I740" s="18"/>
      <c r="J740" s="18"/>
      <c r="K740" s="18"/>
      <c r="L740" s="18"/>
      <c r="M740" s="18"/>
      <c r="N740" s="18"/>
      <c r="O740" s="18"/>
      <c r="P740" s="18"/>
      <c r="Q740" s="18"/>
      <c r="R740" s="18"/>
      <c r="S740" s="18"/>
      <c r="T740" s="18"/>
      <c r="U740" s="18"/>
      <c r="V740" s="18"/>
      <c r="W740" s="18"/>
      <c r="X740" s="18"/>
      <c r="Y740" s="18"/>
      <c r="Z740" s="18"/>
      <c r="AA740" s="18"/>
      <c r="AB740" s="18"/>
      <c r="AC740" s="18"/>
      <c r="AD740" s="18"/>
      <c r="AE740" s="18"/>
      <c r="AF740" s="18"/>
      <c r="AG740" s="18"/>
      <c r="AH740" s="18"/>
      <c r="AI740" s="18"/>
      <c r="AJ740" s="18"/>
      <c r="AK740" s="18"/>
      <c r="AL740" s="18"/>
      <c r="AM740" s="18"/>
    </row>
    <row r="741" spans="1:39">
      <c r="A741" s="18"/>
      <c r="B741" s="18"/>
      <c r="C741" s="18"/>
      <c r="D741" s="18">
        <f t="shared" ca="1" si="16"/>
        <v>740</v>
      </c>
      <c r="E741" s="18" t="str">
        <f ca="1">IFERROR(INDEX(nr_ad_client_name,MATCH(ROW()-1,xl_search_adnowclientname[index],0)),"")</f>
        <v>Friesland Campina</v>
      </c>
      <c r="F741" s="18"/>
      <c r="G741" s="18"/>
      <c r="H741" s="18"/>
      <c r="I741" s="18"/>
      <c r="J741" s="18"/>
      <c r="K741" s="18"/>
      <c r="L741" s="18"/>
      <c r="M741" s="18"/>
      <c r="N741" s="18"/>
      <c r="O741" s="18"/>
      <c r="P741" s="18"/>
      <c r="Q741" s="18"/>
      <c r="R741" s="18"/>
      <c r="S741" s="18"/>
      <c r="T741" s="18"/>
      <c r="U741" s="18"/>
      <c r="V741" s="18"/>
      <c r="W741" s="18"/>
      <c r="X741" s="18"/>
      <c r="Y741" s="18"/>
      <c r="Z741" s="18"/>
      <c r="AA741" s="18"/>
      <c r="AB741" s="18"/>
      <c r="AC741" s="18"/>
      <c r="AD741" s="18"/>
      <c r="AE741" s="18"/>
      <c r="AF741" s="18"/>
      <c r="AG741" s="18"/>
      <c r="AH741" s="18"/>
      <c r="AI741" s="18"/>
      <c r="AJ741" s="18"/>
      <c r="AK741" s="18"/>
      <c r="AL741" s="18"/>
      <c r="AM741" s="18"/>
    </row>
    <row r="742" spans="1:39">
      <c r="A742" s="18"/>
      <c r="B742" s="18"/>
      <c r="C742" s="18"/>
      <c r="D742" s="18">
        <f t="shared" ca="1" si="16"/>
        <v>741</v>
      </c>
      <c r="E742" s="18" t="str">
        <f ca="1">IFERROR(INDEX(nr_ad_client_name,MATCH(ROW()-1,xl_search_adnowclientname[index],0)),"")</f>
        <v>Frigo sa</v>
      </c>
      <c r="F742" s="18"/>
      <c r="G742" s="18"/>
      <c r="H742" s="18"/>
      <c r="I742" s="18"/>
      <c r="J742" s="18"/>
      <c r="K742" s="18"/>
      <c r="L742" s="18"/>
      <c r="M742" s="18"/>
      <c r="N742" s="18"/>
      <c r="O742" s="18"/>
      <c r="P742" s="18"/>
      <c r="Q742" s="18"/>
      <c r="R742" s="18"/>
      <c r="S742" s="18"/>
      <c r="T742" s="18"/>
      <c r="U742" s="18"/>
      <c r="V742" s="18"/>
      <c r="W742" s="18"/>
      <c r="X742" s="18"/>
      <c r="Y742" s="18"/>
      <c r="Z742" s="18"/>
      <c r="AA742" s="18"/>
      <c r="AB742" s="18"/>
      <c r="AC742" s="18"/>
      <c r="AD742" s="18"/>
      <c r="AE742" s="18"/>
      <c r="AF742" s="18"/>
      <c r="AG742" s="18"/>
      <c r="AH742" s="18"/>
      <c r="AI742" s="18"/>
      <c r="AJ742" s="18"/>
      <c r="AK742" s="18"/>
      <c r="AL742" s="18"/>
      <c r="AM742" s="18"/>
    </row>
    <row r="743" spans="1:39">
      <c r="A743" s="18"/>
      <c r="B743" s="18"/>
      <c r="C743" s="18"/>
      <c r="D743" s="18">
        <f t="shared" ca="1" si="16"/>
        <v>742</v>
      </c>
      <c r="E743" s="18" t="str">
        <f ca="1">IFERROR(INDEX(nr_ad_client_name,MATCH(ROW()-1,xl_search_adnowclientname[index],0)),"")</f>
        <v>Frizzell Insurance</v>
      </c>
      <c r="F743" s="18"/>
      <c r="G743" s="18"/>
      <c r="H743" s="18"/>
      <c r="I743" s="18"/>
      <c r="J743" s="18"/>
      <c r="K743" s="18"/>
      <c r="L743" s="18"/>
      <c r="M743" s="18"/>
      <c r="N743" s="18"/>
      <c r="O743" s="18"/>
      <c r="P743" s="18"/>
      <c r="Q743" s="18"/>
      <c r="R743" s="18"/>
      <c r="S743" s="18"/>
      <c r="T743" s="18"/>
      <c r="U743" s="18"/>
      <c r="V743" s="18"/>
      <c r="W743" s="18"/>
      <c r="X743" s="18"/>
      <c r="Y743" s="18"/>
      <c r="Z743" s="18"/>
      <c r="AA743" s="18"/>
      <c r="AB743" s="18"/>
      <c r="AC743" s="18"/>
      <c r="AD743" s="18"/>
      <c r="AE743" s="18"/>
      <c r="AF743" s="18"/>
      <c r="AG743" s="18"/>
      <c r="AH743" s="18"/>
      <c r="AI743" s="18"/>
      <c r="AJ743" s="18"/>
      <c r="AK743" s="18"/>
      <c r="AL743" s="18"/>
      <c r="AM743" s="18"/>
    </row>
    <row r="744" spans="1:39">
      <c r="A744" s="18"/>
      <c r="B744" s="18"/>
      <c r="C744" s="18"/>
      <c r="D744" s="18">
        <f t="shared" ca="1" si="16"/>
        <v>743</v>
      </c>
      <c r="E744" s="18" t="str">
        <f ca="1">IFERROR(INDEX(nr_ad_client_name,MATCH(ROW()-1,xl_search_adnowclientname[index],0)),"")</f>
        <v>Fruit Dips</v>
      </c>
      <c r="F744" s="18"/>
      <c r="G744" s="18"/>
      <c r="H744" s="18"/>
      <c r="I744" s="18"/>
      <c r="J744" s="18"/>
      <c r="K744" s="18"/>
      <c r="L744" s="18"/>
      <c r="M744" s="18"/>
      <c r="N744" s="18"/>
      <c r="O744" s="18"/>
      <c r="P744" s="18"/>
      <c r="Q744" s="18"/>
      <c r="R744" s="18"/>
      <c r="S744" s="18"/>
      <c r="T744" s="18"/>
      <c r="U744" s="18"/>
      <c r="V744" s="18"/>
      <c r="W744" s="18"/>
      <c r="X744" s="18"/>
      <c r="Y744" s="18"/>
      <c r="Z744" s="18"/>
      <c r="AA744" s="18"/>
      <c r="AB744" s="18"/>
      <c r="AC744" s="18"/>
      <c r="AD744" s="18"/>
      <c r="AE744" s="18"/>
      <c r="AF744" s="18"/>
      <c r="AG744" s="18"/>
      <c r="AH744" s="18"/>
      <c r="AI744" s="18"/>
      <c r="AJ744" s="18"/>
      <c r="AK744" s="18"/>
      <c r="AL744" s="18"/>
      <c r="AM744" s="18"/>
    </row>
    <row r="745" spans="1:39">
      <c r="A745" s="18"/>
      <c r="B745" s="18"/>
      <c r="C745" s="18"/>
      <c r="D745" s="18">
        <f t="shared" ca="1" si="16"/>
        <v>744</v>
      </c>
      <c r="E745" s="18" t="str">
        <f ca="1">IFERROR(INDEX(nr_ad_client_name,MATCH(ROW()-1,xl_search_adnowclientname[index],0)),"")</f>
        <v>Fruit of the Loom</v>
      </c>
      <c r="F745" s="18"/>
      <c r="G745" s="18"/>
      <c r="H745" s="18"/>
      <c r="I745" s="18"/>
      <c r="J745" s="18"/>
      <c r="K745" s="18"/>
      <c r="L745" s="18"/>
      <c r="M745" s="18"/>
      <c r="N745" s="18"/>
      <c r="O745" s="18"/>
      <c r="P745" s="18"/>
      <c r="Q745" s="18"/>
      <c r="R745" s="18"/>
      <c r="S745" s="18"/>
      <c r="T745" s="18"/>
      <c r="U745" s="18"/>
      <c r="V745" s="18"/>
      <c r="W745" s="18"/>
      <c r="X745" s="18"/>
      <c r="Y745" s="18"/>
      <c r="Z745" s="18"/>
      <c r="AA745" s="18"/>
      <c r="AB745" s="18"/>
      <c r="AC745" s="18"/>
      <c r="AD745" s="18"/>
      <c r="AE745" s="18"/>
      <c r="AF745" s="18"/>
      <c r="AG745" s="18"/>
      <c r="AH745" s="18"/>
      <c r="AI745" s="18"/>
      <c r="AJ745" s="18"/>
      <c r="AK745" s="18"/>
      <c r="AL745" s="18"/>
      <c r="AM745" s="18"/>
    </row>
    <row r="746" spans="1:39">
      <c r="A746" s="18"/>
      <c r="B746" s="18"/>
      <c r="C746" s="18"/>
      <c r="D746" s="18">
        <f t="shared" ca="1" si="16"/>
        <v>745</v>
      </c>
      <c r="E746" s="18" t="str">
        <f ca="1">IFERROR(INDEX(nr_ad_client_name,MATCH(ROW()-1,xl_search_adnowclientname[index],0)),"")</f>
        <v>Fry Hammond Barr</v>
      </c>
      <c r="F746" s="18"/>
      <c r="G746" s="18"/>
      <c r="H746" s="18"/>
      <c r="I746" s="18"/>
      <c r="J746" s="18"/>
      <c r="K746" s="18"/>
      <c r="L746" s="18"/>
      <c r="M746" s="18"/>
      <c r="N746" s="18"/>
      <c r="O746" s="18"/>
      <c r="P746" s="18"/>
      <c r="Q746" s="18"/>
      <c r="R746" s="18"/>
      <c r="S746" s="18"/>
      <c r="T746" s="18"/>
      <c r="U746" s="18"/>
      <c r="V746" s="18"/>
      <c r="W746" s="18"/>
      <c r="X746" s="18"/>
      <c r="Y746" s="18"/>
      <c r="Z746" s="18"/>
      <c r="AA746" s="18"/>
      <c r="AB746" s="18"/>
      <c r="AC746" s="18"/>
      <c r="AD746" s="18"/>
      <c r="AE746" s="18"/>
      <c r="AF746" s="18"/>
      <c r="AG746" s="18"/>
      <c r="AH746" s="18"/>
      <c r="AI746" s="18"/>
      <c r="AJ746" s="18"/>
      <c r="AK746" s="18"/>
      <c r="AL746" s="18"/>
      <c r="AM746" s="18"/>
    </row>
    <row r="747" spans="1:39">
      <c r="A747" s="18"/>
      <c r="B747" s="18"/>
      <c r="C747" s="18"/>
      <c r="D747" s="18">
        <f t="shared" ca="1" si="16"/>
        <v>746</v>
      </c>
      <c r="E747" s="18" t="str">
        <f ca="1">IFERROR(INDEX(nr_ad_client_name,MATCH(ROW()-1,xl_search_adnowclientname[index],0)),"")</f>
        <v>Fujian Dali Group</v>
      </c>
      <c r="F747" s="18"/>
      <c r="G747" s="18"/>
      <c r="H747" s="18"/>
      <c r="I747" s="18"/>
      <c r="J747" s="18"/>
      <c r="K747" s="18"/>
      <c r="L747" s="18"/>
      <c r="M747" s="18"/>
      <c r="N747" s="18"/>
      <c r="O747" s="18"/>
      <c r="P747" s="18"/>
      <c r="Q747" s="18"/>
      <c r="R747" s="18"/>
      <c r="S747" s="18"/>
      <c r="T747" s="18"/>
      <c r="U747" s="18"/>
      <c r="V747" s="18"/>
      <c r="W747" s="18"/>
      <c r="X747" s="18"/>
      <c r="Y747" s="18"/>
      <c r="Z747" s="18"/>
      <c r="AA747" s="18"/>
      <c r="AB747" s="18"/>
      <c r="AC747" s="18"/>
      <c r="AD747" s="18"/>
      <c r="AE747" s="18"/>
      <c r="AF747" s="18"/>
      <c r="AG747" s="18"/>
      <c r="AH747" s="18"/>
      <c r="AI747" s="18"/>
      <c r="AJ747" s="18"/>
      <c r="AK747" s="18"/>
      <c r="AL747" s="18"/>
      <c r="AM747" s="18"/>
    </row>
    <row r="748" spans="1:39">
      <c r="A748" s="18"/>
      <c r="B748" s="18"/>
      <c r="C748" s="18"/>
      <c r="D748" s="18">
        <f t="shared" ca="1" si="16"/>
        <v>747</v>
      </c>
      <c r="E748" s="18" t="str">
        <f ca="1">IFERROR(INDEX(nr_ad_client_name,MATCH(ROW()-1,xl_search_adnowclientname[index],0)),"")</f>
        <v>Fujian Haixin</v>
      </c>
      <c r="F748" s="18"/>
      <c r="G748" s="18"/>
      <c r="H748" s="18"/>
      <c r="I748" s="18"/>
      <c r="J748" s="18"/>
      <c r="K748" s="18"/>
      <c r="L748" s="18"/>
      <c r="M748" s="18"/>
      <c r="N748" s="18"/>
      <c r="O748" s="18"/>
      <c r="P748" s="18"/>
      <c r="Q748" s="18"/>
      <c r="R748" s="18"/>
      <c r="S748" s="18"/>
      <c r="T748" s="18"/>
      <c r="U748" s="18"/>
      <c r="V748" s="18"/>
      <c r="W748" s="18"/>
      <c r="X748" s="18"/>
      <c r="Y748" s="18"/>
      <c r="Z748" s="18"/>
      <c r="AA748" s="18"/>
      <c r="AB748" s="18"/>
      <c r="AC748" s="18"/>
      <c r="AD748" s="18"/>
      <c r="AE748" s="18"/>
      <c r="AF748" s="18"/>
      <c r="AG748" s="18"/>
      <c r="AH748" s="18"/>
      <c r="AI748" s="18"/>
      <c r="AJ748" s="18"/>
      <c r="AK748" s="18"/>
      <c r="AL748" s="18"/>
      <c r="AM748" s="18"/>
    </row>
    <row r="749" spans="1:39">
      <c r="A749" s="18"/>
      <c r="B749" s="18"/>
      <c r="C749" s="18"/>
      <c r="D749" s="18">
        <f t="shared" ca="1" si="16"/>
        <v>748</v>
      </c>
      <c r="E749" s="18" t="str">
        <f ca="1">IFERROR(INDEX(nr_ad_client_name,MATCH(ROW()-1,xl_search_adnowclientname[index],0)),"")</f>
        <v>Fujian Nanping Nanfu Battery Co</v>
      </c>
      <c r="F749" s="18"/>
      <c r="G749" s="18"/>
      <c r="H749" s="18"/>
      <c r="I749" s="18"/>
      <c r="J749" s="18"/>
      <c r="K749" s="18"/>
      <c r="L749" s="18"/>
      <c r="M749" s="18"/>
      <c r="N749" s="18"/>
      <c r="O749" s="18"/>
      <c r="P749" s="18"/>
      <c r="Q749" s="18"/>
      <c r="R749" s="18"/>
      <c r="S749" s="18"/>
      <c r="T749" s="18"/>
      <c r="U749" s="18"/>
      <c r="V749" s="18"/>
      <c r="W749" s="18"/>
      <c r="X749" s="18"/>
      <c r="Y749" s="18"/>
      <c r="Z749" s="18"/>
      <c r="AA749" s="18"/>
      <c r="AB749" s="18"/>
      <c r="AC749" s="18"/>
      <c r="AD749" s="18"/>
      <c r="AE749" s="18"/>
      <c r="AF749" s="18"/>
      <c r="AG749" s="18"/>
      <c r="AH749" s="18"/>
      <c r="AI749" s="18"/>
      <c r="AJ749" s="18"/>
      <c r="AK749" s="18"/>
      <c r="AL749" s="18"/>
      <c r="AM749" s="18"/>
    </row>
    <row r="750" spans="1:39">
      <c r="A750" s="18"/>
      <c r="B750" s="18"/>
      <c r="C750" s="18"/>
      <c r="D750" s="18">
        <f t="shared" ca="1" si="16"/>
        <v>749</v>
      </c>
      <c r="E750" s="18" t="str">
        <f ca="1">IFERROR(INDEX(nr_ad_client_name,MATCH(ROW()-1,xl_search_adnowclientname[index],0)),"")</f>
        <v>Furniture Brands Int</v>
      </c>
      <c r="F750" s="18"/>
      <c r="G750" s="18"/>
      <c r="H750" s="18"/>
      <c r="I750" s="18"/>
      <c r="J750" s="18"/>
      <c r="K750" s="18"/>
      <c r="L750" s="18"/>
      <c r="M750" s="18"/>
      <c r="N750" s="18"/>
      <c r="O750" s="18"/>
      <c r="P750" s="18"/>
      <c r="Q750" s="18"/>
      <c r="R750" s="18"/>
      <c r="S750" s="18"/>
      <c r="T750" s="18"/>
      <c r="U750" s="18"/>
      <c r="V750" s="18"/>
      <c r="W750" s="18"/>
      <c r="X750" s="18"/>
      <c r="Y750" s="18"/>
      <c r="Z750" s="18"/>
      <c r="AA750" s="18"/>
      <c r="AB750" s="18"/>
      <c r="AC750" s="18"/>
      <c r="AD750" s="18"/>
      <c r="AE750" s="18"/>
      <c r="AF750" s="18"/>
      <c r="AG750" s="18"/>
      <c r="AH750" s="18"/>
      <c r="AI750" s="18"/>
      <c r="AJ750" s="18"/>
      <c r="AK750" s="18"/>
      <c r="AL750" s="18"/>
      <c r="AM750" s="18"/>
    </row>
    <row r="751" spans="1:39">
      <c r="A751" s="18"/>
      <c r="B751" s="18"/>
      <c r="C751" s="18"/>
      <c r="D751" s="18">
        <f t="shared" ca="1" si="16"/>
        <v>750</v>
      </c>
      <c r="E751" s="18" t="str">
        <f ca="1">IFERROR(INDEX(nr_ad_client_name,MATCH(ROW()-1,xl_search_adnowclientname[index],0)),"")</f>
        <v>Furniture.com</v>
      </c>
      <c r="F751" s="18"/>
      <c r="G751" s="18"/>
      <c r="H751" s="18"/>
      <c r="I751" s="18"/>
      <c r="J751" s="18"/>
      <c r="K751" s="18"/>
      <c r="L751" s="18"/>
      <c r="M751" s="18"/>
      <c r="N751" s="18"/>
      <c r="O751" s="18"/>
      <c r="P751" s="18"/>
      <c r="Q751" s="18"/>
      <c r="R751" s="18"/>
      <c r="S751" s="18"/>
      <c r="T751" s="18"/>
      <c r="U751" s="18"/>
      <c r="V751" s="18"/>
      <c r="W751" s="18"/>
      <c r="X751" s="18"/>
      <c r="Y751" s="18"/>
      <c r="Z751" s="18"/>
      <c r="AA751" s="18"/>
      <c r="AB751" s="18"/>
      <c r="AC751" s="18"/>
      <c r="AD751" s="18"/>
      <c r="AE751" s="18"/>
      <c r="AF751" s="18"/>
      <c r="AG751" s="18"/>
      <c r="AH751" s="18"/>
      <c r="AI751" s="18"/>
      <c r="AJ751" s="18"/>
      <c r="AK751" s="18"/>
      <c r="AL751" s="18"/>
      <c r="AM751" s="18"/>
    </row>
    <row r="752" spans="1:39">
      <c r="A752" s="18"/>
      <c r="B752" s="18"/>
      <c r="C752" s="18"/>
      <c r="D752" s="18">
        <f t="shared" ca="1" si="16"/>
        <v>751</v>
      </c>
      <c r="E752" s="18" t="str">
        <f ca="1">IFERROR(INDEX(nr_ad_client_name,MATCH(ROW()-1,xl_search_adnowclientname[index],0)),"")</f>
        <v>Galbani</v>
      </c>
      <c r="F752" s="18"/>
      <c r="G752" s="18"/>
      <c r="H752" s="18"/>
      <c r="I752" s="18"/>
      <c r="J752" s="18"/>
      <c r="K752" s="18"/>
      <c r="L752" s="18"/>
      <c r="M752" s="18"/>
      <c r="N752" s="18"/>
      <c r="O752" s="18"/>
      <c r="P752" s="18"/>
      <c r="Q752" s="18"/>
      <c r="R752" s="18"/>
      <c r="S752" s="18"/>
      <c r="T752" s="18"/>
      <c r="U752" s="18"/>
      <c r="V752" s="18"/>
      <c r="W752" s="18"/>
      <c r="X752" s="18"/>
      <c r="Y752" s="18"/>
      <c r="Z752" s="18"/>
      <c r="AA752" s="18"/>
      <c r="AB752" s="18"/>
      <c r="AC752" s="18"/>
      <c r="AD752" s="18"/>
      <c r="AE752" s="18"/>
      <c r="AF752" s="18"/>
      <c r="AG752" s="18"/>
      <c r="AH752" s="18"/>
      <c r="AI752" s="18"/>
      <c r="AJ752" s="18"/>
      <c r="AK752" s="18"/>
      <c r="AL752" s="18"/>
      <c r="AM752" s="18"/>
    </row>
    <row r="753" spans="1:39">
      <c r="A753" s="18"/>
      <c r="B753" s="18"/>
      <c r="C753" s="18"/>
      <c r="D753" s="18">
        <f t="shared" ca="1" si="16"/>
        <v>752</v>
      </c>
      <c r="E753" s="18" t="str">
        <f ca="1">IFERROR(INDEX(nr_ad_client_name,MATCH(ROW()-1,xl_search_adnowclientname[index],0)),"")</f>
        <v>Galderma</v>
      </c>
      <c r="F753" s="18"/>
      <c r="G753" s="18"/>
      <c r="H753" s="18"/>
      <c r="I753" s="18"/>
      <c r="J753" s="18"/>
      <c r="K753" s="18"/>
      <c r="L753" s="18"/>
      <c r="M753" s="18"/>
      <c r="N753" s="18"/>
      <c r="O753" s="18"/>
      <c r="P753" s="18"/>
      <c r="Q753" s="18"/>
      <c r="R753" s="18"/>
      <c r="S753" s="18"/>
      <c r="T753" s="18"/>
      <c r="U753" s="18"/>
      <c r="V753" s="18"/>
      <c r="W753" s="18"/>
      <c r="X753" s="18"/>
      <c r="Y753" s="18"/>
      <c r="Z753" s="18"/>
      <c r="AA753" s="18"/>
      <c r="AB753" s="18"/>
      <c r="AC753" s="18"/>
      <c r="AD753" s="18"/>
      <c r="AE753" s="18"/>
      <c r="AF753" s="18"/>
      <c r="AG753" s="18"/>
      <c r="AH753" s="18"/>
      <c r="AI753" s="18"/>
      <c r="AJ753" s="18"/>
      <c r="AK753" s="18"/>
      <c r="AL753" s="18"/>
      <c r="AM753" s="18"/>
    </row>
    <row r="754" spans="1:39">
      <c r="A754" s="18"/>
      <c r="B754" s="18"/>
      <c r="C754" s="18"/>
      <c r="D754" s="18">
        <f t="shared" ca="1" si="16"/>
        <v>753</v>
      </c>
      <c r="E754" s="18" t="str">
        <f ca="1">IFERROR(INDEX(nr_ad_client_name,MATCH(ROW()-1,xl_search_adnowclientname[index],0)),"")</f>
        <v>Gamesa</v>
      </c>
      <c r="F754" s="18"/>
      <c r="G754" s="18"/>
      <c r="H754" s="18"/>
      <c r="I754" s="18"/>
      <c r="J754" s="18"/>
      <c r="K754" s="18"/>
      <c r="L754" s="18"/>
      <c r="M754" s="18"/>
      <c r="N754" s="18"/>
      <c r="O754" s="18"/>
      <c r="P754" s="18"/>
      <c r="Q754" s="18"/>
      <c r="R754" s="18"/>
      <c r="S754" s="18"/>
      <c r="T754" s="18"/>
      <c r="U754" s="18"/>
      <c r="V754" s="18"/>
      <c r="W754" s="18"/>
      <c r="X754" s="18"/>
      <c r="Y754" s="18"/>
      <c r="Z754" s="18"/>
      <c r="AA754" s="18"/>
      <c r="AB754" s="18"/>
      <c r="AC754" s="18"/>
      <c r="AD754" s="18"/>
      <c r="AE754" s="18"/>
      <c r="AF754" s="18"/>
      <c r="AG754" s="18"/>
      <c r="AH754" s="18"/>
      <c r="AI754" s="18"/>
      <c r="AJ754" s="18"/>
      <c r="AK754" s="18"/>
      <c r="AL754" s="18"/>
      <c r="AM754" s="18"/>
    </row>
    <row r="755" spans="1:39">
      <c r="A755" s="18"/>
      <c r="B755" s="18"/>
      <c r="C755" s="18"/>
      <c r="D755" s="18">
        <f t="shared" ca="1" si="16"/>
        <v>754</v>
      </c>
      <c r="E755" s="18" t="str">
        <f ca="1">IFERROR(INDEX(nr_ad_client_name,MATCH(ROW()-1,xl_search_adnowclientname[index],0)),"")</f>
        <v>Gamma</v>
      </c>
      <c r="F755" s="18"/>
      <c r="G755" s="18"/>
      <c r="H755" s="18"/>
      <c r="I755" s="18"/>
      <c r="J755" s="18"/>
      <c r="K755" s="18"/>
      <c r="L755" s="18"/>
      <c r="M755" s="18"/>
      <c r="N755" s="18"/>
      <c r="O755" s="18"/>
      <c r="P755" s="18"/>
      <c r="Q755" s="18"/>
      <c r="R755" s="18"/>
      <c r="S755" s="18"/>
      <c r="T755" s="18"/>
      <c r="U755" s="18"/>
      <c r="V755" s="18"/>
      <c r="W755" s="18"/>
      <c r="X755" s="18"/>
      <c r="Y755" s="18"/>
      <c r="Z755" s="18"/>
      <c r="AA755" s="18"/>
      <c r="AB755" s="18"/>
      <c r="AC755" s="18"/>
      <c r="AD755" s="18"/>
      <c r="AE755" s="18"/>
      <c r="AF755" s="18"/>
      <c r="AG755" s="18"/>
      <c r="AH755" s="18"/>
      <c r="AI755" s="18"/>
      <c r="AJ755" s="18"/>
      <c r="AK755" s="18"/>
      <c r="AL755" s="18"/>
      <c r="AM755" s="18"/>
    </row>
    <row r="756" spans="1:39">
      <c r="A756" s="18"/>
      <c r="B756" s="18"/>
      <c r="C756" s="18"/>
      <c r="D756" s="18">
        <f t="shared" ca="1" si="16"/>
        <v>755</v>
      </c>
      <c r="E756" s="18" t="str">
        <f ca="1">IFERROR(INDEX(nr_ad_client_name,MATCH(ROW()-1,xl_search_adnowclientname[index],0)),"")</f>
        <v>Gap</v>
      </c>
      <c r="F756" s="18"/>
      <c r="G756" s="18"/>
      <c r="H756" s="18"/>
      <c r="I756" s="18"/>
      <c r="J756" s="18"/>
      <c r="K756" s="18"/>
      <c r="L756" s="18"/>
      <c r="M756" s="18"/>
      <c r="N756" s="18"/>
      <c r="O756" s="18"/>
      <c r="P756" s="18"/>
      <c r="Q756" s="18"/>
      <c r="R756" s="18"/>
      <c r="S756" s="18"/>
      <c r="T756" s="18"/>
      <c r="U756" s="18"/>
      <c r="V756" s="18"/>
      <c r="W756" s="18"/>
      <c r="X756" s="18"/>
      <c r="Y756" s="18"/>
      <c r="Z756" s="18"/>
      <c r="AA756" s="18"/>
      <c r="AB756" s="18"/>
      <c r="AC756" s="18"/>
      <c r="AD756" s="18"/>
      <c r="AE756" s="18"/>
      <c r="AF756" s="18"/>
      <c r="AG756" s="18"/>
      <c r="AH756" s="18"/>
      <c r="AI756" s="18"/>
      <c r="AJ756" s="18"/>
      <c r="AK756" s="18"/>
      <c r="AL756" s="18"/>
      <c r="AM756" s="18"/>
    </row>
    <row r="757" spans="1:39">
      <c r="A757" s="18"/>
      <c r="B757" s="18"/>
      <c r="C757" s="18"/>
      <c r="D757" s="18">
        <f t="shared" ca="1" si="16"/>
        <v>756</v>
      </c>
      <c r="E757" s="18" t="str">
        <f ca="1">IFERROR(INDEX(nr_ad_client_name,MATCH(ROW()-1,xl_search_adnowclientname[index],0)),"")</f>
        <v>Garanti</v>
      </c>
      <c r="F757" s="18"/>
      <c r="G757" s="18"/>
      <c r="H757" s="18"/>
      <c r="I757" s="18"/>
      <c r="J757" s="18"/>
      <c r="K757" s="18"/>
      <c r="L757" s="18"/>
      <c r="M757" s="18"/>
      <c r="N757" s="18"/>
      <c r="O757" s="18"/>
      <c r="P757" s="18"/>
      <c r="Q757" s="18"/>
      <c r="R757" s="18"/>
      <c r="S757" s="18"/>
      <c r="T757" s="18"/>
      <c r="U757" s="18"/>
      <c r="V757" s="18"/>
      <c r="W757" s="18"/>
      <c r="X757" s="18"/>
      <c r="Y757" s="18"/>
      <c r="Z757" s="18"/>
      <c r="AA757" s="18"/>
      <c r="AB757" s="18"/>
      <c r="AC757" s="18"/>
      <c r="AD757" s="18"/>
      <c r="AE757" s="18"/>
      <c r="AF757" s="18"/>
      <c r="AG757" s="18"/>
      <c r="AH757" s="18"/>
      <c r="AI757" s="18"/>
      <c r="AJ757" s="18"/>
      <c r="AK757" s="18"/>
      <c r="AL757" s="18"/>
      <c r="AM757" s="18"/>
    </row>
    <row r="758" spans="1:39">
      <c r="A758" s="18"/>
      <c r="B758" s="18"/>
      <c r="C758" s="18"/>
      <c r="D758" s="18">
        <f t="shared" ca="1" si="16"/>
        <v>757</v>
      </c>
      <c r="E758" s="18" t="str">
        <f ca="1">IFERROR(INDEX(nr_ad_client_name,MATCH(ROW()-1,xl_search_adnowclientname[index],0)),"")</f>
        <v>Gas Natural Fenosa</v>
      </c>
      <c r="F758" s="18"/>
      <c r="G758" s="18"/>
      <c r="H758" s="18"/>
      <c r="I758" s="18"/>
      <c r="J758" s="18"/>
      <c r="K758" s="18"/>
      <c r="L758" s="18"/>
      <c r="M758" s="18"/>
      <c r="N758" s="18"/>
      <c r="O758" s="18"/>
      <c r="P758" s="18"/>
      <c r="Q758" s="18"/>
      <c r="R758" s="18"/>
      <c r="S758" s="18"/>
      <c r="T758" s="18"/>
      <c r="U758" s="18"/>
      <c r="V758" s="18"/>
      <c r="W758" s="18"/>
      <c r="X758" s="18"/>
      <c r="Y758" s="18"/>
      <c r="Z758" s="18"/>
      <c r="AA758" s="18"/>
      <c r="AB758" s="18"/>
      <c r="AC758" s="18"/>
      <c r="AD758" s="18"/>
      <c r="AE758" s="18"/>
      <c r="AF758" s="18"/>
      <c r="AG758" s="18"/>
      <c r="AH758" s="18"/>
      <c r="AI758" s="18"/>
      <c r="AJ758" s="18"/>
      <c r="AK758" s="18"/>
      <c r="AL758" s="18"/>
      <c r="AM758" s="18"/>
    </row>
    <row r="759" spans="1:39">
      <c r="A759" s="18"/>
      <c r="B759" s="18"/>
      <c r="C759" s="18"/>
      <c r="D759" s="18">
        <f t="shared" ca="1" si="16"/>
        <v>758</v>
      </c>
      <c r="E759" s="18" t="str">
        <f ca="1">IFERROR(INDEX(nr_ad_client_name,MATCH(ROW()-1,xl_search_adnowclientname[index],0)),"")</f>
        <v>Gateway</v>
      </c>
      <c r="F759" s="18"/>
      <c r="G759" s="18"/>
      <c r="H759" s="18"/>
      <c r="I759" s="18"/>
      <c r="J759" s="18"/>
      <c r="K759" s="18"/>
      <c r="L759" s="18"/>
      <c r="M759" s="18"/>
      <c r="N759" s="18"/>
      <c r="O759" s="18"/>
      <c r="P759" s="18"/>
      <c r="Q759" s="18"/>
      <c r="R759" s="18"/>
      <c r="S759" s="18"/>
      <c r="T759" s="18"/>
      <c r="U759" s="18"/>
      <c r="V759" s="18"/>
      <c r="W759" s="18"/>
      <c r="X759" s="18"/>
      <c r="Y759" s="18"/>
      <c r="Z759" s="18"/>
      <c r="AA759" s="18"/>
      <c r="AB759" s="18"/>
      <c r="AC759" s="18"/>
      <c r="AD759" s="18"/>
      <c r="AE759" s="18"/>
      <c r="AF759" s="18"/>
      <c r="AG759" s="18"/>
      <c r="AH759" s="18"/>
      <c r="AI759" s="18"/>
      <c r="AJ759" s="18"/>
      <c r="AK759" s="18"/>
      <c r="AL759" s="18"/>
      <c r="AM759" s="18"/>
    </row>
    <row r="760" spans="1:39">
      <c r="A760" s="18"/>
      <c r="B760" s="18"/>
      <c r="C760" s="18"/>
      <c r="D760" s="18">
        <f t="shared" ca="1" si="16"/>
        <v>759</v>
      </c>
      <c r="E760" s="18" t="str">
        <f ca="1">IFERROR(INDEX(nr_ad_client_name,MATCH(ROW()-1,xl_search_adnowclientname[index],0)),"")</f>
        <v>Gaymers</v>
      </c>
      <c r="F760" s="18"/>
      <c r="G760" s="18"/>
      <c r="H760" s="18"/>
      <c r="I760" s="18"/>
      <c r="J760" s="18"/>
      <c r="K760" s="18"/>
      <c r="L760" s="18"/>
      <c r="M760" s="18"/>
      <c r="N760" s="18"/>
      <c r="O760" s="18"/>
      <c r="P760" s="18"/>
      <c r="Q760" s="18"/>
      <c r="R760" s="18"/>
      <c r="S760" s="18"/>
      <c r="T760" s="18"/>
      <c r="U760" s="18"/>
      <c r="V760" s="18"/>
      <c r="W760" s="18"/>
      <c r="X760" s="18"/>
      <c r="Y760" s="18"/>
      <c r="Z760" s="18"/>
      <c r="AA760" s="18"/>
      <c r="AB760" s="18"/>
      <c r="AC760" s="18"/>
      <c r="AD760" s="18"/>
      <c r="AE760" s="18"/>
      <c r="AF760" s="18"/>
      <c r="AG760" s="18"/>
      <c r="AH760" s="18"/>
      <c r="AI760" s="18"/>
      <c r="AJ760" s="18"/>
      <c r="AK760" s="18"/>
      <c r="AL760" s="18"/>
      <c r="AM760" s="18"/>
    </row>
    <row r="761" spans="1:39">
      <c r="A761" s="18"/>
      <c r="B761" s="18"/>
      <c r="C761" s="18"/>
      <c r="D761" s="18">
        <f t="shared" ca="1" si="16"/>
        <v>760</v>
      </c>
      <c r="E761" s="18" t="str">
        <f ca="1">IFERROR(INDEX(nr_ad_client_name,MATCH(ROW()-1,xl_search_adnowclientname[index],0)),"")</f>
        <v>GEB</v>
      </c>
      <c r="F761" s="18"/>
      <c r="G761" s="18"/>
      <c r="H761" s="18"/>
      <c r="I761" s="18"/>
      <c r="J761" s="18"/>
      <c r="K761" s="18"/>
      <c r="L761" s="18"/>
      <c r="M761" s="18"/>
      <c r="N761" s="18"/>
      <c r="O761" s="18"/>
      <c r="P761" s="18"/>
      <c r="Q761" s="18"/>
      <c r="R761" s="18"/>
      <c r="S761" s="18"/>
      <c r="T761" s="18"/>
      <c r="U761" s="18"/>
      <c r="V761" s="18"/>
      <c r="W761" s="18"/>
      <c r="X761" s="18"/>
      <c r="Y761" s="18"/>
      <c r="Z761" s="18"/>
      <c r="AA761" s="18"/>
      <c r="AB761" s="18"/>
      <c r="AC761" s="18"/>
      <c r="AD761" s="18"/>
      <c r="AE761" s="18"/>
      <c r="AF761" s="18"/>
      <c r="AG761" s="18"/>
      <c r="AH761" s="18"/>
      <c r="AI761" s="18"/>
      <c r="AJ761" s="18"/>
      <c r="AK761" s="18"/>
      <c r="AL761" s="18"/>
      <c r="AM761" s="18"/>
    </row>
    <row r="762" spans="1:39">
      <c r="A762" s="18"/>
      <c r="B762" s="18"/>
      <c r="C762" s="18"/>
      <c r="D762" s="18">
        <f t="shared" ca="1" si="16"/>
        <v>761</v>
      </c>
      <c r="E762" s="18" t="str">
        <f ca="1">IFERROR(INDEX(nr_ad_client_name,MATCH(ROW()-1,xl_search_adnowclientname[index],0)),"")</f>
        <v>GE Capital Bank</v>
      </c>
      <c r="F762" s="18"/>
      <c r="G762" s="18"/>
      <c r="H762" s="18"/>
      <c r="I762" s="18"/>
      <c r="J762" s="18"/>
      <c r="K762" s="18"/>
      <c r="L762" s="18"/>
      <c r="M762" s="18"/>
      <c r="N762" s="18"/>
      <c r="O762" s="18"/>
      <c r="P762" s="18"/>
      <c r="Q762" s="18"/>
      <c r="R762" s="18"/>
      <c r="S762" s="18"/>
      <c r="T762" s="18"/>
      <c r="U762" s="18"/>
      <c r="V762" s="18"/>
      <c r="W762" s="18"/>
      <c r="X762" s="18"/>
      <c r="Y762" s="18"/>
      <c r="Z762" s="18"/>
      <c r="AA762" s="18"/>
      <c r="AB762" s="18"/>
      <c r="AC762" s="18"/>
      <c r="AD762" s="18"/>
      <c r="AE762" s="18"/>
      <c r="AF762" s="18"/>
      <c r="AG762" s="18"/>
      <c r="AH762" s="18"/>
      <c r="AI762" s="18"/>
      <c r="AJ762" s="18"/>
      <c r="AK762" s="18"/>
      <c r="AL762" s="18"/>
      <c r="AM762" s="18"/>
    </row>
    <row r="763" spans="1:39">
      <c r="A763" s="18"/>
      <c r="B763" s="18"/>
      <c r="C763" s="18"/>
      <c r="D763" s="18">
        <f t="shared" ca="1" si="16"/>
        <v>762</v>
      </c>
      <c r="E763" s="18" t="str">
        <f ca="1">IFERROR(INDEX(nr_ad_client_name,MATCH(ROW()-1,xl_search_adnowclientname[index],0)),"")</f>
        <v>Gedeon Richter</v>
      </c>
      <c r="F763" s="18"/>
      <c r="G763" s="18"/>
      <c r="H763" s="18"/>
      <c r="I763" s="18"/>
      <c r="J763" s="18"/>
      <c r="K763" s="18"/>
      <c r="L763" s="18"/>
      <c r="M763" s="18"/>
      <c r="N763" s="18"/>
      <c r="O763" s="18"/>
      <c r="P763" s="18"/>
      <c r="Q763" s="18"/>
      <c r="R763" s="18"/>
      <c r="S763" s="18"/>
      <c r="T763" s="18"/>
      <c r="U763" s="18"/>
      <c r="V763" s="18"/>
      <c r="W763" s="18"/>
      <c r="X763" s="18"/>
      <c r="Y763" s="18"/>
      <c r="Z763" s="18"/>
      <c r="AA763" s="18"/>
      <c r="AB763" s="18"/>
      <c r="AC763" s="18"/>
      <c r="AD763" s="18"/>
      <c r="AE763" s="18"/>
      <c r="AF763" s="18"/>
      <c r="AG763" s="18"/>
      <c r="AH763" s="18"/>
      <c r="AI763" s="18"/>
      <c r="AJ763" s="18"/>
      <c r="AK763" s="18"/>
      <c r="AL763" s="18"/>
      <c r="AM763" s="18"/>
    </row>
    <row r="764" spans="1:39">
      <c r="A764" s="18"/>
      <c r="B764" s="18"/>
      <c r="C764" s="18"/>
      <c r="D764" s="18">
        <f t="shared" ca="1" si="16"/>
        <v>763</v>
      </c>
      <c r="E764" s="18" t="str">
        <f ca="1">IFERROR(INDEX(nr_ad_client_name,MATCH(ROW()-1,xl_search_adnowclientname[index],0)),"")</f>
        <v>General De Confiteria</v>
      </c>
      <c r="F764" s="18"/>
      <c r="G764" s="18"/>
      <c r="H764" s="18"/>
      <c r="I764" s="18"/>
      <c r="J764" s="18"/>
      <c r="K764" s="18"/>
      <c r="L764" s="18"/>
      <c r="M764" s="18"/>
      <c r="N764" s="18"/>
      <c r="O764" s="18"/>
      <c r="P764" s="18"/>
      <c r="Q764" s="18"/>
      <c r="R764" s="18"/>
      <c r="S764" s="18"/>
      <c r="T764" s="18"/>
      <c r="U764" s="18"/>
      <c r="V764" s="18"/>
      <c r="W764" s="18"/>
      <c r="X764" s="18"/>
      <c r="Y764" s="18"/>
      <c r="Z764" s="18"/>
      <c r="AA764" s="18"/>
      <c r="AB764" s="18"/>
      <c r="AC764" s="18"/>
      <c r="AD764" s="18"/>
      <c r="AE764" s="18"/>
      <c r="AF764" s="18"/>
      <c r="AG764" s="18"/>
      <c r="AH764" s="18"/>
      <c r="AI764" s="18"/>
      <c r="AJ764" s="18"/>
      <c r="AK764" s="18"/>
      <c r="AL764" s="18"/>
      <c r="AM764" s="18"/>
    </row>
    <row r="765" spans="1:39">
      <c r="A765" s="18"/>
      <c r="B765" s="18"/>
      <c r="C765" s="18"/>
      <c r="D765" s="18">
        <f t="shared" ca="1" si="16"/>
        <v>764</v>
      </c>
      <c r="E765" s="18" t="str">
        <f ca="1">IFERROR(INDEX(nr_ad_client_name,MATCH(ROW()-1,xl_search_adnowclientname[index],0)),"")</f>
        <v>General Mills</v>
      </c>
      <c r="F765" s="18"/>
      <c r="G765" s="18"/>
      <c r="H765" s="18"/>
      <c r="I765" s="18"/>
      <c r="J765" s="18"/>
      <c r="K765" s="18"/>
      <c r="L765" s="18"/>
      <c r="M765" s="18"/>
      <c r="N765" s="18"/>
      <c r="O765" s="18"/>
      <c r="P765" s="18"/>
      <c r="Q765" s="18"/>
      <c r="R765" s="18"/>
      <c r="S765" s="18"/>
      <c r="T765" s="18"/>
      <c r="U765" s="18"/>
      <c r="V765" s="18"/>
      <c r="W765" s="18"/>
      <c r="X765" s="18"/>
      <c r="Y765" s="18"/>
      <c r="Z765" s="18"/>
      <c r="AA765" s="18"/>
      <c r="AB765" s="18"/>
      <c r="AC765" s="18"/>
      <c r="AD765" s="18"/>
      <c r="AE765" s="18"/>
      <c r="AF765" s="18"/>
      <c r="AG765" s="18"/>
      <c r="AH765" s="18"/>
      <c r="AI765" s="18"/>
      <c r="AJ765" s="18"/>
      <c r="AK765" s="18"/>
      <c r="AL765" s="18"/>
      <c r="AM765" s="18"/>
    </row>
    <row r="766" spans="1:39">
      <c r="A766" s="18"/>
      <c r="B766" s="18"/>
      <c r="C766" s="18"/>
      <c r="D766" s="18">
        <f t="shared" ca="1" si="16"/>
        <v>765</v>
      </c>
      <c r="E766" s="18" t="str">
        <f ca="1">IFERROR(INDEX(nr_ad_client_name,MATCH(ROW()-1,xl_search_adnowclientname[index],0)),"")</f>
        <v>General Mills &amp; Nestle Group</v>
      </c>
      <c r="F766" s="18"/>
      <c r="G766" s="18"/>
      <c r="H766" s="18"/>
      <c r="I766" s="18"/>
      <c r="J766" s="18"/>
      <c r="K766" s="18"/>
      <c r="L766" s="18"/>
      <c r="M766" s="18"/>
      <c r="N766" s="18"/>
      <c r="O766" s="18"/>
      <c r="P766" s="18"/>
      <c r="Q766" s="18"/>
      <c r="R766" s="18"/>
      <c r="S766" s="18"/>
      <c r="T766" s="18"/>
      <c r="U766" s="18"/>
      <c r="V766" s="18"/>
      <c r="W766" s="18"/>
      <c r="X766" s="18"/>
      <c r="Y766" s="18"/>
      <c r="Z766" s="18"/>
      <c r="AA766" s="18"/>
      <c r="AB766" s="18"/>
      <c r="AC766" s="18"/>
      <c r="AD766" s="18"/>
      <c r="AE766" s="18"/>
      <c r="AF766" s="18"/>
      <c r="AG766" s="18"/>
      <c r="AH766" s="18"/>
      <c r="AI766" s="18"/>
      <c r="AJ766" s="18"/>
      <c r="AK766" s="18"/>
      <c r="AL766" s="18"/>
      <c r="AM766" s="18"/>
    </row>
    <row r="767" spans="1:39">
      <c r="A767" s="18"/>
      <c r="B767" s="18"/>
      <c r="C767" s="18"/>
      <c r="D767" s="18">
        <f t="shared" ca="1" si="16"/>
        <v>766</v>
      </c>
      <c r="E767" s="18" t="str">
        <f ca="1">IFERROR(INDEX(nr_ad_client_name,MATCH(ROW()-1,xl_search_adnowclientname[index],0)),"")</f>
        <v>General Motors</v>
      </c>
      <c r="F767" s="18"/>
      <c r="G767" s="18"/>
      <c r="H767" s="18"/>
      <c r="I767" s="18"/>
      <c r="J767" s="18"/>
      <c r="K767" s="18"/>
      <c r="L767" s="18"/>
      <c r="M767" s="18"/>
      <c r="N767" s="18"/>
      <c r="O767" s="18"/>
      <c r="P767" s="18"/>
      <c r="Q767" s="18"/>
      <c r="R767" s="18"/>
      <c r="S767" s="18"/>
      <c r="T767" s="18"/>
      <c r="U767" s="18"/>
      <c r="V767" s="18"/>
      <c r="W767" s="18"/>
      <c r="X767" s="18"/>
      <c r="Y767" s="18"/>
      <c r="Z767" s="18"/>
      <c r="AA767" s="18"/>
      <c r="AB767" s="18"/>
      <c r="AC767" s="18"/>
      <c r="AD767" s="18"/>
      <c r="AE767" s="18"/>
      <c r="AF767" s="18"/>
      <c r="AG767" s="18"/>
      <c r="AH767" s="18"/>
      <c r="AI767" s="18"/>
      <c r="AJ767" s="18"/>
      <c r="AK767" s="18"/>
      <c r="AL767" s="18"/>
      <c r="AM767" s="18"/>
    </row>
    <row r="768" spans="1:39">
      <c r="A768" s="18"/>
      <c r="B768" s="18"/>
      <c r="C768" s="18"/>
      <c r="D768" s="18">
        <f t="shared" ca="1" si="16"/>
        <v>767</v>
      </c>
      <c r="E768" s="18" t="str">
        <f ca="1">IFERROR(INDEX(nr_ad_client_name,MATCH(ROW()-1,xl_search_adnowclientname[index],0)),"")</f>
        <v>Genertel</v>
      </c>
      <c r="F768" s="18"/>
      <c r="G768" s="18"/>
      <c r="H768" s="18"/>
      <c r="I768" s="18"/>
      <c r="J768" s="18"/>
      <c r="K768" s="18"/>
      <c r="L768" s="18"/>
      <c r="M768" s="18"/>
      <c r="N768" s="18"/>
      <c r="O768" s="18"/>
      <c r="P768" s="18"/>
      <c r="Q768" s="18"/>
      <c r="R768" s="18"/>
      <c r="S768" s="18"/>
      <c r="T768" s="18"/>
      <c r="U768" s="18"/>
      <c r="V768" s="18"/>
      <c r="W768" s="18"/>
      <c r="X768" s="18"/>
      <c r="Y768" s="18"/>
      <c r="Z768" s="18"/>
      <c r="AA768" s="18"/>
      <c r="AB768" s="18"/>
      <c r="AC768" s="18"/>
      <c r="AD768" s="18"/>
      <c r="AE768" s="18"/>
      <c r="AF768" s="18"/>
      <c r="AG768" s="18"/>
      <c r="AH768" s="18"/>
      <c r="AI768" s="18"/>
      <c r="AJ768" s="18"/>
      <c r="AK768" s="18"/>
      <c r="AL768" s="18"/>
      <c r="AM768" s="18"/>
    </row>
    <row r="769" spans="1:39">
      <c r="A769" s="18"/>
      <c r="B769" s="18"/>
      <c r="C769" s="18"/>
      <c r="D769" s="18">
        <f t="shared" ca="1" si="16"/>
        <v>768</v>
      </c>
      <c r="E769" s="18" t="str">
        <f ca="1">IFERROR(INDEX(nr_ad_client_name,MATCH(ROW()-1,xl_search_adnowclientname[index],0)),"")</f>
        <v>Genesis</v>
      </c>
      <c r="F769" s="18"/>
      <c r="G769" s="18"/>
      <c r="H769" s="18"/>
      <c r="I769" s="18"/>
      <c r="J769" s="18"/>
      <c r="K769" s="18"/>
      <c r="L769" s="18"/>
      <c r="M769" s="18"/>
      <c r="N769" s="18"/>
      <c r="O769" s="18"/>
      <c r="P769" s="18"/>
      <c r="Q769" s="18"/>
      <c r="R769" s="18"/>
      <c r="S769" s="18"/>
      <c r="T769" s="18"/>
      <c r="U769" s="18"/>
      <c r="V769" s="18"/>
      <c r="W769" s="18"/>
      <c r="X769" s="18"/>
      <c r="Y769" s="18"/>
      <c r="Z769" s="18"/>
      <c r="AA769" s="18"/>
      <c r="AB769" s="18"/>
      <c r="AC769" s="18"/>
      <c r="AD769" s="18"/>
      <c r="AE769" s="18"/>
      <c r="AF769" s="18"/>
      <c r="AG769" s="18"/>
      <c r="AH769" s="18"/>
      <c r="AI769" s="18"/>
      <c r="AJ769" s="18"/>
      <c r="AK769" s="18"/>
      <c r="AL769" s="18"/>
      <c r="AM769" s="18"/>
    </row>
    <row r="770" spans="1:39">
      <c r="A770" s="18"/>
      <c r="B770" s="18"/>
      <c r="C770" s="18"/>
      <c r="D770" s="18">
        <f t="shared" ref="D770:D833" ca="1" si="17">IF(ISNUMBER(SEARCH(ps_search_adnowclientname,INDEX(nr_ad_client_name,ROW()-1))),MAX(INDIRECT(ADDRESS(1,COLUMN())&amp;":"&amp;ADDRESS(ROW()-1,COLUMN())))+1,"")</f>
        <v>769</v>
      </c>
      <c r="E770" s="18" t="str">
        <f ca="1">IFERROR(INDEX(nr_ad_client_name,MATCH(ROW()-1,xl_search_adnowclientname[index],0)),"")</f>
        <v>Geniki Trofimon</v>
      </c>
      <c r="F770" s="18"/>
      <c r="G770" s="18"/>
      <c r="H770" s="18"/>
      <c r="I770" s="18"/>
      <c r="J770" s="18"/>
      <c r="K770" s="18"/>
      <c r="L770" s="18"/>
      <c r="M770" s="18"/>
      <c r="N770" s="18"/>
      <c r="O770" s="18"/>
      <c r="P770" s="18"/>
      <c r="Q770" s="18"/>
      <c r="R770" s="18"/>
      <c r="S770" s="18"/>
      <c r="T770" s="18"/>
      <c r="U770" s="18"/>
      <c r="V770" s="18"/>
      <c r="W770" s="18"/>
      <c r="X770" s="18"/>
      <c r="Y770" s="18"/>
      <c r="Z770" s="18"/>
      <c r="AA770" s="18"/>
      <c r="AB770" s="18"/>
      <c r="AC770" s="18"/>
      <c r="AD770" s="18"/>
      <c r="AE770" s="18"/>
      <c r="AF770" s="18"/>
      <c r="AG770" s="18"/>
      <c r="AH770" s="18"/>
      <c r="AI770" s="18"/>
      <c r="AJ770" s="18"/>
      <c r="AK770" s="18"/>
      <c r="AL770" s="18"/>
      <c r="AM770" s="18"/>
    </row>
    <row r="771" spans="1:39">
      <c r="A771" s="18"/>
      <c r="B771" s="18"/>
      <c r="C771" s="18"/>
      <c r="D771" s="18">
        <f t="shared" ca="1" si="17"/>
        <v>770</v>
      </c>
      <c r="E771" s="18" t="str">
        <f ca="1">IFERROR(INDEX(nr_ad_client_name,MATCH(ROW()-1,xl_search_adnowclientname[index],0)),"")</f>
        <v>Genomma Lab</v>
      </c>
      <c r="F771" s="18"/>
      <c r="G771" s="18"/>
      <c r="H771" s="18"/>
      <c r="I771" s="18"/>
      <c r="J771" s="18"/>
      <c r="K771" s="18"/>
      <c r="L771" s="18"/>
      <c r="M771" s="18"/>
      <c r="N771" s="18"/>
      <c r="O771" s="18"/>
      <c r="P771" s="18"/>
      <c r="Q771" s="18"/>
      <c r="R771" s="18"/>
      <c r="S771" s="18"/>
      <c r="T771" s="18"/>
      <c r="U771" s="18"/>
      <c r="V771" s="18"/>
      <c r="W771" s="18"/>
      <c r="X771" s="18"/>
      <c r="Y771" s="18"/>
      <c r="Z771" s="18"/>
      <c r="AA771" s="18"/>
      <c r="AB771" s="18"/>
      <c r="AC771" s="18"/>
      <c r="AD771" s="18"/>
      <c r="AE771" s="18"/>
      <c r="AF771" s="18"/>
      <c r="AG771" s="18"/>
      <c r="AH771" s="18"/>
      <c r="AI771" s="18"/>
      <c r="AJ771" s="18"/>
      <c r="AK771" s="18"/>
      <c r="AL771" s="18"/>
      <c r="AM771" s="18"/>
    </row>
    <row r="772" spans="1:39">
      <c r="A772" s="18"/>
      <c r="B772" s="18"/>
      <c r="C772" s="18"/>
      <c r="D772" s="18">
        <f t="shared" ca="1" si="17"/>
        <v>771</v>
      </c>
      <c r="E772" s="18" t="str">
        <f ca="1">IFERROR(INDEX(nr_ad_client_name,MATCH(ROW()-1,xl_search_adnowclientname[index],0)),"")</f>
        <v>George Patterson Bates</v>
      </c>
      <c r="F772" s="18"/>
      <c r="G772" s="18"/>
      <c r="H772" s="18"/>
      <c r="I772" s="18"/>
      <c r="J772" s="18"/>
      <c r="K772" s="18"/>
      <c r="L772" s="18"/>
      <c r="M772" s="18"/>
      <c r="N772" s="18"/>
      <c r="O772" s="18"/>
      <c r="P772" s="18"/>
      <c r="Q772" s="18"/>
      <c r="R772" s="18"/>
      <c r="S772" s="18"/>
      <c r="T772" s="18"/>
      <c r="U772" s="18"/>
      <c r="V772" s="18"/>
      <c r="W772" s="18"/>
      <c r="X772" s="18"/>
      <c r="Y772" s="18"/>
      <c r="Z772" s="18"/>
      <c r="AA772" s="18"/>
      <c r="AB772" s="18"/>
      <c r="AC772" s="18"/>
      <c r="AD772" s="18"/>
      <c r="AE772" s="18"/>
      <c r="AF772" s="18"/>
      <c r="AG772" s="18"/>
      <c r="AH772" s="18"/>
      <c r="AI772" s="18"/>
      <c r="AJ772" s="18"/>
      <c r="AK772" s="18"/>
      <c r="AL772" s="18"/>
      <c r="AM772" s="18"/>
    </row>
    <row r="773" spans="1:39">
      <c r="A773" s="18"/>
      <c r="B773" s="18"/>
      <c r="C773" s="18"/>
      <c r="D773" s="18">
        <f t="shared" ca="1" si="17"/>
        <v>772</v>
      </c>
      <c r="E773" s="18" t="str">
        <f ca="1">IFERROR(INDEX(nr_ad_client_name,MATCH(ROW()-1,xl_search_adnowclientname[index],0)),"")</f>
        <v>George Weston Bakeries</v>
      </c>
      <c r="F773" s="18"/>
      <c r="G773" s="18"/>
      <c r="H773" s="18"/>
      <c r="I773" s="18"/>
      <c r="J773" s="18"/>
      <c r="K773" s="18"/>
      <c r="L773" s="18"/>
      <c r="M773" s="18"/>
      <c r="N773" s="18"/>
      <c r="O773" s="18"/>
      <c r="P773" s="18"/>
      <c r="Q773" s="18"/>
      <c r="R773" s="18"/>
      <c r="S773" s="18"/>
      <c r="T773" s="18"/>
      <c r="U773" s="18"/>
      <c r="V773" s="18"/>
      <c r="W773" s="18"/>
      <c r="X773" s="18"/>
      <c r="Y773" s="18"/>
      <c r="Z773" s="18"/>
      <c r="AA773" s="18"/>
      <c r="AB773" s="18"/>
      <c r="AC773" s="18"/>
      <c r="AD773" s="18"/>
      <c r="AE773" s="18"/>
      <c r="AF773" s="18"/>
      <c r="AG773" s="18"/>
      <c r="AH773" s="18"/>
      <c r="AI773" s="18"/>
      <c r="AJ773" s="18"/>
      <c r="AK773" s="18"/>
      <c r="AL773" s="18"/>
      <c r="AM773" s="18"/>
    </row>
    <row r="774" spans="1:39">
      <c r="A774" s="18"/>
      <c r="B774" s="18"/>
      <c r="C774" s="18"/>
      <c r="D774" s="18">
        <f t="shared" ca="1" si="17"/>
        <v>773</v>
      </c>
      <c r="E774" s="18" t="str">
        <f ca="1">IFERROR(INDEX(nr_ad_client_name,MATCH(ROW()-1,xl_search_adnowclientname[index],0)),"")</f>
        <v>Georgia Pacific Corporation</v>
      </c>
      <c r="F774" s="18"/>
      <c r="G774" s="18"/>
      <c r="H774" s="18"/>
      <c r="I774" s="18"/>
      <c r="J774" s="18"/>
      <c r="K774" s="18"/>
      <c r="L774" s="18"/>
      <c r="M774" s="18"/>
      <c r="N774" s="18"/>
      <c r="O774" s="18"/>
      <c r="P774" s="18"/>
      <c r="Q774" s="18"/>
      <c r="R774" s="18"/>
      <c r="S774" s="18"/>
      <c r="T774" s="18"/>
      <c r="U774" s="18"/>
      <c r="V774" s="18"/>
      <c r="W774" s="18"/>
      <c r="X774" s="18"/>
      <c r="Y774" s="18"/>
      <c r="Z774" s="18"/>
      <c r="AA774" s="18"/>
      <c r="AB774" s="18"/>
      <c r="AC774" s="18"/>
      <c r="AD774" s="18"/>
      <c r="AE774" s="18"/>
      <c r="AF774" s="18"/>
      <c r="AG774" s="18"/>
      <c r="AH774" s="18"/>
      <c r="AI774" s="18"/>
      <c r="AJ774" s="18"/>
      <c r="AK774" s="18"/>
      <c r="AL774" s="18"/>
      <c r="AM774" s="18"/>
    </row>
    <row r="775" spans="1:39">
      <c r="A775" s="18"/>
      <c r="B775" s="18"/>
      <c r="C775" s="18"/>
      <c r="D775" s="18">
        <f t="shared" ca="1" si="17"/>
        <v>774</v>
      </c>
      <c r="E775" s="18" t="str">
        <f ca="1">IFERROR(INDEX(nr_ad_client_name,MATCH(ROW()-1,xl_search_adnowclientname[index],0)),"")</f>
        <v>German National Tourist Office</v>
      </c>
      <c r="F775" s="18"/>
      <c r="G775" s="18"/>
      <c r="H775" s="18"/>
      <c r="I775" s="18"/>
      <c r="J775" s="18"/>
      <c r="K775" s="18"/>
      <c r="L775" s="18"/>
      <c r="M775" s="18"/>
      <c r="N775" s="18"/>
      <c r="O775" s="18"/>
      <c r="P775" s="18"/>
      <c r="Q775" s="18"/>
      <c r="R775" s="18"/>
      <c r="S775" s="18"/>
      <c r="T775" s="18"/>
      <c r="U775" s="18"/>
      <c r="V775" s="18"/>
      <c r="W775" s="18"/>
      <c r="X775" s="18"/>
      <c r="Y775" s="18"/>
      <c r="Z775" s="18"/>
      <c r="AA775" s="18"/>
      <c r="AB775" s="18"/>
      <c r="AC775" s="18"/>
      <c r="AD775" s="18"/>
      <c r="AE775" s="18"/>
      <c r="AF775" s="18"/>
      <c r="AG775" s="18"/>
      <c r="AH775" s="18"/>
      <c r="AI775" s="18"/>
      <c r="AJ775" s="18"/>
      <c r="AK775" s="18"/>
      <c r="AL775" s="18"/>
      <c r="AM775" s="18"/>
    </row>
    <row r="776" spans="1:39">
      <c r="A776" s="18"/>
      <c r="B776" s="18"/>
      <c r="C776" s="18"/>
      <c r="D776" s="18">
        <f t="shared" ca="1" si="17"/>
        <v>775</v>
      </c>
      <c r="E776" s="18" t="str">
        <f ca="1">IFERROR(INDEX(nr_ad_client_name,MATCH(ROW()-1,xl_search_adnowclientname[index],0)),"")</f>
        <v>GHD</v>
      </c>
      <c r="F776" s="18"/>
      <c r="G776" s="18"/>
      <c r="H776" s="18"/>
      <c r="I776" s="18"/>
      <c r="J776" s="18"/>
      <c r="K776" s="18"/>
      <c r="L776" s="18"/>
      <c r="M776" s="18"/>
      <c r="N776" s="18"/>
      <c r="O776" s="18"/>
      <c r="P776" s="18"/>
      <c r="Q776" s="18"/>
      <c r="R776" s="18"/>
      <c r="S776" s="18"/>
      <c r="T776" s="18"/>
      <c r="U776" s="18"/>
      <c r="V776" s="18"/>
      <c r="W776" s="18"/>
      <c r="X776" s="18"/>
      <c r="Y776" s="18"/>
      <c r="Z776" s="18"/>
      <c r="AA776" s="18"/>
      <c r="AB776" s="18"/>
      <c r="AC776" s="18"/>
      <c r="AD776" s="18"/>
      <c r="AE776" s="18"/>
      <c r="AF776" s="18"/>
      <c r="AG776" s="18"/>
      <c r="AH776" s="18"/>
      <c r="AI776" s="18"/>
      <c r="AJ776" s="18"/>
      <c r="AK776" s="18"/>
      <c r="AL776" s="18"/>
      <c r="AM776" s="18"/>
    </row>
    <row r="777" spans="1:39">
      <c r="A777" s="18"/>
      <c r="B777" s="18"/>
      <c r="C777" s="18"/>
      <c r="D777" s="18">
        <f t="shared" ca="1" si="17"/>
        <v>776</v>
      </c>
      <c r="E777" s="18" t="str">
        <f ca="1">IFERROR(INDEX(nr_ad_client_name,MATCH(ROW()-1,xl_search_adnowclientname[index],0)),"")</f>
        <v>Giant Eagle</v>
      </c>
      <c r="F777" s="18"/>
      <c r="G777" s="18"/>
      <c r="H777" s="18"/>
      <c r="I777" s="18"/>
      <c r="J777" s="18"/>
      <c r="K777" s="18"/>
      <c r="L777" s="18"/>
      <c r="M777" s="18"/>
      <c r="N777" s="18"/>
      <c r="O777" s="18"/>
      <c r="P777" s="18"/>
      <c r="Q777" s="18"/>
      <c r="R777" s="18"/>
      <c r="S777" s="18"/>
      <c r="T777" s="18"/>
      <c r="U777" s="18"/>
      <c r="V777" s="18"/>
      <c r="W777" s="18"/>
      <c r="X777" s="18"/>
      <c r="Y777" s="18"/>
      <c r="Z777" s="18"/>
      <c r="AA777" s="18"/>
      <c r="AB777" s="18"/>
      <c r="AC777" s="18"/>
      <c r="AD777" s="18"/>
      <c r="AE777" s="18"/>
      <c r="AF777" s="18"/>
      <c r="AG777" s="18"/>
      <c r="AH777" s="18"/>
      <c r="AI777" s="18"/>
      <c r="AJ777" s="18"/>
      <c r="AK777" s="18"/>
      <c r="AL777" s="18"/>
      <c r="AM777" s="18"/>
    </row>
    <row r="778" spans="1:39">
      <c r="A778" s="18"/>
      <c r="B778" s="18"/>
      <c r="C778" s="18"/>
      <c r="D778" s="18">
        <f t="shared" ca="1" si="17"/>
        <v>777</v>
      </c>
      <c r="E778" s="18" t="str">
        <f ca="1">IFERROR(INDEX(nr_ad_client_name,MATCH(ROW()-1,xl_search_adnowclientname[index],0)),"")</f>
        <v>Giant Food Stores</v>
      </c>
      <c r="F778" s="18"/>
      <c r="G778" s="18"/>
      <c r="H778" s="18"/>
      <c r="I778" s="18"/>
      <c r="J778" s="18"/>
      <c r="K778" s="18"/>
      <c r="L778" s="18"/>
      <c r="M778" s="18"/>
      <c r="N778" s="18"/>
      <c r="O778" s="18"/>
      <c r="P778" s="18"/>
      <c r="Q778" s="18"/>
      <c r="R778" s="18"/>
      <c r="S778" s="18"/>
      <c r="T778" s="18"/>
      <c r="U778" s="18"/>
      <c r="V778" s="18"/>
      <c r="W778" s="18"/>
      <c r="X778" s="18"/>
      <c r="Y778" s="18"/>
      <c r="Z778" s="18"/>
      <c r="AA778" s="18"/>
      <c r="AB778" s="18"/>
      <c r="AC778" s="18"/>
      <c r="AD778" s="18"/>
      <c r="AE778" s="18"/>
      <c r="AF778" s="18"/>
      <c r="AG778" s="18"/>
      <c r="AH778" s="18"/>
      <c r="AI778" s="18"/>
      <c r="AJ778" s="18"/>
      <c r="AK778" s="18"/>
      <c r="AL778" s="18"/>
      <c r="AM778" s="18"/>
    </row>
    <row r="779" spans="1:39">
      <c r="A779" s="18"/>
      <c r="B779" s="18"/>
      <c r="C779" s="18"/>
      <c r="D779" s="18">
        <f t="shared" ca="1" si="17"/>
        <v>778</v>
      </c>
      <c r="E779" s="18" t="str">
        <f ca="1">IFERROR(INDEX(nr_ad_client_name,MATCH(ROW()-1,xl_search_adnowclientname[index],0)),"")</f>
        <v>Gildee</v>
      </c>
      <c r="F779" s="18"/>
      <c r="G779" s="18"/>
      <c r="H779" s="18"/>
      <c r="I779" s="18"/>
      <c r="J779" s="18"/>
      <c r="K779" s="18"/>
      <c r="L779" s="18"/>
      <c r="M779" s="18"/>
      <c r="N779" s="18"/>
      <c r="O779" s="18"/>
      <c r="P779" s="18"/>
      <c r="Q779" s="18"/>
      <c r="R779" s="18"/>
      <c r="S779" s="18"/>
      <c r="T779" s="18"/>
      <c r="U779" s="18"/>
      <c r="V779" s="18"/>
      <c r="W779" s="18"/>
      <c r="X779" s="18"/>
      <c r="Y779" s="18"/>
      <c r="Z779" s="18"/>
      <c r="AA779" s="18"/>
      <c r="AB779" s="18"/>
      <c r="AC779" s="18"/>
      <c r="AD779" s="18"/>
      <c r="AE779" s="18"/>
      <c r="AF779" s="18"/>
      <c r="AG779" s="18"/>
      <c r="AH779" s="18"/>
      <c r="AI779" s="18"/>
      <c r="AJ779" s="18"/>
      <c r="AK779" s="18"/>
      <c r="AL779" s="18"/>
      <c r="AM779" s="18"/>
    </row>
    <row r="780" spans="1:39">
      <c r="A780" s="18"/>
      <c r="B780" s="18"/>
      <c r="C780" s="18"/>
      <c r="D780" s="18">
        <f t="shared" ca="1" si="17"/>
        <v>779</v>
      </c>
      <c r="E780" s="18" t="str">
        <f ca="1">IFERROR(INDEX(nr_ad_client_name,MATCH(ROW()-1,xl_search_adnowclientname[index],0)),"")</f>
        <v>GIO - Insurance</v>
      </c>
      <c r="F780" s="18"/>
      <c r="G780" s="18"/>
      <c r="H780" s="18"/>
      <c r="I780" s="18"/>
      <c r="J780" s="18"/>
      <c r="K780" s="18"/>
      <c r="L780" s="18"/>
      <c r="M780" s="18"/>
      <c r="N780" s="18"/>
      <c r="O780" s="18"/>
      <c r="P780" s="18"/>
      <c r="Q780" s="18"/>
      <c r="R780" s="18"/>
      <c r="S780" s="18"/>
      <c r="T780" s="18"/>
      <c r="U780" s="18"/>
      <c r="V780" s="18"/>
      <c r="W780" s="18"/>
      <c r="X780" s="18"/>
      <c r="Y780" s="18"/>
      <c r="Z780" s="18"/>
      <c r="AA780" s="18"/>
      <c r="AB780" s="18"/>
      <c r="AC780" s="18"/>
      <c r="AD780" s="18"/>
      <c r="AE780" s="18"/>
      <c r="AF780" s="18"/>
      <c r="AG780" s="18"/>
      <c r="AH780" s="18"/>
      <c r="AI780" s="18"/>
      <c r="AJ780" s="18"/>
      <c r="AK780" s="18"/>
      <c r="AL780" s="18"/>
      <c r="AM780" s="18"/>
    </row>
    <row r="781" spans="1:39">
      <c r="A781" s="18"/>
      <c r="B781" s="18"/>
      <c r="C781" s="18"/>
      <c r="D781" s="18">
        <f t="shared" ca="1" si="17"/>
        <v>780</v>
      </c>
      <c r="E781" s="18" t="str">
        <f ca="1">IFERROR(INDEX(nr_ad_client_name,MATCH(ROW()-1,xl_search_adnowclientname[index],0)),"")</f>
        <v>Giovanni Rana</v>
      </c>
      <c r="F781" s="18"/>
      <c r="G781" s="18"/>
      <c r="H781" s="18"/>
      <c r="I781" s="18"/>
      <c r="J781" s="18"/>
      <c r="K781" s="18"/>
      <c r="L781" s="18"/>
      <c r="M781" s="18"/>
      <c r="N781" s="18"/>
      <c r="O781" s="18"/>
      <c r="P781" s="18"/>
      <c r="Q781" s="18"/>
      <c r="R781" s="18"/>
      <c r="S781" s="18"/>
      <c r="T781" s="18"/>
      <c r="U781" s="18"/>
      <c r="V781" s="18"/>
      <c r="W781" s="18"/>
      <c r="X781" s="18"/>
      <c r="Y781" s="18"/>
      <c r="Z781" s="18"/>
      <c r="AA781" s="18"/>
      <c r="AB781" s="18"/>
      <c r="AC781" s="18"/>
      <c r="AD781" s="18"/>
      <c r="AE781" s="18"/>
      <c r="AF781" s="18"/>
      <c r="AG781" s="18"/>
      <c r="AH781" s="18"/>
      <c r="AI781" s="18"/>
      <c r="AJ781" s="18"/>
      <c r="AK781" s="18"/>
      <c r="AL781" s="18"/>
      <c r="AM781" s="18"/>
    </row>
    <row r="782" spans="1:39">
      <c r="A782" s="18"/>
      <c r="B782" s="18"/>
      <c r="C782" s="18"/>
      <c r="D782" s="18">
        <f t="shared" ca="1" si="17"/>
        <v>781</v>
      </c>
      <c r="E782" s="18" t="str">
        <f ca="1">IFERROR(INDEX(nr_ad_client_name,MATCH(ROW()-1,xl_search_adnowclientname[index],0)),"")</f>
        <v>Giti</v>
      </c>
      <c r="F782" s="18"/>
      <c r="G782" s="18"/>
      <c r="H782" s="18"/>
      <c r="I782" s="18"/>
      <c r="J782" s="18"/>
      <c r="K782" s="18"/>
      <c r="L782" s="18"/>
      <c r="M782" s="18"/>
      <c r="N782" s="18"/>
      <c r="O782" s="18"/>
      <c r="P782" s="18"/>
      <c r="Q782" s="18"/>
      <c r="R782" s="18"/>
      <c r="S782" s="18"/>
      <c r="T782" s="18"/>
      <c r="U782" s="18"/>
      <c r="V782" s="18"/>
      <c r="W782" s="18"/>
      <c r="X782" s="18"/>
      <c r="Y782" s="18"/>
      <c r="Z782" s="18"/>
      <c r="AA782" s="18"/>
      <c r="AB782" s="18"/>
      <c r="AC782" s="18"/>
      <c r="AD782" s="18"/>
      <c r="AE782" s="18"/>
      <c r="AF782" s="18"/>
      <c r="AG782" s="18"/>
      <c r="AH782" s="18"/>
      <c r="AI782" s="18"/>
      <c r="AJ782" s="18"/>
      <c r="AK782" s="18"/>
      <c r="AL782" s="18"/>
      <c r="AM782" s="18"/>
    </row>
    <row r="783" spans="1:39">
      <c r="A783" s="18"/>
      <c r="B783" s="18"/>
      <c r="C783" s="18"/>
      <c r="D783" s="18">
        <f t="shared" ca="1" si="17"/>
        <v>782</v>
      </c>
      <c r="E783" s="18" t="str">
        <f ca="1">IFERROR(INDEX(nr_ad_client_name,MATCH(ROW()-1,xl_search_adnowclientname[index],0)),"")</f>
        <v>Gjensidige Bank</v>
      </c>
      <c r="F783" s="18"/>
      <c r="G783" s="18"/>
      <c r="H783" s="18"/>
      <c r="I783" s="18"/>
      <c r="J783" s="18"/>
      <c r="K783" s="18"/>
      <c r="L783" s="18"/>
      <c r="M783" s="18"/>
      <c r="N783" s="18"/>
      <c r="O783" s="18"/>
      <c r="P783" s="18"/>
      <c r="Q783" s="18"/>
      <c r="R783" s="18"/>
      <c r="S783" s="18"/>
      <c r="T783" s="18"/>
      <c r="U783" s="18"/>
      <c r="V783" s="18"/>
      <c r="W783" s="18"/>
      <c r="X783" s="18"/>
      <c r="Y783" s="18"/>
      <c r="Z783" s="18"/>
      <c r="AA783" s="18"/>
      <c r="AB783" s="18"/>
      <c r="AC783" s="18"/>
      <c r="AD783" s="18"/>
      <c r="AE783" s="18"/>
      <c r="AF783" s="18"/>
      <c r="AG783" s="18"/>
      <c r="AH783" s="18"/>
      <c r="AI783" s="18"/>
      <c r="AJ783" s="18"/>
      <c r="AK783" s="18"/>
      <c r="AL783" s="18"/>
      <c r="AM783" s="18"/>
    </row>
    <row r="784" spans="1:39">
      <c r="A784" s="18"/>
      <c r="B784" s="18"/>
      <c r="C784" s="18"/>
      <c r="D784" s="18">
        <f t="shared" ca="1" si="17"/>
        <v>783</v>
      </c>
      <c r="E784" s="18" t="str">
        <f ca="1">IFERROR(INDEX(nr_ad_client_name,MATCH(ROW()-1,xl_search_adnowclientname[index],0)),"")</f>
        <v>Glaxosmithkline</v>
      </c>
      <c r="F784" s="18"/>
      <c r="G784" s="18"/>
      <c r="H784" s="18"/>
      <c r="I784" s="18"/>
      <c r="J784" s="18"/>
      <c r="K784" s="18"/>
      <c r="L784" s="18"/>
      <c r="M784" s="18"/>
      <c r="N784" s="18"/>
      <c r="O784" s="18"/>
      <c r="P784" s="18"/>
      <c r="Q784" s="18"/>
      <c r="R784" s="18"/>
      <c r="S784" s="18"/>
      <c r="T784" s="18"/>
      <c r="U784" s="18"/>
      <c r="V784" s="18"/>
      <c r="W784" s="18"/>
      <c r="X784" s="18"/>
      <c r="Y784" s="18"/>
      <c r="Z784" s="18"/>
      <c r="AA784" s="18"/>
      <c r="AB784" s="18"/>
      <c r="AC784" s="18"/>
      <c r="AD784" s="18"/>
      <c r="AE784" s="18"/>
      <c r="AF784" s="18"/>
      <c r="AG784" s="18"/>
      <c r="AH784" s="18"/>
      <c r="AI784" s="18"/>
      <c r="AJ784" s="18"/>
      <c r="AK784" s="18"/>
      <c r="AL784" s="18"/>
      <c r="AM784" s="18"/>
    </row>
    <row r="785" spans="1:39">
      <c r="A785" s="18"/>
      <c r="B785" s="18"/>
      <c r="C785" s="18"/>
      <c r="D785" s="18">
        <f t="shared" ca="1" si="17"/>
        <v>784</v>
      </c>
      <c r="E785" s="18" t="str">
        <f ca="1">IFERROR(INDEX(nr_ad_client_name,MATCH(ROW()-1,xl_search_adnowclientname[index],0)),"")</f>
        <v>Globe Telecommunications</v>
      </c>
      <c r="F785" s="18"/>
      <c r="G785" s="18"/>
      <c r="H785" s="18"/>
      <c r="I785" s="18"/>
      <c r="J785" s="18"/>
      <c r="K785" s="18"/>
      <c r="L785" s="18"/>
      <c r="M785" s="18"/>
      <c r="N785" s="18"/>
      <c r="O785" s="18"/>
      <c r="P785" s="18"/>
      <c r="Q785" s="18"/>
      <c r="R785" s="18"/>
      <c r="S785" s="18"/>
      <c r="T785" s="18"/>
      <c r="U785" s="18"/>
      <c r="V785" s="18"/>
      <c r="W785" s="18"/>
      <c r="X785" s="18"/>
      <c r="Y785" s="18"/>
      <c r="Z785" s="18"/>
      <c r="AA785" s="18"/>
      <c r="AB785" s="18"/>
      <c r="AC785" s="18"/>
      <c r="AD785" s="18"/>
      <c r="AE785" s="18"/>
      <c r="AF785" s="18"/>
      <c r="AG785" s="18"/>
      <c r="AH785" s="18"/>
      <c r="AI785" s="18"/>
      <c r="AJ785" s="18"/>
      <c r="AK785" s="18"/>
      <c r="AL785" s="18"/>
      <c r="AM785" s="18"/>
    </row>
    <row r="786" spans="1:39">
      <c r="A786" s="18"/>
      <c r="B786" s="18"/>
      <c r="C786" s="18"/>
      <c r="D786" s="18">
        <f t="shared" ca="1" si="17"/>
        <v>785</v>
      </c>
      <c r="E786" s="18" t="str">
        <f ca="1">IFERROR(INDEX(nr_ad_client_name,MATCH(ROW()-1,xl_search_adnowclientname[index],0)),"")</f>
        <v>Globus</v>
      </c>
      <c r="F786" s="18"/>
      <c r="G786" s="18"/>
      <c r="H786" s="18"/>
      <c r="I786" s="18"/>
      <c r="J786" s="18"/>
      <c r="K786" s="18"/>
      <c r="L786" s="18"/>
      <c r="M786" s="18"/>
      <c r="N786" s="18"/>
      <c r="O786" s="18"/>
      <c r="P786" s="18"/>
      <c r="Q786" s="18"/>
      <c r="R786" s="18"/>
      <c r="S786" s="18"/>
      <c r="T786" s="18"/>
      <c r="U786" s="18"/>
      <c r="V786" s="18"/>
      <c r="W786" s="18"/>
      <c r="X786" s="18"/>
      <c r="Y786" s="18"/>
      <c r="Z786" s="18"/>
      <c r="AA786" s="18"/>
      <c r="AB786" s="18"/>
      <c r="AC786" s="18"/>
      <c r="AD786" s="18"/>
      <c r="AE786" s="18"/>
      <c r="AF786" s="18"/>
      <c r="AG786" s="18"/>
      <c r="AH786" s="18"/>
      <c r="AI786" s="18"/>
      <c r="AJ786" s="18"/>
      <c r="AK786" s="18"/>
      <c r="AL786" s="18"/>
      <c r="AM786" s="18"/>
    </row>
    <row r="787" spans="1:39">
      <c r="A787" s="18"/>
      <c r="B787" s="18"/>
      <c r="C787" s="18"/>
      <c r="D787" s="18">
        <f t="shared" ca="1" si="17"/>
        <v>786</v>
      </c>
      <c r="E787" s="18" t="str">
        <f ca="1">IFERROR(INDEX(nr_ad_client_name,MATCH(ROW()-1,xl_search_adnowclientname[index],0)),"")</f>
        <v>Glocalnet</v>
      </c>
      <c r="F787" s="18"/>
      <c r="G787" s="18"/>
      <c r="H787" s="18"/>
      <c r="I787" s="18"/>
      <c r="J787" s="18"/>
      <c r="K787" s="18"/>
      <c r="L787" s="18"/>
      <c r="M787" s="18"/>
      <c r="N787" s="18"/>
      <c r="O787" s="18"/>
      <c r="P787" s="18"/>
      <c r="Q787" s="18"/>
      <c r="R787" s="18"/>
      <c r="S787" s="18"/>
      <c r="T787" s="18"/>
      <c r="U787" s="18"/>
      <c r="V787" s="18"/>
      <c r="W787" s="18"/>
      <c r="X787" s="18"/>
      <c r="Y787" s="18"/>
      <c r="Z787" s="18"/>
      <c r="AA787" s="18"/>
      <c r="AB787" s="18"/>
      <c r="AC787" s="18"/>
      <c r="AD787" s="18"/>
      <c r="AE787" s="18"/>
      <c r="AF787" s="18"/>
      <c r="AG787" s="18"/>
      <c r="AH787" s="18"/>
      <c r="AI787" s="18"/>
      <c r="AJ787" s="18"/>
      <c r="AK787" s="18"/>
      <c r="AL787" s="18"/>
      <c r="AM787" s="18"/>
    </row>
    <row r="788" spans="1:39">
      <c r="A788" s="18"/>
      <c r="B788" s="18"/>
      <c r="C788" s="18"/>
      <c r="D788" s="18">
        <f t="shared" ca="1" si="17"/>
        <v>787</v>
      </c>
      <c r="E788" s="18" t="str">
        <f ca="1">IFERROR(INDEX(nr_ad_client_name,MATCH(ROW()-1,xl_search_adnowclientname[index],0)),"")</f>
        <v>Godiva Chocolatier</v>
      </c>
      <c r="F788" s="18"/>
      <c r="G788" s="18"/>
      <c r="H788" s="18"/>
      <c r="I788" s="18"/>
      <c r="J788" s="18"/>
      <c r="K788" s="18"/>
      <c r="L788" s="18"/>
      <c r="M788" s="18"/>
      <c r="N788" s="18"/>
      <c r="O788" s="18"/>
      <c r="P788" s="18"/>
      <c r="Q788" s="18"/>
      <c r="R788" s="18"/>
      <c r="S788" s="18"/>
      <c r="T788" s="18"/>
      <c r="U788" s="18"/>
      <c r="V788" s="18"/>
      <c r="W788" s="18"/>
      <c r="X788" s="18"/>
      <c r="Y788" s="18"/>
      <c r="Z788" s="18"/>
      <c r="AA788" s="18"/>
      <c r="AB788" s="18"/>
      <c r="AC788" s="18"/>
      <c r="AD788" s="18"/>
      <c r="AE788" s="18"/>
      <c r="AF788" s="18"/>
      <c r="AG788" s="18"/>
      <c r="AH788" s="18"/>
      <c r="AI788" s="18"/>
      <c r="AJ788" s="18"/>
      <c r="AK788" s="18"/>
      <c r="AL788" s="18"/>
      <c r="AM788" s="18"/>
    </row>
    <row r="789" spans="1:39">
      <c r="A789" s="18"/>
      <c r="B789" s="18"/>
      <c r="C789" s="18"/>
      <c r="D789" s="18">
        <f t="shared" ca="1" si="17"/>
        <v>788</v>
      </c>
      <c r="E789" s="18" t="str">
        <f ca="1">IFERROR(INDEX(nr_ad_client_name,MATCH(ROW()-1,xl_search_adnowclientname[index],0)),"")</f>
        <v>Godrej Consumer Product Limited</v>
      </c>
      <c r="F789" s="18"/>
      <c r="G789" s="18"/>
      <c r="H789" s="18"/>
      <c r="I789" s="18"/>
      <c r="J789" s="18"/>
      <c r="K789" s="18"/>
      <c r="L789" s="18"/>
      <c r="M789" s="18"/>
      <c r="N789" s="18"/>
      <c r="O789" s="18"/>
      <c r="P789" s="18"/>
      <c r="Q789" s="18"/>
      <c r="R789" s="18"/>
      <c r="S789" s="18"/>
      <c r="T789" s="18"/>
      <c r="U789" s="18"/>
      <c r="V789" s="18"/>
      <c r="W789" s="18"/>
      <c r="X789" s="18"/>
      <c r="Y789" s="18"/>
      <c r="Z789" s="18"/>
      <c r="AA789" s="18"/>
      <c r="AB789" s="18"/>
      <c r="AC789" s="18"/>
      <c r="AD789" s="18"/>
      <c r="AE789" s="18"/>
      <c r="AF789" s="18"/>
      <c r="AG789" s="18"/>
      <c r="AH789" s="18"/>
      <c r="AI789" s="18"/>
      <c r="AJ789" s="18"/>
      <c r="AK789" s="18"/>
      <c r="AL789" s="18"/>
      <c r="AM789" s="18"/>
    </row>
    <row r="790" spans="1:39">
      <c r="A790" s="18"/>
      <c r="B790" s="18"/>
      <c r="C790" s="18"/>
      <c r="D790" s="18">
        <f t="shared" ca="1" si="17"/>
        <v>789</v>
      </c>
      <c r="E790" s="18" t="str">
        <f ca="1">IFERROR(INDEX(nr_ad_client_name,MATCH(ROW()-1,xl_search_adnowclientname[index],0)),"")</f>
        <v>Godrej Ge Appliances Ltd</v>
      </c>
      <c r="F790" s="18"/>
      <c r="G790" s="18"/>
      <c r="H790" s="18"/>
      <c r="I790" s="18"/>
      <c r="J790" s="18"/>
      <c r="K790" s="18"/>
      <c r="L790" s="18"/>
      <c r="M790" s="18"/>
      <c r="N790" s="18"/>
      <c r="O790" s="18"/>
      <c r="P790" s="18"/>
      <c r="Q790" s="18"/>
      <c r="R790" s="18"/>
      <c r="S790" s="18"/>
      <c r="T790" s="18"/>
      <c r="U790" s="18"/>
      <c r="V790" s="18"/>
      <c r="W790" s="18"/>
      <c r="X790" s="18"/>
      <c r="Y790" s="18"/>
      <c r="Z790" s="18"/>
      <c r="AA790" s="18"/>
      <c r="AB790" s="18"/>
      <c r="AC790" s="18"/>
      <c r="AD790" s="18"/>
      <c r="AE790" s="18"/>
      <c r="AF790" s="18"/>
      <c r="AG790" s="18"/>
      <c r="AH790" s="18"/>
      <c r="AI790" s="18"/>
      <c r="AJ790" s="18"/>
      <c r="AK790" s="18"/>
      <c r="AL790" s="18"/>
      <c r="AM790" s="18"/>
    </row>
    <row r="791" spans="1:39">
      <c r="A791" s="18"/>
      <c r="B791" s="18"/>
      <c r="C791" s="18"/>
      <c r="D791" s="18">
        <f t="shared" ca="1" si="17"/>
        <v>790</v>
      </c>
      <c r="E791" s="18" t="str">
        <f ca="1">IFERROR(INDEX(nr_ad_client_name,MATCH(ROW()-1,xl_search_adnowclientname[index],0)),"")</f>
        <v>Going Places</v>
      </c>
      <c r="F791" s="18"/>
      <c r="G791" s="18"/>
      <c r="H791" s="18"/>
      <c r="I791" s="18"/>
      <c r="J791" s="18"/>
      <c r="K791" s="18"/>
      <c r="L791" s="18"/>
      <c r="M791" s="18"/>
      <c r="N791" s="18"/>
      <c r="O791" s="18"/>
      <c r="P791" s="18"/>
      <c r="Q791" s="18"/>
      <c r="R791" s="18"/>
      <c r="S791" s="18"/>
      <c r="T791" s="18"/>
      <c r="U791" s="18"/>
      <c r="V791" s="18"/>
      <c r="W791" s="18"/>
      <c r="X791" s="18"/>
      <c r="Y791" s="18"/>
      <c r="Z791" s="18"/>
      <c r="AA791" s="18"/>
      <c r="AB791" s="18"/>
      <c r="AC791" s="18"/>
      <c r="AD791" s="18"/>
      <c r="AE791" s="18"/>
      <c r="AF791" s="18"/>
      <c r="AG791" s="18"/>
      <c r="AH791" s="18"/>
      <c r="AI791" s="18"/>
      <c r="AJ791" s="18"/>
      <c r="AK791" s="18"/>
      <c r="AL791" s="18"/>
      <c r="AM791" s="18"/>
    </row>
    <row r="792" spans="1:39">
      <c r="A792" s="18"/>
      <c r="B792" s="18"/>
      <c r="C792" s="18"/>
      <c r="D792" s="18">
        <f t="shared" ca="1" si="17"/>
        <v>791</v>
      </c>
      <c r="E792" s="18" t="str">
        <f ca="1">IFERROR(INDEX(nr_ad_client_name,MATCH(ROW()-1,xl_search_adnowclientname[index],0)),"")</f>
        <v>Golden Circle Cannery</v>
      </c>
      <c r="F792" s="18"/>
      <c r="G792" s="18"/>
      <c r="H792" s="18"/>
      <c r="I792" s="18"/>
      <c r="J792" s="18"/>
      <c r="K792" s="18"/>
      <c r="L792" s="18"/>
      <c r="M792" s="18"/>
      <c r="N792" s="18"/>
      <c r="O792" s="18"/>
      <c r="P792" s="18"/>
      <c r="Q792" s="18"/>
      <c r="R792" s="18"/>
      <c r="S792" s="18"/>
      <c r="T792" s="18"/>
      <c r="U792" s="18"/>
      <c r="V792" s="18"/>
      <c r="W792" s="18"/>
      <c r="X792" s="18"/>
      <c r="Y792" s="18"/>
      <c r="Z792" s="18"/>
      <c r="AA792" s="18"/>
      <c r="AB792" s="18"/>
      <c r="AC792" s="18"/>
      <c r="AD792" s="18"/>
      <c r="AE792" s="18"/>
      <c r="AF792" s="18"/>
      <c r="AG792" s="18"/>
      <c r="AH792" s="18"/>
      <c r="AI792" s="18"/>
      <c r="AJ792" s="18"/>
      <c r="AK792" s="18"/>
      <c r="AL792" s="18"/>
      <c r="AM792" s="18"/>
    </row>
    <row r="793" spans="1:39">
      <c r="A793" s="18"/>
      <c r="B793" s="18"/>
      <c r="C793" s="18"/>
      <c r="D793" s="18">
        <f t="shared" ca="1" si="17"/>
        <v>792</v>
      </c>
      <c r="E793" s="18" t="str">
        <f ca="1">IFERROR(INDEX(nr_ad_client_name,MATCH(ROW()-1,xl_search_adnowclientname[index],0)),"")</f>
        <v>Golden Fry Foods</v>
      </c>
      <c r="F793" s="18"/>
      <c r="G793" s="18"/>
      <c r="H793" s="18"/>
      <c r="I793" s="18"/>
      <c r="J793" s="18"/>
      <c r="K793" s="18"/>
      <c r="L793" s="18"/>
      <c r="M793" s="18"/>
      <c r="N793" s="18"/>
      <c r="O793" s="18"/>
      <c r="P793" s="18"/>
      <c r="Q793" s="18"/>
      <c r="R793" s="18"/>
      <c r="S793" s="18"/>
      <c r="T793" s="18"/>
      <c r="U793" s="18"/>
      <c r="V793" s="18"/>
      <c r="W793" s="18"/>
      <c r="X793" s="18"/>
      <c r="Y793" s="18"/>
      <c r="Z793" s="18"/>
      <c r="AA793" s="18"/>
      <c r="AB793" s="18"/>
      <c r="AC793" s="18"/>
      <c r="AD793" s="18"/>
      <c r="AE793" s="18"/>
      <c r="AF793" s="18"/>
      <c r="AG793" s="18"/>
      <c r="AH793" s="18"/>
      <c r="AI793" s="18"/>
      <c r="AJ793" s="18"/>
      <c r="AK793" s="18"/>
      <c r="AL793" s="18"/>
      <c r="AM793" s="18"/>
    </row>
    <row r="794" spans="1:39">
      <c r="A794" s="18"/>
      <c r="B794" s="18"/>
      <c r="C794" s="18"/>
      <c r="D794" s="18">
        <f t="shared" ca="1" si="17"/>
        <v>793</v>
      </c>
      <c r="E794" s="18" t="str">
        <f ca="1">IFERROR(INDEX(nr_ad_client_name,MATCH(ROW()-1,xl_search_adnowclientname[index],0)),"")</f>
        <v>Golden Wonder</v>
      </c>
      <c r="F794" s="18"/>
      <c r="G794" s="18"/>
      <c r="H794" s="18"/>
      <c r="I794" s="18"/>
      <c r="J794" s="18"/>
      <c r="K794" s="18"/>
      <c r="L794" s="18"/>
      <c r="M794" s="18"/>
      <c r="N794" s="18"/>
      <c r="O794" s="18"/>
      <c r="P794" s="18"/>
      <c r="Q794" s="18"/>
      <c r="R794" s="18"/>
      <c r="S794" s="18"/>
      <c r="T794" s="18"/>
      <c r="U794" s="18"/>
      <c r="V794" s="18"/>
      <c r="W794" s="18"/>
      <c r="X794" s="18"/>
      <c r="Y794" s="18"/>
      <c r="Z794" s="18"/>
      <c r="AA794" s="18"/>
      <c r="AB794" s="18"/>
      <c r="AC794" s="18"/>
      <c r="AD794" s="18"/>
      <c r="AE794" s="18"/>
      <c r="AF794" s="18"/>
      <c r="AG794" s="18"/>
      <c r="AH794" s="18"/>
      <c r="AI794" s="18"/>
      <c r="AJ794" s="18"/>
      <c r="AK794" s="18"/>
      <c r="AL794" s="18"/>
      <c r="AM794" s="18"/>
    </row>
    <row r="795" spans="1:39">
      <c r="A795" s="18"/>
      <c r="B795" s="18"/>
      <c r="C795" s="18"/>
      <c r="D795" s="18">
        <f t="shared" ca="1" si="17"/>
        <v>794</v>
      </c>
      <c r="E795" s="18" t="str">
        <f ca="1">IFERROR(INDEX(nr_ad_client_name,MATCH(ROW()-1,xl_search_adnowclientname[index],0)),"")</f>
        <v>Goldilocks Bakeshop Inc.</v>
      </c>
      <c r="F795" s="18"/>
      <c r="G795" s="18"/>
      <c r="H795" s="18"/>
      <c r="I795" s="18"/>
      <c r="J795" s="18"/>
      <c r="K795" s="18"/>
      <c r="L795" s="18"/>
      <c r="M795" s="18"/>
      <c r="N795" s="18"/>
      <c r="O795" s="18"/>
      <c r="P795" s="18"/>
      <c r="Q795" s="18"/>
      <c r="R795" s="18"/>
      <c r="S795" s="18"/>
      <c r="T795" s="18"/>
      <c r="U795" s="18"/>
      <c r="V795" s="18"/>
      <c r="W795" s="18"/>
      <c r="X795" s="18"/>
      <c r="Y795" s="18"/>
      <c r="Z795" s="18"/>
      <c r="AA795" s="18"/>
      <c r="AB795" s="18"/>
      <c r="AC795" s="18"/>
      <c r="AD795" s="18"/>
      <c r="AE795" s="18"/>
      <c r="AF795" s="18"/>
      <c r="AG795" s="18"/>
      <c r="AH795" s="18"/>
      <c r="AI795" s="18"/>
      <c r="AJ795" s="18"/>
      <c r="AK795" s="18"/>
      <c r="AL795" s="18"/>
      <c r="AM795" s="18"/>
    </row>
    <row r="796" spans="1:39">
      <c r="A796" s="18"/>
      <c r="B796" s="18"/>
      <c r="C796" s="18"/>
      <c r="D796" s="18">
        <f t="shared" ca="1" si="17"/>
        <v>795</v>
      </c>
      <c r="E796" s="18" t="str">
        <f ca="1">IFERROR(INDEX(nr_ad_client_name,MATCH(ROW()-1,xl_search_adnowclientname[index],0)),"")</f>
        <v>Goldpartner</v>
      </c>
      <c r="F796" s="18"/>
      <c r="G796" s="18"/>
      <c r="H796" s="18"/>
      <c r="I796" s="18"/>
      <c r="J796" s="18"/>
      <c r="K796" s="18"/>
      <c r="L796" s="18"/>
      <c r="M796" s="18"/>
      <c r="N796" s="18"/>
      <c r="O796" s="18"/>
      <c r="P796" s="18"/>
      <c r="Q796" s="18"/>
      <c r="R796" s="18"/>
      <c r="S796" s="18"/>
      <c r="T796" s="18"/>
      <c r="U796" s="18"/>
      <c r="V796" s="18"/>
      <c r="W796" s="18"/>
      <c r="X796" s="18"/>
      <c r="Y796" s="18"/>
      <c r="Z796" s="18"/>
      <c r="AA796" s="18"/>
      <c r="AB796" s="18"/>
      <c r="AC796" s="18"/>
      <c r="AD796" s="18"/>
      <c r="AE796" s="18"/>
      <c r="AF796" s="18"/>
      <c r="AG796" s="18"/>
      <c r="AH796" s="18"/>
      <c r="AI796" s="18"/>
      <c r="AJ796" s="18"/>
      <c r="AK796" s="18"/>
      <c r="AL796" s="18"/>
      <c r="AM796" s="18"/>
    </row>
    <row r="797" spans="1:39">
      <c r="A797" s="18"/>
      <c r="B797" s="18"/>
      <c r="C797" s="18"/>
      <c r="D797" s="18">
        <f t="shared" ca="1" si="17"/>
        <v>796</v>
      </c>
      <c r="E797" s="18" t="str">
        <f ca="1">IFERROR(INDEX(nr_ad_client_name,MATCH(ROW()-1,xl_search_adnowclientname[index],0)),"")</f>
        <v>Gold Roast</v>
      </c>
      <c r="F797" s="18"/>
      <c r="G797" s="18"/>
      <c r="H797" s="18"/>
      <c r="I797" s="18"/>
      <c r="J797" s="18"/>
      <c r="K797" s="18"/>
      <c r="L797" s="18"/>
      <c r="M797" s="18"/>
      <c r="N797" s="18"/>
      <c r="O797" s="18"/>
      <c r="P797" s="18"/>
      <c r="Q797" s="18"/>
      <c r="R797" s="18"/>
      <c r="S797" s="18"/>
      <c r="T797" s="18"/>
      <c r="U797" s="18"/>
      <c r="V797" s="18"/>
      <c r="W797" s="18"/>
      <c r="X797" s="18"/>
      <c r="Y797" s="18"/>
      <c r="Z797" s="18"/>
      <c r="AA797" s="18"/>
      <c r="AB797" s="18"/>
      <c r="AC797" s="18"/>
      <c r="AD797" s="18"/>
      <c r="AE797" s="18"/>
      <c r="AF797" s="18"/>
      <c r="AG797" s="18"/>
      <c r="AH797" s="18"/>
      <c r="AI797" s="18"/>
      <c r="AJ797" s="18"/>
      <c r="AK797" s="18"/>
      <c r="AL797" s="18"/>
      <c r="AM797" s="18"/>
    </row>
    <row r="798" spans="1:39">
      <c r="A798" s="18"/>
      <c r="B798" s="18"/>
      <c r="C798" s="18"/>
      <c r="D798" s="18">
        <f t="shared" ca="1" si="17"/>
        <v>797</v>
      </c>
      <c r="E798" s="18" t="str">
        <f ca="1">IFERROR(INDEX(nr_ad_client_name,MATCH(ROW()-1,xl_search_adnowclientname[index],0)),"")</f>
        <v>Goodby, Silverstein &amp; Partners</v>
      </c>
      <c r="F798" s="18"/>
      <c r="G798" s="18"/>
      <c r="H798" s="18"/>
      <c r="I798" s="18"/>
      <c r="J798" s="18"/>
      <c r="K798" s="18"/>
      <c r="L798" s="18"/>
      <c r="M798" s="18"/>
      <c r="N798" s="18"/>
      <c r="O798" s="18"/>
      <c r="P798" s="18"/>
      <c r="Q798" s="18"/>
      <c r="R798" s="18"/>
      <c r="S798" s="18"/>
      <c r="T798" s="18"/>
      <c r="U798" s="18"/>
      <c r="V798" s="18"/>
      <c r="W798" s="18"/>
      <c r="X798" s="18"/>
      <c r="Y798" s="18"/>
      <c r="Z798" s="18"/>
      <c r="AA798" s="18"/>
      <c r="AB798" s="18"/>
      <c r="AC798" s="18"/>
      <c r="AD798" s="18"/>
      <c r="AE798" s="18"/>
      <c r="AF798" s="18"/>
      <c r="AG798" s="18"/>
      <c r="AH798" s="18"/>
      <c r="AI798" s="18"/>
      <c r="AJ798" s="18"/>
      <c r="AK798" s="18"/>
      <c r="AL798" s="18"/>
      <c r="AM798" s="18"/>
    </row>
    <row r="799" spans="1:39">
      <c r="A799" s="18"/>
      <c r="B799" s="18"/>
      <c r="C799" s="18"/>
      <c r="D799" s="18">
        <f t="shared" ca="1" si="17"/>
        <v>798</v>
      </c>
      <c r="E799" s="18" t="str">
        <f ca="1">IFERROR(INDEX(nr_ad_client_name,MATCH(ROW()-1,xl_search_adnowclientname[index],0)),"")</f>
        <v>Goodlass Nerolac</v>
      </c>
      <c r="F799" s="18"/>
      <c r="G799" s="18"/>
      <c r="H799" s="18"/>
      <c r="I799" s="18"/>
      <c r="J799" s="18"/>
      <c r="K799" s="18"/>
      <c r="L799" s="18"/>
      <c r="M799" s="18"/>
      <c r="N799" s="18"/>
      <c r="O799" s="18"/>
      <c r="P799" s="18"/>
      <c r="Q799" s="18"/>
      <c r="R799" s="18"/>
      <c r="S799" s="18"/>
      <c r="T799" s="18"/>
      <c r="U799" s="18"/>
      <c r="V799" s="18"/>
      <c r="W799" s="18"/>
      <c r="X799" s="18"/>
      <c r="Y799" s="18"/>
      <c r="Z799" s="18"/>
      <c r="AA799" s="18"/>
      <c r="AB799" s="18"/>
      <c r="AC799" s="18"/>
      <c r="AD799" s="18"/>
      <c r="AE799" s="18"/>
      <c r="AF799" s="18"/>
      <c r="AG799" s="18"/>
      <c r="AH799" s="18"/>
      <c r="AI799" s="18"/>
      <c r="AJ799" s="18"/>
      <c r="AK799" s="18"/>
      <c r="AL799" s="18"/>
      <c r="AM799" s="18"/>
    </row>
    <row r="800" spans="1:39">
      <c r="A800" s="18"/>
      <c r="B800" s="18"/>
      <c r="C800" s="18"/>
      <c r="D800" s="18">
        <f t="shared" ca="1" si="17"/>
        <v>799</v>
      </c>
      <c r="E800" s="18" t="str">
        <f ca="1">IFERROR(INDEX(nr_ad_client_name,MATCH(ROW()-1,xl_search_adnowclientname[index],0)),"")</f>
        <v>Goodman Fielder</v>
      </c>
      <c r="F800" s="18"/>
      <c r="G800" s="18"/>
      <c r="H800" s="18"/>
      <c r="I800" s="18"/>
      <c r="J800" s="18"/>
      <c r="K800" s="18"/>
      <c r="L800" s="18"/>
      <c r="M800" s="18"/>
      <c r="N800" s="18"/>
      <c r="O800" s="18"/>
      <c r="P800" s="18"/>
      <c r="Q800" s="18"/>
      <c r="R800" s="18"/>
      <c r="S800" s="18"/>
      <c r="T800" s="18"/>
      <c r="U800" s="18"/>
      <c r="V800" s="18"/>
      <c r="W800" s="18"/>
      <c r="X800" s="18"/>
      <c r="Y800" s="18"/>
      <c r="Z800" s="18"/>
      <c r="AA800" s="18"/>
      <c r="AB800" s="18"/>
      <c r="AC800" s="18"/>
      <c r="AD800" s="18"/>
      <c r="AE800" s="18"/>
      <c r="AF800" s="18"/>
      <c r="AG800" s="18"/>
      <c r="AH800" s="18"/>
      <c r="AI800" s="18"/>
      <c r="AJ800" s="18"/>
      <c r="AK800" s="18"/>
      <c r="AL800" s="18"/>
      <c r="AM800" s="18"/>
    </row>
    <row r="801" spans="1:39">
      <c r="A801" s="18"/>
      <c r="B801" s="18"/>
      <c r="C801" s="18"/>
      <c r="D801" s="18">
        <f t="shared" ca="1" si="17"/>
        <v>800</v>
      </c>
      <c r="E801" s="18" t="str">
        <f ca="1">IFERROR(INDEX(nr_ad_client_name,MATCH(ROW()-1,xl_search_adnowclientname[index],0)),"")</f>
        <v>Goodyear</v>
      </c>
      <c r="F801" s="18"/>
      <c r="G801" s="18"/>
      <c r="H801" s="18"/>
      <c r="I801" s="18"/>
      <c r="J801" s="18"/>
      <c r="K801" s="18"/>
      <c r="L801" s="18"/>
      <c r="M801" s="18"/>
      <c r="N801" s="18"/>
      <c r="O801" s="18"/>
      <c r="P801" s="18"/>
      <c r="Q801" s="18"/>
      <c r="R801" s="18"/>
      <c r="S801" s="18"/>
      <c r="T801" s="18"/>
      <c r="U801" s="18"/>
      <c r="V801" s="18"/>
      <c r="W801" s="18"/>
      <c r="X801" s="18"/>
      <c r="Y801" s="18"/>
      <c r="Z801" s="18"/>
      <c r="AA801" s="18"/>
      <c r="AB801" s="18"/>
      <c r="AC801" s="18"/>
      <c r="AD801" s="18"/>
      <c r="AE801" s="18"/>
      <c r="AF801" s="18"/>
      <c r="AG801" s="18"/>
      <c r="AH801" s="18"/>
      <c r="AI801" s="18"/>
      <c r="AJ801" s="18"/>
      <c r="AK801" s="18"/>
      <c r="AL801" s="18"/>
      <c r="AM801" s="18"/>
    </row>
    <row r="802" spans="1:39">
      <c r="A802" s="18"/>
      <c r="B802" s="18"/>
      <c r="C802" s="18"/>
      <c r="D802" s="18">
        <f t="shared" ca="1" si="17"/>
        <v>801</v>
      </c>
      <c r="E802" s="18" t="str">
        <f ca="1">IFERROR(INDEX(nr_ad_client_name,MATCH(ROW()-1,xl_search_adnowclientname[index],0)),"")</f>
        <v>Google</v>
      </c>
      <c r="F802" s="18"/>
      <c r="G802" s="18"/>
      <c r="H802" s="18"/>
      <c r="I802" s="18"/>
      <c r="J802" s="18"/>
      <c r="K802" s="18"/>
      <c r="L802" s="18"/>
      <c r="M802" s="18"/>
      <c r="N802" s="18"/>
      <c r="O802" s="18"/>
      <c r="P802" s="18"/>
      <c r="Q802" s="18"/>
      <c r="R802" s="18"/>
      <c r="S802" s="18"/>
      <c r="T802" s="18"/>
      <c r="U802" s="18"/>
      <c r="V802" s="18"/>
      <c r="W802" s="18"/>
      <c r="X802" s="18"/>
      <c r="Y802" s="18"/>
      <c r="Z802" s="18"/>
      <c r="AA802" s="18"/>
      <c r="AB802" s="18"/>
      <c r="AC802" s="18"/>
      <c r="AD802" s="18"/>
      <c r="AE802" s="18"/>
      <c r="AF802" s="18"/>
      <c r="AG802" s="18"/>
      <c r="AH802" s="18"/>
      <c r="AI802" s="18"/>
      <c r="AJ802" s="18"/>
      <c r="AK802" s="18"/>
      <c r="AL802" s="18"/>
      <c r="AM802" s="18"/>
    </row>
    <row r="803" spans="1:39">
      <c r="A803" s="18"/>
      <c r="B803" s="18"/>
      <c r="C803" s="18"/>
      <c r="D803" s="18">
        <f t="shared" ca="1" si="17"/>
        <v>802</v>
      </c>
      <c r="E803" s="18" t="str">
        <f ca="1">IFERROR(INDEX(nr_ad_client_name,MATCH(ROW()-1,xl_search_adnowclientname[index],0)),"")</f>
        <v>Gorton's</v>
      </c>
      <c r="F803" s="18"/>
      <c r="G803" s="18"/>
      <c r="H803" s="18"/>
      <c r="I803" s="18"/>
      <c r="J803" s="18"/>
      <c r="K803" s="18"/>
      <c r="L803" s="18"/>
      <c r="M803" s="18"/>
      <c r="N803" s="18"/>
      <c r="O803" s="18"/>
      <c r="P803" s="18"/>
      <c r="Q803" s="18"/>
      <c r="R803" s="18"/>
      <c r="S803" s="18"/>
      <c r="T803" s="18"/>
      <c r="U803" s="18"/>
      <c r="V803" s="18"/>
      <c r="W803" s="18"/>
      <c r="X803" s="18"/>
      <c r="Y803" s="18"/>
      <c r="Z803" s="18"/>
      <c r="AA803" s="18"/>
      <c r="AB803" s="18"/>
      <c r="AC803" s="18"/>
      <c r="AD803" s="18"/>
      <c r="AE803" s="18"/>
      <c r="AF803" s="18"/>
      <c r="AG803" s="18"/>
      <c r="AH803" s="18"/>
      <c r="AI803" s="18"/>
      <c r="AJ803" s="18"/>
      <c r="AK803" s="18"/>
      <c r="AL803" s="18"/>
      <c r="AM803" s="18"/>
    </row>
    <row r="804" spans="1:39">
      <c r="A804" s="18"/>
      <c r="B804" s="18"/>
      <c r="C804" s="18"/>
      <c r="D804" s="18">
        <f t="shared" ca="1" si="17"/>
        <v>803</v>
      </c>
      <c r="E804" s="18" t="str">
        <f ca="1">IFERROR(INDEX(nr_ad_client_name,MATCH(ROW()-1,xl_search_adnowclientname[index],0)),"")</f>
        <v>Gostyn</v>
      </c>
      <c r="F804" s="18"/>
      <c r="G804" s="18"/>
      <c r="H804" s="18"/>
      <c r="I804" s="18"/>
      <c r="J804" s="18"/>
      <c r="K804" s="18"/>
      <c r="L804" s="18"/>
      <c r="M804" s="18"/>
      <c r="N804" s="18"/>
      <c r="O804" s="18"/>
      <c r="P804" s="18"/>
      <c r="Q804" s="18"/>
      <c r="R804" s="18"/>
      <c r="S804" s="18"/>
      <c r="T804" s="18"/>
      <c r="U804" s="18"/>
      <c r="V804" s="18"/>
      <c r="W804" s="18"/>
      <c r="X804" s="18"/>
      <c r="Y804" s="18"/>
      <c r="Z804" s="18"/>
      <c r="AA804" s="18"/>
      <c r="AB804" s="18"/>
      <c r="AC804" s="18"/>
      <c r="AD804" s="18"/>
      <c r="AE804" s="18"/>
      <c r="AF804" s="18"/>
      <c r="AG804" s="18"/>
      <c r="AH804" s="18"/>
      <c r="AI804" s="18"/>
      <c r="AJ804" s="18"/>
      <c r="AK804" s="18"/>
      <c r="AL804" s="18"/>
      <c r="AM804" s="18"/>
    </row>
    <row r="805" spans="1:39">
      <c r="A805" s="18"/>
      <c r="B805" s="18"/>
      <c r="C805" s="18"/>
      <c r="D805" s="18">
        <f t="shared" ca="1" si="17"/>
        <v>804</v>
      </c>
      <c r="E805" s="18" t="str">
        <f ca="1">IFERROR(INDEX(nr_ad_client_name,MATCH(ROW()-1,xl_search_adnowclientname[index],0)),"")</f>
        <v>Goterborg Kex</v>
      </c>
      <c r="F805" s="18"/>
      <c r="G805" s="18"/>
      <c r="H805" s="18"/>
      <c r="I805" s="18"/>
      <c r="J805" s="18"/>
      <c r="K805" s="18"/>
      <c r="L805" s="18"/>
      <c r="M805" s="18"/>
      <c r="N805" s="18"/>
      <c r="O805" s="18"/>
      <c r="P805" s="18"/>
      <c r="Q805" s="18"/>
      <c r="R805" s="18"/>
      <c r="S805" s="18"/>
      <c r="T805" s="18"/>
      <c r="U805" s="18"/>
      <c r="V805" s="18"/>
      <c r="W805" s="18"/>
      <c r="X805" s="18"/>
      <c r="Y805" s="18"/>
      <c r="Z805" s="18"/>
      <c r="AA805" s="18"/>
      <c r="AB805" s="18"/>
      <c r="AC805" s="18"/>
      <c r="AD805" s="18"/>
      <c r="AE805" s="18"/>
      <c r="AF805" s="18"/>
      <c r="AG805" s="18"/>
      <c r="AH805" s="18"/>
      <c r="AI805" s="18"/>
      <c r="AJ805" s="18"/>
      <c r="AK805" s="18"/>
      <c r="AL805" s="18"/>
      <c r="AM805" s="18"/>
    </row>
    <row r="806" spans="1:39">
      <c r="A806" s="18"/>
      <c r="B806" s="18"/>
      <c r="C806" s="18"/>
      <c r="D806" s="18">
        <f t="shared" ca="1" si="17"/>
        <v>805</v>
      </c>
      <c r="E806" s="18" t="str">
        <f ca="1">IFERROR(INDEX(nr_ad_client_name,MATCH(ROW()-1,xl_search_adnowclientname[index],0)),"")</f>
        <v>Gourmet Garden</v>
      </c>
      <c r="F806" s="18"/>
      <c r="G806" s="18"/>
      <c r="H806" s="18"/>
      <c r="I806" s="18"/>
      <c r="J806" s="18"/>
      <c r="K806" s="18"/>
      <c r="L806" s="18"/>
      <c r="M806" s="18"/>
      <c r="N806" s="18"/>
      <c r="O806" s="18"/>
      <c r="P806" s="18"/>
      <c r="Q806" s="18"/>
      <c r="R806" s="18"/>
      <c r="S806" s="18"/>
      <c r="T806" s="18"/>
      <c r="U806" s="18"/>
      <c r="V806" s="18"/>
      <c r="W806" s="18"/>
      <c r="X806" s="18"/>
      <c r="Y806" s="18"/>
      <c r="Z806" s="18"/>
      <c r="AA806" s="18"/>
      <c r="AB806" s="18"/>
      <c r="AC806" s="18"/>
      <c r="AD806" s="18"/>
      <c r="AE806" s="18"/>
      <c r="AF806" s="18"/>
      <c r="AG806" s="18"/>
      <c r="AH806" s="18"/>
      <c r="AI806" s="18"/>
      <c r="AJ806" s="18"/>
      <c r="AK806" s="18"/>
      <c r="AL806" s="18"/>
      <c r="AM806" s="18"/>
    </row>
    <row r="807" spans="1:39">
      <c r="A807" s="18"/>
      <c r="B807" s="18"/>
      <c r="C807" s="18"/>
      <c r="D807" s="18">
        <f t="shared" ca="1" si="17"/>
        <v>806</v>
      </c>
      <c r="E807" s="18" t="str">
        <f ca="1">IFERROR(INDEX(nr_ad_client_name,MATCH(ROW()-1,xl_search_adnowclientname[index],0)),"")</f>
        <v>Government of Mexico</v>
      </c>
      <c r="F807" s="18"/>
      <c r="G807" s="18"/>
      <c r="H807" s="18"/>
      <c r="I807" s="18"/>
      <c r="J807" s="18"/>
      <c r="K807" s="18"/>
      <c r="L807" s="18"/>
      <c r="M807" s="18"/>
      <c r="N807" s="18"/>
      <c r="O807" s="18"/>
      <c r="P807" s="18"/>
      <c r="Q807" s="18"/>
      <c r="R807" s="18"/>
      <c r="S807" s="18"/>
      <c r="T807" s="18"/>
      <c r="U807" s="18"/>
      <c r="V807" s="18"/>
      <c r="W807" s="18"/>
      <c r="X807" s="18"/>
      <c r="Y807" s="18"/>
      <c r="Z807" s="18"/>
      <c r="AA807" s="18"/>
      <c r="AB807" s="18"/>
      <c r="AC807" s="18"/>
      <c r="AD807" s="18"/>
      <c r="AE807" s="18"/>
      <c r="AF807" s="18"/>
      <c r="AG807" s="18"/>
      <c r="AH807" s="18"/>
      <c r="AI807" s="18"/>
      <c r="AJ807" s="18"/>
      <c r="AK807" s="18"/>
      <c r="AL807" s="18"/>
      <c r="AM807" s="18"/>
    </row>
    <row r="808" spans="1:39">
      <c r="A808" s="18"/>
      <c r="B808" s="18"/>
      <c r="C808" s="18"/>
      <c r="D808" s="18">
        <f t="shared" ca="1" si="17"/>
        <v>807</v>
      </c>
      <c r="E808" s="18" t="str">
        <f ca="1">IFERROR(INDEX(nr_ad_client_name,MATCH(ROW()-1,xl_search_adnowclientname[index],0)),"")</f>
        <v>Graco</v>
      </c>
      <c r="F808" s="18"/>
      <c r="G808" s="18"/>
      <c r="H808" s="18"/>
      <c r="I808" s="18"/>
      <c r="J808" s="18"/>
      <c r="K808" s="18"/>
      <c r="L808" s="18"/>
      <c r="M808" s="18"/>
      <c r="N808" s="18"/>
      <c r="O808" s="18"/>
      <c r="P808" s="18"/>
      <c r="Q808" s="18"/>
      <c r="R808" s="18"/>
      <c r="S808" s="18"/>
      <c r="T808" s="18"/>
      <c r="U808" s="18"/>
      <c r="V808" s="18"/>
      <c r="W808" s="18"/>
      <c r="X808" s="18"/>
      <c r="Y808" s="18"/>
      <c r="Z808" s="18"/>
      <c r="AA808" s="18"/>
      <c r="AB808" s="18"/>
      <c r="AC808" s="18"/>
      <c r="AD808" s="18"/>
      <c r="AE808" s="18"/>
      <c r="AF808" s="18"/>
      <c r="AG808" s="18"/>
      <c r="AH808" s="18"/>
      <c r="AI808" s="18"/>
      <c r="AJ808" s="18"/>
      <c r="AK808" s="18"/>
      <c r="AL808" s="18"/>
      <c r="AM808" s="18"/>
    </row>
    <row r="809" spans="1:39">
      <c r="A809" s="18"/>
      <c r="B809" s="18"/>
      <c r="C809" s="18"/>
      <c r="D809" s="18">
        <f t="shared" ca="1" si="17"/>
        <v>808</v>
      </c>
      <c r="E809" s="18" t="str">
        <f ca="1">IFERROR(INDEX(nr_ad_client_name,MATCH(ROW()-1,xl_search_adnowclientname[index],0)),"")</f>
        <v>Graham Poulter Plc</v>
      </c>
      <c r="F809" s="18"/>
      <c r="G809" s="18"/>
      <c r="H809" s="18"/>
      <c r="I809" s="18"/>
      <c r="J809" s="18"/>
      <c r="K809" s="18"/>
      <c r="L809" s="18"/>
      <c r="M809" s="18"/>
      <c r="N809" s="18"/>
      <c r="O809" s="18"/>
      <c r="P809" s="18"/>
      <c r="Q809" s="18"/>
      <c r="R809" s="18"/>
      <c r="S809" s="18"/>
      <c r="T809" s="18"/>
      <c r="U809" s="18"/>
      <c r="V809" s="18"/>
      <c r="W809" s="18"/>
      <c r="X809" s="18"/>
      <c r="Y809" s="18"/>
      <c r="Z809" s="18"/>
      <c r="AA809" s="18"/>
      <c r="AB809" s="18"/>
      <c r="AC809" s="18"/>
      <c r="AD809" s="18"/>
      <c r="AE809" s="18"/>
      <c r="AF809" s="18"/>
      <c r="AG809" s="18"/>
      <c r="AH809" s="18"/>
      <c r="AI809" s="18"/>
      <c r="AJ809" s="18"/>
      <c r="AK809" s="18"/>
      <c r="AL809" s="18"/>
      <c r="AM809" s="18"/>
    </row>
    <row r="810" spans="1:39">
      <c r="A810" s="18"/>
      <c r="B810" s="18"/>
      <c r="C810" s="18"/>
      <c r="D810" s="18">
        <f t="shared" ca="1" si="17"/>
        <v>809</v>
      </c>
      <c r="E810" s="18" t="str">
        <f ca="1">IFERROR(INDEX(nr_ad_client_name,MATCH(ROW()-1,xl_search_adnowclientname[index],0)),"")</f>
        <v>Grameenphone</v>
      </c>
      <c r="F810" s="18"/>
      <c r="G810" s="18"/>
      <c r="H810" s="18"/>
      <c r="I810" s="18"/>
      <c r="J810" s="18"/>
      <c r="K810" s="18"/>
      <c r="L810" s="18"/>
      <c r="M810" s="18"/>
      <c r="N810" s="18"/>
      <c r="O810" s="18"/>
      <c r="P810" s="18"/>
      <c r="Q810" s="18"/>
      <c r="R810" s="18"/>
      <c r="S810" s="18"/>
      <c r="T810" s="18"/>
      <c r="U810" s="18"/>
      <c r="V810" s="18"/>
      <c r="W810" s="18"/>
      <c r="X810" s="18"/>
      <c r="Y810" s="18"/>
      <c r="Z810" s="18"/>
      <c r="AA810" s="18"/>
      <c r="AB810" s="18"/>
      <c r="AC810" s="18"/>
      <c r="AD810" s="18"/>
      <c r="AE810" s="18"/>
      <c r="AF810" s="18"/>
      <c r="AG810" s="18"/>
      <c r="AH810" s="18"/>
      <c r="AI810" s="18"/>
      <c r="AJ810" s="18"/>
      <c r="AK810" s="18"/>
      <c r="AL810" s="18"/>
      <c r="AM810" s="18"/>
    </row>
    <row r="811" spans="1:39">
      <c r="A811" s="18"/>
      <c r="B811" s="18"/>
      <c r="C811" s="18"/>
      <c r="D811" s="18">
        <f t="shared" ca="1" si="17"/>
        <v>810</v>
      </c>
      <c r="E811" s="18" t="str">
        <f ca="1">IFERROR(INDEX(nr_ad_client_name,MATCH(ROW()-1,xl_search_adnowclientname[index],0)),"")</f>
        <v>Granada Uk Rental And Retail</v>
      </c>
      <c r="F811" s="18"/>
      <c r="G811" s="18"/>
      <c r="H811" s="18"/>
      <c r="I811" s="18"/>
      <c r="J811" s="18"/>
      <c r="K811" s="18"/>
      <c r="L811" s="18"/>
      <c r="M811" s="18"/>
      <c r="N811" s="18"/>
      <c r="O811" s="18"/>
      <c r="P811" s="18"/>
      <c r="Q811" s="18"/>
      <c r="R811" s="18"/>
      <c r="S811" s="18"/>
      <c r="T811" s="18"/>
      <c r="U811" s="18"/>
      <c r="V811" s="18"/>
      <c r="W811" s="18"/>
      <c r="X811" s="18"/>
      <c r="Y811" s="18"/>
      <c r="Z811" s="18"/>
      <c r="AA811" s="18"/>
      <c r="AB811" s="18"/>
      <c r="AC811" s="18"/>
      <c r="AD811" s="18"/>
      <c r="AE811" s="18"/>
      <c r="AF811" s="18"/>
      <c r="AG811" s="18"/>
      <c r="AH811" s="18"/>
      <c r="AI811" s="18"/>
      <c r="AJ811" s="18"/>
      <c r="AK811" s="18"/>
      <c r="AL811" s="18"/>
      <c r="AM811" s="18"/>
    </row>
    <row r="812" spans="1:39">
      <c r="A812" s="18"/>
      <c r="B812" s="18"/>
      <c r="C812" s="18"/>
      <c r="D812" s="18">
        <f t="shared" ca="1" si="17"/>
        <v>811</v>
      </c>
      <c r="E812" s="18" t="str">
        <f ca="1">IFERROR(INDEX(nr_ad_client_name,MATCH(ROW()-1,xl_search_adnowclientname[index],0)),"")</f>
        <v>Granfood</v>
      </c>
      <c r="F812" s="18"/>
      <c r="G812" s="18"/>
      <c r="H812" s="18"/>
      <c r="I812" s="18"/>
      <c r="J812" s="18"/>
      <c r="K812" s="18"/>
      <c r="L812" s="18"/>
      <c r="M812" s="18"/>
      <c r="N812" s="18"/>
      <c r="O812" s="18"/>
      <c r="P812" s="18"/>
      <c r="Q812" s="18"/>
      <c r="R812" s="18"/>
      <c r="S812" s="18"/>
      <c r="T812" s="18"/>
      <c r="U812" s="18"/>
      <c r="V812" s="18"/>
      <c r="W812" s="18"/>
      <c r="X812" s="18"/>
      <c r="Y812" s="18"/>
      <c r="Z812" s="18"/>
      <c r="AA812" s="18"/>
      <c r="AB812" s="18"/>
      <c r="AC812" s="18"/>
      <c r="AD812" s="18"/>
      <c r="AE812" s="18"/>
      <c r="AF812" s="18"/>
      <c r="AG812" s="18"/>
      <c r="AH812" s="18"/>
      <c r="AI812" s="18"/>
      <c r="AJ812" s="18"/>
      <c r="AK812" s="18"/>
      <c r="AL812" s="18"/>
      <c r="AM812" s="18"/>
    </row>
    <row r="813" spans="1:39">
      <c r="A813" s="18"/>
      <c r="B813" s="18"/>
      <c r="C813" s="18"/>
      <c r="D813" s="18">
        <f t="shared" ca="1" si="17"/>
        <v>812</v>
      </c>
      <c r="E813" s="18" t="str">
        <f ca="1">IFERROR(INDEX(nr_ad_client_name,MATCH(ROW()-1,xl_search_adnowclientname[index],0)),"")</f>
        <v>Grant Jacoby</v>
      </c>
      <c r="F813" s="18"/>
      <c r="G813" s="18"/>
      <c r="H813" s="18"/>
      <c r="I813" s="18"/>
      <c r="J813" s="18"/>
      <c r="K813" s="18"/>
      <c r="L813" s="18"/>
      <c r="M813" s="18"/>
      <c r="N813" s="18"/>
      <c r="O813" s="18"/>
      <c r="P813" s="18"/>
      <c r="Q813" s="18"/>
      <c r="R813" s="18"/>
      <c r="S813" s="18"/>
      <c r="T813" s="18"/>
      <c r="U813" s="18"/>
      <c r="V813" s="18"/>
      <c r="W813" s="18"/>
      <c r="X813" s="18"/>
      <c r="Y813" s="18"/>
      <c r="Z813" s="18"/>
      <c r="AA813" s="18"/>
      <c r="AB813" s="18"/>
      <c r="AC813" s="18"/>
      <c r="AD813" s="18"/>
      <c r="AE813" s="18"/>
      <c r="AF813" s="18"/>
      <c r="AG813" s="18"/>
      <c r="AH813" s="18"/>
      <c r="AI813" s="18"/>
      <c r="AJ813" s="18"/>
      <c r="AK813" s="18"/>
      <c r="AL813" s="18"/>
      <c r="AM813" s="18"/>
    </row>
    <row r="814" spans="1:39">
      <c r="A814" s="18"/>
      <c r="B814" s="18"/>
      <c r="C814" s="18"/>
      <c r="D814" s="18">
        <f t="shared" ca="1" si="17"/>
        <v>813</v>
      </c>
      <c r="E814" s="18" t="str">
        <f ca="1">IFERROR(INDEX(nr_ad_client_name,MATCH(ROW()-1,xl_search_adnowclientname[index],0)),"")</f>
        <v>Grant Thornton</v>
      </c>
      <c r="F814" s="18"/>
      <c r="G814" s="18"/>
      <c r="H814" s="18"/>
      <c r="I814" s="18"/>
      <c r="J814" s="18"/>
      <c r="K814" s="18"/>
      <c r="L814" s="18"/>
      <c r="M814" s="18"/>
      <c r="N814" s="18"/>
      <c r="O814" s="18"/>
      <c r="P814" s="18"/>
      <c r="Q814" s="18"/>
      <c r="R814" s="18"/>
      <c r="S814" s="18"/>
      <c r="T814" s="18"/>
      <c r="U814" s="18"/>
      <c r="V814" s="18"/>
      <c r="W814" s="18"/>
      <c r="X814" s="18"/>
      <c r="Y814" s="18"/>
      <c r="Z814" s="18"/>
      <c r="AA814" s="18"/>
      <c r="AB814" s="18"/>
      <c r="AC814" s="18"/>
      <c r="AD814" s="18"/>
      <c r="AE814" s="18"/>
      <c r="AF814" s="18"/>
      <c r="AG814" s="18"/>
      <c r="AH814" s="18"/>
      <c r="AI814" s="18"/>
      <c r="AJ814" s="18"/>
      <c r="AK814" s="18"/>
      <c r="AL814" s="18"/>
      <c r="AM814" s="18"/>
    </row>
    <row r="815" spans="1:39">
      <c r="A815" s="18"/>
      <c r="B815" s="18"/>
      <c r="C815" s="18"/>
      <c r="D815" s="18">
        <f t="shared" ca="1" si="17"/>
        <v>814</v>
      </c>
      <c r="E815" s="18" t="str">
        <f ca="1">IFERROR(INDEX(nr_ad_client_name,MATCH(ROW()-1,xl_search_adnowclientname[index],0)),"")</f>
        <v>Great Wolf Lodge</v>
      </c>
      <c r="F815" s="18"/>
      <c r="G815" s="18"/>
      <c r="H815" s="18"/>
      <c r="I815" s="18"/>
      <c r="J815" s="18"/>
      <c r="K815" s="18"/>
      <c r="L815" s="18"/>
      <c r="M815" s="18"/>
      <c r="N815" s="18"/>
      <c r="O815" s="18"/>
      <c r="P815" s="18"/>
      <c r="Q815" s="18"/>
      <c r="R815" s="18"/>
      <c r="S815" s="18"/>
      <c r="T815" s="18"/>
      <c r="U815" s="18"/>
      <c r="V815" s="18"/>
      <c r="W815" s="18"/>
      <c r="X815" s="18"/>
      <c r="Y815" s="18"/>
      <c r="Z815" s="18"/>
      <c r="AA815" s="18"/>
      <c r="AB815" s="18"/>
      <c r="AC815" s="18"/>
      <c r="AD815" s="18"/>
      <c r="AE815" s="18"/>
      <c r="AF815" s="18"/>
      <c r="AG815" s="18"/>
      <c r="AH815" s="18"/>
      <c r="AI815" s="18"/>
      <c r="AJ815" s="18"/>
      <c r="AK815" s="18"/>
      <c r="AL815" s="18"/>
      <c r="AM815" s="18"/>
    </row>
    <row r="816" spans="1:39">
      <c r="A816" s="18"/>
      <c r="B816" s="18"/>
      <c r="C816" s="18"/>
      <c r="D816" s="18">
        <f t="shared" ca="1" si="17"/>
        <v>815</v>
      </c>
      <c r="E816" s="18" t="str">
        <f ca="1">IFERROR(INDEX(nr_ad_client_name,MATCH(ROW()-1,xl_search_adnowclientname[index],0)),"")</f>
        <v>Green Mountain Cidery</v>
      </c>
      <c r="F816" s="18"/>
      <c r="G816" s="18"/>
      <c r="H816" s="18"/>
      <c r="I816" s="18"/>
      <c r="J816" s="18"/>
      <c r="K816" s="18"/>
      <c r="L816" s="18"/>
      <c r="M816" s="18"/>
      <c r="N816" s="18"/>
      <c r="O816" s="18"/>
      <c r="P816" s="18"/>
      <c r="Q816" s="18"/>
      <c r="R816" s="18"/>
      <c r="S816" s="18"/>
      <c r="T816" s="18"/>
      <c r="U816" s="18"/>
      <c r="V816" s="18"/>
      <c r="W816" s="18"/>
      <c r="X816" s="18"/>
      <c r="Y816" s="18"/>
      <c r="Z816" s="18"/>
      <c r="AA816" s="18"/>
      <c r="AB816" s="18"/>
      <c r="AC816" s="18"/>
      <c r="AD816" s="18"/>
      <c r="AE816" s="18"/>
      <c r="AF816" s="18"/>
      <c r="AG816" s="18"/>
      <c r="AH816" s="18"/>
      <c r="AI816" s="18"/>
      <c r="AJ816" s="18"/>
      <c r="AK816" s="18"/>
      <c r="AL816" s="18"/>
      <c r="AM816" s="18"/>
    </row>
    <row r="817" spans="1:39">
      <c r="A817" s="18"/>
      <c r="B817" s="18"/>
      <c r="C817" s="18"/>
      <c r="D817" s="18">
        <f t="shared" ca="1" si="17"/>
        <v>816</v>
      </c>
      <c r="E817" s="18" t="str">
        <f ca="1">IFERROR(INDEX(nr_ad_client_name,MATCH(ROW()-1,xl_search_adnowclientname[index],0)),"")</f>
        <v>Green Mountain Coffee</v>
      </c>
      <c r="F817" s="18"/>
      <c r="G817" s="18"/>
      <c r="H817" s="18"/>
      <c r="I817" s="18"/>
      <c r="J817" s="18"/>
      <c r="K817" s="18"/>
      <c r="L817" s="18"/>
      <c r="M817" s="18"/>
      <c r="N817" s="18"/>
      <c r="O817" s="18"/>
      <c r="P817" s="18"/>
      <c r="Q817" s="18"/>
      <c r="R817" s="18"/>
      <c r="S817" s="18"/>
      <c r="T817" s="18"/>
      <c r="U817" s="18"/>
      <c r="V817" s="18"/>
      <c r="W817" s="18"/>
      <c r="X817" s="18"/>
      <c r="Y817" s="18"/>
      <c r="Z817" s="18"/>
      <c r="AA817" s="18"/>
      <c r="AB817" s="18"/>
      <c r="AC817" s="18"/>
      <c r="AD817" s="18"/>
      <c r="AE817" s="18"/>
      <c r="AF817" s="18"/>
      <c r="AG817" s="18"/>
      <c r="AH817" s="18"/>
      <c r="AI817" s="18"/>
      <c r="AJ817" s="18"/>
      <c r="AK817" s="18"/>
      <c r="AL817" s="18"/>
      <c r="AM817" s="18"/>
    </row>
    <row r="818" spans="1:39">
      <c r="A818" s="18"/>
      <c r="B818" s="18"/>
      <c r="C818" s="18"/>
      <c r="D818" s="18">
        <f t="shared" ca="1" si="17"/>
        <v>817</v>
      </c>
      <c r="E818" s="18" t="str">
        <f ca="1">IFERROR(INDEX(nr_ad_client_name,MATCH(ROW()-1,xl_search_adnowclientname[index],0)),"")</f>
        <v>Grey Worldwide</v>
      </c>
      <c r="F818" s="18"/>
      <c r="G818" s="18"/>
      <c r="H818" s="18"/>
      <c r="I818" s="18"/>
      <c r="J818" s="18"/>
      <c r="K818" s="18"/>
      <c r="L818" s="18"/>
      <c r="M818" s="18"/>
      <c r="N818" s="18"/>
      <c r="O818" s="18"/>
      <c r="P818" s="18"/>
      <c r="Q818" s="18"/>
      <c r="R818" s="18"/>
      <c r="S818" s="18"/>
      <c r="T818" s="18"/>
      <c r="U818" s="18"/>
      <c r="V818" s="18"/>
      <c r="W818" s="18"/>
      <c r="X818" s="18"/>
      <c r="Y818" s="18"/>
      <c r="Z818" s="18"/>
      <c r="AA818" s="18"/>
      <c r="AB818" s="18"/>
      <c r="AC818" s="18"/>
      <c r="AD818" s="18"/>
      <c r="AE818" s="18"/>
      <c r="AF818" s="18"/>
      <c r="AG818" s="18"/>
      <c r="AH818" s="18"/>
      <c r="AI818" s="18"/>
      <c r="AJ818" s="18"/>
      <c r="AK818" s="18"/>
      <c r="AL818" s="18"/>
      <c r="AM818" s="18"/>
    </row>
    <row r="819" spans="1:39">
      <c r="A819" s="18"/>
      <c r="B819" s="18"/>
      <c r="C819" s="18"/>
      <c r="D819" s="18">
        <f t="shared" ca="1" si="17"/>
        <v>818</v>
      </c>
      <c r="E819" s="18" t="str">
        <f ca="1">IFERROR(INDEX(nr_ad_client_name,MATCH(ROW()-1,xl_search_adnowclientname[index],0)),"")</f>
        <v>Griffins</v>
      </c>
      <c r="F819" s="18"/>
      <c r="G819" s="18"/>
      <c r="H819" s="18"/>
      <c r="I819" s="18"/>
      <c r="J819" s="18"/>
      <c r="K819" s="18"/>
      <c r="L819" s="18"/>
      <c r="M819" s="18"/>
      <c r="N819" s="18"/>
      <c r="O819" s="18"/>
      <c r="P819" s="18"/>
      <c r="Q819" s="18"/>
      <c r="R819" s="18"/>
      <c r="S819" s="18"/>
      <c r="T819" s="18"/>
      <c r="U819" s="18"/>
      <c r="V819" s="18"/>
      <c r="W819" s="18"/>
      <c r="X819" s="18"/>
      <c r="Y819" s="18"/>
      <c r="Z819" s="18"/>
      <c r="AA819" s="18"/>
      <c r="AB819" s="18"/>
      <c r="AC819" s="18"/>
      <c r="AD819" s="18"/>
      <c r="AE819" s="18"/>
      <c r="AF819" s="18"/>
      <c r="AG819" s="18"/>
      <c r="AH819" s="18"/>
      <c r="AI819" s="18"/>
      <c r="AJ819" s="18"/>
      <c r="AK819" s="18"/>
      <c r="AL819" s="18"/>
      <c r="AM819" s="18"/>
    </row>
    <row r="820" spans="1:39">
      <c r="A820" s="18"/>
      <c r="B820" s="18"/>
      <c r="C820" s="18"/>
      <c r="D820" s="18">
        <f t="shared" ca="1" si="17"/>
        <v>819</v>
      </c>
      <c r="E820" s="18" t="str">
        <f ca="1">IFERROR(INDEX(nr_ad_client_name,MATCH(ROW()-1,xl_search_adnowclientname[index],0)),"")</f>
        <v>Groupe SEB</v>
      </c>
      <c r="F820" s="18"/>
      <c r="G820" s="18"/>
      <c r="H820" s="18"/>
      <c r="I820" s="18"/>
      <c r="J820" s="18"/>
      <c r="K820" s="18"/>
      <c r="L820" s="18"/>
      <c r="M820" s="18"/>
      <c r="N820" s="18"/>
      <c r="O820" s="18"/>
      <c r="P820" s="18"/>
      <c r="Q820" s="18"/>
      <c r="R820" s="18"/>
      <c r="S820" s="18"/>
      <c r="T820" s="18"/>
      <c r="U820" s="18"/>
      <c r="V820" s="18"/>
      <c r="W820" s="18"/>
      <c r="X820" s="18"/>
      <c r="Y820" s="18"/>
      <c r="Z820" s="18"/>
      <c r="AA820" s="18"/>
      <c r="AB820" s="18"/>
      <c r="AC820" s="18"/>
      <c r="AD820" s="18"/>
      <c r="AE820" s="18"/>
      <c r="AF820" s="18"/>
      <c r="AG820" s="18"/>
      <c r="AH820" s="18"/>
      <c r="AI820" s="18"/>
      <c r="AJ820" s="18"/>
      <c r="AK820" s="18"/>
      <c r="AL820" s="18"/>
      <c r="AM820" s="18"/>
    </row>
    <row r="821" spans="1:39">
      <c r="A821" s="18"/>
      <c r="B821" s="18"/>
      <c r="C821" s="18"/>
      <c r="D821" s="18">
        <f t="shared" ca="1" si="17"/>
        <v>820</v>
      </c>
      <c r="E821" s="18" t="str">
        <f ca="1">IFERROR(INDEX(nr_ad_client_name,MATCH(ROW()-1,xl_search_adnowclientname[index],0)),"")</f>
        <v>Grupa Zywiec</v>
      </c>
      <c r="F821" s="18"/>
      <c r="G821" s="18"/>
      <c r="H821" s="18"/>
      <c r="I821" s="18"/>
      <c r="J821" s="18"/>
      <c r="K821" s="18"/>
      <c r="L821" s="18"/>
      <c r="M821" s="18"/>
      <c r="N821" s="18"/>
      <c r="O821" s="18"/>
      <c r="P821" s="18"/>
      <c r="Q821" s="18"/>
      <c r="R821" s="18"/>
      <c r="S821" s="18"/>
      <c r="T821" s="18"/>
      <c r="U821" s="18"/>
      <c r="V821" s="18"/>
      <c r="W821" s="18"/>
      <c r="X821" s="18"/>
      <c r="Y821" s="18"/>
      <c r="Z821" s="18"/>
      <c r="AA821" s="18"/>
      <c r="AB821" s="18"/>
      <c r="AC821" s="18"/>
      <c r="AD821" s="18"/>
      <c r="AE821" s="18"/>
      <c r="AF821" s="18"/>
      <c r="AG821" s="18"/>
      <c r="AH821" s="18"/>
      <c r="AI821" s="18"/>
      <c r="AJ821" s="18"/>
      <c r="AK821" s="18"/>
      <c r="AL821" s="18"/>
      <c r="AM821" s="18"/>
    </row>
    <row r="822" spans="1:39">
      <c r="A822" s="18"/>
      <c r="B822" s="18"/>
      <c r="C822" s="18"/>
      <c r="D822" s="18">
        <f t="shared" ca="1" si="17"/>
        <v>821</v>
      </c>
      <c r="E822" s="18" t="str">
        <f ca="1">IFERROR(INDEX(nr_ad_client_name,MATCH(ROW()-1,xl_search_adnowclientname[index],0)),"")</f>
        <v>Grupo Bimbo</v>
      </c>
      <c r="F822" s="18"/>
      <c r="G822" s="18"/>
      <c r="H822" s="18"/>
      <c r="I822" s="18"/>
      <c r="J822" s="18"/>
      <c r="K822" s="18"/>
      <c r="L822" s="18"/>
      <c r="M822" s="18"/>
      <c r="N822" s="18"/>
      <c r="O822" s="18"/>
      <c r="P822" s="18"/>
      <c r="Q822" s="18"/>
      <c r="R822" s="18"/>
      <c r="S822" s="18"/>
      <c r="T822" s="18"/>
      <c r="U822" s="18"/>
      <c r="V822" s="18"/>
      <c r="W822" s="18"/>
      <c r="X822" s="18"/>
      <c r="Y822" s="18"/>
      <c r="Z822" s="18"/>
      <c r="AA822" s="18"/>
      <c r="AB822" s="18"/>
      <c r="AC822" s="18"/>
      <c r="AD822" s="18"/>
      <c r="AE822" s="18"/>
      <c r="AF822" s="18"/>
      <c r="AG822" s="18"/>
      <c r="AH822" s="18"/>
      <c r="AI822" s="18"/>
      <c r="AJ822" s="18"/>
      <c r="AK822" s="18"/>
      <c r="AL822" s="18"/>
      <c r="AM822" s="18"/>
    </row>
    <row r="823" spans="1:39">
      <c r="A823" s="18"/>
      <c r="B823" s="18"/>
      <c r="C823" s="18"/>
      <c r="D823" s="18">
        <f t="shared" ca="1" si="17"/>
        <v>822</v>
      </c>
      <c r="E823" s="18" t="str">
        <f ca="1">IFERROR(INDEX(nr_ad_client_name,MATCH(ROW()-1,xl_search_adnowclientname[index],0)),"")</f>
        <v>Grupo Cacaolat S.L.</v>
      </c>
      <c r="F823" s="18"/>
      <c r="G823" s="18"/>
      <c r="H823" s="18"/>
      <c r="I823" s="18"/>
      <c r="J823" s="18"/>
      <c r="K823" s="18"/>
      <c r="L823" s="18"/>
      <c r="M823" s="18"/>
      <c r="N823" s="18"/>
      <c r="O823" s="18"/>
      <c r="P823" s="18"/>
      <c r="Q823" s="18"/>
      <c r="R823" s="18"/>
      <c r="S823" s="18"/>
      <c r="T823" s="18"/>
      <c r="U823" s="18"/>
      <c r="V823" s="18"/>
      <c r="W823" s="18"/>
      <c r="X823" s="18"/>
      <c r="Y823" s="18"/>
      <c r="Z823" s="18"/>
      <c r="AA823" s="18"/>
      <c r="AB823" s="18"/>
      <c r="AC823" s="18"/>
      <c r="AD823" s="18"/>
      <c r="AE823" s="18"/>
      <c r="AF823" s="18"/>
      <c r="AG823" s="18"/>
      <c r="AH823" s="18"/>
      <c r="AI823" s="18"/>
      <c r="AJ823" s="18"/>
      <c r="AK823" s="18"/>
      <c r="AL823" s="18"/>
      <c r="AM823" s="18"/>
    </row>
    <row r="824" spans="1:39">
      <c r="A824" s="18"/>
      <c r="B824" s="18"/>
      <c r="C824" s="18"/>
      <c r="D824" s="18">
        <f t="shared" ca="1" si="17"/>
        <v>823</v>
      </c>
      <c r="E824" s="18" t="str">
        <f ca="1">IFERROR(INDEX(nr_ad_client_name,MATCH(ROW()-1,xl_search_adnowclientname[index],0)),"")</f>
        <v>Grupo Leche Pascual</v>
      </c>
      <c r="F824" s="18"/>
      <c r="G824" s="18"/>
      <c r="H824" s="18"/>
      <c r="I824" s="18"/>
      <c r="J824" s="18"/>
      <c r="K824" s="18"/>
      <c r="L824" s="18"/>
      <c r="M824" s="18"/>
      <c r="N824" s="18"/>
      <c r="O824" s="18"/>
      <c r="P824" s="18"/>
      <c r="Q824" s="18"/>
      <c r="R824" s="18"/>
      <c r="S824" s="18"/>
      <c r="T824" s="18"/>
      <c r="U824" s="18"/>
      <c r="V824" s="18"/>
      <c r="W824" s="18"/>
      <c r="X824" s="18"/>
      <c r="Y824" s="18"/>
      <c r="Z824" s="18"/>
      <c r="AA824" s="18"/>
      <c r="AB824" s="18"/>
      <c r="AC824" s="18"/>
      <c r="AD824" s="18"/>
      <c r="AE824" s="18"/>
      <c r="AF824" s="18"/>
      <c r="AG824" s="18"/>
      <c r="AH824" s="18"/>
      <c r="AI824" s="18"/>
      <c r="AJ824" s="18"/>
      <c r="AK824" s="18"/>
      <c r="AL824" s="18"/>
      <c r="AM824" s="18"/>
    </row>
    <row r="825" spans="1:39">
      <c r="A825" s="18"/>
      <c r="B825" s="18"/>
      <c r="C825" s="18"/>
      <c r="D825" s="18">
        <f t="shared" ca="1" si="17"/>
        <v>824</v>
      </c>
      <c r="E825" s="18" t="str">
        <f ca="1">IFERROR(INDEX(nr_ad_client_name,MATCH(ROW()-1,xl_search_adnowclientname[index],0)),"")</f>
        <v>Grupo Mahou-San Miguel</v>
      </c>
      <c r="F825" s="18"/>
      <c r="G825" s="18"/>
      <c r="H825" s="18"/>
      <c r="I825" s="18"/>
      <c r="J825" s="18"/>
      <c r="K825" s="18"/>
      <c r="L825" s="18"/>
      <c r="M825" s="18"/>
      <c r="N825" s="18"/>
      <c r="O825" s="18"/>
      <c r="P825" s="18"/>
      <c r="Q825" s="18"/>
      <c r="R825" s="18"/>
      <c r="S825" s="18"/>
      <c r="T825" s="18"/>
      <c r="U825" s="18"/>
      <c r="V825" s="18"/>
      <c r="W825" s="18"/>
      <c r="X825" s="18"/>
      <c r="Y825" s="18"/>
      <c r="Z825" s="18"/>
      <c r="AA825" s="18"/>
      <c r="AB825" s="18"/>
      <c r="AC825" s="18"/>
      <c r="AD825" s="18"/>
      <c r="AE825" s="18"/>
      <c r="AF825" s="18"/>
      <c r="AG825" s="18"/>
      <c r="AH825" s="18"/>
      <c r="AI825" s="18"/>
      <c r="AJ825" s="18"/>
      <c r="AK825" s="18"/>
      <c r="AL825" s="18"/>
      <c r="AM825" s="18"/>
    </row>
    <row r="826" spans="1:39">
      <c r="A826" s="18"/>
      <c r="B826" s="18"/>
      <c r="C826" s="18"/>
      <c r="D826" s="18">
        <f t="shared" ca="1" si="17"/>
        <v>825</v>
      </c>
      <c r="E826" s="18" t="str">
        <f ca="1">IFERROR(INDEX(nr_ad_client_name,MATCH(ROW()-1,xl_search_adnowclientname[index],0)),"")</f>
        <v>Grupo Modelo</v>
      </c>
      <c r="F826" s="18"/>
      <c r="G826" s="18"/>
      <c r="H826" s="18"/>
      <c r="I826" s="18"/>
      <c r="J826" s="18"/>
      <c r="K826" s="18"/>
      <c r="L826" s="18"/>
      <c r="M826" s="18"/>
      <c r="N826" s="18"/>
      <c r="O826" s="18"/>
      <c r="P826" s="18"/>
      <c r="Q826" s="18"/>
      <c r="R826" s="18"/>
      <c r="S826" s="18"/>
      <c r="T826" s="18"/>
      <c r="U826" s="18"/>
      <c r="V826" s="18"/>
      <c r="W826" s="18"/>
      <c r="X826" s="18"/>
      <c r="Y826" s="18"/>
      <c r="Z826" s="18"/>
      <c r="AA826" s="18"/>
      <c r="AB826" s="18"/>
      <c r="AC826" s="18"/>
      <c r="AD826" s="18"/>
      <c r="AE826" s="18"/>
      <c r="AF826" s="18"/>
      <c r="AG826" s="18"/>
      <c r="AH826" s="18"/>
      <c r="AI826" s="18"/>
      <c r="AJ826" s="18"/>
      <c r="AK826" s="18"/>
      <c r="AL826" s="18"/>
      <c r="AM826" s="18"/>
    </row>
    <row r="827" spans="1:39">
      <c r="A827" s="18"/>
      <c r="B827" s="18"/>
      <c r="C827" s="18"/>
      <c r="D827" s="18">
        <f t="shared" ca="1" si="17"/>
        <v>826</v>
      </c>
      <c r="E827" s="18" t="str">
        <f ca="1">IFERROR(INDEX(nr_ad_client_name,MATCH(ROW()-1,xl_search_adnowclientname[index],0)),"")</f>
        <v>Grupo Petropolis</v>
      </c>
      <c r="F827" s="18"/>
      <c r="G827" s="18"/>
      <c r="H827" s="18"/>
      <c r="I827" s="18"/>
      <c r="J827" s="18"/>
      <c r="K827" s="18"/>
      <c r="L827" s="18"/>
      <c r="M827" s="18"/>
      <c r="N827" s="18"/>
      <c r="O827" s="18"/>
      <c r="P827" s="18"/>
      <c r="Q827" s="18"/>
      <c r="R827" s="18"/>
      <c r="S827" s="18"/>
      <c r="T827" s="18"/>
      <c r="U827" s="18"/>
      <c r="V827" s="18"/>
      <c r="W827" s="18"/>
      <c r="X827" s="18"/>
      <c r="Y827" s="18"/>
      <c r="Z827" s="18"/>
      <c r="AA827" s="18"/>
      <c r="AB827" s="18"/>
      <c r="AC827" s="18"/>
      <c r="AD827" s="18"/>
      <c r="AE827" s="18"/>
      <c r="AF827" s="18"/>
      <c r="AG827" s="18"/>
      <c r="AH827" s="18"/>
      <c r="AI827" s="18"/>
      <c r="AJ827" s="18"/>
      <c r="AK827" s="18"/>
      <c r="AL827" s="18"/>
      <c r="AM827" s="18"/>
    </row>
    <row r="828" spans="1:39">
      <c r="A828" s="18"/>
      <c r="B828" s="18"/>
      <c r="C828" s="18"/>
      <c r="D828" s="18">
        <f t="shared" ca="1" si="17"/>
        <v>827</v>
      </c>
      <c r="E828" s="18" t="str">
        <f ca="1">IFERROR(INDEX(nr_ad_client_name,MATCH(ROW()-1,xl_search_adnowclientname[index],0)),"")</f>
        <v>Grupo Polar</v>
      </c>
      <c r="F828" s="18"/>
      <c r="G828" s="18"/>
      <c r="H828" s="18"/>
      <c r="I828" s="18"/>
      <c r="J828" s="18"/>
      <c r="K828" s="18"/>
      <c r="L828" s="18"/>
      <c r="M828" s="18"/>
      <c r="N828" s="18"/>
      <c r="O828" s="18"/>
      <c r="P828" s="18"/>
      <c r="Q828" s="18"/>
      <c r="R828" s="18"/>
      <c r="S828" s="18"/>
      <c r="T828" s="18"/>
      <c r="U828" s="18"/>
      <c r="V828" s="18"/>
      <c r="W828" s="18"/>
      <c r="X828" s="18"/>
      <c r="Y828" s="18"/>
      <c r="Z828" s="18"/>
      <c r="AA828" s="18"/>
      <c r="AB828" s="18"/>
      <c r="AC828" s="18"/>
      <c r="AD828" s="18"/>
      <c r="AE828" s="18"/>
      <c r="AF828" s="18"/>
      <c r="AG828" s="18"/>
      <c r="AH828" s="18"/>
      <c r="AI828" s="18"/>
      <c r="AJ828" s="18"/>
      <c r="AK828" s="18"/>
      <c r="AL828" s="18"/>
      <c r="AM828" s="18"/>
    </row>
    <row r="829" spans="1:39">
      <c r="A829" s="18"/>
      <c r="B829" s="18"/>
      <c r="C829" s="18"/>
      <c r="D829" s="18">
        <f t="shared" ca="1" si="17"/>
        <v>828</v>
      </c>
      <c r="E829" s="18" t="str">
        <f ca="1">IFERROR(INDEX(nr_ad_client_name,MATCH(ROW()-1,xl_search_adnowclientname[index],0)),"")</f>
        <v>Grupo Salinas</v>
      </c>
      <c r="F829" s="18"/>
      <c r="G829" s="18"/>
      <c r="H829" s="18"/>
      <c r="I829" s="18"/>
      <c r="J829" s="18"/>
      <c r="K829" s="18"/>
      <c r="L829" s="18"/>
      <c r="M829" s="18"/>
      <c r="N829" s="18"/>
      <c r="O829" s="18"/>
      <c r="P829" s="18"/>
      <c r="Q829" s="18"/>
      <c r="R829" s="18"/>
      <c r="S829" s="18"/>
      <c r="T829" s="18"/>
      <c r="U829" s="18"/>
      <c r="V829" s="18"/>
      <c r="W829" s="18"/>
      <c r="X829" s="18"/>
      <c r="Y829" s="18"/>
      <c r="Z829" s="18"/>
      <c r="AA829" s="18"/>
      <c r="AB829" s="18"/>
      <c r="AC829" s="18"/>
      <c r="AD829" s="18"/>
      <c r="AE829" s="18"/>
      <c r="AF829" s="18"/>
      <c r="AG829" s="18"/>
      <c r="AH829" s="18"/>
      <c r="AI829" s="18"/>
      <c r="AJ829" s="18"/>
      <c r="AK829" s="18"/>
      <c r="AL829" s="18"/>
      <c r="AM829" s="18"/>
    </row>
    <row r="830" spans="1:39">
      <c r="A830" s="18"/>
      <c r="B830" s="18"/>
      <c r="C830" s="18"/>
      <c r="D830" s="18">
        <f t="shared" ca="1" si="17"/>
        <v>829</v>
      </c>
      <c r="E830" s="18" t="str">
        <f ca="1">IFERROR(INDEX(nr_ad_client_name,MATCH(ROW()-1,xl_search_adnowclientname[index],0)),"")</f>
        <v>GRUPO SOS</v>
      </c>
      <c r="F830" s="18"/>
      <c r="G830" s="18"/>
      <c r="H830" s="18"/>
      <c r="I830" s="18"/>
      <c r="J830" s="18"/>
      <c r="K830" s="18"/>
      <c r="L830" s="18"/>
      <c r="M830" s="18"/>
      <c r="N830" s="18"/>
      <c r="O830" s="18"/>
      <c r="P830" s="18"/>
      <c r="Q830" s="18"/>
      <c r="R830" s="18"/>
      <c r="S830" s="18"/>
      <c r="T830" s="18"/>
      <c r="U830" s="18"/>
      <c r="V830" s="18"/>
      <c r="W830" s="18"/>
      <c r="X830" s="18"/>
      <c r="Y830" s="18"/>
      <c r="Z830" s="18"/>
      <c r="AA830" s="18"/>
      <c r="AB830" s="18"/>
      <c r="AC830" s="18"/>
      <c r="AD830" s="18"/>
      <c r="AE830" s="18"/>
      <c r="AF830" s="18"/>
      <c r="AG830" s="18"/>
      <c r="AH830" s="18"/>
      <c r="AI830" s="18"/>
      <c r="AJ830" s="18"/>
      <c r="AK830" s="18"/>
      <c r="AL830" s="18"/>
      <c r="AM830" s="18"/>
    </row>
    <row r="831" spans="1:39">
      <c r="A831" s="18"/>
      <c r="B831" s="18"/>
      <c r="C831" s="18"/>
      <c r="D831" s="18">
        <f t="shared" ca="1" si="17"/>
        <v>830</v>
      </c>
      <c r="E831" s="18" t="str">
        <f ca="1">IFERROR(INDEX(nr_ad_client_name,MATCH(ROW()-1,xl_search_adnowclientname[index],0)),"")</f>
        <v>Grupo Televisa</v>
      </c>
      <c r="F831" s="18"/>
      <c r="G831" s="18"/>
      <c r="H831" s="18"/>
      <c r="I831" s="18"/>
      <c r="J831" s="18"/>
      <c r="K831" s="18"/>
      <c r="L831" s="18"/>
      <c r="M831" s="18"/>
      <c r="N831" s="18"/>
      <c r="O831" s="18"/>
      <c r="P831" s="18"/>
      <c r="Q831" s="18"/>
      <c r="R831" s="18"/>
      <c r="S831" s="18"/>
      <c r="T831" s="18"/>
      <c r="U831" s="18"/>
      <c r="V831" s="18"/>
      <c r="W831" s="18"/>
      <c r="X831" s="18"/>
      <c r="Y831" s="18"/>
      <c r="Z831" s="18"/>
      <c r="AA831" s="18"/>
      <c r="AB831" s="18"/>
      <c r="AC831" s="18"/>
      <c r="AD831" s="18"/>
      <c r="AE831" s="18"/>
      <c r="AF831" s="18"/>
      <c r="AG831" s="18"/>
      <c r="AH831" s="18"/>
      <c r="AI831" s="18"/>
      <c r="AJ831" s="18"/>
      <c r="AK831" s="18"/>
      <c r="AL831" s="18"/>
      <c r="AM831" s="18"/>
    </row>
    <row r="832" spans="1:39">
      <c r="A832" s="18"/>
      <c r="B832" s="18"/>
      <c r="C832" s="18"/>
      <c r="D832" s="18">
        <f t="shared" ca="1" si="17"/>
        <v>831</v>
      </c>
      <c r="E832" s="18" t="str">
        <f ca="1">IFERROR(INDEX(nr_ad_client_name,MATCH(ROW()-1,xl_search_adnowclientname[index],0)),"")</f>
        <v>Grupo Vitro</v>
      </c>
      <c r="F832" s="18"/>
      <c r="G832" s="18"/>
      <c r="H832" s="18"/>
      <c r="I832" s="18"/>
      <c r="J832" s="18"/>
      <c r="K832" s="18"/>
      <c r="L832" s="18"/>
      <c r="M832" s="18"/>
      <c r="N832" s="18"/>
      <c r="O832" s="18"/>
      <c r="P832" s="18"/>
      <c r="Q832" s="18"/>
      <c r="R832" s="18"/>
      <c r="S832" s="18"/>
      <c r="T832" s="18"/>
      <c r="U832" s="18"/>
      <c r="V832" s="18"/>
      <c r="W832" s="18"/>
      <c r="X832" s="18"/>
      <c r="Y832" s="18"/>
      <c r="Z832" s="18"/>
      <c r="AA832" s="18"/>
      <c r="AB832" s="18"/>
      <c r="AC832" s="18"/>
      <c r="AD832" s="18"/>
      <c r="AE832" s="18"/>
      <c r="AF832" s="18"/>
      <c r="AG832" s="18"/>
      <c r="AH832" s="18"/>
      <c r="AI832" s="18"/>
      <c r="AJ832" s="18"/>
      <c r="AK832" s="18"/>
      <c r="AL832" s="18"/>
      <c r="AM832" s="18"/>
    </row>
    <row r="833" spans="1:39">
      <c r="A833" s="18"/>
      <c r="B833" s="18"/>
      <c r="C833" s="18"/>
      <c r="D833" s="18">
        <f t="shared" ca="1" si="17"/>
        <v>832</v>
      </c>
      <c r="E833" s="18" t="str">
        <f ca="1">IFERROR(INDEX(nr_ad_client_name,MATCH(ROW()-1,xl_search_adnowclientname[index],0)),"")</f>
        <v>GS Caltex</v>
      </c>
      <c r="F833" s="18"/>
      <c r="G833" s="18"/>
      <c r="H833" s="18"/>
      <c r="I833" s="18"/>
      <c r="J833" s="18"/>
      <c r="K833" s="18"/>
      <c r="L833" s="18"/>
      <c r="M833" s="18"/>
      <c r="N833" s="18"/>
      <c r="O833" s="18"/>
      <c r="P833" s="18"/>
      <c r="Q833" s="18"/>
      <c r="R833" s="18"/>
      <c r="S833" s="18"/>
      <c r="T833" s="18"/>
      <c r="U833" s="18"/>
      <c r="V833" s="18"/>
      <c r="W833" s="18"/>
      <c r="X833" s="18"/>
      <c r="Y833" s="18"/>
      <c r="Z833" s="18"/>
      <c r="AA833" s="18"/>
      <c r="AB833" s="18"/>
      <c r="AC833" s="18"/>
      <c r="AD833" s="18"/>
      <c r="AE833" s="18"/>
      <c r="AF833" s="18"/>
      <c r="AG833" s="18"/>
      <c r="AH833" s="18"/>
      <c r="AI833" s="18"/>
      <c r="AJ833" s="18"/>
      <c r="AK833" s="18"/>
      <c r="AL833" s="18"/>
      <c r="AM833" s="18"/>
    </row>
    <row r="834" spans="1:39">
      <c r="A834" s="18"/>
      <c r="B834" s="18"/>
      <c r="C834" s="18"/>
      <c r="D834" s="18">
        <f t="shared" ref="D834:D897" ca="1" si="18">IF(ISNUMBER(SEARCH(ps_search_adnowclientname,INDEX(nr_ad_client_name,ROW()-1))),MAX(INDIRECT(ADDRESS(1,COLUMN())&amp;":"&amp;ADDRESS(ROW()-1,COLUMN())))+1,"")</f>
        <v>833</v>
      </c>
      <c r="E834" s="18" t="str">
        <f ca="1">IFERROR(INDEX(nr_ad_client_name,MATCH(ROW()-1,xl_search_adnowclientname[index],0)),"")</f>
        <v>Guaber</v>
      </c>
      <c r="F834" s="18"/>
      <c r="G834" s="18"/>
      <c r="H834" s="18"/>
      <c r="I834" s="18"/>
      <c r="J834" s="18"/>
      <c r="K834" s="18"/>
      <c r="L834" s="18"/>
      <c r="M834" s="18"/>
      <c r="N834" s="18"/>
      <c r="O834" s="18"/>
      <c r="P834" s="18"/>
      <c r="Q834" s="18"/>
      <c r="R834" s="18"/>
      <c r="S834" s="18"/>
      <c r="T834" s="18"/>
      <c r="U834" s="18"/>
      <c r="V834" s="18"/>
      <c r="W834" s="18"/>
      <c r="X834" s="18"/>
      <c r="Y834" s="18"/>
      <c r="Z834" s="18"/>
      <c r="AA834" s="18"/>
      <c r="AB834" s="18"/>
      <c r="AC834" s="18"/>
      <c r="AD834" s="18"/>
      <c r="AE834" s="18"/>
      <c r="AF834" s="18"/>
      <c r="AG834" s="18"/>
      <c r="AH834" s="18"/>
      <c r="AI834" s="18"/>
      <c r="AJ834" s="18"/>
      <c r="AK834" s="18"/>
      <c r="AL834" s="18"/>
      <c r="AM834" s="18"/>
    </row>
    <row r="835" spans="1:39">
      <c r="A835" s="18"/>
      <c r="B835" s="18"/>
      <c r="C835" s="18"/>
      <c r="D835" s="18">
        <f t="shared" ca="1" si="18"/>
        <v>834</v>
      </c>
      <c r="E835" s="18" t="str">
        <f ca="1">IFERROR(INDEX(nr_ad_client_name,MATCH(ROW()-1,xl_search_adnowclientname[index],0)),"")</f>
        <v>Guangshou Confectionery</v>
      </c>
      <c r="F835" s="18"/>
      <c r="G835" s="18"/>
      <c r="H835" s="18"/>
      <c r="I835" s="18"/>
      <c r="J835" s="18"/>
      <c r="K835" s="18"/>
      <c r="L835" s="18"/>
      <c r="M835" s="18"/>
      <c r="N835" s="18"/>
      <c r="O835" s="18"/>
      <c r="P835" s="18"/>
      <c r="Q835" s="18"/>
      <c r="R835" s="18"/>
      <c r="S835" s="18"/>
      <c r="T835" s="18"/>
      <c r="U835" s="18"/>
      <c r="V835" s="18"/>
      <c r="W835" s="18"/>
      <c r="X835" s="18"/>
      <c r="Y835" s="18"/>
      <c r="Z835" s="18"/>
      <c r="AA835" s="18"/>
      <c r="AB835" s="18"/>
      <c r="AC835" s="18"/>
      <c r="AD835" s="18"/>
      <c r="AE835" s="18"/>
      <c r="AF835" s="18"/>
      <c r="AG835" s="18"/>
      <c r="AH835" s="18"/>
      <c r="AI835" s="18"/>
      <c r="AJ835" s="18"/>
      <c r="AK835" s="18"/>
      <c r="AL835" s="18"/>
      <c r="AM835" s="18"/>
    </row>
    <row r="836" spans="1:39">
      <c r="A836" s="18"/>
      <c r="B836" s="18"/>
      <c r="C836" s="18"/>
      <c r="D836" s="18">
        <f t="shared" ca="1" si="18"/>
        <v>835</v>
      </c>
      <c r="E836" s="18" t="str">
        <f ca="1">IFERROR(INDEX(nr_ad_client_name,MATCH(ROW()-1,xl_search_adnowclientname[index],0)),"")</f>
        <v>Guan Sheng Yuan</v>
      </c>
      <c r="F836" s="18"/>
      <c r="G836" s="18"/>
      <c r="H836" s="18"/>
      <c r="I836" s="18"/>
      <c r="J836" s="18"/>
      <c r="K836" s="18"/>
      <c r="L836" s="18"/>
      <c r="M836" s="18"/>
      <c r="N836" s="18"/>
      <c r="O836" s="18"/>
      <c r="P836" s="18"/>
      <c r="Q836" s="18"/>
      <c r="R836" s="18"/>
      <c r="S836" s="18"/>
      <c r="T836" s="18"/>
      <c r="U836" s="18"/>
      <c r="V836" s="18"/>
      <c r="W836" s="18"/>
      <c r="X836" s="18"/>
      <c r="Y836" s="18"/>
      <c r="Z836" s="18"/>
      <c r="AA836" s="18"/>
      <c r="AB836" s="18"/>
      <c r="AC836" s="18"/>
      <c r="AD836" s="18"/>
      <c r="AE836" s="18"/>
      <c r="AF836" s="18"/>
      <c r="AG836" s="18"/>
      <c r="AH836" s="18"/>
      <c r="AI836" s="18"/>
      <c r="AJ836" s="18"/>
      <c r="AK836" s="18"/>
      <c r="AL836" s="18"/>
      <c r="AM836" s="18"/>
    </row>
    <row r="837" spans="1:39">
      <c r="A837" s="18"/>
      <c r="B837" s="18"/>
      <c r="C837" s="18"/>
      <c r="D837" s="18">
        <f t="shared" ca="1" si="18"/>
        <v>836</v>
      </c>
      <c r="E837" s="18" t="str">
        <f ca="1">IFERROR(INDEX(nr_ad_client_name,MATCH(ROW()-1,xl_search_adnowclientname[index],0)),"")</f>
        <v>Guardian Life</v>
      </c>
      <c r="F837" s="18"/>
      <c r="G837" s="18"/>
      <c r="H837" s="18"/>
      <c r="I837" s="18"/>
      <c r="J837" s="18"/>
      <c r="K837" s="18"/>
      <c r="L837" s="18"/>
      <c r="M837" s="18"/>
      <c r="N837" s="18"/>
      <c r="O837" s="18"/>
      <c r="P837" s="18"/>
      <c r="Q837" s="18"/>
      <c r="R837" s="18"/>
      <c r="S837" s="18"/>
      <c r="T837" s="18"/>
      <c r="U837" s="18"/>
      <c r="V837" s="18"/>
      <c r="W837" s="18"/>
      <c r="X837" s="18"/>
      <c r="Y837" s="18"/>
      <c r="Z837" s="18"/>
      <c r="AA837" s="18"/>
      <c r="AB837" s="18"/>
      <c r="AC837" s="18"/>
      <c r="AD837" s="18"/>
      <c r="AE837" s="18"/>
      <c r="AF837" s="18"/>
      <c r="AG837" s="18"/>
      <c r="AH837" s="18"/>
      <c r="AI837" s="18"/>
      <c r="AJ837" s="18"/>
      <c r="AK837" s="18"/>
      <c r="AL837" s="18"/>
      <c r="AM837" s="18"/>
    </row>
    <row r="838" spans="1:39">
      <c r="A838" s="18"/>
      <c r="B838" s="18"/>
      <c r="C838" s="18"/>
      <c r="D838" s="18">
        <f t="shared" ca="1" si="18"/>
        <v>837</v>
      </c>
      <c r="E838" s="18" t="str">
        <f ca="1">IFERROR(INDEX(nr_ad_client_name,MATCH(ROW()-1,xl_search_adnowclientname[index],0)),"")</f>
        <v>Guhl Ikebana Cosmetics</v>
      </c>
      <c r="F838" s="18"/>
      <c r="G838" s="18"/>
      <c r="H838" s="18"/>
      <c r="I838" s="18"/>
      <c r="J838" s="18"/>
      <c r="K838" s="18"/>
      <c r="L838" s="18"/>
      <c r="M838" s="18"/>
      <c r="N838" s="18"/>
      <c r="O838" s="18"/>
      <c r="P838" s="18"/>
      <c r="Q838" s="18"/>
      <c r="R838" s="18"/>
      <c r="S838" s="18"/>
      <c r="T838" s="18"/>
      <c r="U838" s="18"/>
      <c r="V838" s="18"/>
      <c r="W838" s="18"/>
      <c r="X838" s="18"/>
      <c r="Y838" s="18"/>
      <c r="Z838" s="18"/>
      <c r="AA838" s="18"/>
      <c r="AB838" s="18"/>
      <c r="AC838" s="18"/>
      <c r="AD838" s="18"/>
      <c r="AE838" s="18"/>
      <c r="AF838" s="18"/>
      <c r="AG838" s="18"/>
      <c r="AH838" s="18"/>
      <c r="AI838" s="18"/>
      <c r="AJ838" s="18"/>
      <c r="AK838" s="18"/>
      <c r="AL838" s="18"/>
      <c r="AM838" s="18"/>
    </row>
    <row r="839" spans="1:39">
      <c r="A839" s="18"/>
      <c r="B839" s="18"/>
      <c r="C839" s="18"/>
      <c r="D839" s="18">
        <f t="shared" ca="1" si="18"/>
        <v>838</v>
      </c>
      <c r="E839" s="18" t="str">
        <f ca="1">IFERROR(INDEX(nr_ad_client_name,MATCH(ROW()-1,xl_search_adnowclientname[index],0)),"")</f>
        <v>Guidant</v>
      </c>
      <c r="F839" s="18"/>
      <c r="G839" s="18"/>
      <c r="H839" s="18"/>
      <c r="I839" s="18"/>
      <c r="J839" s="18"/>
      <c r="K839" s="18"/>
      <c r="L839" s="18"/>
      <c r="M839" s="18"/>
      <c r="N839" s="18"/>
      <c r="O839" s="18"/>
      <c r="P839" s="18"/>
      <c r="Q839" s="18"/>
      <c r="R839" s="18"/>
      <c r="S839" s="18"/>
      <c r="T839" s="18"/>
      <c r="U839" s="18"/>
      <c r="V839" s="18"/>
      <c r="W839" s="18"/>
      <c r="X839" s="18"/>
      <c r="Y839" s="18"/>
      <c r="Z839" s="18"/>
      <c r="AA839" s="18"/>
      <c r="AB839" s="18"/>
      <c r="AC839" s="18"/>
      <c r="AD839" s="18"/>
      <c r="AE839" s="18"/>
      <c r="AF839" s="18"/>
      <c r="AG839" s="18"/>
      <c r="AH839" s="18"/>
      <c r="AI839" s="18"/>
      <c r="AJ839" s="18"/>
      <c r="AK839" s="18"/>
      <c r="AL839" s="18"/>
      <c r="AM839" s="18"/>
    </row>
    <row r="840" spans="1:39">
      <c r="A840" s="18"/>
      <c r="B840" s="18"/>
      <c r="C840" s="18"/>
      <c r="D840" s="18">
        <f t="shared" ca="1" si="18"/>
        <v>839</v>
      </c>
      <c r="E840" s="18" t="str">
        <f ca="1">IFERROR(INDEX(nr_ad_client_name,MATCH(ROW()-1,xl_search_adnowclientname[index],0)),"")</f>
        <v>Guldbageren</v>
      </c>
      <c r="F840" s="18"/>
      <c r="G840" s="18"/>
      <c r="H840" s="18"/>
      <c r="I840" s="18"/>
      <c r="J840" s="18"/>
      <c r="K840" s="18"/>
      <c r="L840" s="18"/>
      <c r="M840" s="18"/>
      <c r="N840" s="18"/>
      <c r="O840" s="18"/>
      <c r="P840" s="18"/>
      <c r="Q840" s="18"/>
      <c r="R840" s="18"/>
      <c r="S840" s="18"/>
      <c r="T840" s="18"/>
      <c r="U840" s="18"/>
      <c r="V840" s="18"/>
      <c r="W840" s="18"/>
      <c r="X840" s="18"/>
      <c r="Y840" s="18"/>
      <c r="Z840" s="18"/>
      <c r="AA840" s="18"/>
      <c r="AB840" s="18"/>
      <c r="AC840" s="18"/>
      <c r="AD840" s="18"/>
      <c r="AE840" s="18"/>
      <c r="AF840" s="18"/>
      <c r="AG840" s="18"/>
      <c r="AH840" s="18"/>
      <c r="AI840" s="18"/>
      <c r="AJ840" s="18"/>
      <c r="AK840" s="18"/>
      <c r="AL840" s="18"/>
      <c r="AM840" s="18"/>
    </row>
    <row r="841" spans="1:39">
      <c r="A841" s="18"/>
      <c r="B841" s="18"/>
      <c r="C841" s="18"/>
      <c r="D841" s="18">
        <f t="shared" ca="1" si="18"/>
        <v>840</v>
      </c>
      <c r="E841" s="18" t="str">
        <f ca="1">IFERROR(INDEX(nr_ad_client_name,MATCH(ROW()-1,xl_search_adnowclientname[index],0)),"")</f>
        <v>Guseppe</v>
      </c>
      <c r="F841" s="18"/>
      <c r="G841" s="18"/>
      <c r="H841" s="18"/>
      <c r="I841" s="18"/>
      <c r="J841" s="18"/>
      <c r="K841" s="18"/>
      <c r="L841" s="18"/>
      <c r="M841" s="18"/>
      <c r="N841" s="18"/>
      <c r="O841" s="18"/>
      <c r="P841" s="18"/>
      <c r="Q841" s="18"/>
      <c r="R841" s="18"/>
      <c r="S841" s="18"/>
      <c r="T841" s="18"/>
      <c r="U841" s="18"/>
      <c r="V841" s="18"/>
      <c r="W841" s="18"/>
      <c r="X841" s="18"/>
      <c r="Y841" s="18"/>
      <c r="Z841" s="18"/>
      <c r="AA841" s="18"/>
      <c r="AB841" s="18"/>
      <c r="AC841" s="18"/>
      <c r="AD841" s="18"/>
      <c r="AE841" s="18"/>
      <c r="AF841" s="18"/>
      <c r="AG841" s="18"/>
      <c r="AH841" s="18"/>
      <c r="AI841" s="18"/>
      <c r="AJ841" s="18"/>
      <c r="AK841" s="18"/>
      <c r="AL841" s="18"/>
      <c r="AM841" s="18"/>
    </row>
    <row r="842" spans="1:39">
      <c r="A842" s="18"/>
      <c r="B842" s="18"/>
      <c r="C842" s="18"/>
      <c r="D842" s="18">
        <f t="shared" ca="1" si="18"/>
        <v>841</v>
      </c>
      <c r="E842" s="18" t="str">
        <f ca="1">IFERROR(INDEX(nr_ad_client_name,MATCH(ROW()-1,xl_search_adnowclientname[index],0)),"")</f>
        <v>GVT (Global Village Telecom)</v>
      </c>
      <c r="F842" s="18"/>
      <c r="G842" s="18"/>
      <c r="H842" s="18"/>
      <c r="I842" s="18"/>
      <c r="J842" s="18"/>
      <c r="K842" s="18"/>
      <c r="L842" s="18"/>
      <c r="M842" s="18"/>
      <c r="N842" s="18"/>
      <c r="O842" s="18"/>
      <c r="P842" s="18"/>
      <c r="Q842" s="18"/>
      <c r="R842" s="18"/>
      <c r="S842" s="18"/>
      <c r="T842" s="18"/>
      <c r="U842" s="18"/>
      <c r="V842" s="18"/>
      <c r="W842" s="18"/>
      <c r="X842" s="18"/>
      <c r="Y842" s="18"/>
      <c r="Z842" s="18"/>
      <c r="AA842" s="18"/>
      <c r="AB842" s="18"/>
      <c r="AC842" s="18"/>
      <c r="AD842" s="18"/>
      <c r="AE842" s="18"/>
      <c r="AF842" s="18"/>
      <c r="AG842" s="18"/>
      <c r="AH842" s="18"/>
      <c r="AI842" s="18"/>
      <c r="AJ842" s="18"/>
      <c r="AK842" s="18"/>
      <c r="AL842" s="18"/>
      <c r="AM842" s="18"/>
    </row>
    <row r="843" spans="1:39">
      <c r="A843" s="18"/>
      <c r="B843" s="18"/>
      <c r="C843" s="18"/>
      <c r="D843" s="18">
        <f t="shared" ca="1" si="18"/>
        <v>842</v>
      </c>
      <c r="E843" s="18" t="str">
        <f ca="1">IFERROR(INDEX(nr_ad_client_name,MATCH(ROW()-1,xl_search_adnowclientname[index],0)),"")</f>
        <v>H3G</v>
      </c>
      <c r="F843" s="18"/>
      <c r="G843" s="18"/>
      <c r="H843" s="18"/>
      <c r="I843" s="18"/>
      <c r="J843" s="18"/>
      <c r="K843" s="18"/>
      <c r="L843" s="18"/>
      <c r="M843" s="18"/>
      <c r="N843" s="18"/>
      <c r="O843" s="18"/>
      <c r="P843" s="18"/>
      <c r="Q843" s="18"/>
      <c r="R843" s="18"/>
      <c r="S843" s="18"/>
      <c r="T843" s="18"/>
      <c r="U843" s="18"/>
      <c r="V843" s="18"/>
      <c r="W843" s="18"/>
      <c r="X843" s="18"/>
      <c r="Y843" s="18"/>
      <c r="Z843" s="18"/>
      <c r="AA843" s="18"/>
      <c r="AB843" s="18"/>
      <c r="AC843" s="18"/>
      <c r="AD843" s="18"/>
      <c r="AE843" s="18"/>
      <c r="AF843" s="18"/>
      <c r="AG843" s="18"/>
      <c r="AH843" s="18"/>
      <c r="AI843" s="18"/>
      <c r="AJ843" s="18"/>
      <c r="AK843" s="18"/>
      <c r="AL843" s="18"/>
      <c r="AM843" s="18"/>
    </row>
    <row r="844" spans="1:39">
      <c r="A844" s="18"/>
      <c r="B844" s="18"/>
      <c r="C844" s="18"/>
      <c r="D844" s="18">
        <f t="shared" ca="1" si="18"/>
        <v>843</v>
      </c>
      <c r="E844" s="18" t="str">
        <f ca="1">IFERROR(INDEX(nr_ad_client_name,MATCH(ROW()-1,xl_search_adnowclientname[index],0)),"")</f>
        <v>Haagen Dazs</v>
      </c>
      <c r="F844" s="18"/>
      <c r="G844" s="18"/>
      <c r="H844" s="18"/>
      <c r="I844" s="18"/>
      <c r="J844" s="18"/>
      <c r="K844" s="18"/>
      <c r="L844" s="18"/>
      <c r="M844" s="18"/>
      <c r="N844" s="18"/>
      <c r="O844" s="18"/>
      <c r="P844" s="18"/>
      <c r="Q844" s="18"/>
      <c r="R844" s="18"/>
      <c r="S844" s="18"/>
      <c r="T844" s="18"/>
      <c r="U844" s="18"/>
      <c r="V844" s="18"/>
      <c r="W844" s="18"/>
      <c r="X844" s="18"/>
      <c r="Y844" s="18"/>
      <c r="Z844" s="18"/>
      <c r="AA844" s="18"/>
      <c r="AB844" s="18"/>
      <c r="AC844" s="18"/>
      <c r="AD844" s="18"/>
      <c r="AE844" s="18"/>
      <c r="AF844" s="18"/>
      <c r="AG844" s="18"/>
      <c r="AH844" s="18"/>
      <c r="AI844" s="18"/>
      <c r="AJ844" s="18"/>
      <c r="AK844" s="18"/>
      <c r="AL844" s="18"/>
      <c r="AM844" s="18"/>
    </row>
    <row r="845" spans="1:39">
      <c r="A845" s="18"/>
      <c r="B845" s="18"/>
      <c r="C845" s="18"/>
      <c r="D845" s="18">
        <f t="shared" ca="1" si="18"/>
        <v>844</v>
      </c>
      <c r="E845" s="18" t="str">
        <f ca="1">IFERROR(INDEX(nr_ad_client_name,MATCH(ROW()-1,xl_search_adnowclientname[index],0)),"")</f>
        <v>Haci Sakir</v>
      </c>
      <c r="F845" s="18"/>
      <c r="G845" s="18"/>
      <c r="H845" s="18"/>
      <c r="I845" s="18"/>
      <c r="J845" s="18"/>
      <c r="K845" s="18"/>
      <c r="L845" s="18"/>
      <c r="M845" s="18"/>
      <c r="N845" s="18"/>
      <c r="O845" s="18"/>
      <c r="P845" s="18"/>
      <c r="Q845" s="18"/>
      <c r="R845" s="18"/>
      <c r="S845" s="18"/>
      <c r="T845" s="18"/>
      <c r="U845" s="18"/>
      <c r="V845" s="18"/>
      <c r="W845" s="18"/>
      <c r="X845" s="18"/>
      <c r="Y845" s="18"/>
      <c r="Z845" s="18"/>
      <c r="AA845" s="18"/>
      <c r="AB845" s="18"/>
      <c r="AC845" s="18"/>
      <c r="AD845" s="18"/>
      <c r="AE845" s="18"/>
      <c r="AF845" s="18"/>
      <c r="AG845" s="18"/>
      <c r="AH845" s="18"/>
      <c r="AI845" s="18"/>
      <c r="AJ845" s="18"/>
      <c r="AK845" s="18"/>
      <c r="AL845" s="18"/>
      <c r="AM845" s="18"/>
    </row>
    <row r="846" spans="1:39">
      <c r="A846" s="18"/>
      <c r="B846" s="18"/>
      <c r="C846" s="18"/>
      <c r="D846" s="18">
        <f t="shared" ca="1" si="18"/>
        <v>845</v>
      </c>
      <c r="E846" s="18" t="str">
        <f ca="1">IFERROR(INDEX(nr_ad_client_name,MATCH(ROW()-1,xl_search_adnowclientname[index],0)),"")</f>
        <v>Haier Incorporation</v>
      </c>
      <c r="F846" s="18"/>
      <c r="G846" s="18"/>
      <c r="H846" s="18"/>
      <c r="I846" s="18"/>
      <c r="J846" s="18"/>
      <c r="K846" s="18"/>
      <c r="L846" s="18"/>
      <c r="M846" s="18"/>
      <c r="N846" s="18"/>
      <c r="O846" s="18"/>
      <c r="P846" s="18"/>
      <c r="Q846" s="18"/>
      <c r="R846" s="18"/>
      <c r="S846" s="18"/>
      <c r="T846" s="18"/>
      <c r="U846" s="18"/>
      <c r="V846" s="18"/>
      <c r="W846" s="18"/>
      <c r="X846" s="18"/>
      <c r="Y846" s="18"/>
      <c r="Z846" s="18"/>
      <c r="AA846" s="18"/>
      <c r="AB846" s="18"/>
      <c r="AC846" s="18"/>
      <c r="AD846" s="18"/>
      <c r="AE846" s="18"/>
      <c r="AF846" s="18"/>
      <c r="AG846" s="18"/>
      <c r="AH846" s="18"/>
      <c r="AI846" s="18"/>
      <c r="AJ846" s="18"/>
      <c r="AK846" s="18"/>
      <c r="AL846" s="18"/>
      <c r="AM846" s="18"/>
    </row>
    <row r="847" spans="1:39">
      <c r="A847" s="18"/>
      <c r="B847" s="18"/>
      <c r="C847" s="18"/>
      <c r="D847" s="18">
        <f t="shared" ca="1" si="18"/>
        <v>846</v>
      </c>
      <c r="E847" s="18" t="str">
        <f ca="1">IFERROR(INDEX(nr_ad_client_name,MATCH(ROW()-1,xl_search_adnowclientname[index],0)),"")</f>
        <v>Hakuhodo</v>
      </c>
      <c r="F847" s="18"/>
      <c r="G847" s="18"/>
      <c r="H847" s="18"/>
      <c r="I847" s="18"/>
      <c r="J847" s="18"/>
      <c r="K847" s="18"/>
      <c r="L847" s="18"/>
      <c r="M847" s="18"/>
      <c r="N847" s="18"/>
      <c r="O847" s="18"/>
      <c r="P847" s="18"/>
      <c r="Q847" s="18"/>
      <c r="R847" s="18"/>
      <c r="S847" s="18"/>
      <c r="T847" s="18"/>
      <c r="U847" s="18"/>
      <c r="V847" s="18"/>
      <c r="W847" s="18"/>
      <c r="X847" s="18"/>
      <c r="Y847" s="18"/>
      <c r="Z847" s="18"/>
      <c r="AA847" s="18"/>
      <c r="AB847" s="18"/>
      <c r="AC847" s="18"/>
      <c r="AD847" s="18"/>
      <c r="AE847" s="18"/>
      <c r="AF847" s="18"/>
      <c r="AG847" s="18"/>
      <c r="AH847" s="18"/>
      <c r="AI847" s="18"/>
      <c r="AJ847" s="18"/>
      <c r="AK847" s="18"/>
      <c r="AL847" s="18"/>
      <c r="AM847" s="18"/>
    </row>
    <row r="848" spans="1:39">
      <c r="A848" s="18"/>
      <c r="B848" s="18"/>
      <c r="C848" s="18"/>
      <c r="D848" s="18">
        <f t="shared" ca="1" si="18"/>
        <v>847</v>
      </c>
      <c r="E848" s="18" t="str">
        <f ca="1">IFERROR(INDEX(nr_ad_client_name,MATCH(ROW()-1,xl_search_adnowclientname[index],0)),"")</f>
        <v>Halfords</v>
      </c>
      <c r="F848" s="18"/>
      <c r="G848" s="18"/>
      <c r="H848" s="18"/>
      <c r="I848" s="18"/>
      <c r="J848" s="18"/>
      <c r="K848" s="18"/>
      <c r="L848" s="18"/>
      <c r="M848" s="18"/>
      <c r="N848" s="18"/>
      <c r="O848" s="18"/>
      <c r="P848" s="18"/>
      <c r="Q848" s="18"/>
      <c r="R848" s="18"/>
      <c r="S848" s="18"/>
      <c r="T848" s="18"/>
      <c r="U848" s="18"/>
      <c r="V848" s="18"/>
      <c r="W848" s="18"/>
      <c r="X848" s="18"/>
      <c r="Y848" s="18"/>
      <c r="Z848" s="18"/>
      <c r="AA848" s="18"/>
      <c r="AB848" s="18"/>
      <c r="AC848" s="18"/>
      <c r="AD848" s="18"/>
      <c r="AE848" s="18"/>
      <c r="AF848" s="18"/>
      <c r="AG848" s="18"/>
      <c r="AH848" s="18"/>
      <c r="AI848" s="18"/>
      <c r="AJ848" s="18"/>
      <c r="AK848" s="18"/>
      <c r="AL848" s="18"/>
      <c r="AM848" s="18"/>
    </row>
    <row r="849" spans="1:39">
      <c r="A849" s="18"/>
      <c r="B849" s="18"/>
      <c r="C849" s="18"/>
      <c r="D849" s="18">
        <f t="shared" ca="1" si="18"/>
        <v>848</v>
      </c>
      <c r="E849" s="18" t="str">
        <f ca="1">IFERROR(INDEX(nr_ad_client_name,MATCH(ROW()-1,xl_search_adnowclientname[index],0)),"")</f>
        <v>Hallmark</v>
      </c>
      <c r="F849" s="18"/>
      <c r="G849" s="18"/>
      <c r="H849" s="18"/>
      <c r="I849" s="18"/>
      <c r="J849" s="18"/>
      <c r="K849" s="18"/>
      <c r="L849" s="18"/>
      <c r="M849" s="18"/>
      <c r="N849" s="18"/>
      <c r="O849" s="18"/>
      <c r="P849" s="18"/>
      <c r="Q849" s="18"/>
      <c r="R849" s="18"/>
      <c r="S849" s="18"/>
      <c r="T849" s="18"/>
      <c r="U849" s="18"/>
      <c r="V849" s="18"/>
      <c r="W849" s="18"/>
      <c r="X849" s="18"/>
      <c r="Y849" s="18"/>
      <c r="Z849" s="18"/>
      <c r="AA849" s="18"/>
      <c r="AB849" s="18"/>
      <c r="AC849" s="18"/>
      <c r="AD849" s="18"/>
      <c r="AE849" s="18"/>
      <c r="AF849" s="18"/>
      <c r="AG849" s="18"/>
      <c r="AH849" s="18"/>
      <c r="AI849" s="18"/>
      <c r="AJ849" s="18"/>
      <c r="AK849" s="18"/>
      <c r="AL849" s="18"/>
      <c r="AM849" s="18"/>
    </row>
    <row r="850" spans="1:39">
      <c r="A850" s="18"/>
      <c r="B850" s="18"/>
      <c r="C850" s="18"/>
      <c r="D850" s="18">
        <f t="shared" ca="1" si="18"/>
        <v>849</v>
      </c>
      <c r="E850" s="18" t="str">
        <f ca="1">IFERROR(INDEX(nr_ad_client_name,MATCH(ROW()-1,xl_search_adnowclientname[index],0)),"")</f>
        <v>Halls Bros</v>
      </c>
      <c r="F850" s="18"/>
      <c r="G850" s="18"/>
      <c r="H850" s="18"/>
      <c r="I850" s="18"/>
      <c r="J850" s="18"/>
      <c r="K850" s="18"/>
      <c r="L850" s="18"/>
      <c r="M850" s="18"/>
      <c r="N850" s="18"/>
      <c r="O850" s="18"/>
      <c r="P850" s="18"/>
      <c r="Q850" s="18"/>
      <c r="R850" s="18"/>
      <c r="S850" s="18"/>
      <c r="T850" s="18"/>
      <c r="U850" s="18"/>
      <c r="V850" s="18"/>
      <c r="W850" s="18"/>
      <c r="X850" s="18"/>
      <c r="Y850" s="18"/>
      <c r="Z850" s="18"/>
      <c r="AA850" s="18"/>
      <c r="AB850" s="18"/>
      <c r="AC850" s="18"/>
      <c r="AD850" s="18"/>
      <c r="AE850" s="18"/>
      <c r="AF850" s="18"/>
      <c r="AG850" s="18"/>
      <c r="AH850" s="18"/>
      <c r="AI850" s="18"/>
      <c r="AJ850" s="18"/>
      <c r="AK850" s="18"/>
      <c r="AL850" s="18"/>
      <c r="AM850" s="18"/>
    </row>
    <row r="851" spans="1:39">
      <c r="A851" s="18"/>
      <c r="B851" s="18"/>
      <c r="C851" s="18"/>
      <c r="D851" s="18">
        <f t="shared" ca="1" si="18"/>
        <v>850</v>
      </c>
      <c r="E851" s="18" t="str">
        <f ca="1">IFERROR(INDEX(nr_ad_client_name,MATCH(ROW()-1,xl_search_adnowclientname[index],0)),"")</f>
        <v>Hancomm</v>
      </c>
      <c r="F851" s="18"/>
      <c r="G851" s="18"/>
      <c r="H851" s="18"/>
      <c r="I851" s="18"/>
      <c r="J851" s="18"/>
      <c r="K851" s="18"/>
      <c r="L851" s="18"/>
      <c r="M851" s="18"/>
      <c r="N851" s="18"/>
      <c r="O851" s="18"/>
      <c r="P851" s="18"/>
      <c r="Q851" s="18"/>
      <c r="R851" s="18"/>
      <c r="S851" s="18"/>
      <c r="T851" s="18"/>
      <c r="U851" s="18"/>
      <c r="V851" s="18"/>
      <c r="W851" s="18"/>
      <c r="X851" s="18"/>
      <c r="Y851" s="18"/>
      <c r="Z851" s="18"/>
      <c r="AA851" s="18"/>
      <c r="AB851" s="18"/>
      <c r="AC851" s="18"/>
      <c r="AD851" s="18"/>
      <c r="AE851" s="18"/>
      <c r="AF851" s="18"/>
      <c r="AG851" s="18"/>
      <c r="AH851" s="18"/>
      <c r="AI851" s="18"/>
      <c r="AJ851" s="18"/>
      <c r="AK851" s="18"/>
      <c r="AL851" s="18"/>
      <c r="AM851" s="18"/>
    </row>
    <row r="852" spans="1:39">
      <c r="A852" s="18"/>
      <c r="B852" s="18"/>
      <c r="C852" s="18"/>
      <c r="D852" s="18">
        <f t="shared" ca="1" si="18"/>
        <v>851</v>
      </c>
      <c r="E852" s="18" t="str">
        <f ca="1">IFERROR(INDEX(nr_ad_client_name,MATCH(ROW()-1,xl_search_adnowclientname[index],0)),"")</f>
        <v>Hanes</v>
      </c>
      <c r="F852" s="18"/>
      <c r="G852" s="18"/>
      <c r="H852" s="18"/>
      <c r="I852" s="18"/>
      <c r="J852" s="18"/>
      <c r="K852" s="18"/>
      <c r="L852" s="18"/>
      <c r="M852" s="18"/>
      <c r="N852" s="18"/>
      <c r="O852" s="18"/>
      <c r="P852" s="18"/>
      <c r="Q852" s="18"/>
      <c r="R852" s="18"/>
      <c r="S852" s="18"/>
      <c r="T852" s="18"/>
      <c r="U852" s="18"/>
      <c r="V852" s="18"/>
      <c r="W852" s="18"/>
      <c r="X852" s="18"/>
      <c r="Y852" s="18"/>
      <c r="Z852" s="18"/>
      <c r="AA852" s="18"/>
      <c r="AB852" s="18"/>
      <c r="AC852" s="18"/>
      <c r="AD852" s="18"/>
      <c r="AE852" s="18"/>
      <c r="AF852" s="18"/>
      <c r="AG852" s="18"/>
      <c r="AH852" s="18"/>
      <c r="AI852" s="18"/>
      <c r="AJ852" s="18"/>
      <c r="AK852" s="18"/>
      <c r="AL852" s="18"/>
      <c r="AM852" s="18"/>
    </row>
    <row r="853" spans="1:39">
      <c r="A853" s="18"/>
      <c r="B853" s="18"/>
      <c r="C853" s="18"/>
      <c r="D853" s="18">
        <f t="shared" ca="1" si="18"/>
        <v>852</v>
      </c>
      <c r="E853" s="18" t="str">
        <f ca="1">IFERROR(INDEX(nr_ad_client_name,MATCH(ROW()-1,xl_search_adnowclientname[index],0)),"")</f>
        <v>Hanesbrands Inc</v>
      </c>
      <c r="F853" s="18"/>
      <c r="G853" s="18"/>
      <c r="H853" s="18"/>
      <c r="I853" s="18"/>
      <c r="J853" s="18"/>
      <c r="K853" s="18"/>
      <c r="L853" s="18"/>
      <c r="M853" s="18"/>
      <c r="N853" s="18"/>
      <c r="O853" s="18"/>
      <c r="P853" s="18"/>
      <c r="Q853" s="18"/>
      <c r="R853" s="18"/>
      <c r="S853" s="18"/>
      <c r="T853" s="18"/>
      <c r="U853" s="18"/>
      <c r="V853" s="18"/>
      <c r="W853" s="18"/>
      <c r="X853" s="18"/>
      <c r="Y853" s="18"/>
      <c r="Z853" s="18"/>
      <c r="AA853" s="18"/>
      <c r="AB853" s="18"/>
      <c r="AC853" s="18"/>
      <c r="AD853" s="18"/>
      <c r="AE853" s="18"/>
      <c r="AF853" s="18"/>
      <c r="AG853" s="18"/>
      <c r="AH853" s="18"/>
      <c r="AI853" s="18"/>
      <c r="AJ853" s="18"/>
      <c r="AK853" s="18"/>
      <c r="AL853" s="18"/>
      <c r="AM853" s="18"/>
    </row>
    <row r="854" spans="1:39">
      <c r="A854" s="18"/>
      <c r="B854" s="18"/>
      <c r="C854" s="18"/>
      <c r="D854" s="18">
        <f t="shared" ca="1" si="18"/>
        <v>853</v>
      </c>
      <c r="E854" s="18" t="str">
        <f ca="1">IFERROR(INDEX(nr_ad_client_name,MATCH(ROW()-1,xl_search_adnowclientname[index],0)),"")</f>
        <v>Haoji</v>
      </c>
      <c r="F854" s="18"/>
      <c r="G854" s="18"/>
      <c r="H854" s="18"/>
      <c r="I854" s="18"/>
      <c r="J854" s="18"/>
      <c r="K854" s="18"/>
      <c r="L854" s="18"/>
      <c r="M854" s="18"/>
      <c r="N854" s="18"/>
      <c r="O854" s="18"/>
      <c r="P854" s="18"/>
      <c r="Q854" s="18"/>
      <c r="R854" s="18"/>
      <c r="S854" s="18"/>
      <c r="T854" s="18"/>
      <c r="U854" s="18"/>
      <c r="V854" s="18"/>
      <c r="W854" s="18"/>
      <c r="X854" s="18"/>
      <c r="Y854" s="18"/>
      <c r="Z854" s="18"/>
      <c r="AA854" s="18"/>
      <c r="AB854" s="18"/>
      <c r="AC854" s="18"/>
      <c r="AD854" s="18"/>
      <c r="AE854" s="18"/>
      <c r="AF854" s="18"/>
      <c r="AG854" s="18"/>
      <c r="AH854" s="18"/>
      <c r="AI854" s="18"/>
      <c r="AJ854" s="18"/>
      <c r="AK854" s="18"/>
      <c r="AL854" s="18"/>
      <c r="AM854" s="18"/>
    </row>
    <row r="855" spans="1:39">
      <c r="A855" s="18"/>
      <c r="B855" s="18"/>
      <c r="C855" s="18"/>
      <c r="D855" s="18">
        <f t="shared" ca="1" si="18"/>
        <v>854</v>
      </c>
      <c r="E855" s="18" t="str">
        <f ca="1">IFERROR(INDEX(nr_ad_client_name,MATCH(ROW()-1,xl_search_adnowclientname[index],0)),"")</f>
        <v>Harbin Pharmaceutical Group Co. Ltd.</v>
      </c>
      <c r="F855" s="18"/>
      <c r="G855" s="18"/>
      <c r="H855" s="18"/>
      <c r="I855" s="18"/>
      <c r="J855" s="18"/>
      <c r="K855" s="18"/>
      <c r="L855" s="18"/>
      <c r="M855" s="18"/>
      <c r="N855" s="18"/>
      <c r="O855" s="18"/>
      <c r="P855" s="18"/>
      <c r="Q855" s="18"/>
      <c r="R855" s="18"/>
      <c r="S855" s="18"/>
      <c r="T855" s="18"/>
      <c r="U855" s="18"/>
      <c r="V855" s="18"/>
      <c r="W855" s="18"/>
      <c r="X855" s="18"/>
      <c r="Y855" s="18"/>
      <c r="Z855" s="18"/>
      <c r="AA855" s="18"/>
      <c r="AB855" s="18"/>
      <c r="AC855" s="18"/>
      <c r="AD855" s="18"/>
      <c r="AE855" s="18"/>
      <c r="AF855" s="18"/>
      <c r="AG855" s="18"/>
      <c r="AH855" s="18"/>
      <c r="AI855" s="18"/>
      <c r="AJ855" s="18"/>
      <c r="AK855" s="18"/>
      <c r="AL855" s="18"/>
      <c r="AM855" s="18"/>
    </row>
    <row r="856" spans="1:39">
      <c r="A856" s="18"/>
      <c r="B856" s="18"/>
      <c r="C856" s="18"/>
      <c r="D856" s="18">
        <f t="shared" ca="1" si="18"/>
        <v>855</v>
      </c>
      <c r="E856" s="18" t="str">
        <f ca="1">IFERROR(INDEX(nr_ad_client_name,MATCH(ROW()-1,xl_search_adnowclientname[index],0)),"")</f>
        <v>Harinera Del Valle</v>
      </c>
      <c r="F856" s="18"/>
      <c r="G856" s="18"/>
      <c r="H856" s="18"/>
      <c r="I856" s="18"/>
      <c r="J856" s="18"/>
      <c r="K856" s="18"/>
      <c r="L856" s="18"/>
      <c r="M856" s="18"/>
      <c r="N856" s="18"/>
      <c r="O856" s="18"/>
      <c r="P856" s="18"/>
      <c r="Q856" s="18"/>
      <c r="R856" s="18"/>
      <c r="S856" s="18"/>
      <c r="T856" s="18"/>
      <c r="U856" s="18"/>
      <c r="V856" s="18"/>
      <c r="W856" s="18"/>
      <c r="X856" s="18"/>
      <c r="Y856" s="18"/>
      <c r="Z856" s="18"/>
      <c r="AA856" s="18"/>
      <c r="AB856" s="18"/>
      <c r="AC856" s="18"/>
      <c r="AD856" s="18"/>
      <c r="AE856" s="18"/>
      <c r="AF856" s="18"/>
      <c r="AG856" s="18"/>
      <c r="AH856" s="18"/>
      <c r="AI856" s="18"/>
      <c r="AJ856" s="18"/>
      <c r="AK856" s="18"/>
      <c r="AL856" s="18"/>
      <c r="AM856" s="18"/>
    </row>
    <row r="857" spans="1:39">
      <c r="A857" s="18"/>
      <c r="B857" s="18"/>
      <c r="C857" s="18"/>
      <c r="D857" s="18">
        <f t="shared" ca="1" si="18"/>
        <v>856</v>
      </c>
      <c r="E857" s="18" t="str">
        <f ca="1">IFERROR(INDEX(nr_ad_client_name,MATCH(ROW()-1,xl_search_adnowclientname[index],0)),"")</f>
        <v>Harley-Davidson</v>
      </c>
      <c r="F857" s="18"/>
      <c r="G857" s="18"/>
      <c r="H857" s="18"/>
      <c r="I857" s="18"/>
      <c r="J857" s="18"/>
      <c r="K857" s="18"/>
      <c r="L857" s="18"/>
      <c r="M857" s="18"/>
      <c r="N857" s="18"/>
      <c r="O857" s="18"/>
      <c r="P857" s="18"/>
      <c r="Q857" s="18"/>
      <c r="R857" s="18"/>
      <c r="S857" s="18"/>
      <c r="T857" s="18"/>
      <c r="U857" s="18"/>
      <c r="V857" s="18"/>
      <c r="W857" s="18"/>
      <c r="X857" s="18"/>
      <c r="Y857" s="18"/>
      <c r="Z857" s="18"/>
      <c r="AA857" s="18"/>
      <c r="AB857" s="18"/>
      <c r="AC857" s="18"/>
      <c r="AD857" s="18"/>
      <c r="AE857" s="18"/>
      <c r="AF857" s="18"/>
      <c r="AG857" s="18"/>
      <c r="AH857" s="18"/>
      <c r="AI857" s="18"/>
      <c r="AJ857" s="18"/>
      <c r="AK857" s="18"/>
      <c r="AL857" s="18"/>
      <c r="AM857" s="18"/>
    </row>
    <row r="858" spans="1:39">
      <c r="A858" s="18"/>
      <c r="B858" s="18"/>
      <c r="C858" s="18"/>
      <c r="D858" s="18">
        <f t="shared" ca="1" si="18"/>
        <v>857</v>
      </c>
      <c r="E858" s="18" t="str">
        <f ca="1">IFERROR(INDEX(nr_ad_client_name,MATCH(ROW()-1,xl_search_adnowclientname[index],0)),"")</f>
        <v>Harveys of Bristol</v>
      </c>
      <c r="F858" s="18"/>
      <c r="G858" s="18"/>
      <c r="H858" s="18"/>
      <c r="I858" s="18"/>
      <c r="J858" s="18"/>
      <c r="K858" s="18"/>
      <c r="L858" s="18"/>
      <c r="M858" s="18"/>
      <c r="N858" s="18"/>
      <c r="O858" s="18"/>
      <c r="P858" s="18"/>
      <c r="Q858" s="18"/>
      <c r="R858" s="18"/>
      <c r="S858" s="18"/>
      <c r="T858" s="18"/>
      <c r="U858" s="18"/>
      <c r="V858" s="18"/>
      <c r="W858" s="18"/>
      <c r="X858" s="18"/>
      <c r="Y858" s="18"/>
      <c r="Z858" s="18"/>
      <c r="AA858" s="18"/>
      <c r="AB858" s="18"/>
      <c r="AC858" s="18"/>
      <c r="AD858" s="18"/>
      <c r="AE858" s="18"/>
      <c r="AF858" s="18"/>
      <c r="AG858" s="18"/>
      <c r="AH858" s="18"/>
      <c r="AI858" s="18"/>
      <c r="AJ858" s="18"/>
      <c r="AK858" s="18"/>
      <c r="AL858" s="18"/>
      <c r="AM858" s="18"/>
    </row>
    <row r="859" spans="1:39">
      <c r="A859" s="18"/>
      <c r="B859" s="18"/>
      <c r="C859" s="18"/>
      <c r="D859" s="18">
        <f t="shared" ca="1" si="18"/>
        <v>858</v>
      </c>
      <c r="E859" s="18" t="str">
        <f ca="1">IFERROR(INDEX(nr_ad_client_name,MATCH(ROW()-1,xl_search_adnowclientname[index],0)),"")</f>
        <v>Havas</v>
      </c>
      <c r="F859" s="18"/>
      <c r="G859" s="18"/>
      <c r="H859" s="18"/>
      <c r="I859" s="18"/>
      <c r="J859" s="18"/>
      <c r="K859" s="18"/>
      <c r="L859" s="18"/>
      <c r="M859" s="18"/>
      <c r="N859" s="18"/>
      <c r="O859" s="18"/>
      <c r="P859" s="18"/>
      <c r="Q859" s="18"/>
      <c r="R859" s="18"/>
      <c r="S859" s="18"/>
      <c r="T859" s="18"/>
      <c r="U859" s="18"/>
      <c r="V859" s="18"/>
      <c r="W859" s="18"/>
      <c r="X859" s="18"/>
      <c r="Y859" s="18"/>
      <c r="Z859" s="18"/>
      <c r="AA859" s="18"/>
      <c r="AB859" s="18"/>
      <c r="AC859" s="18"/>
      <c r="AD859" s="18"/>
      <c r="AE859" s="18"/>
      <c r="AF859" s="18"/>
      <c r="AG859" s="18"/>
      <c r="AH859" s="18"/>
      <c r="AI859" s="18"/>
      <c r="AJ859" s="18"/>
      <c r="AK859" s="18"/>
      <c r="AL859" s="18"/>
      <c r="AM859" s="18"/>
    </row>
    <row r="860" spans="1:39">
      <c r="A860" s="18"/>
      <c r="B860" s="18"/>
      <c r="C860" s="18"/>
      <c r="D860" s="18">
        <f t="shared" ca="1" si="18"/>
        <v>859</v>
      </c>
      <c r="E860" s="18" t="str">
        <f ca="1">IFERROR(INDEX(nr_ad_client_name,MATCH(ROW()-1,xl_search_adnowclientname[index],0)),"")</f>
        <v>Havells</v>
      </c>
      <c r="F860" s="18"/>
      <c r="G860" s="18"/>
      <c r="H860" s="18"/>
      <c r="I860" s="18"/>
      <c r="J860" s="18"/>
      <c r="K860" s="18"/>
      <c r="L860" s="18"/>
      <c r="M860" s="18"/>
      <c r="N860" s="18"/>
      <c r="O860" s="18"/>
      <c r="P860" s="18"/>
      <c r="Q860" s="18"/>
      <c r="R860" s="18"/>
      <c r="S860" s="18"/>
      <c r="T860" s="18"/>
      <c r="U860" s="18"/>
      <c r="V860" s="18"/>
      <c r="W860" s="18"/>
      <c r="X860" s="18"/>
      <c r="Y860" s="18"/>
      <c r="Z860" s="18"/>
      <c r="AA860" s="18"/>
      <c r="AB860" s="18"/>
      <c r="AC860" s="18"/>
      <c r="AD860" s="18"/>
      <c r="AE860" s="18"/>
      <c r="AF860" s="18"/>
      <c r="AG860" s="18"/>
      <c r="AH860" s="18"/>
      <c r="AI860" s="18"/>
      <c r="AJ860" s="18"/>
      <c r="AK860" s="18"/>
      <c r="AL860" s="18"/>
      <c r="AM860" s="18"/>
    </row>
    <row r="861" spans="1:39">
      <c r="A861" s="18"/>
      <c r="B861" s="18"/>
      <c r="C861" s="18"/>
      <c r="D861" s="18">
        <f t="shared" ca="1" si="18"/>
        <v>860</v>
      </c>
      <c r="E861" s="18" t="str">
        <f ca="1">IFERROR(INDEX(nr_ad_client_name,MATCH(ROW()-1,xl_search_adnowclientname[index],0)),"")</f>
        <v>Hawley &amp; Hazel Chemical Co.(ZS) Ltd</v>
      </c>
      <c r="F861" s="18"/>
      <c r="G861" s="18"/>
      <c r="H861" s="18"/>
      <c r="I861" s="18"/>
      <c r="J861" s="18"/>
      <c r="K861" s="18"/>
      <c r="L861" s="18"/>
      <c r="M861" s="18"/>
      <c r="N861" s="18"/>
      <c r="O861" s="18"/>
      <c r="P861" s="18"/>
      <c r="Q861" s="18"/>
      <c r="R861" s="18"/>
      <c r="S861" s="18"/>
      <c r="T861" s="18"/>
      <c r="U861" s="18"/>
      <c r="V861" s="18"/>
      <c r="W861" s="18"/>
      <c r="X861" s="18"/>
      <c r="Y861" s="18"/>
      <c r="Z861" s="18"/>
      <c r="AA861" s="18"/>
      <c r="AB861" s="18"/>
      <c r="AC861" s="18"/>
      <c r="AD861" s="18"/>
      <c r="AE861" s="18"/>
      <c r="AF861" s="18"/>
      <c r="AG861" s="18"/>
      <c r="AH861" s="18"/>
      <c r="AI861" s="18"/>
      <c r="AJ861" s="18"/>
      <c r="AK861" s="18"/>
      <c r="AL861" s="18"/>
      <c r="AM861" s="18"/>
    </row>
    <row r="862" spans="1:39">
      <c r="A862" s="18"/>
      <c r="B862" s="18"/>
      <c r="C862" s="18"/>
      <c r="D862" s="18">
        <f t="shared" ca="1" si="18"/>
        <v>861</v>
      </c>
      <c r="E862" s="18" t="str">
        <f ca="1">IFERROR(INDEX(nr_ad_client_name,MATCH(ROW()-1,xl_search_adnowclientname[index],0)),"")</f>
        <v>Haymes Paint</v>
      </c>
      <c r="F862" s="18"/>
      <c r="G862" s="18"/>
      <c r="H862" s="18"/>
      <c r="I862" s="18"/>
      <c r="J862" s="18"/>
      <c r="K862" s="18"/>
      <c r="L862" s="18"/>
      <c r="M862" s="18"/>
      <c r="N862" s="18"/>
      <c r="O862" s="18"/>
      <c r="P862" s="18"/>
      <c r="Q862" s="18"/>
      <c r="R862" s="18"/>
      <c r="S862" s="18"/>
      <c r="T862" s="18"/>
      <c r="U862" s="18"/>
      <c r="V862" s="18"/>
      <c r="W862" s="18"/>
      <c r="X862" s="18"/>
      <c r="Y862" s="18"/>
      <c r="Z862" s="18"/>
      <c r="AA862" s="18"/>
      <c r="AB862" s="18"/>
      <c r="AC862" s="18"/>
      <c r="AD862" s="18"/>
      <c r="AE862" s="18"/>
      <c r="AF862" s="18"/>
      <c r="AG862" s="18"/>
      <c r="AH862" s="18"/>
      <c r="AI862" s="18"/>
      <c r="AJ862" s="18"/>
      <c r="AK862" s="18"/>
      <c r="AL862" s="18"/>
      <c r="AM862" s="18"/>
    </row>
    <row r="863" spans="1:39">
      <c r="A863" s="18"/>
      <c r="B863" s="18"/>
      <c r="C863" s="18"/>
      <c r="D863" s="18">
        <f t="shared" ca="1" si="18"/>
        <v>862</v>
      </c>
      <c r="E863" s="18" t="str">
        <f ca="1">IFERROR(INDEX(nr_ad_client_name,MATCH(ROW()-1,xl_search_adnowclientname[index],0)),"")</f>
        <v>HBOS</v>
      </c>
      <c r="F863" s="18"/>
      <c r="G863" s="18"/>
      <c r="H863" s="18"/>
      <c r="I863" s="18"/>
      <c r="J863" s="18"/>
      <c r="K863" s="18"/>
      <c r="L863" s="18"/>
      <c r="M863" s="18"/>
      <c r="N863" s="18"/>
      <c r="O863" s="18"/>
      <c r="P863" s="18"/>
      <c r="Q863" s="18"/>
      <c r="R863" s="18"/>
      <c r="S863" s="18"/>
      <c r="T863" s="18"/>
      <c r="U863" s="18"/>
      <c r="V863" s="18"/>
      <c r="W863" s="18"/>
      <c r="X863" s="18"/>
      <c r="Y863" s="18"/>
      <c r="Z863" s="18"/>
      <c r="AA863" s="18"/>
      <c r="AB863" s="18"/>
      <c r="AC863" s="18"/>
      <c r="AD863" s="18"/>
      <c r="AE863" s="18"/>
      <c r="AF863" s="18"/>
      <c r="AG863" s="18"/>
      <c r="AH863" s="18"/>
      <c r="AI863" s="18"/>
      <c r="AJ863" s="18"/>
      <c r="AK863" s="18"/>
      <c r="AL863" s="18"/>
      <c r="AM863" s="18"/>
    </row>
    <row r="864" spans="1:39">
      <c r="A864" s="18"/>
      <c r="B864" s="18"/>
      <c r="C864" s="18"/>
      <c r="D864" s="18">
        <f t="shared" ca="1" si="18"/>
        <v>863</v>
      </c>
      <c r="E864" s="18" t="str">
        <f ca="1">IFERROR(INDEX(nr_ad_client_name,MATCH(ROW()-1,xl_search_adnowclientname[index],0)),"")</f>
        <v>HCF (health insurance)</v>
      </c>
      <c r="F864" s="18"/>
      <c r="G864" s="18"/>
      <c r="H864" s="18"/>
      <c r="I864" s="18"/>
      <c r="J864" s="18"/>
      <c r="K864" s="18"/>
      <c r="L864" s="18"/>
      <c r="M864" s="18"/>
      <c r="N864" s="18"/>
      <c r="O864" s="18"/>
      <c r="P864" s="18"/>
      <c r="Q864" s="18"/>
      <c r="R864" s="18"/>
      <c r="S864" s="18"/>
      <c r="T864" s="18"/>
      <c r="U864" s="18"/>
      <c r="V864" s="18"/>
      <c r="W864" s="18"/>
      <c r="X864" s="18"/>
      <c r="Y864" s="18"/>
      <c r="Z864" s="18"/>
      <c r="AA864" s="18"/>
      <c r="AB864" s="18"/>
      <c r="AC864" s="18"/>
      <c r="AD864" s="18"/>
      <c r="AE864" s="18"/>
      <c r="AF864" s="18"/>
      <c r="AG864" s="18"/>
      <c r="AH864" s="18"/>
      <c r="AI864" s="18"/>
      <c r="AJ864" s="18"/>
      <c r="AK864" s="18"/>
      <c r="AL864" s="18"/>
      <c r="AM864" s="18"/>
    </row>
    <row r="865" spans="1:39">
      <c r="A865" s="18"/>
      <c r="B865" s="18"/>
      <c r="C865" s="18"/>
      <c r="D865" s="18">
        <f t="shared" ca="1" si="18"/>
        <v>864</v>
      </c>
      <c r="E865" s="18" t="str">
        <f ca="1">IFERROR(INDEX(nr_ad_client_name,MATCH(ROW()-1,xl_search_adnowclientname[index],0)),"")</f>
        <v>HCL Infinet</v>
      </c>
      <c r="F865" s="18"/>
      <c r="G865" s="18"/>
      <c r="H865" s="18"/>
      <c r="I865" s="18"/>
      <c r="J865" s="18"/>
      <c r="K865" s="18"/>
      <c r="L865" s="18"/>
      <c r="M865" s="18"/>
      <c r="N865" s="18"/>
      <c r="O865" s="18"/>
      <c r="P865" s="18"/>
      <c r="Q865" s="18"/>
      <c r="R865" s="18"/>
      <c r="S865" s="18"/>
      <c r="T865" s="18"/>
      <c r="U865" s="18"/>
      <c r="V865" s="18"/>
      <c r="W865" s="18"/>
      <c r="X865" s="18"/>
      <c r="Y865" s="18"/>
      <c r="Z865" s="18"/>
      <c r="AA865" s="18"/>
      <c r="AB865" s="18"/>
      <c r="AC865" s="18"/>
      <c r="AD865" s="18"/>
      <c r="AE865" s="18"/>
      <c r="AF865" s="18"/>
      <c r="AG865" s="18"/>
      <c r="AH865" s="18"/>
      <c r="AI865" s="18"/>
      <c r="AJ865" s="18"/>
      <c r="AK865" s="18"/>
      <c r="AL865" s="18"/>
      <c r="AM865" s="18"/>
    </row>
    <row r="866" spans="1:39">
      <c r="A866" s="18"/>
      <c r="B866" s="18"/>
      <c r="C866" s="18"/>
      <c r="D866" s="18">
        <f t="shared" ca="1" si="18"/>
        <v>865</v>
      </c>
      <c r="E866" s="18" t="str">
        <f ca="1">IFERROR(INDEX(nr_ad_client_name,MATCH(ROW()-1,xl_search_adnowclientname[index],0)),"")</f>
        <v>HDFC</v>
      </c>
      <c r="F866" s="18"/>
      <c r="G866" s="18"/>
      <c r="H866" s="18"/>
      <c r="I866" s="18"/>
      <c r="J866" s="18"/>
      <c r="K866" s="18"/>
      <c r="L866" s="18"/>
      <c r="M866" s="18"/>
      <c r="N866" s="18"/>
      <c r="O866" s="18"/>
      <c r="P866" s="18"/>
      <c r="Q866" s="18"/>
      <c r="R866" s="18"/>
      <c r="S866" s="18"/>
      <c r="T866" s="18"/>
      <c r="U866" s="18"/>
      <c r="V866" s="18"/>
      <c r="W866" s="18"/>
      <c r="X866" s="18"/>
      <c r="Y866" s="18"/>
      <c r="Z866" s="18"/>
      <c r="AA866" s="18"/>
      <c r="AB866" s="18"/>
      <c r="AC866" s="18"/>
      <c r="AD866" s="18"/>
      <c r="AE866" s="18"/>
      <c r="AF866" s="18"/>
      <c r="AG866" s="18"/>
      <c r="AH866" s="18"/>
      <c r="AI866" s="18"/>
      <c r="AJ866" s="18"/>
      <c r="AK866" s="18"/>
      <c r="AL866" s="18"/>
      <c r="AM866" s="18"/>
    </row>
    <row r="867" spans="1:39">
      <c r="A867" s="18"/>
      <c r="B867" s="18"/>
      <c r="C867" s="18"/>
      <c r="D867" s="18">
        <f t="shared" ca="1" si="18"/>
        <v>866</v>
      </c>
      <c r="E867" s="18" t="str">
        <f ca="1">IFERROR(INDEX(nr_ad_client_name,MATCH(ROW()-1,xl_search_adnowclientname[index],0)),"")</f>
        <v>Heineken N.V.</v>
      </c>
      <c r="F867" s="18"/>
      <c r="G867" s="18"/>
      <c r="H867" s="18"/>
      <c r="I867" s="18"/>
      <c r="J867" s="18"/>
      <c r="K867" s="18"/>
      <c r="L867" s="18"/>
      <c r="M867" s="18"/>
      <c r="N867" s="18"/>
      <c r="O867" s="18"/>
      <c r="P867" s="18"/>
      <c r="Q867" s="18"/>
      <c r="R867" s="18"/>
      <c r="S867" s="18"/>
      <c r="T867" s="18"/>
      <c r="U867" s="18"/>
      <c r="V867" s="18"/>
      <c r="W867" s="18"/>
      <c r="X867" s="18"/>
      <c r="Y867" s="18"/>
      <c r="Z867" s="18"/>
      <c r="AA867" s="18"/>
      <c r="AB867" s="18"/>
      <c r="AC867" s="18"/>
      <c r="AD867" s="18"/>
      <c r="AE867" s="18"/>
      <c r="AF867" s="18"/>
      <c r="AG867" s="18"/>
      <c r="AH867" s="18"/>
      <c r="AI867" s="18"/>
      <c r="AJ867" s="18"/>
      <c r="AK867" s="18"/>
      <c r="AL867" s="18"/>
      <c r="AM867" s="18"/>
    </row>
    <row r="868" spans="1:39">
      <c r="A868" s="18"/>
      <c r="B868" s="18"/>
      <c r="C868" s="18"/>
      <c r="D868" s="18">
        <f t="shared" ca="1" si="18"/>
        <v>867</v>
      </c>
      <c r="E868" s="18" t="str">
        <f ca="1">IFERROR(INDEX(nr_ad_client_name,MATCH(ROW()-1,xl_search_adnowclientname[index],0)),"")</f>
        <v>Heinz</v>
      </c>
      <c r="F868" s="18"/>
      <c r="G868" s="18"/>
      <c r="H868" s="18"/>
      <c r="I868" s="18"/>
      <c r="J868" s="18"/>
      <c r="K868" s="18"/>
      <c r="L868" s="18"/>
      <c r="M868" s="18"/>
      <c r="N868" s="18"/>
      <c r="O868" s="18"/>
      <c r="P868" s="18"/>
      <c r="Q868" s="18"/>
      <c r="R868" s="18"/>
      <c r="S868" s="18"/>
      <c r="T868" s="18"/>
      <c r="U868" s="18"/>
      <c r="V868" s="18"/>
      <c r="W868" s="18"/>
      <c r="X868" s="18"/>
      <c r="Y868" s="18"/>
      <c r="Z868" s="18"/>
      <c r="AA868" s="18"/>
      <c r="AB868" s="18"/>
      <c r="AC868" s="18"/>
      <c r="AD868" s="18"/>
      <c r="AE868" s="18"/>
      <c r="AF868" s="18"/>
      <c r="AG868" s="18"/>
      <c r="AH868" s="18"/>
      <c r="AI868" s="18"/>
      <c r="AJ868" s="18"/>
      <c r="AK868" s="18"/>
      <c r="AL868" s="18"/>
      <c r="AM868" s="18"/>
    </row>
    <row r="869" spans="1:39">
      <c r="A869" s="18"/>
      <c r="B869" s="18"/>
      <c r="C869" s="18"/>
      <c r="D869" s="18">
        <f t="shared" ca="1" si="18"/>
        <v>868</v>
      </c>
      <c r="E869" s="18" t="str">
        <f ca="1">IFERROR(INDEX(nr_ad_client_name,MATCH(ROW()-1,xl_search_adnowclientname[index],0)),"")</f>
        <v>Hellebusch Research &amp; Consulting</v>
      </c>
      <c r="F869" s="18"/>
      <c r="G869" s="18"/>
      <c r="H869" s="18"/>
      <c r="I869" s="18"/>
      <c r="J869" s="18"/>
      <c r="K869" s="18"/>
      <c r="L869" s="18"/>
      <c r="M869" s="18"/>
      <c r="N869" s="18"/>
      <c r="O869" s="18"/>
      <c r="P869" s="18"/>
      <c r="Q869" s="18"/>
      <c r="R869" s="18"/>
      <c r="S869" s="18"/>
      <c r="T869" s="18"/>
      <c r="U869" s="18"/>
      <c r="V869" s="18"/>
      <c r="W869" s="18"/>
      <c r="X869" s="18"/>
      <c r="Y869" s="18"/>
      <c r="Z869" s="18"/>
      <c r="AA869" s="18"/>
      <c r="AB869" s="18"/>
      <c r="AC869" s="18"/>
      <c r="AD869" s="18"/>
      <c r="AE869" s="18"/>
      <c r="AF869" s="18"/>
      <c r="AG869" s="18"/>
      <c r="AH869" s="18"/>
      <c r="AI869" s="18"/>
      <c r="AJ869" s="18"/>
      <c r="AK869" s="18"/>
      <c r="AL869" s="18"/>
      <c r="AM869" s="18"/>
    </row>
    <row r="870" spans="1:39">
      <c r="A870" s="18"/>
      <c r="B870" s="18"/>
      <c r="C870" s="18"/>
      <c r="D870" s="18">
        <f t="shared" ca="1" si="18"/>
        <v>869</v>
      </c>
      <c r="E870" s="18" t="str">
        <f ca="1">IFERROR(INDEX(nr_ad_client_name,MATCH(ROW()-1,xl_search_adnowclientname[index],0)),"")</f>
        <v>Helzberg Diamonds</v>
      </c>
      <c r="F870" s="18"/>
      <c r="G870" s="18"/>
      <c r="H870" s="18"/>
      <c r="I870" s="18"/>
      <c r="J870" s="18"/>
      <c r="K870" s="18"/>
      <c r="L870" s="18"/>
      <c r="M870" s="18"/>
      <c r="N870" s="18"/>
      <c r="O870" s="18"/>
      <c r="P870" s="18"/>
      <c r="Q870" s="18"/>
      <c r="R870" s="18"/>
      <c r="S870" s="18"/>
      <c r="T870" s="18"/>
      <c r="U870" s="18"/>
      <c r="V870" s="18"/>
      <c r="W870" s="18"/>
      <c r="X870" s="18"/>
      <c r="Y870" s="18"/>
      <c r="Z870" s="18"/>
      <c r="AA870" s="18"/>
      <c r="AB870" s="18"/>
      <c r="AC870" s="18"/>
      <c r="AD870" s="18"/>
      <c r="AE870" s="18"/>
      <c r="AF870" s="18"/>
      <c r="AG870" s="18"/>
      <c r="AH870" s="18"/>
      <c r="AI870" s="18"/>
      <c r="AJ870" s="18"/>
      <c r="AK870" s="18"/>
      <c r="AL870" s="18"/>
      <c r="AM870" s="18"/>
    </row>
    <row r="871" spans="1:39">
      <c r="A871" s="18"/>
      <c r="B871" s="18"/>
      <c r="C871" s="18"/>
      <c r="D871" s="18">
        <f t="shared" ca="1" si="18"/>
        <v>870</v>
      </c>
      <c r="E871" s="18" t="str">
        <f ca="1">IFERROR(INDEX(nr_ad_client_name,MATCH(ROW()-1,xl_search_adnowclientname[index],0)),"")</f>
        <v>Hemas Marketing Pvt Ltd</v>
      </c>
      <c r="F871" s="18"/>
      <c r="G871" s="18"/>
      <c r="H871" s="18"/>
      <c r="I871" s="18"/>
      <c r="J871" s="18"/>
      <c r="K871" s="18"/>
      <c r="L871" s="18"/>
      <c r="M871" s="18"/>
      <c r="N871" s="18"/>
      <c r="O871" s="18"/>
      <c r="P871" s="18"/>
      <c r="Q871" s="18"/>
      <c r="R871" s="18"/>
      <c r="S871" s="18"/>
      <c r="T871" s="18"/>
      <c r="U871" s="18"/>
      <c r="V871" s="18"/>
      <c r="W871" s="18"/>
      <c r="X871" s="18"/>
      <c r="Y871" s="18"/>
      <c r="Z871" s="18"/>
      <c r="AA871" s="18"/>
      <c r="AB871" s="18"/>
      <c r="AC871" s="18"/>
      <c r="AD871" s="18"/>
      <c r="AE871" s="18"/>
      <c r="AF871" s="18"/>
      <c r="AG871" s="18"/>
      <c r="AH871" s="18"/>
      <c r="AI871" s="18"/>
      <c r="AJ871" s="18"/>
      <c r="AK871" s="18"/>
      <c r="AL871" s="18"/>
      <c r="AM871" s="18"/>
    </row>
    <row r="872" spans="1:39">
      <c r="A872" s="18"/>
      <c r="B872" s="18"/>
      <c r="C872" s="18"/>
      <c r="D872" s="18">
        <f t="shared" ca="1" si="18"/>
        <v>871</v>
      </c>
      <c r="E872" s="18" t="str">
        <f ca="1">IFERROR(INDEX(nr_ad_client_name,MATCH(ROW()-1,xl_search_adnowclientname[index],0)),"")</f>
        <v>Henkel</v>
      </c>
      <c r="F872" s="18"/>
      <c r="G872" s="18"/>
      <c r="H872" s="18"/>
      <c r="I872" s="18"/>
      <c r="J872" s="18"/>
      <c r="K872" s="18"/>
      <c r="L872" s="18"/>
      <c r="M872" s="18"/>
      <c r="N872" s="18"/>
      <c r="O872" s="18"/>
      <c r="P872" s="18"/>
      <c r="Q872" s="18"/>
      <c r="R872" s="18"/>
      <c r="S872" s="18"/>
      <c r="T872" s="18"/>
      <c r="U872" s="18"/>
      <c r="V872" s="18"/>
      <c r="W872" s="18"/>
      <c r="X872" s="18"/>
      <c r="Y872" s="18"/>
      <c r="Z872" s="18"/>
      <c r="AA872" s="18"/>
      <c r="AB872" s="18"/>
      <c r="AC872" s="18"/>
      <c r="AD872" s="18"/>
      <c r="AE872" s="18"/>
      <c r="AF872" s="18"/>
      <c r="AG872" s="18"/>
      <c r="AH872" s="18"/>
      <c r="AI872" s="18"/>
      <c r="AJ872" s="18"/>
      <c r="AK872" s="18"/>
      <c r="AL872" s="18"/>
      <c r="AM872" s="18"/>
    </row>
    <row r="873" spans="1:39">
      <c r="A873" s="18"/>
      <c r="B873" s="18"/>
      <c r="C873" s="18"/>
      <c r="D873" s="18">
        <f t="shared" ca="1" si="18"/>
        <v>872</v>
      </c>
      <c r="E873" s="18" t="str">
        <f ca="1">IFERROR(INDEX(nr_ad_client_name,MATCH(ROW()-1,xl_search_adnowclientname[index],0)),"")</f>
        <v>Hennessy</v>
      </c>
      <c r="F873" s="18"/>
      <c r="G873" s="18"/>
      <c r="H873" s="18"/>
      <c r="I873" s="18"/>
      <c r="J873" s="18"/>
      <c r="K873" s="18"/>
      <c r="L873" s="18"/>
      <c r="M873" s="18"/>
      <c r="N873" s="18"/>
      <c r="O873" s="18"/>
      <c r="P873" s="18"/>
      <c r="Q873" s="18"/>
      <c r="R873" s="18"/>
      <c r="S873" s="18"/>
      <c r="T873" s="18"/>
      <c r="U873" s="18"/>
      <c r="V873" s="18"/>
      <c r="W873" s="18"/>
      <c r="X873" s="18"/>
      <c r="Y873" s="18"/>
      <c r="Z873" s="18"/>
      <c r="AA873" s="18"/>
      <c r="AB873" s="18"/>
      <c r="AC873" s="18"/>
      <c r="AD873" s="18"/>
      <c r="AE873" s="18"/>
      <c r="AF873" s="18"/>
      <c r="AG873" s="18"/>
      <c r="AH873" s="18"/>
      <c r="AI873" s="18"/>
      <c r="AJ873" s="18"/>
      <c r="AK873" s="18"/>
      <c r="AL873" s="18"/>
      <c r="AM873" s="18"/>
    </row>
    <row r="874" spans="1:39">
      <c r="A874" s="18"/>
      <c r="B874" s="18"/>
      <c r="C874" s="18"/>
      <c r="D874" s="18">
        <f t="shared" ca="1" si="18"/>
        <v>873</v>
      </c>
      <c r="E874" s="18" t="str">
        <f ca="1">IFERROR(INDEX(nr_ad_client_name,MATCH(ROW()-1,xl_search_adnowclientname[index],0)),"")</f>
        <v>Herbapol Lublin</v>
      </c>
      <c r="F874" s="18"/>
      <c r="G874" s="18"/>
      <c r="H874" s="18"/>
      <c r="I874" s="18"/>
      <c r="J874" s="18"/>
      <c r="K874" s="18"/>
      <c r="L874" s="18"/>
      <c r="M874" s="18"/>
      <c r="N874" s="18"/>
      <c r="O874" s="18"/>
      <c r="P874" s="18"/>
      <c r="Q874" s="18"/>
      <c r="R874" s="18"/>
      <c r="S874" s="18"/>
      <c r="T874" s="18"/>
      <c r="U874" s="18"/>
      <c r="V874" s="18"/>
      <c r="W874" s="18"/>
      <c r="X874" s="18"/>
      <c r="Y874" s="18"/>
      <c r="Z874" s="18"/>
      <c r="AA874" s="18"/>
      <c r="AB874" s="18"/>
      <c r="AC874" s="18"/>
      <c r="AD874" s="18"/>
      <c r="AE874" s="18"/>
      <c r="AF874" s="18"/>
      <c r="AG874" s="18"/>
      <c r="AH874" s="18"/>
      <c r="AI874" s="18"/>
      <c r="AJ874" s="18"/>
      <c r="AK874" s="18"/>
      <c r="AL874" s="18"/>
      <c r="AM874" s="18"/>
    </row>
    <row r="875" spans="1:39">
      <c r="A875" s="18"/>
      <c r="B875" s="18"/>
      <c r="C875" s="18"/>
      <c r="D875" s="18">
        <f t="shared" ca="1" si="18"/>
        <v>874</v>
      </c>
      <c r="E875" s="18" t="str">
        <f ca="1">IFERROR(INDEX(nr_ad_client_name,MATCH(ROW()-1,xl_search_adnowclientname[index],0)),"")</f>
        <v>Herdez</v>
      </c>
      <c r="F875" s="18"/>
      <c r="G875" s="18"/>
      <c r="H875" s="18"/>
      <c r="I875" s="18"/>
      <c r="J875" s="18"/>
      <c r="K875" s="18"/>
      <c r="L875" s="18"/>
      <c r="M875" s="18"/>
      <c r="N875" s="18"/>
      <c r="O875" s="18"/>
      <c r="P875" s="18"/>
      <c r="Q875" s="18"/>
      <c r="R875" s="18"/>
      <c r="S875" s="18"/>
      <c r="T875" s="18"/>
      <c r="U875" s="18"/>
      <c r="V875" s="18"/>
      <c r="W875" s="18"/>
      <c r="X875" s="18"/>
      <c r="Y875" s="18"/>
      <c r="Z875" s="18"/>
      <c r="AA875" s="18"/>
      <c r="AB875" s="18"/>
      <c r="AC875" s="18"/>
      <c r="AD875" s="18"/>
      <c r="AE875" s="18"/>
      <c r="AF875" s="18"/>
      <c r="AG875" s="18"/>
      <c r="AH875" s="18"/>
      <c r="AI875" s="18"/>
      <c r="AJ875" s="18"/>
      <c r="AK875" s="18"/>
      <c r="AL875" s="18"/>
      <c r="AM875" s="18"/>
    </row>
    <row r="876" spans="1:39">
      <c r="A876" s="18"/>
      <c r="B876" s="18"/>
      <c r="C876" s="18"/>
      <c r="D876" s="18">
        <f t="shared" ca="1" si="18"/>
        <v>875</v>
      </c>
      <c r="E876" s="18" t="str">
        <f ca="1">IFERROR(INDEX(nr_ad_client_name,MATCH(ROW()-1,xl_search_adnowclientname[index],0)),"")</f>
        <v>Hero</v>
      </c>
      <c r="F876" s="18"/>
      <c r="G876" s="18"/>
      <c r="H876" s="18"/>
      <c r="I876" s="18"/>
      <c r="J876" s="18"/>
      <c r="K876" s="18"/>
      <c r="L876" s="18"/>
      <c r="M876" s="18"/>
      <c r="N876" s="18"/>
      <c r="O876" s="18"/>
      <c r="P876" s="18"/>
      <c r="Q876" s="18"/>
      <c r="R876" s="18"/>
      <c r="S876" s="18"/>
      <c r="T876" s="18"/>
      <c r="U876" s="18"/>
      <c r="V876" s="18"/>
      <c r="W876" s="18"/>
      <c r="X876" s="18"/>
      <c r="Y876" s="18"/>
      <c r="Z876" s="18"/>
      <c r="AA876" s="18"/>
      <c r="AB876" s="18"/>
      <c r="AC876" s="18"/>
      <c r="AD876" s="18"/>
      <c r="AE876" s="18"/>
      <c r="AF876" s="18"/>
      <c r="AG876" s="18"/>
      <c r="AH876" s="18"/>
      <c r="AI876" s="18"/>
      <c r="AJ876" s="18"/>
      <c r="AK876" s="18"/>
      <c r="AL876" s="18"/>
      <c r="AM876" s="18"/>
    </row>
    <row r="877" spans="1:39">
      <c r="A877" s="18"/>
      <c r="B877" s="18"/>
      <c r="C877" s="18"/>
      <c r="D877" s="18">
        <f t="shared" ca="1" si="18"/>
        <v>876</v>
      </c>
      <c r="E877" s="18" t="str">
        <f ca="1">IFERROR(INDEX(nr_ad_client_name,MATCH(ROW()-1,xl_search_adnowclientname[index],0)),"")</f>
        <v>Hero Honda Motors Ltd</v>
      </c>
      <c r="F877" s="18"/>
      <c r="G877" s="18"/>
      <c r="H877" s="18"/>
      <c r="I877" s="18"/>
      <c r="J877" s="18"/>
      <c r="K877" s="18"/>
      <c r="L877" s="18"/>
      <c r="M877" s="18"/>
      <c r="N877" s="18"/>
      <c r="O877" s="18"/>
      <c r="P877" s="18"/>
      <c r="Q877" s="18"/>
      <c r="R877" s="18"/>
      <c r="S877" s="18"/>
      <c r="T877" s="18"/>
      <c r="U877" s="18"/>
      <c r="V877" s="18"/>
      <c r="W877" s="18"/>
      <c r="X877" s="18"/>
      <c r="Y877" s="18"/>
      <c r="Z877" s="18"/>
      <c r="AA877" s="18"/>
      <c r="AB877" s="18"/>
      <c r="AC877" s="18"/>
      <c r="AD877" s="18"/>
      <c r="AE877" s="18"/>
      <c r="AF877" s="18"/>
      <c r="AG877" s="18"/>
      <c r="AH877" s="18"/>
      <c r="AI877" s="18"/>
      <c r="AJ877" s="18"/>
      <c r="AK877" s="18"/>
      <c r="AL877" s="18"/>
      <c r="AM877" s="18"/>
    </row>
    <row r="878" spans="1:39">
      <c r="A878" s="18"/>
      <c r="B878" s="18"/>
      <c r="C878" s="18"/>
      <c r="D878" s="18">
        <f t="shared" ca="1" si="18"/>
        <v>877</v>
      </c>
      <c r="E878" s="18" t="str">
        <f ca="1">IFERROR(INDEX(nr_ad_client_name,MATCH(ROW()-1,xl_search_adnowclientname[index],0)),"")</f>
        <v>Herschend Entertainment</v>
      </c>
      <c r="F878" s="18"/>
      <c r="G878" s="18"/>
      <c r="H878" s="18"/>
      <c r="I878" s="18"/>
      <c r="J878" s="18"/>
      <c r="K878" s="18"/>
      <c r="L878" s="18"/>
      <c r="M878" s="18"/>
      <c r="N878" s="18"/>
      <c r="O878" s="18"/>
      <c r="P878" s="18"/>
      <c r="Q878" s="18"/>
      <c r="R878" s="18"/>
      <c r="S878" s="18"/>
      <c r="T878" s="18"/>
      <c r="U878" s="18"/>
      <c r="V878" s="18"/>
      <c r="W878" s="18"/>
      <c r="X878" s="18"/>
      <c r="Y878" s="18"/>
      <c r="Z878" s="18"/>
      <c r="AA878" s="18"/>
      <c r="AB878" s="18"/>
      <c r="AC878" s="18"/>
      <c r="AD878" s="18"/>
      <c r="AE878" s="18"/>
      <c r="AF878" s="18"/>
      <c r="AG878" s="18"/>
      <c r="AH878" s="18"/>
      <c r="AI878" s="18"/>
      <c r="AJ878" s="18"/>
      <c r="AK878" s="18"/>
      <c r="AL878" s="18"/>
      <c r="AM878" s="18"/>
    </row>
    <row r="879" spans="1:39">
      <c r="A879" s="18"/>
      <c r="B879" s="18"/>
      <c r="C879" s="18"/>
      <c r="D879" s="18">
        <f t="shared" ca="1" si="18"/>
        <v>878</v>
      </c>
      <c r="E879" s="18" t="str">
        <f ca="1">IFERROR(INDEX(nr_ad_client_name,MATCH(ROW()-1,xl_search_adnowclientname[index],0)),"")</f>
        <v>Hershey Chocolate Company</v>
      </c>
      <c r="F879" s="18"/>
      <c r="G879" s="18"/>
      <c r="H879" s="18"/>
      <c r="I879" s="18"/>
      <c r="J879" s="18"/>
      <c r="K879" s="18"/>
      <c r="L879" s="18"/>
      <c r="M879" s="18"/>
      <c r="N879" s="18"/>
      <c r="O879" s="18"/>
      <c r="P879" s="18"/>
      <c r="Q879" s="18"/>
      <c r="R879" s="18"/>
      <c r="S879" s="18"/>
      <c r="T879" s="18"/>
      <c r="U879" s="18"/>
      <c r="V879" s="18"/>
      <c r="W879" s="18"/>
      <c r="X879" s="18"/>
      <c r="Y879" s="18"/>
      <c r="Z879" s="18"/>
      <c r="AA879" s="18"/>
      <c r="AB879" s="18"/>
      <c r="AC879" s="18"/>
      <c r="AD879" s="18"/>
      <c r="AE879" s="18"/>
      <c r="AF879" s="18"/>
      <c r="AG879" s="18"/>
      <c r="AH879" s="18"/>
      <c r="AI879" s="18"/>
      <c r="AJ879" s="18"/>
      <c r="AK879" s="18"/>
      <c r="AL879" s="18"/>
      <c r="AM879" s="18"/>
    </row>
    <row r="880" spans="1:39">
      <c r="A880" s="18"/>
      <c r="B880" s="18"/>
      <c r="C880" s="18"/>
      <c r="D880" s="18">
        <f t="shared" ca="1" si="18"/>
        <v>879</v>
      </c>
      <c r="E880" s="18" t="str">
        <f ca="1">IFERROR(INDEX(nr_ad_client_name,MATCH(ROW()-1,xl_search_adnowclientname[index],0)),"")</f>
        <v>Heublein</v>
      </c>
      <c r="F880" s="18"/>
      <c r="G880" s="18"/>
      <c r="H880" s="18"/>
      <c r="I880" s="18"/>
      <c r="J880" s="18"/>
      <c r="K880" s="18"/>
      <c r="L880" s="18"/>
      <c r="M880" s="18"/>
      <c r="N880" s="18"/>
      <c r="O880" s="18"/>
      <c r="P880" s="18"/>
      <c r="Q880" s="18"/>
      <c r="R880" s="18"/>
      <c r="S880" s="18"/>
      <c r="T880" s="18"/>
      <c r="U880" s="18"/>
      <c r="V880" s="18"/>
      <c r="W880" s="18"/>
      <c r="X880" s="18"/>
      <c r="Y880" s="18"/>
      <c r="Z880" s="18"/>
      <c r="AA880" s="18"/>
      <c r="AB880" s="18"/>
      <c r="AC880" s="18"/>
      <c r="AD880" s="18"/>
      <c r="AE880" s="18"/>
      <c r="AF880" s="18"/>
      <c r="AG880" s="18"/>
      <c r="AH880" s="18"/>
      <c r="AI880" s="18"/>
      <c r="AJ880" s="18"/>
      <c r="AK880" s="18"/>
      <c r="AL880" s="18"/>
      <c r="AM880" s="18"/>
    </row>
    <row r="881" spans="1:39">
      <c r="A881" s="18"/>
      <c r="B881" s="18"/>
      <c r="C881" s="18"/>
      <c r="D881" s="18">
        <f t="shared" ca="1" si="18"/>
        <v>880</v>
      </c>
      <c r="E881" s="18" t="str">
        <f ca="1">IFERROR(INDEX(nr_ad_client_name,MATCH(ROW()-1,xl_search_adnowclientname[index],0)),"")</f>
        <v>Hewlett Packard</v>
      </c>
      <c r="F881" s="18"/>
      <c r="G881" s="18"/>
      <c r="H881" s="18"/>
      <c r="I881" s="18"/>
      <c r="J881" s="18"/>
      <c r="K881" s="18"/>
      <c r="L881" s="18"/>
      <c r="M881" s="18"/>
      <c r="N881" s="18"/>
      <c r="O881" s="18"/>
      <c r="P881" s="18"/>
      <c r="Q881" s="18"/>
      <c r="R881" s="18"/>
      <c r="S881" s="18"/>
      <c r="T881" s="18"/>
      <c r="U881" s="18"/>
      <c r="V881" s="18"/>
      <c r="W881" s="18"/>
      <c r="X881" s="18"/>
      <c r="Y881" s="18"/>
      <c r="Z881" s="18"/>
      <c r="AA881" s="18"/>
      <c r="AB881" s="18"/>
      <c r="AC881" s="18"/>
      <c r="AD881" s="18"/>
      <c r="AE881" s="18"/>
      <c r="AF881" s="18"/>
      <c r="AG881" s="18"/>
      <c r="AH881" s="18"/>
      <c r="AI881" s="18"/>
      <c r="AJ881" s="18"/>
      <c r="AK881" s="18"/>
      <c r="AL881" s="18"/>
      <c r="AM881" s="18"/>
    </row>
    <row r="882" spans="1:39">
      <c r="A882" s="18"/>
      <c r="B882" s="18"/>
      <c r="C882" s="18"/>
      <c r="D882" s="18">
        <f t="shared" ca="1" si="18"/>
        <v>881</v>
      </c>
      <c r="E882" s="18" t="str">
        <f ca="1">IFERROR(INDEX(nr_ad_client_name,MATCH(ROW()-1,xl_search_adnowclientname[index],0)),"")</f>
        <v>hhgregg</v>
      </c>
      <c r="F882" s="18"/>
      <c r="G882" s="18"/>
      <c r="H882" s="18"/>
      <c r="I882" s="18"/>
      <c r="J882" s="18"/>
      <c r="K882" s="18"/>
      <c r="L882" s="18"/>
      <c r="M882" s="18"/>
      <c r="N882" s="18"/>
      <c r="O882" s="18"/>
      <c r="P882" s="18"/>
      <c r="Q882" s="18"/>
      <c r="R882" s="18"/>
      <c r="S882" s="18"/>
      <c r="T882" s="18"/>
      <c r="U882" s="18"/>
      <c r="V882" s="18"/>
      <c r="W882" s="18"/>
      <c r="X882" s="18"/>
      <c r="Y882" s="18"/>
      <c r="Z882" s="18"/>
      <c r="AA882" s="18"/>
      <c r="AB882" s="18"/>
      <c r="AC882" s="18"/>
      <c r="AD882" s="18"/>
      <c r="AE882" s="18"/>
      <c r="AF882" s="18"/>
      <c r="AG882" s="18"/>
      <c r="AH882" s="18"/>
      <c r="AI882" s="18"/>
      <c r="AJ882" s="18"/>
      <c r="AK882" s="18"/>
      <c r="AL882" s="18"/>
      <c r="AM882" s="18"/>
    </row>
    <row r="883" spans="1:39">
      <c r="A883" s="18"/>
      <c r="B883" s="18"/>
      <c r="C883" s="18"/>
      <c r="D883" s="18">
        <f t="shared" ca="1" si="18"/>
        <v>882</v>
      </c>
      <c r="E883" s="18" t="str">
        <f ca="1">IFERROR(INDEX(nr_ad_client_name,MATCH(ROW()-1,xl_search_adnowclientname[index],0)),"")</f>
        <v>Hicks, Muse, Tate And Furst Company</v>
      </c>
      <c r="F883" s="18"/>
      <c r="G883" s="18"/>
      <c r="H883" s="18"/>
      <c r="I883" s="18"/>
      <c r="J883" s="18"/>
      <c r="K883" s="18"/>
      <c r="L883" s="18"/>
      <c r="M883" s="18"/>
      <c r="N883" s="18"/>
      <c r="O883" s="18"/>
      <c r="P883" s="18"/>
      <c r="Q883" s="18"/>
      <c r="R883" s="18"/>
      <c r="S883" s="18"/>
      <c r="T883" s="18"/>
      <c r="U883" s="18"/>
      <c r="V883" s="18"/>
      <c r="W883" s="18"/>
      <c r="X883" s="18"/>
      <c r="Y883" s="18"/>
      <c r="Z883" s="18"/>
      <c r="AA883" s="18"/>
      <c r="AB883" s="18"/>
      <c r="AC883" s="18"/>
      <c r="AD883" s="18"/>
      <c r="AE883" s="18"/>
      <c r="AF883" s="18"/>
      <c r="AG883" s="18"/>
      <c r="AH883" s="18"/>
      <c r="AI883" s="18"/>
      <c r="AJ883" s="18"/>
      <c r="AK883" s="18"/>
      <c r="AL883" s="18"/>
      <c r="AM883" s="18"/>
    </row>
    <row r="884" spans="1:39">
      <c r="A884" s="18"/>
      <c r="B884" s="18"/>
      <c r="C884" s="18"/>
      <c r="D884" s="18">
        <f t="shared" ca="1" si="18"/>
        <v>883</v>
      </c>
      <c r="E884" s="18" t="str">
        <f ca="1">IFERROR(INDEX(nr_ad_client_name,MATCH(ROW()-1,xl_search_adnowclientname[index],0)),"")</f>
        <v>Hijos de Rivera</v>
      </c>
      <c r="F884" s="18"/>
      <c r="G884" s="18"/>
      <c r="H884" s="18"/>
      <c r="I884" s="18"/>
      <c r="J884" s="18"/>
      <c r="K884" s="18"/>
      <c r="L884" s="18"/>
      <c r="M884" s="18"/>
      <c r="N884" s="18"/>
      <c r="O884" s="18"/>
      <c r="P884" s="18"/>
      <c r="Q884" s="18"/>
      <c r="R884" s="18"/>
      <c r="S884" s="18"/>
      <c r="T884" s="18"/>
      <c r="U884" s="18"/>
      <c r="V884" s="18"/>
      <c r="W884" s="18"/>
      <c r="X884" s="18"/>
      <c r="Y884" s="18"/>
      <c r="Z884" s="18"/>
      <c r="AA884" s="18"/>
      <c r="AB884" s="18"/>
      <c r="AC884" s="18"/>
      <c r="AD884" s="18"/>
      <c r="AE884" s="18"/>
      <c r="AF884" s="18"/>
      <c r="AG884" s="18"/>
      <c r="AH884" s="18"/>
      <c r="AI884" s="18"/>
      <c r="AJ884" s="18"/>
      <c r="AK884" s="18"/>
      <c r="AL884" s="18"/>
      <c r="AM884" s="18"/>
    </row>
    <row r="885" spans="1:39">
      <c r="A885" s="18"/>
      <c r="B885" s="18"/>
      <c r="C885" s="18"/>
      <c r="D885" s="18">
        <f t="shared" ca="1" si="18"/>
        <v>884</v>
      </c>
      <c r="E885" s="18" t="str">
        <f ca="1">IFERROR(INDEX(nr_ad_client_name,MATCH(ROW()-1,xl_search_adnowclientname[index],0)),"")</f>
        <v>Hillsdown Holdings Plc</v>
      </c>
      <c r="F885" s="18"/>
      <c r="G885" s="18"/>
      <c r="H885" s="18"/>
      <c r="I885" s="18"/>
      <c r="J885" s="18"/>
      <c r="K885" s="18"/>
      <c r="L885" s="18"/>
      <c r="M885" s="18"/>
      <c r="N885" s="18"/>
      <c r="O885" s="18"/>
      <c r="P885" s="18"/>
      <c r="Q885" s="18"/>
      <c r="R885" s="18"/>
      <c r="S885" s="18"/>
      <c r="T885" s="18"/>
      <c r="U885" s="18"/>
      <c r="V885" s="18"/>
      <c r="W885" s="18"/>
      <c r="X885" s="18"/>
      <c r="Y885" s="18"/>
      <c r="Z885" s="18"/>
      <c r="AA885" s="18"/>
      <c r="AB885" s="18"/>
      <c r="AC885" s="18"/>
      <c r="AD885" s="18"/>
      <c r="AE885" s="18"/>
      <c r="AF885" s="18"/>
      <c r="AG885" s="18"/>
      <c r="AH885" s="18"/>
      <c r="AI885" s="18"/>
      <c r="AJ885" s="18"/>
      <c r="AK885" s="18"/>
      <c r="AL885" s="18"/>
      <c r="AM885" s="18"/>
    </row>
    <row r="886" spans="1:39">
      <c r="A886" s="18"/>
      <c r="B886" s="18"/>
      <c r="C886" s="18"/>
      <c r="D886" s="18">
        <f t="shared" ca="1" si="18"/>
        <v>885</v>
      </c>
      <c r="E886" s="18" t="str">
        <f ca="1">IFERROR(INDEX(nr_ad_client_name,MATCH(ROW()-1,xl_search_adnowclientname[index],0)),"")</f>
        <v>Hill's Pet Nutrition</v>
      </c>
      <c r="F886" s="18"/>
      <c r="G886" s="18"/>
      <c r="H886" s="18"/>
      <c r="I886" s="18"/>
      <c r="J886" s="18"/>
      <c r="K886" s="18"/>
      <c r="L886" s="18"/>
      <c r="M886" s="18"/>
      <c r="N886" s="18"/>
      <c r="O886" s="18"/>
      <c r="P886" s="18"/>
      <c r="Q886" s="18"/>
      <c r="R886" s="18"/>
      <c r="S886" s="18"/>
      <c r="T886" s="18"/>
      <c r="U886" s="18"/>
      <c r="V886" s="18"/>
      <c r="W886" s="18"/>
      <c r="X886" s="18"/>
      <c r="Y886" s="18"/>
      <c r="Z886" s="18"/>
      <c r="AA886" s="18"/>
      <c r="AB886" s="18"/>
      <c r="AC886" s="18"/>
      <c r="AD886" s="18"/>
      <c r="AE886" s="18"/>
      <c r="AF886" s="18"/>
      <c r="AG886" s="18"/>
      <c r="AH886" s="18"/>
      <c r="AI886" s="18"/>
      <c r="AJ886" s="18"/>
      <c r="AK886" s="18"/>
      <c r="AL886" s="18"/>
      <c r="AM886" s="18"/>
    </row>
    <row r="887" spans="1:39">
      <c r="A887" s="18"/>
      <c r="B887" s="18"/>
      <c r="C887" s="18"/>
      <c r="D887" s="18">
        <f t="shared" ca="1" si="18"/>
        <v>886</v>
      </c>
      <c r="E887" s="18" t="str">
        <f ca="1">IFERROR(INDEX(nr_ad_client_name,MATCH(ROW()-1,xl_search_adnowclientname[index],0)),"")</f>
        <v>Hindustan Times</v>
      </c>
      <c r="F887" s="18"/>
      <c r="G887" s="18"/>
      <c r="H887" s="18"/>
      <c r="I887" s="18"/>
      <c r="J887" s="18"/>
      <c r="K887" s="18"/>
      <c r="L887" s="18"/>
      <c r="M887" s="18"/>
      <c r="N887" s="18"/>
      <c r="O887" s="18"/>
      <c r="P887" s="18"/>
      <c r="Q887" s="18"/>
      <c r="R887" s="18"/>
      <c r="S887" s="18"/>
      <c r="T887" s="18"/>
      <c r="U887" s="18"/>
      <c r="V887" s="18"/>
      <c r="W887" s="18"/>
      <c r="X887" s="18"/>
      <c r="Y887" s="18"/>
      <c r="Z887" s="18"/>
      <c r="AA887" s="18"/>
      <c r="AB887" s="18"/>
      <c r="AC887" s="18"/>
      <c r="AD887" s="18"/>
      <c r="AE887" s="18"/>
      <c r="AF887" s="18"/>
      <c r="AG887" s="18"/>
      <c r="AH887" s="18"/>
      <c r="AI887" s="18"/>
      <c r="AJ887" s="18"/>
      <c r="AK887" s="18"/>
      <c r="AL887" s="18"/>
      <c r="AM887" s="18"/>
    </row>
    <row r="888" spans="1:39">
      <c r="A888" s="18"/>
      <c r="B888" s="18"/>
      <c r="C888" s="18"/>
      <c r="D888" s="18">
        <f t="shared" ca="1" si="18"/>
        <v>887</v>
      </c>
      <c r="E888" s="18" t="str">
        <f ca="1">IFERROR(INDEX(nr_ad_client_name,MATCH(ROW()-1,xl_search_adnowclientname[index],0)),"")</f>
        <v>Hisense Group</v>
      </c>
      <c r="F888" s="18"/>
      <c r="G888" s="18"/>
      <c r="H888" s="18"/>
      <c r="I888" s="18"/>
      <c r="J888" s="18"/>
      <c r="K888" s="18"/>
      <c r="L888" s="18"/>
      <c r="M888" s="18"/>
      <c r="N888" s="18"/>
      <c r="O888" s="18"/>
      <c r="P888" s="18"/>
      <c r="Q888" s="18"/>
      <c r="R888" s="18"/>
      <c r="S888" s="18"/>
      <c r="T888" s="18"/>
      <c r="U888" s="18"/>
      <c r="V888" s="18"/>
      <c r="W888" s="18"/>
      <c r="X888" s="18"/>
      <c r="Y888" s="18"/>
      <c r="Z888" s="18"/>
      <c r="AA888" s="18"/>
      <c r="AB888" s="18"/>
      <c r="AC888" s="18"/>
      <c r="AD888" s="18"/>
      <c r="AE888" s="18"/>
      <c r="AF888" s="18"/>
      <c r="AG888" s="18"/>
      <c r="AH888" s="18"/>
      <c r="AI888" s="18"/>
      <c r="AJ888" s="18"/>
      <c r="AK888" s="18"/>
      <c r="AL888" s="18"/>
      <c r="AM888" s="18"/>
    </row>
    <row r="889" spans="1:39">
      <c r="A889" s="18"/>
      <c r="B889" s="18"/>
      <c r="C889" s="18"/>
      <c r="D889" s="18">
        <f t="shared" ca="1" si="18"/>
        <v>888</v>
      </c>
      <c r="E889" s="18" t="str">
        <f ca="1">IFERROR(INDEX(nr_ad_client_name,MATCH(ROW()-1,xl_search_adnowclientname[index],0)),"")</f>
        <v>Hitachi Ltd</v>
      </c>
      <c r="F889" s="18"/>
      <c r="G889" s="18"/>
      <c r="H889" s="18"/>
      <c r="I889" s="18"/>
      <c r="J889" s="18"/>
      <c r="K889" s="18"/>
      <c r="L889" s="18"/>
      <c r="M889" s="18"/>
      <c r="N889" s="18"/>
      <c r="O889" s="18"/>
      <c r="P889" s="18"/>
      <c r="Q889" s="18"/>
      <c r="R889" s="18"/>
      <c r="S889" s="18"/>
      <c r="T889" s="18"/>
      <c r="U889" s="18"/>
      <c r="V889" s="18"/>
      <c r="W889" s="18"/>
      <c r="X889" s="18"/>
      <c r="Y889" s="18"/>
      <c r="Z889" s="18"/>
      <c r="AA889" s="18"/>
      <c r="AB889" s="18"/>
      <c r="AC889" s="18"/>
      <c r="AD889" s="18"/>
      <c r="AE889" s="18"/>
      <c r="AF889" s="18"/>
      <c r="AG889" s="18"/>
      <c r="AH889" s="18"/>
      <c r="AI889" s="18"/>
      <c r="AJ889" s="18"/>
      <c r="AK889" s="18"/>
      <c r="AL889" s="18"/>
      <c r="AM889" s="18"/>
    </row>
    <row r="890" spans="1:39">
      <c r="A890" s="18"/>
      <c r="B890" s="18"/>
      <c r="C890" s="18"/>
      <c r="D890" s="18">
        <f t="shared" ca="1" si="18"/>
        <v>889</v>
      </c>
      <c r="E890" s="18" t="str">
        <f ca="1">IFERROR(INDEX(nr_ad_client_name,MATCH(ROW()-1,xl_search_adnowclientname[index],0)),"")</f>
        <v>Hite Brewery Company Ltd</v>
      </c>
      <c r="F890" s="18"/>
      <c r="G890" s="18"/>
      <c r="H890" s="18"/>
      <c r="I890" s="18"/>
      <c r="J890" s="18"/>
      <c r="K890" s="18"/>
      <c r="L890" s="18"/>
      <c r="M890" s="18"/>
      <c r="N890" s="18"/>
      <c r="O890" s="18"/>
      <c r="P890" s="18"/>
      <c r="Q890" s="18"/>
      <c r="R890" s="18"/>
      <c r="S890" s="18"/>
      <c r="T890" s="18"/>
      <c r="U890" s="18"/>
      <c r="V890" s="18"/>
      <c r="W890" s="18"/>
      <c r="X890" s="18"/>
      <c r="Y890" s="18"/>
      <c r="Z890" s="18"/>
      <c r="AA890" s="18"/>
      <c r="AB890" s="18"/>
      <c r="AC890" s="18"/>
      <c r="AD890" s="18"/>
      <c r="AE890" s="18"/>
      <c r="AF890" s="18"/>
      <c r="AG890" s="18"/>
      <c r="AH890" s="18"/>
      <c r="AI890" s="18"/>
      <c r="AJ890" s="18"/>
      <c r="AK890" s="18"/>
      <c r="AL890" s="18"/>
      <c r="AM890" s="18"/>
    </row>
    <row r="891" spans="1:39">
      <c r="A891" s="18"/>
      <c r="B891" s="18"/>
      <c r="C891" s="18"/>
      <c r="D891" s="18">
        <f t="shared" ca="1" si="18"/>
        <v>890</v>
      </c>
      <c r="E891" s="18" t="str">
        <f ca="1">IFERROR(INDEX(nr_ad_client_name,MATCH(ROW()-1,xl_search_adnowclientname[index],0)),"")</f>
        <v>Hjemmet Mortensen</v>
      </c>
      <c r="F891" s="18"/>
      <c r="G891" s="18"/>
      <c r="H891" s="18"/>
      <c r="I891" s="18"/>
      <c r="J891" s="18"/>
      <c r="K891" s="18"/>
      <c r="L891" s="18"/>
      <c r="M891" s="18"/>
      <c r="N891" s="18"/>
      <c r="O891" s="18"/>
      <c r="P891" s="18"/>
      <c r="Q891" s="18"/>
      <c r="R891" s="18"/>
      <c r="S891" s="18"/>
      <c r="T891" s="18"/>
      <c r="U891" s="18"/>
      <c r="V891" s="18"/>
      <c r="W891" s="18"/>
      <c r="X891" s="18"/>
      <c r="Y891" s="18"/>
      <c r="Z891" s="18"/>
      <c r="AA891" s="18"/>
      <c r="AB891" s="18"/>
      <c r="AC891" s="18"/>
      <c r="AD891" s="18"/>
      <c r="AE891" s="18"/>
      <c r="AF891" s="18"/>
      <c r="AG891" s="18"/>
      <c r="AH891" s="18"/>
      <c r="AI891" s="18"/>
      <c r="AJ891" s="18"/>
      <c r="AK891" s="18"/>
      <c r="AL891" s="18"/>
      <c r="AM891" s="18"/>
    </row>
    <row r="892" spans="1:39">
      <c r="A892" s="18"/>
      <c r="B892" s="18"/>
      <c r="C892" s="18"/>
      <c r="D892" s="18">
        <f t="shared" ca="1" si="18"/>
        <v>891</v>
      </c>
      <c r="E892" s="18" t="str">
        <f ca="1">IFERROR(INDEX(nr_ad_client_name,MATCH(ROW()-1,xl_search_adnowclientname[index],0)),"")</f>
        <v>Hochland</v>
      </c>
      <c r="F892" s="18"/>
      <c r="G892" s="18"/>
      <c r="H892" s="18"/>
      <c r="I892" s="18"/>
      <c r="J892" s="18"/>
      <c r="K892" s="18"/>
      <c r="L892" s="18"/>
      <c r="M892" s="18"/>
      <c r="N892" s="18"/>
      <c r="O892" s="18"/>
      <c r="P892" s="18"/>
      <c r="Q892" s="18"/>
      <c r="R892" s="18"/>
      <c r="S892" s="18"/>
      <c r="T892" s="18"/>
      <c r="U892" s="18"/>
      <c r="V892" s="18"/>
      <c r="W892" s="18"/>
      <c r="X892" s="18"/>
      <c r="Y892" s="18"/>
      <c r="Z892" s="18"/>
      <c r="AA892" s="18"/>
      <c r="AB892" s="18"/>
      <c r="AC892" s="18"/>
      <c r="AD892" s="18"/>
      <c r="AE892" s="18"/>
      <c r="AF892" s="18"/>
      <c r="AG892" s="18"/>
      <c r="AH892" s="18"/>
      <c r="AI892" s="18"/>
      <c r="AJ892" s="18"/>
      <c r="AK892" s="18"/>
      <c r="AL892" s="18"/>
      <c r="AM892" s="18"/>
    </row>
    <row r="893" spans="1:39">
      <c r="A893" s="18"/>
      <c r="B893" s="18"/>
      <c r="C893" s="18"/>
      <c r="D893" s="18">
        <f t="shared" ca="1" si="18"/>
        <v>892</v>
      </c>
      <c r="E893" s="18" t="str">
        <f ca="1">IFERROR(INDEX(nr_ad_client_name,MATCH(ROW()-1,xl_search_adnowclientname[index],0)),"")</f>
        <v>Holiday Inn</v>
      </c>
      <c r="F893" s="18"/>
      <c r="G893" s="18"/>
      <c r="H893" s="18"/>
      <c r="I893" s="18"/>
      <c r="J893" s="18"/>
      <c r="K893" s="18"/>
      <c r="L893" s="18"/>
      <c r="M893" s="18"/>
      <c r="N893" s="18"/>
      <c r="O893" s="18"/>
      <c r="P893" s="18"/>
      <c r="Q893" s="18"/>
      <c r="R893" s="18"/>
      <c r="S893" s="18"/>
      <c r="T893" s="18"/>
      <c r="U893" s="18"/>
      <c r="V893" s="18"/>
      <c r="W893" s="18"/>
      <c r="X893" s="18"/>
      <c r="Y893" s="18"/>
      <c r="Z893" s="18"/>
      <c r="AA893" s="18"/>
      <c r="AB893" s="18"/>
      <c r="AC893" s="18"/>
      <c r="AD893" s="18"/>
      <c r="AE893" s="18"/>
      <c r="AF893" s="18"/>
      <c r="AG893" s="18"/>
      <c r="AH893" s="18"/>
      <c r="AI893" s="18"/>
      <c r="AJ893" s="18"/>
      <c r="AK893" s="18"/>
      <c r="AL893" s="18"/>
      <c r="AM893" s="18"/>
    </row>
    <row r="894" spans="1:39">
      <c r="A894" s="18"/>
      <c r="B894" s="18"/>
      <c r="C894" s="18"/>
      <c r="D894" s="18">
        <f t="shared" ca="1" si="18"/>
        <v>893</v>
      </c>
      <c r="E894" s="18" t="str">
        <f ca="1">IFERROR(INDEX(nr_ad_client_name,MATCH(ROW()-1,xl_search_adnowclientname[index],0)),"")</f>
        <v>Hologic</v>
      </c>
      <c r="F894" s="18"/>
      <c r="G894" s="18"/>
      <c r="H894" s="18"/>
      <c r="I894" s="18"/>
      <c r="J894" s="18"/>
      <c r="K894" s="18"/>
      <c r="L894" s="18"/>
      <c r="M894" s="18"/>
      <c r="N894" s="18"/>
      <c r="O894" s="18"/>
      <c r="P894" s="18"/>
      <c r="Q894" s="18"/>
      <c r="R894" s="18"/>
      <c r="S894" s="18"/>
      <c r="T894" s="18"/>
      <c r="U894" s="18"/>
      <c r="V894" s="18"/>
      <c r="W894" s="18"/>
      <c r="X894" s="18"/>
      <c r="Y894" s="18"/>
      <c r="Z894" s="18"/>
      <c r="AA894" s="18"/>
      <c r="AB894" s="18"/>
      <c r="AC894" s="18"/>
      <c r="AD894" s="18"/>
      <c r="AE894" s="18"/>
      <c r="AF894" s="18"/>
      <c r="AG894" s="18"/>
      <c r="AH894" s="18"/>
      <c r="AI894" s="18"/>
      <c r="AJ894" s="18"/>
      <c r="AK894" s="18"/>
      <c r="AL894" s="18"/>
      <c r="AM894" s="18"/>
    </row>
    <row r="895" spans="1:39">
      <c r="A895" s="18"/>
      <c r="B895" s="18"/>
      <c r="C895" s="18"/>
      <c r="D895" s="18">
        <f t="shared" ca="1" si="18"/>
        <v>894</v>
      </c>
      <c r="E895" s="18" t="str">
        <f ca="1">IFERROR(INDEX(nr_ad_client_name,MATCH(ROW()-1,xl_search_adnowclientname[index],0)),"")</f>
        <v>Holsten Breweries</v>
      </c>
      <c r="F895" s="18"/>
      <c r="G895" s="18"/>
      <c r="H895" s="18"/>
      <c r="I895" s="18"/>
      <c r="J895" s="18"/>
      <c r="K895" s="18"/>
      <c r="L895" s="18"/>
      <c r="M895" s="18"/>
      <c r="N895" s="18"/>
      <c r="O895" s="18"/>
      <c r="P895" s="18"/>
      <c r="Q895" s="18"/>
      <c r="R895" s="18"/>
      <c r="S895" s="18"/>
      <c r="T895" s="18"/>
      <c r="U895" s="18"/>
      <c r="V895" s="18"/>
      <c r="W895" s="18"/>
      <c r="X895" s="18"/>
      <c r="Y895" s="18"/>
      <c r="Z895" s="18"/>
      <c r="AA895" s="18"/>
      <c r="AB895" s="18"/>
      <c r="AC895" s="18"/>
      <c r="AD895" s="18"/>
      <c r="AE895" s="18"/>
      <c r="AF895" s="18"/>
      <c r="AG895" s="18"/>
      <c r="AH895" s="18"/>
      <c r="AI895" s="18"/>
      <c r="AJ895" s="18"/>
      <c r="AK895" s="18"/>
      <c r="AL895" s="18"/>
      <c r="AM895" s="18"/>
    </row>
    <row r="896" spans="1:39">
      <c r="A896" s="18"/>
      <c r="B896" s="18"/>
      <c r="C896" s="18"/>
      <c r="D896" s="18">
        <f t="shared" ca="1" si="18"/>
        <v>895</v>
      </c>
      <c r="E896" s="18" t="str">
        <f ca="1">IFERROR(INDEX(nr_ad_client_name,MATCH(ROW()-1,xl_search_adnowclientname[index],0)),"")</f>
        <v>Homann Feinkost GmbH</v>
      </c>
      <c r="F896" s="18"/>
      <c r="G896" s="18"/>
      <c r="H896" s="18"/>
      <c r="I896" s="18"/>
      <c r="J896" s="18"/>
      <c r="K896" s="18"/>
      <c r="L896" s="18"/>
      <c r="M896" s="18"/>
      <c r="N896" s="18"/>
      <c r="O896" s="18"/>
      <c r="P896" s="18"/>
      <c r="Q896" s="18"/>
      <c r="R896" s="18"/>
      <c r="S896" s="18"/>
      <c r="T896" s="18"/>
      <c r="U896" s="18"/>
      <c r="V896" s="18"/>
      <c r="W896" s="18"/>
      <c r="X896" s="18"/>
      <c r="Y896" s="18"/>
      <c r="Z896" s="18"/>
      <c r="AA896" s="18"/>
      <c r="AB896" s="18"/>
      <c r="AC896" s="18"/>
      <c r="AD896" s="18"/>
      <c r="AE896" s="18"/>
      <c r="AF896" s="18"/>
      <c r="AG896" s="18"/>
      <c r="AH896" s="18"/>
      <c r="AI896" s="18"/>
      <c r="AJ896" s="18"/>
      <c r="AK896" s="18"/>
      <c r="AL896" s="18"/>
      <c r="AM896" s="18"/>
    </row>
    <row r="897" spans="1:39">
      <c r="A897" s="18"/>
      <c r="B897" s="18"/>
      <c r="C897" s="18"/>
      <c r="D897" s="18">
        <f t="shared" ca="1" si="18"/>
        <v>896</v>
      </c>
      <c r="E897" s="18" t="str">
        <f ca="1">IFERROR(INDEX(nr_ad_client_name,MATCH(ROW()-1,xl_search_adnowclientname[index],0)),"")</f>
        <v>HomeAway.com</v>
      </c>
      <c r="F897" s="18"/>
      <c r="G897" s="18"/>
      <c r="H897" s="18"/>
      <c r="I897" s="18"/>
      <c r="J897" s="18"/>
      <c r="K897" s="18"/>
      <c r="L897" s="18"/>
      <c r="M897" s="18"/>
      <c r="N897" s="18"/>
      <c r="O897" s="18"/>
      <c r="P897" s="18"/>
      <c r="Q897" s="18"/>
      <c r="R897" s="18"/>
      <c r="S897" s="18"/>
      <c r="T897" s="18"/>
      <c r="U897" s="18"/>
      <c r="V897" s="18"/>
      <c r="W897" s="18"/>
      <c r="X897" s="18"/>
      <c r="Y897" s="18"/>
      <c r="Z897" s="18"/>
      <c r="AA897" s="18"/>
      <c r="AB897" s="18"/>
      <c r="AC897" s="18"/>
      <c r="AD897" s="18"/>
      <c r="AE897" s="18"/>
      <c r="AF897" s="18"/>
      <c r="AG897" s="18"/>
      <c r="AH897" s="18"/>
      <c r="AI897" s="18"/>
      <c r="AJ897" s="18"/>
      <c r="AK897" s="18"/>
      <c r="AL897" s="18"/>
      <c r="AM897" s="18"/>
    </row>
    <row r="898" spans="1:39">
      <c r="A898" s="18"/>
      <c r="B898" s="18"/>
      <c r="C898" s="18"/>
      <c r="D898" s="18">
        <f t="shared" ref="D898:D961" ca="1" si="19">IF(ISNUMBER(SEARCH(ps_search_adnowclientname,INDEX(nr_ad_client_name,ROW()-1))),MAX(INDIRECT(ADDRESS(1,COLUMN())&amp;":"&amp;ADDRESS(ROW()-1,COLUMN())))+1,"")</f>
        <v>897</v>
      </c>
      <c r="E898" s="18" t="str">
        <f ca="1">IFERROR(INDEX(nr_ad_client_name,MATCH(ROW()-1,xl_search_adnowclientname[index],0)),"")</f>
        <v>Home Credit</v>
      </c>
      <c r="F898" s="18"/>
      <c r="G898" s="18"/>
      <c r="H898" s="18"/>
      <c r="I898" s="18"/>
      <c r="J898" s="18"/>
      <c r="K898" s="18"/>
      <c r="L898" s="18"/>
      <c r="M898" s="18"/>
      <c r="N898" s="18"/>
      <c r="O898" s="18"/>
      <c r="P898" s="18"/>
      <c r="Q898" s="18"/>
      <c r="R898" s="18"/>
      <c r="S898" s="18"/>
      <c r="T898" s="18"/>
      <c r="U898" s="18"/>
      <c r="V898" s="18"/>
      <c r="W898" s="18"/>
      <c r="X898" s="18"/>
      <c r="Y898" s="18"/>
      <c r="Z898" s="18"/>
      <c r="AA898" s="18"/>
      <c r="AB898" s="18"/>
      <c r="AC898" s="18"/>
      <c r="AD898" s="18"/>
      <c r="AE898" s="18"/>
      <c r="AF898" s="18"/>
      <c r="AG898" s="18"/>
      <c r="AH898" s="18"/>
      <c r="AI898" s="18"/>
      <c r="AJ898" s="18"/>
      <c r="AK898" s="18"/>
      <c r="AL898" s="18"/>
      <c r="AM898" s="18"/>
    </row>
    <row r="899" spans="1:39">
      <c r="A899" s="18"/>
      <c r="B899" s="18"/>
      <c r="C899" s="18"/>
      <c r="D899" s="18">
        <f t="shared" ca="1" si="19"/>
        <v>898</v>
      </c>
      <c r="E899" s="18" t="str">
        <f ca="1">IFERROR(INDEX(nr_ad_client_name,MATCH(ROW()-1,xl_search_adnowclientname[index],0)),"")</f>
        <v>Honda</v>
      </c>
      <c r="F899" s="18"/>
      <c r="G899" s="18"/>
      <c r="H899" s="18"/>
      <c r="I899" s="18"/>
      <c r="J899" s="18"/>
      <c r="K899" s="18"/>
      <c r="L899" s="18"/>
      <c r="M899" s="18"/>
      <c r="N899" s="18"/>
      <c r="O899" s="18"/>
      <c r="P899" s="18"/>
      <c r="Q899" s="18"/>
      <c r="R899" s="18"/>
      <c r="S899" s="18"/>
      <c r="T899" s="18"/>
      <c r="U899" s="18"/>
      <c r="V899" s="18"/>
      <c r="W899" s="18"/>
      <c r="X899" s="18"/>
      <c r="Y899" s="18"/>
      <c r="Z899" s="18"/>
      <c r="AA899" s="18"/>
      <c r="AB899" s="18"/>
      <c r="AC899" s="18"/>
      <c r="AD899" s="18"/>
      <c r="AE899" s="18"/>
      <c r="AF899" s="18"/>
      <c r="AG899" s="18"/>
      <c r="AH899" s="18"/>
      <c r="AI899" s="18"/>
      <c r="AJ899" s="18"/>
      <c r="AK899" s="18"/>
      <c r="AL899" s="18"/>
      <c r="AM899" s="18"/>
    </row>
    <row r="900" spans="1:39">
      <c r="A900" s="18"/>
      <c r="B900" s="18"/>
      <c r="C900" s="18"/>
      <c r="D900" s="18">
        <f t="shared" ca="1" si="19"/>
        <v>899</v>
      </c>
      <c r="E900" s="18" t="str">
        <f ca="1">IFERROR(INDEX(nr_ad_client_name,MATCH(ROW()-1,xl_search_adnowclientname[index],0)),"")</f>
        <v>Hoover</v>
      </c>
      <c r="F900" s="18"/>
      <c r="G900" s="18"/>
      <c r="H900" s="18"/>
      <c r="I900" s="18"/>
      <c r="J900" s="18"/>
      <c r="K900" s="18"/>
      <c r="L900" s="18"/>
      <c r="M900" s="18"/>
      <c r="N900" s="18"/>
      <c r="O900" s="18"/>
      <c r="P900" s="18"/>
      <c r="Q900" s="18"/>
      <c r="R900" s="18"/>
      <c r="S900" s="18"/>
      <c r="T900" s="18"/>
      <c r="U900" s="18"/>
      <c r="V900" s="18"/>
      <c r="W900" s="18"/>
      <c r="X900" s="18"/>
      <c r="Y900" s="18"/>
      <c r="Z900" s="18"/>
      <c r="AA900" s="18"/>
      <c r="AB900" s="18"/>
      <c r="AC900" s="18"/>
      <c r="AD900" s="18"/>
      <c r="AE900" s="18"/>
      <c r="AF900" s="18"/>
      <c r="AG900" s="18"/>
      <c r="AH900" s="18"/>
      <c r="AI900" s="18"/>
      <c r="AJ900" s="18"/>
      <c r="AK900" s="18"/>
      <c r="AL900" s="18"/>
      <c r="AM900" s="18"/>
    </row>
    <row r="901" spans="1:39">
      <c r="A901" s="18"/>
      <c r="B901" s="18"/>
      <c r="C901" s="18"/>
      <c r="D901" s="18">
        <f t="shared" ca="1" si="19"/>
        <v>900</v>
      </c>
      <c r="E901" s="18" t="str">
        <f ca="1">IFERROR(INDEX(nr_ad_client_name,MATCH(ROW()-1,xl_search_adnowclientname[index],0)),"")</f>
        <v>Horizon Organic</v>
      </c>
      <c r="F901" s="18"/>
      <c r="G901" s="18"/>
      <c r="H901" s="18"/>
      <c r="I901" s="18"/>
      <c r="J901" s="18"/>
      <c r="K901" s="18"/>
      <c r="L901" s="18"/>
      <c r="M901" s="18"/>
      <c r="N901" s="18"/>
      <c r="O901" s="18"/>
      <c r="P901" s="18"/>
      <c r="Q901" s="18"/>
      <c r="R901" s="18"/>
      <c r="S901" s="18"/>
      <c r="T901" s="18"/>
      <c r="U901" s="18"/>
      <c r="V901" s="18"/>
      <c r="W901" s="18"/>
      <c r="X901" s="18"/>
      <c r="Y901" s="18"/>
      <c r="Z901" s="18"/>
      <c r="AA901" s="18"/>
      <c r="AB901" s="18"/>
      <c r="AC901" s="18"/>
      <c r="AD901" s="18"/>
      <c r="AE901" s="18"/>
      <c r="AF901" s="18"/>
      <c r="AG901" s="18"/>
      <c r="AH901" s="18"/>
      <c r="AI901" s="18"/>
      <c r="AJ901" s="18"/>
      <c r="AK901" s="18"/>
      <c r="AL901" s="18"/>
      <c r="AM901" s="18"/>
    </row>
    <row r="902" spans="1:39">
      <c r="A902" s="18"/>
      <c r="B902" s="18"/>
      <c r="C902" s="18"/>
      <c r="D902" s="18">
        <f t="shared" ca="1" si="19"/>
        <v>901</v>
      </c>
      <c r="E902" s="18" t="str">
        <f ca="1">IFERROR(INDEX(nr_ad_client_name,MATCH(ROW()-1,xl_search_adnowclientname[index],0)),"")</f>
        <v>Hormel Foods Corp</v>
      </c>
      <c r="F902" s="18"/>
      <c r="G902" s="18"/>
      <c r="H902" s="18"/>
      <c r="I902" s="18"/>
      <c r="J902" s="18"/>
      <c r="K902" s="18"/>
      <c r="L902" s="18"/>
      <c r="M902" s="18"/>
      <c r="N902" s="18"/>
      <c r="O902" s="18"/>
      <c r="P902" s="18"/>
      <c r="Q902" s="18"/>
      <c r="R902" s="18"/>
      <c r="S902" s="18"/>
      <c r="T902" s="18"/>
      <c r="U902" s="18"/>
      <c r="V902" s="18"/>
      <c r="W902" s="18"/>
      <c r="X902" s="18"/>
      <c r="Y902" s="18"/>
      <c r="Z902" s="18"/>
      <c r="AA902" s="18"/>
      <c r="AB902" s="18"/>
      <c r="AC902" s="18"/>
      <c r="AD902" s="18"/>
      <c r="AE902" s="18"/>
      <c r="AF902" s="18"/>
      <c r="AG902" s="18"/>
      <c r="AH902" s="18"/>
      <c r="AI902" s="18"/>
      <c r="AJ902" s="18"/>
      <c r="AK902" s="18"/>
      <c r="AL902" s="18"/>
      <c r="AM902" s="18"/>
    </row>
    <row r="903" spans="1:39">
      <c r="A903" s="18"/>
      <c r="B903" s="18"/>
      <c r="C903" s="18"/>
      <c r="D903" s="18">
        <f t="shared" ca="1" si="19"/>
        <v>902</v>
      </c>
      <c r="E903" s="18" t="str">
        <f ca="1">IFERROR(INDEX(nr_ad_client_name,MATCH(ROW()-1,xl_search_adnowclientname[index],0)),"")</f>
        <v>Hornitos</v>
      </c>
      <c r="F903" s="18"/>
      <c r="G903" s="18"/>
      <c r="H903" s="18"/>
      <c r="I903" s="18"/>
      <c r="J903" s="18"/>
      <c r="K903" s="18"/>
      <c r="L903" s="18"/>
      <c r="M903" s="18"/>
      <c r="N903" s="18"/>
      <c r="O903" s="18"/>
      <c r="P903" s="18"/>
      <c r="Q903" s="18"/>
      <c r="R903" s="18"/>
      <c r="S903" s="18"/>
      <c r="T903" s="18"/>
      <c r="U903" s="18"/>
      <c r="V903" s="18"/>
      <c r="W903" s="18"/>
      <c r="X903" s="18"/>
      <c r="Y903" s="18"/>
      <c r="Z903" s="18"/>
      <c r="AA903" s="18"/>
      <c r="AB903" s="18"/>
      <c r="AC903" s="18"/>
      <c r="AD903" s="18"/>
      <c r="AE903" s="18"/>
      <c r="AF903" s="18"/>
      <c r="AG903" s="18"/>
      <c r="AH903" s="18"/>
      <c r="AI903" s="18"/>
      <c r="AJ903" s="18"/>
      <c r="AK903" s="18"/>
      <c r="AL903" s="18"/>
      <c r="AM903" s="18"/>
    </row>
    <row r="904" spans="1:39">
      <c r="A904" s="18"/>
      <c r="B904" s="18"/>
      <c r="C904" s="18"/>
      <c r="D904" s="18">
        <f t="shared" ca="1" si="19"/>
        <v>903</v>
      </c>
      <c r="E904" s="18" t="str">
        <f ca="1">IFERROR(INDEX(nr_ad_client_name,MATCH(ROW()-1,xl_search_adnowclientname[index],0)),"")</f>
        <v>Hortex</v>
      </c>
      <c r="F904" s="18"/>
      <c r="G904" s="18"/>
      <c r="H904" s="18"/>
      <c r="I904" s="18"/>
      <c r="J904" s="18"/>
      <c r="K904" s="18"/>
      <c r="L904" s="18"/>
      <c r="M904" s="18"/>
      <c r="N904" s="18"/>
      <c r="O904" s="18"/>
      <c r="P904" s="18"/>
      <c r="Q904" s="18"/>
      <c r="R904" s="18"/>
      <c r="S904" s="18"/>
      <c r="T904" s="18"/>
      <c r="U904" s="18"/>
      <c r="V904" s="18"/>
      <c r="W904" s="18"/>
      <c r="X904" s="18"/>
      <c r="Y904" s="18"/>
      <c r="Z904" s="18"/>
      <c r="AA904" s="18"/>
      <c r="AB904" s="18"/>
      <c r="AC904" s="18"/>
      <c r="AD904" s="18"/>
      <c r="AE904" s="18"/>
      <c r="AF904" s="18"/>
      <c r="AG904" s="18"/>
      <c r="AH904" s="18"/>
      <c r="AI904" s="18"/>
      <c r="AJ904" s="18"/>
      <c r="AK904" s="18"/>
      <c r="AL904" s="18"/>
      <c r="AM904" s="18"/>
    </row>
    <row r="905" spans="1:39">
      <c r="A905" s="18"/>
      <c r="B905" s="18"/>
      <c r="C905" s="18"/>
      <c r="D905" s="18">
        <f t="shared" ca="1" si="19"/>
        <v>904</v>
      </c>
      <c r="E905" s="18" t="str">
        <f ca="1">IFERROR(INDEX(nr_ad_client_name,MATCH(ROW()-1,xl_search_adnowclientname[index],0)),"")</f>
        <v>HoyHoy</v>
      </c>
      <c r="F905" s="18"/>
      <c r="G905" s="18"/>
      <c r="H905" s="18"/>
      <c r="I905" s="18"/>
      <c r="J905" s="18"/>
      <c r="K905" s="18"/>
      <c r="L905" s="18"/>
      <c r="M905" s="18"/>
      <c r="N905" s="18"/>
      <c r="O905" s="18"/>
      <c r="P905" s="18"/>
      <c r="Q905" s="18"/>
      <c r="R905" s="18"/>
      <c r="S905" s="18"/>
      <c r="T905" s="18"/>
      <c r="U905" s="18"/>
      <c r="V905" s="18"/>
      <c r="W905" s="18"/>
      <c r="X905" s="18"/>
      <c r="Y905" s="18"/>
      <c r="Z905" s="18"/>
      <c r="AA905" s="18"/>
      <c r="AB905" s="18"/>
      <c r="AC905" s="18"/>
      <c r="AD905" s="18"/>
      <c r="AE905" s="18"/>
      <c r="AF905" s="18"/>
      <c r="AG905" s="18"/>
      <c r="AH905" s="18"/>
      <c r="AI905" s="18"/>
      <c r="AJ905" s="18"/>
      <c r="AK905" s="18"/>
      <c r="AL905" s="18"/>
      <c r="AM905" s="18"/>
    </row>
    <row r="906" spans="1:39">
      <c r="A906" s="18"/>
      <c r="B906" s="18"/>
      <c r="C906" s="18"/>
      <c r="D906" s="18">
        <f t="shared" ca="1" si="19"/>
        <v>905</v>
      </c>
      <c r="E906" s="18" t="str">
        <f ca="1">IFERROR(INDEX(nr_ad_client_name,MATCH(ROW()-1,xl_search_adnowclientname[index],0)),"")</f>
        <v>Hozelock</v>
      </c>
      <c r="F906" s="18"/>
      <c r="G906" s="18"/>
      <c r="H906" s="18"/>
      <c r="I906" s="18"/>
      <c r="J906" s="18"/>
      <c r="K906" s="18"/>
      <c r="L906" s="18"/>
      <c r="M906" s="18"/>
      <c r="N906" s="18"/>
      <c r="O906" s="18"/>
      <c r="P906" s="18"/>
      <c r="Q906" s="18"/>
      <c r="R906" s="18"/>
      <c r="S906" s="18"/>
      <c r="T906" s="18"/>
      <c r="U906" s="18"/>
      <c r="V906" s="18"/>
      <c r="W906" s="18"/>
      <c r="X906" s="18"/>
      <c r="Y906" s="18"/>
      <c r="Z906" s="18"/>
      <c r="AA906" s="18"/>
      <c r="AB906" s="18"/>
      <c r="AC906" s="18"/>
      <c r="AD906" s="18"/>
      <c r="AE906" s="18"/>
      <c r="AF906" s="18"/>
      <c r="AG906" s="18"/>
      <c r="AH906" s="18"/>
      <c r="AI906" s="18"/>
      <c r="AJ906" s="18"/>
      <c r="AK906" s="18"/>
      <c r="AL906" s="18"/>
      <c r="AM906" s="18"/>
    </row>
    <row r="907" spans="1:39">
      <c r="A907" s="18"/>
      <c r="B907" s="18"/>
      <c r="C907" s="18"/>
      <c r="D907" s="18">
        <f t="shared" ca="1" si="19"/>
        <v>906</v>
      </c>
      <c r="E907" s="18" t="str">
        <f ca="1">IFERROR(INDEX(nr_ad_client_name,MATCH(ROW()-1,xl_search_adnowclientname[index],0)),"")</f>
        <v>HP Bulmer Ltd</v>
      </c>
      <c r="F907" s="18"/>
      <c r="G907" s="18"/>
      <c r="H907" s="18"/>
      <c r="I907" s="18"/>
      <c r="J907" s="18"/>
      <c r="K907" s="18"/>
      <c r="L907" s="18"/>
      <c r="M907" s="18"/>
      <c r="N907" s="18"/>
      <c r="O907" s="18"/>
      <c r="P907" s="18"/>
      <c r="Q907" s="18"/>
      <c r="R907" s="18"/>
      <c r="S907" s="18"/>
      <c r="T907" s="18"/>
      <c r="U907" s="18"/>
      <c r="V907" s="18"/>
      <c r="W907" s="18"/>
      <c r="X907" s="18"/>
      <c r="Y907" s="18"/>
      <c r="Z907" s="18"/>
      <c r="AA907" s="18"/>
      <c r="AB907" s="18"/>
      <c r="AC907" s="18"/>
      <c r="AD907" s="18"/>
      <c r="AE907" s="18"/>
      <c r="AF907" s="18"/>
      <c r="AG907" s="18"/>
      <c r="AH907" s="18"/>
      <c r="AI907" s="18"/>
      <c r="AJ907" s="18"/>
      <c r="AK907" s="18"/>
      <c r="AL907" s="18"/>
      <c r="AM907" s="18"/>
    </row>
    <row r="908" spans="1:39">
      <c r="A908" s="18"/>
      <c r="B908" s="18"/>
      <c r="C908" s="18"/>
      <c r="D908" s="18">
        <f t="shared" ca="1" si="19"/>
        <v>907</v>
      </c>
      <c r="E908" s="18" t="str">
        <f ca="1">IFERROR(INDEX(nr_ad_client_name,MATCH(ROW()-1,xl_search_adnowclientname[index],0)),"")</f>
        <v>H&amp;R Block</v>
      </c>
      <c r="F908" s="18"/>
      <c r="G908" s="18"/>
      <c r="H908" s="18"/>
      <c r="I908" s="18"/>
      <c r="J908" s="18"/>
      <c r="K908" s="18"/>
      <c r="L908" s="18"/>
      <c r="M908" s="18"/>
      <c r="N908" s="18"/>
      <c r="O908" s="18"/>
      <c r="P908" s="18"/>
      <c r="Q908" s="18"/>
      <c r="R908" s="18"/>
      <c r="S908" s="18"/>
      <c r="T908" s="18"/>
      <c r="U908" s="18"/>
      <c r="V908" s="18"/>
      <c r="W908" s="18"/>
      <c r="X908" s="18"/>
      <c r="Y908" s="18"/>
      <c r="Z908" s="18"/>
      <c r="AA908" s="18"/>
      <c r="AB908" s="18"/>
      <c r="AC908" s="18"/>
      <c r="AD908" s="18"/>
      <c r="AE908" s="18"/>
      <c r="AF908" s="18"/>
      <c r="AG908" s="18"/>
      <c r="AH908" s="18"/>
      <c r="AI908" s="18"/>
      <c r="AJ908" s="18"/>
      <c r="AK908" s="18"/>
      <c r="AL908" s="18"/>
      <c r="AM908" s="18"/>
    </row>
    <row r="909" spans="1:39">
      <c r="A909" s="18"/>
      <c r="B909" s="18"/>
      <c r="C909" s="18"/>
      <c r="D909" s="18">
        <f t="shared" ca="1" si="19"/>
        <v>908</v>
      </c>
      <c r="E909" s="18" t="str">
        <f ca="1">IFERROR(INDEX(nr_ad_client_name,MATCH(ROW()-1,xl_search_adnowclientname[index],0)),"")</f>
        <v>HSBC</v>
      </c>
      <c r="F909" s="18"/>
      <c r="G909" s="18"/>
      <c r="H909" s="18"/>
      <c r="I909" s="18"/>
      <c r="J909" s="18"/>
      <c r="K909" s="18"/>
      <c r="L909" s="18"/>
      <c r="M909" s="18"/>
      <c r="N909" s="18"/>
      <c r="O909" s="18"/>
      <c r="P909" s="18"/>
      <c r="Q909" s="18"/>
      <c r="R909" s="18"/>
      <c r="S909" s="18"/>
      <c r="T909" s="18"/>
      <c r="U909" s="18"/>
      <c r="V909" s="18"/>
      <c r="W909" s="18"/>
      <c r="X909" s="18"/>
      <c r="Y909" s="18"/>
      <c r="Z909" s="18"/>
      <c r="AA909" s="18"/>
      <c r="AB909" s="18"/>
      <c r="AC909" s="18"/>
      <c r="AD909" s="18"/>
      <c r="AE909" s="18"/>
      <c r="AF909" s="18"/>
      <c r="AG909" s="18"/>
      <c r="AH909" s="18"/>
      <c r="AI909" s="18"/>
      <c r="AJ909" s="18"/>
      <c r="AK909" s="18"/>
      <c r="AL909" s="18"/>
      <c r="AM909" s="18"/>
    </row>
    <row r="910" spans="1:39">
      <c r="A910" s="18"/>
      <c r="B910" s="18"/>
      <c r="C910" s="18"/>
      <c r="D910" s="18">
        <f t="shared" ca="1" si="19"/>
        <v>909</v>
      </c>
      <c r="E910" s="18" t="str">
        <f ca="1">IFERROR(INDEX(nr_ad_client_name,MATCH(ROW()-1,xl_search_adnowclientname[index],0)),"")</f>
        <v>HSE</v>
      </c>
      <c r="F910" s="18"/>
      <c r="G910" s="18"/>
      <c r="H910" s="18"/>
      <c r="I910" s="18"/>
      <c r="J910" s="18"/>
      <c r="K910" s="18"/>
      <c r="L910" s="18"/>
      <c r="M910" s="18"/>
      <c r="N910" s="18"/>
      <c r="O910" s="18"/>
      <c r="P910" s="18"/>
      <c r="Q910" s="18"/>
      <c r="R910" s="18"/>
      <c r="S910" s="18"/>
      <c r="T910" s="18"/>
      <c r="U910" s="18"/>
      <c r="V910" s="18"/>
      <c r="W910" s="18"/>
      <c r="X910" s="18"/>
      <c r="Y910" s="18"/>
      <c r="Z910" s="18"/>
      <c r="AA910" s="18"/>
      <c r="AB910" s="18"/>
      <c r="AC910" s="18"/>
      <c r="AD910" s="18"/>
      <c r="AE910" s="18"/>
      <c r="AF910" s="18"/>
      <c r="AG910" s="18"/>
      <c r="AH910" s="18"/>
      <c r="AI910" s="18"/>
      <c r="AJ910" s="18"/>
      <c r="AK910" s="18"/>
      <c r="AL910" s="18"/>
      <c r="AM910" s="18"/>
    </row>
    <row r="911" spans="1:39">
      <c r="A911" s="18"/>
      <c r="B911" s="18"/>
      <c r="C911" s="18"/>
      <c r="D911" s="18">
        <f t="shared" ca="1" si="19"/>
        <v>910</v>
      </c>
      <c r="E911" s="18" t="str">
        <f ca="1">IFERROR(INDEX(nr_ad_client_name,MATCH(ROW()-1,xl_search_adnowclientname[index],0)),"")</f>
        <v>HSE/Safefood</v>
      </c>
      <c r="F911" s="18"/>
      <c r="G911" s="18"/>
      <c r="H911" s="18"/>
      <c r="I911" s="18"/>
      <c r="J911" s="18"/>
      <c r="K911" s="18"/>
      <c r="L911" s="18"/>
      <c r="M911" s="18"/>
      <c r="N911" s="18"/>
      <c r="O911" s="18"/>
      <c r="P911" s="18"/>
      <c r="Q911" s="18"/>
      <c r="R911" s="18"/>
      <c r="S911" s="18"/>
      <c r="T911" s="18"/>
      <c r="U911" s="18"/>
      <c r="V911" s="18"/>
      <c r="W911" s="18"/>
      <c r="X911" s="18"/>
      <c r="Y911" s="18"/>
      <c r="Z911" s="18"/>
      <c r="AA911" s="18"/>
      <c r="AB911" s="18"/>
      <c r="AC911" s="18"/>
      <c r="AD911" s="18"/>
      <c r="AE911" s="18"/>
      <c r="AF911" s="18"/>
      <c r="AG911" s="18"/>
      <c r="AH911" s="18"/>
      <c r="AI911" s="18"/>
      <c r="AJ911" s="18"/>
      <c r="AK911" s="18"/>
      <c r="AL911" s="18"/>
      <c r="AM911" s="18"/>
    </row>
    <row r="912" spans="1:39">
      <c r="A912" s="18"/>
      <c r="B912" s="18"/>
      <c r="C912" s="18"/>
      <c r="D912" s="18">
        <f t="shared" ca="1" si="19"/>
        <v>911</v>
      </c>
      <c r="E912" s="18" t="str">
        <f ca="1">IFERROR(INDEX(nr_ad_client_name,MATCH(ROW()-1,xl_search_adnowclientname[index],0)),"")</f>
        <v>HT Media Ltd</v>
      </c>
      <c r="F912" s="18"/>
      <c r="G912" s="18"/>
      <c r="H912" s="18"/>
      <c r="I912" s="18"/>
      <c r="J912" s="18"/>
      <c r="K912" s="18"/>
      <c r="L912" s="18"/>
      <c r="M912" s="18"/>
      <c r="N912" s="18"/>
      <c r="O912" s="18"/>
      <c r="P912" s="18"/>
      <c r="Q912" s="18"/>
      <c r="R912" s="18"/>
      <c r="S912" s="18"/>
      <c r="T912" s="18"/>
      <c r="U912" s="18"/>
      <c r="V912" s="18"/>
      <c r="W912" s="18"/>
      <c r="X912" s="18"/>
      <c r="Y912" s="18"/>
      <c r="Z912" s="18"/>
      <c r="AA912" s="18"/>
      <c r="AB912" s="18"/>
      <c r="AC912" s="18"/>
      <c r="AD912" s="18"/>
      <c r="AE912" s="18"/>
      <c r="AF912" s="18"/>
      <c r="AG912" s="18"/>
      <c r="AH912" s="18"/>
      <c r="AI912" s="18"/>
      <c r="AJ912" s="18"/>
      <c r="AK912" s="18"/>
      <c r="AL912" s="18"/>
      <c r="AM912" s="18"/>
    </row>
    <row r="913" spans="1:39">
      <c r="A913" s="18"/>
      <c r="B913" s="18"/>
      <c r="C913" s="18"/>
      <c r="D913" s="18">
        <f t="shared" ca="1" si="19"/>
        <v>912</v>
      </c>
      <c r="E913" s="18" t="str">
        <f ca="1">IFERROR(INDEX(nr_ad_client_name,MATCH(ROW()-1,xl_search_adnowclientname[index],0)),"")</f>
        <v>Huawei</v>
      </c>
      <c r="F913" s="18"/>
      <c r="G913" s="18"/>
      <c r="H913" s="18"/>
      <c r="I913" s="18"/>
      <c r="J913" s="18"/>
      <c r="K913" s="18"/>
      <c r="L913" s="18"/>
      <c r="M913" s="18"/>
      <c r="N913" s="18"/>
      <c r="O913" s="18"/>
      <c r="P913" s="18"/>
      <c r="Q913" s="18"/>
      <c r="R913" s="18"/>
      <c r="S913" s="18"/>
      <c r="T913" s="18"/>
      <c r="U913" s="18"/>
      <c r="V913" s="18"/>
      <c r="W913" s="18"/>
      <c r="X913" s="18"/>
      <c r="Y913" s="18"/>
      <c r="Z913" s="18"/>
      <c r="AA913" s="18"/>
      <c r="AB913" s="18"/>
      <c r="AC913" s="18"/>
      <c r="AD913" s="18"/>
      <c r="AE913" s="18"/>
      <c r="AF913" s="18"/>
      <c r="AG913" s="18"/>
      <c r="AH913" s="18"/>
      <c r="AI913" s="18"/>
      <c r="AJ913" s="18"/>
      <c r="AK913" s="18"/>
      <c r="AL913" s="18"/>
      <c r="AM913" s="18"/>
    </row>
    <row r="914" spans="1:39">
      <c r="A914" s="18"/>
      <c r="B914" s="18"/>
      <c r="C914" s="18"/>
      <c r="D914" s="18">
        <f t="shared" ca="1" si="19"/>
        <v>913</v>
      </c>
      <c r="E914" s="18" t="str">
        <f ca="1">IFERROR(INDEX(nr_ad_client_name,MATCH(ROW()-1,xl_search_adnowclientname[index],0)),"")</f>
        <v>Huber Engineered Woods</v>
      </c>
      <c r="F914" s="18"/>
      <c r="G914" s="18"/>
      <c r="H914" s="18"/>
      <c r="I914" s="18"/>
      <c r="J914" s="18"/>
      <c r="K914" s="18"/>
      <c r="L914" s="18"/>
      <c r="M914" s="18"/>
      <c r="N914" s="18"/>
      <c r="O914" s="18"/>
      <c r="P914" s="18"/>
      <c r="Q914" s="18"/>
      <c r="R914" s="18"/>
      <c r="S914" s="18"/>
      <c r="T914" s="18"/>
      <c r="U914" s="18"/>
      <c r="V914" s="18"/>
      <c r="W914" s="18"/>
      <c r="X914" s="18"/>
      <c r="Y914" s="18"/>
      <c r="Z914" s="18"/>
      <c r="AA914" s="18"/>
      <c r="AB914" s="18"/>
      <c r="AC914" s="18"/>
      <c r="AD914" s="18"/>
      <c r="AE914" s="18"/>
      <c r="AF914" s="18"/>
      <c r="AG914" s="18"/>
      <c r="AH914" s="18"/>
      <c r="AI914" s="18"/>
      <c r="AJ914" s="18"/>
      <c r="AK914" s="18"/>
      <c r="AL914" s="18"/>
      <c r="AM914" s="18"/>
    </row>
    <row r="915" spans="1:39">
      <c r="A915" s="18"/>
      <c r="B915" s="18"/>
      <c r="C915" s="18"/>
      <c r="D915" s="18">
        <f t="shared" ca="1" si="19"/>
        <v>914</v>
      </c>
      <c r="E915" s="18" t="str">
        <f ca="1">IFERROR(INDEX(nr_ad_client_name,MATCH(ROW()-1,xl_search_adnowclientname[index],0)),"")</f>
        <v>Hudson Bay Company</v>
      </c>
      <c r="F915" s="18"/>
      <c r="G915" s="18"/>
      <c r="H915" s="18"/>
      <c r="I915" s="18"/>
      <c r="J915" s="18"/>
      <c r="K915" s="18"/>
      <c r="L915" s="18"/>
      <c r="M915" s="18"/>
      <c r="N915" s="18"/>
      <c r="O915" s="18"/>
      <c r="P915" s="18"/>
      <c r="Q915" s="18"/>
      <c r="R915" s="18"/>
      <c r="S915" s="18"/>
      <c r="T915" s="18"/>
      <c r="U915" s="18"/>
      <c r="V915" s="18"/>
      <c r="W915" s="18"/>
      <c r="X915" s="18"/>
      <c r="Y915" s="18"/>
      <c r="Z915" s="18"/>
      <c r="AA915" s="18"/>
      <c r="AB915" s="18"/>
      <c r="AC915" s="18"/>
      <c r="AD915" s="18"/>
      <c r="AE915" s="18"/>
      <c r="AF915" s="18"/>
      <c r="AG915" s="18"/>
      <c r="AH915" s="18"/>
      <c r="AI915" s="18"/>
      <c r="AJ915" s="18"/>
      <c r="AK915" s="18"/>
      <c r="AL915" s="18"/>
      <c r="AM915" s="18"/>
    </row>
    <row r="916" spans="1:39">
      <c r="A916" s="18"/>
      <c r="B916" s="18"/>
      <c r="C916" s="18"/>
      <c r="D916" s="18">
        <f t="shared" ca="1" si="19"/>
        <v>915</v>
      </c>
      <c r="E916" s="18" t="str">
        <f ca="1">IFERROR(INDEX(nr_ad_client_name,MATCH(ROW()-1,xl_search_adnowclientname[index],0)),"")</f>
        <v>Hui Yuan</v>
      </c>
      <c r="F916" s="18"/>
      <c r="G916" s="18"/>
      <c r="H916" s="18"/>
      <c r="I916" s="18"/>
      <c r="J916" s="18"/>
      <c r="K916" s="18"/>
      <c r="L916" s="18"/>
      <c r="M916" s="18"/>
      <c r="N916" s="18"/>
      <c r="O916" s="18"/>
      <c r="P916" s="18"/>
      <c r="Q916" s="18"/>
      <c r="R916" s="18"/>
      <c r="S916" s="18"/>
      <c r="T916" s="18"/>
      <c r="U916" s="18"/>
      <c r="V916" s="18"/>
      <c r="W916" s="18"/>
      <c r="X916" s="18"/>
      <c r="Y916" s="18"/>
      <c r="Z916" s="18"/>
      <c r="AA916" s="18"/>
      <c r="AB916" s="18"/>
      <c r="AC916" s="18"/>
      <c r="AD916" s="18"/>
      <c r="AE916" s="18"/>
      <c r="AF916" s="18"/>
      <c r="AG916" s="18"/>
      <c r="AH916" s="18"/>
      <c r="AI916" s="18"/>
      <c r="AJ916" s="18"/>
      <c r="AK916" s="18"/>
      <c r="AL916" s="18"/>
      <c r="AM916" s="18"/>
    </row>
    <row r="917" spans="1:39">
      <c r="A917" s="18"/>
      <c r="B917" s="18"/>
      <c r="C917" s="18"/>
      <c r="D917" s="18">
        <f t="shared" ca="1" si="19"/>
        <v>916</v>
      </c>
      <c r="E917" s="18" t="str">
        <f ca="1">IFERROR(INDEX(nr_ad_client_name,MATCH(ROW()-1,xl_search_adnowclientname[index],0)),"")</f>
        <v>Huletts</v>
      </c>
      <c r="F917" s="18"/>
      <c r="G917" s="18"/>
      <c r="H917" s="18"/>
      <c r="I917" s="18"/>
      <c r="J917" s="18"/>
      <c r="K917" s="18"/>
      <c r="L917" s="18"/>
      <c r="M917" s="18"/>
      <c r="N917" s="18"/>
      <c r="O917" s="18"/>
      <c r="P917" s="18"/>
      <c r="Q917" s="18"/>
      <c r="R917" s="18"/>
      <c r="S917" s="18"/>
      <c r="T917" s="18"/>
      <c r="U917" s="18"/>
      <c r="V917" s="18"/>
      <c r="W917" s="18"/>
      <c r="X917" s="18"/>
      <c r="Y917" s="18"/>
      <c r="Z917" s="18"/>
      <c r="AA917" s="18"/>
      <c r="AB917" s="18"/>
      <c r="AC917" s="18"/>
      <c r="AD917" s="18"/>
      <c r="AE917" s="18"/>
      <c r="AF917" s="18"/>
      <c r="AG917" s="18"/>
      <c r="AH917" s="18"/>
      <c r="AI917" s="18"/>
      <c r="AJ917" s="18"/>
      <c r="AK917" s="18"/>
      <c r="AL917" s="18"/>
      <c r="AM917" s="18"/>
    </row>
    <row r="918" spans="1:39">
      <c r="A918" s="18"/>
      <c r="B918" s="18"/>
      <c r="C918" s="18"/>
      <c r="D918" s="18">
        <f t="shared" ca="1" si="19"/>
        <v>917</v>
      </c>
      <c r="E918" s="18" t="str">
        <f ca="1">IFERROR(INDEX(nr_ad_client_name,MATCH(ROW()-1,xl_search_adnowclientname[index],0)),"")</f>
        <v>Humana</v>
      </c>
      <c r="F918" s="18"/>
      <c r="G918" s="18"/>
      <c r="H918" s="18"/>
      <c r="I918" s="18"/>
      <c r="J918" s="18"/>
      <c r="K918" s="18"/>
      <c r="L918" s="18"/>
      <c r="M918" s="18"/>
      <c r="N918" s="18"/>
      <c r="O918" s="18"/>
      <c r="P918" s="18"/>
      <c r="Q918" s="18"/>
      <c r="R918" s="18"/>
      <c r="S918" s="18"/>
      <c r="T918" s="18"/>
      <c r="U918" s="18"/>
      <c r="V918" s="18"/>
      <c r="W918" s="18"/>
      <c r="X918" s="18"/>
      <c r="Y918" s="18"/>
      <c r="Z918" s="18"/>
      <c r="AA918" s="18"/>
      <c r="AB918" s="18"/>
      <c r="AC918" s="18"/>
      <c r="AD918" s="18"/>
      <c r="AE918" s="18"/>
      <c r="AF918" s="18"/>
      <c r="AG918" s="18"/>
      <c r="AH918" s="18"/>
      <c r="AI918" s="18"/>
      <c r="AJ918" s="18"/>
      <c r="AK918" s="18"/>
      <c r="AL918" s="18"/>
      <c r="AM918" s="18"/>
    </row>
    <row r="919" spans="1:39">
      <c r="A919" s="18"/>
      <c r="B919" s="18"/>
      <c r="C919" s="18"/>
      <c r="D919" s="18">
        <f t="shared" ca="1" si="19"/>
        <v>918</v>
      </c>
      <c r="E919" s="18" t="str">
        <f ca="1">IFERROR(INDEX(nr_ad_client_name,MATCH(ROW()-1,xl_search_adnowclientname[index],0)),"")</f>
        <v>Humira</v>
      </c>
      <c r="F919" s="18"/>
      <c r="G919" s="18"/>
      <c r="H919" s="18"/>
      <c r="I919" s="18"/>
      <c r="J919" s="18"/>
      <c r="K919" s="18"/>
      <c r="L919" s="18"/>
      <c r="M919" s="18"/>
      <c r="N919" s="18"/>
      <c r="O919" s="18"/>
      <c r="P919" s="18"/>
      <c r="Q919" s="18"/>
      <c r="R919" s="18"/>
      <c r="S919" s="18"/>
      <c r="T919" s="18"/>
      <c r="U919" s="18"/>
      <c r="V919" s="18"/>
      <c r="W919" s="18"/>
      <c r="X919" s="18"/>
      <c r="Y919" s="18"/>
      <c r="Z919" s="18"/>
      <c r="AA919" s="18"/>
      <c r="AB919" s="18"/>
      <c r="AC919" s="18"/>
      <c r="AD919" s="18"/>
      <c r="AE919" s="18"/>
      <c r="AF919" s="18"/>
      <c r="AG919" s="18"/>
      <c r="AH919" s="18"/>
      <c r="AI919" s="18"/>
      <c r="AJ919" s="18"/>
      <c r="AK919" s="18"/>
      <c r="AL919" s="18"/>
      <c r="AM919" s="18"/>
    </row>
    <row r="920" spans="1:39">
      <c r="A920" s="18"/>
      <c r="B920" s="18"/>
      <c r="C920" s="18"/>
      <c r="D920" s="18">
        <f t="shared" ca="1" si="19"/>
        <v>919</v>
      </c>
      <c r="E920" s="18" t="str">
        <f ca="1">IFERROR(INDEX(nr_ad_client_name,MATCH(ROW()-1,xl_search_adnowclientname[index],0)),"")</f>
        <v>Hunan Yahua Dairy Ltd</v>
      </c>
      <c r="F920" s="18"/>
      <c r="G920" s="18"/>
      <c r="H920" s="18"/>
      <c r="I920" s="18"/>
      <c r="J920" s="18"/>
      <c r="K920" s="18"/>
      <c r="L920" s="18"/>
      <c r="M920" s="18"/>
      <c r="N920" s="18"/>
      <c r="O920" s="18"/>
      <c r="P920" s="18"/>
      <c r="Q920" s="18"/>
      <c r="R920" s="18"/>
      <c r="S920" s="18"/>
      <c r="T920" s="18"/>
      <c r="U920" s="18"/>
      <c r="V920" s="18"/>
      <c r="W920" s="18"/>
      <c r="X920" s="18"/>
      <c r="Y920" s="18"/>
      <c r="Z920" s="18"/>
      <c r="AA920" s="18"/>
      <c r="AB920" s="18"/>
      <c r="AC920" s="18"/>
      <c r="AD920" s="18"/>
      <c r="AE920" s="18"/>
      <c r="AF920" s="18"/>
      <c r="AG920" s="18"/>
      <c r="AH920" s="18"/>
      <c r="AI920" s="18"/>
      <c r="AJ920" s="18"/>
      <c r="AK920" s="18"/>
      <c r="AL920" s="18"/>
      <c r="AM920" s="18"/>
    </row>
    <row r="921" spans="1:39">
      <c r="A921" s="18"/>
      <c r="B921" s="18"/>
      <c r="C921" s="18"/>
      <c r="D921" s="18">
        <f t="shared" ca="1" si="19"/>
        <v>920</v>
      </c>
      <c r="E921" s="18" t="str">
        <f ca="1">IFERROR(INDEX(nr_ad_client_name,MATCH(ROW()-1,xl_search_adnowclientname[index],0)),"")</f>
        <v>Hurriyet</v>
      </c>
      <c r="F921" s="18"/>
      <c r="G921" s="18"/>
      <c r="H921" s="18"/>
      <c r="I921" s="18"/>
      <c r="J921" s="18"/>
      <c r="K921" s="18"/>
      <c r="L921" s="18"/>
      <c r="M921" s="18"/>
      <c r="N921" s="18"/>
      <c r="O921" s="18"/>
      <c r="P921" s="18"/>
      <c r="Q921" s="18"/>
      <c r="R921" s="18"/>
      <c r="S921" s="18"/>
      <c r="T921" s="18"/>
      <c r="U921" s="18"/>
      <c r="V921" s="18"/>
      <c r="W921" s="18"/>
      <c r="X921" s="18"/>
      <c r="Y921" s="18"/>
      <c r="Z921" s="18"/>
      <c r="AA921" s="18"/>
      <c r="AB921" s="18"/>
      <c r="AC921" s="18"/>
      <c r="AD921" s="18"/>
      <c r="AE921" s="18"/>
      <c r="AF921" s="18"/>
      <c r="AG921" s="18"/>
      <c r="AH921" s="18"/>
      <c r="AI921" s="18"/>
      <c r="AJ921" s="18"/>
      <c r="AK921" s="18"/>
      <c r="AL921" s="18"/>
      <c r="AM921" s="18"/>
    </row>
    <row r="922" spans="1:39">
      <c r="A922" s="18"/>
      <c r="B922" s="18"/>
      <c r="C922" s="18"/>
      <c r="D922" s="18">
        <f t="shared" ca="1" si="19"/>
        <v>921</v>
      </c>
      <c r="E922" s="18" t="str">
        <f ca="1">IFERROR(INDEX(nr_ad_client_name,MATCH(ROW()-1,xl_search_adnowclientname[index],0)),"")</f>
        <v>Hutchison 3G</v>
      </c>
      <c r="F922" s="18"/>
      <c r="G922" s="18"/>
      <c r="H922" s="18"/>
      <c r="I922" s="18"/>
      <c r="J922" s="18"/>
      <c r="K922" s="18"/>
      <c r="L922" s="18"/>
      <c r="M922" s="18"/>
      <c r="N922" s="18"/>
      <c r="O922" s="18"/>
      <c r="P922" s="18"/>
      <c r="Q922" s="18"/>
      <c r="R922" s="18"/>
      <c r="S922" s="18"/>
      <c r="T922" s="18"/>
      <c r="U922" s="18"/>
      <c r="V922" s="18"/>
      <c r="W922" s="18"/>
      <c r="X922" s="18"/>
      <c r="Y922" s="18"/>
      <c r="Z922" s="18"/>
      <c r="AA922" s="18"/>
      <c r="AB922" s="18"/>
      <c r="AC922" s="18"/>
      <c r="AD922" s="18"/>
      <c r="AE922" s="18"/>
      <c r="AF922" s="18"/>
      <c r="AG922" s="18"/>
      <c r="AH922" s="18"/>
      <c r="AI922" s="18"/>
      <c r="AJ922" s="18"/>
      <c r="AK922" s="18"/>
      <c r="AL922" s="18"/>
      <c r="AM922" s="18"/>
    </row>
    <row r="923" spans="1:39">
      <c r="A923" s="18"/>
      <c r="B923" s="18"/>
      <c r="C923" s="18"/>
      <c r="D923" s="18">
        <f t="shared" ca="1" si="19"/>
        <v>922</v>
      </c>
      <c r="E923" s="18" t="str">
        <f ca="1">IFERROR(INDEX(nr_ad_client_name,MATCH(ROW()-1,xl_search_adnowclientname[index],0)),"")</f>
        <v>Hutchison Max Telecom Ltd</v>
      </c>
      <c r="F923" s="18"/>
      <c r="G923" s="18"/>
      <c r="H923" s="18"/>
      <c r="I923" s="18"/>
      <c r="J923" s="18"/>
      <c r="K923" s="18"/>
      <c r="L923" s="18"/>
      <c r="M923" s="18"/>
      <c r="N923" s="18"/>
      <c r="O923" s="18"/>
      <c r="P923" s="18"/>
      <c r="Q923" s="18"/>
      <c r="R923" s="18"/>
      <c r="S923" s="18"/>
      <c r="T923" s="18"/>
      <c r="U923" s="18"/>
      <c r="V923" s="18"/>
      <c r="W923" s="18"/>
      <c r="X923" s="18"/>
      <c r="Y923" s="18"/>
      <c r="Z923" s="18"/>
      <c r="AA923" s="18"/>
      <c r="AB923" s="18"/>
      <c r="AC923" s="18"/>
      <c r="AD923" s="18"/>
      <c r="AE923" s="18"/>
      <c r="AF923" s="18"/>
      <c r="AG923" s="18"/>
      <c r="AH923" s="18"/>
      <c r="AI923" s="18"/>
      <c r="AJ923" s="18"/>
      <c r="AK923" s="18"/>
      <c r="AL923" s="18"/>
      <c r="AM923" s="18"/>
    </row>
    <row r="924" spans="1:39">
      <c r="A924" s="18"/>
      <c r="B924" s="18"/>
      <c r="C924" s="18"/>
      <c r="D924" s="18">
        <f t="shared" ca="1" si="19"/>
        <v>923</v>
      </c>
      <c r="E924" s="18" t="str">
        <f ca="1">IFERROR(INDEX(nr_ad_client_name,MATCH(ROW()-1,xl_search_adnowclientname[index],0)),"")</f>
        <v>Hutchison Whampoa Group</v>
      </c>
      <c r="F924" s="18"/>
      <c r="G924" s="18"/>
      <c r="H924" s="18"/>
      <c r="I924" s="18"/>
      <c r="J924" s="18"/>
      <c r="K924" s="18"/>
      <c r="L924" s="18"/>
      <c r="M924" s="18"/>
      <c r="N924" s="18"/>
      <c r="O924" s="18"/>
      <c r="P924" s="18"/>
      <c r="Q924" s="18"/>
      <c r="R924" s="18"/>
      <c r="S924" s="18"/>
      <c r="T924" s="18"/>
      <c r="U924" s="18"/>
      <c r="V924" s="18"/>
      <c r="W924" s="18"/>
      <c r="X924" s="18"/>
      <c r="Y924" s="18"/>
      <c r="Z924" s="18"/>
      <c r="AA924" s="18"/>
      <c r="AB924" s="18"/>
      <c r="AC924" s="18"/>
      <c r="AD924" s="18"/>
      <c r="AE924" s="18"/>
      <c r="AF924" s="18"/>
      <c r="AG924" s="18"/>
      <c r="AH924" s="18"/>
      <c r="AI924" s="18"/>
      <c r="AJ924" s="18"/>
      <c r="AK924" s="18"/>
      <c r="AL924" s="18"/>
      <c r="AM924" s="18"/>
    </row>
    <row r="925" spans="1:39">
      <c r="A925" s="18"/>
      <c r="B925" s="18"/>
      <c r="C925" s="18"/>
      <c r="D925" s="18">
        <f t="shared" ca="1" si="19"/>
        <v>924</v>
      </c>
      <c r="E925" s="18" t="str">
        <f ca="1">IFERROR(INDEX(nr_ad_client_name,MATCH(ROW()-1,xl_search_adnowclientname[index],0)),"")</f>
        <v>Hyde Park Group</v>
      </c>
      <c r="F925" s="18"/>
      <c r="G925" s="18"/>
      <c r="H925" s="18"/>
      <c r="I925" s="18"/>
      <c r="J925" s="18"/>
      <c r="K925" s="18"/>
      <c r="L925" s="18"/>
      <c r="M925" s="18"/>
      <c r="N925" s="18"/>
      <c r="O925" s="18"/>
      <c r="P925" s="18"/>
      <c r="Q925" s="18"/>
      <c r="R925" s="18"/>
      <c r="S925" s="18"/>
      <c r="T925" s="18"/>
      <c r="U925" s="18"/>
      <c r="V925" s="18"/>
      <c r="W925" s="18"/>
      <c r="X925" s="18"/>
      <c r="Y925" s="18"/>
      <c r="Z925" s="18"/>
      <c r="AA925" s="18"/>
      <c r="AB925" s="18"/>
      <c r="AC925" s="18"/>
      <c r="AD925" s="18"/>
      <c r="AE925" s="18"/>
      <c r="AF925" s="18"/>
      <c r="AG925" s="18"/>
      <c r="AH925" s="18"/>
      <c r="AI925" s="18"/>
      <c r="AJ925" s="18"/>
      <c r="AK925" s="18"/>
      <c r="AL925" s="18"/>
      <c r="AM925" s="18"/>
    </row>
    <row r="926" spans="1:39">
      <c r="A926" s="18"/>
      <c r="B926" s="18"/>
      <c r="C926" s="18"/>
      <c r="D926" s="18">
        <f t="shared" ca="1" si="19"/>
        <v>925</v>
      </c>
      <c r="E926" s="18" t="str">
        <f ca="1">IFERROR(INDEX(nr_ad_client_name,MATCH(ROW()-1,xl_search_adnowclientname[index],0)),"")</f>
        <v>Hypermarcas</v>
      </c>
      <c r="F926" s="18"/>
      <c r="G926" s="18"/>
      <c r="H926" s="18"/>
      <c r="I926" s="18"/>
      <c r="J926" s="18"/>
      <c r="K926" s="18"/>
      <c r="L926" s="18"/>
      <c r="M926" s="18"/>
      <c r="N926" s="18"/>
      <c r="O926" s="18"/>
      <c r="P926" s="18"/>
      <c r="Q926" s="18"/>
      <c r="R926" s="18"/>
      <c r="S926" s="18"/>
      <c r="T926" s="18"/>
      <c r="U926" s="18"/>
      <c r="V926" s="18"/>
      <c r="W926" s="18"/>
      <c r="X926" s="18"/>
      <c r="Y926" s="18"/>
      <c r="Z926" s="18"/>
      <c r="AA926" s="18"/>
      <c r="AB926" s="18"/>
      <c r="AC926" s="18"/>
      <c r="AD926" s="18"/>
      <c r="AE926" s="18"/>
      <c r="AF926" s="18"/>
      <c r="AG926" s="18"/>
      <c r="AH926" s="18"/>
      <c r="AI926" s="18"/>
      <c r="AJ926" s="18"/>
      <c r="AK926" s="18"/>
      <c r="AL926" s="18"/>
      <c r="AM926" s="18"/>
    </row>
    <row r="927" spans="1:39">
      <c r="A927" s="18"/>
      <c r="B927" s="18"/>
      <c r="C927" s="18"/>
      <c r="D927" s="18">
        <f t="shared" ca="1" si="19"/>
        <v>926</v>
      </c>
      <c r="E927" s="18" t="str">
        <f ca="1">IFERROR(INDEX(nr_ad_client_name,MATCH(ROW()-1,xl_search_adnowclientname[index],0)),"")</f>
        <v>Hyundai</v>
      </c>
      <c r="F927" s="18"/>
      <c r="G927" s="18"/>
      <c r="H927" s="18"/>
      <c r="I927" s="18"/>
      <c r="J927" s="18"/>
      <c r="K927" s="18"/>
      <c r="L927" s="18"/>
      <c r="M927" s="18"/>
      <c r="N927" s="18"/>
      <c r="O927" s="18"/>
      <c r="P927" s="18"/>
      <c r="Q927" s="18"/>
      <c r="R927" s="18"/>
      <c r="S927" s="18"/>
      <c r="T927" s="18"/>
      <c r="U927" s="18"/>
      <c r="V927" s="18"/>
      <c r="W927" s="18"/>
      <c r="X927" s="18"/>
      <c r="Y927" s="18"/>
      <c r="Z927" s="18"/>
      <c r="AA927" s="18"/>
      <c r="AB927" s="18"/>
      <c r="AC927" s="18"/>
      <c r="AD927" s="18"/>
      <c r="AE927" s="18"/>
      <c r="AF927" s="18"/>
      <c r="AG927" s="18"/>
      <c r="AH927" s="18"/>
      <c r="AI927" s="18"/>
      <c r="AJ927" s="18"/>
      <c r="AK927" s="18"/>
      <c r="AL927" s="18"/>
      <c r="AM927" s="18"/>
    </row>
    <row r="928" spans="1:39">
      <c r="A928" s="18"/>
      <c r="B928" s="18"/>
      <c r="C928" s="18"/>
      <c r="D928" s="18">
        <f t="shared" ca="1" si="19"/>
        <v>927</v>
      </c>
      <c r="E928" s="18" t="str">
        <f ca="1">IFERROR(INDEX(nr_ad_client_name,MATCH(ROW()-1,xl_search_adnowclientname[index],0)),"")</f>
        <v>IBD India Private Ltd</v>
      </c>
      <c r="F928" s="18"/>
      <c r="G928" s="18"/>
      <c r="H928" s="18"/>
      <c r="I928" s="18"/>
      <c r="J928" s="18"/>
      <c r="K928" s="18"/>
      <c r="L928" s="18"/>
      <c r="M928" s="18"/>
      <c r="N928" s="18"/>
      <c r="O928" s="18"/>
      <c r="P928" s="18"/>
      <c r="Q928" s="18"/>
      <c r="R928" s="18"/>
      <c r="S928" s="18"/>
      <c r="T928" s="18"/>
      <c r="U928" s="18"/>
      <c r="V928" s="18"/>
      <c r="W928" s="18"/>
      <c r="X928" s="18"/>
      <c r="Y928" s="18"/>
      <c r="Z928" s="18"/>
      <c r="AA928" s="18"/>
      <c r="AB928" s="18"/>
      <c r="AC928" s="18"/>
      <c r="AD928" s="18"/>
      <c r="AE928" s="18"/>
      <c r="AF928" s="18"/>
      <c r="AG928" s="18"/>
      <c r="AH928" s="18"/>
      <c r="AI928" s="18"/>
      <c r="AJ928" s="18"/>
      <c r="AK928" s="18"/>
      <c r="AL928" s="18"/>
      <c r="AM928" s="18"/>
    </row>
    <row r="929" spans="1:39">
      <c r="A929" s="18"/>
      <c r="B929" s="18"/>
      <c r="C929" s="18"/>
      <c r="D929" s="18">
        <f t="shared" ca="1" si="19"/>
        <v>928</v>
      </c>
      <c r="E929" s="18" t="str">
        <f ca="1">IFERROR(INDEX(nr_ad_client_name,MATCH(ROW()-1,xl_search_adnowclientname[index],0)),"")</f>
        <v>Iberostar</v>
      </c>
      <c r="F929" s="18"/>
      <c r="G929" s="18"/>
      <c r="H929" s="18"/>
      <c r="I929" s="18"/>
      <c r="J929" s="18"/>
      <c r="K929" s="18"/>
      <c r="L929" s="18"/>
      <c r="M929" s="18"/>
      <c r="N929" s="18"/>
      <c r="O929" s="18"/>
      <c r="P929" s="18"/>
      <c r="Q929" s="18"/>
      <c r="R929" s="18"/>
      <c r="S929" s="18"/>
      <c r="T929" s="18"/>
      <c r="U929" s="18"/>
      <c r="V929" s="18"/>
      <c r="W929" s="18"/>
      <c r="X929" s="18"/>
      <c r="Y929" s="18"/>
      <c r="Z929" s="18"/>
      <c r="AA929" s="18"/>
      <c r="AB929" s="18"/>
      <c r="AC929" s="18"/>
      <c r="AD929" s="18"/>
      <c r="AE929" s="18"/>
      <c r="AF929" s="18"/>
      <c r="AG929" s="18"/>
      <c r="AH929" s="18"/>
      <c r="AI929" s="18"/>
      <c r="AJ929" s="18"/>
      <c r="AK929" s="18"/>
      <c r="AL929" s="18"/>
      <c r="AM929" s="18"/>
    </row>
    <row r="930" spans="1:39">
      <c r="A930" s="18"/>
      <c r="B930" s="18"/>
      <c r="C930" s="18"/>
      <c r="D930" s="18">
        <f t="shared" ca="1" si="19"/>
        <v>929</v>
      </c>
      <c r="E930" s="18" t="str">
        <f ca="1">IFERROR(INDEX(nr_ad_client_name,MATCH(ROW()-1,xl_search_adnowclientname[index],0)),"")</f>
        <v>IBM</v>
      </c>
      <c r="F930" s="18"/>
      <c r="G930" s="18"/>
      <c r="H930" s="18"/>
      <c r="I930" s="18"/>
      <c r="J930" s="18"/>
      <c r="K930" s="18"/>
      <c r="L930" s="18"/>
      <c r="M930" s="18"/>
      <c r="N930" s="18"/>
      <c r="O930" s="18"/>
      <c r="P930" s="18"/>
      <c r="Q930" s="18"/>
      <c r="R930" s="18"/>
      <c r="S930" s="18"/>
      <c r="T930" s="18"/>
      <c r="U930" s="18"/>
      <c r="V930" s="18"/>
      <c r="W930" s="18"/>
      <c r="X930" s="18"/>
      <c r="Y930" s="18"/>
      <c r="Z930" s="18"/>
      <c r="AA930" s="18"/>
      <c r="AB930" s="18"/>
      <c r="AC930" s="18"/>
      <c r="AD930" s="18"/>
      <c r="AE930" s="18"/>
      <c r="AF930" s="18"/>
      <c r="AG930" s="18"/>
      <c r="AH930" s="18"/>
      <c r="AI930" s="18"/>
      <c r="AJ930" s="18"/>
      <c r="AK930" s="18"/>
      <c r="AL930" s="18"/>
      <c r="AM930" s="18"/>
    </row>
    <row r="931" spans="1:39">
      <c r="A931" s="18"/>
      <c r="B931" s="18"/>
      <c r="C931" s="18"/>
      <c r="D931" s="18">
        <f t="shared" ca="1" si="19"/>
        <v>930</v>
      </c>
      <c r="E931" s="18" t="str">
        <f ca="1">IFERROR(INDEX(nr_ad_client_name,MATCH(ROW()-1,xl_search_adnowclientname[index],0)),"")</f>
        <v>ICBC</v>
      </c>
      <c r="F931" s="18"/>
      <c r="G931" s="18"/>
      <c r="H931" s="18"/>
      <c r="I931" s="18"/>
      <c r="J931" s="18"/>
      <c r="K931" s="18"/>
      <c r="L931" s="18"/>
      <c r="M931" s="18"/>
      <c r="N931" s="18"/>
      <c r="O931" s="18"/>
      <c r="P931" s="18"/>
      <c r="Q931" s="18"/>
      <c r="R931" s="18"/>
      <c r="S931" s="18"/>
      <c r="T931" s="18"/>
      <c r="U931" s="18"/>
      <c r="V931" s="18"/>
      <c r="W931" s="18"/>
      <c r="X931" s="18"/>
      <c r="Y931" s="18"/>
      <c r="Z931" s="18"/>
      <c r="AA931" s="18"/>
      <c r="AB931" s="18"/>
      <c r="AC931" s="18"/>
      <c r="AD931" s="18"/>
      <c r="AE931" s="18"/>
      <c r="AF931" s="18"/>
      <c r="AG931" s="18"/>
      <c r="AH931" s="18"/>
      <c r="AI931" s="18"/>
      <c r="AJ931" s="18"/>
      <c r="AK931" s="18"/>
      <c r="AL931" s="18"/>
      <c r="AM931" s="18"/>
    </row>
    <row r="932" spans="1:39">
      <c r="A932" s="18"/>
      <c r="B932" s="18"/>
      <c r="C932" s="18"/>
      <c r="D932" s="18">
        <f t="shared" ca="1" si="19"/>
        <v>931</v>
      </c>
      <c r="E932" s="18" t="str">
        <f ca="1">IFERROR(INDEX(nr_ad_client_name,MATCH(ROW()-1,xl_search_adnowclientname[index],0)),"")</f>
        <v>ICICI</v>
      </c>
      <c r="F932" s="18"/>
      <c r="G932" s="18"/>
      <c r="H932" s="18"/>
      <c r="I932" s="18"/>
      <c r="J932" s="18"/>
      <c r="K932" s="18"/>
      <c r="L932" s="18"/>
      <c r="M932" s="18"/>
      <c r="N932" s="18"/>
      <c r="O932" s="18"/>
      <c r="P932" s="18"/>
      <c r="Q932" s="18"/>
      <c r="R932" s="18"/>
      <c r="S932" s="18"/>
      <c r="T932" s="18"/>
      <c r="U932" s="18"/>
      <c r="V932" s="18"/>
      <c r="W932" s="18"/>
      <c r="X932" s="18"/>
      <c r="Y932" s="18"/>
      <c r="Z932" s="18"/>
      <c r="AA932" s="18"/>
      <c r="AB932" s="18"/>
      <c r="AC932" s="18"/>
      <c r="AD932" s="18"/>
      <c r="AE932" s="18"/>
      <c r="AF932" s="18"/>
      <c r="AG932" s="18"/>
      <c r="AH932" s="18"/>
      <c r="AI932" s="18"/>
      <c r="AJ932" s="18"/>
      <c r="AK932" s="18"/>
      <c r="AL932" s="18"/>
      <c r="AM932" s="18"/>
    </row>
    <row r="933" spans="1:39">
      <c r="A933" s="18"/>
      <c r="B933" s="18"/>
      <c r="C933" s="18"/>
      <c r="D933" s="18">
        <f t="shared" ca="1" si="19"/>
        <v>932</v>
      </c>
      <c r="E933" s="18" t="str">
        <f ca="1">IFERROR(INDEX(nr_ad_client_name,MATCH(ROW()-1,xl_search_adnowclientname[index],0)),"")</f>
        <v>ICI Paints</v>
      </c>
      <c r="F933" s="18"/>
      <c r="G933" s="18"/>
      <c r="H933" s="18"/>
      <c r="I933" s="18"/>
      <c r="J933" s="18"/>
      <c r="K933" s="18"/>
      <c r="L933" s="18"/>
      <c r="M933" s="18"/>
      <c r="N933" s="18"/>
      <c r="O933" s="18"/>
      <c r="P933" s="18"/>
      <c r="Q933" s="18"/>
      <c r="R933" s="18"/>
      <c r="S933" s="18"/>
      <c r="T933" s="18"/>
      <c r="U933" s="18"/>
      <c r="V933" s="18"/>
      <c r="W933" s="18"/>
      <c r="X933" s="18"/>
      <c r="Y933" s="18"/>
      <c r="Z933" s="18"/>
      <c r="AA933" s="18"/>
      <c r="AB933" s="18"/>
      <c r="AC933" s="18"/>
      <c r="AD933" s="18"/>
      <c r="AE933" s="18"/>
      <c r="AF933" s="18"/>
      <c r="AG933" s="18"/>
      <c r="AH933" s="18"/>
      <c r="AI933" s="18"/>
      <c r="AJ933" s="18"/>
      <c r="AK933" s="18"/>
      <c r="AL933" s="18"/>
      <c r="AM933" s="18"/>
    </row>
    <row r="934" spans="1:39">
      <c r="A934" s="18"/>
      <c r="B934" s="18"/>
      <c r="C934" s="18"/>
      <c r="D934" s="18">
        <f t="shared" ca="1" si="19"/>
        <v>933</v>
      </c>
      <c r="E934" s="18" t="str">
        <f ca="1">IFERROR(INDEX(nr_ad_client_name,MATCH(ROW()-1,xl_search_adnowclientname[index],0)),"")</f>
        <v>ID Consultores</v>
      </c>
      <c r="F934" s="18"/>
      <c r="G934" s="18"/>
      <c r="H934" s="18"/>
      <c r="I934" s="18"/>
      <c r="J934" s="18"/>
      <c r="K934" s="18"/>
      <c r="L934" s="18"/>
      <c r="M934" s="18"/>
      <c r="N934" s="18"/>
      <c r="O934" s="18"/>
      <c r="P934" s="18"/>
      <c r="Q934" s="18"/>
      <c r="R934" s="18"/>
      <c r="S934" s="18"/>
      <c r="T934" s="18"/>
      <c r="U934" s="18"/>
      <c r="V934" s="18"/>
      <c r="W934" s="18"/>
      <c r="X934" s="18"/>
      <c r="Y934" s="18"/>
      <c r="Z934" s="18"/>
      <c r="AA934" s="18"/>
      <c r="AB934" s="18"/>
      <c r="AC934" s="18"/>
      <c r="AD934" s="18"/>
      <c r="AE934" s="18"/>
      <c r="AF934" s="18"/>
      <c r="AG934" s="18"/>
      <c r="AH934" s="18"/>
      <c r="AI934" s="18"/>
      <c r="AJ934" s="18"/>
      <c r="AK934" s="18"/>
      <c r="AL934" s="18"/>
      <c r="AM934" s="18"/>
    </row>
    <row r="935" spans="1:39">
      <c r="A935" s="18"/>
      <c r="B935" s="18"/>
      <c r="C935" s="18"/>
      <c r="D935" s="18">
        <f t="shared" ca="1" si="19"/>
        <v>934</v>
      </c>
      <c r="E935" s="18" t="str">
        <f ca="1">IFERROR(INDEX(nr_ad_client_name,MATCH(ROW()-1,xl_search_adnowclientname[index],0)),"")</f>
        <v>Idea Cellular</v>
      </c>
      <c r="F935" s="18"/>
      <c r="G935" s="18"/>
      <c r="H935" s="18"/>
      <c r="I935" s="18"/>
      <c r="J935" s="18"/>
      <c r="K935" s="18"/>
      <c r="L935" s="18"/>
      <c r="M935" s="18"/>
      <c r="N935" s="18"/>
      <c r="O935" s="18"/>
      <c r="P935" s="18"/>
      <c r="Q935" s="18"/>
      <c r="R935" s="18"/>
      <c r="S935" s="18"/>
      <c r="T935" s="18"/>
      <c r="U935" s="18"/>
      <c r="V935" s="18"/>
      <c r="W935" s="18"/>
      <c r="X935" s="18"/>
      <c r="Y935" s="18"/>
      <c r="Z935" s="18"/>
      <c r="AA935" s="18"/>
      <c r="AB935" s="18"/>
      <c r="AC935" s="18"/>
      <c r="AD935" s="18"/>
      <c r="AE935" s="18"/>
      <c r="AF935" s="18"/>
      <c r="AG935" s="18"/>
      <c r="AH935" s="18"/>
      <c r="AI935" s="18"/>
      <c r="AJ935" s="18"/>
      <c r="AK935" s="18"/>
      <c r="AL935" s="18"/>
      <c r="AM935" s="18"/>
    </row>
    <row r="936" spans="1:39">
      <c r="A936" s="18"/>
      <c r="B936" s="18"/>
      <c r="C936" s="18"/>
      <c r="D936" s="18">
        <f t="shared" ca="1" si="19"/>
        <v>935</v>
      </c>
      <c r="E936" s="18" t="str">
        <f ca="1">IFERROR(INDEX(nr_ad_client_name,MATCH(ROW()-1,xl_search_adnowclientname[index],0)),"")</f>
        <v>Idearc Media</v>
      </c>
      <c r="F936" s="18"/>
      <c r="G936" s="18"/>
      <c r="H936" s="18"/>
      <c r="I936" s="18"/>
      <c r="J936" s="18"/>
      <c r="K936" s="18"/>
      <c r="L936" s="18"/>
      <c r="M936" s="18"/>
      <c r="N936" s="18"/>
      <c r="O936" s="18"/>
      <c r="P936" s="18"/>
      <c r="Q936" s="18"/>
      <c r="R936" s="18"/>
      <c r="S936" s="18"/>
      <c r="T936" s="18"/>
      <c r="U936" s="18"/>
      <c r="V936" s="18"/>
      <c r="W936" s="18"/>
      <c r="X936" s="18"/>
      <c r="Y936" s="18"/>
      <c r="Z936" s="18"/>
      <c r="AA936" s="18"/>
      <c r="AB936" s="18"/>
      <c r="AC936" s="18"/>
      <c r="AD936" s="18"/>
      <c r="AE936" s="18"/>
      <c r="AF936" s="18"/>
      <c r="AG936" s="18"/>
      <c r="AH936" s="18"/>
      <c r="AI936" s="18"/>
      <c r="AJ936" s="18"/>
      <c r="AK936" s="18"/>
      <c r="AL936" s="18"/>
      <c r="AM936" s="18"/>
    </row>
    <row r="937" spans="1:39">
      <c r="A937" s="18"/>
      <c r="B937" s="18"/>
      <c r="C937" s="18"/>
      <c r="D937" s="18">
        <f t="shared" ca="1" si="19"/>
        <v>936</v>
      </c>
      <c r="E937" s="18" t="str">
        <f ca="1">IFERROR(INDEX(nr_ad_client_name,MATCH(ROW()-1,xl_search_adnowclientname[index],0)),"")</f>
        <v>IDV UK Ltd</v>
      </c>
      <c r="F937" s="18"/>
      <c r="G937" s="18"/>
      <c r="H937" s="18"/>
      <c r="I937" s="18"/>
      <c r="J937" s="18"/>
      <c r="K937" s="18"/>
      <c r="L937" s="18"/>
      <c r="M937" s="18"/>
      <c r="N937" s="18"/>
      <c r="O937" s="18"/>
      <c r="P937" s="18"/>
      <c r="Q937" s="18"/>
      <c r="R937" s="18"/>
      <c r="S937" s="18"/>
      <c r="T937" s="18"/>
      <c r="U937" s="18"/>
      <c r="V937" s="18"/>
      <c r="W937" s="18"/>
      <c r="X937" s="18"/>
      <c r="Y937" s="18"/>
      <c r="Z937" s="18"/>
      <c r="AA937" s="18"/>
      <c r="AB937" s="18"/>
      <c r="AC937" s="18"/>
      <c r="AD937" s="18"/>
      <c r="AE937" s="18"/>
      <c r="AF937" s="18"/>
      <c r="AG937" s="18"/>
      <c r="AH937" s="18"/>
      <c r="AI937" s="18"/>
      <c r="AJ937" s="18"/>
      <c r="AK937" s="18"/>
      <c r="AL937" s="18"/>
      <c r="AM937" s="18"/>
    </row>
    <row r="938" spans="1:39">
      <c r="A938" s="18"/>
      <c r="B938" s="18"/>
      <c r="C938" s="18"/>
      <c r="D938" s="18">
        <f t="shared" ca="1" si="19"/>
        <v>937</v>
      </c>
      <c r="E938" s="18" t="str">
        <f ca="1">IFERROR(INDEX(nr_ad_client_name,MATCH(ROW()-1,xl_search_adnowclientname[index],0)),"")</f>
        <v>Iglo</v>
      </c>
      <c r="F938" s="18"/>
      <c r="G938" s="18"/>
      <c r="H938" s="18"/>
      <c r="I938" s="18"/>
      <c r="J938" s="18"/>
      <c r="K938" s="18"/>
      <c r="L938" s="18"/>
      <c r="M938" s="18"/>
      <c r="N938" s="18"/>
      <c r="O938" s="18"/>
      <c r="P938" s="18"/>
      <c r="Q938" s="18"/>
      <c r="R938" s="18"/>
      <c r="S938" s="18"/>
      <c r="T938" s="18"/>
      <c r="U938" s="18"/>
      <c r="V938" s="18"/>
      <c r="W938" s="18"/>
      <c r="X938" s="18"/>
      <c r="Y938" s="18"/>
      <c r="Z938" s="18"/>
      <c r="AA938" s="18"/>
      <c r="AB938" s="18"/>
      <c r="AC938" s="18"/>
      <c r="AD938" s="18"/>
      <c r="AE938" s="18"/>
      <c r="AF938" s="18"/>
      <c r="AG938" s="18"/>
      <c r="AH938" s="18"/>
      <c r="AI938" s="18"/>
      <c r="AJ938" s="18"/>
      <c r="AK938" s="18"/>
      <c r="AL938" s="18"/>
      <c r="AM938" s="18"/>
    </row>
    <row r="939" spans="1:39">
      <c r="A939" s="18"/>
      <c r="B939" s="18"/>
      <c r="C939" s="18"/>
      <c r="D939" s="18">
        <f t="shared" ca="1" si="19"/>
        <v>938</v>
      </c>
      <c r="E939" s="18" t="str">
        <f ca="1">IFERROR(INDEX(nr_ad_client_name,MATCH(ROW()-1,xl_search_adnowclientname[index],0)),"")</f>
        <v>Ikano Bank</v>
      </c>
      <c r="F939" s="18"/>
      <c r="G939" s="18"/>
      <c r="H939" s="18"/>
      <c r="I939" s="18"/>
      <c r="J939" s="18"/>
      <c r="K939" s="18"/>
      <c r="L939" s="18"/>
      <c r="M939" s="18"/>
      <c r="N939" s="18"/>
      <c r="O939" s="18"/>
      <c r="P939" s="18"/>
      <c r="Q939" s="18"/>
      <c r="R939" s="18"/>
      <c r="S939" s="18"/>
      <c r="T939" s="18"/>
      <c r="U939" s="18"/>
      <c r="V939" s="18"/>
      <c r="W939" s="18"/>
      <c r="X939" s="18"/>
      <c r="Y939" s="18"/>
      <c r="Z939" s="18"/>
      <c r="AA939" s="18"/>
      <c r="AB939" s="18"/>
      <c r="AC939" s="18"/>
      <c r="AD939" s="18"/>
      <c r="AE939" s="18"/>
      <c r="AF939" s="18"/>
      <c r="AG939" s="18"/>
      <c r="AH939" s="18"/>
      <c r="AI939" s="18"/>
      <c r="AJ939" s="18"/>
      <c r="AK939" s="18"/>
      <c r="AL939" s="18"/>
      <c r="AM939" s="18"/>
    </row>
    <row r="940" spans="1:39">
      <c r="A940" s="18"/>
      <c r="B940" s="18"/>
      <c r="C940" s="18"/>
      <c r="D940" s="18">
        <f t="shared" ca="1" si="19"/>
        <v>939</v>
      </c>
      <c r="E940" s="18" t="str">
        <f ca="1">IFERROR(INDEX(nr_ad_client_name,MATCH(ROW()-1,xl_search_adnowclientname[index],0)),"")</f>
        <v>Ikea</v>
      </c>
      <c r="F940" s="18"/>
      <c r="G940" s="18"/>
      <c r="H940" s="18"/>
      <c r="I940" s="18"/>
      <c r="J940" s="18"/>
      <c r="K940" s="18"/>
      <c r="L940" s="18"/>
      <c r="M940" s="18"/>
      <c r="N940" s="18"/>
      <c r="O940" s="18"/>
      <c r="P940" s="18"/>
      <c r="Q940" s="18"/>
      <c r="R940" s="18"/>
      <c r="S940" s="18"/>
      <c r="T940" s="18"/>
      <c r="U940" s="18"/>
      <c r="V940" s="18"/>
      <c r="W940" s="18"/>
      <c r="X940" s="18"/>
      <c r="Y940" s="18"/>
      <c r="Z940" s="18"/>
      <c r="AA940" s="18"/>
      <c r="AB940" s="18"/>
      <c r="AC940" s="18"/>
      <c r="AD940" s="18"/>
      <c r="AE940" s="18"/>
      <c r="AF940" s="18"/>
      <c r="AG940" s="18"/>
      <c r="AH940" s="18"/>
      <c r="AI940" s="18"/>
      <c r="AJ940" s="18"/>
      <c r="AK940" s="18"/>
      <c r="AL940" s="18"/>
      <c r="AM940" s="18"/>
    </row>
    <row r="941" spans="1:39">
      <c r="A941" s="18"/>
      <c r="B941" s="18"/>
      <c r="C941" s="18"/>
      <c r="D941" s="18">
        <f t="shared" ca="1" si="19"/>
        <v>940</v>
      </c>
      <c r="E941" s="18" t="str">
        <f ca="1">IFERROR(INDEX(nr_ad_client_name,MATCH(ROW()-1,xl_search_adnowclientname[index],0)),"")</f>
        <v>Illycaffè S.p.A</v>
      </c>
      <c r="F941" s="18"/>
      <c r="G941" s="18"/>
      <c r="H941" s="18"/>
      <c r="I941" s="18"/>
      <c r="J941" s="18"/>
      <c r="K941" s="18"/>
      <c r="L941" s="18"/>
      <c r="M941" s="18"/>
      <c r="N941" s="18"/>
      <c r="O941" s="18"/>
      <c r="P941" s="18"/>
      <c r="Q941" s="18"/>
      <c r="R941" s="18"/>
      <c r="S941" s="18"/>
      <c r="T941" s="18"/>
      <c r="U941" s="18"/>
      <c r="V941" s="18"/>
      <c r="W941" s="18"/>
      <c r="X941" s="18"/>
      <c r="Y941" s="18"/>
      <c r="Z941" s="18"/>
      <c r="AA941" s="18"/>
      <c r="AB941" s="18"/>
      <c r="AC941" s="18"/>
      <c r="AD941" s="18"/>
      <c r="AE941" s="18"/>
      <c r="AF941" s="18"/>
      <c r="AG941" s="18"/>
      <c r="AH941" s="18"/>
      <c r="AI941" s="18"/>
      <c r="AJ941" s="18"/>
      <c r="AK941" s="18"/>
      <c r="AL941" s="18"/>
      <c r="AM941" s="18"/>
    </row>
    <row r="942" spans="1:39">
      <c r="A942" s="18"/>
      <c r="B942" s="18"/>
      <c r="C942" s="18"/>
      <c r="D942" s="18">
        <f t="shared" ca="1" si="19"/>
        <v>941</v>
      </c>
      <c r="E942" s="18" t="str">
        <f ca="1">IFERROR(INDEX(nr_ad_client_name,MATCH(ROW()-1,xl_search_adnowclientname[index],0)),"")</f>
        <v>Importaciones y Exportaciones VARMA</v>
      </c>
      <c r="F942" s="18"/>
      <c r="G942" s="18"/>
      <c r="H942" s="18"/>
      <c r="I942" s="18"/>
      <c r="J942" s="18"/>
      <c r="K942" s="18"/>
      <c r="L942" s="18"/>
      <c r="M942" s="18"/>
      <c r="N942" s="18"/>
      <c r="O942" s="18"/>
      <c r="P942" s="18"/>
      <c r="Q942" s="18"/>
      <c r="R942" s="18"/>
      <c r="S942" s="18"/>
      <c r="T942" s="18"/>
      <c r="U942" s="18"/>
      <c r="V942" s="18"/>
      <c r="W942" s="18"/>
      <c r="X942" s="18"/>
      <c r="Y942" s="18"/>
      <c r="Z942" s="18"/>
      <c r="AA942" s="18"/>
      <c r="AB942" s="18"/>
      <c r="AC942" s="18"/>
      <c r="AD942" s="18"/>
      <c r="AE942" s="18"/>
      <c r="AF942" s="18"/>
      <c r="AG942" s="18"/>
      <c r="AH942" s="18"/>
      <c r="AI942" s="18"/>
      <c r="AJ942" s="18"/>
      <c r="AK942" s="18"/>
      <c r="AL942" s="18"/>
      <c r="AM942" s="18"/>
    </row>
    <row r="943" spans="1:39">
      <c r="A943" s="18"/>
      <c r="B943" s="18"/>
      <c r="C943" s="18"/>
      <c r="D943" s="18">
        <f t="shared" ca="1" si="19"/>
        <v>942</v>
      </c>
      <c r="E943" s="18" t="str">
        <f ca="1">IFERROR(INDEX(nr_ad_client_name,MATCH(ROW()-1,xl_search_adnowclientname[index],0)),"")</f>
        <v>Impulse</v>
      </c>
      <c r="F943" s="18"/>
      <c r="G943" s="18"/>
      <c r="H943" s="18"/>
      <c r="I943" s="18"/>
      <c r="J943" s="18"/>
      <c r="K943" s="18"/>
      <c r="L943" s="18"/>
      <c r="M943" s="18"/>
      <c r="N943" s="18"/>
      <c r="O943" s="18"/>
      <c r="P943" s="18"/>
      <c r="Q943" s="18"/>
      <c r="R943" s="18"/>
      <c r="S943" s="18"/>
      <c r="T943" s="18"/>
      <c r="U943" s="18"/>
      <c r="V943" s="18"/>
      <c r="W943" s="18"/>
      <c r="X943" s="18"/>
      <c r="Y943" s="18"/>
      <c r="Z943" s="18"/>
      <c r="AA943" s="18"/>
      <c r="AB943" s="18"/>
      <c r="AC943" s="18"/>
      <c r="AD943" s="18"/>
      <c r="AE943" s="18"/>
      <c r="AF943" s="18"/>
      <c r="AG943" s="18"/>
      <c r="AH943" s="18"/>
      <c r="AI943" s="18"/>
      <c r="AJ943" s="18"/>
      <c r="AK943" s="18"/>
      <c r="AL943" s="18"/>
      <c r="AM943" s="18"/>
    </row>
    <row r="944" spans="1:39">
      <c r="A944" s="18"/>
      <c r="B944" s="18"/>
      <c r="C944" s="18"/>
      <c r="D944" s="18">
        <f t="shared" ca="1" si="19"/>
        <v>943</v>
      </c>
      <c r="E944" s="18" t="str">
        <f ca="1">IFERROR(INDEX(nr_ad_client_name,MATCH(ROW()-1,xl_search_adnowclientname[index],0)),"")</f>
        <v>Indagro Foods Limited</v>
      </c>
      <c r="F944" s="18"/>
      <c r="G944" s="18"/>
      <c r="H944" s="18"/>
      <c r="I944" s="18"/>
      <c r="J944" s="18"/>
      <c r="K944" s="18"/>
      <c r="L944" s="18"/>
      <c r="M944" s="18"/>
      <c r="N944" s="18"/>
      <c r="O944" s="18"/>
      <c r="P944" s="18"/>
      <c r="Q944" s="18"/>
      <c r="R944" s="18"/>
      <c r="S944" s="18"/>
      <c r="T944" s="18"/>
      <c r="U944" s="18"/>
      <c r="V944" s="18"/>
      <c r="W944" s="18"/>
      <c r="X944" s="18"/>
      <c r="Y944" s="18"/>
      <c r="Z944" s="18"/>
      <c r="AA944" s="18"/>
      <c r="AB944" s="18"/>
      <c r="AC944" s="18"/>
      <c r="AD944" s="18"/>
      <c r="AE944" s="18"/>
      <c r="AF944" s="18"/>
      <c r="AG944" s="18"/>
      <c r="AH944" s="18"/>
      <c r="AI944" s="18"/>
      <c r="AJ944" s="18"/>
      <c r="AK944" s="18"/>
      <c r="AL944" s="18"/>
      <c r="AM944" s="18"/>
    </row>
    <row r="945" spans="1:39">
      <c r="A945" s="18"/>
      <c r="B945" s="18"/>
      <c r="C945" s="18"/>
      <c r="D945" s="18">
        <f t="shared" ca="1" si="19"/>
        <v>944</v>
      </c>
      <c r="E945" s="18" t="str">
        <f ca="1">IFERROR(INDEX(nr_ad_client_name,MATCH(ROW()-1,xl_search_adnowclientname[index],0)),"")</f>
        <v>Indesit Company</v>
      </c>
      <c r="F945" s="18"/>
      <c r="G945" s="18"/>
      <c r="H945" s="18"/>
      <c r="I945" s="18"/>
      <c r="J945" s="18"/>
      <c r="K945" s="18"/>
      <c r="L945" s="18"/>
      <c r="M945" s="18"/>
      <c r="N945" s="18"/>
      <c r="O945" s="18"/>
      <c r="P945" s="18"/>
      <c r="Q945" s="18"/>
      <c r="R945" s="18"/>
      <c r="S945" s="18"/>
      <c r="T945" s="18"/>
      <c r="U945" s="18"/>
      <c r="V945" s="18"/>
      <c r="W945" s="18"/>
      <c r="X945" s="18"/>
      <c r="Y945" s="18"/>
      <c r="Z945" s="18"/>
      <c r="AA945" s="18"/>
      <c r="AB945" s="18"/>
      <c r="AC945" s="18"/>
      <c r="AD945" s="18"/>
      <c r="AE945" s="18"/>
      <c r="AF945" s="18"/>
      <c r="AG945" s="18"/>
      <c r="AH945" s="18"/>
      <c r="AI945" s="18"/>
      <c r="AJ945" s="18"/>
      <c r="AK945" s="18"/>
      <c r="AL945" s="18"/>
      <c r="AM945" s="18"/>
    </row>
    <row r="946" spans="1:39">
      <c r="A946" s="18"/>
      <c r="B946" s="18"/>
      <c r="C946" s="18"/>
      <c r="D946" s="18">
        <f t="shared" ca="1" si="19"/>
        <v>945</v>
      </c>
      <c r="E946" s="18" t="str">
        <f ca="1">IFERROR(INDEX(nr_ad_client_name,MATCH(ROW()-1,xl_search_adnowclientname[index],0)),"")</f>
        <v>Indian Oil Corporation Ltd</v>
      </c>
      <c r="F946" s="18"/>
      <c r="G946" s="18"/>
      <c r="H946" s="18"/>
      <c r="I946" s="18"/>
      <c r="J946" s="18"/>
      <c r="K946" s="18"/>
      <c r="L946" s="18"/>
      <c r="M946" s="18"/>
      <c r="N946" s="18"/>
      <c r="O946" s="18"/>
      <c r="P946" s="18"/>
      <c r="Q946" s="18"/>
      <c r="R946" s="18"/>
      <c r="S946" s="18"/>
      <c r="T946" s="18"/>
      <c r="U946" s="18"/>
      <c r="V946" s="18"/>
      <c r="W946" s="18"/>
      <c r="X946" s="18"/>
      <c r="Y946" s="18"/>
      <c r="Z946" s="18"/>
      <c r="AA946" s="18"/>
      <c r="AB946" s="18"/>
      <c r="AC946" s="18"/>
      <c r="AD946" s="18"/>
      <c r="AE946" s="18"/>
      <c r="AF946" s="18"/>
      <c r="AG946" s="18"/>
      <c r="AH946" s="18"/>
      <c r="AI946" s="18"/>
      <c r="AJ946" s="18"/>
      <c r="AK946" s="18"/>
      <c r="AL946" s="18"/>
      <c r="AM946" s="18"/>
    </row>
    <row r="947" spans="1:39">
      <c r="A947" s="18"/>
      <c r="B947" s="18"/>
      <c r="C947" s="18"/>
      <c r="D947" s="18">
        <f t="shared" ca="1" si="19"/>
        <v>946</v>
      </c>
      <c r="E947" s="18" t="str">
        <f ca="1">IFERROR(INDEX(nr_ad_client_name,MATCH(ROW()-1,xl_search_adnowclientname[index],0)),"")</f>
        <v>Industria de Alimentos Zenu</v>
      </c>
      <c r="F947" s="18"/>
      <c r="G947" s="18"/>
      <c r="H947" s="18"/>
      <c r="I947" s="18"/>
      <c r="J947" s="18"/>
      <c r="K947" s="18"/>
      <c r="L947" s="18"/>
      <c r="M947" s="18"/>
      <c r="N947" s="18"/>
      <c r="O947" s="18"/>
      <c r="P947" s="18"/>
      <c r="Q947" s="18"/>
      <c r="R947" s="18"/>
      <c r="S947" s="18"/>
      <c r="T947" s="18"/>
      <c r="U947" s="18"/>
      <c r="V947" s="18"/>
      <c r="W947" s="18"/>
      <c r="X947" s="18"/>
      <c r="Y947" s="18"/>
      <c r="Z947" s="18"/>
      <c r="AA947" s="18"/>
      <c r="AB947" s="18"/>
      <c r="AC947" s="18"/>
      <c r="AD947" s="18"/>
      <c r="AE947" s="18"/>
      <c r="AF947" s="18"/>
      <c r="AG947" s="18"/>
      <c r="AH947" s="18"/>
      <c r="AI947" s="18"/>
      <c r="AJ947" s="18"/>
      <c r="AK947" s="18"/>
      <c r="AL947" s="18"/>
      <c r="AM947" s="18"/>
    </row>
    <row r="948" spans="1:39">
      <c r="A948" s="18"/>
      <c r="B948" s="18"/>
      <c r="C948" s="18"/>
      <c r="D948" s="18">
        <f t="shared" ca="1" si="19"/>
        <v>947</v>
      </c>
      <c r="E948" s="18" t="str">
        <f ca="1">IFERROR(INDEX(nr_ad_client_name,MATCH(ROW()-1,xl_search_adnowclientname[index],0)),"")</f>
        <v>ING</v>
      </c>
      <c r="F948" s="18"/>
      <c r="G948" s="18"/>
      <c r="H948" s="18"/>
      <c r="I948" s="18"/>
      <c r="J948" s="18"/>
      <c r="K948" s="18"/>
      <c r="L948" s="18"/>
      <c r="M948" s="18"/>
      <c r="N948" s="18"/>
      <c r="O948" s="18"/>
      <c r="P948" s="18"/>
      <c r="Q948" s="18"/>
      <c r="R948" s="18"/>
      <c r="S948" s="18"/>
      <c r="T948" s="18"/>
      <c r="U948" s="18"/>
      <c r="V948" s="18"/>
      <c r="W948" s="18"/>
      <c r="X948" s="18"/>
      <c r="Y948" s="18"/>
      <c r="Z948" s="18"/>
      <c r="AA948" s="18"/>
      <c r="AB948" s="18"/>
      <c r="AC948" s="18"/>
      <c r="AD948" s="18"/>
      <c r="AE948" s="18"/>
      <c r="AF948" s="18"/>
      <c r="AG948" s="18"/>
      <c r="AH948" s="18"/>
      <c r="AI948" s="18"/>
      <c r="AJ948" s="18"/>
      <c r="AK948" s="18"/>
      <c r="AL948" s="18"/>
      <c r="AM948" s="18"/>
    </row>
    <row r="949" spans="1:39">
      <c r="A949" s="18"/>
      <c r="B949" s="18"/>
      <c r="C949" s="18"/>
      <c r="D949" s="18">
        <f t="shared" ca="1" si="19"/>
        <v>948</v>
      </c>
      <c r="E949" s="18" t="str">
        <f ca="1">IFERROR(INDEX(nr_ad_client_name,MATCH(ROW()-1,xl_search_adnowclientname[index],0)),"")</f>
        <v>Innocent</v>
      </c>
      <c r="F949" s="18"/>
      <c r="G949" s="18"/>
      <c r="H949" s="18"/>
      <c r="I949" s="18"/>
      <c r="J949" s="18"/>
      <c r="K949" s="18"/>
      <c r="L949" s="18"/>
      <c r="M949" s="18"/>
      <c r="N949" s="18"/>
      <c r="O949" s="18"/>
      <c r="P949" s="18"/>
      <c r="Q949" s="18"/>
      <c r="R949" s="18"/>
      <c r="S949" s="18"/>
      <c r="T949" s="18"/>
      <c r="U949" s="18"/>
      <c r="V949" s="18"/>
      <c r="W949" s="18"/>
      <c r="X949" s="18"/>
      <c r="Y949" s="18"/>
      <c r="Z949" s="18"/>
      <c r="AA949" s="18"/>
      <c r="AB949" s="18"/>
      <c r="AC949" s="18"/>
      <c r="AD949" s="18"/>
      <c r="AE949" s="18"/>
      <c r="AF949" s="18"/>
      <c r="AG949" s="18"/>
      <c r="AH949" s="18"/>
      <c r="AI949" s="18"/>
      <c r="AJ949" s="18"/>
      <c r="AK949" s="18"/>
      <c r="AL949" s="18"/>
      <c r="AM949" s="18"/>
    </row>
    <row r="950" spans="1:39">
      <c r="A950" s="18"/>
      <c r="B950" s="18"/>
      <c r="C950" s="18"/>
      <c r="D950" s="18">
        <f t="shared" ca="1" si="19"/>
        <v>949</v>
      </c>
      <c r="E950" s="18" t="str">
        <f ca="1">IFERROR(INDEX(nr_ad_client_name,MATCH(ROW()-1,xl_search_adnowclientname[index],0)),"")</f>
        <v>Inntea</v>
      </c>
      <c r="F950" s="18"/>
      <c r="G950" s="18"/>
      <c r="H950" s="18"/>
      <c r="I950" s="18"/>
      <c r="J950" s="18"/>
      <c r="K950" s="18"/>
      <c r="L950" s="18"/>
      <c r="M950" s="18"/>
      <c r="N950" s="18"/>
      <c r="O950" s="18"/>
      <c r="P950" s="18"/>
      <c r="Q950" s="18"/>
      <c r="R950" s="18"/>
      <c r="S950" s="18"/>
      <c r="T950" s="18"/>
      <c r="U950" s="18"/>
      <c r="V950" s="18"/>
      <c r="W950" s="18"/>
      <c r="X950" s="18"/>
      <c r="Y950" s="18"/>
      <c r="Z950" s="18"/>
      <c r="AA950" s="18"/>
      <c r="AB950" s="18"/>
      <c r="AC950" s="18"/>
      <c r="AD950" s="18"/>
      <c r="AE950" s="18"/>
      <c r="AF950" s="18"/>
      <c r="AG950" s="18"/>
      <c r="AH950" s="18"/>
      <c r="AI950" s="18"/>
      <c r="AJ950" s="18"/>
      <c r="AK950" s="18"/>
      <c r="AL950" s="18"/>
      <c r="AM950" s="18"/>
    </row>
    <row r="951" spans="1:39">
      <c r="A951" s="18"/>
      <c r="B951" s="18"/>
      <c r="C951" s="18"/>
      <c r="D951" s="18">
        <f t="shared" ca="1" si="19"/>
        <v>950</v>
      </c>
      <c r="E951" s="18" t="str">
        <f ca="1">IFERROR(INDEX(nr_ad_client_name,MATCH(ROW()-1,xl_search_adnowclientname[index],0)),"")</f>
        <v>iNova</v>
      </c>
      <c r="F951" s="18"/>
      <c r="G951" s="18"/>
      <c r="H951" s="18"/>
      <c r="I951" s="18"/>
      <c r="J951" s="18"/>
      <c r="K951" s="18"/>
      <c r="L951" s="18"/>
      <c r="M951" s="18"/>
      <c r="N951" s="18"/>
      <c r="O951" s="18"/>
      <c r="P951" s="18"/>
      <c r="Q951" s="18"/>
      <c r="R951" s="18"/>
      <c r="S951" s="18"/>
      <c r="T951" s="18"/>
      <c r="U951" s="18"/>
      <c r="V951" s="18"/>
      <c r="W951" s="18"/>
      <c r="X951" s="18"/>
      <c r="Y951" s="18"/>
      <c r="Z951" s="18"/>
      <c r="AA951" s="18"/>
      <c r="AB951" s="18"/>
      <c r="AC951" s="18"/>
      <c r="AD951" s="18"/>
      <c r="AE951" s="18"/>
      <c r="AF951" s="18"/>
      <c r="AG951" s="18"/>
      <c r="AH951" s="18"/>
      <c r="AI951" s="18"/>
      <c r="AJ951" s="18"/>
      <c r="AK951" s="18"/>
      <c r="AL951" s="18"/>
      <c r="AM951" s="18"/>
    </row>
    <row r="952" spans="1:39">
      <c r="A952" s="18"/>
      <c r="B952" s="18"/>
      <c r="C952" s="18"/>
      <c r="D952" s="18">
        <f t="shared" ca="1" si="19"/>
        <v>951</v>
      </c>
      <c r="E952" s="18" t="str">
        <f ca="1">IFERROR(INDEX(nr_ad_client_name,MATCH(ROW()-1,xl_search_adnowclientname[index],0)),"")</f>
        <v>Instituto Nacional Electoral</v>
      </c>
      <c r="F952" s="18"/>
      <c r="G952" s="18"/>
      <c r="H952" s="18"/>
      <c r="I952" s="18"/>
      <c r="J952" s="18"/>
      <c r="K952" s="18"/>
      <c r="L952" s="18"/>
      <c r="M952" s="18"/>
      <c r="N952" s="18"/>
      <c r="O952" s="18"/>
      <c r="P952" s="18"/>
      <c r="Q952" s="18"/>
      <c r="R952" s="18"/>
      <c r="S952" s="18"/>
      <c r="T952" s="18"/>
      <c r="U952" s="18"/>
      <c r="V952" s="18"/>
      <c r="W952" s="18"/>
      <c r="X952" s="18"/>
      <c r="Y952" s="18"/>
      <c r="Z952" s="18"/>
      <c r="AA952" s="18"/>
      <c r="AB952" s="18"/>
      <c r="AC952" s="18"/>
      <c r="AD952" s="18"/>
      <c r="AE952" s="18"/>
      <c r="AF952" s="18"/>
      <c r="AG952" s="18"/>
      <c r="AH952" s="18"/>
      <c r="AI952" s="18"/>
      <c r="AJ952" s="18"/>
      <c r="AK952" s="18"/>
      <c r="AL952" s="18"/>
      <c r="AM952" s="18"/>
    </row>
    <row r="953" spans="1:39">
      <c r="A953" s="18"/>
      <c r="B953" s="18"/>
      <c r="C953" s="18"/>
      <c r="D953" s="18">
        <f t="shared" ca="1" si="19"/>
        <v>952</v>
      </c>
      <c r="E953" s="18" t="str">
        <f ca="1">IFERROR(INDEX(nr_ad_client_name,MATCH(ROW()-1,xl_search_adnowclientname[index],0)),"")</f>
        <v>Insurance Syndicate</v>
      </c>
      <c r="F953" s="18"/>
      <c r="G953" s="18"/>
      <c r="H953" s="18"/>
      <c r="I953" s="18"/>
      <c r="J953" s="18"/>
      <c r="K953" s="18"/>
      <c r="L953" s="18"/>
      <c r="M953" s="18"/>
      <c r="N953" s="18"/>
      <c r="O953" s="18"/>
      <c r="P953" s="18"/>
      <c r="Q953" s="18"/>
      <c r="R953" s="18"/>
      <c r="S953" s="18"/>
      <c r="T953" s="18"/>
      <c r="U953" s="18"/>
      <c r="V953" s="18"/>
      <c r="W953" s="18"/>
      <c r="X953" s="18"/>
      <c r="Y953" s="18"/>
      <c r="Z953" s="18"/>
      <c r="AA953" s="18"/>
      <c r="AB953" s="18"/>
      <c r="AC953" s="18"/>
      <c r="AD953" s="18"/>
      <c r="AE953" s="18"/>
      <c r="AF953" s="18"/>
      <c r="AG953" s="18"/>
      <c r="AH953" s="18"/>
      <c r="AI953" s="18"/>
      <c r="AJ953" s="18"/>
      <c r="AK953" s="18"/>
      <c r="AL953" s="18"/>
      <c r="AM953" s="18"/>
    </row>
    <row r="954" spans="1:39">
      <c r="A954" s="18"/>
      <c r="B954" s="18"/>
      <c r="C954" s="18"/>
      <c r="D954" s="18">
        <f t="shared" ca="1" si="19"/>
        <v>953</v>
      </c>
      <c r="E954" s="18" t="str">
        <f ca="1">IFERROR(INDEX(nr_ad_client_name,MATCH(ROW()-1,xl_search_adnowclientname[index],0)),"")</f>
        <v>Intact Financial Corporation</v>
      </c>
      <c r="F954" s="18"/>
      <c r="G954" s="18"/>
      <c r="H954" s="18"/>
      <c r="I954" s="18"/>
      <c r="J954" s="18"/>
      <c r="K954" s="18"/>
      <c r="L954" s="18"/>
      <c r="M954" s="18"/>
      <c r="N954" s="18"/>
      <c r="O954" s="18"/>
      <c r="P954" s="18"/>
      <c r="Q954" s="18"/>
      <c r="R954" s="18"/>
      <c r="S954" s="18"/>
      <c r="T954" s="18"/>
      <c r="U954" s="18"/>
      <c r="V954" s="18"/>
      <c r="W954" s="18"/>
      <c r="X954" s="18"/>
      <c r="Y954" s="18"/>
      <c r="Z954" s="18"/>
      <c r="AA954" s="18"/>
      <c r="AB954" s="18"/>
      <c r="AC954" s="18"/>
      <c r="AD954" s="18"/>
      <c r="AE954" s="18"/>
      <c r="AF954" s="18"/>
      <c r="AG954" s="18"/>
      <c r="AH954" s="18"/>
      <c r="AI954" s="18"/>
      <c r="AJ954" s="18"/>
      <c r="AK954" s="18"/>
      <c r="AL954" s="18"/>
      <c r="AM954" s="18"/>
    </row>
    <row r="955" spans="1:39">
      <c r="A955" s="18"/>
      <c r="B955" s="18"/>
      <c r="C955" s="18"/>
      <c r="D955" s="18">
        <f t="shared" ca="1" si="19"/>
        <v>954</v>
      </c>
      <c r="E955" s="18" t="str">
        <f ca="1">IFERROR(INDEX(nr_ad_client_name,MATCH(ROW()-1,xl_search_adnowclientname[index],0)),"")</f>
        <v>Intel</v>
      </c>
      <c r="F955" s="18"/>
      <c r="G955" s="18"/>
      <c r="H955" s="18"/>
      <c r="I955" s="18"/>
      <c r="J955" s="18"/>
      <c r="K955" s="18"/>
      <c r="L955" s="18"/>
      <c r="M955" s="18"/>
      <c r="N955" s="18"/>
      <c r="O955" s="18"/>
      <c r="P955" s="18"/>
      <c r="Q955" s="18"/>
      <c r="R955" s="18"/>
      <c r="S955" s="18"/>
      <c r="T955" s="18"/>
      <c r="U955" s="18"/>
      <c r="V955" s="18"/>
      <c r="W955" s="18"/>
      <c r="X955" s="18"/>
      <c r="Y955" s="18"/>
      <c r="Z955" s="18"/>
      <c r="AA955" s="18"/>
      <c r="AB955" s="18"/>
      <c r="AC955" s="18"/>
      <c r="AD955" s="18"/>
      <c r="AE955" s="18"/>
      <c r="AF955" s="18"/>
      <c r="AG955" s="18"/>
      <c r="AH955" s="18"/>
      <c r="AI955" s="18"/>
      <c r="AJ955" s="18"/>
      <c r="AK955" s="18"/>
      <c r="AL955" s="18"/>
      <c r="AM955" s="18"/>
    </row>
    <row r="956" spans="1:39">
      <c r="A956" s="18"/>
      <c r="B956" s="18"/>
      <c r="C956" s="18"/>
      <c r="D956" s="18">
        <f t="shared" ca="1" si="19"/>
        <v>955</v>
      </c>
      <c r="E956" s="18" t="str">
        <f ca="1">IFERROR(INDEX(nr_ad_client_name,MATCH(ROW()-1,xl_search_adnowclientname[index],0)),"")</f>
        <v>Interactive Advertising Bureau</v>
      </c>
      <c r="F956" s="18"/>
      <c r="G956" s="18"/>
      <c r="H956" s="18"/>
      <c r="I956" s="18"/>
      <c r="J956" s="18"/>
      <c r="K956" s="18"/>
      <c r="L956" s="18"/>
      <c r="M956" s="18"/>
      <c r="N956" s="18"/>
      <c r="O956" s="18"/>
      <c r="P956" s="18"/>
      <c r="Q956" s="18"/>
      <c r="R956" s="18"/>
      <c r="S956" s="18"/>
      <c r="T956" s="18"/>
      <c r="U956" s="18"/>
      <c r="V956" s="18"/>
      <c r="W956" s="18"/>
      <c r="X956" s="18"/>
      <c r="Y956" s="18"/>
      <c r="Z956" s="18"/>
      <c r="AA956" s="18"/>
      <c r="AB956" s="18"/>
      <c r="AC956" s="18"/>
      <c r="AD956" s="18"/>
      <c r="AE956" s="18"/>
      <c r="AF956" s="18"/>
      <c r="AG956" s="18"/>
      <c r="AH956" s="18"/>
      <c r="AI956" s="18"/>
      <c r="AJ956" s="18"/>
      <c r="AK956" s="18"/>
      <c r="AL956" s="18"/>
      <c r="AM956" s="18"/>
    </row>
    <row r="957" spans="1:39">
      <c r="A957" s="18"/>
      <c r="B957" s="18"/>
      <c r="C957" s="18"/>
      <c r="D957" s="18">
        <f t="shared" ca="1" si="19"/>
        <v>956</v>
      </c>
      <c r="E957" s="18" t="str">
        <f ca="1">IFERROR(INDEX(nr_ad_client_name,MATCH(ROW()-1,xl_search_adnowclientname[index],0)),"")</f>
        <v>Interbrew</v>
      </c>
      <c r="F957" s="18"/>
      <c r="G957" s="18"/>
      <c r="H957" s="18"/>
      <c r="I957" s="18"/>
      <c r="J957" s="18"/>
      <c r="K957" s="18"/>
      <c r="L957" s="18"/>
      <c r="M957" s="18"/>
      <c r="N957" s="18"/>
      <c r="O957" s="18"/>
      <c r="P957" s="18"/>
      <c r="Q957" s="18"/>
      <c r="R957" s="18"/>
      <c r="S957" s="18"/>
      <c r="T957" s="18"/>
      <c r="U957" s="18"/>
      <c r="V957" s="18"/>
      <c r="W957" s="18"/>
      <c r="X957" s="18"/>
      <c r="Y957" s="18"/>
      <c r="Z957" s="18"/>
      <c r="AA957" s="18"/>
      <c r="AB957" s="18"/>
      <c r="AC957" s="18"/>
      <c r="AD957" s="18"/>
      <c r="AE957" s="18"/>
      <c r="AF957" s="18"/>
      <c r="AG957" s="18"/>
      <c r="AH957" s="18"/>
      <c r="AI957" s="18"/>
      <c r="AJ957" s="18"/>
      <c r="AK957" s="18"/>
      <c r="AL957" s="18"/>
      <c r="AM957" s="18"/>
    </row>
    <row r="958" spans="1:39">
      <c r="A958" s="18"/>
      <c r="B958" s="18"/>
      <c r="C958" s="18"/>
      <c r="D958" s="18">
        <f t="shared" ca="1" si="19"/>
        <v>957</v>
      </c>
      <c r="E958" s="18" t="str">
        <f ca="1">IFERROR(INDEX(nr_ad_client_name,MATCH(ROW()-1,xl_search_adnowclientname[index],0)),"")</f>
        <v>Intercontinental Hotels Group (IHG)</v>
      </c>
      <c r="F958" s="18"/>
      <c r="G958" s="18"/>
      <c r="H958" s="18"/>
      <c r="I958" s="18"/>
      <c r="J958" s="18"/>
      <c r="K958" s="18"/>
      <c r="L958" s="18"/>
      <c r="M958" s="18"/>
      <c r="N958" s="18"/>
      <c r="O958" s="18"/>
      <c r="P958" s="18"/>
      <c r="Q958" s="18"/>
      <c r="R958" s="18"/>
      <c r="S958" s="18"/>
      <c r="T958" s="18"/>
      <c r="U958" s="18"/>
      <c r="V958" s="18"/>
      <c r="W958" s="18"/>
      <c r="X958" s="18"/>
      <c r="Y958" s="18"/>
      <c r="Z958" s="18"/>
      <c r="AA958" s="18"/>
      <c r="AB958" s="18"/>
      <c r="AC958" s="18"/>
      <c r="AD958" s="18"/>
      <c r="AE958" s="18"/>
      <c r="AF958" s="18"/>
      <c r="AG958" s="18"/>
      <c r="AH958" s="18"/>
      <c r="AI958" s="18"/>
      <c r="AJ958" s="18"/>
      <c r="AK958" s="18"/>
      <c r="AL958" s="18"/>
      <c r="AM958" s="18"/>
    </row>
    <row r="959" spans="1:39">
      <c r="A959" s="18"/>
      <c r="B959" s="18"/>
      <c r="C959" s="18"/>
      <c r="D959" s="18">
        <f t="shared" ca="1" si="19"/>
        <v>958</v>
      </c>
      <c r="E959" s="18" t="str">
        <f ca="1">IFERROR(INDEX(nr_ad_client_name,MATCH(ROW()-1,xl_search_adnowclientname[index],0)),"")</f>
        <v>International Marques</v>
      </c>
      <c r="F959" s="18"/>
      <c r="G959" s="18"/>
      <c r="H959" s="18"/>
      <c r="I959" s="18"/>
      <c r="J959" s="18"/>
      <c r="K959" s="18"/>
      <c r="L959" s="18"/>
      <c r="M959" s="18"/>
      <c r="N959" s="18"/>
      <c r="O959" s="18"/>
      <c r="P959" s="18"/>
      <c r="Q959" s="18"/>
      <c r="R959" s="18"/>
      <c r="S959" s="18"/>
      <c r="T959" s="18"/>
      <c r="U959" s="18"/>
      <c r="V959" s="18"/>
      <c r="W959" s="18"/>
      <c r="X959" s="18"/>
      <c r="Y959" s="18"/>
      <c r="Z959" s="18"/>
      <c r="AA959" s="18"/>
      <c r="AB959" s="18"/>
      <c r="AC959" s="18"/>
      <c r="AD959" s="18"/>
      <c r="AE959" s="18"/>
      <c r="AF959" s="18"/>
      <c r="AG959" s="18"/>
      <c r="AH959" s="18"/>
      <c r="AI959" s="18"/>
      <c r="AJ959" s="18"/>
      <c r="AK959" s="18"/>
      <c r="AL959" s="18"/>
      <c r="AM959" s="18"/>
    </row>
    <row r="960" spans="1:39">
      <c r="A960" s="18"/>
      <c r="B960" s="18"/>
      <c r="C960" s="18"/>
      <c r="D960" s="18">
        <f t="shared" ca="1" si="19"/>
        <v>959</v>
      </c>
      <c r="E960" s="18" t="str">
        <f ca="1">IFERROR(INDEX(nr_ad_client_name,MATCH(ROW()-1,xl_search_adnowclientname[index],0)),"")</f>
        <v>International Paper Do Brasil Ltda</v>
      </c>
      <c r="F960" s="18"/>
      <c r="G960" s="18"/>
      <c r="H960" s="18"/>
      <c r="I960" s="18"/>
      <c r="J960" s="18"/>
      <c r="K960" s="18"/>
      <c r="L960" s="18"/>
      <c r="M960" s="18"/>
      <c r="N960" s="18"/>
      <c r="O960" s="18"/>
      <c r="P960" s="18"/>
      <c r="Q960" s="18"/>
      <c r="R960" s="18"/>
      <c r="S960" s="18"/>
      <c r="T960" s="18"/>
      <c r="U960" s="18"/>
      <c r="V960" s="18"/>
      <c r="W960" s="18"/>
      <c r="X960" s="18"/>
      <c r="Y960" s="18"/>
      <c r="Z960" s="18"/>
      <c r="AA960" s="18"/>
      <c r="AB960" s="18"/>
      <c r="AC960" s="18"/>
      <c r="AD960" s="18"/>
      <c r="AE960" s="18"/>
      <c r="AF960" s="18"/>
      <c r="AG960" s="18"/>
      <c r="AH960" s="18"/>
      <c r="AI960" s="18"/>
      <c r="AJ960" s="18"/>
      <c r="AK960" s="18"/>
      <c r="AL960" s="18"/>
      <c r="AM960" s="18"/>
    </row>
    <row r="961" spans="1:39">
      <c r="A961" s="18"/>
      <c r="B961" s="18"/>
      <c r="C961" s="18"/>
      <c r="D961" s="18">
        <f t="shared" ca="1" si="19"/>
        <v>960</v>
      </c>
      <c r="E961" s="18" t="str">
        <f ca="1">IFERROR(INDEX(nr_ad_client_name,MATCH(ROW()-1,xl_search_adnowclientname[index],0)),"")</f>
        <v>Internation Distillers Philippines</v>
      </c>
      <c r="F961" s="18"/>
      <c r="G961" s="18"/>
      <c r="H961" s="18"/>
      <c r="I961" s="18"/>
      <c r="J961" s="18"/>
      <c r="K961" s="18"/>
      <c r="L961" s="18"/>
      <c r="M961" s="18"/>
      <c r="N961" s="18"/>
      <c r="O961" s="18"/>
      <c r="P961" s="18"/>
      <c r="Q961" s="18"/>
      <c r="R961" s="18"/>
      <c r="S961" s="18"/>
      <c r="T961" s="18"/>
      <c r="U961" s="18"/>
      <c r="V961" s="18"/>
      <c r="W961" s="18"/>
      <c r="X961" s="18"/>
      <c r="Y961" s="18"/>
      <c r="Z961" s="18"/>
      <c r="AA961" s="18"/>
      <c r="AB961" s="18"/>
      <c r="AC961" s="18"/>
      <c r="AD961" s="18"/>
      <c r="AE961" s="18"/>
      <c r="AF961" s="18"/>
      <c r="AG961" s="18"/>
      <c r="AH961" s="18"/>
      <c r="AI961" s="18"/>
      <c r="AJ961" s="18"/>
      <c r="AK961" s="18"/>
      <c r="AL961" s="18"/>
      <c r="AM961" s="18"/>
    </row>
    <row r="962" spans="1:39">
      <c r="A962" s="18"/>
      <c r="B962" s="18"/>
      <c r="C962" s="18"/>
      <c r="D962" s="18">
        <f t="shared" ref="D962:D1025" ca="1" si="20">IF(ISNUMBER(SEARCH(ps_search_adnowclientname,INDEX(nr_ad_client_name,ROW()-1))),MAX(INDIRECT(ADDRESS(1,COLUMN())&amp;":"&amp;ADDRESS(ROW()-1,COLUMN())))+1,"")</f>
        <v>961</v>
      </c>
      <c r="E962" s="18" t="str">
        <f ca="1">IFERROR(INDEX(nr_ad_client_name,MATCH(ROW()-1,xl_search_adnowclientname[index],0)),"")</f>
        <v>Interpublic Group</v>
      </c>
      <c r="F962" s="18"/>
      <c r="G962" s="18"/>
      <c r="H962" s="18"/>
      <c r="I962" s="18"/>
      <c r="J962" s="18"/>
      <c r="K962" s="18"/>
      <c r="L962" s="18"/>
      <c r="M962" s="18"/>
      <c r="N962" s="18"/>
      <c r="O962" s="18"/>
      <c r="P962" s="18"/>
      <c r="Q962" s="18"/>
      <c r="R962" s="18"/>
      <c r="S962" s="18"/>
      <c r="T962" s="18"/>
      <c r="U962" s="18"/>
      <c r="V962" s="18"/>
      <c r="W962" s="18"/>
      <c r="X962" s="18"/>
      <c r="Y962" s="18"/>
      <c r="Z962" s="18"/>
      <c r="AA962" s="18"/>
      <c r="AB962" s="18"/>
      <c r="AC962" s="18"/>
      <c r="AD962" s="18"/>
      <c r="AE962" s="18"/>
      <c r="AF962" s="18"/>
      <c r="AG962" s="18"/>
      <c r="AH962" s="18"/>
      <c r="AI962" s="18"/>
      <c r="AJ962" s="18"/>
      <c r="AK962" s="18"/>
      <c r="AL962" s="18"/>
      <c r="AM962" s="18"/>
    </row>
    <row r="963" spans="1:39">
      <c r="A963" s="18"/>
      <c r="B963" s="18"/>
      <c r="C963" s="18"/>
      <c r="D963" s="18">
        <f t="shared" ca="1" si="20"/>
        <v>962</v>
      </c>
      <c r="E963" s="18" t="str">
        <f ca="1">IFERROR(INDEX(nr_ad_client_name,MATCH(ROW()-1,xl_search_adnowclientname[index],0)),"")</f>
        <v>Interstate Bakeries</v>
      </c>
      <c r="F963" s="18"/>
      <c r="G963" s="18"/>
      <c r="H963" s="18"/>
      <c r="I963" s="18"/>
      <c r="J963" s="18"/>
      <c r="K963" s="18"/>
      <c r="L963" s="18"/>
      <c r="M963" s="18"/>
      <c r="N963" s="18"/>
      <c r="O963" s="18"/>
      <c r="P963" s="18"/>
      <c r="Q963" s="18"/>
      <c r="R963" s="18"/>
      <c r="S963" s="18"/>
      <c r="T963" s="18"/>
      <c r="U963" s="18"/>
      <c r="V963" s="18"/>
      <c r="W963" s="18"/>
      <c r="X963" s="18"/>
      <c r="Y963" s="18"/>
      <c r="Z963" s="18"/>
      <c r="AA963" s="18"/>
      <c r="AB963" s="18"/>
      <c r="AC963" s="18"/>
      <c r="AD963" s="18"/>
      <c r="AE963" s="18"/>
      <c r="AF963" s="18"/>
      <c r="AG963" s="18"/>
      <c r="AH963" s="18"/>
      <c r="AI963" s="18"/>
      <c r="AJ963" s="18"/>
      <c r="AK963" s="18"/>
      <c r="AL963" s="18"/>
      <c r="AM963" s="18"/>
    </row>
    <row r="964" spans="1:39">
      <c r="A964" s="18"/>
      <c r="B964" s="18"/>
      <c r="C964" s="18"/>
      <c r="D964" s="18">
        <f t="shared" ca="1" si="20"/>
        <v>963</v>
      </c>
      <c r="E964" s="18" t="str">
        <f ca="1">IFERROR(INDEX(nr_ad_client_name,MATCH(ROW()-1,xl_search_adnowclientname[index],0)),"")</f>
        <v>Intesa Sanpaolo</v>
      </c>
      <c r="F964" s="18"/>
      <c r="G964" s="18"/>
      <c r="H964" s="18"/>
      <c r="I964" s="18"/>
      <c r="J964" s="18"/>
      <c r="K964" s="18"/>
      <c r="L964" s="18"/>
      <c r="M964" s="18"/>
      <c r="N964" s="18"/>
      <c r="O964" s="18"/>
      <c r="P964" s="18"/>
      <c r="Q964" s="18"/>
      <c r="R964" s="18"/>
      <c r="S964" s="18"/>
      <c r="T964" s="18"/>
      <c r="U964" s="18"/>
      <c r="V964" s="18"/>
      <c r="W964" s="18"/>
      <c r="X964" s="18"/>
      <c r="Y964" s="18"/>
      <c r="Z964" s="18"/>
      <c r="AA964" s="18"/>
      <c r="AB964" s="18"/>
      <c r="AC964" s="18"/>
      <c r="AD964" s="18"/>
      <c r="AE964" s="18"/>
      <c r="AF964" s="18"/>
      <c r="AG964" s="18"/>
      <c r="AH964" s="18"/>
      <c r="AI964" s="18"/>
      <c r="AJ964" s="18"/>
      <c r="AK964" s="18"/>
      <c r="AL964" s="18"/>
      <c r="AM964" s="18"/>
    </row>
    <row r="965" spans="1:39">
      <c r="A965" s="18"/>
      <c r="B965" s="18"/>
      <c r="C965" s="18"/>
      <c r="D965" s="18">
        <f t="shared" ca="1" si="20"/>
        <v>964</v>
      </c>
      <c r="E965" s="18" t="str">
        <f ca="1">IFERROR(INDEX(nr_ad_client_name,MATCH(ROW()-1,xl_search_adnowclientname[index],0)),"")</f>
        <v>Intouch</v>
      </c>
      <c r="F965" s="18"/>
      <c r="G965" s="18"/>
      <c r="H965" s="18"/>
      <c r="I965" s="18"/>
      <c r="J965" s="18"/>
      <c r="K965" s="18"/>
      <c r="L965" s="18"/>
      <c r="M965" s="18"/>
      <c r="N965" s="18"/>
      <c r="O965" s="18"/>
      <c r="P965" s="18"/>
      <c r="Q965" s="18"/>
      <c r="R965" s="18"/>
      <c r="S965" s="18"/>
      <c r="T965" s="18"/>
      <c r="U965" s="18"/>
      <c r="V965" s="18"/>
      <c r="W965" s="18"/>
      <c r="X965" s="18"/>
      <c r="Y965" s="18"/>
      <c r="Z965" s="18"/>
      <c r="AA965" s="18"/>
      <c r="AB965" s="18"/>
      <c r="AC965" s="18"/>
      <c r="AD965" s="18"/>
      <c r="AE965" s="18"/>
      <c r="AF965" s="18"/>
      <c r="AG965" s="18"/>
      <c r="AH965" s="18"/>
      <c r="AI965" s="18"/>
      <c r="AJ965" s="18"/>
      <c r="AK965" s="18"/>
      <c r="AL965" s="18"/>
      <c r="AM965" s="18"/>
    </row>
    <row r="966" spans="1:39">
      <c r="A966" s="18"/>
      <c r="B966" s="18"/>
      <c r="C966" s="18"/>
      <c r="D966" s="18">
        <f t="shared" ca="1" si="20"/>
        <v>965</v>
      </c>
      <c r="E966" s="18" t="str">
        <f ca="1">IFERROR(INDEX(nr_ad_client_name,MATCH(ROW()-1,xl_search_adnowclientname[index],0)),"")</f>
        <v>Invista</v>
      </c>
      <c r="F966" s="18"/>
      <c r="G966" s="18"/>
      <c r="H966" s="18"/>
      <c r="I966" s="18"/>
      <c r="J966" s="18"/>
      <c r="K966" s="18"/>
      <c r="L966" s="18"/>
      <c r="M966" s="18"/>
      <c r="N966" s="18"/>
      <c r="O966" s="18"/>
      <c r="P966" s="18"/>
      <c r="Q966" s="18"/>
      <c r="R966" s="18"/>
      <c r="S966" s="18"/>
      <c r="T966" s="18"/>
      <c r="U966" s="18"/>
      <c r="V966" s="18"/>
      <c r="W966" s="18"/>
      <c r="X966" s="18"/>
      <c r="Y966" s="18"/>
      <c r="Z966" s="18"/>
      <c r="AA966" s="18"/>
      <c r="AB966" s="18"/>
      <c r="AC966" s="18"/>
      <c r="AD966" s="18"/>
      <c r="AE966" s="18"/>
      <c r="AF966" s="18"/>
      <c r="AG966" s="18"/>
      <c r="AH966" s="18"/>
      <c r="AI966" s="18"/>
      <c r="AJ966" s="18"/>
      <c r="AK966" s="18"/>
      <c r="AL966" s="18"/>
      <c r="AM966" s="18"/>
    </row>
    <row r="967" spans="1:39">
      <c r="A967" s="18"/>
      <c r="B967" s="18"/>
      <c r="C967" s="18"/>
      <c r="D967" s="18">
        <f t="shared" ca="1" si="20"/>
        <v>966</v>
      </c>
      <c r="E967" s="18" t="str">
        <f ca="1">IFERROR(INDEX(nr_ad_client_name,MATCH(ROW()-1,xl_search_adnowclientname[index],0)),"")</f>
        <v>Ionica</v>
      </c>
      <c r="F967" s="18"/>
      <c r="G967" s="18"/>
      <c r="H967" s="18"/>
      <c r="I967" s="18"/>
      <c r="J967" s="18"/>
      <c r="K967" s="18"/>
      <c r="L967" s="18"/>
      <c r="M967" s="18"/>
      <c r="N967" s="18"/>
      <c r="O967" s="18"/>
      <c r="P967" s="18"/>
      <c r="Q967" s="18"/>
      <c r="R967" s="18"/>
      <c r="S967" s="18"/>
      <c r="T967" s="18"/>
      <c r="U967" s="18"/>
      <c r="V967" s="18"/>
      <c r="W967" s="18"/>
      <c r="X967" s="18"/>
      <c r="Y967" s="18"/>
      <c r="Z967" s="18"/>
      <c r="AA967" s="18"/>
      <c r="AB967" s="18"/>
      <c r="AC967" s="18"/>
      <c r="AD967" s="18"/>
      <c r="AE967" s="18"/>
      <c r="AF967" s="18"/>
      <c r="AG967" s="18"/>
      <c r="AH967" s="18"/>
      <c r="AI967" s="18"/>
      <c r="AJ967" s="18"/>
      <c r="AK967" s="18"/>
      <c r="AL967" s="18"/>
      <c r="AM967" s="18"/>
    </row>
    <row r="968" spans="1:39">
      <c r="A968" s="18"/>
      <c r="B968" s="18"/>
      <c r="C968" s="18"/>
      <c r="D968" s="18">
        <f t="shared" ca="1" si="20"/>
        <v>967</v>
      </c>
      <c r="E968" s="18" t="str">
        <f ca="1">IFERROR(INDEX(nr_ad_client_name,MATCH(ROW()-1,xl_search_adnowclientname[index],0)),"")</f>
        <v>I.P.C</v>
      </c>
      <c r="F968" s="18"/>
      <c r="G968" s="18"/>
      <c r="H968" s="18"/>
      <c r="I968" s="18"/>
      <c r="J968" s="18"/>
      <c r="K968" s="18"/>
      <c r="L968" s="18"/>
      <c r="M968" s="18"/>
      <c r="N968" s="18"/>
      <c r="O968" s="18"/>
      <c r="P968" s="18"/>
      <c r="Q968" s="18"/>
      <c r="R968" s="18"/>
      <c r="S968" s="18"/>
      <c r="T968" s="18"/>
      <c r="U968" s="18"/>
      <c r="V968" s="18"/>
      <c r="W968" s="18"/>
      <c r="X968" s="18"/>
      <c r="Y968" s="18"/>
      <c r="Z968" s="18"/>
      <c r="AA968" s="18"/>
      <c r="AB968" s="18"/>
      <c r="AC968" s="18"/>
      <c r="AD968" s="18"/>
      <c r="AE968" s="18"/>
      <c r="AF968" s="18"/>
      <c r="AG968" s="18"/>
      <c r="AH968" s="18"/>
      <c r="AI968" s="18"/>
      <c r="AJ968" s="18"/>
      <c r="AK968" s="18"/>
      <c r="AL968" s="18"/>
      <c r="AM968" s="18"/>
    </row>
    <row r="969" spans="1:39">
      <c r="A969" s="18"/>
      <c r="B969" s="18"/>
      <c r="C969" s="18"/>
      <c r="D969" s="18">
        <f t="shared" ca="1" si="20"/>
        <v>968</v>
      </c>
      <c r="E969" s="18" t="str">
        <f ca="1">IFERROR(INDEX(nr_ad_client_name,MATCH(ROW()-1,xl_search_adnowclientname[index],0)),"")</f>
        <v>IPC</v>
      </c>
      <c r="F969" s="18"/>
      <c r="G969" s="18"/>
      <c r="H969" s="18"/>
      <c r="I969" s="18"/>
      <c r="J969" s="18"/>
      <c r="K969" s="18"/>
      <c r="L969" s="18"/>
      <c r="M969" s="18"/>
      <c r="N969" s="18"/>
      <c r="O969" s="18"/>
      <c r="P969" s="18"/>
      <c r="Q969" s="18"/>
      <c r="R969" s="18"/>
      <c r="S969" s="18"/>
      <c r="T969" s="18"/>
      <c r="U969" s="18"/>
      <c r="V969" s="18"/>
      <c r="W969" s="18"/>
      <c r="X969" s="18"/>
      <c r="Y969" s="18"/>
      <c r="Z969" s="18"/>
      <c r="AA969" s="18"/>
      <c r="AB969" s="18"/>
      <c r="AC969" s="18"/>
      <c r="AD969" s="18"/>
      <c r="AE969" s="18"/>
      <c r="AF969" s="18"/>
      <c r="AG969" s="18"/>
      <c r="AH969" s="18"/>
      <c r="AI969" s="18"/>
      <c r="AJ969" s="18"/>
      <c r="AK969" s="18"/>
      <c r="AL969" s="18"/>
      <c r="AM969" s="18"/>
    </row>
    <row r="970" spans="1:39">
      <c r="A970" s="18"/>
      <c r="B970" s="18"/>
      <c r="C970" s="18"/>
      <c r="D970" s="18">
        <f t="shared" ca="1" si="20"/>
        <v>969</v>
      </c>
      <c r="E970" s="18" t="str">
        <f ca="1">IFERROR(INDEX(nr_ad_client_name,MATCH(ROW()-1,xl_search_adnowclientname[index],0)),"")</f>
        <v>Ipek Kagit</v>
      </c>
      <c r="F970" s="18"/>
      <c r="G970" s="18"/>
      <c r="H970" s="18"/>
      <c r="I970" s="18"/>
      <c r="J970" s="18"/>
      <c r="K970" s="18"/>
      <c r="L970" s="18"/>
      <c r="M970" s="18"/>
      <c r="N970" s="18"/>
      <c r="O970" s="18"/>
      <c r="P970" s="18"/>
      <c r="Q970" s="18"/>
      <c r="R970" s="18"/>
      <c r="S970" s="18"/>
      <c r="T970" s="18"/>
      <c r="U970" s="18"/>
      <c r="V970" s="18"/>
      <c r="W970" s="18"/>
      <c r="X970" s="18"/>
      <c r="Y970" s="18"/>
      <c r="Z970" s="18"/>
      <c r="AA970" s="18"/>
      <c r="AB970" s="18"/>
      <c r="AC970" s="18"/>
      <c r="AD970" s="18"/>
      <c r="AE970" s="18"/>
      <c r="AF970" s="18"/>
      <c r="AG970" s="18"/>
      <c r="AH970" s="18"/>
      <c r="AI970" s="18"/>
      <c r="AJ970" s="18"/>
      <c r="AK970" s="18"/>
      <c r="AL970" s="18"/>
      <c r="AM970" s="18"/>
    </row>
    <row r="971" spans="1:39">
      <c r="A971" s="18"/>
      <c r="B971" s="18"/>
      <c r="C971" s="18"/>
      <c r="D971" s="18">
        <f t="shared" ca="1" si="20"/>
        <v>970</v>
      </c>
      <c r="E971" s="18" t="str">
        <f ca="1">IFERROR(INDEX(nr_ad_client_name,MATCH(ROW()-1,xl_search_adnowclientname[index],0)),"")</f>
        <v>IP Trading</v>
      </c>
      <c r="F971" s="18"/>
      <c r="G971" s="18"/>
      <c r="H971" s="18"/>
      <c r="I971" s="18"/>
      <c r="J971" s="18"/>
      <c r="K971" s="18"/>
      <c r="L971" s="18"/>
      <c r="M971" s="18"/>
      <c r="N971" s="18"/>
      <c r="O971" s="18"/>
      <c r="P971" s="18"/>
      <c r="Q971" s="18"/>
      <c r="R971" s="18"/>
      <c r="S971" s="18"/>
      <c r="T971" s="18"/>
      <c r="U971" s="18"/>
      <c r="V971" s="18"/>
      <c r="W971" s="18"/>
      <c r="X971" s="18"/>
      <c r="Y971" s="18"/>
      <c r="Z971" s="18"/>
      <c r="AA971" s="18"/>
      <c r="AB971" s="18"/>
      <c r="AC971" s="18"/>
      <c r="AD971" s="18"/>
      <c r="AE971" s="18"/>
      <c r="AF971" s="18"/>
      <c r="AG971" s="18"/>
      <c r="AH971" s="18"/>
      <c r="AI971" s="18"/>
      <c r="AJ971" s="18"/>
      <c r="AK971" s="18"/>
      <c r="AL971" s="18"/>
      <c r="AM971" s="18"/>
    </row>
    <row r="972" spans="1:39">
      <c r="A972" s="18"/>
      <c r="B972" s="18"/>
      <c r="C972" s="18"/>
      <c r="D972" s="18">
        <f t="shared" ca="1" si="20"/>
        <v>971</v>
      </c>
      <c r="E972" s="18" t="str">
        <f ca="1">IFERROR(INDEX(nr_ad_client_name,MATCH(ROW()-1,xl_search_adnowclientname[index],0)),"")</f>
        <v>IPUSA</v>
      </c>
      <c r="F972" s="18"/>
      <c r="G972" s="18"/>
      <c r="H972" s="18"/>
      <c r="I972" s="18"/>
      <c r="J972" s="18"/>
      <c r="K972" s="18"/>
      <c r="L972" s="18"/>
      <c r="M972" s="18"/>
      <c r="N972" s="18"/>
      <c r="O972" s="18"/>
      <c r="P972" s="18"/>
      <c r="Q972" s="18"/>
      <c r="R972" s="18"/>
      <c r="S972" s="18"/>
      <c r="T972" s="18"/>
      <c r="U972" s="18"/>
      <c r="V972" s="18"/>
      <c r="W972" s="18"/>
      <c r="X972" s="18"/>
      <c r="Y972" s="18"/>
      <c r="Z972" s="18"/>
      <c r="AA972" s="18"/>
      <c r="AB972" s="18"/>
      <c r="AC972" s="18"/>
      <c r="AD972" s="18"/>
      <c r="AE972" s="18"/>
      <c r="AF972" s="18"/>
      <c r="AG972" s="18"/>
      <c r="AH972" s="18"/>
      <c r="AI972" s="18"/>
      <c r="AJ972" s="18"/>
      <c r="AK972" s="18"/>
      <c r="AL972" s="18"/>
      <c r="AM972" s="18"/>
    </row>
    <row r="973" spans="1:39">
      <c r="A973" s="18"/>
      <c r="B973" s="18"/>
      <c r="C973" s="18"/>
      <c r="D973" s="18">
        <f t="shared" ca="1" si="20"/>
        <v>972</v>
      </c>
      <c r="E973" s="18" t="str">
        <f ca="1">IFERROR(INDEX(nr_ad_client_name,MATCH(ROW()-1,xl_search_adnowclientname[index],0)),"")</f>
        <v>Irish Biscuits</v>
      </c>
      <c r="F973" s="18"/>
      <c r="G973" s="18"/>
      <c r="H973" s="18"/>
      <c r="I973" s="18"/>
      <c r="J973" s="18"/>
      <c r="K973" s="18"/>
      <c r="L973" s="18"/>
      <c r="M973" s="18"/>
      <c r="N973" s="18"/>
      <c r="O973" s="18"/>
      <c r="P973" s="18"/>
      <c r="Q973" s="18"/>
      <c r="R973" s="18"/>
      <c r="S973" s="18"/>
      <c r="T973" s="18"/>
      <c r="U973" s="18"/>
      <c r="V973" s="18"/>
      <c r="W973" s="18"/>
      <c r="X973" s="18"/>
      <c r="Y973" s="18"/>
      <c r="Z973" s="18"/>
      <c r="AA973" s="18"/>
      <c r="AB973" s="18"/>
      <c r="AC973" s="18"/>
      <c r="AD973" s="18"/>
      <c r="AE973" s="18"/>
      <c r="AF973" s="18"/>
      <c r="AG973" s="18"/>
      <c r="AH973" s="18"/>
      <c r="AI973" s="18"/>
      <c r="AJ973" s="18"/>
      <c r="AK973" s="18"/>
      <c r="AL973" s="18"/>
      <c r="AM973" s="18"/>
    </row>
    <row r="974" spans="1:39">
      <c r="A974" s="18"/>
      <c r="B974" s="18"/>
      <c r="C974" s="18"/>
      <c r="D974" s="18">
        <f t="shared" ca="1" si="20"/>
        <v>973</v>
      </c>
      <c r="E974" s="18" t="str">
        <f ca="1">IFERROR(INDEX(nr_ad_client_name,MATCH(ROW()-1,xl_search_adnowclientname[index],0)),"")</f>
        <v>Irving Consumer Products</v>
      </c>
      <c r="F974" s="18"/>
      <c r="G974" s="18"/>
      <c r="H974" s="18"/>
      <c r="I974" s="18"/>
      <c r="J974" s="18"/>
      <c r="K974" s="18"/>
      <c r="L974" s="18"/>
      <c r="M974" s="18"/>
      <c r="N974" s="18"/>
      <c r="O974" s="18"/>
      <c r="P974" s="18"/>
      <c r="Q974" s="18"/>
      <c r="R974" s="18"/>
      <c r="S974" s="18"/>
      <c r="T974" s="18"/>
      <c r="U974" s="18"/>
      <c r="V974" s="18"/>
      <c r="W974" s="18"/>
      <c r="X974" s="18"/>
      <c r="Y974" s="18"/>
      <c r="Z974" s="18"/>
      <c r="AA974" s="18"/>
      <c r="AB974" s="18"/>
      <c r="AC974" s="18"/>
      <c r="AD974" s="18"/>
      <c r="AE974" s="18"/>
      <c r="AF974" s="18"/>
      <c r="AG974" s="18"/>
      <c r="AH974" s="18"/>
      <c r="AI974" s="18"/>
      <c r="AJ974" s="18"/>
      <c r="AK974" s="18"/>
      <c r="AL974" s="18"/>
      <c r="AM974" s="18"/>
    </row>
    <row r="975" spans="1:39">
      <c r="A975" s="18"/>
      <c r="B975" s="18"/>
      <c r="C975" s="18"/>
      <c r="D975" s="18">
        <f t="shared" ca="1" si="20"/>
        <v>974</v>
      </c>
      <c r="E975" s="18" t="str">
        <f ca="1">IFERROR(INDEX(nr_ad_client_name,MATCH(ROW()-1,xl_search_adnowclientname[index],0)),"")</f>
        <v>Isabel</v>
      </c>
      <c r="F975" s="18"/>
      <c r="G975" s="18"/>
      <c r="H975" s="18"/>
      <c r="I975" s="18"/>
      <c r="J975" s="18"/>
      <c r="K975" s="18"/>
      <c r="L975" s="18"/>
      <c r="M975" s="18"/>
      <c r="N975" s="18"/>
      <c r="O975" s="18"/>
      <c r="P975" s="18"/>
      <c r="Q975" s="18"/>
      <c r="R975" s="18"/>
      <c r="S975" s="18"/>
      <c r="T975" s="18"/>
      <c r="U975" s="18"/>
      <c r="V975" s="18"/>
      <c r="W975" s="18"/>
      <c r="X975" s="18"/>
      <c r="Y975" s="18"/>
      <c r="Z975" s="18"/>
      <c r="AA975" s="18"/>
      <c r="AB975" s="18"/>
      <c r="AC975" s="18"/>
      <c r="AD975" s="18"/>
      <c r="AE975" s="18"/>
      <c r="AF975" s="18"/>
      <c r="AG975" s="18"/>
      <c r="AH975" s="18"/>
      <c r="AI975" s="18"/>
      <c r="AJ975" s="18"/>
      <c r="AK975" s="18"/>
      <c r="AL975" s="18"/>
      <c r="AM975" s="18"/>
    </row>
    <row r="976" spans="1:39">
      <c r="A976" s="18"/>
      <c r="B976" s="18"/>
      <c r="C976" s="18"/>
      <c r="D976" s="18">
        <f t="shared" ca="1" si="20"/>
        <v>975</v>
      </c>
      <c r="E976" s="18" t="str">
        <f ca="1">IFERROR(INDEX(nr_ad_client_name,MATCH(ROW()-1,xl_search_adnowclientname[index],0)),"")</f>
        <v>Isdin</v>
      </c>
      <c r="F976" s="18"/>
      <c r="G976" s="18"/>
      <c r="H976" s="18"/>
      <c r="I976" s="18"/>
      <c r="J976" s="18"/>
      <c r="K976" s="18"/>
      <c r="L976" s="18"/>
      <c r="M976" s="18"/>
      <c r="N976" s="18"/>
      <c r="O976" s="18"/>
      <c r="P976" s="18"/>
      <c r="Q976" s="18"/>
      <c r="R976" s="18"/>
      <c r="S976" s="18"/>
      <c r="T976" s="18"/>
      <c r="U976" s="18"/>
      <c r="V976" s="18"/>
      <c r="W976" s="18"/>
      <c r="X976" s="18"/>
      <c r="Y976" s="18"/>
      <c r="Z976" s="18"/>
      <c r="AA976" s="18"/>
      <c r="AB976" s="18"/>
      <c r="AC976" s="18"/>
      <c r="AD976" s="18"/>
      <c r="AE976" s="18"/>
      <c r="AF976" s="18"/>
      <c r="AG976" s="18"/>
      <c r="AH976" s="18"/>
      <c r="AI976" s="18"/>
      <c r="AJ976" s="18"/>
      <c r="AK976" s="18"/>
      <c r="AL976" s="18"/>
      <c r="AM976" s="18"/>
    </row>
    <row r="977" spans="1:39">
      <c r="A977" s="18"/>
      <c r="B977" s="18"/>
      <c r="C977" s="18"/>
      <c r="D977" s="18">
        <f t="shared" ca="1" si="20"/>
        <v>976</v>
      </c>
      <c r="E977" s="18" t="str">
        <f ca="1">IFERROR(INDEX(nr_ad_client_name,MATCH(ROW()-1,xl_search_adnowclientname[index],0)),"")</f>
        <v>Isola Takshingle</v>
      </c>
      <c r="F977" s="18"/>
      <c r="G977" s="18"/>
      <c r="H977" s="18"/>
      <c r="I977" s="18"/>
      <c r="J977" s="18"/>
      <c r="K977" s="18"/>
      <c r="L977" s="18"/>
      <c r="M977" s="18"/>
      <c r="N977" s="18"/>
      <c r="O977" s="18"/>
      <c r="P977" s="18"/>
      <c r="Q977" s="18"/>
      <c r="R977" s="18"/>
      <c r="S977" s="18"/>
      <c r="T977" s="18"/>
      <c r="U977" s="18"/>
      <c r="V977" s="18"/>
      <c r="W977" s="18"/>
      <c r="X977" s="18"/>
      <c r="Y977" s="18"/>
      <c r="Z977" s="18"/>
      <c r="AA977" s="18"/>
      <c r="AB977" s="18"/>
      <c r="AC977" s="18"/>
      <c r="AD977" s="18"/>
      <c r="AE977" s="18"/>
      <c r="AF977" s="18"/>
      <c r="AG977" s="18"/>
      <c r="AH977" s="18"/>
      <c r="AI977" s="18"/>
      <c r="AJ977" s="18"/>
      <c r="AK977" s="18"/>
      <c r="AL977" s="18"/>
      <c r="AM977" s="18"/>
    </row>
    <row r="978" spans="1:39">
      <c r="A978" s="18"/>
      <c r="B978" s="18"/>
      <c r="C978" s="18"/>
      <c r="D978" s="18">
        <f t="shared" ca="1" si="20"/>
        <v>977</v>
      </c>
      <c r="E978" s="18" t="str">
        <f ca="1">IFERROR(INDEX(nr_ad_client_name,MATCH(ROW()-1,xl_search_adnowclientname[index],0)),"")</f>
        <v>Itaú</v>
      </c>
      <c r="F978" s="18"/>
      <c r="G978" s="18"/>
      <c r="H978" s="18"/>
      <c r="I978" s="18"/>
      <c r="J978" s="18"/>
      <c r="K978" s="18"/>
      <c r="L978" s="18"/>
      <c r="M978" s="18"/>
      <c r="N978" s="18"/>
      <c r="O978" s="18"/>
      <c r="P978" s="18"/>
      <c r="Q978" s="18"/>
      <c r="R978" s="18"/>
      <c r="S978" s="18"/>
      <c r="T978" s="18"/>
      <c r="U978" s="18"/>
      <c r="V978" s="18"/>
      <c r="W978" s="18"/>
      <c r="X978" s="18"/>
      <c r="Y978" s="18"/>
      <c r="Z978" s="18"/>
      <c r="AA978" s="18"/>
      <c r="AB978" s="18"/>
      <c r="AC978" s="18"/>
      <c r="AD978" s="18"/>
      <c r="AE978" s="18"/>
      <c r="AF978" s="18"/>
      <c r="AG978" s="18"/>
      <c r="AH978" s="18"/>
      <c r="AI978" s="18"/>
      <c r="AJ978" s="18"/>
      <c r="AK978" s="18"/>
      <c r="AL978" s="18"/>
      <c r="AM978" s="18"/>
    </row>
    <row r="979" spans="1:39">
      <c r="A979" s="18"/>
      <c r="B979" s="18"/>
      <c r="C979" s="18"/>
      <c r="D979" s="18">
        <f t="shared" ca="1" si="20"/>
        <v>978</v>
      </c>
      <c r="E979" s="18" t="str">
        <f ca="1">IFERROR(INDEX(nr_ad_client_name,MATCH(ROW()-1,xl_search_adnowclientname[index],0)),"")</f>
        <v>ITC LRBD Ltd</v>
      </c>
      <c r="F979" s="18"/>
      <c r="G979" s="18"/>
      <c r="H979" s="18"/>
      <c r="I979" s="18"/>
      <c r="J979" s="18"/>
      <c r="K979" s="18"/>
      <c r="L979" s="18"/>
      <c r="M979" s="18"/>
      <c r="N979" s="18"/>
      <c r="O979" s="18"/>
      <c r="P979" s="18"/>
      <c r="Q979" s="18"/>
      <c r="R979" s="18"/>
      <c r="S979" s="18"/>
      <c r="T979" s="18"/>
      <c r="U979" s="18"/>
      <c r="V979" s="18"/>
      <c r="W979" s="18"/>
      <c r="X979" s="18"/>
      <c r="Y979" s="18"/>
      <c r="Z979" s="18"/>
      <c r="AA979" s="18"/>
      <c r="AB979" s="18"/>
      <c r="AC979" s="18"/>
      <c r="AD979" s="18"/>
      <c r="AE979" s="18"/>
      <c r="AF979" s="18"/>
      <c r="AG979" s="18"/>
      <c r="AH979" s="18"/>
      <c r="AI979" s="18"/>
      <c r="AJ979" s="18"/>
      <c r="AK979" s="18"/>
      <c r="AL979" s="18"/>
      <c r="AM979" s="18"/>
    </row>
    <row r="980" spans="1:39">
      <c r="A980" s="18"/>
      <c r="B980" s="18"/>
      <c r="C980" s="18"/>
      <c r="D980" s="18">
        <f t="shared" ca="1" si="20"/>
        <v>979</v>
      </c>
      <c r="E980" s="18" t="str">
        <f ca="1">IFERROR(INDEX(nr_ad_client_name,MATCH(ROW()-1,xl_search_adnowclientname[index],0)),"")</f>
        <v>ITC Ltd</v>
      </c>
      <c r="F980" s="18"/>
      <c r="G980" s="18"/>
      <c r="H980" s="18"/>
      <c r="I980" s="18"/>
      <c r="J980" s="18"/>
      <c r="K980" s="18"/>
      <c r="L980" s="18"/>
      <c r="M980" s="18"/>
      <c r="N980" s="18"/>
      <c r="O980" s="18"/>
      <c r="P980" s="18"/>
      <c r="Q980" s="18"/>
      <c r="R980" s="18"/>
      <c r="S980" s="18"/>
      <c r="T980" s="18"/>
      <c r="U980" s="18"/>
      <c r="V980" s="18"/>
      <c r="W980" s="18"/>
      <c r="X980" s="18"/>
      <c r="Y980" s="18"/>
      <c r="Z980" s="18"/>
      <c r="AA980" s="18"/>
      <c r="AB980" s="18"/>
      <c r="AC980" s="18"/>
      <c r="AD980" s="18"/>
      <c r="AE980" s="18"/>
      <c r="AF980" s="18"/>
      <c r="AG980" s="18"/>
      <c r="AH980" s="18"/>
      <c r="AI980" s="18"/>
      <c r="AJ980" s="18"/>
      <c r="AK980" s="18"/>
      <c r="AL980" s="18"/>
      <c r="AM980" s="18"/>
    </row>
    <row r="981" spans="1:39">
      <c r="A981" s="18"/>
      <c r="B981" s="18"/>
      <c r="C981" s="18"/>
      <c r="D981" s="18">
        <f t="shared" ca="1" si="20"/>
        <v>980</v>
      </c>
      <c r="E981" s="18" t="str">
        <f ca="1">IFERROR(INDEX(nr_ad_client_name,MATCH(ROW()-1,xl_search_adnowclientname[index],0)),"")</f>
        <v>ITV Digital</v>
      </c>
      <c r="F981" s="18"/>
      <c r="G981" s="18"/>
      <c r="H981" s="18"/>
      <c r="I981" s="18"/>
      <c r="J981" s="18"/>
      <c r="K981" s="18"/>
      <c r="L981" s="18"/>
      <c r="M981" s="18"/>
      <c r="N981" s="18"/>
      <c r="O981" s="18"/>
      <c r="P981" s="18"/>
      <c r="Q981" s="18"/>
      <c r="R981" s="18"/>
      <c r="S981" s="18"/>
      <c r="T981" s="18"/>
      <c r="U981" s="18"/>
      <c r="V981" s="18"/>
      <c r="W981" s="18"/>
      <c r="X981" s="18"/>
      <c r="Y981" s="18"/>
      <c r="Z981" s="18"/>
      <c r="AA981" s="18"/>
      <c r="AB981" s="18"/>
      <c r="AC981" s="18"/>
      <c r="AD981" s="18"/>
      <c r="AE981" s="18"/>
      <c r="AF981" s="18"/>
      <c r="AG981" s="18"/>
      <c r="AH981" s="18"/>
      <c r="AI981" s="18"/>
      <c r="AJ981" s="18"/>
      <c r="AK981" s="18"/>
      <c r="AL981" s="18"/>
      <c r="AM981" s="18"/>
    </row>
    <row r="982" spans="1:39">
      <c r="A982" s="18"/>
      <c r="B982" s="18"/>
      <c r="C982" s="18"/>
      <c r="D982" s="18">
        <f t="shared" ca="1" si="20"/>
        <v>981</v>
      </c>
      <c r="E982" s="18" t="str">
        <f ca="1">IFERROR(INDEX(nr_ad_client_name,MATCH(ROW()-1,xl_search_adnowclientname[index],0)),"")</f>
        <v>I.W.S</v>
      </c>
      <c r="F982" s="18"/>
      <c r="G982" s="18"/>
      <c r="H982" s="18"/>
      <c r="I982" s="18"/>
      <c r="J982" s="18"/>
      <c r="K982" s="18"/>
      <c r="L982" s="18"/>
      <c r="M982" s="18"/>
      <c r="N982" s="18"/>
      <c r="O982" s="18"/>
      <c r="P982" s="18"/>
      <c r="Q982" s="18"/>
      <c r="R982" s="18"/>
      <c r="S982" s="18"/>
      <c r="T982" s="18"/>
      <c r="U982" s="18"/>
      <c r="V982" s="18"/>
      <c r="W982" s="18"/>
      <c r="X982" s="18"/>
      <c r="Y982" s="18"/>
      <c r="Z982" s="18"/>
      <c r="AA982" s="18"/>
      <c r="AB982" s="18"/>
      <c r="AC982" s="18"/>
      <c r="AD982" s="18"/>
      <c r="AE982" s="18"/>
      <c r="AF982" s="18"/>
      <c r="AG982" s="18"/>
      <c r="AH982" s="18"/>
      <c r="AI982" s="18"/>
      <c r="AJ982" s="18"/>
      <c r="AK982" s="18"/>
      <c r="AL982" s="18"/>
      <c r="AM982" s="18"/>
    </row>
    <row r="983" spans="1:39">
      <c r="A983" s="18"/>
      <c r="B983" s="18"/>
      <c r="C983" s="18"/>
      <c r="D983" s="18">
        <f t="shared" ca="1" si="20"/>
        <v>982</v>
      </c>
      <c r="E983" s="18" t="str">
        <f ca="1">IFERROR(INDEX(nr_ad_client_name,MATCH(ROW()-1,xl_search_adnowclientname[index],0)),"")</f>
        <v>IWS</v>
      </c>
      <c r="F983" s="18"/>
      <c r="G983" s="18"/>
      <c r="H983" s="18"/>
      <c r="I983" s="18"/>
      <c r="J983" s="18"/>
      <c r="K983" s="18"/>
      <c r="L983" s="18"/>
      <c r="M983" s="18"/>
      <c r="N983" s="18"/>
      <c r="O983" s="18"/>
      <c r="P983" s="18"/>
      <c r="Q983" s="18"/>
      <c r="R983" s="18"/>
      <c r="S983" s="18"/>
      <c r="T983" s="18"/>
      <c r="U983" s="18"/>
      <c r="V983" s="18"/>
      <c r="W983" s="18"/>
      <c r="X983" s="18"/>
      <c r="Y983" s="18"/>
      <c r="Z983" s="18"/>
      <c r="AA983" s="18"/>
      <c r="AB983" s="18"/>
      <c r="AC983" s="18"/>
      <c r="AD983" s="18"/>
      <c r="AE983" s="18"/>
      <c r="AF983" s="18"/>
      <c r="AG983" s="18"/>
      <c r="AH983" s="18"/>
      <c r="AI983" s="18"/>
      <c r="AJ983" s="18"/>
      <c r="AK983" s="18"/>
      <c r="AL983" s="18"/>
      <c r="AM983" s="18"/>
    </row>
    <row r="984" spans="1:39">
      <c r="A984" s="18"/>
      <c r="B984" s="18"/>
      <c r="C984" s="18"/>
      <c r="D984" s="18">
        <f t="shared" ca="1" si="20"/>
        <v>983</v>
      </c>
      <c r="E984" s="18" t="str">
        <f ca="1">IFERROR(INDEX(nr_ad_client_name,MATCH(ROW()-1,xl_search_adnowclientname[index],0)),"")</f>
        <v>Jafra Cosmetics International</v>
      </c>
      <c r="F984" s="18"/>
      <c r="G984" s="18"/>
      <c r="H984" s="18"/>
      <c r="I984" s="18"/>
      <c r="J984" s="18"/>
      <c r="K984" s="18"/>
      <c r="L984" s="18"/>
      <c r="M984" s="18"/>
      <c r="N984" s="18"/>
      <c r="O984" s="18"/>
      <c r="P984" s="18"/>
      <c r="Q984" s="18"/>
      <c r="R984" s="18"/>
      <c r="S984" s="18"/>
      <c r="T984" s="18"/>
      <c r="U984" s="18"/>
      <c r="V984" s="18"/>
      <c r="W984" s="18"/>
      <c r="X984" s="18"/>
      <c r="Y984" s="18"/>
      <c r="Z984" s="18"/>
      <c r="AA984" s="18"/>
      <c r="AB984" s="18"/>
      <c r="AC984" s="18"/>
      <c r="AD984" s="18"/>
      <c r="AE984" s="18"/>
      <c r="AF984" s="18"/>
      <c r="AG984" s="18"/>
      <c r="AH984" s="18"/>
      <c r="AI984" s="18"/>
      <c r="AJ984" s="18"/>
      <c r="AK984" s="18"/>
      <c r="AL984" s="18"/>
      <c r="AM984" s="18"/>
    </row>
    <row r="985" spans="1:39">
      <c r="A985" s="18"/>
      <c r="B985" s="18"/>
      <c r="C985" s="18"/>
      <c r="D985" s="18">
        <f t="shared" ca="1" si="20"/>
        <v>984</v>
      </c>
      <c r="E985" s="18" t="str">
        <f ca="1">IFERROR(INDEX(nr_ad_client_name,MATCH(ROW()-1,xl_search_adnowclientname[index],0)),"")</f>
        <v>JALA</v>
      </c>
      <c r="F985" s="18"/>
      <c r="G985" s="18"/>
      <c r="H985" s="18"/>
      <c r="I985" s="18"/>
      <c r="J985" s="18"/>
      <c r="K985" s="18"/>
      <c r="L985" s="18"/>
      <c r="M985" s="18"/>
      <c r="N985" s="18"/>
      <c r="O985" s="18"/>
      <c r="P985" s="18"/>
      <c r="Q985" s="18"/>
      <c r="R985" s="18"/>
      <c r="S985" s="18"/>
      <c r="T985" s="18"/>
      <c r="U985" s="18"/>
      <c r="V985" s="18"/>
      <c r="W985" s="18"/>
      <c r="X985" s="18"/>
      <c r="Y985" s="18"/>
      <c r="Z985" s="18"/>
      <c r="AA985" s="18"/>
      <c r="AB985" s="18"/>
      <c r="AC985" s="18"/>
      <c r="AD985" s="18"/>
      <c r="AE985" s="18"/>
      <c r="AF985" s="18"/>
      <c r="AG985" s="18"/>
      <c r="AH985" s="18"/>
      <c r="AI985" s="18"/>
      <c r="AJ985" s="18"/>
      <c r="AK985" s="18"/>
      <c r="AL985" s="18"/>
      <c r="AM985" s="18"/>
    </row>
    <row r="986" spans="1:39">
      <c r="A986" s="18"/>
      <c r="B986" s="18"/>
      <c r="C986" s="18"/>
      <c r="D986" s="18">
        <f t="shared" ca="1" si="20"/>
        <v>985</v>
      </c>
      <c r="E986" s="18" t="str">
        <f ca="1">IFERROR(INDEX(nr_ad_client_name,MATCH(ROW()-1,xl_search_adnowclientname[index],0)),"")</f>
        <v>James River</v>
      </c>
      <c r="F986" s="18"/>
      <c r="G986" s="18"/>
      <c r="H986" s="18"/>
      <c r="I986" s="18"/>
      <c r="J986" s="18"/>
      <c r="K986" s="18"/>
      <c r="L986" s="18"/>
      <c r="M986" s="18"/>
      <c r="N986" s="18"/>
      <c r="O986" s="18"/>
      <c r="P986" s="18"/>
      <c r="Q986" s="18"/>
      <c r="R986" s="18"/>
      <c r="S986" s="18"/>
      <c r="T986" s="18"/>
      <c r="U986" s="18"/>
      <c r="V986" s="18"/>
      <c r="W986" s="18"/>
      <c r="X986" s="18"/>
      <c r="Y986" s="18"/>
      <c r="Z986" s="18"/>
      <c r="AA986" s="18"/>
      <c r="AB986" s="18"/>
      <c r="AC986" s="18"/>
      <c r="AD986" s="18"/>
      <c r="AE986" s="18"/>
      <c r="AF986" s="18"/>
      <c r="AG986" s="18"/>
      <c r="AH986" s="18"/>
      <c r="AI986" s="18"/>
      <c r="AJ986" s="18"/>
      <c r="AK986" s="18"/>
      <c r="AL986" s="18"/>
      <c r="AM986" s="18"/>
    </row>
    <row r="987" spans="1:39">
      <c r="A987" s="18"/>
      <c r="B987" s="18"/>
      <c r="C987" s="18"/>
      <c r="D987" s="18">
        <f t="shared" ca="1" si="20"/>
        <v>986</v>
      </c>
      <c r="E987" s="18" t="str">
        <f ca="1">IFERROR(INDEX(nr_ad_client_name,MATCH(ROW()-1,xl_search_adnowclientname[index],0)),"")</f>
        <v>James Robertson &amp; Sons</v>
      </c>
      <c r="F987" s="18"/>
      <c r="G987" s="18"/>
      <c r="H987" s="18"/>
      <c r="I987" s="18"/>
      <c r="J987" s="18"/>
      <c r="K987" s="18"/>
      <c r="L987" s="18"/>
      <c r="M987" s="18"/>
      <c r="N987" s="18"/>
      <c r="O987" s="18"/>
      <c r="P987" s="18"/>
      <c r="Q987" s="18"/>
      <c r="R987" s="18"/>
      <c r="S987" s="18"/>
      <c r="T987" s="18"/>
      <c r="U987" s="18"/>
      <c r="V987" s="18"/>
      <c r="W987" s="18"/>
      <c r="X987" s="18"/>
      <c r="Y987" s="18"/>
      <c r="Z987" s="18"/>
      <c r="AA987" s="18"/>
      <c r="AB987" s="18"/>
      <c r="AC987" s="18"/>
      <c r="AD987" s="18"/>
      <c r="AE987" s="18"/>
      <c r="AF987" s="18"/>
      <c r="AG987" s="18"/>
      <c r="AH987" s="18"/>
      <c r="AI987" s="18"/>
      <c r="AJ987" s="18"/>
      <c r="AK987" s="18"/>
      <c r="AL987" s="18"/>
      <c r="AM987" s="18"/>
    </row>
    <row r="988" spans="1:39">
      <c r="A988" s="18"/>
      <c r="B988" s="18"/>
      <c r="C988" s="18"/>
      <c r="D988" s="18">
        <f t="shared" ca="1" si="20"/>
        <v>987</v>
      </c>
      <c r="E988" s="18" t="str">
        <f ca="1">IFERROR(INDEX(nr_ad_client_name,MATCH(ROW()-1,xl_search_adnowclientname[index],0)),"")</f>
        <v>Jasper Infotech Private Ltd</v>
      </c>
      <c r="F988" s="18"/>
      <c r="G988" s="18"/>
      <c r="H988" s="18"/>
      <c r="I988" s="18"/>
      <c r="J988" s="18"/>
      <c r="K988" s="18"/>
      <c r="L988" s="18"/>
      <c r="M988" s="18"/>
      <c r="N988" s="18"/>
      <c r="O988" s="18"/>
      <c r="P988" s="18"/>
      <c r="Q988" s="18"/>
      <c r="R988" s="18"/>
      <c r="S988" s="18"/>
      <c r="T988" s="18"/>
      <c r="U988" s="18"/>
      <c r="V988" s="18"/>
      <c r="W988" s="18"/>
      <c r="X988" s="18"/>
      <c r="Y988" s="18"/>
      <c r="Z988" s="18"/>
      <c r="AA988" s="18"/>
      <c r="AB988" s="18"/>
      <c r="AC988" s="18"/>
      <c r="AD988" s="18"/>
      <c r="AE988" s="18"/>
      <c r="AF988" s="18"/>
      <c r="AG988" s="18"/>
      <c r="AH988" s="18"/>
      <c r="AI988" s="18"/>
      <c r="AJ988" s="18"/>
      <c r="AK988" s="18"/>
      <c r="AL988" s="18"/>
      <c r="AM988" s="18"/>
    </row>
    <row r="989" spans="1:39">
      <c r="A989" s="18"/>
      <c r="B989" s="18"/>
      <c r="C989" s="18"/>
      <c r="D989" s="18">
        <f t="shared" ca="1" si="20"/>
        <v>988</v>
      </c>
      <c r="E989" s="18" t="str">
        <f ca="1">IFERROR(INDEX(nr_ad_client_name,MATCH(ROW()-1,xl_search_adnowclientname[index],0)),"")</f>
        <v>Jbb Worldwide (Jim Beam)</v>
      </c>
      <c r="F989" s="18"/>
      <c r="G989" s="18"/>
      <c r="H989" s="18"/>
      <c r="I989" s="18"/>
      <c r="J989" s="18"/>
      <c r="K989" s="18"/>
      <c r="L989" s="18"/>
      <c r="M989" s="18"/>
      <c r="N989" s="18"/>
      <c r="O989" s="18"/>
      <c r="P989" s="18"/>
      <c r="Q989" s="18"/>
      <c r="R989" s="18"/>
      <c r="S989" s="18"/>
      <c r="T989" s="18"/>
      <c r="U989" s="18"/>
      <c r="V989" s="18"/>
      <c r="W989" s="18"/>
      <c r="X989" s="18"/>
      <c r="Y989" s="18"/>
      <c r="Z989" s="18"/>
      <c r="AA989" s="18"/>
      <c r="AB989" s="18"/>
      <c r="AC989" s="18"/>
      <c r="AD989" s="18"/>
      <c r="AE989" s="18"/>
      <c r="AF989" s="18"/>
      <c r="AG989" s="18"/>
      <c r="AH989" s="18"/>
      <c r="AI989" s="18"/>
      <c r="AJ989" s="18"/>
      <c r="AK989" s="18"/>
      <c r="AL989" s="18"/>
      <c r="AM989" s="18"/>
    </row>
    <row r="990" spans="1:39">
      <c r="A990" s="18"/>
      <c r="B990" s="18"/>
      <c r="C990" s="18"/>
      <c r="D990" s="18">
        <f t="shared" ca="1" si="20"/>
        <v>989</v>
      </c>
      <c r="E990" s="18" t="str">
        <f ca="1">IFERROR(INDEX(nr_ad_client_name,MATCH(ROW()-1,xl_search_adnowclientname[index],0)),"")</f>
        <v>JBS</v>
      </c>
      <c r="F990" s="18"/>
      <c r="G990" s="18"/>
      <c r="H990" s="18"/>
      <c r="I990" s="18"/>
      <c r="J990" s="18"/>
      <c r="K990" s="18"/>
      <c r="L990" s="18"/>
      <c r="M990" s="18"/>
      <c r="N990" s="18"/>
      <c r="O990" s="18"/>
      <c r="P990" s="18"/>
      <c r="Q990" s="18"/>
      <c r="R990" s="18"/>
      <c r="S990" s="18"/>
      <c r="T990" s="18"/>
      <c r="U990" s="18"/>
      <c r="V990" s="18"/>
      <c r="W990" s="18"/>
      <c r="X990" s="18"/>
      <c r="Y990" s="18"/>
      <c r="Z990" s="18"/>
      <c r="AA990" s="18"/>
      <c r="AB990" s="18"/>
      <c r="AC990" s="18"/>
      <c r="AD990" s="18"/>
      <c r="AE990" s="18"/>
      <c r="AF990" s="18"/>
      <c r="AG990" s="18"/>
      <c r="AH990" s="18"/>
      <c r="AI990" s="18"/>
      <c r="AJ990" s="18"/>
      <c r="AK990" s="18"/>
      <c r="AL990" s="18"/>
      <c r="AM990" s="18"/>
    </row>
    <row r="991" spans="1:39">
      <c r="A991" s="18"/>
      <c r="B991" s="18"/>
      <c r="C991" s="18"/>
      <c r="D991" s="18">
        <f t="shared" ca="1" si="20"/>
        <v>990</v>
      </c>
      <c r="E991" s="18" t="str">
        <f ca="1">IFERROR(INDEX(nr_ad_client_name,MATCH(ROW()-1,xl_search_adnowclientname[index],0)),"")</f>
        <v>JCPenney</v>
      </c>
      <c r="F991" s="18"/>
      <c r="G991" s="18"/>
      <c r="H991" s="18"/>
      <c r="I991" s="18"/>
      <c r="J991" s="18"/>
      <c r="K991" s="18"/>
      <c r="L991" s="18"/>
      <c r="M991" s="18"/>
      <c r="N991" s="18"/>
      <c r="O991" s="18"/>
      <c r="P991" s="18"/>
      <c r="Q991" s="18"/>
      <c r="R991" s="18"/>
      <c r="S991" s="18"/>
      <c r="T991" s="18"/>
      <c r="U991" s="18"/>
      <c r="V991" s="18"/>
      <c r="W991" s="18"/>
      <c r="X991" s="18"/>
      <c r="Y991" s="18"/>
      <c r="Z991" s="18"/>
      <c r="AA991" s="18"/>
      <c r="AB991" s="18"/>
      <c r="AC991" s="18"/>
      <c r="AD991" s="18"/>
      <c r="AE991" s="18"/>
      <c r="AF991" s="18"/>
      <c r="AG991" s="18"/>
      <c r="AH991" s="18"/>
      <c r="AI991" s="18"/>
      <c r="AJ991" s="18"/>
      <c r="AK991" s="18"/>
      <c r="AL991" s="18"/>
      <c r="AM991" s="18"/>
    </row>
    <row r="992" spans="1:39">
      <c r="A992" s="18"/>
      <c r="B992" s="18"/>
      <c r="C992" s="18"/>
      <c r="D992" s="18">
        <f t="shared" ca="1" si="20"/>
        <v>991</v>
      </c>
      <c r="E992" s="18" t="str">
        <f ca="1">IFERROR(INDEX(nr_ad_client_name,MATCH(ROW()-1,xl_search_adnowclientname[index],0)),"")</f>
        <v xml:space="preserve">JDE Master Blenders </v>
      </c>
      <c r="F992" s="18"/>
      <c r="G992" s="18"/>
      <c r="H992" s="18"/>
      <c r="I992" s="18"/>
      <c r="J992" s="18"/>
      <c r="K992" s="18"/>
      <c r="L992" s="18"/>
      <c r="M992" s="18"/>
      <c r="N992" s="18"/>
      <c r="O992" s="18"/>
      <c r="P992" s="18"/>
      <c r="Q992" s="18"/>
      <c r="R992" s="18"/>
      <c r="S992" s="18"/>
      <c r="T992" s="18"/>
      <c r="U992" s="18"/>
      <c r="V992" s="18"/>
      <c r="W992" s="18"/>
      <c r="X992" s="18"/>
      <c r="Y992" s="18"/>
      <c r="Z992" s="18"/>
      <c r="AA992" s="18"/>
      <c r="AB992" s="18"/>
      <c r="AC992" s="18"/>
      <c r="AD992" s="18"/>
      <c r="AE992" s="18"/>
      <c r="AF992" s="18"/>
      <c r="AG992" s="18"/>
      <c r="AH992" s="18"/>
      <c r="AI992" s="18"/>
      <c r="AJ992" s="18"/>
      <c r="AK992" s="18"/>
      <c r="AL992" s="18"/>
      <c r="AM992" s="18"/>
    </row>
    <row r="993" spans="1:39">
      <c r="A993" s="18"/>
      <c r="B993" s="18"/>
      <c r="C993" s="18"/>
      <c r="D993" s="18">
        <f t="shared" ca="1" si="20"/>
        <v>992</v>
      </c>
      <c r="E993" s="18" t="str">
        <f ca="1">IFERROR(INDEX(nr_ad_client_name,MATCH(ROW()-1,xl_search_adnowclientname[index],0)),"")</f>
        <v>Jenny Craig</v>
      </c>
      <c r="F993" s="18"/>
      <c r="G993" s="18"/>
      <c r="H993" s="18"/>
      <c r="I993" s="18"/>
      <c r="J993" s="18"/>
      <c r="K993" s="18"/>
      <c r="L993" s="18"/>
      <c r="M993" s="18"/>
      <c r="N993" s="18"/>
      <c r="O993" s="18"/>
      <c r="P993" s="18"/>
      <c r="Q993" s="18"/>
      <c r="R993" s="18"/>
      <c r="S993" s="18"/>
      <c r="T993" s="18"/>
      <c r="U993" s="18"/>
      <c r="V993" s="18"/>
      <c r="W993" s="18"/>
      <c r="X993" s="18"/>
      <c r="Y993" s="18"/>
      <c r="Z993" s="18"/>
      <c r="AA993" s="18"/>
      <c r="AB993" s="18"/>
      <c r="AC993" s="18"/>
      <c r="AD993" s="18"/>
      <c r="AE993" s="18"/>
      <c r="AF993" s="18"/>
      <c r="AG993" s="18"/>
      <c r="AH993" s="18"/>
      <c r="AI993" s="18"/>
      <c r="AJ993" s="18"/>
      <c r="AK993" s="18"/>
      <c r="AL993" s="18"/>
      <c r="AM993" s="18"/>
    </row>
    <row r="994" spans="1:39">
      <c r="A994" s="18"/>
      <c r="B994" s="18"/>
      <c r="C994" s="18"/>
      <c r="D994" s="18">
        <f t="shared" ca="1" si="20"/>
        <v>993</v>
      </c>
      <c r="E994" s="18" t="str">
        <f ca="1">IFERROR(INDEX(nr_ad_client_name,MATCH(ROW()-1,xl_search_adnowclientname[index],0)),"")</f>
        <v>Jeronimo Martins</v>
      </c>
      <c r="F994" s="18"/>
      <c r="G994" s="18"/>
      <c r="H994" s="18"/>
      <c r="I994" s="18"/>
      <c r="J994" s="18"/>
      <c r="K994" s="18"/>
      <c r="L994" s="18"/>
      <c r="M994" s="18"/>
      <c r="N994" s="18"/>
      <c r="O994" s="18"/>
      <c r="P994" s="18"/>
      <c r="Q994" s="18"/>
      <c r="R994" s="18"/>
      <c r="S994" s="18"/>
      <c r="T994" s="18"/>
      <c r="U994" s="18"/>
      <c r="V994" s="18"/>
      <c r="W994" s="18"/>
      <c r="X994" s="18"/>
      <c r="Y994" s="18"/>
      <c r="Z994" s="18"/>
      <c r="AA994" s="18"/>
      <c r="AB994" s="18"/>
      <c r="AC994" s="18"/>
      <c r="AD994" s="18"/>
      <c r="AE994" s="18"/>
      <c r="AF994" s="18"/>
      <c r="AG994" s="18"/>
      <c r="AH994" s="18"/>
      <c r="AI994" s="18"/>
      <c r="AJ994" s="18"/>
      <c r="AK994" s="18"/>
      <c r="AL994" s="18"/>
      <c r="AM994" s="18"/>
    </row>
    <row r="995" spans="1:39">
      <c r="A995" s="18"/>
      <c r="B995" s="18"/>
      <c r="C995" s="18"/>
      <c r="D995" s="18">
        <f t="shared" ca="1" si="20"/>
        <v>994</v>
      </c>
      <c r="E995" s="18" t="str">
        <f ca="1">IFERROR(INDEX(nr_ad_client_name,MATCH(ROW()-1,xl_search_adnowclientname[index],0)),"")</f>
        <v>Jestset Travel</v>
      </c>
      <c r="F995" s="18"/>
      <c r="G995" s="18"/>
      <c r="H995" s="18"/>
      <c r="I995" s="18"/>
      <c r="J995" s="18"/>
      <c r="K995" s="18"/>
      <c r="L995" s="18"/>
      <c r="M995" s="18"/>
      <c r="N995" s="18"/>
      <c r="O995" s="18"/>
      <c r="P995" s="18"/>
      <c r="Q995" s="18"/>
      <c r="R995" s="18"/>
      <c r="S995" s="18"/>
      <c r="T995" s="18"/>
      <c r="U995" s="18"/>
      <c r="V995" s="18"/>
      <c r="W995" s="18"/>
      <c r="X995" s="18"/>
      <c r="Y995" s="18"/>
      <c r="Z995" s="18"/>
      <c r="AA995" s="18"/>
      <c r="AB995" s="18"/>
      <c r="AC995" s="18"/>
      <c r="AD995" s="18"/>
      <c r="AE995" s="18"/>
      <c r="AF995" s="18"/>
      <c r="AG995" s="18"/>
      <c r="AH995" s="18"/>
      <c r="AI995" s="18"/>
      <c r="AJ995" s="18"/>
      <c r="AK995" s="18"/>
      <c r="AL995" s="18"/>
      <c r="AM995" s="18"/>
    </row>
    <row r="996" spans="1:39">
      <c r="A996" s="18"/>
      <c r="B996" s="18"/>
      <c r="C996" s="18"/>
      <c r="D996" s="18">
        <f t="shared" ca="1" si="20"/>
        <v>995</v>
      </c>
      <c r="E996" s="18" t="str">
        <f ca="1">IFERROR(INDEX(nr_ad_client_name,MATCH(ROW()-1,xl_search_adnowclientname[index],0)),"")</f>
        <v>Jetstar</v>
      </c>
      <c r="F996" s="18"/>
      <c r="G996" s="18"/>
      <c r="H996" s="18"/>
      <c r="I996" s="18"/>
      <c r="J996" s="18"/>
      <c r="K996" s="18"/>
      <c r="L996" s="18"/>
      <c r="M996" s="18"/>
      <c r="N996" s="18"/>
      <c r="O996" s="18"/>
      <c r="P996" s="18"/>
      <c r="Q996" s="18"/>
      <c r="R996" s="18"/>
      <c r="S996" s="18"/>
      <c r="T996" s="18"/>
      <c r="U996" s="18"/>
      <c r="V996" s="18"/>
      <c r="W996" s="18"/>
      <c r="X996" s="18"/>
      <c r="Y996" s="18"/>
      <c r="Z996" s="18"/>
      <c r="AA996" s="18"/>
      <c r="AB996" s="18"/>
      <c r="AC996" s="18"/>
      <c r="AD996" s="18"/>
      <c r="AE996" s="18"/>
      <c r="AF996" s="18"/>
      <c r="AG996" s="18"/>
      <c r="AH996" s="18"/>
      <c r="AI996" s="18"/>
      <c r="AJ996" s="18"/>
      <c r="AK996" s="18"/>
      <c r="AL996" s="18"/>
      <c r="AM996" s="18"/>
    </row>
    <row r="997" spans="1:39">
      <c r="A997" s="18"/>
      <c r="B997" s="18"/>
      <c r="C997" s="18"/>
      <c r="D997" s="18">
        <f t="shared" ca="1" si="20"/>
        <v>996</v>
      </c>
      <c r="E997" s="18" t="str">
        <f ca="1">IFERROR(INDEX(nr_ad_client_name,MATCH(ROW()-1,xl_search_adnowclientname[index],0)),"")</f>
        <v>Jeyes Ltd</v>
      </c>
      <c r="F997" s="18"/>
      <c r="G997" s="18"/>
      <c r="H997" s="18"/>
      <c r="I997" s="18"/>
      <c r="J997" s="18"/>
      <c r="K997" s="18"/>
      <c r="L997" s="18"/>
      <c r="M997" s="18"/>
      <c r="N997" s="18"/>
      <c r="O997" s="18"/>
      <c r="P997" s="18"/>
      <c r="Q997" s="18"/>
      <c r="R997" s="18"/>
      <c r="S997" s="18"/>
      <c r="T997" s="18"/>
      <c r="U997" s="18"/>
      <c r="V997" s="18"/>
      <c r="W997" s="18"/>
      <c r="X997" s="18"/>
      <c r="Y997" s="18"/>
      <c r="Z997" s="18"/>
      <c r="AA997" s="18"/>
      <c r="AB997" s="18"/>
      <c r="AC997" s="18"/>
      <c r="AD997" s="18"/>
      <c r="AE997" s="18"/>
      <c r="AF997" s="18"/>
      <c r="AG997" s="18"/>
      <c r="AH997" s="18"/>
      <c r="AI997" s="18"/>
      <c r="AJ997" s="18"/>
      <c r="AK997" s="18"/>
      <c r="AL997" s="18"/>
      <c r="AM997" s="18"/>
    </row>
    <row r="998" spans="1:39">
      <c r="A998" s="18"/>
      <c r="B998" s="18"/>
      <c r="C998" s="18"/>
      <c r="D998" s="18">
        <f t="shared" ca="1" si="20"/>
        <v>997</v>
      </c>
      <c r="E998" s="18" t="str">
        <f ca="1">IFERROR(INDEX(nr_ad_client_name,MATCH(ROW()-1,xl_search_adnowclientname[index],0)),"")</f>
        <v>JO Butler</v>
      </c>
      <c r="F998" s="18"/>
      <c r="G998" s="18"/>
      <c r="H998" s="18"/>
      <c r="I998" s="18"/>
      <c r="J998" s="18"/>
      <c r="K998" s="18"/>
      <c r="L998" s="18"/>
      <c r="M998" s="18"/>
      <c r="N998" s="18"/>
      <c r="O998" s="18"/>
      <c r="P998" s="18"/>
      <c r="Q998" s="18"/>
      <c r="R998" s="18"/>
      <c r="S998" s="18"/>
      <c r="T998" s="18"/>
      <c r="U998" s="18"/>
      <c r="V998" s="18"/>
      <c r="W998" s="18"/>
      <c r="X998" s="18"/>
      <c r="Y998" s="18"/>
      <c r="Z998" s="18"/>
      <c r="AA998" s="18"/>
      <c r="AB998" s="18"/>
      <c r="AC998" s="18"/>
      <c r="AD998" s="18"/>
      <c r="AE998" s="18"/>
      <c r="AF998" s="18"/>
      <c r="AG998" s="18"/>
      <c r="AH998" s="18"/>
      <c r="AI998" s="18"/>
      <c r="AJ998" s="18"/>
      <c r="AK998" s="18"/>
      <c r="AL998" s="18"/>
      <c r="AM998" s="18"/>
    </row>
    <row r="999" spans="1:39">
      <c r="A999" s="18"/>
      <c r="B999" s="18"/>
      <c r="C999" s="18"/>
      <c r="D999" s="18">
        <f t="shared" ca="1" si="20"/>
        <v>998</v>
      </c>
      <c r="E999" s="18" t="str">
        <f ca="1">IFERROR(INDEX(nr_ad_client_name,MATCH(ROW()-1,xl_search_adnowclientname[index],0)),"")</f>
        <v>John Lewis</v>
      </c>
      <c r="F999" s="18"/>
      <c r="G999" s="18"/>
      <c r="H999" s="18"/>
      <c r="I999" s="18"/>
      <c r="J999" s="18"/>
      <c r="K999" s="18"/>
      <c r="L999" s="18"/>
      <c r="M999" s="18"/>
      <c r="N999" s="18"/>
      <c r="O999" s="18"/>
      <c r="P999" s="18"/>
      <c r="Q999" s="18"/>
      <c r="R999" s="18"/>
      <c r="S999" s="18"/>
      <c r="T999" s="18"/>
      <c r="U999" s="18"/>
      <c r="V999" s="18"/>
      <c r="W999" s="18"/>
      <c r="X999" s="18"/>
      <c r="Y999" s="18"/>
      <c r="Z999" s="18"/>
      <c r="AA999" s="18"/>
      <c r="AB999" s="18"/>
      <c r="AC999" s="18"/>
      <c r="AD999" s="18"/>
      <c r="AE999" s="18"/>
      <c r="AF999" s="18"/>
      <c r="AG999" s="18"/>
      <c r="AH999" s="18"/>
      <c r="AI999" s="18"/>
      <c r="AJ999" s="18"/>
      <c r="AK999" s="18"/>
      <c r="AL999" s="18"/>
      <c r="AM999" s="18"/>
    </row>
    <row r="1000" spans="1:39">
      <c r="A1000" s="18"/>
      <c r="B1000" s="18"/>
      <c r="C1000" s="18"/>
      <c r="D1000" s="18">
        <f t="shared" ca="1" si="20"/>
        <v>999</v>
      </c>
      <c r="E1000" s="18" t="str">
        <f ca="1">IFERROR(INDEX(nr_ad_client_name,MATCH(ROW()-1,xl_search_adnowclientname[index],0)),"")</f>
        <v>Johnson &amp; Johnson</v>
      </c>
      <c r="F1000" s="18"/>
      <c r="G1000" s="18"/>
      <c r="H1000" s="18"/>
      <c r="I1000" s="18"/>
      <c r="J1000" s="18"/>
      <c r="K1000" s="18"/>
      <c r="L1000" s="18"/>
      <c r="M1000" s="18"/>
      <c r="N1000" s="18"/>
      <c r="O1000" s="18"/>
      <c r="P1000" s="18"/>
      <c r="Q1000" s="18"/>
      <c r="R1000" s="18"/>
      <c r="S1000" s="18"/>
      <c r="T1000" s="18"/>
      <c r="U1000" s="18"/>
      <c r="V1000" s="18"/>
      <c r="W1000" s="18"/>
      <c r="X1000" s="18"/>
      <c r="Y1000" s="18"/>
      <c r="Z1000" s="18"/>
      <c r="AA1000" s="18"/>
      <c r="AB1000" s="18"/>
      <c r="AC1000" s="18"/>
      <c r="AD1000" s="18"/>
      <c r="AE1000" s="18"/>
      <c r="AF1000" s="18"/>
      <c r="AG1000" s="18"/>
      <c r="AH1000" s="18"/>
      <c r="AI1000" s="18"/>
      <c r="AJ1000" s="18"/>
      <c r="AK1000" s="18"/>
      <c r="AL1000" s="18"/>
      <c r="AM1000" s="18"/>
    </row>
    <row r="1001" spans="1:39">
      <c r="A1001" s="18"/>
      <c r="B1001" s="18"/>
      <c r="C1001" s="18"/>
      <c r="D1001" s="18">
        <f t="shared" ca="1" si="20"/>
        <v>1000</v>
      </c>
      <c r="E1001" s="18" t="str">
        <f ca="1">IFERROR(INDEX(nr_ad_client_name,MATCH(ROW()-1,xl_search_adnowclientname[index],0)),"")</f>
        <v>Johnsonville</v>
      </c>
      <c r="F1001" s="18"/>
      <c r="G1001" s="18"/>
      <c r="H1001" s="18"/>
      <c r="I1001" s="18"/>
      <c r="J1001" s="18"/>
      <c r="K1001" s="18"/>
      <c r="L1001" s="18"/>
      <c r="M1001" s="18"/>
      <c r="N1001" s="18"/>
      <c r="O1001" s="18"/>
      <c r="P1001" s="18"/>
      <c r="Q1001" s="18"/>
      <c r="R1001" s="18"/>
      <c r="S1001" s="18"/>
      <c r="T1001" s="18"/>
      <c r="U1001" s="18"/>
      <c r="V1001" s="18"/>
      <c r="W1001" s="18"/>
      <c r="X1001" s="18"/>
      <c r="Y1001" s="18"/>
      <c r="Z1001" s="18"/>
      <c r="AA1001" s="18"/>
      <c r="AB1001" s="18"/>
      <c r="AC1001" s="18"/>
      <c r="AD1001" s="18"/>
      <c r="AE1001" s="18"/>
      <c r="AF1001" s="18"/>
      <c r="AG1001" s="18"/>
      <c r="AH1001" s="18"/>
      <c r="AI1001" s="18"/>
      <c r="AJ1001" s="18"/>
      <c r="AK1001" s="18"/>
      <c r="AL1001" s="18"/>
      <c r="AM1001" s="18"/>
    </row>
    <row r="1002" spans="1:39">
      <c r="A1002" s="18"/>
      <c r="B1002" s="18"/>
      <c r="C1002" s="18"/>
      <c r="D1002" s="18">
        <f t="shared" ca="1" si="20"/>
        <v>1001</v>
      </c>
      <c r="E1002" s="18" t="str">
        <f ca="1">IFERROR(INDEX(nr_ad_client_name,MATCH(ROW()-1,xl_search_adnowclientname[index],0)),"")</f>
        <v>John Street</v>
      </c>
      <c r="F1002" s="18"/>
      <c r="G1002" s="18"/>
      <c r="H1002" s="18"/>
      <c r="I1002" s="18"/>
      <c r="J1002" s="18"/>
      <c r="K1002" s="18"/>
      <c r="L1002" s="18"/>
      <c r="M1002" s="18"/>
      <c r="N1002" s="18"/>
      <c r="O1002" s="18"/>
      <c r="P1002" s="18"/>
      <c r="Q1002" s="18"/>
      <c r="R1002" s="18"/>
      <c r="S1002" s="18"/>
      <c r="T1002" s="18"/>
      <c r="U1002" s="18"/>
      <c r="V1002" s="18"/>
      <c r="W1002" s="18"/>
      <c r="X1002" s="18"/>
      <c r="Y1002" s="18"/>
      <c r="Z1002" s="18"/>
      <c r="AA1002" s="18"/>
      <c r="AB1002" s="18"/>
      <c r="AC1002" s="18"/>
      <c r="AD1002" s="18"/>
      <c r="AE1002" s="18"/>
      <c r="AF1002" s="18"/>
      <c r="AG1002" s="18"/>
      <c r="AH1002" s="18"/>
      <c r="AI1002" s="18"/>
      <c r="AJ1002" s="18"/>
      <c r="AK1002" s="18"/>
      <c r="AL1002" s="18"/>
      <c r="AM1002" s="18"/>
    </row>
    <row r="1003" spans="1:39">
      <c r="A1003" s="18"/>
      <c r="B1003" s="18"/>
      <c r="C1003" s="18"/>
      <c r="D1003" s="18">
        <f t="shared" ca="1" si="20"/>
        <v>1002</v>
      </c>
      <c r="E1003" s="18" t="str">
        <f ca="1">IFERROR(INDEX(nr_ad_client_name,MATCH(ROW()-1,xl_search_adnowclientname[index],0)),"")</f>
        <v>John West</v>
      </c>
      <c r="F1003" s="18"/>
      <c r="G1003" s="18"/>
      <c r="H1003" s="18"/>
      <c r="I1003" s="18"/>
      <c r="J1003" s="18"/>
      <c r="K1003" s="18"/>
      <c r="L1003" s="18"/>
      <c r="M1003" s="18"/>
      <c r="N1003" s="18"/>
      <c r="O1003" s="18"/>
      <c r="P1003" s="18"/>
      <c r="Q1003" s="18"/>
      <c r="R1003" s="18"/>
      <c r="S1003" s="18"/>
      <c r="T1003" s="18"/>
      <c r="U1003" s="18"/>
      <c r="V1003" s="18"/>
      <c r="W1003" s="18"/>
      <c r="X1003" s="18"/>
      <c r="Y1003" s="18"/>
      <c r="Z1003" s="18"/>
      <c r="AA1003" s="18"/>
      <c r="AB1003" s="18"/>
      <c r="AC1003" s="18"/>
      <c r="AD1003" s="18"/>
      <c r="AE1003" s="18"/>
      <c r="AF1003" s="18"/>
      <c r="AG1003" s="18"/>
      <c r="AH1003" s="18"/>
      <c r="AI1003" s="18"/>
      <c r="AJ1003" s="18"/>
      <c r="AK1003" s="18"/>
      <c r="AL1003" s="18"/>
      <c r="AM1003" s="18"/>
    </row>
    <row r="1004" spans="1:39">
      <c r="A1004" s="18"/>
      <c r="B1004" s="18"/>
      <c r="C1004" s="18"/>
      <c r="D1004" s="18">
        <f t="shared" ca="1" si="20"/>
        <v>1003</v>
      </c>
      <c r="E1004" s="18" t="str">
        <f ca="1">IFERROR(INDEX(nr_ad_client_name,MATCH(ROW()-1,xl_search_adnowclientname[index],0)),"")</f>
        <v>Jollibee Food Corporation</v>
      </c>
      <c r="F1004" s="18"/>
      <c r="G1004" s="18"/>
      <c r="H1004" s="18"/>
      <c r="I1004" s="18"/>
      <c r="J1004" s="18"/>
      <c r="K1004" s="18"/>
      <c r="L1004" s="18"/>
      <c r="M1004" s="18"/>
      <c r="N1004" s="18"/>
      <c r="O1004" s="18"/>
      <c r="P1004" s="18"/>
      <c r="Q1004" s="18"/>
      <c r="R1004" s="18"/>
      <c r="S1004" s="18"/>
      <c r="T1004" s="18"/>
      <c r="U1004" s="18"/>
      <c r="V1004" s="18"/>
      <c r="W1004" s="18"/>
      <c r="X1004" s="18"/>
      <c r="Y1004" s="18"/>
      <c r="Z1004" s="18"/>
      <c r="AA1004" s="18"/>
      <c r="AB1004" s="18"/>
      <c r="AC1004" s="18"/>
      <c r="AD1004" s="18"/>
      <c r="AE1004" s="18"/>
      <c r="AF1004" s="18"/>
      <c r="AG1004" s="18"/>
      <c r="AH1004" s="18"/>
      <c r="AI1004" s="18"/>
      <c r="AJ1004" s="18"/>
      <c r="AK1004" s="18"/>
      <c r="AL1004" s="18"/>
      <c r="AM1004" s="18"/>
    </row>
    <row r="1005" spans="1:39">
      <c r="A1005" s="18"/>
      <c r="B1005" s="18"/>
      <c r="C1005" s="18"/>
      <c r="D1005" s="18">
        <f t="shared" ca="1" si="20"/>
        <v>1004</v>
      </c>
      <c r="E1005" s="18" t="str">
        <f ca="1">IFERROR(INDEX(nr_ad_client_name,MATCH(ROW()-1,xl_search_adnowclientname[index],0)),"")</f>
        <v>Jotun</v>
      </c>
      <c r="F1005" s="18"/>
      <c r="G1005" s="18"/>
      <c r="H1005" s="18"/>
      <c r="I1005" s="18"/>
      <c r="J1005" s="18"/>
      <c r="K1005" s="18"/>
      <c r="L1005" s="18"/>
      <c r="M1005" s="18"/>
      <c r="N1005" s="18"/>
      <c r="O1005" s="18"/>
      <c r="P1005" s="18"/>
      <c r="Q1005" s="18"/>
      <c r="R1005" s="18"/>
      <c r="S1005" s="18"/>
      <c r="T1005" s="18"/>
      <c r="U1005" s="18"/>
      <c r="V1005" s="18"/>
      <c r="W1005" s="18"/>
      <c r="X1005" s="18"/>
      <c r="Y1005" s="18"/>
      <c r="Z1005" s="18"/>
      <c r="AA1005" s="18"/>
      <c r="AB1005" s="18"/>
      <c r="AC1005" s="18"/>
      <c r="AD1005" s="18"/>
      <c r="AE1005" s="18"/>
      <c r="AF1005" s="18"/>
      <c r="AG1005" s="18"/>
      <c r="AH1005" s="18"/>
      <c r="AI1005" s="18"/>
      <c r="AJ1005" s="18"/>
      <c r="AK1005" s="18"/>
      <c r="AL1005" s="18"/>
      <c r="AM1005" s="18"/>
    </row>
    <row r="1006" spans="1:39">
      <c r="A1006" s="18"/>
      <c r="B1006" s="18"/>
      <c r="C1006" s="18"/>
      <c r="D1006" s="18">
        <f t="shared" ca="1" si="20"/>
        <v>1005</v>
      </c>
      <c r="E1006" s="18" t="str">
        <f ca="1">IFERROR(INDEX(nr_ad_client_name,MATCH(ROW()-1,xl_search_adnowclientname[index],0)),"")</f>
        <v>Joyco</v>
      </c>
      <c r="F1006" s="18"/>
      <c r="G1006" s="18"/>
      <c r="H1006" s="18"/>
      <c r="I1006" s="18"/>
      <c r="J1006" s="18"/>
      <c r="K1006" s="18"/>
      <c r="L1006" s="18"/>
      <c r="M1006" s="18"/>
      <c r="N1006" s="18"/>
      <c r="O1006" s="18"/>
      <c r="P1006" s="18"/>
      <c r="Q1006" s="18"/>
      <c r="R1006" s="18"/>
      <c r="S1006" s="18"/>
      <c r="T1006" s="18"/>
      <c r="U1006" s="18"/>
      <c r="V1006" s="18"/>
      <c r="W1006" s="18"/>
      <c r="X1006" s="18"/>
      <c r="Y1006" s="18"/>
      <c r="Z1006" s="18"/>
      <c r="AA1006" s="18"/>
      <c r="AB1006" s="18"/>
      <c r="AC1006" s="18"/>
      <c r="AD1006" s="18"/>
      <c r="AE1006" s="18"/>
      <c r="AF1006" s="18"/>
      <c r="AG1006" s="18"/>
      <c r="AH1006" s="18"/>
      <c r="AI1006" s="18"/>
      <c r="AJ1006" s="18"/>
      <c r="AK1006" s="18"/>
      <c r="AL1006" s="18"/>
      <c r="AM1006" s="18"/>
    </row>
    <row r="1007" spans="1:39">
      <c r="A1007" s="18"/>
      <c r="B1007" s="18"/>
      <c r="C1007" s="18"/>
      <c r="D1007" s="18">
        <f t="shared" ca="1" si="20"/>
        <v>1006</v>
      </c>
      <c r="E1007" s="18" t="str">
        <f ca="1">IFERROR(INDEX(nr_ad_client_name,MATCH(ROW()-1,xl_search_adnowclientname[index],0)),"")</f>
        <v>JP Morgan Chase</v>
      </c>
      <c r="F1007" s="18"/>
      <c r="G1007" s="18"/>
      <c r="H1007" s="18"/>
      <c r="I1007" s="18"/>
      <c r="J1007" s="18"/>
      <c r="K1007" s="18"/>
      <c r="L1007" s="18"/>
      <c r="M1007" s="18"/>
      <c r="N1007" s="18"/>
      <c r="O1007" s="18"/>
      <c r="P1007" s="18"/>
      <c r="Q1007" s="18"/>
      <c r="R1007" s="18"/>
      <c r="S1007" s="18"/>
      <c r="T1007" s="18"/>
      <c r="U1007" s="18"/>
      <c r="V1007" s="18"/>
      <c r="W1007" s="18"/>
      <c r="X1007" s="18"/>
      <c r="Y1007" s="18"/>
      <c r="Z1007" s="18"/>
      <c r="AA1007" s="18"/>
      <c r="AB1007" s="18"/>
      <c r="AC1007" s="18"/>
      <c r="AD1007" s="18"/>
      <c r="AE1007" s="18"/>
      <c r="AF1007" s="18"/>
      <c r="AG1007" s="18"/>
      <c r="AH1007" s="18"/>
      <c r="AI1007" s="18"/>
      <c r="AJ1007" s="18"/>
      <c r="AK1007" s="18"/>
      <c r="AL1007" s="18"/>
      <c r="AM1007" s="18"/>
    </row>
    <row r="1008" spans="1:39">
      <c r="A1008" s="18"/>
      <c r="B1008" s="18"/>
      <c r="C1008" s="18"/>
      <c r="D1008" s="18">
        <f t="shared" ca="1" si="20"/>
        <v>1007</v>
      </c>
      <c r="E1008" s="18" t="str">
        <f ca="1">IFERROR(INDEX(nr_ad_client_name,MATCH(ROW()-1,xl_search_adnowclientname[index],0)),"")</f>
        <v>J Sainsburys</v>
      </c>
      <c r="F1008" s="18"/>
      <c r="G1008" s="18"/>
      <c r="H1008" s="18"/>
      <c r="I1008" s="18"/>
      <c r="J1008" s="18"/>
      <c r="K1008" s="18"/>
      <c r="L1008" s="18"/>
      <c r="M1008" s="18"/>
      <c r="N1008" s="18"/>
      <c r="O1008" s="18"/>
      <c r="P1008" s="18"/>
      <c r="Q1008" s="18"/>
      <c r="R1008" s="18"/>
      <c r="S1008" s="18"/>
      <c r="T1008" s="18"/>
      <c r="U1008" s="18"/>
      <c r="V1008" s="18"/>
      <c r="W1008" s="18"/>
      <c r="X1008" s="18"/>
      <c r="Y1008" s="18"/>
      <c r="Z1008" s="18"/>
      <c r="AA1008" s="18"/>
      <c r="AB1008" s="18"/>
      <c r="AC1008" s="18"/>
      <c r="AD1008" s="18"/>
      <c r="AE1008" s="18"/>
      <c r="AF1008" s="18"/>
      <c r="AG1008" s="18"/>
      <c r="AH1008" s="18"/>
      <c r="AI1008" s="18"/>
      <c r="AJ1008" s="18"/>
      <c r="AK1008" s="18"/>
      <c r="AL1008" s="18"/>
      <c r="AM1008" s="18"/>
    </row>
    <row r="1009" spans="1:39">
      <c r="A1009" s="18"/>
      <c r="B1009" s="18"/>
      <c r="C1009" s="18"/>
      <c r="D1009" s="18">
        <f t="shared" ca="1" si="20"/>
        <v>1008</v>
      </c>
      <c r="E1009" s="18" t="str">
        <f ca="1">IFERROR(INDEX(nr_ad_client_name,MATCH(ROW()-1,xl_search_adnowclientname[index],0)),"")</f>
        <v>Jungle.Com</v>
      </c>
      <c r="F1009" s="18"/>
      <c r="G1009" s="18"/>
      <c r="H1009" s="18"/>
      <c r="I1009" s="18"/>
      <c r="J1009" s="18"/>
      <c r="K1009" s="18"/>
      <c r="L1009" s="18"/>
      <c r="M1009" s="18"/>
      <c r="N1009" s="18"/>
      <c r="O1009" s="18"/>
      <c r="P1009" s="18"/>
      <c r="Q1009" s="18"/>
      <c r="R1009" s="18"/>
      <c r="S1009" s="18"/>
      <c r="T1009" s="18"/>
      <c r="U1009" s="18"/>
      <c r="V1009" s="18"/>
      <c r="W1009" s="18"/>
      <c r="X1009" s="18"/>
      <c r="Y1009" s="18"/>
      <c r="Z1009" s="18"/>
      <c r="AA1009" s="18"/>
      <c r="AB1009" s="18"/>
      <c r="AC1009" s="18"/>
      <c r="AD1009" s="18"/>
      <c r="AE1009" s="18"/>
      <c r="AF1009" s="18"/>
      <c r="AG1009" s="18"/>
      <c r="AH1009" s="18"/>
      <c r="AI1009" s="18"/>
      <c r="AJ1009" s="18"/>
      <c r="AK1009" s="18"/>
      <c r="AL1009" s="18"/>
      <c r="AM1009" s="18"/>
    </row>
    <row r="1010" spans="1:39">
      <c r="A1010" s="18"/>
      <c r="B1010" s="18"/>
      <c r="C1010" s="18"/>
      <c r="D1010" s="18">
        <f t="shared" ca="1" si="20"/>
        <v>1009</v>
      </c>
      <c r="E1010" s="18" t="str">
        <f ca="1">IFERROR(INDEX(nr_ad_client_name,MATCH(ROW()-1,xl_search_adnowclientname[index],0)),"")</f>
        <v>Junta de Beneficiencia de Guayaquil</v>
      </c>
      <c r="F1010" s="18"/>
      <c r="G1010" s="18"/>
      <c r="H1010" s="18"/>
      <c r="I1010" s="18"/>
      <c r="J1010" s="18"/>
      <c r="K1010" s="18"/>
      <c r="L1010" s="18"/>
      <c r="M1010" s="18"/>
      <c r="N1010" s="18"/>
      <c r="O1010" s="18"/>
      <c r="P1010" s="18"/>
      <c r="Q1010" s="18"/>
      <c r="R1010" s="18"/>
      <c r="S1010" s="18"/>
      <c r="T1010" s="18"/>
      <c r="U1010" s="18"/>
      <c r="V1010" s="18"/>
      <c r="W1010" s="18"/>
      <c r="X1010" s="18"/>
      <c r="Y1010" s="18"/>
      <c r="Z1010" s="18"/>
      <c r="AA1010" s="18"/>
      <c r="AB1010" s="18"/>
      <c r="AC1010" s="18"/>
      <c r="AD1010" s="18"/>
      <c r="AE1010" s="18"/>
      <c r="AF1010" s="18"/>
      <c r="AG1010" s="18"/>
      <c r="AH1010" s="18"/>
      <c r="AI1010" s="18"/>
      <c r="AJ1010" s="18"/>
      <c r="AK1010" s="18"/>
      <c r="AL1010" s="18"/>
      <c r="AM1010" s="18"/>
    </row>
    <row r="1011" spans="1:39">
      <c r="A1011" s="18"/>
      <c r="B1011" s="18"/>
      <c r="C1011" s="18"/>
      <c r="D1011" s="18">
        <f t="shared" ca="1" si="20"/>
        <v>1010</v>
      </c>
      <c r="E1011" s="18" t="str">
        <f ca="1">IFERROR(INDEX(nr_ad_client_name,MATCH(ROW()-1,xl_search_adnowclientname[index],0)),"")</f>
        <v>Juver Zumos</v>
      </c>
      <c r="F1011" s="18"/>
      <c r="G1011" s="18"/>
      <c r="H1011" s="18"/>
      <c r="I1011" s="18"/>
      <c r="J1011" s="18"/>
      <c r="K1011" s="18"/>
      <c r="L1011" s="18"/>
      <c r="M1011" s="18"/>
      <c r="N1011" s="18"/>
      <c r="O1011" s="18"/>
      <c r="P1011" s="18"/>
      <c r="Q1011" s="18"/>
      <c r="R1011" s="18"/>
      <c r="S1011" s="18"/>
      <c r="T1011" s="18"/>
      <c r="U1011" s="18"/>
      <c r="V1011" s="18"/>
      <c r="W1011" s="18"/>
      <c r="X1011" s="18"/>
      <c r="Y1011" s="18"/>
      <c r="Z1011" s="18"/>
      <c r="AA1011" s="18"/>
      <c r="AB1011" s="18"/>
      <c r="AC1011" s="18"/>
      <c r="AD1011" s="18"/>
      <c r="AE1011" s="18"/>
      <c r="AF1011" s="18"/>
      <c r="AG1011" s="18"/>
      <c r="AH1011" s="18"/>
      <c r="AI1011" s="18"/>
      <c r="AJ1011" s="18"/>
      <c r="AK1011" s="18"/>
      <c r="AL1011" s="18"/>
      <c r="AM1011" s="18"/>
    </row>
    <row r="1012" spans="1:39">
      <c r="A1012" s="18"/>
      <c r="B1012" s="18"/>
      <c r="C1012" s="18"/>
      <c r="D1012" s="18">
        <f t="shared" ca="1" si="20"/>
        <v>1011</v>
      </c>
      <c r="E1012" s="18" t="str">
        <f ca="1">IFERROR(INDEX(nr_ad_client_name,MATCH(ROW()-1,xl_search_adnowclientname[index],0)),"")</f>
        <v>Jyoco</v>
      </c>
      <c r="F1012" s="18"/>
      <c r="G1012" s="18"/>
      <c r="H1012" s="18"/>
      <c r="I1012" s="18"/>
      <c r="J1012" s="18"/>
      <c r="K1012" s="18"/>
      <c r="L1012" s="18"/>
      <c r="M1012" s="18"/>
      <c r="N1012" s="18"/>
      <c r="O1012" s="18"/>
      <c r="P1012" s="18"/>
      <c r="Q1012" s="18"/>
      <c r="R1012" s="18"/>
      <c r="S1012" s="18"/>
      <c r="T1012" s="18"/>
      <c r="U1012" s="18"/>
      <c r="V1012" s="18"/>
      <c r="W1012" s="18"/>
      <c r="X1012" s="18"/>
      <c r="Y1012" s="18"/>
      <c r="Z1012" s="18"/>
      <c r="AA1012" s="18"/>
      <c r="AB1012" s="18"/>
      <c r="AC1012" s="18"/>
      <c r="AD1012" s="18"/>
      <c r="AE1012" s="18"/>
      <c r="AF1012" s="18"/>
      <c r="AG1012" s="18"/>
      <c r="AH1012" s="18"/>
      <c r="AI1012" s="18"/>
      <c r="AJ1012" s="18"/>
      <c r="AK1012" s="18"/>
      <c r="AL1012" s="18"/>
      <c r="AM1012" s="18"/>
    </row>
    <row r="1013" spans="1:39">
      <c r="A1013" s="18"/>
      <c r="B1013" s="18"/>
      <c r="C1013" s="18"/>
      <c r="D1013" s="18">
        <f t="shared" ca="1" si="20"/>
        <v>1012</v>
      </c>
      <c r="E1013" s="18" t="str">
        <f ca="1">IFERROR(INDEX(nr_ad_client_name,MATCH(ROW()-1,xl_search_adnowclientname[index],0)),"")</f>
        <v>Kabi Pharmacia</v>
      </c>
      <c r="F1013" s="18"/>
      <c r="G1013" s="18"/>
      <c r="H1013" s="18"/>
      <c r="I1013" s="18"/>
      <c r="J1013" s="18"/>
      <c r="K1013" s="18"/>
      <c r="L1013" s="18"/>
      <c r="M1013" s="18"/>
      <c r="N1013" s="18"/>
      <c r="O1013" s="18"/>
      <c r="P1013" s="18"/>
      <c r="Q1013" s="18"/>
      <c r="R1013" s="18"/>
      <c r="S1013" s="18"/>
      <c r="T1013" s="18"/>
      <c r="U1013" s="18"/>
      <c r="V1013" s="18"/>
      <c r="W1013" s="18"/>
      <c r="X1013" s="18"/>
      <c r="Y1013" s="18"/>
      <c r="Z1013" s="18"/>
      <c r="AA1013" s="18"/>
      <c r="AB1013" s="18"/>
      <c r="AC1013" s="18"/>
      <c r="AD1013" s="18"/>
      <c r="AE1013" s="18"/>
      <c r="AF1013" s="18"/>
      <c r="AG1013" s="18"/>
      <c r="AH1013" s="18"/>
      <c r="AI1013" s="18"/>
      <c r="AJ1013" s="18"/>
      <c r="AK1013" s="18"/>
      <c r="AL1013" s="18"/>
      <c r="AM1013" s="18"/>
    </row>
    <row r="1014" spans="1:39">
      <c r="A1014" s="18"/>
      <c r="B1014" s="18"/>
      <c r="C1014" s="18"/>
      <c r="D1014" s="18">
        <f t="shared" ca="1" si="20"/>
        <v>1013</v>
      </c>
      <c r="E1014" s="18" t="str">
        <f ca="1">IFERROR(INDEX(nr_ad_client_name,MATCH(ROW()-1,xl_search_adnowclientname[index],0)),"")</f>
        <v>Kaiser</v>
      </c>
      <c r="F1014" s="18"/>
      <c r="G1014" s="18"/>
      <c r="H1014" s="18"/>
      <c r="I1014" s="18"/>
      <c r="J1014" s="18"/>
      <c r="K1014" s="18"/>
      <c r="L1014" s="18"/>
      <c r="M1014" s="18"/>
      <c r="N1014" s="18"/>
      <c r="O1014" s="18"/>
      <c r="P1014" s="18"/>
      <c r="Q1014" s="18"/>
      <c r="R1014" s="18"/>
      <c r="S1014" s="18"/>
      <c r="T1014" s="18"/>
      <c r="U1014" s="18"/>
      <c r="V1014" s="18"/>
      <c r="W1014" s="18"/>
      <c r="X1014" s="18"/>
      <c r="Y1014" s="18"/>
      <c r="Z1014" s="18"/>
      <c r="AA1014" s="18"/>
      <c r="AB1014" s="18"/>
      <c r="AC1014" s="18"/>
      <c r="AD1014" s="18"/>
      <c r="AE1014" s="18"/>
      <c r="AF1014" s="18"/>
      <c r="AG1014" s="18"/>
      <c r="AH1014" s="18"/>
      <c r="AI1014" s="18"/>
      <c r="AJ1014" s="18"/>
      <c r="AK1014" s="18"/>
      <c r="AL1014" s="18"/>
      <c r="AM1014" s="18"/>
    </row>
    <row r="1015" spans="1:39">
      <c r="A1015" s="18"/>
      <c r="B1015" s="18"/>
      <c r="C1015" s="18"/>
      <c r="D1015" s="18">
        <f t="shared" ca="1" si="20"/>
        <v>1014</v>
      </c>
      <c r="E1015" s="18" t="str">
        <f ca="1">IFERROR(INDEX(nr_ad_client_name,MATCH(ROW()-1,xl_search_adnowclientname[index],0)),"")</f>
        <v>Kaitaoqi</v>
      </c>
      <c r="F1015" s="18"/>
      <c r="G1015" s="18"/>
      <c r="H1015" s="18"/>
      <c r="I1015" s="18"/>
      <c r="J1015" s="18"/>
      <c r="K1015" s="18"/>
      <c r="L1015" s="18"/>
      <c r="M1015" s="18"/>
      <c r="N1015" s="18"/>
      <c r="O1015" s="18"/>
      <c r="P1015" s="18"/>
      <c r="Q1015" s="18"/>
      <c r="R1015" s="18"/>
      <c r="S1015" s="18"/>
      <c r="T1015" s="18"/>
      <c r="U1015" s="18"/>
      <c r="V1015" s="18"/>
      <c r="W1015" s="18"/>
      <c r="X1015" s="18"/>
      <c r="Y1015" s="18"/>
      <c r="Z1015" s="18"/>
      <c r="AA1015" s="18"/>
      <c r="AB1015" s="18"/>
      <c r="AC1015" s="18"/>
      <c r="AD1015" s="18"/>
      <c r="AE1015" s="18"/>
      <c r="AF1015" s="18"/>
      <c r="AG1015" s="18"/>
      <c r="AH1015" s="18"/>
      <c r="AI1015" s="18"/>
      <c r="AJ1015" s="18"/>
      <c r="AK1015" s="18"/>
      <c r="AL1015" s="18"/>
      <c r="AM1015" s="18"/>
    </row>
    <row r="1016" spans="1:39">
      <c r="A1016" s="18"/>
      <c r="B1016" s="18"/>
      <c r="C1016" s="18"/>
      <c r="D1016" s="18">
        <f t="shared" ca="1" si="20"/>
        <v>1015</v>
      </c>
      <c r="E1016" s="18" t="str">
        <f ca="1">IFERROR(INDEX(nr_ad_client_name,MATCH(ROW()-1,xl_search_adnowclientname[index],0)),"")</f>
        <v>Kalbe Nutritionals</v>
      </c>
      <c r="F1016" s="18"/>
      <c r="G1016" s="18"/>
      <c r="H1016" s="18"/>
      <c r="I1016" s="18"/>
      <c r="J1016" s="18"/>
      <c r="K1016" s="18"/>
      <c r="L1016" s="18"/>
      <c r="M1016" s="18"/>
      <c r="N1016" s="18"/>
      <c r="O1016" s="18"/>
      <c r="P1016" s="18"/>
      <c r="Q1016" s="18"/>
      <c r="R1016" s="18"/>
      <c r="S1016" s="18"/>
      <c r="T1016" s="18"/>
      <c r="U1016" s="18"/>
      <c r="V1016" s="18"/>
      <c r="W1016" s="18"/>
      <c r="X1016" s="18"/>
      <c r="Y1016" s="18"/>
      <c r="Z1016" s="18"/>
      <c r="AA1016" s="18"/>
      <c r="AB1016" s="18"/>
      <c r="AC1016" s="18"/>
      <c r="AD1016" s="18"/>
      <c r="AE1016" s="18"/>
      <c r="AF1016" s="18"/>
      <c r="AG1016" s="18"/>
      <c r="AH1016" s="18"/>
      <c r="AI1016" s="18"/>
      <c r="AJ1016" s="18"/>
      <c r="AK1016" s="18"/>
      <c r="AL1016" s="18"/>
      <c r="AM1016" s="18"/>
    </row>
    <row r="1017" spans="1:39">
      <c r="A1017" s="18"/>
      <c r="B1017" s="18"/>
      <c r="C1017" s="18"/>
      <c r="D1017" s="18">
        <f t="shared" ca="1" si="20"/>
        <v>1016</v>
      </c>
      <c r="E1017" s="18" t="str">
        <f ca="1">IFERROR(INDEX(nr_ad_client_name,MATCH(ROW()-1,xl_search_adnowclientname[index],0)),"")</f>
        <v>Kamis</v>
      </c>
      <c r="F1017" s="18"/>
      <c r="G1017" s="18"/>
      <c r="H1017" s="18"/>
      <c r="I1017" s="18"/>
      <c r="J1017" s="18"/>
      <c r="K1017" s="18"/>
      <c r="L1017" s="18"/>
      <c r="M1017" s="18"/>
      <c r="N1017" s="18"/>
      <c r="O1017" s="18"/>
      <c r="P1017" s="18"/>
      <c r="Q1017" s="18"/>
      <c r="R1017" s="18"/>
      <c r="S1017" s="18"/>
      <c r="T1017" s="18"/>
      <c r="U1017" s="18"/>
      <c r="V1017" s="18"/>
      <c r="W1017" s="18"/>
      <c r="X1017" s="18"/>
      <c r="Y1017" s="18"/>
      <c r="Z1017" s="18"/>
      <c r="AA1017" s="18"/>
      <c r="AB1017" s="18"/>
      <c r="AC1017" s="18"/>
      <c r="AD1017" s="18"/>
      <c r="AE1017" s="18"/>
      <c r="AF1017" s="18"/>
      <c r="AG1017" s="18"/>
      <c r="AH1017" s="18"/>
      <c r="AI1017" s="18"/>
      <c r="AJ1017" s="18"/>
      <c r="AK1017" s="18"/>
      <c r="AL1017" s="18"/>
      <c r="AM1017" s="18"/>
    </row>
    <row r="1018" spans="1:39">
      <c r="A1018" s="18"/>
      <c r="B1018" s="18"/>
      <c r="C1018" s="18"/>
      <c r="D1018" s="18">
        <f t="shared" ca="1" si="20"/>
        <v>1017</v>
      </c>
      <c r="E1018" s="18" t="str">
        <f ca="1">IFERROR(INDEX(nr_ad_client_name,MATCH(ROW()-1,xl_search_adnowclientname[index],0)),"")</f>
        <v>Kansai Nerolac</v>
      </c>
      <c r="F1018" s="18"/>
      <c r="G1018" s="18"/>
      <c r="H1018" s="18"/>
      <c r="I1018" s="18"/>
      <c r="J1018" s="18"/>
      <c r="K1018" s="18"/>
      <c r="L1018" s="18"/>
      <c r="M1018" s="18"/>
      <c r="N1018" s="18"/>
      <c r="O1018" s="18"/>
      <c r="P1018" s="18"/>
      <c r="Q1018" s="18"/>
      <c r="R1018" s="18"/>
      <c r="S1018" s="18"/>
      <c r="T1018" s="18"/>
      <c r="U1018" s="18"/>
      <c r="V1018" s="18"/>
      <c r="W1018" s="18"/>
      <c r="X1018" s="18"/>
      <c r="Y1018" s="18"/>
      <c r="Z1018" s="18"/>
      <c r="AA1018" s="18"/>
      <c r="AB1018" s="18"/>
      <c r="AC1018" s="18"/>
      <c r="AD1018" s="18"/>
      <c r="AE1018" s="18"/>
      <c r="AF1018" s="18"/>
      <c r="AG1018" s="18"/>
      <c r="AH1018" s="18"/>
      <c r="AI1018" s="18"/>
      <c r="AJ1018" s="18"/>
      <c r="AK1018" s="18"/>
      <c r="AL1018" s="18"/>
      <c r="AM1018" s="18"/>
    </row>
    <row r="1019" spans="1:39">
      <c r="A1019" s="18"/>
      <c r="B1019" s="18"/>
      <c r="C1019" s="18"/>
      <c r="D1019" s="18">
        <f t="shared" ca="1" si="20"/>
        <v>1018</v>
      </c>
      <c r="E1019" s="18" t="str">
        <f ca="1">IFERROR(INDEX(nr_ad_client_name,MATCH(ROW()-1,xl_search_adnowclientname[index],0)),"")</f>
        <v>Kansai Paint Indonesia</v>
      </c>
      <c r="F1019" s="18"/>
      <c r="G1019" s="18"/>
      <c r="H1019" s="18"/>
      <c r="I1019" s="18"/>
      <c r="J1019" s="18"/>
      <c r="K1019" s="18"/>
      <c r="L1019" s="18"/>
      <c r="M1019" s="18"/>
      <c r="N1019" s="18"/>
      <c r="O1019" s="18"/>
      <c r="P1019" s="18"/>
      <c r="Q1019" s="18"/>
      <c r="R1019" s="18"/>
      <c r="S1019" s="18"/>
      <c r="T1019" s="18"/>
      <c r="U1019" s="18"/>
      <c r="V1019" s="18"/>
      <c r="W1019" s="18"/>
      <c r="X1019" s="18"/>
      <c r="Y1019" s="18"/>
      <c r="Z1019" s="18"/>
      <c r="AA1019" s="18"/>
      <c r="AB1019" s="18"/>
      <c r="AC1019" s="18"/>
      <c r="AD1019" s="18"/>
      <c r="AE1019" s="18"/>
      <c r="AF1019" s="18"/>
      <c r="AG1019" s="18"/>
      <c r="AH1019" s="18"/>
      <c r="AI1019" s="18"/>
      <c r="AJ1019" s="18"/>
      <c r="AK1019" s="18"/>
      <c r="AL1019" s="18"/>
      <c r="AM1019" s="18"/>
    </row>
    <row r="1020" spans="1:39">
      <c r="A1020" s="18"/>
      <c r="B1020" s="18"/>
      <c r="C1020" s="18"/>
      <c r="D1020" s="18">
        <f t="shared" ca="1" si="20"/>
        <v>1019</v>
      </c>
      <c r="E1020" s="18" t="str">
        <f ca="1">IFERROR(INDEX(nr_ad_client_name,MATCH(ROW()-1,xl_search_adnowclientname[index],0)),"")</f>
        <v>Kao Brands</v>
      </c>
      <c r="F1020" s="18"/>
      <c r="G1020" s="18"/>
      <c r="H1020" s="18"/>
      <c r="I1020" s="18"/>
      <c r="J1020" s="18"/>
      <c r="K1020" s="18"/>
      <c r="L1020" s="18"/>
      <c r="M1020" s="18"/>
      <c r="N1020" s="18"/>
      <c r="O1020" s="18"/>
      <c r="P1020" s="18"/>
      <c r="Q1020" s="18"/>
      <c r="R1020" s="18"/>
      <c r="S1020" s="18"/>
      <c r="T1020" s="18"/>
      <c r="U1020" s="18"/>
      <c r="V1020" s="18"/>
      <c r="W1020" s="18"/>
      <c r="X1020" s="18"/>
      <c r="Y1020" s="18"/>
      <c r="Z1020" s="18"/>
      <c r="AA1020" s="18"/>
      <c r="AB1020" s="18"/>
      <c r="AC1020" s="18"/>
      <c r="AD1020" s="18"/>
      <c r="AE1020" s="18"/>
      <c r="AF1020" s="18"/>
      <c r="AG1020" s="18"/>
      <c r="AH1020" s="18"/>
      <c r="AI1020" s="18"/>
      <c r="AJ1020" s="18"/>
      <c r="AK1020" s="18"/>
      <c r="AL1020" s="18"/>
      <c r="AM1020" s="18"/>
    </row>
    <row r="1021" spans="1:39">
      <c r="A1021" s="18"/>
      <c r="B1021" s="18"/>
      <c r="C1021" s="18"/>
      <c r="D1021" s="18">
        <f t="shared" ca="1" si="20"/>
        <v>1020</v>
      </c>
      <c r="E1021" s="18" t="str">
        <f ca="1">IFERROR(INDEX(nr_ad_client_name,MATCH(ROW()-1,xl_search_adnowclientname[index],0)),"")</f>
        <v>Kao Consumer Products (Sea)</v>
      </c>
      <c r="F1021" s="18"/>
      <c r="G1021" s="18"/>
      <c r="H1021" s="18"/>
      <c r="I1021" s="18"/>
      <c r="J1021" s="18"/>
      <c r="K1021" s="18"/>
      <c r="L1021" s="18"/>
      <c r="M1021" s="18"/>
      <c r="N1021" s="18"/>
      <c r="O1021" s="18"/>
      <c r="P1021" s="18"/>
      <c r="Q1021" s="18"/>
      <c r="R1021" s="18"/>
      <c r="S1021" s="18"/>
      <c r="T1021" s="18"/>
      <c r="U1021" s="18"/>
      <c r="V1021" s="18"/>
      <c r="W1021" s="18"/>
      <c r="X1021" s="18"/>
      <c r="Y1021" s="18"/>
      <c r="Z1021" s="18"/>
      <c r="AA1021" s="18"/>
      <c r="AB1021" s="18"/>
      <c r="AC1021" s="18"/>
      <c r="AD1021" s="18"/>
      <c r="AE1021" s="18"/>
      <c r="AF1021" s="18"/>
      <c r="AG1021" s="18"/>
      <c r="AH1021" s="18"/>
      <c r="AI1021" s="18"/>
      <c r="AJ1021" s="18"/>
      <c r="AK1021" s="18"/>
      <c r="AL1021" s="18"/>
      <c r="AM1021" s="18"/>
    </row>
    <row r="1022" spans="1:39">
      <c r="A1022" s="18"/>
      <c r="B1022" s="18"/>
      <c r="C1022" s="18"/>
      <c r="D1022" s="18">
        <f t="shared" ca="1" si="20"/>
        <v>1021</v>
      </c>
      <c r="E1022" s="18" t="str">
        <f ca="1">IFERROR(INDEX(nr_ad_client_name,MATCH(ROW()-1,xl_search_adnowclientname[index],0)),"")</f>
        <v>Karamchand Appliances Ltd</v>
      </c>
      <c r="F1022" s="18"/>
      <c r="G1022" s="18"/>
      <c r="H1022" s="18"/>
      <c r="I1022" s="18"/>
      <c r="J1022" s="18"/>
      <c r="K1022" s="18"/>
      <c r="L1022" s="18"/>
      <c r="M1022" s="18"/>
      <c r="N1022" s="18"/>
      <c r="O1022" s="18"/>
      <c r="P1022" s="18"/>
      <c r="Q1022" s="18"/>
      <c r="R1022" s="18"/>
      <c r="S1022" s="18"/>
      <c r="T1022" s="18"/>
      <c r="U1022" s="18"/>
      <c r="V1022" s="18"/>
      <c r="W1022" s="18"/>
      <c r="X1022" s="18"/>
      <c r="Y1022" s="18"/>
      <c r="Z1022" s="18"/>
      <c r="AA1022" s="18"/>
      <c r="AB1022" s="18"/>
      <c r="AC1022" s="18"/>
      <c r="AD1022" s="18"/>
      <c r="AE1022" s="18"/>
      <c r="AF1022" s="18"/>
      <c r="AG1022" s="18"/>
      <c r="AH1022" s="18"/>
      <c r="AI1022" s="18"/>
      <c r="AJ1022" s="18"/>
      <c r="AK1022" s="18"/>
      <c r="AL1022" s="18"/>
      <c r="AM1022" s="18"/>
    </row>
    <row r="1023" spans="1:39">
      <c r="A1023" s="18"/>
      <c r="B1023" s="18"/>
      <c r="C1023" s="18"/>
      <c r="D1023" s="18">
        <f t="shared" ca="1" si="20"/>
        <v>1022</v>
      </c>
      <c r="E1023" s="18" t="str">
        <f ca="1">IFERROR(INDEX(nr_ad_client_name,MATCH(ROW()-1,xl_search_adnowclientname[index],0)),"")</f>
        <v xml:space="preserve">Karlovarske Mineralni Vody a.s. </v>
      </c>
      <c r="F1023" s="18"/>
      <c r="G1023" s="18"/>
      <c r="H1023" s="18"/>
      <c r="I1023" s="18"/>
      <c r="J1023" s="18"/>
      <c r="K1023" s="18"/>
      <c r="L1023" s="18"/>
      <c r="M1023" s="18"/>
      <c r="N1023" s="18"/>
      <c r="O1023" s="18"/>
      <c r="P1023" s="18"/>
      <c r="Q1023" s="18"/>
      <c r="R1023" s="18"/>
      <c r="S1023" s="18"/>
      <c r="T1023" s="18"/>
      <c r="U1023" s="18"/>
      <c r="V1023" s="18"/>
      <c r="W1023" s="18"/>
      <c r="X1023" s="18"/>
      <c r="Y1023" s="18"/>
      <c r="Z1023" s="18"/>
      <c r="AA1023" s="18"/>
      <c r="AB1023" s="18"/>
      <c r="AC1023" s="18"/>
      <c r="AD1023" s="18"/>
      <c r="AE1023" s="18"/>
      <c r="AF1023" s="18"/>
      <c r="AG1023" s="18"/>
      <c r="AH1023" s="18"/>
      <c r="AI1023" s="18"/>
      <c r="AJ1023" s="18"/>
      <c r="AK1023" s="18"/>
      <c r="AL1023" s="18"/>
      <c r="AM1023" s="18"/>
    </row>
    <row r="1024" spans="1:39">
      <c r="A1024" s="18"/>
      <c r="B1024" s="18"/>
      <c r="C1024" s="18"/>
      <c r="D1024" s="18">
        <f t="shared" ca="1" si="20"/>
        <v>1023</v>
      </c>
      <c r="E1024" s="18" t="str">
        <f ca="1">IFERROR(INDEX(nr_ad_client_name,MATCH(ROW()-1,xl_search_adnowclientname[index],0)),"")</f>
        <v>Kaya Ltd</v>
      </c>
      <c r="F1024" s="18"/>
      <c r="G1024" s="18"/>
      <c r="H1024" s="18"/>
      <c r="I1024" s="18"/>
      <c r="J1024" s="18"/>
      <c r="K1024" s="18"/>
      <c r="L1024" s="18"/>
      <c r="M1024" s="18"/>
      <c r="N1024" s="18"/>
      <c r="O1024" s="18"/>
      <c r="P1024" s="18"/>
      <c r="Q1024" s="18"/>
      <c r="R1024" s="18"/>
      <c r="S1024" s="18"/>
      <c r="T1024" s="18"/>
      <c r="U1024" s="18"/>
      <c r="V1024" s="18"/>
      <c r="W1024" s="18"/>
      <c r="X1024" s="18"/>
      <c r="Y1024" s="18"/>
      <c r="Z1024" s="18"/>
      <c r="AA1024" s="18"/>
      <c r="AB1024" s="18"/>
      <c r="AC1024" s="18"/>
      <c r="AD1024" s="18"/>
      <c r="AE1024" s="18"/>
      <c r="AF1024" s="18"/>
      <c r="AG1024" s="18"/>
      <c r="AH1024" s="18"/>
      <c r="AI1024" s="18"/>
      <c r="AJ1024" s="18"/>
      <c r="AK1024" s="18"/>
      <c r="AL1024" s="18"/>
      <c r="AM1024" s="18"/>
    </row>
    <row r="1025" spans="1:39">
      <c r="A1025" s="18"/>
      <c r="B1025" s="18"/>
      <c r="C1025" s="18"/>
      <c r="D1025" s="18">
        <f t="shared" ca="1" si="20"/>
        <v>1024</v>
      </c>
      <c r="E1025" s="18" t="str">
        <f ca="1">IFERROR(INDEX(nr_ad_client_name,MATCH(ROW()-1,xl_search_adnowclientname[index],0)),"")</f>
        <v>Keebler</v>
      </c>
      <c r="F1025" s="18"/>
      <c r="G1025" s="18"/>
      <c r="H1025" s="18"/>
      <c r="I1025" s="18"/>
      <c r="J1025" s="18"/>
      <c r="K1025" s="18"/>
      <c r="L1025" s="18"/>
      <c r="M1025" s="18"/>
      <c r="N1025" s="18"/>
      <c r="O1025" s="18"/>
      <c r="P1025" s="18"/>
      <c r="Q1025" s="18"/>
      <c r="R1025" s="18"/>
      <c r="S1025" s="18"/>
      <c r="T1025" s="18"/>
      <c r="U1025" s="18"/>
      <c r="V1025" s="18"/>
      <c r="W1025" s="18"/>
      <c r="X1025" s="18"/>
      <c r="Y1025" s="18"/>
      <c r="Z1025" s="18"/>
      <c r="AA1025" s="18"/>
      <c r="AB1025" s="18"/>
      <c r="AC1025" s="18"/>
      <c r="AD1025" s="18"/>
      <c r="AE1025" s="18"/>
      <c r="AF1025" s="18"/>
      <c r="AG1025" s="18"/>
      <c r="AH1025" s="18"/>
      <c r="AI1025" s="18"/>
      <c r="AJ1025" s="18"/>
      <c r="AK1025" s="18"/>
      <c r="AL1025" s="18"/>
      <c r="AM1025" s="18"/>
    </row>
    <row r="1026" spans="1:39">
      <c r="A1026" s="18"/>
      <c r="B1026" s="18"/>
      <c r="C1026" s="18"/>
      <c r="D1026" s="18">
        <f t="shared" ref="D1026:D1089" ca="1" si="21">IF(ISNUMBER(SEARCH(ps_search_adnowclientname,INDEX(nr_ad_client_name,ROW()-1))),MAX(INDIRECT(ADDRESS(1,COLUMN())&amp;":"&amp;ADDRESS(ROW()-1,COLUMN())))+1,"")</f>
        <v>1025</v>
      </c>
      <c r="E1026" s="18" t="str">
        <f ca="1">IFERROR(INDEX(nr_ad_client_name,MATCH(ROW()-1,xl_search_adnowclientname[index],0)),"")</f>
        <v>Keith Clark</v>
      </c>
      <c r="F1026" s="18"/>
      <c r="G1026" s="18"/>
      <c r="H1026" s="18"/>
      <c r="I1026" s="18"/>
      <c r="J1026" s="18"/>
      <c r="K1026" s="18"/>
      <c r="L1026" s="18"/>
      <c r="M1026" s="18"/>
      <c r="N1026" s="18"/>
      <c r="O1026" s="18"/>
      <c r="P1026" s="18"/>
      <c r="Q1026" s="18"/>
      <c r="R1026" s="18"/>
      <c r="S1026" s="18"/>
      <c r="T1026" s="18"/>
      <c r="U1026" s="18"/>
      <c r="V1026" s="18"/>
      <c r="W1026" s="18"/>
      <c r="X1026" s="18"/>
      <c r="Y1026" s="18"/>
      <c r="Z1026" s="18"/>
      <c r="AA1026" s="18"/>
      <c r="AB1026" s="18"/>
      <c r="AC1026" s="18"/>
      <c r="AD1026" s="18"/>
      <c r="AE1026" s="18"/>
      <c r="AF1026" s="18"/>
      <c r="AG1026" s="18"/>
      <c r="AH1026" s="18"/>
      <c r="AI1026" s="18"/>
      <c r="AJ1026" s="18"/>
      <c r="AK1026" s="18"/>
      <c r="AL1026" s="18"/>
      <c r="AM1026" s="18"/>
    </row>
    <row r="1027" spans="1:39">
      <c r="A1027" s="18"/>
      <c r="B1027" s="18"/>
      <c r="C1027" s="18"/>
      <c r="D1027" s="18">
        <f t="shared" ca="1" si="21"/>
        <v>1026</v>
      </c>
      <c r="E1027" s="18" t="str">
        <f ca="1">IFERROR(INDEX(nr_ad_client_name,MATCH(ROW()-1,xl_search_adnowclientname[index],0)),"")</f>
        <v>Kelloggs</v>
      </c>
      <c r="F1027" s="18"/>
      <c r="G1027" s="18"/>
      <c r="H1027" s="18"/>
      <c r="I1027" s="18"/>
      <c r="J1027" s="18"/>
      <c r="K1027" s="18"/>
      <c r="L1027" s="18"/>
      <c r="M1027" s="18"/>
      <c r="N1027" s="18"/>
      <c r="O1027" s="18"/>
      <c r="P1027" s="18"/>
      <c r="Q1027" s="18"/>
      <c r="R1027" s="18"/>
      <c r="S1027" s="18"/>
      <c r="T1027" s="18"/>
      <c r="U1027" s="18"/>
      <c r="V1027" s="18"/>
      <c r="W1027" s="18"/>
      <c r="X1027" s="18"/>
      <c r="Y1027" s="18"/>
      <c r="Z1027" s="18"/>
      <c r="AA1027" s="18"/>
      <c r="AB1027" s="18"/>
      <c r="AC1027" s="18"/>
      <c r="AD1027" s="18"/>
      <c r="AE1027" s="18"/>
      <c r="AF1027" s="18"/>
      <c r="AG1027" s="18"/>
      <c r="AH1027" s="18"/>
      <c r="AI1027" s="18"/>
      <c r="AJ1027" s="18"/>
      <c r="AK1027" s="18"/>
      <c r="AL1027" s="18"/>
      <c r="AM1027" s="18"/>
    </row>
    <row r="1028" spans="1:39">
      <c r="A1028" s="18"/>
      <c r="B1028" s="18"/>
      <c r="C1028" s="18"/>
      <c r="D1028" s="18">
        <f t="shared" ca="1" si="21"/>
        <v>1027</v>
      </c>
      <c r="E1028" s="18" t="str">
        <f ca="1">IFERROR(INDEX(nr_ad_client_name,MATCH(ROW()-1,xl_search_adnowclientname[index],0)),"")</f>
        <v>Kelsenbisca</v>
      </c>
      <c r="F1028" s="18"/>
      <c r="G1028" s="18"/>
      <c r="H1028" s="18"/>
      <c r="I1028" s="18"/>
      <c r="J1028" s="18"/>
      <c r="K1028" s="18"/>
      <c r="L1028" s="18"/>
      <c r="M1028" s="18"/>
      <c r="N1028" s="18"/>
      <c r="O1028" s="18"/>
      <c r="P1028" s="18"/>
      <c r="Q1028" s="18"/>
      <c r="R1028" s="18"/>
      <c r="S1028" s="18"/>
      <c r="T1028" s="18"/>
      <c r="U1028" s="18"/>
      <c r="V1028" s="18"/>
      <c r="W1028" s="18"/>
      <c r="X1028" s="18"/>
      <c r="Y1028" s="18"/>
      <c r="Z1028" s="18"/>
      <c r="AA1028" s="18"/>
      <c r="AB1028" s="18"/>
      <c r="AC1028" s="18"/>
      <c r="AD1028" s="18"/>
      <c r="AE1028" s="18"/>
      <c r="AF1028" s="18"/>
      <c r="AG1028" s="18"/>
      <c r="AH1028" s="18"/>
      <c r="AI1028" s="18"/>
      <c r="AJ1028" s="18"/>
      <c r="AK1028" s="18"/>
      <c r="AL1028" s="18"/>
      <c r="AM1028" s="18"/>
    </row>
    <row r="1029" spans="1:39">
      <c r="A1029" s="18"/>
      <c r="B1029" s="18"/>
      <c r="C1029" s="18"/>
      <c r="D1029" s="18">
        <f t="shared" ca="1" si="21"/>
        <v>1028</v>
      </c>
      <c r="E1029" s="18" t="str">
        <f ca="1">IFERROR(INDEX(nr_ad_client_name,MATCH(ROW()-1,xl_search_adnowclientname[index],0)),"")</f>
        <v>Kenwood</v>
      </c>
      <c r="F1029" s="18"/>
      <c r="G1029" s="18"/>
      <c r="H1029" s="18"/>
      <c r="I1029" s="18"/>
      <c r="J1029" s="18"/>
      <c r="K1029" s="18"/>
      <c r="L1029" s="18"/>
      <c r="M1029" s="18"/>
      <c r="N1029" s="18"/>
      <c r="O1029" s="18"/>
      <c r="P1029" s="18"/>
      <c r="Q1029" s="18"/>
      <c r="R1029" s="18"/>
      <c r="S1029" s="18"/>
      <c r="T1029" s="18"/>
      <c r="U1029" s="18"/>
      <c r="V1029" s="18"/>
      <c r="W1029" s="18"/>
      <c r="X1029" s="18"/>
      <c r="Y1029" s="18"/>
      <c r="Z1029" s="18"/>
      <c r="AA1029" s="18"/>
      <c r="AB1029" s="18"/>
      <c r="AC1029" s="18"/>
      <c r="AD1029" s="18"/>
      <c r="AE1029" s="18"/>
      <c r="AF1029" s="18"/>
      <c r="AG1029" s="18"/>
      <c r="AH1029" s="18"/>
      <c r="AI1029" s="18"/>
      <c r="AJ1029" s="18"/>
      <c r="AK1029" s="18"/>
      <c r="AL1029" s="18"/>
      <c r="AM1029" s="18"/>
    </row>
    <row r="1030" spans="1:39">
      <c r="A1030" s="18"/>
      <c r="B1030" s="18"/>
      <c r="C1030" s="18"/>
      <c r="D1030" s="18">
        <f t="shared" ca="1" si="21"/>
        <v>1029</v>
      </c>
      <c r="E1030" s="18" t="str">
        <f ca="1">IFERROR(INDEX(nr_ad_client_name,MATCH(ROW()-1,xl_search_adnowclientname[index],0)),"")</f>
        <v>Kepak</v>
      </c>
      <c r="F1030" s="18"/>
      <c r="G1030" s="18"/>
      <c r="H1030" s="18"/>
      <c r="I1030" s="18"/>
      <c r="J1030" s="18"/>
      <c r="K1030" s="18"/>
      <c r="L1030" s="18"/>
      <c r="M1030" s="18"/>
      <c r="N1030" s="18"/>
      <c r="O1030" s="18"/>
      <c r="P1030" s="18"/>
      <c r="Q1030" s="18"/>
      <c r="R1030" s="18"/>
      <c r="S1030" s="18"/>
      <c r="T1030" s="18"/>
      <c r="U1030" s="18"/>
      <c r="V1030" s="18"/>
      <c r="W1030" s="18"/>
      <c r="X1030" s="18"/>
      <c r="Y1030" s="18"/>
      <c r="Z1030" s="18"/>
      <c r="AA1030" s="18"/>
      <c r="AB1030" s="18"/>
      <c r="AC1030" s="18"/>
      <c r="AD1030" s="18"/>
      <c r="AE1030" s="18"/>
      <c r="AF1030" s="18"/>
      <c r="AG1030" s="18"/>
      <c r="AH1030" s="18"/>
      <c r="AI1030" s="18"/>
      <c r="AJ1030" s="18"/>
      <c r="AK1030" s="18"/>
      <c r="AL1030" s="18"/>
      <c r="AM1030" s="18"/>
    </row>
    <row r="1031" spans="1:39">
      <c r="A1031" s="18"/>
      <c r="B1031" s="18"/>
      <c r="C1031" s="18"/>
      <c r="D1031" s="18">
        <f t="shared" ca="1" si="21"/>
        <v>1030</v>
      </c>
      <c r="E1031" s="18" t="str">
        <f ca="1">IFERROR(INDEX(nr_ad_client_name,MATCH(ROW()-1,xl_search_adnowclientname[index],0)),"")</f>
        <v>Kerry Foods</v>
      </c>
      <c r="F1031" s="18"/>
      <c r="G1031" s="18"/>
      <c r="H1031" s="18"/>
      <c r="I1031" s="18"/>
      <c r="J1031" s="18"/>
      <c r="K1031" s="18"/>
      <c r="L1031" s="18"/>
      <c r="M1031" s="18"/>
      <c r="N1031" s="18"/>
      <c r="O1031" s="18"/>
      <c r="P1031" s="18"/>
      <c r="Q1031" s="18"/>
      <c r="R1031" s="18"/>
      <c r="S1031" s="18"/>
      <c r="T1031" s="18"/>
      <c r="U1031" s="18"/>
      <c r="V1031" s="18"/>
      <c r="W1031" s="18"/>
      <c r="X1031" s="18"/>
      <c r="Y1031" s="18"/>
      <c r="Z1031" s="18"/>
      <c r="AA1031" s="18"/>
      <c r="AB1031" s="18"/>
      <c r="AC1031" s="18"/>
      <c r="AD1031" s="18"/>
      <c r="AE1031" s="18"/>
      <c r="AF1031" s="18"/>
      <c r="AG1031" s="18"/>
      <c r="AH1031" s="18"/>
      <c r="AI1031" s="18"/>
      <c r="AJ1031" s="18"/>
      <c r="AK1031" s="18"/>
      <c r="AL1031" s="18"/>
      <c r="AM1031" s="18"/>
    </row>
    <row r="1032" spans="1:39">
      <c r="A1032" s="18"/>
      <c r="B1032" s="18"/>
      <c r="C1032" s="18"/>
      <c r="D1032" s="18">
        <f t="shared" ca="1" si="21"/>
        <v>1031</v>
      </c>
      <c r="E1032" s="18" t="str">
        <f ca="1">IFERROR(INDEX(nr_ad_client_name,MATCH(ROW()-1,xl_search_adnowclientname[index],0)),"")</f>
        <v>Kerrygold</v>
      </c>
      <c r="F1032" s="18"/>
      <c r="G1032" s="18"/>
      <c r="H1032" s="18"/>
      <c r="I1032" s="18"/>
      <c r="J1032" s="18"/>
      <c r="K1032" s="18"/>
      <c r="L1032" s="18"/>
      <c r="M1032" s="18"/>
      <c r="N1032" s="18"/>
      <c r="O1032" s="18"/>
      <c r="P1032" s="18"/>
      <c r="Q1032" s="18"/>
      <c r="R1032" s="18"/>
      <c r="S1032" s="18"/>
      <c r="T1032" s="18"/>
      <c r="U1032" s="18"/>
      <c r="V1032" s="18"/>
      <c r="W1032" s="18"/>
      <c r="X1032" s="18"/>
      <c r="Y1032" s="18"/>
      <c r="Z1032" s="18"/>
      <c r="AA1032" s="18"/>
      <c r="AB1032" s="18"/>
      <c r="AC1032" s="18"/>
      <c r="AD1032" s="18"/>
      <c r="AE1032" s="18"/>
      <c r="AF1032" s="18"/>
      <c r="AG1032" s="18"/>
      <c r="AH1032" s="18"/>
      <c r="AI1032" s="18"/>
      <c r="AJ1032" s="18"/>
      <c r="AK1032" s="18"/>
      <c r="AL1032" s="18"/>
      <c r="AM1032" s="18"/>
    </row>
    <row r="1033" spans="1:39">
      <c r="A1033" s="18"/>
      <c r="B1033" s="18"/>
      <c r="C1033" s="18"/>
      <c r="D1033" s="18">
        <f t="shared" ca="1" si="21"/>
        <v>1032</v>
      </c>
      <c r="E1033" s="18" t="str">
        <f ca="1">IFERROR(INDEX(nr_ad_client_name,MATCH(ROW()-1,xl_search_adnowclientname[index],0)),"")</f>
        <v>Kettle Foods</v>
      </c>
      <c r="F1033" s="18"/>
      <c r="G1033" s="18"/>
      <c r="H1033" s="18"/>
      <c r="I1033" s="18"/>
      <c r="J1033" s="18"/>
      <c r="K1033" s="18"/>
      <c r="L1033" s="18"/>
      <c r="M1033" s="18"/>
      <c r="N1033" s="18"/>
      <c r="O1033" s="18"/>
      <c r="P1033" s="18"/>
      <c r="Q1033" s="18"/>
      <c r="R1033" s="18"/>
      <c r="S1033" s="18"/>
      <c r="T1033" s="18"/>
      <c r="U1033" s="18"/>
      <c r="V1033" s="18"/>
      <c r="W1033" s="18"/>
      <c r="X1033" s="18"/>
      <c r="Y1033" s="18"/>
      <c r="Z1033" s="18"/>
      <c r="AA1033" s="18"/>
      <c r="AB1033" s="18"/>
      <c r="AC1033" s="18"/>
      <c r="AD1033" s="18"/>
      <c r="AE1033" s="18"/>
      <c r="AF1033" s="18"/>
      <c r="AG1033" s="18"/>
      <c r="AH1033" s="18"/>
      <c r="AI1033" s="18"/>
      <c r="AJ1033" s="18"/>
      <c r="AK1033" s="18"/>
      <c r="AL1033" s="18"/>
      <c r="AM1033" s="18"/>
    </row>
    <row r="1034" spans="1:39">
      <c r="A1034" s="18"/>
      <c r="B1034" s="18"/>
      <c r="C1034" s="18"/>
      <c r="D1034" s="18">
        <f t="shared" ca="1" si="21"/>
        <v>1033</v>
      </c>
      <c r="E1034" s="18" t="str">
        <f ca="1">IFERROR(INDEX(nr_ad_client_name,MATCH(ROW()-1,xl_search_adnowclientname[index],0)),"")</f>
        <v>Keurig</v>
      </c>
      <c r="F1034" s="18"/>
      <c r="G1034" s="18"/>
      <c r="H1034" s="18"/>
      <c r="I1034" s="18"/>
      <c r="J1034" s="18"/>
      <c r="K1034" s="18"/>
      <c r="L1034" s="18"/>
      <c r="M1034" s="18"/>
      <c r="N1034" s="18"/>
      <c r="O1034" s="18"/>
      <c r="P1034" s="18"/>
      <c r="Q1034" s="18"/>
      <c r="R1034" s="18"/>
      <c r="S1034" s="18"/>
      <c r="T1034" s="18"/>
      <c r="U1034" s="18"/>
      <c r="V1034" s="18"/>
      <c r="W1034" s="18"/>
      <c r="X1034" s="18"/>
      <c r="Y1034" s="18"/>
      <c r="Z1034" s="18"/>
      <c r="AA1034" s="18"/>
      <c r="AB1034" s="18"/>
      <c r="AC1034" s="18"/>
      <c r="AD1034" s="18"/>
      <c r="AE1034" s="18"/>
      <c r="AF1034" s="18"/>
      <c r="AG1034" s="18"/>
      <c r="AH1034" s="18"/>
      <c r="AI1034" s="18"/>
      <c r="AJ1034" s="18"/>
      <c r="AK1034" s="18"/>
      <c r="AL1034" s="18"/>
      <c r="AM1034" s="18"/>
    </row>
    <row r="1035" spans="1:39">
      <c r="A1035" s="18"/>
      <c r="B1035" s="18"/>
      <c r="C1035" s="18"/>
      <c r="D1035" s="18">
        <f t="shared" ca="1" si="21"/>
        <v>1034</v>
      </c>
      <c r="E1035" s="18" t="str">
        <f ca="1">IFERROR(INDEX(nr_ad_client_name,MATCH(ROW()-1,xl_search_adnowclientname[index],0)),"")</f>
        <v>KFC</v>
      </c>
      <c r="F1035" s="18"/>
      <c r="G1035" s="18"/>
      <c r="H1035" s="18"/>
      <c r="I1035" s="18"/>
      <c r="J1035" s="18"/>
      <c r="K1035" s="18"/>
      <c r="L1035" s="18"/>
      <c r="M1035" s="18"/>
      <c r="N1035" s="18"/>
      <c r="O1035" s="18"/>
      <c r="P1035" s="18"/>
      <c r="Q1035" s="18"/>
      <c r="R1035" s="18"/>
      <c r="S1035" s="18"/>
      <c r="T1035" s="18"/>
      <c r="U1035" s="18"/>
      <c r="V1035" s="18"/>
      <c r="W1035" s="18"/>
      <c r="X1035" s="18"/>
      <c r="Y1035" s="18"/>
      <c r="Z1035" s="18"/>
      <c r="AA1035" s="18"/>
      <c r="AB1035" s="18"/>
      <c r="AC1035" s="18"/>
      <c r="AD1035" s="18"/>
      <c r="AE1035" s="18"/>
      <c r="AF1035" s="18"/>
      <c r="AG1035" s="18"/>
      <c r="AH1035" s="18"/>
      <c r="AI1035" s="18"/>
      <c r="AJ1035" s="18"/>
      <c r="AK1035" s="18"/>
      <c r="AL1035" s="18"/>
      <c r="AM1035" s="18"/>
    </row>
    <row r="1036" spans="1:39">
      <c r="A1036" s="18"/>
      <c r="B1036" s="18"/>
      <c r="C1036" s="18"/>
      <c r="D1036" s="18">
        <f t="shared" ca="1" si="21"/>
        <v>1035</v>
      </c>
      <c r="E1036" s="18" t="str">
        <f ca="1">IFERROR(INDEX(nr_ad_client_name,MATCH(ROW()-1,xl_search_adnowclientname[index],0)),"")</f>
        <v>KFM</v>
      </c>
      <c r="F1036" s="18"/>
      <c r="G1036" s="18"/>
      <c r="H1036" s="18"/>
      <c r="I1036" s="18"/>
      <c r="J1036" s="18"/>
      <c r="K1036" s="18"/>
      <c r="L1036" s="18"/>
      <c r="M1036" s="18"/>
      <c r="N1036" s="18"/>
      <c r="O1036" s="18"/>
      <c r="P1036" s="18"/>
      <c r="Q1036" s="18"/>
      <c r="R1036" s="18"/>
      <c r="S1036" s="18"/>
      <c r="T1036" s="18"/>
      <c r="U1036" s="18"/>
      <c r="V1036" s="18"/>
      <c r="W1036" s="18"/>
      <c r="X1036" s="18"/>
      <c r="Y1036" s="18"/>
      <c r="Z1036" s="18"/>
      <c r="AA1036" s="18"/>
      <c r="AB1036" s="18"/>
      <c r="AC1036" s="18"/>
      <c r="AD1036" s="18"/>
      <c r="AE1036" s="18"/>
      <c r="AF1036" s="18"/>
      <c r="AG1036" s="18"/>
      <c r="AH1036" s="18"/>
      <c r="AI1036" s="18"/>
      <c r="AJ1036" s="18"/>
      <c r="AK1036" s="18"/>
      <c r="AL1036" s="18"/>
      <c r="AM1036" s="18"/>
    </row>
    <row r="1037" spans="1:39">
      <c r="A1037" s="18"/>
      <c r="B1037" s="18"/>
      <c r="C1037" s="18"/>
      <c r="D1037" s="18">
        <f t="shared" ca="1" si="21"/>
        <v>1036</v>
      </c>
      <c r="E1037" s="18" t="str">
        <f ca="1">IFERROR(INDEX(nr_ad_client_name,MATCH(ROW()-1,xl_search_adnowclientname[index],0)),"")</f>
        <v>KH Lloreda</v>
      </c>
      <c r="F1037" s="18"/>
      <c r="G1037" s="18"/>
      <c r="H1037" s="18"/>
      <c r="I1037" s="18"/>
      <c r="J1037" s="18"/>
      <c r="K1037" s="18"/>
      <c r="L1037" s="18"/>
      <c r="M1037" s="18"/>
      <c r="N1037" s="18"/>
      <c r="O1037" s="18"/>
      <c r="P1037" s="18"/>
      <c r="Q1037" s="18"/>
      <c r="R1037" s="18"/>
      <c r="S1037" s="18"/>
      <c r="T1037" s="18"/>
      <c r="U1037" s="18"/>
      <c r="V1037" s="18"/>
      <c r="W1037" s="18"/>
      <c r="X1037" s="18"/>
      <c r="Y1037" s="18"/>
      <c r="Z1037" s="18"/>
      <c r="AA1037" s="18"/>
      <c r="AB1037" s="18"/>
      <c r="AC1037" s="18"/>
      <c r="AD1037" s="18"/>
      <c r="AE1037" s="18"/>
      <c r="AF1037" s="18"/>
      <c r="AG1037" s="18"/>
      <c r="AH1037" s="18"/>
      <c r="AI1037" s="18"/>
      <c r="AJ1037" s="18"/>
      <c r="AK1037" s="18"/>
      <c r="AL1037" s="18"/>
      <c r="AM1037" s="18"/>
    </row>
    <row r="1038" spans="1:39">
      <c r="A1038" s="18"/>
      <c r="B1038" s="18"/>
      <c r="C1038" s="18"/>
      <c r="D1038" s="18">
        <f t="shared" ca="1" si="21"/>
        <v>1037</v>
      </c>
      <c r="E1038" s="18" t="str">
        <f ca="1">IFERROR(INDEX(nr_ad_client_name,MATCH(ROW()-1,xl_search_adnowclientname[index],0)),"")</f>
        <v>Kia</v>
      </c>
      <c r="F1038" s="18"/>
      <c r="G1038" s="18"/>
      <c r="H1038" s="18"/>
      <c r="I1038" s="18"/>
      <c r="J1038" s="18"/>
      <c r="K1038" s="18"/>
      <c r="L1038" s="18"/>
      <c r="M1038" s="18"/>
      <c r="N1038" s="18"/>
      <c r="O1038" s="18"/>
      <c r="P1038" s="18"/>
      <c r="Q1038" s="18"/>
      <c r="R1038" s="18"/>
      <c r="S1038" s="18"/>
      <c r="T1038" s="18"/>
      <c r="U1038" s="18"/>
      <c r="V1038" s="18"/>
      <c r="W1038" s="18"/>
      <c r="X1038" s="18"/>
      <c r="Y1038" s="18"/>
      <c r="Z1038" s="18"/>
      <c r="AA1038" s="18"/>
      <c r="AB1038" s="18"/>
      <c r="AC1038" s="18"/>
      <c r="AD1038" s="18"/>
      <c r="AE1038" s="18"/>
      <c r="AF1038" s="18"/>
      <c r="AG1038" s="18"/>
      <c r="AH1038" s="18"/>
      <c r="AI1038" s="18"/>
      <c r="AJ1038" s="18"/>
      <c r="AK1038" s="18"/>
      <c r="AL1038" s="18"/>
      <c r="AM1038" s="18"/>
    </row>
    <row r="1039" spans="1:39">
      <c r="A1039" s="18"/>
      <c r="B1039" s="18"/>
      <c r="C1039" s="18"/>
      <c r="D1039" s="18">
        <f t="shared" ca="1" si="21"/>
        <v>1038</v>
      </c>
      <c r="E1039" s="18" t="str">
        <f ca="1">IFERROR(INDEX(nr_ad_client_name,MATCH(ROW()-1,xl_search_adnowclientname[index],0)),"")</f>
        <v>Kia Motors</v>
      </c>
      <c r="F1039" s="18"/>
      <c r="G1039" s="18"/>
      <c r="H1039" s="18"/>
      <c r="I1039" s="18"/>
      <c r="J1039" s="18"/>
      <c r="K1039" s="18"/>
      <c r="L1039" s="18"/>
      <c r="M1039" s="18"/>
      <c r="N1039" s="18"/>
      <c r="O1039" s="18"/>
      <c r="P1039" s="18"/>
      <c r="Q1039" s="18"/>
      <c r="R1039" s="18"/>
      <c r="S1039" s="18"/>
      <c r="T1039" s="18"/>
      <c r="U1039" s="18"/>
      <c r="V1039" s="18"/>
      <c r="W1039" s="18"/>
      <c r="X1039" s="18"/>
      <c r="Y1039" s="18"/>
      <c r="Z1039" s="18"/>
      <c r="AA1039" s="18"/>
      <c r="AB1039" s="18"/>
      <c r="AC1039" s="18"/>
      <c r="AD1039" s="18"/>
      <c r="AE1039" s="18"/>
      <c r="AF1039" s="18"/>
      <c r="AG1039" s="18"/>
      <c r="AH1039" s="18"/>
      <c r="AI1039" s="18"/>
      <c r="AJ1039" s="18"/>
      <c r="AK1039" s="18"/>
      <c r="AL1039" s="18"/>
      <c r="AM1039" s="18"/>
    </row>
    <row r="1040" spans="1:39">
      <c r="A1040" s="18"/>
      <c r="B1040" s="18"/>
      <c r="C1040" s="18"/>
      <c r="D1040" s="18">
        <f t="shared" ca="1" si="21"/>
        <v>1039</v>
      </c>
      <c r="E1040" s="18" t="str">
        <f ca="1">IFERROR(INDEX(nr_ad_client_name,MATCH(ROW()-1,xl_search_adnowclientname[index],0)),"")</f>
        <v>Kibon</v>
      </c>
      <c r="F1040" s="18"/>
      <c r="G1040" s="18"/>
      <c r="H1040" s="18"/>
      <c r="I1040" s="18"/>
      <c r="J1040" s="18"/>
      <c r="K1040" s="18"/>
      <c r="L1040" s="18"/>
      <c r="M1040" s="18"/>
      <c r="N1040" s="18"/>
      <c r="O1040" s="18"/>
      <c r="P1040" s="18"/>
      <c r="Q1040" s="18"/>
      <c r="R1040" s="18"/>
      <c r="S1040" s="18"/>
      <c r="T1040" s="18"/>
      <c r="U1040" s="18"/>
      <c r="V1040" s="18"/>
      <c r="W1040" s="18"/>
      <c r="X1040" s="18"/>
      <c r="Y1040" s="18"/>
      <c r="Z1040" s="18"/>
      <c r="AA1040" s="18"/>
      <c r="AB1040" s="18"/>
      <c r="AC1040" s="18"/>
      <c r="AD1040" s="18"/>
      <c r="AE1040" s="18"/>
      <c r="AF1040" s="18"/>
      <c r="AG1040" s="18"/>
      <c r="AH1040" s="18"/>
      <c r="AI1040" s="18"/>
      <c r="AJ1040" s="18"/>
      <c r="AK1040" s="18"/>
      <c r="AL1040" s="18"/>
      <c r="AM1040" s="18"/>
    </row>
    <row r="1041" spans="1:39">
      <c r="A1041" s="18"/>
      <c r="B1041" s="18"/>
      <c r="C1041" s="18"/>
      <c r="D1041" s="18">
        <f t="shared" ca="1" si="21"/>
        <v>1040</v>
      </c>
      <c r="E1041" s="18" t="str">
        <f ca="1">IFERROR(INDEX(nr_ad_client_name,MATCH(ROW()-1,xl_search_adnowclientname[index],0)),"")</f>
        <v>Kimberly Clark</v>
      </c>
      <c r="F1041" s="18"/>
      <c r="G1041" s="18"/>
      <c r="H1041" s="18"/>
      <c r="I1041" s="18"/>
      <c r="J1041" s="18"/>
      <c r="K1041" s="18"/>
      <c r="L1041" s="18"/>
      <c r="M1041" s="18"/>
      <c r="N1041" s="18"/>
      <c r="O1041" s="18"/>
      <c r="P1041" s="18"/>
      <c r="Q1041" s="18"/>
      <c r="R1041" s="18"/>
      <c r="S1041" s="18"/>
      <c r="T1041" s="18"/>
      <c r="U1041" s="18"/>
      <c r="V1041" s="18"/>
      <c r="W1041" s="18"/>
      <c r="X1041" s="18"/>
      <c r="Y1041" s="18"/>
      <c r="Z1041" s="18"/>
      <c r="AA1041" s="18"/>
      <c r="AB1041" s="18"/>
      <c r="AC1041" s="18"/>
      <c r="AD1041" s="18"/>
      <c r="AE1041" s="18"/>
      <c r="AF1041" s="18"/>
      <c r="AG1041" s="18"/>
      <c r="AH1041" s="18"/>
      <c r="AI1041" s="18"/>
      <c r="AJ1041" s="18"/>
      <c r="AK1041" s="18"/>
      <c r="AL1041" s="18"/>
      <c r="AM1041" s="18"/>
    </row>
    <row r="1042" spans="1:39">
      <c r="A1042" s="18"/>
      <c r="B1042" s="18"/>
      <c r="C1042" s="18"/>
      <c r="D1042" s="18">
        <f t="shared" ca="1" si="21"/>
        <v>1041</v>
      </c>
      <c r="E1042" s="18" t="str">
        <f ca="1">IFERROR(INDEX(nr_ad_client_name,MATCH(ROW()-1,xl_search_adnowclientname[index],0)),"")</f>
        <v>Kims</v>
      </c>
      <c r="F1042" s="18"/>
      <c r="G1042" s="18"/>
      <c r="H1042" s="18"/>
      <c r="I1042" s="18"/>
      <c r="J1042" s="18"/>
      <c r="K1042" s="18"/>
      <c r="L1042" s="18"/>
      <c r="M1042" s="18"/>
      <c r="N1042" s="18"/>
      <c r="O1042" s="18"/>
      <c r="P1042" s="18"/>
      <c r="Q1042" s="18"/>
      <c r="R1042" s="18"/>
      <c r="S1042" s="18"/>
      <c r="T1042" s="18"/>
      <c r="U1042" s="18"/>
      <c r="V1042" s="18"/>
      <c r="W1042" s="18"/>
      <c r="X1042" s="18"/>
      <c r="Y1042" s="18"/>
      <c r="Z1042" s="18"/>
      <c r="AA1042" s="18"/>
      <c r="AB1042" s="18"/>
      <c r="AC1042" s="18"/>
      <c r="AD1042" s="18"/>
      <c r="AE1042" s="18"/>
      <c r="AF1042" s="18"/>
      <c r="AG1042" s="18"/>
      <c r="AH1042" s="18"/>
      <c r="AI1042" s="18"/>
      <c r="AJ1042" s="18"/>
      <c r="AK1042" s="18"/>
      <c r="AL1042" s="18"/>
      <c r="AM1042" s="18"/>
    </row>
    <row r="1043" spans="1:39">
      <c r="A1043" s="18"/>
      <c r="B1043" s="18"/>
      <c r="C1043" s="18"/>
      <c r="D1043" s="18">
        <f t="shared" ca="1" si="21"/>
        <v>1042</v>
      </c>
      <c r="E1043" s="18" t="str">
        <f ca="1">IFERROR(INDEX(nr_ad_client_name,MATCH(ROW()-1,xl_search_adnowclientname[index],0)),"")</f>
        <v>Kinetic Engg</v>
      </c>
      <c r="F1043" s="18"/>
      <c r="G1043" s="18"/>
      <c r="H1043" s="18"/>
      <c r="I1043" s="18"/>
      <c r="J1043" s="18"/>
      <c r="K1043" s="18"/>
      <c r="L1043" s="18"/>
      <c r="M1043" s="18"/>
      <c r="N1043" s="18"/>
      <c r="O1043" s="18"/>
      <c r="P1043" s="18"/>
      <c r="Q1043" s="18"/>
      <c r="R1043" s="18"/>
      <c r="S1043" s="18"/>
      <c r="T1043" s="18"/>
      <c r="U1043" s="18"/>
      <c r="V1043" s="18"/>
      <c r="W1043" s="18"/>
      <c r="X1043" s="18"/>
      <c r="Y1043" s="18"/>
      <c r="Z1043" s="18"/>
      <c r="AA1043" s="18"/>
      <c r="AB1043" s="18"/>
      <c r="AC1043" s="18"/>
      <c r="AD1043" s="18"/>
      <c r="AE1043" s="18"/>
      <c r="AF1043" s="18"/>
      <c r="AG1043" s="18"/>
      <c r="AH1043" s="18"/>
      <c r="AI1043" s="18"/>
      <c r="AJ1043" s="18"/>
      <c r="AK1043" s="18"/>
      <c r="AL1043" s="18"/>
      <c r="AM1043" s="18"/>
    </row>
    <row r="1044" spans="1:39">
      <c r="A1044" s="18"/>
      <c r="B1044" s="18"/>
      <c r="C1044" s="18"/>
      <c r="D1044" s="18">
        <f t="shared" ca="1" si="21"/>
        <v>1043</v>
      </c>
      <c r="E1044" s="18" t="str">
        <f ca="1">IFERROR(INDEX(nr_ad_client_name,MATCH(ROW()-1,xl_search_adnowclientname[index],0)),"")</f>
        <v>Kirin Holdings Company</v>
      </c>
      <c r="F1044" s="18"/>
      <c r="G1044" s="18"/>
      <c r="H1044" s="18"/>
      <c r="I1044" s="18"/>
      <c r="J1044" s="18"/>
      <c r="K1044" s="18"/>
      <c r="L1044" s="18"/>
      <c r="M1044" s="18"/>
      <c r="N1044" s="18"/>
      <c r="O1044" s="18"/>
      <c r="P1044" s="18"/>
      <c r="Q1044" s="18"/>
      <c r="R1044" s="18"/>
      <c r="S1044" s="18"/>
      <c r="T1044" s="18"/>
      <c r="U1044" s="18"/>
      <c r="V1044" s="18"/>
      <c r="W1044" s="18"/>
      <c r="X1044" s="18"/>
      <c r="Y1044" s="18"/>
      <c r="Z1044" s="18"/>
      <c r="AA1044" s="18"/>
      <c r="AB1044" s="18"/>
      <c r="AC1044" s="18"/>
      <c r="AD1044" s="18"/>
      <c r="AE1044" s="18"/>
      <c r="AF1044" s="18"/>
      <c r="AG1044" s="18"/>
      <c r="AH1044" s="18"/>
      <c r="AI1044" s="18"/>
      <c r="AJ1044" s="18"/>
      <c r="AK1044" s="18"/>
      <c r="AL1044" s="18"/>
      <c r="AM1044" s="18"/>
    </row>
    <row r="1045" spans="1:39">
      <c r="A1045" s="18"/>
      <c r="B1045" s="18"/>
      <c r="C1045" s="18"/>
      <c r="D1045" s="18">
        <f t="shared" ca="1" si="21"/>
        <v>1044</v>
      </c>
      <c r="E1045" s="18" t="str">
        <f ca="1">IFERROR(INDEX(nr_ad_client_name,MATCH(ROW()-1,xl_search_adnowclientname[index],0)),"")</f>
        <v>Kiwibank</v>
      </c>
      <c r="F1045" s="18"/>
      <c r="G1045" s="18"/>
      <c r="H1045" s="18"/>
      <c r="I1045" s="18"/>
      <c r="J1045" s="18"/>
      <c r="K1045" s="18"/>
      <c r="L1045" s="18"/>
      <c r="M1045" s="18"/>
      <c r="N1045" s="18"/>
      <c r="O1045" s="18"/>
      <c r="P1045" s="18"/>
      <c r="Q1045" s="18"/>
      <c r="R1045" s="18"/>
      <c r="S1045" s="18"/>
      <c r="T1045" s="18"/>
      <c r="U1045" s="18"/>
      <c r="V1045" s="18"/>
      <c r="W1045" s="18"/>
      <c r="X1045" s="18"/>
      <c r="Y1045" s="18"/>
      <c r="Z1045" s="18"/>
      <c r="AA1045" s="18"/>
      <c r="AB1045" s="18"/>
      <c r="AC1045" s="18"/>
      <c r="AD1045" s="18"/>
      <c r="AE1045" s="18"/>
      <c r="AF1045" s="18"/>
      <c r="AG1045" s="18"/>
      <c r="AH1045" s="18"/>
      <c r="AI1045" s="18"/>
      <c r="AJ1045" s="18"/>
      <c r="AK1045" s="18"/>
      <c r="AL1045" s="18"/>
      <c r="AM1045" s="18"/>
    </row>
    <row r="1046" spans="1:39">
      <c r="A1046" s="18"/>
      <c r="B1046" s="18"/>
      <c r="C1046" s="18"/>
      <c r="D1046" s="18">
        <f t="shared" ca="1" si="21"/>
        <v>1045</v>
      </c>
      <c r="E1046" s="18" t="str">
        <f ca="1">IFERROR(INDEX(nr_ad_client_name,MATCH(ROW()-1,xl_search_adnowclientname[index],0)),"")</f>
        <v>KKCG</v>
      </c>
      <c r="F1046" s="18"/>
      <c r="G1046" s="18"/>
      <c r="H1046" s="18"/>
      <c r="I1046" s="18"/>
      <c r="J1046" s="18"/>
      <c r="K1046" s="18"/>
      <c r="L1046" s="18"/>
      <c r="M1046" s="18"/>
      <c r="N1046" s="18"/>
      <c r="O1046" s="18"/>
      <c r="P1046" s="18"/>
      <c r="Q1046" s="18"/>
      <c r="R1046" s="18"/>
      <c r="S1046" s="18"/>
      <c r="T1046" s="18"/>
      <c r="U1046" s="18"/>
      <c r="V1046" s="18"/>
      <c r="W1046" s="18"/>
      <c r="X1046" s="18"/>
      <c r="Y1046" s="18"/>
      <c r="Z1046" s="18"/>
      <c r="AA1046" s="18"/>
      <c r="AB1046" s="18"/>
      <c r="AC1046" s="18"/>
      <c r="AD1046" s="18"/>
      <c r="AE1046" s="18"/>
      <c r="AF1046" s="18"/>
      <c r="AG1046" s="18"/>
      <c r="AH1046" s="18"/>
      <c r="AI1046" s="18"/>
      <c r="AJ1046" s="18"/>
      <c r="AK1046" s="18"/>
      <c r="AL1046" s="18"/>
      <c r="AM1046" s="18"/>
    </row>
    <row r="1047" spans="1:39">
      <c r="A1047" s="18"/>
      <c r="B1047" s="18"/>
      <c r="C1047" s="18"/>
      <c r="D1047" s="18">
        <f t="shared" ca="1" si="21"/>
        <v>1046</v>
      </c>
      <c r="E1047" s="18" t="str">
        <f ca="1">IFERROR(INDEX(nr_ad_client_name,MATCH(ROW()-1,xl_search_adnowclientname[index],0)),"")</f>
        <v>Kodak</v>
      </c>
      <c r="F1047" s="18"/>
      <c r="G1047" s="18"/>
      <c r="H1047" s="18"/>
      <c r="I1047" s="18"/>
      <c r="J1047" s="18"/>
      <c r="K1047" s="18"/>
      <c r="L1047" s="18"/>
      <c r="M1047" s="18"/>
      <c r="N1047" s="18"/>
      <c r="O1047" s="18"/>
      <c r="P1047" s="18"/>
      <c r="Q1047" s="18"/>
      <c r="R1047" s="18"/>
      <c r="S1047" s="18"/>
      <c r="T1047" s="18"/>
      <c r="U1047" s="18"/>
      <c r="V1047" s="18"/>
      <c r="W1047" s="18"/>
      <c r="X1047" s="18"/>
      <c r="Y1047" s="18"/>
      <c r="Z1047" s="18"/>
      <c r="AA1047" s="18"/>
      <c r="AB1047" s="18"/>
      <c r="AC1047" s="18"/>
      <c r="AD1047" s="18"/>
      <c r="AE1047" s="18"/>
      <c r="AF1047" s="18"/>
      <c r="AG1047" s="18"/>
      <c r="AH1047" s="18"/>
      <c r="AI1047" s="18"/>
      <c r="AJ1047" s="18"/>
      <c r="AK1047" s="18"/>
      <c r="AL1047" s="18"/>
      <c r="AM1047" s="18"/>
    </row>
    <row r="1048" spans="1:39">
      <c r="A1048" s="18"/>
      <c r="B1048" s="18"/>
      <c r="C1048" s="18"/>
      <c r="D1048" s="18">
        <f t="shared" ca="1" si="21"/>
        <v>1047</v>
      </c>
      <c r="E1048" s="18" t="str">
        <f ca="1">IFERROR(INDEX(nr_ad_client_name,MATCH(ROW()-1,xl_search_adnowclientname[index],0)),"")</f>
        <v>Kofola</v>
      </c>
      <c r="F1048" s="18"/>
      <c r="G1048" s="18"/>
      <c r="H1048" s="18"/>
      <c r="I1048" s="18"/>
      <c r="J1048" s="18"/>
      <c r="K1048" s="18"/>
      <c r="L1048" s="18"/>
      <c r="M1048" s="18"/>
      <c r="N1048" s="18"/>
      <c r="O1048" s="18"/>
      <c r="P1048" s="18"/>
      <c r="Q1048" s="18"/>
      <c r="R1048" s="18"/>
      <c r="S1048" s="18"/>
      <c r="T1048" s="18"/>
      <c r="U1048" s="18"/>
      <c r="V1048" s="18"/>
      <c r="W1048" s="18"/>
      <c r="X1048" s="18"/>
      <c r="Y1048" s="18"/>
      <c r="Z1048" s="18"/>
      <c r="AA1048" s="18"/>
      <c r="AB1048" s="18"/>
      <c r="AC1048" s="18"/>
      <c r="AD1048" s="18"/>
      <c r="AE1048" s="18"/>
      <c r="AF1048" s="18"/>
      <c r="AG1048" s="18"/>
      <c r="AH1048" s="18"/>
      <c r="AI1048" s="18"/>
      <c r="AJ1048" s="18"/>
      <c r="AK1048" s="18"/>
      <c r="AL1048" s="18"/>
      <c r="AM1048" s="18"/>
    </row>
    <row r="1049" spans="1:39">
      <c r="A1049" s="18"/>
      <c r="B1049" s="18"/>
      <c r="C1049" s="18"/>
      <c r="D1049" s="18">
        <f t="shared" ca="1" si="21"/>
        <v>1048</v>
      </c>
      <c r="E1049" s="18" t="str">
        <f ca="1">IFERROR(INDEX(nr_ad_client_name,MATCH(ROW()-1,xl_search_adnowclientname[index],0)),"")</f>
        <v>Kohler</v>
      </c>
      <c r="F1049" s="18"/>
      <c r="G1049" s="18"/>
      <c r="H1049" s="18"/>
      <c r="I1049" s="18"/>
      <c r="J1049" s="18"/>
      <c r="K1049" s="18"/>
      <c r="L1049" s="18"/>
      <c r="M1049" s="18"/>
      <c r="N1049" s="18"/>
      <c r="O1049" s="18"/>
      <c r="P1049" s="18"/>
      <c r="Q1049" s="18"/>
      <c r="R1049" s="18"/>
      <c r="S1049" s="18"/>
      <c r="T1049" s="18"/>
      <c r="U1049" s="18"/>
      <c r="V1049" s="18"/>
      <c r="W1049" s="18"/>
      <c r="X1049" s="18"/>
      <c r="Y1049" s="18"/>
      <c r="Z1049" s="18"/>
      <c r="AA1049" s="18"/>
      <c r="AB1049" s="18"/>
      <c r="AC1049" s="18"/>
      <c r="AD1049" s="18"/>
      <c r="AE1049" s="18"/>
      <c r="AF1049" s="18"/>
      <c r="AG1049" s="18"/>
      <c r="AH1049" s="18"/>
      <c r="AI1049" s="18"/>
      <c r="AJ1049" s="18"/>
      <c r="AK1049" s="18"/>
      <c r="AL1049" s="18"/>
      <c r="AM1049" s="18"/>
    </row>
    <row r="1050" spans="1:39">
      <c r="A1050" s="18"/>
      <c r="B1050" s="18"/>
      <c r="C1050" s="18"/>
      <c r="D1050" s="18">
        <f t="shared" ca="1" si="21"/>
        <v>1049</v>
      </c>
      <c r="E1050" s="18" t="str">
        <f ca="1">IFERROR(INDEX(nr_ad_client_name,MATCH(ROW()-1,xl_search_adnowclientname[index],0)),"")</f>
        <v>Kopparberg</v>
      </c>
      <c r="F1050" s="18"/>
      <c r="G1050" s="18"/>
      <c r="H1050" s="18"/>
      <c r="I1050" s="18"/>
      <c r="J1050" s="18"/>
      <c r="K1050" s="18"/>
      <c r="L1050" s="18"/>
      <c r="M1050" s="18"/>
      <c r="N1050" s="18"/>
      <c r="O1050" s="18"/>
      <c r="P1050" s="18"/>
      <c r="Q1050" s="18"/>
      <c r="R1050" s="18"/>
      <c r="S1050" s="18"/>
      <c r="T1050" s="18"/>
      <c r="U1050" s="18"/>
      <c r="V1050" s="18"/>
      <c r="W1050" s="18"/>
      <c r="X1050" s="18"/>
      <c r="Y1050" s="18"/>
      <c r="Z1050" s="18"/>
      <c r="AA1050" s="18"/>
      <c r="AB1050" s="18"/>
      <c r="AC1050" s="18"/>
      <c r="AD1050" s="18"/>
      <c r="AE1050" s="18"/>
      <c r="AF1050" s="18"/>
      <c r="AG1050" s="18"/>
      <c r="AH1050" s="18"/>
      <c r="AI1050" s="18"/>
      <c r="AJ1050" s="18"/>
      <c r="AK1050" s="18"/>
      <c r="AL1050" s="18"/>
      <c r="AM1050" s="18"/>
    </row>
    <row r="1051" spans="1:39">
      <c r="A1051" s="18"/>
      <c r="B1051" s="18"/>
      <c r="C1051" s="18"/>
      <c r="D1051" s="18">
        <f t="shared" ca="1" si="21"/>
        <v>1050</v>
      </c>
      <c r="E1051" s="18" t="str">
        <f ca="1">IFERROR(INDEX(nr_ad_client_name,MATCH(ROW()-1,xl_search_adnowclientname[index],0)),"")</f>
        <v>Kortman Intradal Bv</v>
      </c>
      <c r="F1051" s="18"/>
      <c r="G1051" s="18"/>
      <c r="H1051" s="18"/>
      <c r="I1051" s="18"/>
      <c r="J1051" s="18"/>
      <c r="K1051" s="18"/>
      <c r="L1051" s="18"/>
      <c r="M1051" s="18"/>
      <c r="N1051" s="18"/>
      <c r="O1051" s="18"/>
      <c r="P1051" s="18"/>
      <c r="Q1051" s="18"/>
      <c r="R1051" s="18"/>
      <c r="S1051" s="18"/>
      <c r="T1051" s="18"/>
      <c r="U1051" s="18"/>
      <c r="V1051" s="18"/>
      <c r="W1051" s="18"/>
      <c r="X1051" s="18"/>
      <c r="Y1051" s="18"/>
      <c r="Z1051" s="18"/>
      <c r="AA1051" s="18"/>
      <c r="AB1051" s="18"/>
      <c r="AC1051" s="18"/>
      <c r="AD1051" s="18"/>
      <c r="AE1051" s="18"/>
      <c r="AF1051" s="18"/>
      <c r="AG1051" s="18"/>
      <c r="AH1051" s="18"/>
      <c r="AI1051" s="18"/>
      <c r="AJ1051" s="18"/>
      <c r="AK1051" s="18"/>
      <c r="AL1051" s="18"/>
      <c r="AM1051" s="18"/>
    </row>
    <row r="1052" spans="1:39">
      <c r="A1052" s="18"/>
      <c r="B1052" s="18"/>
      <c r="C1052" s="18"/>
      <c r="D1052" s="18">
        <f t="shared" ca="1" si="21"/>
        <v>1051</v>
      </c>
      <c r="E1052" s="18" t="str">
        <f ca="1">IFERROR(INDEX(nr_ad_client_name,MATCH(ROW()-1,xl_search_adnowclientname[index],0)),"")</f>
        <v>Kotra Pharma</v>
      </c>
      <c r="F1052" s="18"/>
      <c r="G1052" s="18"/>
      <c r="H1052" s="18"/>
      <c r="I1052" s="18"/>
      <c r="J1052" s="18"/>
      <c r="K1052" s="18"/>
      <c r="L1052" s="18"/>
      <c r="M1052" s="18"/>
      <c r="N1052" s="18"/>
      <c r="O1052" s="18"/>
      <c r="P1052" s="18"/>
      <c r="Q1052" s="18"/>
      <c r="R1052" s="18"/>
      <c r="S1052" s="18"/>
      <c r="T1052" s="18"/>
      <c r="U1052" s="18"/>
      <c r="V1052" s="18"/>
      <c r="W1052" s="18"/>
      <c r="X1052" s="18"/>
      <c r="Y1052" s="18"/>
      <c r="Z1052" s="18"/>
      <c r="AA1052" s="18"/>
      <c r="AB1052" s="18"/>
      <c r="AC1052" s="18"/>
      <c r="AD1052" s="18"/>
      <c r="AE1052" s="18"/>
      <c r="AF1052" s="18"/>
      <c r="AG1052" s="18"/>
      <c r="AH1052" s="18"/>
      <c r="AI1052" s="18"/>
      <c r="AJ1052" s="18"/>
      <c r="AK1052" s="18"/>
      <c r="AL1052" s="18"/>
      <c r="AM1052" s="18"/>
    </row>
    <row r="1053" spans="1:39">
      <c r="A1053" s="18"/>
      <c r="B1053" s="18"/>
      <c r="C1053" s="18"/>
      <c r="D1053" s="18">
        <f t="shared" ca="1" si="21"/>
        <v>1052</v>
      </c>
      <c r="E1053" s="18" t="str">
        <f ca="1">IFERROR(INDEX(nr_ad_client_name,MATCH(ROW()-1,xl_search_adnowclientname[index],0)),"")</f>
        <v>KPN</v>
      </c>
      <c r="F1053" s="18"/>
      <c r="G1053" s="18"/>
      <c r="H1053" s="18"/>
      <c r="I1053" s="18"/>
      <c r="J1053" s="18"/>
      <c r="K1053" s="18"/>
      <c r="L1053" s="18"/>
      <c r="M1053" s="18"/>
      <c r="N1053" s="18"/>
      <c r="O1053" s="18"/>
      <c r="P1053" s="18"/>
      <c r="Q1053" s="18"/>
      <c r="R1053" s="18"/>
      <c r="S1053" s="18"/>
      <c r="T1053" s="18"/>
      <c r="U1053" s="18"/>
      <c r="V1053" s="18"/>
      <c r="W1053" s="18"/>
      <c r="X1053" s="18"/>
      <c r="Y1053" s="18"/>
      <c r="Z1053" s="18"/>
      <c r="AA1053" s="18"/>
      <c r="AB1053" s="18"/>
      <c r="AC1053" s="18"/>
      <c r="AD1053" s="18"/>
      <c r="AE1053" s="18"/>
      <c r="AF1053" s="18"/>
      <c r="AG1053" s="18"/>
      <c r="AH1053" s="18"/>
      <c r="AI1053" s="18"/>
      <c r="AJ1053" s="18"/>
      <c r="AK1053" s="18"/>
      <c r="AL1053" s="18"/>
      <c r="AM1053" s="18"/>
    </row>
    <row r="1054" spans="1:39">
      <c r="A1054" s="18"/>
      <c r="B1054" s="18"/>
      <c r="C1054" s="18"/>
      <c r="D1054" s="18">
        <f t="shared" ca="1" si="21"/>
        <v>1053</v>
      </c>
      <c r="E1054" s="18" t="str">
        <f ca="1">IFERROR(INDEX(nr_ad_client_name,MATCH(ROW()-1,xl_search_adnowclientname[index],0)),"")</f>
        <v>Kraft Foods</v>
      </c>
      <c r="F1054" s="18"/>
      <c r="G1054" s="18"/>
      <c r="H1054" s="18"/>
      <c r="I1054" s="18"/>
      <c r="J1054" s="18"/>
      <c r="K1054" s="18"/>
      <c r="L1054" s="18"/>
      <c r="M1054" s="18"/>
      <c r="N1054" s="18"/>
      <c r="O1054" s="18"/>
      <c r="P1054" s="18"/>
      <c r="Q1054" s="18"/>
      <c r="R1054" s="18"/>
      <c r="S1054" s="18"/>
      <c r="T1054" s="18"/>
      <c r="U1054" s="18"/>
      <c r="V1054" s="18"/>
      <c r="W1054" s="18"/>
      <c r="X1054" s="18"/>
      <c r="Y1054" s="18"/>
      <c r="Z1054" s="18"/>
      <c r="AA1054" s="18"/>
      <c r="AB1054" s="18"/>
      <c r="AC1054" s="18"/>
      <c r="AD1054" s="18"/>
      <c r="AE1054" s="18"/>
      <c r="AF1054" s="18"/>
      <c r="AG1054" s="18"/>
      <c r="AH1054" s="18"/>
      <c r="AI1054" s="18"/>
      <c r="AJ1054" s="18"/>
      <c r="AK1054" s="18"/>
      <c r="AL1054" s="18"/>
      <c r="AM1054" s="18"/>
    </row>
    <row r="1055" spans="1:39">
      <c r="A1055" s="18"/>
      <c r="B1055" s="18"/>
      <c r="C1055" s="18"/>
      <c r="D1055" s="18">
        <f t="shared" ca="1" si="21"/>
        <v>1054</v>
      </c>
      <c r="E1055" s="18" t="str">
        <f ca="1">IFERROR(INDEX(nr_ad_client_name,MATCH(ROW()-1,xl_search_adnowclientname[index],0)),"")</f>
        <v>Kreativt Center</v>
      </c>
      <c r="F1055" s="18"/>
      <c r="G1055" s="18"/>
      <c r="H1055" s="18"/>
      <c r="I1055" s="18"/>
      <c r="J1055" s="18"/>
      <c r="K1055" s="18"/>
      <c r="L1055" s="18"/>
      <c r="M1055" s="18"/>
      <c r="N1055" s="18"/>
      <c r="O1055" s="18"/>
      <c r="P1055" s="18"/>
      <c r="Q1055" s="18"/>
      <c r="R1055" s="18"/>
      <c r="S1055" s="18"/>
      <c r="T1055" s="18"/>
      <c r="U1055" s="18"/>
      <c r="V1055" s="18"/>
      <c r="W1055" s="18"/>
      <c r="X1055" s="18"/>
      <c r="Y1055" s="18"/>
      <c r="Z1055" s="18"/>
      <c r="AA1055" s="18"/>
      <c r="AB1055" s="18"/>
      <c r="AC1055" s="18"/>
      <c r="AD1055" s="18"/>
      <c r="AE1055" s="18"/>
      <c r="AF1055" s="18"/>
      <c r="AG1055" s="18"/>
      <c r="AH1055" s="18"/>
      <c r="AI1055" s="18"/>
      <c r="AJ1055" s="18"/>
      <c r="AK1055" s="18"/>
      <c r="AL1055" s="18"/>
      <c r="AM1055" s="18"/>
    </row>
    <row r="1056" spans="1:39">
      <c r="A1056" s="18"/>
      <c r="B1056" s="18"/>
      <c r="C1056" s="18"/>
      <c r="D1056" s="18">
        <f t="shared" ca="1" si="21"/>
        <v>1055</v>
      </c>
      <c r="E1056" s="18" t="str">
        <f ca="1">IFERROR(INDEX(nr_ad_client_name,MATCH(ROW()-1,xl_search_adnowclientname[index],0)),"")</f>
        <v>Krka</v>
      </c>
      <c r="F1056" s="18"/>
      <c r="G1056" s="18"/>
      <c r="H1056" s="18"/>
      <c r="I1056" s="18"/>
      <c r="J1056" s="18"/>
      <c r="K1056" s="18"/>
      <c r="L1056" s="18"/>
      <c r="M1056" s="18"/>
      <c r="N1056" s="18"/>
      <c r="O1056" s="18"/>
      <c r="P1056" s="18"/>
      <c r="Q1056" s="18"/>
      <c r="R1056" s="18"/>
      <c r="S1056" s="18"/>
      <c r="T1056" s="18"/>
      <c r="U1056" s="18"/>
      <c r="V1056" s="18"/>
      <c r="W1056" s="18"/>
      <c r="X1056" s="18"/>
      <c r="Y1056" s="18"/>
      <c r="Z1056" s="18"/>
      <c r="AA1056" s="18"/>
      <c r="AB1056" s="18"/>
      <c r="AC1056" s="18"/>
      <c r="AD1056" s="18"/>
      <c r="AE1056" s="18"/>
      <c r="AF1056" s="18"/>
      <c r="AG1056" s="18"/>
      <c r="AH1056" s="18"/>
      <c r="AI1056" s="18"/>
      <c r="AJ1056" s="18"/>
      <c r="AK1056" s="18"/>
      <c r="AL1056" s="18"/>
      <c r="AM1056" s="18"/>
    </row>
    <row r="1057" spans="1:39">
      <c r="A1057" s="18"/>
      <c r="B1057" s="18"/>
      <c r="C1057" s="18"/>
      <c r="D1057" s="18">
        <f t="shared" ca="1" si="21"/>
        <v>1056</v>
      </c>
      <c r="E1057" s="18" t="str">
        <f ca="1">IFERROR(INDEX(nr_ad_client_name,MATCH(ROW()-1,xl_search_adnowclientname[index],0)),"")</f>
        <v>Krung Thai Card</v>
      </c>
      <c r="F1057" s="18"/>
      <c r="G1057" s="18"/>
      <c r="H1057" s="18"/>
      <c r="I1057" s="18"/>
      <c r="J1057" s="18"/>
      <c r="K1057" s="18"/>
      <c r="L1057" s="18"/>
      <c r="M1057" s="18"/>
      <c r="N1057" s="18"/>
      <c r="O1057" s="18"/>
      <c r="P1057" s="18"/>
      <c r="Q1057" s="18"/>
      <c r="R1057" s="18"/>
      <c r="S1057" s="18"/>
      <c r="T1057" s="18"/>
      <c r="U1057" s="18"/>
      <c r="V1057" s="18"/>
      <c r="W1057" s="18"/>
      <c r="X1057" s="18"/>
      <c r="Y1057" s="18"/>
      <c r="Z1057" s="18"/>
      <c r="AA1057" s="18"/>
      <c r="AB1057" s="18"/>
      <c r="AC1057" s="18"/>
      <c r="AD1057" s="18"/>
      <c r="AE1057" s="18"/>
      <c r="AF1057" s="18"/>
      <c r="AG1057" s="18"/>
      <c r="AH1057" s="18"/>
      <c r="AI1057" s="18"/>
      <c r="AJ1057" s="18"/>
      <c r="AK1057" s="18"/>
      <c r="AL1057" s="18"/>
      <c r="AM1057" s="18"/>
    </row>
    <row r="1058" spans="1:39">
      <c r="A1058" s="18"/>
      <c r="B1058" s="18"/>
      <c r="C1058" s="18"/>
      <c r="D1058" s="18">
        <f t="shared" ca="1" si="21"/>
        <v>1057</v>
      </c>
      <c r="E1058" s="18" t="str">
        <f ca="1">IFERROR(INDEX(nr_ad_client_name,MATCH(ROW()-1,xl_search_adnowclientname[index],0)),"")</f>
        <v>Kwv International</v>
      </c>
      <c r="F1058" s="18"/>
      <c r="G1058" s="18"/>
      <c r="H1058" s="18"/>
      <c r="I1058" s="18"/>
      <c r="J1058" s="18"/>
      <c r="K1058" s="18"/>
      <c r="L1058" s="18"/>
      <c r="M1058" s="18"/>
      <c r="N1058" s="18"/>
      <c r="O1058" s="18"/>
      <c r="P1058" s="18"/>
      <c r="Q1058" s="18"/>
      <c r="R1058" s="18"/>
      <c r="S1058" s="18"/>
      <c r="T1058" s="18"/>
      <c r="U1058" s="18"/>
      <c r="V1058" s="18"/>
      <c r="W1058" s="18"/>
      <c r="X1058" s="18"/>
      <c r="Y1058" s="18"/>
      <c r="Z1058" s="18"/>
      <c r="AA1058" s="18"/>
      <c r="AB1058" s="18"/>
      <c r="AC1058" s="18"/>
      <c r="AD1058" s="18"/>
      <c r="AE1058" s="18"/>
      <c r="AF1058" s="18"/>
      <c r="AG1058" s="18"/>
      <c r="AH1058" s="18"/>
      <c r="AI1058" s="18"/>
      <c r="AJ1058" s="18"/>
      <c r="AK1058" s="18"/>
      <c r="AL1058" s="18"/>
      <c r="AM1058" s="18"/>
    </row>
    <row r="1059" spans="1:39">
      <c r="A1059" s="18"/>
      <c r="B1059" s="18"/>
      <c r="C1059" s="18"/>
      <c r="D1059" s="18">
        <f t="shared" ca="1" si="21"/>
        <v>1058</v>
      </c>
      <c r="E1059" s="18" t="str">
        <f ca="1">IFERROR(INDEX(nr_ad_client_name,MATCH(ROW()-1,xl_search_adnowclientname[index],0)),"")</f>
        <v>Kyivistar</v>
      </c>
      <c r="F1059" s="18"/>
      <c r="G1059" s="18"/>
      <c r="H1059" s="18"/>
      <c r="I1059" s="18"/>
      <c r="J1059" s="18"/>
      <c r="K1059" s="18"/>
      <c r="L1059" s="18"/>
      <c r="M1059" s="18"/>
      <c r="N1059" s="18"/>
      <c r="O1059" s="18"/>
      <c r="P1059" s="18"/>
      <c r="Q1059" s="18"/>
      <c r="R1059" s="18"/>
      <c r="S1059" s="18"/>
      <c r="T1059" s="18"/>
      <c r="U1059" s="18"/>
      <c r="V1059" s="18"/>
      <c r="W1059" s="18"/>
      <c r="X1059" s="18"/>
      <c r="Y1059" s="18"/>
      <c r="Z1059" s="18"/>
      <c r="AA1059" s="18"/>
      <c r="AB1059" s="18"/>
      <c r="AC1059" s="18"/>
      <c r="AD1059" s="18"/>
      <c r="AE1059" s="18"/>
      <c r="AF1059" s="18"/>
      <c r="AG1059" s="18"/>
      <c r="AH1059" s="18"/>
      <c r="AI1059" s="18"/>
      <c r="AJ1059" s="18"/>
      <c r="AK1059" s="18"/>
      <c r="AL1059" s="18"/>
      <c r="AM1059" s="18"/>
    </row>
    <row r="1060" spans="1:39">
      <c r="A1060" s="18"/>
      <c r="B1060" s="18"/>
      <c r="C1060" s="18"/>
      <c r="D1060" s="18">
        <f t="shared" ca="1" si="21"/>
        <v>1059</v>
      </c>
      <c r="E1060" s="18" t="str">
        <f ca="1">IFERROR(INDEX(nr_ad_client_name,MATCH(ROW()-1,xl_search_adnowclientname[index],0)),"")</f>
        <v>Labatts</v>
      </c>
      <c r="F1060" s="18"/>
      <c r="G1060" s="18"/>
      <c r="H1060" s="18"/>
      <c r="I1060" s="18"/>
      <c r="J1060" s="18"/>
      <c r="K1060" s="18"/>
      <c r="L1060" s="18"/>
      <c r="M1060" s="18"/>
      <c r="N1060" s="18"/>
      <c r="O1060" s="18"/>
      <c r="P1060" s="18"/>
      <c r="Q1060" s="18"/>
      <c r="R1060" s="18"/>
      <c r="S1060" s="18"/>
      <c r="T1060" s="18"/>
      <c r="U1060" s="18"/>
      <c r="V1060" s="18"/>
      <c r="W1060" s="18"/>
      <c r="X1060" s="18"/>
      <c r="Y1060" s="18"/>
      <c r="Z1060" s="18"/>
      <c r="AA1060" s="18"/>
      <c r="AB1060" s="18"/>
      <c r="AC1060" s="18"/>
      <c r="AD1060" s="18"/>
      <c r="AE1060" s="18"/>
      <c r="AF1060" s="18"/>
      <c r="AG1060" s="18"/>
      <c r="AH1060" s="18"/>
      <c r="AI1060" s="18"/>
      <c r="AJ1060" s="18"/>
      <c r="AK1060" s="18"/>
      <c r="AL1060" s="18"/>
      <c r="AM1060" s="18"/>
    </row>
    <row r="1061" spans="1:39">
      <c r="A1061" s="18"/>
      <c r="B1061" s="18"/>
      <c r="C1061" s="18"/>
      <c r="D1061" s="18">
        <f t="shared" ca="1" si="21"/>
        <v>1060</v>
      </c>
      <c r="E1061" s="18" t="str">
        <f ca="1">IFERROR(INDEX(nr_ad_client_name,MATCH(ROW()-1,xl_search_adnowclientname[index],0)),"")</f>
        <v>Laboratorio Chile</v>
      </c>
      <c r="F1061" s="18"/>
      <c r="G1061" s="18"/>
      <c r="H1061" s="18"/>
      <c r="I1061" s="18"/>
      <c r="J1061" s="18"/>
      <c r="K1061" s="18"/>
      <c r="L1061" s="18"/>
      <c r="M1061" s="18"/>
      <c r="N1061" s="18"/>
      <c r="O1061" s="18"/>
      <c r="P1061" s="18"/>
      <c r="Q1061" s="18"/>
      <c r="R1061" s="18"/>
      <c r="S1061" s="18"/>
      <c r="T1061" s="18"/>
      <c r="U1061" s="18"/>
      <c r="V1061" s="18"/>
      <c r="W1061" s="18"/>
      <c r="X1061" s="18"/>
      <c r="Y1061" s="18"/>
      <c r="Z1061" s="18"/>
      <c r="AA1061" s="18"/>
      <c r="AB1061" s="18"/>
      <c r="AC1061" s="18"/>
      <c r="AD1061" s="18"/>
      <c r="AE1061" s="18"/>
      <c r="AF1061" s="18"/>
      <c r="AG1061" s="18"/>
      <c r="AH1061" s="18"/>
      <c r="AI1061" s="18"/>
      <c r="AJ1061" s="18"/>
      <c r="AK1061" s="18"/>
      <c r="AL1061" s="18"/>
      <c r="AM1061" s="18"/>
    </row>
    <row r="1062" spans="1:39">
      <c r="A1062" s="18"/>
      <c r="B1062" s="18"/>
      <c r="C1062" s="18"/>
      <c r="D1062" s="18">
        <f t="shared" ca="1" si="21"/>
        <v>1061</v>
      </c>
      <c r="E1062" s="18" t="str">
        <f ca="1">IFERROR(INDEX(nr_ad_client_name,MATCH(ROW()-1,xl_search_adnowclientname[index],0)),"")</f>
        <v>Laboratorio Ledmar</v>
      </c>
      <c r="F1062" s="18"/>
      <c r="G1062" s="18"/>
      <c r="H1062" s="18"/>
      <c r="I1062" s="18"/>
      <c r="J1062" s="18"/>
      <c r="K1062" s="18"/>
      <c r="L1062" s="18"/>
      <c r="M1062" s="18"/>
      <c r="N1062" s="18"/>
      <c r="O1062" s="18"/>
      <c r="P1062" s="18"/>
      <c r="Q1062" s="18"/>
      <c r="R1062" s="18"/>
      <c r="S1062" s="18"/>
      <c r="T1062" s="18"/>
      <c r="U1062" s="18"/>
      <c r="V1062" s="18"/>
      <c r="W1062" s="18"/>
      <c r="X1062" s="18"/>
      <c r="Y1062" s="18"/>
      <c r="Z1062" s="18"/>
      <c r="AA1062" s="18"/>
      <c r="AB1062" s="18"/>
      <c r="AC1062" s="18"/>
      <c r="AD1062" s="18"/>
      <c r="AE1062" s="18"/>
      <c r="AF1062" s="18"/>
      <c r="AG1062" s="18"/>
      <c r="AH1062" s="18"/>
      <c r="AI1062" s="18"/>
      <c r="AJ1062" s="18"/>
      <c r="AK1062" s="18"/>
      <c r="AL1062" s="18"/>
      <c r="AM1062" s="18"/>
    </row>
    <row r="1063" spans="1:39">
      <c r="A1063" s="18"/>
      <c r="B1063" s="18"/>
      <c r="C1063" s="18"/>
      <c r="D1063" s="18">
        <f t="shared" ca="1" si="21"/>
        <v>1062</v>
      </c>
      <c r="E1063" s="18" t="str">
        <f ca="1">IFERROR(INDEX(nr_ad_client_name,MATCH(ROW()-1,xl_search_adnowclientname[index],0)),"")</f>
        <v>Laboratorios Cinfa</v>
      </c>
      <c r="F1063" s="18"/>
      <c r="G1063" s="18"/>
      <c r="H1063" s="18"/>
      <c r="I1063" s="18"/>
      <c r="J1063" s="18"/>
      <c r="K1063" s="18"/>
      <c r="L1063" s="18"/>
      <c r="M1063" s="18"/>
      <c r="N1063" s="18"/>
      <c r="O1063" s="18"/>
      <c r="P1063" s="18"/>
      <c r="Q1063" s="18"/>
      <c r="R1063" s="18"/>
      <c r="S1063" s="18"/>
      <c r="T1063" s="18"/>
      <c r="U1063" s="18"/>
      <c r="V1063" s="18"/>
      <c r="W1063" s="18"/>
      <c r="X1063" s="18"/>
      <c r="Y1063" s="18"/>
      <c r="Z1063" s="18"/>
      <c r="AA1063" s="18"/>
      <c r="AB1063" s="18"/>
      <c r="AC1063" s="18"/>
      <c r="AD1063" s="18"/>
      <c r="AE1063" s="18"/>
      <c r="AF1063" s="18"/>
      <c r="AG1063" s="18"/>
      <c r="AH1063" s="18"/>
      <c r="AI1063" s="18"/>
      <c r="AJ1063" s="18"/>
      <c r="AK1063" s="18"/>
      <c r="AL1063" s="18"/>
      <c r="AM1063" s="18"/>
    </row>
    <row r="1064" spans="1:39">
      <c r="A1064" s="18"/>
      <c r="B1064" s="18"/>
      <c r="C1064" s="18"/>
      <c r="D1064" s="18">
        <f t="shared" ca="1" si="21"/>
        <v>1063</v>
      </c>
      <c r="E1064" s="18" t="str">
        <f ca="1">IFERROR(INDEX(nr_ad_client_name,MATCH(ROW()-1,xl_search_adnowclientname[index],0)),"")</f>
        <v>Laboratorios Urgo SLU</v>
      </c>
      <c r="F1064" s="18"/>
      <c r="G1064" s="18"/>
      <c r="H1064" s="18"/>
      <c r="I1064" s="18"/>
      <c r="J1064" s="18"/>
      <c r="K1064" s="18"/>
      <c r="L1064" s="18"/>
      <c r="M1064" s="18"/>
      <c r="N1064" s="18"/>
      <c r="O1064" s="18"/>
      <c r="P1064" s="18"/>
      <c r="Q1064" s="18"/>
      <c r="R1064" s="18"/>
      <c r="S1064" s="18"/>
      <c r="T1064" s="18"/>
      <c r="U1064" s="18"/>
      <c r="V1064" s="18"/>
      <c r="W1064" s="18"/>
      <c r="X1064" s="18"/>
      <c r="Y1064" s="18"/>
      <c r="Z1064" s="18"/>
      <c r="AA1064" s="18"/>
      <c r="AB1064" s="18"/>
      <c r="AC1064" s="18"/>
      <c r="AD1064" s="18"/>
      <c r="AE1064" s="18"/>
      <c r="AF1064" s="18"/>
      <c r="AG1064" s="18"/>
      <c r="AH1064" s="18"/>
      <c r="AI1064" s="18"/>
      <c r="AJ1064" s="18"/>
      <c r="AK1064" s="18"/>
      <c r="AL1064" s="18"/>
      <c r="AM1064" s="18"/>
    </row>
    <row r="1065" spans="1:39">
      <c r="A1065" s="18"/>
      <c r="B1065" s="18"/>
      <c r="C1065" s="18"/>
      <c r="D1065" s="18">
        <f t="shared" ca="1" si="21"/>
        <v>1064</v>
      </c>
      <c r="E1065" s="18" t="str">
        <f ca="1">IFERROR(INDEX(nr_ad_client_name,MATCH(ROW()-1,xl_search_adnowclientname[index],0)),"")</f>
        <v>La Caixa</v>
      </c>
      <c r="F1065" s="18"/>
      <c r="G1065" s="18"/>
      <c r="H1065" s="18"/>
      <c r="I1065" s="18"/>
      <c r="J1065" s="18"/>
      <c r="K1065" s="18"/>
      <c r="L1065" s="18"/>
      <c r="M1065" s="18"/>
      <c r="N1065" s="18"/>
      <c r="O1065" s="18"/>
      <c r="P1065" s="18"/>
      <c r="Q1065" s="18"/>
      <c r="R1065" s="18"/>
      <c r="S1065" s="18"/>
      <c r="T1065" s="18"/>
      <c r="U1065" s="18"/>
      <c r="V1065" s="18"/>
      <c r="W1065" s="18"/>
      <c r="X1065" s="18"/>
      <c r="Y1065" s="18"/>
      <c r="Z1065" s="18"/>
      <c r="AA1065" s="18"/>
      <c r="AB1065" s="18"/>
      <c r="AC1065" s="18"/>
      <c r="AD1065" s="18"/>
      <c r="AE1065" s="18"/>
      <c r="AF1065" s="18"/>
      <c r="AG1065" s="18"/>
      <c r="AH1065" s="18"/>
      <c r="AI1065" s="18"/>
      <c r="AJ1065" s="18"/>
      <c r="AK1065" s="18"/>
      <c r="AL1065" s="18"/>
      <c r="AM1065" s="18"/>
    </row>
    <row r="1066" spans="1:39">
      <c r="A1066" s="18"/>
      <c r="B1066" s="18"/>
      <c r="C1066" s="18"/>
      <c r="D1066" s="18">
        <f t="shared" ca="1" si="21"/>
        <v>1065</v>
      </c>
      <c r="E1066" s="18" t="str">
        <f ca="1">IFERROR(INDEX(nr_ad_client_name,MATCH(ROW()-1,xl_search_adnowclientname[index],0)),"")</f>
        <v>La Caja Seguros</v>
      </c>
      <c r="F1066" s="18"/>
      <c r="G1066" s="18"/>
      <c r="H1066" s="18"/>
      <c r="I1066" s="18"/>
      <c r="J1066" s="18"/>
      <c r="K1066" s="18"/>
      <c r="L1066" s="18"/>
      <c r="M1066" s="18"/>
      <c r="N1066" s="18"/>
      <c r="O1066" s="18"/>
      <c r="P1066" s="18"/>
      <c r="Q1066" s="18"/>
      <c r="R1066" s="18"/>
      <c r="S1066" s="18"/>
      <c r="T1066" s="18"/>
      <c r="U1066" s="18"/>
      <c r="V1066" s="18"/>
      <c r="W1066" s="18"/>
      <c r="X1066" s="18"/>
      <c r="Y1066" s="18"/>
      <c r="Z1066" s="18"/>
      <c r="AA1066" s="18"/>
      <c r="AB1066" s="18"/>
      <c r="AC1066" s="18"/>
      <c r="AD1066" s="18"/>
      <c r="AE1066" s="18"/>
      <c r="AF1066" s="18"/>
      <c r="AG1066" s="18"/>
      <c r="AH1066" s="18"/>
      <c r="AI1066" s="18"/>
      <c r="AJ1066" s="18"/>
      <c r="AK1066" s="18"/>
      <c r="AL1066" s="18"/>
      <c r="AM1066" s="18"/>
    </row>
    <row r="1067" spans="1:39">
      <c r="A1067" s="18"/>
      <c r="B1067" s="18"/>
      <c r="C1067" s="18"/>
      <c r="D1067" s="18">
        <f t="shared" ca="1" si="21"/>
        <v>1066</v>
      </c>
      <c r="E1067" s="18" t="str">
        <f ca="1">IFERROR(INDEX(nr_ad_client_name,MATCH(ROW()-1,xl_search_adnowclientname[index],0)),"")</f>
        <v>Lacer S.A.</v>
      </c>
      <c r="F1067" s="18"/>
      <c r="G1067" s="18"/>
      <c r="H1067" s="18"/>
      <c r="I1067" s="18"/>
      <c r="J1067" s="18"/>
      <c r="K1067" s="18"/>
      <c r="L1067" s="18"/>
      <c r="M1067" s="18"/>
      <c r="N1067" s="18"/>
      <c r="O1067" s="18"/>
      <c r="P1067" s="18"/>
      <c r="Q1067" s="18"/>
      <c r="R1067" s="18"/>
      <c r="S1067" s="18"/>
      <c r="T1067" s="18"/>
      <c r="U1067" s="18"/>
      <c r="V1067" s="18"/>
      <c r="W1067" s="18"/>
      <c r="X1067" s="18"/>
      <c r="Y1067" s="18"/>
      <c r="Z1067" s="18"/>
      <c r="AA1067" s="18"/>
      <c r="AB1067" s="18"/>
      <c r="AC1067" s="18"/>
      <c r="AD1067" s="18"/>
      <c r="AE1067" s="18"/>
      <c r="AF1067" s="18"/>
      <c r="AG1067" s="18"/>
      <c r="AH1067" s="18"/>
      <c r="AI1067" s="18"/>
      <c r="AJ1067" s="18"/>
      <c r="AK1067" s="18"/>
      <c r="AL1067" s="18"/>
      <c r="AM1067" s="18"/>
    </row>
    <row r="1068" spans="1:39">
      <c r="A1068" s="18"/>
      <c r="B1068" s="18"/>
      <c r="C1068" s="18"/>
      <c r="D1068" s="18">
        <f t="shared" ca="1" si="21"/>
        <v>1067</v>
      </c>
      <c r="E1068" s="18" t="str">
        <f ca="1">IFERROR(INDEX(nr_ad_client_name,MATCH(ROW()-1,xl_search_adnowclientname[index],0)),"")</f>
        <v>La Cruz del Campo</v>
      </c>
      <c r="F1068" s="18"/>
      <c r="G1068" s="18"/>
      <c r="H1068" s="18"/>
      <c r="I1068" s="18"/>
      <c r="J1068" s="18"/>
      <c r="K1068" s="18"/>
      <c r="L1068" s="18"/>
      <c r="M1068" s="18"/>
      <c r="N1068" s="18"/>
      <c r="O1068" s="18"/>
      <c r="P1068" s="18"/>
      <c r="Q1068" s="18"/>
      <c r="R1068" s="18"/>
      <c r="S1068" s="18"/>
      <c r="T1068" s="18"/>
      <c r="U1068" s="18"/>
      <c r="V1068" s="18"/>
      <c r="W1068" s="18"/>
      <c r="X1068" s="18"/>
      <c r="Y1068" s="18"/>
      <c r="Z1068" s="18"/>
      <c r="AA1068" s="18"/>
      <c r="AB1068" s="18"/>
      <c r="AC1068" s="18"/>
      <c r="AD1068" s="18"/>
      <c r="AE1068" s="18"/>
      <c r="AF1068" s="18"/>
      <c r="AG1068" s="18"/>
      <c r="AH1068" s="18"/>
      <c r="AI1068" s="18"/>
      <c r="AJ1068" s="18"/>
      <c r="AK1068" s="18"/>
      <c r="AL1068" s="18"/>
      <c r="AM1068" s="18"/>
    </row>
    <row r="1069" spans="1:39">
      <c r="A1069" s="18"/>
      <c r="B1069" s="18"/>
      <c r="C1069" s="18"/>
      <c r="D1069" s="18">
        <f t="shared" ca="1" si="21"/>
        <v>1068</v>
      </c>
      <c r="E1069" s="18" t="str">
        <f ca="1">IFERROR(INDEX(nr_ad_client_name,MATCH(ROW()-1,xl_search_adnowclientname[index],0)),"")</f>
        <v>Lacta</v>
      </c>
      <c r="F1069" s="18"/>
      <c r="G1069" s="18"/>
      <c r="H1069" s="18"/>
      <c r="I1069" s="18"/>
      <c r="J1069" s="18"/>
      <c r="K1069" s="18"/>
      <c r="L1069" s="18"/>
      <c r="M1069" s="18"/>
      <c r="N1069" s="18"/>
      <c r="O1069" s="18"/>
      <c r="P1069" s="18"/>
      <c r="Q1069" s="18"/>
      <c r="R1069" s="18"/>
      <c r="S1069" s="18"/>
      <c r="T1069" s="18"/>
      <c r="U1069" s="18"/>
      <c r="V1069" s="18"/>
      <c r="W1069" s="18"/>
      <c r="X1069" s="18"/>
      <c r="Y1069" s="18"/>
      <c r="Z1069" s="18"/>
      <c r="AA1069" s="18"/>
      <c r="AB1069" s="18"/>
      <c r="AC1069" s="18"/>
      <c r="AD1069" s="18"/>
      <c r="AE1069" s="18"/>
      <c r="AF1069" s="18"/>
      <c r="AG1069" s="18"/>
      <c r="AH1069" s="18"/>
      <c r="AI1069" s="18"/>
      <c r="AJ1069" s="18"/>
      <c r="AK1069" s="18"/>
      <c r="AL1069" s="18"/>
      <c r="AM1069" s="18"/>
    </row>
    <row r="1070" spans="1:39">
      <c r="A1070" s="18"/>
      <c r="B1070" s="18"/>
      <c r="C1070" s="18"/>
      <c r="D1070" s="18">
        <f t="shared" ca="1" si="21"/>
        <v>1069</v>
      </c>
      <c r="E1070" s="18" t="str">
        <f ca="1">IFERROR(INDEX(nr_ad_client_name,MATCH(ROW()-1,xl_search_adnowclientname[index],0)),"")</f>
        <v>Lactalis Group</v>
      </c>
      <c r="F1070" s="18"/>
      <c r="G1070" s="18"/>
      <c r="H1070" s="18"/>
      <c r="I1070" s="18"/>
      <c r="J1070" s="18"/>
      <c r="K1070" s="18"/>
      <c r="L1070" s="18"/>
      <c r="M1070" s="18"/>
      <c r="N1070" s="18"/>
      <c r="O1070" s="18"/>
      <c r="P1070" s="18"/>
      <c r="Q1070" s="18"/>
      <c r="R1070" s="18"/>
      <c r="S1070" s="18"/>
      <c r="T1070" s="18"/>
      <c r="U1070" s="18"/>
      <c r="V1070" s="18"/>
      <c r="W1070" s="18"/>
      <c r="X1070" s="18"/>
      <c r="Y1070" s="18"/>
      <c r="Z1070" s="18"/>
      <c r="AA1070" s="18"/>
      <c r="AB1070" s="18"/>
      <c r="AC1070" s="18"/>
      <c r="AD1070" s="18"/>
      <c r="AE1070" s="18"/>
      <c r="AF1070" s="18"/>
      <c r="AG1070" s="18"/>
      <c r="AH1070" s="18"/>
      <c r="AI1070" s="18"/>
      <c r="AJ1070" s="18"/>
      <c r="AK1070" s="18"/>
      <c r="AL1070" s="18"/>
      <c r="AM1070" s="18"/>
    </row>
    <row r="1071" spans="1:39">
      <c r="A1071" s="18"/>
      <c r="B1071" s="18"/>
      <c r="C1071" s="18"/>
      <c r="D1071" s="18">
        <f t="shared" ca="1" si="21"/>
        <v>1070</v>
      </c>
      <c r="E1071" s="18" t="str">
        <f ca="1">IFERROR(INDEX(nr_ad_client_name,MATCH(ROW()-1,xl_search_adnowclientname[index],0)),"")</f>
        <v>La française des jeux</v>
      </c>
      <c r="F1071" s="18"/>
      <c r="G1071" s="18"/>
      <c r="H1071" s="18"/>
      <c r="I1071" s="18"/>
      <c r="J1071" s="18"/>
      <c r="K1071" s="18"/>
      <c r="L1071" s="18"/>
      <c r="M1071" s="18"/>
      <c r="N1071" s="18"/>
      <c r="O1071" s="18"/>
      <c r="P1071" s="18"/>
      <c r="Q1071" s="18"/>
      <c r="R1071" s="18"/>
      <c r="S1071" s="18"/>
      <c r="T1071" s="18"/>
      <c r="U1071" s="18"/>
      <c r="V1071" s="18"/>
      <c r="W1071" s="18"/>
      <c r="X1071" s="18"/>
      <c r="Y1071" s="18"/>
      <c r="Z1071" s="18"/>
      <c r="AA1071" s="18"/>
      <c r="AB1071" s="18"/>
      <c r="AC1071" s="18"/>
      <c r="AD1071" s="18"/>
      <c r="AE1071" s="18"/>
      <c r="AF1071" s="18"/>
      <c r="AG1071" s="18"/>
      <c r="AH1071" s="18"/>
      <c r="AI1071" s="18"/>
      <c r="AJ1071" s="18"/>
      <c r="AK1071" s="18"/>
      <c r="AL1071" s="18"/>
      <c r="AM1071" s="18"/>
    </row>
    <row r="1072" spans="1:39">
      <c r="A1072" s="18"/>
      <c r="B1072" s="18"/>
      <c r="C1072" s="18"/>
      <c r="D1072" s="18">
        <f t="shared" ca="1" si="21"/>
        <v>1071</v>
      </c>
      <c r="E1072" s="18" t="str">
        <f ca="1">IFERROR(INDEX(nr_ad_client_name,MATCH(ROW()-1,xl_search_adnowclientname[index],0)),"")</f>
        <v>Lager Syndicate</v>
      </c>
      <c r="F1072" s="18"/>
      <c r="G1072" s="18"/>
      <c r="H1072" s="18"/>
      <c r="I1072" s="18"/>
      <c r="J1072" s="18"/>
      <c r="K1072" s="18"/>
      <c r="L1072" s="18"/>
      <c r="M1072" s="18"/>
      <c r="N1072" s="18"/>
      <c r="O1072" s="18"/>
      <c r="P1072" s="18"/>
      <c r="Q1072" s="18"/>
      <c r="R1072" s="18"/>
      <c r="S1072" s="18"/>
      <c r="T1072" s="18"/>
      <c r="U1072" s="18"/>
      <c r="V1072" s="18"/>
      <c r="W1072" s="18"/>
      <c r="X1072" s="18"/>
      <c r="Y1072" s="18"/>
      <c r="Z1072" s="18"/>
      <c r="AA1072" s="18"/>
      <c r="AB1072" s="18"/>
      <c r="AC1072" s="18"/>
      <c r="AD1072" s="18"/>
      <c r="AE1072" s="18"/>
      <c r="AF1072" s="18"/>
      <c r="AG1072" s="18"/>
      <c r="AH1072" s="18"/>
      <c r="AI1072" s="18"/>
      <c r="AJ1072" s="18"/>
      <c r="AK1072" s="18"/>
      <c r="AL1072" s="18"/>
      <c r="AM1072" s="18"/>
    </row>
    <row r="1073" spans="1:39">
      <c r="A1073" s="18"/>
      <c r="B1073" s="18"/>
      <c r="C1073" s="18"/>
      <c r="D1073" s="18">
        <f t="shared" ca="1" si="21"/>
        <v>1072</v>
      </c>
      <c r="E1073" s="18" t="str">
        <f ca="1">IFERROR(INDEX(nr_ad_client_name,MATCH(ROW()-1,xl_search_adnowclientname[index],0)),"")</f>
        <v>Lala</v>
      </c>
      <c r="F1073" s="18"/>
      <c r="G1073" s="18"/>
      <c r="H1073" s="18"/>
      <c r="I1073" s="18"/>
      <c r="J1073" s="18"/>
      <c r="K1073" s="18"/>
      <c r="L1073" s="18"/>
      <c r="M1073" s="18"/>
      <c r="N1073" s="18"/>
      <c r="O1073" s="18"/>
      <c r="P1073" s="18"/>
      <c r="Q1073" s="18"/>
      <c r="R1073" s="18"/>
      <c r="S1073" s="18"/>
      <c r="T1073" s="18"/>
      <c r="U1073" s="18"/>
      <c r="V1073" s="18"/>
      <c r="W1073" s="18"/>
      <c r="X1073" s="18"/>
      <c r="Y1073" s="18"/>
      <c r="Z1073" s="18"/>
      <c r="AA1073" s="18"/>
      <c r="AB1073" s="18"/>
      <c r="AC1073" s="18"/>
      <c r="AD1073" s="18"/>
      <c r="AE1073" s="18"/>
      <c r="AF1073" s="18"/>
      <c r="AG1073" s="18"/>
      <c r="AH1073" s="18"/>
      <c r="AI1073" s="18"/>
      <c r="AJ1073" s="18"/>
      <c r="AK1073" s="18"/>
      <c r="AL1073" s="18"/>
      <c r="AM1073" s="18"/>
    </row>
    <row r="1074" spans="1:39">
      <c r="A1074" s="18"/>
      <c r="B1074" s="18"/>
      <c r="C1074" s="18"/>
      <c r="D1074" s="18">
        <f t="shared" ca="1" si="21"/>
        <v>1073</v>
      </c>
      <c r="E1074" s="18" t="str">
        <f ca="1">IFERROR(INDEX(nr_ad_client_name,MATCH(ROW()-1,xl_search_adnowclientname[index],0)),"")</f>
        <v>Lamote</v>
      </c>
      <c r="F1074" s="18"/>
      <c r="G1074" s="18"/>
      <c r="H1074" s="18"/>
      <c r="I1074" s="18"/>
      <c r="J1074" s="18"/>
      <c r="K1074" s="18"/>
      <c r="L1074" s="18"/>
      <c r="M1074" s="18"/>
      <c r="N1074" s="18"/>
      <c r="O1074" s="18"/>
      <c r="P1074" s="18"/>
      <c r="Q1074" s="18"/>
      <c r="R1074" s="18"/>
      <c r="S1074" s="18"/>
      <c r="T1074" s="18"/>
      <c r="U1074" s="18"/>
      <c r="V1074" s="18"/>
      <c r="W1074" s="18"/>
      <c r="X1074" s="18"/>
      <c r="Y1074" s="18"/>
      <c r="Z1074" s="18"/>
      <c r="AA1074" s="18"/>
      <c r="AB1074" s="18"/>
      <c r="AC1074" s="18"/>
      <c r="AD1074" s="18"/>
      <c r="AE1074" s="18"/>
      <c r="AF1074" s="18"/>
      <c r="AG1074" s="18"/>
      <c r="AH1074" s="18"/>
      <c r="AI1074" s="18"/>
      <c r="AJ1074" s="18"/>
      <c r="AK1074" s="18"/>
      <c r="AL1074" s="18"/>
      <c r="AM1074" s="18"/>
    </row>
    <row r="1075" spans="1:39">
      <c r="A1075" s="18"/>
      <c r="B1075" s="18"/>
      <c r="C1075" s="18"/>
      <c r="D1075" s="18">
        <f t="shared" ca="1" si="21"/>
        <v>1074</v>
      </c>
      <c r="E1075" s="18" t="str">
        <f ca="1">IFERROR(INDEX(nr_ad_client_name,MATCH(ROW()-1,xl_search_adnowclientname[index],0)),"")</f>
        <v>La Nacion</v>
      </c>
      <c r="F1075" s="18"/>
      <c r="G1075" s="18"/>
      <c r="H1075" s="18"/>
      <c r="I1075" s="18"/>
      <c r="J1075" s="18"/>
      <c r="K1075" s="18"/>
      <c r="L1075" s="18"/>
      <c r="M1075" s="18"/>
      <c r="N1075" s="18"/>
      <c r="O1075" s="18"/>
      <c r="P1075" s="18"/>
      <c r="Q1075" s="18"/>
      <c r="R1075" s="18"/>
      <c r="S1075" s="18"/>
      <c r="T1075" s="18"/>
      <c r="U1075" s="18"/>
      <c r="V1075" s="18"/>
      <c r="W1075" s="18"/>
      <c r="X1075" s="18"/>
      <c r="Y1075" s="18"/>
      <c r="Z1075" s="18"/>
      <c r="AA1075" s="18"/>
      <c r="AB1075" s="18"/>
      <c r="AC1075" s="18"/>
      <c r="AD1075" s="18"/>
      <c r="AE1075" s="18"/>
      <c r="AF1075" s="18"/>
      <c r="AG1075" s="18"/>
      <c r="AH1075" s="18"/>
      <c r="AI1075" s="18"/>
      <c r="AJ1075" s="18"/>
      <c r="AK1075" s="18"/>
      <c r="AL1075" s="18"/>
      <c r="AM1075" s="18"/>
    </row>
    <row r="1076" spans="1:39">
      <c r="A1076" s="18"/>
      <c r="B1076" s="18"/>
      <c r="C1076" s="18"/>
      <c r="D1076" s="18">
        <f t="shared" ca="1" si="21"/>
        <v>1075</v>
      </c>
      <c r="E1076" s="18" t="str">
        <f ca="1">IFERROR(INDEX(nr_ad_client_name,MATCH(ROW()-1,xl_search_adnowclientname[index],0)),"")</f>
        <v>Land Rover</v>
      </c>
      <c r="F1076" s="18"/>
      <c r="G1076" s="18"/>
      <c r="H1076" s="18"/>
      <c r="I1076" s="18"/>
      <c r="J1076" s="18"/>
      <c r="K1076" s="18"/>
      <c r="L1076" s="18"/>
      <c r="M1076" s="18"/>
      <c r="N1076" s="18"/>
      <c r="O1076" s="18"/>
      <c r="P1076" s="18"/>
      <c r="Q1076" s="18"/>
      <c r="R1076" s="18"/>
      <c r="S1076" s="18"/>
      <c r="T1076" s="18"/>
      <c r="U1076" s="18"/>
      <c r="V1076" s="18"/>
      <c r="W1076" s="18"/>
      <c r="X1076" s="18"/>
      <c r="Y1076" s="18"/>
      <c r="Z1076" s="18"/>
      <c r="AA1076" s="18"/>
      <c r="AB1076" s="18"/>
      <c r="AC1076" s="18"/>
      <c r="AD1076" s="18"/>
      <c r="AE1076" s="18"/>
      <c r="AF1076" s="18"/>
      <c r="AG1076" s="18"/>
      <c r="AH1076" s="18"/>
      <c r="AI1076" s="18"/>
      <c r="AJ1076" s="18"/>
      <c r="AK1076" s="18"/>
      <c r="AL1076" s="18"/>
      <c r="AM1076" s="18"/>
    </row>
    <row r="1077" spans="1:39">
      <c r="A1077" s="18"/>
      <c r="B1077" s="18"/>
      <c r="C1077" s="18"/>
      <c r="D1077" s="18">
        <f t="shared" ca="1" si="21"/>
        <v>1076</v>
      </c>
      <c r="E1077" s="18" t="str">
        <f ca="1">IFERROR(INDEX(nr_ad_client_name,MATCH(ROW()-1,xl_search_adnowclientname[index],0)),"")</f>
        <v>Lane Bryant</v>
      </c>
      <c r="F1077" s="18"/>
      <c r="G1077" s="18"/>
      <c r="H1077" s="18"/>
      <c r="I1077" s="18"/>
      <c r="J1077" s="18"/>
      <c r="K1077" s="18"/>
      <c r="L1077" s="18"/>
      <c r="M1077" s="18"/>
      <c r="N1077" s="18"/>
      <c r="O1077" s="18"/>
      <c r="P1077" s="18"/>
      <c r="Q1077" s="18"/>
      <c r="R1077" s="18"/>
      <c r="S1077" s="18"/>
      <c r="T1077" s="18"/>
      <c r="U1077" s="18"/>
      <c r="V1077" s="18"/>
      <c r="W1077" s="18"/>
      <c r="X1077" s="18"/>
      <c r="Y1077" s="18"/>
      <c r="Z1077" s="18"/>
      <c r="AA1077" s="18"/>
      <c r="AB1077" s="18"/>
      <c r="AC1077" s="18"/>
      <c r="AD1077" s="18"/>
      <c r="AE1077" s="18"/>
      <c r="AF1077" s="18"/>
      <c r="AG1077" s="18"/>
      <c r="AH1077" s="18"/>
      <c r="AI1077" s="18"/>
      <c r="AJ1077" s="18"/>
      <c r="AK1077" s="18"/>
      <c r="AL1077" s="18"/>
      <c r="AM1077" s="18"/>
    </row>
    <row r="1078" spans="1:39">
      <c r="A1078" s="18"/>
      <c r="B1078" s="18"/>
      <c r="C1078" s="18"/>
      <c r="D1078" s="18">
        <f t="shared" ca="1" si="21"/>
        <v>1077</v>
      </c>
      <c r="E1078" s="18" t="str">
        <f ca="1">IFERROR(INDEX(nr_ad_client_name,MATCH(ROW()-1,xl_search_adnowclientname[index],0)),"")</f>
        <v>Lantmannen</v>
      </c>
      <c r="F1078" s="18"/>
      <c r="G1078" s="18"/>
      <c r="H1078" s="18"/>
      <c r="I1078" s="18"/>
      <c r="J1078" s="18"/>
      <c r="K1078" s="18"/>
      <c r="L1078" s="18"/>
      <c r="M1078" s="18"/>
      <c r="N1078" s="18"/>
      <c r="O1078" s="18"/>
      <c r="P1078" s="18"/>
      <c r="Q1078" s="18"/>
      <c r="R1078" s="18"/>
      <c r="S1078" s="18"/>
      <c r="T1078" s="18"/>
      <c r="U1078" s="18"/>
      <c r="V1078" s="18"/>
      <c r="W1078" s="18"/>
      <c r="X1078" s="18"/>
      <c r="Y1078" s="18"/>
      <c r="Z1078" s="18"/>
      <c r="AA1078" s="18"/>
      <c r="AB1078" s="18"/>
      <c r="AC1078" s="18"/>
      <c r="AD1078" s="18"/>
      <c r="AE1078" s="18"/>
      <c r="AF1078" s="18"/>
      <c r="AG1078" s="18"/>
      <c r="AH1078" s="18"/>
      <c r="AI1078" s="18"/>
      <c r="AJ1078" s="18"/>
      <c r="AK1078" s="18"/>
      <c r="AL1078" s="18"/>
      <c r="AM1078" s="18"/>
    </row>
    <row r="1079" spans="1:39">
      <c r="A1079" s="18"/>
      <c r="B1079" s="18"/>
      <c r="C1079" s="18"/>
      <c r="D1079" s="18">
        <f t="shared" ca="1" si="21"/>
        <v>1078</v>
      </c>
      <c r="E1079" s="18" t="str">
        <f ca="1">IFERROR(INDEX(nr_ad_client_name,MATCH(ROW()-1,xl_search_adnowclientname[index],0)),"")</f>
        <v>La Papelera Del Plata</v>
      </c>
      <c r="F1079" s="18"/>
      <c r="G1079" s="18"/>
      <c r="H1079" s="18"/>
      <c r="I1079" s="18"/>
      <c r="J1079" s="18"/>
      <c r="K1079" s="18"/>
      <c r="L1079" s="18"/>
      <c r="M1079" s="18"/>
      <c r="N1079" s="18"/>
      <c r="O1079" s="18"/>
      <c r="P1079" s="18"/>
      <c r="Q1079" s="18"/>
      <c r="R1079" s="18"/>
      <c r="S1079" s="18"/>
      <c r="T1079" s="18"/>
      <c r="U1079" s="18"/>
      <c r="V1079" s="18"/>
      <c r="W1079" s="18"/>
      <c r="X1079" s="18"/>
      <c r="Y1079" s="18"/>
      <c r="Z1079" s="18"/>
      <c r="AA1079" s="18"/>
      <c r="AB1079" s="18"/>
      <c r="AC1079" s="18"/>
      <c r="AD1079" s="18"/>
      <c r="AE1079" s="18"/>
      <c r="AF1079" s="18"/>
      <c r="AG1079" s="18"/>
      <c r="AH1079" s="18"/>
      <c r="AI1079" s="18"/>
      <c r="AJ1079" s="18"/>
      <c r="AK1079" s="18"/>
      <c r="AL1079" s="18"/>
      <c r="AM1079" s="18"/>
    </row>
    <row r="1080" spans="1:39">
      <c r="A1080" s="18"/>
      <c r="B1080" s="18"/>
      <c r="C1080" s="18"/>
      <c r="D1080" s="18">
        <f t="shared" ca="1" si="21"/>
        <v>1079</v>
      </c>
      <c r="E1080" s="18" t="str">
        <f ca="1">IFERROR(INDEX(nr_ad_client_name,MATCH(ROW()-1,xl_search_adnowclientname[index],0)),"")</f>
        <v>Larios</v>
      </c>
      <c r="F1080" s="18"/>
      <c r="G1080" s="18"/>
      <c r="H1080" s="18"/>
      <c r="I1080" s="18"/>
      <c r="J1080" s="18"/>
      <c r="K1080" s="18"/>
      <c r="L1080" s="18"/>
      <c r="M1080" s="18"/>
      <c r="N1080" s="18"/>
      <c r="O1080" s="18"/>
      <c r="P1080" s="18"/>
      <c r="Q1080" s="18"/>
      <c r="R1080" s="18"/>
      <c r="S1080" s="18"/>
      <c r="T1080" s="18"/>
      <c r="U1080" s="18"/>
      <c r="V1080" s="18"/>
      <c r="W1080" s="18"/>
      <c r="X1080" s="18"/>
      <c r="Y1080" s="18"/>
      <c r="Z1080" s="18"/>
      <c r="AA1080" s="18"/>
      <c r="AB1080" s="18"/>
      <c r="AC1080" s="18"/>
      <c r="AD1080" s="18"/>
      <c r="AE1080" s="18"/>
      <c r="AF1080" s="18"/>
      <c r="AG1080" s="18"/>
      <c r="AH1080" s="18"/>
      <c r="AI1080" s="18"/>
      <c r="AJ1080" s="18"/>
      <c r="AK1080" s="18"/>
      <c r="AL1080" s="18"/>
      <c r="AM1080" s="18"/>
    </row>
    <row r="1081" spans="1:39">
      <c r="A1081" s="18"/>
      <c r="B1081" s="18"/>
      <c r="C1081" s="18"/>
      <c r="D1081" s="18">
        <f t="shared" ca="1" si="21"/>
        <v>1080</v>
      </c>
      <c r="E1081" s="18" t="str">
        <f ca="1">IFERROR(INDEX(nr_ad_client_name,MATCH(ROW()-1,xl_search_adnowclientname[index],0)),"")</f>
        <v>LATAM AIRLINES</v>
      </c>
      <c r="F1081" s="18"/>
      <c r="G1081" s="18"/>
      <c r="H1081" s="18"/>
      <c r="I1081" s="18"/>
      <c r="J1081" s="18"/>
      <c r="K1081" s="18"/>
      <c r="L1081" s="18"/>
      <c r="M1081" s="18"/>
      <c r="N1081" s="18"/>
      <c r="O1081" s="18"/>
      <c r="P1081" s="18"/>
      <c r="Q1081" s="18"/>
      <c r="R1081" s="18"/>
      <c r="S1081" s="18"/>
      <c r="T1081" s="18"/>
      <c r="U1081" s="18"/>
      <c r="V1081" s="18"/>
      <c r="W1081" s="18"/>
      <c r="X1081" s="18"/>
      <c r="Y1081" s="18"/>
      <c r="Z1081" s="18"/>
      <c r="AA1081" s="18"/>
      <c r="AB1081" s="18"/>
      <c r="AC1081" s="18"/>
      <c r="AD1081" s="18"/>
      <c r="AE1081" s="18"/>
      <c r="AF1081" s="18"/>
      <c r="AG1081" s="18"/>
      <c r="AH1081" s="18"/>
      <c r="AI1081" s="18"/>
      <c r="AJ1081" s="18"/>
      <c r="AK1081" s="18"/>
      <c r="AL1081" s="18"/>
      <c r="AM1081" s="18"/>
    </row>
    <row r="1082" spans="1:39">
      <c r="A1082" s="18"/>
      <c r="B1082" s="18"/>
      <c r="C1082" s="18"/>
      <c r="D1082" s="18">
        <f t="shared" ca="1" si="21"/>
        <v>1081</v>
      </c>
      <c r="E1082" s="18" t="str">
        <f ca="1">IFERROR(INDEX(nr_ad_client_name,MATCH(ROW()-1,xl_search_adnowclientname[index],0)),"")</f>
        <v>Latin Works</v>
      </c>
      <c r="F1082" s="18"/>
      <c r="G1082" s="18"/>
      <c r="H1082" s="18"/>
      <c r="I1082" s="18"/>
      <c r="J1082" s="18"/>
      <c r="K1082" s="18"/>
      <c r="L1082" s="18"/>
      <c r="M1082" s="18"/>
      <c r="N1082" s="18"/>
      <c r="O1082" s="18"/>
      <c r="P1082" s="18"/>
      <c r="Q1082" s="18"/>
      <c r="R1082" s="18"/>
      <c r="S1082" s="18"/>
      <c r="T1082" s="18"/>
      <c r="U1082" s="18"/>
      <c r="V1082" s="18"/>
      <c r="W1082" s="18"/>
      <c r="X1082" s="18"/>
      <c r="Y1082" s="18"/>
      <c r="Z1082" s="18"/>
      <c r="AA1082" s="18"/>
      <c r="AB1082" s="18"/>
      <c r="AC1082" s="18"/>
      <c r="AD1082" s="18"/>
      <c r="AE1082" s="18"/>
      <c r="AF1082" s="18"/>
      <c r="AG1082" s="18"/>
      <c r="AH1082" s="18"/>
      <c r="AI1082" s="18"/>
      <c r="AJ1082" s="18"/>
      <c r="AK1082" s="18"/>
      <c r="AL1082" s="18"/>
      <c r="AM1082" s="18"/>
    </row>
    <row r="1083" spans="1:39">
      <c r="A1083" s="18"/>
      <c r="B1083" s="18"/>
      <c r="C1083" s="18"/>
      <c r="D1083" s="18">
        <f t="shared" ca="1" si="21"/>
        <v>1082</v>
      </c>
      <c r="E1083" s="18" t="str">
        <f ca="1">IFERROR(INDEX(nr_ad_client_name,MATCH(ROW()-1,xl_search_adnowclientname[index],0)),"")</f>
        <v>Latitude Financial Services</v>
      </c>
      <c r="F1083" s="18"/>
      <c r="G1083" s="18"/>
      <c r="H1083" s="18"/>
      <c r="I1083" s="18"/>
      <c r="J1083" s="18"/>
      <c r="K1083" s="18"/>
      <c r="L1083" s="18"/>
      <c r="M1083" s="18"/>
      <c r="N1083" s="18"/>
      <c r="O1083" s="18"/>
      <c r="P1083" s="18"/>
      <c r="Q1083" s="18"/>
      <c r="R1083" s="18"/>
      <c r="S1083" s="18"/>
      <c r="T1083" s="18"/>
      <c r="U1083" s="18"/>
      <c r="V1083" s="18"/>
      <c r="W1083" s="18"/>
      <c r="X1083" s="18"/>
      <c r="Y1083" s="18"/>
      <c r="Z1083" s="18"/>
      <c r="AA1083" s="18"/>
      <c r="AB1083" s="18"/>
      <c r="AC1083" s="18"/>
      <c r="AD1083" s="18"/>
      <c r="AE1083" s="18"/>
      <c r="AF1083" s="18"/>
      <c r="AG1083" s="18"/>
      <c r="AH1083" s="18"/>
      <c r="AI1083" s="18"/>
      <c r="AJ1083" s="18"/>
      <c r="AK1083" s="18"/>
      <c r="AL1083" s="18"/>
      <c r="AM1083" s="18"/>
    </row>
    <row r="1084" spans="1:39">
      <c r="A1084" s="18"/>
      <c r="B1084" s="18"/>
      <c r="C1084" s="18"/>
      <c r="D1084" s="18">
        <f t="shared" ca="1" si="21"/>
        <v>1083</v>
      </c>
      <c r="E1084" s="18" t="str">
        <f ca="1">IFERROR(INDEX(nr_ad_client_name,MATCH(ROW()-1,xl_search_adnowclientname[index],0)),"")</f>
        <v>Laureate International Universities</v>
      </c>
      <c r="F1084" s="18"/>
      <c r="G1084" s="18"/>
      <c r="H1084" s="18"/>
      <c r="I1084" s="18"/>
      <c r="J1084" s="18"/>
      <c r="K1084" s="18"/>
      <c r="L1084" s="18"/>
      <c r="M1084" s="18"/>
      <c r="N1084" s="18"/>
      <c r="O1084" s="18"/>
      <c r="P1084" s="18"/>
      <c r="Q1084" s="18"/>
      <c r="R1084" s="18"/>
      <c r="S1084" s="18"/>
      <c r="T1084" s="18"/>
      <c r="U1084" s="18"/>
      <c r="V1084" s="18"/>
      <c r="W1084" s="18"/>
      <c r="X1084" s="18"/>
      <c r="Y1084" s="18"/>
      <c r="Z1084" s="18"/>
      <c r="AA1084" s="18"/>
      <c r="AB1084" s="18"/>
      <c r="AC1084" s="18"/>
      <c r="AD1084" s="18"/>
      <c r="AE1084" s="18"/>
      <c r="AF1084" s="18"/>
      <c r="AG1084" s="18"/>
      <c r="AH1084" s="18"/>
      <c r="AI1084" s="18"/>
      <c r="AJ1084" s="18"/>
      <c r="AK1084" s="18"/>
      <c r="AL1084" s="18"/>
      <c r="AM1084" s="18"/>
    </row>
    <row r="1085" spans="1:39">
      <c r="A1085" s="18"/>
      <c r="B1085" s="18"/>
      <c r="C1085" s="18"/>
      <c r="D1085" s="18">
        <f t="shared" ca="1" si="21"/>
        <v>1084</v>
      </c>
      <c r="E1085" s="18" t="str">
        <f ca="1">IFERROR(INDEX(nr_ad_client_name,MATCH(ROW()-1,xl_search_adnowclientname[index],0)),"")</f>
        <v>Lavazza</v>
      </c>
      <c r="F1085" s="18"/>
      <c r="G1085" s="18"/>
      <c r="H1085" s="18"/>
      <c r="I1085" s="18"/>
      <c r="J1085" s="18"/>
      <c r="K1085" s="18"/>
      <c r="L1085" s="18"/>
      <c r="M1085" s="18"/>
      <c r="N1085" s="18"/>
      <c r="O1085" s="18"/>
      <c r="P1085" s="18"/>
      <c r="Q1085" s="18"/>
      <c r="R1085" s="18"/>
      <c r="S1085" s="18"/>
      <c r="T1085" s="18"/>
      <c r="U1085" s="18"/>
      <c r="V1085" s="18"/>
      <c r="W1085" s="18"/>
      <c r="X1085" s="18"/>
      <c r="Y1085" s="18"/>
      <c r="Z1085" s="18"/>
      <c r="AA1085" s="18"/>
      <c r="AB1085" s="18"/>
      <c r="AC1085" s="18"/>
      <c r="AD1085" s="18"/>
      <c r="AE1085" s="18"/>
      <c r="AF1085" s="18"/>
      <c r="AG1085" s="18"/>
      <c r="AH1085" s="18"/>
      <c r="AI1085" s="18"/>
      <c r="AJ1085" s="18"/>
      <c r="AK1085" s="18"/>
      <c r="AL1085" s="18"/>
      <c r="AM1085" s="18"/>
    </row>
    <row r="1086" spans="1:39">
      <c r="A1086" s="18"/>
      <c r="B1086" s="18"/>
      <c r="C1086" s="18"/>
      <c r="D1086" s="18">
        <f t="shared" ca="1" si="21"/>
        <v>1085</v>
      </c>
      <c r="E1086" s="18" t="str">
        <f ca="1">IFERROR(INDEX(nr_ad_client_name,MATCH(ROW()-1,xl_search_adnowclientname[index],0)),"")</f>
        <v>La Virginia</v>
      </c>
      <c r="F1086" s="18"/>
      <c r="G1086" s="18"/>
      <c r="H1086" s="18"/>
      <c r="I1086" s="18"/>
      <c r="J1086" s="18"/>
      <c r="K1086" s="18"/>
      <c r="L1086" s="18"/>
      <c r="M1086" s="18"/>
      <c r="N1086" s="18"/>
      <c r="O1086" s="18"/>
      <c r="P1086" s="18"/>
      <c r="Q1086" s="18"/>
      <c r="R1086" s="18"/>
      <c r="S1086" s="18"/>
      <c r="T1086" s="18"/>
      <c r="U1086" s="18"/>
      <c r="V1086" s="18"/>
      <c r="W1086" s="18"/>
      <c r="X1086" s="18"/>
      <c r="Y1086" s="18"/>
      <c r="Z1086" s="18"/>
      <c r="AA1086" s="18"/>
      <c r="AB1086" s="18"/>
      <c r="AC1086" s="18"/>
      <c r="AD1086" s="18"/>
      <c r="AE1086" s="18"/>
      <c r="AF1086" s="18"/>
      <c r="AG1086" s="18"/>
      <c r="AH1086" s="18"/>
      <c r="AI1086" s="18"/>
      <c r="AJ1086" s="18"/>
      <c r="AK1086" s="18"/>
      <c r="AL1086" s="18"/>
      <c r="AM1086" s="18"/>
    </row>
    <row r="1087" spans="1:39">
      <c r="A1087" s="18"/>
      <c r="B1087" s="18"/>
      <c r="C1087" s="18"/>
      <c r="D1087" s="18">
        <f t="shared" ca="1" si="21"/>
        <v>1086</v>
      </c>
      <c r="E1087" s="18" t="str">
        <f ca="1">IFERROR(INDEX(nr_ad_client_name,MATCH(ROW()-1,xl_search_adnowclientname[index],0)),"")</f>
        <v>LCA</v>
      </c>
      <c r="F1087" s="18"/>
      <c r="G1087" s="18"/>
      <c r="H1087" s="18"/>
      <c r="I1087" s="18"/>
      <c r="J1087" s="18"/>
      <c r="K1087" s="18"/>
      <c r="L1087" s="18"/>
      <c r="M1087" s="18"/>
      <c r="N1087" s="18"/>
      <c r="O1087" s="18"/>
      <c r="P1087" s="18"/>
      <c r="Q1087" s="18"/>
      <c r="R1087" s="18"/>
      <c r="S1087" s="18"/>
      <c r="T1087" s="18"/>
      <c r="U1087" s="18"/>
      <c r="V1087" s="18"/>
      <c r="W1087" s="18"/>
      <c r="X1087" s="18"/>
      <c r="Y1087" s="18"/>
      <c r="Z1087" s="18"/>
      <c r="AA1087" s="18"/>
      <c r="AB1087" s="18"/>
      <c r="AC1087" s="18"/>
      <c r="AD1087" s="18"/>
      <c r="AE1087" s="18"/>
      <c r="AF1087" s="18"/>
      <c r="AG1087" s="18"/>
      <c r="AH1087" s="18"/>
      <c r="AI1087" s="18"/>
      <c r="AJ1087" s="18"/>
      <c r="AK1087" s="18"/>
      <c r="AL1087" s="18"/>
      <c r="AM1087" s="18"/>
    </row>
    <row r="1088" spans="1:39">
      <c r="A1088" s="18"/>
      <c r="B1088" s="18"/>
      <c r="C1088" s="18"/>
      <c r="D1088" s="18">
        <f t="shared" ca="1" si="21"/>
        <v>1087</v>
      </c>
      <c r="E1088" s="18" t="str">
        <f ca="1">IFERROR(INDEX(nr_ad_client_name,MATCH(ROW()-1,xl_search_adnowclientname[index],0)),"")</f>
        <v>Leaf</v>
      </c>
      <c r="F1088" s="18"/>
      <c r="G1088" s="18"/>
      <c r="H1088" s="18"/>
      <c r="I1088" s="18"/>
      <c r="J1088" s="18"/>
      <c r="K1088" s="18"/>
      <c r="L1088" s="18"/>
      <c r="M1088" s="18"/>
      <c r="N1088" s="18"/>
      <c r="O1088" s="18"/>
      <c r="P1088" s="18"/>
      <c r="Q1088" s="18"/>
      <c r="R1088" s="18"/>
      <c r="S1088" s="18"/>
      <c r="T1088" s="18"/>
      <c r="U1088" s="18"/>
      <c r="V1088" s="18"/>
      <c r="W1088" s="18"/>
      <c r="X1088" s="18"/>
      <c r="Y1088" s="18"/>
      <c r="Z1088" s="18"/>
      <c r="AA1088" s="18"/>
      <c r="AB1088" s="18"/>
      <c r="AC1088" s="18"/>
      <c r="AD1088" s="18"/>
      <c r="AE1088" s="18"/>
      <c r="AF1088" s="18"/>
      <c r="AG1088" s="18"/>
      <c r="AH1088" s="18"/>
      <c r="AI1088" s="18"/>
      <c r="AJ1088" s="18"/>
      <c r="AK1088" s="18"/>
      <c r="AL1088" s="18"/>
      <c r="AM1088" s="18"/>
    </row>
    <row r="1089" spans="1:39">
      <c r="A1089" s="18"/>
      <c r="B1089" s="18"/>
      <c r="C1089" s="18"/>
      <c r="D1089" s="18">
        <f t="shared" ca="1" si="21"/>
        <v>1088</v>
      </c>
      <c r="E1089" s="18" t="str">
        <f ca="1">IFERROR(INDEX(nr_ad_client_name,MATCH(ROW()-1,xl_search_adnowclientname[index],0)),"")</f>
        <v>L'Easy</v>
      </c>
      <c r="F1089" s="18"/>
      <c r="G1089" s="18"/>
      <c r="H1089" s="18"/>
      <c r="I1089" s="18"/>
      <c r="J1089" s="18"/>
      <c r="K1089" s="18"/>
      <c r="L1089" s="18"/>
      <c r="M1089" s="18"/>
      <c r="N1089" s="18"/>
      <c r="O1089" s="18"/>
      <c r="P1089" s="18"/>
      <c r="Q1089" s="18"/>
      <c r="R1089" s="18"/>
      <c r="S1089" s="18"/>
      <c r="T1089" s="18"/>
      <c r="U1089" s="18"/>
      <c r="V1089" s="18"/>
      <c r="W1089" s="18"/>
      <c r="X1089" s="18"/>
      <c r="Y1089" s="18"/>
      <c r="Z1089" s="18"/>
      <c r="AA1089" s="18"/>
      <c r="AB1089" s="18"/>
      <c r="AC1089" s="18"/>
      <c r="AD1089" s="18"/>
      <c r="AE1089" s="18"/>
      <c r="AF1089" s="18"/>
      <c r="AG1089" s="18"/>
      <c r="AH1089" s="18"/>
      <c r="AI1089" s="18"/>
      <c r="AJ1089" s="18"/>
      <c r="AK1089" s="18"/>
      <c r="AL1089" s="18"/>
      <c r="AM1089" s="18"/>
    </row>
    <row r="1090" spans="1:39">
      <c r="A1090" s="18"/>
      <c r="B1090" s="18"/>
      <c r="C1090" s="18"/>
      <c r="D1090" s="18">
        <f t="shared" ref="D1090:D1153" ca="1" si="22">IF(ISNUMBER(SEARCH(ps_search_adnowclientname,INDEX(nr_ad_client_name,ROW()-1))),MAX(INDIRECT(ADDRESS(1,COLUMN())&amp;":"&amp;ADDRESS(ROW()-1,COLUMN())))+1,"")</f>
        <v>1089</v>
      </c>
      <c r="E1090" s="18" t="str">
        <f ca="1">IFERROR(INDEX(nr_ad_client_name,MATCH(ROW()-1,xl_search_adnowclientname[index],0)),"")</f>
        <v>Leeds BS</v>
      </c>
      <c r="F1090" s="18"/>
      <c r="G1090" s="18"/>
      <c r="H1090" s="18"/>
      <c r="I1090" s="18"/>
      <c r="J1090" s="18"/>
      <c r="K1090" s="18"/>
      <c r="L1090" s="18"/>
      <c r="M1090" s="18"/>
      <c r="N1090" s="18"/>
      <c r="O1090" s="18"/>
      <c r="P1090" s="18"/>
      <c r="Q1090" s="18"/>
      <c r="R1090" s="18"/>
      <c r="S1090" s="18"/>
      <c r="T1090" s="18"/>
      <c r="U1090" s="18"/>
      <c r="V1090" s="18"/>
      <c r="W1090" s="18"/>
      <c r="X1090" s="18"/>
      <c r="Y1090" s="18"/>
      <c r="Z1090" s="18"/>
      <c r="AA1090" s="18"/>
      <c r="AB1090" s="18"/>
      <c r="AC1090" s="18"/>
      <c r="AD1090" s="18"/>
      <c r="AE1090" s="18"/>
      <c r="AF1090" s="18"/>
      <c r="AG1090" s="18"/>
      <c r="AH1090" s="18"/>
      <c r="AI1090" s="18"/>
      <c r="AJ1090" s="18"/>
      <c r="AK1090" s="18"/>
      <c r="AL1090" s="18"/>
      <c r="AM1090" s="18"/>
    </row>
    <row r="1091" spans="1:39">
      <c r="A1091" s="18"/>
      <c r="B1091" s="18"/>
      <c r="C1091" s="18"/>
      <c r="D1091" s="18">
        <f t="shared" ca="1" si="22"/>
        <v>1090</v>
      </c>
      <c r="E1091" s="18" t="str">
        <f ca="1">IFERROR(INDEX(nr_ad_client_name,MATCH(ROW()-1,xl_search_adnowclientname[index],0)),"")</f>
        <v>Lee Jeans</v>
      </c>
      <c r="F1091" s="18"/>
      <c r="G1091" s="18"/>
      <c r="H1091" s="18"/>
      <c r="I1091" s="18"/>
      <c r="J1091" s="18"/>
      <c r="K1091" s="18"/>
      <c r="L1091" s="18"/>
      <c r="M1091" s="18"/>
      <c r="N1091" s="18"/>
      <c r="O1091" s="18"/>
      <c r="P1091" s="18"/>
      <c r="Q1091" s="18"/>
      <c r="R1091" s="18"/>
      <c r="S1091" s="18"/>
      <c r="T1091" s="18"/>
      <c r="U1091" s="18"/>
      <c r="V1091" s="18"/>
      <c r="W1091" s="18"/>
      <c r="X1091" s="18"/>
      <c r="Y1091" s="18"/>
      <c r="Z1091" s="18"/>
      <c r="AA1091" s="18"/>
      <c r="AB1091" s="18"/>
      <c r="AC1091" s="18"/>
      <c r="AD1091" s="18"/>
      <c r="AE1091" s="18"/>
      <c r="AF1091" s="18"/>
      <c r="AG1091" s="18"/>
      <c r="AH1091" s="18"/>
      <c r="AI1091" s="18"/>
      <c r="AJ1091" s="18"/>
      <c r="AK1091" s="18"/>
      <c r="AL1091" s="18"/>
      <c r="AM1091" s="18"/>
    </row>
    <row r="1092" spans="1:39">
      <c r="A1092" s="18"/>
      <c r="B1092" s="18"/>
      <c r="C1092" s="18"/>
      <c r="D1092" s="18">
        <f t="shared" ca="1" si="22"/>
        <v>1091</v>
      </c>
      <c r="E1092" s="18" t="str">
        <f ca="1">IFERROR(INDEX(nr_ad_client_name,MATCH(ROW()-1,xl_search_adnowclientname[index],0)),"")</f>
        <v>Lee Kum Kee</v>
      </c>
      <c r="F1092" s="18"/>
      <c r="G1092" s="18"/>
      <c r="H1092" s="18"/>
      <c r="I1092" s="18"/>
      <c r="J1092" s="18"/>
      <c r="K1092" s="18"/>
      <c r="L1092" s="18"/>
      <c r="M1092" s="18"/>
      <c r="N1092" s="18"/>
      <c r="O1092" s="18"/>
      <c r="P1092" s="18"/>
      <c r="Q1092" s="18"/>
      <c r="R1092" s="18"/>
      <c r="S1092" s="18"/>
      <c r="T1092" s="18"/>
      <c r="U1092" s="18"/>
      <c r="V1092" s="18"/>
      <c r="W1092" s="18"/>
      <c r="X1092" s="18"/>
      <c r="Y1092" s="18"/>
      <c r="Z1092" s="18"/>
      <c r="AA1092" s="18"/>
      <c r="AB1092" s="18"/>
      <c r="AC1092" s="18"/>
      <c r="AD1092" s="18"/>
      <c r="AE1092" s="18"/>
      <c r="AF1092" s="18"/>
      <c r="AG1092" s="18"/>
      <c r="AH1092" s="18"/>
      <c r="AI1092" s="18"/>
      <c r="AJ1092" s="18"/>
      <c r="AK1092" s="18"/>
      <c r="AL1092" s="18"/>
      <c r="AM1092" s="18"/>
    </row>
    <row r="1093" spans="1:39">
      <c r="A1093" s="18"/>
      <c r="B1093" s="18"/>
      <c r="C1093" s="18"/>
      <c r="D1093" s="18">
        <f t="shared" ca="1" si="22"/>
        <v>1092</v>
      </c>
      <c r="E1093" s="18" t="str">
        <f ca="1">IFERROR(INDEX(nr_ad_client_name,MATCH(ROW()-1,xl_search_adnowclientname[index],0)),"")</f>
        <v>Lego</v>
      </c>
      <c r="F1093" s="18"/>
      <c r="G1093" s="18"/>
      <c r="H1093" s="18"/>
      <c r="I1093" s="18"/>
      <c r="J1093" s="18"/>
      <c r="K1093" s="18"/>
      <c r="L1093" s="18"/>
      <c r="M1093" s="18"/>
      <c r="N1093" s="18"/>
      <c r="O1093" s="18"/>
      <c r="P1093" s="18"/>
      <c r="Q1093" s="18"/>
      <c r="R1093" s="18"/>
      <c r="S1093" s="18"/>
      <c r="T1093" s="18"/>
      <c r="U1093" s="18"/>
      <c r="V1093" s="18"/>
      <c r="W1093" s="18"/>
      <c r="X1093" s="18"/>
      <c r="Y1093" s="18"/>
      <c r="Z1093" s="18"/>
      <c r="AA1093" s="18"/>
      <c r="AB1093" s="18"/>
      <c r="AC1093" s="18"/>
      <c r="AD1093" s="18"/>
      <c r="AE1093" s="18"/>
      <c r="AF1093" s="18"/>
      <c r="AG1093" s="18"/>
      <c r="AH1093" s="18"/>
      <c r="AI1093" s="18"/>
      <c r="AJ1093" s="18"/>
      <c r="AK1093" s="18"/>
      <c r="AL1093" s="18"/>
      <c r="AM1093" s="18"/>
    </row>
    <row r="1094" spans="1:39">
      <c r="A1094" s="18"/>
      <c r="B1094" s="18"/>
      <c r="C1094" s="18"/>
      <c r="D1094" s="18">
        <f t="shared" ca="1" si="22"/>
        <v>1093</v>
      </c>
      <c r="E1094" s="18" t="str">
        <f ca="1">IFERROR(INDEX(nr_ad_client_name,MATCH(ROW()-1,xl_search_adnowclientname[index],0)),"")</f>
        <v>Legoland</v>
      </c>
      <c r="F1094" s="18"/>
      <c r="G1094" s="18"/>
      <c r="H1094" s="18"/>
      <c r="I1094" s="18"/>
      <c r="J1094" s="18"/>
      <c r="K1094" s="18"/>
      <c r="L1094" s="18"/>
      <c r="M1094" s="18"/>
      <c r="N1094" s="18"/>
      <c r="O1094" s="18"/>
      <c r="P1094" s="18"/>
      <c r="Q1094" s="18"/>
      <c r="R1094" s="18"/>
      <c r="S1094" s="18"/>
      <c r="T1094" s="18"/>
      <c r="U1094" s="18"/>
      <c r="V1094" s="18"/>
      <c r="W1094" s="18"/>
      <c r="X1094" s="18"/>
      <c r="Y1094" s="18"/>
      <c r="Z1094" s="18"/>
      <c r="AA1094" s="18"/>
      <c r="AB1094" s="18"/>
      <c r="AC1094" s="18"/>
      <c r="AD1094" s="18"/>
      <c r="AE1094" s="18"/>
      <c r="AF1094" s="18"/>
      <c r="AG1094" s="18"/>
      <c r="AH1094" s="18"/>
      <c r="AI1094" s="18"/>
      <c r="AJ1094" s="18"/>
      <c r="AK1094" s="18"/>
      <c r="AL1094" s="18"/>
      <c r="AM1094" s="18"/>
    </row>
    <row r="1095" spans="1:39">
      <c r="A1095" s="18"/>
      <c r="B1095" s="18"/>
      <c r="C1095" s="18"/>
      <c r="D1095" s="18">
        <f t="shared" ca="1" si="22"/>
        <v>1094</v>
      </c>
      <c r="E1095" s="18" t="str">
        <f ca="1">IFERROR(INDEX(nr_ad_client_name,MATCH(ROW()-1,xl_search_adnowclientname[index],0)),"")</f>
        <v>LEK</v>
      </c>
      <c r="F1095" s="18"/>
      <c r="G1095" s="18"/>
      <c r="H1095" s="18"/>
      <c r="I1095" s="18"/>
      <c r="J1095" s="18"/>
      <c r="K1095" s="18"/>
      <c r="L1095" s="18"/>
      <c r="M1095" s="18"/>
      <c r="N1095" s="18"/>
      <c r="O1095" s="18"/>
      <c r="P1095" s="18"/>
      <c r="Q1095" s="18"/>
      <c r="R1095" s="18"/>
      <c r="S1095" s="18"/>
      <c r="T1095" s="18"/>
      <c r="U1095" s="18"/>
      <c r="V1095" s="18"/>
      <c r="W1095" s="18"/>
      <c r="X1095" s="18"/>
      <c r="Y1095" s="18"/>
      <c r="Z1095" s="18"/>
      <c r="AA1095" s="18"/>
      <c r="AB1095" s="18"/>
      <c r="AC1095" s="18"/>
      <c r="AD1095" s="18"/>
      <c r="AE1095" s="18"/>
      <c r="AF1095" s="18"/>
      <c r="AG1095" s="18"/>
      <c r="AH1095" s="18"/>
      <c r="AI1095" s="18"/>
      <c r="AJ1095" s="18"/>
      <c r="AK1095" s="18"/>
      <c r="AL1095" s="18"/>
      <c r="AM1095" s="18"/>
    </row>
    <row r="1096" spans="1:39">
      <c r="A1096" s="18"/>
      <c r="B1096" s="18"/>
      <c r="C1096" s="18"/>
      <c r="D1096" s="18">
        <f t="shared" ca="1" si="22"/>
        <v>1095</v>
      </c>
      <c r="E1096" s="18" t="str">
        <f ca="1">IFERROR(INDEX(nr_ad_client_name,MATCH(ROW()-1,xl_search_adnowclientname[index],0)),"")</f>
        <v>LendingTree.Com</v>
      </c>
      <c r="F1096" s="18"/>
      <c r="G1096" s="18"/>
      <c r="H1096" s="18"/>
      <c r="I1096" s="18"/>
      <c r="J1096" s="18"/>
      <c r="K1096" s="18"/>
      <c r="L1096" s="18"/>
      <c r="M1096" s="18"/>
      <c r="N1096" s="18"/>
      <c r="O1096" s="18"/>
      <c r="P1096" s="18"/>
      <c r="Q1096" s="18"/>
      <c r="R1096" s="18"/>
      <c r="S1096" s="18"/>
      <c r="T1096" s="18"/>
      <c r="U1096" s="18"/>
      <c r="V1096" s="18"/>
      <c r="W1096" s="18"/>
      <c r="X1096" s="18"/>
      <c r="Y1096" s="18"/>
      <c r="Z1096" s="18"/>
      <c r="AA1096" s="18"/>
      <c r="AB1096" s="18"/>
      <c r="AC1096" s="18"/>
      <c r="AD1096" s="18"/>
      <c r="AE1096" s="18"/>
      <c r="AF1096" s="18"/>
      <c r="AG1096" s="18"/>
      <c r="AH1096" s="18"/>
      <c r="AI1096" s="18"/>
      <c r="AJ1096" s="18"/>
      <c r="AK1096" s="18"/>
      <c r="AL1096" s="18"/>
      <c r="AM1096" s="18"/>
    </row>
    <row r="1097" spans="1:39">
      <c r="A1097" s="18"/>
      <c r="B1097" s="18"/>
      <c r="C1097" s="18"/>
      <c r="D1097" s="18">
        <f t="shared" ca="1" si="22"/>
        <v>1096</v>
      </c>
      <c r="E1097" s="18" t="str">
        <f ca="1">IFERROR(INDEX(nr_ad_client_name,MATCH(ROW()-1,xl_search_adnowclientname[index],0)),"")</f>
        <v>Leniz Y Lobato</v>
      </c>
      <c r="F1097" s="18"/>
      <c r="G1097" s="18"/>
      <c r="H1097" s="18"/>
      <c r="I1097" s="18"/>
      <c r="J1097" s="18"/>
      <c r="K1097" s="18"/>
      <c r="L1097" s="18"/>
      <c r="M1097" s="18"/>
      <c r="N1097" s="18"/>
      <c r="O1097" s="18"/>
      <c r="P1097" s="18"/>
      <c r="Q1097" s="18"/>
      <c r="R1097" s="18"/>
      <c r="S1097" s="18"/>
      <c r="T1097" s="18"/>
      <c r="U1097" s="18"/>
      <c r="V1097" s="18"/>
      <c r="W1097" s="18"/>
      <c r="X1097" s="18"/>
      <c r="Y1097" s="18"/>
      <c r="Z1097" s="18"/>
      <c r="AA1097" s="18"/>
      <c r="AB1097" s="18"/>
      <c r="AC1097" s="18"/>
      <c r="AD1097" s="18"/>
      <c r="AE1097" s="18"/>
      <c r="AF1097" s="18"/>
      <c r="AG1097" s="18"/>
      <c r="AH1097" s="18"/>
      <c r="AI1097" s="18"/>
      <c r="AJ1097" s="18"/>
      <c r="AK1097" s="18"/>
      <c r="AL1097" s="18"/>
      <c r="AM1097" s="18"/>
    </row>
    <row r="1098" spans="1:39">
      <c r="A1098" s="18"/>
      <c r="B1098" s="18"/>
      <c r="C1098" s="18"/>
      <c r="D1098" s="18">
        <f t="shared" ca="1" si="22"/>
        <v>1097</v>
      </c>
      <c r="E1098" s="18" t="str">
        <f ca="1">IFERROR(INDEX(nr_ad_client_name,MATCH(ROW()-1,xl_search_adnowclientname[index],0)),"")</f>
        <v>Lenovo</v>
      </c>
      <c r="F1098" s="18"/>
      <c r="G1098" s="18"/>
      <c r="H1098" s="18"/>
      <c r="I1098" s="18"/>
      <c r="J1098" s="18"/>
      <c r="K1098" s="18"/>
      <c r="L1098" s="18"/>
      <c r="M1098" s="18"/>
      <c r="N1098" s="18"/>
      <c r="O1098" s="18"/>
      <c r="P1098" s="18"/>
      <c r="Q1098" s="18"/>
      <c r="R1098" s="18"/>
      <c r="S1098" s="18"/>
      <c r="T1098" s="18"/>
      <c r="U1098" s="18"/>
      <c r="V1098" s="18"/>
      <c r="W1098" s="18"/>
      <c r="X1098" s="18"/>
      <c r="Y1098" s="18"/>
      <c r="Z1098" s="18"/>
      <c r="AA1098" s="18"/>
      <c r="AB1098" s="18"/>
      <c r="AC1098" s="18"/>
      <c r="AD1098" s="18"/>
      <c r="AE1098" s="18"/>
      <c r="AF1098" s="18"/>
      <c r="AG1098" s="18"/>
      <c r="AH1098" s="18"/>
      <c r="AI1098" s="18"/>
      <c r="AJ1098" s="18"/>
      <c r="AK1098" s="18"/>
      <c r="AL1098" s="18"/>
      <c r="AM1098" s="18"/>
    </row>
    <row r="1099" spans="1:39">
      <c r="A1099" s="18"/>
      <c r="B1099" s="18"/>
      <c r="C1099" s="18"/>
      <c r="D1099" s="18">
        <f t="shared" ca="1" si="22"/>
        <v>1098</v>
      </c>
      <c r="E1099" s="18" t="str">
        <f ca="1">IFERROR(INDEX(nr_ad_client_name,MATCH(ROW()-1,xl_search_adnowclientname[index],0)),"")</f>
        <v>LensCrafters</v>
      </c>
      <c r="F1099" s="18"/>
      <c r="G1099" s="18"/>
      <c r="H1099" s="18"/>
      <c r="I1099" s="18"/>
      <c r="J1099" s="18"/>
      <c r="K1099" s="18"/>
      <c r="L1099" s="18"/>
      <c r="M1099" s="18"/>
      <c r="N1099" s="18"/>
      <c r="O1099" s="18"/>
      <c r="P1099" s="18"/>
      <c r="Q1099" s="18"/>
      <c r="R1099" s="18"/>
      <c r="S1099" s="18"/>
      <c r="T1099" s="18"/>
      <c r="U1099" s="18"/>
      <c r="V1099" s="18"/>
      <c r="W1099" s="18"/>
      <c r="X1099" s="18"/>
      <c r="Y1099" s="18"/>
      <c r="Z1099" s="18"/>
      <c r="AA1099" s="18"/>
      <c r="AB1099" s="18"/>
      <c r="AC1099" s="18"/>
      <c r="AD1099" s="18"/>
      <c r="AE1099" s="18"/>
      <c r="AF1099" s="18"/>
      <c r="AG1099" s="18"/>
      <c r="AH1099" s="18"/>
      <c r="AI1099" s="18"/>
      <c r="AJ1099" s="18"/>
      <c r="AK1099" s="18"/>
      <c r="AL1099" s="18"/>
      <c r="AM1099" s="18"/>
    </row>
    <row r="1100" spans="1:39">
      <c r="A1100" s="18"/>
      <c r="B1100" s="18"/>
      <c r="C1100" s="18"/>
      <c r="D1100" s="18">
        <f t="shared" ca="1" si="22"/>
        <v>1099</v>
      </c>
      <c r="E1100" s="18" t="str">
        <f ca="1">IFERROR(INDEX(nr_ad_client_name,MATCH(ROW()-1,xl_search_adnowclientname[index],0)),"")</f>
        <v>Leo Burnett</v>
      </c>
      <c r="F1100" s="18"/>
      <c r="G1100" s="18"/>
      <c r="H1100" s="18"/>
      <c r="I1100" s="18"/>
      <c r="J1100" s="18"/>
      <c r="K1100" s="18"/>
      <c r="L1100" s="18"/>
      <c r="M1100" s="18"/>
      <c r="N1100" s="18"/>
      <c r="O1100" s="18"/>
      <c r="P1100" s="18"/>
      <c r="Q1100" s="18"/>
      <c r="R1100" s="18"/>
      <c r="S1100" s="18"/>
      <c r="T1100" s="18"/>
      <c r="U1100" s="18"/>
      <c r="V1100" s="18"/>
      <c r="W1100" s="18"/>
      <c r="X1100" s="18"/>
      <c r="Y1100" s="18"/>
      <c r="Z1100" s="18"/>
      <c r="AA1100" s="18"/>
      <c r="AB1100" s="18"/>
      <c r="AC1100" s="18"/>
      <c r="AD1100" s="18"/>
      <c r="AE1100" s="18"/>
      <c r="AF1100" s="18"/>
      <c r="AG1100" s="18"/>
      <c r="AH1100" s="18"/>
      <c r="AI1100" s="18"/>
      <c r="AJ1100" s="18"/>
      <c r="AK1100" s="18"/>
      <c r="AL1100" s="18"/>
      <c r="AM1100" s="18"/>
    </row>
    <row r="1101" spans="1:39">
      <c r="A1101" s="18"/>
      <c r="B1101" s="18"/>
      <c r="C1101" s="18"/>
      <c r="D1101" s="18">
        <f t="shared" ca="1" si="22"/>
        <v>1100</v>
      </c>
      <c r="E1101" s="18" t="str">
        <f ca="1">IFERROR(INDEX(nr_ad_client_name,MATCH(ROW()-1,xl_search_adnowclientname[index],0)),"")</f>
        <v>Leroy Merlin</v>
      </c>
      <c r="F1101" s="18"/>
      <c r="G1101" s="18"/>
      <c r="H1101" s="18"/>
      <c r="I1101" s="18"/>
      <c r="J1101" s="18"/>
      <c r="K1101" s="18"/>
      <c r="L1101" s="18"/>
      <c r="M1101" s="18"/>
      <c r="N1101" s="18"/>
      <c r="O1101" s="18"/>
      <c r="P1101" s="18"/>
      <c r="Q1101" s="18"/>
      <c r="R1101" s="18"/>
      <c r="S1101" s="18"/>
      <c r="T1101" s="18"/>
      <c r="U1101" s="18"/>
      <c r="V1101" s="18"/>
      <c r="W1101" s="18"/>
      <c r="X1101" s="18"/>
      <c r="Y1101" s="18"/>
      <c r="Z1101" s="18"/>
      <c r="AA1101" s="18"/>
      <c r="AB1101" s="18"/>
      <c r="AC1101" s="18"/>
      <c r="AD1101" s="18"/>
      <c r="AE1101" s="18"/>
      <c r="AF1101" s="18"/>
      <c r="AG1101" s="18"/>
      <c r="AH1101" s="18"/>
      <c r="AI1101" s="18"/>
      <c r="AJ1101" s="18"/>
      <c r="AK1101" s="18"/>
      <c r="AL1101" s="18"/>
      <c r="AM1101" s="18"/>
    </row>
    <row r="1102" spans="1:39">
      <c r="A1102" s="18"/>
      <c r="B1102" s="18"/>
      <c r="C1102" s="18"/>
      <c r="D1102" s="18">
        <f t="shared" ca="1" si="22"/>
        <v>1101</v>
      </c>
      <c r="E1102" s="18" t="str">
        <f ca="1">IFERROR(INDEX(nr_ad_client_name,MATCH(ROW()-1,xl_search_adnowclientname[index],0)),"")</f>
        <v>Les Furets</v>
      </c>
      <c r="F1102" s="18"/>
      <c r="G1102" s="18"/>
      <c r="H1102" s="18"/>
      <c r="I1102" s="18"/>
      <c r="J1102" s="18"/>
      <c r="K1102" s="18"/>
      <c r="L1102" s="18"/>
      <c r="M1102" s="18"/>
      <c r="N1102" s="18"/>
      <c r="O1102" s="18"/>
      <c r="P1102" s="18"/>
      <c r="Q1102" s="18"/>
      <c r="R1102" s="18"/>
      <c r="S1102" s="18"/>
      <c r="T1102" s="18"/>
      <c r="U1102" s="18"/>
      <c r="V1102" s="18"/>
      <c r="W1102" s="18"/>
      <c r="X1102" s="18"/>
      <c r="Y1102" s="18"/>
      <c r="Z1102" s="18"/>
      <c r="AA1102" s="18"/>
      <c r="AB1102" s="18"/>
      <c r="AC1102" s="18"/>
      <c r="AD1102" s="18"/>
      <c r="AE1102" s="18"/>
      <c r="AF1102" s="18"/>
      <c r="AG1102" s="18"/>
      <c r="AH1102" s="18"/>
      <c r="AI1102" s="18"/>
      <c r="AJ1102" s="18"/>
      <c r="AK1102" s="18"/>
      <c r="AL1102" s="18"/>
      <c r="AM1102" s="18"/>
    </row>
    <row r="1103" spans="1:39">
      <c r="A1103" s="18"/>
      <c r="B1103" s="18"/>
      <c r="C1103" s="18"/>
      <c r="D1103" s="18">
        <f t="shared" ca="1" si="22"/>
        <v>1102</v>
      </c>
      <c r="E1103" s="18" t="str">
        <f ca="1">IFERROR(INDEX(nr_ad_client_name,MATCH(ROW()-1,xl_search_adnowclientname[index],0)),"")</f>
        <v>Levi Strauss</v>
      </c>
      <c r="F1103" s="18"/>
      <c r="G1103" s="18"/>
      <c r="H1103" s="18"/>
      <c r="I1103" s="18"/>
      <c r="J1103" s="18"/>
      <c r="K1103" s="18"/>
      <c r="L1103" s="18"/>
      <c r="M1103" s="18"/>
      <c r="N1103" s="18"/>
      <c r="O1103" s="18"/>
      <c r="P1103" s="18"/>
      <c r="Q1103" s="18"/>
      <c r="R1103" s="18"/>
      <c r="S1103" s="18"/>
      <c r="T1103" s="18"/>
      <c r="U1103" s="18"/>
      <c r="V1103" s="18"/>
      <c r="W1103" s="18"/>
      <c r="X1103" s="18"/>
      <c r="Y1103" s="18"/>
      <c r="Z1103" s="18"/>
      <c r="AA1103" s="18"/>
      <c r="AB1103" s="18"/>
      <c r="AC1103" s="18"/>
      <c r="AD1103" s="18"/>
      <c r="AE1103" s="18"/>
      <c r="AF1103" s="18"/>
      <c r="AG1103" s="18"/>
      <c r="AH1103" s="18"/>
      <c r="AI1103" s="18"/>
      <c r="AJ1103" s="18"/>
      <c r="AK1103" s="18"/>
      <c r="AL1103" s="18"/>
      <c r="AM1103" s="18"/>
    </row>
    <row r="1104" spans="1:39">
      <c r="A1104" s="18"/>
      <c r="B1104" s="18"/>
      <c r="C1104" s="18"/>
      <c r="D1104" s="18">
        <f t="shared" ca="1" si="22"/>
        <v>1103</v>
      </c>
      <c r="E1104" s="18" t="str">
        <f ca="1">IFERROR(INDEX(nr_ad_client_name,MATCH(ROW()-1,xl_search_adnowclientname[index],0)),"")</f>
        <v>Lexmark International, Inc</v>
      </c>
      <c r="F1104" s="18"/>
      <c r="G1104" s="18"/>
      <c r="H1104" s="18"/>
      <c r="I1104" s="18"/>
      <c r="J1104" s="18"/>
      <c r="K1104" s="18"/>
      <c r="L1104" s="18"/>
      <c r="M1104" s="18"/>
      <c r="N1104" s="18"/>
      <c r="O1104" s="18"/>
      <c r="P1104" s="18"/>
      <c r="Q1104" s="18"/>
      <c r="R1104" s="18"/>
      <c r="S1104" s="18"/>
      <c r="T1104" s="18"/>
      <c r="U1104" s="18"/>
      <c r="V1104" s="18"/>
      <c r="W1104" s="18"/>
      <c r="X1104" s="18"/>
      <c r="Y1104" s="18"/>
      <c r="Z1104" s="18"/>
      <c r="AA1104" s="18"/>
      <c r="AB1104" s="18"/>
      <c r="AC1104" s="18"/>
      <c r="AD1104" s="18"/>
      <c r="AE1104" s="18"/>
      <c r="AF1104" s="18"/>
      <c r="AG1104" s="18"/>
      <c r="AH1104" s="18"/>
      <c r="AI1104" s="18"/>
      <c r="AJ1104" s="18"/>
      <c r="AK1104" s="18"/>
      <c r="AL1104" s="18"/>
      <c r="AM1104" s="18"/>
    </row>
    <row r="1105" spans="1:39">
      <c r="A1105" s="18"/>
      <c r="B1105" s="18"/>
      <c r="C1105" s="18"/>
      <c r="D1105" s="18">
        <f t="shared" ca="1" si="22"/>
        <v>1104</v>
      </c>
      <c r="E1105" s="18" t="str">
        <f ca="1">IFERROR(INDEX(nr_ad_client_name,MATCH(ROW()-1,xl_search_adnowclientname[index],0)),"")</f>
        <v>LG Corp</v>
      </c>
      <c r="F1105" s="18"/>
      <c r="G1105" s="18"/>
      <c r="H1105" s="18"/>
      <c r="I1105" s="18"/>
      <c r="J1105" s="18"/>
      <c r="K1105" s="18"/>
      <c r="L1105" s="18"/>
      <c r="M1105" s="18"/>
      <c r="N1105" s="18"/>
      <c r="O1105" s="18"/>
      <c r="P1105" s="18"/>
      <c r="Q1105" s="18"/>
      <c r="R1105" s="18"/>
      <c r="S1105" s="18"/>
      <c r="T1105" s="18"/>
      <c r="U1105" s="18"/>
      <c r="V1105" s="18"/>
      <c r="W1105" s="18"/>
      <c r="X1105" s="18"/>
      <c r="Y1105" s="18"/>
      <c r="Z1105" s="18"/>
      <c r="AA1105" s="18"/>
      <c r="AB1105" s="18"/>
      <c r="AC1105" s="18"/>
      <c r="AD1105" s="18"/>
      <c r="AE1105" s="18"/>
      <c r="AF1105" s="18"/>
      <c r="AG1105" s="18"/>
      <c r="AH1105" s="18"/>
      <c r="AI1105" s="18"/>
      <c r="AJ1105" s="18"/>
      <c r="AK1105" s="18"/>
      <c r="AL1105" s="18"/>
      <c r="AM1105" s="18"/>
    </row>
    <row r="1106" spans="1:39">
      <c r="A1106" s="18"/>
      <c r="B1106" s="18"/>
      <c r="C1106" s="18"/>
      <c r="D1106" s="18">
        <f t="shared" ca="1" si="22"/>
        <v>1105</v>
      </c>
      <c r="E1106" s="18" t="str">
        <f ca="1">IFERROR(INDEX(nr_ad_client_name,MATCH(ROW()-1,xl_search_adnowclientname[index],0)),"")</f>
        <v>LGE US</v>
      </c>
      <c r="F1106" s="18"/>
      <c r="G1106" s="18"/>
      <c r="H1106" s="18"/>
      <c r="I1106" s="18"/>
      <c r="J1106" s="18"/>
      <c r="K1106" s="18"/>
      <c r="L1106" s="18"/>
      <c r="M1106" s="18"/>
      <c r="N1106" s="18"/>
      <c r="O1106" s="18"/>
      <c r="P1106" s="18"/>
      <c r="Q1106" s="18"/>
      <c r="R1106" s="18"/>
      <c r="S1106" s="18"/>
      <c r="T1106" s="18"/>
      <c r="U1106" s="18"/>
      <c r="V1106" s="18"/>
      <c r="W1106" s="18"/>
      <c r="X1106" s="18"/>
      <c r="Y1106" s="18"/>
      <c r="Z1106" s="18"/>
      <c r="AA1106" s="18"/>
      <c r="AB1106" s="18"/>
      <c r="AC1106" s="18"/>
      <c r="AD1106" s="18"/>
      <c r="AE1106" s="18"/>
      <c r="AF1106" s="18"/>
      <c r="AG1106" s="18"/>
      <c r="AH1106" s="18"/>
      <c r="AI1106" s="18"/>
      <c r="AJ1106" s="18"/>
      <c r="AK1106" s="18"/>
      <c r="AL1106" s="18"/>
      <c r="AM1106" s="18"/>
    </row>
    <row r="1107" spans="1:39">
      <c r="A1107" s="18"/>
      <c r="B1107" s="18"/>
      <c r="C1107" s="18"/>
      <c r="D1107" s="18">
        <f t="shared" ca="1" si="22"/>
        <v>1106</v>
      </c>
      <c r="E1107" s="18" t="str">
        <f ca="1">IFERROR(INDEX(nr_ad_client_name,MATCH(ROW()-1,xl_search_adnowclientname[index],0)),"")</f>
        <v>LGR Holdings</v>
      </c>
      <c r="F1107" s="18"/>
      <c r="G1107" s="18"/>
      <c r="H1107" s="18"/>
      <c r="I1107" s="18"/>
      <c r="J1107" s="18"/>
      <c r="K1107" s="18"/>
      <c r="L1107" s="18"/>
      <c r="M1107" s="18"/>
      <c r="N1107" s="18"/>
      <c r="O1107" s="18"/>
      <c r="P1107" s="18"/>
      <c r="Q1107" s="18"/>
      <c r="R1107" s="18"/>
      <c r="S1107" s="18"/>
      <c r="T1107" s="18"/>
      <c r="U1107" s="18"/>
      <c r="V1107" s="18"/>
      <c r="W1107" s="18"/>
      <c r="X1107" s="18"/>
      <c r="Y1107" s="18"/>
      <c r="Z1107" s="18"/>
      <c r="AA1107" s="18"/>
      <c r="AB1107" s="18"/>
      <c r="AC1107" s="18"/>
      <c r="AD1107" s="18"/>
      <c r="AE1107" s="18"/>
      <c r="AF1107" s="18"/>
      <c r="AG1107" s="18"/>
      <c r="AH1107" s="18"/>
      <c r="AI1107" s="18"/>
      <c r="AJ1107" s="18"/>
      <c r="AK1107" s="18"/>
      <c r="AL1107" s="18"/>
      <c r="AM1107" s="18"/>
    </row>
    <row r="1108" spans="1:39">
      <c r="A1108" s="18"/>
      <c r="B1108" s="18"/>
      <c r="C1108" s="18"/>
      <c r="D1108" s="18">
        <f t="shared" ca="1" si="22"/>
        <v>1107</v>
      </c>
      <c r="E1108" s="18" t="str">
        <f ca="1">IFERROR(INDEX(nr_ad_client_name,MATCH(ROW()-1,xl_search_adnowclientname[index],0)),"")</f>
        <v>Liberty</v>
      </c>
      <c r="F1108" s="18"/>
      <c r="G1108" s="18"/>
      <c r="H1108" s="18"/>
      <c r="I1108" s="18"/>
      <c r="J1108" s="18"/>
      <c r="K1108" s="18"/>
      <c r="L1108" s="18"/>
      <c r="M1108" s="18"/>
      <c r="N1108" s="18"/>
      <c r="O1108" s="18"/>
      <c r="P1108" s="18"/>
      <c r="Q1108" s="18"/>
      <c r="R1108" s="18"/>
      <c r="S1108" s="18"/>
      <c r="T1108" s="18"/>
      <c r="U1108" s="18"/>
      <c r="V1108" s="18"/>
      <c r="W1108" s="18"/>
      <c r="X1108" s="18"/>
      <c r="Y1108" s="18"/>
      <c r="Z1108" s="18"/>
      <c r="AA1108" s="18"/>
      <c r="AB1108" s="18"/>
      <c r="AC1108" s="18"/>
      <c r="AD1108" s="18"/>
      <c r="AE1108" s="18"/>
      <c r="AF1108" s="18"/>
      <c r="AG1108" s="18"/>
      <c r="AH1108" s="18"/>
      <c r="AI1108" s="18"/>
      <c r="AJ1108" s="18"/>
      <c r="AK1108" s="18"/>
      <c r="AL1108" s="18"/>
      <c r="AM1108" s="18"/>
    </row>
    <row r="1109" spans="1:39">
      <c r="A1109" s="18"/>
      <c r="B1109" s="18"/>
      <c r="C1109" s="18"/>
      <c r="D1109" s="18">
        <f t="shared" ca="1" si="22"/>
        <v>1108</v>
      </c>
      <c r="E1109" s="18" t="str">
        <f ca="1">IFERROR(INDEX(nr_ad_client_name,MATCH(ROW()-1,xl_search_adnowclientname[index],0)),"")</f>
        <v>Lifescan</v>
      </c>
      <c r="F1109" s="18"/>
      <c r="G1109" s="18"/>
      <c r="H1109" s="18"/>
      <c r="I1109" s="18"/>
      <c r="J1109" s="18"/>
      <c r="K1109" s="18"/>
      <c r="L1109" s="18"/>
      <c r="M1109" s="18"/>
      <c r="N1109" s="18"/>
      <c r="O1109" s="18"/>
      <c r="P1109" s="18"/>
      <c r="Q1109" s="18"/>
      <c r="R1109" s="18"/>
      <c r="S1109" s="18"/>
      <c r="T1109" s="18"/>
      <c r="U1109" s="18"/>
      <c r="V1109" s="18"/>
      <c r="W1109" s="18"/>
      <c r="X1109" s="18"/>
      <c r="Y1109" s="18"/>
      <c r="Z1109" s="18"/>
      <c r="AA1109" s="18"/>
      <c r="AB1109" s="18"/>
      <c r="AC1109" s="18"/>
      <c r="AD1109" s="18"/>
      <c r="AE1109" s="18"/>
      <c r="AF1109" s="18"/>
      <c r="AG1109" s="18"/>
      <c r="AH1109" s="18"/>
      <c r="AI1109" s="18"/>
      <c r="AJ1109" s="18"/>
      <c r="AK1109" s="18"/>
      <c r="AL1109" s="18"/>
      <c r="AM1109" s="18"/>
    </row>
    <row r="1110" spans="1:39">
      <c r="A1110" s="18"/>
      <c r="B1110" s="18"/>
      <c r="C1110" s="18"/>
      <c r="D1110" s="18">
        <f t="shared" ca="1" si="22"/>
        <v>1109</v>
      </c>
      <c r="E1110" s="18" t="str">
        <f ca="1">IFERROR(INDEX(nr_ad_client_name,MATCH(ROW()-1,xl_search_adnowclientname[index],0)),"")</f>
        <v>Life Style</v>
      </c>
      <c r="F1110" s="18"/>
      <c r="G1110" s="18"/>
      <c r="H1110" s="18"/>
      <c r="I1110" s="18"/>
      <c r="J1110" s="18"/>
      <c r="K1110" s="18"/>
      <c r="L1110" s="18"/>
      <c r="M1110" s="18"/>
      <c r="N1110" s="18"/>
      <c r="O1110" s="18"/>
      <c r="P1110" s="18"/>
      <c r="Q1110" s="18"/>
      <c r="R1110" s="18"/>
      <c r="S1110" s="18"/>
      <c r="T1110" s="18"/>
      <c r="U1110" s="18"/>
      <c r="V1110" s="18"/>
      <c r="W1110" s="18"/>
      <c r="X1110" s="18"/>
      <c r="Y1110" s="18"/>
      <c r="Z1110" s="18"/>
      <c r="AA1110" s="18"/>
      <c r="AB1110" s="18"/>
      <c r="AC1110" s="18"/>
      <c r="AD1110" s="18"/>
      <c r="AE1110" s="18"/>
      <c r="AF1110" s="18"/>
      <c r="AG1110" s="18"/>
      <c r="AH1110" s="18"/>
      <c r="AI1110" s="18"/>
      <c r="AJ1110" s="18"/>
      <c r="AK1110" s="18"/>
      <c r="AL1110" s="18"/>
      <c r="AM1110" s="18"/>
    </row>
    <row r="1111" spans="1:39">
      <c r="A1111" s="18"/>
      <c r="B1111" s="18"/>
      <c r="C1111" s="18"/>
      <c r="D1111" s="18">
        <f t="shared" ca="1" si="22"/>
        <v>1110</v>
      </c>
      <c r="E1111" s="18" t="str">
        <f ca="1">IFERROR(INDEX(nr_ad_client_name,MATCH(ROW()-1,xl_search_adnowclientname[index],0)),"")</f>
        <v>Life Time Fitness</v>
      </c>
      <c r="F1111" s="18"/>
      <c r="G1111" s="18"/>
      <c r="H1111" s="18"/>
      <c r="I1111" s="18"/>
      <c r="J1111" s="18"/>
      <c r="K1111" s="18"/>
      <c r="L1111" s="18"/>
      <c r="M1111" s="18"/>
      <c r="N1111" s="18"/>
      <c r="O1111" s="18"/>
      <c r="P1111" s="18"/>
      <c r="Q1111" s="18"/>
      <c r="R1111" s="18"/>
      <c r="S1111" s="18"/>
      <c r="T1111" s="18"/>
      <c r="U1111" s="18"/>
      <c r="V1111" s="18"/>
      <c r="W1111" s="18"/>
      <c r="X1111" s="18"/>
      <c r="Y1111" s="18"/>
      <c r="Z1111" s="18"/>
      <c r="AA1111" s="18"/>
      <c r="AB1111" s="18"/>
      <c r="AC1111" s="18"/>
      <c r="AD1111" s="18"/>
      <c r="AE1111" s="18"/>
      <c r="AF1111" s="18"/>
      <c r="AG1111" s="18"/>
      <c r="AH1111" s="18"/>
      <c r="AI1111" s="18"/>
      <c r="AJ1111" s="18"/>
      <c r="AK1111" s="18"/>
      <c r="AL1111" s="18"/>
      <c r="AM1111" s="18"/>
    </row>
    <row r="1112" spans="1:39">
      <c r="A1112" s="18"/>
      <c r="B1112" s="18"/>
      <c r="C1112" s="18"/>
      <c r="D1112" s="18">
        <f t="shared" ca="1" si="22"/>
        <v>1111</v>
      </c>
      <c r="E1112" s="18" t="str">
        <f ca="1">IFERROR(INDEX(nr_ad_client_name,MATCH(ROW()-1,xl_search_adnowclientname[index],0)),"")</f>
        <v>Lindt &amp; Sprungli</v>
      </c>
      <c r="F1112" s="18"/>
      <c r="G1112" s="18"/>
      <c r="H1112" s="18"/>
      <c r="I1112" s="18"/>
      <c r="J1112" s="18"/>
      <c r="K1112" s="18"/>
      <c r="L1112" s="18"/>
      <c r="M1112" s="18"/>
      <c r="N1112" s="18"/>
      <c r="O1112" s="18"/>
      <c r="P1112" s="18"/>
      <c r="Q1112" s="18"/>
      <c r="R1112" s="18"/>
      <c r="S1112" s="18"/>
      <c r="T1112" s="18"/>
      <c r="U1112" s="18"/>
      <c r="V1112" s="18"/>
      <c r="W1112" s="18"/>
      <c r="X1112" s="18"/>
      <c r="Y1112" s="18"/>
      <c r="Z1112" s="18"/>
      <c r="AA1112" s="18"/>
      <c r="AB1112" s="18"/>
      <c r="AC1112" s="18"/>
      <c r="AD1112" s="18"/>
      <c r="AE1112" s="18"/>
      <c r="AF1112" s="18"/>
      <c r="AG1112" s="18"/>
      <c r="AH1112" s="18"/>
      <c r="AI1112" s="18"/>
      <c r="AJ1112" s="18"/>
      <c r="AK1112" s="18"/>
      <c r="AL1112" s="18"/>
      <c r="AM1112" s="18"/>
    </row>
    <row r="1113" spans="1:39">
      <c r="A1113" s="18"/>
      <c r="B1113" s="18"/>
      <c r="C1113" s="18"/>
      <c r="D1113" s="18">
        <f t="shared" ca="1" si="22"/>
        <v>1112</v>
      </c>
      <c r="E1113" s="18" t="str">
        <f ca="1">IFERROR(INDEX(nr_ad_client_name,MATCH(ROW()-1,xl_search_adnowclientname[index],0)),"")</f>
        <v>Li-Ning</v>
      </c>
      <c r="F1113" s="18"/>
      <c r="G1113" s="18"/>
      <c r="H1113" s="18"/>
      <c r="I1113" s="18"/>
      <c r="J1113" s="18"/>
      <c r="K1113" s="18"/>
      <c r="L1113" s="18"/>
      <c r="M1113" s="18"/>
      <c r="N1113" s="18"/>
      <c r="O1113" s="18"/>
      <c r="P1113" s="18"/>
      <c r="Q1113" s="18"/>
      <c r="R1113" s="18"/>
      <c r="S1113" s="18"/>
      <c r="T1113" s="18"/>
      <c r="U1113" s="18"/>
      <c r="V1113" s="18"/>
      <c r="W1113" s="18"/>
      <c r="X1113" s="18"/>
      <c r="Y1113" s="18"/>
      <c r="Z1113" s="18"/>
      <c r="AA1113" s="18"/>
      <c r="AB1113" s="18"/>
      <c r="AC1113" s="18"/>
      <c r="AD1113" s="18"/>
      <c r="AE1113" s="18"/>
      <c r="AF1113" s="18"/>
      <c r="AG1113" s="18"/>
      <c r="AH1113" s="18"/>
      <c r="AI1113" s="18"/>
      <c r="AJ1113" s="18"/>
      <c r="AK1113" s="18"/>
      <c r="AL1113" s="18"/>
      <c r="AM1113" s="18"/>
    </row>
    <row r="1114" spans="1:39">
      <c r="A1114" s="18"/>
      <c r="B1114" s="18"/>
      <c r="C1114" s="18"/>
      <c r="D1114" s="18">
        <f t="shared" ca="1" si="22"/>
        <v>1113</v>
      </c>
      <c r="E1114" s="18" t="str">
        <f ca="1">IFERROR(INDEX(nr_ad_client_name,MATCH(ROW()-1,xl_search_adnowclientname[index],0)),"")</f>
        <v>Lipigas</v>
      </c>
      <c r="F1114" s="18"/>
      <c r="G1114" s="18"/>
      <c r="H1114" s="18"/>
      <c r="I1114" s="18"/>
      <c r="J1114" s="18"/>
      <c r="K1114" s="18"/>
      <c r="L1114" s="18"/>
      <c r="M1114" s="18"/>
      <c r="N1114" s="18"/>
      <c r="O1114" s="18"/>
      <c r="P1114" s="18"/>
      <c r="Q1114" s="18"/>
      <c r="R1114" s="18"/>
      <c r="S1114" s="18"/>
      <c r="T1114" s="18"/>
      <c r="U1114" s="18"/>
      <c r="V1114" s="18"/>
      <c r="W1114" s="18"/>
      <c r="X1114" s="18"/>
      <c r="Y1114" s="18"/>
      <c r="Z1114" s="18"/>
      <c r="AA1114" s="18"/>
      <c r="AB1114" s="18"/>
      <c r="AC1114" s="18"/>
      <c r="AD1114" s="18"/>
      <c r="AE1114" s="18"/>
      <c r="AF1114" s="18"/>
      <c r="AG1114" s="18"/>
      <c r="AH1114" s="18"/>
      <c r="AI1114" s="18"/>
      <c r="AJ1114" s="18"/>
      <c r="AK1114" s="18"/>
      <c r="AL1114" s="18"/>
      <c r="AM1114" s="18"/>
    </row>
    <row r="1115" spans="1:39">
      <c r="A1115" s="18"/>
      <c r="B1115" s="18"/>
      <c r="C1115" s="18"/>
      <c r="D1115" s="18">
        <f t="shared" ca="1" si="22"/>
        <v>1114</v>
      </c>
      <c r="E1115" s="18" t="str">
        <f ca="1">IFERROR(INDEX(nr_ad_client_name,MATCH(ROW()-1,xl_search_adnowclientname[index],0)),"")</f>
        <v>Little Caesar Enterprises</v>
      </c>
      <c r="F1115" s="18"/>
      <c r="G1115" s="18"/>
      <c r="H1115" s="18"/>
      <c r="I1115" s="18"/>
      <c r="J1115" s="18"/>
      <c r="K1115" s="18"/>
      <c r="L1115" s="18"/>
      <c r="M1115" s="18"/>
      <c r="N1115" s="18"/>
      <c r="O1115" s="18"/>
      <c r="P1115" s="18"/>
      <c r="Q1115" s="18"/>
      <c r="R1115" s="18"/>
      <c r="S1115" s="18"/>
      <c r="T1115" s="18"/>
      <c r="U1115" s="18"/>
      <c r="V1115" s="18"/>
      <c r="W1115" s="18"/>
      <c r="X1115" s="18"/>
      <c r="Y1115" s="18"/>
      <c r="Z1115" s="18"/>
      <c r="AA1115" s="18"/>
      <c r="AB1115" s="18"/>
      <c r="AC1115" s="18"/>
      <c r="AD1115" s="18"/>
      <c r="AE1115" s="18"/>
      <c r="AF1115" s="18"/>
      <c r="AG1115" s="18"/>
      <c r="AH1115" s="18"/>
      <c r="AI1115" s="18"/>
      <c r="AJ1115" s="18"/>
      <c r="AK1115" s="18"/>
      <c r="AL1115" s="18"/>
      <c r="AM1115" s="18"/>
    </row>
    <row r="1116" spans="1:39">
      <c r="A1116" s="18"/>
      <c r="B1116" s="18"/>
      <c r="C1116" s="18"/>
      <c r="D1116" s="18">
        <f t="shared" ca="1" si="22"/>
        <v>1115</v>
      </c>
      <c r="E1116" s="18" t="str">
        <f ca="1">IFERROR(INDEX(nr_ad_client_name,MATCH(ROW()-1,xl_search_adnowclientname[index],0)),"")</f>
        <v>Littlewoods Retail</v>
      </c>
      <c r="F1116" s="18"/>
      <c r="G1116" s="18"/>
      <c r="H1116" s="18"/>
      <c r="I1116" s="18"/>
      <c r="J1116" s="18"/>
      <c r="K1116" s="18"/>
      <c r="L1116" s="18"/>
      <c r="M1116" s="18"/>
      <c r="N1116" s="18"/>
      <c r="O1116" s="18"/>
      <c r="P1116" s="18"/>
      <c r="Q1116" s="18"/>
      <c r="R1116" s="18"/>
      <c r="S1116" s="18"/>
      <c r="T1116" s="18"/>
      <c r="U1116" s="18"/>
      <c r="V1116" s="18"/>
      <c r="W1116" s="18"/>
      <c r="X1116" s="18"/>
      <c r="Y1116" s="18"/>
      <c r="Z1116" s="18"/>
      <c r="AA1116" s="18"/>
      <c r="AB1116" s="18"/>
      <c r="AC1116" s="18"/>
      <c r="AD1116" s="18"/>
      <c r="AE1116" s="18"/>
      <c r="AF1116" s="18"/>
      <c r="AG1116" s="18"/>
      <c r="AH1116" s="18"/>
      <c r="AI1116" s="18"/>
      <c r="AJ1116" s="18"/>
      <c r="AK1116" s="18"/>
      <c r="AL1116" s="18"/>
      <c r="AM1116" s="18"/>
    </row>
    <row r="1117" spans="1:39">
      <c r="A1117" s="18"/>
      <c r="B1117" s="18"/>
      <c r="C1117" s="18"/>
      <c r="D1117" s="18">
        <f t="shared" ca="1" si="22"/>
        <v>1116</v>
      </c>
      <c r="E1117" s="18" t="str">
        <f ca="1">IFERROR(INDEX(nr_ad_client_name,MATCH(ROW()-1,xl_search_adnowclientname[index],0)),"")</f>
        <v>Lloyds TSB</v>
      </c>
      <c r="F1117" s="18"/>
      <c r="G1117" s="18"/>
      <c r="H1117" s="18"/>
      <c r="I1117" s="18"/>
      <c r="J1117" s="18"/>
      <c r="K1117" s="18"/>
      <c r="L1117" s="18"/>
      <c r="M1117" s="18"/>
      <c r="N1117" s="18"/>
      <c r="O1117" s="18"/>
      <c r="P1117" s="18"/>
      <c r="Q1117" s="18"/>
      <c r="R1117" s="18"/>
      <c r="S1117" s="18"/>
      <c r="T1117" s="18"/>
      <c r="U1117" s="18"/>
      <c r="V1117" s="18"/>
      <c r="W1117" s="18"/>
      <c r="X1117" s="18"/>
      <c r="Y1117" s="18"/>
      <c r="Z1117" s="18"/>
      <c r="AA1117" s="18"/>
      <c r="AB1117" s="18"/>
      <c r="AC1117" s="18"/>
      <c r="AD1117" s="18"/>
      <c r="AE1117" s="18"/>
      <c r="AF1117" s="18"/>
      <c r="AG1117" s="18"/>
      <c r="AH1117" s="18"/>
      <c r="AI1117" s="18"/>
      <c r="AJ1117" s="18"/>
      <c r="AK1117" s="18"/>
      <c r="AL1117" s="18"/>
      <c r="AM1117" s="18"/>
    </row>
    <row r="1118" spans="1:39">
      <c r="A1118" s="18"/>
      <c r="B1118" s="18"/>
      <c r="C1118" s="18"/>
      <c r="D1118" s="18">
        <f t="shared" ca="1" si="22"/>
        <v>1117</v>
      </c>
      <c r="E1118" s="18" t="str">
        <f ca="1">IFERROR(INDEX(nr_ad_client_name,MATCH(ROW()-1,xl_search_adnowclientname[index],0)),"")</f>
        <v>LML Ltd</v>
      </c>
      <c r="F1118" s="18"/>
      <c r="G1118" s="18"/>
      <c r="H1118" s="18"/>
      <c r="I1118" s="18"/>
      <c r="J1118" s="18"/>
      <c r="K1118" s="18"/>
      <c r="L1118" s="18"/>
      <c r="M1118" s="18"/>
      <c r="N1118" s="18"/>
      <c r="O1118" s="18"/>
      <c r="P1118" s="18"/>
      <c r="Q1118" s="18"/>
      <c r="R1118" s="18"/>
      <c r="S1118" s="18"/>
      <c r="T1118" s="18"/>
      <c r="U1118" s="18"/>
      <c r="V1118" s="18"/>
      <c r="W1118" s="18"/>
      <c r="X1118" s="18"/>
      <c r="Y1118" s="18"/>
      <c r="Z1118" s="18"/>
      <c r="AA1118" s="18"/>
      <c r="AB1118" s="18"/>
      <c r="AC1118" s="18"/>
      <c r="AD1118" s="18"/>
      <c r="AE1118" s="18"/>
      <c r="AF1118" s="18"/>
      <c r="AG1118" s="18"/>
      <c r="AH1118" s="18"/>
      <c r="AI1118" s="18"/>
      <c r="AJ1118" s="18"/>
      <c r="AK1118" s="18"/>
      <c r="AL1118" s="18"/>
      <c r="AM1118" s="18"/>
    </row>
    <row r="1119" spans="1:39">
      <c r="A1119" s="18"/>
      <c r="B1119" s="18"/>
      <c r="C1119" s="18"/>
      <c r="D1119" s="18">
        <f t="shared" ca="1" si="22"/>
        <v>1118</v>
      </c>
      <c r="E1119" s="18" t="str">
        <f ca="1">IFERROR(INDEX(nr_ad_client_name,MATCH(ROW()-1,xl_search_adnowclientname[index],0)),"")</f>
        <v>Lobkowicz</v>
      </c>
      <c r="F1119" s="18"/>
      <c r="G1119" s="18"/>
      <c r="H1119" s="18"/>
      <c r="I1119" s="18"/>
      <c r="J1119" s="18"/>
      <c r="K1119" s="18"/>
      <c r="L1119" s="18"/>
      <c r="M1119" s="18"/>
      <c r="N1119" s="18"/>
      <c r="O1119" s="18"/>
      <c r="P1119" s="18"/>
      <c r="Q1119" s="18"/>
      <c r="R1119" s="18"/>
      <c r="S1119" s="18"/>
      <c r="T1119" s="18"/>
      <c r="U1119" s="18"/>
      <c r="V1119" s="18"/>
      <c r="W1119" s="18"/>
      <c r="X1119" s="18"/>
      <c r="Y1119" s="18"/>
      <c r="Z1119" s="18"/>
      <c r="AA1119" s="18"/>
      <c r="AB1119" s="18"/>
      <c r="AC1119" s="18"/>
      <c r="AD1119" s="18"/>
      <c r="AE1119" s="18"/>
      <c r="AF1119" s="18"/>
      <c r="AG1119" s="18"/>
      <c r="AH1119" s="18"/>
      <c r="AI1119" s="18"/>
      <c r="AJ1119" s="18"/>
      <c r="AK1119" s="18"/>
      <c r="AL1119" s="18"/>
      <c r="AM1119" s="18"/>
    </row>
    <row r="1120" spans="1:39">
      <c r="A1120" s="18"/>
      <c r="B1120" s="18"/>
      <c r="C1120" s="18"/>
      <c r="D1120" s="18">
        <f t="shared" ca="1" si="22"/>
        <v>1119</v>
      </c>
      <c r="E1120" s="18" t="str">
        <f ca="1">IFERROR(INDEX(nr_ad_client_name,MATCH(ROW()-1,xl_search_adnowclientname[index],0)),"")</f>
        <v>L'Occitane</v>
      </c>
      <c r="F1120" s="18"/>
      <c r="G1120" s="18"/>
      <c r="H1120" s="18"/>
      <c r="I1120" s="18"/>
      <c r="J1120" s="18"/>
      <c r="K1120" s="18"/>
      <c r="L1120" s="18"/>
      <c r="M1120" s="18"/>
      <c r="N1120" s="18"/>
      <c r="O1120" s="18"/>
      <c r="P1120" s="18"/>
      <c r="Q1120" s="18"/>
      <c r="R1120" s="18"/>
      <c r="S1120" s="18"/>
      <c r="T1120" s="18"/>
      <c r="U1120" s="18"/>
      <c r="V1120" s="18"/>
      <c r="W1120" s="18"/>
      <c r="X1120" s="18"/>
      <c r="Y1120" s="18"/>
      <c r="Z1120" s="18"/>
      <c r="AA1120" s="18"/>
      <c r="AB1120" s="18"/>
      <c r="AC1120" s="18"/>
      <c r="AD1120" s="18"/>
      <c r="AE1120" s="18"/>
      <c r="AF1120" s="18"/>
      <c r="AG1120" s="18"/>
      <c r="AH1120" s="18"/>
      <c r="AI1120" s="18"/>
      <c r="AJ1120" s="18"/>
      <c r="AK1120" s="18"/>
      <c r="AL1120" s="18"/>
      <c r="AM1120" s="18"/>
    </row>
    <row r="1121" spans="1:39">
      <c r="A1121" s="18"/>
      <c r="B1121" s="18"/>
      <c r="C1121" s="18"/>
      <c r="D1121" s="18">
        <f t="shared" ca="1" si="22"/>
        <v>1120</v>
      </c>
      <c r="E1121" s="18" t="str">
        <f ca="1">IFERROR(INDEX(nr_ad_client_name,MATCH(ROW()-1,xl_search_adnowclientname[index],0)),"")</f>
        <v>Logitech</v>
      </c>
      <c r="F1121" s="18"/>
      <c r="G1121" s="18"/>
      <c r="H1121" s="18"/>
      <c r="I1121" s="18"/>
      <c r="J1121" s="18"/>
      <c r="K1121" s="18"/>
      <c r="L1121" s="18"/>
      <c r="M1121" s="18"/>
      <c r="N1121" s="18"/>
      <c r="O1121" s="18"/>
      <c r="P1121" s="18"/>
      <c r="Q1121" s="18"/>
      <c r="R1121" s="18"/>
      <c r="S1121" s="18"/>
      <c r="T1121" s="18"/>
      <c r="U1121" s="18"/>
      <c r="V1121" s="18"/>
      <c r="W1121" s="18"/>
      <c r="X1121" s="18"/>
      <c r="Y1121" s="18"/>
      <c r="Z1121" s="18"/>
      <c r="AA1121" s="18"/>
      <c r="AB1121" s="18"/>
      <c r="AC1121" s="18"/>
      <c r="AD1121" s="18"/>
      <c r="AE1121" s="18"/>
      <c r="AF1121" s="18"/>
      <c r="AG1121" s="18"/>
      <c r="AH1121" s="18"/>
      <c r="AI1121" s="18"/>
      <c r="AJ1121" s="18"/>
      <c r="AK1121" s="18"/>
      <c r="AL1121" s="18"/>
      <c r="AM1121" s="18"/>
    </row>
    <row r="1122" spans="1:39">
      <c r="A1122" s="18"/>
      <c r="B1122" s="18"/>
      <c r="C1122" s="18"/>
      <c r="D1122" s="18">
        <f t="shared" ca="1" si="22"/>
        <v>1121</v>
      </c>
      <c r="E1122" s="18" t="str">
        <f ca="1">IFERROR(INDEX(nr_ad_client_name,MATCH(ROW()-1,xl_search_adnowclientname[index],0)),"")</f>
        <v>Lohia Machines Limited</v>
      </c>
      <c r="F1122" s="18"/>
      <c r="G1122" s="18"/>
      <c r="H1122" s="18"/>
      <c r="I1122" s="18"/>
      <c r="J1122" s="18"/>
      <c r="K1122" s="18"/>
      <c r="L1122" s="18"/>
      <c r="M1122" s="18"/>
      <c r="N1122" s="18"/>
      <c r="O1122" s="18"/>
      <c r="P1122" s="18"/>
      <c r="Q1122" s="18"/>
      <c r="R1122" s="18"/>
      <c r="S1122" s="18"/>
      <c r="T1122" s="18"/>
      <c r="U1122" s="18"/>
      <c r="V1122" s="18"/>
      <c r="W1122" s="18"/>
      <c r="X1122" s="18"/>
      <c r="Y1122" s="18"/>
      <c r="Z1122" s="18"/>
      <c r="AA1122" s="18"/>
      <c r="AB1122" s="18"/>
      <c r="AC1122" s="18"/>
      <c r="AD1122" s="18"/>
      <c r="AE1122" s="18"/>
      <c r="AF1122" s="18"/>
      <c r="AG1122" s="18"/>
      <c r="AH1122" s="18"/>
      <c r="AI1122" s="18"/>
      <c r="AJ1122" s="18"/>
      <c r="AK1122" s="18"/>
      <c r="AL1122" s="18"/>
      <c r="AM1122" s="18"/>
    </row>
    <row r="1123" spans="1:39">
      <c r="A1123" s="18"/>
      <c r="B1123" s="18"/>
      <c r="C1123" s="18"/>
      <c r="D1123" s="18">
        <f t="shared" ca="1" si="22"/>
        <v>1122</v>
      </c>
      <c r="E1123" s="18" t="str">
        <f ca="1">IFERROR(INDEX(nr_ad_client_name,MATCH(ROW()-1,xl_search_adnowclientname[index],0)),"")</f>
        <v>Lojas Riachuelo</v>
      </c>
      <c r="F1123" s="18"/>
      <c r="G1123" s="18"/>
      <c r="H1123" s="18"/>
      <c r="I1123" s="18"/>
      <c r="J1123" s="18"/>
      <c r="K1123" s="18"/>
      <c r="L1123" s="18"/>
      <c r="M1123" s="18"/>
      <c r="N1123" s="18"/>
      <c r="O1123" s="18"/>
      <c r="P1123" s="18"/>
      <c r="Q1123" s="18"/>
      <c r="R1123" s="18"/>
      <c r="S1123" s="18"/>
      <c r="T1123" s="18"/>
      <c r="U1123" s="18"/>
      <c r="V1123" s="18"/>
      <c r="W1123" s="18"/>
      <c r="X1123" s="18"/>
      <c r="Y1123" s="18"/>
      <c r="Z1123" s="18"/>
      <c r="AA1123" s="18"/>
      <c r="AB1123" s="18"/>
      <c r="AC1123" s="18"/>
      <c r="AD1123" s="18"/>
      <c r="AE1123" s="18"/>
      <c r="AF1123" s="18"/>
      <c r="AG1123" s="18"/>
      <c r="AH1123" s="18"/>
      <c r="AI1123" s="18"/>
      <c r="AJ1123" s="18"/>
      <c r="AK1123" s="18"/>
      <c r="AL1123" s="18"/>
      <c r="AM1123" s="18"/>
    </row>
    <row r="1124" spans="1:39">
      <c r="A1124" s="18"/>
      <c r="B1124" s="18"/>
      <c r="C1124" s="18"/>
      <c r="D1124" s="18">
        <f t="shared" ca="1" si="22"/>
        <v>1123</v>
      </c>
      <c r="E1124" s="18" t="str">
        <f ca="1">IFERROR(INDEX(nr_ad_client_name,MATCH(ROW()-1,xl_search_adnowclientname[index],0)),"")</f>
        <v>L'Oreal</v>
      </c>
      <c r="F1124" s="18"/>
      <c r="G1124" s="18"/>
      <c r="H1124" s="18"/>
      <c r="I1124" s="18"/>
      <c r="J1124" s="18"/>
      <c r="K1124" s="18"/>
      <c r="L1124" s="18"/>
      <c r="M1124" s="18"/>
      <c r="N1124" s="18"/>
      <c r="O1124" s="18"/>
      <c r="P1124" s="18"/>
      <c r="Q1124" s="18"/>
      <c r="R1124" s="18"/>
      <c r="S1124" s="18"/>
      <c r="T1124" s="18"/>
      <c r="U1124" s="18"/>
      <c r="V1124" s="18"/>
      <c r="W1124" s="18"/>
      <c r="X1124" s="18"/>
      <c r="Y1124" s="18"/>
      <c r="Z1124" s="18"/>
      <c r="AA1124" s="18"/>
      <c r="AB1124" s="18"/>
      <c r="AC1124" s="18"/>
      <c r="AD1124" s="18"/>
      <c r="AE1124" s="18"/>
      <c r="AF1124" s="18"/>
      <c r="AG1124" s="18"/>
      <c r="AH1124" s="18"/>
      <c r="AI1124" s="18"/>
      <c r="AJ1124" s="18"/>
      <c r="AK1124" s="18"/>
      <c r="AL1124" s="18"/>
      <c r="AM1124" s="18"/>
    </row>
    <row r="1125" spans="1:39">
      <c r="A1125" s="18"/>
      <c r="B1125" s="18"/>
      <c r="C1125" s="18"/>
      <c r="D1125" s="18">
        <f t="shared" ca="1" si="22"/>
        <v>1124</v>
      </c>
      <c r="E1125" s="18" t="str">
        <f ca="1">IFERROR(INDEX(nr_ad_client_name,MATCH(ROW()-1,xl_search_adnowclientname[index],0)),"")</f>
        <v>Lorenz Bahlsen Snack World</v>
      </c>
      <c r="F1125" s="18"/>
      <c r="G1125" s="18"/>
      <c r="H1125" s="18"/>
      <c r="I1125" s="18"/>
      <c r="J1125" s="18"/>
      <c r="K1125" s="18"/>
      <c r="L1125" s="18"/>
      <c r="M1125" s="18"/>
      <c r="N1125" s="18"/>
      <c r="O1125" s="18"/>
      <c r="P1125" s="18"/>
      <c r="Q1125" s="18"/>
      <c r="R1125" s="18"/>
      <c r="S1125" s="18"/>
      <c r="T1125" s="18"/>
      <c r="U1125" s="18"/>
      <c r="V1125" s="18"/>
      <c r="W1125" s="18"/>
      <c r="X1125" s="18"/>
      <c r="Y1125" s="18"/>
      <c r="Z1125" s="18"/>
      <c r="AA1125" s="18"/>
      <c r="AB1125" s="18"/>
      <c r="AC1125" s="18"/>
      <c r="AD1125" s="18"/>
      <c r="AE1125" s="18"/>
      <c r="AF1125" s="18"/>
      <c r="AG1125" s="18"/>
      <c r="AH1125" s="18"/>
      <c r="AI1125" s="18"/>
      <c r="AJ1125" s="18"/>
      <c r="AK1125" s="18"/>
      <c r="AL1125" s="18"/>
      <c r="AM1125" s="18"/>
    </row>
    <row r="1126" spans="1:39">
      <c r="A1126" s="18"/>
      <c r="B1126" s="18"/>
      <c r="C1126" s="18"/>
      <c r="D1126" s="18">
        <f t="shared" ca="1" si="22"/>
        <v>1125</v>
      </c>
      <c r="E1126" s="18" t="str">
        <f ca="1">IFERROR(INDEX(nr_ad_client_name,MATCH(ROW()-1,xl_search_adnowclientname[index],0)),"")</f>
        <v>Lornamead</v>
      </c>
      <c r="F1126" s="18"/>
      <c r="G1126" s="18"/>
      <c r="H1126" s="18"/>
      <c r="I1126" s="18"/>
      <c r="J1126" s="18"/>
      <c r="K1126" s="18"/>
      <c r="L1126" s="18"/>
      <c r="M1126" s="18"/>
      <c r="N1126" s="18"/>
      <c r="O1126" s="18"/>
      <c r="P1126" s="18"/>
      <c r="Q1126" s="18"/>
      <c r="R1126" s="18"/>
      <c r="S1126" s="18"/>
      <c r="T1126" s="18"/>
      <c r="U1126" s="18"/>
      <c r="V1126" s="18"/>
      <c r="W1126" s="18"/>
      <c r="X1126" s="18"/>
      <c r="Y1126" s="18"/>
      <c r="Z1126" s="18"/>
      <c r="AA1126" s="18"/>
      <c r="AB1126" s="18"/>
      <c r="AC1126" s="18"/>
      <c r="AD1126" s="18"/>
      <c r="AE1126" s="18"/>
      <c r="AF1126" s="18"/>
      <c r="AG1126" s="18"/>
      <c r="AH1126" s="18"/>
      <c r="AI1126" s="18"/>
      <c r="AJ1126" s="18"/>
      <c r="AK1126" s="18"/>
      <c r="AL1126" s="18"/>
      <c r="AM1126" s="18"/>
    </row>
    <row r="1127" spans="1:39">
      <c r="A1127" s="18"/>
      <c r="B1127" s="18"/>
      <c r="C1127" s="18"/>
      <c r="D1127" s="18">
        <f t="shared" ca="1" si="22"/>
        <v>1126</v>
      </c>
      <c r="E1127" s="18" t="str">
        <f ca="1">IFERROR(INDEX(nr_ad_client_name,MATCH(ROW()-1,xl_search_adnowclientname[index],0)),"")</f>
        <v>Lotte</v>
      </c>
      <c r="F1127" s="18"/>
      <c r="G1127" s="18"/>
      <c r="H1127" s="18"/>
      <c r="I1127" s="18"/>
      <c r="J1127" s="18"/>
      <c r="K1127" s="18"/>
      <c r="L1127" s="18"/>
      <c r="M1127" s="18"/>
      <c r="N1127" s="18"/>
      <c r="O1127" s="18"/>
      <c r="P1127" s="18"/>
      <c r="Q1127" s="18"/>
      <c r="R1127" s="18"/>
      <c r="S1127" s="18"/>
      <c r="T1127" s="18"/>
      <c r="U1127" s="18"/>
      <c r="V1127" s="18"/>
      <c r="W1127" s="18"/>
      <c r="X1127" s="18"/>
      <c r="Y1127" s="18"/>
      <c r="Z1127" s="18"/>
      <c r="AA1127" s="18"/>
      <c r="AB1127" s="18"/>
      <c r="AC1127" s="18"/>
      <c r="AD1127" s="18"/>
      <c r="AE1127" s="18"/>
      <c r="AF1127" s="18"/>
      <c r="AG1127" s="18"/>
      <c r="AH1127" s="18"/>
      <c r="AI1127" s="18"/>
      <c r="AJ1127" s="18"/>
      <c r="AK1127" s="18"/>
      <c r="AL1127" s="18"/>
      <c r="AM1127" s="18"/>
    </row>
    <row r="1128" spans="1:39">
      <c r="A1128" s="18"/>
      <c r="B1128" s="18"/>
      <c r="C1128" s="18"/>
      <c r="D1128" s="18">
        <f t="shared" ca="1" si="22"/>
        <v>1127</v>
      </c>
      <c r="E1128" s="18" t="str">
        <f ca="1">IFERROR(INDEX(nr_ad_client_name,MATCH(ROW()-1,xl_search_adnowclientname[index],0)),"")</f>
        <v>Lotto</v>
      </c>
      <c r="F1128" s="18"/>
      <c r="G1128" s="18"/>
      <c r="H1128" s="18"/>
      <c r="I1128" s="18"/>
      <c r="J1128" s="18"/>
      <c r="K1128" s="18"/>
      <c r="L1128" s="18"/>
      <c r="M1128" s="18"/>
      <c r="N1128" s="18"/>
      <c r="O1128" s="18"/>
      <c r="P1128" s="18"/>
      <c r="Q1128" s="18"/>
      <c r="R1128" s="18"/>
      <c r="S1128" s="18"/>
      <c r="T1128" s="18"/>
      <c r="U1128" s="18"/>
      <c r="V1128" s="18"/>
      <c r="W1128" s="18"/>
      <c r="X1128" s="18"/>
      <c r="Y1128" s="18"/>
      <c r="Z1128" s="18"/>
      <c r="AA1128" s="18"/>
      <c r="AB1128" s="18"/>
      <c r="AC1128" s="18"/>
      <c r="AD1128" s="18"/>
      <c r="AE1128" s="18"/>
      <c r="AF1128" s="18"/>
      <c r="AG1128" s="18"/>
      <c r="AH1128" s="18"/>
      <c r="AI1128" s="18"/>
      <c r="AJ1128" s="18"/>
      <c r="AK1128" s="18"/>
      <c r="AL1128" s="18"/>
      <c r="AM1128" s="18"/>
    </row>
    <row r="1129" spans="1:39">
      <c r="A1129" s="18"/>
      <c r="B1129" s="18"/>
      <c r="C1129" s="18"/>
      <c r="D1129" s="18">
        <f t="shared" ca="1" si="22"/>
        <v>1128</v>
      </c>
      <c r="E1129" s="18" t="str">
        <f ca="1">IFERROR(INDEX(nr_ad_client_name,MATCH(ROW()-1,xl_search_adnowclientname[index],0)),"")</f>
        <v>Louise Vuitton Moet Hennessy</v>
      </c>
      <c r="F1129" s="18"/>
      <c r="G1129" s="18"/>
      <c r="H1129" s="18"/>
      <c r="I1129" s="18"/>
      <c r="J1129" s="18"/>
      <c r="K1129" s="18"/>
      <c r="L1129" s="18"/>
      <c r="M1129" s="18"/>
      <c r="N1129" s="18"/>
      <c r="O1129" s="18"/>
      <c r="P1129" s="18"/>
      <c r="Q1129" s="18"/>
      <c r="R1129" s="18"/>
      <c r="S1129" s="18"/>
      <c r="T1129" s="18"/>
      <c r="U1129" s="18"/>
      <c r="V1129" s="18"/>
      <c r="W1129" s="18"/>
      <c r="X1129" s="18"/>
      <c r="Y1129" s="18"/>
      <c r="Z1129" s="18"/>
      <c r="AA1129" s="18"/>
      <c r="AB1129" s="18"/>
      <c r="AC1129" s="18"/>
      <c r="AD1129" s="18"/>
      <c r="AE1129" s="18"/>
      <c r="AF1129" s="18"/>
      <c r="AG1129" s="18"/>
      <c r="AH1129" s="18"/>
      <c r="AI1129" s="18"/>
      <c r="AJ1129" s="18"/>
      <c r="AK1129" s="18"/>
      <c r="AL1129" s="18"/>
      <c r="AM1129" s="18"/>
    </row>
    <row r="1130" spans="1:39">
      <c r="A1130" s="18"/>
      <c r="B1130" s="18"/>
      <c r="C1130" s="18"/>
      <c r="D1130" s="18">
        <f t="shared" ca="1" si="22"/>
        <v>1129</v>
      </c>
      <c r="E1130" s="18" t="str">
        <f ca="1">IFERROR(INDEX(nr_ad_client_name,MATCH(ROW()-1,xl_search_adnowclientname[index],0)),"")</f>
        <v>LOVEFiLM</v>
      </c>
      <c r="F1130" s="18"/>
      <c r="G1130" s="18"/>
      <c r="H1130" s="18"/>
      <c r="I1130" s="18"/>
      <c r="J1130" s="18"/>
      <c r="K1130" s="18"/>
      <c r="L1130" s="18"/>
      <c r="M1130" s="18"/>
      <c r="N1130" s="18"/>
      <c r="O1130" s="18"/>
      <c r="P1130" s="18"/>
      <c r="Q1130" s="18"/>
      <c r="R1130" s="18"/>
      <c r="S1130" s="18"/>
      <c r="T1130" s="18"/>
      <c r="U1130" s="18"/>
      <c r="V1130" s="18"/>
      <c r="W1130" s="18"/>
      <c r="X1130" s="18"/>
      <c r="Y1130" s="18"/>
      <c r="Z1130" s="18"/>
      <c r="AA1130" s="18"/>
      <c r="AB1130" s="18"/>
      <c r="AC1130" s="18"/>
      <c r="AD1130" s="18"/>
      <c r="AE1130" s="18"/>
      <c r="AF1130" s="18"/>
      <c r="AG1130" s="18"/>
      <c r="AH1130" s="18"/>
      <c r="AI1130" s="18"/>
      <c r="AJ1130" s="18"/>
      <c r="AK1130" s="18"/>
      <c r="AL1130" s="18"/>
      <c r="AM1130" s="18"/>
    </row>
    <row r="1131" spans="1:39">
      <c r="A1131" s="18"/>
      <c r="B1131" s="18"/>
      <c r="C1131" s="18"/>
      <c r="D1131" s="18">
        <f t="shared" ca="1" si="22"/>
        <v>1130</v>
      </c>
      <c r="E1131" s="18" t="str">
        <f ca="1">IFERROR(INDEX(nr_ad_client_name,MATCH(ROW()-1,xl_search_adnowclientname[index],0)),"")</f>
        <v>Lowe Worldwide</v>
      </c>
      <c r="F1131" s="18"/>
      <c r="G1131" s="18"/>
      <c r="H1131" s="18"/>
      <c r="I1131" s="18"/>
      <c r="J1131" s="18"/>
      <c r="K1131" s="18"/>
      <c r="L1131" s="18"/>
      <c r="M1131" s="18"/>
      <c r="N1131" s="18"/>
      <c r="O1131" s="18"/>
      <c r="P1131" s="18"/>
      <c r="Q1131" s="18"/>
      <c r="R1131" s="18"/>
      <c r="S1131" s="18"/>
      <c r="T1131" s="18"/>
      <c r="U1131" s="18"/>
      <c r="V1131" s="18"/>
      <c r="W1131" s="18"/>
      <c r="X1131" s="18"/>
      <c r="Y1131" s="18"/>
      <c r="Z1131" s="18"/>
      <c r="AA1131" s="18"/>
      <c r="AB1131" s="18"/>
      <c r="AC1131" s="18"/>
      <c r="AD1131" s="18"/>
      <c r="AE1131" s="18"/>
      <c r="AF1131" s="18"/>
      <c r="AG1131" s="18"/>
      <c r="AH1131" s="18"/>
      <c r="AI1131" s="18"/>
      <c r="AJ1131" s="18"/>
      <c r="AK1131" s="18"/>
      <c r="AL1131" s="18"/>
      <c r="AM1131" s="18"/>
    </row>
    <row r="1132" spans="1:39">
      <c r="A1132" s="18"/>
      <c r="B1132" s="18"/>
      <c r="C1132" s="18"/>
      <c r="D1132" s="18">
        <f t="shared" ca="1" si="22"/>
        <v>1131</v>
      </c>
      <c r="E1132" s="18" t="str">
        <f ca="1">IFERROR(INDEX(nr_ad_client_name,MATCH(ROW()-1,xl_search_adnowclientname[index],0)),"")</f>
        <v>Lubella</v>
      </c>
      <c r="F1132" s="18"/>
      <c r="G1132" s="18"/>
      <c r="H1132" s="18"/>
      <c r="I1132" s="18"/>
      <c r="J1132" s="18"/>
      <c r="K1132" s="18"/>
      <c r="L1132" s="18"/>
      <c r="M1132" s="18"/>
      <c r="N1132" s="18"/>
      <c r="O1132" s="18"/>
      <c r="P1132" s="18"/>
      <c r="Q1132" s="18"/>
      <c r="R1132" s="18"/>
      <c r="S1132" s="18"/>
      <c r="T1132" s="18"/>
      <c r="U1132" s="18"/>
      <c r="V1132" s="18"/>
      <c r="W1132" s="18"/>
      <c r="X1132" s="18"/>
      <c r="Y1132" s="18"/>
      <c r="Z1132" s="18"/>
      <c r="AA1132" s="18"/>
      <c r="AB1132" s="18"/>
      <c r="AC1132" s="18"/>
      <c r="AD1132" s="18"/>
      <c r="AE1132" s="18"/>
      <c r="AF1132" s="18"/>
      <c r="AG1132" s="18"/>
      <c r="AH1132" s="18"/>
      <c r="AI1132" s="18"/>
      <c r="AJ1132" s="18"/>
      <c r="AK1132" s="18"/>
      <c r="AL1132" s="18"/>
      <c r="AM1132" s="18"/>
    </row>
    <row r="1133" spans="1:39">
      <c r="A1133" s="18"/>
      <c r="B1133" s="18"/>
      <c r="C1133" s="18"/>
      <c r="D1133" s="18">
        <f t="shared" ca="1" si="22"/>
        <v>1132</v>
      </c>
      <c r="E1133" s="18" t="str">
        <f ca="1">IFERROR(INDEX(nr_ad_client_name,MATCH(ROW()-1,xl_search_adnowclientname[index],0)),"")</f>
        <v>Lucchetti</v>
      </c>
      <c r="F1133" s="18"/>
      <c r="G1133" s="18"/>
      <c r="H1133" s="18"/>
      <c r="I1133" s="18"/>
      <c r="J1133" s="18"/>
      <c r="K1133" s="18"/>
      <c r="L1133" s="18"/>
      <c r="M1133" s="18"/>
      <c r="N1133" s="18"/>
      <c r="O1133" s="18"/>
      <c r="P1133" s="18"/>
      <c r="Q1133" s="18"/>
      <c r="R1133" s="18"/>
      <c r="S1133" s="18"/>
      <c r="T1133" s="18"/>
      <c r="U1133" s="18"/>
      <c r="V1133" s="18"/>
      <c r="W1133" s="18"/>
      <c r="X1133" s="18"/>
      <c r="Y1133" s="18"/>
      <c r="Z1133" s="18"/>
      <c r="AA1133" s="18"/>
      <c r="AB1133" s="18"/>
      <c r="AC1133" s="18"/>
      <c r="AD1133" s="18"/>
      <c r="AE1133" s="18"/>
      <c r="AF1133" s="18"/>
      <c r="AG1133" s="18"/>
      <c r="AH1133" s="18"/>
      <c r="AI1133" s="18"/>
      <c r="AJ1133" s="18"/>
      <c r="AK1133" s="18"/>
      <c r="AL1133" s="18"/>
      <c r="AM1133" s="18"/>
    </row>
    <row r="1134" spans="1:39">
      <c r="A1134" s="18"/>
      <c r="B1134" s="18"/>
      <c r="C1134" s="18"/>
      <c r="D1134" s="18">
        <f t="shared" ca="1" si="22"/>
        <v>1133</v>
      </c>
      <c r="E1134" s="18" t="str">
        <f ca="1">IFERROR(INDEX(nr_ad_client_name,MATCH(ROW()-1,xl_search_adnowclientname[index],0)),"")</f>
        <v>Lucchetti Corpora Tres Montes</v>
      </c>
      <c r="F1134" s="18"/>
      <c r="G1134" s="18"/>
      <c r="H1134" s="18"/>
      <c r="I1134" s="18"/>
      <c r="J1134" s="18"/>
      <c r="K1134" s="18"/>
      <c r="L1134" s="18"/>
      <c r="M1134" s="18"/>
      <c r="N1134" s="18"/>
      <c r="O1134" s="18"/>
      <c r="P1134" s="18"/>
      <c r="Q1134" s="18"/>
      <c r="R1134" s="18"/>
      <c r="S1134" s="18"/>
      <c r="T1134" s="18"/>
      <c r="U1134" s="18"/>
      <c r="V1134" s="18"/>
      <c r="W1134" s="18"/>
      <c r="X1134" s="18"/>
      <c r="Y1134" s="18"/>
      <c r="Z1134" s="18"/>
      <c r="AA1134" s="18"/>
      <c r="AB1134" s="18"/>
      <c r="AC1134" s="18"/>
      <c r="AD1134" s="18"/>
      <c r="AE1134" s="18"/>
      <c r="AF1134" s="18"/>
      <c r="AG1134" s="18"/>
      <c r="AH1134" s="18"/>
      <c r="AI1134" s="18"/>
      <c r="AJ1134" s="18"/>
      <c r="AK1134" s="18"/>
      <c r="AL1134" s="18"/>
      <c r="AM1134" s="18"/>
    </row>
    <row r="1135" spans="1:39">
      <c r="A1135" s="18"/>
      <c r="B1135" s="18"/>
      <c r="C1135" s="18"/>
      <c r="D1135" s="18">
        <f t="shared" ca="1" si="22"/>
        <v>1134</v>
      </c>
      <c r="E1135" s="18" t="str">
        <f ca="1">IFERROR(INDEX(nr_ad_client_name,MATCH(ROW()-1,xl_search_adnowclientname[index],0)),"")</f>
        <v>Lucky Star Pilchards</v>
      </c>
      <c r="F1135" s="18"/>
      <c r="G1135" s="18"/>
      <c r="H1135" s="18"/>
      <c r="I1135" s="18"/>
      <c r="J1135" s="18"/>
      <c r="K1135" s="18"/>
      <c r="L1135" s="18"/>
      <c r="M1135" s="18"/>
      <c r="N1135" s="18"/>
      <c r="O1135" s="18"/>
      <c r="P1135" s="18"/>
      <c r="Q1135" s="18"/>
      <c r="R1135" s="18"/>
      <c r="S1135" s="18"/>
      <c r="T1135" s="18"/>
      <c r="U1135" s="18"/>
      <c r="V1135" s="18"/>
      <c r="W1135" s="18"/>
      <c r="X1135" s="18"/>
      <c r="Y1135" s="18"/>
      <c r="Z1135" s="18"/>
      <c r="AA1135" s="18"/>
      <c r="AB1135" s="18"/>
      <c r="AC1135" s="18"/>
      <c r="AD1135" s="18"/>
      <c r="AE1135" s="18"/>
      <c r="AF1135" s="18"/>
      <c r="AG1135" s="18"/>
      <c r="AH1135" s="18"/>
      <c r="AI1135" s="18"/>
      <c r="AJ1135" s="18"/>
      <c r="AK1135" s="18"/>
      <c r="AL1135" s="18"/>
      <c r="AM1135" s="18"/>
    </row>
    <row r="1136" spans="1:39">
      <c r="A1136" s="18"/>
      <c r="B1136" s="18"/>
      <c r="C1136" s="18"/>
      <c r="D1136" s="18">
        <f t="shared" ca="1" si="22"/>
        <v>1135</v>
      </c>
      <c r="E1136" s="18" t="str">
        <f ca="1">IFERROR(INDEX(nr_ad_client_name,MATCH(ROW()-1,xl_search_adnowclientname[index],0)),"")</f>
        <v>Lukas Bank</v>
      </c>
      <c r="F1136" s="18"/>
      <c r="G1136" s="18"/>
      <c r="H1136" s="18"/>
      <c r="I1136" s="18"/>
      <c r="J1136" s="18"/>
      <c r="K1136" s="18"/>
      <c r="L1136" s="18"/>
      <c r="M1136" s="18"/>
      <c r="N1136" s="18"/>
      <c r="O1136" s="18"/>
      <c r="P1136" s="18"/>
      <c r="Q1136" s="18"/>
      <c r="R1136" s="18"/>
      <c r="S1136" s="18"/>
      <c r="T1136" s="18"/>
      <c r="U1136" s="18"/>
      <c r="V1136" s="18"/>
      <c r="W1136" s="18"/>
      <c r="X1136" s="18"/>
      <c r="Y1136" s="18"/>
      <c r="Z1136" s="18"/>
      <c r="AA1136" s="18"/>
      <c r="AB1136" s="18"/>
      <c r="AC1136" s="18"/>
      <c r="AD1136" s="18"/>
      <c r="AE1136" s="18"/>
      <c r="AF1136" s="18"/>
      <c r="AG1136" s="18"/>
      <c r="AH1136" s="18"/>
      <c r="AI1136" s="18"/>
      <c r="AJ1136" s="18"/>
      <c r="AK1136" s="18"/>
      <c r="AL1136" s="18"/>
      <c r="AM1136" s="18"/>
    </row>
    <row r="1137" spans="1:39">
      <c r="A1137" s="18"/>
      <c r="B1137" s="18"/>
      <c r="C1137" s="18"/>
      <c r="D1137" s="18">
        <f t="shared" ca="1" si="22"/>
        <v>1136</v>
      </c>
      <c r="E1137" s="18" t="str">
        <f ca="1">IFERROR(INDEX(nr_ad_client_name,MATCH(ROW()-1,xl_search_adnowclientname[index],0)),"")</f>
        <v>Lunn Poly</v>
      </c>
      <c r="F1137" s="18"/>
      <c r="G1137" s="18"/>
      <c r="H1137" s="18"/>
      <c r="I1137" s="18"/>
      <c r="J1137" s="18"/>
      <c r="K1137" s="18"/>
      <c r="L1137" s="18"/>
      <c r="M1137" s="18"/>
      <c r="N1137" s="18"/>
      <c r="O1137" s="18"/>
      <c r="P1137" s="18"/>
      <c r="Q1137" s="18"/>
      <c r="R1137" s="18"/>
      <c r="S1137" s="18"/>
      <c r="T1137" s="18"/>
      <c r="U1137" s="18"/>
      <c r="V1137" s="18"/>
      <c r="W1137" s="18"/>
      <c r="X1137" s="18"/>
      <c r="Y1137" s="18"/>
      <c r="Z1137" s="18"/>
      <c r="AA1137" s="18"/>
      <c r="AB1137" s="18"/>
      <c r="AC1137" s="18"/>
      <c r="AD1137" s="18"/>
      <c r="AE1137" s="18"/>
      <c r="AF1137" s="18"/>
      <c r="AG1137" s="18"/>
      <c r="AH1137" s="18"/>
      <c r="AI1137" s="18"/>
      <c r="AJ1137" s="18"/>
      <c r="AK1137" s="18"/>
      <c r="AL1137" s="18"/>
      <c r="AM1137" s="18"/>
    </row>
    <row r="1138" spans="1:39">
      <c r="A1138" s="18"/>
      <c r="B1138" s="18"/>
      <c r="C1138" s="18"/>
      <c r="D1138" s="18">
        <f t="shared" ca="1" si="22"/>
        <v>1137</v>
      </c>
      <c r="E1138" s="18" t="str">
        <f ca="1">IFERROR(INDEX(nr_ad_client_name,MATCH(ROW()-1,xl_search_adnowclientname[index],0)),"")</f>
        <v>Luxottica</v>
      </c>
      <c r="F1138" s="18"/>
      <c r="G1138" s="18"/>
      <c r="H1138" s="18"/>
      <c r="I1138" s="18"/>
      <c r="J1138" s="18"/>
      <c r="K1138" s="18"/>
      <c r="L1138" s="18"/>
      <c r="M1138" s="18"/>
      <c r="N1138" s="18"/>
      <c r="O1138" s="18"/>
      <c r="P1138" s="18"/>
      <c r="Q1138" s="18"/>
      <c r="R1138" s="18"/>
      <c r="S1138" s="18"/>
      <c r="T1138" s="18"/>
      <c r="U1138" s="18"/>
      <c r="V1138" s="18"/>
      <c r="W1138" s="18"/>
      <c r="X1138" s="18"/>
      <c r="Y1138" s="18"/>
      <c r="Z1138" s="18"/>
      <c r="AA1138" s="18"/>
      <c r="AB1138" s="18"/>
      <c r="AC1138" s="18"/>
      <c r="AD1138" s="18"/>
      <c r="AE1138" s="18"/>
      <c r="AF1138" s="18"/>
      <c r="AG1138" s="18"/>
      <c r="AH1138" s="18"/>
      <c r="AI1138" s="18"/>
      <c r="AJ1138" s="18"/>
      <c r="AK1138" s="18"/>
      <c r="AL1138" s="18"/>
      <c r="AM1138" s="18"/>
    </row>
    <row r="1139" spans="1:39">
      <c r="A1139" s="18"/>
      <c r="B1139" s="18"/>
      <c r="C1139" s="18"/>
      <c r="D1139" s="18">
        <f t="shared" ca="1" si="22"/>
        <v>1138</v>
      </c>
      <c r="E1139" s="18" t="str">
        <f ca="1">IFERROR(INDEX(nr_ad_client_name,MATCH(ROW()-1,xl_search_adnowclientname[index],0)),"")</f>
        <v>Maabarot</v>
      </c>
      <c r="F1139" s="18"/>
      <c r="G1139" s="18"/>
      <c r="H1139" s="18"/>
      <c r="I1139" s="18"/>
      <c r="J1139" s="18"/>
      <c r="K1139" s="18"/>
      <c r="L1139" s="18"/>
      <c r="M1139" s="18"/>
      <c r="N1139" s="18"/>
      <c r="O1139" s="18"/>
      <c r="P1139" s="18"/>
      <c r="Q1139" s="18"/>
      <c r="R1139" s="18"/>
      <c r="S1139" s="18"/>
      <c r="T1139" s="18"/>
      <c r="U1139" s="18"/>
      <c r="V1139" s="18"/>
      <c r="W1139" s="18"/>
      <c r="X1139" s="18"/>
      <c r="Y1139" s="18"/>
      <c r="Z1139" s="18"/>
      <c r="AA1139" s="18"/>
      <c r="AB1139" s="18"/>
      <c r="AC1139" s="18"/>
      <c r="AD1139" s="18"/>
      <c r="AE1139" s="18"/>
      <c r="AF1139" s="18"/>
      <c r="AG1139" s="18"/>
      <c r="AH1139" s="18"/>
      <c r="AI1139" s="18"/>
      <c r="AJ1139" s="18"/>
      <c r="AK1139" s="18"/>
      <c r="AL1139" s="18"/>
      <c r="AM1139" s="18"/>
    </row>
    <row r="1140" spans="1:39">
      <c r="A1140" s="18"/>
      <c r="B1140" s="18"/>
      <c r="C1140" s="18"/>
      <c r="D1140" s="18">
        <f t="shared" ca="1" si="22"/>
        <v>1139</v>
      </c>
      <c r="E1140" s="18" t="str">
        <f ca="1">IFERROR(INDEX(nr_ad_client_name,MATCH(ROW()-1,xl_search_adnowclientname[index],0)),"")</f>
        <v>Maax</v>
      </c>
      <c r="F1140" s="18"/>
      <c r="G1140" s="18"/>
      <c r="H1140" s="18"/>
      <c r="I1140" s="18"/>
      <c r="J1140" s="18"/>
      <c r="K1140" s="18"/>
      <c r="L1140" s="18"/>
      <c r="M1140" s="18"/>
      <c r="N1140" s="18"/>
      <c r="O1140" s="18"/>
      <c r="P1140" s="18"/>
      <c r="Q1140" s="18"/>
      <c r="R1140" s="18"/>
      <c r="S1140" s="18"/>
      <c r="T1140" s="18"/>
      <c r="U1140" s="18"/>
      <c r="V1140" s="18"/>
      <c r="W1140" s="18"/>
      <c r="X1140" s="18"/>
      <c r="Y1140" s="18"/>
      <c r="Z1140" s="18"/>
      <c r="AA1140" s="18"/>
      <c r="AB1140" s="18"/>
      <c r="AC1140" s="18"/>
      <c r="AD1140" s="18"/>
      <c r="AE1140" s="18"/>
      <c r="AF1140" s="18"/>
      <c r="AG1140" s="18"/>
      <c r="AH1140" s="18"/>
      <c r="AI1140" s="18"/>
      <c r="AJ1140" s="18"/>
      <c r="AK1140" s="18"/>
      <c r="AL1140" s="18"/>
      <c r="AM1140" s="18"/>
    </row>
    <row r="1141" spans="1:39">
      <c r="A1141" s="18"/>
      <c r="B1141" s="18"/>
      <c r="C1141" s="18"/>
      <c r="D1141" s="18">
        <f t="shared" ca="1" si="22"/>
        <v>1140</v>
      </c>
      <c r="E1141" s="18" t="str">
        <f ca="1">IFERROR(INDEX(nr_ad_client_name,MATCH(ROW()-1,xl_search_adnowclientname[index],0)),"")</f>
        <v>Mabe</v>
      </c>
      <c r="F1141" s="18"/>
      <c r="G1141" s="18"/>
      <c r="H1141" s="18"/>
      <c r="I1141" s="18"/>
      <c r="J1141" s="18"/>
      <c r="K1141" s="18"/>
      <c r="L1141" s="18"/>
      <c r="M1141" s="18"/>
      <c r="N1141" s="18"/>
      <c r="O1141" s="18"/>
      <c r="P1141" s="18"/>
      <c r="Q1141" s="18"/>
      <c r="R1141" s="18"/>
      <c r="S1141" s="18"/>
      <c r="T1141" s="18"/>
      <c r="U1141" s="18"/>
      <c r="V1141" s="18"/>
      <c r="W1141" s="18"/>
      <c r="X1141" s="18"/>
      <c r="Y1141" s="18"/>
      <c r="Z1141" s="18"/>
      <c r="AA1141" s="18"/>
      <c r="AB1141" s="18"/>
      <c r="AC1141" s="18"/>
      <c r="AD1141" s="18"/>
      <c r="AE1141" s="18"/>
      <c r="AF1141" s="18"/>
      <c r="AG1141" s="18"/>
      <c r="AH1141" s="18"/>
      <c r="AI1141" s="18"/>
      <c r="AJ1141" s="18"/>
      <c r="AK1141" s="18"/>
      <c r="AL1141" s="18"/>
      <c r="AM1141" s="18"/>
    </row>
    <row r="1142" spans="1:39">
      <c r="A1142" s="18"/>
      <c r="B1142" s="18"/>
      <c r="C1142" s="18"/>
      <c r="D1142" s="18">
        <f t="shared" ca="1" si="22"/>
        <v>1141</v>
      </c>
      <c r="E1142" s="18" t="str">
        <f ca="1">IFERROR(INDEX(nr_ad_client_name,MATCH(ROW()-1,xl_search_adnowclientname[index],0)),"")</f>
        <v>Macromex</v>
      </c>
      <c r="F1142" s="18"/>
      <c r="G1142" s="18"/>
      <c r="H1142" s="18"/>
      <c r="I1142" s="18"/>
      <c r="J1142" s="18"/>
      <c r="K1142" s="18"/>
      <c r="L1142" s="18"/>
      <c r="M1142" s="18"/>
      <c r="N1142" s="18"/>
      <c r="O1142" s="18"/>
      <c r="P1142" s="18"/>
      <c r="Q1142" s="18"/>
      <c r="R1142" s="18"/>
      <c r="S1142" s="18"/>
      <c r="T1142" s="18"/>
      <c r="U1142" s="18"/>
      <c r="V1142" s="18"/>
      <c r="W1142" s="18"/>
      <c r="X1142" s="18"/>
      <c r="Y1142" s="18"/>
      <c r="Z1142" s="18"/>
      <c r="AA1142" s="18"/>
      <c r="AB1142" s="18"/>
      <c r="AC1142" s="18"/>
      <c r="AD1142" s="18"/>
      <c r="AE1142" s="18"/>
      <c r="AF1142" s="18"/>
      <c r="AG1142" s="18"/>
      <c r="AH1142" s="18"/>
      <c r="AI1142" s="18"/>
      <c r="AJ1142" s="18"/>
      <c r="AK1142" s="18"/>
      <c r="AL1142" s="18"/>
      <c r="AM1142" s="18"/>
    </row>
    <row r="1143" spans="1:39">
      <c r="A1143" s="18"/>
      <c r="B1143" s="18"/>
      <c r="C1143" s="18"/>
      <c r="D1143" s="18">
        <f t="shared" ca="1" si="22"/>
        <v>1142</v>
      </c>
      <c r="E1143" s="18" t="str">
        <f ca="1">IFERROR(INDEX(nr_ad_client_name,MATCH(ROW()-1,xl_search_adnowclientname[index],0)),"")</f>
        <v>Madura Garments</v>
      </c>
      <c r="F1143" s="18"/>
      <c r="G1143" s="18"/>
      <c r="H1143" s="18"/>
      <c r="I1143" s="18"/>
      <c r="J1143" s="18"/>
      <c r="K1143" s="18"/>
      <c r="L1143" s="18"/>
      <c r="M1143" s="18"/>
      <c r="N1143" s="18"/>
      <c r="O1143" s="18"/>
      <c r="P1143" s="18"/>
      <c r="Q1143" s="18"/>
      <c r="R1143" s="18"/>
      <c r="S1143" s="18"/>
      <c r="T1143" s="18"/>
      <c r="U1143" s="18"/>
      <c r="V1143" s="18"/>
      <c r="W1143" s="18"/>
      <c r="X1143" s="18"/>
      <c r="Y1143" s="18"/>
      <c r="Z1143" s="18"/>
      <c r="AA1143" s="18"/>
      <c r="AB1143" s="18"/>
      <c r="AC1143" s="18"/>
      <c r="AD1143" s="18"/>
      <c r="AE1143" s="18"/>
      <c r="AF1143" s="18"/>
      <c r="AG1143" s="18"/>
      <c r="AH1143" s="18"/>
      <c r="AI1143" s="18"/>
      <c r="AJ1143" s="18"/>
      <c r="AK1143" s="18"/>
      <c r="AL1143" s="18"/>
      <c r="AM1143" s="18"/>
    </row>
    <row r="1144" spans="1:39">
      <c r="A1144" s="18"/>
      <c r="B1144" s="18"/>
      <c r="C1144" s="18"/>
      <c r="D1144" s="18">
        <f t="shared" ca="1" si="22"/>
        <v>1143</v>
      </c>
      <c r="E1144" s="18" t="str">
        <f ca="1">IFERROR(INDEX(nr_ad_client_name,MATCH(ROW()-1,xl_search_adnowclientname[index],0)),"")</f>
        <v>Magyar Kulkereskedelmi Bank Rt</v>
      </c>
      <c r="F1144" s="18"/>
      <c r="G1144" s="18"/>
      <c r="H1144" s="18"/>
      <c r="I1144" s="18"/>
      <c r="J1144" s="18"/>
      <c r="K1144" s="18"/>
      <c r="L1144" s="18"/>
      <c r="M1144" s="18"/>
      <c r="N1144" s="18"/>
      <c r="O1144" s="18"/>
      <c r="P1144" s="18"/>
      <c r="Q1144" s="18"/>
      <c r="R1144" s="18"/>
      <c r="S1144" s="18"/>
      <c r="T1144" s="18"/>
      <c r="U1144" s="18"/>
      <c r="V1144" s="18"/>
      <c r="W1144" s="18"/>
      <c r="X1144" s="18"/>
      <c r="Y1144" s="18"/>
      <c r="Z1144" s="18"/>
      <c r="AA1144" s="18"/>
      <c r="AB1144" s="18"/>
      <c r="AC1144" s="18"/>
      <c r="AD1144" s="18"/>
      <c r="AE1144" s="18"/>
      <c r="AF1144" s="18"/>
      <c r="AG1144" s="18"/>
      <c r="AH1144" s="18"/>
      <c r="AI1144" s="18"/>
      <c r="AJ1144" s="18"/>
      <c r="AK1144" s="18"/>
      <c r="AL1144" s="18"/>
      <c r="AM1144" s="18"/>
    </row>
    <row r="1145" spans="1:39">
      <c r="A1145" s="18"/>
      <c r="B1145" s="18"/>
      <c r="C1145" s="18"/>
      <c r="D1145" s="18">
        <f t="shared" ca="1" si="22"/>
        <v>1144</v>
      </c>
      <c r="E1145" s="18" t="str">
        <f ca="1">IFERROR(INDEX(nr_ad_client_name,MATCH(ROW()-1,xl_search_adnowclientname[index],0)),"")</f>
        <v>Mahindra &amp; Mahindra</v>
      </c>
      <c r="F1145" s="18"/>
      <c r="G1145" s="18"/>
      <c r="H1145" s="18"/>
      <c r="I1145" s="18"/>
      <c r="J1145" s="18"/>
      <c r="K1145" s="18"/>
      <c r="L1145" s="18"/>
      <c r="M1145" s="18"/>
      <c r="N1145" s="18"/>
      <c r="O1145" s="18"/>
      <c r="P1145" s="18"/>
      <c r="Q1145" s="18"/>
      <c r="R1145" s="18"/>
      <c r="S1145" s="18"/>
      <c r="T1145" s="18"/>
      <c r="U1145" s="18"/>
      <c r="V1145" s="18"/>
      <c r="W1145" s="18"/>
      <c r="X1145" s="18"/>
      <c r="Y1145" s="18"/>
      <c r="Z1145" s="18"/>
      <c r="AA1145" s="18"/>
      <c r="AB1145" s="18"/>
      <c r="AC1145" s="18"/>
      <c r="AD1145" s="18"/>
      <c r="AE1145" s="18"/>
      <c r="AF1145" s="18"/>
      <c r="AG1145" s="18"/>
      <c r="AH1145" s="18"/>
      <c r="AI1145" s="18"/>
      <c r="AJ1145" s="18"/>
      <c r="AK1145" s="18"/>
      <c r="AL1145" s="18"/>
      <c r="AM1145" s="18"/>
    </row>
    <row r="1146" spans="1:39">
      <c r="A1146" s="18"/>
      <c r="B1146" s="18"/>
      <c r="C1146" s="18"/>
      <c r="D1146" s="18">
        <f t="shared" ca="1" si="22"/>
        <v>1145</v>
      </c>
      <c r="E1146" s="18" t="str">
        <f ca="1">IFERROR(INDEX(nr_ad_client_name,MATCH(ROW()-1,xl_search_adnowclientname[index],0)),"")</f>
        <v>Mail on Sunday</v>
      </c>
      <c r="F1146" s="18"/>
      <c r="G1146" s="18"/>
      <c r="H1146" s="18"/>
      <c r="I1146" s="18"/>
      <c r="J1146" s="18"/>
      <c r="K1146" s="18"/>
      <c r="L1146" s="18"/>
      <c r="M1146" s="18"/>
      <c r="N1146" s="18"/>
      <c r="O1146" s="18"/>
      <c r="P1146" s="18"/>
      <c r="Q1146" s="18"/>
      <c r="R1146" s="18"/>
      <c r="S1146" s="18"/>
      <c r="T1146" s="18"/>
      <c r="U1146" s="18"/>
      <c r="V1146" s="18"/>
      <c r="W1146" s="18"/>
      <c r="X1146" s="18"/>
      <c r="Y1146" s="18"/>
      <c r="Z1146" s="18"/>
      <c r="AA1146" s="18"/>
      <c r="AB1146" s="18"/>
      <c r="AC1146" s="18"/>
      <c r="AD1146" s="18"/>
      <c r="AE1146" s="18"/>
      <c r="AF1146" s="18"/>
      <c r="AG1146" s="18"/>
      <c r="AH1146" s="18"/>
      <c r="AI1146" s="18"/>
      <c r="AJ1146" s="18"/>
      <c r="AK1146" s="18"/>
      <c r="AL1146" s="18"/>
      <c r="AM1146" s="18"/>
    </row>
    <row r="1147" spans="1:39">
      <c r="A1147" s="18"/>
      <c r="B1147" s="18"/>
      <c r="C1147" s="18"/>
      <c r="D1147" s="18">
        <f t="shared" ca="1" si="22"/>
        <v>1146</v>
      </c>
      <c r="E1147" s="18" t="str">
        <f ca="1">IFERROR(INDEX(nr_ad_client_name,MATCH(ROW()-1,xl_search_adnowclientname[index],0)),"")</f>
        <v>MAKEMYTRIP PRIVATE LIMITED</v>
      </c>
      <c r="F1147" s="18"/>
      <c r="G1147" s="18"/>
      <c r="H1147" s="18"/>
      <c r="I1147" s="18"/>
      <c r="J1147" s="18"/>
      <c r="K1147" s="18"/>
      <c r="L1147" s="18"/>
      <c r="M1147" s="18"/>
      <c r="N1147" s="18"/>
      <c r="O1147" s="18"/>
      <c r="P1147" s="18"/>
      <c r="Q1147" s="18"/>
      <c r="R1147" s="18"/>
      <c r="S1147" s="18"/>
      <c r="T1147" s="18"/>
      <c r="U1147" s="18"/>
      <c r="V1147" s="18"/>
      <c r="W1147" s="18"/>
      <c r="X1147" s="18"/>
      <c r="Y1147" s="18"/>
      <c r="Z1147" s="18"/>
      <c r="AA1147" s="18"/>
      <c r="AB1147" s="18"/>
      <c r="AC1147" s="18"/>
      <c r="AD1147" s="18"/>
      <c r="AE1147" s="18"/>
      <c r="AF1147" s="18"/>
      <c r="AG1147" s="18"/>
      <c r="AH1147" s="18"/>
      <c r="AI1147" s="18"/>
      <c r="AJ1147" s="18"/>
      <c r="AK1147" s="18"/>
      <c r="AL1147" s="18"/>
      <c r="AM1147" s="18"/>
    </row>
    <row r="1148" spans="1:39">
      <c r="A1148" s="18"/>
      <c r="B1148" s="18"/>
      <c r="C1148" s="18"/>
      <c r="D1148" s="18">
        <f t="shared" ca="1" si="22"/>
        <v>1147</v>
      </c>
      <c r="E1148" s="18" t="str">
        <f ca="1">IFERROR(INDEX(nr_ad_client_name,MATCH(ROW()-1,xl_search_adnowclientname[index],0)),"")</f>
        <v>Malaco Leaf</v>
      </c>
      <c r="F1148" s="18"/>
      <c r="G1148" s="18"/>
      <c r="H1148" s="18"/>
      <c r="I1148" s="18"/>
      <c r="J1148" s="18"/>
      <c r="K1148" s="18"/>
      <c r="L1148" s="18"/>
      <c r="M1148" s="18"/>
      <c r="N1148" s="18"/>
      <c r="O1148" s="18"/>
      <c r="P1148" s="18"/>
      <c r="Q1148" s="18"/>
      <c r="R1148" s="18"/>
      <c r="S1148" s="18"/>
      <c r="T1148" s="18"/>
      <c r="U1148" s="18"/>
      <c r="V1148" s="18"/>
      <c r="W1148" s="18"/>
      <c r="X1148" s="18"/>
      <c r="Y1148" s="18"/>
      <c r="Z1148" s="18"/>
      <c r="AA1148" s="18"/>
      <c r="AB1148" s="18"/>
      <c r="AC1148" s="18"/>
      <c r="AD1148" s="18"/>
      <c r="AE1148" s="18"/>
      <c r="AF1148" s="18"/>
      <c r="AG1148" s="18"/>
      <c r="AH1148" s="18"/>
      <c r="AI1148" s="18"/>
      <c r="AJ1148" s="18"/>
      <c r="AK1148" s="18"/>
      <c r="AL1148" s="18"/>
      <c r="AM1148" s="18"/>
    </row>
    <row r="1149" spans="1:39">
      <c r="A1149" s="18"/>
      <c r="B1149" s="18"/>
      <c r="C1149" s="18"/>
      <c r="D1149" s="18">
        <f t="shared" ca="1" si="22"/>
        <v>1148</v>
      </c>
      <c r="E1149" s="18" t="str">
        <f ca="1">IFERROR(INDEX(nr_ad_client_name,MATCH(ROW()-1,xl_search_adnowclientname[index],0)),"")</f>
        <v>Malher</v>
      </c>
      <c r="F1149" s="18"/>
      <c r="G1149" s="18"/>
      <c r="H1149" s="18"/>
      <c r="I1149" s="18"/>
      <c r="J1149" s="18"/>
      <c r="K1149" s="18"/>
      <c r="L1149" s="18"/>
      <c r="M1149" s="18"/>
      <c r="N1149" s="18"/>
      <c r="O1149" s="18"/>
      <c r="P1149" s="18"/>
      <c r="Q1149" s="18"/>
      <c r="R1149" s="18"/>
      <c r="S1149" s="18"/>
      <c r="T1149" s="18"/>
      <c r="U1149" s="18"/>
      <c r="V1149" s="18"/>
      <c r="W1149" s="18"/>
      <c r="X1149" s="18"/>
      <c r="Y1149" s="18"/>
      <c r="Z1149" s="18"/>
      <c r="AA1149" s="18"/>
      <c r="AB1149" s="18"/>
      <c r="AC1149" s="18"/>
      <c r="AD1149" s="18"/>
      <c r="AE1149" s="18"/>
      <c r="AF1149" s="18"/>
      <c r="AG1149" s="18"/>
      <c r="AH1149" s="18"/>
      <c r="AI1149" s="18"/>
      <c r="AJ1149" s="18"/>
      <c r="AK1149" s="18"/>
      <c r="AL1149" s="18"/>
      <c r="AM1149" s="18"/>
    </row>
    <row r="1150" spans="1:39">
      <c r="A1150" s="18"/>
      <c r="B1150" s="18"/>
      <c r="C1150" s="18"/>
      <c r="D1150" s="18">
        <f t="shared" ca="1" si="22"/>
        <v>1149</v>
      </c>
      <c r="E1150" s="18" t="str">
        <f ca="1">IFERROR(INDEX(nr_ad_client_name,MATCH(ROW()-1,xl_search_adnowclientname[index],0)),"")</f>
        <v>Mall Plaza</v>
      </c>
      <c r="F1150" s="18"/>
      <c r="G1150" s="18"/>
      <c r="H1150" s="18"/>
      <c r="I1150" s="18"/>
      <c r="J1150" s="18"/>
      <c r="K1150" s="18"/>
      <c r="L1150" s="18"/>
      <c r="M1150" s="18"/>
      <c r="N1150" s="18"/>
      <c r="O1150" s="18"/>
      <c r="P1150" s="18"/>
      <c r="Q1150" s="18"/>
      <c r="R1150" s="18"/>
      <c r="S1150" s="18"/>
      <c r="T1150" s="18"/>
      <c r="U1150" s="18"/>
      <c r="V1150" s="18"/>
      <c r="W1150" s="18"/>
      <c r="X1150" s="18"/>
      <c r="Y1150" s="18"/>
      <c r="Z1150" s="18"/>
      <c r="AA1150" s="18"/>
      <c r="AB1150" s="18"/>
      <c r="AC1150" s="18"/>
      <c r="AD1150" s="18"/>
      <c r="AE1150" s="18"/>
      <c r="AF1150" s="18"/>
      <c r="AG1150" s="18"/>
      <c r="AH1150" s="18"/>
      <c r="AI1150" s="18"/>
      <c r="AJ1150" s="18"/>
      <c r="AK1150" s="18"/>
      <c r="AL1150" s="18"/>
      <c r="AM1150" s="18"/>
    </row>
    <row r="1151" spans="1:39">
      <c r="A1151" s="18"/>
      <c r="B1151" s="18"/>
      <c r="C1151" s="18"/>
      <c r="D1151" s="18">
        <f t="shared" ca="1" si="22"/>
        <v>1150</v>
      </c>
      <c r="E1151" s="18" t="str">
        <f ca="1">IFERROR(INDEX(nr_ad_client_name,MATCH(ROW()-1,xl_search_adnowclientname[index],0)),"")</f>
        <v>Manetti &amp; Roberts</v>
      </c>
      <c r="F1151" s="18"/>
      <c r="G1151" s="18"/>
      <c r="H1151" s="18"/>
      <c r="I1151" s="18"/>
      <c r="J1151" s="18"/>
      <c r="K1151" s="18"/>
      <c r="L1151" s="18"/>
      <c r="M1151" s="18"/>
      <c r="N1151" s="18"/>
      <c r="O1151" s="18"/>
      <c r="P1151" s="18"/>
      <c r="Q1151" s="18"/>
      <c r="R1151" s="18"/>
      <c r="S1151" s="18"/>
      <c r="T1151" s="18"/>
      <c r="U1151" s="18"/>
      <c r="V1151" s="18"/>
      <c r="W1151" s="18"/>
      <c r="X1151" s="18"/>
      <c r="Y1151" s="18"/>
      <c r="Z1151" s="18"/>
      <c r="AA1151" s="18"/>
      <c r="AB1151" s="18"/>
      <c r="AC1151" s="18"/>
      <c r="AD1151" s="18"/>
      <c r="AE1151" s="18"/>
      <c r="AF1151" s="18"/>
      <c r="AG1151" s="18"/>
      <c r="AH1151" s="18"/>
      <c r="AI1151" s="18"/>
      <c r="AJ1151" s="18"/>
      <c r="AK1151" s="18"/>
      <c r="AL1151" s="18"/>
      <c r="AM1151" s="18"/>
    </row>
    <row r="1152" spans="1:39">
      <c r="A1152" s="18"/>
      <c r="B1152" s="18"/>
      <c r="C1152" s="18"/>
      <c r="D1152" s="18">
        <f t="shared" ca="1" si="22"/>
        <v>1151</v>
      </c>
      <c r="E1152" s="18" t="str">
        <f ca="1">IFERROR(INDEX(nr_ad_client_name,MATCH(ROW()-1,xl_search_adnowclientname[index],0)),"")</f>
        <v>Manpower</v>
      </c>
      <c r="F1152" s="18"/>
      <c r="G1152" s="18"/>
      <c r="H1152" s="18"/>
      <c r="I1152" s="18"/>
      <c r="J1152" s="18"/>
      <c r="K1152" s="18"/>
      <c r="L1152" s="18"/>
      <c r="M1152" s="18"/>
      <c r="N1152" s="18"/>
      <c r="O1152" s="18"/>
      <c r="P1152" s="18"/>
      <c r="Q1152" s="18"/>
      <c r="R1152" s="18"/>
      <c r="S1152" s="18"/>
      <c r="T1152" s="18"/>
      <c r="U1152" s="18"/>
      <c r="V1152" s="18"/>
      <c r="W1152" s="18"/>
      <c r="X1152" s="18"/>
      <c r="Y1152" s="18"/>
      <c r="Z1152" s="18"/>
      <c r="AA1152" s="18"/>
      <c r="AB1152" s="18"/>
      <c r="AC1152" s="18"/>
      <c r="AD1152" s="18"/>
      <c r="AE1152" s="18"/>
      <c r="AF1152" s="18"/>
      <c r="AG1152" s="18"/>
      <c r="AH1152" s="18"/>
      <c r="AI1152" s="18"/>
      <c r="AJ1152" s="18"/>
      <c r="AK1152" s="18"/>
      <c r="AL1152" s="18"/>
      <c r="AM1152" s="18"/>
    </row>
    <row r="1153" spans="1:39">
      <c r="A1153" s="18"/>
      <c r="B1153" s="18"/>
      <c r="C1153" s="18"/>
      <c r="D1153" s="18">
        <f t="shared" ca="1" si="22"/>
        <v>1152</v>
      </c>
      <c r="E1153" s="18" t="str">
        <f ca="1">IFERROR(INDEX(nr_ad_client_name,MATCH(ROW()-1,xl_search_adnowclientname[index],0)),"")</f>
        <v>Manulife</v>
      </c>
      <c r="F1153" s="18"/>
      <c r="G1153" s="18"/>
      <c r="H1153" s="18"/>
      <c r="I1153" s="18"/>
      <c r="J1153" s="18"/>
      <c r="K1153" s="18"/>
      <c r="L1153" s="18"/>
      <c r="M1153" s="18"/>
      <c r="N1153" s="18"/>
      <c r="O1153" s="18"/>
      <c r="P1153" s="18"/>
      <c r="Q1153" s="18"/>
      <c r="R1153" s="18"/>
      <c r="S1153" s="18"/>
      <c r="T1153" s="18"/>
      <c r="U1153" s="18"/>
      <c r="V1153" s="18"/>
      <c r="W1153" s="18"/>
      <c r="X1153" s="18"/>
      <c r="Y1153" s="18"/>
      <c r="Z1153" s="18"/>
      <c r="AA1153" s="18"/>
      <c r="AB1153" s="18"/>
      <c r="AC1153" s="18"/>
      <c r="AD1153" s="18"/>
      <c r="AE1153" s="18"/>
      <c r="AF1153" s="18"/>
      <c r="AG1153" s="18"/>
      <c r="AH1153" s="18"/>
      <c r="AI1153" s="18"/>
      <c r="AJ1153" s="18"/>
      <c r="AK1153" s="18"/>
      <c r="AL1153" s="18"/>
      <c r="AM1153" s="18"/>
    </row>
    <row r="1154" spans="1:39">
      <c r="A1154" s="18"/>
      <c r="B1154" s="18"/>
      <c r="C1154" s="18"/>
      <c r="D1154" s="18">
        <f t="shared" ref="D1154:D1217" ca="1" si="23">IF(ISNUMBER(SEARCH(ps_search_adnowclientname,INDEX(nr_ad_client_name,ROW()-1))),MAX(INDIRECT(ADDRESS(1,COLUMN())&amp;":"&amp;ADDRESS(ROW()-1,COLUMN())))+1,"")</f>
        <v>1153</v>
      </c>
      <c r="E1154" s="18" t="str">
        <f ca="1">IFERROR(INDEX(nr_ad_client_name,MATCH(ROW()-1,xl_search_adnowclientname[index],0)),"")</f>
        <v>Mapfre</v>
      </c>
      <c r="F1154" s="18"/>
      <c r="G1154" s="18"/>
      <c r="H1154" s="18"/>
      <c r="I1154" s="18"/>
      <c r="J1154" s="18"/>
      <c r="K1154" s="18"/>
      <c r="L1154" s="18"/>
      <c r="M1154" s="18"/>
      <c r="N1154" s="18"/>
      <c r="O1154" s="18"/>
      <c r="P1154" s="18"/>
      <c r="Q1154" s="18"/>
      <c r="R1154" s="18"/>
      <c r="S1154" s="18"/>
      <c r="T1154" s="18"/>
      <c r="U1154" s="18"/>
      <c r="V1154" s="18"/>
      <c r="W1154" s="18"/>
      <c r="X1154" s="18"/>
      <c r="Y1154" s="18"/>
      <c r="Z1154" s="18"/>
      <c r="AA1154" s="18"/>
      <c r="AB1154" s="18"/>
      <c r="AC1154" s="18"/>
      <c r="AD1154" s="18"/>
      <c r="AE1154" s="18"/>
      <c r="AF1154" s="18"/>
      <c r="AG1154" s="18"/>
      <c r="AH1154" s="18"/>
      <c r="AI1154" s="18"/>
      <c r="AJ1154" s="18"/>
      <c r="AK1154" s="18"/>
      <c r="AL1154" s="18"/>
      <c r="AM1154" s="18"/>
    </row>
    <row r="1155" spans="1:39">
      <c r="A1155" s="18"/>
      <c r="B1155" s="18"/>
      <c r="C1155" s="18"/>
      <c r="D1155" s="18">
        <f t="shared" ca="1" si="23"/>
        <v>1154</v>
      </c>
      <c r="E1155" s="18" t="str">
        <f ca="1">IFERROR(INDEX(nr_ad_client_name,MATCH(ROW()-1,xl_search_adnowclientname[index],0)),"")</f>
        <v>Mareblu Tonno</v>
      </c>
      <c r="F1155" s="18"/>
      <c r="G1155" s="18"/>
      <c r="H1155" s="18"/>
      <c r="I1155" s="18"/>
      <c r="J1155" s="18"/>
      <c r="K1155" s="18"/>
      <c r="L1155" s="18"/>
      <c r="M1155" s="18"/>
      <c r="N1155" s="18"/>
      <c r="O1155" s="18"/>
      <c r="P1155" s="18"/>
      <c r="Q1155" s="18"/>
      <c r="R1155" s="18"/>
      <c r="S1155" s="18"/>
      <c r="T1155" s="18"/>
      <c r="U1155" s="18"/>
      <c r="V1155" s="18"/>
      <c r="W1155" s="18"/>
      <c r="X1155" s="18"/>
      <c r="Y1155" s="18"/>
      <c r="Z1155" s="18"/>
      <c r="AA1155" s="18"/>
      <c r="AB1155" s="18"/>
      <c r="AC1155" s="18"/>
      <c r="AD1155" s="18"/>
      <c r="AE1155" s="18"/>
      <c r="AF1155" s="18"/>
      <c r="AG1155" s="18"/>
      <c r="AH1155" s="18"/>
      <c r="AI1155" s="18"/>
      <c r="AJ1155" s="18"/>
      <c r="AK1155" s="18"/>
      <c r="AL1155" s="18"/>
      <c r="AM1155" s="18"/>
    </row>
    <row r="1156" spans="1:39">
      <c r="A1156" s="18"/>
      <c r="B1156" s="18"/>
      <c r="C1156" s="18"/>
      <c r="D1156" s="18">
        <f t="shared" ca="1" si="23"/>
        <v>1155</v>
      </c>
      <c r="E1156" s="18" t="str">
        <f ca="1">IFERROR(INDEX(nr_ad_client_name,MATCH(ROW()-1,xl_search_adnowclientname[index],0)),"")</f>
        <v>Mareven Food</v>
      </c>
      <c r="F1156" s="18"/>
      <c r="G1156" s="18"/>
      <c r="H1156" s="18"/>
      <c r="I1156" s="18"/>
      <c r="J1156" s="18"/>
      <c r="K1156" s="18"/>
      <c r="L1156" s="18"/>
      <c r="M1156" s="18"/>
      <c r="N1156" s="18"/>
      <c r="O1156" s="18"/>
      <c r="P1156" s="18"/>
      <c r="Q1156" s="18"/>
      <c r="R1156" s="18"/>
      <c r="S1156" s="18"/>
      <c r="T1156" s="18"/>
      <c r="U1156" s="18"/>
      <c r="V1156" s="18"/>
      <c r="W1156" s="18"/>
      <c r="X1156" s="18"/>
      <c r="Y1156" s="18"/>
      <c r="Z1156" s="18"/>
      <c r="AA1156" s="18"/>
      <c r="AB1156" s="18"/>
      <c r="AC1156" s="18"/>
      <c r="AD1156" s="18"/>
      <c r="AE1156" s="18"/>
      <c r="AF1156" s="18"/>
      <c r="AG1156" s="18"/>
      <c r="AH1156" s="18"/>
      <c r="AI1156" s="18"/>
      <c r="AJ1156" s="18"/>
      <c r="AK1156" s="18"/>
      <c r="AL1156" s="18"/>
      <c r="AM1156" s="18"/>
    </row>
    <row r="1157" spans="1:39">
      <c r="A1157" s="18"/>
      <c r="B1157" s="18"/>
      <c r="C1157" s="18"/>
      <c r="D1157" s="18">
        <f t="shared" ca="1" si="23"/>
        <v>1156</v>
      </c>
      <c r="E1157" s="18" t="str">
        <f ca="1">IFERROR(INDEX(nr_ad_client_name,MATCH(ROW()-1,xl_search_adnowclientname[index],0)),"")</f>
        <v>Marico Industries Limited</v>
      </c>
      <c r="F1157" s="18"/>
      <c r="G1157" s="18"/>
      <c r="H1157" s="18"/>
      <c r="I1157" s="18"/>
      <c r="J1157" s="18"/>
      <c r="K1157" s="18"/>
      <c r="L1157" s="18"/>
      <c r="M1157" s="18"/>
      <c r="N1157" s="18"/>
      <c r="O1157" s="18"/>
      <c r="P1157" s="18"/>
      <c r="Q1157" s="18"/>
      <c r="R1157" s="18"/>
      <c r="S1157" s="18"/>
      <c r="T1157" s="18"/>
      <c r="U1157" s="18"/>
      <c r="V1157" s="18"/>
      <c r="W1157" s="18"/>
      <c r="X1157" s="18"/>
      <c r="Y1157" s="18"/>
      <c r="Z1157" s="18"/>
      <c r="AA1157" s="18"/>
      <c r="AB1157" s="18"/>
      <c r="AC1157" s="18"/>
      <c r="AD1157" s="18"/>
      <c r="AE1157" s="18"/>
      <c r="AF1157" s="18"/>
      <c r="AG1157" s="18"/>
      <c r="AH1157" s="18"/>
      <c r="AI1157" s="18"/>
      <c r="AJ1157" s="18"/>
      <c r="AK1157" s="18"/>
      <c r="AL1157" s="18"/>
      <c r="AM1157" s="18"/>
    </row>
    <row r="1158" spans="1:39">
      <c r="A1158" s="18"/>
      <c r="B1158" s="18"/>
      <c r="C1158" s="18"/>
      <c r="D1158" s="18">
        <f t="shared" ca="1" si="23"/>
        <v>1157</v>
      </c>
      <c r="E1158" s="18" t="str">
        <f ca="1">IFERROR(INDEX(nr_ad_client_name,MATCH(ROW()-1,xl_search_adnowclientname[index],0)),"")</f>
        <v>Marie Uniq</v>
      </c>
      <c r="F1158" s="18"/>
      <c r="G1158" s="18"/>
      <c r="H1158" s="18"/>
      <c r="I1158" s="18"/>
      <c r="J1158" s="18"/>
      <c r="K1158" s="18"/>
      <c r="L1158" s="18"/>
      <c r="M1158" s="18"/>
      <c r="N1158" s="18"/>
      <c r="O1158" s="18"/>
      <c r="P1158" s="18"/>
      <c r="Q1158" s="18"/>
      <c r="R1158" s="18"/>
      <c r="S1158" s="18"/>
      <c r="T1158" s="18"/>
      <c r="U1158" s="18"/>
      <c r="V1158" s="18"/>
      <c r="W1158" s="18"/>
      <c r="X1158" s="18"/>
      <c r="Y1158" s="18"/>
      <c r="Z1158" s="18"/>
      <c r="AA1158" s="18"/>
      <c r="AB1158" s="18"/>
      <c r="AC1158" s="18"/>
      <c r="AD1158" s="18"/>
      <c r="AE1158" s="18"/>
      <c r="AF1158" s="18"/>
      <c r="AG1158" s="18"/>
      <c r="AH1158" s="18"/>
      <c r="AI1158" s="18"/>
      <c r="AJ1158" s="18"/>
      <c r="AK1158" s="18"/>
      <c r="AL1158" s="18"/>
      <c r="AM1158" s="18"/>
    </row>
    <row r="1159" spans="1:39">
      <c r="A1159" s="18"/>
      <c r="B1159" s="18"/>
      <c r="C1159" s="18"/>
      <c r="D1159" s="18">
        <f t="shared" ca="1" si="23"/>
        <v>1158</v>
      </c>
      <c r="E1159" s="18" t="str">
        <f ca="1">IFERROR(INDEX(nr_ad_client_name,MATCH(ROW()-1,xl_search_adnowclientname[index],0)),"")</f>
        <v>Marks &amp; Spencer Plc</v>
      </c>
      <c r="F1159" s="18"/>
      <c r="G1159" s="18"/>
      <c r="H1159" s="18"/>
      <c r="I1159" s="18"/>
      <c r="J1159" s="18"/>
      <c r="K1159" s="18"/>
      <c r="L1159" s="18"/>
      <c r="M1159" s="18"/>
      <c r="N1159" s="18"/>
      <c r="O1159" s="18"/>
      <c r="P1159" s="18"/>
      <c r="Q1159" s="18"/>
      <c r="R1159" s="18"/>
      <c r="S1159" s="18"/>
      <c r="T1159" s="18"/>
      <c r="U1159" s="18"/>
      <c r="V1159" s="18"/>
      <c r="W1159" s="18"/>
      <c r="X1159" s="18"/>
      <c r="Y1159" s="18"/>
      <c r="Z1159" s="18"/>
      <c r="AA1159" s="18"/>
      <c r="AB1159" s="18"/>
      <c r="AC1159" s="18"/>
      <c r="AD1159" s="18"/>
      <c r="AE1159" s="18"/>
      <c r="AF1159" s="18"/>
      <c r="AG1159" s="18"/>
      <c r="AH1159" s="18"/>
      <c r="AI1159" s="18"/>
      <c r="AJ1159" s="18"/>
      <c r="AK1159" s="18"/>
      <c r="AL1159" s="18"/>
      <c r="AM1159" s="18"/>
    </row>
    <row r="1160" spans="1:39">
      <c r="A1160" s="18"/>
      <c r="B1160" s="18"/>
      <c r="C1160" s="18"/>
      <c r="D1160" s="18">
        <f t="shared" ca="1" si="23"/>
        <v>1159</v>
      </c>
      <c r="E1160" s="18" t="str">
        <f ca="1">IFERROR(INDEX(nr_ad_client_name,MATCH(ROW()-1,xl_search_adnowclientname[index],0)),"")</f>
        <v>Marlow Foods</v>
      </c>
      <c r="F1160" s="18"/>
      <c r="G1160" s="18"/>
      <c r="H1160" s="18"/>
      <c r="I1160" s="18"/>
      <c r="J1160" s="18"/>
      <c r="K1160" s="18"/>
      <c r="L1160" s="18"/>
      <c r="M1160" s="18"/>
      <c r="N1160" s="18"/>
      <c r="O1160" s="18"/>
      <c r="P1160" s="18"/>
      <c r="Q1160" s="18"/>
      <c r="R1160" s="18"/>
      <c r="S1160" s="18"/>
      <c r="T1160" s="18"/>
      <c r="U1160" s="18"/>
      <c r="V1160" s="18"/>
      <c r="W1160" s="18"/>
      <c r="X1160" s="18"/>
      <c r="Y1160" s="18"/>
      <c r="Z1160" s="18"/>
      <c r="AA1160" s="18"/>
      <c r="AB1160" s="18"/>
      <c r="AC1160" s="18"/>
      <c r="AD1160" s="18"/>
      <c r="AE1160" s="18"/>
      <c r="AF1160" s="18"/>
      <c r="AG1160" s="18"/>
      <c r="AH1160" s="18"/>
      <c r="AI1160" s="18"/>
      <c r="AJ1160" s="18"/>
      <c r="AK1160" s="18"/>
      <c r="AL1160" s="18"/>
      <c r="AM1160" s="18"/>
    </row>
    <row r="1161" spans="1:39">
      <c r="A1161" s="18"/>
      <c r="B1161" s="18"/>
      <c r="C1161" s="18"/>
      <c r="D1161" s="18">
        <f t="shared" ca="1" si="23"/>
        <v>1160</v>
      </c>
      <c r="E1161" s="18" t="str">
        <f ca="1">IFERROR(INDEX(nr_ad_client_name,MATCH(ROW()-1,xl_search_adnowclientname[index],0)),"")</f>
        <v>Marriott Hotels</v>
      </c>
      <c r="F1161" s="18"/>
      <c r="G1161" s="18"/>
      <c r="H1161" s="18"/>
      <c r="I1161" s="18"/>
      <c r="J1161" s="18"/>
      <c r="K1161" s="18"/>
      <c r="L1161" s="18"/>
      <c r="M1161" s="18"/>
      <c r="N1161" s="18"/>
      <c r="O1161" s="18"/>
      <c r="P1161" s="18"/>
      <c r="Q1161" s="18"/>
      <c r="R1161" s="18"/>
      <c r="S1161" s="18"/>
      <c r="T1161" s="18"/>
      <c r="U1161" s="18"/>
      <c r="V1161" s="18"/>
      <c r="W1161" s="18"/>
      <c r="X1161" s="18"/>
      <c r="Y1161" s="18"/>
      <c r="Z1161" s="18"/>
      <c r="AA1161" s="18"/>
      <c r="AB1161" s="18"/>
      <c r="AC1161" s="18"/>
      <c r="AD1161" s="18"/>
      <c r="AE1161" s="18"/>
      <c r="AF1161" s="18"/>
      <c r="AG1161" s="18"/>
      <c r="AH1161" s="18"/>
      <c r="AI1161" s="18"/>
      <c r="AJ1161" s="18"/>
      <c r="AK1161" s="18"/>
      <c r="AL1161" s="18"/>
      <c r="AM1161" s="18"/>
    </row>
    <row r="1162" spans="1:39">
      <c r="A1162" s="18"/>
      <c r="B1162" s="18"/>
      <c r="C1162" s="18"/>
      <c r="D1162" s="18">
        <f t="shared" ca="1" si="23"/>
        <v>1161</v>
      </c>
      <c r="E1162" s="18" t="str">
        <f ca="1">IFERROR(INDEX(nr_ad_client_name,MATCH(ROW()-1,xl_search_adnowclientname[index],0)),"")</f>
        <v>Mars</v>
      </c>
      <c r="F1162" s="18"/>
      <c r="G1162" s="18"/>
      <c r="H1162" s="18"/>
      <c r="I1162" s="18"/>
      <c r="J1162" s="18"/>
      <c r="K1162" s="18"/>
      <c r="L1162" s="18"/>
      <c r="M1162" s="18"/>
      <c r="N1162" s="18"/>
      <c r="O1162" s="18"/>
      <c r="P1162" s="18"/>
      <c r="Q1162" s="18"/>
      <c r="R1162" s="18"/>
      <c r="S1162" s="18"/>
      <c r="T1162" s="18"/>
      <c r="U1162" s="18"/>
      <c r="V1162" s="18"/>
      <c r="W1162" s="18"/>
      <c r="X1162" s="18"/>
      <c r="Y1162" s="18"/>
      <c r="Z1162" s="18"/>
      <c r="AA1162" s="18"/>
      <c r="AB1162" s="18"/>
      <c r="AC1162" s="18"/>
      <c r="AD1162" s="18"/>
      <c r="AE1162" s="18"/>
      <c r="AF1162" s="18"/>
      <c r="AG1162" s="18"/>
      <c r="AH1162" s="18"/>
      <c r="AI1162" s="18"/>
      <c r="AJ1162" s="18"/>
      <c r="AK1162" s="18"/>
      <c r="AL1162" s="18"/>
      <c r="AM1162" s="18"/>
    </row>
    <row r="1163" spans="1:39">
      <c r="A1163" s="18"/>
      <c r="B1163" s="18"/>
      <c r="C1163" s="18"/>
      <c r="D1163" s="18">
        <f t="shared" ca="1" si="23"/>
        <v>1162</v>
      </c>
      <c r="E1163" s="18" t="str">
        <f ca="1">IFERROR(INDEX(nr_ad_client_name,MATCH(ROW()-1,xl_search_adnowclientname[index],0)),"")</f>
        <v>Masan Group</v>
      </c>
      <c r="F1163" s="18"/>
      <c r="G1163" s="18"/>
      <c r="H1163" s="18"/>
      <c r="I1163" s="18"/>
      <c r="J1163" s="18"/>
      <c r="K1163" s="18"/>
      <c r="L1163" s="18"/>
      <c r="M1163" s="18"/>
      <c r="N1163" s="18"/>
      <c r="O1163" s="18"/>
      <c r="P1163" s="18"/>
      <c r="Q1163" s="18"/>
      <c r="R1163" s="18"/>
      <c r="S1163" s="18"/>
      <c r="T1163" s="18"/>
      <c r="U1163" s="18"/>
      <c r="V1163" s="18"/>
      <c r="W1163" s="18"/>
      <c r="X1163" s="18"/>
      <c r="Y1163" s="18"/>
      <c r="Z1163" s="18"/>
      <c r="AA1163" s="18"/>
      <c r="AB1163" s="18"/>
      <c r="AC1163" s="18"/>
      <c r="AD1163" s="18"/>
      <c r="AE1163" s="18"/>
      <c r="AF1163" s="18"/>
      <c r="AG1163" s="18"/>
      <c r="AH1163" s="18"/>
      <c r="AI1163" s="18"/>
      <c r="AJ1163" s="18"/>
      <c r="AK1163" s="18"/>
      <c r="AL1163" s="18"/>
      <c r="AM1163" s="18"/>
    </row>
    <row r="1164" spans="1:39">
      <c r="A1164" s="18"/>
      <c r="B1164" s="18"/>
      <c r="C1164" s="18"/>
      <c r="D1164" s="18">
        <f t="shared" ca="1" si="23"/>
        <v>1163</v>
      </c>
      <c r="E1164" s="18" t="str">
        <f ca="1">IFERROR(INDEX(nr_ad_client_name,MATCH(ROW()-1,xl_search_adnowclientname[index],0)),"")</f>
        <v>Maspex</v>
      </c>
      <c r="F1164" s="18"/>
      <c r="G1164" s="18"/>
      <c r="H1164" s="18"/>
      <c r="I1164" s="18"/>
      <c r="J1164" s="18"/>
      <c r="K1164" s="18"/>
      <c r="L1164" s="18"/>
      <c r="M1164" s="18"/>
      <c r="N1164" s="18"/>
      <c r="O1164" s="18"/>
      <c r="P1164" s="18"/>
      <c r="Q1164" s="18"/>
      <c r="R1164" s="18"/>
      <c r="S1164" s="18"/>
      <c r="T1164" s="18"/>
      <c r="U1164" s="18"/>
      <c r="V1164" s="18"/>
      <c r="W1164" s="18"/>
      <c r="X1164" s="18"/>
      <c r="Y1164" s="18"/>
      <c r="Z1164" s="18"/>
      <c r="AA1164" s="18"/>
      <c r="AB1164" s="18"/>
      <c r="AC1164" s="18"/>
      <c r="AD1164" s="18"/>
      <c r="AE1164" s="18"/>
      <c r="AF1164" s="18"/>
      <c r="AG1164" s="18"/>
      <c r="AH1164" s="18"/>
      <c r="AI1164" s="18"/>
      <c r="AJ1164" s="18"/>
      <c r="AK1164" s="18"/>
      <c r="AL1164" s="18"/>
      <c r="AM1164" s="18"/>
    </row>
    <row r="1165" spans="1:39">
      <c r="A1165" s="18"/>
      <c r="B1165" s="18"/>
      <c r="C1165" s="18"/>
      <c r="D1165" s="18">
        <f t="shared" ca="1" si="23"/>
        <v>1164</v>
      </c>
      <c r="E1165" s="18" t="str">
        <f ca="1">IFERROR(INDEX(nr_ad_client_name,MATCH(ROW()-1,xl_search_adnowclientname[index],0)),"")</f>
        <v>Massmart Holding</v>
      </c>
      <c r="F1165" s="18"/>
      <c r="G1165" s="18"/>
      <c r="H1165" s="18"/>
      <c r="I1165" s="18"/>
      <c r="J1165" s="18"/>
      <c r="K1165" s="18"/>
      <c r="L1165" s="18"/>
      <c r="M1165" s="18"/>
      <c r="N1165" s="18"/>
      <c r="O1165" s="18"/>
      <c r="P1165" s="18"/>
      <c r="Q1165" s="18"/>
      <c r="R1165" s="18"/>
      <c r="S1165" s="18"/>
      <c r="T1165" s="18"/>
      <c r="U1165" s="18"/>
      <c r="V1165" s="18"/>
      <c r="W1165" s="18"/>
      <c r="X1165" s="18"/>
      <c r="Y1165" s="18"/>
      <c r="Z1165" s="18"/>
      <c r="AA1165" s="18"/>
      <c r="AB1165" s="18"/>
      <c r="AC1165" s="18"/>
      <c r="AD1165" s="18"/>
      <c r="AE1165" s="18"/>
      <c r="AF1165" s="18"/>
      <c r="AG1165" s="18"/>
      <c r="AH1165" s="18"/>
      <c r="AI1165" s="18"/>
      <c r="AJ1165" s="18"/>
      <c r="AK1165" s="18"/>
      <c r="AL1165" s="18"/>
      <c r="AM1165" s="18"/>
    </row>
    <row r="1166" spans="1:39">
      <c r="A1166" s="18"/>
      <c r="B1166" s="18"/>
      <c r="C1166" s="18"/>
      <c r="D1166" s="18">
        <f t="shared" ca="1" si="23"/>
        <v>1165</v>
      </c>
      <c r="E1166" s="18" t="str">
        <f ca="1">IFERROR(INDEX(nr_ad_client_name,MATCH(ROW()-1,xl_search_adnowclientname[index],0)),"")</f>
        <v>Mastercard International</v>
      </c>
      <c r="F1166" s="18"/>
      <c r="G1166" s="18"/>
      <c r="H1166" s="18"/>
      <c r="I1166" s="18"/>
      <c r="J1166" s="18"/>
      <c r="K1166" s="18"/>
      <c r="L1166" s="18"/>
      <c r="M1166" s="18"/>
      <c r="N1166" s="18"/>
      <c r="O1166" s="18"/>
      <c r="P1166" s="18"/>
      <c r="Q1166" s="18"/>
      <c r="R1166" s="18"/>
      <c r="S1166" s="18"/>
      <c r="T1166" s="18"/>
      <c r="U1166" s="18"/>
      <c r="V1166" s="18"/>
      <c r="W1166" s="18"/>
      <c r="X1166" s="18"/>
      <c r="Y1166" s="18"/>
      <c r="Z1166" s="18"/>
      <c r="AA1166" s="18"/>
      <c r="AB1166" s="18"/>
      <c r="AC1166" s="18"/>
      <c r="AD1166" s="18"/>
      <c r="AE1166" s="18"/>
      <c r="AF1166" s="18"/>
      <c r="AG1166" s="18"/>
      <c r="AH1166" s="18"/>
      <c r="AI1166" s="18"/>
      <c r="AJ1166" s="18"/>
      <c r="AK1166" s="18"/>
      <c r="AL1166" s="18"/>
      <c r="AM1166" s="18"/>
    </row>
    <row r="1167" spans="1:39">
      <c r="A1167" s="18"/>
      <c r="B1167" s="18"/>
      <c r="C1167" s="18"/>
      <c r="D1167" s="18">
        <f t="shared" ca="1" si="23"/>
        <v>1166</v>
      </c>
      <c r="E1167" s="18" t="str">
        <f ca="1">IFERROR(INDEX(nr_ad_client_name,MATCH(ROW()-1,xl_search_adnowclientname[index],0)),"")</f>
        <v>Masterfoods</v>
      </c>
      <c r="F1167" s="18"/>
      <c r="G1167" s="18"/>
      <c r="H1167" s="18"/>
      <c r="I1167" s="18"/>
      <c r="J1167" s="18"/>
      <c r="K1167" s="18"/>
      <c r="L1167" s="18"/>
      <c r="M1167" s="18"/>
      <c r="N1167" s="18"/>
      <c r="O1167" s="18"/>
      <c r="P1167" s="18"/>
      <c r="Q1167" s="18"/>
      <c r="R1167" s="18"/>
      <c r="S1167" s="18"/>
      <c r="T1167" s="18"/>
      <c r="U1167" s="18"/>
      <c r="V1167" s="18"/>
      <c r="W1167" s="18"/>
      <c r="X1167" s="18"/>
      <c r="Y1167" s="18"/>
      <c r="Z1167" s="18"/>
      <c r="AA1167" s="18"/>
      <c r="AB1167" s="18"/>
      <c r="AC1167" s="18"/>
      <c r="AD1167" s="18"/>
      <c r="AE1167" s="18"/>
      <c r="AF1167" s="18"/>
      <c r="AG1167" s="18"/>
      <c r="AH1167" s="18"/>
      <c r="AI1167" s="18"/>
      <c r="AJ1167" s="18"/>
      <c r="AK1167" s="18"/>
      <c r="AL1167" s="18"/>
      <c r="AM1167" s="18"/>
    </row>
    <row r="1168" spans="1:39">
      <c r="A1168" s="18"/>
      <c r="B1168" s="18"/>
      <c r="C1168" s="18"/>
      <c r="D1168" s="18">
        <f t="shared" ca="1" si="23"/>
        <v>1167</v>
      </c>
      <c r="E1168" s="18" t="str">
        <f ca="1">IFERROR(INDEX(nr_ad_client_name,MATCH(ROW()-1,xl_search_adnowclientname[index],0)),"")</f>
        <v>Matari Advertising</v>
      </c>
      <c r="F1168" s="18"/>
      <c r="G1168" s="18"/>
      <c r="H1168" s="18"/>
      <c r="I1168" s="18"/>
      <c r="J1168" s="18"/>
      <c r="K1168" s="18"/>
      <c r="L1168" s="18"/>
      <c r="M1168" s="18"/>
      <c r="N1168" s="18"/>
      <c r="O1168" s="18"/>
      <c r="P1168" s="18"/>
      <c r="Q1168" s="18"/>
      <c r="R1168" s="18"/>
      <c r="S1168" s="18"/>
      <c r="T1168" s="18"/>
      <c r="U1168" s="18"/>
      <c r="V1168" s="18"/>
      <c r="W1168" s="18"/>
      <c r="X1168" s="18"/>
      <c r="Y1168" s="18"/>
      <c r="Z1168" s="18"/>
      <c r="AA1168" s="18"/>
      <c r="AB1168" s="18"/>
      <c r="AC1168" s="18"/>
      <c r="AD1168" s="18"/>
      <c r="AE1168" s="18"/>
      <c r="AF1168" s="18"/>
      <c r="AG1168" s="18"/>
      <c r="AH1168" s="18"/>
      <c r="AI1168" s="18"/>
      <c r="AJ1168" s="18"/>
      <c r="AK1168" s="18"/>
      <c r="AL1168" s="18"/>
      <c r="AM1168" s="18"/>
    </row>
    <row r="1169" spans="1:39">
      <c r="A1169" s="18"/>
      <c r="B1169" s="18"/>
      <c r="C1169" s="18"/>
      <c r="D1169" s="18">
        <f t="shared" ca="1" si="23"/>
        <v>1168</v>
      </c>
      <c r="E1169" s="18" t="str">
        <f ca="1">IFERROR(INDEX(nr_ad_client_name,MATCH(ROW()-1,xl_search_adnowclientname[index],0)),"")</f>
        <v>Mater Private Healthcare</v>
      </c>
      <c r="F1169" s="18"/>
      <c r="G1169" s="18"/>
      <c r="H1169" s="18"/>
      <c r="I1169" s="18"/>
      <c r="J1169" s="18"/>
      <c r="K1169" s="18"/>
      <c r="L1169" s="18"/>
      <c r="M1169" s="18"/>
      <c r="N1169" s="18"/>
      <c r="O1169" s="18"/>
      <c r="P1169" s="18"/>
      <c r="Q1169" s="18"/>
      <c r="R1169" s="18"/>
      <c r="S1169" s="18"/>
      <c r="T1169" s="18"/>
      <c r="U1169" s="18"/>
      <c r="V1169" s="18"/>
      <c r="W1169" s="18"/>
      <c r="X1169" s="18"/>
      <c r="Y1169" s="18"/>
      <c r="Z1169" s="18"/>
      <c r="AA1169" s="18"/>
      <c r="AB1169" s="18"/>
      <c r="AC1169" s="18"/>
      <c r="AD1169" s="18"/>
      <c r="AE1169" s="18"/>
      <c r="AF1169" s="18"/>
      <c r="AG1169" s="18"/>
      <c r="AH1169" s="18"/>
      <c r="AI1169" s="18"/>
      <c r="AJ1169" s="18"/>
      <c r="AK1169" s="18"/>
      <c r="AL1169" s="18"/>
      <c r="AM1169" s="18"/>
    </row>
    <row r="1170" spans="1:39">
      <c r="A1170" s="18"/>
      <c r="B1170" s="18"/>
      <c r="C1170" s="18"/>
      <c r="D1170" s="18">
        <f t="shared" ca="1" si="23"/>
        <v>1169</v>
      </c>
      <c r="E1170" s="18" t="str">
        <f ca="1">IFERROR(INDEX(nr_ad_client_name,MATCH(ROW()-1,xl_search_adnowclientname[index],0)),"")</f>
        <v>Mattel</v>
      </c>
      <c r="F1170" s="18"/>
      <c r="G1170" s="18"/>
      <c r="H1170" s="18"/>
      <c r="I1170" s="18"/>
      <c r="J1170" s="18"/>
      <c r="K1170" s="18"/>
      <c r="L1170" s="18"/>
      <c r="M1170" s="18"/>
      <c r="N1170" s="18"/>
      <c r="O1170" s="18"/>
      <c r="P1170" s="18"/>
      <c r="Q1170" s="18"/>
      <c r="R1170" s="18"/>
      <c r="S1170" s="18"/>
      <c r="T1170" s="18"/>
      <c r="U1170" s="18"/>
      <c r="V1170" s="18"/>
      <c r="W1170" s="18"/>
      <c r="X1170" s="18"/>
      <c r="Y1170" s="18"/>
      <c r="Z1170" s="18"/>
      <c r="AA1170" s="18"/>
      <c r="AB1170" s="18"/>
      <c r="AC1170" s="18"/>
      <c r="AD1170" s="18"/>
      <c r="AE1170" s="18"/>
      <c r="AF1170" s="18"/>
      <c r="AG1170" s="18"/>
      <c r="AH1170" s="18"/>
      <c r="AI1170" s="18"/>
      <c r="AJ1170" s="18"/>
      <c r="AK1170" s="18"/>
      <c r="AL1170" s="18"/>
      <c r="AM1170" s="18"/>
    </row>
    <row r="1171" spans="1:39">
      <c r="A1171" s="18"/>
      <c r="B1171" s="18"/>
      <c r="C1171" s="18"/>
      <c r="D1171" s="18">
        <f t="shared" ca="1" si="23"/>
        <v>1170</v>
      </c>
      <c r="E1171" s="18" t="str">
        <f ca="1">IFERROR(INDEX(nr_ad_client_name,MATCH(ROW()-1,xl_search_adnowclientname[index],0)),"")</f>
        <v>Mattessons Walls</v>
      </c>
      <c r="F1171" s="18"/>
      <c r="G1171" s="18"/>
      <c r="H1171" s="18"/>
      <c r="I1171" s="18"/>
      <c r="J1171" s="18"/>
      <c r="K1171" s="18"/>
      <c r="L1171" s="18"/>
      <c r="M1171" s="18"/>
      <c r="N1171" s="18"/>
      <c r="O1171" s="18"/>
      <c r="P1171" s="18"/>
      <c r="Q1171" s="18"/>
      <c r="R1171" s="18"/>
      <c r="S1171" s="18"/>
      <c r="T1171" s="18"/>
      <c r="U1171" s="18"/>
      <c r="V1171" s="18"/>
      <c r="W1171" s="18"/>
      <c r="X1171" s="18"/>
      <c r="Y1171" s="18"/>
      <c r="Z1171" s="18"/>
      <c r="AA1171" s="18"/>
      <c r="AB1171" s="18"/>
      <c r="AC1171" s="18"/>
      <c r="AD1171" s="18"/>
      <c r="AE1171" s="18"/>
      <c r="AF1171" s="18"/>
      <c r="AG1171" s="18"/>
      <c r="AH1171" s="18"/>
      <c r="AI1171" s="18"/>
      <c r="AJ1171" s="18"/>
      <c r="AK1171" s="18"/>
      <c r="AL1171" s="18"/>
      <c r="AM1171" s="18"/>
    </row>
    <row r="1172" spans="1:39">
      <c r="A1172" s="18"/>
      <c r="B1172" s="18"/>
      <c r="C1172" s="18"/>
      <c r="D1172" s="18">
        <f t="shared" ca="1" si="23"/>
        <v>1171</v>
      </c>
      <c r="E1172" s="18" t="str">
        <f ca="1">IFERROR(INDEX(nr_ad_client_name,MATCH(ROW()-1,xl_search_adnowclientname[index],0)),"")</f>
        <v>Maxis Communications</v>
      </c>
      <c r="F1172" s="18"/>
      <c r="G1172" s="18"/>
      <c r="H1172" s="18"/>
      <c r="I1172" s="18"/>
      <c r="J1172" s="18"/>
      <c r="K1172" s="18"/>
      <c r="L1172" s="18"/>
      <c r="M1172" s="18"/>
      <c r="N1172" s="18"/>
      <c r="O1172" s="18"/>
      <c r="P1172" s="18"/>
      <c r="Q1172" s="18"/>
      <c r="R1172" s="18"/>
      <c r="S1172" s="18"/>
      <c r="T1172" s="18"/>
      <c r="U1172" s="18"/>
      <c r="V1172" s="18"/>
      <c r="W1172" s="18"/>
      <c r="X1172" s="18"/>
      <c r="Y1172" s="18"/>
      <c r="Z1172" s="18"/>
      <c r="AA1172" s="18"/>
      <c r="AB1172" s="18"/>
      <c r="AC1172" s="18"/>
      <c r="AD1172" s="18"/>
      <c r="AE1172" s="18"/>
      <c r="AF1172" s="18"/>
      <c r="AG1172" s="18"/>
      <c r="AH1172" s="18"/>
      <c r="AI1172" s="18"/>
      <c r="AJ1172" s="18"/>
      <c r="AK1172" s="18"/>
      <c r="AL1172" s="18"/>
      <c r="AM1172" s="18"/>
    </row>
    <row r="1173" spans="1:39">
      <c r="A1173" s="18"/>
      <c r="B1173" s="18"/>
      <c r="C1173" s="18"/>
      <c r="D1173" s="18">
        <f t="shared" ca="1" si="23"/>
        <v>1172</v>
      </c>
      <c r="E1173" s="18" t="str">
        <f ca="1">IFERROR(INDEX(nr_ad_client_name,MATCH(ROW()-1,xl_search_adnowclientname[index],0)),"")</f>
        <v>Max New York Life</v>
      </c>
      <c r="F1173" s="18"/>
      <c r="G1173" s="18"/>
      <c r="H1173" s="18"/>
      <c r="I1173" s="18"/>
      <c r="J1173" s="18"/>
      <c r="K1173" s="18"/>
      <c r="L1173" s="18"/>
      <c r="M1173" s="18"/>
      <c r="N1173" s="18"/>
      <c r="O1173" s="18"/>
      <c r="P1173" s="18"/>
      <c r="Q1173" s="18"/>
      <c r="R1173" s="18"/>
      <c r="S1173" s="18"/>
      <c r="T1173" s="18"/>
      <c r="U1173" s="18"/>
      <c r="V1173" s="18"/>
      <c r="W1173" s="18"/>
      <c r="X1173" s="18"/>
      <c r="Y1173" s="18"/>
      <c r="Z1173" s="18"/>
      <c r="AA1173" s="18"/>
      <c r="AB1173" s="18"/>
      <c r="AC1173" s="18"/>
      <c r="AD1173" s="18"/>
      <c r="AE1173" s="18"/>
      <c r="AF1173" s="18"/>
      <c r="AG1173" s="18"/>
      <c r="AH1173" s="18"/>
      <c r="AI1173" s="18"/>
      <c r="AJ1173" s="18"/>
      <c r="AK1173" s="18"/>
      <c r="AL1173" s="18"/>
      <c r="AM1173" s="18"/>
    </row>
    <row r="1174" spans="1:39">
      <c r="A1174" s="18"/>
      <c r="B1174" s="18"/>
      <c r="C1174" s="18"/>
      <c r="D1174" s="18">
        <f t="shared" ca="1" si="23"/>
        <v>1173</v>
      </c>
      <c r="E1174" s="18" t="str">
        <f ca="1">IFERROR(INDEX(nr_ad_client_name,MATCH(ROW()-1,xl_search_adnowclientname[index],0)),"")</f>
        <v>MAXUS Ukraine Co. Ltd</v>
      </c>
      <c r="F1174" s="18"/>
      <c r="G1174" s="18"/>
      <c r="H1174" s="18"/>
      <c r="I1174" s="18"/>
      <c r="J1174" s="18"/>
      <c r="K1174" s="18"/>
      <c r="L1174" s="18"/>
      <c r="M1174" s="18"/>
      <c r="N1174" s="18"/>
      <c r="O1174" s="18"/>
      <c r="P1174" s="18"/>
      <c r="Q1174" s="18"/>
      <c r="R1174" s="18"/>
      <c r="S1174" s="18"/>
      <c r="T1174" s="18"/>
      <c r="U1174" s="18"/>
      <c r="V1174" s="18"/>
      <c r="W1174" s="18"/>
      <c r="X1174" s="18"/>
      <c r="Y1174" s="18"/>
      <c r="Z1174" s="18"/>
      <c r="AA1174" s="18"/>
      <c r="AB1174" s="18"/>
      <c r="AC1174" s="18"/>
      <c r="AD1174" s="18"/>
      <c r="AE1174" s="18"/>
      <c r="AF1174" s="18"/>
      <c r="AG1174" s="18"/>
      <c r="AH1174" s="18"/>
      <c r="AI1174" s="18"/>
      <c r="AJ1174" s="18"/>
      <c r="AK1174" s="18"/>
      <c r="AL1174" s="18"/>
      <c r="AM1174" s="18"/>
    </row>
    <row r="1175" spans="1:39">
      <c r="A1175" s="18"/>
      <c r="B1175" s="18"/>
      <c r="C1175" s="18"/>
      <c r="D1175" s="18">
        <f t="shared" ca="1" si="23"/>
        <v>1174</v>
      </c>
      <c r="E1175" s="18" t="str">
        <f ca="1">IFERROR(INDEX(nr_ad_client_name,MATCH(ROW()-1,xl_search_adnowclientname[index],0)),"")</f>
        <v>Maybelline</v>
      </c>
      <c r="F1175" s="18"/>
      <c r="G1175" s="18"/>
      <c r="H1175" s="18"/>
      <c r="I1175" s="18"/>
      <c r="J1175" s="18"/>
      <c r="K1175" s="18"/>
      <c r="L1175" s="18"/>
      <c r="M1175" s="18"/>
      <c r="N1175" s="18"/>
      <c r="O1175" s="18"/>
      <c r="P1175" s="18"/>
      <c r="Q1175" s="18"/>
      <c r="R1175" s="18"/>
      <c r="S1175" s="18"/>
      <c r="T1175" s="18"/>
      <c r="U1175" s="18"/>
      <c r="V1175" s="18"/>
      <c r="W1175" s="18"/>
      <c r="X1175" s="18"/>
      <c r="Y1175" s="18"/>
      <c r="Z1175" s="18"/>
      <c r="AA1175" s="18"/>
      <c r="AB1175" s="18"/>
      <c r="AC1175" s="18"/>
      <c r="AD1175" s="18"/>
      <c r="AE1175" s="18"/>
      <c r="AF1175" s="18"/>
      <c r="AG1175" s="18"/>
      <c r="AH1175" s="18"/>
      <c r="AI1175" s="18"/>
      <c r="AJ1175" s="18"/>
      <c r="AK1175" s="18"/>
      <c r="AL1175" s="18"/>
      <c r="AM1175" s="18"/>
    </row>
    <row r="1176" spans="1:39">
      <c r="A1176" s="18"/>
      <c r="B1176" s="18"/>
      <c r="C1176" s="18"/>
      <c r="D1176" s="18">
        <f t="shared" ca="1" si="23"/>
        <v>1175</v>
      </c>
      <c r="E1176" s="18" t="str">
        <f ca="1">IFERROR(INDEX(nr_ad_client_name,MATCH(ROW()-1,xl_search_adnowclientname[index],0)),"")</f>
        <v>Maytag</v>
      </c>
      <c r="F1176" s="18"/>
      <c r="G1176" s="18"/>
      <c r="H1176" s="18"/>
      <c r="I1176" s="18"/>
      <c r="J1176" s="18"/>
      <c r="K1176" s="18"/>
      <c r="L1176" s="18"/>
      <c r="M1176" s="18"/>
      <c r="N1176" s="18"/>
      <c r="O1176" s="18"/>
      <c r="P1176" s="18"/>
      <c r="Q1176" s="18"/>
      <c r="R1176" s="18"/>
      <c r="S1176" s="18"/>
      <c r="T1176" s="18"/>
      <c r="U1176" s="18"/>
      <c r="V1176" s="18"/>
      <c r="W1176" s="18"/>
      <c r="X1176" s="18"/>
      <c r="Y1176" s="18"/>
      <c r="Z1176" s="18"/>
      <c r="AA1176" s="18"/>
      <c r="AB1176" s="18"/>
      <c r="AC1176" s="18"/>
      <c r="AD1176" s="18"/>
      <c r="AE1176" s="18"/>
      <c r="AF1176" s="18"/>
      <c r="AG1176" s="18"/>
      <c r="AH1176" s="18"/>
      <c r="AI1176" s="18"/>
      <c r="AJ1176" s="18"/>
      <c r="AK1176" s="18"/>
      <c r="AL1176" s="18"/>
      <c r="AM1176" s="18"/>
    </row>
    <row r="1177" spans="1:39">
      <c r="A1177" s="18"/>
      <c r="B1177" s="18"/>
      <c r="C1177" s="18"/>
      <c r="D1177" s="18">
        <f t="shared" ca="1" si="23"/>
        <v>1176</v>
      </c>
      <c r="E1177" s="18" t="str">
        <f ca="1">IFERROR(INDEX(nr_ad_client_name,MATCH(ROW()-1,xl_search_adnowclientname[index],0)),"")</f>
        <v>Mbna-Helm Agency</v>
      </c>
      <c r="F1177" s="18"/>
      <c r="G1177" s="18"/>
      <c r="H1177" s="18"/>
      <c r="I1177" s="18"/>
      <c r="J1177" s="18"/>
      <c r="K1177" s="18"/>
      <c r="L1177" s="18"/>
      <c r="M1177" s="18"/>
      <c r="N1177" s="18"/>
      <c r="O1177" s="18"/>
      <c r="P1177" s="18"/>
      <c r="Q1177" s="18"/>
      <c r="R1177" s="18"/>
      <c r="S1177" s="18"/>
      <c r="T1177" s="18"/>
      <c r="U1177" s="18"/>
      <c r="V1177" s="18"/>
      <c r="W1177" s="18"/>
      <c r="X1177" s="18"/>
      <c r="Y1177" s="18"/>
      <c r="Z1177" s="18"/>
      <c r="AA1177" s="18"/>
      <c r="AB1177" s="18"/>
      <c r="AC1177" s="18"/>
      <c r="AD1177" s="18"/>
      <c r="AE1177" s="18"/>
      <c r="AF1177" s="18"/>
      <c r="AG1177" s="18"/>
      <c r="AH1177" s="18"/>
      <c r="AI1177" s="18"/>
      <c r="AJ1177" s="18"/>
      <c r="AK1177" s="18"/>
      <c r="AL1177" s="18"/>
      <c r="AM1177" s="18"/>
    </row>
    <row r="1178" spans="1:39">
      <c r="A1178" s="18"/>
      <c r="B1178" s="18"/>
      <c r="C1178" s="18"/>
      <c r="D1178" s="18">
        <f t="shared" ca="1" si="23"/>
        <v>1177</v>
      </c>
      <c r="E1178" s="18" t="str">
        <f ca="1">IFERROR(INDEX(nr_ad_client_name,MATCH(ROW()-1,xl_search_adnowclientname[index],0)),"")</f>
        <v>McCain Foods</v>
      </c>
      <c r="F1178" s="18"/>
      <c r="G1178" s="18"/>
      <c r="H1178" s="18"/>
      <c r="I1178" s="18"/>
      <c r="J1178" s="18"/>
      <c r="K1178" s="18"/>
      <c r="L1178" s="18"/>
      <c r="M1178" s="18"/>
      <c r="N1178" s="18"/>
      <c r="O1178" s="18"/>
      <c r="P1178" s="18"/>
      <c r="Q1178" s="18"/>
      <c r="R1178" s="18"/>
      <c r="S1178" s="18"/>
      <c r="T1178" s="18"/>
      <c r="U1178" s="18"/>
      <c r="V1178" s="18"/>
      <c r="W1178" s="18"/>
      <c r="X1178" s="18"/>
      <c r="Y1178" s="18"/>
      <c r="Z1178" s="18"/>
      <c r="AA1178" s="18"/>
      <c r="AB1178" s="18"/>
      <c r="AC1178" s="18"/>
      <c r="AD1178" s="18"/>
      <c r="AE1178" s="18"/>
      <c r="AF1178" s="18"/>
      <c r="AG1178" s="18"/>
      <c r="AH1178" s="18"/>
      <c r="AI1178" s="18"/>
      <c r="AJ1178" s="18"/>
      <c r="AK1178" s="18"/>
      <c r="AL1178" s="18"/>
      <c r="AM1178" s="18"/>
    </row>
    <row r="1179" spans="1:39">
      <c r="A1179" s="18"/>
      <c r="B1179" s="18"/>
      <c r="C1179" s="18"/>
      <c r="D1179" s="18">
        <f t="shared" ca="1" si="23"/>
        <v>1178</v>
      </c>
      <c r="E1179" s="18" t="str">
        <f ca="1">IFERROR(INDEX(nr_ad_client_name,MATCH(ROW()-1,xl_search_adnowclientname[index],0)),"")</f>
        <v>Mccann Ericson Advertising</v>
      </c>
      <c r="F1179" s="18"/>
      <c r="G1179" s="18"/>
      <c r="H1179" s="18"/>
      <c r="I1179" s="18"/>
      <c r="J1179" s="18"/>
      <c r="K1179" s="18"/>
      <c r="L1179" s="18"/>
      <c r="M1179" s="18"/>
      <c r="N1179" s="18"/>
      <c r="O1179" s="18"/>
      <c r="P1179" s="18"/>
      <c r="Q1179" s="18"/>
      <c r="R1179" s="18"/>
      <c r="S1179" s="18"/>
      <c r="T1179" s="18"/>
      <c r="U1179" s="18"/>
      <c r="V1179" s="18"/>
      <c r="W1179" s="18"/>
      <c r="X1179" s="18"/>
      <c r="Y1179" s="18"/>
      <c r="Z1179" s="18"/>
      <c r="AA1179" s="18"/>
      <c r="AB1179" s="18"/>
      <c r="AC1179" s="18"/>
      <c r="AD1179" s="18"/>
      <c r="AE1179" s="18"/>
      <c r="AF1179" s="18"/>
      <c r="AG1179" s="18"/>
      <c r="AH1179" s="18"/>
      <c r="AI1179" s="18"/>
      <c r="AJ1179" s="18"/>
      <c r="AK1179" s="18"/>
      <c r="AL1179" s="18"/>
      <c r="AM1179" s="18"/>
    </row>
    <row r="1180" spans="1:39">
      <c r="A1180" s="18"/>
      <c r="B1180" s="18"/>
      <c r="C1180" s="18"/>
      <c r="D1180" s="18">
        <f t="shared" ca="1" si="23"/>
        <v>1179</v>
      </c>
      <c r="E1180" s="18" t="str">
        <f ca="1">IFERROR(INDEX(nr_ad_client_name,MATCH(ROW()-1,xl_search_adnowclientname[index],0)),"")</f>
        <v>McCaw Cellular Communications</v>
      </c>
      <c r="F1180" s="18"/>
      <c r="G1180" s="18"/>
      <c r="H1180" s="18"/>
      <c r="I1180" s="18"/>
      <c r="J1180" s="18"/>
      <c r="K1180" s="18"/>
      <c r="L1180" s="18"/>
      <c r="M1180" s="18"/>
      <c r="N1180" s="18"/>
      <c r="O1180" s="18"/>
      <c r="P1180" s="18"/>
      <c r="Q1180" s="18"/>
      <c r="R1180" s="18"/>
      <c r="S1180" s="18"/>
      <c r="T1180" s="18"/>
      <c r="U1180" s="18"/>
      <c r="V1180" s="18"/>
      <c r="W1180" s="18"/>
      <c r="X1180" s="18"/>
      <c r="Y1180" s="18"/>
      <c r="Z1180" s="18"/>
      <c r="AA1180" s="18"/>
      <c r="AB1180" s="18"/>
      <c r="AC1180" s="18"/>
      <c r="AD1180" s="18"/>
      <c r="AE1180" s="18"/>
      <c r="AF1180" s="18"/>
      <c r="AG1180" s="18"/>
      <c r="AH1180" s="18"/>
      <c r="AI1180" s="18"/>
      <c r="AJ1180" s="18"/>
      <c r="AK1180" s="18"/>
      <c r="AL1180" s="18"/>
      <c r="AM1180" s="18"/>
    </row>
    <row r="1181" spans="1:39">
      <c r="A1181" s="18"/>
      <c r="B1181" s="18"/>
      <c r="C1181" s="18"/>
      <c r="D1181" s="18">
        <f t="shared" ca="1" si="23"/>
        <v>1180</v>
      </c>
      <c r="E1181" s="18" t="str">
        <f ca="1">IFERROR(INDEX(nr_ad_client_name,MATCH(ROW()-1,xl_search_adnowclientname[index],0)),"")</f>
        <v>McCormick'S</v>
      </c>
      <c r="F1181" s="18"/>
      <c r="G1181" s="18"/>
      <c r="H1181" s="18"/>
      <c r="I1181" s="18"/>
      <c r="J1181" s="18"/>
      <c r="K1181" s="18"/>
      <c r="L1181" s="18"/>
      <c r="M1181" s="18"/>
      <c r="N1181" s="18"/>
      <c r="O1181" s="18"/>
      <c r="P1181" s="18"/>
      <c r="Q1181" s="18"/>
      <c r="R1181" s="18"/>
      <c r="S1181" s="18"/>
      <c r="T1181" s="18"/>
      <c r="U1181" s="18"/>
      <c r="V1181" s="18"/>
      <c r="W1181" s="18"/>
      <c r="X1181" s="18"/>
      <c r="Y1181" s="18"/>
      <c r="Z1181" s="18"/>
      <c r="AA1181" s="18"/>
      <c r="AB1181" s="18"/>
      <c r="AC1181" s="18"/>
      <c r="AD1181" s="18"/>
      <c r="AE1181" s="18"/>
      <c r="AF1181" s="18"/>
      <c r="AG1181" s="18"/>
      <c r="AH1181" s="18"/>
      <c r="AI1181" s="18"/>
      <c r="AJ1181" s="18"/>
      <c r="AK1181" s="18"/>
      <c r="AL1181" s="18"/>
      <c r="AM1181" s="18"/>
    </row>
    <row r="1182" spans="1:39">
      <c r="A1182" s="18"/>
      <c r="B1182" s="18"/>
      <c r="C1182" s="18"/>
      <c r="D1182" s="18">
        <f t="shared" ca="1" si="23"/>
        <v>1181</v>
      </c>
      <c r="E1182" s="18" t="str">
        <f ca="1">IFERROR(INDEX(nr_ad_client_name,MATCH(ROW()-1,xl_search_adnowclientname[index],0)),"")</f>
        <v>McDonalds</v>
      </c>
      <c r="F1182" s="18"/>
      <c r="G1182" s="18"/>
      <c r="H1182" s="18"/>
      <c r="I1182" s="18"/>
      <c r="J1182" s="18"/>
      <c r="K1182" s="18"/>
      <c r="L1182" s="18"/>
      <c r="M1182" s="18"/>
      <c r="N1182" s="18"/>
      <c r="O1182" s="18"/>
      <c r="P1182" s="18"/>
      <c r="Q1182" s="18"/>
      <c r="R1182" s="18"/>
      <c r="S1182" s="18"/>
      <c r="T1182" s="18"/>
      <c r="U1182" s="18"/>
      <c r="V1182" s="18"/>
      <c r="W1182" s="18"/>
      <c r="X1182" s="18"/>
      <c r="Y1182" s="18"/>
      <c r="Z1182" s="18"/>
      <c r="AA1182" s="18"/>
      <c r="AB1182" s="18"/>
      <c r="AC1182" s="18"/>
      <c r="AD1182" s="18"/>
      <c r="AE1182" s="18"/>
      <c r="AF1182" s="18"/>
      <c r="AG1182" s="18"/>
      <c r="AH1182" s="18"/>
      <c r="AI1182" s="18"/>
      <c r="AJ1182" s="18"/>
      <c r="AK1182" s="18"/>
      <c r="AL1182" s="18"/>
      <c r="AM1182" s="18"/>
    </row>
    <row r="1183" spans="1:39">
      <c r="A1183" s="18"/>
      <c r="B1183" s="18"/>
      <c r="C1183" s="18"/>
      <c r="D1183" s="18">
        <f t="shared" ca="1" si="23"/>
        <v>1182</v>
      </c>
      <c r="E1183" s="18" t="str">
        <f ca="1">IFERROR(INDEX(nr_ad_client_name,MATCH(ROW()-1,xl_search_adnowclientname[index],0)),"")</f>
        <v>McDowells</v>
      </c>
      <c r="F1183" s="18"/>
      <c r="G1183" s="18"/>
      <c r="H1183" s="18"/>
      <c r="I1183" s="18"/>
      <c r="J1183" s="18"/>
      <c r="K1183" s="18"/>
      <c r="L1183" s="18"/>
      <c r="M1183" s="18"/>
      <c r="N1183" s="18"/>
      <c r="O1183" s="18"/>
      <c r="P1183" s="18"/>
      <c r="Q1183" s="18"/>
      <c r="R1183" s="18"/>
      <c r="S1183" s="18"/>
      <c r="T1183" s="18"/>
      <c r="U1183" s="18"/>
      <c r="V1183" s="18"/>
      <c r="W1183" s="18"/>
      <c r="X1183" s="18"/>
      <c r="Y1183" s="18"/>
      <c r="Z1183" s="18"/>
      <c r="AA1183" s="18"/>
      <c r="AB1183" s="18"/>
      <c r="AC1183" s="18"/>
      <c r="AD1183" s="18"/>
      <c r="AE1183" s="18"/>
      <c r="AF1183" s="18"/>
      <c r="AG1183" s="18"/>
      <c r="AH1183" s="18"/>
      <c r="AI1183" s="18"/>
      <c r="AJ1183" s="18"/>
      <c r="AK1183" s="18"/>
      <c r="AL1183" s="18"/>
      <c r="AM1183" s="18"/>
    </row>
    <row r="1184" spans="1:39">
      <c r="A1184" s="18"/>
      <c r="B1184" s="18"/>
      <c r="C1184" s="18"/>
      <c r="D1184" s="18">
        <f t="shared" ca="1" si="23"/>
        <v>1183</v>
      </c>
      <c r="E1184" s="18" t="str">
        <f ca="1">IFERROR(INDEX(nr_ad_client_name,MATCH(ROW()-1,xl_search_adnowclientname[index],0)),"")</f>
        <v>McKee Foods</v>
      </c>
      <c r="F1184" s="18"/>
      <c r="G1184" s="18"/>
      <c r="H1184" s="18"/>
      <c r="I1184" s="18"/>
      <c r="J1184" s="18"/>
      <c r="K1184" s="18"/>
      <c r="L1184" s="18"/>
      <c r="M1184" s="18"/>
      <c r="N1184" s="18"/>
      <c r="O1184" s="18"/>
      <c r="P1184" s="18"/>
      <c r="Q1184" s="18"/>
      <c r="R1184" s="18"/>
      <c r="S1184" s="18"/>
      <c r="T1184" s="18"/>
      <c r="U1184" s="18"/>
      <c r="V1184" s="18"/>
      <c r="W1184" s="18"/>
      <c r="X1184" s="18"/>
      <c r="Y1184" s="18"/>
      <c r="Z1184" s="18"/>
      <c r="AA1184" s="18"/>
      <c r="AB1184" s="18"/>
      <c r="AC1184" s="18"/>
      <c r="AD1184" s="18"/>
      <c r="AE1184" s="18"/>
      <c r="AF1184" s="18"/>
      <c r="AG1184" s="18"/>
      <c r="AH1184" s="18"/>
      <c r="AI1184" s="18"/>
      <c r="AJ1184" s="18"/>
      <c r="AK1184" s="18"/>
      <c r="AL1184" s="18"/>
      <c r="AM1184" s="18"/>
    </row>
    <row r="1185" spans="1:39">
      <c r="A1185" s="18"/>
      <c r="B1185" s="18"/>
      <c r="C1185" s="18"/>
      <c r="D1185" s="18">
        <f t="shared" ca="1" si="23"/>
        <v>1184</v>
      </c>
      <c r="E1185" s="18" t="str">
        <f ca="1">IFERROR(INDEX(nr_ad_client_name,MATCH(ROW()-1,xl_search_adnowclientname[index],0)),"")</f>
        <v>Mead Johnson</v>
      </c>
      <c r="F1185" s="18"/>
      <c r="G1185" s="18"/>
      <c r="H1185" s="18"/>
      <c r="I1185" s="18"/>
      <c r="J1185" s="18"/>
      <c r="K1185" s="18"/>
      <c r="L1185" s="18"/>
      <c r="M1185" s="18"/>
      <c r="N1185" s="18"/>
      <c r="O1185" s="18"/>
      <c r="P1185" s="18"/>
      <c r="Q1185" s="18"/>
      <c r="R1185" s="18"/>
      <c r="S1185" s="18"/>
      <c r="T1185" s="18"/>
      <c r="U1185" s="18"/>
      <c r="V1185" s="18"/>
      <c r="W1185" s="18"/>
      <c r="X1185" s="18"/>
      <c r="Y1185" s="18"/>
      <c r="Z1185" s="18"/>
      <c r="AA1185" s="18"/>
      <c r="AB1185" s="18"/>
      <c r="AC1185" s="18"/>
      <c r="AD1185" s="18"/>
      <c r="AE1185" s="18"/>
      <c r="AF1185" s="18"/>
      <c r="AG1185" s="18"/>
      <c r="AH1185" s="18"/>
      <c r="AI1185" s="18"/>
      <c r="AJ1185" s="18"/>
      <c r="AK1185" s="18"/>
      <c r="AL1185" s="18"/>
      <c r="AM1185" s="18"/>
    </row>
    <row r="1186" spans="1:39">
      <c r="A1186" s="18"/>
      <c r="B1186" s="18"/>
      <c r="C1186" s="18"/>
      <c r="D1186" s="18">
        <f t="shared" ca="1" si="23"/>
        <v>1185</v>
      </c>
      <c r="E1186" s="18" t="str">
        <f ca="1">IFERROR(INDEX(nr_ad_client_name,MATCH(ROW()-1,xl_search_adnowclientname[index],0)),"")</f>
        <v>Meadow Lea Foods</v>
      </c>
      <c r="F1186" s="18"/>
      <c r="G1186" s="18"/>
      <c r="H1186" s="18"/>
      <c r="I1186" s="18"/>
      <c r="J1186" s="18"/>
      <c r="K1186" s="18"/>
      <c r="L1186" s="18"/>
      <c r="M1186" s="18"/>
      <c r="N1186" s="18"/>
      <c r="O1186" s="18"/>
      <c r="P1186" s="18"/>
      <c r="Q1186" s="18"/>
      <c r="R1186" s="18"/>
      <c r="S1186" s="18"/>
      <c r="T1186" s="18"/>
      <c r="U1186" s="18"/>
      <c r="V1186" s="18"/>
      <c r="W1186" s="18"/>
      <c r="X1186" s="18"/>
      <c r="Y1186" s="18"/>
      <c r="Z1186" s="18"/>
      <c r="AA1186" s="18"/>
      <c r="AB1186" s="18"/>
      <c r="AC1186" s="18"/>
      <c r="AD1186" s="18"/>
      <c r="AE1186" s="18"/>
      <c r="AF1186" s="18"/>
      <c r="AG1186" s="18"/>
      <c r="AH1186" s="18"/>
      <c r="AI1186" s="18"/>
      <c r="AJ1186" s="18"/>
      <c r="AK1186" s="18"/>
      <c r="AL1186" s="18"/>
      <c r="AM1186" s="18"/>
    </row>
    <row r="1187" spans="1:39">
      <c r="A1187" s="18"/>
      <c r="B1187" s="18"/>
      <c r="C1187" s="18"/>
      <c r="D1187" s="18">
        <f t="shared" ca="1" si="23"/>
        <v>1186</v>
      </c>
      <c r="E1187" s="18" t="str">
        <f ca="1">IFERROR(INDEX(nr_ad_client_name,MATCH(ROW()-1,xl_search_adnowclientname[index],0)),"")</f>
        <v>Meat and Livestock Commision</v>
      </c>
      <c r="F1187" s="18"/>
      <c r="G1187" s="18"/>
      <c r="H1187" s="18"/>
      <c r="I1187" s="18"/>
      <c r="J1187" s="18"/>
      <c r="K1187" s="18"/>
      <c r="L1187" s="18"/>
      <c r="M1187" s="18"/>
      <c r="N1187" s="18"/>
      <c r="O1187" s="18"/>
      <c r="P1187" s="18"/>
      <c r="Q1187" s="18"/>
      <c r="R1187" s="18"/>
      <c r="S1187" s="18"/>
      <c r="T1187" s="18"/>
      <c r="U1187" s="18"/>
      <c r="V1187" s="18"/>
      <c r="W1187" s="18"/>
      <c r="X1187" s="18"/>
      <c r="Y1187" s="18"/>
      <c r="Z1187" s="18"/>
      <c r="AA1187" s="18"/>
      <c r="AB1187" s="18"/>
      <c r="AC1187" s="18"/>
      <c r="AD1187" s="18"/>
      <c r="AE1187" s="18"/>
      <c r="AF1187" s="18"/>
      <c r="AG1187" s="18"/>
      <c r="AH1187" s="18"/>
      <c r="AI1187" s="18"/>
      <c r="AJ1187" s="18"/>
      <c r="AK1187" s="18"/>
      <c r="AL1187" s="18"/>
      <c r="AM1187" s="18"/>
    </row>
    <row r="1188" spans="1:39">
      <c r="A1188" s="18"/>
      <c r="B1188" s="18"/>
      <c r="C1188" s="18"/>
      <c r="D1188" s="18">
        <f t="shared" ca="1" si="23"/>
        <v>1187</v>
      </c>
      <c r="E1188" s="18" t="str">
        <f ca="1">IFERROR(INDEX(nr_ad_client_name,MATCH(ROW()-1,xl_search_adnowclientname[index],0)),"")</f>
        <v>Meat &amp; Livestock Australia</v>
      </c>
      <c r="F1188" s="18"/>
      <c r="G1188" s="18"/>
      <c r="H1188" s="18"/>
      <c r="I1188" s="18"/>
      <c r="J1188" s="18"/>
      <c r="K1188" s="18"/>
      <c r="L1188" s="18"/>
      <c r="M1188" s="18"/>
      <c r="N1188" s="18"/>
      <c r="O1188" s="18"/>
      <c r="P1188" s="18"/>
      <c r="Q1188" s="18"/>
      <c r="R1188" s="18"/>
      <c r="S1188" s="18"/>
      <c r="T1188" s="18"/>
      <c r="U1188" s="18"/>
      <c r="V1188" s="18"/>
      <c r="W1188" s="18"/>
      <c r="X1188" s="18"/>
      <c r="Y1188" s="18"/>
      <c r="Z1188" s="18"/>
      <c r="AA1188" s="18"/>
      <c r="AB1188" s="18"/>
      <c r="AC1188" s="18"/>
      <c r="AD1188" s="18"/>
      <c r="AE1188" s="18"/>
      <c r="AF1188" s="18"/>
      <c r="AG1188" s="18"/>
      <c r="AH1188" s="18"/>
      <c r="AI1188" s="18"/>
      <c r="AJ1188" s="18"/>
      <c r="AK1188" s="18"/>
      <c r="AL1188" s="18"/>
      <c r="AM1188" s="18"/>
    </row>
    <row r="1189" spans="1:39">
      <c r="A1189" s="18"/>
      <c r="B1189" s="18"/>
      <c r="C1189" s="18"/>
      <c r="D1189" s="18">
        <f t="shared" ca="1" si="23"/>
        <v>1188</v>
      </c>
      <c r="E1189" s="18" t="str">
        <f ca="1">IFERROR(INDEX(nr_ad_client_name,MATCH(ROW()-1,xl_search_adnowclientname[index],0)),"")</f>
        <v>Meat &amp; Livestock UK</v>
      </c>
      <c r="F1189" s="18"/>
      <c r="G1189" s="18"/>
      <c r="H1189" s="18"/>
      <c r="I1189" s="18"/>
      <c r="J1189" s="18"/>
      <c r="K1189" s="18"/>
      <c r="L1189" s="18"/>
      <c r="M1189" s="18"/>
      <c r="N1189" s="18"/>
      <c r="O1189" s="18"/>
      <c r="P1189" s="18"/>
      <c r="Q1189" s="18"/>
      <c r="R1189" s="18"/>
      <c r="S1189" s="18"/>
      <c r="T1189" s="18"/>
      <c r="U1189" s="18"/>
      <c r="V1189" s="18"/>
      <c r="W1189" s="18"/>
      <c r="X1189" s="18"/>
      <c r="Y1189" s="18"/>
      <c r="Z1189" s="18"/>
      <c r="AA1189" s="18"/>
      <c r="AB1189" s="18"/>
      <c r="AC1189" s="18"/>
      <c r="AD1189" s="18"/>
      <c r="AE1189" s="18"/>
      <c r="AF1189" s="18"/>
      <c r="AG1189" s="18"/>
      <c r="AH1189" s="18"/>
      <c r="AI1189" s="18"/>
      <c r="AJ1189" s="18"/>
      <c r="AK1189" s="18"/>
      <c r="AL1189" s="18"/>
      <c r="AM1189" s="18"/>
    </row>
    <row r="1190" spans="1:39">
      <c r="A1190" s="18"/>
      <c r="B1190" s="18"/>
      <c r="C1190" s="18"/>
      <c r="D1190" s="18">
        <f t="shared" ca="1" si="23"/>
        <v>1189</v>
      </c>
      <c r="E1190" s="18" t="str">
        <f ca="1">IFERROR(INDEX(nr_ad_client_name,MATCH(ROW()-1,xl_search_adnowclientname[index],0)),"")</f>
        <v>Medco Health Solutions</v>
      </c>
      <c r="F1190" s="18"/>
      <c r="G1190" s="18"/>
      <c r="H1190" s="18"/>
      <c r="I1190" s="18"/>
      <c r="J1190" s="18"/>
      <c r="K1190" s="18"/>
      <c r="L1190" s="18"/>
      <c r="M1190" s="18"/>
      <c r="N1190" s="18"/>
      <c r="O1190" s="18"/>
      <c r="P1190" s="18"/>
      <c r="Q1190" s="18"/>
      <c r="R1190" s="18"/>
      <c r="S1190" s="18"/>
      <c r="T1190" s="18"/>
      <c r="U1190" s="18"/>
      <c r="V1190" s="18"/>
      <c r="W1190" s="18"/>
      <c r="X1190" s="18"/>
      <c r="Y1190" s="18"/>
      <c r="Z1190" s="18"/>
      <c r="AA1190" s="18"/>
      <c r="AB1190" s="18"/>
      <c r="AC1190" s="18"/>
      <c r="AD1190" s="18"/>
      <c r="AE1190" s="18"/>
      <c r="AF1190" s="18"/>
      <c r="AG1190" s="18"/>
      <c r="AH1190" s="18"/>
      <c r="AI1190" s="18"/>
      <c r="AJ1190" s="18"/>
      <c r="AK1190" s="18"/>
      <c r="AL1190" s="18"/>
      <c r="AM1190" s="18"/>
    </row>
    <row r="1191" spans="1:39">
      <c r="A1191" s="18"/>
      <c r="B1191" s="18"/>
      <c r="C1191" s="18"/>
      <c r="D1191" s="18">
        <f t="shared" ca="1" si="23"/>
        <v>1190</v>
      </c>
      <c r="E1191" s="18" t="str">
        <f ca="1">IFERROR(INDEX(nr_ad_client_name,MATCH(ROW()-1,xl_search_adnowclientname[index],0)),"")</f>
        <v>MediaCom</v>
      </c>
      <c r="F1191" s="18"/>
      <c r="G1191" s="18"/>
      <c r="H1191" s="18"/>
      <c r="I1191" s="18"/>
      <c r="J1191" s="18"/>
      <c r="K1191" s="18"/>
      <c r="L1191" s="18"/>
      <c r="M1191" s="18"/>
      <c r="N1191" s="18"/>
      <c r="O1191" s="18"/>
      <c r="P1191" s="18"/>
      <c r="Q1191" s="18"/>
      <c r="R1191" s="18"/>
      <c r="S1191" s="18"/>
      <c r="T1191" s="18"/>
      <c r="U1191" s="18"/>
      <c r="V1191" s="18"/>
      <c r="W1191" s="18"/>
      <c r="X1191" s="18"/>
      <c r="Y1191" s="18"/>
      <c r="Z1191" s="18"/>
      <c r="AA1191" s="18"/>
      <c r="AB1191" s="18"/>
      <c r="AC1191" s="18"/>
      <c r="AD1191" s="18"/>
      <c r="AE1191" s="18"/>
      <c r="AF1191" s="18"/>
      <c r="AG1191" s="18"/>
      <c r="AH1191" s="18"/>
      <c r="AI1191" s="18"/>
      <c r="AJ1191" s="18"/>
      <c r="AK1191" s="18"/>
      <c r="AL1191" s="18"/>
      <c r="AM1191" s="18"/>
    </row>
    <row r="1192" spans="1:39">
      <c r="A1192" s="18"/>
      <c r="B1192" s="18"/>
      <c r="C1192" s="18"/>
      <c r="D1192" s="18">
        <f t="shared" ca="1" si="23"/>
        <v>1191</v>
      </c>
      <c r="E1192" s="18" t="str">
        <f ca="1">IFERROR(INDEX(nr_ad_client_name,MATCH(ROW()-1,xl_search_adnowclientname[index],0)),"")</f>
        <v>Mediaset</v>
      </c>
      <c r="F1192" s="18"/>
      <c r="G1192" s="18"/>
      <c r="H1192" s="18"/>
      <c r="I1192" s="18"/>
      <c r="J1192" s="18"/>
      <c r="K1192" s="18"/>
      <c r="L1192" s="18"/>
      <c r="M1192" s="18"/>
      <c r="N1192" s="18"/>
      <c r="O1192" s="18"/>
      <c r="P1192" s="18"/>
      <c r="Q1192" s="18"/>
      <c r="R1192" s="18"/>
      <c r="S1192" s="18"/>
      <c r="T1192" s="18"/>
      <c r="U1192" s="18"/>
      <c r="V1192" s="18"/>
      <c r="W1192" s="18"/>
      <c r="X1192" s="18"/>
      <c r="Y1192" s="18"/>
      <c r="Z1192" s="18"/>
      <c r="AA1192" s="18"/>
      <c r="AB1192" s="18"/>
      <c r="AC1192" s="18"/>
      <c r="AD1192" s="18"/>
      <c r="AE1192" s="18"/>
      <c r="AF1192" s="18"/>
      <c r="AG1192" s="18"/>
      <c r="AH1192" s="18"/>
      <c r="AI1192" s="18"/>
      <c r="AJ1192" s="18"/>
      <c r="AK1192" s="18"/>
      <c r="AL1192" s="18"/>
      <c r="AM1192" s="18"/>
    </row>
    <row r="1193" spans="1:39">
      <c r="A1193" s="18"/>
      <c r="B1193" s="18"/>
      <c r="C1193" s="18"/>
      <c r="D1193" s="18">
        <f t="shared" ca="1" si="23"/>
        <v>1192</v>
      </c>
      <c r="E1193" s="18" t="str">
        <f ca="1">IFERROR(INDEX(nr_ad_client_name,MATCH(ROW()-1,xl_search_adnowclientname[index],0)),"")</f>
        <v>Media Storm</v>
      </c>
      <c r="F1193" s="18"/>
      <c r="G1193" s="18"/>
      <c r="H1193" s="18"/>
      <c r="I1193" s="18"/>
      <c r="J1193" s="18"/>
      <c r="K1193" s="18"/>
      <c r="L1193" s="18"/>
      <c r="M1193" s="18"/>
      <c r="N1193" s="18"/>
      <c r="O1193" s="18"/>
      <c r="P1193" s="18"/>
      <c r="Q1193" s="18"/>
      <c r="R1193" s="18"/>
      <c r="S1193" s="18"/>
      <c r="T1193" s="18"/>
      <c r="U1193" s="18"/>
      <c r="V1193" s="18"/>
      <c r="W1193" s="18"/>
      <c r="X1193" s="18"/>
      <c r="Y1193" s="18"/>
      <c r="Z1193" s="18"/>
      <c r="AA1193" s="18"/>
      <c r="AB1193" s="18"/>
      <c r="AC1193" s="18"/>
      <c r="AD1193" s="18"/>
      <c r="AE1193" s="18"/>
      <c r="AF1193" s="18"/>
      <c r="AG1193" s="18"/>
      <c r="AH1193" s="18"/>
      <c r="AI1193" s="18"/>
      <c r="AJ1193" s="18"/>
      <c r="AK1193" s="18"/>
      <c r="AL1193" s="18"/>
      <c r="AM1193" s="18"/>
    </row>
    <row r="1194" spans="1:39">
      <c r="A1194" s="18"/>
      <c r="B1194" s="18"/>
      <c r="C1194" s="18"/>
      <c r="D1194" s="18">
        <f t="shared" ca="1" si="23"/>
        <v>1193</v>
      </c>
      <c r="E1194" s="18" t="str">
        <f ca="1">IFERROR(INDEX(nr_ad_client_name,MATCH(ROW()-1,xl_search_adnowclientname[index],0)),"")</f>
        <v>Media Support</v>
      </c>
      <c r="F1194" s="18"/>
      <c r="G1194" s="18"/>
      <c r="H1194" s="18"/>
      <c r="I1194" s="18"/>
      <c r="J1194" s="18"/>
      <c r="K1194" s="18"/>
      <c r="L1194" s="18"/>
      <c r="M1194" s="18"/>
      <c r="N1194" s="18"/>
      <c r="O1194" s="18"/>
      <c r="P1194" s="18"/>
      <c r="Q1194" s="18"/>
      <c r="R1194" s="18"/>
      <c r="S1194" s="18"/>
      <c r="T1194" s="18"/>
      <c r="U1194" s="18"/>
      <c r="V1194" s="18"/>
      <c r="W1194" s="18"/>
      <c r="X1194" s="18"/>
      <c r="Y1194" s="18"/>
      <c r="Z1194" s="18"/>
      <c r="AA1194" s="18"/>
      <c r="AB1194" s="18"/>
      <c r="AC1194" s="18"/>
      <c r="AD1194" s="18"/>
      <c r="AE1194" s="18"/>
      <c r="AF1194" s="18"/>
      <c r="AG1194" s="18"/>
      <c r="AH1194" s="18"/>
      <c r="AI1194" s="18"/>
      <c r="AJ1194" s="18"/>
      <c r="AK1194" s="18"/>
      <c r="AL1194" s="18"/>
      <c r="AM1194" s="18"/>
    </row>
    <row r="1195" spans="1:39">
      <c r="A1195" s="18"/>
      <c r="B1195" s="18"/>
      <c r="C1195" s="18"/>
      <c r="D1195" s="18">
        <f t="shared" ca="1" si="23"/>
        <v>1194</v>
      </c>
      <c r="E1195" s="18" t="str">
        <f ca="1">IFERROR(INDEX(nr_ad_client_name,MATCH(ROW()-1,xl_search_adnowclientname[index],0)),"")</f>
        <v>Medibank Private</v>
      </c>
      <c r="F1195" s="18"/>
      <c r="G1195" s="18"/>
      <c r="H1195" s="18"/>
      <c r="I1195" s="18"/>
      <c r="J1195" s="18"/>
      <c r="K1195" s="18"/>
      <c r="L1195" s="18"/>
      <c r="M1195" s="18"/>
      <c r="N1195" s="18"/>
      <c r="O1195" s="18"/>
      <c r="P1195" s="18"/>
      <c r="Q1195" s="18"/>
      <c r="R1195" s="18"/>
      <c r="S1195" s="18"/>
      <c r="T1195" s="18"/>
      <c r="U1195" s="18"/>
      <c r="V1195" s="18"/>
      <c r="W1195" s="18"/>
      <c r="X1195" s="18"/>
      <c r="Y1195" s="18"/>
      <c r="Z1195" s="18"/>
      <c r="AA1195" s="18"/>
      <c r="AB1195" s="18"/>
      <c r="AC1195" s="18"/>
      <c r="AD1195" s="18"/>
      <c r="AE1195" s="18"/>
      <c r="AF1195" s="18"/>
      <c r="AG1195" s="18"/>
      <c r="AH1195" s="18"/>
      <c r="AI1195" s="18"/>
      <c r="AJ1195" s="18"/>
      <c r="AK1195" s="18"/>
      <c r="AL1195" s="18"/>
      <c r="AM1195" s="18"/>
    </row>
    <row r="1196" spans="1:39">
      <c r="A1196" s="18"/>
      <c r="B1196" s="18"/>
      <c r="C1196" s="18"/>
      <c r="D1196" s="18">
        <f t="shared" ca="1" si="23"/>
        <v>1195</v>
      </c>
      <c r="E1196" s="18" t="str">
        <f ca="1">IFERROR(INDEX(nr_ad_client_name,MATCH(ROW()-1,xl_search_adnowclientname[index],0)),"")</f>
        <v>Medical Benefits Fund Of Australia Ltd</v>
      </c>
      <c r="F1196" s="18"/>
      <c r="G1196" s="18"/>
      <c r="H1196" s="18"/>
      <c r="I1196" s="18"/>
      <c r="J1196" s="18"/>
      <c r="K1196" s="18"/>
      <c r="L1196" s="18"/>
      <c r="M1196" s="18"/>
      <c r="N1196" s="18"/>
      <c r="O1196" s="18"/>
      <c r="P1196" s="18"/>
      <c r="Q1196" s="18"/>
      <c r="R1196" s="18"/>
      <c r="S1196" s="18"/>
      <c r="T1196" s="18"/>
      <c r="U1196" s="18"/>
      <c r="V1196" s="18"/>
      <c r="W1196" s="18"/>
      <c r="X1196" s="18"/>
      <c r="Y1196" s="18"/>
      <c r="Z1196" s="18"/>
      <c r="AA1196" s="18"/>
      <c r="AB1196" s="18"/>
      <c r="AC1196" s="18"/>
      <c r="AD1196" s="18"/>
      <c r="AE1196" s="18"/>
      <c r="AF1196" s="18"/>
      <c r="AG1196" s="18"/>
      <c r="AH1196" s="18"/>
      <c r="AI1196" s="18"/>
      <c r="AJ1196" s="18"/>
      <c r="AK1196" s="18"/>
      <c r="AL1196" s="18"/>
      <c r="AM1196" s="18"/>
    </row>
    <row r="1197" spans="1:39">
      <c r="A1197" s="18"/>
      <c r="B1197" s="18"/>
      <c r="C1197" s="18"/>
      <c r="D1197" s="18">
        <f t="shared" ca="1" si="23"/>
        <v>1196</v>
      </c>
      <c r="E1197" s="18" t="str">
        <f ca="1">IFERROR(INDEX(nr_ad_client_name,MATCH(ROW()-1,xl_search_adnowclientname[index],0)),"")</f>
        <v>MEDIFE</v>
      </c>
      <c r="F1197" s="18"/>
      <c r="G1197" s="18"/>
      <c r="H1197" s="18"/>
      <c r="I1197" s="18"/>
      <c r="J1197" s="18"/>
      <c r="K1197" s="18"/>
      <c r="L1197" s="18"/>
      <c r="M1197" s="18"/>
      <c r="N1197" s="18"/>
      <c r="O1197" s="18"/>
      <c r="P1197" s="18"/>
      <c r="Q1197" s="18"/>
      <c r="R1197" s="18"/>
      <c r="S1197" s="18"/>
      <c r="T1197" s="18"/>
      <c r="U1197" s="18"/>
      <c r="V1197" s="18"/>
      <c r="W1197" s="18"/>
      <c r="X1197" s="18"/>
      <c r="Y1197" s="18"/>
      <c r="Z1197" s="18"/>
      <c r="AA1197" s="18"/>
      <c r="AB1197" s="18"/>
      <c r="AC1197" s="18"/>
      <c r="AD1197" s="18"/>
      <c r="AE1197" s="18"/>
      <c r="AF1197" s="18"/>
      <c r="AG1197" s="18"/>
      <c r="AH1197" s="18"/>
      <c r="AI1197" s="18"/>
      <c r="AJ1197" s="18"/>
      <c r="AK1197" s="18"/>
      <c r="AL1197" s="18"/>
      <c r="AM1197" s="18"/>
    </row>
    <row r="1198" spans="1:39">
      <c r="A1198" s="18"/>
      <c r="B1198" s="18"/>
      <c r="C1198" s="18"/>
      <c r="D1198" s="18">
        <f t="shared" ca="1" si="23"/>
        <v>1197</v>
      </c>
      <c r="E1198" s="18" t="str">
        <f ca="1">IFERROR(INDEX(nr_ad_client_name,MATCH(ROW()-1,xl_search_adnowclientname[index],0)),"")</f>
        <v>MedImmune</v>
      </c>
      <c r="F1198" s="18"/>
      <c r="G1198" s="18"/>
      <c r="H1198" s="18"/>
      <c r="I1198" s="18"/>
      <c r="J1198" s="18"/>
      <c r="K1198" s="18"/>
      <c r="L1198" s="18"/>
      <c r="M1198" s="18"/>
      <c r="N1198" s="18"/>
      <c r="O1198" s="18"/>
      <c r="P1198" s="18"/>
      <c r="Q1198" s="18"/>
      <c r="R1198" s="18"/>
      <c r="S1198" s="18"/>
      <c r="T1198" s="18"/>
      <c r="U1198" s="18"/>
      <c r="V1198" s="18"/>
      <c r="W1198" s="18"/>
      <c r="X1198" s="18"/>
      <c r="Y1198" s="18"/>
      <c r="Z1198" s="18"/>
      <c r="AA1198" s="18"/>
      <c r="AB1198" s="18"/>
      <c r="AC1198" s="18"/>
      <c r="AD1198" s="18"/>
      <c r="AE1198" s="18"/>
      <c r="AF1198" s="18"/>
      <c r="AG1198" s="18"/>
      <c r="AH1198" s="18"/>
      <c r="AI1198" s="18"/>
      <c r="AJ1198" s="18"/>
      <c r="AK1198" s="18"/>
      <c r="AL1198" s="18"/>
      <c r="AM1198" s="18"/>
    </row>
    <row r="1199" spans="1:39">
      <c r="A1199" s="18"/>
      <c r="B1199" s="18"/>
      <c r="C1199" s="18"/>
      <c r="D1199" s="18">
        <f t="shared" ca="1" si="23"/>
        <v>1198</v>
      </c>
      <c r="E1199" s="18" t="str">
        <f ca="1">IFERROR(INDEX(nr_ad_client_name,MATCH(ROW()-1,xl_search_adnowclientname[index],0)),"")</f>
        <v>Medtronic</v>
      </c>
      <c r="F1199" s="18"/>
      <c r="G1199" s="18"/>
      <c r="H1199" s="18"/>
      <c r="I1199" s="18"/>
      <c r="J1199" s="18"/>
      <c r="K1199" s="18"/>
      <c r="L1199" s="18"/>
      <c r="M1199" s="18"/>
      <c r="N1199" s="18"/>
      <c r="O1199" s="18"/>
      <c r="P1199" s="18"/>
      <c r="Q1199" s="18"/>
      <c r="R1199" s="18"/>
      <c r="S1199" s="18"/>
      <c r="T1199" s="18"/>
      <c r="U1199" s="18"/>
      <c r="V1199" s="18"/>
      <c r="W1199" s="18"/>
      <c r="X1199" s="18"/>
      <c r="Y1199" s="18"/>
      <c r="Z1199" s="18"/>
      <c r="AA1199" s="18"/>
      <c r="AB1199" s="18"/>
      <c r="AC1199" s="18"/>
      <c r="AD1199" s="18"/>
      <c r="AE1199" s="18"/>
      <c r="AF1199" s="18"/>
      <c r="AG1199" s="18"/>
      <c r="AH1199" s="18"/>
      <c r="AI1199" s="18"/>
      <c r="AJ1199" s="18"/>
      <c r="AK1199" s="18"/>
      <c r="AL1199" s="18"/>
      <c r="AM1199" s="18"/>
    </row>
    <row r="1200" spans="1:39">
      <c r="A1200" s="18"/>
      <c r="B1200" s="18"/>
      <c r="C1200" s="18"/>
      <c r="D1200" s="18">
        <f t="shared" ca="1" si="23"/>
        <v>1199</v>
      </c>
      <c r="E1200" s="18" t="str">
        <f ca="1">IFERROR(INDEX(nr_ad_client_name,MATCH(ROW()-1,xl_search_adnowclientname[index],0)),"")</f>
        <v>Mejeriforeningen</v>
      </c>
      <c r="F1200" s="18"/>
      <c r="G1200" s="18"/>
      <c r="H1200" s="18"/>
      <c r="I1200" s="18"/>
      <c r="J1200" s="18"/>
      <c r="K1200" s="18"/>
      <c r="L1200" s="18"/>
      <c r="M1200" s="18"/>
      <c r="N1200" s="18"/>
      <c r="O1200" s="18"/>
      <c r="P1200" s="18"/>
      <c r="Q1200" s="18"/>
      <c r="R1200" s="18"/>
      <c r="S1200" s="18"/>
      <c r="T1200" s="18"/>
      <c r="U1200" s="18"/>
      <c r="V1200" s="18"/>
      <c r="W1200" s="18"/>
      <c r="X1200" s="18"/>
      <c r="Y1200" s="18"/>
      <c r="Z1200" s="18"/>
      <c r="AA1200" s="18"/>
      <c r="AB1200" s="18"/>
      <c r="AC1200" s="18"/>
      <c r="AD1200" s="18"/>
      <c r="AE1200" s="18"/>
      <c r="AF1200" s="18"/>
      <c r="AG1200" s="18"/>
      <c r="AH1200" s="18"/>
      <c r="AI1200" s="18"/>
      <c r="AJ1200" s="18"/>
      <c r="AK1200" s="18"/>
      <c r="AL1200" s="18"/>
      <c r="AM1200" s="18"/>
    </row>
    <row r="1201" spans="1:39">
      <c r="A1201" s="18"/>
      <c r="B1201" s="18"/>
      <c r="C1201" s="18"/>
      <c r="D1201" s="18">
        <f t="shared" ca="1" si="23"/>
        <v>1200</v>
      </c>
      <c r="E1201" s="18" t="str">
        <f ca="1">IFERROR(INDEX(nr_ad_client_name,MATCH(ROW()-1,xl_search_adnowclientname[index],0)),"")</f>
        <v>Mellors Reay</v>
      </c>
      <c r="F1201" s="18"/>
      <c r="G1201" s="18"/>
      <c r="H1201" s="18"/>
      <c r="I1201" s="18"/>
      <c r="J1201" s="18"/>
      <c r="K1201" s="18"/>
      <c r="L1201" s="18"/>
      <c r="M1201" s="18"/>
      <c r="N1201" s="18"/>
      <c r="O1201" s="18"/>
      <c r="P1201" s="18"/>
      <c r="Q1201" s="18"/>
      <c r="R1201" s="18"/>
      <c r="S1201" s="18"/>
      <c r="T1201" s="18"/>
      <c r="U1201" s="18"/>
      <c r="V1201" s="18"/>
      <c r="W1201" s="18"/>
      <c r="X1201" s="18"/>
      <c r="Y1201" s="18"/>
      <c r="Z1201" s="18"/>
      <c r="AA1201" s="18"/>
      <c r="AB1201" s="18"/>
      <c r="AC1201" s="18"/>
      <c r="AD1201" s="18"/>
      <c r="AE1201" s="18"/>
      <c r="AF1201" s="18"/>
      <c r="AG1201" s="18"/>
      <c r="AH1201" s="18"/>
      <c r="AI1201" s="18"/>
      <c r="AJ1201" s="18"/>
      <c r="AK1201" s="18"/>
      <c r="AL1201" s="18"/>
      <c r="AM1201" s="18"/>
    </row>
    <row r="1202" spans="1:39">
      <c r="A1202" s="18"/>
      <c r="B1202" s="18"/>
      <c r="C1202" s="18"/>
      <c r="D1202" s="18">
        <f t="shared" ca="1" si="23"/>
        <v>1201</v>
      </c>
      <c r="E1202" s="18" t="str">
        <f ca="1">IFERROR(INDEX(nr_ad_client_name,MATCH(ROW()-1,xl_search_adnowclientname[index],0)),"")</f>
        <v>Menarini Group</v>
      </c>
      <c r="F1202" s="18"/>
      <c r="G1202" s="18"/>
      <c r="H1202" s="18"/>
      <c r="I1202" s="18"/>
      <c r="J1202" s="18"/>
      <c r="K1202" s="18"/>
      <c r="L1202" s="18"/>
      <c r="M1202" s="18"/>
      <c r="N1202" s="18"/>
      <c r="O1202" s="18"/>
      <c r="P1202" s="18"/>
      <c r="Q1202" s="18"/>
      <c r="R1202" s="18"/>
      <c r="S1202" s="18"/>
      <c r="T1202" s="18"/>
      <c r="U1202" s="18"/>
      <c r="V1202" s="18"/>
      <c r="W1202" s="18"/>
      <c r="X1202" s="18"/>
      <c r="Y1202" s="18"/>
      <c r="Z1202" s="18"/>
      <c r="AA1202" s="18"/>
      <c r="AB1202" s="18"/>
      <c r="AC1202" s="18"/>
      <c r="AD1202" s="18"/>
      <c r="AE1202" s="18"/>
      <c r="AF1202" s="18"/>
      <c r="AG1202" s="18"/>
      <c r="AH1202" s="18"/>
      <c r="AI1202" s="18"/>
      <c r="AJ1202" s="18"/>
      <c r="AK1202" s="18"/>
      <c r="AL1202" s="18"/>
      <c r="AM1202" s="18"/>
    </row>
    <row r="1203" spans="1:39">
      <c r="A1203" s="18"/>
      <c r="B1203" s="18"/>
      <c r="C1203" s="18"/>
      <c r="D1203" s="18">
        <f t="shared" ca="1" si="23"/>
        <v>1202</v>
      </c>
      <c r="E1203" s="18" t="str">
        <f ca="1">IFERROR(INDEX(nr_ad_client_name,MATCH(ROW()-1,xl_search_adnowclientname[index],0)),"")</f>
        <v>Mengniu</v>
      </c>
      <c r="F1203" s="18"/>
      <c r="G1203" s="18"/>
      <c r="H1203" s="18"/>
      <c r="I1203" s="18"/>
      <c r="J1203" s="18"/>
      <c r="K1203" s="18"/>
      <c r="L1203" s="18"/>
      <c r="M1203" s="18"/>
      <c r="N1203" s="18"/>
      <c r="O1203" s="18"/>
      <c r="P1203" s="18"/>
      <c r="Q1203" s="18"/>
      <c r="R1203" s="18"/>
      <c r="S1203" s="18"/>
      <c r="T1203" s="18"/>
      <c r="U1203" s="18"/>
      <c r="V1203" s="18"/>
      <c r="W1203" s="18"/>
      <c r="X1203" s="18"/>
      <c r="Y1203" s="18"/>
      <c r="Z1203" s="18"/>
      <c r="AA1203" s="18"/>
      <c r="AB1203" s="18"/>
      <c r="AC1203" s="18"/>
      <c r="AD1203" s="18"/>
      <c r="AE1203" s="18"/>
      <c r="AF1203" s="18"/>
      <c r="AG1203" s="18"/>
      <c r="AH1203" s="18"/>
      <c r="AI1203" s="18"/>
      <c r="AJ1203" s="18"/>
      <c r="AK1203" s="18"/>
      <c r="AL1203" s="18"/>
      <c r="AM1203" s="18"/>
    </row>
    <row r="1204" spans="1:39">
      <c r="A1204" s="18"/>
      <c r="B1204" s="18"/>
      <c r="C1204" s="18"/>
      <c r="D1204" s="18">
        <f t="shared" ca="1" si="23"/>
        <v>1203</v>
      </c>
      <c r="E1204" s="18" t="str">
        <f ca="1">IFERROR(INDEX(nr_ad_client_name,MATCH(ROW()-1,xl_search_adnowclientname[index],0)),"")</f>
        <v>Mentholatum</v>
      </c>
      <c r="F1204" s="18"/>
      <c r="G1204" s="18"/>
      <c r="H1204" s="18"/>
      <c r="I1204" s="18"/>
      <c r="J1204" s="18"/>
      <c r="K1204" s="18"/>
      <c r="L1204" s="18"/>
      <c r="M1204" s="18"/>
      <c r="N1204" s="18"/>
      <c r="O1204" s="18"/>
      <c r="P1204" s="18"/>
      <c r="Q1204" s="18"/>
      <c r="R1204" s="18"/>
      <c r="S1204" s="18"/>
      <c r="T1204" s="18"/>
      <c r="U1204" s="18"/>
      <c r="V1204" s="18"/>
      <c r="W1204" s="18"/>
      <c r="X1204" s="18"/>
      <c r="Y1204" s="18"/>
      <c r="Z1204" s="18"/>
      <c r="AA1204" s="18"/>
      <c r="AB1204" s="18"/>
      <c r="AC1204" s="18"/>
      <c r="AD1204" s="18"/>
      <c r="AE1204" s="18"/>
      <c r="AF1204" s="18"/>
      <c r="AG1204" s="18"/>
      <c r="AH1204" s="18"/>
      <c r="AI1204" s="18"/>
      <c r="AJ1204" s="18"/>
      <c r="AK1204" s="18"/>
      <c r="AL1204" s="18"/>
      <c r="AM1204" s="18"/>
    </row>
    <row r="1205" spans="1:39">
      <c r="A1205" s="18"/>
      <c r="B1205" s="18"/>
      <c r="C1205" s="18"/>
      <c r="D1205" s="18">
        <f t="shared" ca="1" si="23"/>
        <v>1204</v>
      </c>
      <c r="E1205" s="18" t="str">
        <f ca="1">IFERROR(INDEX(nr_ad_client_name,MATCH(ROW()-1,xl_search_adnowclientname[index],0)),"")</f>
        <v>Merck &amp; Co Inc</v>
      </c>
      <c r="F1205" s="18"/>
      <c r="G1205" s="18"/>
      <c r="H1205" s="18"/>
      <c r="I1205" s="18"/>
      <c r="J1205" s="18"/>
      <c r="K1205" s="18"/>
      <c r="L1205" s="18"/>
      <c r="M1205" s="18"/>
      <c r="N1205" s="18"/>
      <c r="O1205" s="18"/>
      <c r="P1205" s="18"/>
      <c r="Q1205" s="18"/>
      <c r="R1205" s="18"/>
      <c r="S1205" s="18"/>
      <c r="T1205" s="18"/>
      <c r="U1205" s="18"/>
      <c r="V1205" s="18"/>
      <c r="W1205" s="18"/>
      <c r="X1205" s="18"/>
      <c r="Y1205" s="18"/>
      <c r="Z1205" s="18"/>
      <c r="AA1205" s="18"/>
      <c r="AB1205" s="18"/>
      <c r="AC1205" s="18"/>
      <c r="AD1205" s="18"/>
      <c r="AE1205" s="18"/>
      <c r="AF1205" s="18"/>
      <c r="AG1205" s="18"/>
      <c r="AH1205" s="18"/>
      <c r="AI1205" s="18"/>
      <c r="AJ1205" s="18"/>
      <c r="AK1205" s="18"/>
      <c r="AL1205" s="18"/>
      <c r="AM1205" s="18"/>
    </row>
    <row r="1206" spans="1:39">
      <c r="A1206" s="18"/>
      <c r="B1206" s="18"/>
      <c r="C1206" s="18"/>
      <c r="D1206" s="18">
        <f t="shared" ca="1" si="23"/>
        <v>1205</v>
      </c>
      <c r="E1206" s="18" t="str">
        <f ca="1">IFERROR(INDEX(nr_ad_client_name,MATCH(ROW()-1,xl_search_adnowclientname[index],0)),"")</f>
        <v>Merial</v>
      </c>
      <c r="F1206" s="18"/>
      <c r="G1206" s="18"/>
      <c r="H1206" s="18"/>
      <c r="I1206" s="18"/>
      <c r="J1206" s="18"/>
      <c r="K1206" s="18"/>
      <c r="L1206" s="18"/>
      <c r="M1206" s="18"/>
      <c r="N1206" s="18"/>
      <c r="O1206" s="18"/>
      <c r="P1206" s="18"/>
      <c r="Q1206" s="18"/>
      <c r="R1206" s="18"/>
      <c r="S1206" s="18"/>
      <c r="T1206" s="18"/>
      <c r="U1206" s="18"/>
      <c r="V1206" s="18"/>
      <c r="W1206" s="18"/>
      <c r="X1206" s="18"/>
      <c r="Y1206" s="18"/>
      <c r="Z1206" s="18"/>
      <c r="AA1206" s="18"/>
      <c r="AB1206" s="18"/>
      <c r="AC1206" s="18"/>
      <c r="AD1206" s="18"/>
      <c r="AE1206" s="18"/>
      <c r="AF1206" s="18"/>
      <c r="AG1206" s="18"/>
      <c r="AH1206" s="18"/>
      <c r="AI1206" s="18"/>
      <c r="AJ1206" s="18"/>
      <c r="AK1206" s="18"/>
      <c r="AL1206" s="18"/>
      <c r="AM1206" s="18"/>
    </row>
    <row r="1207" spans="1:39">
      <c r="A1207" s="18"/>
      <c r="B1207" s="18"/>
      <c r="C1207" s="18"/>
      <c r="D1207" s="18">
        <f t="shared" ca="1" si="23"/>
        <v>1206</v>
      </c>
      <c r="E1207" s="18" t="str">
        <f ca="1">IFERROR(INDEX(nr_ad_client_name,MATCH(ROW()-1,xl_search_adnowclientname[index],0)),"")</f>
        <v>Merisant Ltd</v>
      </c>
      <c r="F1207" s="18"/>
      <c r="G1207" s="18"/>
      <c r="H1207" s="18"/>
      <c r="I1207" s="18"/>
      <c r="J1207" s="18"/>
      <c r="K1207" s="18"/>
      <c r="L1207" s="18"/>
      <c r="M1207" s="18"/>
      <c r="N1207" s="18"/>
      <c r="O1207" s="18"/>
      <c r="P1207" s="18"/>
      <c r="Q1207" s="18"/>
      <c r="R1207" s="18"/>
      <c r="S1207" s="18"/>
      <c r="T1207" s="18"/>
      <c r="U1207" s="18"/>
      <c r="V1207" s="18"/>
      <c r="W1207" s="18"/>
      <c r="X1207" s="18"/>
      <c r="Y1207" s="18"/>
      <c r="Z1207" s="18"/>
      <c r="AA1207" s="18"/>
      <c r="AB1207" s="18"/>
      <c r="AC1207" s="18"/>
      <c r="AD1207" s="18"/>
      <c r="AE1207" s="18"/>
      <c r="AF1207" s="18"/>
      <c r="AG1207" s="18"/>
      <c r="AH1207" s="18"/>
      <c r="AI1207" s="18"/>
      <c r="AJ1207" s="18"/>
      <c r="AK1207" s="18"/>
      <c r="AL1207" s="18"/>
      <c r="AM1207" s="18"/>
    </row>
    <row r="1208" spans="1:39">
      <c r="A1208" s="18"/>
      <c r="B1208" s="18"/>
      <c r="C1208" s="18"/>
      <c r="D1208" s="18">
        <f t="shared" ca="1" si="23"/>
        <v>1207</v>
      </c>
      <c r="E1208" s="18" t="str">
        <f ca="1">IFERROR(INDEX(nr_ad_client_name,MATCH(ROW()-1,xl_search_adnowclientname[index],0)),"")</f>
        <v>Merlin Entertainments Group</v>
      </c>
      <c r="F1208" s="18"/>
      <c r="G1208" s="18"/>
      <c r="H1208" s="18"/>
      <c r="I1208" s="18"/>
      <c r="J1208" s="18"/>
      <c r="K1208" s="18"/>
      <c r="L1208" s="18"/>
      <c r="M1208" s="18"/>
      <c r="N1208" s="18"/>
      <c r="O1208" s="18"/>
      <c r="P1208" s="18"/>
      <c r="Q1208" s="18"/>
      <c r="R1208" s="18"/>
      <c r="S1208" s="18"/>
      <c r="T1208" s="18"/>
      <c r="U1208" s="18"/>
      <c r="V1208" s="18"/>
      <c r="W1208" s="18"/>
      <c r="X1208" s="18"/>
      <c r="Y1208" s="18"/>
      <c r="Z1208" s="18"/>
      <c r="AA1208" s="18"/>
      <c r="AB1208" s="18"/>
      <c r="AC1208" s="18"/>
      <c r="AD1208" s="18"/>
      <c r="AE1208" s="18"/>
      <c r="AF1208" s="18"/>
      <c r="AG1208" s="18"/>
      <c r="AH1208" s="18"/>
      <c r="AI1208" s="18"/>
      <c r="AJ1208" s="18"/>
      <c r="AK1208" s="18"/>
      <c r="AL1208" s="18"/>
      <c r="AM1208" s="18"/>
    </row>
    <row r="1209" spans="1:39">
      <c r="A1209" s="18"/>
      <c r="B1209" s="18"/>
      <c r="C1209" s="18"/>
      <c r="D1209" s="18">
        <f t="shared" ca="1" si="23"/>
        <v>1208</v>
      </c>
      <c r="E1209" s="18" t="str">
        <f ca="1">IFERROR(INDEX(nr_ad_client_name,MATCH(ROW()-1,xl_search_adnowclientname[index],0)),"")</f>
        <v>Merloni Elettrodomestici</v>
      </c>
      <c r="F1209" s="18"/>
      <c r="G1209" s="18"/>
      <c r="H1209" s="18"/>
      <c r="I1209" s="18"/>
      <c r="J1209" s="18"/>
      <c r="K1209" s="18"/>
      <c r="L1209" s="18"/>
      <c r="M1209" s="18"/>
      <c r="N1209" s="18"/>
      <c r="O1209" s="18"/>
      <c r="P1209" s="18"/>
      <c r="Q1209" s="18"/>
      <c r="R1209" s="18"/>
      <c r="S1209" s="18"/>
      <c r="T1209" s="18"/>
      <c r="U1209" s="18"/>
      <c r="V1209" s="18"/>
      <c r="W1209" s="18"/>
      <c r="X1209" s="18"/>
      <c r="Y1209" s="18"/>
      <c r="Z1209" s="18"/>
      <c r="AA1209" s="18"/>
      <c r="AB1209" s="18"/>
      <c r="AC1209" s="18"/>
      <c r="AD1209" s="18"/>
      <c r="AE1209" s="18"/>
      <c r="AF1209" s="18"/>
      <c r="AG1209" s="18"/>
      <c r="AH1209" s="18"/>
      <c r="AI1209" s="18"/>
      <c r="AJ1209" s="18"/>
      <c r="AK1209" s="18"/>
      <c r="AL1209" s="18"/>
      <c r="AM1209" s="18"/>
    </row>
    <row r="1210" spans="1:39">
      <c r="A1210" s="18"/>
      <c r="B1210" s="18"/>
      <c r="C1210" s="18"/>
      <c r="D1210" s="18">
        <f t="shared" ca="1" si="23"/>
        <v>1209</v>
      </c>
      <c r="E1210" s="18" t="str">
        <f ca="1">IFERROR(INDEX(nr_ad_client_name,MATCH(ROW()-1,xl_search_adnowclientname[index],0)),"")</f>
        <v>Merz &amp; Co.</v>
      </c>
      <c r="F1210" s="18"/>
      <c r="G1210" s="18"/>
      <c r="H1210" s="18"/>
      <c r="I1210" s="18"/>
      <c r="J1210" s="18"/>
      <c r="K1210" s="18"/>
      <c r="L1210" s="18"/>
      <c r="M1210" s="18"/>
      <c r="N1210" s="18"/>
      <c r="O1210" s="18"/>
      <c r="P1210" s="18"/>
      <c r="Q1210" s="18"/>
      <c r="R1210" s="18"/>
      <c r="S1210" s="18"/>
      <c r="T1210" s="18"/>
      <c r="U1210" s="18"/>
      <c r="V1210" s="18"/>
      <c r="W1210" s="18"/>
      <c r="X1210" s="18"/>
      <c r="Y1210" s="18"/>
      <c r="Z1210" s="18"/>
      <c r="AA1210" s="18"/>
      <c r="AB1210" s="18"/>
      <c r="AC1210" s="18"/>
      <c r="AD1210" s="18"/>
      <c r="AE1210" s="18"/>
      <c r="AF1210" s="18"/>
      <c r="AG1210" s="18"/>
      <c r="AH1210" s="18"/>
      <c r="AI1210" s="18"/>
      <c r="AJ1210" s="18"/>
      <c r="AK1210" s="18"/>
      <c r="AL1210" s="18"/>
      <c r="AM1210" s="18"/>
    </row>
    <row r="1211" spans="1:39">
      <c r="A1211" s="18"/>
      <c r="B1211" s="18"/>
      <c r="C1211" s="18"/>
      <c r="D1211" s="18">
        <f t="shared" ca="1" si="23"/>
        <v>1210</v>
      </c>
      <c r="E1211" s="18" t="str">
        <f ca="1">IFERROR(INDEX(nr_ad_client_name,MATCH(ROW()-1,xl_search_adnowclientname[index],0)),"")</f>
        <v>Metrocentro</v>
      </c>
      <c r="F1211" s="18"/>
      <c r="G1211" s="18"/>
      <c r="H1211" s="18"/>
      <c r="I1211" s="18"/>
      <c r="J1211" s="18"/>
      <c r="K1211" s="18"/>
      <c r="L1211" s="18"/>
      <c r="M1211" s="18"/>
      <c r="N1211" s="18"/>
      <c r="O1211" s="18"/>
      <c r="P1211" s="18"/>
      <c r="Q1211" s="18"/>
      <c r="R1211" s="18"/>
      <c r="S1211" s="18"/>
      <c r="T1211" s="18"/>
      <c r="U1211" s="18"/>
      <c r="V1211" s="18"/>
      <c r="W1211" s="18"/>
      <c r="X1211" s="18"/>
      <c r="Y1211" s="18"/>
      <c r="Z1211" s="18"/>
      <c r="AA1211" s="18"/>
      <c r="AB1211" s="18"/>
      <c r="AC1211" s="18"/>
      <c r="AD1211" s="18"/>
      <c r="AE1211" s="18"/>
      <c r="AF1211" s="18"/>
      <c r="AG1211" s="18"/>
      <c r="AH1211" s="18"/>
      <c r="AI1211" s="18"/>
      <c r="AJ1211" s="18"/>
      <c r="AK1211" s="18"/>
      <c r="AL1211" s="18"/>
      <c r="AM1211" s="18"/>
    </row>
    <row r="1212" spans="1:39">
      <c r="A1212" s="18"/>
      <c r="B1212" s="18"/>
      <c r="C1212" s="18"/>
      <c r="D1212" s="18">
        <f t="shared" ca="1" si="23"/>
        <v>1211</v>
      </c>
      <c r="E1212" s="18" t="str">
        <f ca="1">IFERROR(INDEX(nr_ad_client_name,MATCH(ROW()-1,xl_search_adnowclientname[index],0)),"")</f>
        <v>Metropolitan Life Insurance Company</v>
      </c>
      <c r="F1212" s="18"/>
      <c r="G1212" s="18"/>
      <c r="H1212" s="18"/>
      <c r="I1212" s="18"/>
      <c r="J1212" s="18"/>
      <c r="K1212" s="18"/>
      <c r="L1212" s="18"/>
      <c r="M1212" s="18"/>
      <c r="N1212" s="18"/>
      <c r="O1212" s="18"/>
      <c r="P1212" s="18"/>
      <c r="Q1212" s="18"/>
      <c r="R1212" s="18"/>
      <c r="S1212" s="18"/>
      <c r="T1212" s="18"/>
      <c r="U1212" s="18"/>
      <c r="V1212" s="18"/>
      <c r="W1212" s="18"/>
      <c r="X1212" s="18"/>
      <c r="Y1212" s="18"/>
      <c r="Z1212" s="18"/>
      <c r="AA1212" s="18"/>
      <c r="AB1212" s="18"/>
      <c r="AC1212" s="18"/>
      <c r="AD1212" s="18"/>
      <c r="AE1212" s="18"/>
      <c r="AF1212" s="18"/>
      <c r="AG1212" s="18"/>
      <c r="AH1212" s="18"/>
      <c r="AI1212" s="18"/>
      <c r="AJ1212" s="18"/>
      <c r="AK1212" s="18"/>
      <c r="AL1212" s="18"/>
      <c r="AM1212" s="18"/>
    </row>
    <row r="1213" spans="1:39">
      <c r="A1213" s="18"/>
      <c r="B1213" s="18"/>
      <c r="C1213" s="18"/>
      <c r="D1213" s="18">
        <f t="shared" ca="1" si="23"/>
        <v>1212</v>
      </c>
      <c r="E1213" s="18" t="str">
        <f ca="1">IFERROR(INDEX(nr_ad_client_name,MATCH(ROW()-1,xl_search_adnowclientname[index],0)),"")</f>
        <v>Mevgal</v>
      </c>
      <c r="F1213" s="18"/>
      <c r="G1213" s="18"/>
      <c r="H1213" s="18"/>
      <c r="I1213" s="18"/>
      <c r="J1213" s="18"/>
      <c r="K1213" s="18"/>
      <c r="L1213" s="18"/>
      <c r="M1213" s="18"/>
      <c r="N1213" s="18"/>
      <c r="O1213" s="18"/>
      <c r="P1213" s="18"/>
      <c r="Q1213" s="18"/>
      <c r="R1213" s="18"/>
      <c r="S1213" s="18"/>
      <c r="T1213" s="18"/>
      <c r="U1213" s="18"/>
      <c r="V1213" s="18"/>
      <c r="W1213" s="18"/>
      <c r="X1213" s="18"/>
      <c r="Y1213" s="18"/>
      <c r="Z1213" s="18"/>
      <c r="AA1213" s="18"/>
      <c r="AB1213" s="18"/>
      <c r="AC1213" s="18"/>
      <c r="AD1213" s="18"/>
      <c r="AE1213" s="18"/>
      <c r="AF1213" s="18"/>
      <c r="AG1213" s="18"/>
      <c r="AH1213" s="18"/>
      <c r="AI1213" s="18"/>
      <c r="AJ1213" s="18"/>
      <c r="AK1213" s="18"/>
      <c r="AL1213" s="18"/>
      <c r="AM1213" s="18"/>
    </row>
    <row r="1214" spans="1:39">
      <c r="A1214" s="18"/>
      <c r="B1214" s="18"/>
      <c r="C1214" s="18"/>
      <c r="D1214" s="18">
        <f t="shared" ca="1" si="23"/>
        <v>1213</v>
      </c>
      <c r="E1214" s="18" t="str">
        <f ca="1">IFERROR(INDEX(nr_ad_client_name,MATCH(ROW()-1,xl_search_adnowclientname[index],0)),"")</f>
        <v>Mexicana Airlines</v>
      </c>
      <c r="F1214" s="18"/>
      <c r="G1214" s="18"/>
      <c r="H1214" s="18"/>
      <c r="I1214" s="18"/>
      <c r="J1214" s="18"/>
      <c r="K1214" s="18"/>
      <c r="L1214" s="18"/>
      <c r="M1214" s="18"/>
      <c r="N1214" s="18"/>
      <c r="O1214" s="18"/>
      <c r="P1214" s="18"/>
      <c r="Q1214" s="18"/>
      <c r="R1214" s="18"/>
      <c r="S1214" s="18"/>
      <c r="T1214" s="18"/>
      <c r="U1214" s="18"/>
      <c r="V1214" s="18"/>
      <c r="W1214" s="18"/>
      <c r="X1214" s="18"/>
      <c r="Y1214" s="18"/>
      <c r="Z1214" s="18"/>
      <c r="AA1214" s="18"/>
      <c r="AB1214" s="18"/>
      <c r="AC1214" s="18"/>
      <c r="AD1214" s="18"/>
      <c r="AE1214" s="18"/>
      <c r="AF1214" s="18"/>
      <c r="AG1214" s="18"/>
      <c r="AH1214" s="18"/>
      <c r="AI1214" s="18"/>
      <c r="AJ1214" s="18"/>
      <c r="AK1214" s="18"/>
      <c r="AL1214" s="18"/>
      <c r="AM1214" s="18"/>
    </row>
    <row r="1215" spans="1:39">
      <c r="A1215" s="18"/>
      <c r="B1215" s="18"/>
      <c r="C1215" s="18"/>
      <c r="D1215" s="18">
        <f t="shared" ca="1" si="23"/>
        <v>1214</v>
      </c>
      <c r="E1215" s="18" t="str">
        <f ca="1">IFERROR(INDEX(nr_ad_client_name,MATCH(ROW()-1,xl_search_adnowclientname[index],0)),"")</f>
        <v>Mey Icki</v>
      </c>
      <c r="F1215" s="18"/>
      <c r="G1215" s="18"/>
      <c r="H1215" s="18"/>
      <c r="I1215" s="18"/>
      <c r="J1215" s="18"/>
      <c r="K1215" s="18"/>
      <c r="L1215" s="18"/>
      <c r="M1215" s="18"/>
      <c r="N1215" s="18"/>
      <c r="O1215" s="18"/>
      <c r="P1215" s="18"/>
      <c r="Q1215" s="18"/>
      <c r="R1215" s="18"/>
      <c r="S1215" s="18"/>
      <c r="T1215" s="18"/>
      <c r="U1215" s="18"/>
      <c r="V1215" s="18"/>
      <c r="W1215" s="18"/>
      <c r="X1215" s="18"/>
      <c r="Y1215" s="18"/>
      <c r="Z1215" s="18"/>
      <c r="AA1215" s="18"/>
      <c r="AB1215" s="18"/>
      <c r="AC1215" s="18"/>
      <c r="AD1215" s="18"/>
      <c r="AE1215" s="18"/>
      <c r="AF1215" s="18"/>
      <c r="AG1215" s="18"/>
      <c r="AH1215" s="18"/>
      <c r="AI1215" s="18"/>
      <c r="AJ1215" s="18"/>
      <c r="AK1215" s="18"/>
      <c r="AL1215" s="18"/>
      <c r="AM1215" s="18"/>
    </row>
    <row r="1216" spans="1:39">
      <c r="A1216" s="18"/>
      <c r="B1216" s="18"/>
      <c r="C1216" s="18"/>
      <c r="D1216" s="18">
        <f t="shared" ca="1" si="23"/>
        <v>1215</v>
      </c>
      <c r="E1216" s="18" t="str">
        <f ca="1">IFERROR(INDEX(nr_ad_client_name,MATCH(ROW()-1,xl_search_adnowclientname[index],0)),"")</f>
        <v>MFI</v>
      </c>
      <c r="F1216" s="18"/>
      <c r="G1216" s="18"/>
      <c r="H1216" s="18"/>
      <c r="I1216" s="18"/>
      <c r="J1216" s="18"/>
      <c r="K1216" s="18"/>
      <c r="L1216" s="18"/>
      <c r="M1216" s="18"/>
      <c r="N1216" s="18"/>
      <c r="O1216" s="18"/>
      <c r="P1216" s="18"/>
      <c r="Q1216" s="18"/>
      <c r="R1216" s="18"/>
      <c r="S1216" s="18"/>
      <c r="T1216" s="18"/>
      <c r="U1216" s="18"/>
      <c r="V1216" s="18"/>
      <c r="W1216" s="18"/>
      <c r="X1216" s="18"/>
      <c r="Y1216" s="18"/>
      <c r="Z1216" s="18"/>
      <c r="AA1216" s="18"/>
      <c r="AB1216" s="18"/>
      <c r="AC1216" s="18"/>
      <c r="AD1216" s="18"/>
      <c r="AE1216" s="18"/>
      <c r="AF1216" s="18"/>
      <c r="AG1216" s="18"/>
      <c r="AH1216" s="18"/>
      <c r="AI1216" s="18"/>
      <c r="AJ1216" s="18"/>
      <c r="AK1216" s="18"/>
      <c r="AL1216" s="18"/>
      <c r="AM1216" s="18"/>
    </row>
    <row r="1217" spans="1:39">
      <c r="A1217" s="18"/>
      <c r="B1217" s="18"/>
      <c r="C1217" s="18"/>
      <c r="D1217" s="18">
        <f t="shared" ca="1" si="23"/>
        <v>1216</v>
      </c>
      <c r="E1217" s="18" t="str">
        <f ca="1">IFERROR(INDEX(nr_ad_client_name,MATCH(ROW()-1,xl_search_adnowclientname[index],0)),"")</f>
        <v>MFS Communications</v>
      </c>
      <c r="F1217" s="18"/>
      <c r="G1217" s="18"/>
      <c r="H1217" s="18"/>
      <c r="I1217" s="18"/>
      <c r="J1217" s="18"/>
      <c r="K1217" s="18"/>
      <c r="L1217" s="18"/>
      <c r="M1217" s="18"/>
      <c r="N1217" s="18"/>
      <c r="O1217" s="18"/>
      <c r="P1217" s="18"/>
      <c r="Q1217" s="18"/>
      <c r="R1217" s="18"/>
      <c r="S1217" s="18"/>
      <c r="T1217" s="18"/>
      <c r="U1217" s="18"/>
      <c r="V1217" s="18"/>
      <c r="W1217" s="18"/>
      <c r="X1217" s="18"/>
      <c r="Y1217" s="18"/>
      <c r="Z1217" s="18"/>
      <c r="AA1217" s="18"/>
      <c r="AB1217" s="18"/>
      <c r="AC1217" s="18"/>
      <c r="AD1217" s="18"/>
      <c r="AE1217" s="18"/>
      <c r="AF1217" s="18"/>
      <c r="AG1217" s="18"/>
      <c r="AH1217" s="18"/>
      <c r="AI1217" s="18"/>
      <c r="AJ1217" s="18"/>
      <c r="AK1217" s="18"/>
      <c r="AL1217" s="18"/>
      <c r="AM1217" s="18"/>
    </row>
    <row r="1218" spans="1:39">
      <c r="A1218" s="18"/>
      <c r="B1218" s="18"/>
      <c r="C1218" s="18"/>
      <c r="D1218" s="18">
        <f t="shared" ref="D1218:D1281" ca="1" si="24">IF(ISNUMBER(SEARCH(ps_search_adnowclientname,INDEX(nr_ad_client_name,ROW()-1))),MAX(INDIRECT(ADDRESS(1,COLUMN())&amp;":"&amp;ADDRESS(ROW()-1,COLUMN())))+1,"")</f>
        <v>1217</v>
      </c>
      <c r="E1218" s="18" t="str">
        <f ca="1">IFERROR(INDEX(nr_ad_client_name,MATCH(ROW()-1,xl_search_adnowclientname[index],0)),"")</f>
        <v>MGA Entertainment</v>
      </c>
      <c r="F1218" s="18"/>
      <c r="G1218" s="18"/>
      <c r="H1218" s="18"/>
      <c r="I1218" s="18"/>
      <c r="J1218" s="18"/>
      <c r="K1218" s="18"/>
      <c r="L1218" s="18"/>
      <c r="M1218" s="18"/>
      <c r="N1218" s="18"/>
      <c r="O1218" s="18"/>
      <c r="P1218" s="18"/>
      <c r="Q1218" s="18"/>
      <c r="R1218" s="18"/>
      <c r="S1218" s="18"/>
      <c r="T1218" s="18"/>
      <c r="U1218" s="18"/>
      <c r="V1218" s="18"/>
      <c r="W1218" s="18"/>
      <c r="X1218" s="18"/>
      <c r="Y1218" s="18"/>
      <c r="Z1218" s="18"/>
      <c r="AA1218" s="18"/>
      <c r="AB1218" s="18"/>
      <c r="AC1218" s="18"/>
      <c r="AD1218" s="18"/>
      <c r="AE1218" s="18"/>
      <c r="AF1218" s="18"/>
      <c r="AG1218" s="18"/>
      <c r="AH1218" s="18"/>
      <c r="AI1218" s="18"/>
      <c r="AJ1218" s="18"/>
      <c r="AK1218" s="18"/>
      <c r="AL1218" s="18"/>
      <c r="AM1218" s="18"/>
    </row>
    <row r="1219" spans="1:39">
      <c r="A1219" s="18"/>
      <c r="B1219" s="18"/>
      <c r="C1219" s="18"/>
      <c r="D1219" s="18">
        <f t="shared" ca="1" si="24"/>
        <v>1218</v>
      </c>
      <c r="E1219" s="18" t="str">
        <f ca="1">IFERROR(INDEX(nr_ad_client_name,MATCH(ROW()-1,xl_search_adnowclientname[index],0)),"")</f>
        <v>Michelin</v>
      </c>
      <c r="F1219" s="18"/>
      <c r="G1219" s="18"/>
      <c r="H1219" s="18"/>
      <c r="I1219" s="18"/>
      <c r="J1219" s="18"/>
      <c r="K1219" s="18"/>
      <c r="L1219" s="18"/>
      <c r="M1219" s="18"/>
      <c r="N1219" s="18"/>
      <c r="O1219" s="18"/>
      <c r="P1219" s="18"/>
      <c r="Q1219" s="18"/>
      <c r="R1219" s="18"/>
      <c r="S1219" s="18"/>
      <c r="T1219" s="18"/>
      <c r="U1219" s="18"/>
      <c r="V1219" s="18"/>
      <c r="W1219" s="18"/>
      <c r="X1219" s="18"/>
      <c r="Y1219" s="18"/>
      <c r="Z1219" s="18"/>
      <c r="AA1219" s="18"/>
      <c r="AB1219" s="18"/>
      <c r="AC1219" s="18"/>
      <c r="AD1219" s="18"/>
      <c r="AE1219" s="18"/>
      <c r="AF1219" s="18"/>
      <c r="AG1219" s="18"/>
      <c r="AH1219" s="18"/>
      <c r="AI1219" s="18"/>
      <c r="AJ1219" s="18"/>
      <c r="AK1219" s="18"/>
      <c r="AL1219" s="18"/>
      <c r="AM1219" s="18"/>
    </row>
    <row r="1220" spans="1:39">
      <c r="A1220" s="18"/>
      <c r="B1220" s="18"/>
      <c r="C1220" s="18"/>
      <c r="D1220" s="18">
        <f t="shared" ca="1" si="24"/>
        <v>1219</v>
      </c>
      <c r="E1220" s="18" t="str">
        <f ca="1">IFERROR(INDEX(nr_ad_client_name,MATCH(ROW()-1,xl_search_adnowclientname[index],0)),"")</f>
        <v>Microsoft</v>
      </c>
      <c r="F1220" s="18"/>
      <c r="G1220" s="18"/>
      <c r="H1220" s="18"/>
      <c r="I1220" s="18"/>
      <c r="J1220" s="18"/>
      <c r="K1220" s="18"/>
      <c r="L1220" s="18"/>
      <c r="M1220" s="18"/>
      <c r="N1220" s="18"/>
      <c r="O1220" s="18"/>
      <c r="P1220" s="18"/>
      <c r="Q1220" s="18"/>
      <c r="R1220" s="18"/>
      <c r="S1220" s="18"/>
      <c r="T1220" s="18"/>
      <c r="U1220" s="18"/>
      <c r="V1220" s="18"/>
      <c r="W1220" s="18"/>
      <c r="X1220" s="18"/>
      <c r="Y1220" s="18"/>
      <c r="Z1220" s="18"/>
      <c r="AA1220" s="18"/>
      <c r="AB1220" s="18"/>
      <c r="AC1220" s="18"/>
      <c r="AD1220" s="18"/>
      <c r="AE1220" s="18"/>
      <c r="AF1220" s="18"/>
      <c r="AG1220" s="18"/>
      <c r="AH1220" s="18"/>
      <c r="AI1220" s="18"/>
      <c r="AJ1220" s="18"/>
      <c r="AK1220" s="18"/>
      <c r="AL1220" s="18"/>
      <c r="AM1220" s="18"/>
    </row>
    <row r="1221" spans="1:39">
      <c r="A1221" s="18"/>
      <c r="B1221" s="18"/>
      <c r="C1221" s="18"/>
      <c r="D1221" s="18">
        <f t="shared" ca="1" si="24"/>
        <v>1220</v>
      </c>
      <c r="E1221" s="18" t="str">
        <f ca="1">IFERROR(INDEX(nr_ad_client_name,MATCH(ROW()-1,xl_search_adnowclientname[index],0)),"")</f>
        <v>Midsummer Ltd</v>
      </c>
      <c r="F1221" s="18"/>
      <c r="G1221" s="18"/>
      <c r="H1221" s="18"/>
      <c r="I1221" s="18"/>
      <c r="J1221" s="18"/>
      <c r="K1221" s="18"/>
      <c r="L1221" s="18"/>
      <c r="M1221" s="18"/>
      <c r="N1221" s="18"/>
      <c r="O1221" s="18"/>
      <c r="P1221" s="18"/>
      <c r="Q1221" s="18"/>
      <c r="R1221" s="18"/>
      <c r="S1221" s="18"/>
      <c r="T1221" s="18"/>
      <c r="U1221" s="18"/>
      <c r="V1221" s="18"/>
      <c r="W1221" s="18"/>
      <c r="X1221" s="18"/>
      <c r="Y1221" s="18"/>
      <c r="Z1221" s="18"/>
      <c r="AA1221" s="18"/>
      <c r="AB1221" s="18"/>
      <c r="AC1221" s="18"/>
      <c r="AD1221" s="18"/>
      <c r="AE1221" s="18"/>
      <c r="AF1221" s="18"/>
      <c r="AG1221" s="18"/>
      <c r="AH1221" s="18"/>
      <c r="AI1221" s="18"/>
      <c r="AJ1221" s="18"/>
      <c r="AK1221" s="18"/>
      <c r="AL1221" s="18"/>
      <c r="AM1221" s="18"/>
    </row>
    <row r="1222" spans="1:39">
      <c r="A1222" s="18"/>
      <c r="B1222" s="18"/>
      <c r="C1222" s="18"/>
      <c r="D1222" s="18">
        <f t="shared" ca="1" si="24"/>
        <v>1221</v>
      </c>
      <c r="E1222" s="18" t="str">
        <f ca="1">IFERROR(INDEX(nr_ad_client_name,MATCH(ROW()-1,xl_search_adnowclientname[index],0)),"")</f>
        <v>MiFarma</v>
      </c>
      <c r="F1222" s="18"/>
      <c r="G1222" s="18"/>
      <c r="H1222" s="18"/>
      <c r="I1222" s="18"/>
      <c r="J1222" s="18"/>
      <c r="K1222" s="18"/>
      <c r="L1222" s="18"/>
      <c r="M1222" s="18"/>
      <c r="N1222" s="18"/>
      <c r="O1222" s="18"/>
      <c r="P1222" s="18"/>
      <c r="Q1222" s="18"/>
      <c r="R1222" s="18"/>
      <c r="S1222" s="18"/>
      <c r="T1222" s="18"/>
      <c r="U1222" s="18"/>
      <c r="V1222" s="18"/>
      <c r="W1222" s="18"/>
      <c r="X1222" s="18"/>
      <c r="Y1222" s="18"/>
      <c r="Z1222" s="18"/>
      <c r="AA1222" s="18"/>
      <c r="AB1222" s="18"/>
      <c r="AC1222" s="18"/>
      <c r="AD1222" s="18"/>
      <c r="AE1222" s="18"/>
      <c r="AF1222" s="18"/>
      <c r="AG1222" s="18"/>
      <c r="AH1222" s="18"/>
      <c r="AI1222" s="18"/>
      <c r="AJ1222" s="18"/>
      <c r="AK1222" s="18"/>
      <c r="AL1222" s="18"/>
      <c r="AM1222" s="18"/>
    </row>
    <row r="1223" spans="1:39">
      <c r="A1223" s="18"/>
      <c r="B1223" s="18"/>
      <c r="C1223" s="18"/>
      <c r="D1223" s="18">
        <f t="shared" ca="1" si="24"/>
        <v>1222</v>
      </c>
      <c r="E1223" s="18" t="str">
        <f ca="1">IFERROR(INDEX(nr_ad_client_name,MATCH(ROW()-1,xl_search_adnowclientname[index],0)),"")</f>
        <v>Migros</v>
      </c>
      <c r="F1223" s="18"/>
      <c r="G1223" s="18"/>
      <c r="H1223" s="18"/>
      <c r="I1223" s="18"/>
      <c r="J1223" s="18"/>
      <c r="K1223" s="18"/>
      <c r="L1223" s="18"/>
      <c r="M1223" s="18"/>
      <c r="N1223" s="18"/>
      <c r="O1223" s="18"/>
      <c r="P1223" s="18"/>
      <c r="Q1223" s="18"/>
      <c r="R1223" s="18"/>
      <c r="S1223" s="18"/>
      <c r="T1223" s="18"/>
      <c r="U1223" s="18"/>
      <c r="V1223" s="18"/>
      <c r="W1223" s="18"/>
      <c r="X1223" s="18"/>
      <c r="Y1223" s="18"/>
      <c r="Z1223" s="18"/>
      <c r="AA1223" s="18"/>
      <c r="AB1223" s="18"/>
      <c r="AC1223" s="18"/>
      <c r="AD1223" s="18"/>
      <c r="AE1223" s="18"/>
      <c r="AF1223" s="18"/>
      <c r="AG1223" s="18"/>
      <c r="AH1223" s="18"/>
      <c r="AI1223" s="18"/>
      <c r="AJ1223" s="18"/>
      <c r="AK1223" s="18"/>
      <c r="AL1223" s="18"/>
      <c r="AM1223" s="18"/>
    </row>
    <row r="1224" spans="1:39">
      <c r="A1224" s="18"/>
      <c r="B1224" s="18"/>
      <c r="C1224" s="18"/>
      <c r="D1224" s="18">
        <f t="shared" ca="1" si="24"/>
        <v>1223</v>
      </c>
      <c r="E1224" s="18" t="str">
        <f ca="1">IFERROR(INDEX(nr_ad_client_name,MATCH(ROW()-1,xl_search_adnowclientname[index],0)),"")</f>
        <v>Mikakuto Co. Ltd.</v>
      </c>
      <c r="F1224" s="18"/>
      <c r="G1224" s="18"/>
      <c r="H1224" s="18"/>
      <c r="I1224" s="18"/>
      <c r="J1224" s="18"/>
      <c r="K1224" s="18"/>
      <c r="L1224" s="18"/>
      <c r="M1224" s="18"/>
      <c r="N1224" s="18"/>
      <c r="O1224" s="18"/>
      <c r="P1224" s="18"/>
      <c r="Q1224" s="18"/>
      <c r="R1224" s="18"/>
      <c r="S1224" s="18"/>
      <c r="T1224" s="18"/>
      <c r="U1224" s="18"/>
      <c r="V1224" s="18"/>
      <c r="W1224" s="18"/>
      <c r="X1224" s="18"/>
      <c r="Y1224" s="18"/>
      <c r="Z1224" s="18"/>
      <c r="AA1224" s="18"/>
      <c r="AB1224" s="18"/>
      <c r="AC1224" s="18"/>
      <c r="AD1224" s="18"/>
      <c r="AE1224" s="18"/>
      <c r="AF1224" s="18"/>
      <c r="AG1224" s="18"/>
      <c r="AH1224" s="18"/>
      <c r="AI1224" s="18"/>
      <c r="AJ1224" s="18"/>
      <c r="AK1224" s="18"/>
      <c r="AL1224" s="18"/>
      <c r="AM1224" s="18"/>
    </row>
    <row r="1225" spans="1:39">
      <c r="A1225" s="18"/>
      <c r="B1225" s="18"/>
      <c r="C1225" s="18"/>
      <c r="D1225" s="18">
        <f t="shared" ca="1" si="24"/>
        <v>1224</v>
      </c>
      <c r="E1225" s="18" t="str">
        <f ca="1">IFERROR(INDEX(nr_ad_client_name,MATCH(ROW()-1,xl_search_adnowclientname[index],0)),"")</f>
        <v>Milennium Import</v>
      </c>
      <c r="F1225" s="18"/>
      <c r="G1225" s="18"/>
      <c r="H1225" s="18"/>
      <c r="I1225" s="18"/>
      <c r="J1225" s="18"/>
      <c r="K1225" s="18"/>
      <c r="L1225" s="18"/>
      <c r="M1225" s="18"/>
      <c r="N1225" s="18"/>
      <c r="O1225" s="18"/>
      <c r="P1225" s="18"/>
      <c r="Q1225" s="18"/>
      <c r="R1225" s="18"/>
      <c r="S1225" s="18"/>
      <c r="T1225" s="18"/>
      <c r="U1225" s="18"/>
      <c r="V1225" s="18"/>
      <c r="W1225" s="18"/>
      <c r="X1225" s="18"/>
      <c r="Y1225" s="18"/>
      <c r="Z1225" s="18"/>
      <c r="AA1225" s="18"/>
      <c r="AB1225" s="18"/>
      <c r="AC1225" s="18"/>
      <c r="AD1225" s="18"/>
      <c r="AE1225" s="18"/>
      <c r="AF1225" s="18"/>
      <c r="AG1225" s="18"/>
      <c r="AH1225" s="18"/>
      <c r="AI1225" s="18"/>
      <c r="AJ1225" s="18"/>
      <c r="AK1225" s="18"/>
      <c r="AL1225" s="18"/>
      <c r="AM1225" s="18"/>
    </row>
    <row r="1226" spans="1:39">
      <c r="A1226" s="18"/>
      <c r="B1226" s="18"/>
      <c r="C1226" s="18"/>
      <c r="D1226" s="18">
        <f t="shared" ca="1" si="24"/>
        <v>1225</v>
      </c>
      <c r="E1226" s="18" t="str">
        <f ca="1">IFERROR(INDEX(nr_ad_client_name,MATCH(ROW()-1,xl_search_adnowclientname[index],0)),"")</f>
        <v>Milk Marketing Board</v>
      </c>
      <c r="F1226" s="18"/>
      <c r="G1226" s="18"/>
      <c r="H1226" s="18"/>
      <c r="I1226" s="18"/>
      <c r="J1226" s="18"/>
      <c r="K1226" s="18"/>
      <c r="L1226" s="18"/>
      <c r="M1226" s="18"/>
      <c r="N1226" s="18"/>
      <c r="O1226" s="18"/>
      <c r="P1226" s="18"/>
      <c r="Q1226" s="18"/>
      <c r="R1226" s="18"/>
      <c r="S1226" s="18"/>
      <c r="T1226" s="18"/>
      <c r="U1226" s="18"/>
      <c r="V1226" s="18"/>
      <c r="W1226" s="18"/>
      <c r="X1226" s="18"/>
      <c r="Y1226" s="18"/>
      <c r="Z1226" s="18"/>
      <c r="AA1226" s="18"/>
      <c r="AB1226" s="18"/>
      <c r="AC1226" s="18"/>
      <c r="AD1226" s="18"/>
      <c r="AE1226" s="18"/>
      <c r="AF1226" s="18"/>
      <c r="AG1226" s="18"/>
      <c r="AH1226" s="18"/>
      <c r="AI1226" s="18"/>
      <c r="AJ1226" s="18"/>
      <c r="AK1226" s="18"/>
      <c r="AL1226" s="18"/>
      <c r="AM1226" s="18"/>
    </row>
    <row r="1227" spans="1:39">
      <c r="A1227" s="18"/>
      <c r="B1227" s="18"/>
      <c r="C1227" s="18"/>
      <c r="D1227" s="18">
        <f t="shared" ca="1" si="24"/>
        <v>1226</v>
      </c>
      <c r="E1227" s="18" t="str">
        <f ca="1">IFERROR(INDEX(nr_ad_client_name,MATCH(ROW()-1,xl_search_adnowclientname[index],0)),"")</f>
        <v>Milk/Public</v>
      </c>
      <c r="F1227" s="18"/>
      <c r="G1227" s="18"/>
      <c r="H1227" s="18"/>
      <c r="I1227" s="18"/>
      <c r="J1227" s="18"/>
      <c r="K1227" s="18"/>
      <c r="L1227" s="18"/>
      <c r="M1227" s="18"/>
      <c r="N1227" s="18"/>
      <c r="O1227" s="18"/>
      <c r="P1227" s="18"/>
      <c r="Q1227" s="18"/>
      <c r="R1227" s="18"/>
      <c r="S1227" s="18"/>
      <c r="T1227" s="18"/>
      <c r="U1227" s="18"/>
      <c r="V1227" s="18"/>
      <c r="W1227" s="18"/>
      <c r="X1227" s="18"/>
      <c r="Y1227" s="18"/>
      <c r="Z1227" s="18"/>
      <c r="AA1227" s="18"/>
      <c r="AB1227" s="18"/>
      <c r="AC1227" s="18"/>
      <c r="AD1227" s="18"/>
      <c r="AE1227" s="18"/>
      <c r="AF1227" s="18"/>
      <c r="AG1227" s="18"/>
      <c r="AH1227" s="18"/>
      <c r="AI1227" s="18"/>
      <c r="AJ1227" s="18"/>
      <c r="AK1227" s="18"/>
      <c r="AL1227" s="18"/>
      <c r="AM1227" s="18"/>
    </row>
    <row r="1228" spans="1:39">
      <c r="A1228" s="18"/>
      <c r="B1228" s="18"/>
      <c r="C1228" s="18"/>
      <c r="D1228" s="18">
        <f t="shared" ca="1" si="24"/>
        <v>1227</v>
      </c>
      <c r="E1228" s="18" t="str">
        <f ca="1">IFERROR(INDEX(nr_ad_client_name,MATCH(ROW()-1,xl_search_adnowclientname[index],0)),"")</f>
        <v>Millennium Bank</v>
      </c>
      <c r="F1228" s="18"/>
      <c r="G1228" s="18"/>
      <c r="H1228" s="18"/>
      <c r="I1228" s="18"/>
      <c r="J1228" s="18"/>
      <c r="K1228" s="18"/>
      <c r="L1228" s="18"/>
      <c r="M1228" s="18"/>
      <c r="N1228" s="18"/>
      <c r="O1228" s="18"/>
      <c r="P1228" s="18"/>
      <c r="Q1228" s="18"/>
      <c r="R1228" s="18"/>
      <c r="S1228" s="18"/>
      <c r="T1228" s="18"/>
      <c r="U1228" s="18"/>
      <c r="V1228" s="18"/>
      <c r="W1228" s="18"/>
      <c r="X1228" s="18"/>
      <c r="Y1228" s="18"/>
      <c r="Z1228" s="18"/>
      <c r="AA1228" s="18"/>
      <c r="AB1228" s="18"/>
      <c r="AC1228" s="18"/>
      <c r="AD1228" s="18"/>
      <c r="AE1228" s="18"/>
      <c r="AF1228" s="18"/>
      <c r="AG1228" s="18"/>
      <c r="AH1228" s="18"/>
      <c r="AI1228" s="18"/>
      <c r="AJ1228" s="18"/>
      <c r="AK1228" s="18"/>
      <c r="AL1228" s="18"/>
      <c r="AM1228" s="18"/>
    </row>
    <row r="1229" spans="1:39">
      <c r="A1229" s="18"/>
      <c r="B1229" s="18"/>
      <c r="C1229" s="18"/>
      <c r="D1229" s="18">
        <f t="shared" ca="1" si="24"/>
        <v>1228</v>
      </c>
      <c r="E1229" s="18" t="str">
        <f ca="1">IFERROR(INDEX(nr_ad_client_name,MATCH(ROW()-1,xl_search_adnowclientname[index],0)),"")</f>
        <v>Mills</v>
      </c>
      <c r="F1229" s="18"/>
      <c r="G1229" s="18"/>
      <c r="H1229" s="18"/>
      <c r="I1229" s="18"/>
      <c r="J1229" s="18"/>
      <c r="K1229" s="18"/>
      <c r="L1229" s="18"/>
      <c r="M1229" s="18"/>
      <c r="N1229" s="18"/>
      <c r="O1229" s="18"/>
      <c r="P1229" s="18"/>
      <c r="Q1229" s="18"/>
      <c r="R1229" s="18"/>
      <c r="S1229" s="18"/>
      <c r="T1229" s="18"/>
      <c r="U1229" s="18"/>
      <c r="V1229" s="18"/>
      <c r="W1229" s="18"/>
      <c r="X1229" s="18"/>
      <c r="Y1229" s="18"/>
      <c r="Z1229" s="18"/>
      <c r="AA1229" s="18"/>
      <c r="AB1229" s="18"/>
      <c r="AC1229" s="18"/>
      <c r="AD1229" s="18"/>
      <c r="AE1229" s="18"/>
      <c r="AF1229" s="18"/>
      <c r="AG1229" s="18"/>
      <c r="AH1229" s="18"/>
      <c r="AI1229" s="18"/>
      <c r="AJ1229" s="18"/>
      <c r="AK1229" s="18"/>
      <c r="AL1229" s="18"/>
      <c r="AM1229" s="18"/>
    </row>
    <row r="1230" spans="1:39">
      <c r="A1230" s="18"/>
      <c r="B1230" s="18"/>
      <c r="C1230" s="18"/>
      <c r="D1230" s="18">
        <f t="shared" ca="1" si="24"/>
        <v>1229</v>
      </c>
      <c r="E1230" s="18" t="str">
        <f ca="1">IFERROR(INDEX(nr_ad_client_name,MATCH(ROW()-1,xl_search_adnowclientname[index],0)),"")</f>
        <v>Milnot</v>
      </c>
      <c r="F1230" s="18"/>
      <c r="G1230" s="18"/>
      <c r="H1230" s="18"/>
      <c r="I1230" s="18"/>
      <c r="J1230" s="18"/>
      <c r="K1230" s="18"/>
      <c r="L1230" s="18"/>
      <c r="M1230" s="18"/>
      <c r="N1230" s="18"/>
      <c r="O1230" s="18"/>
      <c r="P1230" s="18"/>
      <c r="Q1230" s="18"/>
      <c r="R1230" s="18"/>
      <c r="S1230" s="18"/>
      <c r="T1230" s="18"/>
      <c r="U1230" s="18"/>
      <c r="V1230" s="18"/>
      <c r="W1230" s="18"/>
      <c r="X1230" s="18"/>
      <c r="Y1230" s="18"/>
      <c r="Z1230" s="18"/>
      <c r="AA1230" s="18"/>
      <c r="AB1230" s="18"/>
      <c r="AC1230" s="18"/>
      <c r="AD1230" s="18"/>
      <c r="AE1230" s="18"/>
      <c r="AF1230" s="18"/>
      <c r="AG1230" s="18"/>
      <c r="AH1230" s="18"/>
      <c r="AI1230" s="18"/>
      <c r="AJ1230" s="18"/>
      <c r="AK1230" s="18"/>
      <c r="AL1230" s="18"/>
      <c r="AM1230" s="18"/>
    </row>
    <row r="1231" spans="1:39">
      <c r="A1231" s="18"/>
      <c r="B1231" s="18"/>
      <c r="C1231" s="18"/>
      <c r="D1231" s="18">
        <f t="shared" ca="1" si="24"/>
        <v>1230</v>
      </c>
      <c r="E1231" s="18" t="str">
        <f ca="1">IFERROR(INDEX(nr_ad_client_name,MATCH(ROW()-1,xl_search_adnowclientname[index],0)),"")</f>
        <v>Minerva oli</v>
      </c>
      <c r="F1231" s="18"/>
      <c r="G1231" s="18"/>
      <c r="H1231" s="18"/>
      <c r="I1231" s="18"/>
      <c r="J1231" s="18"/>
      <c r="K1231" s="18"/>
      <c r="L1231" s="18"/>
      <c r="M1231" s="18"/>
      <c r="N1231" s="18"/>
      <c r="O1231" s="18"/>
      <c r="P1231" s="18"/>
      <c r="Q1231" s="18"/>
      <c r="R1231" s="18"/>
      <c r="S1231" s="18"/>
      <c r="T1231" s="18"/>
      <c r="U1231" s="18"/>
      <c r="V1231" s="18"/>
      <c r="W1231" s="18"/>
      <c r="X1231" s="18"/>
      <c r="Y1231" s="18"/>
      <c r="Z1231" s="18"/>
      <c r="AA1231" s="18"/>
      <c r="AB1231" s="18"/>
      <c r="AC1231" s="18"/>
      <c r="AD1231" s="18"/>
      <c r="AE1231" s="18"/>
      <c r="AF1231" s="18"/>
      <c r="AG1231" s="18"/>
      <c r="AH1231" s="18"/>
      <c r="AI1231" s="18"/>
      <c r="AJ1231" s="18"/>
      <c r="AK1231" s="18"/>
      <c r="AL1231" s="18"/>
      <c r="AM1231" s="18"/>
    </row>
    <row r="1232" spans="1:39">
      <c r="A1232" s="18"/>
      <c r="B1232" s="18"/>
      <c r="C1232" s="18"/>
      <c r="D1232" s="18">
        <f t="shared" ca="1" si="24"/>
        <v>1231</v>
      </c>
      <c r="E1232" s="18" t="str">
        <f ca="1">IFERROR(INDEX(nr_ad_client_name,MATCH(ROW()-1,xl_search_adnowclientname[index],0)),"")</f>
        <v>Miracle-ear</v>
      </c>
      <c r="F1232" s="18"/>
      <c r="G1232" s="18"/>
      <c r="H1232" s="18"/>
      <c r="I1232" s="18"/>
      <c r="J1232" s="18"/>
      <c r="K1232" s="18"/>
      <c r="L1232" s="18"/>
      <c r="M1232" s="18"/>
      <c r="N1232" s="18"/>
      <c r="O1232" s="18"/>
      <c r="P1232" s="18"/>
      <c r="Q1232" s="18"/>
      <c r="R1232" s="18"/>
      <c r="S1232" s="18"/>
      <c r="T1232" s="18"/>
      <c r="U1232" s="18"/>
      <c r="V1232" s="18"/>
      <c r="W1232" s="18"/>
      <c r="X1232" s="18"/>
      <c r="Y1232" s="18"/>
      <c r="Z1232" s="18"/>
      <c r="AA1232" s="18"/>
      <c r="AB1232" s="18"/>
      <c r="AC1232" s="18"/>
      <c r="AD1232" s="18"/>
      <c r="AE1232" s="18"/>
      <c r="AF1232" s="18"/>
      <c r="AG1232" s="18"/>
      <c r="AH1232" s="18"/>
      <c r="AI1232" s="18"/>
      <c r="AJ1232" s="18"/>
      <c r="AK1232" s="18"/>
      <c r="AL1232" s="18"/>
      <c r="AM1232" s="18"/>
    </row>
    <row r="1233" spans="1:39">
      <c r="A1233" s="18"/>
      <c r="B1233" s="18"/>
      <c r="C1233" s="18"/>
      <c r="D1233" s="18">
        <f t="shared" ca="1" si="24"/>
        <v>1232</v>
      </c>
      <c r="E1233" s="18" t="str">
        <f ca="1">IFERROR(INDEX(nr_ad_client_name,MATCH(ROW()-1,xl_search_adnowclientname[index],0)),"")</f>
        <v>Mirc Electronics</v>
      </c>
      <c r="F1233" s="18"/>
      <c r="G1233" s="18"/>
      <c r="H1233" s="18"/>
      <c r="I1233" s="18"/>
      <c r="J1233" s="18"/>
      <c r="K1233" s="18"/>
      <c r="L1233" s="18"/>
      <c r="M1233" s="18"/>
      <c r="N1233" s="18"/>
      <c r="O1233" s="18"/>
      <c r="P1233" s="18"/>
      <c r="Q1233" s="18"/>
      <c r="R1233" s="18"/>
      <c r="S1233" s="18"/>
      <c r="T1233" s="18"/>
      <c r="U1233" s="18"/>
      <c r="V1233" s="18"/>
      <c r="W1233" s="18"/>
      <c r="X1233" s="18"/>
      <c r="Y1233" s="18"/>
      <c r="Z1233" s="18"/>
      <c r="AA1233" s="18"/>
      <c r="AB1233" s="18"/>
      <c r="AC1233" s="18"/>
      <c r="AD1233" s="18"/>
      <c r="AE1233" s="18"/>
      <c r="AF1233" s="18"/>
      <c r="AG1233" s="18"/>
      <c r="AH1233" s="18"/>
      <c r="AI1233" s="18"/>
      <c r="AJ1233" s="18"/>
      <c r="AK1233" s="18"/>
      <c r="AL1233" s="18"/>
      <c r="AM1233" s="18"/>
    </row>
    <row r="1234" spans="1:39">
      <c r="A1234" s="18"/>
      <c r="B1234" s="18"/>
      <c r="C1234" s="18"/>
      <c r="D1234" s="18">
        <f t="shared" ca="1" si="24"/>
        <v>1233</v>
      </c>
      <c r="E1234" s="18" t="str">
        <f ca="1">IFERROR(INDEX(nr_ad_client_name,MATCH(ROW()-1,xl_search_adnowclientname[index],0)),"")</f>
        <v>Mission</v>
      </c>
      <c r="F1234" s="18"/>
      <c r="G1234" s="18"/>
      <c r="H1234" s="18"/>
      <c r="I1234" s="18"/>
      <c r="J1234" s="18"/>
      <c r="K1234" s="18"/>
      <c r="L1234" s="18"/>
      <c r="M1234" s="18"/>
      <c r="N1234" s="18"/>
      <c r="O1234" s="18"/>
      <c r="P1234" s="18"/>
      <c r="Q1234" s="18"/>
      <c r="R1234" s="18"/>
      <c r="S1234" s="18"/>
      <c r="T1234" s="18"/>
      <c r="U1234" s="18"/>
      <c r="V1234" s="18"/>
      <c r="W1234" s="18"/>
      <c r="X1234" s="18"/>
      <c r="Y1234" s="18"/>
      <c r="Z1234" s="18"/>
      <c r="AA1234" s="18"/>
      <c r="AB1234" s="18"/>
      <c r="AC1234" s="18"/>
      <c r="AD1234" s="18"/>
      <c r="AE1234" s="18"/>
      <c r="AF1234" s="18"/>
      <c r="AG1234" s="18"/>
      <c r="AH1234" s="18"/>
      <c r="AI1234" s="18"/>
      <c r="AJ1234" s="18"/>
      <c r="AK1234" s="18"/>
      <c r="AL1234" s="18"/>
      <c r="AM1234" s="18"/>
    </row>
    <row r="1235" spans="1:39">
      <c r="A1235" s="18"/>
      <c r="B1235" s="18"/>
      <c r="C1235" s="18"/>
      <c r="D1235" s="18">
        <f t="shared" ca="1" si="24"/>
        <v>1234</v>
      </c>
      <c r="E1235" s="18" t="str">
        <f ca="1">IFERROR(INDEX(nr_ad_client_name,MATCH(ROW()-1,xl_search_adnowclientname[index],0)),"")</f>
        <v>Mitsubishi Electric</v>
      </c>
      <c r="F1235" s="18"/>
      <c r="G1235" s="18"/>
      <c r="H1235" s="18"/>
      <c r="I1235" s="18"/>
      <c r="J1235" s="18"/>
      <c r="K1235" s="18"/>
      <c r="L1235" s="18"/>
      <c r="M1235" s="18"/>
      <c r="N1235" s="18"/>
      <c r="O1235" s="18"/>
      <c r="P1235" s="18"/>
      <c r="Q1235" s="18"/>
      <c r="R1235" s="18"/>
      <c r="S1235" s="18"/>
      <c r="T1235" s="18"/>
      <c r="U1235" s="18"/>
      <c r="V1235" s="18"/>
      <c r="W1235" s="18"/>
      <c r="X1235" s="18"/>
      <c r="Y1235" s="18"/>
      <c r="Z1235" s="18"/>
      <c r="AA1235" s="18"/>
      <c r="AB1235" s="18"/>
      <c r="AC1235" s="18"/>
      <c r="AD1235" s="18"/>
      <c r="AE1235" s="18"/>
      <c r="AF1235" s="18"/>
      <c r="AG1235" s="18"/>
      <c r="AH1235" s="18"/>
      <c r="AI1235" s="18"/>
      <c r="AJ1235" s="18"/>
      <c r="AK1235" s="18"/>
      <c r="AL1235" s="18"/>
      <c r="AM1235" s="18"/>
    </row>
    <row r="1236" spans="1:39">
      <c r="A1236" s="18"/>
      <c r="B1236" s="18"/>
      <c r="C1236" s="18"/>
      <c r="D1236" s="18">
        <f t="shared" ca="1" si="24"/>
        <v>1235</v>
      </c>
      <c r="E1236" s="18" t="str">
        <f ca="1">IFERROR(INDEX(nr_ad_client_name,MATCH(ROW()-1,xl_search_adnowclientname[index],0)),"")</f>
        <v>Mitsubishi Motors</v>
      </c>
      <c r="F1236" s="18"/>
      <c r="G1236" s="18"/>
      <c r="H1236" s="18"/>
      <c r="I1236" s="18"/>
      <c r="J1236" s="18"/>
      <c r="K1236" s="18"/>
      <c r="L1236" s="18"/>
      <c r="M1236" s="18"/>
      <c r="N1236" s="18"/>
      <c r="O1236" s="18"/>
      <c r="P1236" s="18"/>
      <c r="Q1236" s="18"/>
      <c r="R1236" s="18"/>
      <c r="S1236" s="18"/>
      <c r="T1236" s="18"/>
      <c r="U1236" s="18"/>
      <c r="V1236" s="18"/>
      <c r="W1236" s="18"/>
      <c r="X1236" s="18"/>
      <c r="Y1236" s="18"/>
      <c r="Z1236" s="18"/>
      <c r="AA1236" s="18"/>
      <c r="AB1236" s="18"/>
      <c r="AC1236" s="18"/>
      <c r="AD1236" s="18"/>
      <c r="AE1236" s="18"/>
      <c r="AF1236" s="18"/>
      <c r="AG1236" s="18"/>
      <c r="AH1236" s="18"/>
      <c r="AI1236" s="18"/>
      <c r="AJ1236" s="18"/>
      <c r="AK1236" s="18"/>
      <c r="AL1236" s="18"/>
      <c r="AM1236" s="18"/>
    </row>
    <row r="1237" spans="1:39">
      <c r="A1237" s="18"/>
      <c r="B1237" s="18"/>
      <c r="C1237" s="18"/>
      <c r="D1237" s="18">
        <f t="shared" ca="1" si="24"/>
        <v>1236</v>
      </c>
      <c r="E1237" s="18" t="str">
        <f ca="1">IFERROR(INDEX(nr_ad_client_name,MATCH(ROW()-1,xl_search_adnowclientname[index],0)),"")</f>
        <v>Mizrahi-Tefahot Bank</v>
      </c>
      <c r="F1237" s="18"/>
      <c r="G1237" s="18"/>
      <c r="H1237" s="18"/>
      <c r="I1237" s="18"/>
      <c r="J1237" s="18"/>
      <c r="K1237" s="18"/>
      <c r="L1237" s="18"/>
      <c r="M1237" s="18"/>
      <c r="N1237" s="18"/>
      <c r="O1237" s="18"/>
      <c r="P1237" s="18"/>
      <c r="Q1237" s="18"/>
      <c r="R1237" s="18"/>
      <c r="S1237" s="18"/>
      <c r="T1237" s="18"/>
      <c r="U1237" s="18"/>
      <c r="V1237" s="18"/>
      <c r="W1237" s="18"/>
      <c r="X1237" s="18"/>
      <c r="Y1237" s="18"/>
      <c r="Z1237" s="18"/>
      <c r="AA1237" s="18"/>
      <c r="AB1237" s="18"/>
      <c r="AC1237" s="18"/>
      <c r="AD1237" s="18"/>
      <c r="AE1237" s="18"/>
      <c r="AF1237" s="18"/>
      <c r="AG1237" s="18"/>
      <c r="AH1237" s="18"/>
      <c r="AI1237" s="18"/>
      <c r="AJ1237" s="18"/>
      <c r="AK1237" s="18"/>
      <c r="AL1237" s="18"/>
      <c r="AM1237" s="18"/>
    </row>
    <row r="1238" spans="1:39">
      <c r="A1238" s="18"/>
      <c r="B1238" s="18"/>
      <c r="C1238" s="18"/>
      <c r="D1238" s="18">
        <f t="shared" ca="1" si="24"/>
        <v>1237</v>
      </c>
      <c r="E1238" s="18" t="str">
        <f ca="1">IFERROR(INDEX(nr_ad_client_name,MATCH(ROW()-1,xl_search_adnowclientname[index],0)),"")</f>
        <v>MKB Bank</v>
      </c>
      <c r="F1238" s="18"/>
      <c r="G1238" s="18"/>
      <c r="H1238" s="18"/>
      <c r="I1238" s="18"/>
      <c r="J1238" s="18"/>
      <c r="K1238" s="18"/>
      <c r="L1238" s="18"/>
      <c r="M1238" s="18"/>
      <c r="N1238" s="18"/>
      <c r="O1238" s="18"/>
      <c r="P1238" s="18"/>
      <c r="Q1238" s="18"/>
      <c r="R1238" s="18"/>
      <c r="S1238" s="18"/>
      <c r="T1238" s="18"/>
      <c r="U1238" s="18"/>
      <c r="V1238" s="18"/>
      <c r="W1238" s="18"/>
      <c r="X1238" s="18"/>
      <c r="Y1238" s="18"/>
      <c r="Z1238" s="18"/>
      <c r="AA1238" s="18"/>
      <c r="AB1238" s="18"/>
      <c r="AC1238" s="18"/>
      <c r="AD1238" s="18"/>
      <c r="AE1238" s="18"/>
      <c r="AF1238" s="18"/>
      <c r="AG1238" s="18"/>
      <c r="AH1238" s="18"/>
      <c r="AI1238" s="18"/>
      <c r="AJ1238" s="18"/>
      <c r="AK1238" s="18"/>
      <c r="AL1238" s="18"/>
      <c r="AM1238" s="18"/>
    </row>
    <row r="1239" spans="1:39">
      <c r="A1239" s="18"/>
      <c r="B1239" s="18"/>
      <c r="C1239" s="18"/>
      <c r="D1239" s="18">
        <f t="shared" ca="1" si="24"/>
        <v>1238</v>
      </c>
      <c r="E1239" s="18" t="str">
        <f ca="1">IFERROR(INDEX(nr_ad_client_name,MATCH(ROW()-1,xl_search_adnowclientname[index],0)),"")</f>
        <v>M L Rogers</v>
      </c>
      <c r="F1239" s="18"/>
      <c r="G1239" s="18"/>
      <c r="H1239" s="18"/>
      <c r="I1239" s="18"/>
      <c r="J1239" s="18"/>
      <c r="K1239" s="18"/>
      <c r="L1239" s="18"/>
      <c r="M1239" s="18"/>
      <c r="N1239" s="18"/>
      <c r="O1239" s="18"/>
      <c r="P1239" s="18"/>
      <c r="Q1239" s="18"/>
      <c r="R1239" s="18"/>
      <c r="S1239" s="18"/>
      <c r="T1239" s="18"/>
      <c r="U1239" s="18"/>
      <c r="V1239" s="18"/>
      <c r="W1239" s="18"/>
      <c r="X1239" s="18"/>
      <c r="Y1239" s="18"/>
      <c r="Z1239" s="18"/>
      <c r="AA1239" s="18"/>
      <c r="AB1239" s="18"/>
      <c r="AC1239" s="18"/>
      <c r="AD1239" s="18"/>
      <c r="AE1239" s="18"/>
      <c r="AF1239" s="18"/>
      <c r="AG1239" s="18"/>
      <c r="AH1239" s="18"/>
      <c r="AI1239" s="18"/>
      <c r="AJ1239" s="18"/>
      <c r="AK1239" s="18"/>
      <c r="AL1239" s="18"/>
      <c r="AM1239" s="18"/>
    </row>
    <row r="1240" spans="1:39">
      <c r="A1240" s="18"/>
      <c r="B1240" s="18"/>
      <c r="C1240" s="18"/>
      <c r="D1240" s="18">
        <f t="shared" ca="1" si="24"/>
        <v>1239</v>
      </c>
      <c r="E1240" s="18" t="str">
        <f ca="1">IFERROR(INDEX(nr_ad_client_name,MATCH(ROW()-1,xl_search_adnowclientname[index],0)),"")</f>
        <v>Mobil Oil Co</v>
      </c>
      <c r="F1240" s="18"/>
      <c r="G1240" s="18"/>
      <c r="H1240" s="18"/>
      <c r="I1240" s="18"/>
      <c r="J1240" s="18"/>
      <c r="K1240" s="18"/>
      <c r="L1240" s="18"/>
      <c r="M1240" s="18"/>
      <c r="N1240" s="18"/>
      <c r="O1240" s="18"/>
      <c r="P1240" s="18"/>
      <c r="Q1240" s="18"/>
      <c r="R1240" s="18"/>
      <c r="S1240" s="18"/>
      <c r="T1240" s="18"/>
      <c r="U1240" s="18"/>
      <c r="V1240" s="18"/>
      <c r="W1240" s="18"/>
      <c r="X1240" s="18"/>
      <c r="Y1240" s="18"/>
      <c r="Z1240" s="18"/>
      <c r="AA1240" s="18"/>
      <c r="AB1240" s="18"/>
      <c r="AC1240" s="18"/>
      <c r="AD1240" s="18"/>
      <c r="AE1240" s="18"/>
      <c r="AF1240" s="18"/>
      <c r="AG1240" s="18"/>
      <c r="AH1240" s="18"/>
      <c r="AI1240" s="18"/>
      <c r="AJ1240" s="18"/>
      <c r="AK1240" s="18"/>
      <c r="AL1240" s="18"/>
      <c r="AM1240" s="18"/>
    </row>
    <row r="1241" spans="1:39">
      <c r="A1241" s="18"/>
      <c r="B1241" s="18"/>
      <c r="C1241" s="18"/>
      <c r="D1241" s="18">
        <f t="shared" ca="1" si="24"/>
        <v>1240</v>
      </c>
      <c r="E1241" s="18" t="str">
        <f ca="1">IFERROR(INDEX(nr_ad_client_name,MATCH(ROW()-1,xl_search_adnowclientname[index],0)),"")</f>
        <v>Moet &amp; Chandon</v>
      </c>
      <c r="F1241" s="18"/>
      <c r="G1241" s="18"/>
      <c r="H1241" s="18"/>
      <c r="I1241" s="18"/>
      <c r="J1241" s="18"/>
      <c r="K1241" s="18"/>
      <c r="L1241" s="18"/>
      <c r="M1241" s="18"/>
      <c r="N1241" s="18"/>
      <c r="O1241" s="18"/>
      <c r="P1241" s="18"/>
      <c r="Q1241" s="18"/>
      <c r="R1241" s="18"/>
      <c r="S1241" s="18"/>
      <c r="T1241" s="18"/>
      <c r="U1241" s="18"/>
      <c r="V1241" s="18"/>
      <c r="W1241" s="18"/>
      <c r="X1241" s="18"/>
      <c r="Y1241" s="18"/>
      <c r="Z1241" s="18"/>
      <c r="AA1241" s="18"/>
      <c r="AB1241" s="18"/>
      <c r="AC1241" s="18"/>
      <c r="AD1241" s="18"/>
      <c r="AE1241" s="18"/>
      <c r="AF1241" s="18"/>
      <c r="AG1241" s="18"/>
      <c r="AH1241" s="18"/>
      <c r="AI1241" s="18"/>
      <c r="AJ1241" s="18"/>
      <c r="AK1241" s="18"/>
      <c r="AL1241" s="18"/>
      <c r="AM1241" s="18"/>
    </row>
    <row r="1242" spans="1:39">
      <c r="A1242" s="18"/>
      <c r="B1242" s="18"/>
      <c r="C1242" s="18"/>
      <c r="D1242" s="18">
        <f t="shared" ca="1" si="24"/>
        <v>1241</v>
      </c>
      <c r="E1242" s="18" t="str">
        <f ca="1">IFERROR(INDEX(nr_ad_client_name,MATCH(ROW()-1,xl_search_adnowclientname[index],0)),"")</f>
        <v>Moet Hennessy</v>
      </c>
      <c r="F1242" s="18"/>
      <c r="G1242" s="18"/>
      <c r="H1242" s="18"/>
      <c r="I1242" s="18"/>
      <c r="J1242" s="18"/>
      <c r="K1242" s="18"/>
      <c r="L1242" s="18"/>
      <c r="M1242" s="18"/>
      <c r="N1242" s="18"/>
      <c r="O1242" s="18"/>
      <c r="P1242" s="18"/>
      <c r="Q1242" s="18"/>
      <c r="R1242" s="18"/>
      <c r="S1242" s="18"/>
      <c r="T1242" s="18"/>
      <c r="U1242" s="18"/>
      <c r="V1242" s="18"/>
      <c r="W1242" s="18"/>
      <c r="X1242" s="18"/>
      <c r="Y1242" s="18"/>
      <c r="Z1242" s="18"/>
      <c r="AA1242" s="18"/>
      <c r="AB1242" s="18"/>
      <c r="AC1242" s="18"/>
      <c r="AD1242" s="18"/>
      <c r="AE1242" s="18"/>
      <c r="AF1242" s="18"/>
      <c r="AG1242" s="18"/>
      <c r="AH1242" s="18"/>
      <c r="AI1242" s="18"/>
      <c r="AJ1242" s="18"/>
      <c r="AK1242" s="18"/>
      <c r="AL1242" s="18"/>
      <c r="AM1242" s="18"/>
    </row>
    <row r="1243" spans="1:39">
      <c r="A1243" s="18"/>
      <c r="B1243" s="18"/>
      <c r="C1243" s="18"/>
      <c r="D1243" s="18">
        <f t="shared" ca="1" si="24"/>
        <v>1242</v>
      </c>
      <c r="E1243" s="18" t="str">
        <f ca="1">IFERROR(INDEX(nr_ad_client_name,MATCH(ROW()-1,xl_search_adnowclientname[index],0)),"")</f>
        <v xml:space="preserve">MOL Ceská republika, s.r.o. </v>
      </c>
      <c r="F1243" s="18"/>
      <c r="G1243" s="18"/>
      <c r="H1243" s="18"/>
      <c r="I1243" s="18"/>
      <c r="J1243" s="18"/>
      <c r="K1243" s="18"/>
      <c r="L1243" s="18"/>
      <c r="M1243" s="18"/>
      <c r="N1243" s="18"/>
      <c r="O1243" s="18"/>
      <c r="P1243" s="18"/>
      <c r="Q1243" s="18"/>
      <c r="R1243" s="18"/>
      <c r="S1243" s="18"/>
      <c r="T1243" s="18"/>
      <c r="U1243" s="18"/>
      <c r="V1243" s="18"/>
      <c r="W1243" s="18"/>
      <c r="X1243" s="18"/>
      <c r="Y1243" s="18"/>
      <c r="Z1243" s="18"/>
      <c r="AA1243" s="18"/>
      <c r="AB1243" s="18"/>
      <c r="AC1243" s="18"/>
      <c r="AD1243" s="18"/>
      <c r="AE1243" s="18"/>
      <c r="AF1243" s="18"/>
      <c r="AG1243" s="18"/>
      <c r="AH1243" s="18"/>
      <c r="AI1243" s="18"/>
      <c r="AJ1243" s="18"/>
      <c r="AK1243" s="18"/>
      <c r="AL1243" s="18"/>
      <c r="AM1243" s="18"/>
    </row>
    <row r="1244" spans="1:39">
      <c r="A1244" s="18"/>
      <c r="B1244" s="18"/>
      <c r="C1244" s="18"/>
      <c r="D1244" s="18">
        <f t="shared" ca="1" si="24"/>
        <v>1243</v>
      </c>
      <c r="E1244" s="18" t="str">
        <f ca="1">IFERROR(INDEX(nr_ad_client_name,MATCH(ROW()-1,xl_search_adnowclientname[index],0)),"")</f>
        <v>MOL Group</v>
      </c>
      <c r="F1244" s="18"/>
      <c r="G1244" s="18"/>
      <c r="H1244" s="18"/>
      <c r="I1244" s="18"/>
      <c r="J1244" s="18"/>
      <c r="K1244" s="18"/>
      <c r="L1244" s="18"/>
      <c r="M1244" s="18"/>
      <c r="N1244" s="18"/>
      <c r="O1244" s="18"/>
      <c r="P1244" s="18"/>
      <c r="Q1244" s="18"/>
      <c r="R1244" s="18"/>
      <c r="S1244" s="18"/>
      <c r="T1244" s="18"/>
      <c r="U1244" s="18"/>
      <c r="V1244" s="18"/>
      <c r="W1244" s="18"/>
      <c r="X1244" s="18"/>
      <c r="Y1244" s="18"/>
      <c r="Z1244" s="18"/>
      <c r="AA1244" s="18"/>
      <c r="AB1244" s="18"/>
      <c r="AC1244" s="18"/>
      <c r="AD1244" s="18"/>
      <c r="AE1244" s="18"/>
      <c r="AF1244" s="18"/>
      <c r="AG1244" s="18"/>
      <c r="AH1244" s="18"/>
      <c r="AI1244" s="18"/>
      <c r="AJ1244" s="18"/>
      <c r="AK1244" s="18"/>
      <c r="AL1244" s="18"/>
      <c r="AM1244" s="18"/>
    </row>
    <row r="1245" spans="1:39">
      <c r="A1245" s="18"/>
      <c r="B1245" s="18"/>
      <c r="C1245" s="18"/>
      <c r="D1245" s="18">
        <f t="shared" ca="1" si="24"/>
        <v>1244</v>
      </c>
      <c r="E1245" s="18" t="str">
        <f ca="1">IFERROR(INDEX(nr_ad_client_name,MATCH(ROW()-1,xl_search_adnowclientname[index],0)),"")</f>
        <v>Molitalia</v>
      </c>
      <c r="F1245" s="18"/>
      <c r="G1245" s="18"/>
      <c r="H1245" s="18"/>
      <c r="I1245" s="18"/>
      <c r="J1245" s="18"/>
      <c r="K1245" s="18"/>
      <c r="L1245" s="18"/>
      <c r="M1245" s="18"/>
      <c r="N1245" s="18"/>
      <c r="O1245" s="18"/>
      <c r="P1245" s="18"/>
      <c r="Q1245" s="18"/>
      <c r="R1245" s="18"/>
      <c r="S1245" s="18"/>
      <c r="T1245" s="18"/>
      <c r="U1245" s="18"/>
      <c r="V1245" s="18"/>
      <c r="W1245" s="18"/>
      <c r="X1245" s="18"/>
      <c r="Y1245" s="18"/>
      <c r="Z1245" s="18"/>
      <c r="AA1245" s="18"/>
      <c r="AB1245" s="18"/>
      <c r="AC1245" s="18"/>
      <c r="AD1245" s="18"/>
      <c r="AE1245" s="18"/>
      <c r="AF1245" s="18"/>
      <c r="AG1245" s="18"/>
      <c r="AH1245" s="18"/>
      <c r="AI1245" s="18"/>
      <c r="AJ1245" s="18"/>
      <c r="AK1245" s="18"/>
      <c r="AL1245" s="18"/>
      <c r="AM1245" s="18"/>
    </row>
    <row r="1246" spans="1:39">
      <c r="A1246" s="18"/>
      <c r="B1246" s="18"/>
      <c r="C1246" s="18"/>
      <c r="D1246" s="18">
        <f t="shared" ca="1" si="24"/>
        <v>1245</v>
      </c>
      <c r="E1246" s="18" t="str">
        <f ca="1">IFERROR(INDEX(nr_ad_client_name,MATCH(ROW()-1,xl_search_adnowclientname[index],0)),"")</f>
        <v>Molnlycke</v>
      </c>
      <c r="F1246" s="18"/>
      <c r="G1246" s="18"/>
      <c r="H1246" s="18"/>
      <c r="I1246" s="18"/>
      <c r="J1246" s="18"/>
      <c r="K1246" s="18"/>
      <c r="L1246" s="18"/>
      <c r="M1246" s="18"/>
      <c r="N1246" s="18"/>
      <c r="O1246" s="18"/>
      <c r="P1246" s="18"/>
      <c r="Q1246" s="18"/>
      <c r="R1246" s="18"/>
      <c r="S1246" s="18"/>
      <c r="T1246" s="18"/>
      <c r="U1246" s="18"/>
      <c r="V1246" s="18"/>
      <c r="W1246" s="18"/>
      <c r="X1246" s="18"/>
      <c r="Y1246" s="18"/>
      <c r="Z1246" s="18"/>
      <c r="AA1246" s="18"/>
      <c r="AB1246" s="18"/>
      <c r="AC1246" s="18"/>
      <c r="AD1246" s="18"/>
      <c r="AE1246" s="18"/>
      <c r="AF1246" s="18"/>
      <c r="AG1246" s="18"/>
      <c r="AH1246" s="18"/>
      <c r="AI1246" s="18"/>
      <c r="AJ1246" s="18"/>
      <c r="AK1246" s="18"/>
      <c r="AL1246" s="18"/>
      <c r="AM1246" s="18"/>
    </row>
    <row r="1247" spans="1:39">
      <c r="A1247" s="18"/>
      <c r="B1247" s="18"/>
      <c r="C1247" s="18"/>
      <c r="D1247" s="18">
        <f t="shared" ca="1" si="24"/>
        <v>1246</v>
      </c>
      <c r="E1247" s="18" t="str">
        <f ca="1">IFERROR(INDEX(nr_ad_client_name,MATCH(ROW()-1,xl_search_adnowclientname[index],0)),"")</f>
        <v>Mondelez</v>
      </c>
      <c r="F1247" s="18"/>
      <c r="G1247" s="18"/>
      <c r="H1247" s="18"/>
      <c r="I1247" s="18"/>
      <c r="J1247" s="18"/>
      <c r="K1247" s="18"/>
      <c r="L1247" s="18"/>
      <c r="M1247" s="18"/>
      <c r="N1247" s="18"/>
      <c r="O1247" s="18"/>
      <c r="P1247" s="18"/>
      <c r="Q1247" s="18"/>
      <c r="R1247" s="18"/>
      <c r="S1247" s="18"/>
      <c r="T1247" s="18"/>
      <c r="U1247" s="18"/>
      <c r="V1247" s="18"/>
      <c r="W1247" s="18"/>
      <c r="X1247" s="18"/>
      <c r="Y1247" s="18"/>
      <c r="Z1247" s="18"/>
      <c r="AA1247" s="18"/>
      <c r="AB1247" s="18"/>
      <c r="AC1247" s="18"/>
      <c r="AD1247" s="18"/>
      <c r="AE1247" s="18"/>
      <c r="AF1247" s="18"/>
      <c r="AG1247" s="18"/>
      <c r="AH1247" s="18"/>
      <c r="AI1247" s="18"/>
      <c r="AJ1247" s="18"/>
      <c r="AK1247" s="18"/>
      <c r="AL1247" s="18"/>
      <c r="AM1247" s="18"/>
    </row>
    <row r="1248" spans="1:39">
      <c r="A1248" s="18"/>
      <c r="B1248" s="18"/>
      <c r="C1248" s="18"/>
      <c r="D1248" s="18">
        <f t="shared" ca="1" si="24"/>
        <v>1247</v>
      </c>
      <c r="E1248" s="18" t="str">
        <f ca="1">IFERROR(INDEX(nr_ad_client_name,MATCH(ROW()-1,xl_search_adnowclientname[index],0)),"")</f>
        <v>Money Advice Service</v>
      </c>
      <c r="F1248" s="18"/>
      <c r="G1248" s="18"/>
      <c r="H1248" s="18"/>
      <c r="I1248" s="18"/>
      <c r="J1248" s="18"/>
      <c r="K1248" s="18"/>
      <c r="L1248" s="18"/>
      <c r="M1248" s="18"/>
      <c r="N1248" s="18"/>
      <c r="O1248" s="18"/>
      <c r="P1248" s="18"/>
      <c r="Q1248" s="18"/>
      <c r="R1248" s="18"/>
      <c r="S1248" s="18"/>
      <c r="T1248" s="18"/>
      <c r="U1248" s="18"/>
      <c r="V1248" s="18"/>
      <c r="W1248" s="18"/>
      <c r="X1248" s="18"/>
      <c r="Y1248" s="18"/>
      <c r="Z1248" s="18"/>
      <c r="AA1248" s="18"/>
      <c r="AB1248" s="18"/>
      <c r="AC1248" s="18"/>
      <c r="AD1248" s="18"/>
      <c r="AE1248" s="18"/>
      <c r="AF1248" s="18"/>
      <c r="AG1248" s="18"/>
      <c r="AH1248" s="18"/>
      <c r="AI1248" s="18"/>
      <c r="AJ1248" s="18"/>
      <c r="AK1248" s="18"/>
      <c r="AL1248" s="18"/>
      <c r="AM1248" s="18"/>
    </row>
    <row r="1249" spans="1:39">
      <c r="A1249" s="18"/>
      <c r="B1249" s="18"/>
      <c r="C1249" s="18"/>
      <c r="D1249" s="18">
        <f t="shared" ca="1" si="24"/>
        <v>1248</v>
      </c>
      <c r="E1249" s="18" t="str">
        <f ca="1">IFERROR(INDEX(nr_ad_client_name,MATCH(ROW()-1,xl_search_adnowclientname[index],0)),"")</f>
        <v>Monsanto</v>
      </c>
      <c r="F1249" s="18"/>
      <c r="G1249" s="18"/>
      <c r="H1249" s="18"/>
      <c r="I1249" s="18"/>
      <c r="J1249" s="18"/>
      <c r="K1249" s="18"/>
      <c r="L1249" s="18"/>
      <c r="M1249" s="18"/>
      <c r="N1249" s="18"/>
      <c r="O1249" s="18"/>
      <c r="P1249" s="18"/>
      <c r="Q1249" s="18"/>
      <c r="R1249" s="18"/>
      <c r="S1249" s="18"/>
      <c r="T1249" s="18"/>
      <c r="U1249" s="18"/>
      <c r="V1249" s="18"/>
      <c r="W1249" s="18"/>
      <c r="X1249" s="18"/>
      <c r="Y1249" s="18"/>
      <c r="Z1249" s="18"/>
      <c r="AA1249" s="18"/>
      <c r="AB1249" s="18"/>
      <c r="AC1249" s="18"/>
      <c r="AD1249" s="18"/>
      <c r="AE1249" s="18"/>
      <c r="AF1249" s="18"/>
      <c r="AG1249" s="18"/>
      <c r="AH1249" s="18"/>
      <c r="AI1249" s="18"/>
      <c r="AJ1249" s="18"/>
      <c r="AK1249" s="18"/>
      <c r="AL1249" s="18"/>
      <c r="AM1249" s="18"/>
    </row>
    <row r="1250" spans="1:39">
      <c r="A1250" s="18"/>
      <c r="B1250" s="18"/>
      <c r="C1250" s="18"/>
      <c r="D1250" s="18">
        <f t="shared" ca="1" si="24"/>
        <v>1249</v>
      </c>
      <c r="E1250" s="18" t="str">
        <f ca="1">IFERROR(INDEX(nr_ad_client_name,MATCH(ROW()-1,xl_search_adnowclientname[index],0)),"")</f>
        <v>Montenegro</v>
      </c>
      <c r="F1250" s="18"/>
      <c r="G1250" s="18"/>
      <c r="H1250" s="18"/>
      <c r="I1250" s="18"/>
      <c r="J1250" s="18"/>
      <c r="K1250" s="18"/>
      <c r="L1250" s="18"/>
      <c r="M1250" s="18"/>
      <c r="N1250" s="18"/>
      <c r="O1250" s="18"/>
      <c r="P1250" s="18"/>
      <c r="Q1250" s="18"/>
      <c r="R1250" s="18"/>
      <c r="S1250" s="18"/>
      <c r="T1250" s="18"/>
      <c r="U1250" s="18"/>
      <c r="V1250" s="18"/>
      <c r="W1250" s="18"/>
      <c r="X1250" s="18"/>
      <c r="Y1250" s="18"/>
      <c r="Z1250" s="18"/>
      <c r="AA1250" s="18"/>
      <c r="AB1250" s="18"/>
      <c r="AC1250" s="18"/>
      <c r="AD1250" s="18"/>
      <c r="AE1250" s="18"/>
      <c r="AF1250" s="18"/>
      <c r="AG1250" s="18"/>
      <c r="AH1250" s="18"/>
      <c r="AI1250" s="18"/>
      <c r="AJ1250" s="18"/>
      <c r="AK1250" s="18"/>
      <c r="AL1250" s="18"/>
      <c r="AM1250" s="18"/>
    </row>
    <row r="1251" spans="1:39">
      <c r="A1251" s="18"/>
      <c r="B1251" s="18"/>
      <c r="C1251" s="18"/>
      <c r="D1251" s="18">
        <f t="shared" ca="1" si="24"/>
        <v>1250</v>
      </c>
      <c r="E1251" s="18" t="str">
        <f ca="1">IFERROR(INDEX(nr_ad_client_name,MATCH(ROW()-1,xl_search_adnowclientname[index],0)),"")</f>
        <v>More Group</v>
      </c>
      <c r="F1251" s="18"/>
      <c r="G1251" s="18"/>
      <c r="H1251" s="18"/>
      <c r="I1251" s="18"/>
      <c r="J1251" s="18"/>
      <c r="K1251" s="18"/>
      <c r="L1251" s="18"/>
      <c r="M1251" s="18"/>
      <c r="N1251" s="18"/>
      <c r="O1251" s="18"/>
      <c r="P1251" s="18"/>
      <c r="Q1251" s="18"/>
      <c r="R1251" s="18"/>
      <c r="S1251" s="18"/>
      <c r="T1251" s="18"/>
      <c r="U1251" s="18"/>
      <c r="V1251" s="18"/>
      <c r="W1251" s="18"/>
      <c r="X1251" s="18"/>
      <c r="Y1251" s="18"/>
      <c r="Z1251" s="18"/>
      <c r="AA1251" s="18"/>
      <c r="AB1251" s="18"/>
      <c r="AC1251" s="18"/>
      <c r="AD1251" s="18"/>
      <c r="AE1251" s="18"/>
      <c r="AF1251" s="18"/>
      <c r="AG1251" s="18"/>
      <c r="AH1251" s="18"/>
      <c r="AI1251" s="18"/>
      <c r="AJ1251" s="18"/>
      <c r="AK1251" s="18"/>
      <c r="AL1251" s="18"/>
      <c r="AM1251" s="18"/>
    </row>
    <row r="1252" spans="1:39">
      <c r="A1252" s="18"/>
      <c r="B1252" s="18"/>
      <c r="C1252" s="18"/>
      <c r="D1252" s="18">
        <f t="shared" ca="1" si="24"/>
        <v>1251</v>
      </c>
      <c r="E1252" s="18" t="str">
        <f ca="1">IFERROR(INDEX(nr_ad_client_name,MATCH(ROW()-1,xl_search_adnowclientname[index],0)),"")</f>
        <v>Morgan Stanley</v>
      </c>
      <c r="F1252" s="18"/>
      <c r="G1252" s="18"/>
      <c r="H1252" s="18"/>
      <c r="I1252" s="18"/>
      <c r="J1252" s="18"/>
      <c r="K1252" s="18"/>
      <c r="L1252" s="18"/>
      <c r="M1252" s="18"/>
      <c r="N1252" s="18"/>
      <c r="O1252" s="18"/>
      <c r="P1252" s="18"/>
      <c r="Q1252" s="18"/>
      <c r="R1252" s="18"/>
      <c r="S1252" s="18"/>
      <c r="T1252" s="18"/>
      <c r="U1252" s="18"/>
      <c r="V1252" s="18"/>
      <c r="W1252" s="18"/>
      <c r="X1252" s="18"/>
      <c r="Y1252" s="18"/>
      <c r="Z1252" s="18"/>
      <c r="AA1252" s="18"/>
      <c r="AB1252" s="18"/>
      <c r="AC1252" s="18"/>
      <c r="AD1252" s="18"/>
      <c r="AE1252" s="18"/>
      <c r="AF1252" s="18"/>
      <c r="AG1252" s="18"/>
      <c r="AH1252" s="18"/>
      <c r="AI1252" s="18"/>
      <c r="AJ1252" s="18"/>
      <c r="AK1252" s="18"/>
      <c r="AL1252" s="18"/>
      <c r="AM1252" s="18"/>
    </row>
    <row r="1253" spans="1:39">
      <c r="A1253" s="18"/>
      <c r="B1253" s="18"/>
      <c r="C1253" s="18"/>
      <c r="D1253" s="18">
        <f t="shared" ca="1" si="24"/>
        <v>1252</v>
      </c>
      <c r="E1253" s="18" t="str">
        <f ca="1">IFERROR(INDEX(nr_ad_client_name,MATCH(ROW()-1,xl_search_adnowclientname[index],0)),"")</f>
        <v>Morinaga</v>
      </c>
      <c r="F1253" s="18"/>
      <c r="G1253" s="18"/>
      <c r="H1253" s="18"/>
      <c r="I1253" s="18"/>
      <c r="J1253" s="18"/>
      <c r="K1253" s="18"/>
      <c r="L1253" s="18"/>
      <c r="M1253" s="18"/>
      <c r="N1253" s="18"/>
      <c r="O1253" s="18"/>
      <c r="P1253" s="18"/>
      <c r="Q1253" s="18"/>
      <c r="R1253" s="18"/>
      <c r="S1253" s="18"/>
      <c r="T1253" s="18"/>
      <c r="U1253" s="18"/>
      <c r="V1253" s="18"/>
      <c r="W1253" s="18"/>
      <c r="X1253" s="18"/>
      <c r="Y1253" s="18"/>
      <c r="Z1253" s="18"/>
      <c r="AA1253" s="18"/>
      <c r="AB1253" s="18"/>
      <c r="AC1253" s="18"/>
      <c r="AD1253" s="18"/>
      <c r="AE1253" s="18"/>
      <c r="AF1253" s="18"/>
      <c r="AG1253" s="18"/>
      <c r="AH1253" s="18"/>
      <c r="AI1253" s="18"/>
      <c r="AJ1253" s="18"/>
      <c r="AK1253" s="18"/>
      <c r="AL1253" s="18"/>
      <c r="AM1253" s="18"/>
    </row>
    <row r="1254" spans="1:39">
      <c r="A1254" s="18"/>
      <c r="B1254" s="18"/>
      <c r="C1254" s="18"/>
      <c r="D1254" s="18">
        <f t="shared" ca="1" si="24"/>
        <v>1253</v>
      </c>
      <c r="E1254" s="18" t="str">
        <f ca="1">IFERROR(INDEX(nr_ad_client_name,MATCH(ROW()-1,xl_search_adnowclientname[index],0)),"")</f>
        <v>Moritz</v>
      </c>
      <c r="F1254" s="18"/>
      <c r="G1254" s="18"/>
      <c r="H1254" s="18"/>
      <c r="I1254" s="18"/>
      <c r="J1254" s="18"/>
      <c r="K1254" s="18"/>
      <c r="L1254" s="18"/>
      <c r="M1254" s="18"/>
      <c r="N1254" s="18"/>
      <c r="O1254" s="18"/>
      <c r="P1254" s="18"/>
      <c r="Q1254" s="18"/>
      <c r="R1254" s="18"/>
      <c r="S1254" s="18"/>
      <c r="T1254" s="18"/>
      <c r="U1254" s="18"/>
      <c r="V1254" s="18"/>
      <c r="W1254" s="18"/>
      <c r="X1254" s="18"/>
      <c r="Y1254" s="18"/>
      <c r="Z1254" s="18"/>
      <c r="AA1254" s="18"/>
      <c r="AB1254" s="18"/>
      <c r="AC1254" s="18"/>
      <c r="AD1254" s="18"/>
      <c r="AE1254" s="18"/>
      <c r="AF1254" s="18"/>
      <c r="AG1254" s="18"/>
      <c r="AH1254" s="18"/>
      <c r="AI1254" s="18"/>
      <c r="AJ1254" s="18"/>
      <c r="AK1254" s="18"/>
      <c r="AL1254" s="18"/>
      <c r="AM1254" s="18"/>
    </row>
    <row r="1255" spans="1:39">
      <c r="A1255" s="18"/>
      <c r="B1255" s="18"/>
      <c r="C1255" s="18"/>
      <c r="D1255" s="18">
        <f t="shared" ca="1" si="24"/>
        <v>1254</v>
      </c>
      <c r="E1255" s="18" t="str">
        <f ca="1">IFERROR(INDEX(nr_ad_client_name,MATCH(ROW()-1,xl_search_adnowclientname[index],0)),"")</f>
        <v>Morliny</v>
      </c>
      <c r="F1255" s="18"/>
      <c r="G1255" s="18"/>
      <c r="H1255" s="18"/>
      <c r="I1255" s="18"/>
      <c r="J1255" s="18"/>
      <c r="K1255" s="18"/>
      <c r="L1255" s="18"/>
      <c r="M1255" s="18"/>
      <c r="N1255" s="18"/>
      <c r="O1255" s="18"/>
      <c r="P1255" s="18"/>
      <c r="Q1255" s="18"/>
      <c r="R1255" s="18"/>
      <c r="S1255" s="18"/>
      <c r="T1255" s="18"/>
      <c r="U1255" s="18"/>
      <c r="V1255" s="18"/>
      <c r="W1255" s="18"/>
      <c r="X1255" s="18"/>
      <c r="Y1255" s="18"/>
      <c r="Z1255" s="18"/>
      <c r="AA1255" s="18"/>
      <c r="AB1255" s="18"/>
      <c r="AC1255" s="18"/>
      <c r="AD1255" s="18"/>
      <c r="AE1255" s="18"/>
      <c r="AF1255" s="18"/>
      <c r="AG1255" s="18"/>
      <c r="AH1255" s="18"/>
      <c r="AI1255" s="18"/>
      <c r="AJ1255" s="18"/>
      <c r="AK1255" s="18"/>
      <c r="AL1255" s="18"/>
      <c r="AM1255" s="18"/>
    </row>
    <row r="1256" spans="1:39">
      <c r="A1256" s="18"/>
      <c r="B1256" s="18"/>
      <c r="C1256" s="18"/>
      <c r="D1256" s="18">
        <f t="shared" ca="1" si="24"/>
        <v>1255</v>
      </c>
      <c r="E1256" s="18" t="str">
        <f ca="1">IFERROR(INDEX(nr_ad_client_name,MATCH(ROW()-1,xl_search_adnowclientname[index],0)),"")</f>
        <v>Morningstar</v>
      </c>
      <c r="F1256" s="18"/>
      <c r="G1256" s="18"/>
      <c r="H1256" s="18"/>
      <c r="I1256" s="18"/>
      <c r="J1256" s="18"/>
      <c r="K1256" s="18"/>
      <c r="L1256" s="18"/>
      <c r="M1256" s="18"/>
      <c r="N1256" s="18"/>
      <c r="O1256" s="18"/>
      <c r="P1256" s="18"/>
      <c r="Q1256" s="18"/>
      <c r="R1256" s="18"/>
      <c r="S1256" s="18"/>
      <c r="T1256" s="18"/>
      <c r="U1256" s="18"/>
      <c r="V1256" s="18"/>
      <c r="W1256" s="18"/>
      <c r="X1256" s="18"/>
      <c r="Y1256" s="18"/>
      <c r="Z1256" s="18"/>
      <c r="AA1256" s="18"/>
      <c r="AB1256" s="18"/>
      <c r="AC1256" s="18"/>
      <c r="AD1256" s="18"/>
      <c r="AE1256" s="18"/>
      <c r="AF1256" s="18"/>
      <c r="AG1256" s="18"/>
      <c r="AH1256" s="18"/>
      <c r="AI1256" s="18"/>
      <c r="AJ1256" s="18"/>
      <c r="AK1256" s="18"/>
      <c r="AL1256" s="18"/>
      <c r="AM1256" s="18"/>
    </row>
    <row r="1257" spans="1:39">
      <c r="A1257" s="18"/>
      <c r="B1257" s="18"/>
      <c r="C1257" s="18"/>
      <c r="D1257" s="18">
        <f t="shared" ca="1" si="24"/>
        <v>1256</v>
      </c>
      <c r="E1257" s="18" t="str">
        <f ca="1">IFERROR(INDEX(nr_ad_client_name,MATCH(ROW()-1,xl_search_adnowclientname[index],0)),"")</f>
        <v>Morrisons</v>
      </c>
      <c r="F1257" s="18"/>
      <c r="G1257" s="18"/>
      <c r="H1257" s="18"/>
      <c r="I1257" s="18"/>
      <c r="J1257" s="18"/>
      <c r="K1257" s="18"/>
      <c r="L1257" s="18"/>
      <c r="M1257" s="18"/>
      <c r="N1257" s="18"/>
      <c r="O1257" s="18"/>
      <c r="P1257" s="18"/>
      <c r="Q1257" s="18"/>
      <c r="R1257" s="18"/>
      <c r="S1257" s="18"/>
      <c r="T1257" s="18"/>
      <c r="U1257" s="18"/>
      <c r="V1257" s="18"/>
      <c r="W1257" s="18"/>
      <c r="X1257" s="18"/>
      <c r="Y1257" s="18"/>
      <c r="Z1257" s="18"/>
      <c r="AA1257" s="18"/>
      <c r="AB1257" s="18"/>
      <c r="AC1257" s="18"/>
      <c r="AD1257" s="18"/>
      <c r="AE1257" s="18"/>
      <c r="AF1257" s="18"/>
      <c r="AG1257" s="18"/>
      <c r="AH1257" s="18"/>
      <c r="AI1257" s="18"/>
      <c r="AJ1257" s="18"/>
      <c r="AK1257" s="18"/>
      <c r="AL1257" s="18"/>
      <c r="AM1257" s="18"/>
    </row>
    <row r="1258" spans="1:39">
      <c r="A1258" s="18"/>
      <c r="B1258" s="18"/>
      <c r="C1258" s="18"/>
      <c r="D1258" s="18">
        <f t="shared" ca="1" si="24"/>
        <v>1257</v>
      </c>
      <c r="E1258" s="18" t="str">
        <f ca="1">IFERROR(INDEX(nr_ad_client_name,MATCH(ROW()-1,xl_search_adnowclientname[index],0)),"")</f>
        <v>Motel 6</v>
      </c>
      <c r="F1258" s="18"/>
      <c r="G1258" s="18"/>
      <c r="H1258" s="18"/>
      <c r="I1258" s="18"/>
      <c r="J1258" s="18"/>
      <c r="K1258" s="18"/>
      <c r="L1258" s="18"/>
      <c r="M1258" s="18"/>
      <c r="N1258" s="18"/>
      <c r="O1258" s="18"/>
      <c r="P1258" s="18"/>
      <c r="Q1258" s="18"/>
      <c r="R1258" s="18"/>
      <c r="S1258" s="18"/>
      <c r="T1258" s="18"/>
      <c r="U1258" s="18"/>
      <c r="V1258" s="18"/>
      <c r="W1258" s="18"/>
      <c r="X1258" s="18"/>
      <c r="Y1258" s="18"/>
      <c r="Z1258" s="18"/>
      <c r="AA1258" s="18"/>
      <c r="AB1258" s="18"/>
      <c r="AC1258" s="18"/>
      <c r="AD1258" s="18"/>
      <c r="AE1258" s="18"/>
      <c r="AF1258" s="18"/>
      <c r="AG1258" s="18"/>
      <c r="AH1258" s="18"/>
      <c r="AI1258" s="18"/>
      <c r="AJ1258" s="18"/>
      <c r="AK1258" s="18"/>
      <c r="AL1258" s="18"/>
      <c r="AM1258" s="18"/>
    </row>
    <row r="1259" spans="1:39">
      <c r="A1259" s="18"/>
      <c r="B1259" s="18"/>
      <c r="C1259" s="18"/>
      <c r="D1259" s="18">
        <f t="shared" ca="1" si="24"/>
        <v>1258</v>
      </c>
      <c r="E1259" s="18" t="str">
        <f ca="1">IFERROR(INDEX(nr_ad_client_name,MATCH(ROW()-1,xl_search_adnowclientname[index],0)),"")</f>
        <v>Mother Dairy</v>
      </c>
      <c r="F1259" s="18"/>
      <c r="G1259" s="18"/>
      <c r="H1259" s="18"/>
      <c r="I1259" s="18"/>
      <c r="J1259" s="18"/>
      <c r="K1259" s="18"/>
      <c r="L1259" s="18"/>
      <c r="M1259" s="18"/>
      <c r="N1259" s="18"/>
      <c r="O1259" s="18"/>
      <c r="P1259" s="18"/>
      <c r="Q1259" s="18"/>
      <c r="R1259" s="18"/>
      <c r="S1259" s="18"/>
      <c r="T1259" s="18"/>
      <c r="U1259" s="18"/>
      <c r="V1259" s="18"/>
      <c r="W1259" s="18"/>
      <c r="X1259" s="18"/>
      <c r="Y1259" s="18"/>
      <c r="Z1259" s="18"/>
      <c r="AA1259" s="18"/>
      <c r="AB1259" s="18"/>
      <c r="AC1259" s="18"/>
      <c r="AD1259" s="18"/>
      <c r="AE1259" s="18"/>
      <c r="AF1259" s="18"/>
      <c r="AG1259" s="18"/>
      <c r="AH1259" s="18"/>
      <c r="AI1259" s="18"/>
      <c r="AJ1259" s="18"/>
      <c r="AK1259" s="18"/>
      <c r="AL1259" s="18"/>
      <c r="AM1259" s="18"/>
    </row>
    <row r="1260" spans="1:39">
      <c r="A1260" s="18"/>
      <c r="B1260" s="18"/>
      <c r="C1260" s="18"/>
      <c r="D1260" s="18">
        <f t="shared" ca="1" si="24"/>
        <v>1259</v>
      </c>
      <c r="E1260" s="18" t="str">
        <f ca="1">IFERROR(INDEX(nr_ad_client_name,MATCH(ROW()-1,xl_search_adnowclientname[index],0)),"")</f>
        <v>Motorola</v>
      </c>
      <c r="F1260" s="18"/>
      <c r="G1260" s="18"/>
      <c r="H1260" s="18"/>
      <c r="I1260" s="18"/>
      <c r="J1260" s="18"/>
      <c r="K1260" s="18"/>
      <c r="L1260" s="18"/>
      <c r="M1260" s="18"/>
      <c r="N1260" s="18"/>
      <c r="O1260" s="18"/>
      <c r="P1260" s="18"/>
      <c r="Q1260" s="18"/>
      <c r="R1260" s="18"/>
      <c r="S1260" s="18"/>
      <c r="T1260" s="18"/>
      <c r="U1260" s="18"/>
      <c r="V1260" s="18"/>
      <c r="W1260" s="18"/>
      <c r="X1260" s="18"/>
      <c r="Y1260" s="18"/>
      <c r="Z1260" s="18"/>
      <c r="AA1260" s="18"/>
      <c r="AB1260" s="18"/>
      <c r="AC1260" s="18"/>
      <c r="AD1260" s="18"/>
      <c r="AE1260" s="18"/>
      <c r="AF1260" s="18"/>
      <c r="AG1260" s="18"/>
      <c r="AH1260" s="18"/>
      <c r="AI1260" s="18"/>
      <c r="AJ1260" s="18"/>
      <c r="AK1260" s="18"/>
      <c r="AL1260" s="18"/>
      <c r="AM1260" s="18"/>
    </row>
    <row r="1261" spans="1:39">
      <c r="A1261" s="18"/>
      <c r="B1261" s="18"/>
      <c r="C1261" s="18"/>
      <c r="D1261" s="18">
        <f t="shared" ca="1" si="24"/>
        <v>1260</v>
      </c>
      <c r="E1261" s="18" t="str">
        <f ca="1">IFERROR(INDEX(nr_ad_client_name,MATCH(ROW()-1,xl_search_adnowclientname[index],0)),"")</f>
        <v>Motts</v>
      </c>
      <c r="F1261" s="18"/>
      <c r="G1261" s="18"/>
      <c r="H1261" s="18"/>
      <c r="I1261" s="18"/>
      <c r="J1261" s="18"/>
      <c r="K1261" s="18"/>
      <c r="L1261" s="18"/>
      <c r="M1261" s="18"/>
      <c r="N1261" s="18"/>
      <c r="O1261" s="18"/>
      <c r="P1261" s="18"/>
      <c r="Q1261" s="18"/>
      <c r="R1261" s="18"/>
      <c r="S1261" s="18"/>
      <c r="T1261" s="18"/>
      <c r="U1261" s="18"/>
      <c r="V1261" s="18"/>
      <c r="W1261" s="18"/>
      <c r="X1261" s="18"/>
      <c r="Y1261" s="18"/>
      <c r="Z1261" s="18"/>
      <c r="AA1261" s="18"/>
      <c r="AB1261" s="18"/>
      <c r="AC1261" s="18"/>
      <c r="AD1261" s="18"/>
      <c r="AE1261" s="18"/>
      <c r="AF1261" s="18"/>
      <c r="AG1261" s="18"/>
      <c r="AH1261" s="18"/>
      <c r="AI1261" s="18"/>
      <c r="AJ1261" s="18"/>
      <c r="AK1261" s="18"/>
      <c r="AL1261" s="18"/>
      <c r="AM1261" s="18"/>
    </row>
    <row r="1262" spans="1:39">
      <c r="A1262" s="18"/>
      <c r="B1262" s="18"/>
      <c r="C1262" s="18"/>
      <c r="D1262" s="18">
        <f t="shared" ca="1" si="24"/>
        <v>1261</v>
      </c>
      <c r="E1262" s="18" t="str">
        <f ca="1">IFERROR(INDEX(nr_ad_client_name,MATCH(ROW()-1,xl_search_adnowclientname[index],0)),"")</f>
        <v>Moulinex</v>
      </c>
      <c r="F1262" s="18"/>
      <c r="G1262" s="18"/>
      <c r="H1262" s="18"/>
      <c r="I1262" s="18"/>
      <c r="J1262" s="18"/>
      <c r="K1262" s="18"/>
      <c r="L1262" s="18"/>
      <c r="M1262" s="18"/>
      <c r="N1262" s="18"/>
      <c r="O1262" s="18"/>
      <c r="P1262" s="18"/>
      <c r="Q1262" s="18"/>
      <c r="R1262" s="18"/>
      <c r="S1262" s="18"/>
      <c r="T1262" s="18"/>
      <c r="U1262" s="18"/>
      <c r="V1262" s="18"/>
      <c r="W1262" s="18"/>
      <c r="X1262" s="18"/>
      <c r="Y1262" s="18"/>
      <c r="Z1262" s="18"/>
      <c r="AA1262" s="18"/>
      <c r="AB1262" s="18"/>
      <c r="AC1262" s="18"/>
      <c r="AD1262" s="18"/>
      <c r="AE1262" s="18"/>
      <c r="AF1262" s="18"/>
      <c r="AG1262" s="18"/>
      <c r="AH1262" s="18"/>
      <c r="AI1262" s="18"/>
      <c r="AJ1262" s="18"/>
      <c r="AK1262" s="18"/>
      <c r="AL1262" s="18"/>
      <c r="AM1262" s="18"/>
    </row>
    <row r="1263" spans="1:39">
      <c r="A1263" s="18"/>
      <c r="B1263" s="18"/>
      <c r="C1263" s="18"/>
      <c r="D1263" s="18">
        <f t="shared" ca="1" si="24"/>
        <v>1262</v>
      </c>
      <c r="E1263" s="18" t="str">
        <f ca="1">IFERROR(INDEX(nr_ad_client_name,MATCH(ROW()-1,xl_search_adnowclientname[index],0)),"")</f>
        <v>Mount Everest Mineral Water Ltd</v>
      </c>
      <c r="F1263" s="18"/>
      <c r="G1263" s="18"/>
      <c r="H1263" s="18"/>
      <c r="I1263" s="18"/>
      <c r="J1263" s="18"/>
      <c r="K1263" s="18"/>
      <c r="L1263" s="18"/>
      <c r="M1263" s="18"/>
      <c r="N1263" s="18"/>
      <c r="O1263" s="18"/>
      <c r="P1263" s="18"/>
      <c r="Q1263" s="18"/>
      <c r="R1263" s="18"/>
      <c r="S1263" s="18"/>
      <c r="T1263" s="18"/>
      <c r="U1263" s="18"/>
      <c r="V1263" s="18"/>
      <c r="W1263" s="18"/>
      <c r="X1263" s="18"/>
      <c r="Y1263" s="18"/>
      <c r="Z1263" s="18"/>
      <c r="AA1263" s="18"/>
      <c r="AB1263" s="18"/>
      <c r="AC1263" s="18"/>
      <c r="AD1263" s="18"/>
      <c r="AE1263" s="18"/>
      <c r="AF1263" s="18"/>
      <c r="AG1263" s="18"/>
      <c r="AH1263" s="18"/>
      <c r="AI1263" s="18"/>
      <c r="AJ1263" s="18"/>
      <c r="AK1263" s="18"/>
      <c r="AL1263" s="18"/>
      <c r="AM1263" s="18"/>
    </row>
    <row r="1264" spans="1:39">
      <c r="A1264" s="18"/>
      <c r="B1264" s="18"/>
      <c r="C1264" s="18"/>
      <c r="D1264" s="18">
        <f t="shared" ca="1" si="24"/>
        <v>1263</v>
      </c>
      <c r="E1264" s="18" t="str">
        <f ca="1">IFERROR(INDEX(nr_ad_client_name,MATCH(ROW()-1,xl_search_adnowclientname[index],0)),"")</f>
        <v>Mrs Bairds</v>
      </c>
      <c r="F1264" s="18"/>
      <c r="G1264" s="18"/>
      <c r="H1264" s="18"/>
      <c r="I1264" s="18"/>
      <c r="J1264" s="18"/>
      <c r="K1264" s="18"/>
      <c r="L1264" s="18"/>
      <c r="M1264" s="18"/>
      <c r="N1264" s="18"/>
      <c r="O1264" s="18"/>
      <c r="P1264" s="18"/>
      <c r="Q1264" s="18"/>
      <c r="R1264" s="18"/>
      <c r="S1264" s="18"/>
      <c r="T1264" s="18"/>
      <c r="U1264" s="18"/>
      <c r="V1264" s="18"/>
      <c r="W1264" s="18"/>
      <c r="X1264" s="18"/>
      <c r="Y1264" s="18"/>
      <c r="Z1264" s="18"/>
      <c r="AA1264" s="18"/>
      <c r="AB1264" s="18"/>
      <c r="AC1264" s="18"/>
      <c r="AD1264" s="18"/>
      <c r="AE1264" s="18"/>
      <c r="AF1264" s="18"/>
      <c r="AG1264" s="18"/>
      <c r="AH1264" s="18"/>
      <c r="AI1264" s="18"/>
      <c r="AJ1264" s="18"/>
      <c r="AK1264" s="18"/>
      <c r="AL1264" s="18"/>
      <c r="AM1264" s="18"/>
    </row>
    <row r="1265" spans="1:39">
      <c r="A1265" s="18"/>
      <c r="B1265" s="18"/>
      <c r="C1265" s="18"/>
      <c r="D1265" s="18">
        <f t="shared" ca="1" si="24"/>
        <v>1264</v>
      </c>
      <c r="E1265" s="18" t="str">
        <f ca="1">IFERROR(INDEX(nr_ad_client_name,MATCH(ROW()-1,xl_search_adnowclientname[index],0)),"")</f>
        <v>Mrs Smith's</v>
      </c>
      <c r="F1265" s="18"/>
      <c r="G1265" s="18"/>
      <c r="H1265" s="18"/>
      <c r="I1265" s="18"/>
      <c r="J1265" s="18"/>
      <c r="K1265" s="18"/>
      <c r="L1265" s="18"/>
      <c r="M1265" s="18"/>
      <c r="N1265" s="18"/>
      <c r="O1265" s="18"/>
      <c r="P1265" s="18"/>
      <c r="Q1265" s="18"/>
      <c r="R1265" s="18"/>
      <c r="S1265" s="18"/>
      <c r="T1265" s="18"/>
      <c r="U1265" s="18"/>
      <c r="V1265" s="18"/>
      <c r="W1265" s="18"/>
      <c r="X1265" s="18"/>
      <c r="Y1265" s="18"/>
      <c r="Z1265" s="18"/>
      <c r="AA1265" s="18"/>
      <c r="AB1265" s="18"/>
      <c r="AC1265" s="18"/>
      <c r="AD1265" s="18"/>
      <c r="AE1265" s="18"/>
      <c r="AF1265" s="18"/>
      <c r="AG1265" s="18"/>
      <c r="AH1265" s="18"/>
      <c r="AI1265" s="18"/>
      <c r="AJ1265" s="18"/>
      <c r="AK1265" s="18"/>
      <c r="AL1265" s="18"/>
      <c r="AM1265" s="18"/>
    </row>
    <row r="1266" spans="1:39">
      <c r="A1266" s="18"/>
      <c r="B1266" s="18"/>
      <c r="C1266" s="18"/>
      <c r="D1266" s="18">
        <f t="shared" ca="1" si="24"/>
        <v>1265</v>
      </c>
      <c r="E1266" s="18" t="str">
        <f ca="1">IFERROR(INDEX(nr_ad_client_name,MATCH(ROW()-1,xl_search_adnowclientname[index],0)),"")</f>
        <v>Msc Crociere</v>
      </c>
      <c r="F1266" s="18"/>
      <c r="G1266" s="18"/>
      <c r="H1266" s="18"/>
      <c r="I1266" s="18"/>
      <c r="J1266" s="18"/>
      <c r="K1266" s="18"/>
      <c r="L1266" s="18"/>
      <c r="M1266" s="18"/>
      <c r="N1266" s="18"/>
      <c r="O1266" s="18"/>
      <c r="P1266" s="18"/>
      <c r="Q1266" s="18"/>
      <c r="R1266" s="18"/>
      <c r="S1266" s="18"/>
      <c r="T1266" s="18"/>
      <c r="U1266" s="18"/>
      <c r="V1266" s="18"/>
      <c r="W1266" s="18"/>
      <c r="X1266" s="18"/>
      <c r="Y1266" s="18"/>
      <c r="Z1266" s="18"/>
      <c r="AA1266" s="18"/>
      <c r="AB1266" s="18"/>
      <c r="AC1266" s="18"/>
      <c r="AD1266" s="18"/>
      <c r="AE1266" s="18"/>
      <c r="AF1266" s="18"/>
      <c r="AG1266" s="18"/>
      <c r="AH1266" s="18"/>
      <c r="AI1266" s="18"/>
      <c r="AJ1266" s="18"/>
      <c r="AK1266" s="18"/>
      <c r="AL1266" s="18"/>
      <c r="AM1266" s="18"/>
    </row>
    <row r="1267" spans="1:39">
      <c r="A1267" s="18"/>
      <c r="B1267" s="18"/>
      <c r="C1267" s="18"/>
      <c r="D1267" s="18">
        <f t="shared" ca="1" si="24"/>
        <v>1266</v>
      </c>
      <c r="E1267" s="18" t="str">
        <f ca="1">IFERROR(INDEX(nr_ad_client_name,MATCH(ROW()-1,xl_search_adnowclientname[index],0)),"")</f>
        <v>Msc Group</v>
      </c>
      <c r="F1267" s="18"/>
      <c r="G1267" s="18"/>
      <c r="H1267" s="18"/>
      <c r="I1267" s="18"/>
      <c r="J1267" s="18"/>
      <c r="K1267" s="18"/>
      <c r="L1267" s="18"/>
      <c r="M1267" s="18"/>
      <c r="N1267" s="18"/>
      <c r="O1267" s="18"/>
      <c r="P1267" s="18"/>
      <c r="Q1267" s="18"/>
      <c r="R1267" s="18"/>
      <c r="S1267" s="18"/>
      <c r="T1267" s="18"/>
      <c r="U1267" s="18"/>
      <c r="V1267" s="18"/>
      <c r="W1267" s="18"/>
      <c r="X1267" s="18"/>
      <c r="Y1267" s="18"/>
      <c r="Z1267" s="18"/>
      <c r="AA1267" s="18"/>
      <c r="AB1267" s="18"/>
      <c r="AC1267" s="18"/>
      <c r="AD1267" s="18"/>
      <c r="AE1267" s="18"/>
      <c r="AF1267" s="18"/>
      <c r="AG1267" s="18"/>
      <c r="AH1267" s="18"/>
      <c r="AI1267" s="18"/>
      <c r="AJ1267" s="18"/>
      <c r="AK1267" s="18"/>
      <c r="AL1267" s="18"/>
      <c r="AM1267" s="18"/>
    </row>
    <row r="1268" spans="1:39">
      <c r="A1268" s="18"/>
      <c r="B1268" s="18"/>
      <c r="C1268" s="18"/>
      <c r="D1268" s="18">
        <f t="shared" ca="1" si="24"/>
        <v>1267</v>
      </c>
      <c r="E1268" s="18" t="str">
        <f ca="1">IFERROR(INDEX(nr_ad_client_name,MATCH(ROW()-1,xl_search_adnowclientname[index],0)),"")</f>
        <v>MSN</v>
      </c>
      <c r="F1268" s="18"/>
      <c r="G1268" s="18"/>
      <c r="H1268" s="18"/>
      <c r="I1268" s="18"/>
      <c r="J1268" s="18"/>
      <c r="K1268" s="18"/>
      <c r="L1268" s="18"/>
      <c r="M1268" s="18"/>
      <c r="N1268" s="18"/>
      <c r="O1268" s="18"/>
      <c r="P1268" s="18"/>
      <c r="Q1268" s="18"/>
      <c r="R1268" s="18"/>
      <c r="S1268" s="18"/>
      <c r="T1268" s="18"/>
      <c r="U1268" s="18"/>
      <c r="V1268" s="18"/>
      <c r="W1268" s="18"/>
      <c r="X1268" s="18"/>
      <c r="Y1268" s="18"/>
      <c r="Z1268" s="18"/>
      <c r="AA1268" s="18"/>
      <c r="AB1268" s="18"/>
      <c r="AC1268" s="18"/>
      <c r="AD1268" s="18"/>
      <c r="AE1268" s="18"/>
      <c r="AF1268" s="18"/>
      <c r="AG1268" s="18"/>
      <c r="AH1268" s="18"/>
      <c r="AI1268" s="18"/>
      <c r="AJ1268" s="18"/>
      <c r="AK1268" s="18"/>
      <c r="AL1268" s="18"/>
      <c r="AM1268" s="18"/>
    </row>
    <row r="1269" spans="1:39">
      <c r="A1269" s="18"/>
      <c r="B1269" s="18"/>
      <c r="C1269" s="18"/>
      <c r="D1269" s="18">
        <f t="shared" ca="1" si="24"/>
        <v>1268</v>
      </c>
      <c r="E1269" s="18" t="str">
        <f ca="1">IFERROR(INDEX(nr_ad_client_name,MATCH(ROW()-1,xl_search_adnowclientname[index],0)),"")</f>
        <v>MTS</v>
      </c>
      <c r="F1269" s="18"/>
      <c r="G1269" s="18"/>
      <c r="H1269" s="18"/>
      <c r="I1269" s="18"/>
      <c r="J1269" s="18"/>
      <c r="K1269" s="18"/>
      <c r="L1269" s="18"/>
      <c r="M1269" s="18"/>
      <c r="N1269" s="18"/>
      <c r="O1269" s="18"/>
      <c r="P1269" s="18"/>
      <c r="Q1269" s="18"/>
      <c r="R1269" s="18"/>
      <c r="S1269" s="18"/>
      <c r="T1269" s="18"/>
      <c r="U1269" s="18"/>
      <c r="V1269" s="18"/>
      <c r="W1269" s="18"/>
      <c r="X1269" s="18"/>
      <c r="Y1269" s="18"/>
      <c r="Z1269" s="18"/>
      <c r="AA1269" s="18"/>
      <c r="AB1269" s="18"/>
      <c r="AC1269" s="18"/>
      <c r="AD1269" s="18"/>
      <c r="AE1269" s="18"/>
      <c r="AF1269" s="18"/>
      <c r="AG1269" s="18"/>
      <c r="AH1269" s="18"/>
      <c r="AI1269" s="18"/>
      <c r="AJ1269" s="18"/>
      <c r="AK1269" s="18"/>
      <c r="AL1269" s="18"/>
      <c r="AM1269" s="18"/>
    </row>
    <row r="1270" spans="1:39">
      <c r="A1270" s="18"/>
      <c r="B1270" s="18"/>
      <c r="C1270" s="18"/>
      <c r="D1270" s="18">
        <f t="shared" ca="1" si="24"/>
        <v>1269</v>
      </c>
      <c r="E1270" s="18" t="str">
        <f ca="1">IFERROR(INDEX(nr_ad_client_name,MATCH(ROW()-1,xl_search_adnowclientname[index],0)),"")</f>
        <v>Mudra Communications</v>
      </c>
      <c r="F1270" s="18"/>
      <c r="G1270" s="18"/>
      <c r="H1270" s="18"/>
      <c r="I1270" s="18"/>
      <c r="J1270" s="18"/>
      <c r="K1270" s="18"/>
      <c r="L1270" s="18"/>
      <c r="M1270" s="18"/>
      <c r="N1270" s="18"/>
      <c r="O1270" s="18"/>
      <c r="P1270" s="18"/>
      <c r="Q1270" s="18"/>
      <c r="R1270" s="18"/>
      <c r="S1270" s="18"/>
      <c r="T1270" s="18"/>
      <c r="U1270" s="18"/>
      <c r="V1270" s="18"/>
      <c r="W1270" s="18"/>
      <c r="X1270" s="18"/>
      <c r="Y1270" s="18"/>
      <c r="Z1270" s="18"/>
      <c r="AA1270" s="18"/>
      <c r="AB1270" s="18"/>
      <c r="AC1270" s="18"/>
      <c r="AD1270" s="18"/>
      <c r="AE1270" s="18"/>
      <c r="AF1270" s="18"/>
      <c r="AG1270" s="18"/>
      <c r="AH1270" s="18"/>
      <c r="AI1270" s="18"/>
      <c r="AJ1270" s="18"/>
      <c r="AK1270" s="18"/>
      <c r="AL1270" s="18"/>
      <c r="AM1270" s="18"/>
    </row>
    <row r="1271" spans="1:39">
      <c r="A1271" s="18"/>
      <c r="B1271" s="18"/>
      <c r="C1271" s="18"/>
      <c r="D1271" s="18">
        <f t="shared" ca="1" si="24"/>
        <v>1270</v>
      </c>
      <c r="E1271" s="18" t="str">
        <f ca="1">IFERROR(INDEX(nr_ad_client_name,MATCH(ROW()-1,xl_search_adnowclientname[index],0)),"")</f>
        <v>Muller</v>
      </c>
      <c r="F1271" s="18"/>
      <c r="G1271" s="18"/>
      <c r="H1271" s="18"/>
      <c r="I1271" s="18"/>
      <c r="J1271" s="18"/>
      <c r="K1271" s="18"/>
      <c r="L1271" s="18"/>
      <c r="M1271" s="18"/>
      <c r="N1271" s="18"/>
      <c r="O1271" s="18"/>
      <c r="P1271" s="18"/>
      <c r="Q1271" s="18"/>
      <c r="R1271" s="18"/>
      <c r="S1271" s="18"/>
      <c r="T1271" s="18"/>
      <c r="U1271" s="18"/>
      <c r="V1271" s="18"/>
      <c r="W1271" s="18"/>
      <c r="X1271" s="18"/>
      <c r="Y1271" s="18"/>
      <c r="Z1271" s="18"/>
      <c r="AA1271" s="18"/>
      <c r="AB1271" s="18"/>
      <c r="AC1271" s="18"/>
      <c r="AD1271" s="18"/>
      <c r="AE1271" s="18"/>
      <c r="AF1271" s="18"/>
      <c r="AG1271" s="18"/>
      <c r="AH1271" s="18"/>
      <c r="AI1271" s="18"/>
      <c r="AJ1271" s="18"/>
      <c r="AK1271" s="18"/>
      <c r="AL1271" s="18"/>
      <c r="AM1271" s="18"/>
    </row>
    <row r="1272" spans="1:39">
      <c r="A1272" s="18"/>
      <c r="B1272" s="18"/>
      <c r="C1272" s="18"/>
      <c r="D1272" s="18">
        <f t="shared" ca="1" si="24"/>
        <v>1271</v>
      </c>
      <c r="E1272" s="18" t="str">
        <f ca="1">IFERROR(INDEX(nr_ad_client_name,MATCH(ROW()-1,xl_search_adnowclientname[index],0)),"")</f>
        <v>Multibra's</v>
      </c>
      <c r="F1272" s="18"/>
      <c r="G1272" s="18"/>
      <c r="H1272" s="18"/>
      <c r="I1272" s="18"/>
      <c r="J1272" s="18"/>
      <c r="K1272" s="18"/>
      <c r="L1272" s="18"/>
      <c r="M1272" s="18"/>
      <c r="N1272" s="18"/>
      <c r="O1272" s="18"/>
      <c r="P1272" s="18"/>
      <c r="Q1272" s="18"/>
      <c r="R1272" s="18"/>
      <c r="S1272" s="18"/>
      <c r="T1272" s="18"/>
      <c r="U1272" s="18"/>
      <c r="V1272" s="18"/>
      <c r="W1272" s="18"/>
      <c r="X1272" s="18"/>
      <c r="Y1272" s="18"/>
      <c r="Z1272" s="18"/>
      <c r="AA1272" s="18"/>
      <c r="AB1272" s="18"/>
      <c r="AC1272" s="18"/>
      <c r="AD1272" s="18"/>
      <c r="AE1272" s="18"/>
      <c r="AF1272" s="18"/>
      <c r="AG1272" s="18"/>
      <c r="AH1272" s="18"/>
      <c r="AI1272" s="18"/>
      <c r="AJ1272" s="18"/>
      <c r="AK1272" s="18"/>
      <c r="AL1272" s="18"/>
      <c r="AM1272" s="18"/>
    </row>
    <row r="1273" spans="1:39">
      <c r="A1273" s="18"/>
      <c r="B1273" s="18"/>
      <c r="C1273" s="18"/>
      <c r="D1273" s="18">
        <f t="shared" ca="1" si="24"/>
        <v>1272</v>
      </c>
      <c r="E1273" s="18" t="str">
        <f ca="1">IFERROR(INDEX(nr_ad_client_name,MATCH(ROW()-1,xl_search_adnowclientname[index],0)),"")</f>
        <v>Mundipharma</v>
      </c>
      <c r="F1273" s="18"/>
      <c r="G1273" s="18"/>
      <c r="H1273" s="18"/>
      <c r="I1273" s="18"/>
      <c r="J1273" s="18"/>
      <c r="K1273" s="18"/>
      <c r="L1273" s="18"/>
      <c r="M1273" s="18"/>
      <c r="N1273" s="18"/>
      <c r="O1273" s="18"/>
      <c r="P1273" s="18"/>
      <c r="Q1273" s="18"/>
      <c r="R1273" s="18"/>
      <c r="S1273" s="18"/>
      <c r="T1273" s="18"/>
      <c r="U1273" s="18"/>
      <c r="V1273" s="18"/>
      <c r="W1273" s="18"/>
      <c r="X1273" s="18"/>
      <c r="Y1273" s="18"/>
      <c r="Z1273" s="18"/>
      <c r="AA1273" s="18"/>
      <c r="AB1273" s="18"/>
      <c r="AC1273" s="18"/>
      <c r="AD1273" s="18"/>
      <c r="AE1273" s="18"/>
      <c r="AF1273" s="18"/>
      <c r="AG1273" s="18"/>
      <c r="AH1273" s="18"/>
      <c r="AI1273" s="18"/>
      <c r="AJ1273" s="18"/>
      <c r="AK1273" s="18"/>
      <c r="AL1273" s="18"/>
      <c r="AM1273" s="18"/>
    </row>
    <row r="1274" spans="1:39">
      <c r="A1274" s="18"/>
      <c r="B1274" s="18"/>
      <c r="C1274" s="18"/>
      <c r="D1274" s="18">
        <f t="shared" ca="1" si="24"/>
        <v>1273</v>
      </c>
      <c r="E1274" s="18" t="str">
        <f ca="1">IFERROR(INDEX(nr_ad_client_name,MATCH(ROW()-1,xl_search_adnowclientname[index],0)),"")</f>
        <v>Music Broadcast Pvt. Ltd.</v>
      </c>
      <c r="F1274" s="18"/>
      <c r="G1274" s="18"/>
      <c r="H1274" s="18"/>
      <c r="I1274" s="18"/>
      <c r="J1274" s="18"/>
      <c r="K1274" s="18"/>
      <c r="L1274" s="18"/>
      <c r="M1274" s="18"/>
      <c r="N1274" s="18"/>
      <c r="O1274" s="18"/>
      <c r="P1274" s="18"/>
      <c r="Q1274" s="18"/>
      <c r="R1274" s="18"/>
      <c r="S1274" s="18"/>
      <c r="T1274" s="18"/>
      <c r="U1274" s="18"/>
      <c r="V1274" s="18"/>
      <c r="W1274" s="18"/>
      <c r="X1274" s="18"/>
      <c r="Y1274" s="18"/>
      <c r="Z1274" s="18"/>
      <c r="AA1274" s="18"/>
      <c r="AB1274" s="18"/>
      <c r="AC1274" s="18"/>
      <c r="AD1274" s="18"/>
      <c r="AE1274" s="18"/>
      <c r="AF1274" s="18"/>
      <c r="AG1274" s="18"/>
      <c r="AH1274" s="18"/>
      <c r="AI1274" s="18"/>
      <c r="AJ1274" s="18"/>
      <c r="AK1274" s="18"/>
      <c r="AL1274" s="18"/>
      <c r="AM1274" s="18"/>
    </row>
    <row r="1275" spans="1:39">
      <c r="A1275" s="18"/>
      <c r="B1275" s="18"/>
      <c r="C1275" s="18"/>
      <c r="D1275" s="18">
        <f t="shared" ca="1" si="24"/>
        <v>1274</v>
      </c>
      <c r="E1275" s="18" t="str">
        <f ca="1">IFERROR(INDEX(nr_ad_client_name,MATCH(ROW()-1,xl_search_adnowclientname[index],0)),"")</f>
        <v>Musicland - Best Buy</v>
      </c>
      <c r="F1275" s="18"/>
      <c r="G1275" s="18"/>
      <c r="H1275" s="18"/>
      <c r="I1275" s="18"/>
      <c r="J1275" s="18"/>
      <c r="K1275" s="18"/>
      <c r="L1275" s="18"/>
      <c r="M1275" s="18"/>
      <c r="N1275" s="18"/>
      <c r="O1275" s="18"/>
      <c r="P1275" s="18"/>
      <c r="Q1275" s="18"/>
      <c r="R1275" s="18"/>
      <c r="S1275" s="18"/>
      <c r="T1275" s="18"/>
      <c r="U1275" s="18"/>
      <c r="V1275" s="18"/>
      <c r="W1275" s="18"/>
      <c r="X1275" s="18"/>
      <c r="Y1275" s="18"/>
      <c r="Z1275" s="18"/>
      <c r="AA1275" s="18"/>
      <c r="AB1275" s="18"/>
      <c r="AC1275" s="18"/>
      <c r="AD1275" s="18"/>
      <c r="AE1275" s="18"/>
      <c r="AF1275" s="18"/>
      <c r="AG1275" s="18"/>
      <c r="AH1275" s="18"/>
      <c r="AI1275" s="18"/>
      <c r="AJ1275" s="18"/>
      <c r="AK1275" s="18"/>
      <c r="AL1275" s="18"/>
      <c r="AM1275" s="18"/>
    </row>
    <row r="1276" spans="1:39">
      <c r="A1276" s="18"/>
      <c r="B1276" s="18"/>
      <c r="C1276" s="18"/>
      <c r="D1276" s="18">
        <f t="shared" ca="1" si="24"/>
        <v>1275</v>
      </c>
      <c r="E1276" s="18" t="str">
        <f ca="1">IFERROR(INDEX(nr_ad_client_name,MATCH(ROW()-1,xl_search_adnowclientname[index],0)),"")</f>
        <v>M.Video</v>
      </c>
      <c r="F1276" s="18"/>
      <c r="G1276" s="18"/>
      <c r="H1276" s="18"/>
      <c r="I1276" s="18"/>
      <c r="J1276" s="18"/>
      <c r="K1276" s="18"/>
      <c r="L1276" s="18"/>
      <c r="M1276" s="18"/>
      <c r="N1276" s="18"/>
      <c r="O1276" s="18"/>
      <c r="P1276" s="18"/>
      <c r="Q1276" s="18"/>
      <c r="R1276" s="18"/>
      <c r="S1276" s="18"/>
      <c r="T1276" s="18"/>
      <c r="U1276" s="18"/>
      <c r="V1276" s="18"/>
      <c r="W1276" s="18"/>
      <c r="X1276" s="18"/>
      <c r="Y1276" s="18"/>
      <c r="Z1276" s="18"/>
      <c r="AA1276" s="18"/>
      <c r="AB1276" s="18"/>
      <c r="AC1276" s="18"/>
      <c r="AD1276" s="18"/>
      <c r="AE1276" s="18"/>
      <c r="AF1276" s="18"/>
      <c r="AG1276" s="18"/>
      <c r="AH1276" s="18"/>
      <c r="AI1276" s="18"/>
      <c r="AJ1276" s="18"/>
      <c r="AK1276" s="18"/>
      <c r="AL1276" s="18"/>
      <c r="AM1276" s="18"/>
    </row>
    <row r="1277" spans="1:39">
      <c r="A1277" s="18"/>
      <c r="B1277" s="18"/>
      <c r="C1277" s="18"/>
      <c r="D1277" s="18">
        <f t="shared" ca="1" si="24"/>
        <v>1276</v>
      </c>
      <c r="E1277" s="18" t="str">
        <f ca="1">IFERROR(INDEX(nr_ad_client_name,MATCH(ROW()-1,xl_search_adnowclientname[index],0)),"")</f>
        <v>MVM</v>
      </c>
      <c r="F1277" s="18"/>
      <c r="G1277" s="18"/>
      <c r="H1277" s="18"/>
      <c r="I1277" s="18"/>
      <c r="J1277" s="18"/>
      <c r="K1277" s="18"/>
      <c r="L1277" s="18"/>
      <c r="M1277" s="18"/>
      <c r="N1277" s="18"/>
      <c r="O1277" s="18"/>
      <c r="P1277" s="18"/>
      <c r="Q1277" s="18"/>
      <c r="R1277" s="18"/>
      <c r="S1277" s="18"/>
      <c r="T1277" s="18"/>
      <c r="U1277" s="18"/>
      <c r="V1277" s="18"/>
      <c r="W1277" s="18"/>
      <c r="X1277" s="18"/>
      <c r="Y1277" s="18"/>
      <c r="Z1277" s="18"/>
      <c r="AA1277" s="18"/>
      <c r="AB1277" s="18"/>
      <c r="AC1277" s="18"/>
      <c r="AD1277" s="18"/>
      <c r="AE1277" s="18"/>
      <c r="AF1277" s="18"/>
      <c r="AG1277" s="18"/>
      <c r="AH1277" s="18"/>
      <c r="AI1277" s="18"/>
      <c r="AJ1277" s="18"/>
      <c r="AK1277" s="18"/>
      <c r="AL1277" s="18"/>
      <c r="AM1277" s="18"/>
    </row>
    <row r="1278" spans="1:39">
      <c r="A1278" s="18"/>
      <c r="B1278" s="18"/>
      <c r="C1278" s="18"/>
      <c r="D1278" s="18">
        <f t="shared" ca="1" si="24"/>
        <v>1277</v>
      </c>
      <c r="E1278" s="18" t="str">
        <f ca="1">IFERROR(INDEX(nr_ad_client_name,MATCH(ROW()-1,xl_search_adnowclientname[index],0)),"")</f>
        <v>MW Brands</v>
      </c>
      <c r="F1278" s="18"/>
      <c r="G1278" s="18"/>
      <c r="H1278" s="18"/>
      <c r="I1278" s="18"/>
      <c r="J1278" s="18"/>
      <c r="K1278" s="18"/>
      <c r="L1278" s="18"/>
      <c r="M1278" s="18"/>
      <c r="N1278" s="18"/>
      <c r="O1278" s="18"/>
      <c r="P1278" s="18"/>
      <c r="Q1278" s="18"/>
      <c r="R1278" s="18"/>
      <c r="S1278" s="18"/>
      <c r="T1278" s="18"/>
      <c r="U1278" s="18"/>
      <c r="V1278" s="18"/>
      <c r="W1278" s="18"/>
      <c r="X1278" s="18"/>
      <c r="Y1278" s="18"/>
      <c r="Z1278" s="18"/>
      <c r="AA1278" s="18"/>
      <c r="AB1278" s="18"/>
      <c r="AC1278" s="18"/>
      <c r="AD1278" s="18"/>
      <c r="AE1278" s="18"/>
      <c r="AF1278" s="18"/>
      <c r="AG1278" s="18"/>
      <c r="AH1278" s="18"/>
      <c r="AI1278" s="18"/>
      <c r="AJ1278" s="18"/>
      <c r="AK1278" s="18"/>
      <c r="AL1278" s="18"/>
      <c r="AM1278" s="18"/>
    </row>
    <row r="1279" spans="1:39">
      <c r="A1279" s="18"/>
      <c r="B1279" s="18"/>
      <c r="C1279" s="18"/>
      <c r="D1279" s="18">
        <f t="shared" ca="1" si="24"/>
        <v>1278</v>
      </c>
      <c r="E1279" s="18" t="str">
        <f ca="1">IFERROR(INDEX(nr_ad_client_name,MATCH(ROW()-1,xl_search_adnowclientname[index],0)),"")</f>
        <v>Namibia Breweries</v>
      </c>
      <c r="F1279" s="18"/>
      <c r="G1279" s="18"/>
      <c r="H1279" s="18"/>
      <c r="I1279" s="18"/>
      <c r="J1279" s="18"/>
      <c r="K1279" s="18"/>
      <c r="L1279" s="18"/>
      <c r="M1279" s="18"/>
      <c r="N1279" s="18"/>
      <c r="O1279" s="18"/>
      <c r="P1279" s="18"/>
      <c r="Q1279" s="18"/>
      <c r="R1279" s="18"/>
      <c r="S1279" s="18"/>
      <c r="T1279" s="18"/>
      <c r="U1279" s="18"/>
      <c r="V1279" s="18"/>
      <c r="W1279" s="18"/>
      <c r="X1279" s="18"/>
      <c r="Y1279" s="18"/>
      <c r="Z1279" s="18"/>
      <c r="AA1279" s="18"/>
      <c r="AB1279" s="18"/>
      <c r="AC1279" s="18"/>
      <c r="AD1279" s="18"/>
      <c r="AE1279" s="18"/>
      <c r="AF1279" s="18"/>
      <c r="AG1279" s="18"/>
      <c r="AH1279" s="18"/>
      <c r="AI1279" s="18"/>
      <c r="AJ1279" s="18"/>
      <c r="AK1279" s="18"/>
      <c r="AL1279" s="18"/>
      <c r="AM1279" s="18"/>
    </row>
    <row r="1280" spans="1:39">
      <c r="A1280" s="18"/>
      <c r="B1280" s="18"/>
      <c r="C1280" s="18"/>
      <c r="D1280" s="18">
        <f t="shared" ca="1" si="24"/>
        <v>1279</v>
      </c>
      <c r="E1280" s="18" t="str">
        <f ca="1">IFERROR(INDEX(nr_ad_client_name,MATCH(ROW()-1,xl_search_adnowclientname[index],0)),"")</f>
        <v>Nampak</v>
      </c>
      <c r="F1280" s="18"/>
      <c r="G1280" s="18"/>
      <c r="H1280" s="18"/>
      <c r="I1280" s="18"/>
      <c r="J1280" s="18"/>
      <c r="K1280" s="18"/>
      <c r="L1280" s="18"/>
      <c r="M1280" s="18"/>
      <c r="N1280" s="18"/>
      <c r="O1280" s="18"/>
      <c r="P1280" s="18"/>
      <c r="Q1280" s="18"/>
      <c r="R1280" s="18"/>
      <c r="S1280" s="18"/>
      <c r="T1280" s="18"/>
      <c r="U1280" s="18"/>
      <c r="V1280" s="18"/>
      <c r="W1280" s="18"/>
      <c r="X1280" s="18"/>
      <c r="Y1280" s="18"/>
      <c r="Z1280" s="18"/>
      <c r="AA1280" s="18"/>
      <c r="AB1280" s="18"/>
      <c r="AC1280" s="18"/>
      <c r="AD1280" s="18"/>
      <c r="AE1280" s="18"/>
      <c r="AF1280" s="18"/>
      <c r="AG1280" s="18"/>
      <c r="AH1280" s="18"/>
      <c r="AI1280" s="18"/>
      <c r="AJ1280" s="18"/>
      <c r="AK1280" s="18"/>
      <c r="AL1280" s="18"/>
      <c r="AM1280" s="18"/>
    </row>
    <row r="1281" spans="1:39">
      <c r="A1281" s="18"/>
      <c r="B1281" s="18"/>
      <c r="C1281" s="18"/>
      <c r="D1281" s="18">
        <f t="shared" ca="1" si="24"/>
        <v>1280</v>
      </c>
      <c r="E1281" s="18" t="str">
        <f ca="1">IFERROR(INDEX(nr_ad_client_name,MATCH(ROW()-1,xl_search_adnowclientname[index],0)),"")</f>
        <v>Nando's</v>
      </c>
      <c r="F1281" s="18"/>
      <c r="G1281" s="18"/>
      <c r="H1281" s="18"/>
      <c r="I1281" s="18"/>
      <c r="J1281" s="18"/>
      <c r="K1281" s="18"/>
      <c r="L1281" s="18"/>
      <c r="M1281" s="18"/>
      <c r="N1281" s="18"/>
      <c r="O1281" s="18"/>
      <c r="P1281" s="18"/>
      <c r="Q1281" s="18"/>
      <c r="R1281" s="18"/>
      <c r="S1281" s="18"/>
      <c r="T1281" s="18"/>
      <c r="U1281" s="18"/>
      <c r="V1281" s="18"/>
      <c r="W1281" s="18"/>
      <c r="X1281" s="18"/>
      <c r="Y1281" s="18"/>
      <c r="Z1281" s="18"/>
      <c r="AA1281" s="18"/>
      <c r="AB1281" s="18"/>
      <c r="AC1281" s="18"/>
      <c r="AD1281" s="18"/>
      <c r="AE1281" s="18"/>
      <c r="AF1281" s="18"/>
      <c r="AG1281" s="18"/>
      <c r="AH1281" s="18"/>
      <c r="AI1281" s="18"/>
      <c r="AJ1281" s="18"/>
      <c r="AK1281" s="18"/>
      <c r="AL1281" s="18"/>
      <c r="AM1281" s="18"/>
    </row>
    <row r="1282" spans="1:39">
      <c r="A1282" s="18"/>
      <c r="B1282" s="18"/>
      <c r="C1282" s="18"/>
      <c r="D1282" s="18">
        <f t="shared" ref="D1282:D1345" ca="1" si="25">IF(ISNUMBER(SEARCH(ps_search_adnowclientname,INDEX(nr_ad_client_name,ROW()-1))),MAX(INDIRECT(ADDRESS(1,COLUMN())&amp;":"&amp;ADDRESS(ROW()-1,COLUMN())))+1,"")</f>
        <v>1281</v>
      </c>
      <c r="E1282" s="18" t="str">
        <f ca="1">IFERROR(INDEX(nr_ad_client_name,MATCH(ROW()-1,xl_search_adnowclientname[index],0)),"")</f>
        <v>Napolina</v>
      </c>
      <c r="F1282" s="18"/>
      <c r="G1282" s="18"/>
      <c r="H1282" s="18"/>
      <c r="I1282" s="18"/>
      <c r="J1282" s="18"/>
      <c r="K1282" s="18"/>
      <c r="L1282" s="18"/>
      <c r="M1282" s="18"/>
      <c r="N1282" s="18"/>
      <c r="O1282" s="18"/>
      <c r="P1282" s="18"/>
      <c r="Q1282" s="18"/>
      <c r="R1282" s="18"/>
      <c r="S1282" s="18"/>
      <c r="T1282" s="18"/>
      <c r="U1282" s="18"/>
      <c r="V1282" s="18"/>
      <c r="W1282" s="18"/>
      <c r="X1282" s="18"/>
      <c r="Y1282" s="18"/>
      <c r="Z1282" s="18"/>
      <c r="AA1282" s="18"/>
      <c r="AB1282" s="18"/>
      <c r="AC1282" s="18"/>
      <c r="AD1282" s="18"/>
      <c r="AE1282" s="18"/>
      <c r="AF1282" s="18"/>
      <c r="AG1282" s="18"/>
      <c r="AH1282" s="18"/>
      <c r="AI1282" s="18"/>
      <c r="AJ1282" s="18"/>
      <c r="AK1282" s="18"/>
      <c r="AL1282" s="18"/>
      <c r="AM1282" s="18"/>
    </row>
    <row r="1283" spans="1:39">
      <c r="A1283" s="18"/>
      <c r="B1283" s="18"/>
      <c r="C1283" s="18"/>
      <c r="D1283" s="18">
        <f t="shared" ca="1" si="25"/>
        <v>1282</v>
      </c>
      <c r="E1283" s="18" t="str">
        <f ca="1">IFERROR(INDEX(nr_ad_client_name,MATCH(ROW()-1,xl_search_adnowclientname[index],0)),"")</f>
        <v>Nasher Trading Co</v>
      </c>
      <c r="F1283" s="18"/>
      <c r="G1283" s="18"/>
      <c r="H1283" s="18"/>
      <c r="I1283" s="18"/>
      <c r="J1283" s="18"/>
      <c r="K1283" s="18"/>
      <c r="L1283" s="18"/>
      <c r="M1283" s="18"/>
      <c r="N1283" s="18"/>
      <c r="O1283" s="18"/>
      <c r="P1283" s="18"/>
      <c r="Q1283" s="18"/>
      <c r="R1283" s="18"/>
      <c r="S1283" s="18"/>
      <c r="T1283" s="18"/>
      <c r="U1283" s="18"/>
      <c r="V1283" s="18"/>
      <c r="W1283" s="18"/>
      <c r="X1283" s="18"/>
      <c r="Y1283" s="18"/>
      <c r="Z1283" s="18"/>
      <c r="AA1283" s="18"/>
      <c r="AB1283" s="18"/>
      <c r="AC1283" s="18"/>
      <c r="AD1283" s="18"/>
      <c r="AE1283" s="18"/>
      <c r="AF1283" s="18"/>
      <c r="AG1283" s="18"/>
      <c r="AH1283" s="18"/>
      <c r="AI1283" s="18"/>
      <c r="AJ1283" s="18"/>
      <c r="AK1283" s="18"/>
      <c r="AL1283" s="18"/>
      <c r="AM1283" s="18"/>
    </row>
    <row r="1284" spans="1:39">
      <c r="A1284" s="18"/>
      <c r="B1284" s="18"/>
      <c r="C1284" s="18"/>
      <c r="D1284" s="18">
        <f t="shared" ca="1" si="25"/>
        <v>1283</v>
      </c>
      <c r="E1284" s="18" t="str">
        <f ca="1">IFERROR(INDEX(nr_ad_client_name,MATCH(ROW()-1,xl_search_adnowclientname[index],0)),"")</f>
        <v>National Australia Bank</v>
      </c>
      <c r="F1284" s="18"/>
      <c r="G1284" s="18"/>
      <c r="H1284" s="18"/>
      <c r="I1284" s="18"/>
      <c r="J1284" s="18"/>
      <c r="K1284" s="18"/>
      <c r="L1284" s="18"/>
      <c r="M1284" s="18"/>
      <c r="N1284" s="18"/>
      <c r="O1284" s="18"/>
      <c r="P1284" s="18"/>
      <c r="Q1284" s="18"/>
      <c r="R1284" s="18"/>
      <c r="S1284" s="18"/>
      <c r="T1284" s="18"/>
      <c r="U1284" s="18"/>
      <c r="V1284" s="18"/>
      <c r="W1284" s="18"/>
      <c r="X1284" s="18"/>
      <c r="Y1284" s="18"/>
      <c r="Z1284" s="18"/>
      <c r="AA1284" s="18"/>
      <c r="AB1284" s="18"/>
      <c r="AC1284" s="18"/>
      <c r="AD1284" s="18"/>
      <c r="AE1284" s="18"/>
      <c r="AF1284" s="18"/>
      <c r="AG1284" s="18"/>
      <c r="AH1284" s="18"/>
      <c r="AI1284" s="18"/>
      <c r="AJ1284" s="18"/>
      <c r="AK1284" s="18"/>
      <c r="AL1284" s="18"/>
      <c r="AM1284" s="18"/>
    </row>
    <row r="1285" spans="1:39">
      <c r="A1285" s="18"/>
      <c r="B1285" s="18"/>
      <c r="C1285" s="18"/>
      <c r="D1285" s="18">
        <f t="shared" ca="1" si="25"/>
        <v>1284</v>
      </c>
      <c r="E1285" s="18" t="str">
        <f ca="1">IFERROR(INDEX(nr_ad_client_name,MATCH(ROW()-1,xl_search_adnowclientname[index],0)),"")</f>
        <v>National Biscuits &amp; Confectionery Company</v>
      </c>
      <c r="F1285" s="18"/>
      <c r="G1285" s="18"/>
      <c r="H1285" s="18"/>
      <c r="I1285" s="18"/>
      <c r="J1285" s="18"/>
      <c r="K1285" s="18"/>
      <c r="L1285" s="18"/>
      <c r="M1285" s="18"/>
      <c r="N1285" s="18"/>
      <c r="O1285" s="18"/>
      <c r="P1285" s="18"/>
      <c r="Q1285" s="18"/>
      <c r="R1285" s="18"/>
      <c r="S1285" s="18"/>
      <c r="T1285" s="18"/>
      <c r="U1285" s="18"/>
      <c r="V1285" s="18"/>
      <c r="W1285" s="18"/>
      <c r="X1285" s="18"/>
      <c r="Y1285" s="18"/>
      <c r="Z1285" s="18"/>
      <c r="AA1285" s="18"/>
      <c r="AB1285" s="18"/>
      <c r="AC1285" s="18"/>
      <c r="AD1285" s="18"/>
      <c r="AE1285" s="18"/>
      <c r="AF1285" s="18"/>
      <c r="AG1285" s="18"/>
      <c r="AH1285" s="18"/>
      <c r="AI1285" s="18"/>
      <c r="AJ1285" s="18"/>
      <c r="AK1285" s="18"/>
      <c r="AL1285" s="18"/>
      <c r="AM1285" s="18"/>
    </row>
    <row r="1286" spans="1:39">
      <c r="A1286" s="18"/>
      <c r="B1286" s="18"/>
      <c r="C1286" s="18"/>
      <c r="D1286" s="18">
        <f t="shared" ca="1" si="25"/>
        <v>1285</v>
      </c>
      <c r="E1286" s="18" t="str">
        <f ca="1">IFERROR(INDEX(nr_ad_client_name,MATCH(ROW()-1,xl_search_adnowclientname[index],0)),"")</f>
        <v>National Brands</v>
      </c>
      <c r="F1286" s="18"/>
      <c r="G1286" s="18"/>
      <c r="H1286" s="18"/>
      <c r="I1286" s="18"/>
      <c r="J1286" s="18"/>
      <c r="K1286" s="18"/>
      <c r="L1286" s="18"/>
      <c r="M1286" s="18"/>
      <c r="N1286" s="18"/>
      <c r="O1286" s="18"/>
      <c r="P1286" s="18"/>
      <c r="Q1286" s="18"/>
      <c r="R1286" s="18"/>
      <c r="S1286" s="18"/>
      <c r="T1286" s="18"/>
      <c r="U1286" s="18"/>
      <c r="V1286" s="18"/>
      <c r="W1286" s="18"/>
      <c r="X1286" s="18"/>
      <c r="Y1286" s="18"/>
      <c r="Z1286" s="18"/>
      <c r="AA1286" s="18"/>
      <c r="AB1286" s="18"/>
      <c r="AC1286" s="18"/>
      <c r="AD1286" s="18"/>
      <c r="AE1286" s="18"/>
      <c r="AF1286" s="18"/>
      <c r="AG1286" s="18"/>
      <c r="AH1286" s="18"/>
      <c r="AI1286" s="18"/>
      <c r="AJ1286" s="18"/>
      <c r="AK1286" s="18"/>
      <c r="AL1286" s="18"/>
      <c r="AM1286" s="18"/>
    </row>
    <row r="1287" spans="1:39">
      <c r="A1287" s="18"/>
      <c r="B1287" s="18"/>
      <c r="C1287" s="18"/>
      <c r="D1287" s="18">
        <f t="shared" ca="1" si="25"/>
        <v>1286</v>
      </c>
      <c r="E1287" s="18" t="str">
        <f ca="1">IFERROR(INDEX(nr_ad_client_name,MATCH(ROW()-1,xl_search_adnowclientname[index],0)),"")</f>
        <v>National Cancer Screening Service</v>
      </c>
      <c r="F1287" s="18"/>
      <c r="G1287" s="18"/>
      <c r="H1287" s="18"/>
      <c r="I1287" s="18"/>
      <c r="J1287" s="18"/>
      <c r="K1287" s="18"/>
      <c r="L1287" s="18"/>
      <c r="M1287" s="18"/>
      <c r="N1287" s="18"/>
      <c r="O1287" s="18"/>
      <c r="P1287" s="18"/>
      <c r="Q1287" s="18"/>
      <c r="R1287" s="18"/>
      <c r="S1287" s="18"/>
      <c r="T1287" s="18"/>
      <c r="U1287" s="18"/>
      <c r="V1287" s="18"/>
      <c r="W1287" s="18"/>
      <c r="X1287" s="18"/>
      <c r="Y1287" s="18"/>
      <c r="Z1287" s="18"/>
      <c r="AA1287" s="18"/>
      <c r="AB1287" s="18"/>
      <c r="AC1287" s="18"/>
      <c r="AD1287" s="18"/>
      <c r="AE1287" s="18"/>
      <c r="AF1287" s="18"/>
      <c r="AG1287" s="18"/>
      <c r="AH1287" s="18"/>
      <c r="AI1287" s="18"/>
      <c r="AJ1287" s="18"/>
      <c r="AK1287" s="18"/>
      <c r="AL1287" s="18"/>
      <c r="AM1287" s="18"/>
    </row>
    <row r="1288" spans="1:39">
      <c r="A1288" s="18"/>
      <c r="B1288" s="18"/>
      <c r="C1288" s="18"/>
      <c r="D1288" s="18">
        <f t="shared" ca="1" si="25"/>
        <v>1287</v>
      </c>
      <c r="E1288" s="18" t="str">
        <f ca="1">IFERROR(INDEX(nr_ad_client_name,MATCH(ROW()-1,xl_search_adnowclientname[index],0)),"")</f>
        <v>National Centre for Partnership and Performance</v>
      </c>
      <c r="F1288" s="18"/>
      <c r="G1288" s="18"/>
      <c r="H1288" s="18"/>
      <c r="I1288" s="18"/>
      <c r="J1288" s="18"/>
      <c r="K1288" s="18"/>
      <c r="L1288" s="18"/>
      <c r="M1288" s="18"/>
      <c r="N1288" s="18"/>
      <c r="O1288" s="18"/>
      <c r="P1288" s="18"/>
      <c r="Q1288" s="18"/>
      <c r="R1288" s="18"/>
      <c r="S1288" s="18"/>
      <c r="T1288" s="18"/>
      <c r="U1288" s="18"/>
      <c r="V1288" s="18"/>
      <c r="W1288" s="18"/>
      <c r="X1288" s="18"/>
      <c r="Y1288" s="18"/>
      <c r="Z1288" s="18"/>
      <c r="AA1288" s="18"/>
      <c r="AB1288" s="18"/>
      <c r="AC1288" s="18"/>
      <c r="AD1288" s="18"/>
      <c r="AE1288" s="18"/>
      <c r="AF1288" s="18"/>
      <c r="AG1288" s="18"/>
      <c r="AH1288" s="18"/>
      <c r="AI1288" s="18"/>
      <c r="AJ1288" s="18"/>
      <c r="AK1288" s="18"/>
      <c r="AL1288" s="18"/>
      <c r="AM1288" s="18"/>
    </row>
    <row r="1289" spans="1:39">
      <c r="A1289" s="18"/>
      <c r="B1289" s="18"/>
      <c r="C1289" s="18"/>
      <c r="D1289" s="18">
        <f t="shared" ca="1" si="25"/>
        <v>1288</v>
      </c>
      <c r="E1289" s="18" t="str">
        <f ca="1">IFERROR(INDEX(nr_ad_client_name,MATCH(ROW()-1,xl_search_adnowclientname[index],0)),"")</f>
        <v>National Dairy Council</v>
      </c>
      <c r="F1289" s="18"/>
      <c r="G1289" s="18"/>
      <c r="H1289" s="18"/>
      <c r="I1289" s="18"/>
      <c r="J1289" s="18"/>
      <c r="K1289" s="18"/>
      <c r="L1289" s="18"/>
      <c r="M1289" s="18"/>
      <c r="N1289" s="18"/>
      <c r="O1289" s="18"/>
      <c r="P1289" s="18"/>
      <c r="Q1289" s="18"/>
      <c r="R1289" s="18"/>
      <c r="S1289" s="18"/>
      <c r="T1289" s="18"/>
      <c r="U1289" s="18"/>
      <c r="V1289" s="18"/>
      <c r="W1289" s="18"/>
      <c r="X1289" s="18"/>
      <c r="Y1289" s="18"/>
      <c r="Z1289" s="18"/>
      <c r="AA1289" s="18"/>
      <c r="AB1289" s="18"/>
      <c r="AC1289" s="18"/>
      <c r="AD1289" s="18"/>
      <c r="AE1289" s="18"/>
      <c r="AF1289" s="18"/>
      <c r="AG1289" s="18"/>
      <c r="AH1289" s="18"/>
      <c r="AI1289" s="18"/>
      <c r="AJ1289" s="18"/>
      <c r="AK1289" s="18"/>
      <c r="AL1289" s="18"/>
      <c r="AM1289" s="18"/>
    </row>
    <row r="1290" spans="1:39">
      <c r="A1290" s="18"/>
      <c r="B1290" s="18"/>
      <c r="C1290" s="18"/>
      <c r="D1290" s="18">
        <f t="shared" ca="1" si="25"/>
        <v>1289</v>
      </c>
      <c r="E1290" s="18" t="str">
        <f ca="1">IFERROR(INDEX(nr_ad_client_name,MATCH(ROW()-1,xl_search_adnowclientname[index],0)),"")</f>
        <v>National Dairy Crest</v>
      </c>
      <c r="F1290" s="18"/>
      <c r="G1290" s="18"/>
      <c r="H1290" s="18"/>
      <c r="I1290" s="18"/>
      <c r="J1290" s="18"/>
      <c r="K1290" s="18"/>
      <c r="L1290" s="18"/>
      <c r="M1290" s="18"/>
      <c r="N1290" s="18"/>
      <c r="O1290" s="18"/>
      <c r="P1290" s="18"/>
      <c r="Q1290" s="18"/>
      <c r="R1290" s="18"/>
      <c r="S1290" s="18"/>
      <c r="T1290" s="18"/>
      <c r="U1290" s="18"/>
      <c r="V1290" s="18"/>
      <c r="W1290" s="18"/>
      <c r="X1290" s="18"/>
      <c r="Y1290" s="18"/>
      <c r="Z1290" s="18"/>
      <c r="AA1290" s="18"/>
      <c r="AB1290" s="18"/>
      <c r="AC1290" s="18"/>
      <c r="AD1290" s="18"/>
      <c r="AE1290" s="18"/>
      <c r="AF1290" s="18"/>
      <c r="AG1290" s="18"/>
      <c r="AH1290" s="18"/>
      <c r="AI1290" s="18"/>
      <c r="AJ1290" s="18"/>
      <c r="AK1290" s="18"/>
      <c r="AL1290" s="18"/>
      <c r="AM1290" s="18"/>
    </row>
    <row r="1291" spans="1:39">
      <c r="A1291" s="18"/>
      <c r="B1291" s="18"/>
      <c r="C1291" s="18"/>
      <c r="D1291" s="18">
        <f t="shared" ca="1" si="25"/>
        <v>1290</v>
      </c>
      <c r="E1291" s="18" t="str">
        <f ca="1">IFERROR(INDEX(nr_ad_client_name,MATCH(ROW()-1,xl_search_adnowclientname[index],0)),"")</f>
        <v>National Express Coaches</v>
      </c>
      <c r="F1291" s="18"/>
      <c r="G1291" s="18"/>
      <c r="H1291" s="18"/>
      <c r="I1291" s="18"/>
      <c r="J1291" s="18"/>
      <c r="K1291" s="18"/>
      <c r="L1291" s="18"/>
      <c r="M1291" s="18"/>
      <c r="N1291" s="18"/>
      <c r="O1291" s="18"/>
      <c r="P1291" s="18"/>
      <c r="Q1291" s="18"/>
      <c r="R1291" s="18"/>
      <c r="S1291" s="18"/>
      <c r="T1291" s="18"/>
      <c r="U1291" s="18"/>
      <c r="V1291" s="18"/>
      <c r="W1291" s="18"/>
      <c r="X1291" s="18"/>
      <c r="Y1291" s="18"/>
      <c r="Z1291" s="18"/>
      <c r="AA1291" s="18"/>
      <c r="AB1291" s="18"/>
      <c r="AC1291" s="18"/>
      <c r="AD1291" s="18"/>
      <c r="AE1291" s="18"/>
      <c r="AF1291" s="18"/>
      <c r="AG1291" s="18"/>
      <c r="AH1291" s="18"/>
      <c r="AI1291" s="18"/>
      <c r="AJ1291" s="18"/>
      <c r="AK1291" s="18"/>
      <c r="AL1291" s="18"/>
      <c r="AM1291" s="18"/>
    </row>
    <row r="1292" spans="1:39">
      <c r="A1292" s="18"/>
      <c r="B1292" s="18"/>
      <c r="C1292" s="18"/>
      <c r="D1292" s="18">
        <f t="shared" ca="1" si="25"/>
        <v>1291</v>
      </c>
      <c r="E1292" s="18" t="str">
        <f ca="1">IFERROR(INDEX(nr_ad_client_name,MATCH(ROW()-1,xl_search_adnowclientname[index],0)),"")</f>
        <v>National Foods</v>
      </c>
      <c r="F1292" s="18"/>
      <c r="G1292" s="18"/>
      <c r="H1292" s="18"/>
      <c r="I1292" s="18"/>
      <c r="J1292" s="18"/>
      <c r="K1292" s="18"/>
      <c r="L1292" s="18"/>
      <c r="M1292" s="18"/>
      <c r="N1292" s="18"/>
      <c r="O1292" s="18"/>
      <c r="P1292" s="18"/>
      <c r="Q1292" s="18"/>
      <c r="R1292" s="18"/>
      <c r="S1292" s="18"/>
      <c r="T1292" s="18"/>
      <c r="U1292" s="18"/>
      <c r="V1292" s="18"/>
      <c r="W1292" s="18"/>
      <c r="X1292" s="18"/>
      <c r="Y1292" s="18"/>
      <c r="Z1292" s="18"/>
      <c r="AA1292" s="18"/>
      <c r="AB1292" s="18"/>
      <c r="AC1292" s="18"/>
      <c r="AD1292" s="18"/>
      <c r="AE1292" s="18"/>
      <c r="AF1292" s="18"/>
      <c r="AG1292" s="18"/>
      <c r="AH1292" s="18"/>
      <c r="AI1292" s="18"/>
      <c r="AJ1292" s="18"/>
      <c r="AK1292" s="18"/>
      <c r="AL1292" s="18"/>
      <c r="AM1292" s="18"/>
    </row>
    <row r="1293" spans="1:39">
      <c r="A1293" s="18"/>
      <c r="B1293" s="18"/>
      <c r="C1293" s="18"/>
      <c r="D1293" s="18">
        <f t="shared" ca="1" si="25"/>
        <v>1292</v>
      </c>
      <c r="E1293" s="18" t="str">
        <f ca="1">IFERROR(INDEX(nr_ad_client_name,MATCH(ROW()-1,xl_search_adnowclientname[index],0)),"")</f>
        <v>National Lottery</v>
      </c>
      <c r="F1293" s="18"/>
      <c r="G1293" s="18"/>
      <c r="H1293" s="18"/>
      <c r="I1293" s="18"/>
      <c r="J1293" s="18"/>
      <c r="K1293" s="18"/>
      <c r="L1293" s="18"/>
      <c r="M1293" s="18"/>
      <c r="N1293" s="18"/>
      <c r="O1293" s="18"/>
      <c r="P1293" s="18"/>
      <c r="Q1293" s="18"/>
      <c r="R1293" s="18"/>
      <c r="S1293" s="18"/>
      <c r="T1293" s="18"/>
      <c r="U1293" s="18"/>
      <c r="V1293" s="18"/>
      <c r="W1293" s="18"/>
      <c r="X1293" s="18"/>
      <c r="Y1293" s="18"/>
      <c r="Z1293" s="18"/>
      <c r="AA1293" s="18"/>
      <c r="AB1293" s="18"/>
      <c r="AC1293" s="18"/>
      <c r="AD1293" s="18"/>
      <c r="AE1293" s="18"/>
      <c r="AF1293" s="18"/>
      <c r="AG1293" s="18"/>
      <c r="AH1293" s="18"/>
      <c r="AI1293" s="18"/>
      <c r="AJ1293" s="18"/>
      <c r="AK1293" s="18"/>
      <c r="AL1293" s="18"/>
      <c r="AM1293" s="18"/>
    </row>
    <row r="1294" spans="1:39">
      <c r="A1294" s="18"/>
      <c r="B1294" s="18"/>
      <c r="C1294" s="18"/>
      <c r="D1294" s="18">
        <f t="shared" ca="1" si="25"/>
        <v>1293</v>
      </c>
      <c r="E1294" s="18" t="str">
        <f ca="1">IFERROR(INDEX(nr_ad_client_name,MATCH(ROW()-1,xl_search_adnowclientname[index],0)),"")</f>
        <v>National Marrow Donor</v>
      </c>
      <c r="F1294" s="18"/>
      <c r="G1294" s="18"/>
      <c r="H1294" s="18"/>
      <c r="I1294" s="18"/>
      <c r="J1294" s="18"/>
      <c r="K1294" s="18"/>
      <c r="L1294" s="18"/>
      <c r="M1294" s="18"/>
      <c r="N1294" s="18"/>
      <c r="O1294" s="18"/>
      <c r="P1294" s="18"/>
      <c r="Q1294" s="18"/>
      <c r="R1294" s="18"/>
      <c r="S1294" s="18"/>
      <c r="T1294" s="18"/>
      <c r="U1294" s="18"/>
      <c r="V1294" s="18"/>
      <c r="W1294" s="18"/>
      <c r="X1294" s="18"/>
      <c r="Y1294" s="18"/>
      <c r="Z1294" s="18"/>
      <c r="AA1294" s="18"/>
      <c r="AB1294" s="18"/>
      <c r="AC1294" s="18"/>
      <c r="AD1294" s="18"/>
      <c r="AE1294" s="18"/>
      <c r="AF1294" s="18"/>
      <c r="AG1294" s="18"/>
      <c r="AH1294" s="18"/>
      <c r="AI1294" s="18"/>
      <c r="AJ1294" s="18"/>
      <c r="AK1294" s="18"/>
      <c r="AL1294" s="18"/>
      <c r="AM1294" s="18"/>
    </row>
    <row r="1295" spans="1:39">
      <c r="A1295" s="18"/>
      <c r="B1295" s="18"/>
      <c r="C1295" s="18"/>
      <c r="D1295" s="18">
        <f t="shared" ca="1" si="25"/>
        <v>1294</v>
      </c>
      <c r="E1295" s="18" t="str">
        <f ca="1">IFERROR(INDEX(nr_ad_client_name,MATCH(ROW()-1,xl_search_adnowclientname[index],0)),"")</f>
        <v>National Savings</v>
      </c>
      <c r="F1295" s="18"/>
      <c r="G1295" s="18"/>
      <c r="H1295" s="18"/>
      <c r="I1295" s="18"/>
      <c r="J1295" s="18"/>
      <c r="K1295" s="18"/>
      <c r="L1295" s="18"/>
      <c r="M1295" s="18"/>
      <c r="N1295" s="18"/>
      <c r="O1295" s="18"/>
      <c r="P1295" s="18"/>
      <c r="Q1295" s="18"/>
      <c r="R1295" s="18"/>
      <c r="S1295" s="18"/>
      <c r="T1295" s="18"/>
      <c r="U1295" s="18"/>
      <c r="V1295" s="18"/>
      <c r="W1295" s="18"/>
      <c r="X1295" s="18"/>
      <c r="Y1295" s="18"/>
      <c r="Z1295" s="18"/>
      <c r="AA1295" s="18"/>
      <c r="AB1295" s="18"/>
      <c r="AC1295" s="18"/>
      <c r="AD1295" s="18"/>
      <c r="AE1295" s="18"/>
      <c r="AF1295" s="18"/>
      <c r="AG1295" s="18"/>
      <c r="AH1295" s="18"/>
      <c r="AI1295" s="18"/>
      <c r="AJ1295" s="18"/>
      <c r="AK1295" s="18"/>
      <c r="AL1295" s="18"/>
      <c r="AM1295" s="18"/>
    </row>
    <row r="1296" spans="1:39">
      <c r="A1296" s="18"/>
      <c r="B1296" s="18"/>
      <c r="C1296" s="18"/>
      <c r="D1296" s="18">
        <f t="shared" ca="1" si="25"/>
        <v>1295</v>
      </c>
      <c r="E1296" s="18" t="str">
        <f ca="1">IFERROR(INDEX(nr_ad_client_name,MATCH(ROW()-1,xl_search_adnowclientname[index],0)),"")</f>
        <v>National Transport Authority</v>
      </c>
      <c r="F1296" s="18"/>
      <c r="G1296" s="18"/>
      <c r="H1296" s="18"/>
      <c r="I1296" s="18"/>
      <c r="J1296" s="18"/>
      <c r="K1296" s="18"/>
      <c r="L1296" s="18"/>
      <c r="M1296" s="18"/>
      <c r="N1296" s="18"/>
      <c r="O1296" s="18"/>
      <c r="P1296" s="18"/>
      <c r="Q1296" s="18"/>
      <c r="R1296" s="18"/>
      <c r="S1296" s="18"/>
      <c r="T1296" s="18"/>
      <c r="U1296" s="18"/>
      <c r="V1296" s="18"/>
      <c r="W1296" s="18"/>
      <c r="X1296" s="18"/>
      <c r="Y1296" s="18"/>
      <c r="Z1296" s="18"/>
      <c r="AA1296" s="18"/>
      <c r="AB1296" s="18"/>
      <c r="AC1296" s="18"/>
      <c r="AD1296" s="18"/>
      <c r="AE1296" s="18"/>
      <c r="AF1296" s="18"/>
      <c r="AG1296" s="18"/>
      <c r="AH1296" s="18"/>
      <c r="AI1296" s="18"/>
      <c r="AJ1296" s="18"/>
      <c r="AK1296" s="18"/>
      <c r="AL1296" s="18"/>
      <c r="AM1296" s="18"/>
    </row>
    <row r="1297" spans="1:39">
      <c r="A1297" s="18"/>
      <c r="B1297" s="18"/>
      <c r="C1297" s="18"/>
      <c r="D1297" s="18">
        <f t="shared" ca="1" si="25"/>
        <v>1296</v>
      </c>
      <c r="E1297" s="18" t="str">
        <f ca="1">IFERROR(INDEX(nr_ad_client_name,MATCH(ROW()-1,xl_search_adnowclientname[index],0)),"")</f>
        <v>National Westminster Bank</v>
      </c>
      <c r="F1297" s="18"/>
      <c r="G1297" s="18"/>
      <c r="H1297" s="18"/>
      <c r="I1297" s="18"/>
      <c r="J1297" s="18"/>
      <c r="K1297" s="18"/>
      <c r="L1297" s="18"/>
      <c r="M1297" s="18"/>
      <c r="N1297" s="18"/>
      <c r="O1297" s="18"/>
      <c r="P1297" s="18"/>
      <c r="Q1297" s="18"/>
      <c r="R1297" s="18"/>
      <c r="S1297" s="18"/>
      <c r="T1297" s="18"/>
      <c r="U1297" s="18"/>
      <c r="V1297" s="18"/>
      <c r="W1297" s="18"/>
      <c r="X1297" s="18"/>
      <c r="Y1297" s="18"/>
      <c r="Z1297" s="18"/>
      <c r="AA1297" s="18"/>
      <c r="AB1297" s="18"/>
      <c r="AC1297" s="18"/>
      <c r="AD1297" s="18"/>
      <c r="AE1297" s="18"/>
      <c r="AF1297" s="18"/>
      <c r="AG1297" s="18"/>
      <c r="AH1297" s="18"/>
      <c r="AI1297" s="18"/>
      <c r="AJ1297" s="18"/>
      <c r="AK1297" s="18"/>
      <c r="AL1297" s="18"/>
      <c r="AM1297" s="18"/>
    </row>
    <row r="1298" spans="1:39">
      <c r="A1298" s="18"/>
      <c r="B1298" s="18"/>
      <c r="C1298" s="18"/>
      <c r="D1298" s="18">
        <f t="shared" ca="1" si="25"/>
        <v>1297</v>
      </c>
      <c r="E1298" s="18" t="str">
        <f ca="1">IFERROR(INDEX(nr_ad_client_name,MATCH(ROW()-1,xl_search_adnowclientname[index],0)),"")</f>
        <v>Nationwide</v>
      </c>
      <c r="F1298" s="18"/>
      <c r="G1298" s="18"/>
      <c r="H1298" s="18"/>
      <c r="I1298" s="18"/>
      <c r="J1298" s="18"/>
      <c r="K1298" s="18"/>
      <c r="L1298" s="18"/>
      <c r="M1298" s="18"/>
      <c r="N1298" s="18"/>
      <c r="O1298" s="18"/>
      <c r="P1298" s="18"/>
      <c r="Q1298" s="18"/>
      <c r="R1298" s="18"/>
      <c r="S1298" s="18"/>
      <c r="T1298" s="18"/>
      <c r="U1298" s="18"/>
      <c r="V1298" s="18"/>
      <c r="W1298" s="18"/>
      <c r="X1298" s="18"/>
      <c r="Y1298" s="18"/>
      <c r="Z1298" s="18"/>
      <c r="AA1298" s="18"/>
      <c r="AB1298" s="18"/>
      <c r="AC1298" s="18"/>
      <c r="AD1298" s="18"/>
      <c r="AE1298" s="18"/>
      <c r="AF1298" s="18"/>
      <c r="AG1298" s="18"/>
      <c r="AH1298" s="18"/>
      <c r="AI1298" s="18"/>
      <c r="AJ1298" s="18"/>
      <c r="AK1298" s="18"/>
      <c r="AL1298" s="18"/>
      <c r="AM1298" s="18"/>
    </row>
    <row r="1299" spans="1:39">
      <c r="A1299" s="18"/>
      <c r="B1299" s="18"/>
      <c r="C1299" s="18"/>
      <c r="D1299" s="18">
        <f t="shared" ca="1" si="25"/>
        <v>1298</v>
      </c>
      <c r="E1299" s="18" t="str">
        <f ca="1">IFERROR(INDEX(nr_ad_client_name,MATCH(ROW()-1,xl_search_adnowclientname[index],0)),"")</f>
        <v>Nationwide Insurance</v>
      </c>
      <c r="F1299" s="18"/>
      <c r="G1299" s="18"/>
      <c r="H1299" s="18"/>
      <c r="I1299" s="18"/>
      <c r="J1299" s="18"/>
      <c r="K1299" s="18"/>
      <c r="L1299" s="18"/>
      <c r="M1299" s="18"/>
      <c r="N1299" s="18"/>
      <c r="O1299" s="18"/>
      <c r="P1299" s="18"/>
      <c r="Q1299" s="18"/>
      <c r="R1299" s="18"/>
      <c r="S1299" s="18"/>
      <c r="T1299" s="18"/>
      <c r="U1299" s="18"/>
      <c r="V1299" s="18"/>
      <c r="W1299" s="18"/>
      <c r="X1299" s="18"/>
      <c r="Y1299" s="18"/>
      <c r="Z1299" s="18"/>
      <c r="AA1299" s="18"/>
      <c r="AB1299" s="18"/>
      <c r="AC1299" s="18"/>
      <c r="AD1299" s="18"/>
      <c r="AE1299" s="18"/>
      <c r="AF1299" s="18"/>
      <c r="AG1299" s="18"/>
      <c r="AH1299" s="18"/>
      <c r="AI1299" s="18"/>
      <c r="AJ1299" s="18"/>
      <c r="AK1299" s="18"/>
      <c r="AL1299" s="18"/>
      <c r="AM1299" s="18"/>
    </row>
    <row r="1300" spans="1:39">
      <c r="A1300" s="18"/>
      <c r="B1300" s="18"/>
      <c r="C1300" s="18"/>
      <c r="D1300" s="18">
        <f t="shared" ca="1" si="25"/>
        <v>1299</v>
      </c>
      <c r="E1300" s="18" t="str">
        <f ca="1">IFERROR(INDEX(nr_ad_client_name,MATCH(ROW()-1,xl_search_adnowclientname[index],0)),"")</f>
        <v>Natura</v>
      </c>
      <c r="F1300" s="18"/>
      <c r="G1300" s="18"/>
      <c r="H1300" s="18"/>
      <c r="I1300" s="18"/>
      <c r="J1300" s="18"/>
      <c r="K1300" s="18"/>
      <c r="L1300" s="18"/>
      <c r="M1300" s="18"/>
      <c r="N1300" s="18"/>
      <c r="O1300" s="18"/>
      <c r="P1300" s="18"/>
      <c r="Q1300" s="18"/>
      <c r="R1300" s="18"/>
      <c r="S1300" s="18"/>
      <c r="T1300" s="18"/>
      <c r="U1300" s="18"/>
      <c r="V1300" s="18"/>
      <c r="W1300" s="18"/>
      <c r="X1300" s="18"/>
      <c r="Y1300" s="18"/>
      <c r="Z1300" s="18"/>
      <c r="AA1300" s="18"/>
      <c r="AB1300" s="18"/>
      <c r="AC1300" s="18"/>
      <c r="AD1300" s="18"/>
      <c r="AE1300" s="18"/>
      <c r="AF1300" s="18"/>
      <c r="AG1300" s="18"/>
      <c r="AH1300" s="18"/>
      <c r="AI1300" s="18"/>
      <c r="AJ1300" s="18"/>
      <c r="AK1300" s="18"/>
      <c r="AL1300" s="18"/>
      <c r="AM1300" s="18"/>
    </row>
    <row r="1301" spans="1:39">
      <c r="A1301" s="18"/>
      <c r="B1301" s="18"/>
      <c r="C1301" s="18"/>
      <c r="D1301" s="18">
        <f t="shared" ca="1" si="25"/>
        <v>1300</v>
      </c>
      <c r="E1301" s="18" t="str">
        <f ca="1">IFERROR(INDEX(nr_ad_client_name,MATCH(ROW()-1,xl_search_adnowclientname[index],0)),"")</f>
        <v>Nature's Bounty</v>
      </c>
      <c r="F1301" s="18"/>
      <c r="G1301" s="18"/>
      <c r="H1301" s="18"/>
      <c r="I1301" s="18"/>
      <c r="J1301" s="18"/>
      <c r="K1301" s="18"/>
      <c r="L1301" s="18"/>
      <c r="M1301" s="18"/>
      <c r="N1301" s="18"/>
      <c r="O1301" s="18"/>
      <c r="P1301" s="18"/>
      <c r="Q1301" s="18"/>
      <c r="R1301" s="18"/>
      <c r="S1301" s="18"/>
      <c r="T1301" s="18"/>
      <c r="U1301" s="18"/>
      <c r="V1301" s="18"/>
      <c r="W1301" s="18"/>
      <c r="X1301" s="18"/>
      <c r="Y1301" s="18"/>
      <c r="Z1301" s="18"/>
      <c r="AA1301" s="18"/>
      <c r="AB1301" s="18"/>
      <c r="AC1301" s="18"/>
      <c r="AD1301" s="18"/>
      <c r="AE1301" s="18"/>
      <c r="AF1301" s="18"/>
      <c r="AG1301" s="18"/>
      <c r="AH1301" s="18"/>
      <c r="AI1301" s="18"/>
      <c r="AJ1301" s="18"/>
      <c r="AK1301" s="18"/>
      <c r="AL1301" s="18"/>
      <c r="AM1301" s="18"/>
    </row>
    <row r="1302" spans="1:39">
      <c r="A1302" s="18"/>
      <c r="B1302" s="18"/>
      <c r="C1302" s="18"/>
      <c r="D1302" s="18">
        <f t="shared" ca="1" si="25"/>
        <v>1301</v>
      </c>
      <c r="E1302" s="18" t="str">
        <f ca="1">IFERROR(INDEX(nr_ad_client_name,MATCH(ROW()-1,xl_search_adnowclientname[index],0)),"")</f>
        <v>Nedbank</v>
      </c>
      <c r="F1302" s="18"/>
      <c r="G1302" s="18"/>
      <c r="H1302" s="18"/>
      <c r="I1302" s="18"/>
      <c r="J1302" s="18"/>
      <c r="K1302" s="18"/>
      <c r="L1302" s="18"/>
      <c r="M1302" s="18"/>
      <c r="N1302" s="18"/>
      <c r="O1302" s="18"/>
      <c r="P1302" s="18"/>
      <c r="Q1302" s="18"/>
      <c r="R1302" s="18"/>
      <c r="S1302" s="18"/>
      <c r="T1302" s="18"/>
      <c r="U1302" s="18"/>
      <c r="V1302" s="18"/>
      <c r="W1302" s="18"/>
      <c r="X1302" s="18"/>
      <c r="Y1302" s="18"/>
      <c r="Z1302" s="18"/>
      <c r="AA1302" s="18"/>
      <c r="AB1302" s="18"/>
      <c r="AC1302" s="18"/>
      <c r="AD1302" s="18"/>
      <c r="AE1302" s="18"/>
      <c r="AF1302" s="18"/>
      <c r="AG1302" s="18"/>
      <c r="AH1302" s="18"/>
      <c r="AI1302" s="18"/>
      <c r="AJ1302" s="18"/>
      <c r="AK1302" s="18"/>
      <c r="AL1302" s="18"/>
      <c r="AM1302" s="18"/>
    </row>
    <row r="1303" spans="1:39">
      <c r="A1303" s="18"/>
      <c r="B1303" s="18"/>
      <c r="C1303" s="18"/>
      <c r="D1303" s="18">
        <f t="shared" ca="1" si="25"/>
        <v>1302</v>
      </c>
      <c r="E1303" s="18" t="str">
        <f ca="1">IFERROR(INDEX(nr_ad_client_name,MATCH(ROW()-1,xl_search_adnowclientname[index],0)),"")</f>
        <v>Neo Corporate</v>
      </c>
      <c r="F1303" s="18"/>
      <c r="G1303" s="18"/>
      <c r="H1303" s="18"/>
      <c r="I1303" s="18"/>
      <c r="J1303" s="18"/>
      <c r="K1303" s="18"/>
      <c r="L1303" s="18"/>
      <c r="M1303" s="18"/>
      <c r="N1303" s="18"/>
      <c r="O1303" s="18"/>
      <c r="P1303" s="18"/>
      <c r="Q1303" s="18"/>
      <c r="R1303" s="18"/>
      <c r="S1303" s="18"/>
      <c r="T1303" s="18"/>
      <c r="U1303" s="18"/>
      <c r="V1303" s="18"/>
      <c r="W1303" s="18"/>
      <c r="X1303" s="18"/>
      <c r="Y1303" s="18"/>
      <c r="Z1303" s="18"/>
      <c r="AA1303" s="18"/>
      <c r="AB1303" s="18"/>
      <c r="AC1303" s="18"/>
      <c r="AD1303" s="18"/>
      <c r="AE1303" s="18"/>
      <c r="AF1303" s="18"/>
      <c r="AG1303" s="18"/>
      <c r="AH1303" s="18"/>
      <c r="AI1303" s="18"/>
      <c r="AJ1303" s="18"/>
      <c r="AK1303" s="18"/>
      <c r="AL1303" s="18"/>
      <c r="AM1303" s="18"/>
    </row>
    <row r="1304" spans="1:39">
      <c r="A1304" s="18"/>
      <c r="B1304" s="18"/>
      <c r="C1304" s="18"/>
      <c r="D1304" s="18">
        <f t="shared" ca="1" si="25"/>
        <v>1303</v>
      </c>
      <c r="E1304" s="18" t="str">
        <f ca="1">IFERROR(INDEX(nr_ad_client_name,MATCH(ROW()-1,xl_search_adnowclientname[index],0)),"")</f>
        <v>Nestle</v>
      </c>
      <c r="F1304" s="18"/>
      <c r="G1304" s="18"/>
      <c r="H1304" s="18"/>
      <c r="I1304" s="18"/>
      <c r="J1304" s="18"/>
      <c r="K1304" s="18"/>
      <c r="L1304" s="18"/>
      <c r="M1304" s="18"/>
      <c r="N1304" s="18"/>
      <c r="O1304" s="18"/>
      <c r="P1304" s="18"/>
      <c r="Q1304" s="18"/>
      <c r="R1304" s="18"/>
      <c r="S1304" s="18"/>
      <c r="T1304" s="18"/>
      <c r="U1304" s="18"/>
      <c r="V1304" s="18"/>
      <c r="W1304" s="18"/>
      <c r="X1304" s="18"/>
      <c r="Y1304" s="18"/>
      <c r="Z1304" s="18"/>
      <c r="AA1304" s="18"/>
      <c r="AB1304" s="18"/>
      <c r="AC1304" s="18"/>
      <c r="AD1304" s="18"/>
      <c r="AE1304" s="18"/>
      <c r="AF1304" s="18"/>
      <c r="AG1304" s="18"/>
      <c r="AH1304" s="18"/>
      <c r="AI1304" s="18"/>
      <c r="AJ1304" s="18"/>
      <c r="AK1304" s="18"/>
      <c r="AL1304" s="18"/>
      <c r="AM1304" s="18"/>
    </row>
    <row r="1305" spans="1:39">
      <c r="A1305" s="18"/>
      <c r="B1305" s="18"/>
      <c r="C1305" s="18"/>
      <c r="D1305" s="18">
        <f t="shared" ca="1" si="25"/>
        <v>1304</v>
      </c>
      <c r="E1305" s="18" t="str">
        <f ca="1">IFERROR(INDEX(nr_ad_client_name,MATCH(ROW()-1,xl_search_adnowclientname[index],0)),"")</f>
        <v>Netcom GSM AS</v>
      </c>
      <c r="F1305" s="18"/>
      <c r="G1305" s="18"/>
      <c r="H1305" s="18"/>
      <c r="I1305" s="18"/>
      <c r="J1305" s="18"/>
      <c r="K1305" s="18"/>
      <c r="L1305" s="18"/>
      <c r="M1305" s="18"/>
      <c r="N1305" s="18"/>
      <c r="O1305" s="18"/>
      <c r="P1305" s="18"/>
      <c r="Q1305" s="18"/>
      <c r="R1305" s="18"/>
      <c r="S1305" s="18"/>
      <c r="T1305" s="18"/>
      <c r="U1305" s="18"/>
      <c r="V1305" s="18"/>
      <c r="W1305" s="18"/>
      <c r="X1305" s="18"/>
      <c r="Y1305" s="18"/>
      <c r="Z1305" s="18"/>
      <c r="AA1305" s="18"/>
      <c r="AB1305" s="18"/>
      <c r="AC1305" s="18"/>
      <c r="AD1305" s="18"/>
      <c r="AE1305" s="18"/>
      <c r="AF1305" s="18"/>
      <c r="AG1305" s="18"/>
      <c r="AH1305" s="18"/>
      <c r="AI1305" s="18"/>
      <c r="AJ1305" s="18"/>
      <c r="AK1305" s="18"/>
      <c r="AL1305" s="18"/>
      <c r="AM1305" s="18"/>
    </row>
    <row r="1306" spans="1:39">
      <c r="A1306" s="18"/>
      <c r="B1306" s="18"/>
      <c r="C1306" s="18"/>
      <c r="D1306" s="18">
        <f t="shared" ca="1" si="25"/>
        <v>1305</v>
      </c>
      <c r="E1306" s="18" t="str">
        <f ca="1">IFERROR(INDEX(nr_ad_client_name,MATCH(ROW()-1,xl_search_adnowclientname[index],0)),"")</f>
        <v>Netscape</v>
      </c>
      <c r="F1306" s="18"/>
      <c r="G1306" s="18"/>
      <c r="H1306" s="18"/>
      <c r="I1306" s="18"/>
      <c r="J1306" s="18"/>
      <c r="K1306" s="18"/>
      <c r="L1306" s="18"/>
      <c r="M1306" s="18"/>
      <c r="N1306" s="18"/>
      <c r="O1306" s="18"/>
      <c r="P1306" s="18"/>
      <c r="Q1306" s="18"/>
      <c r="R1306" s="18"/>
      <c r="S1306" s="18"/>
      <c r="T1306" s="18"/>
      <c r="U1306" s="18"/>
      <c r="V1306" s="18"/>
      <c r="W1306" s="18"/>
      <c r="X1306" s="18"/>
      <c r="Y1306" s="18"/>
      <c r="Z1306" s="18"/>
      <c r="AA1306" s="18"/>
      <c r="AB1306" s="18"/>
      <c r="AC1306" s="18"/>
      <c r="AD1306" s="18"/>
      <c r="AE1306" s="18"/>
      <c r="AF1306" s="18"/>
      <c r="AG1306" s="18"/>
      <c r="AH1306" s="18"/>
      <c r="AI1306" s="18"/>
      <c r="AJ1306" s="18"/>
      <c r="AK1306" s="18"/>
      <c r="AL1306" s="18"/>
      <c r="AM1306" s="18"/>
    </row>
    <row r="1307" spans="1:39">
      <c r="A1307" s="18"/>
      <c r="B1307" s="18"/>
      <c r="C1307" s="18"/>
      <c r="D1307" s="18">
        <f t="shared" ca="1" si="25"/>
        <v>1306</v>
      </c>
      <c r="E1307" s="18" t="str">
        <f ca="1">IFERROR(INDEX(nr_ad_client_name,MATCH(ROW()-1,xl_search_adnowclientname[index],0)),"")</f>
        <v>Newell Rubbermaid</v>
      </c>
      <c r="F1307" s="18"/>
      <c r="G1307" s="18"/>
      <c r="H1307" s="18"/>
      <c r="I1307" s="18"/>
      <c r="J1307" s="18"/>
      <c r="K1307" s="18"/>
      <c r="L1307" s="18"/>
      <c r="M1307" s="18"/>
      <c r="N1307" s="18"/>
      <c r="O1307" s="18"/>
      <c r="P1307" s="18"/>
      <c r="Q1307" s="18"/>
      <c r="R1307" s="18"/>
      <c r="S1307" s="18"/>
      <c r="T1307" s="18"/>
      <c r="U1307" s="18"/>
      <c r="V1307" s="18"/>
      <c r="W1307" s="18"/>
      <c r="X1307" s="18"/>
      <c r="Y1307" s="18"/>
      <c r="Z1307" s="18"/>
      <c r="AA1307" s="18"/>
      <c r="AB1307" s="18"/>
      <c r="AC1307" s="18"/>
      <c r="AD1307" s="18"/>
      <c r="AE1307" s="18"/>
      <c r="AF1307" s="18"/>
      <c r="AG1307" s="18"/>
      <c r="AH1307" s="18"/>
      <c r="AI1307" s="18"/>
      <c r="AJ1307" s="18"/>
      <c r="AK1307" s="18"/>
      <c r="AL1307" s="18"/>
      <c r="AM1307" s="18"/>
    </row>
    <row r="1308" spans="1:39">
      <c r="A1308" s="18"/>
      <c r="B1308" s="18"/>
      <c r="C1308" s="18"/>
      <c r="D1308" s="18">
        <f t="shared" ca="1" si="25"/>
        <v>1307</v>
      </c>
      <c r="E1308" s="18" t="str">
        <f ca="1">IFERROR(INDEX(nr_ad_client_name,MATCH(ROW()-1,xl_search_adnowclientname[index],0)),"")</f>
        <v>New Look</v>
      </c>
      <c r="F1308" s="18"/>
      <c r="G1308" s="18"/>
      <c r="H1308" s="18"/>
      <c r="I1308" s="18"/>
      <c r="J1308" s="18"/>
      <c r="K1308" s="18"/>
      <c r="L1308" s="18"/>
      <c r="M1308" s="18"/>
      <c r="N1308" s="18"/>
      <c r="O1308" s="18"/>
      <c r="P1308" s="18"/>
      <c r="Q1308" s="18"/>
      <c r="R1308" s="18"/>
      <c r="S1308" s="18"/>
      <c r="T1308" s="18"/>
      <c r="U1308" s="18"/>
      <c r="V1308" s="18"/>
      <c r="W1308" s="18"/>
      <c r="X1308" s="18"/>
      <c r="Y1308" s="18"/>
      <c r="Z1308" s="18"/>
      <c r="AA1308" s="18"/>
      <c r="AB1308" s="18"/>
      <c r="AC1308" s="18"/>
      <c r="AD1308" s="18"/>
      <c r="AE1308" s="18"/>
      <c r="AF1308" s="18"/>
      <c r="AG1308" s="18"/>
      <c r="AH1308" s="18"/>
      <c r="AI1308" s="18"/>
      <c r="AJ1308" s="18"/>
      <c r="AK1308" s="18"/>
      <c r="AL1308" s="18"/>
      <c r="AM1308" s="18"/>
    </row>
    <row r="1309" spans="1:39">
      <c r="A1309" s="18"/>
      <c r="B1309" s="18"/>
      <c r="C1309" s="18"/>
      <c r="D1309" s="18">
        <f t="shared" ca="1" si="25"/>
        <v>1308</v>
      </c>
      <c r="E1309" s="18" t="str">
        <f ca="1">IFERROR(INDEX(nr_ad_client_name,MATCH(ROW()-1,xl_search_adnowclientname[index],0)),"")</f>
        <v>News International</v>
      </c>
      <c r="F1309" s="18"/>
      <c r="G1309" s="18"/>
      <c r="H1309" s="18"/>
      <c r="I1309" s="18"/>
      <c r="J1309" s="18"/>
      <c r="K1309" s="18"/>
      <c r="L1309" s="18"/>
      <c r="M1309" s="18"/>
      <c r="N1309" s="18"/>
      <c r="O1309" s="18"/>
      <c r="P1309" s="18"/>
      <c r="Q1309" s="18"/>
      <c r="R1309" s="18"/>
      <c r="S1309" s="18"/>
      <c r="T1309" s="18"/>
      <c r="U1309" s="18"/>
      <c r="V1309" s="18"/>
      <c r="W1309" s="18"/>
      <c r="X1309" s="18"/>
      <c r="Y1309" s="18"/>
      <c r="Z1309" s="18"/>
      <c r="AA1309" s="18"/>
      <c r="AB1309" s="18"/>
      <c r="AC1309" s="18"/>
      <c r="AD1309" s="18"/>
      <c r="AE1309" s="18"/>
      <c r="AF1309" s="18"/>
      <c r="AG1309" s="18"/>
      <c r="AH1309" s="18"/>
      <c r="AI1309" s="18"/>
      <c r="AJ1309" s="18"/>
      <c r="AK1309" s="18"/>
      <c r="AL1309" s="18"/>
      <c r="AM1309" s="18"/>
    </row>
    <row r="1310" spans="1:39">
      <c r="A1310" s="18"/>
      <c r="B1310" s="18"/>
      <c r="C1310" s="18"/>
      <c r="D1310" s="18">
        <f t="shared" ca="1" si="25"/>
        <v>1309</v>
      </c>
      <c r="E1310" s="18" t="str">
        <f ca="1">IFERROR(INDEX(nr_ad_client_name,MATCH(ROW()-1,xl_search_adnowclientname[index],0)),"")</f>
        <v>New World Pasta</v>
      </c>
      <c r="F1310" s="18"/>
      <c r="G1310" s="18"/>
      <c r="H1310" s="18"/>
      <c r="I1310" s="18"/>
      <c r="J1310" s="18"/>
      <c r="K1310" s="18"/>
      <c r="L1310" s="18"/>
      <c r="M1310" s="18"/>
      <c r="N1310" s="18"/>
      <c r="O1310" s="18"/>
      <c r="P1310" s="18"/>
      <c r="Q1310" s="18"/>
      <c r="R1310" s="18"/>
      <c r="S1310" s="18"/>
      <c r="T1310" s="18"/>
      <c r="U1310" s="18"/>
      <c r="V1310" s="18"/>
      <c r="W1310" s="18"/>
      <c r="X1310" s="18"/>
      <c r="Y1310" s="18"/>
      <c r="Z1310" s="18"/>
      <c r="AA1310" s="18"/>
      <c r="AB1310" s="18"/>
      <c r="AC1310" s="18"/>
      <c r="AD1310" s="18"/>
      <c r="AE1310" s="18"/>
      <c r="AF1310" s="18"/>
      <c r="AG1310" s="18"/>
      <c r="AH1310" s="18"/>
      <c r="AI1310" s="18"/>
      <c r="AJ1310" s="18"/>
      <c r="AK1310" s="18"/>
      <c r="AL1310" s="18"/>
      <c r="AM1310" s="18"/>
    </row>
    <row r="1311" spans="1:39">
      <c r="A1311" s="18"/>
      <c r="B1311" s="18"/>
      <c r="C1311" s="18"/>
      <c r="D1311" s="18">
        <f t="shared" ca="1" si="25"/>
        <v>1310</v>
      </c>
      <c r="E1311" s="18" t="str">
        <f ca="1">IFERROR(INDEX(nr_ad_client_name,MATCH(ROW()-1,xl_search_adnowclientname[index],0)),"")</f>
        <v>New Zealand Milk</v>
      </c>
      <c r="F1311" s="18"/>
      <c r="G1311" s="18"/>
      <c r="H1311" s="18"/>
      <c r="I1311" s="18"/>
      <c r="J1311" s="18"/>
      <c r="K1311" s="18"/>
      <c r="L1311" s="18"/>
      <c r="M1311" s="18"/>
      <c r="N1311" s="18"/>
      <c r="O1311" s="18"/>
      <c r="P1311" s="18"/>
      <c r="Q1311" s="18"/>
      <c r="R1311" s="18"/>
      <c r="S1311" s="18"/>
      <c r="T1311" s="18"/>
      <c r="U1311" s="18"/>
      <c r="V1311" s="18"/>
      <c r="W1311" s="18"/>
      <c r="X1311" s="18"/>
      <c r="Y1311" s="18"/>
      <c r="Z1311" s="18"/>
      <c r="AA1311" s="18"/>
      <c r="AB1311" s="18"/>
      <c r="AC1311" s="18"/>
      <c r="AD1311" s="18"/>
      <c r="AE1311" s="18"/>
      <c r="AF1311" s="18"/>
      <c r="AG1311" s="18"/>
      <c r="AH1311" s="18"/>
      <c r="AI1311" s="18"/>
      <c r="AJ1311" s="18"/>
      <c r="AK1311" s="18"/>
      <c r="AL1311" s="18"/>
      <c r="AM1311" s="18"/>
    </row>
    <row r="1312" spans="1:39">
      <c r="A1312" s="18"/>
      <c r="B1312" s="18"/>
      <c r="C1312" s="18"/>
      <c r="D1312" s="18">
        <f t="shared" ca="1" si="25"/>
        <v>1311</v>
      </c>
      <c r="E1312" s="18" t="str">
        <f ca="1">IFERROR(INDEX(nr_ad_client_name,MATCH(ROW()-1,xl_search_adnowclientname[index],0)),"")</f>
        <v>Nextel</v>
      </c>
      <c r="F1312" s="18"/>
      <c r="G1312" s="18"/>
      <c r="H1312" s="18"/>
      <c r="I1312" s="18"/>
      <c r="J1312" s="18"/>
      <c r="K1312" s="18"/>
      <c r="L1312" s="18"/>
      <c r="M1312" s="18"/>
      <c r="N1312" s="18"/>
      <c r="O1312" s="18"/>
      <c r="P1312" s="18"/>
      <c r="Q1312" s="18"/>
      <c r="R1312" s="18"/>
      <c r="S1312" s="18"/>
      <c r="T1312" s="18"/>
      <c r="U1312" s="18"/>
      <c r="V1312" s="18"/>
      <c r="W1312" s="18"/>
      <c r="X1312" s="18"/>
      <c r="Y1312" s="18"/>
      <c r="Z1312" s="18"/>
      <c r="AA1312" s="18"/>
      <c r="AB1312" s="18"/>
      <c r="AC1312" s="18"/>
      <c r="AD1312" s="18"/>
      <c r="AE1312" s="18"/>
      <c r="AF1312" s="18"/>
      <c r="AG1312" s="18"/>
      <c r="AH1312" s="18"/>
      <c r="AI1312" s="18"/>
      <c r="AJ1312" s="18"/>
      <c r="AK1312" s="18"/>
      <c r="AL1312" s="18"/>
      <c r="AM1312" s="18"/>
    </row>
    <row r="1313" spans="1:39">
      <c r="A1313" s="18"/>
      <c r="B1313" s="18"/>
      <c r="C1313" s="18"/>
      <c r="D1313" s="18">
        <f t="shared" ca="1" si="25"/>
        <v>1312</v>
      </c>
      <c r="E1313" s="18" t="str">
        <f ca="1">IFERROR(INDEX(nr_ad_client_name,MATCH(ROW()-1,xl_search_adnowclientname[index],0)),"")</f>
        <v>Next Retail Ltd</v>
      </c>
      <c r="F1313" s="18"/>
      <c r="G1313" s="18"/>
      <c r="H1313" s="18"/>
      <c r="I1313" s="18"/>
      <c r="J1313" s="18"/>
      <c r="K1313" s="18"/>
      <c r="L1313" s="18"/>
      <c r="M1313" s="18"/>
      <c r="N1313" s="18"/>
      <c r="O1313" s="18"/>
      <c r="P1313" s="18"/>
      <c r="Q1313" s="18"/>
      <c r="R1313" s="18"/>
      <c r="S1313" s="18"/>
      <c r="T1313" s="18"/>
      <c r="U1313" s="18"/>
      <c r="V1313" s="18"/>
      <c r="W1313" s="18"/>
      <c r="X1313" s="18"/>
      <c r="Y1313" s="18"/>
      <c r="Z1313" s="18"/>
      <c r="AA1313" s="18"/>
      <c r="AB1313" s="18"/>
      <c r="AC1313" s="18"/>
      <c r="AD1313" s="18"/>
      <c r="AE1313" s="18"/>
      <c r="AF1313" s="18"/>
      <c r="AG1313" s="18"/>
      <c r="AH1313" s="18"/>
      <c r="AI1313" s="18"/>
      <c r="AJ1313" s="18"/>
      <c r="AK1313" s="18"/>
      <c r="AL1313" s="18"/>
      <c r="AM1313" s="18"/>
    </row>
    <row r="1314" spans="1:39">
      <c r="A1314" s="18"/>
      <c r="B1314" s="18"/>
      <c r="C1314" s="18"/>
      <c r="D1314" s="18">
        <f t="shared" ca="1" si="25"/>
        <v>1313</v>
      </c>
      <c r="E1314" s="18" t="str">
        <f ca="1">IFERROR(INDEX(nr_ad_client_name,MATCH(ROW()-1,xl_search_adnowclientname[index],0)),"")</f>
        <v>NFU Mutual</v>
      </c>
      <c r="F1314" s="18"/>
      <c r="G1314" s="18"/>
      <c r="H1314" s="18"/>
      <c r="I1314" s="18"/>
      <c r="J1314" s="18"/>
      <c r="K1314" s="18"/>
      <c r="L1314" s="18"/>
      <c r="M1314" s="18"/>
      <c r="N1314" s="18"/>
      <c r="O1314" s="18"/>
      <c r="P1314" s="18"/>
      <c r="Q1314" s="18"/>
      <c r="R1314" s="18"/>
      <c r="S1314" s="18"/>
      <c r="T1314" s="18"/>
      <c r="U1314" s="18"/>
      <c r="V1314" s="18"/>
      <c r="W1314" s="18"/>
      <c r="X1314" s="18"/>
      <c r="Y1314" s="18"/>
      <c r="Z1314" s="18"/>
      <c r="AA1314" s="18"/>
      <c r="AB1314" s="18"/>
      <c r="AC1314" s="18"/>
      <c r="AD1314" s="18"/>
      <c r="AE1314" s="18"/>
      <c r="AF1314" s="18"/>
      <c r="AG1314" s="18"/>
      <c r="AH1314" s="18"/>
      <c r="AI1314" s="18"/>
      <c r="AJ1314" s="18"/>
      <c r="AK1314" s="18"/>
      <c r="AL1314" s="18"/>
      <c r="AM1314" s="18"/>
    </row>
    <row r="1315" spans="1:39">
      <c r="A1315" s="18"/>
      <c r="B1315" s="18"/>
      <c r="C1315" s="18"/>
      <c r="D1315" s="18">
        <f t="shared" ca="1" si="25"/>
        <v>1314</v>
      </c>
      <c r="E1315" s="18" t="str">
        <f ca="1">IFERROR(INDEX(nr_ad_client_name,MATCH(ROW()-1,xl_search_adnowclientname[index],0)),"")</f>
        <v>Nice</v>
      </c>
      <c r="F1315" s="18"/>
      <c r="G1315" s="18"/>
      <c r="H1315" s="18"/>
      <c r="I1315" s="18"/>
      <c r="J1315" s="18"/>
      <c r="K1315" s="18"/>
      <c r="L1315" s="18"/>
      <c r="M1315" s="18"/>
      <c r="N1315" s="18"/>
      <c r="O1315" s="18"/>
      <c r="P1315" s="18"/>
      <c r="Q1315" s="18"/>
      <c r="R1315" s="18"/>
      <c r="S1315" s="18"/>
      <c r="T1315" s="18"/>
      <c r="U1315" s="18"/>
      <c r="V1315" s="18"/>
      <c r="W1315" s="18"/>
      <c r="X1315" s="18"/>
      <c r="Y1315" s="18"/>
      <c r="Z1315" s="18"/>
      <c r="AA1315" s="18"/>
      <c r="AB1315" s="18"/>
      <c r="AC1315" s="18"/>
      <c r="AD1315" s="18"/>
      <c r="AE1315" s="18"/>
      <c r="AF1315" s="18"/>
      <c r="AG1315" s="18"/>
      <c r="AH1315" s="18"/>
      <c r="AI1315" s="18"/>
      <c r="AJ1315" s="18"/>
      <c r="AK1315" s="18"/>
      <c r="AL1315" s="18"/>
      <c r="AM1315" s="18"/>
    </row>
    <row r="1316" spans="1:39">
      <c r="A1316" s="18"/>
      <c r="B1316" s="18"/>
      <c r="C1316" s="18"/>
      <c r="D1316" s="18">
        <f t="shared" ca="1" si="25"/>
        <v>1315</v>
      </c>
      <c r="E1316" s="18" t="str">
        <f ca="1">IFERROR(INDEX(nr_ad_client_name,MATCH(ROW()-1,xl_search_adnowclientname[index],0)),"")</f>
        <v>Nigerian Breweries Plc</v>
      </c>
      <c r="F1316" s="18"/>
      <c r="G1316" s="18"/>
      <c r="H1316" s="18"/>
      <c r="I1316" s="18"/>
      <c r="J1316" s="18"/>
      <c r="K1316" s="18"/>
      <c r="L1316" s="18"/>
      <c r="M1316" s="18"/>
      <c r="N1316" s="18"/>
      <c r="O1316" s="18"/>
      <c r="P1316" s="18"/>
      <c r="Q1316" s="18"/>
      <c r="R1316" s="18"/>
      <c r="S1316" s="18"/>
      <c r="T1316" s="18"/>
      <c r="U1316" s="18"/>
      <c r="V1316" s="18"/>
      <c r="W1316" s="18"/>
      <c r="X1316" s="18"/>
      <c r="Y1316" s="18"/>
      <c r="Z1316" s="18"/>
      <c r="AA1316" s="18"/>
      <c r="AB1316" s="18"/>
      <c r="AC1316" s="18"/>
      <c r="AD1316" s="18"/>
      <c r="AE1316" s="18"/>
      <c r="AF1316" s="18"/>
      <c r="AG1316" s="18"/>
      <c r="AH1316" s="18"/>
      <c r="AI1316" s="18"/>
      <c r="AJ1316" s="18"/>
      <c r="AK1316" s="18"/>
      <c r="AL1316" s="18"/>
      <c r="AM1316" s="18"/>
    </row>
    <row r="1317" spans="1:39">
      <c r="A1317" s="18"/>
      <c r="B1317" s="18"/>
      <c r="C1317" s="18"/>
      <c r="D1317" s="18">
        <f t="shared" ca="1" si="25"/>
        <v>1316</v>
      </c>
      <c r="E1317" s="18" t="str">
        <f ca="1">IFERROR(INDEX(nr_ad_client_name,MATCH(ROW()-1,xl_search_adnowclientname[index],0)),"")</f>
        <v>Nikon</v>
      </c>
      <c r="F1317" s="18"/>
      <c r="G1317" s="18"/>
      <c r="H1317" s="18"/>
      <c r="I1317" s="18"/>
      <c r="J1317" s="18"/>
      <c r="K1317" s="18"/>
      <c r="L1317" s="18"/>
      <c r="M1317" s="18"/>
      <c r="N1317" s="18"/>
      <c r="O1317" s="18"/>
      <c r="P1317" s="18"/>
      <c r="Q1317" s="18"/>
      <c r="R1317" s="18"/>
      <c r="S1317" s="18"/>
      <c r="T1317" s="18"/>
      <c r="U1317" s="18"/>
      <c r="V1317" s="18"/>
      <c r="W1317" s="18"/>
      <c r="X1317" s="18"/>
      <c r="Y1317" s="18"/>
      <c r="Z1317" s="18"/>
      <c r="AA1317" s="18"/>
      <c r="AB1317" s="18"/>
      <c r="AC1317" s="18"/>
      <c r="AD1317" s="18"/>
      <c r="AE1317" s="18"/>
      <c r="AF1317" s="18"/>
      <c r="AG1317" s="18"/>
      <c r="AH1317" s="18"/>
      <c r="AI1317" s="18"/>
      <c r="AJ1317" s="18"/>
      <c r="AK1317" s="18"/>
      <c r="AL1317" s="18"/>
      <c r="AM1317" s="18"/>
    </row>
    <row r="1318" spans="1:39">
      <c r="A1318" s="18"/>
      <c r="B1318" s="18"/>
      <c r="C1318" s="18"/>
      <c r="D1318" s="18">
        <f t="shared" ca="1" si="25"/>
        <v>1317</v>
      </c>
      <c r="E1318" s="18" t="str">
        <f ca="1">IFERROR(INDEX(nr_ad_client_name,MATCH(ROW()-1,xl_search_adnowclientname[index],0)),"")</f>
        <v>Nimbus Group</v>
      </c>
      <c r="F1318" s="18"/>
      <c r="G1318" s="18"/>
      <c r="H1318" s="18"/>
      <c r="I1318" s="18"/>
      <c r="J1318" s="18"/>
      <c r="K1318" s="18"/>
      <c r="L1318" s="18"/>
      <c r="M1318" s="18"/>
      <c r="N1318" s="18"/>
      <c r="O1318" s="18"/>
      <c r="P1318" s="18"/>
      <c r="Q1318" s="18"/>
      <c r="R1318" s="18"/>
      <c r="S1318" s="18"/>
      <c r="T1318" s="18"/>
      <c r="U1318" s="18"/>
      <c r="V1318" s="18"/>
      <c r="W1318" s="18"/>
      <c r="X1318" s="18"/>
      <c r="Y1318" s="18"/>
      <c r="Z1318" s="18"/>
      <c r="AA1318" s="18"/>
      <c r="AB1318" s="18"/>
      <c r="AC1318" s="18"/>
      <c r="AD1318" s="18"/>
      <c r="AE1318" s="18"/>
      <c r="AF1318" s="18"/>
      <c r="AG1318" s="18"/>
      <c r="AH1318" s="18"/>
      <c r="AI1318" s="18"/>
      <c r="AJ1318" s="18"/>
      <c r="AK1318" s="18"/>
      <c r="AL1318" s="18"/>
      <c r="AM1318" s="18"/>
    </row>
    <row r="1319" spans="1:39">
      <c r="A1319" s="18"/>
      <c r="B1319" s="18"/>
      <c r="C1319" s="18"/>
      <c r="D1319" s="18">
        <f t="shared" ca="1" si="25"/>
        <v>1318</v>
      </c>
      <c r="E1319" s="18" t="str">
        <f ca="1">IFERROR(INDEX(nr_ad_client_name,MATCH(ROW()-1,xl_search_adnowclientname[index],0)),"")</f>
        <v>Nin Jiom</v>
      </c>
      <c r="F1319" s="18"/>
      <c r="G1319" s="18"/>
      <c r="H1319" s="18"/>
      <c r="I1319" s="18"/>
      <c r="J1319" s="18"/>
      <c r="K1319" s="18"/>
      <c r="L1319" s="18"/>
      <c r="M1319" s="18"/>
      <c r="N1319" s="18"/>
      <c r="O1319" s="18"/>
      <c r="P1319" s="18"/>
      <c r="Q1319" s="18"/>
      <c r="R1319" s="18"/>
      <c r="S1319" s="18"/>
      <c r="T1319" s="18"/>
      <c r="U1319" s="18"/>
      <c r="V1319" s="18"/>
      <c r="W1319" s="18"/>
      <c r="X1319" s="18"/>
      <c r="Y1319" s="18"/>
      <c r="Z1319" s="18"/>
      <c r="AA1319" s="18"/>
      <c r="AB1319" s="18"/>
      <c r="AC1319" s="18"/>
      <c r="AD1319" s="18"/>
      <c r="AE1319" s="18"/>
      <c r="AF1319" s="18"/>
      <c r="AG1319" s="18"/>
      <c r="AH1319" s="18"/>
      <c r="AI1319" s="18"/>
      <c r="AJ1319" s="18"/>
      <c r="AK1319" s="18"/>
      <c r="AL1319" s="18"/>
      <c r="AM1319" s="18"/>
    </row>
    <row r="1320" spans="1:39">
      <c r="A1320" s="18"/>
      <c r="B1320" s="18"/>
      <c r="C1320" s="18"/>
      <c r="D1320" s="18">
        <f t="shared" ca="1" si="25"/>
        <v>1319</v>
      </c>
      <c r="E1320" s="18" t="str">
        <f ca="1">IFERROR(INDEX(nr_ad_client_name,MATCH(ROW()-1,xl_search_adnowclientname[index],0)),"")</f>
        <v>Nippon</v>
      </c>
      <c r="F1320" s="18"/>
      <c r="G1320" s="18"/>
      <c r="H1320" s="18"/>
      <c r="I1320" s="18"/>
      <c r="J1320" s="18"/>
      <c r="K1320" s="18"/>
      <c r="L1320" s="18"/>
      <c r="M1320" s="18"/>
      <c r="N1320" s="18"/>
      <c r="O1320" s="18"/>
      <c r="P1320" s="18"/>
      <c r="Q1320" s="18"/>
      <c r="R1320" s="18"/>
      <c r="S1320" s="18"/>
      <c r="T1320" s="18"/>
      <c r="U1320" s="18"/>
      <c r="V1320" s="18"/>
      <c r="W1320" s="18"/>
      <c r="X1320" s="18"/>
      <c r="Y1320" s="18"/>
      <c r="Z1320" s="18"/>
      <c r="AA1320" s="18"/>
      <c r="AB1320" s="18"/>
      <c r="AC1320" s="18"/>
      <c r="AD1320" s="18"/>
      <c r="AE1320" s="18"/>
      <c r="AF1320" s="18"/>
      <c r="AG1320" s="18"/>
      <c r="AH1320" s="18"/>
      <c r="AI1320" s="18"/>
      <c r="AJ1320" s="18"/>
      <c r="AK1320" s="18"/>
      <c r="AL1320" s="18"/>
      <c r="AM1320" s="18"/>
    </row>
    <row r="1321" spans="1:39">
      <c r="A1321" s="18"/>
      <c r="B1321" s="18"/>
      <c r="C1321" s="18"/>
      <c r="D1321" s="18">
        <f t="shared" ca="1" si="25"/>
        <v>1320</v>
      </c>
      <c r="E1321" s="18" t="str">
        <f ca="1">IFERROR(INDEX(nr_ad_client_name,MATCH(ROW()-1,xl_search_adnowclientname[index],0)),"")</f>
        <v>Nissan</v>
      </c>
      <c r="F1321" s="18"/>
      <c r="G1321" s="18"/>
      <c r="H1321" s="18"/>
      <c r="I1321" s="18"/>
      <c r="J1321" s="18"/>
      <c r="K1321" s="18"/>
      <c r="L1321" s="18"/>
      <c r="M1321" s="18"/>
      <c r="N1321" s="18"/>
      <c r="O1321" s="18"/>
      <c r="P1321" s="18"/>
      <c r="Q1321" s="18"/>
      <c r="R1321" s="18"/>
      <c r="S1321" s="18"/>
      <c r="T1321" s="18"/>
      <c r="U1321" s="18"/>
      <c r="V1321" s="18"/>
      <c r="W1321" s="18"/>
      <c r="X1321" s="18"/>
      <c r="Y1321" s="18"/>
      <c r="Z1321" s="18"/>
      <c r="AA1321" s="18"/>
      <c r="AB1321" s="18"/>
      <c r="AC1321" s="18"/>
      <c r="AD1321" s="18"/>
      <c r="AE1321" s="18"/>
      <c r="AF1321" s="18"/>
      <c r="AG1321" s="18"/>
      <c r="AH1321" s="18"/>
      <c r="AI1321" s="18"/>
      <c r="AJ1321" s="18"/>
      <c r="AK1321" s="18"/>
      <c r="AL1321" s="18"/>
      <c r="AM1321" s="18"/>
    </row>
    <row r="1322" spans="1:39">
      <c r="A1322" s="18"/>
      <c r="B1322" s="18"/>
      <c r="C1322" s="18"/>
      <c r="D1322" s="18">
        <f t="shared" ca="1" si="25"/>
        <v>1321</v>
      </c>
      <c r="E1322" s="18" t="str">
        <f ca="1">IFERROR(INDEX(nr_ad_client_name,MATCH(ROW()-1,xl_search_adnowclientname[index],0)),"")</f>
        <v>Nokia</v>
      </c>
      <c r="F1322" s="18"/>
      <c r="G1322" s="18"/>
      <c r="H1322" s="18"/>
      <c r="I1322" s="18"/>
      <c r="J1322" s="18"/>
      <c r="K1322" s="18"/>
      <c r="L1322" s="18"/>
      <c r="M1322" s="18"/>
      <c r="N1322" s="18"/>
      <c r="O1322" s="18"/>
      <c r="P1322" s="18"/>
      <c r="Q1322" s="18"/>
      <c r="R1322" s="18"/>
      <c r="S1322" s="18"/>
      <c r="T1322" s="18"/>
      <c r="U1322" s="18"/>
      <c r="V1322" s="18"/>
      <c r="W1322" s="18"/>
      <c r="X1322" s="18"/>
      <c r="Y1322" s="18"/>
      <c r="Z1322" s="18"/>
      <c r="AA1322" s="18"/>
      <c r="AB1322" s="18"/>
      <c r="AC1322" s="18"/>
      <c r="AD1322" s="18"/>
      <c r="AE1322" s="18"/>
      <c r="AF1322" s="18"/>
      <c r="AG1322" s="18"/>
      <c r="AH1322" s="18"/>
      <c r="AI1322" s="18"/>
      <c r="AJ1322" s="18"/>
      <c r="AK1322" s="18"/>
      <c r="AL1322" s="18"/>
      <c r="AM1322" s="18"/>
    </row>
    <row r="1323" spans="1:39">
      <c r="A1323" s="18"/>
      <c r="B1323" s="18"/>
      <c r="C1323" s="18"/>
      <c r="D1323" s="18">
        <f t="shared" ca="1" si="25"/>
        <v>1322</v>
      </c>
      <c r="E1323" s="18" t="str">
        <f ca="1">IFERROR(INDEX(nr_ad_client_name,MATCH(ROW()-1,xl_search_adnowclientname[index],0)),"")</f>
        <v>Nom Dairy</v>
      </c>
      <c r="F1323" s="18"/>
      <c r="G1323" s="18"/>
      <c r="H1323" s="18"/>
      <c r="I1323" s="18"/>
      <c r="J1323" s="18"/>
      <c r="K1323" s="18"/>
      <c r="L1323" s="18"/>
      <c r="M1323" s="18"/>
      <c r="N1323" s="18"/>
      <c r="O1323" s="18"/>
      <c r="P1323" s="18"/>
      <c r="Q1323" s="18"/>
      <c r="R1323" s="18"/>
      <c r="S1323" s="18"/>
      <c r="T1323" s="18"/>
      <c r="U1323" s="18"/>
      <c r="V1323" s="18"/>
      <c r="W1323" s="18"/>
      <c r="X1323" s="18"/>
      <c r="Y1323" s="18"/>
      <c r="Z1323" s="18"/>
      <c r="AA1323" s="18"/>
      <c r="AB1323" s="18"/>
      <c r="AC1323" s="18"/>
      <c r="AD1323" s="18"/>
      <c r="AE1323" s="18"/>
      <c r="AF1323" s="18"/>
      <c r="AG1323" s="18"/>
      <c r="AH1323" s="18"/>
      <c r="AI1323" s="18"/>
      <c r="AJ1323" s="18"/>
      <c r="AK1323" s="18"/>
      <c r="AL1323" s="18"/>
      <c r="AM1323" s="18"/>
    </row>
    <row r="1324" spans="1:39">
      <c r="A1324" s="18"/>
      <c r="B1324" s="18"/>
      <c r="C1324" s="18"/>
      <c r="D1324" s="18">
        <f t="shared" ca="1" si="25"/>
        <v>1323</v>
      </c>
      <c r="E1324" s="18" t="str">
        <f ca="1">IFERROR(INDEX(nr_ad_client_name,MATCH(ROW()-1,xl_search_adnowclientname[index],0)),"")</f>
        <v>Nora</v>
      </c>
      <c r="F1324" s="18"/>
      <c r="G1324" s="18"/>
      <c r="H1324" s="18"/>
      <c r="I1324" s="18"/>
      <c r="J1324" s="18"/>
      <c r="K1324" s="18"/>
      <c r="L1324" s="18"/>
      <c r="M1324" s="18"/>
      <c r="N1324" s="18"/>
      <c r="O1324" s="18"/>
      <c r="P1324" s="18"/>
      <c r="Q1324" s="18"/>
      <c r="R1324" s="18"/>
      <c r="S1324" s="18"/>
      <c r="T1324" s="18"/>
      <c r="U1324" s="18"/>
      <c r="V1324" s="18"/>
      <c r="W1324" s="18"/>
      <c r="X1324" s="18"/>
      <c r="Y1324" s="18"/>
      <c r="Z1324" s="18"/>
      <c r="AA1324" s="18"/>
      <c r="AB1324" s="18"/>
      <c r="AC1324" s="18"/>
      <c r="AD1324" s="18"/>
      <c r="AE1324" s="18"/>
      <c r="AF1324" s="18"/>
      <c r="AG1324" s="18"/>
      <c r="AH1324" s="18"/>
      <c r="AI1324" s="18"/>
      <c r="AJ1324" s="18"/>
      <c r="AK1324" s="18"/>
      <c r="AL1324" s="18"/>
      <c r="AM1324" s="18"/>
    </row>
    <row r="1325" spans="1:39">
      <c r="A1325" s="18"/>
      <c r="B1325" s="18"/>
      <c r="C1325" s="18"/>
      <c r="D1325" s="18">
        <f t="shared" ca="1" si="25"/>
        <v>1324</v>
      </c>
      <c r="E1325" s="18" t="str">
        <f ca="1">IFERROR(INDEX(nr_ad_client_name,MATCH(ROW()-1,xl_search_adnowclientname[index],0)),"")</f>
        <v>Nordea</v>
      </c>
      <c r="F1325" s="18"/>
      <c r="G1325" s="18"/>
      <c r="H1325" s="18"/>
      <c r="I1325" s="18"/>
      <c r="J1325" s="18"/>
      <c r="K1325" s="18"/>
      <c r="L1325" s="18"/>
      <c r="M1325" s="18"/>
      <c r="N1325" s="18"/>
      <c r="O1325" s="18"/>
      <c r="P1325" s="18"/>
      <c r="Q1325" s="18"/>
      <c r="R1325" s="18"/>
      <c r="S1325" s="18"/>
      <c r="T1325" s="18"/>
      <c r="U1325" s="18"/>
      <c r="V1325" s="18"/>
      <c r="W1325" s="18"/>
      <c r="X1325" s="18"/>
      <c r="Y1325" s="18"/>
      <c r="Z1325" s="18"/>
      <c r="AA1325" s="18"/>
      <c r="AB1325" s="18"/>
      <c r="AC1325" s="18"/>
      <c r="AD1325" s="18"/>
      <c r="AE1325" s="18"/>
      <c r="AF1325" s="18"/>
      <c r="AG1325" s="18"/>
      <c r="AH1325" s="18"/>
      <c r="AI1325" s="18"/>
      <c r="AJ1325" s="18"/>
      <c r="AK1325" s="18"/>
      <c r="AL1325" s="18"/>
      <c r="AM1325" s="18"/>
    </row>
    <row r="1326" spans="1:39">
      <c r="A1326" s="18"/>
      <c r="B1326" s="18"/>
      <c r="C1326" s="18"/>
      <c r="D1326" s="18">
        <f t="shared" ca="1" si="25"/>
        <v>1325</v>
      </c>
      <c r="E1326" s="18" t="str">
        <f ca="1">IFERROR(INDEX(nr_ad_client_name,MATCH(ROW()-1,xl_search_adnowclientname[index],0)),"")</f>
        <v>Norgaard Mikkelsen</v>
      </c>
      <c r="F1326" s="18"/>
      <c r="G1326" s="18"/>
      <c r="H1326" s="18"/>
      <c r="I1326" s="18"/>
      <c r="J1326" s="18"/>
      <c r="K1326" s="18"/>
      <c r="L1326" s="18"/>
      <c r="M1326" s="18"/>
      <c r="N1326" s="18"/>
      <c r="O1326" s="18"/>
      <c r="P1326" s="18"/>
      <c r="Q1326" s="18"/>
      <c r="R1326" s="18"/>
      <c r="S1326" s="18"/>
      <c r="T1326" s="18"/>
      <c r="U1326" s="18"/>
      <c r="V1326" s="18"/>
      <c r="W1326" s="18"/>
      <c r="X1326" s="18"/>
      <c r="Y1326" s="18"/>
      <c r="Z1326" s="18"/>
      <c r="AA1326" s="18"/>
      <c r="AB1326" s="18"/>
      <c r="AC1326" s="18"/>
      <c r="AD1326" s="18"/>
      <c r="AE1326" s="18"/>
      <c r="AF1326" s="18"/>
      <c r="AG1326" s="18"/>
      <c r="AH1326" s="18"/>
      <c r="AI1326" s="18"/>
      <c r="AJ1326" s="18"/>
      <c r="AK1326" s="18"/>
      <c r="AL1326" s="18"/>
      <c r="AM1326" s="18"/>
    </row>
    <row r="1327" spans="1:39">
      <c r="A1327" s="18"/>
      <c r="B1327" s="18"/>
      <c r="C1327" s="18"/>
      <c r="D1327" s="18">
        <f t="shared" ca="1" si="25"/>
        <v>1326</v>
      </c>
      <c r="E1327" s="18" t="str">
        <f ca="1">IFERROR(INDEX(nr_ad_client_name,MATCH(ROW()-1,xl_search_adnowclientname[index],0)),"")</f>
        <v>Northern Electric</v>
      </c>
      <c r="F1327" s="18"/>
      <c r="G1327" s="18"/>
      <c r="H1327" s="18"/>
      <c r="I1327" s="18"/>
      <c r="J1327" s="18"/>
      <c r="K1327" s="18"/>
      <c r="L1327" s="18"/>
      <c r="M1327" s="18"/>
      <c r="N1327" s="18"/>
      <c r="O1327" s="18"/>
      <c r="P1327" s="18"/>
      <c r="Q1327" s="18"/>
      <c r="R1327" s="18"/>
      <c r="S1327" s="18"/>
      <c r="T1327" s="18"/>
      <c r="U1327" s="18"/>
      <c r="V1327" s="18"/>
      <c r="W1327" s="18"/>
      <c r="X1327" s="18"/>
      <c r="Y1327" s="18"/>
      <c r="Z1327" s="18"/>
      <c r="AA1327" s="18"/>
      <c r="AB1327" s="18"/>
      <c r="AC1327" s="18"/>
      <c r="AD1327" s="18"/>
      <c r="AE1327" s="18"/>
      <c r="AF1327" s="18"/>
      <c r="AG1327" s="18"/>
      <c r="AH1327" s="18"/>
      <c r="AI1327" s="18"/>
      <c r="AJ1327" s="18"/>
      <c r="AK1327" s="18"/>
      <c r="AL1327" s="18"/>
      <c r="AM1327" s="18"/>
    </row>
    <row r="1328" spans="1:39">
      <c r="A1328" s="18"/>
      <c r="B1328" s="18"/>
      <c r="C1328" s="18"/>
      <c r="D1328" s="18">
        <f t="shared" ca="1" si="25"/>
        <v>1327</v>
      </c>
      <c r="E1328" s="18" t="str">
        <f ca="1">IFERROR(INDEX(nr_ad_client_name,MATCH(ROW()-1,xl_search_adnowclientname[index],0)),"")</f>
        <v>Northwestern Memorial Hospital</v>
      </c>
      <c r="F1328" s="18"/>
      <c r="G1328" s="18"/>
      <c r="H1328" s="18"/>
      <c r="I1328" s="18"/>
      <c r="J1328" s="18"/>
      <c r="K1328" s="18"/>
      <c r="L1328" s="18"/>
      <c r="M1328" s="18"/>
      <c r="N1328" s="18"/>
      <c r="O1328" s="18"/>
      <c r="P1328" s="18"/>
      <c r="Q1328" s="18"/>
      <c r="R1328" s="18"/>
      <c r="S1328" s="18"/>
      <c r="T1328" s="18"/>
      <c r="U1328" s="18"/>
      <c r="V1328" s="18"/>
      <c r="W1328" s="18"/>
      <c r="X1328" s="18"/>
      <c r="Y1328" s="18"/>
      <c r="Z1328" s="18"/>
      <c r="AA1328" s="18"/>
      <c r="AB1328" s="18"/>
      <c r="AC1328" s="18"/>
      <c r="AD1328" s="18"/>
      <c r="AE1328" s="18"/>
      <c r="AF1328" s="18"/>
      <c r="AG1328" s="18"/>
      <c r="AH1328" s="18"/>
      <c r="AI1328" s="18"/>
      <c r="AJ1328" s="18"/>
      <c r="AK1328" s="18"/>
      <c r="AL1328" s="18"/>
      <c r="AM1328" s="18"/>
    </row>
    <row r="1329" spans="1:39">
      <c r="A1329" s="18"/>
      <c r="B1329" s="18"/>
      <c r="C1329" s="18"/>
      <c r="D1329" s="18">
        <f t="shared" ca="1" si="25"/>
        <v>1328</v>
      </c>
      <c r="E1329" s="18" t="str">
        <f ca="1">IFERROR(INDEX(nr_ad_client_name,MATCH(ROW()-1,xl_search_adnowclientname[index],0)),"")</f>
        <v>Norweb Manweb</v>
      </c>
      <c r="F1329" s="18"/>
      <c r="G1329" s="18"/>
      <c r="H1329" s="18"/>
      <c r="I1329" s="18"/>
      <c r="J1329" s="18"/>
      <c r="K1329" s="18"/>
      <c r="L1329" s="18"/>
      <c r="M1329" s="18"/>
      <c r="N1329" s="18"/>
      <c r="O1329" s="18"/>
      <c r="P1329" s="18"/>
      <c r="Q1329" s="18"/>
      <c r="R1329" s="18"/>
      <c r="S1329" s="18"/>
      <c r="T1329" s="18"/>
      <c r="U1329" s="18"/>
      <c r="V1329" s="18"/>
      <c r="W1329" s="18"/>
      <c r="X1329" s="18"/>
      <c r="Y1329" s="18"/>
      <c r="Z1329" s="18"/>
      <c r="AA1329" s="18"/>
      <c r="AB1329" s="18"/>
      <c r="AC1329" s="18"/>
      <c r="AD1329" s="18"/>
      <c r="AE1329" s="18"/>
      <c r="AF1329" s="18"/>
      <c r="AG1329" s="18"/>
      <c r="AH1329" s="18"/>
      <c r="AI1329" s="18"/>
      <c r="AJ1329" s="18"/>
      <c r="AK1329" s="18"/>
      <c r="AL1329" s="18"/>
      <c r="AM1329" s="18"/>
    </row>
    <row r="1330" spans="1:39">
      <c r="A1330" s="18"/>
      <c r="B1330" s="18"/>
      <c r="C1330" s="18"/>
      <c r="D1330" s="18">
        <f t="shared" ca="1" si="25"/>
        <v>1329</v>
      </c>
      <c r="E1330" s="18" t="str">
        <f ca="1">IFERROR(INDEX(nr_ad_client_name,MATCH(ROW()-1,xl_search_adnowclientname[index],0)),"")</f>
        <v>Norwegian Cruise Line</v>
      </c>
      <c r="F1330" s="18"/>
      <c r="G1330" s="18"/>
      <c r="H1330" s="18"/>
      <c r="I1330" s="18"/>
      <c r="J1330" s="18"/>
      <c r="K1330" s="18"/>
      <c r="L1330" s="18"/>
      <c r="M1330" s="18"/>
      <c r="N1330" s="18"/>
      <c r="O1330" s="18"/>
      <c r="P1330" s="18"/>
      <c r="Q1330" s="18"/>
      <c r="R1330" s="18"/>
      <c r="S1330" s="18"/>
      <c r="T1330" s="18"/>
      <c r="U1330" s="18"/>
      <c r="V1330" s="18"/>
      <c r="W1330" s="18"/>
      <c r="X1330" s="18"/>
      <c r="Y1330" s="18"/>
      <c r="Z1330" s="18"/>
      <c r="AA1330" s="18"/>
      <c r="AB1330" s="18"/>
      <c r="AC1330" s="18"/>
      <c r="AD1330" s="18"/>
      <c r="AE1330" s="18"/>
      <c r="AF1330" s="18"/>
      <c r="AG1330" s="18"/>
      <c r="AH1330" s="18"/>
      <c r="AI1330" s="18"/>
      <c r="AJ1330" s="18"/>
      <c r="AK1330" s="18"/>
      <c r="AL1330" s="18"/>
      <c r="AM1330" s="18"/>
    </row>
    <row r="1331" spans="1:39">
      <c r="A1331" s="18"/>
      <c r="B1331" s="18"/>
      <c r="C1331" s="18"/>
      <c r="D1331" s="18">
        <f t="shared" ca="1" si="25"/>
        <v>1330</v>
      </c>
      <c r="E1331" s="18" t="str">
        <f ca="1">IFERROR(INDEX(nr_ad_client_name,MATCH(ROW()-1,xl_search_adnowclientname[index],0)),"")</f>
        <v>Novaris</v>
      </c>
      <c r="F1331" s="18"/>
      <c r="G1331" s="18"/>
      <c r="H1331" s="18"/>
      <c r="I1331" s="18"/>
      <c r="J1331" s="18"/>
      <c r="K1331" s="18"/>
      <c r="L1331" s="18"/>
      <c r="M1331" s="18"/>
      <c r="N1331" s="18"/>
      <c r="O1331" s="18"/>
      <c r="P1331" s="18"/>
      <c r="Q1331" s="18"/>
      <c r="R1331" s="18"/>
      <c r="S1331" s="18"/>
      <c r="T1331" s="18"/>
      <c r="U1331" s="18"/>
      <c r="V1331" s="18"/>
      <c r="W1331" s="18"/>
      <c r="X1331" s="18"/>
      <c r="Y1331" s="18"/>
      <c r="Z1331" s="18"/>
      <c r="AA1331" s="18"/>
      <c r="AB1331" s="18"/>
      <c r="AC1331" s="18"/>
      <c r="AD1331" s="18"/>
      <c r="AE1331" s="18"/>
      <c r="AF1331" s="18"/>
      <c r="AG1331" s="18"/>
      <c r="AH1331" s="18"/>
      <c r="AI1331" s="18"/>
      <c r="AJ1331" s="18"/>
      <c r="AK1331" s="18"/>
      <c r="AL1331" s="18"/>
      <c r="AM1331" s="18"/>
    </row>
    <row r="1332" spans="1:39">
      <c r="A1332" s="18"/>
      <c r="B1332" s="18"/>
      <c r="C1332" s="18"/>
      <c r="D1332" s="18">
        <f t="shared" ca="1" si="25"/>
        <v>1331</v>
      </c>
      <c r="E1332" s="18" t="str">
        <f ca="1">IFERROR(INDEX(nr_ad_client_name,MATCH(ROW()-1,xl_search_adnowclientname[index],0)),"")</f>
        <v>Novartis</v>
      </c>
      <c r="F1332" s="18"/>
      <c r="G1332" s="18"/>
      <c r="H1332" s="18"/>
      <c r="I1332" s="18"/>
      <c r="J1332" s="18"/>
      <c r="K1332" s="18"/>
      <c r="L1332" s="18"/>
      <c r="M1332" s="18"/>
      <c r="N1332" s="18"/>
      <c r="O1332" s="18"/>
      <c r="P1332" s="18"/>
      <c r="Q1332" s="18"/>
      <c r="R1332" s="18"/>
      <c r="S1332" s="18"/>
      <c r="T1332" s="18"/>
      <c r="U1332" s="18"/>
      <c r="V1332" s="18"/>
      <c r="W1332" s="18"/>
      <c r="X1332" s="18"/>
      <c r="Y1332" s="18"/>
      <c r="Z1332" s="18"/>
      <c r="AA1332" s="18"/>
      <c r="AB1332" s="18"/>
      <c r="AC1332" s="18"/>
      <c r="AD1332" s="18"/>
      <c r="AE1332" s="18"/>
      <c r="AF1332" s="18"/>
      <c r="AG1332" s="18"/>
      <c r="AH1332" s="18"/>
      <c r="AI1332" s="18"/>
      <c r="AJ1332" s="18"/>
      <c r="AK1332" s="18"/>
      <c r="AL1332" s="18"/>
      <c r="AM1332" s="18"/>
    </row>
    <row r="1333" spans="1:39">
      <c r="A1333" s="18"/>
      <c r="B1333" s="18"/>
      <c r="C1333" s="18"/>
      <c r="D1333" s="18">
        <f t="shared" ca="1" si="25"/>
        <v>1332</v>
      </c>
      <c r="E1333" s="18" t="str">
        <f ca="1">IFERROR(INDEX(nr_ad_client_name,MATCH(ROW()-1,xl_search_adnowclientname[index],0)),"")</f>
        <v>Novo Nordisk</v>
      </c>
      <c r="F1333" s="18"/>
      <c r="G1333" s="18"/>
      <c r="H1333" s="18"/>
      <c r="I1333" s="18"/>
      <c r="J1333" s="18"/>
      <c r="K1333" s="18"/>
      <c r="L1333" s="18"/>
      <c r="M1333" s="18"/>
      <c r="N1333" s="18"/>
      <c r="O1333" s="18"/>
      <c r="P1333" s="18"/>
      <c r="Q1333" s="18"/>
      <c r="R1333" s="18"/>
      <c r="S1333" s="18"/>
      <c r="T1333" s="18"/>
      <c r="U1333" s="18"/>
      <c r="V1333" s="18"/>
      <c r="W1333" s="18"/>
      <c r="X1333" s="18"/>
      <c r="Y1333" s="18"/>
      <c r="Z1333" s="18"/>
      <c r="AA1333" s="18"/>
      <c r="AB1333" s="18"/>
      <c r="AC1333" s="18"/>
      <c r="AD1333" s="18"/>
      <c r="AE1333" s="18"/>
      <c r="AF1333" s="18"/>
      <c r="AG1333" s="18"/>
      <c r="AH1333" s="18"/>
      <c r="AI1333" s="18"/>
      <c r="AJ1333" s="18"/>
      <c r="AK1333" s="18"/>
      <c r="AL1333" s="18"/>
      <c r="AM1333" s="18"/>
    </row>
    <row r="1334" spans="1:39">
      <c r="A1334" s="18"/>
      <c r="B1334" s="18"/>
      <c r="C1334" s="18"/>
      <c r="D1334" s="18">
        <f t="shared" ca="1" si="25"/>
        <v>1333</v>
      </c>
      <c r="E1334" s="18" t="str">
        <f ca="1">IFERROR(INDEX(nr_ad_client_name,MATCH(ROW()-1,xl_search_adnowclientname[index],0)),"")</f>
        <v>N P I</v>
      </c>
      <c r="F1334" s="18"/>
      <c r="G1334" s="18"/>
      <c r="H1334" s="18"/>
      <c r="I1334" s="18"/>
      <c r="J1334" s="18"/>
      <c r="K1334" s="18"/>
      <c r="L1334" s="18"/>
      <c r="M1334" s="18"/>
      <c r="N1334" s="18"/>
      <c r="O1334" s="18"/>
      <c r="P1334" s="18"/>
      <c r="Q1334" s="18"/>
      <c r="R1334" s="18"/>
      <c r="S1334" s="18"/>
      <c r="T1334" s="18"/>
      <c r="U1334" s="18"/>
      <c r="V1334" s="18"/>
      <c r="W1334" s="18"/>
      <c r="X1334" s="18"/>
      <c r="Y1334" s="18"/>
      <c r="Z1334" s="18"/>
      <c r="AA1334" s="18"/>
      <c r="AB1334" s="18"/>
      <c r="AC1334" s="18"/>
      <c r="AD1334" s="18"/>
      <c r="AE1334" s="18"/>
      <c r="AF1334" s="18"/>
      <c r="AG1334" s="18"/>
      <c r="AH1334" s="18"/>
      <c r="AI1334" s="18"/>
      <c r="AJ1334" s="18"/>
      <c r="AK1334" s="18"/>
      <c r="AL1334" s="18"/>
      <c r="AM1334" s="18"/>
    </row>
    <row r="1335" spans="1:39">
      <c r="A1335" s="18"/>
      <c r="B1335" s="18"/>
      <c r="C1335" s="18"/>
      <c r="D1335" s="18">
        <f t="shared" ca="1" si="25"/>
        <v>1334</v>
      </c>
      <c r="E1335" s="18" t="str">
        <f ca="1">IFERROR(INDEX(nr_ad_client_name,MATCH(ROW()-1,xl_search_adnowclientname[index],0)),"")</f>
        <v>Npower</v>
      </c>
      <c r="F1335" s="18"/>
      <c r="G1335" s="18"/>
      <c r="H1335" s="18"/>
      <c r="I1335" s="18"/>
      <c r="J1335" s="18"/>
      <c r="K1335" s="18"/>
      <c r="L1335" s="18"/>
      <c r="M1335" s="18"/>
      <c r="N1335" s="18"/>
      <c r="O1335" s="18"/>
      <c r="P1335" s="18"/>
      <c r="Q1335" s="18"/>
      <c r="R1335" s="18"/>
      <c r="S1335" s="18"/>
      <c r="T1335" s="18"/>
      <c r="U1335" s="18"/>
      <c r="V1335" s="18"/>
      <c r="W1335" s="18"/>
      <c r="X1335" s="18"/>
      <c r="Y1335" s="18"/>
      <c r="Z1335" s="18"/>
      <c r="AA1335" s="18"/>
      <c r="AB1335" s="18"/>
      <c r="AC1335" s="18"/>
      <c r="AD1335" s="18"/>
      <c r="AE1335" s="18"/>
      <c r="AF1335" s="18"/>
      <c r="AG1335" s="18"/>
      <c r="AH1335" s="18"/>
      <c r="AI1335" s="18"/>
      <c r="AJ1335" s="18"/>
      <c r="AK1335" s="18"/>
      <c r="AL1335" s="18"/>
      <c r="AM1335" s="18"/>
    </row>
    <row r="1336" spans="1:39">
      <c r="A1336" s="18"/>
      <c r="B1336" s="18"/>
      <c r="C1336" s="18"/>
      <c r="D1336" s="18">
        <f t="shared" ca="1" si="25"/>
        <v>1335</v>
      </c>
      <c r="E1336" s="18" t="str">
        <f ca="1">IFERROR(INDEX(nr_ad_client_name,MATCH(ROW()-1,xl_search_adnowclientname[index],0)),"")</f>
        <v>NRMA</v>
      </c>
      <c r="F1336" s="18"/>
      <c r="G1336" s="18"/>
      <c r="H1336" s="18"/>
      <c r="I1336" s="18"/>
      <c r="J1336" s="18"/>
      <c r="K1336" s="18"/>
      <c r="L1336" s="18"/>
      <c r="M1336" s="18"/>
      <c r="N1336" s="18"/>
      <c r="O1336" s="18"/>
      <c r="P1336" s="18"/>
      <c r="Q1336" s="18"/>
      <c r="R1336" s="18"/>
      <c r="S1336" s="18"/>
      <c r="T1336" s="18"/>
      <c r="U1336" s="18"/>
      <c r="V1336" s="18"/>
      <c r="W1336" s="18"/>
      <c r="X1336" s="18"/>
      <c r="Y1336" s="18"/>
      <c r="Z1336" s="18"/>
      <c r="AA1336" s="18"/>
      <c r="AB1336" s="18"/>
      <c r="AC1336" s="18"/>
      <c r="AD1336" s="18"/>
      <c r="AE1336" s="18"/>
      <c r="AF1336" s="18"/>
      <c r="AG1336" s="18"/>
      <c r="AH1336" s="18"/>
      <c r="AI1336" s="18"/>
      <c r="AJ1336" s="18"/>
      <c r="AK1336" s="18"/>
      <c r="AL1336" s="18"/>
      <c r="AM1336" s="18"/>
    </row>
    <row r="1337" spans="1:39">
      <c r="A1337" s="18"/>
      <c r="B1337" s="18"/>
      <c r="C1337" s="18"/>
      <c r="D1337" s="18">
        <f t="shared" ca="1" si="25"/>
        <v>1336</v>
      </c>
      <c r="E1337" s="18" t="str">
        <f ca="1">IFERROR(INDEX(nr_ad_client_name,MATCH(ROW()-1,xl_search_adnowclientname[index],0)),"")</f>
        <v>NRMA Insurance</v>
      </c>
      <c r="F1337" s="18"/>
      <c r="G1337" s="18"/>
      <c r="H1337" s="18"/>
      <c r="I1337" s="18"/>
      <c r="J1337" s="18"/>
      <c r="K1337" s="18"/>
      <c r="L1337" s="18"/>
      <c r="M1337" s="18"/>
      <c r="N1337" s="18"/>
      <c r="O1337" s="18"/>
      <c r="P1337" s="18"/>
      <c r="Q1337" s="18"/>
      <c r="R1337" s="18"/>
      <c r="S1337" s="18"/>
      <c r="T1337" s="18"/>
      <c r="U1337" s="18"/>
      <c r="V1337" s="18"/>
      <c r="W1337" s="18"/>
      <c r="X1337" s="18"/>
      <c r="Y1337" s="18"/>
      <c r="Z1337" s="18"/>
      <c r="AA1337" s="18"/>
      <c r="AB1337" s="18"/>
      <c r="AC1337" s="18"/>
      <c r="AD1337" s="18"/>
      <c r="AE1337" s="18"/>
      <c r="AF1337" s="18"/>
      <c r="AG1337" s="18"/>
      <c r="AH1337" s="18"/>
      <c r="AI1337" s="18"/>
      <c r="AJ1337" s="18"/>
      <c r="AK1337" s="18"/>
      <c r="AL1337" s="18"/>
      <c r="AM1337" s="18"/>
    </row>
    <row r="1338" spans="1:39">
      <c r="A1338" s="18"/>
      <c r="B1338" s="18"/>
      <c r="C1338" s="18"/>
      <c r="D1338" s="18">
        <f t="shared" ca="1" si="25"/>
        <v>1337</v>
      </c>
      <c r="E1338" s="18" t="str">
        <f ca="1">IFERROR(INDEX(nr_ad_client_name,MATCH(ROW()-1,xl_search_adnowclientname[index],0)),"")</f>
        <v>Nuffield Health</v>
      </c>
      <c r="F1338" s="18"/>
      <c r="G1338" s="18"/>
      <c r="H1338" s="18"/>
      <c r="I1338" s="18"/>
      <c r="J1338" s="18"/>
      <c r="K1338" s="18"/>
      <c r="L1338" s="18"/>
      <c r="M1338" s="18"/>
      <c r="N1338" s="18"/>
      <c r="O1338" s="18"/>
      <c r="P1338" s="18"/>
      <c r="Q1338" s="18"/>
      <c r="R1338" s="18"/>
      <c r="S1338" s="18"/>
      <c r="T1338" s="18"/>
      <c r="U1338" s="18"/>
      <c r="V1338" s="18"/>
      <c r="W1338" s="18"/>
      <c r="X1338" s="18"/>
      <c r="Y1338" s="18"/>
      <c r="Z1338" s="18"/>
      <c r="AA1338" s="18"/>
      <c r="AB1338" s="18"/>
      <c r="AC1338" s="18"/>
      <c r="AD1338" s="18"/>
      <c r="AE1338" s="18"/>
      <c r="AF1338" s="18"/>
      <c r="AG1338" s="18"/>
      <c r="AH1338" s="18"/>
      <c r="AI1338" s="18"/>
      <c r="AJ1338" s="18"/>
      <c r="AK1338" s="18"/>
      <c r="AL1338" s="18"/>
      <c r="AM1338" s="18"/>
    </row>
    <row r="1339" spans="1:39">
      <c r="A1339" s="18"/>
      <c r="B1339" s="18"/>
      <c r="C1339" s="18"/>
      <c r="D1339" s="18">
        <f t="shared" ca="1" si="25"/>
        <v>1338</v>
      </c>
      <c r="E1339" s="18" t="str">
        <f ca="1">IFERROR(INDEX(nr_ad_client_name,MATCH(ROW()-1,xl_search_adnowclientname[index],0)),"")</f>
        <v>NULL</v>
      </c>
      <c r="F1339" s="18"/>
      <c r="G1339" s="18"/>
      <c r="H1339" s="18"/>
      <c r="I1339" s="18"/>
      <c r="J1339" s="18"/>
      <c r="K1339" s="18"/>
      <c r="L1339" s="18"/>
      <c r="M1339" s="18"/>
      <c r="N1339" s="18"/>
      <c r="O1339" s="18"/>
      <c r="P1339" s="18"/>
      <c r="Q1339" s="18"/>
      <c r="R1339" s="18"/>
      <c r="S1339" s="18"/>
      <c r="T1339" s="18"/>
      <c r="U1339" s="18"/>
      <c r="V1339" s="18"/>
      <c r="W1339" s="18"/>
      <c r="X1339" s="18"/>
      <c r="Y1339" s="18"/>
      <c r="Z1339" s="18"/>
      <c r="AA1339" s="18"/>
      <c r="AB1339" s="18"/>
      <c r="AC1339" s="18"/>
      <c r="AD1339" s="18"/>
      <c r="AE1339" s="18"/>
      <c r="AF1339" s="18"/>
      <c r="AG1339" s="18"/>
      <c r="AH1339" s="18"/>
      <c r="AI1339" s="18"/>
      <c r="AJ1339" s="18"/>
      <c r="AK1339" s="18"/>
      <c r="AL1339" s="18"/>
      <c r="AM1339" s="18"/>
    </row>
    <row r="1340" spans="1:39">
      <c r="A1340" s="18"/>
      <c r="B1340" s="18"/>
      <c r="C1340" s="18"/>
      <c r="D1340" s="18">
        <f t="shared" ca="1" si="25"/>
        <v>1339</v>
      </c>
      <c r="E1340" s="18" t="str">
        <f ca="1">IFERROR(INDEX(nr_ad_client_name,MATCH(ROW()-1,xl_search_adnowclientname[index],0)),"")</f>
        <v>Nur Die GmbH</v>
      </c>
      <c r="F1340" s="18"/>
      <c r="G1340" s="18"/>
      <c r="H1340" s="18"/>
      <c r="I1340" s="18"/>
      <c r="J1340" s="18"/>
      <c r="K1340" s="18"/>
      <c r="L1340" s="18"/>
      <c r="M1340" s="18"/>
      <c r="N1340" s="18"/>
      <c r="O1340" s="18"/>
      <c r="P1340" s="18"/>
      <c r="Q1340" s="18"/>
      <c r="R1340" s="18"/>
      <c r="S1340" s="18"/>
      <c r="T1340" s="18"/>
      <c r="U1340" s="18"/>
      <c r="V1340" s="18"/>
      <c r="W1340" s="18"/>
      <c r="X1340" s="18"/>
      <c r="Y1340" s="18"/>
      <c r="Z1340" s="18"/>
      <c r="AA1340" s="18"/>
      <c r="AB1340" s="18"/>
      <c r="AC1340" s="18"/>
      <c r="AD1340" s="18"/>
      <c r="AE1340" s="18"/>
      <c r="AF1340" s="18"/>
      <c r="AG1340" s="18"/>
      <c r="AH1340" s="18"/>
      <c r="AI1340" s="18"/>
      <c r="AJ1340" s="18"/>
      <c r="AK1340" s="18"/>
      <c r="AL1340" s="18"/>
      <c r="AM1340" s="18"/>
    </row>
    <row r="1341" spans="1:39">
      <c r="A1341" s="18"/>
      <c r="B1341" s="18"/>
      <c r="C1341" s="18"/>
      <c r="D1341" s="18">
        <f t="shared" ca="1" si="25"/>
        <v>1340</v>
      </c>
      <c r="E1341" s="18" t="str">
        <f ca="1">IFERROR(INDEX(nr_ad_client_name,MATCH(ROW()-1,xl_search_adnowclientname[index],0)),"")</f>
        <v>Nutresa</v>
      </c>
      <c r="F1341" s="18"/>
      <c r="G1341" s="18"/>
      <c r="H1341" s="18"/>
      <c r="I1341" s="18"/>
      <c r="J1341" s="18"/>
      <c r="K1341" s="18"/>
      <c r="L1341" s="18"/>
      <c r="M1341" s="18"/>
      <c r="N1341" s="18"/>
      <c r="O1341" s="18"/>
      <c r="P1341" s="18"/>
      <c r="Q1341" s="18"/>
      <c r="R1341" s="18"/>
      <c r="S1341" s="18"/>
      <c r="T1341" s="18"/>
      <c r="U1341" s="18"/>
      <c r="V1341" s="18"/>
      <c r="W1341" s="18"/>
      <c r="X1341" s="18"/>
      <c r="Y1341" s="18"/>
      <c r="Z1341" s="18"/>
      <c r="AA1341" s="18"/>
      <c r="AB1341" s="18"/>
      <c r="AC1341" s="18"/>
      <c r="AD1341" s="18"/>
      <c r="AE1341" s="18"/>
      <c r="AF1341" s="18"/>
      <c r="AG1341" s="18"/>
      <c r="AH1341" s="18"/>
      <c r="AI1341" s="18"/>
      <c r="AJ1341" s="18"/>
      <c r="AK1341" s="18"/>
      <c r="AL1341" s="18"/>
      <c r="AM1341" s="18"/>
    </row>
    <row r="1342" spans="1:39">
      <c r="A1342" s="18"/>
      <c r="B1342" s="18"/>
      <c r="C1342" s="18"/>
      <c r="D1342" s="18">
        <f t="shared" ca="1" si="25"/>
        <v>1341</v>
      </c>
      <c r="E1342" s="18" t="str">
        <f ca="1">IFERROR(INDEX(nr_ad_client_name,MATCH(ROW()-1,xl_search_adnowclientname[index],0)),"")</f>
        <v>Nutrexpa</v>
      </c>
      <c r="F1342" s="18"/>
      <c r="G1342" s="18"/>
      <c r="H1342" s="18"/>
      <c r="I1342" s="18"/>
      <c r="J1342" s="18"/>
      <c r="K1342" s="18"/>
      <c r="L1342" s="18"/>
      <c r="M1342" s="18"/>
      <c r="N1342" s="18"/>
      <c r="O1342" s="18"/>
      <c r="P1342" s="18"/>
      <c r="Q1342" s="18"/>
      <c r="R1342" s="18"/>
      <c r="S1342" s="18"/>
      <c r="T1342" s="18"/>
      <c r="U1342" s="18"/>
      <c r="V1342" s="18"/>
      <c r="W1342" s="18"/>
      <c r="X1342" s="18"/>
      <c r="Y1342" s="18"/>
      <c r="Z1342" s="18"/>
      <c r="AA1342" s="18"/>
      <c r="AB1342" s="18"/>
      <c r="AC1342" s="18"/>
      <c r="AD1342" s="18"/>
      <c r="AE1342" s="18"/>
      <c r="AF1342" s="18"/>
      <c r="AG1342" s="18"/>
      <c r="AH1342" s="18"/>
      <c r="AI1342" s="18"/>
      <c r="AJ1342" s="18"/>
      <c r="AK1342" s="18"/>
      <c r="AL1342" s="18"/>
      <c r="AM1342" s="18"/>
    </row>
    <row r="1343" spans="1:39">
      <c r="A1343" s="18"/>
      <c r="B1343" s="18"/>
      <c r="C1343" s="18"/>
      <c r="D1343" s="18">
        <f t="shared" ca="1" si="25"/>
        <v>1342</v>
      </c>
      <c r="E1343" s="18" t="str">
        <f ca="1">IFERROR(INDEX(nr_ad_client_name,MATCH(ROW()-1,xl_search_adnowclientname[index],0)),"")</f>
        <v>NutriAsia</v>
      </c>
      <c r="F1343" s="18"/>
      <c r="G1343" s="18"/>
      <c r="H1343" s="18"/>
      <c r="I1343" s="18"/>
      <c r="J1343" s="18"/>
      <c r="K1343" s="18"/>
      <c r="L1343" s="18"/>
      <c r="M1343" s="18"/>
      <c r="N1343" s="18"/>
      <c r="O1343" s="18"/>
      <c r="P1343" s="18"/>
      <c r="Q1343" s="18"/>
      <c r="R1343" s="18"/>
      <c r="S1343" s="18"/>
      <c r="T1343" s="18"/>
      <c r="U1343" s="18"/>
      <c r="V1343" s="18"/>
      <c r="W1343" s="18"/>
      <c r="X1343" s="18"/>
      <c r="Y1343" s="18"/>
      <c r="Z1343" s="18"/>
      <c r="AA1343" s="18"/>
      <c r="AB1343" s="18"/>
      <c r="AC1343" s="18"/>
      <c r="AD1343" s="18"/>
      <c r="AE1343" s="18"/>
      <c r="AF1343" s="18"/>
      <c r="AG1343" s="18"/>
      <c r="AH1343" s="18"/>
      <c r="AI1343" s="18"/>
      <c r="AJ1343" s="18"/>
      <c r="AK1343" s="18"/>
      <c r="AL1343" s="18"/>
      <c r="AM1343" s="18"/>
    </row>
    <row r="1344" spans="1:39">
      <c r="A1344" s="18"/>
      <c r="B1344" s="18"/>
      <c r="C1344" s="18"/>
      <c r="D1344" s="18">
        <f t="shared" ca="1" si="25"/>
        <v>1343</v>
      </c>
      <c r="E1344" s="18" t="str">
        <f ca="1">IFERROR(INDEX(nr_ad_client_name,MATCH(ROW()-1,xl_search_adnowclientname[index],0)),"")</f>
        <v>Nutrifood</v>
      </c>
      <c r="F1344" s="18"/>
      <c r="G1344" s="18"/>
      <c r="H1344" s="18"/>
      <c r="I1344" s="18"/>
      <c r="J1344" s="18"/>
      <c r="K1344" s="18"/>
      <c r="L1344" s="18"/>
      <c r="M1344" s="18"/>
      <c r="N1344" s="18"/>
      <c r="O1344" s="18"/>
      <c r="P1344" s="18"/>
      <c r="Q1344" s="18"/>
      <c r="R1344" s="18"/>
      <c r="S1344" s="18"/>
      <c r="T1344" s="18"/>
      <c r="U1344" s="18"/>
      <c r="V1344" s="18"/>
      <c r="W1344" s="18"/>
      <c r="X1344" s="18"/>
      <c r="Y1344" s="18"/>
      <c r="Z1344" s="18"/>
      <c r="AA1344" s="18"/>
      <c r="AB1344" s="18"/>
      <c r="AC1344" s="18"/>
      <c r="AD1344" s="18"/>
      <c r="AE1344" s="18"/>
      <c r="AF1344" s="18"/>
      <c r="AG1344" s="18"/>
      <c r="AH1344" s="18"/>
      <c r="AI1344" s="18"/>
      <c r="AJ1344" s="18"/>
      <c r="AK1344" s="18"/>
      <c r="AL1344" s="18"/>
      <c r="AM1344" s="18"/>
    </row>
    <row r="1345" spans="1:39">
      <c r="A1345" s="18"/>
      <c r="B1345" s="18"/>
      <c r="C1345" s="18"/>
      <c r="D1345" s="18">
        <f t="shared" ca="1" si="25"/>
        <v>1344</v>
      </c>
      <c r="E1345" s="18" t="str">
        <f ca="1">IFERROR(INDEX(nr_ad_client_name,MATCH(ROW()-1,xl_search_adnowclientname[index],0)),"")</f>
        <v>Nutri System Inc.</v>
      </c>
      <c r="F1345" s="18"/>
      <c r="G1345" s="18"/>
      <c r="H1345" s="18"/>
      <c r="I1345" s="18"/>
      <c r="J1345" s="18"/>
      <c r="K1345" s="18"/>
      <c r="L1345" s="18"/>
      <c r="M1345" s="18"/>
      <c r="N1345" s="18"/>
      <c r="O1345" s="18"/>
      <c r="P1345" s="18"/>
      <c r="Q1345" s="18"/>
      <c r="R1345" s="18"/>
      <c r="S1345" s="18"/>
      <c r="T1345" s="18"/>
      <c r="U1345" s="18"/>
      <c r="V1345" s="18"/>
      <c r="W1345" s="18"/>
      <c r="X1345" s="18"/>
      <c r="Y1345" s="18"/>
      <c r="Z1345" s="18"/>
      <c r="AA1345" s="18"/>
      <c r="AB1345" s="18"/>
      <c r="AC1345" s="18"/>
      <c r="AD1345" s="18"/>
      <c r="AE1345" s="18"/>
      <c r="AF1345" s="18"/>
      <c r="AG1345" s="18"/>
      <c r="AH1345" s="18"/>
      <c r="AI1345" s="18"/>
      <c r="AJ1345" s="18"/>
      <c r="AK1345" s="18"/>
      <c r="AL1345" s="18"/>
      <c r="AM1345" s="18"/>
    </row>
    <row r="1346" spans="1:39">
      <c r="A1346" s="18"/>
      <c r="B1346" s="18"/>
      <c r="C1346" s="18"/>
      <c r="D1346" s="18">
        <f t="shared" ref="D1346:D1409" ca="1" si="26">IF(ISNUMBER(SEARCH(ps_search_adnowclientname,INDEX(nr_ad_client_name,ROW()-1))),MAX(INDIRECT(ADDRESS(1,COLUMN())&amp;":"&amp;ADDRESS(ROW()-1,COLUMN())))+1,"")</f>
        <v>1345</v>
      </c>
      <c r="E1346" s="18" t="str">
        <f ca="1">IFERROR(INDEX(nr_ad_client_name,MATCH(ROW()-1,xl_search_adnowclientname[index],0)),"")</f>
        <v>Nutrition &amp; Sante</v>
      </c>
      <c r="F1346" s="18"/>
      <c r="G1346" s="18"/>
      <c r="H1346" s="18"/>
      <c r="I1346" s="18"/>
      <c r="J1346" s="18"/>
      <c r="K1346" s="18"/>
      <c r="L1346" s="18"/>
      <c r="M1346" s="18"/>
      <c r="N1346" s="18"/>
      <c r="O1346" s="18"/>
      <c r="P1346" s="18"/>
      <c r="Q1346" s="18"/>
      <c r="R1346" s="18"/>
      <c r="S1346" s="18"/>
      <c r="T1346" s="18"/>
      <c r="U1346" s="18"/>
      <c r="V1346" s="18"/>
      <c r="W1346" s="18"/>
      <c r="X1346" s="18"/>
      <c r="Y1346" s="18"/>
      <c r="Z1346" s="18"/>
      <c r="AA1346" s="18"/>
      <c r="AB1346" s="18"/>
      <c r="AC1346" s="18"/>
      <c r="AD1346" s="18"/>
      <c r="AE1346" s="18"/>
      <c r="AF1346" s="18"/>
      <c r="AG1346" s="18"/>
      <c r="AH1346" s="18"/>
      <c r="AI1346" s="18"/>
      <c r="AJ1346" s="18"/>
      <c r="AK1346" s="18"/>
      <c r="AL1346" s="18"/>
      <c r="AM1346" s="18"/>
    </row>
    <row r="1347" spans="1:39">
      <c r="A1347" s="18"/>
      <c r="B1347" s="18"/>
      <c r="C1347" s="18"/>
      <c r="D1347" s="18">
        <f t="shared" ca="1" si="26"/>
        <v>1346</v>
      </c>
      <c r="E1347" s="18" t="str">
        <f ca="1">IFERROR(INDEX(nr_ad_client_name,MATCH(ROW()-1,xl_search_adnowclientname[index],0)),"")</f>
        <v>Nykredit</v>
      </c>
      <c r="F1347" s="18"/>
      <c r="G1347" s="18"/>
      <c r="H1347" s="18"/>
      <c r="I1347" s="18"/>
      <c r="J1347" s="18"/>
      <c r="K1347" s="18"/>
      <c r="L1347" s="18"/>
      <c r="M1347" s="18"/>
      <c r="N1347" s="18"/>
      <c r="O1347" s="18"/>
      <c r="P1347" s="18"/>
      <c r="Q1347" s="18"/>
      <c r="R1347" s="18"/>
      <c r="S1347" s="18"/>
      <c r="T1347" s="18"/>
      <c r="U1347" s="18"/>
      <c r="V1347" s="18"/>
      <c r="W1347" s="18"/>
      <c r="X1347" s="18"/>
      <c r="Y1347" s="18"/>
      <c r="Z1347" s="18"/>
      <c r="AA1347" s="18"/>
      <c r="AB1347" s="18"/>
      <c r="AC1347" s="18"/>
      <c r="AD1347" s="18"/>
      <c r="AE1347" s="18"/>
      <c r="AF1347" s="18"/>
      <c r="AG1347" s="18"/>
      <c r="AH1347" s="18"/>
      <c r="AI1347" s="18"/>
      <c r="AJ1347" s="18"/>
      <c r="AK1347" s="18"/>
      <c r="AL1347" s="18"/>
      <c r="AM1347" s="18"/>
    </row>
    <row r="1348" spans="1:39">
      <c r="A1348" s="18"/>
      <c r="B1348" s="18"/>
      <c r="C1348" s="18"/>
      <c r="D1348" s="18">
        <f t="shared" ca="1" si="26"/>
        <v>1347</v>
      </c>
      <c r="E1348" s="18" t="str">
        <f ca="1">IFERROR(INDEX(nr_ad_client_name,MATCH(ROW()-1,xl_search_adnowclientname[index],0)),"")</f>
        <v>Nynex Info Resources</v>
      </c>
      <c r="F1348" s="18"/>
      <c r="G1348" s="18"/>
      <c r="H1348" s="18"/>
      <c r="I1348" s="18"/>
      <c r="J1348" s="18"/>
      <c r="K1348" s="18"/>
      <c r="L1348" s="18"/>
      <c r="M1348" s="18"/>
      <c r="N1348" s="18"/>
      <c r="O1348" s="18"/>
      <c r="P1348" s="18"/>
      <c r="Q1348" s="18"/>
      <c r="R1348" s="18"/>
      <c r="S1348" s="18"/>
      <c r="T1348" s="18"/>
      <c r="U1348" s="18"/>
      <c r="V1348" s="18"/>
      <c r="W1348" s="18"/>
      <c r="X1348" s="18"/>
      <c r="Y1348" s="18"/>
      <c r="Z1348" s="18"/>
      <c r="AA1348" s="18"/>
      <c r="AB1348" s="18"/>
      <c r="AC1348" s="18"/>
      <c r="AD1348" s="18"/>
      <c r="AE1348" s="18"/>
      <c r="AF1348" s="18"/>
      <c r="AG1348" s="18"/>
      <c r="AH1348" s="18"/>
      <c r="AI1348" s="18"/>
      <c r="AJ1348" s="18"/>
      <c r="AK1348" s="18"/>
      <c r="AL1348" s="18"/>
      <c r="AM1348" s="18"/>
    </row>
    <row r="1349" spans="1:39">
      <c r="A1349" s="18"/>
      <c r="B1349" s="18"/>
      <c r="C1349" s="18"/>
      <c r="D1349" s="18">
        <f t="shared" ca="1" si="26"/>
        <v>1348</v>
      </c>
      <c r="E1349" s="18" t="str">
        <f ca="1">IFERROR(INDEX(nr_ad_client_name,MATCH(ROW()-1,xl_search_adnowclientname[index],0)),"")</f>
        <v>NZ Post</v>
      </c>
      <c r="F1349" s="18"/>
      <c r="G1349" s="18"/>
      <c r="H1349" s="18"/>
      <c r="I1349" s="18"/>
      <c r="J1349" s="18"/>
      <c r="K1349" s="18"/>
      <c r="L1349" s="18"/>
      <c r="M1349" s="18"/>
      <c r="N1349" s="18"/>
      <c r="O1349" s="18"/>
      <c r="P1349" s="18"/>
      <c r="Q1349" s="18"/>
      <c r="R1349" s="18"/>
      <c r="S1349" s="18"/>
      <c r="T1349" s="18"/>
      <c r="U1349" s="18"/>
      <c r="V1349" s="18"/>
      <c r="W1349" s="18"/>
      <c r="X1349" s="18"/>
      <c r="Y1349" s="18"/>
      <c r="Z1349" s="18"/>
      <c r="AA1349" s="18"/>
      <c r="AB1349" s="18"/>
      <c r="AC1349" s="18"/>
      <c r="AD1349" s="18"/>
      <c r="AE1349" s="18"/>
      <c r="AF1349" s="18"/>
      <c r="AG1349" s="18"/>
      <c r="AH1349" s="18"/>
      <c r="AI1349" s="18"/>
      <c r="AJ1349" s="18"/>
      <c r="AK1349" s="18"/>
      <c r="AL1349" s="18"/>
      <c r="AM1349" s="18"/>
    </row>
    <row r="1350" spans="1:39">
      <c r="A1350" s="18"/>
      <c r="B1350" s="18"/>
      <c r="C1350" s="18"/>
      <c r="D1350" s="18">
        <f t="shared" ca="1" si="26"/>
        <v>1349</v>
      </c>
      <c r="E1350" s="18" t="str">
        <f ca="1">IFERROR(INDEX(nr_ad_client_name,MATCH(ROW()-1,xl_search_adnowclientname[index],0)),"")</f>
        <v>Obolon</v>
      </c>
      <c r="F1350" s="18"/>
      <c r="G1350" s="18"/>
      <c r="H1350" s="18"/>
      <c r="I1350" s="18"/>
      <c r="J1350" s="18"/>
      <c r="K1350" s="18"/>
      <c r="L1350" s="18"/>
      <c r="M1350" s="18"/>
      <c r="N1350" s="18"/>
      <c r="O1350" s="18"/>
      <c r="P1350" s="18"/>
      <c r="Q1350" s="18"/>
      <c r="R1350" s="18"/>
      <c r="S1350" s="18"/>
      <c r="T1350" s="18"/>
      <c r="U1350" s="18"/>
      <c r="V1350" s="18"/>
      <c r="W1350" s="18"/>
      <c r="X1350" s="18"/>
      <c r="Y1350" s="18"/>
      <c r="Z1350" s="18"/>
      <c r="AA1350" s="18"/>
      <c r="AB1350" s="18"/>
      <c r="AC1350" s="18"/>
      <c r="AD1350" s="18"/>
      <c r="AE1350" s="18"/>
      <c r="AF1350" s="18"/>
      <c r="AG1350" s="18"/>
      <c r="AH1350" s="18"/>
      <c r="AI1350" s="18"/>
      <c r="AJ1350" s="18"/>
      <c r="AK1350" s="18"/>
      <c r="AL1350" s="18"/>
      <c r="AM1350" s="18"/>
    </row>
    <row r="1351" spans="1:39">
      <c r="A1351" s="18"/>
      <c r="B1351" s="18"/>
      <c r="C1351" s="18"/>
      <c r="D1351" s="18">
        <f t="shared" ca="1" si="26"/>
        <v>1350</v>
      </c>
      <c r="E1351" s="18" t="str">
        <f ca="1">IFERROR(INDEX(nr_ad_client_name,MATCH(ROW()-1,xl_search_adnowclientname[index],0)),"")</f>
        <v>OCBC Bank</v>
      </c>
      <c r="F1351" s="18"/>
      <c r="G1351" s="18"/>
      <c r="H1351" s="18"/>
      <c r="I1351" s="18"/>
      <c r="J1351" s="18"/>
      <c r="K1351" s="18"/>
      <c r="L1351" s="18"/>
      <c r="M1351" s="18"/>
      <c r="N1351" s="18"/>
      <c r="O1351" s="18"/>
      <c r="P1351" s="18"/>
      <c r="Q1351" s="18"/>
      <c r="R1351" s="18"/>
      <c r="S1351" s="18"/>
      <c r="T1351" s="18"/>
      <c r="U1351" s="18"/>
      <c r="V1351" s="18"/>
      <c r="W1351" s="18"/>
      <c r="X1351" s="18"/>
      <c r="Y1351" s="18"/>
      <c r="Z1351" s="18"/>
      <c r="AA1351" s="18"/>
      <c r="AB1351" s="18"/>
      <c r="AC1351" s="18"/>
      <c r="AD1351" s="18"/>
      <c r="AE1351" s="18"/>
      <c r="AF1351" s="18"/>
      <c r="AG1351" s="18"/>
      <c r="AH1351" s="18"/>
      <c r="AI1351" s="18"/>
      <c r="AJ1351" s="18"/>
      <c r="AK1351" s="18"/>
      <c r="AL1351" s="18"/>
      <c r="AM1351" s="18"/>
    </row>
    <row r="1352" spans="1:39">
      <c r="A1352" s="18"/>
      <c r="B1352" s="18"/>
      <c r="C1352" s="18"/>
      <c r="D1352" s="18">
        <f t="shared" ca="1" si="26"/>
        <v>1351</v>
      </c>
      <c r="E1352" s="18" t="str">
        <f ca="1">IFERROR(INDEX(nr_ad_client_name,MATCH(ROW()-1,xl_search_adnowclientname[index],0)),"")</f>
        <v>Ocean Spray</v>
      </c>
      <c r="F1352" s="18"/>
      <c r="G1352" s="18"/>
      <c r="H1352" s="18"/>
      <c r="I1352" s="18"/>
      <c r="J1352" s="18"/>
      <c r="K1352" s="18"/>
      <c r="L1352" s="18"/>
      <c r="M1352" s="18"/>
      <c r="N1352" s="18"/>
      <c r="O1352" s="18"/>
      <c r="P1352" s="18"/>
      <c r="Q1352" s="18"/>
      <c r="R1352" s="18"/>
      <c r="S1352" s="18"/>
      <c r="T1352" s="18"/>
      <c r="U1352" s="18"/>
      <c r="V1352" s="18"/>
      <c r="W1352" s="18"/>
      <c r="X1352" s="18"/>
      <c r="Y1352" s="18"/>
      <c r="Z1352" s="18"/>
      <c r="AA1352" s="18"/>
      <c r="AB1352" s="18"/>
      <c r="AC1352" s="18"/>
      <c r="AD1352" s="18"/>
      <c r="AE1352" s="18"/>
      <c r="AF1352" s="18"/>
      <c r="AG1352" s="18"/>
      <c r="AH1352" s="18"/>
      <c r="AI1352" s="18"/>
      <c r="AJ1352" s="18"/>
      <c r="AK1352" s="18"/>
      <c r="AL1352" s="18"/>
      <c r="AM1352" s="18"/>
    </row>
    <row r="1353" spans="1:39">
      <c r="A1353" s="18"/>
      <c r="B1353" s="18"/>
      <c r="C1353" s="18"/>
      <c r="D1353" s="18">
        <f t="shared" ca="1" si="26"/>
        <v>1352</v>
      </c>
      <c r="E1353" s="18" t="str">
        <f ca="1">IFERROR(INDEX(nr_ad_client_name,MATCH(ROW()-1,xl_search_adnowclientname[index],0)),"")</f>
        <v>Office Depot</v>
      </c>
      <c r="F1353" s="18"/>
      <c r="G1353" s="18"/>
      <c r="H1353" s="18"/>
      <c r="I1353" s="18"/>
      <c r="J1353" s="18"/>
      <c r="K1353" s="18"/>
      <c r="L1353" s="18"/>
      <c r="M1353" s="18"/>
      <c r="N1353" s="18"/>
      <c r="O1353" s="18"/>
      <c r="P1353" s="18"/>
      <c r="Q1353" s="18"/>
      <c r="R1353" s="18"/>
      <c r="S1353" s="18"/>
      <c r="T1353" s="18"/>
      <c r="U1353" s="18"/>
      <c r="V1353" s="18"/>
      <c r="W1353" s="18"/>
      <c r="X1353" s="18"/>
      <c r="Y1353" s="18"/>
      <c r="Z1353" s="18"/>
      <c r="AA1353" s="18"/>
      <c r="AB1353" s="18"/>
      <c r="AC1353" s="18"/>
      <c r="AD1353" s="18"/>
      <c r="AE1353" s="18"/>
      <c r="AF1353" s="18"/>
      <c r="AG1353" s="18"/>
      <c r="AH1353" s="18"/>
      <c r="AI1353" s="18"/>
      <c r="AJ1353" s="18"/>
      <c r="AK1353" s="18"/>
      <c r="AL1353" s="18"/>
      <c r="AM1353" s="18"/>
    </row>
    <row r="1354" spans="1:39">
      <c r="A1354" s="18"/>
      <c r="B1354" s="18"/>
      <c r="C1354" s="18"/>
      <c r="D1354" s="18">
        <f t="shared" ca="1" si="26"/>
        <v>1353</v>
      </c>
      <c r="E1354" s="18" t="str">
        <f ca="1">IFERROR(INDEX(nr_ad_client_name,MATCH(ROW()-1,xl_search_adnowclientname[index],0)),"")</f>
        <v>Ohio State Medical Center</v>
      </c>
      <c r="F1354" s="18"/>
      <c r="G1354" s="18"/>
      <c r="H1354" s="18"/>
      <c r="I1354" s="18"/>
      <c r="J1354" s="18"/>
      <c r="K1354" s="18"/>
      <c r="L1354" s="18"/>
      <c r="M1354" s="18"/>
      <c r="N1354" s="18"/>
      <c r="O1354" s="18"/>
      <c r="P1354" s="18"/>
      <c r="Q1354" s="18"/>
      <c r="R1354" s="18"/>
      <c r="S1354" s="18"/>
      <c r="T1354" s="18"/>
      <c r="U1354" s="18"/>
      <c r="V1354" s="18"/>
      <c r="W1354" s="18"/>
      <c r="X1354" s="18"/>
      <c r="Y1354" s="18"/>
      <c r="Z1354" s="18"/>
      <c r="AA1354" s="18"/>
      <c r="AB1354" s="18"/>
      <c r="AC1354" s="18"/>
      <c r="AD1354" s="18"/>
      <c r="AE1354" s="18"/>
      <c r="AF1354" s="18"/>
      <c r="AG1354" s="18"/>
      <c r="AH1354" s="18"/>
      <c r="AI1354" s="18"/>
      <c r="AJ1354" s="18"/>
      <c r="AK1354" s="18"/>
      <c r="AL1354" s="18"/>
      <c r="AM1354" s="18"/>
    </row>
    <row r="1355" spans="1:39">
      <c r="A1355" s="18"/>
      <c r="B1355" s="18"/>
      <c r="C1355" s="18"/>
      <c r="D1355" s="18">
        <f t="shared" ca="1" si="26"/>
        <v>1354</v>
      </c>
      <c r="E1355" s="18" t="str">
        <f ca="1">IFERROR(INDEX(nr_ad_client_name,MATCH(ROW()-1,xl_search_adnowclientname[index],0)),"")</f>
        <v>Olam Sanyo</v>
      </c>
      <c r="F1355" s="18"/>
      <c r="G1355" s="18"/>
      <c r="H1355" s="18"/>
      <c r="I1355" s="18"/>
      <c r="J1355" s="18"/>
      <c r="K1355" s="18"/>
      <c r="L1355" s="18"/>
      <c r="M1355" s="18"/>
      <c r="N1355" s="18"/>
      <c r="O1355" s="18"/>
      <c r="P1355" s="18"/>
      <c r="Q1355" s="18"/>
      <c r="R1355" s="18"/>
      <c r="S1355" s="18"/>
      <c r="T1355" s="18"/>
      <c r="U1355" s="18"/>
      <c r="V1355" s="18"/>
      <c r="W1355" s="18"/>
      <c r="X1355" s="18"/>
      <c r="Y1355" s="18"/>
      <c r="Z1355" s="18"/>
      <c r="AA1355" s="18"/>
      <c r="AB1355" s="18"/>
      <c r="AC1355" s="18"/>
      <c r="AD1355" s="18"/>
      <c r="AE1355" s="18"/>
      <c r="AF1355" s="18"/>
      <c r="AG1355" s="18"/>
      <c r="AH1355" s="18"/>
      <c r="AI1355" s="18"/>
      <c r="AJ1355" s="18"/>
      <c r="AK1355" s="18"/>
      <c r="AL1355" s="18"/>
      <c r="AM1355" s="18"/>
    </row>
    <row r="1356" spans="1:39">
      <c r="A1356" s="18"/>
      <c r="B1356" s="18"/>
      <c r="C1356" s="18"/>
      <c r="D1356" s="18">
        <f t="shared" ca="1" si="26"/>
        <v>1355</v>
      </c>
      <c r="E1356" s="18" t="str">
        <f ca="1">IFERROR(INDEX(nr_ad_client_name,MATCH(ROW()-1,xl_search_adnowclientname[index],0)),"")</f>
        <v>Old Mutual</v>
      </c>
      <c r="F1356" s="18"/>
      <c r="G1356" s="18"/>
      <c r="H1356" s="18"/>
      <c r="I1356" s="18"/>
      <c r="J1356" s="18"/>
      <c r="K1356" s="18"/>
      <c r="L1356" s="18"/>
      <c r="M1356" s="18"/>
      <c r="N1356" s="18"/>
      <c r="O1356" s="18"/>
      <c r="P1356" s="18"/>
      <c r="Q1356" s="18"/>
      <c r="R1356" s="18"/>
      <c r="S1356" s="18"/>
      <c r="T1356" s="18"/>
      <c r="U1356" s="18"/>
      <c r="V1356" s="18"/>
      <c r="W1356" s="18"/>
      <c r="X1356" s="18"/>
      <c r="Y1356" s="18"/>
      <c r="Z1356" s="18"/>
      <c r="AA1356" s="18"/>
      <c r="AB1356" s="18"/>
      <c r="AC1356" s="18"/>
      <c r="AD1356" s="18"/>
      <c r="AE1356" s="18"/>
      <c r="AF1356" s="18"/>
      <c r="AG1356" s="18"/>
      <c r="AH1356" s="18"/>
      <c r="AI1356" s="18"/>
      <c r="AJ1356" s="18"/>
      <c r="AK1356" s="18"/>
      <c r="AL1356" s="18"/>
      <c r="AM1356" s="18"/>
    </row>
    <row r="1357" spans="1:39">
      <c r="A1357" s="18"/>
      <c r="B1357" s="18"/>
      <c r="C1357" s="18"/>
      <c r="D1357" s="18">
        <f t="shared" ca="1" si="26"/>
        <v>1356</v>
      </c>
      <c r="E1357" s="18" t="str">
        <f ca="1">IFERROR(INDEX(nr_ad_client_name,MATCH(ROW()-1,xl_search_adnowclientname[index],0)),"")</f>
        <v>Old World Industries</v>
      </c>
      <c r="F1357" s="18"/>
      <c r="G1357" s="18"/>
      <c r="H1357" s="18"/>
      <c r="I1357" s="18"/>
      <c r="J1357" s="18"/>
      <c r="K1357" s="18"/>
      <c r="L1357" s="18"/>
      <c r="M1357" s="18"/>
      <c r="N1357" s="18"/>
      <c r="O1357" s="18"/>
      <c r="P1357" s="18"/>
      <c r="Q1357" s="18"/>
      <c r="R1357" s="18"/>
      <c r="S1357" s="18"/>
      <c r="T1357" s="18"/>
      <c r="U1357" s="18"/>
      <c r="V1357" s="18"/>
      <c r="W1357" s="18"/>
      <c r="X1357" s="18"/>
      <c r="Y1357" s="18"/>
      <c r="Z1357" s="18"/>
      <c r="AA1357" s="18"/>
      <c r="AB1357" s="18"/>
      <c r="AC1357" s="18"/>
      <c r="AD1357" s="18"/>
      <c r="AE1357" s="18"/>
      <c r="AF1357" s="18"/>
      <c r="AG1357" s="18"/>
      <c r="AH1357" s="18"/>
      <c r="AI1357" s="18"/>
      <c r="AJ1357" s="18"/>
      <c r="AK1357" s="18"/>
      <c r="AL1357" s="18"/>
      <c r="AM1357" s="18"/>
    </row>
    <row r="1358" spans="1:39">
      <c r="A1358" s="18"/>
      <c r="B1358" s="18"/>
      <c r="C1358" s="18"/>
      <c r="D1358" s="18">
        <f t="shared" ca="1" si="26"/>
        <v>1357</v>
      </c>
      <c r="E1358" s="18" t="str">
        <f ca="1">IFERROR(INDEX(nr_ad_client_name,MATCH(ROW()-1,xl_search_adnowclientname[index],0)),"")</f>
        <v>Olivette</v>
      </c>
      <c r="F1358" s="18"/>
      <c r="G1358" s="18"/>
      <c r="H1358" s="18"/>
      <c r="I1358" s="18"/>
      <c r="J1358" s="18"/>
      <c r="K1358" s="18"/>
      <c r="L1358" s="18"/>
      <c r="M1358" s="18"/>
      <c r="N1358" s="18"/>
      <c r="O1358" s="18"/>
      <c r="P1358" s="18"/>
      <c r="Q1358" s="18"/>
      <c r="R1358" s="18"/>
      <c r="S1358" s="18"/>
      <c r="T1358" s="18"/>
      <c r="U1358" s="18"/>
      <c r="V1358" s="18"/>
      <c r="W1358" s="18"/>
      <c r="X1358" s="18"/>
      <c r="Y1358" s="18"/>
      <c r="Z1358" s="18"/>
      <c r="AA1358" s="18"/>
      <c r="AB1358" s="18"/>
      <c r="AC1358" s="18"/>
      <c r="AD1358" s="18"/>
      <c r="AE1358" s="18"/>
      <c r="AF1358" s="18"/>
      <c r="AG1358" s="18"/>
      <c r="AH1358" s="18"/>
      <c r="AI1358" s="18"/>
      <c r="AJ1358" s="18"/>
      <c r="AK1358" s="18"/>
      <c r="AL1358" s="18"/>
      <c r="AM1358" s="18"/>
    </row>
    <row r="1359" spans="1:39">
      <c r="A1359" s="18"/>
      <c r="B1359" s="18"/>
      <c r="C1359" s="18"/>
      <c r="D1359" s="18">
        <f t="shared" ca="1" si="26"/>
        <v>1358</v>
      </c>
      <c r="E1359" s="18" t="str">
        <f ca="1">IFERROR(INDEX(nr_ad_client_name,MATCH(ROW()-1,xl_search_adnowclientname[index],0)),"")</f>
        <v>OLX</v>
      </c>
      <c r="F1359" s="18"/>
      <c r="G1359" s="18"/>
      <c r="H1359" s="18"/>
      <c r="I1359" s="18"/>
      <c r="J1359" s="18"/>
      <c r="K1359" s="18"/>
      <c r="L1359" s="18"/>
      <c r="M1359" s="18"/>
      <c r="N1359" s="18"/>
      <c r="O1359" s="18"/>
      <c r="P1359" s="18"/>
      <c r="Q1359" s="18"/>
      <c r="R1359" s="18"/>
      <c r="S1359" s="18"/>
      <c r="T1359" s="18"/>
      <c r="U1359" s="18"/>
      <c r="V1359" s="18"/>
      <c r="W1359" s="18"/>
      <c r="X1359" s="18"/>
      <c r="Y1359" s="18"/>
      <c r="Z1359" s="18"/>
      <c r="AA1359" s="18"/>
      <c r="AB1359" s="18"/>
      <c r="AC1359" s="18"/>
      <c r="AD1359" s="18"/>
      <c r="AE1359" s="18"/>
      <c r="AF1359" s="18"/>
      <c r="AG1359" s="18"/>
      <c r="AH1359" s="18"/>
      <c r="AI1359" s="18"/>
      <c r="AJ1359" s="18"/>
      <c r="AK1359" s="18"/>
      <c r="AL1359" s="18"/>
      <c r="AM1359" s="18"/>
    </row>
    <row r="1360" spans="1:39">
      <c r="A1360" s="18"/>
      <c r="B1360" s="18"/>
      <c r="C1360" s="18"/>
      <c r="D1360" s="18">
        <f t="shared" ca="1" si="26"/>
        <v>1359</v>
      </c>
      <c r="E1360" s="18" t="str">
        <f ca="1">IFERROR(INDEX(nr_ad_client_name,MATCH(ROW()-1,xl_search_adnowclientname[index],0)),"")</f>
        <v>Olympus</v>
      </c>
      <c r="F1360" s="18"/>
      <c r="G1360" s="18"/>
      <c r="H1360" s="18"/>
      <c r="I1360" s="18"/>
      <c r="J1360" s="18"/>
      <c r="K1360" s="18"/>
      <c r="L1360" s="18"/>
      <c r="M1360" s="18"/>
      <c r="N1360" s="18"/>
      <c r="O1360" s="18"/>
      <c r="P1360" s="18"/>
      <c r="Q1360" s="18"/>
      <c r="R1360" s="18"/>
      <c r="S1360" s="18"/>
      <c r="T1360" s="18"/>
      <c r="U1360" s="18"/>
      <c r="V1360" s="18"/>
      <c r="W1360" s="18"/>
      <c r="X1360" s="18"/>
      <c r="Y1360" s="18"/>
      <c r="Z1360" s="18"/>
      <c r="AA1360" s="18"/>
      <c r="AB1360" s="18"/>
      <c r="AC1360" s="18"/>
      <c r="AD1360" s="18"/>
      <c r="AE1360" s="18"/>
      <c r="AF1360" s="18"/>
      <c r="AG1360" s="18"/>
      <c r="AH1360" s="18"/>
      <c r="AI1360" s="18"/>
      <c r="AJ1360" s="18"/>
      <c r="AK1360" s="18"/>
      <c r="AL1360" s="18"/>
      <c r="AM1360" s="18"/>
    </row>
    <row r="1361" spans="1:39">
      <c r="A1361" s="18"/>
      <c r="B1361" s="18"/>
      <c r="C1361" s="18"/>
      <c r="D1361" s="18">
        <f t="shared" ca="1" si="26"/>
        <v>1360</v>
      </c>
      <c r="E1361" s="18" t="str">
        <f ca="1">IFERROR(INDEX(nr_ad_client_name,MATCH(ROW()-1,xl_search_adnowclientname[index],0)),"")</f>
        <v>OM Kotak Mahindra Life Insurance</v>
      </c>
      <c r="F1361" s="18"/>
      <c r="G1361" s="18"/>
      <c r="H1361" s="18"/>
      <c r="I1361" s="18"/>
      <c r="J1361" s="18"/>
      <c r="K1361" s="18"/>
      <c r="L1361" s="18"/>
      <c r="M1361" s="18"/>
      <c r="N1361" s="18"/>
      <c r="O1361" s="18"/>
      <c r="P1361" s="18"/>
      <c r="Q1361" s="18"/>
      <c r="R1361" s="18"/>
      <c r="S1361" s="18"/>
      <c r="T1361" s="18"/>
      <c r="U1361" s="18"/>
      <c r="V1361" s="18"/>
      <c r="W1361" s="18"/>
      <c r="X1361" s="18"/>
      <c r="Y1361" s="18"/>
      <c r="Z1361" s="18"/>
      <c r="AA1361" s="18"/>
      <c r="AB1361" s="18"/>
      <c r="AC1361" s="18"/>
      <c r="AD1361" s="18"/>
      <c r="AE1361" s="18"/>
      <c r="AF1361" s="18"/>
      <c r="AG1361" s="18"/>
      <c r="AH1361" s="18"/>
      <c r="AI1361" s="18"/>
      <c r="AJ1361" s="18"/>
      <c r="AK1361" s="18"/>
      <c r="AL1361" s="18"/>
      <c r="AM1361" s="18"/>
    </row>
    <row r="1362" spans="1:39">
      <c r="A1362" s="18"/>
      <c r="B1362" s="18"/>
      <c r="C1362" s="18"/>
      <c r="D1362" s="18">
        <f t="shared" ca="1" si="26"/>
        <v>1361</v>
      </c>
      <c r="E1362" s="18" t="str">
        <f ca="1">IFERROR(INDEX(nr_ad_client_name,MATCH(ROW()-1,xl_search_adnowclientname[index],0)),"")</f>
        <v>ONE Ltd</v>
      </c>
      <c r="F1362" s="18"/>
      <c r="G1362" s="18"/>
      <c r="H1362" s="18"/>
      <c r="I1362" s="18"/>
      <c r="J1362" s="18"/>
      <c r="K1362" s="18"/>
      <c r="L1362" s="18"/>
      <c r="M1362" s="18"/>
      <c r="N1362" s="18"/>
      <c r="O1362" s="18"/>
      <c r="P1362" s="18"/>
      <c r="Q1362" s="18"/>
      <c r="R1362" s="18"/>
      <c r="S1362" s="18"/>
      <c r="T1362" s="18"/>
      <c r="U1362" s="18"/>
      <c r="V1362" s="18"/>
      <c r="W1362" s="18"/>
      <c r="X1362" s="18"/>
      <c r="Y1362" s="18"/>
      <c r="Z1362" s="18"/>
      <c r="AA1362" s="18"/>
      <c r="AB1362" s="18"/>
      <c r="AC1362" s="18"/>
      <c r="AD1362" s="18"/>
      <c r="AE1362" s="18"/>
      <c r="AF1362" s="18"/>
      <c r="AG1362" s="18"/>
      <c r="AH1362" s="18"/>
      <c r="AI1362" s="18"/>
      <c r="AJ1362" s="18"/>
      <c r="AK1362" s="18"/>
      <c r="AL1362" s="18"/>
      <c r="AM1362" s="18"/>
    </row>
    <row r="1363" spans="1:39">
      <c r="A1363" s="18"/>
      <c r="B1363" s="18"/>
      <c r="C1363" s="18"/>
      <c r="D1363" s="18">
        <f t="shared" ca="1" si="26"/>
        <v>1362</v>
      </c>
      <c r="E1363" s="18" t="str">
        <f ca="1">IFERROR(INDEX(nr_ad_client_name,MATCH(ROW()-1,xl_search_adnowclientname[index],0)),"")</f>
        <v>ONO</v>
      </c>
      <c r="F1363" s="18"/>
      <c r="G1363" s="18"/>
      <c r="H1363" s="18"/>
      <c r="I1363" s="18"/>
      <c r="J1363" s="18"/>
      <c r="K1363" s="18"/>
      <c r="L1363" s="18"/>
      <c r="M1363" s="18"/>
      <c r="N1363" s="18"/>
      <c r="O1363" s="18"/>
      <c r="P1363" s="18"/>
      <c r="Q1363" s="18"/>
      <c r="R1363" s="18"/>
      <c r="S1363" s="18"/>
      <c r="T1363" s="18"/>
      <c r="U1363" s="18"/>
      <c r="V1363" s="18"/>
      <c r="W1363" s="18"/>
      <c r="X1363" s="18"/>
      <c r="Y1363" s="18"/>
      <c r="Z1363" s="18"/>
      <c r="AA1363" s="18"/>
      <c r="AB1363" s="18"/>
      <c r="AC1363" s="18"/>
      <c r="AD1363" s="18"/>
      <c r="AE1363" s="18"/>
      <c r="AF1363" s="18"/>
      <c r="AG1363" s="18"/>
      <c r="AH1363" s="18"/>
      <c r="AI1363" s="18"/>
      <c r="AJ1363" s="18"/>
      <c r="AK1363" s="18"/>
      <c r="AL1363" s="18"/>
      <c r="AM1363" s="18"/>
    </row>
    <row r="1364" spans="1:39">
      <c r="A1364" s="18"/>
      <c r="B1364" s="18"/>
      <c r="C1364" s="18"/>
      <c r="D1364" s="18">
        <f t="shared" ca="1" si="26"/>
        <v>1363</v>
      </c>
      <c r="E1364" s="18" t="str">
        <f ca="1">IFERROR(INDEX(nr_ad_client_name,MATCH(ROW()-1,xl_search_adnowclientname[index],0)),"")</f>
        <v>OnStar</v>
      </c>
      <c r="F1364" s="18"/>
      <c r="G1364" s="18"/>
      <c r="H1364" s="18"/>
      <c r="I1364" s="18"/>
      <c r="J1364" s="18"/>
      <c r="K1364" s="18"/>
      <c r="L1364" s="18"/>
      <c r="M1364" s="18"/>
      <c r="N1364" s="18"/>
      <c r="O1364" s="18"/>
      <c r="P1364" s="18"/>
      <c r="Q1364" s="18"/>
      <c r="R1364" s="18"/>
      <c r="S1364" s="18"/>
      <c r="T1364" s="18"/>
      <c r="U1364" s="18"/>
      <c r="V1364" s="18"/>
      <c r="W1364" s="18"/>
      <c r="X1364" s="18"/>
      <c r="Y1364" s="18"/>
      <c r="Z1364" s="18"/>
      <c r="AA1364" s="18"/>
      <c r="AB1364" s="18"/>
      <c r="AC1364" s="18"/>
      <c r="AD1364" s="18"/>
      <c r="AE1364" s="18"/>
      <c r="AF1364" s="18"/>
      <c r="AG1364" s="18"/>
      <c r="AH1364" s="18"/>
      <c r="AI1364" s="18"/>
      <c r="AJ1364" s="18"/>
      <c r="AK1364" s="18"/>
      <c r="AL1364" s="18"/>
      <c r="AM1364" s="18"/>
    </row>
    <row r="1365" spans="1:39">
      <c r="A1365" s="18"/>
      <c r="B1365" s="18"/>
      <c r="C1365" s="18"/>
      <c r="D1365" s="18">
        <f t="shared" ca="1" si="26"/>
        <v>1364</v>
      </c>
      <c r="E1365" s="18" t="str">
        <f ca="1">IFERROR(INDEX(nr_ad_client_name,MATCH(ROW()-1,xl_search_adnowclientname[index],0)),"")</f>
        <v>OPAP</v>
      </c>
      <c r="F1365" s="18"/>
      <c r="G1365" s="18"/>
      <c r="H1365" s="18"/>
      <c r="I1365" s="18"/>
      <c r="J1365" s="18"/>
      <c r="K1365" s="18"/>
      <c r="L1365" s="18"/>
      <c r="M1365" s="18"/>
      <c r="N1365" s="18"/>
      <c r="O1365" s="18"/>
      <c r="P1365" s="18"/>
      <c r="Q1365" s="18"/>
      <c r="R1365" s="18"/>
      <c r="S1365" s="18"/>
      <c r="T1365" s="18"/>
      <c r="U1365" s="18"/>
      <c r="V1365" s="18"/>
      <c r="W1365" s="18"/>
      <c r="X1365" s="18"/>
      <c r="Y1365" s="18"/>
      <c r="Z1365" s="18"/>
      <c r="AA1365" s="18"/>
      <c r="AB1365" s="18"/>
      <c r="AC1365" s="18"/>
      <c r="AD1365" s="18"/>
      <c r="AE1365" s="18"/>
      <c r="AF1365" s="18"/>
      <c r="AG1365" s="18"/>
      <c r="AH1365" s="18"/>
      <c r="AI1365" s="18"/>
      <c r="AJ1365" s="18"/>
      <c r="AK1365" s="18"/>
      <c r="AL1365" s="18"/>
      <c r="AM1365" s="18"/>
    </row>
    <row r="1366" spans="1:39">
      <c r="A1366" s="18"/>
      <c r="B1366" s="18"/>
      <c r="C1366" s="18"/>
      <c r="D1366" s="18">
        <f t="shared" ca="1" si="26"/>
        <v>1365</v>
      </c>
      <c r="E1366" s="18" t="str">
        <f ca="1">IFERROR(INDEX(nr_ad_client_name,MATCH(ROW()-1,xl_search_adnowclientname[index],0)),"")</f>
        <v>Opoczno</v>
      </c>
      <c r="F1366" s="18"/>
      <c r="G1366" s="18"/>
      <c r="H1366" s="18"/>
      <c r="I1366" s="18"/>
      <c r="J1366" s="18"/>
      <c r="K1366" s="18"/>
      <c r="L1366" s="18"/>
      <c r="M1366" s="18"/>
      <c r="N1366" s="18"/>
      <c r="O1366" s="18"/>
      <c r="P1366" s="18"/>
      <c r="Q1366" s="18"/>
      <c r="R1366" s="18"/>
      <c r="S1366" s="18"/>
      <c r="T1366" s="18"/>
      <c r="U1366" s="18"/>
      <c r="V1366" s="18"/>
      <c r="W1366" s="18"/>
      <c r="X1366" s="18"/>
      <c r="Y1366" s="18"/>
      <c r="Z1366" s="18"/>
      <c r="AA1366" s="18"/>
      <c r="AB1366" s="18"/>
      <c r="AC1366" s="18"/>
      <c r="AD1366" s="18"/>
      <c r="AE1366" s="18"/>
      <c r="AF1366" s="18"/>
      <c r="AG1366" s="18"/>
      <c r="AH1366" s="18"/>
      <c r="AI1366" s="18"/>
      <c r="AJ1366" s="18"/>
      <c r="AK1366" s="18"/>
      <c r="AL1366" s="18"/>
      <c r="AM1366" s="18"/>
    </row>
    <row r="1367" spans="1:39">
      <c r="A1367" s="18"/>
      <c r="B1367" s="18"/>
      <c r="C1367" s="18"/>
      <c r="D1367" s="18">
        <f t="shared" ca="1" si="26"/>
        <v>1366</v>
      </c>
      <c r="E1367" s="18" t="str">
        <f ca="1">IFERROR(INDEX(nr_ad_client_name,MATCH(ROW()-1,xl_search_adnowclientname[index],0)),"")</f>
        <v>Optimus</v>
      </c>
      <c r="F1367" s="18"/>
      <c r="G1367" s="18"/>
      <c r="H1367" s="18"/>
      <c r="I1367" s="18"/>
      <c r="J1367" s="18"/>
      <c r="K1367" s="18"/>
      <c r="L1367" s="18"/>
      <c r="M1367" s="18"/>
      <c r="N1367" s="18"/>
      <c r="O1367" s="18"/>
      <c r="P1367" s="18"/>
      <c r="Q1367" s="18"/>
      <c r="R1367" s="18"/>
      <c r="S1367" s="18"/>
      <c r="T1367" s="18"/>
      <c r="U1367" s="18"/>
      <c r="V1367" s="18"/>
      <c r="W1367" s="18"/>
      <c r="X1367" s="18"/>
      <c r="Y1367" s="18"/>
      <c r="Z1367" s="18"/>
      <c r="AA1367" s="18"/>
      <c r="AB1367" s="18"/>
      <c r="AC1367" s="18"/>
      <c r="AD1367" s="18"/>
      <c r="AE1367" s="18"/>
      <c r="AF1367" s="18"/>
      <c r="AG1367" s="18"/>
      <c r="AH1367" s="18"/>
      <c r="AI1367" s="18"/>
      <c r="AJ1367" s="18"/>
      <c r="AK1367" s="18"/>
      <c r="AL1367" s="18"/>
      <c r="AM1367" s="18"/>
    </row>
    <row r="1368" spans="1:39">
      <c r="A1368" s="18"/>
      <c r="B1368" s="18"/>
      <c r="C1368" s="18"/>
      <c r="D1368" s="18">
        <f t="shared" ca="1" si="26"/>
        <v>1367</v>
      </c>
      <c r="E1368" s="18" t="str">
        <f ca="1">IFERROR(INDEX(nr_ad_client_name,MATCH(ROW()-1,xl_search_adnowclientname[index],0)),"")</f>
        <v>Optus</v>
      </c>
      <c r="F1368" s="18"/>
      <c r="G1368" s="18"/>
      <c r="H1368" s="18"/>
      <c r="I1368" s="18"/>
      <c r="J1368" s="18"/>
      <c r="K1368" s="18"/>
      <c r="L1368" s="18"/>
      <c r="M1368" s="18"/>
      <c r="N1368" s="18"/>
      <c r="O1368" s="18"/>
      <c r="P1368" s="18"/>
      <c r="Q1368" s="18"/>
      <c r="R1368" s="18"/>
      <c r="S1368" s="18"/>
      <c r="T1368" s="18"/>
      <c r="U1368" s="18"/>
      <c r="V1368" s="18"/>
      <c r="W1368" s="18"/>
      <c r="X1368" s="18"/>
      <c r="Y1368" s="18"/>
      <c r="Z1368" s="18"/>
      <c r="AA1368" s="18"/>
      <c r="AB1368" s="18"/>
      <c r="AC1368" s="18"/>
      <c r="AD1368" s="18"/>
      <c r="AE1368" s="18"/>
      <c r="AF1368" s="18"/>
      <c r="AG1368" s="18"/>
      <c r="AH1368" s="18"/>
      <c r="AI1368" s="18"/>
      <c r="AJ1368" s="18"/>
      <c r="AK1368" s="18"/>
      <c r="AL1368" s="18"/>
      <c r="AM1368" s="18"/>
    </row>
    <row r="1369" spans="1:39">
      <c r="A1369" s="18"/>
      <c r="B1369" s="18"/>
      <c r="C1369" s="18"/>
      <c r="D1369" s="18">
        <f t="shared" ca="1" si="26"/>
        <v>1368</v>
      </c>
      <c r="E1369" s="18" t="str">
        <f ca="1">IFERROR(INDEX(nr_ad_client_name,MATCH(ROW()-1,xl_search_adnowclientname[index],0)),"")</f>
        <v>Orange</v>
      </c>
      <c r="F1369" s="18"/>
      <c r="G1369" s="18"/>
      <c r="H1369" s="18"/>
      <c r="I1369" s="18"/>
      <c r="J1369" s="18"/>
      <c r="K1369" s="18"/>
      <c r="L1369" s="18"/>
      <c r="M1369" s="18"/>
      <c r="N1369" s="18"/>
      <c r="O1369" s="18"/>
      <c r="P1369" s="18"/>
      <c r="Q1369" s="18"/>
      <c r="R1369" s="18"/>
      <c r="S1369" s="18"/>
      <c r="T1369" s="18"/>
      <c r="U1369" s="18"/>
      <c r="V1369" s="18"/>
      <c r="W1369" s="18"/>
      <c r="X1369" s="18"/>
      <c r="Y1369" s="18"/>
      <c r="Z1369" s="18"/>
      <c r="AA1369" s="18"/>
      <c r="AB1369" s="18"/>
      <c r="AC1369" s="18"/>
      <c r="AD1369" s="18"/>
      <c r="AE1369" s="18"/>
      <c r="AF1369" s="18"/>
      <c r="AG1369" s="18"/>
      <c r="AH1369" s="18"/>
      <c r="AI1369" s="18"/>
      <c r="AJ1369" s="18"/>
      <c r="AK1369" s="18"/>
      <c r="AL1369" s="18"/>
      <c r="AM1369" s="18"/>
    </row>
    <row r="1370" spans="1:39">
      <c r="A1370" s="18"/>
      <c r="B1370" s="18"/>
      <c r="C1370" s="18"/>
      <c r="D1370" s="18">
        <f t="shared" ca="1" si="26"/>
        <v>1369</v>
      </c>
      <c r="E1370" s="18" t="str">
        <f ca="1">IFERROR(INDEX(nr_ad_client_name,MATCH(ROW()-1,xl_search_adnowclientname[index],0)),"")</f>
        <v xml:space="preserve">Orangina Schweppes International </v>
      </c>
      <c r="F1370" s="18"/>
      <c r="G1370" s="18"/>
      <c r="H1370" s="18"/>
      <c r="I1370" s="18"/>
      <c r="J1370" s="18"/>
      <c r="K1370" s="18"/>
      <c r="L1370" s="18"/>
      <c r="M1370" s="18"/>
      <c r="N1370" s="18"/>
      <c r="O1370" s="18"/>
      <c r="P1370" s="18"/>
      <c r="Q1370" s="18"/>
      <c r="R1370" s="18"/>
      <c r="S1370" s="18"/>
      <c r="T1370" s="18"/>
      <c r="U1370" s="18"/>
      <c r="V1370" s="18"/>
      <c r="W1370" s="18"/>
      <c r="X1370" s="18"/>
      <c r="Y1370" s="18"/>
      <c r="Z1370" s="18"/>
      <c r="AA1370" s="18"/>
      <c r="AB1370" s="18"/>
      <c r="AC1370" s="18"/>
      <c r="AD1370" s="18"/>
      <c r="AE1370" s="18"/>
      <c r="AF1370" s="18"/>
      <c r="AG1370" s="18"/>
      <c r="AH1370" s="18"/>
      <c r="AI1370" s="18"/>
      <c r="AJ1370" s="18"/>
      <c r="AK1370" s="18"/>
      <c r="AL1370" s="18"/>
      <c r="AM1370" s="18"/>
    </row>
    <row r="1371" spans="1:39">
      <c r="A1371" s="18"/>
      <c r="B1371" s="18"/>
      <c r="C1371" s="18"/>
      <c r="D1371" s="18">
        <f t="shared" ca="1" si="26"/>
        <v>1370</v>
      </c>
      <c r="E1371" s="18" t="str">
        <f ca="1">IFERROR(INDEX(nr_ad_client_name,MATCH(ROW()-1,xl_search_adnowclientname[index],0)),"")</f>
        <v>Orbitel</v>
      </c>
      <c r="F1371" s="18"/>
      <c r="G1371" s="18"/>
      <c r="H1371" s="18"/>
      <c r="I1371" s="18"/>
      <c r="J1371" s="18"/>
      <c r="K1371" s="18"/>
      <c r="L1371" s="18"/>
      <c r="M1371" s="18"/>
      <c r="N1371" s="18"/>
      <c r="O1371" s="18"/>
      <c r="P1371" s="18"/>
      <c r="Q1371" s="18"/>
      <c r="R1371" s="18"/>
      <c r="S1371" s="18"/>
      <c r="T1371" s="18"/>
      <c r="U1371" s="18"/>
      <c r="V1371" s="18"/>
      <c r="W1371" s="18"/>
      <c r="X1371" s="18"/>
      <c r="Y1371" s="18"/>
      <c r="Z1371" s="18"/>
      <c r="AA1371" s="18"/>
      <c r="AB1371" s="18"/>
      <c r="AC1371" s="18"/>
      <c r="AD1371" s="18"/>
      <c r="AE1371" s="18"/>
      <c r="AF1371" s="18"/>
      <c r="AG1371" s="18"/>
      <c r="AH1371" s="18"/>
      <c r="AI1371" s="18"/>
      <c r="AJ1371" s="18"/>
      <c r="AK1371" s="18"/>
      <c r="AL1371" s="18"/>
      <c r="AM1371" s="18"/>
    </row>
    <row r="1372" spans="1:39">
      <c r="A1372" s="18"/>
      <c r="B1372" s="18"/>
      <c r="C1372" s="18"/>
      <c r="D1372" s="18">
        <f t="shared" ca="1" si="26"/>
        <v>1371</v>
      </c>
      <c r="E1372" s="18" t="str">
        <f ca="1">IFERROR(INDEX(nr_ad_client_name,MATCH(ROW()-1,xl_search_adnowclientname[index],0)),"")</f>
        <v>Orbitz</v>
      </c>
      <c r="F1372" s="18"/>
      <c r="G1372" s="18"/>
      <c r="H1372" s="18"/>
      <c r="I1372" s="18"/>
      <c r="J1372" s="18"/>
      <c r="K1372" s="18"/>
      <c r="L1372" s="18"/>
      <c r="M1372" s="18"/>
      <c r="N1372" s="18"/>
      <c r="O1372" s="18"/>
      <c r="P1372" s="18"/>
      <c r="Q1372" s="18"/>
      <c r="R1372" s="18"/>
      <c r="S1372" s="18"/>
      <c r="T1372" s="18"/>
      <c r="U1372" s="18"/>
      <c r="V1372" s="18"/>
      <c r="W1372" s="18"/>
      <c r="X1372" s="18"/>
      <c r="Y1372" s="18"/>
      <c r="Z1372" s="18"/>
      <c r="AA1372" s="18"/>
      <c r="AB1372" s="18"/>
      <c r="AC1372" s="18"/>
      <c r="AD1372" s="18"/>
      <c r="AE1372" s="18"/>
      <c r="AF1372" s="18"/>
      <c r="AG1372" s="18"/>
      <c r="AH1372" s="18"/>
      <c r="AI1372" s="18"/>
      <c r="AJ1372" s="18"/>
      <c r="AK1372" s="18"/>
      <c r="AL1372" s="18"/>
      <c r="AM1372" s="18"/>
    </row>
    <row r="1373" spans="1:39">
      <c r="A1373" s="18"/>
      <c r="B1373" s="18"/>
      <c r="C1373" s="18"/>
      <c r="D1373" s="18">
        <f t="shared" ca="1" si="26"/>
        <v>1372</v>
      </c>
      <c r="E1373" s="18" t="str">
        <f ca="1">IFERROR(INDEX(nr_ad_client_name,MATCH(ROW()-1,xl_search_adnowclientname[index],0)),"")</f>
        <v>Organix</v>
      </c>
      <c r="F1373" s="18"/>
      <c r="G1373" s="18"/>
      <c r="H1373" s="18"/>
      <c r="I1373" s="18"/>
      <c r="J1373" s="18"/>
      <c r="K1373" s="18"/>
      <c r="L1373" s="18"/>
      <c r="M1373" s="18"/>
      <c r="N1373" s="18"/>
      <c r="O1373" s="18"/>
      <c r="P1373" s="18"/>
      <c r="Q1373" s="18"/>
      <c r="R1373" s="18"/>
      <c r="S1373" s="18"/>
      <c r="T1373" s="18"/>
      <c r="U1373" s="18"/>
      <c r="V1373" s="18"/>
      <c r="W1373" s="18"/>
      <c r="X1373" s="18"/>
      <c r="Y1373" s="18"/>
      <c r="Z1373" s="18"/>
      <c r="AA1373" s="18"/>
      <c r="AB1373" s="18"/>
      <c r="AC1373" s="18"/>
      <c r="AD1373" s="18"/>
      <c r="AE1373" s="18"/>
      <c r="AF1373" s="18"/>
      <c r="AG1373" s="18"/>
      <c r="AH1373" s="18"/>
      <c r="AI1373" s="18"/>
      <c r="AJ1373" s="18"/>
      <c r="AK1373" s="18"/>
      <c r="AL1373" s="18"/>
      <c r="AM1373" s="18"/>
    </row>
    <row r="1374" spans="1:39">
      <c r="A1374" s="18"/>
      <c r="B1374" s="18"/>
      <c r="C1374" s="18"/>
      <c r="D1374" s="18">
        <f t="shared" ca="1" si="26"/>
        <v>1373</v>
      </c>
      <c r="E1374" s="18" t="str">
        <f ca="1">IFERROR(INDEX(nr_ad_client_name,MATCH(ROW()-1,xl_search_adnowclientname[index],0)),"")</f>
        <v>Organon</v>
      </c>
      <c r="F1374" s="18"/>
      <c r="G1374" s="18"/>
      <c r="H1374" s="18"/>
      <c r="I1374" s="18"/>
      <c r="J1374" s="18"/>
      <c r="K1374" s="18"/>
      <c r="L1374" s="18"/>
      <c r="M1374" s="18"/>
      <c r="N1374" s="18"/>
      <c r="O1374" s="18"/>
      <c r="P1374" s="18"/>
      <c r="Q1374" s="18"/>
      <c r="R1374" s="18"/>
      <c r="S1374" s="18"/>
      <c r="T1374" s="18"/>
      <c r="U1374" s="18"/>
      <c r="V1374" s="18"/>
      <c r="W1374" s="18"/>
      <c r="X1374" s="18"/>
      <c r="Y1374" s="18"/>
      <c r="Z1374" s="18"/>
      <c r="AA1374" s="18"/>
      <c r="AB1374" s="18"/>
      <c r="AC1374" s="18"/>
      <c r="AD1374" s="18"/>
      <c r="AE1374" s="18"/>
      <c r="AF1374" s="18"/>
      <c r="AG1374" s="18"/>
      <c r="AH1374" s="18"/>
      <c r="AI1374" s="18"/>
      <c r="AJ1374" s="18"/>
      <c r="AK1374" s="18"/>
      <c r="AL1374" s="18"/>
      <c r="AM1374" s="18"/>
    </row>
    <row r="1375" spans="1:39">
      <c r="A1375" s="18"/>
      <c r="B1375" s="18"/>
      <c r="C1375" s="18"/>
      <c r="D1375" s="18">
        <f t="shared" ca="1" si="26"/>
        <v>1374</v>
      </c>
      <c r="E1375" s="18" t="str">
        <f ca="1">IFERROR(INDEX(nr_ad_client_name,MATCH(ROW()-1,xl_search_adnowclientname[index],0)),"")</f>
        <v>Orica</v>
      </c>
      <c r="F1375" s="18"/>
      <c r="G1375" s="18"/>
      <c r="H1375" s="18"/>
      <c r="I1375" s="18"/>
      <c r="J1375" s="18"/>
      <c r="K1375" s="18"/>
      <c r="L1375" s="18"/>
      <c r="M1375" s="18"/>
      <c r="N1375" s="18"/>
      <c r="O1375" s="18"/>
      <c r="P1375" s="18"/>
      <c r="Q1375" s="18"/>
      <c r="R1375" s="18"/>
      <c r="S1375" s="18"/>
      <c r="T1375" s="18"/>
      <c r="U1375" s="18"/>
      <c r="V1375" s="18"/>
      <c r="W1375" s="18"/>
      <c r="X1375" s="18"/>
      <c r="Y1375" s="18"/>
      <c r="Z1375" s="18"/>
      <c r="AA1375" s="18"/>
      <c r="AB1375" s="18"/>
      <c r="AC1375" s="18"/>
      <c r="AD1375" s="18"/>
      <c r="AE1375" s="18"/>
      <c r="AF1375" s="18"/>
      <c r="AG1375" s="18"/>
      <c r="AH1375" s="18"/>
      <c r="AI1375" s="18"/>
      <c r="AJ1375" s="18"/>
      <c r="AK1375" s="18"/>
      <c r="AL1375" s="18"/>
      <c r="AM1375" s="18"/>
    </row>
    <row r="1376" spans="1:39">
      <c r="A1376" s="18"/>
      <c r="B1376" s="18"/>
      <c r="C1376" s="18"/>
      <c r="D1376" s="18">
        <f t="shared" ca="1" si="26"/>
        <v>1375</v>
      </c>
      <c r="E1376" s="18" t="str">
        <f ca="1">IFERROR(INDEX(nr_ad_client_name,MATCH(ROW()-1,xl_search_adnowclientname[index],0)),"")</f>
        <v>Oriflame</v>
      </c>
      <c r="F1376" s="18"/>
      <c r="G1376" s="18"/>
      <c r="H1376" s="18"/>
      <c r="I1376" s="18"/>
      <c r="J1376" s="18"/>
      <c r="K1376" s="18"/>
      <c r="L1376" s="18"/>
      <c r="M1376" s="18"/>
      <c r="N1376" s="18"/>
      <c r="O1376" s="18"/>
      <c r="P1376" s="18"/>
      <c r="Q1376" s="18"/>
      <c r="R1376" s="18"/>
      <c r="S1376" s="18"/>
      <c r="T1376" s="18"/>
      <c r="U1376" s="18"/>
      <c r="V1376" s="18"/>
      <c r="W1376" s="18"/>
      <c r="X1376" s="18"/>
      <c r="Y1376" s="18"/>
      <c r="Z1376" s="18"/>
      <c r="AA1376" s="18"/>
      <c r="AB1376" s="18"/>
      <c r="AC1376" s="18"/>
      <c r="AD1376" s="18"/>
      <c r="AE1376" s="18"/>
      <c r="AF1376" s="18"/>
      <c r="AG1376" s="18"/>
      <c r="AH1376" s="18"/>
      <c r="AI1376" s="18"/>
      <c r="AJ1376" s="18"/>
      <c r="AK1376" s="18"/>
      <c r="AL1376" s="18"/>
      <c r="AM1376" s="18"/>
    </row>
    <row r="1377" spans="1:39">
      <c r="A1377" s="18"/>
      <c r="B1377" s="18"/>
      <c r="C1377" s="18"/>
      <c r="D1377" s="18">
        <f t="shared" ca="1" si="26"/>
        <v>1376</v>
      </c>
      <c r="E1377" s="18" t="str">
        <f ca="1">IFERROR(INDEX(nr_ad_client_name,MATCH(ROW()-1,xl_search_adnowclientname[index],0)),"")</f>
        <v>Orion Group</v>
      </c>
      <c r="F1377" s="18"/>
      <c r="G1377" s="18"/>
      <c r="H1377" s="18"/>
      <c r="I1377" s="18"/>
      <c r="J1377" s="18"/>
      <c r="K1377" s="18"/>
      <c r="L1377" s="18"/>
      <c r="M1377" s="18"/>
      <c r="N1377" s="18"/>
      <c r="O1377" s="18"/>
      <c r="P1377" s="18"/>
      <c r="Q1377" s="18"/>
      <c r="R1377" s="18"/>
      <c r="S1377" s="18"/>
      <c r="T1377" s="18"/>
      <c r="U1377" s="18"/>
      <c r="V1377" s="18"/>
      <c r="W1377" s="18"/>
      <c r="X1377" s="18"/>
      <c r="Y1377" s="18"/>
      <c r="Z1377" s="18"/>
      <c r="AA1377" s="18"/>
      <c r="AB1377" s="18"/>
      <c r="AC1377" s="18"/>
      <c r="AD1377" s="18"/>
      <c r="AE1377" s="18"/>
      <c r="AF1377" s="18"/>
      <c r="AG1377" s="18"/>
      <c r="AH1377" s="18"/>
      <c r="AI1377" s="18"/>
      <c r="AJ1377" s="18"/>
      <c r="AK1377" s="18"/>
      <c r="AL1377" s="18"/>
      <c r="AM1377" s="18"/>
    </row>
    <row r="1378" spans="1:39">
      <c r="A1378" s="18"/>
      <c r="B1378" s="18"/>
      <c r="C1378" s="18"/>
      <c r="D1378" s="18">
        <f t="shared" ca="1" si="26"/>
        <v>1377</v>
      </c>
      <c r="E1378" s="18" t="str">
        <f ca="1">IFERROR(INDEX(nr_ad_client_name,MATCH(ROW()-1,xl_search_adnowclientname[index],0)),"")</f>
        <v>Orion Media</v>
      </c>
      <c r="F1378" s="18"/>
      <c r="G1378" s="18"/>
      <c r="H1378" s="18"/>
      <c r="I1378" s="18"/>
      <c r="J1378" s="18"/>
      <c r="K1378" s="18"/>
      <c r="L1378" s="18"/>
      <c r="M1378" s="18"/>
      <c r="N1378" s="18"/>
      <c r="O1378" s="18"/>
      <c r="P1378" s="18"/>
      <c r="Q1378" s="18"/>
      <c r="R1378" s="18"/>
      <c r="S1378" s="18"/>
      <c r="T1378" s="18"/>
      <c r="U1378" s="18"/>
      <c r="V1378" s="18"/>
      <c r="W1378" s="18"/>
      <c r="X1378" s="18"/>
      <c r="Y1378" s="18"/>
      <c r="Z1378" s="18"/>
      <c r="AA1378" s="18"/>
      <c r="AB1378" s="18"/>
      <c r="AC1378" s="18"/>
      <c r="AD1378" s="18"/>
      <c r="AE1378" s="18"/>
      <c r="AF1378" s="18"/>
      <c r="AG1378" s="18"/>
      <c r="AH1378" s="18"/>
      <c r="AI1378" s="18"/>
      <c r="AJ1378" s="18"/>
      <c r="AK1378" s="18"/>
      <c r="AL1378" s="18"/>
      <c r="AM1378" s="18"/>
    </row>
    <row r="1379" spans="1:39">
      <c r="A1379" s="18"/>
      <c r="B1379" s="18"/>
      <c r="C1379" s="18"/>
      <c r="D1379" s="18">
        <f t="shared" ca="1" si="26"/>
        <v>1378</v>
      </c>
      <c r="E1379" s="18" t="str">
        <f ca="1">IFERROR(INDEX(nr_ad_client_name,MATCH(ROW()-1,xl_search_adnowclientname[index],0)),"")</f>
        <v>Orkin</v>
      </c>
      <c r="F1379" s="18"/>
      <c r="G1379" s="18"/>
      <c r="H1379" s="18"/>
      <c r="I1379" s="18"/>
      <c r="J1379" s="18"/>
      <c r="K1379" s="18"/>
      <c r="L1379" s="18"/>
      <c r="M1379" s="18"/>
      <c r="N1379" s="18"/>
      <c r="O1379" s="18"/>
      <c r="P1379" s="18"/>
      <c r="Q1379" s="18"/>
      <c r="R1379" s="18"/>
      <c r="S1379" s="18"/>
      <c r="T1379" s="18"/>
      <c r="U1379" s="18"/>
      <c r="V1379" s="18"/>
      <c r="W1379" s="18"/>
      <c r="X1379" s="18"/>
      <c r="Y1379" s="18"/>
      <c r="Z1379" s="18"/>
      <c r="AA1379" s="18"/>
      <c r="AB1379" s="18"/>
      <c r="AC1379" s="18"/>
      <c r="AD1379" s="18"/>
      <c r="AE1379" s="18"/>
      <c r="AF1379" s="18"/>
      <c r="AG1379" s="18"/>
      <c r="AH1379" s="18"/>
      <c r="AI1379" s="18"/>
      <c r="AJ1379" s="18"/>
      <c r="AK1379" s="18"/>
      <c r="AL1379" s="18"/>
      <c r="AM1379" s="18"/>
    </row>
    <row r="1380" spans="1:39">
      <c r="A1380" s="18"/>
      <c r="B1380" s="18"/>
      <c r="C1380" s="18"/>
      <c r="D1380" s="18">
        <f t="shared" ca="1" si="26"/>
        <v>1379</v>
      </c>
      <c r="E1380" s="18" t="str">
        <f ca="1">IFERROR(INDEX(nr_ad_client_name,MATCH(ROW()-1,xl_search_adnowclientname[index],0)),"")</f>
        <v>Orlando Convention and Visitor's Bureau</v>
      </c>
      <c r="F1380" s="18"/>
      <c r="G1380" s="18"/>
      <c r="H1380" s="18"/>
      <c r="I1380" s="18"/>
      <c r="J1380" s="18"/>
      <c r="K1380" s="18"/>
      <c r="L1380" s="18"/>
      <c r="M1380" s="18"/>
      <c r="N1380" s="18"/>
      <c r="O1380" s="18"/>
      <c r="P1380" s="18"/>
      <c r="Q1380" s="18"/>
      <c r="R1380" s="18"/>
      <c r="S1380" s="18"/>
      <c r="T1380" s="18"/>
      <c r="U1380" s="18"/>
      <c r="V1380" s="18"/>
      <c r="W1380" s="18"/>
      <c r="X1380" s="18"/>
      <c r="Y1380" s="18"/>
      <c r="Z1380" s="18"/>
      <c r="AA1380" s="18"/>
      <c r="AB1380" s="18"/>
      <c r="AC1380" s="18"/>
      <c r="AD1380" s="18"/>
      <c r="AE1380" s="18"/>
      <c r="AF1380" s="18"/>
      <c r="AG1380" s="18"/>
      <c r="AH1380" s="18"/>
      <c r="AI1380" s="18"/>
      <c r="AJ1380" s="18"/>
      <c r="AK1380" s="18"/>
      <c r="AL1380" s="18"/>
      <c r="AM1380" s="18"/>
    </row>
    <row r="1381" spans="1:39">
      <c r="A1381" s="18"/>
      <c r="B1381" s="18"/>
      <c r="C1381" s="18"/>
      <c r="D1381" s="18">
        <f t="shared" ca="1" si="26"/>
        <v>1380</v>
      </c>
      <c r="E1381" s="18" t="str">
        <f ca="1">IFERROR(INDEX(nr_ad_client_name,MATCH(ROW()-1,xl_search_adnowclientname[index],0)),"")</f>
        <v>Oskar</v>
      </c>
      <c r="F1381" s="18"/>
      <c r="G1381" s="18"/>
      <c r="H1381" s="18"/>
      <c r="I1381" s="18"/>
      <c r="J1381" s="18"/>
      <c r="K1381" s="18"/>
      <c r="L1381" s="18"/>
      <c r="M1381" s="18"/>
      <c r="N1381" s="18"/>
      <c r="O1381" s="18"/>
      <c r="P1381" s="18"/>
      <c r="Q1381" s="18"/>
      <c r="R1381" s="18"/>
      <c r="S1381" s="18"/>
      <c r="T1381" s="18"/>
      <c r="U1381" s="18"/>
      <c r="V1381" s="18"/>
      <c r="W1381" s="18"/>
      <c r="X1381" s="18"/>
      <c r="Y1381" s="18"/>
      <c r="Z1381" s="18"/>
      <c r="AA1381" s="18"/>
      <c r="AB1381" s="18"/>
      <c r="AC1381" s="18"/>
      <c r="AD1381" s="18"/>
      <c r="AE1381" s="18"/>
      <c r="AF1381" s="18"/>
      <c r="AG1381" s="18"/>
      <c r="AH1381" s="18"/>
      <c r="AI1381" s="18"/>
      <c r="AJ1381" s="18"/>
      <c r="AK1381" s="18"/>
      <c r="AL1381" s="18"/>
      <c r="AM1381" s="18"/>
    </row>
    <row r="1382" spans="1:39">
      <c r="A1382" s="18"/>
      <c r="B1382" s="18"/>
      <c r="C1382" s="18"/>
      <c r="D1382" s="18">
        <f t="shared" ca="1" si="26"/>
        <v>1381</v>
      </c>
      <c r="E1382" s="18" t="str">
        <f ca="1">IFERROR(INDEX(nr_ad_client_name,MATCH(ROW()-1,xl_search_adnowclientname[index],0)),"")</f>
        <v>OSM Radomsko</v>
      </c>
      <c r="F1382" s="18"/>
      <c r="G1382" s="18"/>
      <c r="H1382" s="18"/>
      <c r="I1382" s="18"/>
      <c r="J1382" s="18"/>
      <c r="K1382" s="18"/>
      <c r="L1382" s="18"/>
      <c r="M1382" s="18"/>
      <c r="N1382" s="18"/>
      <c r="O1382" s="18"/>
      <c r="P1382" s="18"/>
      <c r="Q1382" s="18"/>
      <c r="R1382" s="18"/>
      <c r="S1382" s="18"/>
      <c r="T1382" s="18"/>
      <c r="U1382" s="18"/>
      <c r="V1382" s="18"/>
      <c r="W1382" s="18"/>
      <c r="X1382" s="18"/>
      <c r="Y1382" s="18"/>
      <c r="Z1382" s="18"/>
      <c r="AA1382" s="18"/>
      <c r="AB1382" s="18"/>
      <c r="AC1382" s="18"/>
      <c r="AD1382" s="18"/>
      <c r="AE1382" s="18"/>
      <c r="AF1382" s="18"/>
      <c r="AG1382" s="18"/>
      <c r="AH1382" s="18"/>
      <c r="AI1382" s="18"/>
      <c r="AJ1382" s="18"/>
      <c r="AK1382" s="18"/>
      <c r="AL1382" s="18"/>
      <c r="AM1382" s="18"/>
    </row>
    <row r="1383" spans="1:39">
      <c r="A1383" s="18"/>
      <c r="B1383" s="18"/>
      <c r="C1383" s="18"/>
      <c r="D1383" s="18">
        <f t="shared" ca="1" si="26"/>
        <v>1382</v>
      </c>
      <c r="E1383" s="18" t="str">
        <f ca="1">IFERROR(INDEX(nr_ad_client_name,MATCH(ROW()-1,xl_search_adnowclientname[index],0)),"")</f>
        <v>OTP Bank</v>
      </c>
      <c r="F1383" s="18"/>
      <c r="G1383" s="18"/>
      <c r="H1383" s="18"/>
      <c r="I1383" s="18"/>
      <c r="J1383" s="18"/>
      <c r="K1383" s="18"/>
      <c r="L1383" s="18"/>
      <c r="M1383" s="18"/>
      <c r="N1383" s="18"/>
      <c r="O1383" s="18"/>
      <c r="P1383" s="18"/>
      <c r="Q1383" s="18"/>
      <c r="R1383" s="18"/>
      <c r="S1383" s="18"/>
      <c r="T1383" s="18"/>
      <c r="U1383" s="18"/>
      <c r="V1383" s="18"/>
      <c r="W1383" s="18"/>
      <c r="X1383" s="18"/>
      <c r="Y1383" s="18"/>
      <c r="Z1383" s="18"/>
      <c r="AA1383" s="18"/>
      <c r="AB1383" s="18"/>
      <c r="AC1383" s="18"/>
      <c r="AD1383" s="18"/>
      <c r="AE1383" s="18"/>
      <c r="AF1383" s="18"/>
      <c r="AG1383" s="18"/>
      <c r="AH1383" s="18"/>
      <c r="AI1383" s="18"/>
      <c r="AJ1383" s="18"/>
      <c r="AK1383" s="18"/>
      <c r="AL1383" s="18"/>
      <c r="AM1383" s="18"/>
    </row>
    <row r="1384" spans="1:39">
      <c r="A1384" s="18"/>
      <c r="B1384" s="18"/>
      <c r="C1384" s="18"/>
      <c r="D1384" s="18">
        <f t="shared" ca="1" si="26"/>
        <v>1383</v>
      </c>
      <c r="E1384" s="18" t="str">
        <f ca="1">IFERROR(INDEX(nr_ad_client_name,MATCH(ROW()-1,xl_search_adnowclientname[index],0)),"")</f>
        <v>Outback Steakhouse</v>
      </c>
      <c r="F1384" s="18"/>
      <c r="G1384" s="18"/>
      <c r="H1384" s="18"/>
      <c r="I1384" s="18"/>
      <c r="J1384" s="18"/>
      <c r="K1384" s="18"/>
      <c r="L1384" s="18"/>
      <c r="M1384" s="18"/>
      <c r="N1384" s="18"/>
      <c r="O1384" s="18"/>
      <c r="P1384" s="18"/>
      <c r="Q1384" s="18"/>
      <c r="R1384" s="18"/>
      <c r="S1384" s="18"/>
      <c r="T1384" s="18"/>
      <c r="U1384" s="18"/>
      <c r="V1384" s="18"/>
      <c r="W1384" s="18"/>
      <c r="X1384" s="18"/>
      <c r="Y1384" s="18"/>
      <c r="Z1384" s="18"/>
      <c r="AA1384" s="18"/>
      <c r="AB1384" s="18"/>
      <c r="AC1384" s="18"/>
      <c r="AD1384" s="18"/>
      <c r="AE1384" s="18"/>
      <c r="AF1384" s="18"/>
      <c r="AG1384" s="18"/>
      <c r="AH1384" s="18"/>
      <c r="AI1384" s="18"/>
      <c r="AJ1384" s="18"/>
      <c r="AK1384" s="18"/>
      <c r="AL1384" s="18"/>
      <c r="AM1384" s="18"/>
    </row>
    <row r="1385" spans="1:39">
      <c r="A1385" s="18"/>
      <c r="B1385" s="18"/>
      <c r="C1385" s="18"/>
      <c r="D1385" s="18">
        <f t="shared" ca="1" si="26"/>
        <v>1384</v>
      </c>
      <c r="E1385" s="18" t="str">
        <f ca="1">IFERROR(INDEX(nr_ad_client_name,MATCH(ROW()-1,xl_search_adnowclientname[index],0)),"")</f>
        <v>Over and Out</v>
      </c>
      <c r="F1385" s="18"/>
      <c r="G1385" s="18"/>
      <c r="H1385" s="18"/>
      <c r="I1385" s="18"/>
      <c r="J1385" s="18"/>
      <c r="K1385" s="18"/>
      <c r="L1385" s="18"/>
      <c r="M1385" s="18"/>
      <c r="N1385" s="18"/>
      <c r="O1385" s="18"/>
      <c r="P1385" s="18"/>
      <c r="Q1385" s="18"/>
      <c r="R1385" s="18"/>
      <c r="S1385" s="18"/>
      <c r="T1385" s="18"/>
      <c r="U1385" s="18"/>
      <c r="V1385" s="18"/>
      <c r="W1385" s="18"/>
      <c r="X1385" s="18"/>
      <c r="Y1385" s="18"/>
      <c r="Z1385" s="18"/>
      <c r="AA1385" s="18"/>
      <c r="AB1385" s="18"/>
      <c r="AC1385" s="18"/>
      <c r="AD1385" s="18"/>
      <c r="AE1385" s="18"/>
      <c r="AF1385" s="18"/>
      <c r="AG1385" s="18"/>
      <c r="AH1385" s="18"/>
      <c r="AI1385" s="18"/>
      <c r="AJ1385" s="18"/>
      <c r="AK1385" s="18"/>
      <c r="AL1385" s="18"/>
      <c r="AM1385" s="18"/>
    </row>
    <row r="1386" spans="1:39">
      <c r="A1386" s="18"/>
      <c r="B1386" s="18"/>
      <c r="C1386" s="18"/>
      <c r="D1386" s="18">
        <f t="shared" ca="1" si="26"/>
        <v>1385</v>
      </c>
      <c r="E1386" s="18" t="str">
        <f ca="1">IFERROR(INDEX(nr_ad_client_name,MATCH(ROW()-1,xl_search_adnowclientname[index],0)),"")</f>
        <v>Oxfam</v>
      </c>
      <c r="F1386" s="18"/>
      <c r="G1386" s="18"/>
      <c r="H1386" s="18"/>
      <c r="I1386" s="18"/>
      <c r="J1386" s="18"/>
      <c r="K1386" s="18"/>
      <c r="L1386" s="18"/>
      <c r="M1386" s="18"/>
      <c r="N1386" s="18"/>
      <c r="O1386" s="18"/>
      <c r="P1386" s="18"/>
      <c r="Q1386" s="18"/>
      <c r="R1386" s="18"/>
      <c r="S1386" s="18"/>
      <c r="T1386" s="18"/>
      <c r="U1386" s="18"/>
      <c r="V1386" s="18"/>
      <c r="W1386" s="18"/>
      <c r="X1386" s="18"/>
      <c r="Y1386" s="18"/>
      <c r="Z1386" s="18"/>
      <c r="AA1386" s="18"/>
      <c r="AB1386" s="18"/>
      <c r="AC1386" s="18"/>
      <c r="AD1386" s="18"/>
      <c r="AE1386" s="18"/>
      <c r="AF1386" s="18"/>
      <c r="AG1386" s="18"/>
      <c r="AH1386" s="18"/>
      <c r="AI1386" s="18"/>
      <c r="AJ1386" s="18"/>
      <c r="AK1386" s="18"/>
      <c r="AL1386" s="18"/>
      <c r="AM1386" s="18"/>
    </row>
    <row r="1387" spans="1:39">
      <c r="A1387" s="18"/>
      <c r="B1387" s="18"/>
      <c r="C1387" s="18"/>
      <c r="D1387" s="18">
        <f t="shared" ca="1" si="26"/>
        <v>1386</v>
      </c>
      <c r="E1387" s="18" t="str">
        <f ca="1">IFERROR(INDEX(nr_ad_client_name,MATCH(ROW()-1,xl_search_adnowclientname[index],0)),"")</f>
        <v>Oxford Biscuits</v>
      </c>
      <c r="F1387" s="18"/>
      <c r="G1387" s="18"/>
      <c r="H1387" s="18"/>
      <c r="I1387" s="18"/>
      <c r="J1387" s="18"/>
      <c r="K1387" s="18"/>
      <c r="L1387" s="18"/>
      <c r="M1387" s="18"/>
      <c r="N1387" s="18"/>
      <c r="O1387" s="18"/>
      <c r="P1387" s="18"/>
      <c r="Q1387" s="18"/>
      <c r="R1387" s="18"/>
      <c r="S1387" s="18"/>
      <c r="T1387" s="18"/>
      <c r="U1387" s="18"/>
      <c r="V1387" s="18"/>
      <c r="W1387" s="18"/>
      <c r="X1387" s="18"/>
      <c r="Y1387" s="18"/>
      <c r="Z1387" s="18"/>
      <c r="AA1387" s="18"/>
      <c r="AB1387" s="18"/>
      <c r="AC1387" s="18"/>
      <c r="AD1387" s="18"/>
      <c r="AE1387" s="18"/>
      <c r="AF1387" s="18"/>
      <c r="AG1387" s="18"/>
      <c r="AH1387" s="18"/>
      <c r="AI1387" s="18"/>
      <c r="AJ1387" s="18"/>
      <c r="AK1387" s="18"/>
      <c r="AL1387" s="18"/>
      <c r="AM1387" s="18"/>
    </row>
    <row r="1388" spans="1:39">
      <c r="A1388" s="18"/>
      <c r="B1388" s="18"/>
      <c r="C1388" s="18"/>
      <c r="D1388" s="18">
        <f t="shared" ca="1" si="26"/>
        <v>1387</v>
      </c>
      <c r="E1388" s="18" t="str">
        <f ca="1">IFERROR(INDEX(nr_ad_client_name,MATCH(ROW()-1,xl_search_adnowclientname[index],0)),"")</f>
        <v>Pacific Access</v>
      </c>
      <c r="F1388" s="18"/>
      <c r="G1388" s="18"/>
      <c r="H1388" s="18"/>
      <c r="I1388" s="18"/>
      <c r="J1388" s="18"/>
      <c r="K1388" s="18"/>
      <c r="L1388" s="18"/>
      <c r="M1388" s="18"/>
      <c r="N1388" s="18"/>
      <c r="O1388" s="18"/>
      <c r="P1388" s="18"/>
      <c r="Q1388" s="18"/>
      <c r="R1388" s="18"/>
      <c r="S1388" s="18"/>
      <c r="T1388" s="18"/>
      <c r="U1388" s="18"/>
      <c r="V1388" s="18"/>
      <c r="W1388" s="18"/>
      <c r="X1388" s="18"/>
      <c r="Y1388" s="18"/>
      <c r="Z1388" s="18"/>
      <c r="AA1388" s="18"/>
      <c r="AB1388" s="18"/>
      <c r="AC1388" s="18"/>
      <c r="AD1388" s="18"/>
      <c r="AE1388" s="18"/>
      <c r="AF1388" s="18"/>
      <c r="AG1388" s="18"/>
      <c r="AH1388" s="18"/>
      <c r="AI1388" s="18"/>
      <c r="AJ1388" s="18"/>
      <c r="AK1388" s="18"/>
      <c r="AL1388" s="18"/>
      <c r="AM1388" s="18"/>
    </row>
    <row r="1389" spans="1:39">
      <c r="A1389" s="18"/>
      <c r="B1389" s="18"/>
      <c r="C1389" s="18"/>
      <c r="D1389" s="18">
        <f t="shared" ca="1" si="26"/>
        <v>1388</v>
      </c>
      <c r="E1389" s="18" t="str">
        <f ca="1">IFERROR(INDEX(nr_ad_client_name,MATCH(ROW()-1,xl_search_adnowclientname[index],0)),"")</f>
        <v>PACIFIC BRANDS</v>
      </c>
      <c r="F1389" s="18"/>
      <c r="G1389" s="18"/>
      <c r="H1389" s="18"/>
      <c r="I1389" s="18"/>
      <c r="J1389" s="18"/>
      <c r="K1389" s="18"/>
      <c r="L1389" s="18"/>
      <c r="M1389" s="18"/>
      <c r="N1389" s="18"/>
      <c r="O1389" s="18"/>
      <c r="P1389" s="18"/>
      <c r="Q1389" s="18"/>
      <c r="R1389" s="18"/>
      <c r="S1389" s="18"/>
      <c r="T1389" s="18"/>
      <c r="U1389" s="18"/>
      <c r="V1389" s="18"/>
      <c r="W1389" s="18"/>
      <c r="X1389" s="18"/>
      <c r="Y1389" s="18"/>
      <c r="Z1389" s="18"/>
      <c r="AA1389" s="18"/>
      <c r="AB1389" s="18"/>
      <c r="AC1389" s="18"/>
      <c r="AD1389" s="18"/>
      <c r="AE1389" s="18"/>
      <c r="AF1389" s="18"/>
      <c r="AG1389" s="18"/>
      <c r="AH1389" s="18"/>
      <c r="AI1389" s="18"/>
      <c r="AJ1389" s="18"/>
      <c r="AK1389" s="18"/>
      <c r="AL1389" s="18"/>
      <c r="AM1389" s="18"/>
    </row>
    <row r="1390" spans="1:39">
      <c r="A1390" s="18"/>
      <c r="B1390" s="18"/>
      <c r="C1390" s="18"/>
      <c r="D1390" s="18">
        <f t="shared" ca="1" si="26"/>
        <v>1389</v>
      </c>
      <c r="E1390" s="18" t="str">
        <f ca="1">IFERROR(INDEX(nr_ad_client_name,MATCH(ROW()-1,xl_search_adnowclientname[index],0)),"")</f>
        <v>Pacific Cycling Group</v>
      </c>
      <c r="F1390" s="18"/>
      <c r="G1390" s="18"/>
      <c r="H1390" s="18"/>
      <c r="I1390" s="18"/>
      <c r="J1390" s="18"/>
      <c r="K1390" s="18"/>
      <c r="L1390" s="18"/>
      <c r="M1390" s="18"/>
      <c r="N1390" s="18"/>
      <c r="O1390" s="18"/>
      <c r="P1390" s="18"/>
      <c r="Q1390" s="18"/>
      <c r="R1390" s="18"/>
      <c r="S1390" s="18"/>
      <c r="T1390" s="18"/>
      <c r="U1390" s="18"/>
      <c r="V1390" s="18"/>
      <c r="W1390" s="18"/>
      <c r="X1390" s="18"/>
      <c r="Y1390" s="18"/>
      <c r="Z1390" s="18"/>
      <c r="AA1390" s="18"/>
      <c r="AB1390" s="18"/>
      <c r="AC1390" s="18"/>
      <c r="AD1390" s="18"/>
      <c r="AE1390" s="18"/>
      <c r="AF1390" s="18"/>
      <c r="AG1390" s="18"/>
      <c r="AH1390" s="18"/>
      <c r="AI1390" s="18"/>
      <c r="AJ1390" s="18"/>
      <c r="AK1390" s="18"/>
      <c r="AL1390" s="18"/>
      <c r="AM1390" s="18"/>
    </row>
    <row r="1391" spans="1:39">
      <c r="A1391" s="18"/>
      <c r="B1391" s="18"/>
      <c r="C1391" s="18"/>
      <c r="D1391" s="18">
        <f t="shared" ca="1" si="26"/>
        <v>1390</v>
      </c>
      <c r="E1391" s="18" t="str">
        <f ca="1">IFERROR(INDEX(nr_ad_client_name,MATCH(ROW()-1,xl_search_adnowclientname[index],0)),"")</f>
        <v>Pacific Equity Partners</v>
      </c>
      <c r="F1391" s="18"/>
      <c r="G1391" s="18"/>
      <c r="H1391" s="18"/>
      <c r="I1391" s="18"/>
      <c r="J1391" s="18"/>
      <c r="K1391" s="18"/>
      <c r="L1391" s="18"/>
      <c r="M1391" s="18"/>
      <c r="N1391" s="18"/>
      <c r="O1391" s="18"/>
      <c r="P1391" s="18"/>
      <c r="Q1391" s="18"/>
      <c r="R1391" s="18"/>
      <c r="S1391" s="18"/>
      <c r="T1391" s="18"/>
      <c r="U1391" s="18"/>
      <c r="V1391" s="18"/>
      <c r="W1391" s="18"/>
      <c r="X1391" s="18"/>
      <c r="Y1391" s="18"/>
      <c r="Z1391" s="18"/>
      <c r="AA1391" s="18"/>
      <c r="AB1391" s="18"/>
      <c r="AC1391" s="18"/>
      <c r="AD1391" s="18"/>
      <c r="AE1391" s="18"/>
      <c r="AF1391" s="18"/>
      <c r="AG1391" s="18"/>
      <c r="AH1391" s="18"/>
      <c r="AI1391" s="18"/>
      <c r="AJ1391" s="18"/>
      <c r="AK1391" s="18"/>
      <c r="AL1391" s="18"/>
      <c r="AM1391" s="18"/>
    </row>
    <row r="1392" spans="1:39">
      <c r="A1392" s="18"/>
      <c r="B1392" s="18"/>
      <c r="C1392" s="18"/>
      <c r="D1392" s="18">
        <f t="shared" ca="1" si="26"/>
        <v>1391</v>
      </c>
      <c r="E1392" s="18" t="str">
        <f ca="1">IFERROR(INDEX(nr_ad_client_name,MATCH(ROW()-1,xl_search_adnowclientname[index],0)),"")</f>
        <v>Pactiv Corp</v>
      </c>
      <c r="F1392" s="18"/>
      <c r="G1392" s="18"/>
      <c r="H1392" s="18"/>
      <c r="I1392" s="18"/>
      <c r="J1392" s="18"/>
      <c r="K1392" s="18"/>
      <c r="L1392" s="18"/>
      <c r="M1392" s="18"/>
      <c r="N1392" s="18"/>
      <c r="O1392" s="18"/>
      <c r="P1392" s="18"/>
      <c r="Q1392" s="18"/>
      <c r="R1392" s="18"/>
      <c r="S1392" s="18"/>
      <c r="T1392" s="18"/>
      <c r="U1392" s="18"/>
      <c r="V1392" s="18"/>
      <c r="W1392" s="18"/>
      <c r="X1392" s="18"/>
      <c r="Y1392" s="18"/>
      <c r="Z1392" s="18"/>
      <c r="AA1392" s="18"/>
      <c r="AB1392" s="18"/>
      <c r="AC1392" s="18"/>
      <c r="AD1392" s="18"/>
      <c r="AE1392" s="18"/>
      <c r="AF1392" s="18"/>
      <c r="AG1392" s="18"/>
      <c r="AH1392" s="18"/>
      <c r="AI1392" s="18"/>
      <c r="AJ1392" s="18"/>
      <c r="AK1392" s="18"/>
      <c r="AL1392" s="18"/>
      <c r="AM1392" s="18"/>
    </row>
    <row r="1393" spans="1:39">
      <c r="A1393" s="18"/>
      <c r="B1393" s="18"/>
      <c r="C1393" s="18"/>
      <c r="D1393" s="18">
        <f t="shared" ca="1" si="26"/>
        <v>1392</v>
      </c>
      <c r="E1393" s="18" t="str">
        <f ca="1">IFERROR(INDEX(nr_ad_client_name,MATCH(ROW()-1,xl_search_adnowclientname[index],0)),"")</f>
        <v>Pagenet</v>
      </c>
      <c r="F1393" s="18"/>
      <c r="G1393" s="18"/>
      <c r="H1393" s="18"/>
      <c r="I1393" s="18"/>
      <c r="J1393" s="18"/>
      <c r="K1393" s="18"/>
      <c r="L1393" s="18"/>
      <c r="M1393" s="18"/>
      <c r="N1393" s="18"/>
      <c r="O1393" s="18"/>
      <c r="P1393" s="18"/>
      <c r="Q1393" s="18"/>
      <c r="R1393" s="18"/>
      <c r="S1393" s="18"/>
      <c r="T1393" s="18"/>
      <c r="U1393" s="18"/>
      <c r="V1393" s="18"/>
      <c r="W1393" s="18"/>
      <c r="X1393" s="18"/>
      <c r="Y1393" s="18"/>
      <c r="Z1393" s="18"/>
      <c r="AA1393" s="18"/>
      <c r="AB1393" s="18"/>
      <c r="AC1393" s="18"/>
      <c r="AD1393" s="18"/>
      <c r="AE1393" s="18"/>
      <c r="AF1393" s="18"/>
      <c r="AG1393" s="18"/>
      <c r="AH1393" s="18"/>
      <c r="AI1393" s="18"/>
      <c r="AJ1393" s="18"/>
      <c r="AK1393" s="18"/>
      <c r="AL1393" s="18"/>
      <c r="AM1393" s="18"/>
    </row>
    <row r="1394" spans="1:39">
      <c r="A1394" s="18"/>
      <c r="B1394" s="18"/>
      <c r="C1394" s="18"/>
      <c r="D1394" s="18">
        <f t="shared" ca="1" si="26"/>
        <v>1393</v>
      </c>
      <c r="E1394" s="18" t="str">
        <f ca="1">IFERROR(INDEX(nr_ad_client_name,MATCH(ROW()-1,xl_search_adnowclientname[index],0)),"")</f>
        <v>Palmer Hargreaves</v>
      </c>
      <c r="F1394" s="18"/>
      <c r="G1394" s="18"/>
      <c r="H1394" s="18"/>
      <c r="I1394" s="18"/>
      <c r="J1394" s="18"/>
      <c r="K1394" s="18"/>
      <c r="L1394" s="18"/>
      <c r="M1394" s="18"/>
      <c r="N1394" s="18"/>
      <c r="O1394" s="18"/>
      <c r="P1394" s="18"/>
      <c r="Q1394" s="18"/>
      <c r="R1394" s="18"/>
      <c r="S1394" s="18"/>
      <c r="T1394" s="18"/>
      <c r="U1394" s="18"/>
      <c r="V1394" s="18"/>
      <c r="W1394" s="18"/>
      <c r="X1394" s="18"/>
      <c r="Y1394" s="18"/>
      <c r="Z1394" s="18"/>
      <c r="AA1394" s="18"/>
      <c r="AB1394" s="18"/>
      <c r="AC1394" s="18"/>
      <c r="AD1394" s="18"/>
      <c r="AE1394" s="18"/>
      <c r="AF1394" s="18"/>
      <c r="AG1394" s="18"/>
      <c r="AH1394" s="18"/>
      <c r="AI1394" s="18"/>
      <c r="AJ1394" s="18"/>
      <c r="AK1394" s="18"/>
      <c r="AL1394" s="18"/>
      <c r="AM1394" s="18"/>
    </row>
    <row r="1395" spans="1:39">
      <c r="A1395" s="18"/>
      <c r="B1395" s="18"/>
      <c r="C1395" s="18"/>
      <c r="D1395" s="18">
        <f t="shared" ca="1" si="26"/>
        <v>1394</v>
      </c>
      <c r="E1395" s="18" t="str">
        <f ca="1">IFERROR(INDEX(nr_ad_client_name,MATCH(ROW()-1,xl_search_adnowclientname[index],0)),"")</f>
        <v>Panasonic</v>
      </c>
      <c r="F1395" s="18"/>
      <c r="G1395" s="18"/>
      <c r="H1395" s="18"/>
      <c r="I1395" s="18"/>
      <c r="J1395" s="18"/>
      <c r="K1395" s="18"/>
      <c r="L1395" s="18"/>
      <c r="M1395" s="18"/>
      <c r="N1395" s="18"/>
      <c r="O1395" s="18"/>
      <c r="P1395" s="18"/>
      <c r="Q1395" s="18"/>
      <c r="R1395" s="18"/>
      <c r="S1395" s="18"/>
      <c r="T1395" s="18"/>
      <c r="U1395" s="18"/>
      <c r="V1395" s="18"/>
      <c r="W1395" s="18"/>
      <c r="X1395" s="18"/>
      <c r="Y1395" s="18"/>
      <c r="Z1395" s="18"/>
      <c r="AA1395" s="18"/>
      <c r="AB1395" s="18"/>
      <c r="AC1395" s="18"/>
      <c r="AD1395" s="18"/>
      <c r="AE1395" s="18"/>
      <c r="AF1395" s="18"/>
      <c r="AG1395" s="18"/>
      <c r="AH1395" s="18"/>
      <c r="AI1395" s="18"/>
      <c r="AJ1395" s="18"/>
      <c r="AK1395" s="18"/>
      <c r="AL1395" s="18"/>
      <c r="AM1395" s="18"/>
    </row>
    <row r="1396" spans="1:39">
      <c r="A1396" s="18"/>
      <c r="B1396" s="18"/>
      <c r="C1396" s="18"/>
      <c r="D1396" s="18">
        <f t="shared" ca="1" si="26"/>
        <v>1395</v>
      </c>
      <c r="E1396" s="18" t="str">
        <f ca="1">IFERROR(INDEX(nr_ad_client_name,MATCH(ROW()-1,xl_search_adnowclientname[index],0)),"")</f>
        <v>Pannon Gsm Rt</v>
      </c>
      <c r="F1396" s="18"/>
      <c r="G1396" s="18"/>
      <c r="H1396" s="18"/>
      <c r="I1396" s="18"/>
      <c r="J1396" s="18"/>
      <c r="K1396" s="18"/>
      <c r="L1396" s="18"/>
      <c r="M1396" s="18"/>
      <c r="N1396" s="18"/>
      <c r="O1396" s="18"/>
      <c r="P1396" s="18"/>
      <c r="Q1396" s="18"/>
      <c r="R1396" s="18"/>
      <c r="S1396" s="18"/>
      <c r="T1396" s="18"/>
      <c r="U1396" s="18"/>
      <c r="V1396" s="18"/>
      <c r="W1396" s="18"/>
      <c r="X1396" s="18"/>
      <c r="Y1396" s="18"/>
      <c r="Z1396" s="18"/>
      <c r="AA1396" s="18"/>
      <c r="AB1396" s="18"/>
      <c r="AC1396" s="18"/>
      <c r="AD1396" s="18"/>
      <c r="AE1396" s="18"/>
      <c r="AF1396" s="18"/>
      <c r="AG1396" s="18"/>
      <c r="AH1396" s="18"/>
      <c r="AI1396" s="18"/>
      <c r="AJ1396" s="18"/>
      <c r="AK1396" s="18"/>
      <c r="AL1396" s="18"/>
      <c r="AM1396" s="18"/>
    </row>
    <row r="1397" spans="1:39">
      <c r="A1397" s="18"/>
      <c r="B1397" s="18"/>
      <c r="C1397" s="18"/>
      <c r="D1397" s="18">
        <f t="shared" ca="1" si="26"/>
        <v>1396</v>
      </c>
      <c r="E1397" s="18" t="str">
        <f ca="1">IFERROR(INDEX(nr_ad_client_name,MATCH(ROW()-1,xl_search_adnowclientname[index],0)),"")</f>
        <v>Panrico</v>
      </c>
      <c r="F1397" s="18"/>
      <c r="G1397" s="18"/>
      <c r="H1397" s="18"/>
      <c r="I1397" s="18"/>
      <c r="J1397" s="18"/>
      <c r="K1397" s="18"/>
      <c r="L1397" s="18"/>
      <c r="M1397" s="18"/>
      <c r="N1397" s="18"/>
      <c r="O1397" s="18"/>
      <c r="P1397" s="18"/>
      <c r="Q1397" s="18"/>
      <c r="R1397" s="18"/>
      <c r="S1397" s="18"/>
      <c r="T1397" s="18"/>
      <c r="U1397" s="18"/>
      <c r="V1397" s="18"/>
      <c r="W1397" s="18"/>
      <c r="X1397" s="18"/>
      <c r="Y1397" s="18"/>
      <c r="Z1397" s="18"/>
      <c r="AA1397" s="18"/>
      <c r="AB1397" s="18"/>
      <c r="AC1397" s="18"/>
      <c r="AD1397" s="18"/>
      <c r="AE1397" s="18"/>
      <c r="AF1397" s="18"/>
      <c r="AG1397" s="18"/>
      <c r="AH1397" s="18"/>
      <c r="AI1397" s="18"/>
      <c r="AJ1397" s="18"/>
      <c r="AK1397" s="18"/>
      <c r="AL1397" s="18"/>
      <c r="AM1397" s="18"/>
    </row>
    <row r="1398" spans="1:39">
      <c r="A1398" s="18"/>
      <c r="B1398" s="18"/>
      <c r="C1398" s="18"/>
      <c r="D1398" s="18">
        <f t="shared" ca="1" si="26"/>
        <v>1397</v>
      </c>
      <c r="E1398" s="18" t="str">
        <f ca="1">IFERROR(INDEX(nr_ad_client_name,MATCH(ROW()-1,xl_search_adnowclientname[index],0)),"")</f>
        <v>Pansfood</v>
      </c>
      <c r="F1398" s="18"/>
      <c r="G1398" s="18"/>
      <c r="H1398" s="18"/>
      <c r="I1398" s="18"/>
      <c r="J1398" s="18"/>
      <c r="K1398" s="18"/>
      <c r="L1398" s="18"/>
      <c r="M1398" s="18"/>
      <c r="N1398" s="18"/>
      <c r="O1398" s="18"/>
      <c r="P1398" s="18"/>
      <c r="Q1398" s="18"/>
      <c r="R1398" s="18"/>
      <c r="S1398" s="18"/>
      <c r="T1398" s="18"/>
      <c r="U1398" s="18"/>
      <c r="V1398" s="18"/>
      <c r="W1398" s="18"/>
      <c r="X1398" s="18"/>
      <c r="Y1398" s="18"/>
      <c r="Z1398" s="18"/>
      <c r="AA1398" s="18"/>
      <c r="AB1398" s="18"/>
      <c r="AC1398" s="18"/>
      <c r="AD1398" s="18"/>
      <c r="AE1398" s="18"/>
      <c r="AF1398" s="18"/>
      <c r="AG1398" s="18"/>
      <c r="AH1398" s="18"/>
      <c r="AI1398" s="18"/>
      <c r="AJ1398" s="18"/>
      <c r="AK1398" s="18"/>
      <c r="AL1398" s="18"/>
      <c r="AM1398" s="18"/>
    </row>
    <row r="1399" spans="1:39">
      <c r="A1399" s="18"/>
      <c r="B1399" s="18"/>
      <c r="C1399" s="18"/>
      <c r="D1399" s="18">
        <f t="shared" ca="1" si="26"/>
        <v>1398</v>
      </c>
      <c r="E1399" s="18" t="str">
        <f ca="1">IFERROR(INDEX(nr_ad_client_name,MATCH(ROW()-1,xl_search_adnowclientname[index],0)),"")</f>
        <v>Papelera Del Plata</v>
      </c>
      <c r="F1399" s="18"/>
      <c r="G1399" s="18"/>
      <c r="H1399" s="18"/>
      <c r="I1399" s="18"/>
      <c r="J1399" s="18"/>
      <c r="K1399" s="18"/>
      <c r="L1399" s="18"/>
      <c r="M1399" s="18"/>
      <c r="N1399" s="18"/>
      <c r="O1399" s="18"/>
      <c r="P1399" s="18"/>
      <c r="Q1399" s="18"/>
      <c r="R1399" s="18"/>
      <c r="S1399" s="18"/>
      <c r="T1399" s="18"/>
      <c r="U1399" s="18"/>
      <c r="V1399" s="18"/>
      <c r="W1399" s="18"/>
      <c r="X1399" s="18"/>
      <c r="Y1399" s="18"/>
      <c r="Z1399" s="18"/>
      <c r="AA1399" s="18"/>
      <c r="AB1399" s="18"/>
      <c r="AC1399" s="18"/>
      <c r="AD1399" s="18"/>
      <c r="AE1399" s="18"/>
      <c r="AF1399" s="18"/>
      <c r="AG1399" s="18"/>
      <c r="AH1399" s="18"/>
      <c r="AI1399" s="18"/>
      <c r="AJ1399" s="18"/>
      <c r="AK1399" s="18"/>
      <c r="AL1399" s="18"/>
      <c r="AM1399" s="18"/>
    </row>
    <row r="1400" spans="1:39">
      <c r="A1400" s="18"/>
      <c r="B1400" s="18"/>
      <c r="C1400" s="18"/>
      <c r="D1400" s="18">
        <f t="shared" ca="1" si="26"/>
        <v>1399</v>
      </c>
      <c r="E1400" s="18" t="str">
        <f ca="1">IFERROR(INDEX(nr_ad_client_name,MATCH(ROW()-1,xl_search_adnowclientname[index],0)),"")</f>
        <v>Parle Products Ltd</v>
      </c>
      <c r="F1400" s="18"/>
      <c r="G1400" s="18"/>
      <c r="H1400" s="18"/>
      <c r="I1400" s="18"/>
      <c r="J1400" s="18"/>
      <c r="K1400" s="18"/>
      <c r="L1400" s="18"/>
      <c r="M1400" s="18"/>
      <c r="N1400" s="18"/>
      <c r="O1400" s="18"/>
      <c r="P1400" s="18"/>
      <c r="Q1400" s="18"/>
      <c r="R1400" s="18"/>
      <c r="S1400" s="18"/>
      <c r="T1400" s="18"/>
      <c r="U1400" s="18"/>
      <c r="V1400" s="18"/>
      <c r="W1400" s="18"/>
      <c r="X1400" s="18"/>
      <c r="Y1400" s="18"/>
      <c r="Z1400" s="18"/>
      <c r="AA1400" s="18"/>
      <c r="AB1400" s="18"/>
      <c r="AC1400" s="18"/>
      <c r="AD1400" s="18"/>
      <c r="AE1400" s="18"/>
      <c r="AF1400" s="18"/>
      <c r="AG1400" s="18"/>
      <c r="AH1400" s="18"/>
      <c r="AI1400" s="18"/>
      <c r="AJ1400" s="18"/>
      <c r="AK1400" s="18"/>
      <c r="AL1400" s="18"/>
      <c r="AM1400" s="18"/>
    </row>
    <row r="1401" spans="1:39">
      <c r="A1401" s="18"/>
      <c r="B1401" s="18"/>
      <c r="C1401" s="18"/>
      <c r="D1401" s="18">
        <f t="shared" ca="1" si="26"/>
        <v>1400</v>
      </c>
      <c r="E1401" s="18" t="str">
        <f ca="1">IFERROR(INDEX(nr_ad_client_name,MATCH(ROW()-1,xl_search_adnowclientname[index],0)),"")</f>
        <v>Parmalat</v>
      </c>
      <c r="F1401" s="18"/>
      <c r="G1401" s="18"/>
      <c r="H1401" s="18"/>
      <c r="I1401" s="18"/>
      <c r="J1401" s="18"/>
      <c r="K1401" s="18"/>
      <c r="L1401" s="18"/>
      <c r="M1401" s="18"/>
      <c r="N1401" s="18"/>
      <c r="O1401" s="18"/>
      <c r="P1401" s="18"/>
      <c r="Q1401" s="18"/>
      <c r="R1401" s="18"/>
      <c r="S1401" s="18"/>
      <c r="T1401" s="18"/>
      <c r="U1401" s="18"/>
      <c r="V1401" s="18"/>
      <c r="W1401" s="18"/>
      <c r="X1401" s="18"/>
      <c r="Y1401" s="18"/>
      <c r="Z1401" s="18"/>
      <c r="AA1401" s="18"/>
      <c r="AB1401" s="18"/>
      <c r="AC1401" s="18"/>
      <c r="AD1401" s="18"/>
      <c r="AE1401" s="18"/>
      <c r="AF1401" s="18"/>
      <c r="AG1401" s="18"/>
      <c r="AH1401" s="18"/>
      <c r="AI1401" s="18"/>
      <c r="AJ1401" s="18"/>
      <c r="AK1401" s="18"/>
      <c r="AL1401" s="18"/>
      <c r="AM1401" s="18"/>
    </row>
    <row r="1402" spans="1:39">
      <c r="A1402" s="18"/>
      <c r="B1402" s="18"/>
      <c r="C1402" s="18"/>
      <c r="D1402" s="18">
        <f t="shared" ca="1" si="26"/>
        <v>1401</v>
      </c>
      <c r="E1402" s="18" t="str">
        <f ca="1">IFERROR(INDEX(nr_ad_client_name,MATCH(ROW()-1,xl_search_adnowclientname[index],0)),"")</f>
        <v>Parque Arauco</v>
      </c>
      <c r="F1402" s="18"/>
      <c r="G1402" s="18"/>
      <c r="H1402" s="18"/>
      <c r="I1402" s="18"/>
      <c r="J1402" s="18"/>
      <c r="K1402" s="18"/>
      <c r="L1402" s="18"/>
      <c r="M1402" s="18"/>
      <c r="N1402" s="18"/>
      <c r="O1402" s="18"/>
      <c r="P1402" s="18"/>
      <c r="Q1402" s="18"/>
      <c r="R1402" s="18"/>
      <c r="S1402" s="18"/>
      <c r="T1402" s="18"/>
      <c r="U1402" s="18"/>
      <c r="V1402" s="18"/>
      <c r="W1402" s="18"/>
      <c r="X1402" s="18"/>
      <c r="Y1402" s="18"/>
      <c r="Z1402" s="18"/>
      <c r="AA1402" s="18"/>
      <c r="AB1402" s="18"/>
      <c r="AC1402" s="18"/>
      <c r="AD1402" s="18"/>
      <c r="AE1402" s="18"/>
      <c r="AF1402" s="18"/>
      <c r="AG1402" s="18"/>
      <c r="AH1402" s="18"/>
      <c r="AI1402" s="18"/>
      <c r="AJ1402" s="18"/>
      <c r="AK1402" s="18"/>
      <c r="AL1402" s="18"/>
      <c r="AM1402" s="18"/>
    </row>
    <row r="1403" spans="1:39">
      <c r="A1403" s="18"/>
      <c r="B1403" s="18"/>
      <c r="C1403" s="18"/>
      <c r="D1403" s="18">
        <f t="shared" ca="1" si="26"/>
        <v>1402</v>
      </c>
      <c r="E1403" s="18" t="str">
        <f ca="1">IFERROR(INDEX(nr_ad_client_name,MATCH(ROW()-1,xl_search_adnowclientname[index],0)),"")</f>
        <v>Patties</v>
      </c>
      <c r="F1403" s="18"/>
      <c r="G1403" s="18"/>
      <c r="H1403" s="18"/>
      <c r="I1403" s="18"/>
      <c r="J1403" s="18"/>
      <c r="K1403" s="18"/>
      <c r="L1403" s="18"/>
      <c r="M1403" s="18"/>
      <c r="N1403" s="18"/>
      <c r="O1403" s="18"/>
      <c r="P1403" s="18"/>
      <c r="Q1403" s="18"/>
      <c r="R1403" s="18"/>
      <c r="S1403" s="18"/>
      <c r="T1403" s="18"/>
      <c r="U1403" s="18"/>
      <c r="V1403" s="18"/>
      <c r="W1403" s="18"/>
      <c r="X1403" s="18"/>
      <c r="Y1403" s="18"/>
      <c r="Z1403" s="18"/>
      <c r="AA1403" s="18"/>
      <c r="AB1403" s="18"/>
      <c r="AC1403" s="18"/>
      <c r="AD1403" s="18"/>
      <c r="AE1403" s="18"/>
      <c r="AF1403" s="18"/>
      <c r="AG1403" s="18"/>
      <c r="AH1403" s="18"/>
      <c r="AI1403" s="18"/>
      <c r="AJ1403" s="18"/>
      <c r="AK1403" s="18"/>
      <c r="AL1403" s="18"/>
      <c r="AM1403" s="18"/>
    </row>
    <row r="1404" spans="1:39">
      <c r="A1404" s="18"/>
      <c r="B1404" s="18"/>
      <c r="C1404" s="18"/>
      <c r="D1404" s="18">
        <f t="shared" ca="1" si="26"/>
        <v>1403</v>
      </c>
      <c r="E1404" s="18" t="str">
        <f ca="1">IFERROR(INDEX(nr_ad_client_name,MATCH(ROW()-1,xl_search_adnowclientname[index],0)),"")</f>
        <v>PAUL PAULET</v>
      </c>
      <c r="F1404" s="18"/>
      <c r="G1404" s="18"/>
      <c r="H1404" s="18"/>
      <c r="I1404" s="18"/>
      <c r="J1404" s="18"/>
      <c r="K1404" s="18"/>
      <c r="L1404" s="18"/>
      <c r="M1404" s="18"/>
      <c r="N1404" s="18"/>
      <c r="O1404" s="18"/>
      <c r="P1404" s="18"/>
      <c r="Q1404" s="18"/>
      <c r="R1404" s="18"/>
      <c r="S1404" s="18"/>
      <c r="T1404" s="18"/>
      <c r="U1404" s="18"/>
      <c r="V1404" s="18"/>
      <c r="W1404" s="18"/>
      <c r="X1404" s="18"/>
      <c r="Y1404" s="18"/>
      <c r="Z1404" s="18"/>
      <c r="AA1404" s="18"/>
      <c r="AB1404" s="18"/>
      <c r="AC1404" s="18"/>
      <c r="AD1404" s="18"/>
      <c r="AE1404" s="18"/>
      <c r="AF1404" s="18"/>
      <c r="AG1404" s="18"/>
      <c r="AH1404" s="18"/>
      <c r="AI1404" s="18"/>
      <c r="AJ1404" s="18"/>
      <c r="AK1404" s="18"/>
      <c r="AL1404" s="18"/>
      <c r="AM1404" s="18"/>
    </row>
    <row r="1405" spans="1:39">
      <c r="A1405" s="18"/>
      <c r="B1405" s="18"/>
      <c r="C1405" s="18"/>
      <c r="D1405" s="18">
        <f t="shared" ca="1" si="26"/>
        <v>1404</v>
      </c>
      <c r="E1405" s="18" t="str">
        <f ca="1">IFERROR(INDEX(nr_ad_client_name,MATCH(ROW()-1,xl_search_adnowclientname[index],0)),"")</f>
        <v>PC World</v>
      </c>
      <c r="F1405" s="18"/>
      <c r="G1405" s="18"/>
      <c r="H1405" s="18"/>
      <c r="I1405" s="18"/>
      <c r="J1405" s="18"/>
      <c r="K1405" s="18"/>
      <c r="L1405" s="18"/>
      <c r="M1405" s="18"/>
      <c r="N1405" s="18"/>
      <c r="O1405" s="18"/>
      <c r="P1405" s="18"/>
      <c r="Q1405" s="18"/>
      <c r="R1405" s="18"/>
      <c r="S1405" s="18"/>
      <c r="T1405" s="18"/>
      <c r="U1405" s="18"/>
      <c r="V1405" s="18"/>
      <c r="W1405" s="18"/>
      <c r="X1405" s="18"/>
      <c r="Y1405" s="18"/>
      <c r="Z1405" s="18"/>
      <c r="AA1405" s="18"/>
      <c r="AB1405" s="18"/>
      <c r="AC1405" s="18"/>
      <c r="AD1405" s="18"/>
      <c r="AE1405" s="18"/>
      <c r="AF1405" s="18"/>
      <c r="AG1405" s="18"/>
      <c r="AH1405" s="18"/>
      <c r="AI1405" s="18"/>
      <c r="AJ1405" s="18"/>
      <c r="AK1405" s="18"/>
      <c r="AL1405" s="18"/>
      <c r="AM1405" s="18"/>
    </row>
    <row r="1406" spans="1:39">
      <c r="A1406" s="18"/>
      <c r="B1406" s="18"/>
      <c r="C1406" s="18"/>
      <c r="D1406" s="18">
        <f t="shared" ca="1" si="26"/>
        <v>1405</v>
      </c>
      <c r="E1406" s="18" t="str">
        <f ca="1">IFERROR(INDEX(nr_ad_client_name,MATCH(ROW()-1,xl_search_adnowclientname[index],0)),"")</f>
        <v>Pearle Vision</v>
      </c>
      <c r="F1406" s="18"/>
      <c r="G1406" s="18"/>
      <c r="H1406" s="18"/>
      <c r="I1406" s="18"/>
      <c r="J1406" s="18"/>
      <c r="K1406" s="18"/>
      <c r="L1406" s="18"/>
      <c r="M1406" s="18"/>
      <c r="N1406" s="18"/>
      <c r="O1406" s="18"/>
      <c r="P1406" s="18"/>
      <c r="Q1406" s="18"/>
      <c r="R1406" s="18"/>
      <c r="S1406" s="18"/>
      <c r="T1406" s="18"/>
      <c r="U1406" s="18"/>
      <c r="V1406" s="18"/>
      <c r="W1406" s="18"/>
      <c r="X1406" s="18"/>
      <c r="Y1406" s="18"/>
      <c r="Z1406" s="18"/>
      <c r="AA1406" s="18"/>
      <c r="AB1406" s="18"/>
      <c r="AC1406" s="18"/>
      <c r="AD1406" s="18"/>
      <c r="AE1406" s="18"/>
      <c r="AF1406" s="18"/>
      <c r="AG1406" s="18"/>
      <c r="AH1406" s="18"/>
      <c r="AI1406" s="18"/>
      <c r="AJ1406" s="18"/>
      <c r="AK1406" s="18"/>
      <c r="AL1406" s="18"/>
      <c r="AM1406" s="18"/>
    </row>
    <row r="1407" spans="1:39">
      <c r="A1407" s="18"/>
      <c r="B1407" s="18"/>
      <c r="C1407" s="18"/>
      <c r="D1407" s="18">
        <f t="shared" ca="1" si="26"/>
        <v>1406</v>
      </c>
      <c r="E1407" s="18" t="str">
        <f ca="1">IFERROR(INDEX(nr_ad_client_name,MATCH(ROW()-1,xl_search_adnowclientname[index],0)),"")</f>
        <v>PediaSure</v>
      </c>
      <c r="F1407" s="18"/>
      <c r="G1407" s="18"/>
      <c r="H1407" s="18"/>
      <c r="I1407" s="18"/>
      <c r="J1407" s="18"/>
      <c r="K1407" s="18"/>
      <c r="L1407" s="18"/>
      <c r="M1407" s="18"/>
      <c r="N1407" s="18"/>
      <c r="O1407" s="18"/>
      <c r="P1407" s="18"/>
      <c r="Q1407" s="18"/>
      <c r="R1407" s="18"/>
      <c r="S1407" s="18"/>
      <c r="T1407" s="18"/>
      <c r="U1407" s="18"/>
      <c r="V1407" s="18"/>
      <c r="W1407" s="18"/>
      <c r="X1407" s="18"/>
      <c r="Y1407" s="18"/>
      <c r="Z1407" s="18"/>
      <c r="AA1407" s="18"/>
      <c r="AB1407" s="18"/>
      <c r="AC1407" s="18"/>
      <c r="AD1407" s="18"/>
      <c r="AE1407" s="18"/>
      <c r="AF1407" s="18"/>
      <c r="AG1407" s="18"/>
      <c r="AH1407" s="18"/>
      <c r="AI1407" s="18"/>
      <c r="AJ1407" s="18"/>
      <c r="AK1407" s="18"/>
      <c r="AL1407" s="18"/>
      <c r="AM1407" s="18"/>
    </row>
    <row r="1408" spans="1:39">
      <c r="A1408" s="18"/>
      <c r="B1408" s="18"/>
      <c r="C1408" s="18"/>
      <c r="D1408" s="18">
        <f t="shared" ca="1" si="26"/>
        <v>1407</v>
      </c>
      <c r="E1408" s="18" t="str">
        <f ca="1">IFERROR(INDEX(nr_ad_client_name,MATCH(ROW()-1,xl_search_adnowclientname[index],0)),"")</f>
        <v>Pekao</v>
      </c>
      <c r="F1408" s="18"/>
      <c r="G1408" s="18"/>
      <c r="H1408" s="18"/>
      <c r="I1408" s="18"/>
      <c r="J1408" s="18"/>
      <c r="K1408" s="18"/>
      <c r="L1408" s="18"/>
      <c r="M1408" s="18"/>
      <c r="N1408" s="18"/>
      <c r="O1408" s="18"/>
      <c r="P1408" s="18"/>
      <c r="Q1408" s="18"/>
      <c r="R1408" s="18"/>
      <c r="S1408" s="18"/>
      <c r="T1408" s="18"/>
      <c r="U1408" s="18"/>
      <c r="V1408" s="18"/>
      <c r="W1408" s="18"/>
      <c r="X1408" s="18"/>
      <c r="Y1408" s="18"/>
      <c r="Z1408" s="18"/>
      <c r="AA1408" s="18"/>
      <c r="AB1408" s="18"/>
      <c r="AC1408" s="18"/>
      <c r="AD1408" s="18"/>
      <c r="AE1408" s="18"/>
      <c r="AF1408" s="18"/>
      <c r="AG1408" s="18"/>
      <c r="AH1408" s="18"/>
      <c r="AI1408" s="18"/>
      <c r="AJ1408" s="18"/>
      <c r="AK1408" s="18"/>
      <c r="AL1408" s="18"/>
      <c r="AM1408" s="18"/>
    </row>
    <row r="1409" spans="1:39">
      <c r="A1409" s="18"/>
      <c r="B1409" s="18"/>
      <c r="C1409" s="18"/>
      <c r="D1409" s="18">
        <f t="shared" ca="1" si="26"/>
        <v>1408</v>
      </c>
      <c r="E1409" s="18" t="str">
        <f ca="1">IFERROR(INDEX(nr_ad_client_name,MATCH(ROW()-1,xl_search_adnowclientname[index],0)),"")</f>
        <v>Pelayo</v>
      </c>
      <c r="F1409" s="18"/>
      <c r="G1409" s="18"/>
      <c r="H1409" s="18"/>
      <c r="I1409" s="18"/>
      <c r="J1409" s="18"/>
      <c r="K1409" s="18"/>
      <c r="L1409" s="18"/>
      <c r="M1409" s="18"/>
      <c r="N1409" s="18"/>
      <c r="O1409" s="18"/>
      <c r="P1409" s="18"/>
      <c r="Q1409" s="18"/>
      <c r="R1409" s="18"/>
      <c r="S1409" s="18"/>
      <c r="T1409" s="18"/>
      <c r="U1409" s="18"/>
      <c r="V1409" s="18"/>
      <c r="W1409" s="18"/>
      <c r="X1409" s="18"/>
      <c r="Y1409" s="18"/>
      <c r="Z1409" s="18"/>
      <c r="AA1409" s="18"/>
      <c r="AB1409" s="18"/>
      <c r="AC1409" s="18"/>
      <c r="AD1409" s="18"/>
      <c r="AE1409" s="18"/>
      <c r="AF1409" s="18"/>
      <c r="AG1409" s="18"/>
      <c r="AH1409" s="18"/>
      <c r="AI1409" s="18"/>
      <c r="AJ1409" s="18"/>
      <c r="AK1409" s="18"/>
      <c r="AL1409" s="18"/>
      <c r="AM1409" s="18"/>
    </row>
    <row r="1410" spans="1:39">
      <c r="A1410" s="18"/>
      <c r="B1410" s="18"/>
      <c r="C1410" s="18"/>
      <c r="D1410" s="18">
        <f t="shared" ref="D1410:D1473" ca="1" si="27">IF(ISNUMBER(SEARCH(ps_search_adnowclientname,INDEX(nr_ad_client_name,ROW()-1))),MAX(INDIRECT(ADDRESS(1,COLUMN())&amp;":"&amp;ADDRESS(ROW()-1,COLUMN())))+1,"")</f>
        <v>1409</v>
      </c>
      <c r="E1410" s="18" t="str">
        <f ca="1">IFERROR(INDEX(nr_ad_client_name,MATCH(ROW()-1,xl_search_adnowclientname[index],0)),"")</f>
        <v>Pella Windows</v>
      </c>
      <c r="F1410" s="18"/>
      <c r="G1410" s="18"/>
      <c r="H1410" s="18"/>
      <c r="I1410" s="18"/>
      <c r="J1410" s="18"/>
      <c r="K1410" s="18"/>
      <c r="L1410" s="18"/>
      <c r="M1410" s="18"/>
      <c r="N1410" s="18"/>
      <c r="O1410" s="18"/>
      <c r="P1410" s="18"/>
      <c r="Q1410" s="18"/>
      <c r="R1410" s="18"/>
      <c r="S1410" s="18"/>
      <c r="T1410" s="18"/>
      <c r="U1410" s="18"/>
      <c r="V1410" s="18"/>
      <c r="W1410" s="18"/>
      <c r="X1410" s="18"/>
      <c r="Y1410" s="18"/>
      <c r="Z1410" s="18"/>
      <c r="AA1410" s="18"/>
      <c r="AB1410" s="18"/>
      <c r="AC1410" s="18"/>
      <c r="AD1410" s="18"/>
      <c r="AE1410" s="18"/>
      <c r="AF1410" s="18"/>
      <c r="AG1410" s="18"/>
      <c r="AH1410" s="18"/>
      <c r="AI1410" s="18"/>
      <c r="AJ1410" s="18"/>
      <c r="AK1410" s="18"/>
      <c r="AL1410" s="18"/>
      <c r="AM1410" s="18"/>
    </row>
    <row r="1411" spans="1:39">
      <c r="A1411" s="18"/>
      <c r="B1411" s="18"/>
      <c r="C1411" s="18"/>
      <c r="D1411" s="18">
        <f t="shared" ca="1" si="27"/>
        <v>1410</v>
      </c>
      <c r="E1411" s="18" t="str">
        <f ca="1">IFERROR(INDEX(nr_ad_client_name,MATCH(ROW()-1,xl_search_adnowclientname[index],0)),"")</f>
        <v>Penzoil/Quaker State</v>
      </c>
      <c r="F1411" s="18"/>
      <c r="G1411" s="18"/>
      <c r="H1411" s="18"/>
      <c r="I1411" s="18"/>
      <c r="J1411" s="18"/>
      <c r="K1411" s="18"/>
      <c r="L1411" s="18"/>
      <c r="M1411" s="18"/>
      <c r="N1411" s="18"/>
      <c r="O1411" s="18"/>
      <c r="P1411" s="18"/>
      <c r="Q1411" s="18"/>
      <c r="R1411" s="18"/>
      <c r="S1411" s="18"/>
      <c r="T1411" s="18"/>
      <c r="U1411" s="18"/>
      <c r="V1411" s="18"/>
      <c r="W1411" s="18"/>
      <c r="X1411" s="18"/>
      <c r="Y1411" s="18"/>
      <c r="Z1411" s="18"/>
      <c r="AA1411" s="18"/>
      <c r="AB1411" s="18"/>
      <c r="AC1411" s="18"/>
      <c r="AD1411" s="18"/>
      <c r="AE1411" s="18"/>
      <c r="AF1411" s="18"/>
      <c r="AG1411" s="18"/>
      <c r="AH1411" s="18"/>
      <c r="AI1411" s="18"/>
      <c r="AJ1411" s="18"/>
      <c r="AK1411" s="18"/>
      <c r="AL1411" s="18"/>
      <c r="AM1411" s="18"/>
    </row>
    <row r="1412" spans="1:39">
      <c r="A1412" s="18"/>
      <c r="B1412" s="18"/>
      <c r="C1412" s="18"/>
      <c r="D1412" s="18">
        <f t="shared" ca="1" si="27"/>
        <v>1411</v>
      </c>
      <c r="E1412" s="18" t="str">
        <f ca="1">IFERROR(INDEX(nr_ad_client_name,MATCH(ROW()-1,xl_search_adnowclientname[index],0)),"")</f>
        <v>PepsiCo</v>
      </c>
      <c r="F1412" s="18"/>
      <c r="G1412" s="18"/>
      <c r="H1412" s="18"/>
      <c r="I1412" s="18"/>
      <c r="J1412" s="18"/>
      <c r="K1412" s="18"/>
      <c r="L1412" s="18"/>
      <c r="M1412" s="18"/>
      <c r="N1412" s="18"/>
      <c r="O1412" s="18"/>
      <c r="P1412" s="18"/>
      <c r="Q1412" s="18"/>
      <c r="R1412" s="18"/>
      <c r="S1412" s="18"/>
      <c r="T1412" s="18"/>
      <c r="U1412" s="18"/>
      <c r="V1412" s="18"/>
      <c r="W1412" s="18"/>
      <c r="X1412" s="18"/>
      <c r="Y1412" s="18"/>
      <c r="Z1412" s="18"/>
      <c r="AA1412" s="18"/>
      <c r="AB1412" s="18"/>
      <c r="AC1412" s="18"/>
      <c r="AD1412" s="18"/>
      <c r="AE1412" s="18"/>
      <c r="AF1412" s="18"/>
      <c r="AG1412" s="18"/>
      <c r="AH1412" s="18"/>
      <c r="AI1412" s="18"/>
      <c r="AJ1412" s="18"/>
      <c r="AK1412" s="18"/>
      <c r="AL1412" s="18"/>
      <c r="AM1412" s="18"/>
    </row>
    <row r="1413" spans="1:39">
      <c r="A1413" s="18"/>
      <c r="B1413" s="18"/>
      <c r="C1413" s="18"/>
      <c r="D1413" s="18">
        <f t="shared" ca="1" si="27"/>
        <v>1412</v>
      </c>
      <c r="E1413" s="18" t="str">
        <f ca="1">IFERROR(INDEX(nr_ad_client_name,MATCH(ROW()-1,xl_search_adnowclientname[index],0)),"")</f>
        <v>Perdue Farms Incorporated</v>
      </c>
      <c r="F1413" s="18"/>
      <c r="G1413" s="18"/>
      <c r="H1413" s="18"/>
      <c r="I1413" s="18"/>
      <c r="J1413" s="18"/>
      <c r="K1413" s="18"/>
      <c r="L1413" s="18"/>
      <c r="M1413" s="18"/>
      <c r="N1413" s="18"/>
      <c r="O1413" s="18"/>
      <c r="P1413" s="18"/>
      <c r="Q1413" s="18"/>
      <c r="R1413" s="18"/>
      <c r="S1413" s="18"/>
      <c r="T1413" s="18"/>
      <c r="U1413" s="18"/>
      <c r="V1413" s="18"/>
      <c r="W1413" s="18"/>
      <c r="X1413" s="18"/>
      <c r="Y1413" s="18"/>
      <c r="Z1413" s="18"/>
      <c r="AA1413" s="18"/>
      <c r="AB1413" s="18"/>
      <c r="AC1413" s="18"/>
      <c r="AD1413" s="18"/>
      <c r="AE1413" s="18"/>
      <c r="AF1413" s="18"/>
      <c r="AG1413" s="18"/>
      <c r="AH1413" s="18"/>
      <c r="AI1413" s="18"/>
      <c r="AJ1413" s="18"/>
      <c r="AK1413" s="18"/>
      <c r="AL1413" s="18"/>
      <c r="AM1413" s="18"/>
    </row>
    <row r="1414" spans="1:39">
      <c r="A1414" s="18"/>
      <c r="B1414" s="18"/>
      <c r="C1414" s="18"/>
      <c r="D1414" s="18">
        <f t="shared" ca="1" si="27"/>
        <v>1413</v>
      </c>
      <c r="E1414" s="18" t="str">
        <f ca="1">IFERROR(INDEX(nr_ad_client_name,MATCH(ROW()-1,xl_search_adnowclientname[index],0)),"")</f>
        <v>Perfetti</v>
      </c>
      <c r="F1414" s="18"/>
      <c r="G1414" s="18"/>
      <c r="H1414" s="18"/>
      <c r="I1414" s="18"/>
      <c r="J1414" s="18"/>
      <c r="K1414" s="18"/>
      <c r="L1414" s="18"/>
      <c r="M1414" s="18"/>
      <c r="N1414" s="18"/>
      <c r="O1414" s="18"/>
      <c r="P1414" s="18"/>
      <c r="Q1414" s="18"/>
      <c r="R1414" s="18"/>
      <c r="S1414" s="18"/>
      <c r="T1414" s="18"/>
      <c r="U1414" s="18"/>
      <c r="V1414" s="18"/>
      <c r="W1414" s="18"/>
      <c r="X1414" s="18"/>
      <c r="Y1414" s="18"/>
      <c r="Z1414" s="18"/>
      <c r="AA1414" s="18"/>
      <c r="AB1414" s="18"/>
      <c r="AC1414" s="18"/>
      <c r="AD1414" s="18"/>
      <c r="AE1414" s="18"/>
      <c r="AF1414" s="18"/>
      <c r="AG1414" s="18"/>
      <c r="AH1414" s="18"/>
      <c r="AI1414" s="18"/>
      <c r="AJ1414" s="18"/>
      <c r="AK1414" s="18"/>
      <c r="AL1414" s="18"/>
      <c r="AM1414" s="18"/>
    </row>
    <row r="1415" spans="1:39">
      <c r="A1415" s="18"/>
      <c r="B1415" s="18"/>
      <c r="C1415" s="18"/>
      <c r="D1415" s="18">
        <f t="shared" ca="1" si="27"/>
        <v>1414</v>
      </c>
      <c r="E1415" s="18" t="str">
        <f ca="1">IFERROR(INDEX(nr_ad_client_name,MATCH(ROW()-1,xl_search_adnowclientname[index],0)),"")</f>
        <v>Permira</v>
      </c>
      <c r="F1415" s="18"/>
      <c r="G1415" s="18"/>
      <c r="H1415" s="18"/>
      <c r="I1415" s="18"/>
      <c r="J1415" s="18"/>
      <c r="K1415" s="18"/>
      <c r="L1415" s="18"/>
      <c r="M1415" s="18"/>
      <c r="N1415" s="18"/>
      <c r="O1415" s="18"/>
      <c r="P1415" s="18"/>
      <c r="Q1415" s="18"/>
      <c r="R1415" s="18"/>
      <c r="S1415" s="18"/>
      <c r="T1415" s="18"/>
      <c r="U1415" s="18"/>
      <c r="V1415" s="18"/>
      <c r="W1415" s="18"/>
      <c r="X1415" s="18"/>
      <c r="Y1415" s="18"/>
      <c r="Z1415" s="18"/>
      <c r="AA1415" s="18"/>
      <c r="AB1415" s="18"/>
      <c r="AC1415" s="18"/>
      <c r="AD1415" s="18"/>
      <c r="AE1415" s="18"/>
      <c r="AF1415" s="18"/>
      <c r="AG1415" s="18"/>
      <c r="AH1415" s="18"/>
      <c r="AI1415" s="18"/>
      <c r="AJ1415" s="18"/>
      <c r="AK1415" s="18"/>
      <c r="AL1415" s="18"/>
      <c r="AM1415" s="18"/>
    </row>
    <row r="1416" spans="1:39">
      <c r="A1416" s="18"/>
      <c r="B1416" s="18"/>
      <c r="C1416" s="18"/>
      <c r="D1416" s="18">
        <f t="shared" ca="1" si="27"/>
        <v>1415</v>
      </c>
      <c r="E1416" s="18" t="str">
        <f ca="1">IFERROR(INDEX(nr_ad_client_name,MATCH(ROW()-1,xl_search_adnowclientname[index],0)),"")</f>
        <v>Pernod Ricard</v>
      </c>
      <c r="F1416" s="18"/>
      <c r="G1416" s="18"/>
      <c r="H1416" s="18"/>
      <c r="I1416" s="18"/>
      <c r="J1416" s="18"/>
      <c r="K1416" s="18"/>
      <c r="L1416" s="18"/>
      <c r="M1416" s="18"/>
      <c r="N1416" s="18"/>
      <c r="O1416" s="18"/>
      <c r="P1416" s="18"/>
      <c r="Q1416" s="18"/>
      <c r="R1416" s="18"/>
      <c r="S1416" s="18"/>
      <c r="T1416" s="18"/>
      <c r="U1416" s="18"/>
      <c r="V1416" s="18"/>
      <c r="W1416" s="18"/>
      <c r="X1416" s="18"/>
      <c r="Y1416" s="18"/>
      <c r="Z1416" s="18"/>
      <c r="AA1416" s="18"/>
      <c r="AB1416" s="18"/>
      <c r="AC1416" s="18"/>
      <c r="AD1416" s="18"/>
      <c r="AE1416" s="18"/>
      <c r="AF1416" s="18"/>
      <c r="AG1416" s="18"/>
      <c r="AH1416" s="18"/>
      <c r="AI1416" s="18"/>
      <c r="AJ1416" s="18"/>
      <c r="AK1416" s="18"/>
      <c r="AL1416" s="18"/>
      <c r="AM1416" s="18"/>
    </row>
    <row r="1417" spans="1:39">
      <c r="A1417" s="18"/>
      <c r="B1417" s="18"/>
      <c r="C1417" s="18"/>
      <c r="D1417" s="18">
        <f t="shared" ca="1" si="27"/>
        <v>1416</v>
      </c>
      <c r="E1417" s="18" t="str">
        <f ca="1">IFERROR(INDEX(nr_ad_client_name,MATCH(ROW()-1,xl_search_adnowclientname[index],0)),"")</f>
        <v>Peter Moeller</v>
      </c>
      <c r="F1417" s="18"/>
      <c r="G1417" s="18"/>
      <c r="H1417" s="18"/>
      <c r="I1417" s="18"/>
      <c r="J1417" s="18"/>
      <c r="K1417" s="18"/>
      <c r="L1417" s="18"/>
      <c r="M1417" s="18"/>
      <c r="N1417" s="18"/>
      <c r="O1417" s="18"/>
      <c r="P1417" s="18"/>
      <c r="Q1417" s="18"/>
      <c r="R1417" s="18"/>
      <c r="S1417" s="18"/>
      <c r="T1417" s="18"/>
      <c r="U1417" s="18"/>
      <c r="V1417" s="18"/>
      <c r="W1417" s="18"/>
      <c r="X1417" s="18"/>
      <c r="Y1417" s="18"/>
      <c r="Z1417" s="18"/>
      <c r="AA1417" s="18"/>
      <c r="AB1417" s="18"/>
      <c r="AC1417" s="18"/>
      <c r="AD1417" s="18"/>
      <c r="AE1417" s="18"/>
      <c r="AF1417" s="18"/>
      <c r="AG1417" s="18"/>
      <c r="AH1417" s="18"/>
      <c r="AI1417" s="18"/>
      <c r="AJ1417" s="18"/>
      <c r="AK1417" s="18"/>
      <c r="AL1417" s="18"/>
      <c r="AM1417" s="18"/>
    </row>
    <row r="1418" spans="1:39">
      <c r="A1418" s="18"/>
      <c r="B1418" s="18"/>
      <c r="C1418" s="18"/>
      <c r="D1418" s="18">
        <f t="shared" ca="1" si="27"/>
        <v>1417</v>
      </c>
      <c r="E1418" s="18" t="str">
        <f ca="1">IFERROR(INDEX(nr_ad_client_name,MATCH(ROW()-1,xl_search_adnowclientname[index],0)),"")</f>
        <v>Peters</v>
      </c>
      <c r="F1418" s="18"/>
      <c r="G1418" s="18"/>
      <c r="H1418" s="18"/>
      <c r="I1418" s="18"/>
      <c r="J1418" s="18"/>
      <c r="K1418" s="18"/>
      <c r="L1418" s="18"/>
      <c r="M1418" s="18"/>
      <c r="N1418" s="18"/>
      <c r="O1418" s="18"/>
      <c r="P1418" s="18"/>
      <c r="Q1418" s="18"/>
      <c r="R1418" s="18"/>
      <c r="S1418" s="18"/>
      <c r="T1418" s="18"/>
      <c r="U1418" s="18"/>
      <c r="V1418" s="18"/>
      <c r="W1418" s="18"/>
      <c r="X1418" s="18"/>
      <c r="Y1418" s="18"/>
      <c r="Z1418" s="18"/>
      <c r="AA1418" s="18"/>
      <c r="AB1418" s="18"/>
      <c r="AC1418" s="18"/>
      <c r="AD1418" s="18"/>
      <c r="AE1418" s="18"/>
      <c r="AF1418" s="18"/>
      <c r="AG1418" s="18"/>
      <c r="AH1418" s="18"/>
      <c r="AI1418" s="18"/>
      <c r="AJ1418" s="18"/>
      <c r="AK1418" s="18"/>
      <c r="AL1418" s="18"/>
      <c r="AM1418" s="18"/>
    </row>
    <row r="1419" spans="1:39">
      <c r="A1419" s="18"/>
      <c r="B1419" s="18"/>
      <c r="C1419" s="18"/>
      <c r="D1419" s="18">
        <f t="shared" ca="1" si="27"/>
        <v>1418</v>
      </c>
      <c r="E1419" s="18" t="str">
        <f ca="1">IFERROR(INDEX(nr_ad_client_name,MATCH(ROW()-1,xl_search_adnowclientname[index],0)),"")</f>
        <v>Petronas</v>
      </c>
      <c r="F1419" s="18"/>
      <c r="G1419" s="18"/>
      <c r="H1419" s="18"/>
      <c r="I1419" s="18"/>
      <c r="J1419" s="18"/>
      <c r="K1419" s="18"/>
      <c r="L1419" s="18"/>
      <c r="M1419" s="18"/>
      <c r="N1419" s="18"/>
      <c r="O1419" s="18"/>
      <c r="P1419" s="18"/>
      <c r="Q1419" s="18"/>
      <c r="R1419" s="18"/>
      <c r="S1419" s="18"/>
      <c r="T1419" s="18"/>
      <c r="U1419" s="18"/>
      <c r="V1419" s="18"/>
      <c r="W1419" s="18"/>
      <c r="X1419" s="18"/>
      <c r="Y1419" s="18"/>
      <c r="Z1419" s="18"/>
      <c r="AA1419" s="18"/>
      <c r="AB1419" s="18"/>
      <c r="AC1419" s="18"/>
      <c r="AD1419" s="18"/>
      <c r="AE1419" s="18"/>
      <c r="AF1419" s="18"/>
      <c r="AG1419" s="18"/>
      <c r="AH1419" s="18"/>
      <c r="AI1419" s="18"/>
      <c r="AJ1419" s="18"/>
      <c r="AK1419" s="18"/>
      <c r="AL1419" s="18"/>
      <c r="AM1419" s="18"/>
    </row>
    <row r="1420" spans="1:39">
      <c r="A1420" s="18"/>
      <c r="B1420" s="18"/>
      <c r="C1420" s="18"/>
      <c r="D1420" s="18">
        <f t="shared" ca="1" si="27"/>
        <v>1419</v>
      </c>
      <c r="E1420" s="18" t="str">
        <f ca="1">IFERROR(INDEX(nr_ad_client_name,MATCH(ROW()-1,xl_search_adnowclientname[index],0)),"")</f>
        <v>Pets At Home</v>
      </c>
      <c r="F1420" s="18"/>
      <c r="G1420" s="18"/>
      <c r="H1420" s="18"/>
      <c r="I1420" s="18"/>
      <c r="J1420" s="18"/>
      <c r="K1420" s="18"/>
      <c r="L1420" s="18"/>
      <c r="M1420" s="18"/>
      <c r="N1420" s="18"/>
      <c r="O1420" s="18"/>
      <c r="P1420" s="18"/>
      <c r="Q1420" s="18"/>
      <c r="R1420" s="18"/>
      <c r="S1420" s="18"/>
      <c r="T1420" s="18"/>
      <c r="U1420" s="18"/>
      <c r="V1420" s="18"/>
      <c r="W1420" s="18"/>
      <c r="X1420" s="18"/>
      <c r="Y1420" s="18"/>
      <c r="Z1420" s="18"/>
      <c r="AA1420" s="18"/>
      <c r="AB1420" s="18"/>
      <c r="AC1420" s="18"/>
      <c r="AD1420" s="18"/>
      <c r="AE1420" s="18"/>
      <c r="AF1420" s="18"/>
      <c r="AG1420" s="18"/>
      <c r="AH1420" s="18"/>
      <c r="AI1420" s="18"/>
      <c r="AJ1420" s="18"/>
      <c r="AK1420" s="18"/>
      <c r="AL1420" s="18"/>
      <c r="AM1420" s="18"/>
    </row>
    <row r="1421" spans="1:39">
      <c r="A1421" s="18"/>
      <c r="B1421" s="18"/>
      <c r="C1421" s="18"/>
      <c r="D1421" s="18">
        <f t="shared" ca="1" si="27"/>
        <v>1420</v>
      </c>
      <c r="E1421" s="18" t="str">
        <f ca="1">IFERROR(INDEX(nr_ad_client_name,MATCH(ROW()-1,xl_search_adnowclientname[index],0)),"")</f>
        <v>Peugeot</v>
      </c>
      <c r="F1421" s="18"/>
      <c r="G1421" s="18"/>
      <c r="H1421" s="18"/>
      <c r="I1421" s="18"/>
      <c r="J1421" s="18"/>
      <c r="K1421" s="18"/>
      <c r="L1421" s="18"/>
      <c r="M1421" s="18"/>
      <c r="N1421" s="18"/>
      <c r="O1421" s="18"/>
      <c r="P1421" s="18"/>
      <c r="Q1421" s="18"/>
      <c r="R1421" s="18"/>
      <c r="S1421" s="18"/>
      <c r="T1421" s="18"/>
      <c r="U1421" s="18"/>
      <c r="V1421" s="18"/>
      <c r="W1421" s="18"/>
      <c r="X1421" s="18"/>
      <c r="Y1421" s="18"/>
      <c r="Z1421" s="18"/>
      <c r="AA1421" s="18"/>
      <c r="AB1421" s="18"/>
      <c r="AC1421" s="18"/>
      <c r="AD1421" s="18"/>
      <c r="AE1421" s="18"/>
      <c r="AF1421" s="18"/>
      <c r="AG1421" s="18"/>
      <c r="AH1421" s="18"/>
      <c r="AI1421" s="18"/>
      <c r="AJ1421" s="18"/>
      <c r="AK1421" s="18"/>
      <c r="AL1421" s="18"/>
      <c r="AM1421" s="18"/>
    </row>
    <row r="1422" spans="1:39">
      <c r="A1422" s="18"/>
      <c r="B1422" s="18"/>
      <c r="C1422" s="18"/>
      <c r="D1422" s="18">
        <f t="shared" ca="1" si="27"/>
        <v>1421</v>
      </c>
      <c r="E1422" s="18" t="str">
        <f ca="1">IFERROR(INDEX(nr_ad_client_name,MATCH(ROW()-1,xl_search_adnowclientname[index],0)),"")</f>
        <v>Pfizer</v>
      </c>
      <c r="F1422" s="18"/>
      <c r="G1422" s="18"/>
      <c r="H1422" s="18"/>
      <c r="I1422" s="18"/>
      <c r="J1422" s="18"/>
      <c r="K1422" s="18"/>
      <c r="L1422" s="18"/>
      <c r="M1422" s="18"/>
      <c r="N1422" s="18"/>
      <c r="O1422" s="18"/>
      <c r="P1422" s="18"/>
      <c r="Q1422" s="18"/>
      <c r="R1422" s="18"/>
      <c r="S1422" s="18"/>
      <c r="T1422" s="18"/>
      <c r="U1422" s="18"/>
      <c r="V1422" s="18"/>
      <c r="W1422" s="18"/>
      <c r="X1422" s="18"/>
      <c r="Y1422" s="18"/>
      <c r="Z1422" s="18"/>
      <c r="AA1422" s="18"/>
      <c r="AB1422" s="18"/>
      <c r="AC1422" s="18"/>
      <c r="AD1422" s="18"/>
      <c r="AE1422" s="18"/>
      <c r="AF1422" s="18"/>
      <c r="AG1422" s="18"/>
      <c r="AH1422" s="18"/>
      <c r="AI1422" s="18"/>
      <c r="AJ1422" s="18"/>
      <c r="AK1422" s="18"/>
      <c r="AL1422" s="18"/>
      <c r="AM1422" s="18"/>
    </row>
    <row r="1423" spans="1:39">
      <c r="A1423" s="18"/>
      <c r="B1423" s="18"/>
      <c r="C1423" s="18"/>
      <c r="D1423" s="18">
        <f t="shared" ca="1" si="27"/>
        <v>1422</v>
      </c>
      <c r="E1423" s="18" t="str">
        <f ca="1">IFERROR(INDEX(nr_ad_client_name,MATCH(ROW()-1,xl_search_adnowclientname[index],0)),"")</f>
        <v>Pharmacia</v>
      </c>
      <c r="F1423" s="18"/>
      <c r="G1423" s="18"/>
      <c r="H1423" s="18"/>
      <c r="I1423" s="18"/>
      <c r="J1423" s="18"/>
      <c r="K1423" s="18"/>
      <c r="L1423" s="18"/>
      <c r="M1423" s="18"/>
      <c r="N1423" s="18"/>
      <c r="O1423" s="18"/>
      <c r="P1423" s="18"/>
      <c r="Q1423" s="18"/>
      <c r="R1423" s="18"/>
      <c r="S1423" s="18"/>
      <c r="T1423" s="18"/>
      <c r="U1423" s="18"/>
      <c r="V1423" s="18"/>
      <c r="W1423" s="18"/>
      <c r="X1423" s="18"/>
      <c r="Y1423" s="18"/>
      <c r="Z1423" s="18"/>
      <c r="AA1423" s="18"/>
      <c r="AB1423" s="18"/>
      <c r="AC1423" s="18"/>
      <c r="AD1423" s="18"/>
      <c r="AE1423" s="18"/>
      <c r="AF1423" s="18"/>
      <c r="AG1423" s="18"/>
      <c r="AH1423" s="18"/>
      <c r="AI1423" s="18"/>
      <c r="AJ1423" s="18"/>
      <c r="AK1423" s="18"/>
      <c r="AL1423" s="18"/>
      <c r="AM1423" s="18"/>
    </row>
    <row r="1424" spans="1:39">
      <c r="A1424" s="18"/>
      <c r="B1424" s="18"/>
      <c r="C1424" s="18"/>
      <c r="D1424" s="18">
        <f t="shared" ca="1" si="27"/>
        <v>1423</v>
      </c>
      <c r="E1424" s="18" t="str">
        <f ca="1">IFERROR(INDEX(nr_ad_client_name,MATCH(ROW()-1,xl_search_adnowclientname[index],0)),"")</f>
        <v>Pharma Healthcare</v>
      </c>
      <c r="F1424" s="18"/>
      <c r="G1424" s="18"/>
      <c r="H1424" s="18"/>
      <c r="I1424" s="18"/>
      <c r="J1424" s="18"/>
      <c r="K1424" s="18"/>
      <c r="L1424" s="18"/>
      <c r="M1424" s="18"/>
      <c r="N1424" s="18"/>
      <c r="O1424" s="18"/>
      <c r="P1424" s="18"/>
      <c r="Q1424" s="18"/>
      <c r="R1424" s="18"/>
      <c r="S1424" s="18"/>
      <c r="T1424" s="18"/>
      <c r="U1424" s="18"/>
      <c r="V1424" s="18"/>
      <c r="W1424" s="18"/>
      <c r="X1424" s="18"/>
      <c r="Y1424" s="18"/>
      <c r="Z1424" s="18"/>
      <c r="AA1424" s="18"/>
      <c r="AB1424" s="18"/>
      <c r="AC1424" s="18"/>
      <c r="AD1424" s="18"/>
      <c r="AE1424" s="18"/>
      <c r="AF1424" s="18"/>
      <c r="AG1424" s="18"/>
      <c r="AH1424" s="18"/>
      <c r="AI1424" s="18"/>
      <c r="AJ1424" s="18"/>
      <c r="AK1424" s="18"/>
      <c r="AL1424" s="18"/>
      <c r="AM1424" s="18"/>
    </row>
    <row r="1425" spans="1:39">
      <c r="A1425" s="18"/>
      <c r="B1425" s="18"/>
      <c r="C1425" s="18"/>
      <c r="D1425" s="18">
        <f t="shared" ca="1" si="27"/>
        <v>1424</v>
      </c>
      <c r="E1425" s="18" t="str">
        <f ca="1">IFERROR(INDEX(nr_ad_client_name,MATCH(ROW()-1,xl_search_adnowclientname[index],0)),"")</f>
        <v>Pharmavite Corp</v>
      </c>
      <c r="F1425" s="18"/>
      <c r="G1425" s="18"/>
      <c r="H1425" s="18"/>
      <c r="I1425" s="18"/>
      <c r="J1425" s="18"/>
      <c r="K1425" s="18"/>
      <c r="L1425" s="18"/>
      <c r="M1425" s="18"/>
      <c r="N1425" s="18"/>
      <c r="O1425" s="18"/>
      <c r="P1425" s="18"/>
      <c r="Q1425" s="18"/>
      <c r="R1425" s="18"/>
      <c r="S1425" s="18"/>
      <c r="T1425" s="18"/>
      <c r="U1425" s="18"/>
      <c r="V1425" s="18"/>
      <c r="W1425" s="18"/>
      <c r="X1425" s="18"/>
      <c r="Y1425" s="18"/>
      <c r="Z1425" s="18"/>
      <c r="AA1425" s="18"/>
      <c r="AB1425" s="18"/>
      <c r="AC1425" s="18"/>
      <c r="AD1425" s="18"/>
      <c r="AE1425" s="18"/>
      <c r="AF1425" s="18"/>
      <c r="AG1425" s="18"/>
      <c r="AH1425" s="18"/>
      <c r="AI1425" s="18"/>
      <c r="AJ1425" s="18"/>
      <c r="AK1425" s="18"/>
      <c r="AL1425" s="18"/>
      <c r="AM1425" s="18"/>
    </row>
    <row r="1426" spans="1:39">
      <c r="A1426" s="18"/>
      <c r="B1426" s="18"/>
      <c r="C1426" s="18"/>
      <c r="D1426" s="18">
        <f t="shared" ca="1" si="27"/>
        <v>1425</v>
      </c>
      <c r="E1426" s="18" t="str">
        <f ca="1">IFERROR(INDEX(nr_ad_client_name,MATCH(ROW()-1,xl_search_adnowclientname[index],0)),"")</f>
        <v>Philip Morris Group</v>
      </c>
      <c r="F1426" s="18"/>
      <c r="G1426" s="18"/>
      <c r="H1426" s="18"/>
      <c r="I1426" s="18"/>
      <c r="J1426" s="18"/>
      <c r="K1426" s="18"/>
      <c r="L1426" s="18"/>
      <c r="M1426" s="18"/>
      <c r="N1426" s="18"/>
      <c r="O1426" s="18"/>
      <c r="P1426" s="18"/>
      <c r="Q1426" s="18"/>
      <c r="R1426" s="18"/>
      <c r="S1426" s="18"/>
      <c r="T1426" s="18"/>
      <c r="U1426" s="18"/>
      <c r="V1426" s="18"/>
      <c r="W1426" s="18"/>
      <c r="X1426" s="18"/>
      <c r="Y1426" s="18"/>
      <c r="Z1426" s="18"/>
      <c r="AA1426" s="18"/>
      <c r="AB1426" s="18"/>
      <c r="AC1426" s="18"/>
      <c r="AD1426" s="18"/>
      <c r="AE1426" s="18"/>
      <c r="AF1426" s="18"/>
      <c r="AG1426" s="18"/>
      <c r="AH1426" s="18"/>
      <c r="AI1426" s="18"/>
      <c r="AJ1426" s="18"/>
      <c r="AK1426" s="18"/>
      <c r="AL1426" s="18"/>
      <c r="AM1426" s="18"/>
    </row>
    <row r="1427" spans="1:39">
      <c r="A1427" s="18"/>
      <c r="B1427" s="18"/>
      <c r="C1427" s="18"/>
      <c r="D1427" s="18">
        <f t="shared" ca="1" si="27"/>
        <v>1426</v>
      </c>
      <c r="E1427" s="18" t="str">
        <f ca="1">IFERROR(INDEX(nr_ad_client_name,MATCH(ROW()-1,xl_search_adnowclientname[index],0)),"")</f>
        <v>Philips</v>
      </c>
      <c r="F1427" s="18"/>
      <c r="G1427" s="18"/>
      <c r="H1427" s="18"/>
      <c r="I1427" s="18"/>
      <c r="J1427" s="18"/>
      <c r="K1427" s="18"/>
      <c r="L1427" s="18"/>
      <c r="M1427" s="18"/>
      <c r="N1427" s="18"/>
      <c r="O1427" s="18"/>
      <c r="P1427" s="18"/>
      <c r="Q1427" s="18"/>
      <c r="R1427" s="18"/>
      <c r="S1427" s="18"/>
      <c r="T1427" s="18"/>
      <c r="U1427" s="18"/>
      <c r="V1427" s="18"/>
      <c r="W1427" s="18"/>
      <c r="X1427" s="18"/>
      <c r="Y1427" s="18"/>
      <c r="Z1427" s="18"/>
      <c r="AA1427" s="18"/>
      <c r="AB1427" s="18"/>
      <c r="AC1427" s="18"/>
      <c r="AD1427" s="18"/>
      <c r="AE1427" s="18"/>
      <c r="AF1427" s="18"/>
      <c r="AG1427" s="18"/>
      <c r="AH1427" s="18"/>
      <c r="AI1427" s="18"/>
      <c r="AJ1427" s="18"/>
      <c r="AK1427" s="18"/>
      <c r="AL1427" s="18"/>
      <c r="AM1427" s="18"/>
    </row>
    <row r="1428" spans="1:39">
      <c r="A1428" s="18"/>
      <c r="B1428" s="18"/>
      <c r="C1428" s="18"/>
      <c r="D1428" s="18">
        <f t="shared" ca="1" si="27"/>
        <v>1427</v>
      </c>
      <c r="E1428" s="18" t="str">
        <f ca="1">IFERROR(INDEX(nr_ad_client_name,MATCH(ROW()-1,xl_search_adnowclientname[index],0)),"")</f>
        <v>Phones 4U</v>
      </c>
      <c r="F1428" s="18"/>
      <c r="G1428" s="18"/>
      <c r="H1428" s="18"/>
      <c r="I1428" s="18"/>
      <c r="J1428" s="18"/>
      <c r="K1428" s="18"/>
      <c r="L1428" s="18"/>
      <c r="M1428" s="18"/>
      <c r="N1428" s="18"/>
      <c r="O1428" s="18"/>
      <c r="P1428" s="18"/>
      <c r="Q1428" s="18"/>
      <c r="R1428" s="18"/>
      <c r="S1428" s="18"/>
      <c r="T1428" s="18"/>
      <c r="U1428" s="18"/>
      <c r="V1428" s="18"/>
      <c r="W1428" s="18"/>
      <c r="X1428" s="18"/>
      <c r="Y1428" s="18"/>
      <c r="Z1428" s="18"/>
      <c r="AA1428" s="18"/>
      <c r="AB1428" s="18"/>
      <c r="AC1428" s="18"/>
      <c r="AD1428" s="18"/>
      <c r="AE1428" s="18"/>
      <c r="AF1428" s="18"/>
      <c r="AG1428" s="18"/>
      <c r="AH1428" s="18"/>
      <c r="AI1428" s="18"/>
      <c r="AJ1428" s="18"/>
      <c r="AK1428" s="18"/>
      <c r="AL1428" s="18"/>
      <c r="AM1428" s="18"/>
    </row>
    <row r="1429" spans="1:39">
      <c r="A1429" s="18"/>
      <c r="B1429" s="18"/>
      <c r="C1429" s="18"/>
      <c r="D1429" s="18">
        <f t="shared" ca="1" si="27"/>
        <v>1428</v>
      </c>
      <c r="E1429" s="18" t="str">
        <f ca="1">IFERROR(INDEX(nr_ad_client_name,MATCH(ROW()-1,xl_search_adnowclientname[index],0)),"")</f>
        <v>Pilgrims Choice</v>
      </c>
      <c r="F1429" s="18"/>
      <c r="G1429" s="18"/>
      <c r="H1429" s="18"/>
      <c r="I1429" s="18"/>
      <c r="J1429" s="18"/>
      <c r="K1429" s="18"/>
      <c r="L1429" s="18"/>
      <c r="M1429" s="18"/>
      <c r="N1429" s="18"/>
      <c r="O1429" s="18"/>
      <c r="P1429" s="18"/>
      <c r="Q1429" s="18"/>
      <c r="R1429" s="18"/>
      <c r="S1429" s="18"/>
      <c r="T1429" s="18"/>
      <c r="U1429" s="18"/>
      <c r="V1429" s="18"/>
      <c r="W1429" s="18"/>
      <c r="X1429" s="18"/>
      <c r="Y1429" s="18"/>
      <c r="Z1429" s="18"/>
      <c r="AA1429" s="18"/>
      <c r="AB1429" s="18"/>
      <c r="AC1429" s="18"/>
      <c r="AD1429" s="18"/>
      <c r="AE1429" s="18"/>
      <c r="AF1429" s="18"/>
      <c r="AG1429" s="18"/>
      <c r="AH1429" s="18"/>
      <c r="AI1429" s="18"/>
      <c r="AJ1429" s="18"/>
      <c r="AK1429" s="18"/>
      <c r="AL1429" s="18"/>
      <c r="AM1429" s="18"/>
    </row>
    <row r="1430" spans="1:39">
      <c r="A1430" s="18"/>
      <c r="B1430" s="18"/>
      <c r="C1430" s="18"/>
      <c r="D1430" s="18">
        <f t="shared" ca="1" si="27"/>
        <v>1429</v>
      </c>
      <c r="E1430" s="18" t="str">
        <f ca="1">IFERROR(INDEX(nr_ad_client_name,MATCH(ROW()-1,xl_search_adnowclientname[index],0)),"")</f>
        <v>Pinar</v>
      </c>
      <c r="F1430" s="18"/>
      <c r="G1430" s="18"/>
      <c r="H1430" s="18"/>
      <c r="I1430" s="18"/>
      <c r="J1430" s="18"/>
      <c r="K1430" s="18"/>
      <c r="L1430" s="18"/>
      <c r="M1430" s="18"/>
      <c r="N1430" s="18"/>
      <c r="O1430" s="18"/>
      <c r="P1430" s="18"/>
      <c r="Q1430" s="18"/>
      <c r="R1430" s="18"/>
      <c r="S1430" s="18"/>
      <c r="T1430" s="18"/>
      <c r="U1430" s="18"/>
      <c r="V1430" s="18"/>
      <c r="W1430" s="18"/>
      <c r="X1430" s="18"/>
      <c r="Y1430" s="18"/>
      <c r="Z1430" s="18"/>
      <c r="AA1430" s="18"/>
      <c r="AB1430" s="18"/>
      <c r="AC1430" s="18"/>
      <c r="AD1430" s="18"/>
      <c r="AE1430" s="18"/>
      <c r="AF1430" s="18"/>
      <c r="AG1430" s="18"/>
      <c r="AH1430" s="18"/>
      <c r="AI1430" s="18"/>
      <c r="AJ1430" s="18"/>
      <c r="AK1430" s="18"/>
      <c r="AL1430" s="18"/>
      <c r="AM1430" s="18"/>
    </row>
    <row r="1431" spans="1:39">
      <c r="A1431" s="18"/>
      <c r="B1431" s="18"/>
      <c r="C1431" s="18"/>
      <c r="D1431" s="18">
        <f t="shared" ca="1" si="27"/>
        <v>1430</v>
      </c>
      <c r="E1431" s="18" t="str">
        <f ca="1">IFERROR(INDEX(nr_ad_client_name,MATCH(ROW()-1,xl_search_adnowclientname[index],0)),"")</f>
        <v>Pinnacle Foods Group LLC</v>
      </c>
      <c r="F1431" s="18"/>
      <c r="G1431" s="18"/>
      <c r="H1431" s="18"/>
      <c r="I1431" s="18"/>
      <c r="J1431" s="18"/>
      <c r="K1431" s="18"/>
      <c r="L1431" s="18"/>
      <c r="M1431" s="18"/>
      <c r="N1431" s="18"/>
      <c r="O1431" s="18"/>
      <c r="P1431" s="18"/>
      <c r="Q1431" s="18"/>
      <c r="R1431" s="18"/>
      <c r="S1431" s="18"/>
      <c r="T1431" s="18"/>
      <c r="U1431" s="18"/>
      <c r="V1431" s="18"/>
      <c r="W1431" s="18"/>
      <c r="X1431" s="18"/>
      <c r="Y1431" s="18"/>
      <c r="Z1431" s="18"/>
      <c r="AA1431" s="18"/>
      <c r="AB1431" s="18"/>
      <c r="AC1431" s="18"/>
      <c r="AD1431" s="18"/>
      <c r="AE1431" s="18"/>
      <c r="AF1431" s="18"/>
      <c r="AG1431" s="18"/>
      <c r="AH1431" s="18"/>
      <c r="AI1431" s="18"/>
      <c r="AJ1431" s="18"/>
      <c r="AK1431" s="18"/>
      <c r="AL1431" s="18"/>
      <c r="AM1431" s="18"/>
    </row>
    <row r="1432" spans="1:39">
      <c r="A1432" s="18"/>
      <c r="B1432" s="18"/>
      <c r="C1432" s="18"/>
      <c r="D1432" s="18">
        <f t="shared" ca="1" si="27"/>
        <v>1431</v>
      </c>
      <c r="E1432" s="18" t="str">
        <f ca="1">IFERROR(INDEX(nr_ad_client_name,MATCH(ROW()-1,xl_search_adnowclientname[index],0)),"")</f>
        <v>Piramal Healthcare Private Ltd</v>
      </c>
      <c r="F1432" s="18"/>
      <c r="G1432" s="18"/>
      <c r="H1432" s="18"/>
      <c r="I1432" s="18"/>
      <c r="J1432" s="18"/>
      <c r="K1432" s="18"/>
      <c r="L1432" s="18"/>
      <c r="M1432" s="18"/>
      <c r="N1432" s="18"/>
      <c r="O1432" s="18"/>
      <c r="P1432" s="18"/>
      <c r="Q1432" s="18"/>
      <c r="R1432" s="18"/>
      <c r="S1432" s="18"/>
      <c r="T1432" s="18"/>
      <c r="U1432" s="18"/>
      <c r="V1432" s="18"/>
      <c r="W1432" s="18"/>
      <c r="X1432" s="18"/>
      <c r="Y1432" s="18"/>
      <c r="Z1432" s="18"/>
      <c r="AA1432" s="18"/>
      <c r="AB1432" s="18"/>
      <c r="AC1432" s="18"/>
      <c r="AD1432" s="18"/>
      <c r="AE1432" s="18"/>
      <c r="AF1432" s="18"/>
      <c r="AG1432" s="18"/>
      <c r="AH1432" s="18"/>
      <c r="AI1432" s="18"/>
      <c r="AJ1432" s="18"/>
      <c r="AK1432" s="18"/>
      <c r="AL1432" s="18"/>
      <c r="AM1432" s="18"/>
    </row>
    <row r="1433" spans="1:39">
      <c r="A1433" s="18"/>
      <c r="B1433" s="18"/>
      <c r="C1433" s="18"/>
      <c r="D1433" s="18">
        <f t="shared" ca="1" si="27"/>
        <v>1432</v>
      </c>
      <c r="E1433" s="18" t="str">
        <f ca="1">IFERROR(INDEX(nr_ad_client_name,MATCH(ROW()-1,xl_search_adnowclientname[index],0)),"")</f>
        <v>PIT</v>
      </c>
      <c r="F1433" s="18"/>
      <c r="G1433" s="18"/>
      <c r="H1433" s="18"/>
      <c r="I1433" s="18"/>
      <c r="J1433" s="18"/>
      <c r="K1433" s="18"/>
      <c r="L1433" s="18"/>
      <c r="M1433" s="18"/>
      <c r="N1433" s="18"/>
      <c r="O1433" s="18"/>
      <c r="P1433" s="18"/>
      <c r="Q1433" s="18"/>
      <c r="R1433" s="18"/>
      <c r="S1433" s="18"/>
      <c r="T1433" s="18"/>
      <c r="U1433" s="18"/>
      <c r="V1433" s="18"/>
      <c r="W1433" s="18"/>
      <c r="X1433" s="18"/>
      <c r="Y1433" s="18"/>
      <c r="Z1433" s="18"/>
      <c r="AA1433" s="18"/>
      <c r="AB1433" s="18"/>
      <c r="AC1433" s="18"/>
      <c r="AD1433" s="18"/>
      <c r="AE1433" s="18"/>
      <c r="AF1433" s="18"/>
      <c r="AG1433" s="18"/>
      <c r="AH1433" s="18"/>
      <c r="AI1433" s="18"/>
      <c r="AJ1433" s="18"/>
      <c r="AK1433" s="18"/>
      <c r="AL1433" s="18"/>
      <c r="AM1433" s="18"/>
    </row>
    <row r="1434" spans="1:39">
      <c r="A1434" s="18"/>
      <c r="B1434" s="18"/>
      <c r="C1434" s="18"/>
      <c r="D1434" s="18">
        <f t="shared" ca="1" si="27"/>
        <v>1433</v>
      </c>
      <c r="E1434" s="18" t="str">
        <f ca="1">IFERROR(INDEX(nr_ad_client_name,MATCH(ROW()-1,xl_search_adnowclientname[index],0)),"")</f>
        <v>Pittsburg Paints</v>
      </c>
      <c r="F1434" s="18"/>
      <c r="G1434" s="18"/>
      <c r="H1434" s="18"/>
      <c r="I1434" s="18"/>
      <c r="J1434" s="18"/>
      <c r="K1434" s="18"/>
      <c r="L1434" s="18"/>
      <c r="M1434" s="18"/>
      <c r="N1434" s="18"/>
      <c r="O1434" s="18"/>
      <c r="P1434" s="18"/>
      <c r="Q1434" s="18"/>
      <c r="R1434" s="18"/>
      <c r="S1434" s="18"/>
      <c r="T1434" s="18"/>
      <c r="U1434" s="18"/>
      <c r="V1434" s="18"/>
      <c r="W1434" s="18"/>
      <c r="X1434" s="18"/>
      <c r="Y1434" s="18"/>
      <c r="Z1434" s="18"/>
      <c r="AA1434" s="18"/>
      <c r="AB1434" s="18"/>
      <c r="AC1434" s="18"/>
      <c r="AD1434" s="18"/>
      <c r="AE1434" s="18"/>
      <c r="AF1434" s="18"/>
      <c r="AG1434" s="18"/>
      <c r="AH1434" s="18"/>
      <c r="AI1434" s="18"/>
      <c r="AJ1434" s="18"/>
      <c r="AK1434" s="18"/>
      <c r="AL1434" s="18"/>
      <c r="AM1434" s="18"/>
    </row>
    <row r="1435" spans="1:39">
      <c r="A1435" s="18"/>
      <c r="B1435" s="18"/>
      <c r="C1435" s="18"/>
      <c r="D1435" s="18">
        <f t="shared" ca="1" si="27"/>
        <v>1434</v>
      </c>
      <c r="E1435" s="18" t="str">
        <f ca="1">IFERROR(INDEX(nr_ad_client_name,MATCH(ROW()-1,xl_search_adnowclientname[index],0)),"")</f>
        <v>PKO BP</v>
      </c>
      <c r="F1435" s="18"/>
      <c r="G1435" s="18"/>
      <c r="H1435" s="18"/>
      <c r="I1435" s="18"/>
      <c r="J1435" s="18"/>
      <c r="K1435" s="18"/>
      <c r="L1435" s="18"/>
      <c r="M1435" s="18"/>
      <c r="N1435" s="18"/>
      <c r="O1435" s="18"/>
      <c r="P1435" s="18"/>
      <c r="Q1435" s="18"/>
      <c r="R1435" s="18"/>
      <c r="S1435" s="18"/>
      <c r="T1435" s="18"/>
      <c r="U1435" s="18"/>
      <c r="V1435" s="18"/>
      <c r="W1435" s="18"/>
      <c r="X1435" s="18"/>
      <c r="Y1435" s="18"/>
      <c r="Z1435" s="18"/>
      <c r="AA1435" s="18"/>
      <c r="AB1435" s="18"/>
      <c r="AC1435" s="18"/>
      <c r="AD1435" s="18"/>
      <c r="AE1435" s="18"/>
      <c r="AF1435" s="18"/>
      <c r="AG1435" s="18"/>
      <c r="AH1435" s="18"/>
      <c r="AI1435" s="18"/>
      <c r="AJ1435" s="18"/>
      <c r="AK1435" s="18"/>
      <c r="AL1435" s="18"/>
      <c r="AM1435" s="18"/>
    </row>
    <row r="1436" spans="1:39">
      <c r="A1436" s="18"/>
      <c r="B1436" s="18"/>
      <c r="C1436" s="18"/>
      <c r="D1436" s="18">
        <f t="shared" ca="1" si="27"/>
        <v>1435</v>
      </c>
      <c r="E1436" s="18" t="str">
        <f ca="1">IFERROR(INDEX(nr_ad_client_name,MATCH(ROW()-1,xl_search_adnowclientname[index],0)),"")</f>
        <v>Pladis</v>
      </c>
      <c r="F1436" s="18"/>
      <c r="G1436" s="18"/>
      <c r="H1436" s="18"/>
      <c r="I1436" s="18"/>
      <c r="J1436" s="18"/>
      <c r="K1436" s="18"/>
      <c r="L1436" s="18"/>
      <c r="M1436" s="18"/>
      <c r="N1436" s="18"/>
      <c r="O1436" s="18"/>
      <c r="P1436" s="18"/>
      <c r="Q1436" s="18"/>
      <c r="R1436" s="18"/>
      <c r="S1436" s="18"/>
      <c r="T1436" s="18"/>
      <c r="U1436" s="18"/>
      <c r="V1436" s="18"/>
      <c r="W1436" s="18"/>
      <c r="X1436" s="18"/>
      <c r="Y1436" s="18"/>
      <c r="Z1436" s="18"/>
      <c r="AA1436" s="18"/>
      <c r="AB1436" s="18"/>
      <c r="AC1436" s="18"/>
      <c r="AD1436" s="18"/>
      <c r="AE1436" s="18"/>
      <c r="AF1436" s="18"/>
      <c r="AG1436" s="18"/>
      <c r="AH1436" s="18"/>
      <c r="AI1436" s="18"/>
      <c r="AJ1436" s="18"/>
      <c r="AK1436" s="18"/>
      <c r="AL1436" s="18"/>
      <c r="AM1436" s="18"/>
    </row>
    <row r="1437" spans="1:39">
      <c r="A1437" s="18"/>
      <c r="B1437" s="18"/>
      <c r="C1437" s="18"/>
      <c r="D1437" s="18">
        <f t="shared" ca="1" si="27"/>
        <v>1436</v>
      </c>
      <c r="E1437" s="18" t="str">
        <f ca="1">IFERROR(INDEX(nr_ad_client_name,MATCH(ROW()-1,xl_search_adnowclientname[index],0)),"")</f>
        <v>Plascon</v>
      </c>
      <c r="F1437" s="18"/>
      <c r="G1437" s="18"/>
      <c r="H1437" s="18"/>
      <c r="I1437" s="18"/>
      <c r="J1437" s="18"/>
      <c r="K1437" s="18"/>
      <c r="L1437" s="18"/>
      <c r="M1437" s="18"/>
      <c r="N1437" s="18"/>
      <c r="O1437" s="18"/>
      <c r="P1437" s="18"/>
      <c r="Q1437" s="18"/>
      <c r="R1437" s="18"/>
      <c r="S1437" s="18"/>
      <c r="T1437" s="18"/>
      <c r="U1437" s="18"/>
      <c r="V1437" s="18"/>
      <c r="W1437" s="18"/>
      <c r="X1437" s="18"/>
      <c r="Y1437" s="18"/>
      <c r="Z1437" s="18"/>
      <c r="AA1437" s="18"/>
      <c r="AB1437" s="18"/>
      <c r="AC1437" s="18"/>
      <c r="AD1437" s="18"/>
      <c r="AE1437" s="18"/>
      <c r="AF1437" s="18"/>
      <c r="AG1437" s="18"/>
      <c r="AH1437" s="18"/>
      <c r="AI1437" s="18"/>
      <c r="AJ1437" s="18"/>
      <c r="AK1437" s="18"/>
      <c r="AL1437" s="18"/>
      <c r="AM1437" s="18"/>
    </row>
    <row r="1438" spans="1:39">
      <c r="A1438" s="18"/>
      <c r="B1438" s="18"/>
      <c r="C1438" s="18"/>
      <c r="D1438" s="18">
        <f t="shared" ca="1" si="27"/>
        <v>1437</v>
      </c>
      <c r="E1438" s="18" t="str">
        <f ca="1">IFERROR(INDEX(nr_ad_client_name,MATCH(ROW()-1,xl_search_adnowclientname[index],0)),"")</f>
        <v>Plasmon Dietetici Alimentari</v>
      </c>
      <c r="F1438" s="18"/>
      <c r="G1438" s="18"/>
      <c r="H1438" s="18"/>
      <c r="I1438" s="18"/>
      <c r="J1438" s="18"/>
      <c r="K1438" s="18"/>
      <c r="L1438" s="18"/>
      <c r="M1438" s="18"/>
      <c r="N1438" s="18"/>
      <c r="O1438" s="18"/>
      <c r="P1438" s="18"/>
      <c r="Q1438" s="18"/>
      <c r="R1438" s="18"/>
      <c r="S1438" s="18"/>
      <c r="T1438" s="18"/>
      <c r="U1438" s="18"/>
      <c r="V1438" s="18"/>
      <c r="W1438" s="18"/>
      <c r="X1438" s="18"/>
      <c r="Y1438" s="18"/>
      <c r="Z1438" s="18"/>
      <c r="AA1438" s="18"/>
      <c r="AB1438" s="18"/>
      <c r="AC1438" s="18"/>
      <c r="AD1438" s="18"/>
      <c r="AE1438" s="18"/>
      <c r="AF1438" s="18"/>
      <c r="AG1438" s="18"/>
      <c r="AH1438" s="18"/>
      <c r="AI1438" s="18"/>
      <c r="AJ1438" s="18"/>
      <c r="AK1438" s="18"/>
      <c r="AL1438" s="18"/>
      <c r="AM1438" s="18"/>
    </row>
    <row r="1439" spans="1:39">
      <c r="A1439" s="18"/>
      <c r="B1439" s="18"/>
      <c r="C1439" s="18"/>
      <c r="D1439" s="18">
        <f t="shared" ca="1" si="27"/>
        <v>1438</v>
      </c>
      <c r="E1439" s="18" t="str">
        <f ca="1">IFERROR(INDEX(nr_ad_client_name,MATCH(ROW()-1,xl_search_adnowclientname[index],0)),"")</f>
        <v>Platinum Guild International</v>
      </c>
      <c r="F1439" s="18"/>
      <c r="G1439" s="18"/>
      <c r="H1439" s="18"/>
      <c r="I1439" s="18"/>
      <c r="J1439" s="18"/>
      <c r="K1439" s="18"/>
      <c r="L1439" s="18"/>
      <c r="M1439" s="18"/>
      <c r="N1439" s="18"/>
      <c r="O1439" s="18"/>
      <c r="P1439" s="18"/>
      <c r="Q1439" s="18"/>
      <c r="R1439" s="18"/>
      <c r="S1439" s="18"/>
      <c r="T1439" s="18"/>
      <c r="U1439" s="18"/>
      <c r="V1439" s="18"/>
      <c r="W1439" s="18"/>
      <c r="X1439" s="18"/>
      <c r="Y1439" s="18"/>
      <c r="Z1439" s="18"/>
      <c r="AA1439" s="18"/>
      <c r="AB1439" s="18"/>
      <c r="AC1439" s="18"/>
      <c r="AD1439" s="18"/>
      <c r="AE1439" s="18"/>
      <c r="AF1439" s="18"/>
      <c r="AG1439" s="18"/>
      <c r="AH1439" s="18"/>
      <c r="AI1439" s="18"/>
      <c r="AJ1439" s="18"/>
      <c r="AK1439" s="18"/>
      <c r="AL1439" s="18"/>
      <c r="AM1439" s="18"/>
    </row>
    <row r="1440" spans="1:39">
      <c r="A1440" s="18"/>
      <c r="B1440" s="18"/>
      <c r="C1440" s="18"/>
      <c r="D1440" s="18">
        <f t="shared" ca="1" si="27"/>
        <v>1439</v>
      </c>
      <c r="E1440" s="18" t="str">
        <f ca="1">IFERROR(INDEX(nr_ad_client_name,MATCH(ROW()-1,xl_search_adnowclientname[index],0)),"")</f>
        <v>Play</v>
      </c>
      <c r="F1440" s="18"/>
      <c r="G1440" s="18"/>
      <c r="H1440" s="18"/>
      <c r="I1440" s="18"/>
      <c r="J1440" s="18"/>
      <c r="K1440" s="18"/>
      <c r="L1440" s="18"/>
      <c r="M1440" s="18"/>
      <c r="N1440" s="18"/>
      <c r="O1440" s="18"/>
      <c r="P1440" s="18"/>
      <c r="Q1440" s="18"/>
      <c r="R1440" s="18"/>
      <c r="S1440" s="18"/>
      <c r="T1440" s="18"/>
      <c r="U1440" s="18"/>
      <c r="V1440" s="18"/>
      <c r="W1440" s="18"/>
      <c r="X1440" s="18"/>
      <c r="Y1440" s="18"/>
      <c r="Z1440" s="18"/>
      <c r="AA1440" s="18"/>
      <c r="AB1440" s="18"/>
      <c r="AC1440" s="18"/>
      <c r="AD1440" s="18"/>
      <c r="AE1440" s="18"/>
      <c r="AF1440" s="18"/>
      <c r="AG1440" s="18"/>
      <c r="AH1440" s="18"/>
      <c r="AI1440" s="18"/>
      <c r="AJ1440" s="18"/>
      <c r="AK1440" s="18"/>
      <c r="AL1440" s="18"/>
      <c r="AM1440" s="18"/>
    </row>
    <row r="1441" spans="1:39">
      <c r="A1441" s="18"/>
      <c r="B1441" s="18"/>
      <c r="C1441" s="18"/>
      <c r="D1441" s="18">
        <f t="shared" ca="1" si="27"/>
        <v>1440</v>
      </c>
      <c r="E1441" s="18" t="str">
        <f ca="1">IFERROR(INDEX(nr_ad_client_name,MATCH(ROW()-1,xl_search_adnowclientname[index],0)),"")</f>
        <v>Pliva Krakow</v>
      </c>
      <c r="F1441" s="18"/>
      <c r="G1441" s="18"/>
      <c r="H1441" s="18"/>
      <c r="I1441" s="18"/>
      <c r="J1441" s="18"/>
      <c r="K1441" s="18"/>
      <c r="L1441" s="18"/>
      <c r="M1441" s="18"/>
      <c r="N1441" s="18"/>
      <c r="O1441" s="18"/>
      <c r="P1441" s="18"/>
      <c r="Q1441" s="18"/>
      <c r="R1441" s="18"/>
      <c r="S1441" s="18"/>
      <c r="T1441" s="18"/>
      <c r="U1441" s="18"/>
      <c r="V1441" s="18"/>
      <c r="W1441" s="18"/>
      <c r="X1441" s="18"/>
      <c r="Y1441" s="18"/>
      <c r="Z1441" s="18"/>
      <c r="AA1441" s="18"/>
      <c r="AB1441" s="18"/>
      <c r="AC1441" s="18"/>
      <c r="AD1441" s="18"/>
      <c r="AE1441" s="18"/>
      <c r="AF1441" s="18"/>
      <c r="AG1441" s="18"/>
      <c r="AH1441" s="18"/>
      <c r="AI1441" s="18"/>
      <c r="AJ1441" s="18"/>
      <c r="AK1441" s="18"/>
      <c r="AL1441" s="18"/>
      <c r="AM1441" s="18"/>
    </row>
    <row r="1442" spans="1:39">
      <c r="A1442" s="18"/>
      <c r="B1442" s="18"/>
      <c r="C1442" s="18"/>
      <c r="D1442" s="18">
        <f t="shared" ca="1" si="27"/>
        <v>1441</v>
      </c>
      <c r="E1442" s="18" t="str">
        <f ca="1">IFERROR(INDEX(nr_ad_client_name,MATCH(ROW()-1,xl_search_adnowclientname[index],0)),"")</f>
        <v>Plusnet</v>
      </c>
      <c r="F1442" s="18"/>
      <c r="G1442" s="18"/>
      <c r="H1442" s="18"/>
      <c r="I1442" s="18"/>
      <c r="J1442" s="18"/>
      <c r="K1442" s="18"/>
      <c r="L1442" s="18"/>
      <c r="M1442" s="18"/>
      <c r="N1442" s="18"/>
      <c r="O1442" s="18"/>
      <c r="P1442" s="18"/>
      <c r="Q1442" s="18"/>
      <c r="R1442" s="18"/>
      <c r="S1442" s="18"/>
      <c r="T1442" s="18"/>
      <c r="U1442" s="18"/>
      <c r="V1442" s="18"/>
      <c r="W1442" s="18"/>
      <c r="X1442" s="18"/>
      <c r="Y1442" s="18"/>
      <c r="Z1442" s="18"/>
      <c r="AA1442" s="18"/>
      <c r="AB1442" s="18"/>
      <c r="AC1442" s="18"/>
      <c r="AD1442" s="18"/>
      <c r="AE1442" s="18"/>
      <c r="AF1442" s="18"/>
      <c r="AG1442" s="18"/>
      <c r="AH1442" s="18"/>
      <c r="AI1442" s="18"/>
      <c r="AJ1442" s="18"/>
      <c r="AK1442" s="18"/>
      <c r="AL1442" s="18"/>
      <c r="AM1442" s="18"/>
    </row>
    <row r="1443" spans="1:39">
      <c r="A1443" s="18"/>
      <c r="B1443" s="18"/>
      <c r="C1443" s="18"/>
      <c r="D1443" s="18">
        <f t="shared" ca="1" si="27"/>
        <v>1442</v>
      </c>
      <c r="E1443" s="18" t="str">
        <f ca="1">IFERROR(INDEX(nr_ad_client_name,MATCH(ROW()-1,xl_search_adnowclientname[index],0)),"")</f>
        <v>PNC Financial Services Group</v>
      </c>
      <c r="F1443" s="18"/>
      <c r="G1443" s="18"/>
      <c r="H1443" s="18"/>
      <c r="I1443" s="18"/>
      <c r="J1443" s="18"/>
      <c r="K1443" s="18"/>
      <c r="L1443" s="18"/>
      <c r="M1443" s="18"/>
      <c r="N1443" s="18"/>
      <c r="O1443" s="18"/>
      <c r="P1443" s="18"/>
      <c r="Q1443" s="18"/>
      <c r="R1443" s="18"/>
      <c r="S1443" s="18"/>
      <c r="T1443" s="18"/>
      <c r="U1443" s="18"/>
      <c r="V1443" s="18"/>
      <c r="W1443" s="18"/>
      <c r="X1443" s="18"/>
      <c r="Y1443" s="18"/>
      <c r="Z1443" s="18"/>
      <c r="AA1443" s="18"/>
      <c r="AB1443" s="18"/>
      <c r="AC1443" s="18"/>
      <c r="AD1443" s="18"/>
      <c r="AE1443" s="18"/>
      <c r="AF1443" s="18"/>
      <c r="AG1443" s="18"/>
      <c r="AH1443" s="18"/>
      <c r="AI1443" s="18"/>
      <c r="AJ1443" s="18"/>
      <c r="AK1443" s="18"/>
      <c r="AL1443" s="18"/>
      <c r="AM1443" s="18"/>
    </row>
    <row r="1444" spans="1:39">
      <c r="A1444" s="18"/>
      <c r="B1444" s="18"/>
      <c r="C1444" s="18"/>
      <c r="D1444" s="18">
        <f t="shared" ca="1" si="27"/>
        <v>1443</v>
      </c>
      <c r="E1444" s="18" t="str">
        <f ca="1">IFERROR(INDEX(nr_ad_client_name,MATCH(ROW()-1,xl_search_adnowclientname[index],0)),"")</f>
        <v>Poczta Polska</v>
      </c>
      <c r="F1444" s="18"/>
      <c r="G1444" s="18"/>
      <c r="H1444" s="18"/>
      <c r="I1444" s="18"/>
      <c r="J1444" s="18"/>
      <c r="K1444" s="18"/>
      <c r="L1444" s="18"/>
      <c r="M1444" s="18"/>
      <c r="N1444" s="18"/>
      <c r="O1444" s="18"/>
      <c r="P1444" s="18"/>
      <c r="Q1444" s="18"/>
      <c r="R1444" s="18"/>
      <c r="S1444" s="18"/>
      <c r="T1444" s="18"/>
      <c r="U1444" s="18"/>
      <c r="V1444" s="18"/>
      <c r="W1444" s="18"/>
      <c r="X1444" s="18"/>
      <c r="Y1444" s="18"/>
      <c r="Z1444" s="18"/>
      <c r="AA1444" s="18"/>
      <c r="AB1444" s="18"/>
      <c r="AC1444" s="18"/>
      <c r="AD1444" s="18"/>
      <c r="AE1444" s="18"/>
      <c r="AF1444" s="18"/>
      <c r="AG1444" s="18"/>
      <c r="AH1444" s="18"/>
      <c r="AI1444" s="18"/>
      <c r="AJ1444" s="18"/>
      <c r="AK1444" s="18"/>
      <c r="AL1444" s="18"/>
      <c r="AM1444" s="18"/>
    </row>
    <row r="1445" spans="1:39">
      <c r="A1445" s="18"/>
      <c r="B1445" s="18"/>
      <c r="C1445" s="18"/>
      <c r="D1445" s="18">
        <f t="shared" ca="1" si="27"/>
        <v>1444</v>
      </c>
      <c r="E1445" s="18" t="str">
        <f ca="1">IFERROR(INDEX(nr_ad_client_name,MATCH(ROW()-1,xl_search_adnowclientname[index],0)),"")</f>
        <v>Podravka Koprivnica</v>
      </c>
      <c r="F1445" s="18"/>
      <c r="G1445" s="18"/>
      <c r="H1445" s="18"/>
      <c r="I1445" s="18"/>
      <c r="J1445" s="18"/>
      <c r="K1445" s="18"/>
      <c r="L1445" s="18"/>
      <c r="M1445" s="18"/>
      <c r="N1445" s="18"/>
      <c r="O1445" s="18"/>
      <c r="P1445" s="18"/>
      <c r="Q1445" s="18"/>
      <c r="R1445" s="18"/>
      <c r="S1445" s="18"/>
      <c r="T1445" s="18"/>
      <c r="U1445" s="18"/>
      <c r="V1445" s="18"/>
      <c r="W1445" s="18"/>
      <c r="X1445" s="18"/>
      <c r="Y1445" s="18"/>
      <c r="Z1445" s="18"/>
      <c r="AA1445" s="18"/>
      <c r="AB1445" s="18"/>
      <c r="AC1445" s="18"/>
      <c r="AD1445" s="18"/>
      <c r="AE1445" s="18"/>
      <c r="AF1445" s="18"/>
      <c r="AG1445" s="18"/>
      <c r="AH1445" s="18"/>
      <c r="AI1445" s="18"/>
      <c r="AJ1445" s="18"/>
      <c r="AK1445" s="18"/>
      <c r="AL1445" s="18"/>
      <c r="AM1445" s="18"/>
    </row>
    <row r="1446" spans="1:39">
      <c r="A1446" s="18"/>
      <c r="B1446" s="18"/>
      <c r="C1446" s="18"/>
      <c r="D1446" s="18">
        <f t="shared" ca="1" si="27"/>
        <v>1445</v>
      </c>
      <c r="E1446" s="18" t="str">
        <f ca="1">IFERROR(INDEX(nr_ad_client_name,MATCH(ROW()-1,xl_search_adnowclientname[index],0)),"")</f>
        <v>P&amp;O Ferries</v>
      </c>
      <c r="F1446" s="18"/>
      <c r="G1446" s="18"/>
      <c r="H1446" s="18"/>
      <c r="I1446" s="18"/>
      <c r="J1446" s="18"/>
      <c r="K1446" s="18"/>
      <c r="L1446" s="18"/>
      <c r="M1446" s="18"/>
      <c r="N1446" s="18"/>
      <c r="O1446" s="18"/>
      <c r="P1446" s="18"/>
      <c r="Q1446" s="18"/>
      <c r="R1446" s="18"/>
      <c r="S1446" s="18"/>
      <c r="T1446" s="18"/>
      <c r="U1446" s="18"/>
      <c r="V1446" s="18"/>
      <c r="W1446" s="18"/>
      <c r="X1446" s="18"/>
      <c r="Y1446" s="18"/>
      <c r="Z1446" s="18"/>
      <c r="AA1446" s="18"/>
      <c r="AB1446" s="18"/>
      <c r="AC1446" s="18"/>
      <c r="AD1446" s="18"/>
      <c r="AE1446" s="18"/>
      <c r="AF1446" s="18"/>
      <c r="AG1446" s="18"/>
      <c r="AH1446" s="18"/>
      <c r="AI1446" s="18"/>
      <c r="AJ1446" s="18"/>
      <c r="AK1446" s="18"/>
      <c r="AL1446" s="18"/>
      <c r="AM1446" s="18"/>
    </row>
    <row r="1447" spans="1:39">
      <c r="A1447" s="18"/>
      <c r="B1447" s="18"/>
      <c r="C1447" s="18"/>
      <c r="D1447" s="18">
        <f t="shared" ca="1" si="27"/>
        <v>1446</v>
      </c>
      <c r="E1447" s="18" t="str">
        <f ca="1">IFERROR(INDEX(nr_ad_client_name,MATCH(ROW()-1,xl_search_adnowclientname[index],0)),"")</f>
        <v>Polbank EFG</v>
      </c>
      <c r="F1447" s="18"/>
      <c r="G1447" s="18"/>
      <c r="H1447" s="18"/>
      <c r="I1447" s="18"/>
      <c r="J1447" s="18"/>
      <c r="K1447" s="18"/>
      <c r="L1447" s="18"/>
      <c r="M1447" s="18"/>
      <c r="N1447" s="18"/>
      <c r="O1447" s="18"/>
      <c r="P1447" s="18"/>
      <c r="Q1447" s="18"/>
      <c r="R1447" s="18"/>
      <c r="S1447" s="18"/>
      <c r="T1447" s="18"/>
      <c r="U1447" s="18"/>
      <c r="V1447" s="18"/>
      <c r="W1447" s="18"/>
      <c r="X1447" s="18"/>
      <c r="Y1447" s="18"/>
      <c r="Z1447" s="18"/>
      <c r="AA1447" s="18"/>
      <c r="AB1447" s="18"/>
      <c r="AC1447" s="18"/>
      <c r="AD1447" s="18"/>
      <c r="AE1447" s="18"/>
      <c r="AF1447" s="18"/>
      <c r="AG1447" s="18"/>
      <c r="AH1447" s="18"/>
      <c r="AI1447" s="18"/>
      <c r="AJ1447" s="18"/>
      <c r="AK1447" s="18"/>
      <c r="AL1447" s="18"/>
      <c r="AM1447" s="18"/>
    </row>
    <row r="1448" spans="1:39">
      <c r="A1448" s="18"/>
      <c r="B1448" s="18"/>
      <c r="C1448" s="18"/>
      <c r="D1448" s="18">
        <f t="shared" ca="1" si="27"/>
        <v>1447</v>
      </c>
      <c r="E1448" s="18" t="str">
        <f ca="1">IFERROR(INDEX(nr_ad_client_name,MATCH(ROW()-1,xl_search_adnowclientname[index],0)),"")</f>
        <v>Polkomtel</v>
      </c>
      <c r="F1448" s="18"/>
      <c r="G1448" s="18"/>
      <c r="H1448" s="18"/>
      <c r="I1448" s="18"/>
      <c r="J1448" s="18"/>
      <c r="K1448" s="18"/>
      <c r="L1448" s="18"/>
      <c r="M1448" s="18"/>
      <c r="N1448" s="18"/>
      <c r="O1448" s="18"/>
      <c r="P1448" s="18"/>
      <c r="Q1448" s="18"/>
      <c r="R1448" s="18"/>
      <c r="S1448" s="18"/>
      <c r="T1448" s="18"/>
      <c r="U1448" s="18"/>
      <c r="V1448" s="18"/>
      <c r="W1448" s="18"/>
      <c r="X1448" s="18"/>
      <c r="Y1448" s="18"/>
      <c r="Z1448" s="18"/>
      <c r="AA1448" s="18"/>
      <c r="AB1448" s="18"/>
      <c r="AC1448" s="18"/>
      <c r="AD1448" s="18"/>
      <c r="AE1448" s="18"/>
      <c r="AF1448" s="18"/>
      <c r="AG1448" s="18"/>
      <c r="AH1448" s="18"/>
      <c r="AI1448" s="18"/>
      <c r="AJ1448" s="18"/>
      <c r="AK1448" s="18"/>
      <c r="AL1448" s="18"/>
      <c r="AM1448" s="18"/>
    </row>
    <row r="1449" spans="1:39">
      <c r="A1449" s="18"/>
      <c r="B1449" s="18"/>
      <c r="C1449" s="18"/>
      <c r="D1449" s="18">
        <f t="shared" ca="1" si="27"/>
        <v>1448</v>
      </c>
      <c r="E1449" s="18" t="str">
        <f ca="1">IFERROR(INDEX(nr_ad_client_name,MATCH(ROW()-1,xl_search_adnowclientname[index],0)),"")</f>
        <v>Pollo Campero</v>
      </c>
      <c r="F1449" s="18"/>
      <c r="G1449" s="18"/>
      <c r="H1449" s="18"/>
      <c r="I1449" s="18"/>
      <c r="J1449" s="18"/>
      <c r="K1449" s="18"/>
      <c r="L1449" s="18"/>
      <c r="M1449" s="18"/>
      <c r="N1449" s="18"/>
      <c r="O1449" s="18"/>
      <c r="P1449" s="18"/>
      <c r="Q1449" s="18"/>
      <c r="R1449" s="18"/>
      <c r="S1449" s="18"/>
      <c r="T1449" s="18"/>
      <c r="U1449" s="18"/>
      <c r="V1449" s="18"/>
      <c r="W1449" s="18"/>
      <c r="X1449" s="18"/>
      <c r="Y1449" s="18"/>
      <c r="Z1449" s="18"/>
      <c r="AA1449" s="18"/>
      <c r="AB1449" s="18"/>
      <c r="AC1449" s="18"/>
      <c r="AD1449" s="18"/>
      <c r="AE1449" s="18"/>
      <c r="AF1449" s="18"/>
      <c r="AG1449" s="18"/>
      <c r="AH1449" s="18"/>
      <c r="AI1449" s="18"/>
      <c r="AJ1449" s="18"/>
      <c r="AK1449" s="18"/>
      <c r="AL1449" s="18"/>
      <c r="AM1449" s="18"/>
    </row>
    <row r="1450" spans="1:39">
      <c r="A1450" s="18"/>
      <c r="B1450" s="18"/>
      <c r="C1450" s="18"/>
      <c r="D1450" s="18">
        <f t="shared" ca="1" si="27"/>
        <v>1449</v>
      </c>
      <c r="E1450" s="18" t="str">
        <f ca="1">IFERROR(INDEX(nr_ad_client_name,MATCH(ROW()-1,xl_search_adnowclientname[index],0)),"")</f>
        <v>Polpharma</v>
      </c>
      <c r="F1450" s="18"/>
      <c r="G1450" s="18"/>
      <c r="H1450" s="18"/>
      <c r="I1450" s="18"/>
      <c r="J1450" s="18"/>
      <c r="K1450" s="18"/>
      <c r="L1450" s="18"/>
      <c r="M1450" s="18"/>
      <c r="N1450" s="18"/>
      <c r="O1450" s="18"/>
      <c r="P1450" s="18"/>
      <c r="Q1450" s="18"/>
      <c r="R1450" s="18"/>
      <c r="S1450" s="18"/>
      <c r="T1450" s="18"/>
      <c r="U1450" s="18"/>
      <c r="V1450" s="18"/>
      <c r="W1450" s="18"/>
      <c r="X1450" s="18"/>
      <c r="Y1450" s="18"/>
      <c r="Z1450" s="18"/>
      <c r="AA1450" s="18"/>
      <c r="AB1450" s="18"/>
      <c r="AC1450" s="18"/>
      <c r="AD1450" s="18"/>
      <c r="AE1450" s="18"/>
      <c r="AF1450" s="18"/>
      <c r="AG1450" s="18"/>
      <c r="AH1450" s="18"/>
      <c r="AI1450" s="18"/>
      <c r="AJ1450" s="18"/>
      <c r="AK1450" s="18"/>
      <c r="AL1450" s="18"/>
      <c r="AM1450" s="18"/>
    </row>
    <row r="1451" spans="1:39">
      <c r="A1451" s="18"/>
      <c r="B1451" s="18"/>
      <c r="C1451" s="18"/>
      <c r="D1451" s="18">
        <f t="shared" ca="1" si="27"/>
        <v>1450</v>
      </c>
      <c r="E1451" s="18" t="str">
        <f ca="1">IFERROR(INDEX(nr_ad_client_name,MATCH(ROW()-1,xl_search_adnowclientname[index],0)),"")</f>
        <v>Polska Telefonia Cyfrowa</v>
      </c>
      <c r="F1451" s="18"/>
      <c r="G1451" s="18"/>
      <c r="H1451" s="18"/>
      <c r="I1451" s="18"/>
      <c r="J1451" s="18"/>
      <c r="K1451" s="18"/>
      <c r="L1451" s="18"/>
      <c r="M1451" s="18"/>
      <c r="N1451" s="18"/>
      <c r="O1451" s="18"/>
      <c r="P1451" s="18"/>
      <c r="Q1451" s="18"/>
      <c r="R1451" s="18"/>
      <c r="S1451" s="18"/>
      <c r="T1451" s="18"/>
      <c r="U1451" s="18"/>
      <c r="V1451" s="18"/>
      <c r="W1451" s="18"/>
      <c r="X1451" s="18"/>
      <c r="Y1451" s="18"/>
      <c r="Z1451" s="18"/>
      <c r="AA1451" s="18"/>
      <c r="AB1451" s="18"/>
      <c r="AC1451" s="18"/>
      <c r="AD1451" s="18"/>
      <c r="AE1451" s="18"/>
      <c r="AF1451" s="18"/>
      <c r="AG1451" s="18"/>
      <c r="AH1451" s="18"/>
      <c r="AI1451" s="18"/>
      <c r="AJ1451" s="18"/>
      <c r="AK1451" s="18"/>
      <c r="AL1451" s="18"/>
      <c r="AM1451" s="18"/>
    </row>
    <row r="1452" spans="1:39">
      <c r="A1452" s="18"/>
      <c r="B1452" s="18"/>
      <c r="C1452" s="18"/>
      <c r="D1452" s="18">
        <f t="shared" ca="1" si="27"/>
        <v>1451</v>
      </c>
      <c r="E1452" s="18" t="str">
        <f ca="1">IFERROR(INDEX(nr_ad_client_name,MATCH(ROW()-1,xl_search_adnowclientname[index],0)),"")</f>
        <v>Posadas De Mexico</v>
      </c>
      <c r="F1452" s="18"/>
      <c r="G1452" s="18"/>
      <c r="H1452" s="18"/>
      <c r="I1452" s="18"/>
      <c r="J1452" s="18"/>
      <c r="K1452" s="18"/>
      <c r="L1452" s="18"/>
      <c r="M1452" s="18"/>
      <c r="N1452" s="18"/>
      <c r="O1452" s="18"/>
      <c r="P1452" s="18"/>
      <c r="Q1452" s="18"/>
      <c r="R1452" s="18"/>
      <c r="S1452" s="18"/>
      <c r="T1452" s="18"/>
      <c r="U1452" s="18"/>
      <c r="V1452" s="18"/>
      <c r="W1452" s="18"/>
      <c r="X1452" s="18"/>
      <c r="Y1452" s="18"/>
      <c r="Z1452" s="18"/>
      <c r="AA1452" s="18"/>
      <c r="AB1452" s="18"/>
      <c r="AC1452" s="18"/>
      <c r="AD1452" s="18"/>
      <c r="AE1452" s="18"/>
      <c r="AF1452" s="18"/>
      <c r="AG1452" s="18"/>
      <c r="AH1452" s="18"/>
      <c r="AI1452" s="18"/>
      <c r="AJ1452" s="18"/>
      <c r="AK1452" s="18"/>
      <c r="AL1452" s="18"/>
      <c r="AM1452" s="18"/>
    </row>
    <row r="1453" spans="1:39">
      <c r="A1453" s="18"/>
      <c r="B1453" s="18"/>
      <c r="C1453" s="18"/>
      <c r="D1453" s="18">
        <f t="shared" ca="1" si="27"/>
        <v>1452</v>
      </c>
      <c r="E1453" s="18" t="str">
        <f ca="1">IFERROR(INDEX(nr_ad_client_name,MATCH(ROW()-1,xl_search_adnowclientname[index],0)),"")</f>
        <v>Post Cereals</v>
      </c>
      <c r="F1453" s="18"/>
      <c r="G1453" s="18"/>
      <c r="H1453" s="18"/>
      <c r="I1453" s="18"/>
      <c r="J1453" s="18"/>
      <c r="K1453" s="18"/>
      <c r="L1453" s="18"/>
      <c r="M1453" s="18"/>
      <c r="N1453" s="18"/>
      <c r="O1453" s="18"/>
      <c r="P1453" s="18"/>
      <c r="Q1453" s="18"/>
      <c r="R1453" s="18"/>
      <c r="S1453" s="18"/>
      <c r="T1453" s="18"/>
      <c r="U1453" s="18"/>
      <c r="V1453" s="18"/>
      <c r="W1453" s="18"/>
      <c r="X1453" s="18"/>
      <c r="Y1453" s="18"/>
      <c r="Z1453" s="18"/>
      <c r="AA1453" s="18"/>
      <c r="AB1453" s="18"/>
      <c r="AC1453" s="18"/>
      <c r="AD1453" s="18"/>
      <c r="AE1453" s="18"/>
      <c r="AF1453" s="18"/>
      <c r="AG1453" s="18"/>
      <c r="AH1453" s="18"/>
      <c r="AI1453" s="18"/>
      <c r="AJ1453" s="18"/>
      <c r="AK1453" s="18"/>
      <c r="AL1453" s="18"/>
      <c r="AM1453" s="18"/>
    </row>
    <row r="1454" spans="1:39">
      <c r="A1454" s="18"/>
      <c r="B1454" s="18"/>
      <c r="C1454" s="18"/>
      <c r="D1454" s="18">
        <f t="shared" ca="1" si="27"/>
        <v>1453</v>
      </c>
      <c r="E1454" s="18" t="str">
        <f ca="1">IFERROR(INDEX(nr_ad_client_name,MATCH(ROW()-1,xl_search_adnowclientname[index],0)),"")</f>
        <v>Post Foods</v>
      </c>
      <c r="F1454" s="18"/>
      <c r="G1454" s="18"/>
      <c r="H1454" s="18"/>
      <c r="I1454" s="18"/>
      <c r="J1454" s="18"/>
      <c r="K1454" s="18"/>
      <c r="L1454" s="18"/>
      <c r="M1454" s="18"/>
      <c r="N1454" s="18"/>
      <c r="O1454" s="18"/>
      <c r="P1454" s="18"/>
      <c r="Q1454" s="18"/>
      <c r="R1454" s="18"/>
      <c r="S1454" s="18"/>
      <c r="T1454" s="18"/>
      <c r="U1454" s="18"/>
      <c r="V1454" s="18"/>
      <c r="W1454" s="18"/>
      <c r="X1454" s="18"/>
      <c r="Y1454" s="18"/>
      <c r="Z1454" s="18"/>
      <c r="AA1454" s="18"/>
      <c r="AB1454" s="18"/>
      <c r="AC1454" s="18"/>
      <c r="AD1454" s="18"/>
      <c r="AE1454" s="18"/>
      <c r="AF1454" s="18"/>
      <c r="AG1454" s="18"/>
      <c r="AH1454" s="18"/>
      <c r="AI1454" s="18"/>
      <c r="AJ1454" s="18"/>
      <c r="AK1454" s="18"/>
      <c r="AL1454" s="18"/>
      <c r="AM1454" s="18"/>
    </row>
    <row r="1455" spans="1:39">
      <c r="A1455" s="18"/>
      <c r="B1455" s="18"/>
      <c r="C1455" s="18"/>
      <c r="D1455" s="18">
        <f t="shared" ca="1" si="27"/>
        <v>1454</v>
      </c>
      <c r="E1455" s="18" t="str">
        <f ca="1">IFERROR(INDEX(nr_ad_client_name,MATCH(ROW()-1,xl_search_adnowclientname[index],0)),"")</f>
        <v>Postobon</v>
      </c>
      <c r="F1455" s="18"/>
      <c r="G1455" s="18"/>
      <c r="H1455" s="18"/>
      <c r="I1455" s="18"/>
      <c r="J1455" s="18"/>
      <c r="K1455" s="18"/>
      <c r="L1455" s="18"/>
      <c r="M1455" s="18"/>
      <c r="N1455" s="18"/>
      <c r="O1455" s="18"/>
      <c r="P1455" s="18"/>
      <c r="Q1455" s="18"/>
      <c r="R1455" s="18"/>
      <c r="S1455" s="18"/>
      <c r="T1455" s="18"/>
      <c r="U1455" s="18"/>
      <c r="V1455" s="18"/>
      <c r="W1455" s="18"/>
      <c r="X1455" s="18"/>
      <c r="Y1455" s="18"/>
      <c r="Z1455" s="18"/>
      <c r="AA1455" s="18"/>
      <c r="AB1455" s="18"/>
      <c r="AC1455" s="18"/>
      <c r="AD1455" s="18"/>
      <c r="AE1455" s="18"/>
      <c r="AF1455" s="18"/>
      <c r="AG1455" s="18"/>
      <c r="AH1455" s="18"/>
      <c r="AI1455" s="18"/>
      <c r="AJ1455" s="18"/>
      <c r="AK1455" s="18"/>
      <c r="AL1455" s="18"/>
      <c r="AM1455" s="18"/>
    </row>
    <row r="1456" spans="1:39">
      <c r="A1456" s="18"/>
      <c r="B1456" s="18"/>
      <c r="C1456" s="18"/>
      <c r="D1456" s="18">
        <f t="shared" ca="1" si="27"/>
        <v>1455</v>
      </c>
      <c r="E1456" s="18" t="str">
        <f ca="1">IFERROR(INDEX(nr_ad_client_name,MATCH(ROW()-1,xl_search_adnowclientname[index],0)),"")</f>
        <v>Powergen</v>
      </c>
      <c r="F1456" s="18"/>
      <c r="G1456" s="18"/>
      <c r="H1456" s="18"/>
      <c r="I1456" s="18"/>
      <c r="J1456" s="18"/>
      <c r="K1456" s="18"/>
      <c r="L1456" s="18"/>
      <c r="M1456" s="18"/>
      <c r="N1456" s="18"/>
      <c r="O1456" s="18"/>
      <c r="P1456" s="18"/>
      <c r="Q1456" s="18"/>
      <c r="R1456" s="18"/>
      <c r="S1456" s="18"/>
      <c r="T1456" s="18"/>
      <c r="U1456" s="18"/>
      <c r="V1456" s="18"/>
      <c r="W1456" s="18"/>
      <c r="X1456" s="18"/>
      <c r="Y1456" s="18"/>
      <c r="Z1456" s="18"/>
      <c r="AA1456" s="18"/>
      <c r="AB1456" s="18"/>
      <c r="AC1456" s="18"/>
      <c r="AD1456" s="18"/>
      <c r="AE1456" s="18"/>
      <c r="AF1456" s="18"/>
      <c r="AG1456" s="18"/>
      <c r="AH1456" s="18"/>
      <c r="AI1456" s="18"/>
      <c r="AJ1456" s="18"/>
      <c r="AK1456" s="18"/>
      <c r="AL1456" s="18"/>
      <c r="AM1456" s="18"/>
    </row>
    <row r="1457" spans="1:39">
      <c r="A1457" s="18"/>
      <c r="B1457" s="18"/>
      <c r="C1457" s="18"/>
      <c r="D1457" s="18">
        <f t="shared" ca="1" si="27"/>
        <v>1456</v>
      </c>
      <c r="E1457" s="18" t="str">
        <f ca="1">IFERROR(INDEX(nr_ad_client_name,MATCH(ROW()-1,xl_search_adnowclientname[index],0)),"")</f>
        <v>PPWK</v>
      </c>
      <c r="F1457" s="18"/>
      <c r="G1457" s="18"/>
      <c r="H1457" s="18"/>
      <c r="I1457" s="18"/>
      <c r="J1457" s="18"/>
      <c r="K1457" s="18"/>
      <c r="L1457" s="18"/>
      <c r="M1457" s="18"/>
      <c r="N1457" s="18"/>
      <c r="O1457" s="18"/>
      <c r="P1457" s="18"/>
      <c r="Q1457" s="18"/>
      <c r="R1457" s="18"/>
      <c r="S1457" s="18"/>
      <c r="T1457" s="18"/>
      <c r="U1457" s="18"/>
      <c r="V1457" s="18"/>
      <c r="W1457" s="18"/>
      <c r="X1457" s="18"/>
      <c r="Y1457" s="18"/>
      <c r="Z1457" s="18"/>
      <c r="AA1457" s="18"/>
      <c r="AB1457" s="18"/>
      <c r="AC1457" s="18"/>
      <c r="AD1457" s="18"/>
      <c r="AE1457" s="18"/>
      <c r="AF1457" s="18"/>
      <c r="AG1457" s="18"/>
      <c r="AH1457" s="18"/>
      <c r="AI1457" s="18"/>
      <c r="AJ1457" s="18"/>
      <c r="AK1457" s="18"/>
      <c r="AL1457" s="18"/>
      <c r="AM1457" s="18"/>
    </row>
    <row r="1458" spans="1:39">
      <c r="A1458" s="18"/>
      <c r="B1458" s="18"/>
      <c r="C1458" s="18"/>
      <c r="D1458" s="18">
        <f t="shared" ca="1" si="27"/>
        <v>1457</v>
      </c>
      <c r="E1458" s="18" t="str">
        <f ca="1">IFERROR(INDEX(nr_ad_client_name,MATCH(ROW()-1,xl_search_adnowclientname[index],0)),"")</f>
        <v>Premier Inn</v>
      </c>
      <c r="F1458" s="18"/>
      <c r="G1458" s="18"/>
      <c r="H1458" s="18"/>
      <c r="I1458" s="18"/>
      <c r="J1458" s="18"/>
      <c r="K1458" s="18"/>
      <c r="L1458" s="18"/>
      <c r="M1458" s="18"/>
      <c r="N1458" s="18"/>
      <c r="O1458" s="18"/>
      <c r="P1458" s="18"/>
      <c r="Q1458" s="18"/>
      <c r="R1458" s="18"/>
      <c r="S1458" s="18"/>
      <c r="T1458" s="18"/>
      <c r="U1458" s="18"/>
      <c r="V1458" s="18"/>
      <c r="W1458" s="18"/>
      <c r="X1458" s="18"/>
      <c r="Y1458" s="18"/>
      <c r="Z1458" s="18"/>
      <c r="AA1458" s="18"/>
      <c r="AB1458" s="18"/>
      <c r="AC1458" s="18"/>
      <c r="AD1458" s="18"/>
      <c r="AE1458" s="18"/>
      <c r="AF1458" s="18"/>
      <c r="AG1458" s="18"/>
      <c r="AH1458" s="18"/>
      <c r="AI1458" s="18"/>
      <c r="AJ1458" s="18"/>
      <c r="AK1458" s="18"/>
      <c r="AL1458" s="18"/>
      <c r="AM1458" s="18"/>
    </row>
    <row r="1459" spans="1:39">
      <c r="A1459" s="18"/>
      <c r="B1459" s="18"/>
      <c r="C1459" s="18"/>
      <c r="D1459" s="18">
        <f t="shared" ca="1" si="27"/>
        <v>1458</v>
      </c>
      <c r="E1459" s="18" t="str">
        <f ca="1">IFERROR(INDEX(nr_ad_client_name,MATCH(ROW()-1,xl_search_adnowclientname[index],0)),"")</f>
        <v>Premium Restaurant Brands</v>
      </c>
      <c r="F1459" s="18"/>
      <c r="G1459" s="18"/>
      <c r="H1459" s="18"/>
      <c r="I1459" s="18"/>
      <c r="J1459" s="18"/>
      <c r="K1459" s="18"/>
      <c r="L1459" s="18"/>
      <c r="M1459" s="18"/>
      <c r="N1459" s="18"/>
      <c r="O1459" s="18"/>
      <c r="P1459" s="18"/>
      <c r="Q1459" s="18"/>
      <c r="R1459" s="18"/>
      <c r="S1459" s="18"/>
      <c r="T1459" s="18"/>
      <c r="U1459" s="18"/>
      <c r="V1459" s="18"/>
      <c r="W1459" s="18"/>
      <c r="X1459" s="18"/>
      <c r="Y1459" s="18"/>
      <c r="Z1459" s="18"/>
      <c r="AA1459" s="18"/>
      <c r="AB1459" s="18"/>
      <c r="AC1459" s="18"/>
      <c r="AD1459" s="18"/>
      <c r="AE1459" s="18"/>
      <c r="AF1459" s="18"/>
      <c r="AG1459" s="18"/>
      <c r="AH1459" s="18"/>
      <c r="AI1459" s="18"/>
      <c r="AJ1459" s="18"/>
      <c r="AK1459" s="18"/>
      <c r="AL1459" s="18"/>
      <c r="AM1459" s="18"/>
    </row>
    <row r="1460" spans="1:39">
      <c r="A1460" s="18"/>
      <c r="B1460" s="18"/>
      <c r="C1460" s="18"/>
      <c r="D1460" s="18">
        <f t="shared" ca="1" si="27"/>
        <v>1459</v>
      </c>
      <c r="E1460" s="18" t="str">
        <f ca="1">IFERROR(INDEX(nr_ad_client_name,MATCH(ROW()-1,xl_search_adnowclientname[index],0)),"")</f>
        <v>President Enterprises</v>
      </c>
      <c r="F1460" s="18"/>
      <c r="G1460" s="18"/>
      <c r="H1460" s="18"/>
      <c r="I1460" s="18"/>
      <c r="J1460" s="18"/>
      <c r="K1460" s="18"/>
      <c r="L1460" s="18"/>
      <c r="M1460" s="18"/>
      <c r="N1460" s="18"/>
      <c r="O1460" s="18"/>
      <c r="P1460" s="18"/>
      <c r="Q1460" s="18"/>
      <c r="R1460" s="18"/>
      <c r="S1460" s="18"/>
      <c r="T1460" s="18"/>
      <c r="U1460" s="18"/>
      <c r="V1460" s="18"/>
      <c r="W1460" s="18"/>
      <c r="X1460" s="18"/>
      <c r="Y1460" s="18"/>
      <c r="Z1460" s="18"/>
      <c r="AA1460" s="18"/>
      <c r="AB1460" s="18"/>
      <c r="AC1460" s="18"/>
      <c r="AD1460" s="18"/>
      <c r="AE1460" s="18"/>
      <c r="AF1460" s="18"/>
      <c r="AG1460" s="18"/>
      <c r="AH1460" s="18"/>
      <c r="AI1460" s="18"/>
      <c r="AJ1460" s="18"/>
      <c r="AK1460" s="18"/>
      <c r="AL1460" s="18"/>
      <c r="AM1460" s="18"/>
    </row>
    <row r="1461" spans="1:39">
      <c r="A1461" s="18"/>
      <c r="B1461" s="18"/>
      <c r="C1461" s="18"/>
      <c r="D1461" s="18">
        <f t="shared" ca="1" si="27"/>
        <v>1460</v>
      </c>
      <c r="E1461" s="18" t="str">
        <f ca="1">IFERROR(INDEX(nr_ad_client_name,MATCH(ROW()-1,xl_search_adnowclientname[index],0)),"")</f>
        <v>Prestige TTK Ltd</v>
      </c>
      <c r="F1461" s="18"/>
      <c r="G1461" s="18"/>
      <c r="H1461" s="18"/>
      <c r="I1461" s="18"/>
      <c r="J1461" s="18"/>
      <c r="K1461" s="18"/>
      <c r="L1461" s="18"/>
      <c r="M1461" s="18"/>
      <c r="N1461" s="18"/>
      <c r="O1461" s="18"/>
      <c r="P1461" s="18"/>
      <c r="Q1461" s="18"/>
      <c r="R1461" s="18"/>
      <c r="S1461" s="18"/>
      <c r="T1461" s="18"/>
      <c r="U1461" s="18"/>
      <c r="V1461" s="18"/>
      <c r="W1461" s="18"/>
      <c r="X1461" s="18"/>
      <c r="Y1461" s="18"/>
      <c r="Z1461" s="18"/>
      <c r="AA1461" s="18"/>
      <c r="AB1461" s="18"/>
      <c r="AC1461" s="18"/>
      <c r="AD1461" s="18"/>
      <c r="AE1461" s="18"/>
      <c r="AF1461" s="18"/>
      <c r="AG1461" s="18"/>
      <c r="AH1461" s="18"/>
      <c r="AI1461" s="18"/>
      <c r="AJ1461" s="18"/>
      <c r="AK1461" s="18"/>
      <c r="AL1461" s="18"/>
      <c r="AM1461" s="18"/>
    </row>
    <row r="1462" spans="1:39">
      <c r="A1462" s="18"/>
      <c r="B1462" s="18"/>
      <c r="C1462" s="18"/>
      <c r="D1462" s="18">
        <f t="shared" ca="1" si="27"/>
        <v>1461</v>
      </c>
      <c r="E1462" s="18" t="str">
        <f ca="1">IFERROR(INDEX(nr_ad_client_name,MATCH(ROW()-1,xl_search_adnowclientname[index],0)),"")</f>
        <v>Priceline.Com</v>
      </c>
      <c r="F1462" s="18"/>
      <c r="G1462" s="18"/>
      <c r="H1462" s="18"/>
      <c r="I1462" s="18"/>
      <c r="J1462" s="18"/>
      <c r="K1462" s="18"/>
      <c r="L1462" s="18"/>
      <c r="M1462" s="18"/>
      <c r="N1462" s="18"/>
      <c r="O1462" s="18"/>
      <c r="P1462" s="18"/>
      <c r="Q1462" s="18"/>
      <c r="R1462" s="18"/>
      <c r="S1462" s="18"/>
      <c r="T1462" s="18"/>
      <c r="U1462" s="18"/>
      <c r="V1462" s="18"/>
      <c r="W1462" s="18"/>
      <c r="X1462" s="18"/>
      <c r="Y1462" s="18"/>
      <c r="Z1462" s="18"/>
      <c r="AA1462" s="18"/>
      <c r="AB1462" s="18"/>
      <c r="AC1462" s="18"/>
      <c r="AD1462" s="18"/>
      <c r="AE1462" s="18"/>
      <c r="AF1462" s="18"/>
      <c r="AG1462" s="18"/>
      <c r="AH1462" s="18"/>
      <c r="AI1462" s="18"/>
      <c r="AJ1462" s="18"/>
      <c r="AK1462" s="18"/>
      <c r="AL1462" s="18"/>
      <c r="AM1462" s="18"/>
    </row>
    <row r="1463" spans="1:39">
      <c r="A1463" s="18"/>
      <c r="B1463" s="18"/>
      <c r="C1463" s="18"/>
      <c r="D1463" s="18">
        <f t="shared" ca="1" si="27"/>
        <v>1462</v>
      </c>
      <c r="E1463" s="18" t="str">
        <f ca="1">IFERROR(INDEX(nr_ad_client_name,MATCH(ROW()-1,xl_search_adnowclientname[index],0)),"")</f>
        <v>Princes Foods</v>
      </c>
      <c r="F1463" s="18"/>
      <c r="G1463" s="18"/>
      <c r="H1463" s="18"/>
      <c r="I1463" s="18"/>
      <c r="J1463" s="18"/>
      <c r="K1463" s="18"/>
      <c r="L1463" s="18"/>
      <c r="M1463" s="18"/>
      <c r="N1463" s="18"/>
      <c r="O1463" s="18"/>
      <c r="P1463" s="18"/>
      <c r="Q1463" s="18"/>
      <c r="R1463" s="18"/>
      <c r="S1463" s="18"/>
      <c r="T1463" s="18"/>
      <c r="U1463" s="18"/>
      <c r="V1463" s="18"/>
      <c r="W1463" s="18"/>
      <c r="X1463" s="18"/>
      <c r="Y1463" s="18"/>
      <c r="Z1463" s="18"/>
      <c r="AA1463" s="18"/>
      <c r="AB1463" s="18"/>
      <c r="AC1463" s="18"/>
      <c r="AD1463" s="18"/>
      <c r="AE1463" s="18"/>
      <c r="AF1463" s="18"/>
      <c r="AG1463" s="18"/>
      <c r="AH1463" s="18"/>
      <c r="AI1463" s="18"/>
      <c r="AJ1463" s="18"/>
      <c r="AK1463" s="18"/>
      <c r="AL1463" s="18"/>
      <c r="AM1463" s="18"/>
    </row>
    <row r="1464" spans="1:39">
      <c r="A1464" s="18"/>
      <c r="B1464" s="18"/>
      <c r="C1464" s="18"/>
      <c r="D1464" s="18">
        <f t="shared" ca="1" si="27"/>
        <v>1463</v>
      </c>
      <c r="E1464" s="18" t="str">
        <f ca="1">IFERROR(INDEX(nr_ad_client_name,MATCH(ROW()-1,xl_search_adnowclientname[index],0)),"")</f>
        <v>Principal Financial</v>
      </c>
      <c r="F1464" s="18"/>
      <c r="G1464" s="18"/>
      <c r="H1464" s="18"/>
      <c r="I1464" s="18"/>
      <c r="J1464" s="18"/>
      <c r="K1464" s="18"/>
      <c r="L1464" s="18"/>
      <c r="M1464" s="18"/>
      <c r="N1464" s="18"/>
      <c r="O1464" s="18"/>
      <c r="P1464" s="18"/>
      <c r="Q1464" s="18"/>
      <c r="R1464" s="18"/>
      <c r="S1464" s="18"/>
      <c r="T1464" s="18"/>
      <c r="U1464" s="18"/>
      <c r="V1464" s="18"/>
      <c r="W1464" s="18"/>
      <c r="X1464" s="18"/>
      <c r="Y1464" s="18"/>
      <c r="Z1464" s="18"/>
      <c r="AA1464" s="18"/>
      <c r="AB1464" s="18"/>
      <c r="AC1464" s="18"/>
      <c r="AD1464" s="18"/>
      <c r="AE1464" s="18"/>
      <c r="AF1464" s="18"/>
      <c r="AG1464" s="18"/>
      <c r="AH1464" s="18"/>
      <c r="AI1464" s="18"/>
      <c r="AJ1464" s="18"/>
      <c r="AK1464" s="18"/>
      <c r="AL1464" s="18"/>
      <c r="AM1464" s="18"/>
    </row>
    <row r="1465" spans="1:39">
      <c r="A1465" s="18"/>
      <c r="B1465" s="18"/>
      <c r="C1465" s="18"/>
      <c r="D1465" s="18">
        <f t="shared" ca="1" si="27"/>
        <v>1464</v>
      </c>
      <c r="E1465" s="18" t="str">
        <f ca="1">IFERROR(INDEX(nr_ad_client_name,MATCH(ROW()-1,xl_search_adnowclientname[index],0)),"")</f>
        <v>Procasa</v>
      </c>
      <c r="F1465" s="18"/>
      <c r="G1465" s="18"/>
      <c r="H1465" s="18"/>
      <c r="I1465" s="18"/>
      <c r="J1465" s="18"/>
      <c r="K1465" s="18"/>
      <c r="L1465" s="18"/>
      <c r="M1465" s="18"/>
      <c r="N1465" s="18"/>
      <c r="O1465" s="18"/>
      <c r="P1465" s="18"/>
      <c r="Q1465" s="18"/>
      <c r="R1465" s="18"/>
      <c r="S1465" s="18"/>
      <c r="T1465" s="18"/>
      <c r="U1465" s="18"/>
      <c r="V1465" s="18"/>
      <c r="W1465" s="18"/>
      <c r="X1465" s="18"/>
      <c r="Y1465" s="18"/>
      <c r="Z1465" s="18"/>
      <c r="AA1465" s="18"/>
      <c r="AB1465" s="18"/>
      <c r="AC1465" s="18"/>
      <c r="AD1465" s="18"/>
      <c r="AE1465" s="18"/>
      <c r="AF1465" s="18"/>
      <c r="AG1465" s="18"/>
      <c r="AH1465" s="18"/>
      <c r="AI1465" s="18"/>
      <c r="AJ1465" s="18"/>
      <c r="AK1465" s="18"/>
      <c r="AL1465" s="18"/>
      <c r="AM1465" s="18"/>
    </row>
    <row r="1466" spans="1:39">
      <c r="A1466" s="18"/>
      <c r="B1466" s="18"/>
      <c r="C1466" s="18"/>
      <c r="D1466" s="18">
        <f t="shared" ca="1" si="27"/>
        <v>1465</v>
      </c>
      <c r="E1466" s="18" t="str">
        <f ca="1">IFERROR(INDEX(nr_ad_client_name,MATCH(ROW()-1,xl_search_adnowclientname[index],0)),"")</f>
        <v>Procordia Food</v>
      </c>
      <c r="F1466" s="18"/>
      <c r="G1466" s="18"/>
      <c r="H1466" s="18"/>
      <c r="I1466" s="18"/>
      <c r="J1466" s="18"/>
      <c r="K1466" s="18"/>
      <c r="L1466" s="18"/>
      <c r="M1466" s="18"/>
      <c r="N1466" s="18"/>
      <c r="O1466" s="18"/>
      <c r="P1466" s="18"/>
      <c r="Q1466" s="18"/>
      <c r="R1466" s="18"/>
      <c r="S1466" s="18"/>
      <c r="T1466" s="18"/>
      <c r="U1466" s="18"/>
      <c r="V1466" s="18"/>
      <c r="W1466" s="18"/>
      <c r="X1466" s="18"/>
      <c r="Y1466" s="18"/>
      <c r="Z1466" s="18"/>
      <c r="AA1466" s="18"/>
      <c r="AB1466" s="18"/>
      <c r="AC1466" s="18"/>
      <c r="AD1466" s="18"/>
      <c r="AE1466" s="18"/>
      <c r="AF1466" s="18"/>
      <c r="AG1466" s="18"/>
      <c r="AH1466" s="18"/>
      <c r="AI1466" s="18"/>
      <c r="AJ1466" s="18"/>
      <c r="AK1466" s="18"/>
      <c r="AL1466" s="18"/>
      <c r="AM1466" s="18"/>
    </row>
    <row r="1467" spans="1:39">
      <c r="A1467" s="18"/>
      <c r="B1467" s="18"/>
      <c r="C1467" s="18"/>
      <c r="D1467" s="18">
        <f t="shared" ca="1" si="27"/>
        <v>1466</v>
      </c>
      <c r="E1467" s="18" t="str">
        <f ca="1">IFERROR(INDEX(nr_ad_client_name,MATCH(ROW()-1,xl_search_adnowclientname[index],0)),"")</f>
        <v>Procter &amp; Gamble</v>
      </c>
      <c r="F1467" s="18"/>
      <c r="G1467" s="18"/>
      <c r="H1467" s="18"/>
      <c r="I1467" s="18"/>
      <c r="J1467" s="18"/>
      <c r="K1467" s="18"/>
      <c r="L1467" s="18"/>
      <c r="M1467" s="18"/>
      <c r="N1467" s="18"/>
      <c r="O1467" s="18"/>
      <c r="P1467" s="18"/>
      <c r="Q1467" s="18"/>
      <c r="R1467" s="18"/>
      <c r="S1467" s="18"/>
      <c r="T1467" s="18"/>
      <c r="U1467" s="18"/>
      <c r="V1467" s="18"/>
      <c r="W1467" s="18"/>
      <c r="X1467" s="18"/>
      <c r="Y1467" s="18"/>
      <c r="Z1467" s="18"/>
      <c r="AA1467" s="18"/>
      <c r="AB1467" s="18"/>
      <c r="AC1467" s="18"/>
      <c r="AD1467" s="18"/>
      <c r="AE1467" s="18"/>
      <c r="AF1467" s="18"/>
      <c r="AG1467" s="18"/>
      <c r="AH1467" s="18"/>
      <c r="AI1467" s="18"/>
      <c r="AJ1467" s="18"/>
      <c r="AK1467" s="18"/>
      <c r="AL1467" s="18"/>
      <c r="AM1467" s="18"/>
    </row>
    <row r="1468" spans="1:39">
      <c r="A1468" s="18"/>
      <c r="B1468" s="18"/>
      <c r="C1468" s="18"/>
      <c r="D1468" s="18">
        <f t="shared" ca="1" si="27"/>
        <v>1467</v>
      </c>
      <c r="E1468" s="18" t="str">
        <f ca="1">IFERROR(INDEX(nr_ad_client_name,MATCH(ROW()-1,xl_search_adnowclientname[index],0)),"")</f>
        <v>Progressive Insurance</v>
      </c>
      <c r="F1468" s="18"/>
      <c r="G1468" s="18"/>
      <c r="H1468" s="18"/>
      <c r="I1468" s="18"/>
      <c r="J1468" s="18"/>
      <c r="K1468" s="18"/>
      <c r="L1468" s="18"/>
      <c r="M1468" s="18"/>
      <c r="N1468" s="18"/>
      <c r="O1468" s="18"/>
      <c r="P1468" s="18"/>
      <c r="Q1468" s="18"/>
      <c r="R1468" s="18"/>
      <c r="S1468" s="18"/>
      <c r="T1468" s="18"/>
      <c r="U1468" s="18"/>
      <c r="V1468" s="18"/>
      <c r="W1468" s="18"/>
      <c r="X1468" s="18"/>
      <c r="Y1468" s="18"/>
      <c r="Z1468" s="18"/>
      <c r="AA1468" s="18"/>
      <c r="AB1468" s="18"/>
      <c r="AC1468" s="18"/>
      <c r="AD1468" s="18"/>
      <c r="AE1468" s="18"/>
      <c r="AF1468" s="18"/>
      <c r="AG1468" s="18"/>
      <c r="AH1468" s="18"/>
      <c r="AI1468" s="18"/>
      <c r="AJ1468" s="18"/>
      <c r="AK1468" s="18"/>
      <c r="AL1468" s="18"/>
      <c r="AM1468" s="18"/>
    </row>
    <row r="1469" spans="1:39">
      <c r="A1469" s="18"/>
      <c r="B1469" s="18"/>
      <c r="C1469" s="18"/>
      <c r="D1469" s="18">
        <f t="shared" ca="1" si="27"/>
        <v>1468</v>
      </c>
      <c r="E1469" s="18" t="str">
        <f ca="1">IFERROR(INDEX(nr_ad_client_name,MATCH(ROW()-1,xl_search_adnowclientname[index],0)),"")</f>
        <v>Promisador</v>
      </c>
      <c r="F1469" s="18"/>
      <c r="G1469" s="18"/>
      <c r="H1469" s="18"/>
      <c r="I1469" s="18"/>
      <c r="J1469" s="18"/>
      <c r="K1469" s="18"/>
      <c r="L1469" s="18"/>
      <c r="M1469" s="18"/>
      <c r="N1469" s="18"/>
      <c r="O1469" s="18"/>
      <c r="P1469" s="18"/>
      <c r="Q1469" s="18"/>
      <c r="R1469" s="18"/>
      <c r="S1469" s="18"/>
      <c r="T1469" s="18"/>
      <c r="U1469" s="18"/>
      <c r="V1469" s="18"/>
      <c r="W1469" s="18"/>
      <c r="X1469" s="18"/>
      <c r="Y1469" s="18"/>
      <c r="Z1469" s="18"/>
      <c r="AA1469" s="18"/>
      <c r="AB1469" s="18"/>
      <c r="AC1469" s="18"/>
      <c r="AD1469" s="18"/>
      <c r="AE1469" s="18"/>
      <c r="AF1469" s="18"/>
      <c r="AG1469" s="18"/>
      <c r="AH1469" s="18"/>
      <c r="AI1469" s="18"/>
      <c r="AJ1469" s="18"/>
      <c r="AK1469" s="18"/>
      <c r="AL1469" s="18"/>
      <c r="AM1469" s="18"/>
    </row>
    <row r="1470" spans="1:39">
      <c r="A1470" s="18"/>
      <c r="B1470" s="18"/>
      <c r="C1470" s="18"/>
      <c r="D1470" s="18">
        <f t="shared" ca="1" si="27"/>
        <v>1469</v>
      </c>
      <c r="E1470" s="18" t="str">
        <f ca="1">IFERROR(INDEX(nr_ad_client_name,MATCH(ROW()-1,xl_search_adnowclientname[index],0)),"")</f>
        <v>Promo-Med</v>
      </c>
      <c r="F1470" s="18"/>
      <c r="G1470" s="18"/>
      <c r="H1470" s="18"/>
      <c r="I1470" s="18"/>
      <c r="J1470" s="18"/>
      <c r="K1470" s="18"/>
      <c r="L1470" s="18"/>
      <c r="M1470" s="18"/>
      <c r="N1470" s="18"/>
      <c r="O1470" s="18"/>
      <c r="P1470" s="18"/>
      <c r="Q1470" s="18"/>
      <c r="R1470" s="18"/>
      <c r="S1470" s="18"/>
      <c r="T1470" s="18"/>
      <c r="U1470" s="18"/>
      <c r="V1470" s="18"/>
      <c r="W1470" s="18"/>
      <c r="X1470" s="18"/>
      <c r="Y1470" s="18"/>
      <c r="Z1470" s="18"/>
      <c r="AA1470" s="18"/>
      <c r="AB1470" s="18"/>
      <c r="AC1470" s="18"/>
      <c r="AD1470" s="18"/>
      <c r="AE1470" s="18"/>
      <c r="AF1470" s="18"/>
      <c r="AG1470" s="18"/>
      <c r="AH1470" s="18"/>
      <c r="AI1470" s="18"/>
      <c r="AJ1470" s="18"/>
      <c r="AK1470" s="18"/>
      <c r="AL1470" s="18"/>
      <c r="AM1470" s="18"/>
    </row>
    <row r="1471" spans="1:39">
      <c r="A1471" s="18"/>
      <c r="B1471" s="18"/>
      <c r="C1471" s="18"/>
      <c r="D1471" s="18">
        <f t="shared" ca="1" si="27"/>
        <v>1470</v>
      </c>
      <c r="E1471" s="18" t="str">
        <f ca="1">IFERROR(INDEX(nr_ad_client_name,MATCH(ROW()-1,xl_search_adnowclientname[index],0)),"")</f>
        <v>Prudential</v>
      </c>
      <c r="F1471" s="18"/>
      <c r="G1471" s="18"/>
      <c r="H1471" s="18"/>
      <c r="I1471" s="18"/>
      <c r="J1471" s="18"/>
      <c r="K1471" s="18"/>
      <c r="L1471" s="18"/>
      <c r="M1471" s="18"/>
      <c r="N1471" s="18"/>
      <c r="O1471" s="18"/>
      <c r="P1471" s="18"/>
      <c r="Q1471" s="18"/>
      <c r="R1471" s="18"/>
      <c r="S1471" s="18"/>
      <c r="T1471" s="18"/>
      <c r="U1471" s="18"/>
      <c r="V1471" s="18"/>
      <c r="W1471" s="18"/>
      <c r="X1471" s="18"/>
      <c r="Y1471" s="18"/>
      <c r="Z1471" s="18"/>
      <c r="AA1471" s="18"/>
      <c r="AB1471" s="18"/>
      <c r="AC1471" s="18"/>
      <c r="AD1471" s="18"/>
      <c r="AE1471" s="18"/>
      <c r="AF1471" s="18"/>
      <c r="AG1471" s="18"/>
      <c r="AH1471" s="18"/>
      <c r="AI1471" s="18"/>
      <c r="AJ1471" s="18"/>
      <c r="AK1471" s="18"/>
      <c r="AL1471" s="18"/>
      <c r="AM1471" s="18"/>
    </row>
    <row r="1472" spans="1:39">
      <c r="A1472" s="18"/>
      <c r="B1472" s="18"/>
      <c r="C1472" s="18"/>
      <c r="D1472" s="18">
        <f t="shared" ca="1" si="27"/>
        <v>1471</v>
      </c>
      <c r="E1472" s="18" t="str">
        <f ca="1">IFERROR(INDEX(nr_ad_client_name,MATCH(ROW()-1,xl_search_adnowclientname[index],0)),"")</f>
        <v>PT Dairyland Indonesia</v>
      </c>
      <c r="F1472" s="18"/>
      <c r="G1472" s="18"/>
      <c r="H1472" s="18"/>
      <c r="I1472" s="18"/>
      <c r="J1472" s="18"/>
      <c r="K1472" s="18"/>
      <c r="L1472" s="18"/>
      <c r="M1472" s="18"/>
      <c r="N1472" s="18"/>
      <c r="O1472" s="18"/>
      <c r="P1472" s="18"/>
      <c r="Q1472" s="18"/>
      <c r="R1472" s="18"/>
      <c r="S1472" s="18"/>
      <c r="T1472" s="18"/>
      <c r="U1472" s="18"/>
      <c r="V1472" s="18"/>
      <c r="W1472" s="18"/>
      <c r="X1472" s="18"/>
      <c r="Y1472" s="18"/>
      <c r="Z1472" s="18"/>
      <c r="AA1472" s="18"/>
      <c r="AB1472" s="18"/>
      <c r="AC1472" s="18"/>
      <c r="AD1472" s="18"/>
      <c r="AE1472" s="18"/>
      <c r="AF1472" s="18"/>
      <c r="AG1472" s="18"/>
      <c r="AH1472" s="18"/>
      <c r="AI1472" s="18"/>
      <c r="AJ1472" s="18"/>
      <c r="AK1472" s="18"/>
      <c r="AL1472" s="18"/>
      <c r="AM1472" s="18"/>
    </row>
    <row r="1473" spans="1:39">
      <c r="A1473" s="18"/>
      <c r="B1473" s="18"/>
      <c r="C1473" s="18"/>
      <c r="D1473" s="18">
        <f t="shared" ca="1" si="27"/>
        <v>1472</v>
      </c>
      <c r="E1473" s="18" t="str">
        <f ca="1">IFERROR(INDEX(nr_ad_client_name,MATCH(ROW()-1,xl_search_adnowclientname[index],0)),"")</f>
        <v>PT Garudafood Putra Putri Jaya</v>
      </c>
      <c r="F1473" s="18"/>
      <c r="G1473" s="18"/>
      <c r="H1473" s="18"/>
      <c r="I1473" s="18"/>
      <c r="J1473" s="18"/>
      <c r="K1473" s="18"/>
      <c r="L1473" s="18"/>
      <c r="M1473" s="18"/>
      <c r="N1473" s="18"/>
      <c r="O1473" s="18"/>
      <c r="P1473" s="18"/>
      <c r="Q1473" s="18"/>
      <c r="R1473" s="18"/>
      <c r="S1473" s="18"/>
      <c r="T1473" s="18"/>
      <c r="U1473" s="18"/>
      <c r="V1473" s="18"/>
      <c r="W1473" s="18"/>
      <c r="X1473" s="18"/>
      <c r="Y1473" s="18"/>
      <c r="Z1473" s="18"/>
      <c r="AA1473" s="18"/>
      <c r="AB1473" s="18"/>
      <c r="AC1473" s="18"/>
      <c r="AD1473" s="18"/>
      <c r="AE1473" s="18"/>
      <c r="AF1473" s="18"/>
      <c r="AG1473" s="18"/>
      <c r="AH1473" s="18"/>
      <c r="AI1473" s="18"/>
      <c r="AJ1473" s="18"/>
      <c r="AK1473" s="18"/>
      <c r="AL1473" s="18"/>
      <c r="AM1473" s="18"/>
    </row>
    <row r="1474" spans="1:39">
      <c r="A1474" s="18"/>
      <c r="B1474" s="18"/>
      <c r="C1474" s="18"/>
      <c r="D1474" s="18">
        <f t="shared" ref="D1474:D1537" ca="1" si="28">IF(ISNUMBER(SEARCH(ps_search_adnowclientname,INDEX(nr_ad_client_name,ROW()-1))),MAX(INDIRECT(ADDRESS(1,COLUMN())&amp;":"&amp;ADDRESS(ROW()-1,COLUMN())))+1,"")</f>
        <v>1473</v>
      </c>
      <c r="E1474" s="18" t="str">
        <f ca="1">IFERROR(INDEX(nr_ad_client_name,MATCH(ROW()-1,xl_search_adnowclientname[index],0)),"")</f>
        <v xml:space="preserve">PT Indofood ICBP Sukses Makmur </v>
      </c>
      <c r="F1474" s="18"/>
      <c r="G1474" s="18"/>
      <c r="H1474" s="18"/>
      <c r="I1474" s="18"/>
      <c r="J1474" s="18"/>
      <c r="K1474" s="18"/>
      <c r="L1474" s="18"/>
      <c r="M1474" s="18"/>
      <c r="N1474" s="18"/>
      <c r="O1474" s="18"/>
      <c r="P1474" s="18"/>
      <c r="Q1474" s="18"/>
      <c r="R1474" s="18"/>
      <c r="S1474" s="18"/>
      <c r="T1474" s="18"/>
      <c r="U1474" s="18"/>
      <c r="V1474" s="18"/>
      <c r="W1474" s="18"/>
      <c r="X1474" s="18"/>
      <c r="Y1474" s="18"/>
      <c r="Z1474" s="18"/>
      <c r="AA1474" s="18"/>
      <c r="AB1474" s="18"/>
      <c r="AC1474" s="18"/>
      <c r="AD1474" s="18"/>
      <c r="AE1474" s="18"/>
      <c r="AF1474" s="18"/>
      <c r="AG1474" s="18"/>
      <c r="AH1474" s="18"/>
      <c r="AI1474" s="18"/>
      <c r="AJ1474" s="18"/>
      <c r="AK1474" s="18"/>
      <c r="AL1474" s="18"/>
      <c r="AM1474" s="18"/>
    </row>
    <row r="1475" spans="1:39">
      <c r="A1475" s="18"/>
      <c r="B1475" s="18"/>
      <c r="C1475" s="18"/>
      <c r="D1475" s="18">
        <f t="shared" ca="1" si="28"/>
        <v>1474</v>
      </c>
      <c r="E1475" s="18" t="str">
        <f ca="1">IFERROR(INDEX(nr_ad_client_name,MATCH(ROW()-1,xl_search_adnowclientname[index],0)),"")</f>
        <v>PTK Centertel</v>
      </c>
      <c r="F1475" s="18"/>
      <c r="G1475" s="18"/>
      <c r="H1475" s="18"/>
      <c r="I1475" s="18"/>
      <c r="J1475" s="18"/>
      <c r="K1475" s="18"/>
      <c r="L1475" s="18"/>
      <c r="M1475" s="18"/>
      <c r="N1475" s="18"/>
      <c r="O1475" s="18"/>
      <c r="P1475" s="18"/>
      <c r="Q1475" s="18"/>
      <c r="R1475" s="18"/>
      <c r="S1475" s="18"/>
      <c r="T1475" s="18"/>
      <c r="U1475" s="18"/>
      <c r="V1475" s="18"/>
      <c r="W1475" s="18"/>
      <c r="X1475" s="18"/>
      <c r="Y1475" s="18"/>
      <c r="Z1475" s="18"/>
      <c r="AA1475" s="18"/>
      <c r="AB1475" s="18"/>
      <c r="AC1475" s="18"/>
      <c r="AD1475" s="18"/>
      <c r="AE1475" s="18"/>
      <c r="AF1475" s="18"/>
      <c r="AG1475" s="18"/>
      <c r="AH1475" s="18"/>
      <c r="AI1475" s="18"/>
      <c r="AJ1475" s="18"/>
      <c r="AK1475" s="18"/>
      <c r="AL1475" s="18"/>
      <c r="AM1475" s="18"/>
    </row>
    <row r="1476" spans="1:39">
      <c r="A1476" s="18"/>
      <c r="B1476" s="18"/>
      <c r="C1476" s="18"/>
      <c r="D1476" s="18">
        <f t="shared" ca="1" si="28"/>
        <v>1475</v>
      </c>
      <c r="E1476" s="18" t="str">
        <f ca="1">IFERROR(INDEX(nr_ad_client_name,MATCH(ROW()-1,xl_search_adnowclientname[index],0)),"")</f>
        <v>PT ULTRAJAYA MILK INDUSTRY,Tbk</v>
      </c>
      <c r="F1476" s="18"/>
      <c r="G1476" s="18"/>
      <c r="H1476" s="18"/>
      <c r="I1476" s="18"/>
      <c r="J1476" s="18"/>
      <c r="K1476" s="18"/>
      <c r="L1476" s="18"/>
      <c r="M1476" s="18"/>
      <c r="N1476" s="18"/>
      <c r="O1476" s="18"/>
      <c r="P1476" s="18"/>
      <c r="Q1476" s="18"/>
      <c r="R1476" s="18"/>
      <c r="S1476" s="18"/>
      <c r="T1476" s="18"/>
      <c r="U1476" s="18"/>
      <c r="V1476" s="18"/>
      <c r="W1476" s="18"/>
      <c r="X1476" s="18"/>
      <c r="Y1476" s="18"/>
      <c r="Z1476" s="18"/>
      <c r="AA1476" s="18"/>
      <c r="AB1476" s="18"/>
      <c r="AC1476" s="18"/>
      <c r="AD1476" s="18"/>
      <c r="AE1476" s="18"/>
      <c r="AF1476" s="18"/>
      <c r="AG1476" s="18"/>
      <c r="AH1476" s="18"/>
      <c r="AI1476" s="18"/>
      <c r="AJ1476" s="18"/>
      <c r="AK1476" s="18"/>
      <c r="AL1476" s="18"/>
      <c r="AM1476" s="18"/>
    </row>
    <row r="1477" spans="1:39">
      <c r="A1477" s="18"/>
      <c r="B1477" s="18"/>
      <c r="C1477" s="18"/>
      <c r="D1477" s="18">
        <f t="shared" ca="1" si="28"/>
        <v>1476</v>
      </c>
      <c r="E1477" s="18" t="str">
        <f ca="1">IFERROR(INDEX(nr_ad_client_name,MATCH(ROW()-1,xl_search_adnowclientname[index],0)),"")</f>
        <v>Publicis India Communications Ltd</v>
      </c>
      <c r="F1477" s="18"/>
      <c r="G1477" s="18"/>
      <c r="H1477" s="18"/>
      <c r="I1477" s="18"/>
      <c r="J1477" s="18"/>
      <c r="K1477" s="18"/>
      <c r="L1477" s="18"/>
      <c r="M1477" s="18"/>
      <c r="N1477" s="18"/>
      <c r="O1477" s="18"/>
      <c r="P1477" s="18"/>
      <c r="Q1477" s="18"/>
      <c r="R1477" s="18"/>
      <c r="S1477" s="18"/>
      <c r="T1477" s="18"/>
      <c r="U1477" s="18"/>
      <c r="V1477" s="18"/>
      <c r="W1477" s="18"/>
      <c r="X1477" s="18"/>
      <c r="Y1477" s="18"/>
      <c r="Z1477" s="18"/>
      <c r="AA1477" s="18"/>
      <c r="AB1477" s="18"/>
      <c r="AC1477" s="18"/>
      <c r="AD1477" s="18"/>
      <c r="AE1477" s="18"/>
      <c r="AF1477" s="18"/>
      <c r="AG1477" s="18"/>
      <c r="AH1477" s="18"/>
      <c r="AI1477" s="18"/>
      <c r="AJ1477" s="18"/>
      <c r="AK1477" s="18"/>
      <c r="AL1477" s="18"/>
      <c r="AM1477" s="18"/>
    </row>
    <row r="1478" spans="1:39">
      <c r="A1478" s="18"/>
      <c r="B1478" s="18"/>
      <c r="C1478" s="18"/>
      <c r="D1478" s="18">
        <f t="shared" ca="1" si="28"/>
        <v>1477</v>
      </c>
      <c r="E1478" s="18" t="str">
        <f ca="1">IFERROR(INDEX(nr_ad_client_name,MATCH(ROW()-1,xl_search_adnowclientname[index],0)),"")</f>
        <v>Publix</v>
      </c>
      <c r="F1478" s="18"/>
      <c r="G1478" s="18"/>
      <c r="H1478" s="18"/>
      <c r="I1478" s="18"/>
      <c r="J1478" s="18"/>
      <c r="K1478" s="18"/>
      <c r="L1478" s="18"/>
      <c r="M1478" s="18"/>
      <c r="N1478" s="18"/>
      <c r="O1478" s="18"/>
      <c r="P1478" s="18"/>
      <c r="Q1478" s="18"/>
      <c r="R1478" s="18"/>
      <c r="S1478" s="18"/>
      <c r="T1478" s="18"/>
      <c r="U1478" s="18"/>
      <c r="V1478" s="18"/>
      <c r="W1478" s="18"/>
      <c r="X1478" s="18"/>
      <c r="Y1478" s="18"/>
      <c r="Z1478" s="18"/>
      <c r="AA1478" s="18"/>
      <c r="AB1478" s="18"/>
      <c r="AC1478" s="18"/>
      <c r="AD1478" s="18"/>
      <c r="AE1478" s="18"/>
      <c r="AF1478" s="18"/>
      <c r="AG1478" s="18"/>
      <c r="AH1478" s="18"/>
      <c r="AI1478" s="18"/>
      <c r="AJ1478" s="18"/>
      <c r="AK1478" s="18"/>
      <c r="AL1478" s="18"/>
      <c r="AM1478" s="18"/>
    </row>
    <row r="1479" spans="1:39">
      <c r="A1479" s="18"/>
      <c r="B1479" s="18"/>
      <c r="C1479" s="18"/>
      <c r="D1479" s="18">
        <f t="shared" ca="1" si="28"/>
        <v>1478</v>
      </c>
      <c r="E1479" s="18" t="str">
        <f ca="1">IFERROR(INDEX(nr_ad_client_name,MATCH(ROW()-1,xl_search_adnowclientname[index],0)),"")</f>
        <v>PUIG Group</v>
      </c>
      <c r="F1479" s="18"/>
      <c r="G1479" s="18"/>
      <c r="H1479" s="18"/>
      <c r="I1479" s="18"/>
      <c r="J1479" s="18"/>
      <c r="K1479" s="18"/>
      <c r="L1479" s="18"/>
      <c r="M1479" s="18"/>
      <c r="N1479" s="18"/>
      <c r="O1479" s="18"/>
      <c r="P1479" s="18"/>
      <c r="Q1479" s="18"/>
      <c r="R1479" s="18"/>
      <c r="S1479" s="18"/>
      <c r="T1479" s="18"/>
      <c r="U1479" s="18"/>
      <c r="V1479" s="18"/>
      <c r="W1479" s="18"/>
      <c r="X1479" s="18"/>
      <c r="Y1479" s="18"/>
      <c r="Z1479" s="18"/>
      <c r="AA1479" s="18"/>
      <c r="AB1479" s="18"/>
      <c r="AC1479" s="18"/>
      <c r="AD1479" s="18"/>
      <c r="AE1479" s="18"/>
      <c r="AF1479" s="18"/>
      <c r="AG1479" s="18"/>
      <c r="AH1479" s="18"/>
      <c r="AI1479" s="18"/>
      <c r="AJ1479" s="18"/>
      <c r="AK1479" s="18"/>
      <c r="AL1479" s="18"/>
      <c r="AM1479" s="18"/>
    </row>
    <row r="1480" spans="1:39">
      <c r="A1480" s="18"/>
      <c r="B1480" s="18"/>
      <c r="C1480" s="18"/>
      <c r="D1480" s="18">
        <f t="shared" ca="1" si="28"/>
        <v>1479</v>
      </c>
      <c r="E1480" s="18" t="str">
        <f ca="1">IFERROR(INDEX(nr_ad_client_name,MATCH(ROW()-1,xl_search_adnowclientname[index],0)),"")</f>
        <v>Puma</v>
      </c>
      <c r="F1480" s="18"/>
      <c r="G1480" s="18"/>
      <c r="H1480" s="18"/>
      <c r="I1480" s="18"/>
      <c r="J1480" s="18"/>
      <c r="K1480" s="18"/>
      <c r="L1480" s="18"/>
      <c r="M1480" s="18"/>
      <c r="N1480" s="18"/>
      <c r="O1480" s="18"/>
      <c r="P1480" s="18"/>
      <c r="Q1480" s="18"/>
      <c r="R1480" s="18"/>
      <c r="S1480" s="18"/>
      <c r="T1480" s="18"/>
      <c r="U1480" s="18"/>
      <c r="V1480" s="18"/>
      <c r="W1480" s="18"/>
      <c r="X1480" s="18"/>
      <c r="Y1480" s="18"/>
      <c r="Z1480" s="18"/>
      <c r="AA1480" s="18"/>
      <c r="AB1480" s="18"/>
      <c r="AC1480" s="18"/>
      <c r="AD1480" s="18"/>
      <c r="AE1480" s="18"/>
      <c r="AF1480" s="18"/>
      <c r="AG1480" s="18"/>
      <c r="AH1480" s="18"/>
      <c r="AI1480" s="18"/>
      <c r="AJ1480" s="18"/>
      <c r="AK1480" s="18"/>
      <c r="AL1480" s="18"/>
      <c r="AM1480" s="18"/>
    </row>
    <row r="1481" spans="1:39">
      <c r="A1481" s="18"/>
      <c r="B1481" s="18"/>
      <c r="C1481" s="18"/>
      <c r="D1481" s="18">
        <f t="shared" ca="1" si="28"/>
        <v>1480</v>
      </c>
      <c r="E1481" s="18" t="str">
        <f ca="1">IFERROR(INDEX(nr_ad_client_name,MATCH(ROW()-1,xl_search_adnowclientname[index],0)),"")</f>
        <v>Punica</v>
      </c>
      <c r="F1481" s="18"/>
      <c r="G1481" s="18"/>
      <c r="H1481" s="18"/>
      <c r="I1481" s="18"/>
      <c r="J1481" s="18"/>
      <c r="K1481" s="18"/>
      <c r="L1481" s="18"/>
      <c r="M1481" s="18"/>
      <c r="N1481" s="18"/>
      <c r="O1481" s="18"/>
      <c r="P1481" s="18"/>
      <c r="Q1481" s="18"/>
      <c r="R1481" s="18"/>
      <c r="S1481" s="18"/>
      <c r="T1481" s="18"/>
      <c r="U1481" s="18"/>
      <c r="V1481" s="18"/>
      <c r="W1481" s="18"/>
      <c r="X1481" s="18"/>
      <c r="Y1481" s="18"/>
      <c r="Z1481" s="18"/>
      <c r="AA1481" s="18"/>
      <c r="AB1481" s="18"/>
      <c r="AC1481" s="18"/>
      <c r="AD1481" s="18"/>
      <c r="AE1481" s="18"/>
      <c r="AF1481" s="18"/>
      <c r="AG1481" s="18"/>
      <c r="AH1481" s="18"/>
      <c r="AI1481" s="18"/>
      <c r="AJ1481" s="18"/>
      <c r="AK1481" s="18"/>
      <c r="AL1481" s="18"/>
      <c r="AM1481" s="18"/>
    </row>
    <row r="1482" spans="1:39">
      <c r="A1482" s="18"/>
      <c r="B1482" s="18"/>
      <c r="C1482" s="18"/>
      <c r="D1482" s="18">
        <f t="shared" ca="1" si="28"/>
        <v>1481</v>
      </c>
      <c r="E1482" s="18" t="str">
        <f ca="1">IFERROR(INDEX(nr_ad_client_name,MATCH(ROW()-1,xl_search_adnowclientname[index],0)),"")</f>
        <v>Puristics</v>
      </c>
      <c r="F1482" s="18"/>
      <c r="G1482" s="18"/>
      <c r="H1482" s="18"/>
      <c r="I1482" s="18"/>
      <c r="J1482" s="18"/>
      <c r="K1482" s="18"/>
      <c r="L1482" s="18"/>
      <c r="M1482" s="18"/>
      <c r="N1482" s="18"/>
      <c r="O1482" s="18"/>
      <c r="P1482" s="18"/>
      <c r="Q1482" s="18"/>
      <c r="R1482" s="18"/>
      <c r="S1482" s="18"/>
      <c r="T1482" s="18"/>
      <c r="U1482" s="18"/>
      <c r="V1482" s="18"/>
      <c r="W1482" s="18"/>
      <c r="X1482" s="18"/>
      <c r="Y1482" s="18"/>
      <c r="Z1482" s="18"/>
      <c r="AA1482" s="18"/>
      <c r="AB1482" s="18"/>
      <c r="AC1482" s="18"/>
      <c r="AD1482" s="18"/>
      <c r="AE1482" s="18"/>
      <c r="AF1482" s="18"/>
      <c r="AG1482" s="18"/>
      <c r="AH1482" s="18"/>
      <c r="AI1482" s="18"/>
      <c r="AJ1482" s="18"/>
      <c r="AK1482" s="18"/>
      <c r="AL1482" s="18"/>
      <c r="AM1482" s="18"/>
    </row>
    <row r="1483" spans="1:39">
      <c r="A1483" s="18"/>
      <c r="B1483" s="18"/>
      <c r="C1483" s="18"/>
      <c r="D1483" s="18">
        <f t="shared" ca="1" si="28"/>
        <v>1482</v>
      </c>
      <c r="E1483" s="18" t="str">
        <f ca="1">IFERROR(INDEX(nr_ad_client_name,MATCH(ROW()-1,xl_search_adnowclientname[index],0)),"")</f>
        <v>PZ Cussons</v>
      </c>
      <c r="F1483" s="18"/>
      <c r="G1483" s="18"/>
      <c r="H1483" s="18"/>
      <c r="I1483" s="18"/>
      <c r="J1483" s="18"/>
      <c r="K1483" s="18"/>
      <c r="L1483" s="18"/>
      <c r="M1483" s="18"/>
      <c r="N1483" s="18"/>
      <c r="O1483" s="18"/>
      <c r="P1483" s="18"/>
      <c r="Q1483" s="18"/>
      <c r="R1483" s="18"/>
      <c r="S1483" s="18"/>
      <c r="T1483" s="18"/>
      <c r="U1483" s="18"/>
      <c r="V1483" s="18"/>
      <c r="W1483" s="18"/>
      <c r="X1483" s="18"/>
      <c r="Y1483" s="18"/>
      <c r="Z1483" s="18"/>
      <c r="AA1483" s="18"/>
      <c r="AB1483" s="18"/>
      <c r="AC1483" s="18"/>
      <c r="AD1483" s="18"/>
      <c r="AE1483" s="18"/>
      <c r="AF1483" s="18"/>
      <c r="AG1483" s="18"/>
      <c r="AH1483" s="18"/>
      <c r="AI1483" s="18"/>
      <c r="AJ1483" s="18"/>
      <c r="AK1483" s="18"/>
      <c r="AL1483" s="18"/>
      <c r="AM1483" s="18"/>
    </row>
    <row r="1484" spans="1:39">
      <c r="A1484" s="18"/>
      <c r="B1484" s="18"/>
      <c r="C1484" s="18"/>
      <c r="D1484" s="18">
        <f t="shared" ca="1" si="28"/>
        <v>1483</v>
      </c>
      <c r="E1484" s="18" t="str">
        <f ca="1">IFERROR(INDEX(nr_ad_client_name,MATCH(ROW()-1,xl_search_adnowclientname[index],0)),"")</f>
        <v>PZU</v>
      </c>
      <c r="F1484" s="18"/>
      <c r="G1484" s="18"/>
      <c r="H1484" s="18"/>
      <c r="I1484" s="18"/>
      <c r="J1484" s="18"/>
      <c r="K1484" s="18"/>
      <c r="L1484" s="18"/>
      <c r="M1484" s="18"/>
      <c r="N1484" s="18"/>
      <c r="O1484" s="18"/>
      <c r="P1484" s="18"/>
      <c r="Q1484" s="18"/>
      <c r="R1484" s="18"/>
      <c r="S1484" s="18"/>
      <c r="T1484" s="18"/>
      <c r="U1484" s="18"/>
      <c r="V1484" s="18"/>
      <c r="W1484" s="18"/>
      <c r="X1484" s="18"/>
      <c r="Y1484" s="18"/>
      <c r="Z1484" s="18"/>
      <c r="AA1484" s="18"/>
      <c r="AB1484" s="18"/>
      <c r="AC1484" s="18"/>
      <c r="AD1484" s="18"/>
      <c r="AE1484" s="18"/>
      <c r="AF1484" s="18"/>
      <c r="AG1484" s="18"/>
      <c r="AH1484" s="18"/>
      <c r="AI1484" s="18"/>
      <c r="AJ1484" s="18"/>
      <c r="AK1484" s="18"/>
      <c r="AL1484" s="18"/>
      <c r="AM1484" s="18"/>
    </row>
    <row r="1485" spans="1:39">
      <c r="A1485" s="18"/>
      <c r="B1485" s="18"/>
      <c r="C1485" s="18"/>
      <c r="D1485" s="18">
        <f t="shared" ca="1" si="28"/>
        <v>1484</v>
      </c>
      <c r="E1485" s="18" t="str">
        <f ca="1">IFERROR(INDEX(nr_ad_client_name,MATCH(ROW()-1,xl_search_adnowclientname[index],0)),"")</f>
        <v>PZ Wilmar</v>
      </c>
      <c r="F1485" s="18"/>
      <c r="G1485" s="18"/>
      <c r="H1485" s="18"/>
      <c r="I1485" s="18"/>
      <c r="J1485" s="18"/>
      <c r="K1485" s="18"/>
      <c r="L1485" s="18"/>
      <c r="M1485" s="18"/>
      <c r="N1485" s="18"/>
      <c r="O1485" s="18"/>
      <c r="P1485" s="18"/>
      <c r="Q1485" s="18"/>
      <c r="R1485" s="18"/>
      <c r="S1485" s="18"/>
      <c r="T1485" s="18"/>
      <c r="U1485" s="18"/>
      <c r="V1485" s="18"/>
      <c r="W1485" s="18"/>
      <c r="X1485" s="18"/>
      <c r="Y1485" s="18"/>
      <c r="Z1485" s="18"/>
      <c r="AA1485" s="18"/>
      <c r="AB1485" s="18"/>
      <c r="AC1485" s="18"/>
      <c r="AD1485" s="18"/>
      <c r="AE1485" s="18"/>
      <c r="AF1485" s="18"/>
      <c r="AG1485" s="18"/>
      <c r="AH1485" s="18"/>
      <c r="AI1485" s="18"/>
      <c r="AJ1485" s="18"/>
      <c r="AK1485" s="18"/>
      <c r="AL1485" s="18"/>
      <c r="AM1485" s="18"/>
    </row>
    <row r="1486" spans="1:39">
      <c r="A1486" s="18"/>
      <c r="B1486" s="18"/>
      <c r="C1486" s="18"/>
      <c r="D1486" s="18">
        <f t="shared" ca="1" si="28"/>
        <v>1485</v>
      </c>
      <c r="E1486" s="18" t="str">
        <f ca="1">IFERROR(INDEX(nr_ad_client_name,MATCH(ROW()-1,xl_search_adnowclientname[index],0)),"")</f>
        <v>QBE</v>
      </c>
      <c r="F1486" s="18"/>
      <c r="G1486" s="18"/>
      <c r="H1486" s="18"/>
      <c r="I1486" s="18"/>
      <c r="J1486" s="18"/>
      <c r="K1486" s="18"/>
      <c r="L1486" s="18"/>
      <c r="M1486" s="18"/>
      <c r="N1486" s="18"/>
      <c r="O1486" s="18"/>
      <c r="P1486" s="18"/>
      <c r="Q1486" s="18"/>
      <c r="R1486" s="18"/>
      <c r="S1486" s="18"/>
      <c r="T1486" s="18"/>
      <c r="U1486" s="18"/>
      <c r="V1486" s="18"/>
      <c r="W1486" s="18"/>
      <c r="X1486" s="18"/>
      <c r="Y1486" s="18"/>
      <c r="Z1486" s="18"/>
      <c r="AA1486" s="18"/>
      <c r="AB1486" s="18"/>
      <c r="AC1486" s="18"/>
      <c r="AD1486" s="18"/>
      <c r="AE1486" s="18"/>
      <c r="AF1486" s="18"/>
      <c r="AG1486" s="18"/>
      <c r="AH1486" s="18"/>
      <c r="AI1486" s="18"/>
      <c r="AJ1486" s="18"/>
      <c r="AK1486" s="18"/>
      <c r="AL1486" s="18"/>
      <c r="AM1486" s="18"/>
    </row>
    <row r="1487" spans="1:39">
      <c r="A1487" s="18"/>
      <c r="B1487" s="18"/>
      <c r="C1487" s="18"/>
      <c r="D1487" s="18">
        <f t="shared" ca="1" si="28"/>
        <v>1486</v>
      </c>
      <c r="E1487" s="18" t="str">
        <f ca="1">IFERROR(INDEX(nr_ad_client_name,MATCH(ROW()-1,xl_search_adnowclientname[index],0)),"")</f>
        <v>Quadrant Amroq Beverages</v>
      </c>
      <c r="F1487" s="18"/>
      <c r="G1487" s="18"/>
      <c r="H1487" s="18"/>
      <c r="I1487" s="18"/>
      <c r="J1487" s="18"/>
      <c r="K1487" s="18"/>
      <c r="L1487" s="18"/>
      <c r="M1487" s="18"/>
      <c r="N1487" s="18"/>
      <c r="O1487" s="18"/>
      <c r="P1487" s="18"/>
      <c r="Q1487" s="18"/>
      <c r="R1487" s="18"/>
      <c r="S1487" s="18"/>
      <c r="T1487" s="18"/>
      <c r="U1487" s="18"/>
      <c r="V1487" s="18"/>
      <c r="W1487" s="18"/>
      <c r="X1487" s="18"/>
      <c r="Y1487" s="18"/>
      <c r="Z1487" s="18"/>
      <c r="AA1487" s="18"/>
      <c r="AB1487" s="18"/>
      <c r="AC1487" s="18"/>
      <c r="AD1487" s="18"/>
      <c r="AE1487" s="18"/>
      <c r="AF1487" s="18"/>
      <c r="AG1487" s="18"/>
      <c r="AH1487" s="18"/>
      <c r="AI1487" s="18"/>
      <c r="AJ1487" s="18"/>
      <c r="AK1487" s="18"/>
      <c r="AL1487" s="18"/>
      <c r="AM1487" s="18"/>
    </row>
    <row r="1488" spans="1:39">
      <c r="A1488" s="18"/>
      <c r="B1488" s="18"/>
      <c r="C1488" s="18"/>
      <c r="D1488" s="18">
        <f t="shared" ca="1" si="28"/>
        <v>1487</v>
      </c>
      <c r="E1488" s="18" t="str">
        <f ca="1">IFERROR(INDEX(nr_ad_client_name,MATCH(ROW()-1,xl_search_adnowclientname[index],0)),"")</f>
        <v>Quaker State</v>
      </c>
      <c r="F1488" s="18"/>
      <c r="G1488" s="18"/>
      <c r="H1488" s="18"/>
      <c r="I1488" s="18"/>
      <c r="J1488" s="18"/>
      <c r="K1488" s="18"/>
      <c r="L1488" s="18"/>
      <c r="M1488" s="18"/>
      <c r="N1488" s="18"/>
      <c r="O1488" s="18"/>
      <c r="P1488" s="18"/>
      <c r="Q1488" s="18"/>
      <c r="R1488" s="18"/>
      <c r="S1488" s="18"/>
      <c r="T1488" s="18"/>
      <c r="U1488" s="18"/>
      <c r="V1488" s="18"/>
      <c r="W1488" s="18"/>
      <c r="X1488" s="18"/>
      <c r="Y1488" s="18"/>
      <c r="Z1488" s="18"/>
      <c r="AA1488" s="18"/>
      <c r="AB1488" s="18"/>
      <c r="AC1488" s="18"/>
      <c r="AD1488" s="18"/>
      <c r="AE1488" s="18"/>
      <c r="AF1488" s="18"/>
      <c r="AG1488" s="18"/>
      <c r="AH1488" s="18"/>
      <c r="AI1488" s="18"/>
      <c r="AJ1488" s="18"/>
      <c r="AK1488" s="18"/>
      <c r="AL1488" s="18"/>
      <c r="AM1488" s="18"/>
    </row>
    <row r="1489" spans="1:39">
      <c r="A1489" s="18"/>
      <c r="B1489" s="18"/>
      <c r="C1489" s="18"/>
      <c r="D1489" s="18">
        <f t="shared" ca="1" si="28"/>
        <v>1488</v>
      </c>
      <c r="E1489" s="18" t="str">
        <f ca="1">IFERROR(INDEX(nr_ad_client_name,MATCH(ROW()-1,xl_search_adnowclientname[index],0)),"")</f>
        <v>Quala</v>
      </c>
      <c r="F1489" s="18"/>
      <c r="G1489" s="18"/>
      <c r="H1489" s="18"/>
      <c r="I1489" s="18"/>
      <c r="J1489" s="18"/>
      <c r="K1489" s="18"/>
      <c r="L1489" s="18"/>
      <c r="M1489" s="18"/>
      <c r="N1489" s="18"/>
      <c r="O1489" s="18"/>
      <c r="P1489" s="18"/>
      <c r="Q1489" s="18"/>
      <c r="R1489" s="18"/>
      <c r="S1489" s="18"/>
      <c r="T1489" s="18"/>
      <c r="U1489" s="18"/>
      <c r="V1489" s="18"/>
      <c r="W1489" s="18"/>
      <c r="X1489" s="18"/>
      <c r="Y1489" s="18"/>
      <c r="Z1489" s="18"/>
      <c r="AA1489" s="18"/>
      <c r="AB1489" s="18"/>
      <c r="AC1489" s="18"/>
      <c r="AD1489" s="18"/>
      <c r="AE1489" s="18"/>
      <c r="AF1489" s="18"/>
      <c r="AG1489" s="18"/>
      <c r="AH1489" s="18"/>
      <c r="AI1489" s="18"/>
      <c r="AJ1489" s="18"/>
      <c r="AK1489" s="18"/>
      <c r="AL1489" s="18"/>
      <c r="AM1489" s="18"/>
    </row>
    <row r="1490" spans="1:39">
      <c r="A1490" s="18"/>
      <c r="B1490" s="18"/>
      <c r="C1490" s="18"/>
      <c r="D1490" s="18">
        <f t="shared" ca="1" si="28"/>
        <v>1489</v>
      </c>
      <c r="E1490" s="18" t="str">
        <f ca="1">IFERROR(INDEX(nr_ad_client_name,MATCH(ROW()-1,xl_search_adnowclientname[index],0)),"")</f>
        <v>Qualtia Alimentos S.A. De C.V</v>
      </c>
      <c r="F1490" s="18"/>
      <c r="G1490" s="18"/>
      <c r="H1490" s="18"/>
      <c r="I1490" s="18"/>
      <c r="J1490" s="18"/>
      <c r="K1490" s="18"/>
      <c r="L1490" s="18"/>
      <c r="M1490" s="18"/>
      <c r="N1490" s="18"/>
      <c r="O1490" s="18"/>
      <c r="P1490" s="18"/>
      <c r="Q1490" s="18"/>
      <c r="R1490" s="18"/>
      <c r="S1490" s="18"/>
      <c r="T1490" s="18"/>
      <c r="U1490" s="18"/>
      <c r="V1490" s="18"/>
      <c r="W1490" s="18"/>
      <c r="X1490" s="18"/>
      <c r="Y1490" s="18"/>
      <c r="Z1490" s="18"/>
      <c r="AA1490" s="18"/>
      <c r="AB1490" s="18"/>
      <c r="AC1490" s="18"/>
      <c r="AD1490" s="18"/>
      <c r="AE1490" s="18"/>
      <c r="AF1490" s="18"/>
      <c r="AG1490" s="18"/>
      <c r="AH1490" s="18"/>
      <c r="AI1490" s="18"/>
      <c r="AJ1490" s="18"/>
      <c r="AK1490" s="18"/>
      <c r="AL1490" s="18"/>
      <c r="AM1490" s="18"/>
    </row>
    <row r="1491" spans="1:39">
      <c r="A1491" s="18"/>
      <c r="B1491" s="18"/>
      <c r="C1491" s="18"/>
      <c r="D1491" s="18">
        <f t="shared" ca="1" si="28"/>
        <v>1490</v>
      </c>
      <c r="E1491" s="18" t="str">
        <f ca="1">IFERROR(INDEX(nr_ad_client_name,MATCH(ROW()-1,xl_search_adnowclientname[index],0)),"")</f>
        <v>Quicks</v>
      </c>
      <c r="F1491" s="18"/>
      <c r="G1491" s="18"/>
      <c r="H1491" s="18"/>
      <c r="I1491" s="18"/>
      <c r="J1491" s="18"/>
      <c r="K1491" s="18"/>
      <c r="L1491" s="18"/>
      <c r="M1491" s="18"/>
      <c r="N1491" s="18"/>
      <c r="O1491" s="18"/>
      <c r="P1491" s="18"/>
      <c r="Q1491" s="18"/>
      <c r="R1491" s="18"/>
      <c r="S1491" s="18"/>
      <c r="T1491" s="18"/>
      <c r="U1491" s="18"/>
      <c r="V1491" s="18"/>
      <c r="W1491" s="18"/>
      <c r="X1491" s="18"/>
      <c r="Y1491" s="18"/>
      <c r="Z1491" s="18"/>
      <c r="AA1491" s="18"/>
      <c r="AB1491" s="18"/>
      <c r="AC1491" s="18"/>
      <c r="AD1491" s="18"/>
      <c r="AE1491" s="18"/>
      <c r="AF1491" s="18"/>
      <c r="AG1491" s="18"/>
      <c r="AH1491" s="18"/>
      <c r="AI1491" s="18"/>
      <c r="AJ1491" s="18"/>
      <c r="AK1491" s="18"/>
      <c r="AL1491" s="18"/>
      <c r="AM1491" s="18"/>
    </row>
    <row r="1492" spans="1:39">
      <c r="A1492" s="18"/>
      <c r="B1492" s="18"/>
      <c r="C1492" s="18"/>
      <c r="D1492" s="18">
        <f t="shared" ca="1" si="28"/>
        <v>1491</v>
      </c>
      <c r="E1492" s="18" t="str">
        <f ca="1">IFERROR(INDEX(nr_ad_client_name,MATCH(ROW()-1,xl_search_adnowclientname[index],0)),"")</f>
        <v>Química Âmparo</v>
      </c>
      <c r="F1492" s="18"/>
      <c r="G1492" s="18"/>
      <c r="H1492" s="18"/>
      <c r="I1492" s="18"/>
      <c r="J1492" s="18"/>
      <c r="K1492" s="18"/>
      <c r="L1492" s="18"/>
      <c r="M1492" s="18"/>
      <c r="N1492" s="18"/>
      <c r="O1492" s="18"/>
      <c r="P1492" s="18"/>
      <c r="Q1492" s="18"/>
      <c r="R1492" s="18"/>
      <c r="S1492" s="18"/>
      <c r="T1492" s="18"/>
      <c r="U1492" s="18"/>
      <c r="V1492" s="18"/>
      <c r="W1492" s="18"/>
      <c r="X1492" s="18"/>
      <c r="Y1492" s="18"/>
      <c r="Z1492" s="18"/>
      <c r="AA1492" s="18"/>
      <c r="AB1492" s="18"/>
      <c r="AC1492" s="18"/>
      <c r="AD1492" s="18"/>
      <c r="AE1492" s="18"/>
      <c r="AF1492" s="18"/>
      <c r="AG1492" s="18"/>
      <c r="AH1492" s="18"/>
      <c r="AI1492" s="18"/>
      <c r="AJ1492" s="18"/>
      <c r="AK1492" s="18"/>
      <c r="AL1492" s="18"/>
      <c r="AM1492" s="18"/>
    </row>
    <row r="1493" spans="1:39">
      <c r="A1493" s="18"/>
      <c r="B1493" s="18"/>
      <c r="C1493" s="18"/>
      <c r="D1493" s="18">
        <f t="shared" ca="1" si="28"/>
        <v>1492</v>
      </c>
      <c r="E1493" s="18" t="str">
        <f ca="1">IFERROR(INDEX(nr_ad_client_name,MATCH(ROW()-1,xl_search_adnowclientname[index],0)),"")</f>
        <v>Rabobank</v>
      </c>
      <c r="F1493" s="18"/>
      <c r="G1493" s="18"/>
      <c r="H1493" s="18"/>
      <c r="I1493" s="18"/>
      <c r="J1493" s="18"/>
      <c r="K1493" s="18"/>
      <c r="L1493" s="18"/>
      <c r="M1493" s="18"/>
      <c r="N1493" s="18"/>
      <c r="O1493" s="18"/>
      <c r="P1493" s="18"/>
      <c r="Q1493" s="18"/>
      <c r="R1493" s="18"/>
      <c r="S1493" s="18"/>
      <c r="T1493" s="18"/>
      <c r="U1493" s="18"/>
      <c r="V1493" s="18"/>
      <c r="W1493" s="18"/>
      <c r="X1493" s="18"/>
      <c r="Y1493" s="18"/>
      <c r="Z1493" s="18"/>
      <c r="AA1493" s="18"/>
      <c r="AB1493" s="18"/>
      <c r="AC1493" s="18"/>
      <c r="AD1493" s="18"/>
      <c r="AE1493" s="18"/>
      <c r="AF1493" s="18"/>
      <c r="AG1493" s="18"/>
      <c r="AH1493" s="18"/>
      <c r="AI1493" s="18"/>
      <c r="AJ1493" s="18"/>
      <c r="AK1493" s="18"/>
      <c r="AL1493" s="18"/>
      <c r="AM1493" s="18"/>
    </row>
    <row r="1494" spans="1:39">
      <c r="A1494" s="18"/>
      <c r="B1494" s="18"/>
      <c r="C1494" s="18"/>
      <c r="D1494" s="18">
        <f t="shared" ca="1" si="28"/>
        <v>1493</v>
      </c>
      <c r="E1494" s="18" t="str">
        <f ca="1">IFERROR(INDEX(nr_ad_client_name,MATCH(ROW()-1,xl_search_adnowclientname[index],0)),"")</f>
        <v>RAC</v>
      </c>
      <c r="F1494" s="18"/>
      <c r="G1494" s="18"/>
      <c r="H1494" s="18"/>
      <c r="I1494" s="18"/>
      <c r="J1494" s="18"/>
      <c r="K1494" s="18"/>
      <c r="L1494" s="18"/>
      <c r="M1494" s="18"/>
      <c r="N1494" s="18"/>
      <c r="O1494" s="18"/>
      <c r="P1494" s="18"/>
      <c r="Q1494" s="18"/>
      <c r="R1494" s="18"/>
      <c r="S1494" s="18"/>
      <c r="T1494" s="18"/>
      <c r="U1494" s="18"/>
      <c r="V1494" s="18"/>
      <c r="W1494" s="18"/>
      <c r="X1494" s="18"/>
      <c r="Y1494" s="18"/>
      <c r="Z1494" s="18"/>
      <c r="AA1494" s="18"/>
      <c r="AB1494" s="18"/>
      <c r="AC1494" s="18"/>
      <c r="AD1494" s="18"/>
      <c r="AE1494" s="18"/>
      <c r="AF1494" s="18"/>
      <c r="AG1494" s="18"/>
      <c r="AH1494" s="18"/>
      <c r="AI1494" s="18"/>
      <c r="AJ1494" s="18"/>
      <c r="AK1494" s="18"/>
      <c r="AL1494" s="18"/>
      <c r="AM1494" s="18"/>
    </row>
    <row r="1495" spans="1:39">
      <c r="A1495" s="18"/>
      <c r="B1495" s="18"/>
      <c r="C1495" s="18"/>
      <c r="D1495" s="18">
        <f t="shared" ca="1" si="28"/>
        <v>1494</v>
      </c>
      <c r="E1495" s="18" t="str">
        <f ca="1">IFERROR(INDEX(nr_ad_client_name,MATCH(ROW()-1,xl_search_adnowclientname[index],0)),"")</f>
        <v>RACV</v>
      </c>
      <c r="F1495" s="18"/>
      <c r="G1495" s="18"/>
      <c r="H1495" s="18"/>
      <c r="I1495" s="18"/>
      <c r="J1495" s="18"/>
      <c r="K1495" s="18"/>
      <c r="L1495" s="18"/>
      <c r="M1495" s="18"/>
      <c r="N1495" s="18"/>
      <c r="O1495" s="18"/>
      <c r="P1495" s="18"/>
      <c r="Q1495" s="18"/>
      <c r="R1495" s="18"/>
      <c r="S1495" s="18"/>
      <c r="T1495" s="18"/>
      <c r="U1495" s="18"/>
      <c r="V1495" s="18"/>
      <c r="W1495" s="18"/>
      <c r="X1495" s="18"/>
      <c r="Y1495" s="18"/>
      <c r="Z1495" s="18"/>
      <c r="AA1495" s="18"/>
      <c r="AB1495" s="18"/>
      <c r="AC1495" s="18"/>
      <c r="AD1495" s="18"/>
      <c r="AE1495" s="18"/>
      <c r="AF1495" s="18"/>
      <c r="AG1495" s="18"/>
      <c r="AH1495" s="18"/>
      <c r="AI1495" s="18"/>
      <c r="AJ1495" s="18"/>
      <c r="AK1495" s="18"/>
      <c r="AL1495" s="18"/>
      <c r="AM1495" s="18"/>
    </row>
    <row r="1496" spans="1:39">
      <c r="A1496" s="18"/>
      <c r="B1496" s="18"/>
      <c r="C1496" s="18"/>
      <c r="D1496" s="18">
        <f t="shared" ca="1" si="28"/>
        <v>1495</v>
      </c>
      <c r="E1496" s="18" t="str">
        <f ca="1">IFERROR(INDEX(nr_ad_client_name,MATCH(ROW()-1,xl_search_adnowclientname[index],0)),"")</f>
        <v>Radeberger Gruppe</v>
      </c>
      <c r="F1496" s="18"/>
      <c r="G1496" s="18"/>
      <c r="H1496" s="18"/>
      <c r="I1496" s="18"/>
      <c r="J1496" s="18"/>
      <c r="K1496" s="18"/>
      <c r="L1496" s="18"/>
      <c r="M1496" s="18"/>
      <c r="N1496" s="18"/>
      <c r="O1496" s="18"/>
      <c r="P1496" s="18"/>
      <c r="Q1496" s="18"/>
      <c r="R1496" s="18"/>
      <c r="S1496" s="18"/>
      <c r="T1496" s="18"/>
      <c r="U1496" s="18"/>
      <c r="V1496" s="18"/>
      <c r="W1496" s="18"/>
      <c r="X1496" s="18"/>
      <c r="Y1496" s="18"/>
      <c r="Z1496" s="18"/>
      <c r="AA1496" s="18"/>
      <c r="AB1496" s="18"/>
      <c r="AC1496" s="18"/>
      <c r="AD1496" s="18"/>
      <c r="AE1496" s="18"/>
      <c r="AF1496" s="18"/>
      <c r="AG1496" s="18"/>
      <c r="AH1496" s="18"/>
      <c r="AI1496" s="18"/>
      <c r="AJ1496" s="18"/>
      <c r="AK1496" s="18"/>
      <c r="AL1496" s="18"/>
      <c r="AM1496" s="18"/>
    </row>
    <row r="1497" spans="1:39">
      <c r="A1497" s="18"/>
      <c r="B1497" s="18"/>
      <c r="C1497" s="18"/>
      <c r="D1497" s="18">
        <f t="shared" ca="1" si="28"/>
        <v>1496</v>
      </c>
      <c r="E1497" s="18" t="str">
        <f ca="1">IFERROR(INDEX(nr_ad_client_name,MATCH(ROW()-1,xl_search_adnowclientname[index],0)),"")</f>
        <v>Radio Advertising Board</v>
      </c>
      <c r="F1497" s="18"/>
      <c r="G1497" s="18"/>
      <c r="H1497" s="18"/>
      <c r="I1497" s="18"/>
      <c r="J1497" s="18"/>
      <c r="K1497" s="18"/>
      <c r="L1497" s="18"/>
      <c r="M1497" s="18"/>
      <c r="N1497" s="18"/>
      <c r="O1497" s="18"/>
      <c r="P1497" s="18"/>
      <c r="Q1497" s="18"/>
      <c r="R1497" s="18"/>
      <c r="S1497" s="18"/>
      <c r="T1497" s="18"/>
      <c r="U1497" s="18"/>
      <c r="V1497" s="18"/>
      <c r="W1497" s="18"/>
      <c r="X1497" s="18"/>
      <c r="Y1497" s="18"/>
      <c r="Z1497" s="18"/>
      <c r="AA1497" s="18"/>
      <c r="AB1497" s="18"/>
      <c r="AC1497" s="18"/>
      <c r="AD1497" s="18"/>
      <c r="AE1497" s="18"/>
      <c r="AF1497" s="18"/>
      <c r="AG1497" s="18"/>
      <c r="AH1497" s="18"/>
      <c r="AI1497" s="18"/>
      <c r="AJ1497" s="18"/>
      <c r="AK1497" s="18"/>
      <c r="AL1497" s="18"/>
      <c r="AM1497" s="18"/>
    </row>
    <row r="1498" spans="1:39">
      <c r="A1498" s="18"/>
      <c r="B1498" s="18"/>
      <c r="C1498" s="18"/>
      <c r="D1498" s="18">
        <f t="shared" ca="1" si="28"/>
        <v>1497</v>
      </c>
      <c r="E1498" s="18" t="str">
        <f ca="1">IFERROR(INDEX(nr_ad_client_name,MATCH(ROW()-1,xl_search_adnowclientname[index],0)),"")</f>
        <v>Radio Advertising Effectiveness Lab</v>
      </c>
      <c r="F1498" s="18"/>
      <c r="G1498" s="18"/>
      <c r="H1498" s="18"/>
      <c r="I1498" s="18"/>
      <c r="J1498" s="18"/>
      <c r="K1498" s="18"/>
      <c r="L1498" s="18"/>
      <c r="M1498" s="18"/>
      <c r="N1498" s="18"/>
      <c r="O1498" s="18"/>
      <c r="P1498" s="18"/>
      <c r="Q1498" s="18"/>
      <c r="R1498" s="18"/>
      <c r="S1498" s="18"/>
      <c r="T1498" s="18"/>
      <c r="U1498" s="18"/>
      <c r="V1498" s="18"/>
      <c r="W1498" s="18"/>
      <c r="X1498" s="18"/>
      <c r="Y1498" s="18"/>
      <c r="Z1498" s="18"/>
      <c r="AA1498" s="18"/>
      <c r="AB1498" s="18"/>
      <c r="AC1498" s="18"/>
      <c r="AD1498" s="18"/>
      <c r="AE1498" s="18"/>
      <c r="AF1498" s="18"/>
      <c r="AG1498" s="18"/>
      <c r="AH1498" s="18"/>
      <c r="AI1498" s="18"/>
      <c r="AJ1498" s="18"/>
      <c r="AK1498" s="18"/>
      <c r="AL1498" s="18"/>
      <c r="AM1498" s="18"/>
    </row>
    <row r="1499" spans="1:39">
      <c r="A1499" s="18"/>
      <c r="B1499" s="18"/>
      <c r="C1499" s="18"/>
      <c r="D1499" s="18">
        <f t="shared" ca="1" si="28"/>
        <v>1498</v>
      </c>
      <c r="E1499" s="18" t="str">
        <f ca="1">IFERROR(INDEX(nr_ad_client_name,MATCH(ROW()-1,xl_search_adnowclientname[index],0)),"")</f>
        <v>Radio City Entertainment</v>
      </c>
      <c r="F1499" s="18"/>
      <c r="G1499" s="18"/>
      <c r="H1499" s="18"/>
      <c r="I1499" s="18"/>
      <c r="J1499" s="18"/>
      <c r="K1499" s="18"/>
      <c r="L1499" s="18"/>
      <c r="M1499" s="18"/>
      <c r="N1499" s="18"/>
      <c r="O1499" s="18"/>
      <c r="P1499" s="18"/>
      <c r="Q1499" s="18"/>
      <c r="R1499" s="18"/>
      <c r="S1499" s="18"/>
      <c r="T1499" s="18"/>
      <c r="U1499" s="18"/>
      <c r="V1499" s="18"/>
      <c r="W1499" s="18"/>
      <c r="X1499" s="18"/>
      <c r="Y1499" s="18"/>
      <c r="Z1499" s="18"/>
      <c r="AA1499" s="18"/>
      <c r="AB1499" s="18"/>
      <c r="AC1499" s="18"/>
      <c r="AD1499" s="18"/>
      <c r="AE1499" s="18"/>
      <c r="AF1499" s="18"/>
      <c r="AG1499" s="18"/>
      <c r="AH1499" s="18"/>
      <c r="AI1499" s="18"/>
      <c r="AJ1499" s="18"/>
      <c r="AK1499" s="18"/>
      <c r="AL1499" s="18"/>
      <c r="AM1499" s="18"/>
    </row>
    <row r="1500" spans="1:39">
      <c r="A1500" s="18"/>
      <c r="B1500" s="18"/>
      <c r="C1500" s="18"/>
      <c r="D1500" s="18">
        <f t="shared" ca="1" si="28"/>
        <v>1499</v>
      </c>
      <c r="E1500" s="18" t="str">
        <f ca="1">IFERROR(INDEX(nr_ad_client_name,MATCH(ROW()-1,xl_search_adnowclientname[index],0)),"")</f>
        <v>Radio Rentals</v>
      </c>
      <c r="F1500" s="18"/>
      <c r="G1500" s="18"/>
      <c r="H1500" s="18"/>
      <c r="I1500" s="18"/>
      <c r="J1500" s="18"/>
      <c r="K1500" s="18"/>
      <c r="L1500" s="18"/>
      <c r="M1500" s="18"/>
      <c r="N1500" s="18"/>
      <c r="O1500" s="18"/>
      <c r="P1500" s="18"/>
      <c r="Q1500" s="18"/>
      <c r="R1500" s="18"/>
      <c r="S1500" s="18"/>
      <c r="T1500" s="18"/>
      <c r="U1500" s="18"/>
      <c r="V1500" s="18"/>
      <c r="W1500" s="18"/>
      <c r="X1500" s="18"/>
      <c r="Y1500" s="18"/>
      <c r="Z1500" s="18"/>
      <c r="AA1500" s="18"/>
      <c r="AB1500" s="18"/>
      <c r="AC1500" s="18"/>
      <c r="AD1500" s="18"/>
      <c r="AE1500" s="18"/>
      <c r="AF1500" s="18"/>
      <c r="AG1500" s="18"/>
      <c r="AH1500" s="18"/>
      <c r="AI1500" s="18"/>
      <c r="AJ1500" s="18"/>
      <c r="AK1500" s="18"/>
      <c r="AL1500" s="18"/>
      <c r="AM1500" s="18"/>
    </row>
    <row r="1501" spans="1:39">
      <c r="A1501" s="18"/>
      <c r="B1501" s="18"/>
      <c r="C1501" s="18"/>
      <c r="D1501" s="18">
        <f t="shared" ca="1" si="28"/>
        <v>1500</v>
      </c>
      <c r="E1501" s="18" t="str">
        <f ca="1">IFERROR(INDEX(nr_ad_client_name,MATCH(ROW()-1,xl_search_adnowclientname[index],0)),"")</f>
        <v>RadioShack</v>
      </c>
      <c r="F1501" s="18"/>
      <c r="G1501" s="18"/>
      <c r="H1501" s="18"/>
      <c r="I1501" s="18"/>
      <c r="J1501" s="18"/>
      <c r="K1501" s="18"/>
      <c r="L1501" s="18"/>
      <c r="M1501" s="18"/>
      <c r="N1501" s="18"/>
      <c r="O1501" s="18"/>
      <c r="P1501" s="18"/>
      <c r="Q1501" s="18"/>
      <c r="R1501" s="18"/>
      <c r="S1501" s="18"/>
      <c r="T1501" s="18"/>
      <c r="U1501" s="18"/>
      <c r="V1501" s="18"/>
      <c r="W1501" s="18"/>
      <c r="X1501" s="18"/>
      <c r="Y1501" s="18"/>
      <c r="Z1501" s="18"/>
      <c r="AA1501" s="18"/>
      <c r="AB1501" s="18"/>
      <c r="AC1501" s="18"/>
      <c r="AD1501" s="18"/>
      <c r="AE1501" s="18"/>
      <c r="AF1501" s="18"/>
      <c r="AG1501" s="18"/>
      <c r="AH1501" s="18"/>
      <c r="AI1501" s="18"/>
      <c r="AJ1501" s="18"/>
      <c r="AK1501" s="18"/>
      <c r="AL1501" s="18"/>
      <c r="AM1501" s="18"/>
    </row>
    <row r="1502" spans="1:39">
      <c r="A1502" s="18"/>
      <c r="B1502" s="18"/>
      <c r="C1502" s="18"/>
      <c r="D1502" s="18">
        <f t="shared" ca="1" si="28"/>
        <v>1501</v>
      </c>
      <c r="E1502" s="18" t="str">
        <f ca="1">IFERROR(INDEX(nr_ad_client_name,MATCH(ROW()-1,xl_search_adnowclientname[index],0)),"")</f>
        <v>Raiffeisen Bank</v>
      </c>
      <c r="F1502" s="18"/>
      <c r="G1502" s="18"/>
      <c r="H1502" s="18"/>
      <c r="I1502" s="18"/>
      <c r="J1502" s="18"/>
      <c r="K1502" s="18"/>
      <c r="L1502" s="18"/>
      <c r="M1502" s="18"/>
      <c r="N1502" s="18"/>
      <c r="O1502" s="18"/>
      <c r="P1502" s="18"/>
      <c r="Q1502" s="18"/>
      <c r="R1502" s="18"/>
      <c r="S1502" s="18"/>
      <c r="T1502" s="18"/>
      <c r="U1502" s="18"/>
      <c r="V1502" s="18"/>
      <c r="W1502" s="18"/>
      <c r="X1502" s="18"/>
      <c r="Y1502" s="18"/>
      <c r="Z1502" s="18"/>
      <c r="AA1502" s="18"/>
      <c r="AB1502" s="18"/>
      <c r="AC1502" s="18"/>
      <c r="AD1502" s="18"/>
      <c r="AE1502" s="18"/>
      <c r="AF1502" s="18"/>
      <c r="AG1502" s="18"/>
      <c r="AH1502" s="18"/>
      <c r="AI1502" s="18"/>
      <c r="AJ1502" s="18"/>
      <c r="AK1502" s="18"/>
      <c r="AL1502" s="18"/>
      <c r="AM1502" s="18"/>
    </row>
    <row r="1503" spans="1:39">
      <c r="A1503" s="18"/>
      <c r="B1503" s="18"/>
      <c r="C1503" s="18"/>
      <c r="D1503" s="18">
        <f t="shared" ca="1" si="28"/>
        <v>1502</v>
      </c>
      <c r="E1503" s="18" t="str">
        <f ca="1">IFERROR(INDEX(nr_ad_client_name,MATCH(ROW()-1,xl_search_adnowclientname[index],0)),"")</f>
        <v>Raisio</v>
      </c>
      <c r="F1503" s="18"/>
      <c r="G1503" s="18"/>
      <c r="H1503" s="18"/>
      <c r="I1503" s="18"/>
      <c r="J1503" s="18"/>
      <c r="K1503" s="18"/>
      <c r="L1503" s="18"/>
      <c r="M1503" s="18"/>
      <c r="N1503" s="18"/>
      <c r="O1503" s="18"/>
      <c r="P1503" s="18"/>
      <c r="Q1503" s="18"/>
      <c r="R1503" s="18"/>
      <c r="S1503" s="18"/>
      <c r="T1503" s="18"/>
      <c r="U1503" s="18"/>
      <c r="V1503" s="18"/>
      <c r="W1503" s="18"/>
      <c r="X1503" s="18"/>
      <c r="Y1503" s="18"/>
      <c r="Z1503" s="18"/>
      <c r="AA1503" s="18"/>
      <c r="AB1503" s="18"/>
      <c r="AC1503" s="18"/>
      <c r="AD1503" s="18"/>
      <c r="AE1503" s="18"/>
      <c r="AF1503" s="18"/>
      <c r="AG1503" s="18"/>
      <c r="AH1503" s="18"/>
      <c r="AI1503" s="18"/>
      <c r="AJ1503" s="18"/>
      <c r="AK1503" s="18"/>
      <c r="AL1503" s="18"/>
      <c r="AM1503" s="18"/>
    </row>
    <row r="1504" spans="1:39">
      <c r="A1504" s="18"/>
      <c r="B1504" s="18"/>
      <c r="C1504" s="18"/>
      <c r="D1504" s="18">
        <f t="shared" ca="1" si="28"/>
        <v>1503</v>
      </c>
      <c r="E1504" s="18" t="str">
        <f ca="1">IFERROR(INDEX(nr_ad_client_name,MATCH(ROW()-1,xl_search_adnowclientname[index],0)),"")</f>
        <v>Ralsont</v>
      </c>
      <c r="F1504" s="18"/>
      <c r="G1504" s="18"/>
      <c r="H1504" s="18"/>
      <c r="I1504" s="18"/>
      <c r="J1504" s="18"/>
      <c r="K1504" s="18"/>
      <c r="L1504" s="18"/>
      <c r="M1504" s="18"/>
      <c r="N1504" s="18"/>
      <c r="O1504" s="18"/>
      <c r="P1504" s="18"/>
      <c r="Q1504" s="18"/>
      <c r="R1504" s="18"/>
      <c r="S1504" s="18"/>
      <c r="T1504" s="18"/>
      <c r="U1504" s="18"/>
      <c r="V1504" s="18"/>
      <c r="W1504" s="18"/>
      <c r="X1504" s="18"/>
      <c r="Y1504" s="18"/>
      <c r="Z1504" s="18"/>
      <c r="AA1504" s="18"/>
      <c r="AB1504" s="18"/>
      <c r="AC1504" s="18"/>
      <c r="AD1504" s="18"/>
      <c r="AE1504" s="18"/>
      <c r="AF1504" s="18"/>
      <c r="AG1504" s="18"/>
      <c r="AH1504" s="18"/>
      <c r="AI1504" s="18"/>
      <c r="AJ1504" s="18"/>
      <c r="AK1504" s="18"/>
      <c r="AL1504" s="18"/>
      <c r="AM1504" s="18"/>
    </row>
    <row r="1505" spans="1:39">
      <c r="A1505" s="18"/>
      <c r="B1505" s="18"/>
      <c r="C1505" s="18"/>
      <c r="D1505" s="18">
        <f t="shared" ca="1" si="28"/>
        <v>1504</v>
      </c>
      <c r="E1505" s="18" t="str">
        <f ca="1">IFERROR(INDEX(nr_ad_client_name,MATCH(ROW()-1,xl_search_adnowclientname[index],0)),"")</f>
        <v>Ralston Group</v>
      </c>
      <c r="F1505" s="18"/>
      <c r="G1505" s="18"/>
      <c r="H1505" s="18"/>
      <c r="I1505" s="18"/>
      <c r="J1505" s="18"/>
      <c r="K1505" s="18"/>
      <c r="L1505" s="18"/>
      <c r="M1505" s="18"/>
      <c r="N1505" s="18"/>
      <c r="O1505" s="18"/>
      <c r="P1505" s="18"/>
      <c r="Q1505" s="18"/>
      <c r="R1505" s="18"/>
      <c r="S1505" s="18"/>
      <c r="T1505" s="18"/>
      <c r="U1505" s="18"/>
      <c r="V1505" s="18"/>
      <c r="W1505" s="18"/>
      <c r="X1505" s="18"/>
      <c r="Y1505" s="18"/>
      <c r="Z1505" s="18"/>
      <c r="AA1505" s="18"/>
      <c r="AB1505" s="18"/>
      <c r="AC1505" s="18"/>
      <c r="AD1505" s="18"/>
      <c r="AE1505" s="18"/>
      <c r="AF1505" s="18"/>
      <c r="AG1505" s="18"/>
      <c r="AH1505" s="18"/>
      <c r="AI1505" s="18"/>
      <c r="AJ1505" s="18"/>
      <c r="AK1505" s="18"/>
      <c r="AL1505" s="18"/>
      <c r="AM1505" s="18"/>
    </row>
    <row r="1506" spans="1:39">
      <c r="A1506" s="18"/>
      <c r="B1506" s="18"/>
      <c r="C1506" s="18"/>
      <c r="D1506" s="18">
        <f t="shared" ca="1" si="28"/>
        <v>1505</v>
      </c>
      <c r="E1506" s="18" t="str">
        <f ca="1">IFERROR(INDEX(nr_ad_client_name,MATCH(ROW()-1,xl_search_adnowclientname[index],0)),"")</f>
        <v>Rank Hovis Ltd</v>
      </c>
      <c r="F1506" s="18"/>
      <c r="G1506" s="18"/>
      <c r="H1506" s="18"/>
      <c r="I1506" s="18"/>
      <c r="J1506" s="18"/>
      <c r="K1506" s="18"/>
      <c r="L1506" s="18"/>
      <c r="M1506" s="18"/>
      <c r="N1506" s="18"/>
      <c r="O1506" s="18"/>
      <c r="P1506" s="18"/>
      <c r="Q1506" s="18"/>
      <c r="R1506" s="18"/>
      <c r="S1506" s="18"/>
      <c r="T1506" s="18"/>
      <c r="U1506" s="18"/>
      <c r="V1506" s="18"/>
      <c r="W1506" s="18"/>
      <c r="X1506" s="18"/>
      <c r="Y1506" s="18"/>
      <c r="Z1506" s="18"/>
      <c r="AA1506" s="18"/>
      <c r="AB1506" s="18"/>
      <c r="AC1506" s="18"/>
      <c r="AD1506" s="18"/>
      <c r="AE1506" s="18"/>
      <c r="AF1506" s="18"/>
      <c r="AG1506" s="18"/>
      <c r="AH1506" s="18"/>
      <c r="AI1506" s="18"/>
      <c r="AJ1506" s="18"/>
      <c r="AK1506" s="18"/>
      <c r="AL1506" s="18"/>
      <c r="AM1506" s="18"/>
    </row>
    <row r="1507" spans="1:39">
      <c r="A1507" s="18"/>
      <c r="B1507" s="18"/>
      <c r="C1507" s="18"/>
      <c r="D1507" s="18">
        <f t="shared" ca="1" si="28"/>
        <v>1506</v>
      </c>
      <c r="E1507" s="18" t="str">
        <f ca="1">IFERROR(INDEX(nr_ad_client_name,MATCH(ROW()-1,xl_search_adnowclientname[index],0)),"")</f>
        <v>Rasna Private Limited</v>
      </c>
      <c r="F1507" s="18"/>
      <c r="G1507" s="18"/>
      <c r="H1507" s="18"/>
      <c r="I1507" s="18"/>
      <c r="J1507" s="18"/>
      <c r="K1507" s="18"/>
      <c r="L1507" s="18"/>
      <c r="M1507" s="18"/>
      <c r="N1507" s="18"/>
      <c r="O1507" s="18"/>
      <c r="P1507" s="18"/>
      <c r="Q1507" s="18"/>
      <c r="R1507" s="18"/>
      <c r="S1507" s="18"/>
      <c r="T1507" s="18"/>
      <c r="U1507" s="18"/>
      <c r="V1507" s="18"/>
      <c r="W1507" s="18"/>
      <c r="X1507" s="18"/>
      <c r="Y1507" s="18"/>
      <c r="Z1507" s="18"/>
      <c r="AA1507" s="18"/>
      <c r="AB1507" s="18"/>
      <c r="AC1507" s="18"/>
      <c r="AD1507" s="18"/>
      <c r="AE1507" s="18"/>
      <c r="AF1507" s="18"/>
      <c r="AG1507" s="18"/>
      <c r="AH1507" s="18"/>
      <c r="AI1507" s="18"/>
      <c r="AJ1507" s="18"/>
      <c r="AK1507" s="18"/>
      <c r="AL1507" s="18"/>
      <c r="AM1507" s="18"/>
    </row>
    <row r="1508" spans="1:39">
      <c r="A1508" s="18"/>
      <c r="B1508" s="18"/>
      <c r="C1508" s="18"/>
      <c r="D1508" s="18">
        <f t="shared" ca="1" si="28"/>
        <v>1507</v>
      </c>
      <c r="E1508" s="18" t="str">
        <f ca="1">IFERROR(INDEX(nr_ad_client_name,MATCH(ROW()-1,xl_search_adnowclientname[index],0)),"")</f>
        <v>Raymond Ltd</v>
      </c>
      <c r="F1508" s="18"/>
      <c r="G1508" s="18"/>
      <c r="H1508" s="18"/>
      <c r="I1508" s="18"/>
      <c r="J1508" s="18"/>
      <c r="K1508" s="18"/>
      <c r="L1508" s="18"/>
      <c r="M1508" s="18"/>
      <c r="N1508" s="18"/>
      <c r="O1508" s="18"/>
      <c r="P1508" s="18"/>
      <c r="Q1508" s="18"/>
      <c r="R1508" s="18"/>
      <c r="S1508" s="18"/>
      <c r="T1508" s="18"/>
      <c r="U1508" s="18"/>
      <c r="V1508" s="18"/>
      <c r="W1508" s="18"/>
      <c r="X1508" s="18"/>
      <c r="Y1508" s="18"/>
      <c r="Z1508" s="18"/>
      <c r="AA1508" s="18"/>
      <c r="AB1508" s="18"/>
      <c r="AC1508" s="18"/>
      <c r="AD1508" s="18"/>
      <c r="AE1508" s="18"/>
      <c r="AF1508" s="18"/>
      <c r="AG1508" s="18"/>
      <c r="AH1508" s="18"/>
      <c r="AI1508" s="18"/>
      <c r="AJ1508" s="18"/>
      <c r="AK1508" s="18"/>
      <c r="AL1508" s="18"/>
      <c r="AM1508" s="18"/>
    </row>
    <row r="1509" spans="1:39">
      <c r="A1509" s="18"/>
      <c r="B1509" s="18"/>
      <c r="C1509" s="18"/>
      <c r="D1509" s="18">
        <f t="shared" ca="1" si="28"/>
        <v>1508</v>
      </c>
      <c r="E1509" s="18" t="str">
        <f ca="1">IFERROR(INDEX(nr_ad_client_name,MATCH(ROW()-1,xl_search_adnowclientname[index],0)),"")</f>
        <v>Reckitt Benckiser</v>
      </c>
      <c r="F1509" s="18"/>
      <c r="G1509" s="18"/>
      <c r="H1509" s="18"/>
      <c r="I1509" s="18"/>
      <c r="J1509" s="18"/>
      <c r="K1509" s="18"/>
      <c r="L1509" s="18"/>
      <c r="M1509" s="18"/>
      <c r="N1509" s="18"/>
      <c r="O1509" s="18"/>
      <c r="P1509" s="18"/>
      <c r="Q1509" s="18"/>
      <c r="R1509" s="18"/>
      <c r="S1509" s="18"/>
      <c r="T1509" s="18"/>
      <c r="U1509" s="18"/>
      <c r="V1509" s="18"/>
      <c r="W1509" s="18"/>
      <c r="X1509" s="18"/>
      <c r="Y1509" s="18"/>
      <c r="Z1509" s="18"/>
      <c r="AA1509" s="18"/>
      <c r="AB1509" s="18"/>
      <c r="AC1509" s="18"/>
      <c r="AD1509" s="18"/>
      <c r="AE1509" s="18"/>
      <c r="AF1509" s="18"/>
      <c r="AG1509" s="18"/>
      <c r="AH1509" s="18"/>
      <c r="AI1509" s="18"/>
      <c r="AJ1509" s="18"/>
      <c r="AK1509" s="18"/>
      <c r="AL1509" s="18"/>
      <c r="AM1509" s="18"/>
    </row>
    <row r="1510" spans="1:39">
      <c r="A1510" s="18"/>
      <c r="B1510" s="18"/>
      <c r="C1510" s="18"/>
      <c r="D1510" s="18">
        <f t="shared" ca="1" si="28"/>
        <v>1509</v>
      </c>
      <c r="E1510" s="18" t="str">
        <f ca="1">IFERROR(INDEX(nr_ad_client_name,MATCH(ROW()-1,xl_search_adnowclientname[index],0)),"")</f>
        <v>Reckitt Benckiser and Hellebusch Research &amp; Consulting</v>
      </c>
      <c r="F1510" s="18"/>
      <c r="G1510" s="18"/>
      <c r="H1510" s="18"/>
      <c r="I1510" s="18"/>
      <c r="J1510" s="18"/>
      <c r="K1510" s="18"/>
      <c r="L1510" s="18"/>
      <c r="M1510" s="18"/>
      <c r="N1510" s="18"/>
      <c r="O1510" s="18"/>
      <c r="P1510" s="18"/>
      <c r="Q1510" s="18"/>
      <c r="R1510" s="18"/>
      <c r="S1510" s="18"/>
      <c r="T1510" s="18"/>
      <c r="U1510" s="18"/>
      <c r="V1510" s="18"/>
      <c r="W1510" s="18"/>
      <c r="X1510" s="18"/>
      <c r="Y1510" s="18"/>
      <c r="Z1510" s="18"/>
      <c r="AA1510" s="18"/>
      <c r="AB1510" s="18"/>
      <c r="AC1510" s="18"/>
      <c r="AD1510" s="18"/>
      <c r="AE1510" s="18"/>
      <c r="AF1510" s="18"/>
      <c r="AG1510" s="18"/>
      <c r="AH1510" s="18"/>
      <c r="AI1510" s="18"/>
      <c r="AJ1510" s="18"/>
      <c r="AK1510" s="18"/>
      <c r="AL1510" s="18"/>
      <c r="AM1510" s="18"/>
    </row>
    <row r="1511" spans="1:39">
      <c r="A1511" s="18"/>
      <c r="B1511" s="18"/>
      <c r="C1511" s="18"/>
      <c r="D1511" s="18">
        <f t="shared" ca="1" si="28"/>
        <v>1510</v>
      </c>
      <c r="E1511" s="18" t="str">
        <f ca="1">IFERROR(INDEX(nr_ad_client_name,MATCH(ROW()-1,xl_search_adnowclientname[index],0)),"")</f>
        <v>Recoletos</v>
      </c>
      <c r="F1511" s="18"/>
      <c r="G1511" s="18"/>
      <c r="H1511" s="18"/>
      <c r="I1511" s="18"/>
      <c r="J1511" s="18"/>
      <c r="K1511" s="18"/>
      <c r="L1511" s="18"/>
      <c r="M1511" s="18"/>
      <c r="N1511" s="18"/>
      <c r="O1511" s="18"/>
      <c r="P1511" s="18"/>
      <c r="Q1511" s="18"/>
      <c r="R1511" s="18"/>
      <c r="S1511" s="18"/>
      <c r="T1511" s="18"/>
      <c r="U1511" s="18"/>
      <c r="V1511" s="18"/>
      <c r="W1511" s="18"/>
      <c r="X1511" s="18"/>
      <c r="Y1511" s="18"/>
      <c r="Z1511" s="18"/>
      <c r="AA1511" s="18"/>
      <c r="AB1511" s="18"/>
      <c r="AC1511" s="18"/>
      <c r="AD1511" s="18"/>
      <c r="AE1511" s="18"/>
      <c r="AF1511" s="18"/>
      <c r="AG1511" s="18"/>
      <c r="AH1511" s="18"/>
      <c r="AI1511" s="18"/>
      <c r="AJ1511" s="18"/>
      <c r="AK1511" s="18"/>
      <c r="AL1511" s="18"/>
      <c r="AM1511" s="18"/>
    </row>
    <row r="1512" spans="1:39">
      <c r="A1512" s="18"/>
      <c r="B1512" s="18"/>
      <c r="C1512" s="18"/>
      <c r="D1512" s="18">
        <f t="shared" ca="1" si="28"/>
        <v>1511</v>
      </c>
      <c r="E1512" s="18" t="str">
        <f ca="1">IFERROR(INDEX(nr_ad_client_name,MATCH(ROW()-1,xl_search_adnowclientname[index],0)),"")</f>
        <v>Red Bull</v>
      </c>
      <c r="F1512" s="18"/>
      <c r="G1512" s="18"/>
      <c r="H1512" s="18"/>
      <c r="I1512" s="18"/>
      <c r="J1512" s="18"/>
      <c r="K1512" s="18"/>
      <c r="L1512" s="18"/>
      <c r="M1512" s="18"/>
      <c r="N1512" s="18"/>
      <c r="O1512" s="18"/>
      <c r="P1512" s="18"/>
      <c r="Q1512" s="18"/>
      <c r="R1512" s="18"/>
      <c r="S1512" s="18"/>
      <c r="T1512" s="18"/>
      <c r="U1512" s="18"/>
      <c r="V1512" s="18"/>
      <c r="W1512" s="18"/>
      <c r="X1512" s="18"/>
      <c r="Y1512" s="18"/>
      <c r="Z1512" s="18"/>
      <c r="AA1512" s="18"/>
      <c r="AB1512" s="18"/>
      <c r="AC1512" s="18"/>
      <c r="AD1512" s="18"/>
      <c r="AE1512" s="18"/>
      <c r="AF1512" s="18"/>
      <c r="AG1512" s="18"/>
      <c r="AH1512" s="18"/>
      <c r="AI1512" s="18"/>
      <c r="AJ1512" s="18"/>
      <c r="AK1512" s="18"/>
      <c r="AL1512" s="18"/>
      <c r="AM1512" s="18"/>
    </row>
    <row r="1513" spans="1:39">
      <c r="A1513" s="18"/>
      <c r="B1513" s="18"/>
      <c r="C1513" s="18"/>
      <c r="D1513" s="18">
        <f t="shared" ca="1" si="28"/>
        <v>1512</v>
      </c>
      <c r="E1513" s="18" t="str">
        <f ca="1">IFERROR(INDEX(nr_ad_client_name,MATCH(ROW()-1,xl_search_adnowclientname[index],0)),"")</f>
        <v>Redcliff.com</v>
      </c>
      <c r="F1513" s="18"/>
      <c r="G1513" s="18"/>
      <c r="H1513" s="18"/>
      <c r="I1513" s="18"/>
      <c r="J1513" s="18"/>
      <c r="K1513" s="18"/>
      <c r="L1513" s="18"/>
      <c r="M1513" s="18"/>
      <c r="N1513" s="18"/>
      <c r="O1513" s="18"/>
      <c r="P1513" s="18"/>
      <c r="Q1513" s="18"/>
      <c r="R1513" s="18"/>
      <c r="S1513" s="18"/>
      <c r="T1513" s="18"/>
      <c r="U1513" s="18"/>
      <c r="V1513" s="18"/>
      <c r="W1513" s="18"/>
      <c r="X1513" s="18"/>
      <c r="Y1513" s="18"/>
      <c r="Z1513" s="18"/>
      <c r="AA1513" s="18"/>
      <c r="AB1513" s="18"/>
      <c r="AC1513" s="18"/>
      <c r="AD1513" s="18"/>
      <c r="AE1513" s="18"/>
      <c r="AF1513" s="18"/>
      <c r="AG1513" s="18"/>
      <c r="AH1513" s="18"/>
      <c r="AI1513" s="18"/>
      <c r="AJ1513" s="18"/>
      <c r="AK1513" s="18"/>
      <c r="AL1513" s="18"/>
      <c r="AM1513" s="18"/>
    </row>
    <row r="1514" spans="1:39">
      <c r="A1514" s="18"/>
      <c r="B1514" s="18"/>
      <c r="C1514" s="18"/>
      <c r="D1514" s="18">
        <f t="shared" ca="1" si="28"/>
        <v>1513</v>
      </c>
      <c r="E1514" s="18" t="str">
        <f ca="1">IFERROR(INDEX(nr_ad_client_name,MATCH(ROW()-1,xl_search_adnowclientname[index],0)),"")</f>
        <v>Redco Foods Inc.</v>
      </c>
      <c r="F1514" s="18"/>
      <c r="G1514" s="18"/>
      <c r="H1514" s="18"/>
      <c r="I1514" s="18"/>
      <c r="J1514" s="18"/>
      <c r="K1514" s="18"/>
      <c r="L1514" s="18"/>
      <c r="M1514" s="18"/>
      <c r="N1514" s="18"/>
      <c r="O1514" s="18"/>
      <c r="P1514" s="18"/>
      <c r="Q1514" s="18"/>
      <c r="R1514" s="18"/>
      <c r="S1514" s="18"/>
      <c r="T1514" s="18"/>
      <c r="U1514" s="18"/>
      <c r="V1514" s="18"/>
      <c r="W1514" s="18"/>
      <c r="X1514" s="18"/>
      <c r="Y1514" s="18"/>
      <c r="Z1514" s="18"/>
      <c r="AA1514" s="18"/>
      <c r="AB1514" s="18"/>
      <c r="AC1514" s="18"/>
      <c r="AD1514" s="18"/>
      <c r="AE1514" s="18"/>
      <c r="AF1514" s="18"/>
      <c r="AG1514" s="18"/>
      <c r="AH1514" s="18"/>
      <c r="AI1514" s="18"/>
      <c r="AJ1514" s="18"/>
      <c r="AK1514" s="18"/>
      <c r="AL1514" s="18"/>
      <c r="AM1514" s="18"/>
    </row>
    <row r="1515" spans="1:39">
      <c r="A1515" s="18"/>
      <c r="B1515" s="18"/>
      <c r="C1515" s="18"/>
      <c r="D1515" s="18">
        <f t="shared" ca="1" si="28"/>
        <v>1514</v>
      </c>
      <c r="E1515" s="18" t="str">
        <f ca="1">IFERROR(INDEX(nr_ad_client_name,MATCH(ROW()-1,xl_search_adnowclientname[index],0)),"")</f>
        <v>Red Lobster</v>
      </c>
      <c r="F1515" s="18"/>
      <c r="G1515" s="18"/>
      <c r="H1515" s="18"/>
      <c r="I1515" s="18"/>
      <c r="J1515" s="18"/>
      <c r="K1515" s="18"/>
      <c r="L1515" s="18"/>
      <c r="M1515" s="18"/>
      <c r="N1515" s="18"/>
      <c r="O1515" s="18"/>
      <c r="P1515" s="18"/>
      <c r="Q1515" s="18"/>
      <c r="R1515" s="18"/>
      <c r="S1515" s="18"/>
      <c r="T1515" s="18"/>
      <c r="U1515" s="18"/>
      <c r="V1515" s="18"/>
      <c r="W1515" s="18"/>
      <c r="X1515" s="18"/>
      <c r="Y1515" s="18"/>
      <c r="Z1515" s="18"/>
      <c r="AA1515" s="18"/>
      <c r="AB1515" s="18"/>
      <c r="AC1515" s="18"/>
      <c r="AD1515" s="18"/>
      <c r="AE1515" s="18"/>
      <c r="AF1515" s="18"/>
      <c r="AG1515" s="18"/>
      <c r="AH1515" s="18"/>
      <c r="AI1515" s="18"/>
      <c r="AJ1515" s="18"/>
      <c r="AK1515" s="18"/>
      <c r="AL1515" s="18"/>
      <c r="AM1515" s="18"/>
    </row>
    <row r="1516" spans="1:39">
      <c r="A1516" s="18"/>
      <c r="B1516" s="18"/>
      <c r="C1516" s="18"/>
      <c r="D1516" s="18">
        <f t="shared" ca="1" si="28"/>
        <v>1515</v>
      </c>
      <c r="E1516" s="18" t="str">
        <f ca="1">IFERROR(INDEX(nr_ad_client_name,MATCH(ROW()-1,xl_search_adnowclientname[index],0)),"")</f>
        <v>Reliance Group Of Industries</v>
      </c>
      <c r="F1516" s="18"/>
      <c r="G1516" s="18"/>
      <c r="H1516" s="18"/>
      <c r="I1516" s="18"/>
      <c r="J1516" s="18"/>
      <c r="K1516" s="18"/>
      <c r="L1516" s="18"/>
      <c r="M1516" s="18"/>
      <c r="N1516" s="18"/>
      <c r="O1516" s="18"/>
      <c r="P1516" s="18"/>
      <c r="Q1516" s="18"/>
      <c r="R1516" s="18"/>
      <c r="S1516" s="18"/>
      <c r="T1516" s="18"/>
      <c r="U1516" s="18"/>
      <c r="V1516" s="18"/>
      <c r="W1516" s="18"/>
      <c r="X1516" s="18"/>
      <c r="Y1516" s="18"/>
      <c r="Z1516" s="18"/>
      <c r="AA1516" s="18"/>
      <c r="AB1516" s="18"/>
      <c r="AC1516" s="18"/>
      <c r="AD1516" s="18"/>
      <c r="AE1516" s="18"/>
      <c r="AF1516" s="18"/>
      <c r="AG1516" s="18"/>
      <c r="AH1516" s="18"/>
      <c r="AI1516" s="18"/>
      <c r="AJ1516" s="18"/>
      <c r="AK1516" s="18"/>
      <c r="AL1516" s="18"/>
      <c r="AM1516" s="18"/>
    </row>
    <row r="1517" spans="1:39">
      <c r="A1517" s="18"/>
      <c r="B1517" s="18"/>
      <c r="C1517" s="18"/>
      <c r="D1517" s="18">
        <f t="shared" ca="1" si="28"/>
        <v>1516</v>
      </c>
      <c r="E1517" s="18" t="str">
        <f ca="1">IFERROR(INDEX(nr_ad_client_name,MATCH(ROW()-1,xl_search_adnowclientname[index],0)),"")</f>
        <v>Remington Products Company</v>
      </c>
      <c r="F1517" s="18"/>
      <c r="G1517" s="18"/>
      <c r="H1517" s="18"/>
      <c r="I1517" s="18"/>
      <c r="J1517" s="18"/>
      <c r="K1517" s="18"/>
      <c r="L1517" s="18"/>
      <c r="M1517" s="18"/>
      <c r="N1517" s="18"/>
      <c r="O1517" s="18"/>
      <c r="P1517" s="18"/>
      <c r="Q1517" s="18"/>
      <c r="R1517" s="18"/>
      <c r="S1517" s="18"/>
      <c r="T1517" s="18"/>
      <c r="U1517" s="18"/>
      <c r="V1517" s="18"/>
      <c r="W1517" s="18"/>
      <c r="X1517" s="18"/>
      <c r="Y1517" s="18"/>
      <c r="Z1517" s="18"/>
      <c r="AA1517" s="18"/>
      <c r="AB1517" s="18"/>
      <c r="AC1517" s="18"/>
      <c r="AD1517" s="18"/>
      <c r="AE1517" s="18"/>
      <c r="AF1517" s="18"/>
      <c r="AG1517" s="18"/>
      <c r="AH1517" s="18"/>
      <c r="AI1517" s="18"/>
      <c r="AJ1517" s="18"/>
      <c r="AK1517" s="18"/>
      <c r="AL1517" s="18"/>
      <c r="AM1517" s="18"/>
    </row>
    <row r="1518" spans="1:39">
      <c r="A1518" s="18"/>
      <c r="B1518" s="18"/>
      <c r="C1518" s="18"/>
      <c r="D1518" s="18">
        <f t="shared" ca="1" si="28"/>
        <v>1517</v>
      </c>
      <c r="E1518" s="18" t="str">
        <f ca="1">IFERROR(INDEX(nr_ad_client_name,MATCH(ROW()-1,xl_search_adnowclientname[index],0)),"")</f>
        <v>Remy Cointreau</v>
      </c>
      <c r="F1518" s="18"/>
      <c r="G1518" s="18"/>
      <c r="H1518" s="18"/>
      <c r="I1518" s="18"/>
      <c r="J1518" s="18"/>
      <c r="K1518" s="18"/>
      <c r="L1518" s="18"/>
      <c r="M1518" s="18"/>
      <c r="N1518" s="18"/>
      <c r="O1518" s="18"/>
      <c r="P1518" s="18"/>
      <c r="Q1518" s="18"/>
      <c r="R1518" s="18"/>
      <c r="S1518" s="18"/>
      <c r="T1518" s="18"/>
      <c r="U1518" s="18"/>
      <c r="V1518" s="18"/>
      <c r="W1518" s="18"/>
      <c r="X1518" s="18"/>
      <c r="Y1518" s="18"/>
      <c r="Z1518" s="18"/>
      <c r="AA1518" s="18"/>
      <c r="AB1518" s="18"/>
      <c r="AC1518" s="18"/>
      <c r="AD1518" s="18"/>
      <c r="AE1518" s="18"/>
      <c r="AF1518" s="18"/>
      <c r="AG1518" s="18"/>
      <c r="AH1518" s="18"/>
      <c r="AI1518" s="18"/>
      <c r="AJ1518" s="18"/>
      <c r="AK1518" s="18"/>
      <c r="AL1518" s="18"/>
      <c r="AM1518" s="18"/>
    </row>
    <row r="1519" spans="1:39">
      <c r="A1519" s="18"/>
      <c r="B1519" s="18"/>
      <c r="C1519" s="18"/>
      <c r="D1519" s="18">
        <f t="shared" ca="1" si="28"/>
        <v>1518</v>
      </c>
      <c r="E1519" s="18" t="str">
        <f ca="1">IFERROR(INDEX(nr_ad_client_name,MATCH(ROW()-1,xl_search_adnowclientname[index],0)),"")</f>
        <v>Renault</v>
      </c>
      <c r="F1519" s="18"/>
      <c r="G1519" s="18"/>
      <c r="H1519" s="18"/>
      <c r="I1519" s="18"/>
      <c r="J1519" s="18"/>
      <c r="K1519" s="18"/>
      <c r="L1519" s="18"/>
      <c r="M1519" s="18"/>
      <c r="N1519" s="18"/>
      <c r="O1519" s="18"/>
      <c r="P1519" s="18"/>
      <c r="Q1519" s="18"/>
      <c r="R1519" s="18"/>
      <c r="S1519" s="18"/>
      <c r="T1519" s="18"/>
      <c r="U1519" s="18"/>
      <c r="V1519" s="18"/>
      <c r="W1519" s="18"/>
      <c r="X1519" s="18"/>
      <c r="Y1519" s="18"/>
      <c r="Z1519" s="18"/>
      <c r="AA1519" s="18"/>
      <c r="AB1519" s="18"/>
      <c r="AC1519" s="18"/>
      <c r="AD1519" s="18"/>
      <c r="AE1519" s="18"/>
      <c r="AF1519" s="18"/>
      <c r="AG1519" s="18"/>
      <c r="AH1519" s="18"/>
      <c r="AI1519" s="18"/>
      <c r="AJ1519" s="18"/>
      <c r="AK1519" s="18"/>
      <c r="AL1519" s="18"/>
      <c r="AM1519" s="18"/>
    </row>
    <row r="1520" spans="1:39">
      <c r="A1520" s="18"/>
      <c r="B1520" s="18"/>
      <c r="C1520" s="18"/>
      <c r="D1520" s="18">
        <f t="shared" ca="1" si="28"/>
        <v>1519</v>
      </c>
      <c r="E1520" s="18" t="str">
        <f ca="1">IFERROR(INDEX(nr_ad_client_name,MATCH(ROW()-1,xl_search_adnowclientname[index],0)),"")</f>
        <v>Renfe</v>
      </c>
      <c r="F1520" s="18"/>
      <c r="G1520" s="18"/>
      <c r="H1520" s="18"/>
      <c r="I1520" s="18"/>
      <c r="J1520" s="18"/>
      <c r="K1520" s="18"/>
      <c r="L1520" s="18"/>
      <c r="M1520" s="18"/>
      <c r="N1520" s="18"/>
      <c r="O1520" s="18"/>
      <c r="P1520" s="18"/>
      <c r="Q1520" s="18"/>
      <c r="R1520" s="18"/>
      <c r="S1520" s="18"/>
      <c r="T1520" s="18"/>
      <c r="U1520" s="18"/>
      <c r="V1520" s="18"/>
      <c r="W1520" s="18"/>
      <c r="X1520" s="18"/>
      <c r="Y1520" s="18"/>
      <c r="Z1520" s="18"/>
      <c r="AA1520" s="18"/>
      <c r="AB1520" s="18"/>
      <c r="AC1520" s="18"/>
      <c r="AD1520" s="18"/>
      <c r="AE1520" s="18"/>
      <c r="AF1520" s="18"/>
      <c r="AG1520" s="18"/>
      <c r="AH1520" s="18"/>
      <c r="AI1520" s="18"/>
      <c r="AJ1520" s="18"/>
      <c r="AK1520" s="18"/>
      <c r="AL1520" s="18"/>
      <c r="AM1520" s="18"/>
    </row>
    <row r="1521" spans="1:39">
      <c r="A1521" s="18"/>
      <c r="B1521" s="18"/>
      <c r="C1521" s="18"/>
      <c r="D1521" s="18">
        <f t="shared" ca="1" si="28"/>
        <v>1520</v>
      </c>
      <c r="E1521" s="18" t="str">
        <f ca="1">IFERROR(INDEX(nr_ad_client_name,MATCH(ROW()-1,xl_search_adnowclientname[index],0)),"")</f>
        <v>Repsol</v>
      </c>
      <c r="F1521" s="18"/>
      <c r="G1521" s="18"/>
      <c r="H1521" s="18"/>
      <c r="I1521" s="18"/>
      <c r="J1521" s="18"/>
      <c r="K1521" s="18"/>
      <c r="L1521" s="18"/>
      <c r="M1521" s="18"/>
      <c r="N1521" s="18"/>
      <c r="O1521" s="18"/>
      <c r="P1521" s="18"/>
      <c r="Q1521" s="18"/>
      <c r="R1521" s="18"/>
      <c r="S1521" s="18"/>
      <c r="T1521" s="18"/>
      <c r="U1521" s="18"/>
      <c r="V1521" s="18"/>
      <c r="W1521" s="18"/>
      <c r="X1521" s="18"/>
      <c r="Y1521" s="18"/>
      <c r="Z1521" s="18"/>
      <c r="AA1521" s="18"/>
      <c r="AB1521" s="18"/>
      <c r="AC1521" s="18"/>
      <c r="AD1521" s="18"/>
      <c r="AE1521" s="18"/>
      <c r="AF1521" s="18"/>
      <c r="AG1521" s="18"/>
      <c r="AH1521" s="18"/>
      <c r="AI1521" s="18"/>
      <c r="AJ1521" s="18"/>
      <c r="AK1521" s="18"/>
      <c r="AL1521" s="18"/>
      <c r="AM1521" s="18"/>
    </row>
    <row r="1522" spans="1:39">
      <c r="A1522" s="18"/>
      <c r="B1522" s="18"/>
      <c r="C1522" s="18"/>
      <c r="D1522" s="18">
        <f t="shared" ca="1" si="28"/>
        <v>1521</v>
      </c>
      <c r="E1522" s="18" t="str">
        <f ca="1">IFERROR(INDEX(nr_ad_client_name,MATCH(ROW()-1,xl_search_adnowclientname[index],0)),"")</f>
        <v>Research Bureau Indonesia</v>
      </c>
      <c r="F1522" s="18"/>
      <c r="G1522" s="18"/>
      <c r="H1522" s="18"/>
      <c r="I1522" s="18"/>
      <c r="J1522" s="18"/>
      <c r="K1522" s="18"/>
      <c r="L1522" s="18"/>
      <c r="M1522" s="18"/>
      <c r="N1522" s="18"/>
      <c r="O1522" s="18"/>
      <c r="P1522" s="18"/>
      <c r="Q1522" s="18"/>
      <c r="R1522" s="18"/>
      <c r="S1522" s="18"/>
      <c r="T1522" s="18"/>
      <c r="U1522" s="18"/>
      <c r="V1522" s="18"/>
      <c r="W1522" s="18"/>
      <c r="X1522" s="18"/>
      <c r="Y1522" s="18"/>
      <c r="Z1522" s="18"/>
      <c r="AA1522" s="18"/>
      <c r="AB1522" s="18"/>
      <c r="AC1522" s="18"/>
      <c r="AD1522" s="18"/>
      <c r="AE1522" s="18"/>
      <c r="AF1522" s="18"/>
      <c r="AG1522" s="18"/>
      <c r="AH1522" s="18"/>
      <c r="AI1522" s="18"/>
      <c r="AJ1522" s="18"/>
      <c r="AK1522" s="18"/>
      <c r="AL1522" s="18"/>
      <c r="AM1522" s="18"/>
    </row>
    <row r="1523" spans="1:39">
      <c r="A1523" s="18"/>
      <c r="B1523" s="18"/>
      <c r="C1523" s="18"/>
      <c r="D1523" s="18">
        <f t="shared" ca="1" si="28"/>
        <v>1522</v>
      </c>
      <c r="E1523" s="18" t="str">
        <f ca="1">IFERROR(INDEX(nr_ad_client_name,MATCH(ROW()-1,xl_search_adnowclientname[index],0)),"")</f>
        <v>Reserved</v>
      </c>
      <c r="F1523" s="18"/>
      <c r="G1523" s="18"/>
      <c r="H1523" s="18"/>
      <c r="I1523" s="18"/>
      <c r="J1523" s="18"/>
      <c r="K1523" s="18"/>
      <c r="L1523" s="18"/>
      <c r="M1523" s="18"/>
      <c r="N1523" s="18"/>
      <c r="O1523" s="18"/>
      <c r="P1523" s="18"/>
      <c r="Q1523" s="18"/>
      <c r="R1523" s="18"/>
      <c r="S1523" s="18"/>
      <c r="T1523" s="18"/>
      <c r="U1523" s="18"/>
      <c r="V1523" s="18"/>
      <c r="W1523" s="18"/>
      <c r="X1523" s="18"/>
      <c r="Y1523" s="18"/>
      <c r="Z1523" s="18"/>
      <c r="AA1523" s="18"/>
      <c r="AB1523" s="18"/>
      <c r="AC1523" s="18"/>
      <c r="AD1523" s="18"/>
      <c r="AE1523" s="18"/>
      <c r="AF1523" s="18"/>
      <c r="AG1523" s="18"/>
      <c r="AH1523" s="18"/>
      <c r="AI1523" s="18"/>
      <c r="AJ1523" s="18"/>
      <c r="AK1523" s="18"/>
      <c r="AL1523" s="18"/>
      <c r="AM1523" s="18"/>
    </row>
    <row r="1524" spans="1:39">
      <c r="A1524" s="18"/>
      <c r="B1524" s="18"/>
      <c r="C1524" s="18"/>
      <c r="D1524" s="18">
        <f t="shared" ca="1" si="28"/>
        <v>1523</v>
      </c>
      <c r="E1524" s="18" t="str">
        <f ca="1">IFERROR(INDEX(nr_ad_client_name,MATCH(ROW()-1,xl_search_adnowclientname[index],0)),"")</f>
        <v>Result DDB</v>
      </c>
      <c r="F1524" s="18"/>
      <c r="G1524" s="18"/>
      <c r="H1524" s="18"/>
      <c r="I1524" s="18"/>
      <c r="J1524" s="18"/>
      <c r="K1524" s="18"/>
      <c r="L1524" s="18"/>
      <c r="M1524" s="18"/>
      <c r="N1524" s="18"/>
      <c r="O1524" s="18"/>
      <c r="P1524" s="18"/>
      <c r="Q1524" s="18"/>
      <c r="R1524" s="18"/>
      <c r="S1524" s="18"/>
      <c r="T1524" s="18"/>
      <c r="U1524" s="18"/>
      <c r="V1524" s="18"/>
      <c r="W1524" s="18"/>
      <c r="X1524" s="18"/>
      <c r="Y1524" s="18"/>
      <c r="Z1524" s="18"/>
      <c r="AA1524" s="18"/>
      <c r="AB1524" s="18"/>
      <c r="AC1524" s="18"/>
      <c r="AD1524" s="18"/>
      <c r="AE1524" s="18"/>
      <c r="AF1524" s="18"/>
      <c r="AG1524" s="18"/>
      <c r="AH1524" s="18"/>
      <c r="AI1524" s="18"/>
      <c r="AJ1524" s="18"/>
      <c r="AK1524" s="18"/>
      <c r="AL1524" s="18"/>
      <c r="AM1524" s="18"/>
    </row>
    <row r="1525" spans="1:39">
      <c r="A1525" s="18"/>
      <c r="B1525" s="18"/>
      <c r="C1525" s="18"/>
      <c r="D1525" s="18">
        <f t="shared" ca="1" si="28"/>
        <v>1524</v>
      </c>
      <c r="E1525" s="18" t="str">
        <f ca="1">IFERROR(INDEX(nr_ad_client_name,MATCH(ROW()-1,xl_search_adnowclientname[index],0)),"")</f>
        <v>Revlon</v>
      </c>
      <c r="F1525" s="18"/>
      <c r="G1525" s="18"/>
      <c r="H1525" s="18"/>
      <c r="I1525" s="18"/>
      <c r="J1525" s="18"/>
      <c r="K1525" s="18"/>
      <c r="L1525" s="18"/>
      <c r="M1525" s="18"/>
      <c r="N1525" s="18"/>
      <c r="O1525" s="18"/>
      <c r="P1525" s="18"/>
      <c r="Q1525" s="18"/>
      <c r="R1525" s="18"/>
      <c r="S1525" s="18"/>
      <c r="T1525" s="18"/>
      <c r="U1525" s="18"/>
      <c r="V1525" s="18"/>
      <c r="W1525" s="18"/>
      <c r="X1525" s="18"/>
      <c r="Y1525" s="18"/>
      <c r="Z1525" s="18"/>
      <c r="AA1525" s="18"/>
      <c r="AB1525" s="18"/>
      <c r="AC1525" s="18"/>
      <c r="AD1525" s="18"/>
      <c r="AE1525" s="18"/>
      <c r="AF1525" s="18"/>
      <c r="AG1525" s="18"/>
      <c r="AH1525" s="18"/>
      <c r="AI1525" s="18"/>
      <c r="AJ1525" s="18"/>
      <c r="AK1525" s="18"/>
      <c r="AL1525" s="18"/>
      <c r="AM1525" s="18"/>
    </row>
    <row r="1526" spans="1:39">
      <c r="A1526" s="18"/>
      <c r="B1526" s="18"/>
      <c r="C1526" s="18"/>
      <c r="D1526" s="18">
        <f t="shared" ca="1" si="28"/>
        <v>1525</v>
      </c>
      <c r="E1526" s="18" t="str">
        <f ca="1">IFERROR(INDEX(nr_ad_client_name,MATCH(ROW()-1,xl_search_adnowclientname[index],0)),"")</f>
        <v>Reynolds Consumer Products</v>
      </c>
      <c r="F1526" s="18"/>
      <c r="G1526" s="18"/>
      <c r="H1526" s="18"/>
      <c r="I1526" s="18"/>
      <c r="J1526" s="18"/>
      <c r="K1526" s="18"/>
      <c r="L1526" s="18"/>
      <c r="M1526" s="18"/>
      <c r="N1526" s="18"/>
      <c r="O1526" s="18"/>
      <c r="P1526" s="18"/>
      <c r="Q1526" s="18"/>
      <c r="R1526" s="18"/>
      <c r="S1526" s="18"/>
      <c r="T1526" s="18"/>
      <c r="U1526" s="18"/>
      <c r="V1526" s="18"/>
      <c r="W1526" s="18"/>
      <c r="X1526" s="18"/>
      <c r="Y1526" s="18"/>
      <c r="Z1526" s="18"/>
      <c r="AA1526" s="18"/>
      <c r="AB1526" s="18"/>
      <c r="AC1526" s="18"/>
      <c r="AD1526" s="18"/>
      <c r="AE1526" s="18"/>
      <c r="AF1526" s="18"/>
      <c r="AG1526" s="18"/>
      <c r="AH1526" s="18"/>
      <c r="AI1526" s="18"/>
      <c r="AJ1526" s="18"/>
      <c r="AK1526" s="18"/>
      <c r="AL1526" s="18"/>
      <c r="AM1526" s="18"/>
    </row>
    <row r="1527" spans="1:39">
      <c r="A1527" s="18"/>
      <c r="B1527" s="18"/>
      <c r="C1527" s="18"/>
      <c r="D1527" s="18">
        <f t="shared" ca="1" si="28"/>
        <v>1526</v>
      </c>
      <c r="E1527" s="18" t="str">
        <f ca="1">IFERROR(INDEX(nr_ad_client_name,MATCH(ROW()-1,xl_search_adnowclientname[index],0)),"")</f>
        <v>Rhea &amp; Kaiser</v>
      </c>
      <c r="F1527" s="18"/>
      <c r="G1527" s="18"/>
      <c r="H1527" s="18"/>
      <c r="I1527" s="18"/>
      <c r="J1527" s="18"/>
      <c r="K1527" s="18"/>
      <c r="L1527" s="18"/>
      <c r="M1527" s="18"/>
      <c r="N1527" s="18"/>
      <c r="O1527" s="18"/>
      <c r="P1527" s="18"/>
      <c r="Q1527" s="18"/>
      <c r="R1527" s="18"/>
      <c r="S1527" s="18"/>
      <c r="T1527" s="18"/>
      <c r="U1527" s="18"/>
      <c r="V1527" s="18"/>
      <c r="W1527" s="18"/>
      <c r="X1527" s="18"/>
      <c r="Y1527" s="18"/>
      <c r="Z1527" s="18"/>
      <c r="AA1527" s="18"/>
      <c r="AB1527" s="18"/>
      <c r="AC1527" s="18"/>
      <c r="AD1527" s="18"/>
      <c r="AE1527" s="18"/>
      <c r="AF1527" s="18"/>
      <c r="AG1527" s="18"/>
      <c r="AH1527" s="18"/>
      <c r="AI1527" s="18"/>
      <c r="AJ1527" s="18"/>
      <c r="AK1527" s="18"/>
      <c r="AL1527" s="18"/>
      <c r="AM1527" s="18"/>
    </row>
    <row r="1528" spans="1:39">
      <c r="A1528" s="18"/>
      <c r="B1528" s="18"/>
      <c r="C1528" s="18"/>
      <c r="D1528" s="18">
        <f t="shared" ca="1" si="28"/>
        <v>1527</v>
      </c>
      <c r="E1528" s="18" t="str">
        <f ca="1">IFERROR(INDEX(nr_ad_client_name,MATCH(ROW()-1,xl_search_adnowclientname[index],0)),"")</f>
        <v>Richards Group</v>
      </c>
      <c r="F1528" s="18"/>
      <c r="G1528" s="18"/>
      <c r="H1528" s="18"/>
      <c r="I1528" s="18"/>
      <c r="J1528" s="18"/>
      <c r="K1528" s="18"/>
      <c r="L1528" s="18"/>
      <c r="M1528" s="18"/>
      <c r="N1528" s="18"/>
      <c r="O1528" s="18"/>
      <c r="P1528" s="18"/>
      <c r="Q1528" s="18"/>
      <c r="R1528" s="18"/>
      <c r="S1528" s="18"/>
      <c r="T1528" s="18"/>
      <c r="U1528" s="18"/>
      <c r="V1528" s="18"/>
      <c r="W1528" s="18"/>
      <c r="X1528" s="18"/>
      <c r="Y1528" s="18"/>
      <c r="Z1528" s="18"/>
      <c r="AA1528" s="18"/>
      <c r="AB1528" s="18"/>
      <c r="AC1528" s="18"/>
      <c r="AD1528" s="18"/>
      <c r="AE1528" s="18"/>
      <c r="AF1528" s="18"/>
      <c r="AG1528" s="18"/>
      <c r="AH1528" s="18"/>
      <c r="AI1528" s="18"/>
      <c r="AJ1528" s="18"/>
      <c r="AK1528" s="18"/>
      <c r="AL1528" s="18"/>
      <c r="AM1528" s="18"/>
    </row>
    <row r="1529" spans="1:39">
      <c r="A1529" s="18"/>
      <c r="B1529" s="18"/>
      <c r="C1529" s="18"/>
      <c r="D1529" s="18">
        <f t="shared" ca="1" si="28"/>
        <v>1528</v>
      </c>
      <c r="E1529" s="18" t="str">
        <f ca="1">IFERROR(INDEX(nr_ad_client_name,MATCH(ROW()-1,xl_search_adnowclientname[index],0)),"")</f>
        <v>Riche Monde (Bangkok) Ltd</v>
      </c>
      <c r="F1529" s="18"/>
      <c r="G1529" s="18"/>
      <c r="H1529" s="18"/>
      <c r="I1529" s="18"/>
      <c r="J1529" s="18"/>
      <c r="K1529" s="18"/>
      <c r="L1529" s="18"/>
      <c r="M1529" s="18"/>
      <c r="N1529" s="18"/>
      <c r="O1529" s="18"/>
      <c r="P1529" s="18"/>
      <c r="Q1529" s="18"/>
      <c r="R1529" s="18"/>
      <c r="S1529" s="18"/>
      <c r="T1529" s="18"/>
      <c r="U1529" s="18"/>
      <c r="V1529" s="18"/>
      <c r="W1529" s="18"/>
      <c r="X1529" s="18"/>
      <c r="Y1529" s="18"/>
      <c r="Z1529" s="18"/>
      <c r="AA1529" s="18"/>
      <c r="AB1529" s="18"/>
      <c r="AC1529" s="18"/>
      <c r="AD1529" s="18"/>
      <c r="AE1529" s="18"/>
      <c r="AF1529" s="18"/>
      <c r="AG1529" s="18"/>
      <c r="AH1529" s="18"/>
      <c r="AI1529" s="18"/>
      <c r="AJ1529" s="18"/>
      <c r="AK1529" s="18"/>
      <c r="AL1529" s="18"/>
      <c r="AM1529" s="18"/>
    </row>
    <row r="1530" spans="1:39">
      <c r="A1530" s="18"/>
      <c r="B1530" s="18"/>
      <c r="C1530" s="18"/>
      <c r="D1530" s="18">
        <f t="shared" ca="1" si="28"/>
        <v>1529</v>
      </c>
      <c r="E1530" s="18" t="str">
        <f ca="1">IFERROR(INDEX(nr_ad_client_name,MATCH(ROW()-1,xl_search_adnowclientname[index],0)),"")</f>
        <v>Ricola</v>
      </c>
      <c r="F1530" s="18"/>
      <c r="G1530" s="18"/>
      <c r="H1530" s="18"/>
      <c r="I1530" s="18"/>
      <c r="J1530" s="18"/>
      <c r="K1530" s="18"/>
      <c r="L1530" s="18"/>
      <c r="M1530" s="18"/>
      <c r="N1530" s="18"/>
      <c r="O1530" s="18"/>
      <c r="P1530" s="18"/>
      <c r="Q1530" s="18"/>
      <c r="R1530" s="18"/>
      <c r="S1530" s="18"/>
      <c r="T1530" s="18"/>
      <c r="U1530" s="18"/>
      <c r="V1530" s="18"/>
      <c r="W1530" s="18"/>
      <c r="X1530" s="18"/>
      <c r="Y1530" s="18"/>
      <c r="Z1530" s="18"/>
      <c r="AA1530" s="18"/>
      <c r="AB1530" s="18"/>
      <c r="AC1530" s="18"/>
      <c r="AD1530" s="18"/>
      <c r="AE1530" s="18"/>
      <c r="AF1530" s="18"/>
      <c r="AG1530" s="18"/>
      <c r="AH1530" s="18"/>
      <c r="AI1530" s="18"/>
      <c r="AJ1530" s="18"/>
      <c r="AK1530" s="18"/>
      <c r="AL1530" s="18"/>
      <c r="AM1530" s="18"/>
    </row>
    <row r="1531" spans="1:39">
      <c r="A1531" s="18"/>
      <c r="B1531" s="18"/>
      <c r="C1531" s="18"/>
      <c r="D1531" s="18">
        <f t="shared" ca="1" si="28"/>
        <v>1530</v>
      </c>
      <c r="E1531" s="18" t="str">
        <f ca="1">IFERROR(INDEX(nr_ad_client_name,MATCH(ROW()-1,xl_search_adnowclientname[index],0)),"")</f>
        <v>Rieber &amp; Son</v>
      </c>
      <c r="F1531" s="18"/>
      <c r="G1531" s="18"/>
      <c r="H1531" s="18"/>
      <c r="I1531" s="18"/>
      <c r="J1531" s="18"/>
      <c r="K1531" s="18"/>
      <c r="L1531" s="18"/>
      <c r="M1531" s="18"/>
      <c r="N1531" s="18"/>
      <c r="O1531" s="18"/>
      <c r="P1531" s="18"/>
      <c r="Q1531" s="18"/>
      <c r="R1531" s="18"/>
      <c r="S1531" s="18"/>
      <c r="T1531" s="18"/>
      <c r="U1531" s="18"/>
      <c r="V1531" s="18"/>
      <c r="W1531" s="18"/>
      <c r="X1531" s="18"/>
      <c r="Y1531" s="18"/>
      <c r="Z1531" s="18"/>
      <c r="AA1531" s="18"/>
      <c r="AB1531" s="18"/>
      <c r="AC1531" s="18"/>
      <c r="AD1531" s="18"/>
      <c r="AE1531" s="18"/>
      <c r="AF1531" s="18"/>
      <c r="AG1531" s="18"/>
      <c r="AH1531" s="18"/>
      <c r="AI1531" s="18"/>
      <c r="AJ1531" s="18"/>
      <c r="AK1531" s="18"/>
      <c r="AL1531" s="18"/>
      <c r="AM1531" s="18"/>
    </row>
    <row r="1532" spans="1:39">
      <c r="A1532" s="18"/>
      <c r="B1532" s="18"/>
      <c r="C1532" s="18"/>
      <c r="D1532" s="18">
        <f t="shared" ca="1" si="28"/>
        <v>1531</v>
      </c>
      <c r="E1532" s="18" t="str">
        <f ca="1">IFERROR(INDEX(nr_ad_client_name,MATCH(ROW()-1,xl_search_adnowclientname[index],0)),"")</f>
        <v>Riedel Drankenindustrie</v>
      </c>
      <c r="F1532" s="18"/>
      <c r="G1532" s="18"/>
      <c r="H1532" s="18"/>
      <c r="I1532" s="18"/>
      <c r="J1532" s="18"/>
      <c r="K1532" s="18"/>
      <c r="L1532" s="18"/>
      <c r="M1532" s="18"/>
      <c r="N1532" s="18"/>
      <c r="O1532" s="18"/>
      <c r="P1532" s="18"/>
      <c r="Q1532" s="18"/>
      <c r="R1532" s="18"/>
      <c r="S1532" s="18"/>
      <c r="T1532" s="18"/>
      <c r="U1532" s="18"/>
      <c r="V1532" s="18"/>
      <c r="W1532" s="18"/>
      <c r="X1532" s="18"/>
      <c r="Y1532" s="18"/>
      <c r="Z1532" s="18"/>
      <c r="AA1532" s="18"/>
      <c r="AB1532" s="18"/>
      <c r="AC1532" s="18"/>
      <c r="AD1532" s="18"/>
      <c r="AE1532" s="18"/>
      <c r="AF1532" s="18"/>
      <c r="AG1532" s="18"/>
      <c r="AH1532" s="18"/>
      <c r="AI1532" s="18"/>
      <c r="AJ1532" s="18"/>
      <c r="AK1532" s="18"/>
      <c r="AL1532" s="18"/>
      <c r="AM1532" s="18"/>
    </row>
    <row r="1533" spans="1:39">
      <c r="A1533" s="18"/>
      <c r="B1533" s="18"/>
      <c r="C1533" s="18"/>
      <c r="D1533" s="18">
        <f t="shared" ca="1" si="28"/>
        <v>1532</v>
      </c>
      <c r="E1533" s="18" t="str">
        <f ca="1">IFERROR(INDEX(nr_ad_client_name,MATCH(ROW()-1,xl_search_adnowclientname[index],0)),"")</f>
        <v>Ringnes</v>
      </c>
      <c r="F1533" s="18"/>
      <c r="G1533" s="18"/>
      <c r="H1533" s="18"/>
      <c r="I1533" s="18"/>
      <c r="J1533" s="18"/>
      <c r="K1533" s="18"/>
      <c r="L1533" s="18"/>
      <c r="M1533" s="18"/>
      <c r="N1533" s="18"/>
      <c r="O1533" s="18"/>
      <c r="P1533" s="18"/>
      <c r="Q1533" s="18"/>
      <c r="R1533" s="18"/>
      <c r="S1533" s="18"/>
      <c r="T1533" s="18"/>
      <c r="U1533" s="18"/>
      <c r="V1533" s="18"/>
      <c r="W1533" s="18"/>
      <c r="X1533" s="18"/>
      <c r="Y1533" s="18"/>
      <c r="Z1533" s="18"/>
      <c r="AA1533" s="18"/>
      <c r="AB1533" s="18"/>
      <c r="AC1533" s="18"/>
      <c r="AD1533" s="18"/>
      <c r="AE1533" s="18"/>
      <c r="AF1533" s="18"/>
      <c r="AG1533" s="18"/>
      <c r="AH1533" s="18"/>
      <c r="AI1533" s="18"/>
      <c r="AJ1533" s="18"/>
      <c r="AK1533" s="18"/>
      <c r="AL1533" s="18"/>
      <c r="AM1533" s="18"/>
    </row>
    <row r="1534" spans="1:39">
      <c r="A1534" s="18"/>
      <c r="B1534" s="18"/>
      <c r="C1534" s="18"/>
      <c r="D1534" s="18">
        <f t="shared" ca="1" si="28"/>
        <v>1533</v>
      </c>
      <c r="E1534" s="18" t="str">
        <f ca="1">IFERROR(INDEX(nr_ad_client_name,MATCH(ROW()-1,xl_search_adnowclientname[index],0)),"")</f>
        <v>Robi</v>
      </c>
      <c r="F1534" s="18"/>
      <c r="G1534" s="18"/>
      <c r="H1534" s="18"/>
      <c r="I1534" s="18"/>
      <c r="J1534" s="18"/>
      <c r="K1534" s="18"/>
      <c r="L1534" s="18"/>
      <c r="M1534" s="18"/>
      <c r="N1534" s="18"/>
      <c r="O1534" s="18"/>
      <c r="P1534" s="18"/>
      <c r="Q1534" s="18"/>
      <c r="R1534" s="18"/>
      <c r="S1534" s="18"/>
      <c r="T1534" s="18"/>
      <c r="U1534" s="18"/>
      <c r="V1534" s="18"/>
      <c r="W1534" s="18"/>
      <c r="X1534" s="18"/>
      <c r="Y1534" s="18"/>
      <c r="Z1534" s="18"/>
      <c r="AA1534" s="18"/>
      <c r="AB1534" s="18"/>
      <c r="AC1534" s="18"/>
      <c r="AD1534" s="18"/>
      <c r="AE1534" s="18"/>
      <c r="AF1534" s="18"/>
      <c r="AG1534" s="18"/>
      <c r="AH1534" s="18"/>
      <c r="AI1534" s="18"/>
      <c r="AJ1534" s="18"/>
      <c r="AK1534" s="18"/>
      <c r="AL1534" s="18"/>
      <c r="AM1534" s="18"/>
    </row>
    <row r="1535" spans="1:39">
      <c r="A1535" s="18"/>
      <c r="B1535" s="18"/>
      <c r="C1535" s="18"/>
      <c r="D1535" s="18">
        <f t="shared" ca="1" si="28"/>
        <v>1534</v>
      </c>
      <c r="E1535" s="18" t="str">
        <f ca="1">IFERROR(INDEX(nr_ad_client_name,MATCH(ROW()-1,xl_search_adnowclientname[index],0)),"")</f>
        <v>Roche</v>
      </c>
      <c r="F1535" s="18"/>
      <c r="G1535" s="18"/>
      <c r="H1535" s="18"/>
      <c r="I1535" s="18"/>
      <c r="J1535" s="18"/>
      <c r="K1535" s="18"/>
      <c r="L1535" s="18"/>
      <c r="M1535" s="18"/>
      <c r="N1535" s="18"/>
      <c r="O1535" s="18"/>
      <c r="P1535" s="18"/>
      <c r="Q1535" s="18"/>
      <c r="R1535" s="18"/>
      <c r="S1535" s="18"/>
      <c r="T1535" s="18"/>
      <c r="U1535" s="18"/>
      <c r="V1535" s="18"/>
      <c r="W1535" s="18"/>
      <c r="X1535" s="18"/>
      <c r="Y1535" s="18"/>
      <c r="Z1535" s="18"/>
      <c r="AA1535" s="18"/>
      <c r="AB1535" s="18"/>
      <c r="AC1535" s="18"/>
      <c r="AD1535" s="18"/>
      <c r="AE1535" s="18"/>
      <c r="AF1535" s="18"/>
      <c r="AG1535" s="18"/>
      <c r="AH1535" s="18"/>
      <c r="AI1535" s="18"/>
      <c r="AJ1535" s="18"/>
      <c r="AK1535" s="18"/>
      <c r="AL1535" s="18"/>
      <c r="AM1535" s="18"/>
    </row>
    <row r="1536" spans="1:39">
      <c r="A1536" s="18"/>
      <c r="B1536" s="18"/>
      <c r="C1536" s="18"/>
      <c r="D1536" s="18">
        <f t="shared" ca="1" si="28"/>
        <v>1535</v>
      </c>
      <c r="E1536" s="18" t="str">
        <f ca="1">IFERROR(INDEX(nr_ad_client_name,MATCH(ROW()-1,xl_search_adnowclientname[index],0)),"")</f>
        <v>Roncraft</v>
      </c>
      <c r="F1536" s="18"/>
      <c r="G1536" s="18"/>
      <c r="H1536" s="18"/>
      <c r="I1536" s="18"/>
      <c r="J1536" s="18"/>
      <c r="K1536" s="18"/>
      <c r="L1536" s="18"/>
      <c r="M1536" s="18"/>
      <c r="N1536" s="18"/>
      <c r="O1536" s="18"/>
      <c r="P1536" s="18"/>
      <c r="Q1536" s="18"/>
      <c r="R1536" s="18"/>
      <c r="S1536" s="18"/>
      <c r="T1536" s="18"/>
      <c r="U1536" s="18"/>
      <c r="V1536" s="18"/>
      <c r="W1536" s="18"/>
      <c r="X1536" s="18"/>
      <c r="Y1536" s="18"/>
      <c r="Z1536" s="18"/>
      <c r="AA1536" s="18"/>
      <c r="AB1536" s="18"/>
      <c r="AC1536" s="18"/>
      <c r="AD1536" s="18"/>
      <c r="AE1536" s="18"/>
      <c r="AF1536" s="18"/>
      <c r="AG1536" s="18"/>
      <c r="AH1536" s="18"/>
      <c r="AI1536" s="18"/>
      <c r="AJ1536" s="18"/>
      <c r="AK1536" s="18"/>
      <c r="AL1536" s="18"/>
      <c r="AM1536" s="18"/>
    </row>
    <row r="1537" spans="1:39">
      <c r="A1537" s="18"/>
      <c r="B1537" s="18"/>
      <c r="C1537" s="18"/>
      <c r="D1537" s="18">
        <f t="shared" ca="1" si="28"/>
        <v>1536</v>
      </c>
      <c r="E1537" s="18" t="str">
        <f ca="1">IFERROR(INDEX(nr_ad_client_name,MATCH(ROW()-1,xl_search_adnowclientname[index],0)),"")</f>
        <v>Roshfrans</v>
      </c>
      <c r="F1537" s="18"/>
      <c r="G1537" s="18"/>
      <c r="H1537" s="18"/>
      <c r="I1537" s="18"/>
      <c r="J1537" s="18"/>
      <c r="K1537" s="18"/>
      <c r="L1537" s="18"/>
      <c r="M1537" s="18"/>
      <c r="N1537" s="18"/>
      <c r="O1537" s="18"/>
      <c r="P1537" s="18"/>
      <c r="Q1537" s="18"/>
      <c r="R1537" s="18"/>
      <c r="S1537" s="18"/>
      <c r="T1537" s="18"/>
      <c r="U1537" s="18"/>
      <c r="V1537" s="18"/>
      <c r="W1537" s="18"/>
      <c r="X1537" s="18"/>
      <c r="Y1537" s="18"/>
      <c r="Z1537" s="18"/>
      <c r="AA1537" s="18"/>
      <c r="AB1537" s="18"/>
      <c r="AC1537" s="18"/>
      <c r="AD1537" s="18"/>
      <c r="AE1537" s="18"/>
      <c r="AF1537" s="18"/>
      <c r="AG1537" s="18"/>
      <c r="AH1537" s="18"/>
      <c r="AI1537" s="18"/>
      <c r="AJ1537" s="18"/>
      <c r="AK1537" s="18"/>
      <c r="AL1537" s="18"/>
      <c r="AM1537" s="18"/>
    </row>
    <row r="1538" spans="1:39">
      <c r="A1538" s="18"/>
      <c r="B1538" s="18"/>
      <c r="C1538" s="18"/>
      <c r="D1538" s="18">
        <f t="shared" ref="D1538:D1601" ca="1" si="29">IF(ISNUMBER(SEARCH(ps_search_adnowclientname,INDEX(nr_ad_client_name,ROW()-1))),MAX(INDIRECT(ADDRESS(1,COLUMN())&amp;":"&amp;ADDRESS(ROW()-1,COLUMN())))+1,"")</f>
        <v>1537</v>
      </c>
      <c r="E1538" s="18" t="str">
        <f ca="1">IFERROR(INDEX(nr_ad_client_name,MATCH(ROW()-1,xl_search_adnowclientname[index],0)),"")</f>
        <v>Ross Products</v>
      </c>
      <c r="F1538" s="18"/>
      <c r="G1538" s="18"/>
      <c r="H1538" s="18"/>
      <c r="I1538" s="18"/>
      <c r="J1538" s="18"/>
      <c r="K1538" s="18"/>
      <c r="L1538" s="18"/>
      <c r="M1538" s="18"/>
      <c r="N1538" s="18"/>
      <c r="O1538" s="18"/>
      <c r="P1538" s="18"/>
      <c r="Q1538" s="18"/>
      <c r="R1538" s="18"/>
      <c r="S1538" s="18"/>
      <c r="T1538" s="18"/>
      <c r="U1538" s="18"/>
      <c r="V1538" s="18"/>
      <c r="W1538" s="18"/>
      <c r="X1538" s="18"/>
      <c r="Y1538" s="18"/>
      <c r="Z1538" s="18"/>
      <c r="AA1538" s="18"/>
      <c r="AB1538" s="18"/>
      <c r="AC1538" s="18"/>
      <c r="AD1538" s="18"/>
      <c r="AE1538" s="18"/>
      <c r="AF1538" s="18"/>
      <c r="AG1538" s="18"/>
      <c r="AH1538" s="18"/>
      <c r="AI1538" s="18"/>
      <c r="AJ1538" s="18"/>
      <c r="AK1538" s="18"/>
      <c r="AL1538" s="18"/>
      <c r="AM1538" s="18"/>
    </row>
    <row r="1539" spans="1:39">
      <c r="A1539" s="18"/>
      <c r="B1539" s="18"/>
      <c r="C1539" s="18"/>
      <c r="D1539" s="18">
        <f t="shared" ca="1" si="29"/>
        <v>1538</v>
      </c>
      <c r="E1539" s="18" t="str">
        <f ca="1">IFERROR(INDEX(nr_ad_client_name,MATCH(ROW()-1,xl_search_adnowclientname[index],0)),"")</f>
        <v>Rover Group</v>
      </c>
      <c r="F1539" s="18"/>
      <c r="G1539" s="18"/>
      <c r="H1539" s="18"/>
      <c r="I1539" s="18"/>
      <c r="J1539" s="18"/>
      <c r="K1539" s="18"/>
      <c r="L1539" s="18"/>
      <c r="M1539" s="18"/>
      <c r="N1539" s="18"/>
      <c r="O1539" s="18"/>
      <c r="P1539" s="18"/>
      <c r="Q1539" s="18"/>
      <c r="R1539" s="18"/>
      <c r="S1539" s="18"/>
      <c r="T1539" s="18"/>
      <c r="U1539" s="18"/>
      <c r="V1539" s="18"/>
      <c r="W1539" s="18"/>
      <c r="X1539" s="18"/>
      <c r="Y1539" s="18"/>
      <c r="Z1539" s="18"/>
      <c r="AA1539" s="18"/>
      <c r="AB1539" s="18"/>
      <c r="AC1539" s="18"/>
      <c r="AD1539" s="18"/>
      <c r="AE1539" s="18"/>
      <c r="AF1539" s="18"/>
      <c r="AG1539" s="18"/>
      <c r="AH1539" s="18"/>
      <c r="AI1539" s="18"/>
      <c r="AJ1539" s="18"/>
      <c r="AK1539" s="18"/>
      <c r="AL1539" s="18"/>
      <c r="AM1539" s="18"/>
    </row>
    <row r="1540" spans="1:39">
      <c r="A1540" s="18"/>
      <c r="B1540" s="18"/>
      <c r="C1540" s="18"/>
      <c r="D1540" s="18">
        <f t="shared" ca="1" si="29"/>
        <v>1539</v>
      </c>
      <c r="E1540" s="18" t="str">
        <f ca="1">IFERROR(INDEX(nr_ad_client_name,MATCH(ROW()-1,xl_search_adnowclientname[index],0)),"")</f>
        <v>Royal Bank of Scotland</v>
      </c>
      <c r="F1540" s="18"/>
      <c r="G1540" s="18"/>
      <c r="H1540" s="18"/>
      <c r="I1540" s="18"/>
      <c r="J1540" s="18"/>
      <c r="K1540" s="18"/>
      <c r="L1540" s="18"/>
      <c r="M1540" s="18"/>
      <c r="N1540" s="18"/>
      <c r="O1540" s="18"/>
      <c r="P1540" s="18"/>
      <c r="Q1540" s="18"/>
      <c r="R1540" s="18"/>
      <c r="S1540" s="18"/>
      <c r="T1540" s="18"/>
      <c r="U1540" s="18"/>
      <c r="V1540" s="18"/>
      <c r="W1540" s="18"/>
      <c r="X1540" s="18"/>
      <c r="Y1540" s="18"/>
      <c r="Z1540" s="18"/>
      <c r="AA1540" s="18"/>
      <c r="AB1540" s="18"/>
      <c r="AC1540" s="18"/>
      <c r="AD1540" s="18"/>
      <c r="AE1540" s="18"/>
      <c r="AF1540" s="18"/>
      <c r="AG1540" s="18"/>
      <c r="AH1540" s="18"/>
      <c r="AI1540" s="18"/>
      <c r="AJ1540" s="18"/>
      <c r="AK1540" s="18"/>
      <c r="AL1540" s="18"/>
      <c r="AM1540" s="18"/>
    </row>
    <row r="1541" spans="1:39">
      <c r="A1541" s="18"/>
      <c r="B1541" s="18"/>
      <c r="C1541" s="18"/>
      <c r="D1541" s="18">
        <f t="shared" ca="1" si="29"/>
        <v>1540</v>
      </c>
      <c r="E1541" s="18" t="str">
        <f ca="1">IFERROR(INDEX(nr_ad_client_name,MATCH(ROW()-1,xl_search_adnowclientname[index],0)),"")</f>
        <v>Royal Caribbean</v>
      </c>
      <c r="F1541" s="18"/>
      <c r="G1541" s="18"/>
      <c r="H1541" s="18"/>
      <c r="I1541" s="18"/>
      <c r="J1541" s="18"/>
      <c r="K1541" s="18"/>
      <c r="L1541" s="18"/>
      <c r="M1541" s="18"/>
      <c r="N1541" s="18"/>
      <c r="O1541" s="18"/>
      <c r="P1541" s="18"/>
      <c r="Q1541" s="18"/>
      <c r="R1541" s="18"/>
      <c r="S1541" s="18"/>
      <c r="T1541" s="18"/>
      <c r="U1541" s="18"/>
      <c r="V1541" s="18"/>
      <c r="W1541" s="18"/>
      <c r="X1541" s="18"/>
      <c r="Y1541" s="18"/>
      <c r="Z1541" s="18"/>
      <c r="AA1541" s="18"/>
      <c r="AB1541" s="18"/>
      <c r="AC1541" s="18"/>
      <c r="AD1541" s="18"/>
      <c r="AE1541" s="18"/>
      <c r="AF1541" s="18"/>
      <c r="AG1541" s="18"/>
      <c r="AH1541" s="18"/>
      <c r="AI1541" s="18"/>
      <c r="AJ1541" s="18"/>
      <c r="AK1541" s="18"/>
      <c r="AL1541" s="18"/>
      <c r="AM1541" s="18"/>
    </row>
    <row r="1542" spans="1:39">
      <c r="A1542" s="18"/>
      <c r="B1542" s="18"/>
      <c r="C1542" s="18"/>
      <c r="D1542" s="18">
        <f t="shared" ca="1" si="29"/>
        <v>1541</v>
      </c>
      <c r="E1542" s="18" t="str">
        <f ca="1">IFERROR(INDEX(nr_ad_client_name,MATCH(ROW()-1,xl_search_adnowclientname[index],0)),"")</f>
        <v>Royal Insurance</v>
      </c>
      <c r="F1542" s="18"/>
      <c r="G1542" s="18"/>
      <c r="H1542" s="18"/>
      <c r="I1542" s="18"/>
      <c r="J1542" s="18"/>
      <c r="K1542" s="18"/>
      <c r="L1542" s="18"/>
      <c r="M1542" s="18"/>
      <c r="N1542" s="18"/>
      <c r="O1542" s="18"/>
      <c r="P1542" s="18"/>
      <c r="Q1542" s="18"/>
      <c r="R1542" s="18"/>
      <c r="S1542" s="18"/>
      <c r="T1542" s="18"/>
      <c r="U1542" s="18"/>
      <c r="V1542" s="18"/>
      <c r="W1542" s="18"/>
      <c r="X1542" s="18"/>
      <c r="Y1542" s="18"/>
      <c r="Z1542" s="18"/>
      <c r="AA1542" s="18"/>
      <c r="AB1542" s="18"/>
      <c r="AC1542" s="18"/>
      <c r="AD1542" s="18"/>
      <c r="AE1542" s="18"/>
      <c r="AF1542" s="18"/>
      <c r="AG1542" s="18"/>
      <c r="AH1542" s="18"/>
      <c r="AI1542" s="18"/>
      <c r="AJ1542" s="18"/>
      <c r="AK1542" s="18"/>
      <c r="AL1542" s="18"/>
      <c r="AM1542" s="18"/>
    </row>
    <row r="1543" spans="1:39">
      <c r="A1543" s="18"/>
      <c r="B1543" s="18"/>
      <c r="C1543" s="18"/>
      <c r="D1543" s="18">
        <f t="shared" ca="1" si="29"/>
        <v>1542</v>
      </c>
      <c r="E1543" s="18" t="str">
        <f ca="1">IFERROR(INDEX(nr_ad_client_name,MATCH(ROW()-1,xl_search_adnowclientname[index],0)),"")</f>
        <v>Royal Insurance Liverpool</v>
      </c>
      <c r="F1543" s="18"/>
      <c r="G1543" s="18"/>
      <c r="H1543" s="18"/>
      <c r="I1543" s="18"/>
      <c r="J1543" s="18"/>
      <c r="K1543" s="18"/>
      <c r="L1543" s="18"/>
      <c r="M1543" s="18"/>
      <c r="N1543" s="18"/>
      <c r="O1543" s="18"/>
      <c r="P1543" s="18"/>
      <c r="Q1543" s="18"/>
      <c r="R1543" s="18"/>
      <c r="S1543" s="18"/>
      <c r="T1543" s="18"/>
      <c r="U1543" s="18"/>
      <c r="V1543" s="18"/>
      <c r="W1543" s="18"/>
      <c r="X1543" s="18"/>
      <c r="Y1543" s="18"/>
      <c r="Z1543" s="18"/>
      <c r="AA1543" s="18"/>
      <c r="AB1543" s="18"/>
      <c r="AC1543" s="18"/>
      <c r="AD1543" s="18"/>
      <c r="AE1543" s="18"/>
      <c r="AF1543" s="18"/>
      <c r="AG1543" s="18"/>
      <c r="AH1543" s="18"/>
      <c r="AI1543" s="18"/>
      <c r="AJ1543" s="18"/>
      <c r="AK1543" s="18"/>
      <c r="AL1543" s="18"/>
      <c r="AM1543" s="18"/>
    </row>
    <row r="1544" spans="1:39">
      <c r="A1544" s="18"/>
      <c r="B1544" s="18"/>
      <c r="C1544" s="18"/>
      <c r="D1544" s="18">
        <f t="shared" ca="1" si="29"/>
        <v>1543</v>
      </c>
      <c r="E1544" s="18" t="str">
        <f ca="1">IFERROR(INDEX(nr_ad_client_name,MATCH(ROW()-1,xl_search_adnowclientname[index],0)),"")</f>
        <v>Royal Mail</v>
      </c>
      <c r="F1544" s="18"/>
      <c r="G1544" s="18"/>
      <c r="H1544" s="18"/>
      <c r="I1544" s="18"/>
      <c r="J1544" s="18"/>
      <c r="K1544" s="18"/>
      <c r="L1544" s="18"/>
      <c r="M1544" s="18"/>
      <c r="N1544" s="18"/>
      <c r="O1544" s="18"/>
      <c r="P1544" s="18"/>
      <c r="Q1544" s="18"/>
      <c r="R1544" s="18"/>
      <c r="S1544" s="18"/>
      <c r="T1544" s="18"/>
      <c r="U1544" s="18"/>
      <c r="V1544" s="18"/>
      <c r="W1544" s="18"/>
      <c r="X1544" s="18"/>
      <c r="Y1544" s="18"/>
      <c r="Z1544" s="18"/>
      <c r="AA1544" s="18"/>
      <c r="AB1544" s="18"/>
      <c r="AC1544" s="18"/>
      <c r="AD1544" s="18"/>
      <c r="AE1544" s="18"/>
      <c r="AF1544" s="18"/>
      <c r="AG1544" s="18"/>
      <c r="AH1544" s="18"/>
      <c r="AI1544" s="18"/>
      <c r="AJ1544" s="18"/>
      <c r="AK1544" s="18"/>
      <c r="AL1544" s="18"/>
      <c r="AM1544" s="18"/>
    </row>
    <row r="1545" spans="1:39">
      <c r="A1545" s="18"/>
      <c r="B1545" s="18"/>
      <c r="C1545" s="18"/>
      <c r="D1545" s="18">
        <f t="shared" ca="1" si="29"/>
        <v>1544</v>
      </c>
      <c r="E1545" s="18" t="str">
        <f ca="1">IFERROR(INDEX(nr_ad_client_name,MATCH(ROW()-1,xl_search_adnowclientname[index],0)),"")</f>
        <v>Royal Unibrew</v>
      </c>
      <c r="F1545" s="18"/>
      <c r="G1545" s="18"/>
      <c r="H1545" s="18"/>
      <c r="I1545" s="18"/>
      <c r="J1545" s="18"/>
      <c r="K1545" s="18"/>
      <c r="L1545" s="18"/>
      <c r="M1545" s="18"/>
      <c r="N1545" s="18"/>
      <c r="O1545" s="18"/>
      <c r="P1545" s="18"/>
      <c r="Q1545" s="18"/>
      <c r="R1545" s="18"/>
      <c r="S1545" s="18"/>
      <c r="T1545" s="18"/>
      <c r="U1545" s="18"/>
      <c r="V1545" s="18"/>
      <c r="W1545" s="18"/>
      <c r="X1545" s="18"/>
      <c r="Y1545" s="18"/>
      <c r="Z1545" s="18"/>
      <c r="AA1545" s="18"/>
      <c r="AB1545" s="18"/>
      <c r="AC1545" s="18"/>
      <c r="AD1545" s="18"/>
      <c r="AE1545" s="18"/>
      <c r="AF1545" s="18"/>
      <c r="AG1545" s="18"/>
      <c r="AH1545" s="18"/>
      <c r="AI1545" s="18"/>
      <c r="AJ1545" s="18"/>
      <c r="AK1545" s="18"/>
      <c r="AL1545" s="18"/>
      <c r="AM1545" s="18"/>
    </row>
    <row r="1546" spans="1:39">
      <c r="A1546" s="18"/>
      <c r="B1546" s="18"/>
      <c r="C1546" s="18"/>
      <c r="D1546" s="18">
        <f t="shared" ca="1" si="29"/>
        <v>1545</v>
      </c>
      <c r="E1546" s="18" t="str">
        <f ca="1">IFERROR(INDEX(nr_ad_client_name,MATCH(ROW()-1,xl_search_adnowclientname[index],0)),"")</f>
        <v>RT Reklamebureau S/A</v>
      </c>
      <c r="F1546" s="18"/>
      <c r="G1546" s="18"/>
      <c r="H1546" s="18"/>
      <c r="I1546" s="18"/>
      <c r="J1546" s="18"/>
      <c r="K1546" s="18"/>
      <c r="L1546" s="18"/>
      <c r="M1546" s="18"/>
      <c r="N1546" s="18"/>
      <c r="O1546" s="18"/>
      <c r="P1546" s="18"/>
      <c r="Q1546" s="18"/>
      <c r="R1546" s="18"/>
      <c r="S1546" s="18"/>
      <c r="T1546" s="18"/>
      <c r="U1546" s="18"/>
      <c r="V1546" s="18"/>
      <c r="W1546" s="18"/>
      <c r="X1546" s="18"/>
      <c r="Y1546" s="18"/>
      <c r="Z1546" s="18"/>
      <c r="AA1546" s="18"/>
      <c r="AB1546" s="18"/>
      <c r="AC1546" s="18"/>
      <c r="AD1546" s="18"/>
      <c r="AE1546" s="18"/>
      <c r="AF1546" s="18"/>
      <c r="AG1546" s="18"/>
      <c r="AH1546" s="18"/>
      <c r="AI1546" s="18"/>
      <c r="AJ1546" s="18"/>
      <c r="AK1546" s="18"/>
      <c r="AL1546" s="18"/>
      <c r="AM1546" s="18"/>
    </row>
    <row r="1547" spans="1:39">
      <c r="A1547" s="18"/>
      <c r="B1547" s="18"/>
      <c r="C1547" s="18"/>
      <c r="D1547" s="18">
        <f t="shared" ca="1" si="29"/>
        <v>1546</v>
      </c>
      <c r="E1547" s="18" t="str">
        <f ca="1">IFERROR(INDEX(nr_ad_client_name,MATCH(ROW()-1,xl_search_adnowclientname[index],0)),"")</f>
        <v>Ruby Tuesday</v>
      </c>
      <c r="F1547" s="18"/>
      <c r="G1547" s="18"/>
      <c r="H1547" s="18"/>
      <c r="I1547" s="18"/>
      <c r="J1547" s="18"/>
      <c r="K1547" s="18"/>
      <c r="L1547" s="18"/>
      <c r="M1547" s="18"/>
      <c r="N1547" s="18"/>
      <c r="O1547" s="18"/>
      <c r="P1547" s="18"/>
      <c r="Q1547" s="18"/>
      <c r="R1547" s="18"/>
      <c r="S1547" s="18"/>
      <c r="T1547" s="18"/>
      <c r="U1547" s="18"/>
      <c r="V1547" s="18"/>
      <c r="W1547" s="18"/>
      <c r="X1547" s="18"/>
      <c r="Y1547" s="18"/>
      <c r="Z1547" s="18"/>
      <c r="AA1547" s="18"/>
      <c r="AB1547" s="18"/>
      <c r="AC1547" s="18"/>
      <c r="AD1547" s="18"/>
      <c r="AE1547" s="18"/>
      <c r="AF1547" s="18"/>
      <c r="AG1547" s="18"/>
      <c r="AH1547" s="18"/>
      <c r="AI1547" s="18"/>
      <c r="AJ1547" s="18"/>
      <c r="AK1547" s="18"/>
      <c r="AL1547" s="18"/>
      <c r="AM1547" s="18"/>
    </row>
    <row r="1548" spans="1:39">
      <c r="A1548" s="18"/>
      <c r="B1548" s="18"/>
      <c r="C1548" s="18"/>
      <c r="D1548" s="18">
        <f t="shared" ca="1" si="29"/>
        <v>1547</v>
      </c>
      <c r="E1548" s="18" t="str">
        <f ca="1">IFERROR(INDEX(nr_ad_client_name,MATCH(ROW()-1,xl_search_adnowclientname[index],0)),"")</f>
        <v>Rumblelows</v>
      </c>
      <c r="F1548" s="18"/>
      <c r="G1548" s="18"/>
      <c r="H1548" s="18"/>
      <c r="I1548" s="18"/>
      <c r="J1548" s="18"/>
      <c r="K1548" s="18"/>
      <c r="L1548" s="18"/>
      <c r="M1548" s="18"/>
      <c r="N1548" s="18"/>
      <c r="O1548" s="18"/>
      <c r="P1548" s="18"/>
      <c r="Q1548" s="18"/>
      <c r="R1548" s="18"/>
      <c r="S1548" s="18"/>
      <c r="T1548" s="18"/>
      <c r="U1548" s="18"/>
      <c r="V1548" s="18"/>
      <c r="W1548" s="18"/>
      <c r="X1548" s="18"/>
      <c r="Y1548" s="18"/>
      <c r="Z1548" s="18"/>
      <c r="AA1548" s="18"/>
      <c r="AB1548" s="18"/>
      <c r="AC1548" s="18"/>
      <c r="AD1548" s="18"/>
      <c r="AE1548" s="18"/>
      <c r="AF1548" s="18"/>
      <c r="AG1548" s="18"/>
      <c r="AH1548" s="18"/>
      <c r="AI1548" s="18"/>
      <c r="AJ1548" s="18"/>
      <c r="AK1548" s="18"/>
      <c r="AL1548" s="18"/>
      <c r="AM1548" s="18"/>
    </row>
    <row r="1549" spans="1:39">
      <c r="A1549" s="18"/>
      <c r="B1549" s="18"/>
      <c r="C1549" s="18"/>
      <c r="D1549" s="18">
        <f t="shared" ca="1" si="29"/>
        <v>1548</v>
      </c>
      <c r="E1549" s="18" t="str">
        <f ca="1">IFERROR(INDEX(nr_ad_client_name,MATCH(ROW()-1,xl_search_adnowclientname[index],0)),"")</f>
        <v>Rusagro Group</v>
      </c>
      <c r="F1549" s="18"/>
      <c r="G1549" s="18"/>
      <c r="H1549" s="18"/>
      <c r="I1549" s="18"/>
      <c r="J1549" s="18"/>
      <c r="K1549" s="18"/>
      <c r="L1549" s="18"/>
      <c r="M1549" s="18"/>
      <c r="N1549" s="18"/>
      <c r="O1549" s="18"/>
      <c r="P1549" s="18"/>
      <c r="Q1549" s="18"/>
      <c r="R1549" s="18"/>
      <c r="S1549" s="18"/>
      <c r="T1549" s="18"/>
      <c r="U1549" s="18"/>
      <c r="V1549" s="18"/>
      <c r="W1549" s="18"/>
      <c r="X1549" s="18"/>
      <c r="Y1549" s="18"/>
      <c r="Z1549" s="18"/>
      <c r="AA1549" s="18"/>
      <c r="AB1549" s="18"/>
      <c r="AC1549" s="18"/>
      <c r="AD1549" s="18"/>
      <c r="AE1549" s="18"/>
      <c r="AF1549" s="18"/>
      <c r="AG1549" s="18"/>
      <c r="AH1549" s="18"/>
      <c r="AI1549" s="18"/>
      <c r="AJ1549" s="18"/>
      <c r="AK1549" s="18"/>
      <c r="AL1549" s="18"/>
      <c r="AM1549" s="18"/>
    </row>
    <row r="1550" spans="1:39">
      <c r="A1550" s="18"/>
      <c r="B1550" s="18"/>
      <c r="C1550" s="18"/>
      <c r="D1550" s="18">
        <f t="shared" ca="1" si="29"/>
        <v>1549</v>
      </c>
      <c r="E1550" s="18" t="str">
        <f ca="1">IFERROR(INDEX(nr_ad_client_name,MATCH(ROW()-1,xl_search_adnowclientname[index],0)),"")</f>
        <v>Rynkeby Foods</v>
      </c>
      <c r="F1550" s="18"/>
      <c r="G1550" s="18"/>
      <c r="H1550" s="18"/>
      <c r="I1550" s="18"/>
      <c r="J1550" s="18"/>
      <c r="K1550" s="18"/>
      <c r="L1550" s="18"/>
      <c r="M1550" s="18"/>
      <c r="N1550" s="18"/>
      <c r="O1550" s="18"/>
      <c r="P1550" s="18"/>
      <c r="Q1550" s="18"/>
      <c r="R1550" s="18"/>
      <c r="S1550" s="18"/>
      <c r="T1550" s="18"/>
      <c r="U1550" s="18"/>
      <c r="V1550" s="18"/>
      <c r="W1550" s="18"/>
      <c r="X1550" s="18"/>
      <c r="Y1550" s="18"/>
      <c r="Z1550" s="18"/>
      <c r="AA1550" s="18"/>
      <c r="AB1550" s="18"/>
      <c r="AC1550" s="18"/>
      <c r="AD1550" s="18"/>
      <c r="AE1550" s="18"/>
      <c r="AF1550" s="18"/>
      <c r="AG1550" s="18"/>
      <c r="AH1550" s="18"/>
      <c r="AI1550" s="18"/>
      <c r="AJ1550" s="18"/>
      <c r="AK1550" s="18"/>
      <c r="AL1550" s="18"/>
      <c r="AM1550" s="18"/>
    </row>
    <row r="1551" spans="1:39">
      <c r="A1551" s="18"/>
      <c r="B1551" s="18"/>
      <c r="C1551" s="18"/>
      <c r="D1551" s="18">
        <f t="shared" ca="1" si="29"/>
        <v>1550</v>
      </c>
      <c r="E1551" s="18" t="str">
        <f ca="1">IFERROR(INDEX(nr_ad_client_name,MATCH(ROW()-1,xl_search_adnowclientname[index],0)),"")</f>
        <v>Saab</v>
      </c>
      <c r="F1551" s="18"/>
      <c r="G1551" s="18"/>
      <c r="H1551" s="18"/>
      <c r="I1551" s="18"/>
      <c r="J1551" s="18"/>
      <c r="K1551" s="18"/>
      <c r="L1551" s="18"/>
      <c r="M1551" s="18"/>
      <c r="N1551" s="18"/>
      <c r="O1551" s="18"/>
      <c r="P1551" s="18"/>
      <c r="Q1551" s="18"/>
      <c r="R1551" s="18"/>
      <c r="S1551" s="18"/>
      <c r="T1551" s="18"/>
      <c r="U1551" s="18"/>
      <c r="V1551" s="18"/>
      <c r="W1551" s="18"/>
      <c r="X1551" s="18"/>
      <c r="Y1551" s="18"/>
      <c r="Z1551" s="18"/>
      <c r="AA1551" s="18"/>
      <c r="AB1551" s="18"/>
      <c r="AC1551" s="18"/>
      <c r="AD1551" s="18"/>
      <c r="AE1551" s="18"/>
      <c r="AF1551" s="18"/>
      <c r="AG1551" s="18"/>
      <c r="AH1551" s="18"/>
      <c r="AI1551" s="18"/>
      <c r="AJ1551" s="18"/>
      <c r="AK1551" s="18"/>
      <c r="AL1551" s="18"/>
      <c r="AM1551" s="18"/>
    </row>
    <row r="1552" spans="1:39">
      <c r="A1552" s="18"/>
      <c r="B1552" s="18"/>
      <c r="C1552" s="18"/>
      <c r="D1552" s="18">
        <f t="shared" ca="1" si="29"/>
        <v>1551</v>
      </c>
      <c r="E1552" s="18" t="str">
        <f ca="1">IFERROR(INDEX(nr_ad_client_name,MATCH(ROW()-1,xl_search_adnowclientname[index],0)),"")</f>
        <v>Saatchi &amp; Saatchi</v>
      </c>
      <c r="F1552" s="18"/>
      <c r="G1552" s="18"/>
      <c r="H1552" s="18"/>
      <c r="I1552" s="18"/>
      <c r="J1552" s="18"/>
      <c r="K1552" s="18"/>
      <c r="L1552" s="18"/>
      <c r="M1552" s="18"/>
      <c r="N1552" s="18"/>
      <c r="O1552" s="18"/>
      <c r="P1552" s="18"/>
      <c r="Q1552" s="18"/>
      <c r="R1552" s="18"/>
      <c r="S1552" s="18"/>
      <c r="T1552" s="18"/>
      <c r="U1552" s="18"/>
      <c r="V1552" s="18"/>
      <c r="W1552" s="18"/>
      <c r="X1552" s="18"/>
      <c r="Y1552" s="18"/>
      <c r="Z1552" s="18"/>
      <c r="AA1552" s="18"/>
      <c r="AB1552" s="18"/>
      <c r="AC1552" s="18"/>
      <c r="AD1552" s="18"/>
      <c r="AE1552" s="18"/>
      <c r="AF1552" s="18"/>
      <c r="AG1552" s="18"/>
      <c r="AH1552" s="18"/>
      <c r="AI1552" s="18"/>
      <c r="AJ1552" s="18"/>
      <c r="AK1552" s="18"/>
      <c r="AL1552" s="18"/>
      <c r="AM1552" s="18"/>
    </row>
    <row r="1553" spans="1:39">
      <c r="A1553" s="18"/>
      <c r="B1553" s="18"/>
      <c r="C1553" s="18"/>
      <c r="D1553" s="18">
        <f t="shared" ca="1" si="29"/>
        <v>1552</v>
      </c>
      <c r="E1553" s="18" t="str">
        <f ca="1">IFERROR(INDEX(nr_ad_client_name,MATCH(ROW()-1,xl_search_adnowclientname[index],0)),"")</f>
        <v>Sabanci Gida</v>
      </c>
      <c r="F1553" s="18"/>
      <c r="G1553" s="18"/>
      <c r="H1553" s="18"/>
      <c r="I1553" s="18"/>
      <c r="J1553" s="18"/>
      <c r="K1553" s="18"/>
      <c r="L1553" s="18"/>
      <c r="M1553" s="18"/>
      <c r="N1553" s="18"/>
      <c r="O1553" s="18"/>
      <c r="P1553" s="18"/>
      <c r="Q1553" s="18"/>
      <c r="R1553" s="18"/>
      <c r="S1553" s="18"/>
      <c r="T1553" s="18"/>
      <c r="U1553" s="18"/>
      <c r="V1553" s="18"/>
      <c r="W1553" s="18"/>
      <c r="X1553" s="18"/>
      <c r="Y1553" s="18"/>
      <c r="Z1553" s="18"/>
      <c r="AA1553" s="18"/>
      <c r="AB1553" s="18"/>
      <c r="AC1553" s="18"/>
      <c r="AD1553" s="18"/>
      <c r="AE1553" s="18"/>
      <c r="AF1553" s="18"/>
      <c r="AG1553" s="18"/>
      <c r="AH1553" s="18"/>
      <c r="AI1553" s="18"/>
      <c r="AJ1553" s="18"/>
      <c r="AK1553" s="18"/>
      <c r="AL1553" s="18"/>
      <c r="AM1553" s="18"/>
    </row>
    <row r="1554" spans="1:39">
      <c r="A1554" s="18"/>
      <c r="B1554" s="18"/>
      <c r="C1554" s="18"/>
      <c r="D1554" s="18">
        <f t="shared" ca="1" si="29"/>
        <v>1553</v>
      </c>
      <c r="E1554" s="18" t="str">
        <f ca="1">IFERROR(INDEX(nr_ad_client_name,MATCH(ROW()-1,xl_search_adnowclientname[index],0)),"")</f>
        <v>Sabeco</v>
      </c>
      <c r="F1554" s="18"/>
      <c r="G1554" s="18"/>
      <c r="H1554" s="18"/>
      <c r="I1554" s="18"/>
      <c r="J1554" s="18"/>
      <c r="K1554" s="18"/>
      <c r="L1554" s="18"/>
      <c r="M1554" s="18"/>
      <c r="N1554" s="18"/>
      <c r="O1554" s="18"/>
      <c r="P1554" s="18"/>
      <c r="Q1554" s="18"/>
      <c r="R1554" s="18"/>
      <c r="S1554" s="18"/>
      <c r="T1554" s="18"/>
      <c r="U1554" s="18"/>
      <c r="V1554" s="18"/>
      <c r="W1554" s="18"/>
      <c r="X1554" s="18"/>
      <c r="Y1554" s="18"/>
      <c r="Z1554" s="18"/>
      <c r="AA1554" s="18"/>
      <c r="AB1554" s="18"/>
      <c r="AC1554" s="18"/>
      <c r="AD1554" s="18"/>
      <c r="AE1554" s="18"/>
      <c r="AF1554" s="18"/>
      <c r="AG1554" s="18"/>
      <c r="AH1554" s="18"/>
      <c r="AI1554" s="18"/>
      <c r="AJ1554" s="18"/>
      <c r="AK1554" s="18"/>
      <c r="AL1554" s="18"/>
      <c r="AM1554" s="18"/>
    </row>
    <row r="1555" spans="1:39">
      <c r="A1555" s="18"/>
      <c r="B1555" s="18"/>
      <c r="C1555" s="18"/>
      <c r="D1555" s="18">
        <f t="shared" ca="1" si="29"/>
        <v>1554</v>
      </c>
      <c r="E1555" s="18" t="str">
        <f ca="1">IFERROR(INDEX(nr_ad_client_name,MATCH(ROW()-1,xl_search_adnowclientname[index],0)),"")</f>
        <v>SABMiller</v>
      </c>
      <c r="F1555" s="18"/>
      <c r="G1555" s="18"/>
      <c r="H1555" s="18"/>
      <c r="I1555" s="18"/>
      <c r="J1555" s="18"/>
      <c r="K1555" s="18"/>
      <c r="L1555" s="18"/>
      <c r="M1555" s="18"/>
      <c r="N1555" s="18"/>
      <c r="O1555" s="18"/>
      <c r="P1555" s="18"/>
      <c r="Q1555" s="18"/>
      <c r="R1555" s="18"/>
      <c r="S1555" s="18"/>
      <c r="T1555" s="18"/>
      <c r="U1555" s="18"/>
      <c r="V1555" s="18"/>
      <c r="W1555" s="18"/>
      <c r="X1555" s="18"/>
      <c r="Y1555" s="18"/>
      <c r="Z1555" s="18"/>
      <c r="AA1555" s="18"/>
      <c r="AB1555" s="18"/>
      <c r="AC1555" s="18"/>
      <c r="AD1555" s="18"/>
      <c r="AE1555" s="18"/>
      <c r="AF1555" s="18"/>
      <c r="AG1555" s="18"/>
      <c r="AH1555" s="18"/>
      <c r="AI1555" s="18"/>
      <c r="AJ1555" s="18"/>
      <c r="AK1555" s="18"/>
      <c r="AL1555" s="18"/>
      <c r="AM1555" s="18"/>
    </row>
    <row r="1556" spans="1:39">
      <c r="A1556" s="18"/>
      <c r="B1556" s="18"/>
      <c r="C1556" s="18"/>
      <c r="D1556" s="18">
        <f t="shared" ca="1" si="29"/>
        <v>1555</v>
      </c>
      <c r="E1556" s="18" t="str">
        <f ca="1">IFERROR(INDEX(nr_ad_client_name,MATCH(ROW()-1,xl_search_adnowclientname[index],0)),"")</f>
        <v>Sadolin</v>
      </c>
      <c r="F1556" s="18"/>
      <c r="G1556" s="18"/>
      <c r="H1556" s="18"/>
      <c r="I1556" s="18"/>
      <c r="J1556" s="18"/>
      <c r="K1556" s="18"/>
      <c r="L1556" s="18"/>
      <c r="M1556" s="18"/>
      <c r="N1556" s="18"/>
      <c r="O1556" s="18"/>
      <c r="P1556" s="18"/>
      <c r="Q1556" s="18"/>
      <c r="R1556" s="18"/>
      <c r="S1556" s="18"/>
      <c r="T1556" s="18"/>
      <c r="U1556" s="18"/>
      <c r="V1556" s="18"/>
      <c r="W1556" s="18"/>
      <c r="X1556" s="18"/>
      <c r="Y1556" s="18"/>
      <c r="Z1556" s="18"/>
      <c r="AA1556" s="18"/>
      <c r="AB1556" s="18"/>
      <c r="AC1556" s="18"/>
      <c r="AD1556" s="18"/>
      <c r="AE1556" s="18"/>
      <c r="AF1556" s="18"/>
      <c r="AG1556" s="18"/>
      <c r="AH1556" s="18"/>
      <c r="AI1556" s="18"/>
      <c r="AJ1556" s="18"/>
      <c r="AK1556" s="18"/>
      <c r="AL1556" s="18"/>
      <c r="AM1556" s="18"/>
    </row>
    <row r="1557" spans="1:39">
      <c r="A1557" s="18"/>
      <c r="B1557" s="18"/>
      <c r="C1557" s="18"/>
      <c r="D1557" s="18">
        <f t="shared" ca="1" si="29"/>
        <v>1556</v>
      </c>
      <c r="E1557" s="18" t="str">
        <f ca="1">IFERROR(INDEX(nr_ad_client_name,MATCH(ROW()-1,xl_search_adnowclientname[index],0)),"")</f>
        <v>Safaricom</v>
      </c>
      <c r="F1557" s="18"/>
      <c r="G1557" s="18"/>
      <c r="H1557" s="18"/>
      <c r="I1557" s="18"/>
      <c r="J1557" s="18"/>
      <c r="K1557" s="18"/>
      <c r="L1557" s="18"/>
      <c r="M1557" s="18"/>
      <c r="N1557" s="18"/>
      <c r="O1557" s="18"/>
      <c r="P1557" s="18"/>
      <c r="Q1557" s="18"/>
      <c r="R1557" s="18"/>
      <c r="S1557" s="18"/>
      <c r="T1557" s="18"/>
      <c r="U1557" s="18"/>
      <c r="V1557" s="18"/>
      <c r="W1557" s="18"/>
      <c r="X1557" s="18"/>
      <c r="Y1557" s="18"/>
      <c r="Z1557" s="18"/>
      <c r="AA1557" s="18"/>
      <c r="AB1557" s="18"/>
      <c r="AC1557" s="18"/>
      <c r="AD1557" s="18"/>
      <c r="AE1557" s="18"/>
      <c r="AF1557" s="18"/>
      <c r="AG1557" s="18"/>
      <c r="AH1557" s="18"/>
      <c r="AI1557" s="18"/>
      <c r="AJ1557" s="18"/>
      <c r="AK1557" s="18"/>
      <c r="AL1557" s="18"/>
      <c r="AM1557" s="18"/>
    </row>
    <row r="1558" spans="1:39">
      <c r="A1558" s="18"/>
      <c r="B1558" s="18"/>
      <c r="C1558" s="18"/>
      <c r="D1558" s="18">
        <f t="shared" ca="1" si="29"/>
        <v>1557</v>
      </c>
      <c r="E1558" s="18" t="str">
        <f ca="1">IFERROR(INDEX(nr_ad_client_name,MATCH(ROW()-1,xl_search_adnowclientname[index],0)),"")</f>
        <v>Safeco</v>
      </c>
      <c r="F1558" s="18"/>
      <c r="G1558" s="18"/>
      <c r="H1558" s="18"/>
      <c r="I1558" s="18"/>
      <c r="J1558" s="18"/>
      <c r="K1558" s="18"/>
      <c r="L1558" s="18"/>
      <c r="M1558" s="18"/>
      <c r="N1558" s="18"/>
      <c r="O1558" s="18"/>
      <c r="P1558" s="18"/>
      <c r="Q1558" s="18"/>
      <c r="R1558" s="18"/>
      <c r="S1558" s="18"/>
      <c r="T1558" s="18"/>
      <c r="U1558" s="18"/>
      <c r="V1558" s="18"/>
      <c r="W1558" s="18"/>
      <c r="X1558" s="18"/>
      <c r="Y1558" s="18"/>
      <c r="Z1558" s="18"/>
      <c r="AA1558" s="18"/>
      <c r="AB1558" s="18"/>
      <c r="AC1558" s="18"/>
      <c r="AD1558" s="18"/>
      <c r="AE1558" s="18"/>
      <c r="AF1558" s="18"/>
      <c r="AG1558" s="18"/>
      <c r="AH1558" s="18"/>
      <c r="AI1558" s="18"/>
      <c r="AJ1558" s="18"/>
      <c r="AK1558" s="18"/>
      <c r="AL1558" s="18"/>
      <c r="AM1558" s="18"/>
    </row>
    <row r="1559" spans="1:39">
      <c r="A1559" s="18"/>
      <c r="B1559" s="18"/>
      <c r="C1559" s="18"/>
      <c r="D1559" s="18">
        <f t="shared" ca="1" si="29"/>
        <v>1558</v>
      </c>
      <c r="E1559" s="18" t="str">
        <f ca="1">IFERROR(INDEX(nr_ad_client_name,MATCH(ROW()-1,xl_search_adnowclientname[index],0)),"")</f>
        <v>Safefood</v>
      </c>
      <c r="F1559" s="18"/>
      <c r="G1559" s="18"/>
      <c r="H1559" s="18"/>
      <c r="I1559" s="18"/>
      <c r="J1559" s="18"/>
      <c r="K1559" s="18"/>
      <c r="L1559" s="18"/>
      <c r="M1559" s="18"/>
      <c r="N1559" s="18"/>
      <c r="O1559" s="18"/>
      <c r="P1559" s="18"/>
      <c r="Q1559" s="18"/>
      <c r="R1559" s="18"/>
      <c r="S1559" s="18"/>
      <c r="T1559" s="18"/>
      <c r="U1559" s="18"/>
      <c r="V1559" s="18"/>
      <c r="W1559" s="18"/>
      <c r="X1559" s="18"/>
      <c r="Y1559" s="18"/>
      <c r="Z1559" s="18"/>
      <c r="AA1559" s="18"/>
      <c r="AB1559" s="18"/>
      <c r="AC1559" s="18"/>
      <c r="AD1559" s="18"/>
      <c r="AE1559" s="18"/>
      <c r="AF1559" s="18"/>
      <c r="AG1559" s="18"/>
      <c r="AH1559" s="18"/>
      <c r="AI1559" s="18"/>
      <c r="AJ1559" s="18"/>
      <c r="AK1559" s="18"/>
      <c r="AL1559" s="18"/>
      <c r="AM1559" s="18"/>
    </row>
    <row r="1560" spans="1:39">
      <c r="A1560" s="18"/>
      <c r="B1560" s="18"/>
      <c r="C1560" s="18"/>
      <c r="D1560" s="18">
        <f t="shared" ca="1" si="29"/>
        <v>1559</v>
      </c>
      <c r="E1560" s="18" t="str">
        <f ca="1">IFERROR(INDEX(nr_ad_client_name,MATCH(ROW()-1,xl_search_adnowclientname[index],0)),"")</f>
        <v>Safeway/Vons</v>
      </c>
      <c r="F1560" s="18"/>
      <c r="G1560" s="18"/>
      <c r="H1560" s="18"/>
      <c r="I1560" s="18"/>
      <c r="J1560" s="18"/>
      <c r="K1560" s="18"/>
      <c r="L1560" s="18"/>
      <c r="M1560" s="18"/>
      <c r="N1560" s="18"/>
      <c r="O1560" s="18"/>
      <c r="P1560" s="18"/>
      <c r="Q1560" s="18"/>
      <c r="R1560" s="18"/>
      <c r="S1560" s="18"/>
      <c r="T1560" s="18"/>
      <c r="U1560" s="18"/>
      <c r="V1560" s="18"/>
      <c r="W1560" s="18"/>
      <c r="X1560" s="18"/>
      <c r="Y1560" s="18"/>
      <c r="Z1560" s="18"/>
      <c r="AA1560" s="18"/>
      <c r="AB1560" s="18"/>
      <c r="AC1560" s="18"/>
      <c r="AD1560" s="18"/>
      <c r="AE1560" s="18"/>
      <c r="AF1560" s="18"/>
      <c r="AG1560" s="18"/>
      <c r="AH1560" s="18"/>
      <c r="AI1560" s="18"/>
      <c r="AJ1560" s="18"/>
      <c r="AK1560" s="18"/>
      <c r="AL1560" s="18"/>
      <c r="AM1560" s="18"/>
    </row>
    <row r="1561" spans="1:39">
      <c r="A1561" s="18"/>
      <c r="B1561" s="18"/>
      <c r="C1561" s="18"/>
      <c r="D1561" s="18">
        <f t="shared" ca="1" si="29"/>
        <v>1560</v>
      </c>
      <c r="E1561" s="18" t="str">
        <f ca="1">IFERROR(INDEX(nr_ad_client_name,MATCH(ROW()-1,xl_search_adnowclientname[index],0)),"")</f>
        <v>SAFILO SPA</v>
      </c>
      <c r="F1561" s="18"/>
      <c r="G1561" s="18"/>
      <c r="H1561" s="18"/>
      <c r="I1561" s="18"/>
      <c r="J1561" s="18"/>
      <c r="K1561" s="18"/>
      <c r="L1561" s="18"/>
      <c r="M1561" s="18"/>
      <c r="N1561" s="18"/>
      <c r="O1561" s="18"/>
      <c r="P1561" s="18"/>
      <c r="Q1561" s="18"/>
      <c r="R1561" s="18"/>
      <c r="S1561" s="18"/>
      <c r="T1561" s="18"/>
      <c r="U1561" s="18"/>
      <c r="V1561" s="18"/>
      <c r="W1561" s="18"/>
      <c r="X1561" s="18"/>
      <c r="Y1561" s="18"/>
      <c r="Z1561" s="18"/>
      <c r="AA1561" s="18"/>
      <c r="AB1561" s="18"/>
      <c r="AC1561" s="18"/>
      <c r="AD1561" s="18"/>
      <c r="AE1561" s="18"/>
      <c r="AF1561" s="18"/>
      <c r="AG1561" s="18"/>
      <c r="AH1561" s="18"/>
      <c r="AI1561" s="18"/>
      <c r="AJ1561" s="18"/>
      <c r="AK1561" s="18"/>
      <c r="AL1561" s="18"/>
      <c r="AM1561" s="18"/>
    </row>
    <row r="1562" spans="1:39">
      <c r="A1562" s="18"/>
      <c r="B1562" s="18"/>
      <c r="C1562" s="18"/>
      <c r="D1562" s="18">
        <f t="shared" ca="1" si="29"/>
        <v>1561</v>
      </c>
      <c r="E1562" s="18" t="str">
        <f ca="1">IFERROR(INDEX(nr_ad_client_name,MATCH(ROW()-1,xl_search_adnowclientname[index],0)),"")</f>
        <v>Saga</v>
      </c>
      <c r="F1562" s="18"/>
      <c r="G1562" s="18"/>
      <c r="H1562" s="18"/>
      <c r="I1562" s="18"/>
      <c r="J1562" s="18"/>
      <c r="K1562" s="18"/>
      <c r="L1562" s="18"/>
      <c r="M1562" s="18"/>
      <c r="N1562" s="18"/>
      <c r="O1562" s="18"/>
      <c r="P1562" s="18"/>
      <c r="Q1562" s="18"/>
      <c r="R1562" s="18"/>
      <c r="S1562" s="18"/>
      <c r="T1562" s="18"/>
      <c r="U1562" s="18"/>
      <c r="V1562" s="18"/>
      <c r="W1562" s="18"/>
      <c r="X1562" s="18"/>
      <c r="Y1562" s="18"/>
      <c r="Z1562" s="18"/>
      <c r="AA1562" s="18"/>
      <c r="AB1562" s="18"/>
      <c r="AC1562" s="18"/>
      <c r="AD1562" s="18"/>
      <c r="AE1562" s="18"/>
      <c r="AF1562" s="18"/>
      <c r="AG1562" s="18"/>
      <c r="AH1562" s="18"/>
      <c r="AI1562" s="18"/>
      <c r="AJ1562" s="18"/>
      <c r="AK1562" s="18"/>
      <c r="AL1562" s="18"/>
      <c r="AM1562" s="18"/>
    </row>
    <row r="1563" spans="1:39">
      <c r="A1563" s="18"/>
      <c r="B1563" s="18"/>
      <c r="C1563" s="18"/>
      <c r="D1563" s="18">
        <f t="shared" ca="1" si="29"/>
        <v>1562</v>
      </c>
      <c r="E1563" s="18" t="str">
        <f ca="1">IFERROR(INDEX(nr_ad_client_name,MATCH(ROW()-1,xl_search_adnowclientname[index],0)),"")</f>
        <v>Sagatiba</v>
      </c>
      <c r="F1563" s="18"/>
      <c r="G1563" s="18"/>
      <c r="H1563" s="18"/>
      <c r="I1563" s="18"/>
      <c r="J1563" s="18"/>
      <c r="K1563" s="18"/>
      <c r="L1563" s="18"/>
      <c r="M1563" s="18"/>
      <c r="N1563" s="18"/>
      <c r="O1563" s="18"/>
      <c r="P1563" s="18"/>
      <c r="Q1563" s="18"/>
      <c r="R1563" s="18"/>
      <c r="S1563" s="18"/>
      <c r="T1563" s="18"/>
      <c r="U1563" s="18"/>
      <c r="V1563" s="18"/>
      <c r="W1563" s="18"/>
      <c r="X1563" s="18"/>
      <c r="Y1563" s="18"/>
      <c r="Z1563" s="18"/>
      <c r="AA1563" s="18"/>
      <c r="AB1563" s="18"/>
      <c r="AC1563" s="18"/>
      <c r="AD1563" s="18"/>
      <c r="AE1563" s="18"/>
      <c r="AF1563" s="18"/>
      <c r="AG1563" s="18"/>
      <c r="AH1563" s="18"/>
      <c r="AI1563" s="18"/>
      <c r="AJ1563" s="18"/>
      <c r="AK1563" s="18"/>
      <c r="AL1563" s="18"/>
      <c r="AM1563" s="18"/>
    </row>
    <row r="1564" spans="1:39">
      <c r="A1564" s="18"/>
      <c r="B1564" s="18"/>
      <c r="C1564" s="18"/>
      <c r="D1564" s="18">
        <f t="shared" ca="1" si="29"/>
        <v>1563</v>
      </c>
      <c r="E1564" s="18" t="str">
        <f ca="1">IFERROR(INDEX(nr_ad_client_name,MATCH(ROW()-1,xl_search_adnowclientname[index],0)),"")</f>
        <v>Saimaxa</v>
      </c>
      <c r="F1564" s="18"/>
      <c r="G1564" s="18"/>
      <c r="H1564" s="18"/>
      <c r="I1564" s="18"/>
      <c r="J1564" s="18"/>
      <c r="K1564" s="18"/>
      <c r="L1564" s="18"/>
      <c r="M1564" s="18"/>
      <c r="N1564" s="18"/>
      <c r="O1564" s="18"/>
      <c r="P1564" s="18"/>
      <c r="Q1564" s="18"/>
      <c r="R1564" s="18"/>
      <c r="S1564" s="18"/>
      <c r="T1564" s="18"/>
      <c r="U1564" s="18"/>
      <c r="V1564" s="18"/>
      <c r="W1564" s="18"/>
      <c r="X1564" s="18"/>
      <c r="Y1564" s="18"/>
      <c r="Z1564" s="18"/>
      <c r="AA1564" s="18"/>
      <c r="AB1564" s="18"/>
      <c r="AC1564" s="18"/>
      <c r="AD1564" s="18"/>
      <c r="AE1564" s="18"/>
      <c r="AF1564" s="18"/>
      <c r="AG1564" s="18"/>
      <c r="AH1564" s="18"/>
      <c r="AI1564" s="18"/>
      <c r="AJ1564" s="18"/>
      <c r="AK1564" s="18"/>
      <c r="AL1564" s="18"/>
      <c r="AM1564" s="18"/>
    </row>
    <row r="1565" spans="1:39">
      <c r="A1565" s="18"/>
      <c r="B1565" s="18"/>
      <c r="C1565" s="18"/>
      <c r="D1565" s="18">
        <f t="shared" ca="1" si="29"/>
        <v>1564</v>
      </c>
      <c r="E1565" s="18" t="str">
        <f ca="1">IFERROR(INDEX(nr_ad_client_name,MATCH(ROW()-1,xl_search_adnowclientname[index],0)),"")</f>
        <v>Salford</v>
      </c>
      <c r="F1565" s="18"/>
      <c r="G1565" s="18"/>
      <c r="H1565" s="18"/>
      <c r="I1565" s="18"/>
      <c r="J1565" s="18"/>
      <c r="K1565" s="18"/>
      <c r="L1565" s="18"/>
      <c r="M1565" s="18"/>
      <c r="N1565" s="18"/>
      <c r="O1565" s="18"/>
      <c r="P1565" s="18"/>
      <c r="Q1565" s="18"/>
      <c r="R1565" s="18"/>
      <c r="S1565" s="18"/>
      <c r="T1565" s="18"/>
      <c r="U1565" s="18"/>
      <c r="V1565" s="18"/>
      <c r="W1565" s="18"/>
      <c r="X1565" s="18"/>
      <c r="Y1565" s="18"/>
      <c r="Z1565" s="18"/>
      <c r="AA1565" s="18"/>
      <c r="AB1565" s="18"/>
      <c r="AC1565" s="18"/>
      <c r="AD1565" s="18"/>
      <c r="AE1565" s="18"/>
      <c r="AF1565" s="18"/>
      <c r="AG1565" s="18"/>
      <c r="AH1565" s="18"/>
      <c r="AI1565" s="18"/>
      <c r="AJ1565" s="18"/>
      <c r="AK1565" s="18"/>
      <c r="AL1565" s="18"/>
      <c r="AM1565" s="18"/>
    </row>
    <row r="1566" spans="1:39">
      <c r="A1566" s="18"/>
      <c r="B1566" s="18"/>
      <c r="C1566" s="18"/>
      <c r="D1566" s="18">
        <f t="shared" ca="1" si="29"/>
        <v>1565</v>
      </c>
      <c r="E1566" s="18" t="str">
        <f ca="1">IFERROR(INDEX(nr_ad_client_name,MATCH(ROW()-1,xl_search_adnowclientname[index],0)),"")</f>
        <v>Salling Group</v>
      </c>
      <c r="F1566" s="18"/>
      <c r="G1566" s="18"/>
      <c r="H1566" s="18"/>
      <c r="I1566" s="18"/>
      <c r="J1566" s="18"/>
      <c r="K1566" s="18"/>
      <c r="L1566" s="18"/>
      <c r="M1566" s="18"/>
      <c r="N1566" s="18"/>
      <c r="O1566" s="18"/>
      <c r="P1566" s="18"/>
      <c r="Q1566" s="18"/>
      <c r="R1566" s="18"/>
      <c r="S1566" s="18"/>
      <c r="T1566" s="18"/>
      <c r="U1566" s="18"/>
      <c r="V1566" s="18"/>
      <c r="W1566" s="18"/>
      <c r="X1566" s="18"/>
      <c r="Y1566" s="18"/>
      <c r="Z1566" s="18"/>
      <c r="AA1566" s="18"/>
      <c r="AB1566" s="18"/>
      <c r="AC1566" s="18"/>
      <c r="AD1566" s="18"/>
      <c r="AE1566" s="18"/>
      <c r="AF1566" s="18"/>
      <c r="AG1566" s="18"/>
      <c r="AH1566" s="18"/>
      <c r="AI1566" s="18"/>
      <c r="AJ1566" s="18"/>
      <c r="AK1566" s="18"/>
      <c r="AL1566" s="18"/>
      <c r="AM1566" s="18"/>
    </row>
    <row r="1567" spans="1:39">
      <c r="A1567" s="18"/>
      <c r="B1567" s="18"/>
      <c r="C1567" s="18"/>
      <c r="D1567" s="18">
        <f t="shared" ca="1" si="29"/>
        <v>1566</v>
      </c>
      <c r="E1567" s="18" t="str">
        <f ca="1">IFERROR(INDEX(nr_ad_client_name,MATCH(ROW()-1,xl_search_adnowclientname[index],0)),"")</f>
        <v>Sally Hansen</v>
      </c>
      <c r="F1567" s="18"/>
      <c r="G1567" s="18"/>
      <c r="H1567" s="18"/>
      <c r="I1567" s="18"/>
      <c r="J1567" s="18"/>
      <c r="K1567" s="18"/>
      <c r="L1567" s="18"/>
      <c r="M1567" s="18"/>
      <c r="N1567" s="18"/>
      <c r="O1567" s="18"/>
      <c r="P1567" s="18"/>
      <c r="Q1567" s="18"/>
      <c r="R1567" s="18"/>
      <c r="S1567" s="18"/>
      <c r="T1567" s="18"/>
      <c r="U1567" s="18"/>
      <c r="V1567" s="18"/>
      <c r="W1567" s="18"/>
      <c r="X1567" s="18"/>
      <c r="Y1567" s="18"/>
      <c r="Z1567" s="18"/>
      <c r="AA1567" s="18"/>
      <c r="AB1567" s="18"/>
      <c r="AC1567" s="18"/>
      <c r="AD1567" s="18"/>
      <c r="AE1567" s="18"/>
      <c r="AF1567" s="18"/>
      <c r="AG1567" s="18"/>
      <c r="AH1567" s="18"/>
      <c r="AI1567" s="18"/>
      <c r="AJ1567" s="18"/>
      <c r="AK1567" s="18"/>
      <c r="AL1567" s="18"/>
      <c r="AM1567" s="18"/>
    </row>
    <row r="1568" spans="1:39">
      <c r="A1568" s="18"/>
      <c r="B1568" s="18"/>
      <c r="C1568" s="18"/>
      <c r="D1568" s="18">
        <f t="shared" ca="1" si="29"/>
        <v>1567</v>
      </c>
      <c r="E1568" s="18" t="str">
        <f ca="1">IFERROR(INDEX(nr_ad_client_name,MATCH(ROW()-1,xl_search_adnowclientname[index],0)),"")</f>
        <v>Salt River Project</v>
      </c>
      <c r="F1568" s="18"/>
      <c r="G1568" s="18"/>
      <c r="H1568" s="18"/>
      <c r="I1568" s="18"/>
      <c r="J1568" s="18"/>
      <c r="K1568" s="18"/>
      <c r="L1568" s="18"/>
      <c r="M1568" s="18"/>
      <c r="N1568" s="18"/>
      <c r="O1568" s="18"/>
      <c r="P1568" s="18"/>
      <c r="Q1568" s="18"/>
      <c r="R1568" s="18"/>
      <c r="S1568" s="18"/>
      <c r="T1568" s="18"/>
      <c r="U1568" s="18"/>
      <c r="V1568" s="18"/>
      <c r="W1568" s="18"/>
      <c r="X1568" s="18"/>
      <c r="Y1568" s="18"/>
      <c r="Z1568" s="18"/>
      <c r="AA1568" s="18"/>
      <c r="AB1568" s="18"/>
      <c r="AC1568" s="18"/>
      <c r="AD1568" s="18"/>
      <c r="AE1568" s="18"/>
      <c r="AF1568" s="18"/>
      <c r="AG1568" s="18"/>
      <c r="AH1568" s="18"/>
      <c r="AI1568" s="18"/>
      <c r="AJ1568" s="18"/>
      <c r="AK1568" s="18"/>
      <c r="AL1568" s="18"/>
      <c r="AM1568" s="18"/>
    </row>
    <row r="1569" spans="1:39">
      <c r="A1569" s="18"/>
      <c r="B1569" s="18"/>
      <c r="C1569" s="18"/>
      <c r="D1569" s="18">
        <f t="shared" ca="1" si="29"/>
        <v>1568</v>
      </c>
      <c r="E1569" s="18" t="str">
        <f ca="1">IFERROR(INDEX(nr_ad_client_name,MATCH(ROW()-1,xl_search_adnowclientname[index],0)),"")</f>
        <v>Samsung</v>
      </c>
      <c r="F1569" s="18"/>
      <c r="G1569" s="18"/>
      <c r="H1569" s="18"/>
      <c r="I1569" s="18"/>
      <c r="J1569" s="18"/>
      <c r="K1569" s="18"/>
      <c r="L1569" s="18"/>
      <c r="M1569" s="18"/>
      <c r="N1569" s="18"/>
      <c r="O1569" s="18"/>
      <c r="P1569" s="18"/>
      <c r="Q1569" s="18"/>
      <c r="R1569" s="18"/>
      <c r="S1569" s="18"/>
      <c r="T1569" s="18"/>
      <c r="U1569" s="18"/>
      <c r="V1569" s="18"/>
      <c r="W1569" s="18"/>
      <c r="X1569" s="18"/>
      <c r="Y1569" s="18"/>
      <c r="Z1569" s="18"/>
      <c r="AA1569" s="18"/>
      <c r="AB1569" s="18"/>
      <c r="AC1569" s="18"/>
      <c r="AD1569" s="18"/>
      <c r="AE1569" s="18"/>
      <c r="AF1569" s="18"/>
      <c r="AG1569" s="18"/>
      <c r="AH1569" s="18"/>
      <c r="AI1569" s="18"/>
      <c r="AJ1569" s="18"/>
      <c r="AK1569" s="18"/>
      <c r="AL1569" s="18"/>
      <c r="AM1569" s="18"/>
    </row>
    <row r="1570" spans="1:39">
      <c r="A1570" s="18"/>
      <c r="B1570" s="18"/>
      <c r="C1570" s="18"/>
      <c r="D1570" s="18">
        <f t="shared" ca="1" si="29"/>
        <v>1569</v>
      </c>
      <c r="E1570" s="18" t="str">
        <f ca="1">IFERROR(INDEX(nr_ad_client_name,MATCH(ROW()-1,xl_search_adnowclientname[index],0)),"")</f>
        <v>San Benedetto</v>
      </c>
      <c r="F1570" s="18"/>
      <c r="G1570" s="18"/>
      <c r="H1570" s="18"/>
      <c r="I1570" s="18"/>
      <c r="J1570" s="18"/>
      <c r="K1570" s="18"/>
      <c r="L1570" s="18"/>
      <c r="M1570" s="18"/>
      <c r="N1570" s="18"/>
      <c r="O1570" s="18"/>
      <c r="P1570" s="18"/>
      <c r="Q1570" s="18"/>
      <c r="R1570" s="18"/>
      <c r="S1570" s="18"/>
      <c r="T1570" s="18"/>
      <c r="U1570" s="18"/>
      <c r="V1570" s="18"/>
      <c r="W1570" s="18"/>
      <c r="X1570" s="18"/>
      <c r="Y1570" s="18"/>
      <c r="Z1570" s="18"/>
      <c r="AA1570" s="18"/>
      <c r="AB1570" s="18"/>
      <c r="AC1570" s="18"/>
      <c r="AD1570" s="18"/>
      <c r="AE1570" s="18"/>
      <c r="AF1570" s="18"/>
      <c r="AG1570" s="18"/>
      <c r="AH1570" s="18"/>
      <c r="AI1570" s="18"/>
      <c r="AJ1570" s="18"/>
      <c r="AK1570" s="18"/>
      <c r="AL1570" s="18"/>
      <c r="AM1570" s="18"/>
    </row>
    <row r="1571" spans="1:39">
      <c r="A1571" s="18"/>
      <c r="B1571" s="18"/>
      <c r="C1571" s="18"/>
      <c r="D1571" s="18">
        <f t="shared" ca="1" si="29"/>
        <v>1570</v>
      </c>
      <c r="E1571" s="18" t="str">
        <f ca="1">IFERROR(INDEX(nr_ad_client_name,MATCH(ROW()-1,xl_search_adnowclientname[index],0)),"")</f>
        <v>Sanchine</v>
      </c>
      <c r="F1571" s="18"/>
      <c r="G1571" s="18"/>
      <c r="H1571" s="18"/>
      <c r="I1571" s="18"/>
      <c r="J1571" s="18"/>
      <c r="K1571" s="18"/>
      <c r="L1571" s="18"/>
      <c r="M1571" s="18"/>
      <c r="N1571" s="18"/>
      <c r="O1571" s="18"/>
      <c r="P1571" s="18"/>
      <c r="Q1571" s="18"/>
      <c r="R1571" s="18"/>
      <c r="S1571" s="18"/>
      <c r="T1571" s="18"/>
      <c r="U1571" s="18"/>
      <c r="V1571" s="18"/>
      <c r="W1571" s="18"/>
      <c r="X1571" s="18"/>
      <c r="Y1571" s="18"/>
      <c r="Z1571" s="18"/>
      <c r="AA1571" s="18"/>
      <c r="AB1571" s="18"/>
      <c r="AC1571" s="18"/>
      <c r="AD1571" s="18"/>
      <c r="AE1571" s="18"/>
      <c r="AF1571" s="18"/>
      <c r="AG1571" s="18"/>
      <c r="AH1571" s="18"/>
      <c r="AI1571" s="18"/>
      <c r="AJ1571" s="18"/>
      <c r="AK1571" s="18"/>
      <c r="AL1571" s="18"/>
      <c r="AM1571" s="18"/>
    </row>
    <row r="1572" spans="1:39">
      <c r="A1572" s="18"/>
      <c r="B1572" s="18"/>
      <c r="C1572" s="18"/>
      <c r="D1572" s="18">
        <f t="shared" ca="1" si="29"/>
        <v>1571</v>
      </c>
      <c r="E1572" s="18" t="str">
        <f ca="1">IFERROR(INDEX(nr_ad_client_name,MATCH(ROW()-1,xl_search_adnowclientname[index],0)),"")</f>
        <v>San Cristobal</v>
      </c>
      <c r="F1572" s="18"/>
      <c r="G1572" s="18"/>
      <c r="H1572" s="18"/>
      <c r="I1572" s="18"/>
      <c r="J1572" s="18"/>
      <c r="K1572" s="18"/>
      <c r="L1572" s="18"/>
      <c r="M1572" s="18"/>
      <c r="N1572" s="18"/>
      <c r="O1572" s="18"/>
      <c r="P1572" s="18"/>
      <c r="Q1572" s="18"/>
      <c r="R1572" s="18"/>
      <c r="S1572" s="18"/>
      <c r="T1572" s="18"/>
      <c r="U1572" s="18"/>
      <c r="V1572" s="18"/>
      <c r="W1572" s="18"/>
      <c r="X1572" s="18"/>
      <c r="Y1572" s="18"/>
      <c r="Z1572" s="18"/>
      <c r="AA1572" s="18"/>
      <c r="AB1572" s="18"/>
      <c r="AC1572" s="18"/>
      <c r="AD1572" s="18"/>
      <c r="AE1572" s="18"/>
      <c r="AF1572" s="18"/>
      <c r="AG1572" s="18"/>
      <c r="AH1572" s="18"/>
      <c r="AI1572" s="18"/>
      <c r="AJ1572" s="18"/>
      <c r="AK1572" s="18"/>
      <c r="AL1572" s="18"/>
      <c r="AM1572" s="18"/>
    </row>
    <row r="1573" spans="1:39">
      <c r="A1573" s="18"/>
      <c r="B1573" s="18"/>
      <c r="C1573" s="18"/>
      <c r="D1573" s="18">
        <f t="shared" ca="1" si="29"/>
        <v>1572</v>
      </c>
      <c r="E1573" s="18" t="str">
        <f ca="1">IFERROR(INDEX(nr_ad_client_name,MATCH(ROW()-1,xl_search_adnowclientname[index],0)),"")</f>
        <v>Sanford-Newell</v>
      </c>
      <c r="F1573" s="18"/>
      <c r="G1573" s="18"/>
      <c r="H1573" s="18"/>
      <c r="I1573" s="18"/>
      <c r="J1573" s="18"/>
      <c r="K1573" s="18"/>
      <c r="L1573" s="18"/>
      <c r="M1573" s="18"/>
      <c r="N1573" s="18"/>
      <c r="O1573" s="18"/>
      <c r="P1573" s="18"/>
      <c r="Q1573" s="18"/>
      <c r="R1573" s="18"/>
      <c r="S1573" s="18"/>
      <c r="T1573" s="18"/>
      <c r="U1573" s="18"/>
      <c r="V1573" s="18"/>
      <c r="W1573" s="18"/>
      <c r="X1573" s="18"/>
      <c r="Y1573" s="18"/>
      <c r="Z1573" s="18"/>
      <c r="AA1573" s="18"/>
      <c r="AB1573" s="18"/>
      <c r="AC1573" s="18"/>
      <c r="AD1573" s="18"/>
      <c r="AE1573" s="18"/>
      <c r="AF1573" s="18"/>
      <c r="AG1573" s="18"/>
      <c r="AH1573" s="18"/>
      <c r="AI1573" s="18"/>
      <c r="AJ1573" s="18"/>
      <c r="AK1573" s="18"/>
      <c r="AL1573" s="18"/>
      <c r="AM1573" s="18"/>
    </row>
    <row r="1574" spans="1:39">
      <c r="A1574" s="18"/>
      <c r="B1574" s="18"/>
      <c r="C1574" s="18"/>
      <c r="D1574" s="18">
        <f t="shared" ca="1" si="29"/>
        <v>1573</v>
      </c>
      <c r="E1574" s="18" t="str">
        <f ca="1">IFERROR(INDEX(nr_ad_client_name,MATCH(ROW()-1,xl_search_adnowclientname[index],0)),"")</f>
        <v>Sanitarium</v>
      </c>
      <c r="F1574" s="18"/>
      <c r="G1574" s="18"/>
      <c r="H1574" s="18"/>
      <c r="I1574" s="18"/>
      <c r="J1574" s="18"/>
      <c r="K1574" s="18"/>
      <c r="L1574" s="18"/>
      <c r="M1574" s="18"/>
      <c r="N1574" s="18"/>
      <c r="O1574" s="18"/>
      <c r="P1574" s="18"/>
      <c r="Q1574" s="18"/>
      <c r="R1574" s="18"/>
      <c r="S1574" s="18"/>
      <c r="T1574" s="18"/>
      <c r="U1574" s="18"/>
      <c r="V1574" s="18"/>
      <c r="W1574" s="18"/>
      <c r="X1574" s="18"/>
      <c r="Y1574" s="18"/>
      <c r="Z1574" s="18"/>
      <c r="AA1574" s="18"/>
      <c r="AB1574" s="18"/>
      <c r="AC1574" s="18"/>
      <c r="AD1574" s="18"/>
      <c r="AE1574" s="18"/>
      <c r="AF1574" s="18"/>
      <c r="AG1574" s="18"/>
      <c r="AH1574" s="18"/>
      <c r="AI1574" s="18"/>
      <c r="AJ1574" s="18"/>
      <c r="AK1574" s="18"/>
      <c r="AL1574" s="18"/>
      <c r="AM1574" s="18"/>
    </row>
    <row r="1575" spans="1:39">
      <c r="A1575" s="18"/>
      <c r="B1575" s="18"/>
      <c r="C1575" s="18"/>
      <c r="D1575" s="18">
        <f t="shared" ca="1" si="29"/>
        <v>1574</v>
      </c>
      <c r="E1575" s="18" t="str">
        <f ca="1">IFERROR(INDEX(nr_ad_client_name,MATCH(ROW()-1,xl_search_adnowclientname[index],0)),"")</f>
        <v>Sanitas</v>
      </c>
      <c r="F1575" s="18"/>
      <c r="G1575" s="18"/>
      <c r="H1575" s="18"/>
      <c r="I1575" s="18"/>
      <c r="J1575" s="18"/>
      <c r="K1575" s="18"/>
      <c r="L1575" s="18"/>
      <c r="M1575" s="18"/>
      <c r="N1575" s="18"/>
      <c r="O1575" s="18"/>
      <c r="P1575" s="18"/>
      <c r="Q1575" s="18"/>
      <c r="R1575" s="18"/>
      <c r="S1575" s="18"/>
      <c r="T1575" s="18"/>
      <c r="U1575" s="18"/>
      <c r="V1575" s="18"/>
      <c r="W1575" s="18"/>
      <c r="X1575" s="18"/>
      <c r="Y1575" s="18"/>
      <c r="Z1575" s="18"/>
      <c r="AA1575" s="18"/>
      <c r="AB1575" s="18"/>
      <c r="AC1575" s="18"/>
      <c r="AD1575" s="18"/>
      <c r="AE1575" s="18"/>
      <c r="AF1575" s="18"/>
      <c r="AG1575" s="18"/>
      <c r="AH1575" s="18"/>
      <c r="AI1575" s="18"/>
      <c r="AJ1575" s="18"/>
      <c r="AK1575" s="18"/>
      <c r="AL1575" s="18"/>
      <c r="AM1575" s="18"/>
    </row>
    <row r="1576" spans="1:39">
      <c r="A1576" s="18"/>
      <c r="B1576" s="18"/>
      <c r="C1576" s="18"/>
      <c r="D1576" s="18">
        <f t="shared" ca="1" si="29"/>
        <v>1575</v>
      </c>
      <c r="E1576" s="18" t="str">
        <f ca="1">IFERROR(INDEX(nr_ad_client_name,MATCH(ROW()-1,xl_search_adnowclientname[index],0)),"")</f>
        <v>Sanlam</v>
      </c>
      <c r="F1576" s="18"/>
      <c r="G1576" s="18"/>
      <c r="H1576" s="18"/>
      <c r="I1576" s="18"/>
      <c r="J1576" s="18"/>
      <c r="K1576" s="18"/>
      <c r="L1576" s="18"/>
      <c r="M1576" s="18"/>
      <c r="N1576" s="18"/>
      <c r="O1576" s="18"/>
      <c r="P1576" s="18"/>
      <c r="Q1576" s="18"/>
      <c r="R1576" s="18"/>
      <c r="S1576" s="18"/>
      <c r="T1576" s="18"/>
      <c r="U1576" s="18"/>
      <c r="V1576" s="18"/>
      <c r="W1576" s="18"/>
      <c r="X1576" s="18"/>
      <c r="Y1576" s="18"/>
      <c r="Z1576" s="18"/>
      <c r="AA1576" s="18"/>
      <c r="AB1576" s="18"/>
      <c r="AC1576" s="18"/>
      <c r="AD1576" s="18"/>
      <c r="AE1576" s="18"/>
      <c r="AF1576" s="18"/>
      <c r="AG1576" s="18"/>
      <c r="AH1576" s="18"/>
      <c r="AI1576" s="18"/>
      <c r="AJ1576" s="18"/>
      <c r="AK1576" s="18"/>
      <c r="AL1576" s="18"/>
      <c r="AM1576" s="18"/>
    </row>
    <row r="1577" spans="1:39">
      <c r="A1577" s="18"/>
      <c r="B1577" s="18"/>
      <c r="C1577" s="18"/>
      <c r="D1577" s="18">
        <f t="shared" ca="1" si="29"/>
        <v>1576</v>
      </c>
      <c r="E1577" s="18" t="str">
        <f ca="1">IFERROR(INDEX(nr_ad_client_name,MATCH(ROW()-1,xl_search_adnowclientname[index],0)),"")</f>
        <v>San Miguel</v>
      </c>
      <c r="F1577" s="18"/>
      <c r="G1577" s="18"/>
      <c r="H1577" s="18"/>
      <c r="I1577" s="18"/>
      <c r="J1577" s="18"/>
      <c r="K1577" s="18"/>
      <c r="L1577" s="18"/>
      <c r="M1577" s="18"/>
      <c r="N1577" s="18"/>
      <c r="O1577" s="18"/>
      <c r="P1577" s="18"/>
      <c r="Q1577" s="18"/>
      <c r="R1577" s="18"/>
      <c r="S1577" s="18"/>
      <c r="T1577" s="18"/>
      <c r="U1577" s="18"/>
      <c r="V1577" s="18"/>
      <c r="W1577" s="18"/>
      <c r="X1577" s="18"/>
      <c r="Y1577" s="18"/>
      <c r="Z1577" s="18"/>
      <c r="AA1577" s="18"/>
      <c r="AB1577" s="18"/>
      <c r="AC1577" s="18"/>
      <c r="AD1577" s="18"/>
      <c r="AE1577" s="18"/>
      <c r="AF1577" s="18"/>
      <c r="AG1577" s="18"/>
      <c r="AH1577" s="18"/>
      <c r="AI1577" s="18"/>
      <c r="AJ1577" s="18"/>
      <c r="AK1577" s="18"/>
      <c r="AL1577" s="18"/>
      <c r="AM1577" s="18"/>
    </row>
    <row r="1578" spans="1:39">
      <c r="A1578" s="18"/>
      <c r="B1578" s="18"/>
      <c r="C1578" s="18"/>
      <c r="D1578" s="18">
        <f t="shared" ca="1" si="29"/>
        <v>1577</v>
      </c>
      <c r="E1578" s="18" t="str">
        <f ca="1">IFERROR(INDEX(nr_ad_client_name,MATCH(ROW()-1,xl_search_adnowclientname[index],0)),"")</f>
        <v>Sanofi Aventis</v>
      </c>
      <c r="F1578" s="18"/>
      <c r="G1578" s="18"/>
      <c r="H1578" s="18"/>
      <c r="I1578" s="18"/>
      <c r="J1578" s="18"/>
      <c r="K1578" s="18"/>
      <c r="L1578" s="18"/>
      <c r="M1578" s="18"/>
      <c r="N1578" s="18"/>
      <c r="O1578" s="18"/>
      <c r="P1578" s="18"/>
      <c r="Q1578" s="18"/>
      <c r="R1578" s="18"/>
      <c r="S1578" s="18"/>
      <c r="T1578" s="18"/>
      <c r="U1578" s="18"/>
      <c r="V1578" s="18"/>
      <c r="W1578" s="18"/>
      <c r="X1578" s="18"/>
      <c r="Y1578" s="18"/>
      <c r="Z1578" s="18"/>
      <c r="AA1578" s="18"/>
      <c r="AB1578" s="18"/>
      <c r="AC1578" s="18"/>
      <c r="AD1578" s="18"/>
      <c r="AE1578" s="18"/>
      <c r="AF1578" s="18"/>
      <c r="AG1578" s="18"/>
      <c r="AH1578" s="18"/>
      <c r="AI1578" s="18"/>
      <c r="AJ1578" s="18"/>
      <c r="AK1578" s="18"/>
      <c r="AL1578" s="18"/>
      <c r="AM1578" s="18"/>
    </row>
    <row r="1579" spans="1:39">
      <c r="A1579" s="18"/>
      <c r="B1579" s="18"/>
      <c r="C1579" s="18"/>
      <c r="D1579" s="18">
        <f t="shared" ca="1" si="29"/>
        <v>1578</v>
      </c>
      <c r="E1579" s="18" t="str">
        <f ca="1">IFERROR(INDEX(nr_ad_client_name,MATCH(ROW()-1,xl_search_adnowclientname[index],0)),"")</f>
        <v>Santander</v>
      </c>
      <c r="F1579" s="18"/>
      <c r="G1579" s="18"/>
      <c r="H1579" s="18"/>
      <c r="I1579" s="18"/>
      <c r="J1579" s="18"/>
      <c r="K1579" s="18"/>
      <c r="L1579" s="18"/>
      <c r="M1579" s="18"/>
      <c r="N1579" s="18"/>
      <c r="O1579" s="18"/>
      <c r="P1579" s="18"/>
      <c r="Q1579" s="18"/>
      <c r="R1579" s="18"/>
      <c r="S1579" s="18"/>
      <c r="T1579" s="18"/>
      <c r="U1579" s="18"/>
      <c r="V1579" s="18"/>
      <c r="W1579" s="18"/>
      <c r="X1579" s="18"/>
      <c r="Y1579" s="18"/>
      <c r="Z1579" s="18"/>
      <c r="AA1579" s="18"/>
      <c r="AB1579" s="18"/>
      <c r="AC1579" s="18"/>
      <c r="AD1579" s="18"/>
      <c r="AE1579" s="18"/>
      <c r="AF1579" s="18"/>
      <c r="AG1579" s="18"/>
      <c r="AH1579" s="18"/>
      <c r="AI1579" s="18"/>
      <c r="AJ1579" s="18"/>
      <c r="AK1579" s="18"/>
      <c r="AL1579" s="18"/>
      <c r="AM1579" s="18"/>
    </row>
    <row r="1580" spans="1:39">
      <c r="A1580" s="18"/>
      <c r="B1580" s="18"/>
      <c r="C1580" s="18"/>
      <c r="D1580" s="18">
        <f t="shared" ca="1" si="29"/>
        <v>1579</v>
      </c>
      <c r="E1580" s="18" t="str">
        <f ca="1">IFERROR(INDEX(nr_ad_client_name,MATCH(ROW()-1,xl_search_adnowclientname[index],0)),"")</f>
        <v>Sara Lee</v>
      </c>
      <c r="F1580" s="18"/>
      <c r="G1580" s="18"/>
      <c r="H1580" s="18"/>
      <c r="I1580" s="18"/>
      <c r="J1580" s="18"/>
      <c r="K1580" s="18"/>
      <c r="L1580" s="18"/>
      <c r="M1580" s="18"/>
      <c r="N1580" s="18"/>
      <c r="O1580" s="18"/>
      <c r="P1580" s="18"/>
      <c r="Q1580" s="18"/>
      <c r="R1580" s="18"/>
      <c r="S1580" s="18"/>
      <c r="T1580" s="18"/>
      <c r="U1580" s="18"/>
      <c r="V1580" s="18"/>
      <c r="W1580" s="18"/>
      <c r="X1580" s="18"/>
      <c r="Y1580" s="18"/>
      <c r="Z1580" s="18"/>
      <c r="AA1580" s="18"/>
      <c r="AB1580" s="18"/>
      <c r="AC1580" s="18"/>
      <c r="AD1580" s="18"/>
      <c r="AE1580" s="18"/>
      <c r="AF1580" s="18"/>
      <c r="AG1580" s="18"/>
      <c r="AH1580" s="18"/>
      <c r="AI1580" s="18"/>
      <c r="AJ1580" s="18"/>
      <c r="AK1580" s="18"/>
      <c r="AL1580" s="18"/>
      <c r="AM1580" s="18"/>
    </row>
    <row r="1581" spans="1:39">
      <c r="A1581" s="18"/>
      <c r="B1581" s="18"/>
      <c r="C1581" s="18"/>
      <c r="D1581" s="18">
        <f t="shared" ca="1" si="29"/>
        <v>1580</v>
      </c>
      <c r="E1581" s="18" t="str">
        <f ca="1">IFERROR(INDEX(nr_ad_client_name,MATCH(ROW()-1,xl_search_adnowclientname[index],0)),"")</f>
        <v>Sargento</v>
      </c>
      <c r="F1581" s="18"/>
      <c r="G1581" s="18"/>
      <c r="H1581" s="18"/>
      <c r="I1581" s="18"/>
      <c r="J1581" s="18"/>
      <c r="K1581" s="18"/>
      <c r="L1581" s="18"/>
      <c r="M1581" s="18"/>
      <c r="N1581" s="18"/>
      <c r="O1581" s="18"/>
      <c r="P1581" s="18"/>
      <c r="Q1581" s="18"/>
      <c r="R1581" s="18"/>
      <c r="S1581" s="18"/>
      <c r="T1581" s="18"/>
      <c r="U1581" s="18"/>
      <c r="V1581" s="18"/>
      <c r="W1581" s="18"/>
      <c r="X1581" s="18"/>
      <c r="Y1581" s="18"/>
      <c r="Z1581" s="18"/>
      <c r="AA1581" s="18"/>
      <c r="AB1581" s="18"/>
      <c r="AC1581" s="18"/>
      <c r="AD1581" s="18"/>
      <c r="AE1581" s="18"/>
      <c r="AF1581" s="18"/>
      <c r="AG1581" s="18"/>
      <c r="AH1581" s="18"/>
      <c r="AI1581" s="18"/>
      <c r="AJ1581" s="18"/>
      <c r="AK1581" s="18"/>
      <c r="AL1581" s="18"/>
      <c r="AM1581" s="18"/>
    </row>
    <row r="1582" spans="1:39">
      <c r="A1582" s="18"/>
      <c r="B1582" s="18"/>
      <c r="C1582" s="18"/>
      <c r="D1582" s="18">
        <f t="shared" ca="1" si="29"/>
        <v>1581</v>
      </c>
      <c r="E1582" s="18" t="str">
        <f ca="1">IFERROR(INDEX(nr_ad_client_name,MATCH(ROW()-1,xl_search_adnowclientname[index],0)),"")</f>
        <v>Saturn</v>
      </c>
      <c r="F1582" s="18"/>
      <c r="G1582" s="18"/>
      <c r="H1582" s="18"/>
      <c r="I1582" s="18"/>
      <c r="J1582" s="18"/>
      <c r="K1582" s="18"/>
      <c r="L1582" s="18"/>
      <c r="M1582" s="18"/>
      <c r="N1582" s="18"/>
      <c r="O1582" s="18"/>
      <c r="P1582" s="18"/>
      <c r="Q1582" s="18"/>
      <c r="R1582" s="18"/>
      <c r="S1582" s="18"/>
      <c r="T1582" s="18"/>
      <c r="U1582" s="18"/>
      <c r="V1582" s="18"/>
      <c r="W1582" s="18"/>
      <c r="X1582" s="18"/>
      <c r="Y1582" s="18"/>
      <c r="Z1582" s="18"/>
      <c r="AA1582" s="18"/>
      <c r="AB1582" s="18"/>
      <c r="AC1582" s="18"/>
      <c r="AD1582" s="18"/>
      <c r="AE1582" s="18"/>
      <c r="AF1582" s="18"/>
      <c r="AG1582" s="18"/>
      <c r="AH1582" s="18"/>
      <c r="AI1582" s="18"/>
      <c r="AJ1582" s="18"/>
      <c r="AK1582" s="18"/>
      <c r="AL1582" s="18"/>
      <c r="AM1582" s="18"/>
    </row>
    <row r="1583" spans="1:39">
      <c r="A1583" s="18"/>
      <c r="B1583" s="18"/>
      <c r="C1583" s="18"/>
      <c r="D1583" s="18">
        <f t="shared" ca="1" si="29"/>
        <v>1582</v>
      </c>
      <c r="E1583" s="18" t="str">
        <f ca="1">IFERROR(INDEX(nr_ad_client_name,MATCH(ROW()-1,xl_search_adnowclientname[index],0)),"")</f>
        <v>Savola</v>
      </c>
      <c r="F1583" s="18"/>
      <c r="G1583" s="18"/>
      <c r="H1583" s="18"/>
      <c r="I1583" s="18"/>
      <c r="J1583" s="18"/>
      <c r="K1583" s="18"/>
      <c r="L1583" s="18"/>
      <c r="M1583" s="18"/>
      <c r="N1583" s="18"/>
      <c r="O1583" s="18"/>
      <c r="P1583" s="18"/>
      <c r="Q1583" s="18"/>
      <c r="R1583" s="18"/>
      <c r="S1583" s="18"/>
      <c r="T1583" s="18"/>
      <c r="U1583" s="18"/>
      <c r="V1583" s="18"/>
      <c r="W1583" s="18"/>
      <c r="X1583" s="18"/>
      <c r="Y1583" s="18"/>
      <c r="Z1583" s="18"/>
      <c r="AA1583" s="18"/>
      <c r="AB1583" s="18"/>
      <c r="AC1583" s="18"/>
      <c r="AD1583" s="18"/>
      <c r="AE1583" s="18"/>
      <c r="AF1583" s="18"/>
      <c r="AG1583" s="18"/>
      <c r="AH1583" s="18"/>
      <c r="AI1583" s="18"/>
      <c r="AJ1583" s="18"/>
      <c r="AK1583" s="18"/>
      <c r="AL1583" s="18"/>
      <c r="AM1583" s="18"/>
    </row>
    <row r="1584" spans="1:39">
      <c r="A1584" s="18"/>
      <c r="B1584" s="18"/>
      <c r="C1584" s="18"/>
      <c r="D1584" s="18">
        <f t="shared" ca="1" si="29"/>
        <v>1583</v>
      </c>
      <c r="E1584" s="18" t="str">
        <f ca="1">IFERROR(INDEX(nr_ad_client_name,MATCH(ROW()-1,xl_search_adnowclientname[index],0)),"")</f>
        <v>Sberbank</v>
      </c>
      <c r="F1584" s="18"/>
      <c r="G1584" s="18"/>
      <c r="H1584" s="18"/>
      <c r="I1584" s="18"/>
      <c r="J1584" s="18"/>
      <c r="K1584" s="18"/>
      <c r="L1584" s="18"/>
      <c r="M1584" s="18"/>
      <c r="N1584" s="18"/>
      <c r="O1584" s="18"/>
      <c r="P1584" s="18"/>
      <c r="Q1584" s="18"/>
      <c r="R1584" s="18"/>
      <c r="S1584" s="18"/>
      <c r="T1584" s="18"/>
      <c r="U1584" s="18"/>
      <c r="V1584" s="18"/>
      <c r="W1584" s="18"/>
      <c r="X1584" s="18"/>
      <c r="Y1584" s="18"/>
      <c r="Z1584" s="18"/>
      <c r="AA1584" s="18"/>
      <c r="AB1584" s="18"/>
      <c r="AC1584" s="18"/>
      <c r="AD1584" s="18"/>
      <c r="AE1584" s="18"/>
      <c r="AF1584" s="18"/>
      <c r="AG1584" s="18"/>
      <c r="AH1584" s="18"/>
      <c r="AI1584" s="18"/>
      <c r="AJ1584" s="18"/>
      <c r="AK1584" s="18"/>
      <c r="AL1584" s="18"/>
      <c r="AM1584" s="18"/>
    </row>
    <row r="1585" spans="1:39">
      <c r="A1585" s="18"/>
      <c r="B1585" s="18"/>
      <c r="C1585" s="18"/>
      <c r="D1585" s="18">
        <f t="shared" ca="1" si="29"/>
        <v>1584</v>
      </c>
      <c r="E1585" s="18" t="str">
        <f ca="1">IFERROR(INDEX(nr_ad_client_name,MATCH(ROW()-1,xl_search_adnowclientname[index],0)),"")</f>
        <v>SCA</v>
      </c>
      <c r="F1585" s="18"/>
      <c r="G1585" s="18"/>
      <c r="H1585" s="18"/>
      <c r="I1585" s="18"/>
      <c r="J1585" s="18"/>
      <c r="K1585" s="18"/>
      <c r="L1585" s="18"/>
      <c r="M1585" s="18"/>
      <c r="N1585" s="18"/>
      <c r="O1585" s="18"/>
      <c r="P1585" s="18"/>
      <c r="Q1585" s="18"/>
      <c r="R1585" s="18"/>
      <c r="S1585" s="18"/>
      <c r="T1585" s="18"/>
      <c r="U1585" s="18"/>
      <c r="V1585" s="18"/>
      <c r="W1585" s="18"/>
      <c r="X1585" s="18"/>
      <c r="Y1585" s="18"/>
      <c r="Z1585" s="18"/>
      <c r="AA1585" s="18"/>
      <c r="AB1585" s="18"/>
      <c r="AC1585" s="18"/>
      <c r="AD1585" s="18"/>
      <c r="AE1585" s="18"/>
      <c r="AF1585" s="18"/>
      <c r="AG1585" s="18"/>
      <c r="AH1585" s="18"/>
      <c r="AI1585" s="18"/>
      <c r="AJ1585" s="18"/>
      <c r="AK1585" s="18"/>
      <c r="AL1585" s="18"/>
      <c r="AM1585" s="18"/>
    </row>
    <row r="1586" spans="1:39">
      <c r="A1586" s="18"/>
      <c r="B1586" s="18"/>
      <c r="C1586" s="18"/>
      <c r="D1586" s="18">
        <f t="shared" ca="1" si="29"/>
        <v>1585</v>
      </c>
      <c r="E1586" s="18" t="str">
        <f ca="1">IFERROR(INDEX(nr_ad_client_name,MATCH(ROW()-1,xl_search_adnowclientname[index],0)),"")</f>
        <v>SCA Johnson</v>
      </c>
      <c r="F1586" s="18"/>
      <c r="G1586" s="18"/>
      <c r="H1586" s="18"/>
      <c r="I1586" s="18"/>
      <c r="J1586" s="18"/>
      <c r="K1586" s="18"/>
      <c r="L1586" s="18"/>
      <c r="M1586" s="18"/>
      <c r="N1586" s="18"/>
      <c r="O1586" s="18"/>
      <c r="P1586" s="18"/>
      <c r="Q1586" s="18"/>
      <c r="R1586" s="18"/>
      <c r="S1586" s="18"/>
      <c r="T1586" s="18"/>
      <c r="U1586" s="18"/>
      <c r="V1586" s="18"/>
      <c r="W1586" s="18"/>
      <c r="X1586" s="18"/>
      <c r="Y1586" s="18"/>
      <c r="Z1586" s="18"/>
      <c r="AA1586" s="18"/>
      <c r="AB1586" s="18"/>
      <c r="AC1586" s="18"/>
      <c r="AD1586" s="18"/>
      <c r="AE1586" s="18"/>
      <c r="AF1586" s="18"/>
      <c r="AG1586" s="18"/>
      <c r="AH1586" s="18"/>
      <c r="AI1586" s="18"/>
      <c r="AJ1586" s="18"/>
      <c r="AK1586" s="18"/>
      <c r="AL1586" s="18"/>
      <c r="AM1586" s="18"/>
    </row>
    <row r="1587" spans="1:39">
      <c r="A1587" s="18"/>
      <c r="B1587" s="18"/>
      <c r="C1587" s="18"/>
      <c r="D1587" s="18">
        <f t="shared" ca="1" si="29"/>
        <v>1586</v>
      </c>
      <c r="E1587" s="18" t="str">
        <f ca="1">IFERROR(INDEX(nr_ad_client_name,MATCH(ROW()-1,xl_search_adnowclientname[index],0)),"")</f>
        <v>Schering-Plough</v>
      </c>
      <c r="F1587" s="18"/>
      <c r="G1587" s="18"/>
      <c r="H1587" s="18"/>
      <c r="I1587" s="18"/>
      <c r="J1587" s="18"/>
      <c r="K1587" s="18"/>
      <c r="L1587" s="18"/>
      <c r="M1587" s="18"/>
      <c r="N1587" s="18"/>
      <c r="O1587" s="18"/>
      <c r="P1587" s="18"/>
      <c r="Q1587" s="18"/>
      <c r="R1587" s="18"/>
      <c r="S1587" s="18"/>
      <c r="T1587" s="18"/>
      <c r="U1587" s="18"/>
      <c r="V1587" s="18"/>
      <c r="W1587" s="18"/>
      <c r="X1587" s="18"/>
      <c r="Y1587" s="18"/>
      <c r="Z1587" s="18"/>
      <c r="AA1587" s="18"/>
      <c r="AB1587" s="18"/>
      <c r="AC1587" s="18"/>
      <c r="AD1587" s="18"/>
      <c r="AE1587" s="18"/>
      <c r="AF1587" s="18"/>
      <c r="AG1587" s="18"/>
      <c r="AH1587" s="18"/>
      <c r="AI1587" s="18"/>
      <c r="AJ1587" s="18"/>
      <c r="AK1587" s="18"/>
      <c r="AL1587" s="18"/>
      <c r="AM1587" s="18"/>
    </row>
    <row r="1588" spans="1:39">
      <c r="A1588" s="18"/>
      <c r="B1588" s="18"/>
      <c r="C1588" s="18"/>
      <c r="D1588" s="18">
        <f t="shared" ca="1" si="29"/>
        <v>1587</v>
      </c>
      <c r="E1588" s="18" t="str">
        <f ca="1">IFERROR(INDEX(nr_ad_client_name,MATCH(ROW()-1,xl_search_adnowclientname[index],0)),"")</f>
        <v>Schieffelin &amp; Somerset</v>
      </c>
      <c r="F1588" s="18"/>
      <c r="G1588" s="18"/>
      <c r="H1588" s="18"/>
      <c r="I1588" s="18"/>
      <c r="J1588" s="18"/>
      <c r="K1588" s="18"/>
      <c r="L1588" s="18"/>
      <c r="M1588" s="18"/>
      <c r="N1588" s="18"/>
      <c r="O1588" s="18"/>
      <c r="P1588" s="18"/>
      <c r="Q1588" s="18"/>
      <c r="R1588" s="18"/>
      <c r="S1588" s="18"/>
      <c r="T1588" s="18"/>
      <c r="U1588" s="18"/>
      <c r="V1588" s="18"/>
      <c r="W1588" s="18"/>
      <c r="X1588" s="18"/>
      <c r="Y1588" s="18"/>
      <c r="Z1588" s="18"/>
      <c r="AA1588" s="18"/>
      <c r="AB1588" s="18"/>
      <c r="AC1588" s="18"/>
      <c r="AD1588" s="18"/>
      <c r="AE1588" s="18"/>
      <c r="AF1588" s="18"/>
      <c r="AG1588" s="18"/>
      <c r="AH1588" s="18"/>
      <c r="AI1588" s="18"/>
      <c r="AJ1588" s="18"/>
      <c r="AK1588" s="18"/>
      <c r="AL1588" s="18"/>
      <c r="AM1588" s="18"/>
    </row>
    <row r="1589" spans="1:39">
      <c r="A1589" s="18"/>
      <c r="B1589" s="18"/>
      <c r="C1589" s="18"/>
      <c r="D1589" s="18">
        <f t="shared" ca="1" si="29"/>
        <v>1588</v>
      </c>
      <c r="E1589" s="18" t="str">
        <f ca="1">IFERROR(INDEX(nr_ad_client_name,MATCH(ROW()-1,xl_search_adnowclientname[index],0)),"")</f>
        <v>Schwan's</v>
      </c>
      <c r="F1589" s="18"/>
      <c r="G1589" s="18"/>
      <c r="H1589" s="18"/>
      <c r="I1589" s="18"/>
      <c r="J1589" s="18"/>
      <c r="K1589" s="18"/>
      <c r="L1589" s="18"/>
      <c r="M1589" s="18"/>
      <c r="N1589" s="18"/>
      <c r="O1589" s="18"/>
      <c r="P1589" s="18"/>
      <c r="Q1589" s="18"/>
      <c r="R1589" s="18"/>
      <c r="S1589" s="18"/>
      <c r="T1589" s="18"/>
      <c r="U1589" s="18"/>
      <c r="V1589" s="18"/>
      <c r="W1589" s="18"/>
      <c r="X1589" s="18"/>
      <c r="Y1589" s="18"/>
      <c r="Z1589" s="18"/>
      <c r="AA1589" s="18"/>
      <c r="AB1589" s="18"/>
      <c r="AC1589" s="18"/>
      <c r="AD1589" s="18"/>
      <c r="AE1589" s="18"/>
      <c r="AF1589" s="18"/>
      <c r="AG1589" s="18"/>
      <c r="AH1589" s="18"/>
      <c r="AI1589" s="18"/>
      <c r="AJ1589" s="18"/>
      <c r="AK1589" s="18"/>
      <c r="AL1589" s="18"/>
      <c r="AM1589" s="18"/>
    </row>
    <row r="1590" spans="1:39">
      <c r="A1590" s="18"/>
      <c r="B1590" s="18"/>
      <c r="C1590" s="18"/>
      <c r="D1590" s="18">
        <f t="shared" ca="1" si="29"/>
        <v>1589</v>
      </c>
      <c r="E1590" s="18" t="str">
        <f ca="1">IFERROR(INDEX(nr_ad_client_name,MATCH(ROW()-1,xl_search_adnowclientname[index],0)),"")</f>
        <v>Schwarzkopf &amp; Henkel</v>
      </c>
      <c r="F1590" s="18"/>
      <c r="G1590" s="18"/>
      <c r="H1590" s="18"/>
      <c r="I1590" s="18"/>
      <c r="J1590" s="18"/>
      <c r="K1590" s="18"/>
      <c r="L1590" s="18"/>
      <c r="M1590" s="18"/>
      <c r="N1590" s="18"/>
      <c r="O1590" s="18"/>
      <c r="P1590" s="18"/>
      <c r="Q1590" s="18"/>
      <c r="R1590" s="18"/>
      <c r="S1590" s="18"/>
      <c r="T1590" s="18"/>
      <c r="U1590" s="18"/>
      <c r="V1590" s="18"/>
      <c r="W1590" s="18"/>
      <c r="X1590" s="18"/>
      <c r="Y1590" s="18"/>
      <c r="Z1590" s="18"/>
      <c r="AA1590" s="18"/>
      <c r="AB1590" s="18"/>
      <c r="AC1590" s="18"/>
      <c r="AD1590" s="18"/>
      <c r="AE1590" s="18"/>
      <c r="AF1590" s="18"/>
      <c r="AG1590" s="18"/>
      <c r="AH1590" s="18"/>
      <c r="AI1590" s="18"/>
      <c r="AJ1590" s="18"/>
      <c r="AK1590" s="18"/>
      <c r="AL1590" s="18"/>
      <c r="AM1590" s="18"/>
    </row>
    <row r="1591" spans="1:39">
      <c r="A1591" s="18"/>
      <c r="B1591" s="18"/>
      <c r="C1591" s="18"/>
      <c r="D1591" s="18">
        <f t="shared" ca="1" si="29"/>
        <v>1590</v>
      </c>
      <c r="E1591" s="18" t="str">
        <f ca="1">IFERROR(INDEX(nr_ad_client_name,MATCH(ROW()-1,xl_search_adnowclientname[index],0)),"")</f>
        <v>Schweppes Australia</v>
      </c>
      <c r="F1591" s="18"/>
      <c r="G1591" s="18"/>
      <c r="H1591" s="18"/>
      <c r="I1591" s="18"/>
      <c r="J1591" s="18"/>
      <c r="K1591" s="18"/>
      <c r="L1591" s="18"/>
      <c r="M1591" s="18"/>
      <c r="N1591" s="18"/>
      <c r="O1591" s="18"/>
      <c r="P1591" s="18"/>
      <c r="Q1591" s="18"/>
      <c r="R1591" s="18"/>
      <c r="S1591" s="18"/>
      <c r="T1591" s="18"/>
      <c r="U1591" s="18"/>
      <c r="V1591" s="18"/>
      <c r="W1591" s="18"/>
      <c r="X1591" s="18"/>
      <c r="Y1591" s="18"/>
      <c r="Z1591" s="18"/>
      <c r="AA1591" s="18"/>
      <c r="AB1591" s="18"/>
      <c r="AC1591" s="18"/>
      <c r="AD1591" s="18"/>
      <c r="AE1591" s="18"/>
      <c r="AF1591" s="18"/>
      <c r="AG1591" s="18"/>
      <c r="AH1591" s="18"/>
      <c r="AI1591" s="18"/>
      <c r="AJ1591" s="18"/>
      <c r="AK1591" s="18"/>
      <c r="AL1591" s="18"/>
      <c r="AM1591" s="18"/>
    </row>
    <row r="1592" spans="1:39">
      <c r="A1592" s="18"/>
      <c r="B1592" s="18"/>
      <c r="C1592" s="18"/>
      <c r="D1592" s="18">
        <f t="shared" ca="1" si="29"/>
        <v>1591</v>
      </c>
      <c r="E1592" s="18" t="str">
        <f ca="1">IFERROR(INDEX(nr_ad_client_name,MATCH(ROW()-1,xl_search_adnowclientname[index],0)),"")</f>
        <v>Scion International</v>
      </c>
      <c r="F1592" s="18"/>
      <c r="G1592" s="18"/>
      <c r="H1592" s="18"/>
      <c r="I1592" s="18"/>
      <c r="J1592" s="18"/>
      <c r="K1592" s="18"/>
      <c r="L1592" s="18"/>
      <c r="M1592" s="18"/>
      <c r="N1592" s="18"/>
      <c r="O1592" s="18"/>
      <c r="P1592" s="18"/>
      <c r="Q1592" s="18"/>
      <c r="R1592" s="18"/>
      <c r="S1592" s="18"/>
      <c r="T1592" s="18"/>
      <c r="U1592" s="18"/>
      <c r="V1592" s="18"/>
      <c r="W1592" s="18"/>
      <c r="X1592" s="18"/>
      <c r="Y1592" s="18"/>
      <c r="Z1592" s="18"/>
      <c r="AA1592" s="18"/>
      <c r="AB1592" s="18"/>
      <c r="AC1592" s="18"/>
      <c r="AD1592" s="18"/>
      <c r="AE1592" s="18"/>
      <c r="AF1592" s="18"/>
      <c r="AG1592" s="18"/>
      <c r="AH1592" s="18"/>
      <c r="AI1592" s="18"/>
      <c r="AJ1592" s="18"/>
      <c r="AK1592" s="18"/>
      <c r="AL1592" s="18"/>
      <c r="AM1592" s="18"/>
    </row>
    <row r="1593" spans="1:39">
      <c r="A1593" s="18"/>
      <c r="B1593" s="18"/>
      <c r="C1593" s="18"/>
      <c r="D1593" s="18">
        <f t="shared" ca="1" si="29"/>
        <v>1592</v>
      </c>
      <c r="E1593" s="18" t="str">
        <f ca="1">IFERROR(INDEX(nr_ad_client_name,MATCH(ROW()-1,xl_search_adnowclientname[index],0)),"")</f>
        <v>SC Johnson</v>
      </c>
      <c r="F1593" s="18"/>
      <c r="G1593" s="18"/>
      <c r="H1593" s="18"/>
      <c r="I1593" s="18"/>
      <c r="J1593" s="18"/>
      <c r="K1593" s="18"/>
      <c r="L1593" s="18"/>
      <c r="M1593" s="18"/>
      <c r="N1593" s="18"/>
      <c r="O1593" s="18"/>
      <c r="P1593" s="18"/>
      <c r="Q1593" s="18"/>
      <c r="R1593" s="18"/>
      <c r="S1593" s="18"/>
      <c r="T1593" s="18"/>
      <c r="U1593" s="18"/>
      <c r="V1593" s="18"/>
      <c r="W1593" s="18"/>
      <c r="X1593" s="18"/>
      <c r="Y1593" s="18"/>
      <c r="Z1593" s="18"/>
      <c r="AA1593" s="18"/>
      <c r="AB1593" s="18"/>
      <c r="AC1593" s="18"/>
      <c r="AD1593" s="18"/>
      <c r="AE1593" s="18"/>
      <c r="AF1593" s="18"/>
      <c r="AG1593" s="18"/>
      <c r="AH1593" s="18"/>
      <c r="AI1593" s="18"/>
      <c r="AJ1593" s="18"/>
      <c r="AK1593" s="18"/>
      <c r="AL1593" s="18"/>
      <c r="AM1593" s="18"/>
    </row>
    <row r="1594" spans="1:39">
      <c r="A1594" s="18"/>
      <c r="B1594" s="18"/>
      <c r="C1594" s="18"/>
      <c r="D1594" s="18">
        <f t="shared" ca="1" si="29"/>
        <v>1593</v>
      </c>
      <c r="E1594" s="18" t="str">
        <f ca="1">IFERROR(INDEX(nr_ad_client_name,MATCH(ROW()-1,xl_search_adnowclientname[index],0)),"")</f>
        <v>Scotiabank</v>
      </c>
      <c r="F1594" s="18"/>
      <c r="G1594" s="18"/>
      <c r="H1594" s="18"/>
      <c r="I1594" s="18"/>
      <c r="J1594" s="18"/>
      <c r="K1594" s="18"/>
      <c r="L1594" s="18"/>
      <c r="M1594" s="18"/>
      <c r="N1594" s="18"/>
      <c r="O1594" s="18"/>
      <c r="P1594" s="18"/>
      <c r="Q1594" s="18"/>
      <c r="R1594" s="18"/>
      <c r="S1594" s="18"/>
      <c r="T1594" s="18"/>
      <c r="U1594" s="18"/>
      <c r="V1594" s="18"/>
      <c r="W1594" s="18"/>
      <c r="X1594" s="18"/>
      <c r="Y1594" s="18"/>
      <c r="Z1594" s="18"/>
      <c r="AA1594" s="18"/>
      <c r="AB1594" s="18"/>
      <c r="AC1594" s="18"/>
      <c r="AD1594" s="18"/>
      <c r="AE1594" s="18"/>
      <c r="AF1594" s="18"/>
      <c r="AG1594" s="18"/>
      <c r="AH1594" s="18"/>
      <c r="AI1594" s="18"/>
      <c r="AJ1594" s="18"/>
      <c r="AK1594" s="18"/>
      <c r="AL1594" s="18"/>
      <c r="AM1594" s="18"/>
    </row>
    <row r="1595" spans="1:39">
      <c r="A1595" s="18"/>
      <c r="B1595" s="18"/>
      <c r="C1595" s="18"/>
      <c r="D1595" s="18">
        <f t="shared" ca="1" si="29"/>
        <v>1594</v>
      </c>
      <c r="E1595" s="18" t="str">
        <f ca="1">IFERROR(INDEX(nr_ad_client_name,MATCH(ROW()-1,xl_search_adnowclientname[index],0)),"")</f>
        <v>Scottish Dairy Council</v>
      </c>
      <c r="F1595" s="18"/>
      <c r="G1595" s="18"/>
      <c r="H1595" s="18"/>
      <c r="I1595" s="18"/>
      <c r="J1595" s="18"/>
      <c r="K1595" s="18"/>
      <c r="L1595" s="18"/>
      <c r="M1595" s="18"/>
      <c r="N1595" s="18"/>
      <c r="O1595" s="18"/>
      <c r="P1595" s="18"/>
      <c r="Q1595" s="18"/>
      <c r="R1595" s="18"/>
      <c r="S1595" s="18"/>
      <c r="T1595" s="18"/>
      <c r="U1595" s="18"/>
      <c r="V1595" s="18"/>
      <c r="W1595" s="18"/>
      <c r="X1595" s="18"/>
      <c r="Y1595" s="18"/>
      <c r="Z1595" s="18"/>
      <c r="AA1595" s="18"/>
      <c r="AB1595" s="18"/>
      <c r="AC1595" s="18"/>
      <c r="AD1595" s="18"/>
      <c r="AE1595" s="18"/>
      <c r="AF1595" s="18"/>
      <c r="AG1595" s="18"/>
      <c r="AH1595" s="18"/>
      <c r="AI1595" s="18"/>
      <c r="AJ1595" s="18"/>
      <c r="AK1595" s="18"/>
      <c r="AL1595" s="18"/>
      <c r="AM1595" s="18"/>
    </row>
    <row r="1596" spans="1:39">
      <c r="A1596" s="18"/>
      <c r="B1596" s="18"/>
      <c r="C1596" s="18"/>
      <c r="D1596" s="18">
        <f t="shared" ca="1" si="29"/>
        <v>1595</v>
      </c>
      <c r="E1596" s="18" t="str">
        <f ca="1">IFERROR(INDEX(nr_ad_client_name,MATCH(ROW()-1,xl_search_adnowclientname[index],0)),"")</f>
        <v>Scottish Widows</v>
      </c>
      <c r="F1596" s="18"/>
      <c r="G1596" s="18"/>
      <c r="H1596" s="18"/>
      <c r="I1596" s="18"/>
      <c r="J1596" s="18"/>
      <c r="K1596" s="18"/>
      <c r="L1596" s="18"/>
      <c r="M1596" s="18"/>
      <c r="N1596" s="18"/>
      <c r="O1596" s="18"/>
      <c r="P1596" s="18"/>
      <c r="Q1596" s="18"/>
      <c r="R1596" s="18"/>
      <c r="S1596" s="18"/>
      <c r="T1596" s="18"/>
      <c r="U1596" s="18"/>
      <c r="V1596" s="18"/>
      <c r="W1596" s="18"/>
      <c r="X1596" s="18"/>
      <c r="Y1596" s="18"/>
      <c r="Z1596" s="18"/>
      <c r="AA1596" s="18"/>
      <c r="AB1596" s="18"/>
      <c r="AC1596" s="18"/>
      <c r="AD1596" s="18"/>
      <c r="AE1596" s="18"/>
      <c r="AF1596" s="18"/>
      <c r="AG1596" s="18"/>
      <c r="AH1596" s="18"/>
      <c r="AI1596" s="18"/>
      <c r="AJ1596" s="18"/>
      <c r="AK1596" s="18"/>
      <c r="AL1596" s="18"/>
      <c r="AM1596" s="18"/>
    </row>
    <row r="1597" spans="1:39">
      <c r="A1597" s="18"/>
      <c r="B1597" s="18"/>
      <c r="C1597" s="18"/>
      <c r="D1597" s="18">
        <f t="shared" ca="1" si="29"/>
        <v>1596</v>
      </c>
      <c r="E1597" s="18" t="str">
        <f ca="1">IFERROR(INDEX(nr_ad_client_name,MATCH(ROW()-1,xl_search_adnowclientname[index],0)),"")</f>
        <v>Scott Limited</v>
      </c>
      <c r="F1597" s="18"/>
      <c r="G1597" s="18"/>
      <c r="H1597" s="18"/>
      <c r="I1597" s="18"/>
      <c r="J1597" s="18"/>
      <c r="K1597" s="18"/>
      <c r="L1597" s="18"/>
      <c r="M1597" s="18"/>
      <c r="N1597" s="18"/>
      <c r="O1597" s="18"/>
      <c r="P1597" s="18"/>
      <c r="Q1597" s="18"/>
      <c r="R1597" s="18"/>
      <c r="S1597" s="18"/>
      <c r="T1597" s="18"/>
      <c r="U1597" s="18"/>
      <c r="V1597" s="18"/>
      <c r="W1597" s="18"/>
      <c r="X1597" s="18"/>
      <c r="Y1597" s="18"/>
      <c r="Z1597" s="18"/>
      <c r="AA1597" s="18"/>
      <c r="AB1597" s="18"/>
      <c r="AC1597" s="18"/>
      <c r="AD1597" s="18"/>
      <c r="AE1597" s="18"/>
      <c r="AF1597" s="18"/>
      <c r="AG1597" s="18"/>
      <c r="AH1597" s="18"/>
      <c r="AI1597" s="18"/>
      <c r="AJ1597" s="18"/>
      <c r="AK1597" s="18"/>
      <c r="AL1597" s="18"/>
      <c r="AM1597" s="18"/>
    </row>
    <row r="1598" spans="1:39">
      <c r="A1598" s="18"/>
      <c r="B1598" s="18"/>
      <c r="C1598" s="18"/>
      <c r="D1598" s="18">
        <f t="shared" ca="1" si="29"/>
        <v>1597</v>
      </c>
      <c r="E1598" s="18" t="str">
        <f ca="1">IFERROR(INDEX(nr_ad_client_name,MATCH(ROW()-1,xl_search_adnowclientname[index],0)),"")</f>
        <v>Scotts Company</v>
      </c>
      <c r="F1598" s="18"/>
      <c r="G1598" s="18"/>
      <c r="H1598" s="18"/>
      <c r="I1598" s="18"/>
      <c r="J1598" s="18"/>
      <c r="K1598" s="18"/>
      <c r="L1598" s="18"/>
      <c r="M1598" s="18"/>
      <c r="N1598" s="18"/>
      <c r="O1598" s="18"/>
      <c r="P1598" s="18"/>
      <c r="Q1598" s="18"/>
      <c r="R1598" s="18"/>
      <c r="S1598" s="18"/>
      <c r="T1598" s="18"/>
      <c r="U1598" s="18"/>
      <c r="V1598" s="18"/>
      <c r="W1598" s="18"/>
      <c r="X1598" s="18"/>
      <c r="Y1598" s="18"/>
      <c r="Z1598" s="18"/>
      <c r="AA1598" s="18"/>
      <c r="AB1598" s="18"/>
      <c r="AC1598" s="18"/>
      <c r="AD1598" s="18"/>
      <c r="AE1598" s="18"/>
      <c r="AF1598" s="18"/>
      <c r="AG1598" s="18"/>
      <c r="AH1598" s="18"/>
      <c r="AI1598" s="18"/>
      <c r="AJ1598" s="18"/>
      <c r="AK1598" s="18"/>
      <c r="AL1598" s="18"/>
      <c r="AM1598" s="18"/>
    </row>
    <row r="1599" spans="1:39">
      <c r="A1599" s="18"/>
      <c r="B1599" s="18"/>
      <c r="C1599" s="18"/>
      <c r="D1599" s="18">
        <f t="shared" ca="1" si="29"/>
        <v>1598</v>
      </c>
      <c r="E1599" s="18" t="str">
        <f ca="1">IFERROR(INDEX(nr_ad_client_name,MATCH(ROW()-1,xl_search_adnowclientname[index],0)),"")</f>
        <v>Sea Fish Ind. Authority</v>
      </c>
      <c r="F1599" s="18"/>
      <c r="G1599" s="18"/>
      <c r="H1599" s="18"/>
      <c r="I1599" s="18"/>
      <c r="J1599" s="18"/>
      <c r="K1599" s="18"/>
      <c r="L1599" s="18"/>
      <c r="M1599" s="18"/>
      <c r="N1599" s="18"/>
      <c r="O1599" s="18"/>
      <c r="P1599" s="18"/>
      <c r="Q1599" s="18"/>
      <c r="R1599" s="18"/>
      <c r="S1599" s="18"/>
      <c r="T1599" s="18"/>
      <c r="U1599" s="18"/>
      <c r="V1599" s="18"/>
      <c r="W1599" s="18"/>
      <c r="X1599" s="18"/>
      <c r="Y1599" s="18"/>
      <c r="Z1599" s="18"/>
      <c r="AA1599" s="18"/>
      <c r="AB1599" s="18"/>
      <c r="AC1599" s="18"/>
      <c r="AD1599" s="18"/>
      <c r="AE1599" s="18"/>
      <c r="AF1599" s="18"/>
      <c r="AG1599" s="18"/>
      <c r="AH1599" s="18"/>
      <c r="AI1599" s="18"/>
      <c r="AJ1599" s="18"/>
      <c r="AK1599" s="18"/>
      <c r="AL1599" s="18"/>
      <c r="AM1599" s="18"/>
    </row>
    <row r="1600" spans="1:39">
      <c r="A1600" s="18"/>
      <c r="B1600" s="18"/>
      <c r="C1600" s="18"/>
      <c r="D1600" s="18">
        <f t="shared" ca="1" si="29"/>
        <v>1599</v>
      </c>
      <c r="E1600" s="18" t="str">
        <f ca="1">IFERROR(INDEX(nr_ad_client_name,MATCH(ROW()-1,xl_search_adnowclientname[index],0)),"")</f>
        <v>Seagate</v>
      </c>
      <c r="F1600" s="18"/>
      <c r="G1600" s="18"/>
      <c r="H1600" s="18"/>
      <c r="I1600" s="18"/>
      <c r="J1600" s="18"/>
      <c r="K1600" s="18"/>
      <c r="L1600" s="18"/>
      <c r="M1600" s="18"/>
      <c r="N1600" s="18"/>
      <c r="O1600" s="18"/>
      <c r="P1600" s="18"/>
      <c r="Q1600" s="18"/>
      <c r="R1600" s="18"/>
      <c r="S1600" s="18"/>
      <c r="T1600" s="18"/>
      <c r="U1600" s="18"/>
      <c r="V1600" s="18"/>
      <c r="W1600" s="18"/>
      <c r="X1600" s="18"/>
      <c r="Y1600" s="18"/>
      <c r="Z1600" s="18"/>
      <c r="AA1600" s="18"/>
      <c r="AB1600" s="18"/>
      <c r="AC1600" s="18"/>
      <c r="AD1600" s="18"/>
      <c r="AE1600" s="18"/>
      <c r="AF1600" s="18"/>
      <c r="AG1600" s="18"/>
      <c r="AH1600" s="18"/>
      <c r="AI1600" s="18"/>
      <c r="AJ1600" s="18"/>
      <c r="AK1600" s="18"/>
      <c r="AL1600" s="18"/>
      <c r="AM1600" s="18"/>
    </row>
    <row r="1601" spans="1:39">
      <c r="A1601" s="18"/>
      <c r="B1601" s="18"/>
      <c r="C1601" s="18"/>
      <c r="D1601" s="18">
        <f t="shared" ca="1" si="29"/>
        <v>1600</v>
      </c>
      <c r="E1601" s="18" t="str">
        <f ca="1">IFERROR(INDEX(nr_ad_client_name,MATCH(ROW()-1,xl_search_adnowclientname[index],0)),"")</f>
        <v>Sealink</v>
      </c>
      <c r="F1601" s="18"/>
      <c r="G1601" s="18"/>
      <c r="H1601" s="18"/>
      <c r="I1601" s="18"/>
      <c r="J1601" s="18"/>
      <c r="K1601" s="18"/>
      <c r="L1601" s="18"/>
      <c r="M1601" s="18"/>
      <c r="N1601" s="18"/>
      <c r="O1601" s="18"/>
      <c r="P1601" s="18"/>
      <c r="Q1601" s="18"/>
      <c r="R1601" s="18"/>
      <c r="S1601" s="18"/>
      <c r="T1601" s="18"/>
      <c r="U1601" s="18"/>
      <c r="V1601" s="18"/>
      <c r="W1601" s="18"/>
      <c r="X1601" s="18"/>
      <c r="Y1601" s="18"/>
      <c r="Z1601" s="18"/>
      <c r="AA1601" s="18"/>
      <c r="AB1601" s="18"/>
      <c r="AC1601" s="18"/>
      <c r="AD1601" s="18"/>
      <c r="AE1601" s="18"/>
      <c r="AF1601" s="18"/>
      <c r="AG1601" s="18"/>
      <c r="AH1601" s="18"/>
      <c r="AI1601" s="18"/>
      <c r="AJ1601" s="18"/>
      <c r="AK1601" s="18"/>
      <c r="AL1601" s="18"/>
      <c r="AM1601" s="18"/>
    </row>
    <row r="1602" spans="1:39">
      <c r="A1602" s="18"/>
      <c r="B1602" s="18"/>
      <c r="C1602" s="18"/>
      <c r="D1602" s="18">
        <f t="shared" ref="D1602:D1665" ca="1" si="30">IF(ISNUMBER(SEARCH(ps_search_adnowclientname,INDEX(nr_ad_client_name,ROW()-1))),MAX(INDIRECT(ADDRESS(1,COLUMN())&amp;":"&amp;ADDRESS(ROW()-1,COLUMN())))+1,"")</f>
        <v>1601</v>
      </c>
      <c r="E1602" s="18" t="str">
        <f ca="1">IFERROR(INDEX(nr_ad_client_name,MATCH(ROW()-1,xl_search_adnowclientname[index],0)),"")</f>
        <v>Sealy</v>
      </c>
      <c r="F1602" s="18"/>
      <c r="G1602" s="18"/>
      <c r="H1602" s="18"/>
      <c r="I1602" s="18"/>
      <c r="J1602" s="18"/>
      <c r="K1602" s="18"/>
      <c r="L1602" s="18"/>
      <c r="M1602" s="18"/>
      <c r="N1602" s="18"/>
      <c r="O1602" s="18"/>
      <c r="P1602" s="18"/>
      <c r="Q1602" s="18"/>
      <c r="R1602" s="18"/>
      <c r="S1602" s="18"/>
      <c r="T1602" s="18"/>
      <c r="U1602" s="18"/>
      <c r="V1602" s="18"/>
      <c r="W1602" s="18"/>
      <c r="X1602" s="18"/>
      <c r="Y1602" s="18"/>
      <c r="Z1602" s="18"/>
      <c r="AA1602" s="18"/>
      <c r="AB1602" s="18"/>
      <c r="AC1602" s="18"/>
      <c r="AD1602" s="18"/>
      <c r="AE1602" s="18"/>
      <c r="AF1602" s="18"/>
      <c r="AG1602" s="18"/>
      <c r="AH1602" s="18"/>
      <c r="AI1602" s="18"/>
      <c r="AJ1602" s="18"/>
      <c r="AK1602" s="18"/>
      <c r="AL1602" s="18"/>
      <c r="AM1602" s="18"/>
    </row>
    <row r="1603" spans="1:39">
      <c r="A1603" s="18"/>
      <c r="B1603" s="18"/>
      <c r="C1603" s="18"/>
      <c r="D1603" s="18">
        <f t="shared" ca="1" si="30"/>
        <v>1602</v>
      </c>
      <c r="E1603" s="18" t="str">
        <f ca="1">IFERROR(INDEX(nr_ad_client_name,MATCH(ROW()-1,xl_search_adnowclientname[index],0)),"")</f>
        <v>Seamild</v>
      </c>
      <c r="F1603" s="18"/>
      <c r="G1603" s="18"/>
      <c r="H1603" s="18"/>
      <c r="I1603" s="18"/>
      <c r="J1603" s="18"/>
      <c r="K1603" s="18"/>
      <c r="L1603" s="18"/>
      <c r="M1603" s="18"/>
      <c r="N1603" s="18"/>
      <c r="O1603" s="18"/>
      <c r="P1603" s="18"/>
      <c r="Q1603" s="18"/>
      <c r="R1603" s="18"/>
      <c r="S1603" s="18"/>
      <c r="T1603" s="18"/>
      <c r="U1603" s="18"/>
      <c r="V1603" s="18"/>
      <c r="W1603" s="18"/>
      <c r="X1603" s="18"/>
      <c r="Y1603" s="18"/>
      <c r="Z1603" s="18"/>
      <c r="AA1603" s="18"/>
      <c r="AB1603" s="18"/>
      <c r="AC1603" s="18"/>
      <c r="AD1603" s="18"/>
      <c r="AE1603" s="18"/>
      <c r="AF1603" s="18"/>
      <c r="AG1603" s="18"/>
      <c r="AH1603" s="18"/>
      <c r="AI1603" s="18"/>
      <c r="AJ1603" s="18"/>
      <c r="AK1603" s="18"/>
      <c r="AL1603" s="18"/>
      <c r="AM1603" s="18"/>
    </row>
    <row r="1604" spans="1:39">
      <c r="A1604" s="18"/>
      <c r="B1604" s="18"/>
      <c r="C1604" s="18"/>
      <c r="D1604" s="18">
        <f t="shared" ca="1" si="30"/>
        <v>1603</v>
      </c>
      <c r="E1604" s="18" t="str">
        <f ca="1">IFERROR(INDEX(nr_ad_client_name,MATCH(ROW()-1,xl_search_adnowclientname[index],0)),"")</f>
        <v>Searle</v>
      </c>
      <c r="F1604" s="18"/>
      <c r="G1604" s="18"/>
      <c r="H1604" s="18"/>
      <c r="I1604" s="18"/>
      <c r="J1604" s="18"/>
      <c r="K1604" s="18"/>
      <c r="L1604" s="18"/>
      <c r="M1604" s="18"/>
      <c r="N1604" s="18"/>
      <c r="O1604" s="18"/>
      <c r="P1604" s="18"/>
      <c r="Q1604" s="18"/>
      <c r="R1604" s="18"/>
      <c r="S1604" s="18"/>
      <c r="T1604" s="18"/>
      <c r="U1604" s="18"/>
      <c r="V1604" s="18"/>
      <c r="W1604" s="18"/>
      <c r="X1604" s="18"/>
      <c r="Y1604" s="18"/>
      <c r="Z1604" s="18"/>
      <c r="AA1604" s="18"/>
      <c r="AB1604" s="18"/>
      <c r="AC1604" s="18"/>
      <c r="AD1604" s="18"/>
      <c r="AE1604" s="18"/>
      <c r="AF1604" s="18"/>
      <c r="AG1604" s="18"/>
      <c r="AH1604" s="18"/>
      <c r="AI1604" s="18"/>
      <c r="AJ1604" s="18"/>
      <c r="AK1604" s="18"/>
      <c r="AL1604" s="18"/>
      <c r="AM1604" s="18"/>
    </row>
    <row r="1605" spans="1:39">
      <c r="A1605" s="18"/>
      <c r="B1605" s="18"/>
      <c r="C1605" s="18"/>
      <c r="D1605" s="18">
        <f t="shared" ca="1" si="30"/>
        <v>1604</v>
      </c>
      <c r="E1605" s="18" t="str">
        <f ca="1">IFERROR(INDEX(nr_ad_client_name,MATCH(ROW()-1,xl_search_adnowclientname[index],0)),"")</f>
        <v>Sears</v>
      </c>
      <c r="F1605" s="18"/>
      <c r="G1605" s="18"/>
      <c r="H1605" s="18"/>
      <c r="I1605" s="18"/>
      <c r="J1605" s="18"/>
      <c r="K1605" s="18"/>
      <c r="L1605" s="18"/>
      <c r="M1605" s="18"/>
      <c r="N1605" s="18"/>
      <c r="O1605" s="18"/>
      <c r="P1605" s="18"/>
      <c r="Q1605" s="18"/>
      <c r="R1605" s="18"/>
      <c r="S1605" s="18"/>
      <c r="T1605" s="18"/>
      <c r="U1605" s="18"/>
      <c r="V1605" s="18"/>
      <c r="W1605" s="18"/>
      <c r="X1605" s="18"/>
      <c r="Y1605" s="18"/>
      <c r="Z1605" s="18"/>
      <c r="AA1605" s="18"/>
      <c r="AB1605" s="18"/>
      <c r="AC1605" s="18"/>
      <c r="AD1605" s="18"/>
      <c r="AE1605" s="18"/>
      <c r="AF1605" s="18"/>
      <c r="AG1605" s="18"/>
      <c r="AH1605" s="18"/>
      <c r="AI1605" s="18"/>
      <c r="AJ1605" s="18"/>
      <c r="AK1605" s="18"/>
      <c r="AL1605" s="18"/>
      <c r="AM1605" s="18"/>
    </row>
    <row r="1606" spans="1:39">
      <c r="A1606" s="18"/>
      <c r="B1606" s="18"/>
      <c r="C1606" s="18"/>
      <c r="D1606" s="18">
        <f t="shared" ca="1" si="30"/>
        <v>1605</v>
      </c>
      <c r="E1606" s="18" t="str">
        <f ca="1">IFERROR(INDEX(nr_ad_client_name,MATCH(ROW()-1,xl_search_adnowclientname[index],0)),"")</f>
        <v>Seat Pagine Gialle</v>
      </c>
      <c r="F1606" s="18"/>
      <c r="G1606" s="18"/>
      <c r="H1606" s="18"/>
      <c r="I1606" s="18"/>
      <c r="J1606" s="18"/>
      <c r="K1606" s="18"/>
      <c r="L1606" s="18"/>
      <c r="M1606" s="18"/>
      <c r="N1606" s="18"/>
      <c r="O1606" s="18"/>
      <c r="P1606" s="18"/>
      <c r="Q1606" s="18"/>
      <c r="R1606" s="18"/>
      <c r="S1606" s="18"/>
      <c r="T1606" s="18"/>
      <c r="U1606" s="18"/>
      <c r="V1606" s="18"/>
      <c r="W1606" s="18"/>
      <c r="X1606" s="18"/>
      <c r="Y1606" s="18"/>
      <c r="Z1606" s="18"/>
      <c r="AA1606" s="18"/>
      <c r="AB1606" s="18"/>
      <c r="AC1606" s="18"/>
      <c r="AD1606" s="18"/>
      <c r="AE1606" s="18"/>
      <c r="AF1606" s="18"/>
      <c r="AG1606" s="18"/>
      <c r="AH1606" s="18"/>
      <c r="AI1606" s="18"/>
      <c r="AJ1606" s="18"/>
      <c r="AK1606" s="18"/>
      <c r="AL1606" s="18"/>
      <c r="AM1606" s="18"/>
    </row>
    <row r="1607" spans="1:39">
      <c r="A1607" s="18"/>
      <c r="B1607" s="18"/>
      <c r="C1607" s="18"/>
      <c r="D1607" s="18">
        <f t="shared" ca="1" si="30"/>
        <v>1606</v>
      </c>
      <c r="E1607" s="18" t="str">
        <f ca="1">IFERROR(INDEX(nr_ad_client_name,MATCH(ROW()-1,xl_search_adnowclientname[index],0)),"")</f>
        <v>Sedita</v>
      </c>
      <c r="F1607" s="18"/>
      <c r="G1607" s="18"/>
      <c r="H1607" s="18"/>
      <c r="I1607" s="18"/>
      <c r="J1607" s="18"/>
      <c r="K1607" s="18"/>
      <c r="L1607" s="18"/>
      <c r="M1607" s="18"/>
      <c r="N1607" s="18"/>
      <c r="O1607" s="18"/>
      <c r="P1607" s="18"/>
      <c r="Q1607" s="18"/>
      <c r="R1607" s="18"/>
      <c r="S1607" s="18"/>
      <c r="T1607" s="18"/>
      <c r="U1607" s="18"/>
      <c r="V1607" s="18"/>
      <c r="W1607" s="18"/>
      <c r="X1607" s="18"/>
      <c r="Y1607" s="18"/>
      <c r="Z1607" s="18"/>
      <c r="AA1607" s="18"/>
      <c r="AB1607" s="18"/>
      <c r="AC1607" s="18"/>
      <c r="AD1607" s="18"/>
      <c r="AE1607" s="18"/>
      <c r="AF1607" s="18"/>
      <c r="AG1607" s="18"/>
      <c r="AH1607" s="18"/>
      <c r="AI1607" s="18"/>
      <c r="AJ1607" s="18"/>
      <c r="AK1607" s="18"/>
      <c r="AL1607" s="18"/>
      <c r="AM1607" s="18"/>
    </row>
    <row r="1608" spans="1:39">
      <c r="A1608" s="18"/>
      <c r="B1608" s="18"/>
      <c r="C1608" s="18"/>
      <c r="D1608" s="18">
        <f t="shared" ca="1" si="30"/>
        <v>1607</v>
      </c>
      <c r="E1608" s="18" t="str">
        <f ca="1">IFERROR(INDEX(nr_ad_client_name,MATCH(ROW()-1,xl_search_adnowclientname[index],0)),"")</f>
        <v>SEEK</v>
      </c>
      <c r="F1608" s="18"/>
      <c r="G1608" s="18"/>
      <c r="H1608" s="18"/>
      <c r="I1608" s="18"/>
      <c r="J1608" s="18"/>
      <c r="K1608" s="18"/>
      <c r="L1608" s="18"/>
      <c r="M1608" s="18"/>
      <c r="N1608" s="18"/>
      <c r="O1608" s="18"/>
      <c r="P1608" s="18"/>
      <c r="Q1608" s="18"/>
      <c r="R1608" s="18"/>
      <c r="S1608" s="18"/>
      <c r="T1608" s="18"/>
      <c r="U1608" s="18"/>
      <c r="V1608" s="18"/>
      <c r="W1608" s="18"/>
      <c r="X1608" s="18"/>
      <c r="Y1608" s="18"/>
      <c r="Z1608" s="18"/>
      <c r="AA1608" s="18"/>
      <c r="AB1608" s="18"/>
      <c r="AC1608" s="18"/>
      <c r="AD1608" s="18"/>
      <c r="AE1608" s="18"/>
      <c r="AF1608" s="18"/>
      <c r="AG1608" s="18"/>
      <c r="AH1608" s="18"/>
      <c r="AI1608" s="18"/>
      <c r="AJ1608" s="18"/>
      <c r="AK1608" s="18"/>
      <c r="AL1608" s="18"/>
      <c r="AM1608" s="18"/>
    </row>
    <row r="1609" spans="1:39">
      <c r="A1609" s="18"/>
      <c r="B1609" s="18"/>
      <c r="C1609" s="18"/>
      <c r="D1609" s="18">
        <f t="shared" ca="1" si="30"/>
        <v>1608</v>
      </c>
      <c r="E1609" s="18" t="str">
        <f ca="1">IFERROR(INDEX(nr_ad_client_name,MATCH(ROW()-1,xl_search_adnowclientname[index],0)),"")</f>
        <v>Segafredo Zanetti</v>
      </c>
      <c r="F1609" s="18"/>
      <c r="G1609" s="18"/>
      <c r="H1609" s="18"/>
      <c r="I1609" s="18"/>
      <c r="J1609" s="18"/>
      <c r="K1609" s="18"/>
      <c r="L1609" s="18"/>
      <c r="M1609" s="18"/>
      <c r="N1609" s="18"/>
      <c r="O1609" s="18"/>
      <c r="P1609" s="18"/>
      <c r="Q1609" s="18"/>
      <c r="R1609" s="18"/>
      <c r="S1609" s="18"/>
      <c r="T1609" s="18"/>
      <c r="U1609" s="18"/>
      <c r="V1609" s="18"/>
      <c r="W1609" s="18"/>
      <c r="X1609" s="18"/>
      <c r="Y1609" s="18"/>
      <c r="Z1609" s="18"/>
      <c r="AA1609" s="18"/>
      <c r="AB1609" s="18"/>
      <c r="AC1609" s="18"/>
      <c r="AD1609" s="18"/>
      <c r="AE1609" s="18"/>
      <c r="AF1609" s="18"/>
      <c r="AG1609" s="18"/>
      <c r="AH1609" s="18"/>
      <c r="AI1609" s="18"/>
      <c r="AJ1609" s="18"/>
      <c r="AK1609" s="18"/>
      <c r="AL1609" s="18"/>
      <c r="AM1609" s="18"/>
    </row>
    <row r="1610" spans="1:39">
      <c r="A1610" s="18"/>
      <c r="B1610" s="18"/>
      <c r="C1610" s="18"/>
      <c r="D1610" s="18">
        <f t="shared" ca="1" si="30"/>
        <v>1609</v>
      </c>
      <c r="E1610" s="18" t="str">
        <f ca="1">IFERROR(INDEX(nr_ad_client_name,MATCH(ROW()-1,xl_search_adnowclientname[index],0)),"")</f>
        <v>Seguro Directo</v>
      </c>
      <c r="F1610" s="18"/>
      <c r="G1610" s="18"/>
      <c r="H1610" s="18"/>
      <c r="I1610" s="18"/>
      <c r="J1610" s="18"/>
      <c r="K1610" s="18"/>
      <c r="L1610" s="18"/>
      <c r="M1610" s="18"/>
      <c r="N1610" s="18"/>
      <c r="O1610" s="18"/>
      <c r="P1610" s="18"/>
      <c r="Q1610" s="18"/>
      <c r="R1610" s="18"/>
      <c r="S1610" s="18"/>
      <c r="T1610" s="18"/>
      <c r="U1610" s="18"/>
      <c r="V1610" s="18"/>
      <c r="W1610" s="18"/>
      <c r="X1610" s="18"/>
      <c r="Y1610" s="18"/>
      <c r="Z1610" s="18"/>
      <c r="AA1610" s="18"/>
      <c r="AB1610" s="18"/>
      <c r="AC1610" s="18"/>
      <c r="AD1610" s="18"/>
      <c r="AE1610" s="18"/>
      <c r="AF1610" s="18"/>
      <c r="AG1610" s="18"/>
      <c r="AH1610" s="18"/>
      <c r="AI1610" s="18"/>
      <c r="AJ1610" s="18"/>
      <c r="AK1610" s="18"/>
      <c r="AL1610" s="18"/>
      <c r="AM1610" s="18"/>
    </row>
    <row r="1611" spans="1:39">
      <c r="A1611" s="18"/>
      <c r="B1611" s="18"/>
      <c r="C1611" s="18"/>
      <c r="D1611" s="18">
        <f t="shared" ca="1" si="30"/>
        <v>1610</v>
      </c>
      <c r="E1611" s="18" t="str">
        <f ca="1">IFERROR(INDEX(nr_ad_client_name,MATCH(ROW()-1,xl_search_adnowclientname[index],0)),"")</f>
        <v>Seguros Falabella</v>
      </c>
      <c r="F1611" s="18"/>
      <c r="G1611" s="18"/>
      <c r="H1611" s="18"/>
      <c r="I1611" s="18"/>
      <c r="J1611" s="18"/>
      <c r="K1611" s="18"/>
      <c r="L1611" s="18"/>
      <c r="M1611" s="18"/>
      <c r="N1611" s="18"/>
      <c r="O1611" s="18"/>
      <c r="P1611" s="18"/>
      <c r="Q1611" s="18"/>
      <c r="R1611" s="18"/>
      <c r="S1611" s="18"/>
      <c r="T1611" s="18"/>
      <c r="U1611" s="18"/>
      <c r="V1611" s="18"/>
      <c r="W1611" s="18"/>
      <c r="X1611" s="18"/>
      <c r="Y1611" s="18"/>
      <c r="Z1611" s="18"/>
      <c r="AA1611" s="18"/>
      <c r="AB1611" s="18"/>
      <c r="AC1611" s="18"/>
      <c r="AD1611" s="18"/>
      <c r="AE1611" s="18"/>
      <c r="AF1611" s="18"/>
      <c r="AG1611" s="18"/>
      <c r="AH1611" s="18"/>
      <c r="AI1611" s="18"/>
      <c r="AJ1611" s="18"/>
      <c r="AK1611" s="18"/>
      <c r="AL1611" s="18"/>
      <c r="AM1611" s="18"/>
    </row>
    <row r="1612" spans="1:39">
      <c r="A1612" s="18"/>
      <c r="B1612" s="18"/>
      <c r="C1612" s="18"/>
      <c r="D1612" s="18">
        <f t="shared" ca="1" si="30"/>
        <v>1611</v>
      </c>
      <c r="E1612" s="18" t="str">
        <f ca="1">IFERROR(INDEX(nr_ad_client_name,MATCH(ROW()-1,xl_search_adnowclientname[index],0)),"")</f>
        <v>Select Comfort</v>
      </c>
      <c r="F1612" s="18"/>
      <c r="G1612" s="18"/>
      <c r="H1612" s="18"/>
      <c r="I1612" s="18"/>
      <c r="J1612" s="18"/>
      <c r="K1612" s="18"/>
      <c r="L1612" s="18"/>
      <c r="M1612" s="18"/>
      <c r="N1612" s="18"/>
      <c r="O1612" s="18"/>
      <c r="P1612" s="18"/>
      <c r="Q1612" s="18"/>
      <c r="R1612" s="18"/>
      <c r="S1612" s="18"/>
      <c r="T1612" s="18"/>
      <c r="U1612" s="18"/>
      <c r="V1612" s="18"/>
      <c r="W1612" s="18"/>
      <c r="X1612" s="18"/>
      <c r="Y1612" s="18"/>
      <c r="Z1612" s="18"/>
      <c r="AA1612" s="18"/>
      <c r="AB1612" s="18"/>
      <c r="AC1612" s="18"/>
      <c r="AD1612" s="18"/>
      <c r="AE1612" s="18"/>
      <c r="AF1612" s="18"/>
      <c r="AG1612" s="18"/>
      <c r="AH1612" s="18"/>
      <c r="AI1612" s="18"/>
      <c r="AJ1612" s="18"/>
      <c r="AK1612" s="18"/>
      <c r="AL1612" s="18"/>
      <c r="AM1612" s="18"/>
    </row>
    <row r="1613" spans="1:39">
      <c r="A1613" s="18"/>
      <c r="B1613" s="18"/>
      <c r="C1613" s="18"/>
      <c r="D1613" s="18">
        <f t="shared" ca="1" si="30"/>
        <v>1612</v>
      </c>
      <c r="E1613" s="18" t="str">
        <f ca="1">IFERROR(INDEX(nr_ad_client_name,MATCH(ROW()-1,xl_search_adnowclientname[index],0)),"")</f>
        <v>Senac</v>
      </c>
      <c r="F1613" s="18"/>
      <c r="G1613" s="18"/>
      <c r="H1613" s="18"/>
      <c r="I1613" s="18"/>
      <c r="J1613" s="18"/>
      <c r="K1613" s="18"/>
      <c r="L1613" s="18"/>
      <c r="M1613" s="18"/>
      <c r="N1613" s="18"/>
      <c r="O1613" s="18"/>
      <c r="P1613" s="18"/>
      <c r="Q1613" s="18"/>
      <c r="R1613" s="18"/>
      <c r="S1613" s="18"/>
      <c r="T1613" s="18"/>
      <c r="U1613" s="18"/>
      <c r="V1613" s="18"/>
      <c r="W1613" s="18"/>
      <c r="X1613" s="18"/>
      <c r="Y1613" s="18"/>
      <c r="Z1613" s="18"/>
      <c r="AA1613" s="18"/>
      <c r="AB1613" s="18"/>
      <c r="AC1613" s="18"/>
      <c r="AD1613" s="18"/>
      <c r="AE1613" s="18"/>
      <c r="AF1613" s="18"/>
      <c r="AG1613" s="18"/>
      <c r="AH1613" s="18"/>
      <c r="AI1613" s="18"/>
      <c r="AJ1613" s="18"/>
      <c r="AK1613" s="18"/>
      <c r="AL1613" s="18"/>
      <c r="AM1613" s="18"/>
    </row>
    <row r="1614" spans="1:39">
      <c r="A1614" s="18"/>
      <c r="B1614" s="18"/>
      <c r="C1614" s="18"/>
      <c r="D1614" s="18">
        <f t="shared" ca="1" si="30"/>
        <v>1613</v>
      </c>
      <c r="E1614" s="18" t="str">
        <f ca="1">IFERROR(INDEX(nr_ad_client_name,MATCH(ROW()-1,xl_search_adnowclientname[index],0)),"")</f>
        <v>Sensel</v>
      </c>
      <c r="F1614" s="18"/>
      <c r="G1614" s="18"/>
      <c r="H1614" s="18"/>
      <c r="I1614" s="18"/>
      <c r="J1614" s="18"/>
      <c r="K1614" s="18"/>
      <c r="L1614" s="18"/>
      <c r="M1614" s="18"/>
      <c r="N1614" s="18"/>
      <c r="O1614" s="18"/>
      <c r="P1614" s="18"/>
      <c r="Q1614" s="18"/>
      <c r="R1614" s="18"/>
      <c r="S1614" s="18"/>
      <c r="T1614" s="18"/>
      <c r="U1614" s="18"/>
      <c r="V1614" s="18"/>
      <c r="W1614" s="18"/>
      <c r="X1614" s="18"/>
      <c r="Y1614" s="18"/>
      <c r="Z1614" s="18"/>
      <c r="AA1614" s="18"/>
      <c r="AB1614" s="18"/>
      <c r="AC1614" s="18"/>
      <c r="AD1614" s="18"/>
      <c r="AE1614" s="18"/>
      <c r="AF1614" s="18"/>
      <c r="AG1614" s="18"/>
      <c r="AH1614" s="18"/>
      <c r="AI1614" s="18"/>
      <c r="AJ1614" s="18"/>
      <c r="AK1614" s="18"/>
      <c r="AL1614" s="18"/>
      <c r="AM1614" s="18"/>
    </row>
    <row r="1615" spans="1:39">
      <c r="A1615" s="18"/>
      <c r="B1615" s="18"/>
      <c r="C1615" s="18"/>
      <c r="D1615" s="18">
        <f t="shared" ca="1" si="30"/>
        <v>1614</v>
      </c>
      <c r="E1615" s="18" t="str">
        <f ca="1">IFERROR(INDEX(nr_ad_client_name,MATCH(ROW()-1,xl_search_adnowclientname[index],0)),"")</f>
        <v>Sepracor Inc</v>
      </c>
      <c r="F1615" s="18"/>
      <c r="G1615" s="18"/>
      <c r="H1615" s="18"/>
      <c r="I1615" s="18"/>
      <c r="J1615" s="18"/>
      <c r="K1615" s="18"/>
      <c r="L1615" s="18"/>
      <c r="M1615" s="18"/>
      <c r="N1615" s="18"/>
      <c r="O1615" s="18"/>
      <c r="P1615" s="18"/>
      <c r="Q1615" s="18"/>
      <c r="R1615" s="18"/>
      <c r="S1615" s="18"/>
      <c r="T1615" s="18"/>
      <c r="U1615" s="18"/>
      <c r="V1615" s="18"/>
      <c r="W1615" s="18"/>
      <c r="X1615" s="18"/>
      <c r="Y1615" s="18"/>
      <c r="Z1615" s="18"/>
      <c r="AA1615" s="18"/>
      <c r="AB1615" s="18"/>
      <c r="AC1615" s="18"/>
      <c r="AD1615" s="18"/>
      <c r="AE1615" s="18"/>
      <c r="AF1615" s="18"/>
      <c r="AG1615" s="18"/>
      <c r="AH1615" s="18"/>
      <c r="AI1615" s="18"/>
      <c r="AJ1615" s="18"/>
      <c r="AK1615" s="18"/>
      <c r="AL1615" s="18"/>
      <c r="AM1615" s="18"/>
    </row>
    <row r="1616" spans="1:39">
      <c r="A1616" s="18"/>
      <c r="B1616" s="18"/>
      <c r="C1616" s="18"/>
      <c r="D1616" s="18">
        <f t="shared" ca="1" si="30"/>
        <v>1615</v>
      </c>
      <c r="E1616" s="18" t="str">
        <f ca="1">IFERROR(INDEX(nr_ad_client_name,MATCH(ROW()-1,xl_search_adnowclientname[index],0)),"")</f>
        <v>Sequis</v>
      </c>
      <c r="F1616" s="18"/>
      <c r="G1616" s="18"/>
      <c r="H1616" s="18"/>
      <c r="I1616" s="18"/>
      <c r="J1616" s="18"/>
      <c r="K1616" s="18"/>
      <c r="L1616" s="18"/>
      <c r="M1616" s="18"/>
      <c r="N1616" s="18"/>
      <c r="O1616" s="18"/>
      <c r="P1616" s="18"/>
      <c r="Q1616" s="18"/>
      <c r="R1616" s="18"/>
      <c r="S1616" s="18"/>
      <c r="T1616" s="18"/>
      <c r="U1616" s="18"/>
      <c r="V1616" s="18"/>
      <c r="W1616" s="18"/>
      <c r="X1616" s="18"/>
      <c r="Y1616" s="18"/>
      <c r="Z1616" s="18"/>
      <c r="AA1616" s="18"/>
      <c r="AB1616" s="18"/>
      <c r="AC1616" s="18"/>
      <c r="AD1616" s="18"/>
      <c r="AE1616" s="18"/>
      <c r="AF1616" s="18"/>
      <c r="AG1616" s="18"/>
      <c r="AH1616" s="18"/>
      <c r="AI1616" s="18"/>
      <c r="AJ1616" s="18"/>
      <c r="AK1616" s="18"/>
      <c r="AL1616" s="18"/>
      <c r="AM1616" s="18"/>
    </row>
    <row r="1617" spans="1:39">
      <c r="A1617" s="18"/>
      <c r="B1617" s="18"/>
      <c r="C1617" s="18"/>
      <c r="D1617" s="18">
        <f t="shared" ca="1" si="30"/>
        <v>1616</v>
      </c>
      <c r="E1617" s="18" t="str">
        <f ca="1">IFERROR(INDEX(nr_ad_client_name,MATCH(ROW()-1,xl_search_adnowclientname[index],0)),"")</f>
        <v>SE Supermercados</v>
      </c>
      <c r="F1617" s="18"/>
      <c r="G1617" s="18"/>
      <c r="H1617" s="18"/>
      <c r="I1617" s="18"/>
      <c r="J1617" s="18"/>
      <c r="K1617" s="18"/>
      <c r="L1617" s="18"/>
      <c r="M1617" s="18"/>
      <c r="N1617" s="18"/>
      <c r="O1617" s="18"/>
      <c r="P1617" s="18"/>
      <c r="Q1617" s="18"/>
      <c r="R1617" s="18"/>
      <c r="S1617" s="18"/>
      <c r="T1617" s="18"/>
      <c r="U1617" s="18"/>
      <c r="V1617" s="18"/>
      <c r="W1617" s="18"/>
      <c r="X1617" s="18"/>
      <c r="Y1617" s="18"/>
      <c r="Z1617" s="18"/>
      <c r="AA1617" s="18"/>
      <c r="AB1617" s="18"/>
      <c r="AC1617" s="18"/>
      <c r="AD1617" s="18"/>
      <c r="AE1617" s="18"/>
      <c r="AF1617" s="18"/>
      <c r="AG1617" s="18"/>
      <c r="AH1617" s="18"/>
      <c r="AI1617" s="18"/>
      <c r="AJ1617" s="18"/>
      <c r="AK1617" s="18"/>
      <c r="AL1617" s="18"/>
      <c r="AM1617" s="18"/>
    </row>
    <row r="1618" spans="1:39">
      <c r="A1618" s="18"/>
      <c r="B1618" s="18"/>
      <c r="C1618" s="18"/>
      <c r="D1618" s="18">
        <f t="shared" ca="1" si="30"/>
        <v>1617</v>
      </c>
      <c r="E1618" s="18" t="str">
        <f ca="1">IFERROR(INDEX(nr_ad_client_name,MATCH(ROW()-1,xl_search_adnowclientname[index],0)),"")</f>
        <v>Seven Seas</v>
      </c>
      <c r="F1618" s="18"/>
      <c r="G1618" s="18"/>
      <c r="H1618" s="18"/>
      <c r="I1618" s="18"/>
      <c r="J1618" s="18"/>
      <c r="K1618" s="18"/>
      <c r="L1618" s="18"/>
      <c r="M1618" s="18"/>
      <c r="N1618" s="18"/>
      <c r="O1618" s="18"/>
      <c r="P1618" s="18"/>
      <c r="Q1618" s="18"/>
      <c r="R1618" s="18"/>
      <c r="S1618" s="18"/>
      <c r="T1618" s="18"/>
      <c r="U1618" s="18"/>
      <c r="V1618" s="18"/>
      <c r="W1618" s="18"/>
      <c r="X1618" s="18"/>
      <c r="Y1618" s="18"/>
      <c r="Z1618" s="18"/>
      <c r="AA1618" s="18"/>
      <c r="AB1618" s="18"/>
      <c r="AC1618" s="18"/>
      <c r="AD1618" s="18"/>
      <c r="AE1618" s="18"/>
      <c r="AF1618" s="18"/>
      <c r="AG1618" s="18"/>
      <c r="AH1618" s="18"/>
      <c r="AI1618" s="18"/>
      <c r="AJ1618" s="18"/>
      <c r="AK1618" s="18"/>
      <c r="AL1618" s="18"/>
      <c r="AM1618" s="18"/>
    </row>
    <row r="1619" spans="1:39">
      <c r="A1619" s="18"/>
      <c r="B1619" s="18"/>
      <c r="C1619" s="18"/>
      <c r="D1619" s="18">
        <f t="shared" ca="1" si="30"/>
        <v>1618</v>
      </c>
      <c r="E1619" s="18" t="str">
        <f ca="1">IFERROR(INDEX(nr_ad_client_name,MATCH(ROW()-1,xl_search_adnowclientname[index],0)),"")</f>
        <v>Shanghai Bright Dairy &amp; Food Share Co. Ltd</v>
      </c>
      <c r="F1619" s="18"/>
      <c r="G1619" s="18"/>
      <c r="H1619" s="18"/>
      <c r="I1619" s="18"/>
      <c r="J1619" s="18"/>
      <c r="K1619" s="18"/>
      <c r="L1619" s="18"/>
      <c r="M1619" s="18"/>
      <c r="N1619" s="18"/>
      <c r="O1619" s="18"/>
      <c r="P1619" s="18"/>
      <c r="Q1619" s="18"/>
      <c r="R1619" s="18"/>
      <c r="S1619" s="18"/>
      <c r="T1619" s="18"/>
      <c r="U1619" s="18"/>
      <c r="V1619" s="18"/>
      <c r="W1619" s="18"/>
      <c r="X1619" s="18"/>
      <c r="Y1619" s="18"/>
      <c r="Z1619" s="18"/>
      <c r="AA1619" s="18"/>
      <c r="AB1619" s="18"/>
      <c r="AC1619" s="18"/>
      <c r="AD1619" s="18"/>
      <c r="AE1619" s="18"/>
      <c r="AF1619" s="18"/>
      <c r="AG1619" s="18"/>
      <c r="AH1619" s="18"/>
      <c r="AI1619" s="18"/>
      <c r="AJ1619" s="18"/>
      <c r="AK1619" s="18"/>
      <c r="AL1619" s="18"/>
      <c r="AM1619" s="18"/>
    </row>
    <row r="1620" spans="1:39">
      <c r="A1620" s="18"/>
      <c r="B1620" s="18"/>
      <c r="C1620" s="18"/>
      <c r="D1620" s="18">
        <f t="shared" ca="1" si="30"/>
        <v>1619</v>
      </c>
      <c r="E1620" s="18" t="str">
        <f ca="1">IFERROR(INDEX(nr_ad_client_name,MATCH(ROW()-1,xl_search_adnowclientname[index],0)),"")</f>
        <v>Shanghai Inoherb Cosmetics Co. Ltd</v>
      </c>
      <c r="F1620" s="18"/>
      <c r="G1620" s="18"/>
      <c r="H1620" s="18"/>
      <c r="I1620" s="18"/>
      <c r="J1620" s="18"/>
      <c r="K1620" s="18"/>
      <c r="L1620" s="18"/>
      <c r="M1620" s="18"/>
      <c r="N1620" s="18"/>
      <c r="O1620" s="18"/>
      <c r="P1620" s="18"/>
      <c r="Q1620" s="18"/>
      <c r="R1620" s="18"/>
      <c r="S1620" s="18"/>
      <c r="T1620" s="18"/>
      <c r="U1620" s="18"/>
      <c r="V1620" s="18"/>
      <c r="W1620" s="18"/>
      <c r="X1620" s="18"/>
      <c r="Y1620" s="18"/>
      <c r="Z1620" s="18"/>
      <c r="AA1620" s="18"/>
      <c r="AB1620" s="18"/>
      <c r="AC1620" s="18"/>
      <c r="AD1620" s="18"/>
      <c r="AE1620" s="18"/>
      <c r="AF1620" s="18"/>
      <c r="AG1620" s="18"/>
      <c r="AH1620" s="18"/>
      <c r="AI1620" s="18"/>
      <c r="AJ1620" s="18"/>
      <c r="AK1620" s="18"/>
      <c r="AL1620" s="18"/>
      <c r="AM1620" s="18"/>
    </row>
    <row r="1621" spans="1:39">
      <c r="A1621" s="18"/>
      <c r="B1621" s="18"/>
      <c r="C1621" s="18"/>
      <c r="D1621" s="18">
        <f t="shared" ca="1" si="30"/>
        <v>1620</v>
      </c>
      <c r="E1621" s="18" t="str">
        <f ca="1">IFERROR(INDEX(nr_ad_client_name,MATCH(ROW()-1,xl_search_adnowclientname[index],0)),"")</f>
        <v>Shanghai Jahwa United Co. Ltd.</v>
      </c>
      <c r="F1621" s="18"/>
      <c r="G1621" s="18"/>
      <c r="H1621" s="18"/>
      <c r="I1621" s="18"/>
      <c r="J1621" s="18"/>
      <c r="K1621" s="18"/>
      <c r="L1621" s="18"/>
      <c r="M1621" s="18"/>
      <c r="N1621" s="18"/>
      <c r="O1621" s="18"/>
      <c r="P1621" s="18"/>
      <c r="Q1621" s="18"/>
      <c r="R1621" s="18"/>
      <c r="S1621" s="18"/>
      <c r="T1621" s="18"/>
      <c r="U1621" s="18"/>
      <c r="V1621" s="18"/>
      <c r="W1621" s="18"/>
      <c r="X1621" s="18"/>
      <c r="Y1621" s="18"/>
      <c r="Z1621" s="18"/>
      <c r="AA1621" s="18"/>
      <c r="AB1621" s="18"/>
      <c r="AC1621" s="18"/>
      <c r="AD1621" s="18"/>
      <c r="AE1621" s="18"/>
      <c r="AF1621" s="18"/>
      <c r="AG1621" s="18"/>
      <c r="AH1621" s="18"/>
      <c r="AI1621" s="18"/>
      <c r="AJ1621" s="18"/>
      <c r="AK1621" s="18"/>
      <c r="AL1621" s="18"/>
      <c r="AM1621" s="18"/>
    </row>
    <row r="1622" spans="1:39">
      <c r="A1622" s="18"/>
      <c r="B1622" s="18"/>
      <c r="C1622" s="18"/>
      <c r="D1622" s="18">
        <f t="shared" ca="1" si="30"/>
        <v>1621</v>
      </c>
      <c r="E1622" s="18" t="str">
        <f ca="1">IFERROR(INDEX(nr_ad_client_name,MATCH(ROW()-1,xl_search_adnowclientname[index],0)),"")</f>
        <v>Sharp Corporation</v>
      </c>
      <c r="F1622" s="18"/>
      <c r="G1622" s="18"/>
      <c r="H1622" s="18"/>
      <c r="I1622" s="18"/>
      <c r="J1622" s="18"/>
      <c r="K1622" s="18"/>
      <c r="L1622" s="18"/>
      <c r="M1622" s="18"/>
      <c r="N1622" s="18"/>
      <c r="O1622" s="18"/>
      <c r="P1622" s="18"/>
      <c r="Q1622" s="18"/>
      <c r="R1622" s="18"/>
      <c r="S1622" s="18"/>
      <c r="T1622" s="18"/>
      <c r="U1622" s="18"/>
      <c r="V1622" s="18"/>
      <c r="W1622" s="18"/>
      <c r="X1622" s="18"/>
      <c r="Y1622" s="18"/>
      <c r="Z1622" s="18"/>
      <c r="AA1622" s="18"/>
      <c r="AB1622" s="18"/>
      <c r="AC1622" s="18"/>
      <c r="AD1622" s="18"/>
      <c r="AE1622" s="18"/>
      <c r="AF1622" s="18"/>
      <c r="AG1622" s="18"/>
      <c r="AH1622" s="18"/>
      <c r="AI1622" s="18"/>
      <c r="AJ1622" s="18"/>
      <c r="AK1622" s="18"/>
      <c r="AL1622" s="18"/>
      <c r="AM1622" s="18"/>
    </row>
    <row r="1623" spans="1:39">
      <c r="A1623" s="18"/>
      <c r="B1623" s="18"/>
      <c r="C1623" s="18"/>
      <c r="D1623" s="18">
        <f t="shared" ca="1" si="30"/>
        <v>1622</v>
      </c>
      <c r="E1623" s="18" t="str">
        <f ca="1">IFERROR(INDEX(nr_ad_client_name,MATCH(ROW()-1,xl_search_adnowclientname[index],0)),"")</f>
        <v>Shell Oil Corp</v>
      </c>
      <c r="F1623" s="18"/>
      <c r="G1623" s="18"/>
      <c r="H1623" s="18"/>
      <c r="I1623" s="18"/>
      <c r="J1623" s="18"/>
      <c r="K1623" s="18"/>
      <c r="L1623" s="18"/>
      <c r="M1623" s="18"/>
      <c r="N1623" s="18"/>
      <c r="O1623" s="18"/>
      <c r="P1623" s="18"/>
      <c r="Q1623" s="18"/>
      <c r="R1623" s="18"/>
      <c r="S1623" s="18"/>
      <c r="T1623" s="18"/>
      <c r="U1623" s="18"/>
      <c r="V1623" s="18"/>
      <c r="W1623" s="18"/>
      <c r="X1623" s="18"/>
      <c r="Y1623" s="18"/>
      <c r="Z1623" s="18"/>
      <c r="AA1623" s="18"/>
      <c r="AB1623" s="18"/>
      <c r="AC1623" s="18"/>
      <c r="AD1623" s="18"/>
      <c r="AE1623" s="18"/>
      <c r="AF1623" s="18"/>
      <c r="AG1623" s="18"/>
      <c r="AH1623" s="18"/>
      <c r="AI1623" s="18"/>
      <c r="AJ1623" s="18"/>
      <c r="AK1623" s="18"/>
      <c r="AL1623" s="18"/>
      <c r="AM1623" s="18"/>
    </row>
    <row r="1624" spans="1:39">
      <c r="A1624" s="18"/>
      <c r="B1624" s="18"/>
      <c r="C1624" s="18"/>
      <c r="D1624" s="18">
        <f t="shared" ca="1" si="30"/>
        <v>1623</v>
      </c>
      <c r="E1624" s="18" t="str">
        <f ca="1">IFERROR(INDEX(nr_ad_client_name,MATCH(ROW()-1,xl_search_adnowclientname[index],0)),"")</f>
        <v>Shell Rain-X</v>
      </c>
      <c r="F1624" s="18"/>
      <c r="G1624" s="18"/>
      <c r="H1624" s="18"/>
      <c r="I1624" s="18"/>
      <c r="J1624" s="18"/>
      <c r="K1624" s="18"/>
      <c r="L1624" s="18"/>
      <c r="M1624" s="18"/>
      <c r="N1624" s="18"/>
      <c r="O1624" s="18"/>
      <c r="P1624" s="18"/>
      <c r="Q1624" s="18"/>
      <c r="R1624" s="18"/>
      <c r="S1624" s="18"/>
      <c r="T1624" s="18"/>
      <c r="U1624" s="18"/>
      <c r="V1624" s="18"/>
      <c r="W1624" s="18"/>
      <c r="X1624" s="18"/>
      <c r="Y1624" s="18"/>
      <c r="Z1624" s="18"/>
      <c r="AA1624" s="18"/>
      <c r="AB1624" s="18"/>
      <c r="AC1624" s="18"/>
      <c r="AD1624" s="18"/>
      <c r="AE1624" s="18"/>
      <c r="AF1624" s="18"/>
      <c r="AG1624" s="18"/>
      <c r="AH1624" s="18"/>
      <c r="AI1624" s="18"/>
      <c r="AJ1624" s="18"/>
      <c r="AK1624" s="18"/>
      <c r="AL1624" s="18"/>
      <c r="AM1624" s="18"/>
    </row>
    <row r="1625" spans="1:39">
      <c r="A1625" s="18"/>
      <c r="B1625" s="18"/>
      <c r="C1625" s="18"/>
      <c r="D1625" s="18">
        <f t="shared" ca="1" si="30"/>
        <v>1624</v>
      </c>
      <c r="E1625" s="18" t="str">
        <f ca="1">IFERROR(INDEX(nr_ad_client_name,MATCH(ROW()-1,xl_search_adnowclientname[index],0)),"")</f>
        <v>Shenzhen Skyworth-RGB Electronics Co. Ltd</v>
      </c>
      <c r="F1625" s="18"/>
      <c r="G1625" s="18"/>
      <c r="H1625" s="18"/>
      <c r="I1625" s="18"/>
      <c r="J1625" s="18"/>
      <c r="K1625" s="18"/>
      <c r="L1625" s="18"/>
      <c r="M1625" s="18"/>
      <c r="N1625" s="18"/>
      <c r="O1625" s="18"/>
      <c r="P1625" s="18"/>
      <c r="Q1625" s="18"/>
      <c r="R1625" s="18"/>
      <c r="S1625" s="18"/>
      <c r="T1625" s="18"/>
      <c r="U1625" s="18"/>
      <c r="V1625" s="18"/>
      <c r="W1625" s="18"/>
      <c r="X1625" s="18"/>
      <c r="Y1625" s="18"/>
      <c r="Z1625" s="18"/>
      <c r="AA1625" s="18"/>
      <c r="AB1625" s="18"/>
      <c r="AC1625" s="18"/>
      <c r="AD1625" s="18"/>
      <c r="AE1625" s="18"/>
      <c r="AF1625" s="18"/>
      <c r="AG1625" s="18"/>
      <c r="AH1625" s="18"/>
      <c r="AI1625" s="18"/>
      <c r="AJ1625" s="18"/>
      <c r="AK1625" s="18"/>
      <c r="AL1625" s="18"/>
      <c r="AM1625" s="18"/>
    </row>
    <row r="1626" spans="1:39">
      <c r="A1626" s="18"/>
      <c r="B1626" s="18"/>
      <c r="C1626" s="18"/>
      <c r="D1626" s="18">
        <f t="shared" ca="1" si="30"/>
        <v>1625</v>
      </c>
      <c r="E1626" s="18" t="str">
        <f ca="1">IFERROR(INDEX(nr_ad_client_name,MATCH(ROW()-1,xl_search_adnowclientname[index],0)),"")</f>
        <v>Sherwin-Williams</v>
      </c>
      <c r="F1626" s="18"/>
      <c r="G1626" s="18"/>
      <c r="H1626" s="18"/>
      <c r="I1626" s="18"/>
      <c r="J1626" s="18"/>
      <c r="K1626" s="18"/>
      <c r="L1626" s="18"/>
      <c r="M1626" s="18"/>
      <c r="N1626" s="18"/>
      <c r="O1626" s="18"/>
      <c r="P1626" s="18"/>
      <c r="Q1626" s="18"/>
      <c r="R1626" s="18"/>
      <c r="S1626" s="18"/>
      <c r="T1626" s="18"/>
      <c r="U1626" s="18"/>
      <c r="V1626" s="18"/>
      <c r="W1626" s="18"/>
      <c r="X1626" s="18"/>
      <c r="Y1626" s="18"/>
      <c r="Z1626" s="18"/>
      <c r="AA1626" s="18"/>
      <c r="AB1626" s="18"/>
      <c r="AC1626" s="18"/>
      <c r="AD1626" s="18"/>
      <c r="AE1626" s="18"/>
      <c r="AF1626" s="18"/>
      <c r="AG1626" s="18"/>
      <c r="AH1626" s="18"/>
      <c r="AI1626" s="18"/>
      <c r="AJ1626" s="18"/>
      <c r="AK1626" s="18"/>
      <c r="AL1626" s="18"/>
      <c r="AM1626" s="18"/>
    </row>
    <row r="1627" spans="1:39">
      <c r="A1627" s="18"/>
      <c r="B1627" s="18"/>
      <c r="C1627" s="18"/>
      <c r="D1627" s="18">
        <f t="shared" ca="1" si="30"/>
        <v>1626</v>
      </c>
      <c r="E1627" s="18" t="str">
        <f ca="1">IFERROR(INDEX(nr_ad_client_name,MATCH(ROW()-1,xl_search_adnowclientname[index],0)),"")</f>
        <v>Shire Pharmaceuticals</v>
      </c>
      <c r="F1627" s="18"/>
      <c r="G1627" s="18"/>
      <c r="H1627" s="18"/>
      <c r="I1627" s="18"/>
      <c r="J1627" s="18"/>
      <c r="K1627" s="18"/>
      <c r="L1627" s="18"/>
      <c r="M1627" s="18"/>
      <c r="N1627" s="18"/>
      <c r="O1627" s="18"/>
      <c r="P1627" s="18"/>
      <c r="Q1627" s="18"/>
      <c r="R1627" s="18"/>
      <c r="S1627" s="18"/>
      <c r="T1627" s="18"/>
      <c r="U1627" s="18"/>
      <c r="V1627" s="18"/>
      <c r="W1627" s="18"/>
      <c r="X1627" s="18"/>
      <c r="Y1627" s="18"/>
      <c r="Z1627" s="18"/>
      <c r="AA1627" s="18"/>
      <c r="AB1627" s="18"/>
      <c r="AC1627" s="18"/>
      <c r="AD1627" s="18"/>
      <c r="AE1627" s="18"/>
      <c r="AF1627" s="18"/>
      <c r="AG1627" s="18"/>
      <c r="AH1627" s="18"/>
      <c r="AI1627" s="18"/>
      <c r="AJ1627" s="18"/>
      <c r="AK1627" s="18"/>
      <c r="AL1627" s="18"/>
      <c r="AM1627" s="18"/>
    </row>
    <row r="1628" spans="1:39">
      <c r="A1628" s="18"/>
      <c r="B1628" s="18"/>
      <c r="C1628" s="18"/>
      <c r="D1628" s="18">
        <f t="shared" ca="1" si="30"/>
        <v>1627</v>
      </c>
      <c r="E1628" s="18" t="str">
        <f ca="1">IFERROR(INDEX(nr_ad_client_name,MATCH(ROW()-1,xl_search_adnowclientname[index],0)),"")</f>
        <v>Shiseido</v>
      </c>
      <c r="F1628" s="18"/>
      <c r="G1628" s="18"/>
      <c r="H1628" s="18"/>
      <c r="I1628" s="18"/>
      <c r="J1628" s="18"/>
      <c r="K1628" s="18"/>
      <c r="L1628" s="18"/>
      <c r="M1628" s="18"/>
      <c r="N1628" s="18"/>
      <c r="O1628" s="18"/>
      <c r="P1628" s="18"/>
      <c r="Q1628" s="18"/>
      <c r="R1628" s="18"/>
      <c r="S1628" s="18"/>
      <c r="T1628" s="18"/>
      <c r="U1628" s="18"/>
      <c r="V1628" s="18"/>
      <c r="W1628" s="18"/>
      <c r="X1628" s="18"/>
      <c r="Y1628" s="18"/>
      <c r="Z1628" s="18"/>
      <c r="AA1628" s="18"/>
      <c r="AB1628" s="18"/>
      <c r="AC1628" s="18"/>
      <c r="AD1628" s="18"/>
      <c r="AE1628" s="18"/>
      <c r="AF1628" s="18"/>
      <c r="AG1628" s="18"/>
      <c r="AH1628" s="18"/>
      <c r="AI1628" s="18"/>
      <c r="AJ1628" s="18"/>
      <c r="AK1628" s="18"/>
      <c r="AL1628" s="18"/>
      <c r="AM1628" s="18"/>
    </row>
    <row r="1629" spans="1:39">
      <c r="A1629" s="18"/>
      <c r="B1629" s="18"/>
      <c r="C1629" s="18"/>
      <c r="D1629" s="18">
        <f t="shared" ca="1" si="30"/>
        <v>1628</v>
      </c>
      <c r="E1629" s="18" t="str">
        <f ca="1">IFERROR(INDEX(nr_ad_client_name,MATCH(ROW()-1,xl_search_adnowclientname[index],0)),"")</f>
        <v>Siam Commercial Bank</v>
      </c>
      <c r="F1629" s="18"/>
      <c r="G1629" s="18"/>
      <c r="H1629" s="18"/>
      <c r="I1629" s="18"/>
      <c r="J1629" s="18"/>
      <c r="K1629" s="18"/>
      <c r="L1629" s="18"/>
      <c r="M1629" s="18"/>
      <c r="N1629" s="18"/>
      <c r="O1629" s="18"/>
      <c r="P1629" s="18"/>
      <c r="Q1629" s="18"/>
      <c r="R1629" s="18"/>
      <c r="S1629" s="18"/>
      <c r="T1629" s="18"/>
      <c r="U1629" s="18"/>
      <c r="V1629" s="18"/>
      <c r="W1629" s="18"/>
      <c r="X1629" s="18"/>
      <c r="Y1629" s="18"/>
      <c r="Z1629" s="18"/>
      <c r="AA1629" s="18"/>
      <c r="AB1629" s="18"/>
      <c r="AC1629" s="18"/>
      <c r="AD1629" s="18"/>
      <c r="AE1629" s="18"/>
      <c r="AF1629" s="18"/>
      <c r="AG1629" s="18"/>
      <c r="AH1629" s="18"/>
      <c r="AI1629" s="18"/>
      <c r="AJ1629" s="18"/>
      <c r="AK1629" s="18"/>
      <c r="AL1629" s="18"/>
      <c r="AM1629" s="18"/>
    </row>
    <row r="1630" spans="1:39">
      <c r="A1630" s="18"/>
      <c r="B1630" s="18"/>
      <c r="C1630" s="18"/>
      <c r="D1630" s="18">
        <f t="shared" ca="1" si="30"/>
        <v>1629</v>
      </c>
      <c r="E1630" s="18" t="str">
        <f ca="1">IFERROR(INDEX(nr_ad_client_name,MATCH(ROW()-1,xl_search_adnowclientname[index],0)),"")</f>
        <v>Siemens</v>
      </c>
      <c r="F1630" s="18"/>
      <c r="G1630" s="18"/>
      <c r="H1630" s="18"/>
      <c r="I1630" s="18"/>
      <c r="J1630" s="18"/>
      <c r="K1630" s="18"/>
      <c r="L1630" s="18"/>
      <c r="M1630" s="18"/>
      <c r="N1630" s="18"/>
      <c r="O1630" s="18"/>
      <c r="P1630" s="18"/>
      <c r="Q1630" s="18"/>
      <c r="R1630" s="18"/>
      <c r="S1630" s="18"/>
      <c r="T1630" s="18"/>
      <c r="U1630" s="18"/>
      <c r="V1630" s="18"/>
      <c r="W1630" s="18"/>
      <c r="X1630" s="18"/>
      <c r="Y1630" s="18"/>
      <c r="Z1630" s="18"/>
      <c r="AA1630" s="18"/>
      <c r="AB1630" s="18"/>
      <c r="AC1630" s="18"/>
      <c r="AD1630" s="18"/>
      <c r="AE1630" s="18"/>
      <c r="AF1630" s="18"/>
      <c r="AG1630" s="18"/>
      <c r="AH1630" s="18"/>
      <c r="AI1630" s="18"/>
      <c r="AJ1630" s="18"/>
      <c r="AK1630" s="18"/>
      <c r="AL1630" s="18"/>
      <c r="AM1630" s="18"/>
    </row>
    <row r="1631" spans="1:39">
      <c r="A1631" s="18"/>
      <c r="B1631" s="18"/>
      <c r="C1631" s="18"/>
      <c r="D1631" s="18">
        <f t="shared" ca="1" si="30"/>
        <v>1630</v>
      </c>
      <c r="E1631" s="18" t="str">
        <f ca="1">IFERROR(INDEX(nr_ad_client_name,MATCH(ROW()-1,xl_search_adnowclientname[index],0)),"")</f>
        <v>Signet Group UK</v>
      </c>
      <c r="F1631" s="18"/>
      <c r="G1631" s="18"/>
      <c r="H1631" s="18"/>
      <c r="I1631" s="18"/>
      <c r="J1631" s="18"/>
      <c r="K1631" s="18"/>
      <c r="L1631" s="18"/>
      <c r="M1631" s="18"/>
      <c r="N1631" s="18"/>
      <c r="O1631" s="18"/>
      <c r="P1631" s="18"/>
      <c r="Q1631" s="18"/>
      <c r="R1631" s="18"/>
      <c r="S1631" s="18"/>
      <c r="T1631" s="18"/>
      <c r="U1631" s="18"/>
      <c r="V1631" s="18"/>
      <c r="W1631" s="18"/>
      <c r="X1631" s="18"/>
      <c r="Y1631" s="18"/>
      <c r="Z1631" s="18"/>
      <c r="AA1631" s="18"/>
      <c r="AB1631" s="18"/>
      <c r="AC1631" s="18"/>
      <c r="AD1631" s="18"/>
      <c r="AE1631" s="18"/>
      <c r="AF1631" s="18"/>
      <c r="AG1631" s="18"/>
      <c r="AH1631" s="18"/>
      <c r="AI1631" s="18"/>
      <c r="AJ1631" s="18"/>
      <c r="AK1631" s="18"/>
      <c r="AL1631" s="18"/>
      <c r="AM1631" s="18"/>
    </row>
    <row r="1632" spans="1:39">
      <c r="A1632" s="18"/>
      <c r="B1632" s="18"/>
      <c r="C1632" s="18"/>
      <c r="D1632" s="18">
        <f t="shared" ca="1" si="30"/>
        <v>1631</v>
      </c>
      <c r="E1632" s="18" t="str">
        <f ca="1">IFERROR(INDEX(nr_ad_client_name,MATCH(ROW()-1,xl_search_adnowclientname[index],0)),"")</f>
        <v>Siman</v>
      </c>
      <c r="F1632" s="18"/>
      <c r="G1632" s="18"/>
      <c r="H1632" s="18"/>
      <c r="I1632" s="18"/>
      <c r="J1632" s="18"/>
      <c r="K1632" s="18"/>
      <c r="L1632" s="18"/>
      <c r="M1632" s="18"/>
      <c r="N1632" s="18"/>
      <c r="O1632" s="18"/>
      <c r="P1632" s="18"/>
      <c r="Q1632" s="18"/>
      <c r="R1632" s="18"/>
      <c r="S1632" s="18"/>
      <c r="T1632" s="18"/>
      <c r="U1632" s="18"/>
      <c r="V1632" s="18"/>
      <c r="W1632" s="18"/>
      <c r="X1632" s="18"/>
      <c r="Y1632" s="18"/>
      <c r="Z1632" s="18"/>
      <c r="AA1632" s="18"/>
      <c r="AB1632" s="18"/>
      <c r="AC1632" s="18"/>
      <c r="AD1632" s="18"/>
      <c r="AE1632" s="18"/>
      <c r="AF1632" s="18"/>
      <c r="AG1632" s="18"/>
      <c r="AH1632" s="18"/>
      <c r="AI1632" s="18"/>
      <c r="AJ1632" s="18"/>
      <c r="AK1632" s="18"/>
      <c r="AL1632" s="18"/>
      <c r="AM1632" s="18"/>
    </row>
    <row r="1633" spans="1:39">
      <c r="A1633" s="18"/>
      <c r="B1633" s="18"/>
      <c r="C1633" s="18"/>
      <c r="D1633" s="18">
        <f t="shared" ca="1" si="30"/>
        <v>1632</v>
      </c>
      <c r="E1633" s="18" t="str">
        <f ca="1">IFERROR(INDEX(nr_ad_client_name,MATCH(ROW()-1,xl_search_adnowclientname[index],0)),"")</f>
        <v>Simmons</v>
      </c>
      <c r="F1633" s="18"/>
      <c r="G1633" s="18"/>
      <c r="H1633" s="18"/>
      <c r="I1633" s="18"/>
      <c r="J1633" s="18"/>
      <c r="K1633" s="18"/>
      <c r="L1633" s="18"/>
      <c r="M1633" s="18"/>
      <c r="N1633" s="18"/>
      <c r="O1633" s="18"/>
      <c r="P1633" s="18"/>
      <c r="Q1633" s="18"/>
      <c r="R1633" s="18"/>
      <c r="S1633" s="18"/>
      <c r="T1633" s="18"/>
      <c r="U1633" s="18"/>
      <c r="V1633" s="18"/>
      <c r="W1633" s="18"/>
      <c r="X1633" s="18"/>
      <c r="Y1633" s="18"/>
      <c r="Z1633" s="18"/>
      <c r="AA1633" s="18"/>
      <c r="AB1633" s="18"/>
      <c r="AC1633" s="18"/>
      <c r="AD1633" s="18"/>
      <c r="AE1633" s="18"/>
      <c r="AF1633" s="18"/>
      <c r="AG1633" s="18"/>
      <c r="AH1633" s="18"/>
      <c r="AI1633" s="18"/>
      <c r="AJ1633" s="18"/>
      <c r="AK1633" s="18"/>
      <c r="AL1633" s="18"/>
      <c r="AM1633" s="18"/>
    </row>
    <row r="1634" spans="1:39">
      <c r="A1634" s="18"/>
      <c r="B1634" s="18"/>
      <c r="C1634" s="18"/>
      <c r="D1634" s="18">
        <f t="shared" ca="1" si="30"/>
        <v>1633</v>
      </c>
      <c r="E1634" s="18" t="str">
        <f ca="1">IFERROR(INDEX(nr_ad_client_name,MATCH(ROW()-1,xl_search_adnowclientname[index],0)),"")</f>
        <v>Simplot Australia</v>
      </c>
      <c r="F1634" s="18"/>
      <c r="G1634" s="18"/>
      <c r="H1634" s="18"/>
      <c r="I1634" s="18"/>
      <c r="J1634" s="18"/>
      <c r="K1634" s="18"/>
      <c r="L1634" s="18"/>
      <c r="M1634" s="18"/>
      <c r="N1634" s="18"/>
      <c r="O1634" s="18"/>
      <c r="P1634" s="18"/>
      <c r="Q1634" s="18"/>
      <c r="R1634" s="18"/>
      <c r="S1634" s="18"/>
      <c r="T1634" s="18"/>
      <c r="U1634" s="18"/>
      <c r="V1634" s="18"/>
      <c r="W1634" s="18"/>
      <c r="X1634" s="18"/>
      <c r="Y1634" s="18"/>
      <c r="Z1634" s="18"/>
      <c r="AA1634" s="18"/>
      <c r="AB1634" s="18"/>
      <c r="AC1634" s="18"/>
      <c r="AD1634" s="18"/>
      <c r="AE1634" s="18"/>
      <c r="AF1634" s="18"/>
      <c r="AG1634" s="18"/>
      <c r="AH1634" s="18"/>
      <c r="AI1634" s="18"/>
      <c r="AJ1634" s="18"/>
      <c r="AK1634" s="18"/>
      <c r="AL1634" s="18"/>
      <c r="AM1634" s="18"/>
    </row>
    <row r="1635" spans="1:39">
      <c r="A1635" s="18"/>
      <c r="B1635" s="18"/>
      <c r="C1635" s="18"/>
      <c r="D1635" s="18">
        <f t="shared" ca="1" si="30"/>
        <v>1634</v>
      </c>
      <c r="E1635" s="18" t="str">
        <f ca="1">IFERROR(INDEX(nr_ad_client_name,MATCH(ROW()-1,xl_search_adnowclientname[index],0)),"")</f>
        <v>Singleton Australia</v>
      </c>
      <c r="F1635" s="18"/>
      <c r="G1635" s="18"/>
      <c r="H1635" s="18"/>
      <c r="I1635" s="18"/>
      <c r="J1635" s="18"/>
      <c r="K1635" s="18"/>
      <c r="L1635" s="18"/>
      <c r="M1635" s="18"/>
      <c r="N1635" s="18"/>
      <c r="O1635" s="18"/>
      <c r="P1635" s="18"/>
      <c r="Q1635" s="18"/>
      <c r="R1635" s="18"/>
      <c r="S1635" s="18"/>
      <c r="T1635" s="18"/>
      <c r="U1635" s="18"/>
      <c r="V1635" s="18"/>
      <c r="W1635" s="18"/>
      <c r="X1635" s="18"/>
      <c r="Y1635" s="18"/>
      <c r="Z1635" s="18"/>
      <c r="AA1635" s="18"/>
      <c r="AB1635" s="18"/>
      <c r="AC1635" s="18"/>
      <c r="AD1635" s="18"/>
      <c r="AE1635" s="18"/>
      <c r="AF1635" s="18"/>
      <c r="AG1635" s="18"/>
      <c r="AH1635" s="18"/>
      <c r="AI1635" s="18"/>
      <c r="AJ1635" s="18"/>
      <c r="AK1635" s="18"/>
      <c r="AL1635" s="18"/>
      <c r="AM1635" s="18"/>
    </row>
    <row r="1636" spans="1:39">
      <c r="A1636" s="18"/>
      <c r="B1636" s="18"/>
      <c r="C1636" s="18"/>
      <c r="D1636" s="18">
        <f t="shared" ca="1" si="30"/>
        <v>1635</v>
      </c>
      <c r="E1636" s="18" t="str">
        <f ca="1">IFERROR(INDEX(nr_ad_client_name,MATCH(ROW()-1,xl_search_adnowclientname[index],0)),"")</f>
        <v>SingTel Telecommunications</v>
      </c>
      <c r="F1636" s="18"/>
      <c r="G1636" s="18"/>
      <c r="H1636" s="18"/>
      <c r="I1636" s="18"/>
      <c r="J1636" s="18"/>
      <c r="K1636" s="18"/>
      <c r="L1636" s="18"/>
      <c r="M1636" s="18"/>
      <c r="N1636" s="18"/>
      <c r="O1636" s="18"/>
      <c r="P1636" s="18"/>
      <c r="Q1636" s="18"/>
      <c r="R1636" s="18"/>
      <c r="S1636" s="18"/>
      <c r="T1636" s="18"/>
      <c r="U1636" s="18"/>
      <c r="V1636" s="18"/>
      <c r="W1636" s="18"/>
      <c r="X1636" s="18"/>
      <c r="Y1636" s="18"/>
      <c r="Z1636" s="18"/>
      <c r="AA1636" s="18"/>
      <c r="AB1636" s="18"/>
      <c r="AC1636" s="18"/>
      <c r="AD1636" s="18"/>
      <c r="AE1636" s="18"/>
      <c r="AF1636" s="18"/>
      <c r="AG1636" s="18"/>
      <c r="AH1636" s="18"/>
      <c r="AI1636" s="18"/>
      <c r="AJ1636" s="18"/>
      <c r="AK1636" s="18"/>
      <c r="AL1636" s="18"/>
      <c r="AM1636" s="18"/>
    </row>
    <row r="1637" spans="1:39">
      <c r="A1637" s="18"/>
      <c r="B1637" s="18"/>
      <c r="C1637" s="18"/>
      <c r="D1637" s="18">
        <f t="shared" ca="1" si="30"/>
        <v>1636</v>
      </c>
      <c r="E1637" s="18" t="str">
        <f ca="1">IFERROR(INDEX(nr_ad_client_name,MATCH(ROW()-1,xl_search_adnowclientname[index],0)),"")</f>
        <v>Sio-Eckes</v>
      </c>
      <c r="F1637" s="18"/>
      <c r="G1637" s="18"/>
      <c r="H1637" s="18"/>
      <c r="I1637" s="18"/>
      <c r="J1637" s="18"/>
      <c r="K1637" s="18"/>
      <c r="L1637" s="18"/>
      <c r="M1637" s="18"/>
      <c r="N1637" s="18"/>
      <c r="O1637" s="18"/>
      <c r="P1637" s="18"/>
      <c r="Q1637" s="18"/>
      <c r="R1637" s="18"/>
      <c r="S1637" s="18"/>
      <c r="T1637" s="18"/>
      <c r="U1637" s="18"/>
      <c r="V1637" s="18"/>
      <c r="W1637" s="18"/>
      <c r="X1637" s="18"/>
      <c r="Y1637" s="18"/>
      <c r="Z1637" s="18"/>
      <c r="AA1637" s="18"/>
      <c r="AB1637" s="18"/>
      <c r="AC1637" s="18"/>
      <c r="AD1637" s="18"/>
      <c r="AE1637" s="18"/>
      <c r="AF1637" s="18"/>
      <c r="AG1637" s="18"/>
      <c r="AH1637" s="18"/>
      <c r="AI1637" s="18"/>
      <c r="AJ1637" s="18"/>
      <c r="AK1637" s="18"/>
      <c r="AL1637" s="18"/>
      <c r="AM1637" s="18"/>
    </row>
    <row r="1638" spans="1:39">
      <c r="A1638" s="18"/>
      <c r="B1638" s="18"/>
      <c r="C1638" s="18"/>
      <c r="D1638" s="18">
        <f t="shared" ca="1" si="30"/>
        <v>1637</v>
      </c>
      <c r="E1638" s="18" t="str">
        <f ca="1">IFERROR(INDEX(nr_ad_client_name,MATCH(ROW()-1,xl_search_adnowclientname[index],0)),"")</f>
        <v>Sirio Libanes</v>
      </c>
      <c r="F1638" s="18"/>
      <c r="G1638" s="18"/>
      <c r="H1638" s="18"/>
      <c r="I1638" s="18"/>
      <c r="J1638" s="18"/>
      <c r="K1638" s="18"/>
      <c r="L1638" s="18"/>
      <c r="M1638" s="18"/>
      <c r="N1638" s="18"/>
      <c r="O1638" s="18"/>
      <c r="P1638" s="18"/>
      <c r="Q1638" s="18"/>
      <c r="R1638" s="18"/>
      <c r="S1638" s="18"/>
      <c r="T1638" s="18"/>
      <c r="U1638" s="18"/>
      <c r="V1638" s="18"/>
      <c r="W1638" s="18"/>
      <c r="X1638" s="18"/>
      <c r="Y1638" s="18"/>
      <c r="Z1638" s="18"/>
      <c r="AA1638" s="18"/>
      <c r="AB1638" s="18"/>
      <c r="AC1638" s="18"/>
      <c r="AD1638" s="18"/>
      <c r="AE1638" s="18"/>
      <c r="AF1638" s="18"/>
      <c r="AG1638" s="18"/>
      <c r="AH1638" s="18"/>
      <c r="AI1638" s="18"/>
      <c r="AJ1638" s="18"/>
      <c r="AK1638" s="18"/>
      <c r="AL1638" s="18"/>
      <c r="AM1638" s="18"/>
    </row>
    <row r="1639" spans="1:39">
      <c r="A1639" s="18"/>
      <c r="B1639" s="18"/>
      <c r="C1639" s="18"/>
      <c r="D1639" s="18">
        <f t="shared" ca="1" si="30"/>
        <v>1638</v>
      </c>
      <c r="E1639" s="18" t="str">
        <f ca="1">IFERROR(INDEX(nr_ad_client_name,MATCH(ROW()-1,xl_search_adnowclientname[index],0)),"")</f>
        <v>Six Continents Retail</v>
      </c>
      <c r="F1639" s="18"/>
      <c r="G1639" s="18"/>
      <c r="H1639" s="18"/>
      <c r="I1639" s="18"/>
      <c r="J1639" s="18"/>
      <c r="K1639" s="18"/>
      <c r="L1639" s="18"/>
      <c r="M1639" s="18"/>
      <c r="N1639" s="18"/>
      <c r="O1639" s="18"/>
      <c r="P1639" s="18"/>
      <c r="Q1639" s="18"/>
      <c r="R1639" s="18"/>
      <c r="S1639" s="18"/>
      <c r="T1639" s="18"/>
      <c r="U1639" s="18"/>
      <c r="V1639" s="18"/>
      <c r="W1639" s="18"/>
      <c r="X1639" s="18"/>
      <c r="Y1639" s="18"/>
      <c r="Z1639" s="18"/>
      <c r="AA1639" s="18"/>
      <c r="AB1639" s="18"/>
      <c r="AC1639" s="18"/>
      <c r="AD1639" s="18"/>
      <c r="AE1639" s="18"/>
      <c r="AF1639" s="18"/>
      <c r="AG1639" s="18"/>
      <c r="AH1639" s="18"/>
      <c r="AI1639" s="18"/>
      <c r="AJ1639" s="18"/>
      <c r="AK1639" s="18"/>
      <c r="AL1639" s="18"/>
      <c r="AM1639" s="18"/>
    </row>
    <row r="1640" spans="1:39">
      <c r="A1640" s="18"/>
      <c r="B1640" s="18"/>
      <c r="C1640" s="18"/>
      <c r="D1640" s="18">
        <f t="shared" ca="1" si="30"/>
        <v>1639</v>
      </c>
      <c r="E1640" s="18" t="str">
        <f ca="1">IFERROR(INDEX(nr_ad_client_name,MATCH(ROW()-1,xl_search_adnowclientname[index],0)),"")</f>
        <v>Six Flags Inc.</v>
      </c>
      <c r="F1640" s="18"/>
      <c r="G1640" s="18"/>
      <c r="H1640" s="18"/>
      <c r="I1640" s="18"/>
      <c r="J1640" s="18"/>
      <c r="K1640" s="18"/>
      <c r="L1640" s="18"/>
      <c r="M1640" s="18"/>
      <c r="N1640" s="18"/>
      <c r="O1640" s="18"/>
      <c r="P1640" s="18"/>
      <c r="Q1640" s="18"/>
      <c r="R1640" s="18"/>
      <c r="S1640" s="18"/>
      <c r="T1640" s="18"/>
      <c r="U1640" s="18"/>
      <c r="V1640" s="18"/>
      <c r="W1640" s="18"/>
      <c r="X1640" s="18"/>
      <c r="Y1640" s="18"/>
      <c r="Z1640" s="18"/>
      <c r="AA1640" s="18"/>
      <c r="AB1640" s="18"/>
      <c r="AC1640" s="18"/>
      <c r="AD1640" s="18"/>
      <c r="AE1640" s="18"/>
      <c r="AF1640" s="18"/>
      <c r="AG1640" s="18"/>
      <c r="AH1640" s="18"/>
      <c r="AI1640" s="18"/>
      <c r="AJ1640" s="18"/>
      <c r="AK1640" s="18"/>
      <c r="AL1640" s="18"/>
      <c r="AM1640" s="18"/>
    </row>
    <row r="1641" spans="1:39">
      <c r="A1641" s="18"/>
      <c r="B1641" s="18"/>
      <c r="C1641" s="18"/>
      <c r="D1641" s="18">
        <f t="shared" ca="1" si="30"/>
        <v>1640</v>
      </c>
      <c r="E1641" s="18" t="str">
        <f ca="1">IFERROR(INDEX(nr_ad_client_name,MATCH(ROW()-1,xl_search_adnowclientname[index],0)),"")</f>
        <v>Skoda</v>
      </c>
      <c r="F1641" s="18"/>
      <c r="G1641" s="18"/>
      <c r="H1641" s="18"/>
      <c r="I1641" s="18"/>
      <c r="J1641" s="18"/>
      <c r="K1641" s="18"/>
      <c r="L1641" s="18"/>
      <c r="M1641" s="18"/>
      <c r="N1641" s="18"/>
      <c r="O1641" s="18"/>
      <c r="P1641" s="18"/>
      <c r="Q1641" s="18"/>
      <c r="R1641" s="18"/>
      <c r="S1641" s="18"/>
      <c r="T1641" s="18"/>
      <c r="U1641" s="18"/>
      <c r="V1641" s="18"/>
      <c r="W1641" s="18"/>
      <c r="X1641" s="18"/>
      <c r="Y1641" s="18"/>
      <c r="Z1641" s="18"/>
      <c r="AA1641" s="18"/>
      <c r="AB1641" s="18"/>
      <c r="AC1641" s="18"/>
      <c r="AD1641" s="18"/>
      <c r="AE1641" s="18"/>
      <c r="AF1641" s="18"/>
      <c r="AG1641" s="18"/>
      <c r="AH1641" s="18"/>
      <c r="AI1641" s="18"/>
      <c r="AJ1641" s="18"/>
      <c r="AK1641" s="18"/>
      <c r="AL1641" s="18"/>
      <c r="AM1641" s="18"/>
    </row>
    <row r="1642" spans="1:39">
      <c r="A1642" s="18"/>
      <c r="B1642" s="18"/>
      <c r="C1642" s="18"/>
      <c r="D1642" s="18">
        <f t="shared" ca="1" si="30"/>
        <v>1641</v>
      </c>
      <c r="E1642" s="18" t="str">
        <f ca="1">IFERROR(INDEX(nr_ad_client_name,MATCH(ROW()-1,xl_search_adnowclientname[index],0)),"")</f>
        <v>Sladco</v>
      </c>
      <c r="F1642" s="18"/>
      <c r="G1642" s="18"/>
      <c r="H1642" s="18"/>
      <c r="I1642" s="18"/>
      <c r="J1642" s="18"/>
      <c r="K1642" s="18"/>
      <c r="L1642" s="18"/>
      <c r="M1642" s="18"/>
      <c r="N1642" s="18"/>
      <c r="O1642" s="18"/>
      <c r="P1642" s="18"/>
      <c r="Q1642" s="18"/>
      <c r="R1642" s="18"/>
      <c r="S1642" s="18"/>
      <c r="T1642" s="18"/>
      <c r="U1642" s="18"/>
      <c r="V1642" s="18"/>
      <c r="W1642" s="18"/>
      <c r="X1642" s="18"/>
      <c r="Y1642" s="18"/>
      <c r="Z1642" s="18"/>
      <c r="AA1642" s="18"/>
      <c r="AB1642" s="18"/>
      <c r="AC1642" s="18"/>
      <c r="AD1642" s="18"/>
      <c r="AE1642" s="18"/>
      <c r="AF1642" s="18"/>
      <c r="AG1642" s="18"/>
      <c r="AH1642" s="18"/>
      <c r="AI1642" s="18"/>
      <c r="AJ1642" s="18"/>
      <c r="AK1642" s="18"/>
      <c r="AL1642" s="18"/>
      <c r="AM1642" s="18"/>
    </row>
    <row r="1643" spans="1:39">
      <c r="A1643" s="18"/>
      <c r="B1643" s="18"/>
      <c r="C1643" s="18"/>
      <c r="D1643" s="18">
        <f t="shared" ca="1" si="30"/>
        <v>1642</v>
      </c>
      <c r="E1643" s="18" t="str">
        <f ca="1">IFERROR(INDEX(nr_ad_client_name,MATCH(ROW()-1,xl_search_adnowclientname[index],0)),"")</f>
        <v>Slager Radio</v>
      </c>
      <c r="F1643" s="18"/>
      <c r="G1643" s="18"/>
      <c r="H1643" s="18"/>
      <c r="I1643" s="18"/>
      <c r="J1643" s="18"/>
      <c r="K1643" s="18"/>
      <c r="L1643" s="18"/>
      <c r="M1643" s="18"/>
      <c r="N1643" s="18"/>
      <c r="O1643" s="18"/>
      <c r="P1643" s="18"/>
      <c r="Q1643" s="18"/>
      <c r="R1643" s="18"/>
      <c r="S1643" s="18"/>
      <c r="T1643" s="18"/>
      <c r="U1643" s="18"/>
      <c r="V1643" s="18"/>
      <c r="W1643" s="18"/>
      <c r="X1643" s="18"/>
      <c r="Y1643" s="18"/>
      <c r="Z1643" s="18"/>
      <c r="AA1643" s="18"/>
      <c r="AB1643" s="18"/>
      <c r="AC1643" s="18"/>
      <c r="AD1643" s="18"/>
      <c r="AE1643" s="18"/>
      <c r="AF1643" s="18"/>
      <c r="AG1643" s="18"/>
      <c r="AH1643" s="18"/>
      <c r="AI1643" s="18"/>
      <c r="AJ1643" s="18"/>
      <c r="AK1643" s="18"/>
      <c r="AL1643" s="18"/>
      <c r="AM1643" s="18"/>
    </row>
    <row r="1644" spans="1:39">
      <c r="A1644" s="18"/>
      <c r="B1644" s="18"/>
      <c r="C1644" s="18"/>
      <c r="D1644" s="18">
        <f t="shared" ca="1" si="30"/>
        <v>1643</v>
      </c>
      <c r="E1644" s="18" t="str">
        <f ca="1">IFERROR(INDEX(nr_ad_client_name,MATCH(ROW()-1,xl_search_adnowclientname[index],0)),"")</f>
        <v>Sleeman Breweries Ltd</v>
      </c>
      <c r="F1644" s="18"/>
      <c r="G1644" s="18"/>
      <c r="H1644" s="18"/>
      <c r="I1644" s="18"/>
      <c r="J1644" s="18"/>
      <c r="K1644" s="18"/>
      <c r="L1644" s="18"/>
      <c r="M1644" s="18"/>
      <c r="N1644" s="18"/>
      <c r="O1644" s="18"/>
      <c r="P1644" s="18"/>
      <c r="Q1644" s="18"/>
      <c r="R1644" s="18"/>
      <c r="S1644" s="18"/>
      <c r="T1644" s="18"/>
      <c r="U1644" s="18"/>
      <c r="V1644" s="18"/>
      <c r="W1644" s="18"/>
      <c r="X1644" s="18"/>
      <c r="Y1644" s="18"/>
      <c r="Z1644" s="18"/>
      <c r="AA1644" s="18"/>
      <c r="AB1644" s="18"/>
      <c r="AC1644" s="18"/>
      <c r="AD1644" s="18"/>
      <c r="AE1644" s="18"/>
      <c r="AF1644" s="18"/>
      <c r="AG1644" s="18"/>
      <c r="AH1644" s="18"/>
      <c r="AI1644" s="18"/>
      <c r="AJ1644" s="18"/>
      <c r="AK1644" s="18"/>
      <c r="AL1644" s="18"/>
      <c r="AM1644" s="18"/>
    </row>
    <row r="1645" spans="1:39">
      <c r="A1645" s="18"/>
      <c r="B1645" s="18"/>
      <c r="C1645" s="18"/>
      <c r="D1645" s="18">
        <f t="shared" ca="1" si="30"/>
        <v>1644</v>
      </c>
      <c r="E1645" s="18" t="str">
        <f ca="1">IFERROR(INDEX(nr_ad_client_name,MATCH(ROW()-1,xl_search_adnowclientname[index],0)),"")</f>
        <v>Smart</v>
      </c>
      <c r="F1645" s="18"/>
      <c r="G1645" s="18"/>
      <c r="H1645" s="18"/>
      <c r="I1645" s="18"/>
      <c r="J1645" s="18"/>
      <c r="K1645" s="18"/>
      <c r="L1645" s="18"/>
      <c r="M1645" s="18"/>
      <c r="N1645" s="18"/>
      <c r="O1645" s="18"/>
      <c r="P1645" s="18"/>
      <c r="Q1645" s="18"/>
      <c r="R1645" s="18"/>
      <c r="S1645" s="18"/>
      <c r="T1645" s="18"/>
      <c r="U1645" s="18"/>
      <c r="V1645" s="18"/>
      <c r="W1645" s="18"/>
      <c r="X1645" s="18"/>
      <c r="Y1645" s="18"/>
      <c r="Z1645" s="18"/>
      <c r="AA1645" s="18"/>
      <c r="AB1645" s="18"/>
      <c r="AC1645" s="18"/>
      <c r="AD1645" s="18"/>
      <c r="AE1645" s="18"/>
      <c r="AF1645" s="18"/>
      <c r="AG1645" s="18"/>
      <c r="AH1645" s="18"/>
      <c r="AI1645" s="18"/>
      <c r="AJ1645" s="18"/>
      <c r="AK1645" s="18"/>
      <c r="AL1645" s="18"/>
      <c r="AM1645" s="18"/>
    </row>
    <row r="1646" spans="1:39">
      <c r="A1646" s="18"/>
      <c r="B1646" s="18"/>
      <c r="C1646" s="18"/>
      <c r="D1646" s="18">
        <f t="shared" ca="1" si="30"/>
        <v>1645</v>
      </c>
      <c r="E1646" s="18" t="str">
        <f ca="1">IFERROR(INDEX(nr_ad_client_name,MATCH(ROW()-1,xl_search_adnowclientname[index],0)),"")</f>
        <v>SmarTone</v>
      </c>
      <c r="F1646" s="18"/>
      <c r="G1646" s="18"/>
      <c r="H1646" s="18"/>
      <c r="I1646" s="18"/>
      <c r="J1646" s="18"/>
      <c r="K1646" s="18"/>
      <c r="L1646" s="18"/>
      <c r="M1646" s="18"/>
      <c r="N1646" s="18"/>
      <c r="O1646" s="18"/>
      <c r="P1646" s="18"/>
      <c r="Q1646" s="18"/>
      <c r="R1646" s="18"/>
      <c r="S1646" s="18"/>
      <c r="T1646" s="18"/>
      <c r="U1646" s="18"/>
      <c r="V1646" s="18"/>
      <c r="W1646" s="18"/>
      <c r="X1646" s="18"/>
      <c r="Y1646" s="18"/>
      <c r="Z1646" s="18"/>
      <c r="AA1646" s="18"/>
      <c r="AB1646" s="18"/>
      <c r="AC1646" s="18"/>
      <c r="AD1646" s="18"/>
      <c r="AE1646" s="18"/>
      <c r="AF1646" s="18"/>
      <c r="AG1646" s="18"/>
      <c r="AH1646" s="18"/>
      <c r="AI1646" s="18"/>
      <c r="AJ1646" s="18"/>
      <c r="AK1646" s="18"/>
      <c r="AL1646" s="18"/>
      <c r="AM1646" s="18"/>
    </row>
    <row r="1647" spans="1:39">
      <c r="A1647" s="18"/>
      <c r="B1647" s="18"/>
      <c r="C1647" s="18"/>
      <c r="D1647" s="18">
        <f t="shared" ca="1" si="30"/>
        <v>1646</v>
      </c>
      <c r="E1647" s="18" t="str">
        <f ca="1">IFERROR(INDEX(nr_ad_client_name,MATCH(ROW()-1,xl_search_adnowclientname[index],0)),"")</f>
        <v>Smiles S.A.</v>
      </c>
      <c r="F1647" s="18"/>
      <c r="G1647" s="18"/>
      <c r="H1647" s="18"/>
      <c r="I1647" s="18"/>
      <c r="J1647" s="18"/>
      <c r="K1647" s="18"/>
      <c r="L1647" s="18"/>
      <c r="M1647" s="18"/>
      <c r="N1647" s="18"/>
      <c r="O1647" s="18"/>
      <c r="P1647" s="18"/>
      <c r="Q1647" s="18"/>
      <c r="R1647" s="18"/>
      <c r="S1647" s="18"/>
      <c r="T1647" s="18"/>
      <c r="U1647" s="18"/>
      <c r="V1647" s="18"/>
      <c r="W1647" s="18"/>
      <c r="X1647" s="18"/>
      <c r="Y1647" s="18"/>
      <c r="Z1647" s="18"/>
      <c r="AA1647" s="18"/>
      <c r="AB1647" s="18"/>
      <c r="AC1647" s="18"/>
      <c r="AD1647" s="18"/>
      <c r="AE1647" s="18"/>
      <c r="AF1647" s="18"/>
      <c r="AG1647" s="18"/>
      <c r="AH1647" s="18"/>
      <c r="AI1647" s="18"/>
      <c r="AJ1647" s="18"/>
      <c r="AK1647" s="18"/>
      <c r="AL1647" s="18"/>
      <c r="AM1647" s="18"/>
    </row>
    <row r="1648" spans="1:39">
      <c r="A1648" s="18"/>
      <c r="B1648" s="18"/>
      <c r="C1648" s="18"/>
      <c r="D1648" s="18">
        <f t="shared" ca="1" si="30"/>
        <v>1647</v>
      </c>
      <c r="E1648" s="18" t="str">
        <f ca="1">IFERROR(INDEX(nr_ad_client_name,MATCH(ROW()-1,xl_search_adnowclientname[index],0)),"")</f>
        <v>Smith-Dahmer Associates</v>
      </c>
      <c r="F1648" s="18"/>
      <c r="G1648" s="18"/>
      <c r="H1648" s="18"/>
      <c r="I1648" s="18"/>
      <c r="J1648" s="18"/>
      <c r="K1648" s="18"/>
      <c r="L1648" s="18"/>
      <c r="M1648" s="18"/>
      <c r="N1648" s="18"/>
      <c r="O1648" s="18"/>
      <c r="P1648" s="18"/>
      <c r="Q1648" s="18"/>
      <c r="R1648" s="18"/>
      <c r="S1648" s="18"/>
      <c r="T1648" s="18"/>
      <c r="U1648" s="18"/>
      <c r="V1648" s="18"/>
      <c r="W1648" s="18"/>
      <c r="X1648" s="18"/>
      <c r="Y1648" s="18"/>
      <c r="Z1648" s="18"/>
      <c r="AA1648" s="18"/>
      <c r="AB1648" s="18"/>
      <c r="AC1648" s="18"/>
      <c r="AD1648" s="18"/>
      <c r="AE1648" s="18"/>
      <c r="AF1648" s="18"/>
      <c r="AG1648" s="18"/>
      <c r="AH1648" s="18"/>
      <c r="AI1648" s="18"/>
      <c r="AJ1648" s="18"/>
      <c r="AK1648" s="18"/>
      <c r="AL1648" s="18"/>
      <c r="AM1648" s="18"/>
    </row>
    <row r="1649" spans="1:39">
      <c r="A1649" s="18"/>
      <c r="B1649" s="18"/>
      <c r="C1649" s="18"/>
      <c r="D1649" s="18">
        <f t="shared" ca="1" si="30"/>
        <v>1648</v>
      </c>
      <c r="E1649" s="18" t="str">
        <f ca="1">IFERROR(INDEX(nr_ad_client_name,MATCH(ROW()-1,xl_search_adnowclientname[index],0)),"")</f>
        <v>Smithfield Foods Inc.</v>
      </c>
      <c r="F1649" s="18"/>
      <c r="G1649" s="18"/>
      <c r="H1649" s="18"/>
      <c r="I1649" s="18"/>
      <c r="J1649" s="18"/>
      <c r="K1649" s="18"/>
      <c r="L1649" s="18"/>
      <c r="M1649" s="18"/>
      <c r="N1649" s="18"/>
      <c r="O1649" s="18"/>
      <c r="P1649" s="18"/>
      <c r="Q1649" s="18"/>
      <c r="R1649" s="18"/>
      <c r="S1649" s="18"/>
      <c r="T1649" s="18"/>
      <c r="U1649" s="18"/>
      <c r="V1649" s="18"/>
      <c r="W1649" s="18"/>
      <c r="X1649" s="18"/>
      <c r="Y1649" s="18"/>
      <c r="Z1649" s="18"/>
      <c r="AA1649" s="18"/>
      <c r="AB1649" s="18"/>
      <c r="AC1649" s="18"/>
      <c r="AD1649" s="18"/>
      <c r="AE1649" s="18"/>
      <c r="AF1649" s="18"/>
      <c r="AG1649" s="18"/>
      <c r="AH1649" s="18"/>
      <c r="AI1649" s="18"/>
      <c r="AJ1649" s="18"/>
      <c r="AK1649" s="18"/>
      <c r="AL1649" s="18"/>
      <c r="AM1649" s="18"/>
    </row>
    <row r="1650" spans="1:39">
      <c r="A1650" s="18"/>
      <c r="B1650" s="18"/>
      <c r="C1650" s="18"/>
      <c r="D1650" s="18">
        <f t="shared" ca="1" si="30"/>
        <v>1649</v>
      </c>
      <c r="E1650" s="18" t="str">
        <f ca="1">IFERROR(INDEX(nr_ad_client_name,MATCH(ROW()-1,xl_search_adnowclientname[index],0)),"")</f>
        <v>Smithkline Beecham Plc</v>
      </c>
      <c r="F1650" s="18"/>
      <c r="G1650" s="18"/>
      <c r="H1650" s="18"/>
      <c r="I1650" s="18"/>
      <c r="J1650" s="18"/>
      <c r="K1650" s="18"/>
      <c r="L1650" s="18"/>
      <c r="M1650" s="18"/>
      <c r="N1650" s="18"/>
      <c r="O1650" s="18"/>
      <c r="P1650" s="18"/>
      <c r="Q1650" s="18"/>
      <c r="R1650" s="18"/>
      <c r="S1650" s="18"/>
      <c r="T1650" s="18"/>
      <c r="U1650" s="18"/>
      <c r="V1650" s="18"/>
      <c r="W1650" s="18"/>
      <c r="X1650" s="18"/>
      <c r="Y1650" s="18"/>
      <c r="Z1650" s="18"/>
      <c r="AA1650" s="18"/>
      <c r="AB1650" s="18"/>
      <c r="AC1650" s="18"/>
      <c r="AD1650" s="18"/>
      <c r="AE1650" s="18"/>
      <c r="AF1650" s="18"/>
      <c r="AG1650" s="18"/>
      <c r="AH1650" s="18"/>
      <c r="AI1650" s="18"/>
      <c r="AJ1650" s="18"/>
      <c r="AK1650" s="18"/>
      <c r="AL1650" s="18"/>
      <c r="AM1650" s="18"/>
    </row>
    <row r="1651" spans="1:39">
      <c r="A1651" s="18"/>
      <c r="B1651" s="18"/>
      <c r="C1651" s="18"/>
      <c r="D1651" s="18">
        <f t="shared" ca="1" si="30"/>
        <v>1650</v>
      </c>
      <c r="E1651" s="18" t="str">
        <f ca="1">IFERROR(INDEX(nr_ad_client_name,MATCH(ROW()-1,xl_search_adnowclientname[index],0)),"")</f>
        <v>Smith &amp; Nephew</v>
      </c>
      <c r="F1651" s="18"/>
      <c r="G1651" s="18"/>
      <c r="H1651" s="18"/>
      <c r="I1651" s="18"/>
      <c r="J1651" s="18"/>
      <c r="K1651" s="18"/>
      <c r="L1651" s="18"/>
      <c r="M1651" s="18"/>
      <c r="N1651" s="18"/>
      <c r="O1651" s="18"/>
      <c r="P1651" s="18"/>
      <c r="Q1651" s="18"/>
      <c r="R1651" s="18"/>
      <c r="S1651" s="18"/>
      <c r="T1651" s="18"/>
      <c r="U1651" s="18"/>
      <c r="V1651" s="18"/>
      <c r="W1651" s="18"/>
      <c r="X1651" s="18"/>
      <c r="Y1651" s="18"/>
      <c r="Z1651" s="18"/>
      <c r="AA1651" s="18"/>
      <c r="AB1651" s="18"/>
      <c r="AC1651" s="18"/>
      <c r="AD1651" s="18"/>
      <c r="AE1651" s="18"/>
      <c r="AF1651" s="18"/>
      <c r="AG1651" s="18"/>
      <c r="AH1651" s="18"/>
      <c r="AI1651" s="18"/>
      <c r="AJ1651" s="18"/>
      <c r="AK1651" s="18"/>
      <c r="AL1651" s="18"/>
      <c r="AM1651" s="18"/>
    </row>
    <row r="1652" spans="1:39">
      <c r="A1652" s="18"/>
      <c r="B1652" s="18"/>
      <c r="C1652" s="18"/>
      <c r="D1652" s="18">
        <f t="shared" ca="1" si="30"/>
        <v>1651</v>
      </c>
      <c r="E1652" s="18" t="str">
        <f ca="1">IFERROR(INDEX(nr_ad_client_name,MATCH(ROW()-1,xl_search_adnowclientname[index],0)),"")</f>
        <v>Smith's Snackfood Co</v>
      </c>
      <c r="F1652" s="18"/>
      <c r="G1652" s="18"/>
      <c r="H1652" s="18"/>
      <c r="I1652" s="18"/>
      <c r="J1652" s="18"/>
      <c r="K1652" s="18"/>
      <c r="L1652" s="18"/>
      <c r="M1652" s="18"/>
      <c r="N1652" s="18"/>
      <c r="O1652" s="18"/>
      <c r="P1652" s="18"/>
      <c r="Q1652" s="18"/>
      <c r="R1652" s="18"/>
      <c r="S1652" s="18"/>
      <c r="T1652" s="18"/>
      <c r="U1652" s="18"/>
      <c r="V1652" s="18"/>
      <c r="W1652" s="18"/>
      <c r="X1652" s="18"/>
      <c r="Y1652" s="18"/>
      <c r="Z1652" s="18"/>
      <c r="AA1652" s="18"/>
      <c r="AB1652" s="18"/>
      <c r="AC1652" s="18"/>
      <c r="AD1652" s="18"/>
      <c r="AE1652" s="18"/>
      <c r="AF1652" s="18"/>
      <c r="AG1652" s="18"/>
      <c r="AH1652" s="18"/>
      <c r="AI1652" s="18"/>
      <c r="AJ1652" s="18"/>
      <c r="AK1652" s="18"/>
      <c r="AL1652" s="18"/>
      <c r="AM1652" s="18"/>
    </row>
    <row r="1653" spans="1:39">
      <c r="A1653" s="18"/>
      <c r="B1653" s="18"/>
      <c r="C1653" s="18"/>
      <c r="D1653" s="18">
        <f t="shared" ca="1" si="30"/>
        <v>1652</v>
      </c>
      <c r="E1653" s="18" t="str">
        <f ca="1">IFERROR(INDEX(nr_ad_client_name,MATCH(ROW()-1,xl_search_adnowclientname[index],0)),"")</f>
        <v>SNCF</v>
      </c>
      <c r="F1653" s="18"/>
      <c r="G1653" s="18"/>
      <c r="H1653" s="18"/>
      <c r="I1653" s="18"/>
      <c r="J1653" s="18"/>
      <c r="K1653" s="18"/>
      <c r="L1653" s="18"/>
      <c r="M1653" s="18"/>
      <c r="N1653" s="18"/>
      <c r="O1653" s="18"/>
      <c r="P1653" s="18"/>
      <c r="Q1653" s="18"/>
      <c r="R1653" s="18"/>
      <c r="S1653" s="18"/>
      <c r="T1653" s="18"/>
      <c r="U1653" s="18"/>
      <c r="V1653" s="18"/>
      <c r="W1653" s="18"/>
      <c r="X1653" s="18"/>
      <c r="Y1653" s="18"/>
      <c r="Z1653" s="18"/>
      <c r="AA1653" s="18"/>
      <c r="AB1653" s="18"/>
      <c r="AC1653" s="18"/>
      <c r="AD1653" s="18"/>
      <c r="AE1653" s="18"/>
      <c r="AF1653" s="18"/>
      <c r="AG1653" s="18"/>
      <c r="AH1653" s="18"/>
      <c r="AI1653" s="18"/>
      <c r="AJ1653" s="18"/>
      <c r="AK1653" s="18"/>
      <c r="AL1653" s="18"/>
      <c r="AM1653" s="18"/>
    </row>
    <row r="1654" spans="1:39">
      <c r="A1654" s="18"/>
      <c r="B1654" s="18"/>
      <c r="C1654" s="18"/>
      <c r="D1654" s="18">
        <f t="shared" ca="1" si="30"/>
        <v>1653</v>
      </c>
      <c r="E1654" s="18" t="str">
        <f ca="1">IFERROR(INDEX(nr_ad_client_name,MATCH(ROW()-1,xl_search_adnowclientname[index],0)),"")</f>
        <v>Snet</v>
      </c>
      <c r="F1654" s="18"/>
      <c r="G1654" s="18"/>
      <c r="H1654" s="18"/>
      <c r="I1654" s="18"/>
      <c r="J1654" s="18"/>
      <c r="K1654" s="18"/>
      <c r="L1654" s="18"/>
      <c r="M1654" s="18"/>
      <c r="N1654" s="18"/>
      <c r="O1654" s="18"/>
      <c r="P1654" s="18"/>
      <c r="Q1654" s="18"/>
      <c r="R1654" s="18"/>
      <c r="S1654" s="18"/>
      <c r="T1654" s="18"/>
      <c r="U1654" s="18"/>
      <c r="V1654" s="18"/>
      <c r="W1654" s="18"/>
      <c r="X1654" s="18"/>
      <c r="Y1654" s="18"/>
      <c r="Z1654" s="18"/>
      <c r="AA1654" s="18"/>
      <c r="AB1654" s="18"/>
      <c r="AC1654" s="18"/>
      <c r="AD1654" s="18"/>
      <c r="AE1654" s="18"/>
      <c r="AF1654" s="18"/>
      <c r="AG1654" s="18"/>
      <c r="AH1654" s="18"/>
      <c r="AI1654" s="18"/>
      <c r="AJ1654" s="18"/>
      <c r="AK1654" s="18"/>
      <c r="AL1654" s="18"/>
      <c r="AM1654" s="18"/>
    </row>
    <row r="1655" spans="1:39">
      <c r="A1655" s="18"/>
      <c r="B1655" s="18"/>
      <c r="C1655" s="18"/>
      <c r="D1655" s="18">
        <f t="shared" ca="1" si="30"/>
        <v>1654</v>
      </c>
      <c r="E1655" s="18" t="str">
        <f ca="1">IFERROR(INDEX(nr_ad_client_name,MATCH(ROW()-1,xl_search_adnowclientname[index],0)),"")</f>
        <v>Snow Beer</v>
      </c>
      <c r="F1655" s="18"/>
      <c r="G1655" s="18"/>
      <c r="H1655" s="18"/>
      <c r="I1655" s="18"/>
      <c r="J1655" s="18"/>
      <c r="K1655" s="18"/>
      <c r="L1655" s="18"/>
      <c r="M1655" s="18"/>
      <c r="N1655" s="18"/>
      <c r="O1655" s="18"/>
      <c r="P1655" s="18"/>
      <c r="Q1655" s="18"/>
      <c r="R1655" s="18"/>
      <c r="S1655" s="18"/>
      <c r="T1655" s="18"/>
      <c r="U1655" s="18"/>
      <c r="V1655" s="18"/>
      <c r="W1655" s="18"/>
      <c r="X1655" s="18"/>
      <c r="Y1655" s="18"/>
      <c r="Z1655" s="18"/>
      <c r="AA1655" s="18"/>
      <c r="AB1655" s="18"/>
      <c r="AC1655" s="18"/>
      <c r="AD1655" s="18"/>
      <c r="AE1655" s="18"/>
      <c r="AF1655" s="18"/>
      <c r="AG1655" s="18"/>
      <c r="AH1655" s="18"/>
      <c r="AI1655" s="18"/>
      <c r="AJ1655" s="18"/>
      <c r="AK1655" s="18"/>
      <c r="AL1655" s="18"/>
      <c r="AM1655" s="18"/>
    </row>
    <row r="1656" spans="1:39">
      <c r="A1656" s="18"/>
      <c r="B1656" s="18"/>
      <c r="C1656" s="18"/>
      <c r="D1656" s="18">
        <f t="shared" ca="1" si="30"/>
        <v>1655</v>
      </c>
      <c r="E1656" s="18" t="str">
        <f ca="1">IFERROR(INDEX(nr_ad_client_name,MATCH(ROW()-1,xl_search_adnowclientname[index],0)),"")</f>
        <v>Sobeys Inc.</v>
      </c>
      <c r="F1656" s="18"/>
      <c r="G1656" s="18"/>
      <c r="H1656" s="18"/>
      <c r="I1656" s="18"/>
      <c r="J1656" s="18"/>
      <c r="K1656" s="18"/>
      <c r="L1656" s="18"/>
      <c r="M1656" s="18"/>
      <c r="N1656" s="18"/>
      <c r="O1656" s="18"/>
      <c r="P1656" s="18"/>
      <c r="Q1656" s="18"/>
      <c r="R1656" s="18"/>
      <c r="S1656" s="18"/>
      <c r="T1656" s="18"/>
      <c r="U1656" s="18"/>
      <c r="V1656" s="18"/>
      <c r="W1656" s="18"/>
      <c r="X1656" s="18"/>
      <c r="Y1656" s="18"/>
      <c r="Z1656" s="18"/>
      <c r="AA1656" s="18"/>
      <c r="AB1656" s="18"/>
      <c r="AC1656" s="18"/>
      <c r="AD1656" s="18"/>
      <c r="AE1656" s="18"/>
      <c r="AF1656" s="18"/>
      <c r="AG1656" s="18"/>
      <c r="AH1656" s="18"/>
      <c r="AI1656" s="18"/>
      <c r="AJ1656" s="18"/>
      <c r="AK1656" s="18"/>
      <c r="AL1656" s="18"/>
      <c r="AM1656" s="18"/>
    </row>
    <row r="1657" spans="1:39">
      <c r="A1657" s="18"/>
      <c r="B1657" s="18"/>
      <c r="C1657" s="18"/>
      <c r="D1657" s="18">
        <f t="shared" ca="1" si="30"/>
        <v>1656</v>
      </c>
      <c r="E1657" s="18" t="str">
        <f ca="1">IFERROR(INDEX(nr_ad_client_name,MATCH(ROW()-1,xl_search_adnowclientname[index],0)),"")</f>
        <v>Sodimac</v>
      </c>
      <c r="F1657" s="18"/>
      <c r="G1657" s="18"/>
      <c r="H1657" s="18"/>
      <c r="I1657" s="18"/>
      <c r="J1657" s="18"/>
      <c r="K1657" s="18"/>
      <c r="L1657" s="18"/>
      <c r="M1657" s="18"/>
      <c r="N1657" s="18"/>
      <c r="O1657" s="18"/>
      <c r="P1657" s="18"/>
      <c r="Q1657" s="18"/>
      <c r="R1657" s="18"/>
      <c r="S1657" s="18"/>
      <c r="T1657" s="18"/>
      <c r="U1657" s="18"/>
      <c r="V1657" s="18"/>
      <c r="W1657" s="18"/>
      <c r="X1657" s="18"/>
      <c r="Y1657" s="18"/>
      <c r="Z1657" s="18"/>
      <c r="AA1657" s="18"/>
      <c r="AB1657" s="18"/>
      <c r="AC1657" s="18"/>
      <c r="AD1657" s="18"/>
      <c r="AE1657" s="18"/>
      <c r="AF1657" s="18"/>
      <c r="AG1657" s="18"/>
      <c r="AH1657" s="18"/>
      <c r="AI1657" s="18"/>
      <c r="AJ1657" s="18"/>
      <c r="AK1657" s="18"/>
      <c r="AL1657" s="18"/>
      <c r="AM1657" s="18"/>
    </row>
    <row r="1658" spans="1:39">
      <c r="A1658" s="18"/>
      <c r="B1658" s="18"/>
      <c r="C1658" s="18"/>
      <c r="D1658" s="18">
        <f t="shared" ca="1" si="30"/>
        <v>1657</v>
      </c>
      <c r="E1658" s="18" t="str">
        <f ca="1">IFERROR(INDEX(nr_ad_client_name,MATCH(ROW()-1,xl_search_adnowclientname[index],0)),"")</f>
        <v>So Good International</v>
      </c>
      <c r="F1658" s="18"/>
      <c r="G1658" s="18"/>
      <c r="H1658" s="18"/>
      <c r="I1658" s="18"/>
      <c r="J1658" s="18"/>
      <c r="K1658" s="18"/>
      <c r="L1658" s="18"/>
      <c r="M1658" s="18"/>
      <c r="N1658" s="18"/>
      <c r="O1658" s="18"/>
      <c r="P1658" s="18"/>
      <c r="Q1658" s="18"/>
      <c r="R1658" s="18"/>
      <c r="S1658" s="18"/>
      <c r="T1658" s="18"/>
      <c r="U1658" s="18"/>
      <c r="V1658" s="18"/>
      <c r="W1658" s="18"/>
      <c r="X1658" s="18"/>
      <c r="Y1658" s="18"/>
      <c r="Z1658" s="18"/>
      <c r="AA1658" s="18"/>
      <c r="AB1658" s="18"/>
      <c r="AC1658" s="18"/>
      <c r="AD1658" s="18"/>
      <c r="AE1658" s="18"/>
      <c r="AF1658" s="18"/>
      <c r="AG1658" s="18"/>
      <c r="AH1658" s="18"/>
      <c r="AI1658" s="18"/>
      <c r="AJ1658" s="18"/>
      <c r="AK1658" s="18"/>
      <c r="AL1658" s="18"/>
      <c r="AM1658" s="18"/>
    </row>
    <row r="1659" spans="1:39">
      <c r="A1659" s="18"/>
      <c r="B1659" s="18"/>
      <c r="C1659" s="18"/>
      <c r="D1659" s="18">
        <f t="shared" ca="1" si="30"/>
        <v>1658</v>
      </c>
      <c r="E1659" s="18" t="str">
        <f ca="1">IFERROR(INDEX(nr_ad_client_name,MATCH(ROW()-1,xl_search_adnowclientname[index],0)),"")</f>
        <v>Solen</v>
      </c>
      <c r="F1659" s="18"/>
      <c r="G1659" s="18"/>
      <c r="H1659" s="18"/>
      <c r="I1659" s="18"/>
      <c r="J1659" s="18"/>
      <c r="K1659" s="18"/>
      <c r="L1659" s="18"/>
      <c r="M1659" s="18"/>
      <c r="N1659" s="18"/>
      <c r="O1659" s="18"/>
      <c r="P1659" s="18"/>
      <c r="Q1659" s="18"/>
      <c r="R1659" s="18"/>
      <c r="S1659" s="18"/>
      <c r="T1659" s="18"/>
      <c r="U1659" s="18"/>
      <c r="V1659" s="18"/>
      <c r="W1659" s="18"/>
      <c r="X1659" s="18"/>
      <c r="Y1659" s="18"/>
      <c r="Z1659" s="18"/>
      <c r="AA1659" s="18"/>
      <c r="AB1659" s="18"/>
      <c r="AC1659" s="18"/>
      <c r="AD1659" s="18"/>
      <c r="AE1659" s="18"/>
      <c r="AF1659" s="18"/>
      <c r="AG1659" s="18"/>
      <c r="AH1659" s="18"/>
      <c r="AI1659" s="18"/>
      <c r="AJ1659" s="18"/>
      <c r="AK1659" s="18"/>
      <c r="AL1659" s="18"/>
      <c r="AM1659" s="18"/>
    </row>
    <row r="1660" spans="1:39">
      <c r="A1660" s="18"/>
      <c r="B1660" s="18"/>
      <c r="C1660" s="18"/>
      <c r="D1660" s="18">
        <f t="shared" ca="1" si="30"/>
        <v>1659</v>
      </c>
      <c r="E1660" s="18" t="str">
        <f ca="1">IFERROR(INDEX(nr_ad_client_name,MATCH(ROW()-1,xl_search_adnowclientname[index],0)),"")</f>
        <v>SolPro</v>
      </c>
      <c r="F1660" s="18"/>
      <c r="G1660" s="18"/>
      <c r="H1660" s="18"/>
      <c r="I1660" s="18"/>
      <c r="J1660" s="18"/>
      <c r="K1660" s="18"/>
      <c r="L1660" s="18"/>
      <c r="M1660" s="18"/>
      <c r="N1660" s="18"/>
      <c r="O1660" s="18"/>
      <c r="P1660" s="18"/>
      <c r="Q1660" s="18"/>
      <c r="R1660" s="18"/>
      <c r="S1660" s="18"/>
      <c r="T1660" s="18"/>
      <c r="U1660" s="18"/>
      <c r="V1660" s="18"/>
      <c r="W1660" s="18"/>
      <c r="X1660" s="18"/>
      <c r="Y1660" s="18"/>
      <c r="Z1660" s="18"/>
      <c r="AA1660" s="18"/>
      <c r="AB1660" s="18"/>
      <c r="AC1660" s="18"/>
      <c r="AD1660" s="18"/>
      <c r="AE1660" s="18"/>
      <c r="AF1660" s="18"/>
      <c r="AG1660" s="18"/>
      <c r="AH1660" s="18"/>
      <c r="AI1660" s="18"/>
      <c r="AJ1660" s="18"/>
      <c r="AK1660" s="18"/>
      <c r="AL1660" s="18"/>
      <c r="AM1660" s="18"/>
    </row>
    <row r="1661" spans="1:39">
      <c r="A1661" s="18"/>
      <c r="B1661" s="18"/>
      <c r="C1661" s="18"/>
      <c r="D1661" s="18">
        <f t="shared" ca="1" si="30"/>
        <v>1660</v>
      </c>
      <c r="E1661" s="18" t="str">
        <f ca="1">IFERROR(INDEX(nr_ad_client_name,MATCH(ROW()-1,xl_search_adnowclientname[index],0)),"")</f>
        <v>Somela</v>
      </c>
      <c r="F1661" s="18"/>
      <c r="G1661" s="18"/>
      <c r="H1661" s="18"/>
      <c r="I1661" s="18"/>
      <c r="J1661" s="18"/>
      <c r="K1661" s="18"/>
      <c r="L1661" s="18"/>
      <c r="M1661" s="18"/>
      <c r="N1661" s="18"/>
      <c r="O1661" s="18"/>
      <c r="P1661" s="18"/>
      <c r="Q1661" s="18"/>
      <c r="R1661" s="18"/>
      <c r="S1661" s="18"/>
      <c r="T1661" s="18"/>
      <c r="U1661" s="18"/>
      <c r="V1661" s="18"/>
      <c r="W1661" s="18"/>
      <c r="X1661" s="18"/>
      <c r="Y1661" s="18"/>
      <c r="Z1661" s="18"/>
      <c r="AA1661" s="18"/>
      <c r="AB1661" s="18"/>
      <c r="AC1661" s="18"/>
      <c r="AD1661" s="18"/>
      <c r="AE1661" s="18"/>
      <c r="AF1661" s="18"/>
      <c r="AG1661" s="18"/>
      <c r="AH1661" s="18"/>
      <c r="AI1661" s="18"/>
      <c r="AJ1661" s="18"/>
      <c r="AK1661" s="18"/>
      <c r="AL1661" s="18"/>
      <c r="AM1661" s="18"/>
    </row>
    <row r="1662" spans="1:39">
      <c r="A1662" s="18"/>
      <c r="B1662" s="18"/>
      <c r="C1662" s="18"/>
      <c r="D1662" s="18">
        <f t="shared" ca="1" si="30"/>
        <v>1661</v>
      </c>
      <c r="E1662" s="18" t="str">
        <f ca="1">IFERROR(INDEX(nr_ad_client_name,MATCH(ROW()-1,xl_search_adnowclientname[index],0)),"")</f>
        <v>Somerfield</v>
      </c>
      <c r="F1662" s="18"/>
      <c r="G1662" s="18"/>
      <c r="H1662" s="18"/>
      <c r="I1662" s="18"/>
      <c r="J1662" s="18"/>
      <c r="K1662" s="18"/>
      <c r="L1662" s="18"/>
      <c r="M1662" s="18"/>
      <c r="N1662" s="18"/>
      <c r="O1662" s="18"/>
      <c r="P1662" s="18"/>
      <c r="Q1662" s="18"/>
      <c r="R1662" s="18"/>
      <c r="S1662" s="18"/>
      <c r="T1662" s="18"/>
      <c r="U1662" s="18"/>
      <c r="V1662" s="18"/>
      <c r="W1662" s="18"/>
      <c r="X1662" s="18"/>
      <c r="Y1662" s="18"/>
      <c r="Z1662" s="18"/>
      <c r="AA1662" s="18"/>
      <c r="AB1662" s="18"/>
      <c r="AC1662" s="18"/>
      <c r="AD1662" s="18"/>
      <c r="AE1662" s="18"/>
      <c r="AF1662" s="18"/>
      <c r="AG1662" s="18"/>
      <c r="AH1662" s="18"/>
      <c r="AI1662" s="18"/>
      <c r="AJ1662" s="18"/>
      <c r="AK1662" s="18"/>
      <c r="AL1662" s="18"/>
      <c r="AM1662" s="18"/>
    </row>
    <row r="1663" spans="1:39">
      <c r="A1663" s="18"/>
      <c r="B1663" s="18"/>
      <c r="C1663" s="18"/>
      <c r="D1663" s="18">
        <f t="shared" ca="1" si="30"/>
        <v>1662</v>
      </c>
      <c r="E1663" s="18" t="str">
        <f ca="1">IFERROR(INDEX(nr_ad_client_name,MATCH(ROW()-1,xl_search_adnowclientname[index],0)),"")</f>
        <v>Sommerfield</v>
      </c>
      <c r="F1663" s="18"/>
      <c r="G1663" s="18"/>
      <c r="H1663" s="18"/>
      <c r="I1663" s="18"/>
      <c r="J1663" s="18"/>
      <c r="K1663" s="18"/>
      <c r="L1663" s="18"/>
      <c r="M1663" s="18"/>
      <c r="N1663" s="18"/>
      <c r="O1663" s="18"/>
      <c r="P1663" s="18"/>
      <c r="Q1663" s="18"/>
      <c r="R1663" s="18"/>
      <c r="S1663" s="18"/>
      <c r="T1663" s="18"/>
      <c r="U1663" s="18"/>
      <c r="V1663" s="18"/>
      <c r="W1663" s="18"/>
      <c r="X1663" s="18"/>
      <c r="Y1663" s="18"/>
      <c r="Z1663" s="18"/>
      <c r="AA1663" s="18"/>
      <c r="AB1663" s="18"/>
      <c r="AC1663" s="18"/>
      <c r="AD1663" s="18"/>
      <c r="AE1663" s="18"/>
      <c r="AF1663" s="18"/>
      <c r="AG1663" s="18"/>
      <c r="AH1663" s="18"/>
      <c r="AI1663" s="18"/>
      <c r="AJ1663" s="18"/>
      <c r="AK1663" s="18"/>
      <c r="AL1663" s="18"/>
      <c r="AM1663" s="18"/>
    </row>
    <row r="1664" spans="1:39">
      <c r="A1664" s="18"/>
      <c r="B1664" s="18"/>
      <c r="C1664" s="18"/>
      <c r="D1664" s="18">
        <f t="shared" ca="1" si="30"/>
        <v>1663</v>
      </c>
      <c r="E1664" s="18" t="str">
        <f ca="1">IFERROR(INDEX(nr_ad_client_name,MATCH(ROW()-1,xl_search_adnowclientname[index],0)),"")</f>
        <v>Sonda</v>
      </c>
      <c r="F1664" s="18"/>
      <c r="G1664" s="18"/>
      <c r="H1664" s="18"/>
      <c r="I1664" s="18"/>
      <c r="J1664" s="18"/>
      <c r="K1664" s="18"/>
      <c r="L1664" s="18"/>
      <c r="M1664" s="18"/>
      <c r="N1664" s="18"/>
      <c r="O1664" s="18"/>
      <c r="P1664" s="18"/>
      <c r="Q1664" s="18"/>
      <c r="R1664" s="18"/>
      <c r="S1664" s="18"/>
      <c r="T1664" s="18"/>
      <c r="U1664" s="18"/>
      <c r="V1664" s="18"/>
      <c r="W1664" s="18"/>
      <c r="X1664" s="18"/>
      <c r="Y1664" s="18"/>
      <c r="Z1664" s="18"/>
      <c r="AA1664" s="18"/>
      <c r="AB1664" s="18"/>
      <c r="AC1664" s="18"/>
      <c r="AD1664" s="18"/>
      <c r="AE1664" s="18"/>
      <c r="AF1664" s="18"/>
      <c r="AG1664" s="18"/>
      <c r="AH1664" s="18"/>
      <c r="AI1664" s="18"/>
      <c r="AJ1664" s="18"/>
      <c r="AK1664" s="18"/>
      <c r="AL1664" s="18"/>
      <c r="AM1664" s="18"/>
    </row>
    <row r="1665" spans="1:39">
      <c r="A1665" s="18"/>
      <c r="B1665" s="18"/>
      <c r="C1665" s="18"/>
      <c r="D1665" s="18">
        <f t="shared" ca="1" si="30"/>
        <v>1664</v>
      </c>
      <c r="E1665" s="18" t="str">
        <f ca="1">IFERROR(INDEX(nr_ad_client_name,MATCH(ROW()-1,xl_search_adnowclientname[index],0)),"")</f>
        <v>Sony</v>
      </c>
      <c r="F1665" s="18"/>
      <c r="G1665" s="18"/>
      <c r="H1665" s="18"/>
      <c r="I1665" s="18"/>
      <c r="J1665" s="18"/>
      <c r="K1665" s="18"/>
      <c r="L1665" s="18"/>
      <c r="M1665" s="18"/>
      <c r="N1665" s="18"/>
      <c r="O1665" s="18"/>
      <c r="P1665" s="18"/>
      <c r="Q1665" s="18"/>
      <c r="R1665" s="18"/>
      <c r="S1665" s="18"/>
      <c r="T1665" s="18"/>
      <c r="U1665" s="18"/>
      <c r="V1665" s="18"/>
      <c r="W1665" s="18"/>
      <c r="X1665" s="18"/>
      <c r="Y1665" s="18"/>
      <c r="Z1665" s="18"/>
      <c r="AA1665" s="18"/>
      <c r="AB1665" s="18"/>
      <c r="AC1665" s="18"/>
      <c r="AD1665" s="18"/>
      <c r="AE1665" s="18"/>
      <c r="AF1665" s="18"/>
      <c r="AG1665" s="18"/>
      <c r="AH1665" s="18"/>
      <c r="AI1665" s="18"/>
      <c r="AJ1665" s="18"/>
      <c r="AK1665" s="18"/>
      <c r="AL1665" s="18"/>
      <c r="AM1665" s="18"/>
    </row>
    <row r="1666" spans="1:39">
      <c r="A1666" s="18"/>
      <c r="B1666" s="18"/>
      <c r="C1666" s="18"/>
      <c r="D1666" s="18">
        <f t="shared" ref="D1666:D1729" ca="1" si="31">IF(ISNUMBER(SEARCH(ps_search_adnowclientname,INDEX(nr_ad_client_name,ROW()-1))),MAX(INDIRECT(ADDRESS(1,COLUMN())&amp;":"&amp;ADDRESS(ROW()-1,COLUMN())))+1,"")</f>
        <v>1665</v>
      </c>
      <c r="E1666" s="18" t="str">
        <f ca="1">IFERROR(INDEX(nr_ad_client_name,MATCH(ROW()-1,xl_search_adnowclientname[index],0)),"")</f>
        <v>Sosaco</v>
      </c>
      <c r="F1666" s="18"/>
      <c r="G1666" s="18"/>
      <c r="H1666" s="18"/>
      <c r="I1666" s="18"/>
      <c r="J1666" s="18"/>
      <c r="K1666" s="18"/>
      <c r="L1666" s="18"/>
      <c r="M1666" s="18"/>
      <c r="N1666" s="18"/>
      <c r="O1666" s="18"/>
      <c r="P1666" s="18"/>
      <c r="Q1666" s="18"/>
      <c r="R1666" s="18"/>
      <c r="S1666" s="18"/>
      <c r="T1666" s="18"/>
      <c r="U1666" s="18"/>
      <c r="V1666" s="18"/>
      <c r="W1666" s="18"/>
      <c r="X1666" s="18"/>
      <c r="Y1666" s="18"/>
      <c r="Z1666" s="18"/>
      <c r="AA1666" s="18"/>
      <c r="AB1666" s="18"/>
      <c r="AC1666" s="18"/>
      <c r="AD1666" s="18"/>
      <c r="AE1666" s="18"/>
      <c r="AF1666" s="18"/>
      <c r="AG1666" s="18"/>
      <c r="AH1666" s="18"/>
      <c r="AI1666" s="18"/>
      <c r="AJ1666" s="18"/>
      <c r="AK1666" s="18"/>
      <c r="AL1666" s="18"/>
      <c r="AM1666" s="18"/>
    </row>
    <row r="1667" spans="1:39">
      <c r="A1667" s="18"/>
      <c r="B1667" s="18"/>
      <c r="C1667" s="18"/>
      <c r="D1667" s="18">
        <f t="shared" ca="1" si="31"/>
        <v>1666</v>
      </c>
      <c r="E1667" s="18" t="str">
        <f ca="1">IFERROR(INDEX(nr_ad_client_name,MATCH(ROW()-1,xl_search_adnowclientname[index],0)),"")</f>
        <v>Southcorp Wines</v>
      </c>
      <c r="F1667" s="18"/>
      <c r="G1667" s="18"/>
      <c r="H1667" s="18"/>
      <c r="I1667" s="18"/>
      <c r="J1667" s="18"/>
      <c r="K1667" s="18"/>
      <c r="L1667" s="18"/>
      <c r="M1667" s="18"/>
      <c r="N1667" s="18"/>
      <c r="O1667" s="18"/>
      <c r="P1667" s="18"/>
      <c r="Q1667" s="18"/>
      <c r="R1667" s="18"/>
      <c r="S1667" s="18"/>
      <c r="T1667" s="18"/>
      <c r="U1667" s="18"/>
      <c r="V1667" s="18"/>
      <c r="W1667" s="18"/>
      <c r="X1667" s="18"/>
      <c r="Y1667" s="18"/>
      <c r="Z1667" s="18"/>
      <c r="AA1667" s="18"/>
      <c r="AB1667" s="18"/>
      <c r="AC1667" s="18"/>
      <c r="AD1667" s="18"/>
      <c r="AE1667" s="18"/>
      <c r="AF1667" s="18"/>
      <c r="AG1667" s="18"/>
      <c r="AH1667" s="18"/>
      <c r="AI1667" s="18"/>
      <c r="AJ1667" s="18"/>
      <c r="AK1667" s="18"/>
      <c r="AL1667" s="18"/>
      <c r="AM1667" s="18"/>
    </row>
    <row r="1668" spans="1:39">
      <c r="A1668" s="18"/>
      <c r="B1668" s="18"/>
      <c r="C1668" s="18"/>
      <c r="D1668" s="18">
        <f t="shared" ca="1" si="31"/>
        <v>1667</v>
      </c>
      <c r="E1668" s="18" t="str">
        <f ca="1">IFERROR(INDEX(nr_ad_client_name,MATCH(ROW()-1,xl_search_adnowclientname[index],0)),"")</f>
        <v>South Pacific Tyres</v>
      </c>
      <c r="F1668" s="18"/>
      <c r="G1668" s="18"/>
      <c r="H1668" s="18"/>
      <c r="I1668" s="18"/>
      <c r="J1668" s="18"/>
      <c r="K1668" s="18"/>
      <c r="L1668" s="18"/>
      <c r="M1668" s="18"/>
      <c r="N1668" s="18"/>
      <c r="O1668" s="18"/>
      <c r="P1668" s="18"/>
      <c r="Q1668" s="18"/>
      <c r="R1668" s="18"/>
      <c r="S1668" s="18"/>
      <c r="T1668" s="18"/>
      <c r="U1668" s="18"/>
      <c r="V1668" s="18"/>
      <c r="W1668" s="18"/>
      <c r="X1668" s="18"/>
      <c r="Y1668" s="18"/>
      <c r="Z1668" s="18"/>
      <c r="AA1668" s="18"/>
      <c r="AB1668" s="18"/>
      <c r="AC1668" s="18"/>
      <c r="AD1668" s="18"/>
      <c r="AE1668" s="18"/>
      <c r="AF1668" s="18"/>
      <c r="AG1668" s="18"/>
      <c r="AH1668" s="18"/>
      <c r="AI1668" s="18"/>
      <c r="AJ1668" s="18"/>
      <c r="AK1668" s="18"/>
      <c r="AL1668" s="18"/>
      <c r="AM1668" s="18"/>
    </row>
    <row r="1669" spans="1:39">
      <c r="A1669" s="18"/>
      <c r="B1669" s="18"/>
      <c r="C1669" s="18"/>
      <c r="D1669" s="18">
        <f t="shared" ca="1" si="31"/>
        <v>1668</v>
      </c>
      <c r="E1669" s="18" t="str">
        <f ca="1">IFERROR(INDEX(nr_ad_client_name,MATCH(ROW()-1,xl_search_adnowclientname[index],0)),"")</f>
        <v>Sovena Group</v>
      </c>
      <c r="F1669" s="18"/>
      <c r="G1669" s="18"/>
      <c r="H1669" s="18"/>
      <c r="I1669" s="18"/>
      <c r="J1669" s="18"/>
      <c r="K1669" s="18"/>
      <c r="L1669" s="18"/>
      <c r="M1669" s="18"/>
      <c r="N1669" s="18"/>
      <c r="O1669" s="18"/>
      <c r="P1669" s="18"/>
      <c r="Q1669" s="18"/>
      <c r="R1669" s="18"/>
      <c r="S1669" s="18"/>
      <c r="T1669" s="18"/>
      <c r="U1669" s="18"/>
      <c r="V1669" s="18"/>
      <c r="W1669" s="18"/>
      <c r="X1669" s="18"/>
      <c r="Y1669" s="18"/>
      <c r="Z1669" s="18"/>
      <c r="AA1669" s="18"/>
      <c r="AB1669" s="18"/>
      <c r="AC1669" s="18"/>
      <c r="AD1669" s="18"/>
      <c r="AE1669" s="18"/>
      <c r="AF1669" s="18"/>
      <c r="AG1669" s="18"/>
      <c r="AH1669" s="18"/>
      <c r="AI1669" s="18"/>
      <c r="AJ1669" s="18"/>
      <c r="AK1669" s="18"/>
      <c r="AL1669" s="18"/>
      <c r="AM1669" s="18"/>
    </row>
    <row r="1670" spans="1:39">
      <c r="A1670" s="18"/>
      <c r="B1670" s="18"/>
      <c r="C1670" s="18"/>
      <c r="D1670" s="18">
        <f t="shared" ca="1" si="31"/>
        <v>1669</v>
      </c>
      <c r="E1670" s="18" t="str">
        <f ca="1">IFERROR(INDEX(nr_ad_client_name,MATCH(ROW()-1,xl_search_adnowclientname[index],0)),"")</f>
        <v>Soya World</v>
      </c>
      <c r="F1670" s="18"/>
      <c r="G1670" s="18"/>
      <c r="H1670" s="18"/>
      <c r="I1670" s="18"/>
      <c r="J1670" s="18"/>
      <c r="K1670" s="18"/>
      <c r="L1670" s="18"/>
      <c r="M1670" s="18"/>
      <c r="N1670" s="18"/>
      <c r="O1670" s="18"/>
      <c r="P1670" s="18"/>
      <c r="Q1670" s="18"/>
      <c r="R1670" s="18"/>
      <c r="S1670" s="18"/>
      <c r="T1670" s="18"/>
      <c r="U1670" s="18"/>
      <c r="V1670" s="18"/>
      <c r="W1670" s="18"/>
      <c r="X1670" s="18"/>
      <c r="Y1670" s="18"/>
      <c r="Z1670" s="18"/>
      <c r="AA1670" s="18"/>
      <c r="AB1670" s="18"/>
      <c r="AC1670" s="18"/>
      <c r="AD1670" s="18"/>
      <c r="AE1670" s="18"/>
      <c r="AF1670" s="18"/>
      <c r="AG1670" s="18"/>
      <c r="AH1670" s="18"/>
      <c r="AI1670" s="18"/>
      <c r="AJ1670" s="18"/>
      <c r="AK1670" s="18"/>
      <c r="AL1670" s="18"/>
      <c r="AM1670" s="18"/>
    </row>
    <row r="1671" spans="1:39">
      <c r="A1671" s="18"/>
      <c r="B1671" s="18"/>
      <c r="C1671" s="18"/>
      <c r="D1671" s="18">
        <f t="shared" ca="1" si="31"/>
        <v>1670</v>
      </c>
      <c r="E1671" s="18" t="str">
        <f ca="1">IFERROR(INDEX(nr_ad_client_name,MATCH(ROW()-1,xl_search_adnowclientname[index],0)),"")</f>
        <v>Spar</v>
      </c>
      <c r="F1671" s="18"/>
      <c r="G1671" s="18"/>
      <c r="H1671" s="18"/>
      <c r="I1671" s="18"/>
      <c r="J1671" s="18"/>
      <c r="K1671" s="18"/>
      <c r="L1671" s="18"/>
      <c r="M1671" s="18"/>
      <c r="N1671" s="18"/>
      <c r="O1671" s="18"/>
      <c r="P1671" s="18"/>
      <c r="Q1671" s="18"/>
      <c r="R1671" s="18"/>
      <c r="S1671" s="18"/>
      <c r="T1671" s="18"/>
      <c r="U1671" s="18"/>
      <c r="V1671" s="18"/>
      <c r="W1671" s="18"/>
      <c r="X1671" s="18"/>
      <c r="Y1671" s="18"/>
      <c r="Z1671" s="18"/>
      <c r="AA1671" s="18"/>
      <c r="AB1671" s="18"/>
      <c r="AC1671" s="18"/>
      <c r="AD1671" s="18"/>
      <c r="AE1671" s="18"/>
      <c r="AF1671" s="18"/>
      <c r="AG1671" s="18"/>
      <c r="AH1671" s="18"/>
      <c r="AI1671" s="18"/>
      <c r="AJ1671" s="18"/>
      <c r="AK1671" s="18"/>
      <c r="AL1671" s="18"/>
      <c r="AM1671" s="18"/>
    </row>
    <row r="1672" spans="1:39">
      <c r="A1672" s="18"/>
      <c r="B1672" s="18"/>
      <c r="C1672" s="18"/>
      <c r="D1672" s="18">
        <f t="shared" ca="1" si="31"/>
        <v>1671</v>
      </c>
      <c r="E1672" s="18" t="str">
        <f ca="1">IFERROR(INDEX(nr_ad_client_name,MATCH(ROW()-1,xl_search_adnowclientname[index],0)),"")</f>
        <v>Specsavers</v>
      </c>
      <c r="F1672" s="18"/>
      <c r="G1672" s="18"/>
      <c r="H1672" s="18"/>
      <c r="I1672" s="18"/>
      <c r="J1672" s="18"/>
      <c r="K1672" s="18"/>
      <c r="L1672" s="18"/>
      <c r="M1672" s="18"/>
      <c r="N1672" s="18"/>
      <c r="O1672" s="18"/>
      <c r="P1672" s="18"/>
      <c r="Q1672" s="18"/>
      <c r="R1672" s="18"/>
      <c r="S1672" s="18"/>
      <c r="T1672" s="18"/>
      <c r="U1672" s="18"/>
      <c r="V1672" s="18"/>
      <c r="W1672" s="18"/>
      <c r="X1672" s="18"/>
      <c r="Y1672" s="18"/>
      <c r="Z1672" s="18"/>
      <c r="AA1672" s="18"/>
      <c r="AB1672" s="18"/>
      <c r="AC1672" s="18"/>
      <c r="AD1672" s="18"/>
      <c r="AE1672" s="18"/>
      <c r="AF1672" s="18"/>
      <c r="AG1672" s="18"/>
      <c r="AH1672" s="18"/>
      <c r="AI1672" s="18"/>
      <c r="AJ1672" s="18"/>
      <c r="AK1672" s="18"/>
      <c r="AL1672" s="18"/>
      <c r="AM1672" s="18"/>
    </row>
    <row r="1673" spans="1:39">
      <c r="A1673" s="18"/>
      <c r="B1673" s="18"/>
      <c r="C1673" s="18"/>
      <c r="D1673" s="18">
        <f t="shared" ca="1" si="31"/>
        <v>1672</v>
      </c>
      <c r="E1673" s="18" t="str">
        <f ca="1">IFERROR(INDEX(nr_ad_client_name,MATCH(ROW()-1,xl_search_adnowclientname[index],0)),"")</f>
        <v>Spectrum</v>
      </c>
      <c r="F1673" s="18"/>
      <c r="G1673" s="18"/>
      <c r="H1673" s="18"/>
      <c r="I1673" s="18"/>
      <c r="J1673" s="18"/>
      <c r="K1673" s="18"/>
      <c r="L1673" s="18"/>
      <c r="M1673" s="18"/>
      <c r="N1673" s="18"/>
      <c r="O1673" s="18"/>
      <c r="P1673" s="18"/>
      <c r="Q1673" s="18"/>
      <c r="R1673" s="18"/>
      <c r="S1673" s="18"/>
      <c r="T1673" s="18"/>
      <c r="U1673" s="18"/>
      <c r="V1673" s="18"/>
      <c r="W1673" s="18"/>
      <c r="X1673" s="18"/>
      <c r="Y1673" s="18"/>
      <c r="Z1673" s="18"/>
      <c r="AA1673" s="18"/>
      <c r="AB1673" s="18"/>
      <c r="AC1673" s="18"/>
      <c r="AD1673" s="18"/>
      <c r="AE1673" s="18"/>
      <c r="AF1673" s="18"/>
      <c r="AG1673" s="18"/>
      <c r="AH1673" s="18"/>
      <c r="AI1673" s="18"/>
      <c r="AJ1673" s="18"/>
      <c r="AK1673" s="18"/>
      <c r="AL1673" s="18"/>
      <c r="AM1673" s="18"/>
    </row>
    <row r="1674" spans="1:39">
      <c r="A1674" s="18"/>
      <c r="B1674" s="18"/>
      <c r="C1674" s="18"/>
      <c r="D1674" s="18">
        <f t="shared" ca="1" si="31"/>
        <v>1673</v>
      </c>
      <c r="E1674" s="18" t="str">
        <f ca="1">IFERROR(INDEX(nr_ad_client_name,MATCH(ROW()-1,xl_search_adnowclientname[index],0)),"")</f>
        <v>Spendrups Bryggeri Ab</v>
      </c>
      <c r="F1674" s="18"/>
      <c r="G1674" s="18"/>
      <c r="H1674" s="18"/>
      <c r="I1674" s="18"/>
      <c r="J1674" s="18"/>
      <c r="K1674" s="18"/>
      <c r="L1674" s="18"/>
      <c r="M1674" s="18"/>
      <c r="N1674" s="18"/>
      <c r="O1674" s="18"/>
      <c r="P1674" s="18"/>
      <c r="Q1674" s="18"/>
      <c r="R1674" s="18"/>
      <c r="S1674" s="18"/>
      <c r="T1674" s="18"/>
      <c r="U1674" s="18"/>
      <c r="V1674" s="18"/>
      <c r="W1674" s="18"/>
      <c r="X1674" s="18"/>
      <c r="Y1674" s="18"/>
      <c r="Z1674" s="18"/>
      <c r="AA1674" s="18"/>
      <c r="AB1674" s="18"/>
      <c r="AC1674" s="18"/>
      <c r="AD1674" s="18"/>
      <c r="AE1674" s="18"/>
      <c r="AF1674" s="18"/>
      <c r="AG1674" s="18"/>
      <c r="AH1674" s="18"/>
      <c r="AI1674" s="18"/>
      <c r="AJ1674" s="18"/>
      <c r="AK1674" s="18"/>
      <c r="AL1674" s="18"/>
      <c r="AM1674" s="18"/>
    </row>
    <row r="1675" spans="1:39">
      <c r="A1675" s="18"/>
      <c r="B1675" s="18"/>
      <c r="C1675" s="18"/>
      <c r="D1675" s="18">
        <f t="shared" ca="1" si="31"/>
        <v>1674</v>
      </c>
      <c r="E1675" s="18" t="str">
        <f ca="1">IFERROR(INDEX(nr_ad_client_name,MATCH(ROW()-1,xl_search_adnowclientname[index],0)),"")</f>
        <v>Splash Corporation</v>
      </c>
      <c r="F1675" s="18"/>
      <c r="G1675" s="18"/>
      <c r="H1675" s="18"/>
      <c r="I1675" s="18"/>
      <c r="J1675" s="18"/>
      <c r="K1675" s="18"/>
      <c r="L1675" s="18"/>
      <c r="M1675" s="18"/>
      <c r="N1675" s="18"/>
      <c r="O1675" s="18"/>
      <c r="P1675" s="18"/>
      <c r="Q1675" s="18"/>
      <c r="R1675" s="18"/>
      <c r="S1675" s="18"/>
      <c r="T1675" s="18"/>
      <c r="U1675" s="18"/>
      <c r="V1675" s="18"/>
      <c r="W1675" s="18"/>
      <c r="X1675" s="18"/>
      <c r="Y1675" s="18"/>
      <c r="Z1675" s="18"/>
      <c r="AA1675" s="18"/>
      <c r="AB1675" s="18"/>
      <c r="AC1675" s="18"/>
      <c r="AD1675" s="18"/>
      <c r="AE1675" s="18"/>
      <c r="AF1675" s="18"/>
      <c r="AG1675" s="18"/>
      <c r="AH1675" s="18"/>
      <c r="AI1675" s="18"/>
      <c r="AJ1675" s="18"/>
      <c r="AK1675" s="18"/>
      <c r="AL1675" s="18"/>
      <c r="AM1675" s="18"/>
    </row>
    <row r="1676" spans="1:39">
      <c r="A1676" s="18"/>
      <c r="B1676" s="18"/>
      <c r="C1676" s="18"/>
      <c r="D1676" s="18">
        <f t="shared" ca="1" si="31"/>
        <v>1675</v>
      </c>
      <c r="E1676" s="18" t="str">
        <f ca="1">IFERROR(INDEX(nr_ad_client_name,MATCH(ROW()-1,xl_search_adnowclientname[index],0)),"")</f>
        <v>Sportium</v>
      </c>
      <c r="F1676" s="18"/>
      <c r="G1676" s="18"/>
      <c r="H1676" s="18"/>
      <c r="I1676" s="18"/>
      <c r="J1676" s="18"/>
      <c r="K1676" s="18"/>
      <c r="L1676" s="18"/>
      <c r="M1676" s="18"/>
      <c r="N1676" s="18"/>
      <c r="O1676" s="18"/>
      <c r="P1676" s="18"/>
      <c r="Q1676" s="18"/>
      <c r="R1676" s="18"/>
      <c r="S1676" s="18"/>
      <c r="T1676" s="18"/>
      <c r="U1676" s="18"/>
      <c r="V1676" s="18"/>
      <c r="W1676" s="18"/>
      <c r="X1676" s="18"/>
      <c r="Y1676" s="18"/>
      <c r="Z1676" s="18"/>
      <c r="AA1676" s="18"/>
      <c r="AB1676" s="18"/>
      <c r="AC1676" s="18"/>
      <c r="AD1676" s="18"/>
      <c r="AE1676" s="18"/>
      <c r="AF1676" s="18"/>
      <c r="AG1676" s="18"/>
      <c r="AH1676" s="18"/>
      <c r="AI1676" s="18"/>
      <c r="AJ1676" s="18"/>
      <c r="AK1676" s="18"/>
      <c r="AL1676" s="18"/>
      <c r="AM1676" s="18"/>
    </row>
    <row r="1677" spans="1:39">
      <c r="A1677" s="18"/>
      <c r="B1677" s="18"/>
      <c r="C1677" s="18"/>
      <c r="D1677" s="18">
        <f t="shared" ca="1" si="31"/>
        <v>1676</v>
      </c>
      <c r="E1677" s="18" t="str">
        <f ca="1">IFERROR(INDEX(nr_ad_client_name,MATCH(ROW()-1,xl_search_adnowclientname[index],0)),"")</f>
        <v>Spotless Group</v>
      </c>
      <c r="F1677" s="18"/>
      <c r="G1677" s="18"/>
      <c r="H1677" s="18"/>
      <c r="I1677" s="18"/>
      <c r="J1677" s="18"/>
      <c r="K1677" s="18"/>
      <c r="L1677" s="18"/>
      <c r="M1677" s="18"/>
      <c r="N1677" s="18"/>
      <c r="O1677" s="18"/>
      <c r="P1677" s="18"/>
      <c r="Q1677" s="18"/>
      <c r="R1677" s="18"/>
      <c r="S1677" s="18"/>
      <c r="T1677" s="18"/>
      <c r="U1677" s="18"/>
      <c r="V1677" s="18"/>
      <c r="W1677" s="18"/>
      <c r="X1677" s="18"/>
      <c r="Y1677" s="18"/>
      <c r="Z1677" s="18"/>
      <c r="AA1677" s="18"/>
      <c r="AB1677" s="18"/>
      <c r="AC1677" s="18"/>
      <c r="AD1677" s="18"/>
      <c r="AE1677" s="18"/>
      <c r="AF1677" s="18"/>
      <c r="AG1677" s="18"/>
      <c r="AH1677" s="18"/>
      <c r="AI1677" s="18"/>
      <c r="AJ1677" s="18"/>
      <c r="AK1677" s="18"/>
      <c r="AL1677" s="18"/>
      <c r="AM1677" s="18"/>
    </row>
    <row r="1678" spans="1:39">
      <c r="A1678" s="18"/>
      <c r="B1678" s="18"/>
      <c r="C1678" s="18"/>
      <c r="D1678" s="18">
        <f t="shared" ca="1" si="31"/>
        <v>1677</v>
      </c>
      <c r="E1678" s="18" t="str">
        <f ca="1">IFERROR(INDEX(nr_ad_client_name,MATCH(ROW()-1,xl_search_adnowclientname[index],0)),"")</f>
        <v>Sprint</v>
      </c>
      <c r="F1678" s="18"/>
      <c r="G1678" s="18"/>
      <c r="H1678" s="18"/>
      <c r="I1678" s="18"/>
      <c r="J1678" s="18"/>
      <c r="K1678" s="18"/>
      <c r="L1678" s="18"/>
      <c r="M1678" s="18"/>
      <c r="N1678" s="18"/>
      <c r="O1678" s="18"/>
      <c r="P1678" s="18"/>
      <c r="Q1678" s="18"/>
      <c r="R1678" s="18"/>
      <c r="S1678" s="18"/>
      <c r="T1678" s="18"/>
      <c r="U1678" s="18"/>
      <c r="V1678" s="18"/>
      <c r="W1678" s="18"/>
      <c r="X1678" s="18"/>
      <c r="Y1678" s="18"/>
      <c r="Z1678" s="18"/>
      <c r="AA1678" s="18"/>
      <c r="AB1678" s="18"/>
      <c r="AC1678" s="18"/>
      <c r="AD1678" s="18"/>
      <c r="AE1678" s="18"/>
      <c r="AF1678" s="18"/>
      <c r="AG1678" s="18"/>
      <c r="AH1678" s="18"/>
      <c r="AI1678" s="18"/>
      <c r="AJ1678" s="18"/>
      <c r="AK1678" s="18"/>
      <c r="AL1678" s="18"/>
      <c r="AM1678" s="18"/>
    </row>
    <row r="1679" spans="1:39">
      <c r="A1679" s="18"/>
      <c r="B1679" s="18"/>
      <c r="C1679" s="18"/>
      <c r="D1679" s="18">
        <f t="shared" ca="1" si="31"/>
        <v>1678</v>
      </c>
      <c r="E1679" s="18" t="str">
        <f ca="1">IFERROR(INDEX(nr_ad_client_name,MATCH(ROW()-1,xl_search_adnowclientname[index],0)),"")</f>
        <v>Sprint PCS</v>
      </c>
      <c r="F1679" s="18"/>
      <c r="G1679" s="18"/>
      <c r="H1679" s="18"/>
      <c r="I1679" s="18"/>
      <c r="J1679" s="18"/>
      <c r="K1679" s="18"/>
      <c r="L1679" s="18"/>
      <c r="M1679" s="18"/>
      <c r="N1679" s="18"/>
      <c r="O1679" s="18"/>
      <c r="P1679" s="18"/>
      <c r="Q1679" s="18"/>
      <c r="R1679" s="18"/>
      <c r="S1679" s="18"/>
      <c r="T1679" s="18"/>
      <c r="U1679" s="18"/>
      <c r="V1679" s="18"/>
      <c r="W1679" s="18"/>
      <c r="X1679" s="18"/>
      <c r="Y1679" s="18"/>
      <c r="Z1679" s="18"/>
      <c r="AA1679" s="18"/>
      <c r="AB1679" s="18"/>
      <c r="AC1679" s="18"/>
      <c r="AD1679" s="18"/>
      <c r="AE1679" s="18"/>
      <c r="AF1679" s="18"/>
      <c r="AG1679" s="18"/>
      <c r="AH1679" s="18"/>
      <c r="AI1679" s="18"/>
      <c r="AJ1679" s="18"/>
      <c r="AK1679" s="18"/>
      <c r="AL1679" s="18"/>
      <c r="AM1679" s="18"/>
    </row>
    <row r="1680" spans="1:39">
      <c r="A1680" s="18"/>
      <c r="B1680" s="18"/>
      <c r="C1680" s="18"/>
      <c r="D1680" s="18">
        <f t="shared" ca="1" si="31"/>
        <v>1679</v>
      </c>
      <c r="E1680" s="18" t="str">
        <f ca="1">IFERROR(INDEX(nr_ad_client_name,MATCH(ROW()-1,xl_search_adnowclientname[index],0)),"")</f>
        <v>SSL International</v>
      </c>
      <c r="F1680" s="18"/>
      <c r="G1680" s="18"/>
      <c r="H1680" s="18"/>
      <c r="I1680" s="18"/>
      <c r="J1680" s="18"/>
      <c r="K1680" s="18"/>
      <c r="L1680" s="18"/>
      <c r="M1680" s="18"/>
      <c r="N1680" s="18"/>
      <c r="O1680" s="18"/>
      <c r="P1680" s="18"/>
      <c r="Q1680" s="18"/>
      <c r="R1680" s="18"/>
      <c r="S1680" s="18"/>
      <c r="T1680" s="18"/>
      <c r="U1680" s="18"/>
      <c r="V1680" s="18"/>
      <c r="W1680" s="18"/>
      <c r="X1680" s="18"/>
      <c r="Y1680" s="18"/>
      <c r="Z1680" s="18"/>
      <c r="AA1680" s="18"/>
      <c r="AB1680" s="18"/>
      <c r="AC1680" s="18"/>
      <c r="AD1680" s="18"/>
      <c r="AE1680" s="18"/>
      <c r="AF1680" s="18"/>
      <c r="AG1680" s="18"/>
      <c r="AH1680" s="18"/>
      <c r="AI1680" s="18"/>
      <c r="AJ1680" s="18"/>
      <c r="AK1680" s="18"/>
      <c r="AL1680" s="18"/>
      <c r="AM1680" s="18"/>
    </row>
    <row r="1681" spans="1:39">
      <c r="A1681" s="18"/>
      <c r="B1681" s="18"/>
      <c r="C1681" s="18"/>
      <c r="D1681" s="18">
        <f t="shared" ca="1" si="31"/>
        <v>1680</v>
      </c>
      <c r="E1681" s="18" t="str">
        <f ca="1">IFERROR(INDEX(nr_ad_client_name,MATCH(ROW()-1,xl_search_adnowclientname[index],0)),"")</f>
        <v>Staatsloterij</v>
      </c>
      <c r="F1681" s="18"/>
      <c r="G1681" s="18"/>
      <c r="H1681" s="18"/>
      <c r="I1681" s="18"/>
      <c r="J1681" s="18"/>
      <c r="K1681" s="18"/>
      <c r="L1681" s="18"/>
      <c r="M1681" s="18"/>
      <c r="N1681" s="18"/>
      <c r="O1681" s="18"/>
      <c r="P1681" s="18"/>
      <c r="Q1681" s="18"/>
      <c r="R1681" s="18"/>
      <c r="S1681" s="18"/>
      <c r="T1681" s="18"/>
      <c r="U1681" s="18"/>
      <c r="V1681" s="18"/>
      <c r="W1681" s="18"/>
      <c r="X1681" s="18"/>
      <c r="Y1681" s="18"/>
      <c r="Z1681" s="18"/>
      <c r="AA1681" s="18"/>
      <c r="AB1681" s="18"/>
      <c r="AC1681" s="18"/>
      <c r="AD1681" s="18"/>
      <c r="AE1681" s="18"/>
      <c r="AF1681" s="18"/>
      <c r="AG1681" s="18"/>
      <c r="AH1681" s="18"/>
      <c r="AI1681" s="18"/>
      <c r="AJ1681" s="18"/>
      <c r="AK1681" s="18"/>
      <c r="AL1681" s="18"/>
      <c r="AM1681" s="18"/>
    </row>
    <row r="1682" spans="1:39">
      <c r="A1682" s="18"/>
      <c r="B1682" s="18"/>
      <c r="C1682" s="18"/>
      <c r="D1682" s="18">
        <f t="shared" ca="1" si="31"/>
        <v>1681</v>
      </c>
      <c r="E1682" s="18" t="str">
        <f ca="1">IFERROR(INDEX(nr_ad_client_name,MATCH(ROW()-1,xl_search_adnowclientname[index],0)),"")</f>
        <v>Stabburet/Nora</v>
      </c>
      <c r="F1682" s="18"/>
      <c r="G1682" s="18"/>
      <c r="H1682" s="18"/>
      <c r="I1682" s="18"/>
      <c r="J1682" s="18"/>
      <c r="K1682" s="18"/>
      <c r="L1682" s="18"/>
      <c r="M1682" s="18"/>
      <c r="N1682" s="18"/>
      <c r="O1682" s="18"/>
      <c r="P1682" s="18"/>
      <c r="Q1682" s="18"/>
      <c r="R1682" s="18"/>
      <c r="S1682" s="18"/>
      <c r="T1682" s="18"/>
      <c r="U1682" s="18"/>
      <c r="V1682" s="18"/>
      <c r="W1682" s="18"/>
      <c r="X1682" s="18"/>
      <c r="Y1682" s="18"/>
      <c r="Z1682" s="18"/>
      <c r="AA1682" s="18"/>
      <c r="AB1682" s="18"/>
      <c r="AC1682" s="18"/>
      <c r="AD1682" s="18"/>
      <c r="AE1682" s="18"/>
      <c r="AF1682" s="18"/>
      <c r="AG1682" s="18"/>
      <c r="AH1682" s="18"/>
      <c r="AI1682" s="18"/>
      <c r="AJ1682" s="18"/>
      <c r="AK1682" s="18"/>
      <c r="AL1682" s="18"/>
      <c r="AM1682" s="18"/>
    </row>
    <row r="1683" spans="1:39">
      <c r="A1683" s="18"/>
      <c r="B1683" s="18"/>
      <c r="C1683" s="18"/>
      <c r="D1683" s="18">
        <f t="shared" ca="1" si="31"/>
        <v>1682</v>
      </c>
      <c r="E1683" s="18" t="str">
        <f ca="1">IFERROR(INDEX(nr_ad_client_name,MATCH(ROW()-1,xl_search_adnowclientname[index],0)),"")</f>
        <v>Standard Bank</v>
      </c>
      <c r="F1683" s="18"/>
      <c r="G1683" s="18"/>
      <c r="H1683" s="18"/>
      <c r="I1683" s="18"/>
      <c r="J1683" s="18"/>
      <c r="K1683" s="18"/>
      <c r="L1683" s="18"/>
      <c r="M1683" s="18"/>
      <c r="N1683" s="18"/>
      <c r="O1683" s="18"/>
      <c r="P1683" s="18"/>
      <c r="Q1683" s="18"/>
      <c r="R1683" s="18"/>
      <c r="S1683" s="18"/>
      <c r="T1683" s="18"/>
      <c r="U1683" s="18"/>
      <c r="V1683" s="18"/>
      <c r="W1683" s="18"/>
      <c r="X1683" s="18"/>
      <c r="Y1683" s="18"/>
      <c r="Z1683" s="18"/>
      <c r="AA1683" s="18"/>
      <c r="AB1683" s="18"/>
      <c r="AC1683" s="18"/>
      <c r="AD1683" s="18"/>
      <c r="AE1683" s="18"/>
      <c r="AF1683" s="18"/>
      <c r="AG1683" s="18"/>
      <c r="AH1683" s="18"/>
      <c r="AI1683" s="18"/>
      <c r="AJ1683" s="18"/>
      <c r="AK1683" s="18"/>
      <c r="AL1683" s="18"/>
      <c r="AM1683" s="18"/>
    </row>
    <row r="1684" spans="1:39">
      <c r="A1684" s="18"/>
      <c r="B1684" s="18"/>
      <c r="C1684" s="18"/>
      <c r="D1684" s="18">
        <f t="shared" ca="1" si="31"/>
        <v>1683</v>
      </c>
      <c r="E1684" s="18" t="str">
        <f ca="1">IFERROR(INDEX(nr_ad_client_name,MATCH(ROW()-1,xl_search_adnowclientname[index],0)),"")</f>
        <v>Standard Chartered Bank</v>
      </c>
      <c r="F1684" s="18"/>
      <c r="G1684" s="18"/>
      <c r="H1684" s="18"/>
      <c r="I1684" s="18"/>
      <c r="J1684" s="18"/>
      <c r="K1684" s="18"/>
      <c r="L1684" s="18"/>
      <c r="M1684" s="18"/>
      <c r="N1684" s="18"/>
      <c r="O1684" s="18"/>
      <c r="P1684" s="18"/>
      <c r="Q1684" s="18"/>
      <c r="R1684" s="18"/>
      <c r="S1684" s="18"/>
      <c r="T1684" s="18"/>
      <c r="U1684" s="18"/>
      <c r="V1684" s="18"/>
      <c r="W1684" s="18"/>
      <c r="X1684" s="18"/>
      <c r="Y1684" s="18"/>
      <c r="Z1684" s="18"/>
      <c r="AA1684" s="18"/>
      <c r="AB1684" s="18"/>
      <c r="AC1684" s="18"/>
      <c r="AD1684" s="18"/>
      <c r="AE1684" s="18"/>
      <c r="AF1684" s="18"/>
      <c r="AG1684" s="18"/>
      <c r="AH1684" s="18"/>
      <c r="AI1684" s="18"/>
      <c r="AJ1684" s="18"/>
      <c r="AK1684" s="18"/>
      <c r="AL1684" s="18"/>
      <c r="AM1684" s="18"/>
    </row>
    <row r="1685" spans="1:39">
      <c r="A1685" s="18"/>
      <c r="B1685" s="18"/>
      <c r="C1685" s="18"/>
      <c r="D1685" s="18">
        <f t="shared" ca="1" si="31"/>
        <v>1684</v>
      </c>
      <c r="E1685" s="18" t="str">
        <f ca="1">IFERROR(INDEX(nr_ad_client_name,MATCH(ROW()-1,xl_search_adnowclientname[index],0)),"")</f>
        <v>Staples</v>
      </c>
      <c r="F1685" s="18"/>
      <c r="G1685" s="18"/>
      <c r="H1685" s="18"/>
      <c r="I1685" s="18"/>
      <c r="J1685" s="18"/>
      <c r="K1685" s="18"/>
      <c r="L1685" s="18"/>
      <c r="M1685" s="18"/>
      <c r="N1685" s="18"/>
      <c r="O1685" s="18"/>
      <c r="P1685" s="18"/>
      <c r="Q1685" s="18"/>
      <c r="R1685" s="18"/>
      <c r="S1685" s="18"/>
      <c r="T1685" s="18"/>
      <c r="U1685" s="18"/>
      <c r="V1685" s="18"/>
      <c r="W1685" s="18"/>
      <c r="X1685" s="18"/>
      <c r="Y1685" s="18"/>
      <c r="Z1685" s="18"/>
      <c r="AA1685" s="18"/>
      <c r="AB1685" s="18"/>
      <c r="AC1685" s="18"/>
      <c r="AD1685" s="18"/>
      <c r="AE1685" s="18"/>
      <c r="AF1685" s="18"/>
      <c r="AG1685" s="18"/>
      <c r="AH1685" s="18"/>
      <c r="AI1685" s="18"/>
      <c r="AJ1685" s="18"/>
      <c r="AK1685" s="18"/>
      <c r="AL1685" s="18"/>
      <c r="AM1685" s="18"/>
    </row>
    <row r="1686" spans="1:39">
      <c r="A1686" s="18"/>
      <c r="B1686" s="18"/>
      <c r="C1686" s="18"/>
      <c r="D1686" s="18">
        <f t="shared" ca="1" si="31"/>
        <v>1685</v>
      </c>
      <c r="E1686" s="18" t="str">
        <f ca="1">IFERROR(INDEX(nr_ad_client_name,MATCH(ROW()-1,xl_search_adnowclientname[index],0)),"")</f>
        <v>Star</v>
      </c>
      <c r="F1686" s="18"/>
      <c r="G1686" s="18"/>
      <c r="H1686" s="18"/>
      <c r="I1686" s="18"/>
      <c r="J1686" s="18"/>
      <c r="K1686" s="18"/>
      <c r="L1686" s="18"/>
      <c r="M1686" s="18"/>
      <c r="N1686" s="18"/>
      <c r="O1686" s="18"/>
      <c r="P1686" s="18"/>
      <c r="Q1686" s="18"/>
      <c r="R1686" s="18"/>
      <c r="S1686" s="18"/>
      <c r="T1686" s="18"/>
      <c r="U1686" s="18"/>
      <c r="V1686" s="18"/>
      <c r="W1686" s="18"/>
      <c r="X1686" s="18"/>
      <c r="Y1686" s="18"/>
      <c r="Z1686" s="18"/>
      <c r="AA1686" s="18"/>
      <c r="AB1686" s="18"/>
      <c r="AC1686" s="18"/>
      <c r="AD1686" s="18"/>
      <c r="AE1686" s="18"/>
      <c r="AF1686" s="18"/>
      <c r="AG1686" s="18"/>
      <c r="AH1686" s="18"/>
      <c r="AI1686" s="18"/>
      <c r="AJ1686" s="18"/>
      <c r="AK1686" s="18"/>
      <c r="AL1686" s="18"/>
      <c r="AM1686" s="18"/>
    </row>
    <row r="1687" spans="1:39">
      <c r="A1687" s="18"/>
      <c r="B1687" s="18"/>
      <c r="C1687" s="18"/>
      <c r="D1687" s="18">
        <f t="shared" ca="1" si="31"/>
        <v>1686</v>
      </c>
      <c r="E1687" s="18" t="str">
        <f ca="1">IFERROR(INDEX(nr_ad_client_name,MATCH(ROW()-1,xl_search_adnowclientname[index],0)),"")</f>
        <v>Starbucks</v>
      </c>
      <c r="F1687" s="18"/>
      <c r="G1687" s="18"/>
      <c r="H1687" s="18"/>
      <c r="I1687" s="18"/>
      <c r="J1687" s="18"/>
      <c r="K1687" s="18"/>
      <c r="L1687" s="18"/>
      <c r="M1687" s="18"/>
      <c r="N1687" s="18"/>
      <c r="O1687" s="18"/>
      <c r="P1687" s="18"/>
      <c r="Q1687" s="18"/>
      <c r="R1687" s="18"/>
      <c r="S1687" s="18"/>
      <c r="T1687" s="18"/>
      <c r="U1687" s="18"/>
      <c r="V1687" s="18"/>
      <c r="W1687" s="18"/>
      <c r="X1687" s="18"/>
      <c r="Y1687" s="18"/>
      <c r="Z1687" s="18"/>
      <c r="AA1687" s="18"/>
      <c r="AB1687" s="18"/>
      <c r="AC1687" s="18"/>
      <c r="AD1687" s="18"/>
      <c r="AE1687" s="18"/>
      <c r="AF1687" s="18"/>
      <c r="AG1687" s="18"/>
      <c r="AH1687" s="18"/>
      <c r="AI1687" s="18"/>
      <c r="AJ1687" s="18"/>
      <c r="AK1687" s="18"/>
      <c r="AL1687" s="18"/>
      <c r="AM1687" s="18"/>
    </row>
    <row r="1688" spans="1:39">
      <c r="A1688" s="18"/>
      <c r="B1688" s="18"/>
      <c r="C1688" s="18"/>
      <c r="D1688" s="18">
        <f t="shared" ca="1" si="31"/>
        <v>1687</v>
      </c>
      <c r="E1688" s="18" t="str">
        <f ca="1">IFERROR(INDEX(nr_ad_client_name,MATCH(ROW()-1,xl_search_adnowclientname[index],0)),"")</f>
        <v>Starcom</v>
      </c>
      <c r="F1688" s="18"/>
      <c r="G1688" s="18"/>
      <c r="H1688" s="18"/>
      <c r="I1688" s="18"/>
      <c r="J1688" s="18"/>
      <c r="K1688" s="18"/>
      <c r="L1688" s="18"/>
      <c r="M1688" s="18"/>
      <c r="N1688" s="18"/>
      <c r="O1688" s="18"/>
      <c r="P1688" s="18"/>
      <c r="Q1688" s="18"/>
      <c r="R1688" s="18"/>
      <c r="S1688" s="18"/>
      <c r="T1688" s="18"/>
      <c r="U1688" s="18"/>
      <c r="V1688" s="18"/>
      <c r="W1688" s="18"/>
      <c r="X1688" s="18"/>
      <c r="Y1688" s="18"/>
      <c r="Z1688" s="18"/>
      <c r="AA1688" s="18"/>
      <c r="AB1688" s="18"/>
      <c r="AC1688" s="18"/>
      <c r="AD1688" s="18"/>
      <c r="AE1688" s="18"/>
      <c r="AF1688" s="18"/>
      <c r="AG1688" s="18"/>
      <c r="AH1688" s="18"/>
      <c r="AI1688" s="18"/>
      <c r="AJ1688" s="18"/>
      <c r="AK1688" s="18"/>
      <c r="AL1688" s="18"/>
      <c r="AM1688" s="18"/>
    </row>
    <row r="1689" spans="1:39">
      <c r="A1689" s="18"/>
      <c r="B1689" s="18"/>
      <c r="C1689" s="18"/>
      <c r="D1689" s="18">
        <f t="shared" ca="1" si="31"/>
        <v>1688</v>
      </c>
      <c r="E1689" s="18" t="str">
        <f ca="1">IFERROR(INDEX(nr_ad_client_name,MATCH(ROW()-1,xl_search_adnowclientname[index],0)),"")</f>
        <v>State Bank Of India</v>
      </c>
      <c r="F1689" s="18"/>
      <c r="G1689" s="18"/>
      <c r="H1689" s="18"/>
      <c r="I1689" s="18"/>
      <c r="J1689" s="18"/>
      <c r="K1689" s="18"/>
      <c r="L1689" s="18"/>
      <c r="M1689" s="18"/>
      <c r="N1689" s="18"/>
      <c r="O1689" s="18"/>
      <c r="P1689" s="18"/>
      <c r="Q1689" s="18"/>
      <c r="R1689" s="18"/>
      <c r="S1689" s="18"/>
      <c r="T1689" s="18"/>
      <c r="U1689" s="18"/>
      <c r="V1689" s="18"/>
      <c r="W1689" s="18"/>
      <c r="X1689" s="18"/>
      <c r="Y1689" s="18"/>
      <c r="Z1689" s="18"/>
      <c r="AA1689" s="18"/>
      <c r="AB1689" s="18"/>
      <c r="AC1689" s="18"/>
      <c r="AD1689" s="18"/>
      <c r="AE1689" s="18"/>
      <c r="AF1689" s="18"/>
      <c r="AG1689" s="18"/>
      <c r="AH1689" s="18"/>
      <c r="AI1689" s="18"/>
      <c r="AJ1689" s="18"/>
      <c r="AK1689" s="18"/>
      <c r="AL1689" s="18"/>
      <c r="AM1689" s="18"/>
    </row>
    <row r="1690" spans="1:39">
      <c r="A1690" s="18"/>
      <c r="B1690" s="18"/>
      <c r="C1690" s="18"/>
      <c r="D1690" s="18">
        <f t="shared" ca="1" si="31"/>
        <v>1689</v>
      </c>
      <c r="E1690" s="18" t="str">
        <f ca="1">IFERROR(INDEX(nr_ad_client_name,MATCH(ROW()-1,xl_search_adnowclientname[index],0)),"")</f>
        <v>Stella Foods</v>
      </c>
      <c r="F1690" s="18"/>
      <c r="G1690" s="18"/>
      <c r="H1690" s="18"/>
      <c r="I1690" s="18"/>
      <c r="J1690" s="18"/>
      <c r="K1690" s="18"/>
      <c r="L1690" s="18"/>
      <c r="M1690" s="18"/>
      <c r="N1690" s="18"/>
      <c r="O1690" s="18"/>
      <c r="P1690" s="18"/>
      <c r="Q1690" s="18"/>
      <c r="R1690" s="18"/>
      <c r="S1690" s="18"/>
      <c r="T1690" s="18"/>
      <c r="U1690" s="18"/>
      <c r="V1690" s="18"/>
      <c r="W1690" s="18"/>
      <c r="X1690" s="18"/>
      <c r="Y1690" s="18"/>
      <c r="Z1690" s="18"/>
      <c r="AA1690" s="18"/>
      <c r="AB1690" s="18"/>
      <c r="AC1690" s="18"/>
      <c r="AD1690" s="18"/>
      <c r="AE1690" s="18"/>
      <c r="AF1690" s="18"/>
      <c r="AG1690" s="18"/>
      <c r="AH1690" s="18"/>
      <c r="AI1690" s="18"/>
      <c r="AJ1690" s="18"/>
      <c r="AK1690" s="18"/>
      <c r="AL1690" s="18"/>
      <c r="AM1690" s="18"/>
    </row>
    <row r="1691" spans="1:39">
      <c r="A1691" s="18"/>
      <c r="B1691" s="18"/>
      <c r="C1691" s="18"/>
      <c r="D1691" s="18">
        <f t="shared" ca="1" si="31"/>
        <v>1690</v>
      </c>
      <c r="E1691" s="18" t="str">
        <f ca="1">IFERROR(INDEX(nr_ad_client_name,MATCH(ROW()-1,xl_search_adnowclientname[index],0)),"")</f>
        <v>St George</v>
      </c>
      <c r="F1691" s="18"/>
      <c r="G1691" s="18"/>
      <c r="H1691" s="18"/>
      <c r="I1691" s="18"/>
      <c r="J1691" s="18"/>
      <c r="K1691" s="18"/>
      <c r="L1691" s="18"/>
      <c r="M1691" s="18"/>
      <c r="N1691" s="18"/>
      <c r="O1691" s="18"/>
      <c r="P1691" s="18"/>
      <c r="Q1691" s="18"/>
      <c r="R1691" s="18"/>
      <c r="S1691" s="18"/>
      <c r="T1691" s="18"/>
      <c r="U1691" s="18"/>
      <c r="V1691" s="18"/>
      <c r="W1691" s="18"/>
      <c r="X1691" s="18"/>
      <c r="Y1691" s="18"/>
      <c r="Z1691" s="18"/>
      <c r="AA1691" s="18"/>
      <c r="AB1691" s="18"/>
      <c r="AC1691" s="18"/>
      <c r="AD1691" s="18"/>
      <c r="AE1691" s="18"/>
      <c r="AF1691" s="18"/>
      <c r="AG1691" s="18"/>
      <c r="AH1691" s="18"/>
      <c r="AI1691" s="18"/>
      <c r="AJ1691" s="18"/>
      <c r="AK1691" s="18"/>
      <c r="AL1691" s="18"/>
      <c r="AM1691" s="18"/>
    </row>
    <row r="1692" spans="1:39">
      <c r="A1692" s="18"/>
      <c r="B1692" s="18"/>
      <c r="C1692" s="18"/>
      <c r="D1692" s="18">
        <f t="shared" ca="1" si="31"/>
        <v>1691</v>
      </c>
      <c r="E1692" s="18" t="str">
        <f ca="1">IFERROR(INDEX(nr_ad_client_name,MATCH(ROW()-1,xl_search_adnowclientname[index],0)),"")</f>
        <v>Stiefel Laboratories</v>
      </c>
      <c r="F1692" s="18"/>
      <c r="G1692" s="18"/>
      <c r="H1692" s="18"/>
      <c r="I1692" s="18"/>
      <c r="J1692" s="18"/>
      <c r="K1692" s="18"/>
      <c r="L1692" s="18"/>
      <c r="M1692" s="18"/>
      <c r="N1692" s="18"/>
      <c r="O1692" s="18"/>
      <c r="P1692" s="18"/>
      <c r="Q1692" s="18"/>
      <c r="R1692" s="18"/>
      <c r="S1692" s="18"/>
      <c r="T1692" s="18"/>
      <c r="U1692" s="18"/>
      <c r="V1692" s="18"/>
      <c r="W1692" s="18"/>
      <c r="X1692" s="18"/>
      <c r="Y1692" s="18"/>
      <c r="Z1692" s="18"/>
      <c r="AA1692" s="18"/>
      <c r="AB1692" s="18"/>
      <c r="AC1692" s="18"/>
      <c r="AD1692" s="18"/>
      <c r="AE1692" s="18"/>
      <c r="AF1692" s="18"/>
      <c r="AG1692" s="18"/>
      <c r="AH1692" s="18"/>
      <c r="AI1692" s="18"/>
      <c r="AJ1692" s="18"/>
      <c r="AK1692" s="18"/>
      <c r="AL1692" s="18"/>
      <c r="AM1692" s="18"/>
    </row>
    <row r="1693" spans="1:39">
      <c r="A1693" s="18"/>
      <c r="B1693" s="18"/>
      <c r="C1693" s="18"/>
      <c r="D1693" s="18">
        <f t="shared" ca="1" si="31"/>
        <v>1692</v>
      </c>
      <c r="E1693" s="18" t="str">
        <f ca="1">IFERROR(INDEX(nr_ad_client_name,MATCH(ROW()-1,xl_search_adnowclientname[index],0)),"")</f>
        <v>St Ivel Ltd</v>
      </c>
      <c r="F1693" s="18"/>
      <c r="G1693" s="18"/>
      <c r="H1693" s="18"/>
      <c r="I1693" s="18"/>
      <c r="J1693" s="18"/>
      <c r="K1693" s="18"/>
      <c r="L1693" s="18"/>
      <c r="M1693" s="18"/>
      <c r="N1693" s="18"/>
      <c r="O1693" s="18"/>
      <c r="P1693" s="18"/>
      <c r="Q1693" s="18"/>
      <c r="R1693" s="18"/>
      <c r="S1693" s="18"/>
      <c r="T1693" s="18"/>
      <c r="U1693" s="18"/>
      <c r="V1693" s="18"/>
      <c r="W1693" s="18"/>
      <c r="X1693" s="18"/>
      <c r="Y1693" s="18"/>
      <c r="Z1693" s="18"/>
      <c r="AA1693" s="18"/>
      <c r="AB1693" s="18"/>
      <c r="AC1693" s="18"/>
      <c r="AD1693" s="18"/>
      <c r="AE1693" s="18"/>
      <c r="AF1693" s="18"/>
      <c r="AG1693" s="18"/>
      <c r="AH1693" s="18"/>
      <c r="AI1693" s="18"/>
      <c r="AJ1693" s="18"/>
      <c r="AK1693" s="18"/>
      <c r="AL1693" s="18"/>
      <c r="AM1693" s="18"/>
    </row>
    <row r="1694" spans="1:39">
      <c r="A1694" s="18"/>
      <c r="B1694" s="18"/>
      <c r="C1694" s="18"/>
      <c r="D1694" s="18">
        <f t="shared" ca="1" si="31"/>
        <v>1693</v>
      </c>
      <c r="E1694" s="18" t="str">
        <f ca="1">IFERROR(INDEX(nr_ad_client_name,MATCH(ROW()-1,xl_search_adnowclientname[index],0)),"")</f>
        <v>STOCK Plzen</v>
      </c>
      <c r="F1694" s="18"/>
      <c r="G1694" s="18"/>
      <c r="H1694" s="18"/>
      <c r="I1694" s="18"/>
      <c r="J1694" s="18"/>
      <c r="K1694" s="18"/>
      <c r="L1694" s="18"/>
      <c r="M1694" s="18"/>
      <c r="N1694" s="18"/>
      <c r="O1694" s="18"/>
      <c r="P1694" s="18"/>
      <c r="Q1694" s="18"/>
      <c r="R1694" s="18"/>
      <c r="S1694" s="18"/>
      <c r="T1694" s="18"/>
      <c r="U1694" s="18"/>
      <c r="V1694" s="18"/>
      <c r="W1694" s="18"/>
      <c r="X1694" s="18"/>
      <c r="Y1694" s="18"/>
      <c r="Z1694" s="18"/>
      <c r="AA1694" s="18"/>
      <c r="AB1694" s="18"/>
      <c r="AC1694" s="18"/>
      <c r="AD1694" s="18"/>
      <c r="AE1694" s="18"/>
      <c r="AF1694" s="18"/>
      <c r="AG1694" s="18"/>
      <c r="AH1694" s="18"/>
      <c r="AI1694" s="18"/>
      <c r="AJ1694" s="18"/>
      <c r="AK1694" s="18"/>
      <c r="AL1694" s="18"/>
      <c r="AM1694" s="18"/>
    </row>
    <row r="1695" spans="1:39">
      <c r="A1695" s="18"/>
      <c r="B1695" s="18"/>
      <c r="C1695" s="18"/>
      <c r="D1695" s="18">
        <f t="shared" ca="1" si="31"/>
        <v>1694</v>
      </c>
      <c r="E1695" s="18" t="str">
        <f ca="1">IFERROR(INDEX(nr_ad_client_name,MATCH(ROW()-1,xl_search_adnowclientname[index],0)),"")</f>
        <v>Stolwerck Budapest Kit</v>
      </c>
      <c r="F1695" s="18"/>
      <c r="G1695" s="18"/>
      <c r="H1695" s="18"/>
      <c r="I1695" s="18"/>
      <c r="J1695" s="18"/>
      <c r="K1695" s="18"/>
      <c r="L1695" s="18"/>
      <c r="M1695" s="18"/>
      <c r="N1695" s="18"/>
      <c r="O1695" s="18"/>
      <c r="P1695" s="18"/>
      <c r="Q1695" s="18"/>
      <c r="R1695" s="18"/>
      <c r="S1695" s="18"/>
      <c r="T1695" s="18"/>
      <c r="U1695" s="18"/>
      <c r="V1695" s="18"/>
      <c r="W1695" s="18"/>
      <c r="X1695" s="18"/>
      <c r="Y1695" s="18"/>
      <c r="Z1695" s="18"/>
      <c r="AA1695" s="18"/>
      <c r="AB1695" s="18"/>
      <c r="AC1695" s="18"/>
      <c r="AD1695" s="18"/>
      <c r="AE1695" s="18"/>
      <c r="AF1695" s="18"/>
      <c r="AG1695" s="18"/>
      <c r="AH1695" s="18"/>
      <c r="AI1695" s="18"/>
      <c r="AJ1695" s="18"/>
      <c r="AK1695" s="18"/>
      <c r="AL1695" s="18"/>
      <c r="AM1695" s="18"/>
    </row>
    <row r="1696" spans="1:39">
      <c r="A1696" s="18"/>
      <c r="B1696" s="18"/>
      <c r="C1696" s="18"/>
      <c r="D1696" s="18">
        <f t="shared" ca="1" si="31"/>
        <v>1695</v>
      </c>
      <c r="E1696" s="18" t="str">
        <f ca="1">IFERROR(INDEX(nr_ad_client_name,MATCH(ROW()-1,xl_search_adnowclientname[index],0)),"")</f>
        <v>Storck</v>
      </c>
      <c r="F1696" s="18"/>
      <c r="G1696" s="18"/>
      <c r="H1696" s="18"/>
      <c r="I1696" s="18"/>
      <c r="J1696" s="18"/>
      <c r="K1696" s="18"/>
      <c r="L1696" s="18"/>
      <c r="M1696" s="18"/>
      <c r="N1696" s="18"/>
      <c r="O1696" s="18"/>
      <c r="P1696" s="18"/>
      <c r="Q1696" s="18"/>
      <c r="R1696" s="18"/>
      <c r="S1696" s="18"/>
      <c r="T1696" s="18"/>
      <c r="U1696" s="18"/>
      <c r="V1696" s="18"/>
      <c r="W1696" s="18"/>
      <c r="X1696" s="18"/>
      <c r="Y1696" s="18"/>
      <c r="Z1696" s="18"/>
      <c r="AA1696" s="18"/>
      <c r="AB1696" s="18"/>
      <c r="AC1696" s="18"/>
      <c r="AD1696" s="18"/>
      <c r="AE1696" s="18"/>
      <c r="AF1696" s="18"/>
      <c r="AG1696" s="18"/>
      <c r="AH1696" s="18"/>
      <c r="AI1696" s="18"/>
      <c r="AJ1696" s="18"/>
      <c r="AK1696" s="18"/>
      <c r="AL1696" s="18"/>
      <c r="AM1696" s="18"/>
    </row>
    <row r="1697" spans="1:39">
      <c r="A1697" s="18"/>
      <c r="B1697" s="18"/>
      <c r="C1697" s="18"/>
      <c r="D1697" s="18">
        <f t="shared" ca="1" si="31"/>
        <v>1696</v>
      </c>
      <c r="E1697" s="18" t="str">
        <f ca="1">IFERROR(INDEX(nr_ad_client_name,MATCH(ROW()-1,xl_search_adnowclientname[index],0)),"")</f>
        <v>Stowells Of Chelsea</v>
      </c>
      <c r="F1697" s="18"/>
      <c r="G1697" s="18"/>
      <c r="H1697" s="18"/>
      <c r="I1697" s="18"/>
      <c r="J1697" s="18"/>
      <c r="K1697" s="18"/>
      <c r="L1697" s="18"/>
      <c r="M1697" s="18"/>
      <c r="N1697" s="18"/>
      <c r="O1697" s="18"/>
      <c r="P1697" s="18"/>
      <c r="Q1697" s="18"/>
      <c r="R1697" s="18"/>
      <c r="S1697" s="18"/>
      <c r="T1697" s="18"/>
      <c r="U1697" s="18"/>
      <c r="V1697" s="18"/>
      <c r="W1697" s="18"/>
      <c r="X1697" s="18"/>
      <c r="Y1697" s="18"/>
      <c r="Z1697" s="18"/>
      <c r="AA1697" s="18"/>
      <c r="AB1697" s="18"/>
      <c r="AC1697" s="18"/>
      <c r="AD1697" s="18"/>
      <c r="AE1697" s="18"/>
      <c r="AF1697" s="18"/>
      <c r="AG1697" s="18"/>
      <c r="AH1697" s="18"/>
      <c r="AI1697" s="18"/>
      <c r="AJ1697" s="18"/>
      <c r="AK1697" s="18"/>
      <c r="AL1697" s="18"/>
      <c r="AM1697" s="18"/>
    </row>
    <row r="1698" spans="1:39">
      <c r="A1698" s="18"/>
      <c r="B1698" s="18"/>
      <c r="C1698" s="18"/>
      <c r="D1698" s="18">
        <f t="shared" ca="1" si="31"/>
        <v>1697</v>
      </c>
      <c r="E1698" s="18" t="str">
        <f ca="1">IFERROR(INDEX(nr_ad_client_name,MATCH(ROW()-1,xl_search_adnowclientname[index],0)),"")</f>
        <v>Strauss</v>
      </c>
      <c r="F1698" s="18"/>
      <c r="G1698" s="18"/>
      <c r="H1698" s="18"/>
      <c r="I1698" s="18"/>
      <c r="J1698" s="18"/>
      <c r="K1698" s="18"/>
      <c r="L1698" s="18"/>
      <c r="M1698" s="18"/>
      <c r="N1698" s="18"/>
      <c r="O1698" s="18"/>
      <c r="P1698" s="18"/>
      <c r="Q1698" s="18"/>
      <c r="R1698" s="18"/>
      <c r="S1698" s="18"/>
      <c r="T1698" s="18"/>
      <c r="U1698" s="18"/>
      <c r="V1698" s="18"/>
      <c r="W1698" s="18"/>
      <c r="X1698" s="18"/>
      <c r="Y1698" s="18"/>
      <c r="Z1698" s="18"/>
      <c r="AA1698" s="18"/>
      <c r="AB1698" s="18"/>
      <c r="AC1698" s="18"/>
      <c r="AD1698" s="18"/>
      <c r="AE1698" s="18"/>
      <c r="AF1698" s="18"/>
      <c r="AG1698" s="18"/>
      <c r="AH1698" s="18"/>
      <c r="AI1698" s="18"/>
      <c r="AJ1698" s="18"/>
      <c r="AK1698" s="18"/>
      <c r="AL1698" s="18"/>
      <c r="AM1698" s="18"/>
    </row>
    <row r="1699" spans="1:39">
      <c r="A1699" s="18"/>
      <c r="B1699" s="18"/>
      <c r="C1699" s="18"/>
      <c r="D1699" s="18">
        <f t="shared" ca="1" si="31"/>
        <v>1698</v>
      </c>
      <c r="E1699" s="18" t="str">
        <f ca="1">IFERROR(INDEX(nr_ad_client_name,MATCH(ROW()-1,xl_search_adnowclientname[index],0)),"")</f>
        <v>Streets</v>
      </c>
      <c r="F1699" s="18"/>
      <c r="G1699" s="18"/>
      <c r="H1699" s="18"/>
      <c r="I1699" s="18"/>
      <c r="J1699" s="18"/>
      <c r="K1699" s="18"/>
      <c r="L1699" s="18"/>
      <c r="M1699" s="18"/>
      <c r="N1699" s="18"/>
      <c r="O1699" s="18"/>
      <c r="P1699" s="18"/>
      <c r="Q1699" s="18"/>
      <c r="R1699" s="18"/>
      <c r="S1699" s="18"/>
      <c r="T1699" s="18"/>
      <c r="U1699" s="18"/>
      <c r="V1699" s="18"/>
      <c r="W1699" s="18"/>
      <c r="X1699" s="18"/>
      <c r="Y1699" s="18"/>
      <c r="Z1699" s="18"/>
      <c r="AA1699" s="18"/>
      <c r="AB1699" s="18"/>
      <c r="AC1699" s="18"/>
      <c r="AD1699" s="18"/>
      <c r="AE1699" s="18"/>
      <c r="AF1699" s="18"/>
      <c r="AG1699" s="18"/>
      <c r="AH1699" s="18"/>
      <c r="AI1699" s="18"/>
      <c r="AJ1699" s="18"/>
      <c r="AK1699" s="18"/>
      <c r="AL1699" s="18"/>
      <c r="AM1699" s="18"/>
    </row>
    <row r="1700" spans="1:39">
      <c r="A1700" s="18"/>
      <c r="B1700" s="18"/>
      <c r="C1700" s="18"/>
      <c r="D1700" s="18">
        <f t="shared" ca="1" si="31"/>
        <v>1699</v>
      </c>
      <c r="E1700" s="18" t="str">
        <f ca="1">IFERROR(INDEX(nr_ad_client_name,MATCH(ROW()-1,xl_search_adnowclientname[index],0)),"")</f>
        <v>Stroili Oro</v>
      </c>
      <c r="F1700" s="18"/>
      <c r="G1700" s="18"/>
      <c r="H1700" s="18"/>
      <c r="I1700" s="18"/>
      <c r="J1700" s="18"/>
      <c r="K1700" s="18"/>
      <c r="L1700" s="18"/>
      <c r="M1700" s="18"/>
      <c r="N1700" s="18"/>
      <c r="O1700" s="18"/>
      <c r="P1700" s="18"/>
      <c r="Q1700" s="18"/>
      <c r="R1700" s="18"/>
      <c r="S1700" s="18"/>
      <c r="T1700" s="18"/>
      <c r="U1700" s="18"/>
      <c r="V1700" s="18"/>
      <c r="W1700" s="18"/>
      <c r="X1700" s="18"/>
      <c r="Y1700" s="18"/>
      <c r="Z1700" s="18"/>
      <c r="AA1700" s="18"/>
      <c r="AB1700" s="18"/>
      <c r="AC1700" s="18"/>
      <c r="AD1700" s="18"/>
      <c r="AE1700" s="18"/>
      <c r="AF1700" s="18"/>
      <c r="AG1700" s="18"/>
      <c r="AH1700" s="18"/>
      <c r="AI1700" s="18"/>
      <c r="AJ1700" s="18"/>
      <c r="AK1700" s="18"/>
      <c r="AL1700" s="18"/>
      <c r="AM1700" s="18"/>
    </row>
    <row r="1701" spans="1:39">
      <c r="A1701" s="18"/>
      <c r="B1701" s="18"/>
      <c r="C1701" s="18"/>
      <c r="D1701" s="18">
        <f t="shared" ca="1" si="31"/>
        <v>1700</v>
      </c>
      <c r="E1701" s="18" t="str">
        <f ca="1">IFERROR(INDEX(nr_ad_client_name,MATCH(ROW()-1,xl_search_adnowclientname[index],0)),"")</f>
        <v>Subaru</v>
      </c>
      <c r="F1701" s="18"/>
      <c r="G1701" s="18"/>
      <c r="H1701" s="18"/>
      <c r="I1701" s="18"/>
      <c r="J1701" s="18"/>
      <c r="K1701" s="18"/>
      <c r="L1701" s="18"/>
      <c r="M1701" s="18"/>
      <c r="N1701" s="18"/>
      <c r="O1701" s="18"/>
      <c r="P1701" s="18"/>
      <c r="Q1701" s="18"/>
      <c r="R1701" s="18"/>
      <c r="S1701" s="18"/>
      <c r="T1701" s="18"/>
      <c r="U1701" s="18"/>
      <c r="V1701" s="18"/>
      <c r="W1701" s="18"/>
      <c r="X1701" s="18"/>
      <c r="Y1701" s="18"/>
      <c r="Z1701" s="18"/>
      <c r="AA1701" s="18"/>
      <c r="AB1701" s="18"/>
      <c r="AC1701" s="18"/>
      <c r="AD1701" s="18"/>
      <c r="AE1701" s="18"/>
      <c r="AF1701" s="18"/>
      <c r="AG1701" s="18"/>
      <c r="AH1701" s="18"/>
      <c r="AI1701" s="18"/>
      <c r="AJ1701" s="18"/>
      <c r="AK1701" s="18"/>
      <c r="AL1701" s="18"/>
      <c r="AM1701" s="18"/>
    </row>
    <row r="1702" spans="1:39">
      <c r="A1702" s="18"/>
      <c r="B1702" s="18"/>
      <c r="C1702" s="18"/>
      <c r="D1702" s="18">
        <f t="shared" ca="1" si="31"/>
        <v>1701</v>
      </c>
      <c r="E1702" s="18" t="str">
        <f ca="1">IFERROR(INDEX(nr_ad_client_name,MATCH(ROW()-1,xl_search_adnowclientname[index],0)),"")</f>
        <v>Subway</v>
      </c>
      <c r="F1702" s="18"/>
      <c r="G1702" s="18"/>
      <c r="H1702" s="18"/>
      <c r="I1702" s="18"/>
      <c r="J1702" s="18"/>
      <c r="K1702" s="18"/>
      <c r="L1702" s="18"/>
      <c r="M1702" s="18"/>
      <c r="N1702" s="18"/>
      <c r="O1702" s="18"/>
      <c r="P1702" s="18"/>
      <c r="Q1702" s="18"/>
      <c r="R1702" s="18"/>
      <c r="S1702" s="18"/>
      <c r="T1702" s="18"/>
      <c r="U1702" s="18"/>
      <c r="V1702" s="18"/>
      <c r="W1702" s="18"/>
      <c r="X1702" s="18"/>
      <c r="Y1702" s="18"/>
      <c r="Z1702" s="18"/>
      <c r="AA1702" s="18"/>
      <c r="AB1702" s="18"/>
      <c r="AC1702" s="18"/>
      <c r="AD1702" s="18"/>
      <c r="AE1702" s="18"/>
      <c r="AF1702" s="18"/>
      <c r="AG1702" s="18"/>
      <c r="AH1702" s="18"/>
      <c r="AI1702" s="18"/>
      <c r="AJ1702" s="18"/>
      <c r="AK1702" s="18"/>
      <c r="AL1702" s="18"/>
      <c r="AM1702" s="18"/>
    </row>
    <row r="1703" spans="1:39">
      <c r="A1703" s="18"/>
      <c r="B1703" s="18"/>
      <c r="C1703" s="18"/>
      <c r="D1703" s="18">
        <f t="shared" ca="1" si="31"/>
        <v>1702</v>
      </c>
      <c r="E1703" s="18" t="str">
        <f ca="1">IFERROR(INDEX(nr_ad_client_name,MATCH(ROW()-1,xl_search_adnowclientname[index],0)),"")</f>
        <v>Suncorp</v>
      </c>
      <c r="F1703" s="18"/>
      <c r="G1703" s="18"/>
      <c r="H1703" s="18"/>
      <c r="I1703" s="18"/>
      <c r="J1703" s="18"/>
      <c r="K1703" s="18"/>
      <c r="L1703" s="18"/>
      <c r="M1703" s="18"/>
      <c r="N1703" s="18"/>
      <c r="O1703" s="18"/>
      <c r="P1703" s="18"/>
      <c r="Q1703" s="18"/>
      <c r="R1703" s="18"/>
      <c r="S1703" s="18"/>
      <c r="T1703" s="18"/>
      <c r="U1703" s="18"/>
      <c r="V1703" s="18"/>
      <c r="W1703" s="18"/>
      <c r="X1703" s="18"/>
      <c r="Y1703" s="18"/>
      <c r="Z1703" s="18"/>
      <c r="AA1703" s="18"/>
      <c r="AB1703" s="18"/>
      <c r="AC1703" s="18"/>
      <c r="AD1703" s="18"/>
      <c r="AE1703" s="18"/>
      <c r="AF1703" s="18"/>
      <c r="AG1703" s="18"/>
      <c r="AH1703" s="18"/>
      <c r="AI1703" s="18"/>
      <c r="AJ1703" s="18"/>
      <c r="AK1703" s="18"/>
      <c r="AL1703" s="18"/>
      <c r="AM1703" s="18"/>
    </row>
    <row r="1704" spans="1:39">
      <c r="A1704" s="18"/>
      <c r="B1704" s="18"/>
      <c r="C1704" s="18"/>
      <c r="D1704" s="18">
        <f t="shared" ca="1" si="31"/>
        <v>1703</v>
      </c>
      <c r="E1704" s="18" t="str">
        <f ca="1">IFERROR(INDEX(nr_ad_client_name,MATCH(ROW()-1,xl_search_adnowclientname[index],0)),"")</f>
        <v>Sunday</v>
      </c>
      <c r="F1704" s="18"/>
      <c r="G1704" s="18"/>
      <c r="H1704" s="18"/>
      <c r="I1704" s="18"/>
      <c r="J1704" s="18"/>
      <c r="K1704" s="18"/>
      <c r="L1704" s="18"/>
      <c r="M1704" s="18"/>
      <c r="N1704" s="18"/>
      <c r="O1704" s="18"/>
      <c r="P1704" s="18"/>
      <c r="Q1704" s="18"/>
      <c r="R1704" s="18"/>
      <c r="S1704" s="18"/>
      <c r="T1704" s="18"/>
      <c r="U1704" s="18"/>
      <c r="V1704" s="18"/>
      <c r="W1704" s="18"/>
      <c r="X1704" s="18"/>
      <c r="Y1704" s="18"/>
      <c r="Z1704" s="18"/>
      <c r="AA1704" s="18"/>
      <c r="AB1704" s="18"/>
      <c r="AC1704" s="18"/>
      <c r="AD1704" s="18"/>
      <c r="AE1704" s="18"/>
      <c r="AF1704" s="18"/>
      <c r="AG1704" s="18"/>
      <c r="AH1704" s="18"/>
      <c r="AI1704" s="18"/>
      <c r="AJ1704" s="18"/>
      <c r="AK1704" s="18"/>
      <c r="AL1704" s="18"/>
      <c r="AM1704" s="18"/>
    </row>
    <row r="1705" spans="1:39">
      <c r="A1705" s="18"/>
      <c r="B1705" s="18"/>
      <c r="C1705" s="18"/>
      <c r="D1705" s="18">
        <f t="shared" ca="1" si="31"/>
        <v>1704</v>
      </c>
      <c r="E1705" s="18" t="str">
        <f ca="1">IFERROR(INDEX(nr_ad_client_name,MATCH(ROW()-1,xl_search_adnowclientname[index],0)),"")</f>
        <v>Sundhedsstyrelsen</v>
      </c>
      <c r="F1705" s="18"/>
      <c r="G1705" s="18"/>
      <c r="H1705" s="18"/>
      <c r="I1705" s="18"/>
      <c r="J1705" s="18"/>
      <c r="K1705" s="18"/>
      <c r="L1705" s="18"/>
      <c r="M1705" s="18"/>
      <c r="N1705" s="18"/>
      <c r="O1705" s="18"/>
      <c r="P1705" s="18"/>
      <c r="Q1705" s="18"/>
      <c r="R1705" s="18"/>
      <c r="S1705" s="18"/>
      <c r="T1705" s="18"/>
      <c r="U1705" s="18"/>
      <c r="V1705" s="18"/>
      <c r="W1705" s="18"/>
      <c r="X1705" s="18"/>
      <c r="Y1705" s="18"/>
      <c r="Z1705" s="18"/>
      <c r="AA1705" s="18"/>
      <c r="AB1705" s="18"/>
      <c r="AC1705" s="18"/>
      <c r="AD1705" s="18"/>
      <c r="AE1705" s="18"/>
      <c r="AF1705" s="18"/>
      <c r="AG1705" s="18"/>
      <c r="AH1705" s="18"/>
      <c r="AI1705" s="18"/>
      <c r="AJ1705" s="18"/>
      <c r="AK1705" s="18"/>
      <c r="AL1705" s="18"/>
      <c r="AM1705" s="18"/>
    </row>
    <row r="1706" spans="1:39">
      <c r="A1706" s="18"/>
      <c r="B1706" s="18"/>
      <c r="C1706" s="18"/>
      <c r="D1706" s="18">
        <f t="shared" ca="1" si="31"/>
        <v>1705</v>
      </c>
      <c r="E1706" s="18" t="str">
        <f ca="1">IFERROR(INDEX(nr_ad_client_name,MATCH(ROW()-1,xl_search_adnowclientname[index],0)),"")</f>
        <v>Sundio Group B.V.</v>
      </c>
      <c r="F1706" s="18"/>
      <c r="G1706" s="18"/>
      <c r="H1706" s="18"/>
      <c r="I1706" s="18"/>
      <c r="J1706" s="18"/>
      <c r="K1706" s="18"/>
      <c r="L1706" s="18"/>
      <c r="M1706" s="18"/>
      <c r="N1706" s="18"/>
      <c r="O1706" s="18"/>
      <c r="P1706" s="18"/>
      <c r="Q1706" s="18"/>
      <c r="R1706" s="18"/>
      <c r="S1706" s="18"/>
      <c r="T1706" s="18"/>
      <c r="U1706" s="18"/>
      <c r="V1706" s="18"/>
      <c r="W1706" s="18"/>
      <c r="X1706" s="18"/>
      <c r="Y1706" s="18"/>
      <c r="Z1706" s="18"/>
      <c r="AA1706" s="18"/>
      <c r="AB1706" s="18"/>
      <c r="AC1706" s="18"/>
      <c r="AD1706" s="18"/>
      <c r="AE1706" s="18"/>
      <c r="AF1706" s="18"/>
      <c r="AG1706" s="18"/>
      <c r="AH1706" s="18"/>
      <c r="AI1706" s="18"/>
      <c r="AJ1706" s="18"/>
      <c r="AK1706" s="18"/>
      <c r="AL1706" s="18"/>
      <c r="AM1706" s="18"/>
    </row>
    <row r="1707" spans="1:39">
      <c r="A1707" s="18"/>
      <c r="B1707" s="18"/>
      <c r="C1707" s="18"/>
      <c r="D1707" s="18">
        <f t="shared" ca="1" si="31"/>
        <v>1706</v>
      </c>
      <c r="E1707" s="18" t="str">
        <f ca="1">IFERROR(INDEX(nr_ad_client_name,MATCH(ROW()-1,xl_search_adnowclientname[index],0)),"")</f>
        <v>Sun Interbrew</v>
      </c>
      <c r="F1707" s="18"/>
      <c r="G1707" s="18"/>
      <c r="H1707" s="18"/>
      <c r="I1707" s="18"/>
      <c r="J1707" s="18"/>
      <c r="K1707" s="18"/>
      <c r="L1707" s="18"/>
      <c r="M1707" s="18"/>
      <c r="N1707" s="18"/>
      <c r="O1707" s="18"/>
      <c r="P1707" s="18"/>
      <c r="Q1707" s="18"/>
      <c r="R1707" s="18"/>
      <c r="S1707" s="18"/>
      <c r="T1707" s="18"/>
      <c r="U1707" s="18"/>
      <c r="V1707" s="18"/>
      <c r="W1707" s="18"/>
      <c r="X1707" s="18"/>
      <c r="Y1707" s="18"/>
      <c r="Z1707" s="18"/>
      <c r="AA1707" s="18"/>
      <c r="AB1707" s="18"/>
      <c r="AC1707" s="18"/>
      <c r="AD1707" s="18"/>
      <c r="AE1707" s="18"/>
      <c r="AF1707" s="18"/>
      <c r="AG1707" s="18"/>
      <c r="AH1707" s="18"/>
      <c r="AI1707" s="18"/>
      <c r="AJ1707" s="18"/>
      <c r="AK1707" s="18"/>
      <c r="AL1707" s="18"/>
      <c r="AM1707" s="18"/>
    </row>
    <row r="1708" spans="1:39">
      <c r="A1708" s="18"/>
      <c r="B1708" s="18"/>
      <c r="C1708" s="18"/>
      <c r="D1708" s="18">
        <f t="shared" ca="1" si="31"/>
        <v>1707</v>
      </c>
      <c r="E1708" s="18" t="str">
        <f ca="1">IFERROR(INDEX(nr_ad_client_name,MATCH(ROW()-1,xl_search_adnowclientname[index],0)),"")</f>
        <v>Sunlife Assurance</v>
      </c>
      <c r="F1708" s="18"/>
      <c r="G1708" s="18"/>
      <c r="H1708" s="18"/>
      <c r="I1708" s="18"/>
      <c r="J1708" s="18"/>
      <c r="K1708" s="18"/>
      <c r="L1708" s="18"/>
      <c r="M1708" s="18"/>
      <c r="N1708" s="18"/>
      <c r="O1708" s="18"/>
      <c r="P1708" s="18"/>
      <c r="Q1708" s="18"/>
      <c r="R1708" s="18"/>
      <c r="S1708" s="18"/>
      <c r="T1708" s="18"/>
      <c r="U1708" s="18"/>
      <c r="V1708" s="18"/>
      <c r="W1708" s="18"/>
      <c r="X1708" s="18"/>
      <c r="Y1708" s="18"/>
      <c r="Z1708" s="18"/>
      <c r="AA1708" s="18"/>
      <c r="AB1708" s="18"/>
      <c r="AC1708" s="18"/>
      <c r="AD1708" s="18"/>
      <c r="AE1708" s="18"/>
      <c r="AF1708" s="18"/>
      <c r="AG1708" s="18"/>
      <c r="AH1708" s="18"/>
      <c r="AI1708" s="18"/>
      <c r="AJ1708" s="18"/>
      <c r="AK1708" s="18"/>
      <c r="AL1708" s="18"/>
      <c r="AM1708" s="18"/>
    </row>
    <row r="1709" spans="1:39">
      <c r="A1709" s="18"/>
      <c r="B1709" s="18"/>
      <c r="C1709" s="18"/>
      <c r="D1709" s="18">
        <f t="shared" ca="1" si="31"/>
        <v>1708</v>
      </c>
      <c r="E1709" s="18" t="str">
        <f ca="1">IFERROR(INDEX(nr_ad_client_name,MATCH(ROW()-1,xl_search_adnowclientname[index],0)),"")</f>
        <v>Sun Nutritional</v>
      </c>
      <c r="F1709" s="18"/>
      <c r="G1709" s="18"/>
      <c r="H1709" s="18"/>
      <c r="I1709" s="18"/>
      <c r="J1709" s="18"/>
      <c r="K1709" s="18"/>
      <c r="L1709" s="18"/>
      <c r="M1709" s="18"/>
      <c r="N1709" s="18"/>
      <c r="O1709" s="18"/>
      <c r="P1709" s="18"/>
      <c r="Q1709" s="18"/>
      <c r="R1709" s="18"/>
      <c r="S1709" s="18"/>
      <c r="T1709" s="18"/>
      <c r="U1709" s="18"/>
      <c r="V1709" s="18"/>
      <c r="W1709" s="18"/>
      <c r="X1709" s="18"/>
      <c r="Y1709" s="18"/>
      <c r="Z1709" s="18"/>
      <c r="AA1709" s="18"/>
      <c r="AB1709" s="18"/>
      <c r="AC1709" s="18"/>
      <c r="AD1709" s="18"/>
      <c r="AE1709" s="18"/>
      <c r="AF1709" s="18"/>
      <c r="AG1709" s="18"/>
      <c r="AH1709" s="18"/>
      <c r="AI1709" s="18"/>
      <c r="AJ1709" s="18"/>
      <c r="AK1709" s="18"/>
      <c r="AL1709" s="18"/>
      <c r="AM1709" s="18"/>
    </row>
    <row r="1710" spans="1:39">
      <c r="A1710" s="18"/>
      <c r="B1710" s="18"/>
      <c r="C1710" s="18"/>
      <c r="D1710" s="18">
        <f t="shared" ca="1" si="31"/>
        <v>1709</v>
      </c>
      <c r="E1710" s="18" t="str">
        <f ca="1">IFERROR(INDEX(nr_ad_client_name,MATCH(ROW()-1,xl_search_adnowclientname[index],0)),"")</f>
        <v>Sunny Delight Beverage Co.</v>
      </c>
      <c r="F1710" s="18"/>
      <c r="G1710" s="18"/>
      <c r="H1710" s="18"/>
      <c r="I1710" s="18"/>
      <c r="J1710" s="18"/>
      <c r="K1710" s="18"/>
      <c r="L1710" s="18"/>
      <c r="M1710" s="18"/>
      <c r="N1710" s="18"/>
      <c r="O1710" s="18"/>
      <c r="P1710" s="18"/>
      <c r="Q1710" s="18"/>
      <c r="R1710" s="18"/>
      <c r="S1710" s="18"/>
      <c r="T1710" s="18"/>
      <c r="U1710" s="18"/>
      <c r="V1710" s="18"/>
      <c r="W1710" s="18"/>
      <c r="X1710" s="18"/>
      <c r="Y1710" s="18"/>
      <c r="Z1710" s="18"/>
      <c r="AA1710" s="18"/>
      <c r="AB1710" s="18"/>
      <c r="AC1710" s="18"/>
      <c r="AD1710" s="18"/>
      <c r="AE1710" s="18"/>
      <c r="AF1710" s="18"/>
      <c r="AG1710" s="18"/>
      <c r="AH1710" s="18"/>
      <c r="AI1710" s="18"/>
      <c r="AJ1710" s="18"/>
      <c r="AK1710" s="18"/>
      <c r="AL1710" s="18"/>
      <c r="AM1710" s="18"/>
    </row>
    <row r="1711" spans="1:39">
      <c r="A1711" s="18"/>
      <c r="B1711" s="18"/>
      <c r="C1711" s="18"/>
      <c r="D1711" s="18">
        <f t="shared" ca="1" si="31"/>
        <v>1710</v>
      </c>
      <c r="E1711" s="18" t="str">
        <f ca="1">IFERROR(INDEX(nr_ad_client_name,MATCH(ROW()-1,xl_search_adnowclientname[index],0)),"")</f>
        <v>Sun Product Corp.</v>
      </c>
      <c r="F1711" s="18"/>
      <c r="G1711" s="18"/>
      <c r="H1711" s="18"/>
      <c r="I1711" s="18"/>
      <c r="J1711" s="18"/>
      <c r="K1711" s="18"/>
      <c r="L1711" s="18"/>
      <c r="M1711" s="18"/>
      <c r="N1711" s="18"/>
      <c r="O1711" s="18"/>
      <c r="P1711" s="18"/>
      <c r="Q1711" s="18"/>
      <c r="R1711" s="18"/>
      <c r="S1711" s="18"/>
      <c r="T1711" s="18"/>
      <c r="U1711" s="18"/>
      <c r="V1711" s="18"/>
      <c r="W1711" s="18"/>
      <c r="X1711" s="18"/>
      <c r="Y1711" s="18"/>
      <c r="Z1711" s="18"/>
      <c r="AA1711" s="18"/>
      <c r="AB1711" s="18"/>
      <c r="AC1711" s="18"/>
      <c r="AD1711" s="18"/>
      <c r="AE1711" s="18"/>
      <c r="AF1711" s="18"/>
      <c r="AG1711" s="18"/>
      <c r="AH1711" s="18"/>
      <c r="AI1711" s="18"/>
      <c r="AJ1711" s="18"/>
      <c r="AK1711" s="18"/>
      <c r="AL1711" s="18"/>
      <c r="AM1711" s="18"/>
    </row>
    <row r="1712" spans="1:39">
      <c r="A1712" s="18"/>
      <c r="B1712" s="18"/>
      <c r="C1712" s="18"/>
      <c r="D1712" s="18">
        <f t="shared" ca="1" si="31"/>
        <v>1711</v>
      </c>
      <c r="E1712" s="18" t="str">
        <f ca="1">IFERROR(INDEX(nr_ad_client_name,MATCH(ROW()-1,xl_search_adnowclientname[index],0)),"")</f>
        <v>SunRice</v>
      </c>
      <c r="F1712" s="18"/>
      <c r="G1712" s="18"/>
      <c r="H1712" s="18"/>
      <c r="I1712" s="18"/>
      <c r="J1712" s="18"/>
      <c r="K1712" s="18"/>
      <c r="L1712" s="18"/>
      <c r="M1712" s="18"/>
      <c r="N1712" s="18"/>
      <c r="O1712" s="18"/>
      <c r="P1712" s="18"/>
      <c r="Q1712" s="18"/>
      <c r="R1712" s="18"/>
      <c r="S1712" s="18"/>
      <c r="T1712" s="18"/>
      <c r="U1712" s="18"/>
      <c r="V1712" s="18"/>
      <c r="W1712" s="18"/>
      <c r="X1712" s="18"/>
      <c r="Y1712" s="18"/>
      <c r="Z1712" s="18"/>
      <c r="AA1712" s="18"/>
      <c r="AB1712" s="18"/>
      <c r="AC1712" s="18"/>
      <c r="AD1712" s="18"/>
      <c r="AE1712" s="18"/>
      <c r="AF1712" s="18"/>
      <c r="AG1712" s="18"/>
      <c r="AH1712" s="18"/>
      <c r="AI1712" s="18"/>
      <c r="AJ1712" s="18"/>
      <c r="AK1712" s="18"/>
      <c r="AL1712" s="18"/>
      <c r="AM1712" s="18"/>
    </row>
    <row r="1713" spans="1:39">
      <c r="A1713" s="18"/>
      <c r="B1713" s="18"/>
      <c r="C1713" s="18"/>
      <c r="D1713" s="18">
        <f t="shared" ca="1" si="31"/>
        <v>1712</v>
      </c>
      <c r="E1713" s="18" t="str">
        <f ca="1">IFERROR(INDEX(nr_ad_client_name,MATCH(ROW()-1,xl_search_adnowclientname[index],0)),"")</f>
        <v>Sunstar Americas Inc.</v>
      </c>
      <c r="F1713" s="18"/>
      <c r="G1713" s="18"/>
      <c r="H1713" s="18"/>
      <c r="I1713" s="18"/>
      <c r="J1713" s="18"/>
      <c r="K1713" s="18"/>
      <c r="L1713" s="18"/>
      <c r="M1713" s="18"/>
      <c r="N1713" s="18"/>
      <c r="O1713" s="18"/>
      <c r="P1713" s="18"/>
      <c r="Q1713" s="18"/>
      <c r="R1713" s="18"/>
      <c r="S1713" s="18"/>
      <c r="T1713" s="18"/>
      <c r="U1713" s="18"/>
      <c r="V1713" s="18"/>
      <c r="W1713" s="18"/>
      <c r="X1713" s="18"/>
      <c r="Y1713" s="18"/>
      <c r="Z1713" s="18"/>
      <c r="AA1713" s="18"/>
      <c r="AB1713" s="18"/>
      <c r="AC1713" s="18"/>
      <c r="AD1713" s="18"/>
      <c r="AE1713" s="18"/>
      <c r="AF1713" s="18"/>
      <c r="AG1713" s="18"/>
      <c r="AH1713" s="18"/>
      <c r="AI1713" s="18"/>
      <c r="AJ1713" s="18"/>
      <c r="AK1713" s="18"/>
      <c r="AL1713" s="18"/>
      <c r="AM1713" s="18"/>
    </row>
    <row r="1714" spans="1:39">
      <c r="A1714" s="18"/>
      <c r="B1714" s="18"/>
      <c r="C1714" s="18"/>
      <c r="D1714" s="18">
        <f t="shared" ca="1" si="31"/>
        <v>1713</v>
      </c>
      <c r="E1714" s="18" t="str">
        <f ca="1">IFERROR(INDEX(nr_ad_client_name,MATCH(ROW()-1,xl_search_adnowclientname[index],0)),"")</f>
        <v>Suntory</v>
      </c>
      <c r="F1714" s="18"/>
      <c r="G1714" s="18"/>
      <c r="H1714" s="18"/>
      <c r="I1714" s="18"/>
      <c r="J1714" s="18"/>
      <c r="K1714" s="18"/>
      <c r="L1714" s="18"/>
      <c r="M1714" s="18"/>
      <c r="N1714" s="18"/>
      <c r="O1714" s="18"/>
      <c r="P1714" s="18"/>
      <c r="Q1714" s="18"/>
      <c r="R1714" s="18"/>
      <c r="S1714" s="18"/>
      <c r="T1714" s="18"/>
      <c r="U1714" s="18"/>
      <c r="V1714" s="18"/>
      <c r="W1714" s="18"/>
      <c r="X1714" s="18"/>
      <c r="Y1714" s="18"/>
      <c r="Z1714" s="18"/>
      <c r="AA1714" s="18"/>
      <c r="AB1714" s="18"/>
      <c r="AC1714" s="18"/>
      <c r="AD1714" s="18"/>
      <c r="AE1714" s="18"/>
      <c r="AF1714" s="18"/>
      <c r="AG1714" s="18"/>
      <c r="AH1714" s="18"/>
      <c r="AI1714" s="18"/>
      <c r="AJ1714" s="18"/>
      <c r="AK1714" s="18"/>
      <c r="AL1714" s="18"/>
      <c r="AM1714" s="18"/>
    </row>
    <row r="1715" spans="1:39">
      <c r="A1715" s="18"/>
      <c r="B1715" s="18"/>
      <c r="C1715" s="18"/>
      <c r="D1715" s="18">
        <f t="shared" ca="1" si="31"/>
        <v>1714</v>
      </c>
      <c r="E1715" s="18" t="str">
        <f ca="1">IFERROR(INDEX(nr_ad_client_name,MATCH(ROW()-1,xl_search_adnowclientname[index],0)),"")</f>
        <v>Suntrust</v>
      </c>
      <c r="F1715" s="18"/>
      <c r="G1715" s="18"/>
      <c r="H1715" s="18"/>
      <c r="I1715" s="18"/>
      <c r="J1715" s="18"/>
      <c r="K1715" s="18"/>
      <c r="L1715" s="18"/>
      <c r="M1715" s="18"/>
      <c r="N1715" s="18"/>
      <c r="O1715" s="18"/>
      <c r="P1715" s="18"/>
      <c r="Q1715" s="18"/>
      <c r="R1715" s="18"/>
      <c r="S1715" s="18"/>
      <c r="T1715" s="18"/>
      <c r="U1715" s="18"/>
      <c r="V1715" s="18"/>
      <c r="W1715" s="18"/>
      <c r="X1715" s="18"/>
      <c r="Y1715" s="18"/>
      <c r="Z1715" s="18"/>
      <c r="AA1715" s="18"/>
      <c r="AB1715" s="18"/>
      <c r="AC1715" s="18"/>
      <c r="AD1715" s="18"/>
      <c r="AE1715" s="18"/>
      <c r="AF1715" s="18"/>
      <c r="AG1715" s="18"/>
      <c r="AH1715" s="18"/>
      <c r="AI1715" s="18"/>
      <c r="AJ1715" s="18"/>
      <c r="AK1715" s="18"/>
      <c r="AL1715" s="18"/>
      <c r="AM1715" s="18"/>
    </row>
    <row r="1716" spans="1:39">
      <c r="A1716" s="18"/>
      <c r="B1716" s="18"/>
      <c r="C1716" s="18"/>
      <c r="D1716" s="18">
        <f t="shared" ca="1" si="31"/>
        <v>1715</v>
      </c>
      <c r="E1716" s="18" t="str">
        <f ca="1">IFERROR(INDEX(nr_ad_client_name,MATCH(ROW()-1,xl_search_adnowclientname[index],0)),"")</f>
        <v>Supa Quick</v>
      </c>
      <c r="F1716" s="18"/>
      <c r="G1716" s="18"/>
      <c r="H1716" s="18"/>
      <c r="I1716" s="18"/>
      <c r="J1716" s="18"/>
      <c r="K1716" s="18"/>
      <c r="L1716" s="18"/>
      <c r="M1716" s="18"/>
      <c r="N1716" s="18"/>
      <c r="O1716" s="18"/>
      <c r="P1716" s="18"/>
      <c r="Q1716" s="18"/>
      <c r="R1716" s="18"/>
      <c r="S1716" s="18"/>
      <c r="T1716" s="18"/>
      <c r="U1716" s="18"/>
      <c r="V1716" s="18"/>
      <c r="W1716" s="18"/>
      <c r="X1716" s="18"/>
      <c r="Y1716" s="18"/>
      <c r="Z1716" s="18"/>
      <c r="AA1716" s="18"/>
      <c r="AB1716" s="18"/>
      <c r="AC1716" s="18"/>
      <c r="AD1716" s="18"/>
      <c r="AE1716" s="18"/>
      <c r="AF1716" s="18"/>
      <c r="AG1716" s="18"/>
      <c r="AH1716" s="18"/>
      <c r="AI1716" s="18"/>
      <c r="AJ1716" s="18"/>
      <c r="AK1716" s="18"/>
      <c r="AL1716" s="18"/>
      <c r="AM1716" s="18"/>
    </row>
    <row r="1717" spans="1:39">
      <c r="A1717" s="18"/>
      <c r="B1717" s="18"/>
      <c r="C1717" s="18"/>
      <c r="D1717" s="18">
        <f t="shared" ca="1" si="31"/>
        <v>1716</v>
      </c>
      <c r="E1717" s="18" t="str">
        <f ca="1">IFERROR(INDEX(nr_ad_client_name,MATCH(ROW()-1,xl_search_adnowclientname[index],0)),"")</f>
        <v>Superquinn</v>
      </c>
      <c r="F1717" s="18"/>
      <c r="G1717" s="18"/>
      <c r="H1717" s="18"/>
      <c r="I1717" s="18"/>
      <c r="J1717" s="18"/>
      <c r="K1717" s="18"/>
      <c r="L1717" s="18"/>
      <c r="M1717" s="18"/>
      <c r="N1717" s="18"/>
      <c r="O1717" s="18"/>
      <c r="P1717" s="18"/>
      <c r="Q1717" s="18"/>
      <c r="R1717" s="18"/>
      <c r="S1717" s="18"/>
      <c r="T1717" s="18"/>
      <c r="U1717" s="18"/>
      <c r="V1717" s="18"/>
      <c r="W1717" s="18"/>
      <c r="X1717" s="18"/>
      <c r="Y1717" s="18"/>
      <c r="Z1717" s="18"/>
      <c r="AA1717" s="18"/>
      <c r="AB1717" s="18"/>
      <c r="AC1717" s="18"/>
      <c r="AD1717" s="18"/>
      <c r="AE1717" s="18"/>
      <c r="AF1717" s="18"/>
      <c r="AG1717" s="18"/>
      <c r="AH1717" s="18"/>
      <c r="AI1717" s="18"/>
      <c r="AJ1717" s="18"/>
      <c r="AK1717" s="18"/>
      <c r="AL1717" s="18"/>
      <c r="AM1717" s="18"/>
    </row>
    <row r="1718" spans="1:39">
      <c r="A1718" s="18"/>
      <c r="B1718" s="18"/>
      <c r="C1718" s="18"/>
      <c r="D1718" s="18">
        <f t="shared" ca="1" si="31"/>
        <v>1717</v>
      </c>
      <c r="E1718" s="18" t="str">
        <f ca="1">IFERROR(INDEX(nr_ad_client_name,MATCH(ROW()-1,xl_search_adnowclientname[index],0)),"")</f>
        <v>Supreme Group</v>
      </c>
      <c r="F1718" s="18"/>
      <c r="G1718" s="18"/>
      <c r="H1718" s="18"/>
      <c r="I1718" s="18"/>
      <c r="J1718" s="18"/>
      <c r="K1718" s="18"/>
      <c r="L1718" s="18"/>
      <c r="M1718" s="18"/>
      <c r="N1718" s="18"/>
      <c r="O1718" s="18"/>
      <c r="P1718" s="18"/>
      <c r="Q1718" s="18"/>
      <c r="R1718" s="18"/>
      <c r="S1718" s="18"/>
      <c r="T1718" s="18"/>
      <c r="U1718" s="18"/>
      <c r="V1718" s="18"/>
      <c r="W1718" s="18"/>
      <c r="X1718" s="18"/>
      <c r="Y1718" s="18"/>
      <c r="Z1718" s="18"/>
      <c r="AA1718" s="18"/>
      <c r="AB1718" s="18"/>
      <c r="AC1718" s="18"/>
      <c r="AD1718" s="18"/>
      <c r="AE1718" s="18"/>
      <c r="AF1718" s="18"/>
      <c r="AG1718" s="18"/>
      <c r="AH1718" s="18"/>
      <c r="AI1718" s="18"/>
      <c r="AJ1718" s="18"/>
      <c r="AK1718" s="18"/>
      <c r="AL1718" s="18"/>
      <c r="AM1718" s="18"/>
    </row>
    <row r="1719" spans="1:39">
      <c r="A1719" s="18"/>
      <c r="B1719" s="18"/>
      <c r="C1719" s="18"/>
      <c r="D1719" s="18">
        <f t="shared" ca="1" si="31"/>
        <v>1718</v>
      </c>
      <c r="E1719" s="18" t="str">
        <f ca="1">IFERROR(INDEX(nr_ad_client_name,MATCH(ROW()-1,xl_search_adnowclientname[index],0)),"")</f>
        <v>Suzano</v>
      </c>
      <c r="F1719" s="18"/>
      <c r="G1719" s="18"/>
      <c r="H1719" s="18"/>
      <c r="I1719" s="18"/>
      <c r="J1719" s="18"/>
      <c r="K1719" s="18"/>
      <c r="L1719" s="18"/>
      <c r="M1719" s="18"/>
      <c r="N1719" s="18"/>
      <c r="O1719" s="18"/>
      <c r="P1719" s="18"/>
      <c r="Q1719" s="18"/>
      <c r="R1719" s="18"/>
      <c r="S1719" s="18"/>
      <c r="T1719" s="18"/>
      <c r="U1719" s="18"/>
      <c r="V1719" s="18"/>
      <c r="W1719" s="18"/>
      <c r="X1719" s="18"/>
      <c r="Y1719" s="18"/>
      <c r="Z1719" s="18"/>
      <c r="AA1719" s="18"/>
      <c r="AB1719" s="18"/>
      <c r="AC1719" s="18"/>
      <c r="AD1719" s="18"/>
      <c r="AE1719" s="18"/>
      <c r="AF1719" s="18"/>
      <c r="AG1719" s="18"/>
      <c r="AH1719" s="18"/>
      <c r="AI1719" s="18"/>
      <c r="AJ1719" s="18"/>
      <c r="AK1719" s="18"/>
      <c r="AL1719" s="18"/>
      <c r="AM1719" s="18"/>
    </row>
    <row r="1720" spans="1:39">
      <c r="A1720" s="18"/>
      <c r="B1720" s="18"/>
      <c r="C1720" s="18"/>
      <c r="D1720" s="18">
        <f t="shared" ca="1" si="31"/>
        <v>1719</v>
      </c>
      <c r="E1720" s="18" t="str">
        <f ca="1">IFERROR(INDEX(nr_ad_client_name,MATCH(ROW()-1,xl_search_adnowclientname[index],0)),"")</f>
        <v>Suzuki</v>
      </c>
      <c r="F1720" s="18"/>
      <c r="G1720" s="18"/>
      <c r="H1720" s="18"/>
      <c r="I1720" s="18"/>
      <c r="J1720" s="18"/>
      <c r="K1720" s="18"/>
      <c r="L1720" s="18"/>
      <c r="M1720" s="18"/>
      <c r="N1720" s="18"/>
      <c r="O1720" s="18"/>
      <c r="P1720" s="18"/>
      <c r="Q1720" s="18"/>
      <c r="R1720" s="18"/>
      <c r="S1720" s="18"/>
      <c r="T1720" s="18"/>
      <c r="U1720" s="18"/>
      <c r="V1720" s="18"/>
      <c r="W1720" s="18"/>
      <c r="X1720" s="18"/>
      <c r="Y1720" s="18"/>
      <c r="Z1720" s="18"/>
      <c r="AA1720" s="18"/>
      <c r="AB1720" s="18"/>
      <c r="AC1720" s="18"/>
      <c r="AD1720" s="18"/>
      <c r="AE1720" s="18"/>
      <c r="AF1720" s="18"/>
      <c r="AG1720" s="18"/>
      <c r="AH1720" s="18"/>
      <c r="AI1720" s="18"/>
      <c r="AJ1720" s="18"/>
      <c r="AK1720" s="18"/>
      <c r="AL1720" s="18"/>
      <c r="AM1720" s="18"/>
    </row>
    <row r="1721" spans="1:39">
      <c r="A1721" s="18"/>
      <c r="B1721" s="18"/>
      <c r="C1721" s="18"/>
      <c r="D1721" s="18">
        <f t="shared" ca="1" si="31"/>
        <v>1720</v>
      </c>
      <c r="E1721" s="18" t="str">
        <f ca="1">IFERROR(INDEX(nr_ad_client_name,MATCH(ROW()-1,xl_search_adnowclientname[index],0)),"")</f>
        <v>Swift&amp;Moore</v>
      </c>
      <c r="F1721" s="18"/>
      <c r="G1721" s="18"/>
      <c r="H1721" s="18"/>
      <c r="I1721" s="18"/>
      <c r="J1721" s="18"/>
      <c r="K1721" s="18"/>
      <c r="L1721" s="18"/>
      <c r="M1721" s="18"/>
      <c r="N1721" s="18"/>
      <c r="O1721" s="18"/>
      <c r="P1721" s="18"/>
      <c r="Q1721" s="18"/>
      <c r="R1721" s="18"/>
      <c r="S1721" s="18"/>
      <c r="T1721" s="18"/>
      <c r="U1721" s="18"/>
      <c r="V1721" s="18"/>
      <c r="W1721" s="18"/>
      <c r="X1721" s="18"/>
      <c r="Y1721" s="18"/>
      <c r="Z1721" s="18"/>
      <c r="AA1721" s="18"/>
      <c r="AB1721" s="18"/>
      <c r="AC1721" s="18"/>
      <c r="AD1721" s="18"/>
      <c r="AE1721" s="18"/>
      <c r="AF1721" s="18"/>
      <c r="AG1721" s="18"/>
      <c r="AH1721" s="18"/>
      <c r="AI1721" s="18"/>
      <c r="AJ1721" s="18"/>
      <c r="AK1721" s="18"/>
      <c r="AL1721" s="18"/>
      <c r="AM1721" s="18"/>
    </row>
    <row r="1722" spans="1:39">
      <c r="A1722" s="18"/>
      <c r="B1722" s="18"/>
      <c r="C1722" s="18"/>
      <c r="D1722" s="18">
        <f t="shared" ca="1" si="31"/>
        <v>1721</v>
      </c>
      <c r="E1722" s="18" t="str">
        <f ca="1">IFERROR(INDEX(nr_ad_client_name,MATCH(ROW()-1,xl_search_adnowclientname[index],0)),"")</f>
        <v>Swinton Insurance</v>
      </c>
      <c r="F1722" s="18"/>
      <c r="G1722" s="18"/>
      <c r="H1722" s="18"/>
      <c r="I1722" s="18"/>
      <c r="J1722" s="18"/>
      <c r="K1722" s="18"/>
      <c r="L1722" s="18"/>
      <c r="M1722" s="18"/>
      <c r="N1722" s="18"/>
      <c r="O1722" s="18"/>
      <c r="P1722" s="18"/>
      <c r="Q1722" s="18"/>
      <c r="R1722" s="18"/>
      <c r="S1722" s="18"/>
      <c r="T1722" s="18"/>
      <c r="U1722" s="18"/>
      <c r="V1722" s="18"/>
      <c r="W1722" s="18"/>
      <c r="X1722" s="18"/>
      <c r="Y1722" s="18"/>
      <c r="Z1722" s="18"/>
      <c r="AA1722" s="18"/>
      <c r="AB1722" s="18"/>
      <c r="AC1722" s="18"/>
      <c r="AD1722" s="18"/>
      <c r="AE1722" s="18"/>
      <c r="AF1722" s="18"/>
      <c r="AG1722" s="18"/>
      <c r="AH1722" s="18"/>
      <c r="AI1722" s="18"/>
      <c r="AJ1722" s="18"/>
      <c r="AK1722" s="18"/>
      <c r="AL1722" s="18"/>
      <c r="AM1722" s="18"/>
    </row>
    <row r="1723" spans="1:39">
      <c r="A1723" s="18"/>
      <c r="B1723" s="18"/>
      <c r="C1723" s="18"/>
      <c r="D1723" s="18">
        <f t="shared" ca="1" si="31"/>
        <v>1722</v>
      </c>
      <c r="E1723" s="18" t="str">
        <f ca="1">IFERROR(INDEX(nr_ad_client_name,MATCH(ROW()-1,xl_search_adnowclientname[index],0)),"")</f>
        <v>Swissair</v>
      </c>
      <c r="F1723" s="18"/>
      <c r="G1723" s="18"/>
      <c r="H1723" s="18"/>
      <c r="I1723" s="18"/>
      <c r="J1723" s="18"/>
      <c r="K1723" s="18"/>
      <c r="L1723" s="18"/>
      <c r="M1723" s="18"/>
      <c r="N1723" s="18"/>
      <c r="O1723" s="18"/>
      <c r="P1723" s="18"/>
      <c r="Q1723" s="18"/>
      <c r="R1723" s="18"/>
      <c r="S1723" s="18"/>
      <c r="T1723" s="18"/>
      <c r="U1723" s="18"/>
      <c r="V1723" s="18"/>
      <c r="W1723" s="18"/>
      <c r="X1723" s="18"/>
      <c r="Y1723" s="18"/>
      <c r="Z1723" s="18"/>
      <c r="AA1723" s="18"/>
      <c r="AB1723" s="18"/>
      <c r="AC1723" s="18"/>
      <c r="AD1723" s="18"/>
      <c r="AE1723" s="18"/>
      <c r="AF1723" s="18"/>
      <c r="AG1723" s="18"/>
      <c r="AH1723" s="18"/>
      <c r="AI1723" s="18"/>
      <c r="AJ1723" s="18"/>
      <c r="AK1723" s="18"/>
      <c r="AL1723" s="18"/>
      <c r="AM1723" s="18"/>
    </row>
    <row r="1724" spans="1:39">
      <c r="A1724" s="18"/>
      <c r="B1724" s="18"/>
      <c r="C1724" s="18"/>
      <c r="D1724" s="18">
        <f t="shared" ca="1" si="31"/>
        <v>1723</v>
      </c>
      <c r="E1724" s="18" t="str">
        <f ca="1">IFERROR(INDEX(nr_ad_client_name,MATCH(ROW()-1,xl_search_adnowclientname[index],0)),"")</f>
        <v>Swisscom</v>
      </c>
      <c r="F1724" s="18"/>
      <c r="G1724" s="18"/>
      <c r="H1724" s="18"/>
      <c r="I1724" s="18"/>
      <c r="J1724" s="18"/>
      <c r="K1724" s="18"/>
      <c r="L1724" s="18"/>
      <c r="M1724" s="18"/>
      <c r="N1724" s="18"/>
      <c r="O1724" s="18"/>
      <c r="P1724" s="18"/>
      <c r="Q1724" s="18"/>
      <c r="R1724" s="18"/>
      <c r="S1724" s="18"/>
      <c r="T1724" s="18"/>
      <c r="U1724" s="18"/>
      <c r="V1724" s="18"/>
      <c r="W1724" s="18"/>
      <c r="X1724" s="18"/>
      <c r="Y1724" s="18"/>
      <c r="Z1724" s="18"/>
      <c r="AA1724" s="18"/>
      <c r="AB1724" s="18"/>
      <c r="AC1724" s="18"/>
      <c r="AD1724" s="18"/>
      <c r="AE1724" s="18"/>
      <c r="AF1724" s="18"/>
      <c r="AG1724" s="18"/>
      <c r="AH1724" s="18"/>
      <c r="AI1724" s="18"/>
      <c r="AJ1724" s="18"/>
      <c r="AK1724" s="18"/>
      <c r="AL1724" s="18"/>
      <c r="AM1724" s="18"/>
    </row>
    <row r="1725" spans="1:39">
      <c r="A1725" s="18"/>
      <c r="B1725" s="18"/>
      <c r="C1725" s="18"/>
      <c r="D1725" s="18">
        <f t="shared" ca="1" si="31"/>
        <v>1724</v>
      </c>
      <c r="E1725" s="18" t="str">
        <f ca="1">IFERROR(INDEX(nr_ad_client_name,MATCH(ROW()-1,xl_search_adnowclientname[index],0)),"")</f>
        <v>Switchco</v>
      </c>
      <c r="F1725" s="18"/>
      <c r="G1725" s="18"/>
      <c r="H1725" s="18"/>
      <c r="I1725" s="18"/>
      <c r="J1725" s="18"/>
      <c r="K1725" s="18"/>
      <c r="L1725" s="18"/>
      <c r="M1725" s="18"/>
      <c r="N1725" s="18"/>
      <c r="O1725" s="18"/>
      <c r="P1725" s="18"/>
      <c r="Q1725" s="18"/>
      <c r="R1725" s="18"/>
      <c r="S1725" s="18"/>
      <c r="T1725" s="18"/>
      <c r="U1725" s="18"/>
      <c r="V1725" s="18"/>
      <c r="W1725" s="18"/>
      <c r="X1725" s="18"/>
      <c r="Y1725" s="18"/>
      <c r="Z1725" s="18"/>
      <c r="AA1725" s="18"/>
      <c r="AB1725" s="18"/>
      <c r="AC1725" s="18"/>
      <c r="AD1725" s="18"/>
      <c r="AE1725" s="18"/>
      <c r="AF1725" s="18"/>
      <c r="AG1725" s="18"/>
      <c r="AH1725" s="18"/>
      <c r="AI1725" s="18"/>
      <c r="AJ1725" s="18"/>
      <c r="AK1725" s="18"/>
      <c r="AL1725" s="18"/>
      <c r="AM1725" s="18"/>
    </row>
    <row r="1726" spans="1:39">
      <c r="A1726" s="18"/>
      <c r="B1726" s="18"/>
      <c r="C1726" s="18"/>
      <c r="D1726" s="18">
        <f t="shared" ca="1" si="31"/>
        <v>1725</v>
      </c>
      <c r="E1726" s="18" t="str">
        <f ca="1">IFERROR(INDEX(nr_ad_client_name,MATCH(ROW()-1,xl_search_adnowclientname[index],0)),"")</f>
        <v>Sylvan</v>
      </c>
      <c r="F1726" s="18"/>
      <c r="G1726" s="18"/>
      <c r="H1726" s="18"/>
      <c r="I1726" s="18"/>
      <c r="J1726" s="18"/>
      <c r="K1726" s="18"/>
      <c r="L1726" s="18"/>
      <c r="M1726" s="18"/>
      <c r="N1726" s="18"/>
      <c r="O1726" s="18"/>
      <c r="P1726" s="18"/>
      <c r="Q1726" s="18"/>
      <c r="R1726" s="18"/>
      <c r="S1726" s="18"/>
      <c r="T1726" s="18"/>
      <c r="U1726" s="18"/>
      <c r="V1726" s="18"/>
      <c r="W1726" s="18"/>
      <c r="X1726" s="18"/>
      <c r="Y1726" s="18"/>
      <c r="Z1726" s="18"/>
      <c r="AA1726" s="18"/>
      <c r="AB1726" s="18"/>
      <c r="AC1726" s="18"/>
      <c r="AD1726" s="18"/>
      <c r="AE1726" s="18"/>
      <c r="AF1726" s="18"/>
      <c r="AG1726" s="18"/>
      <c r="AH1726" s="18"/>
      <c r="AI1726" s="18"/>
      <c r="AJ1726" s="18"/>
      <c r="AK1726" s="18"/>
      <c r="AL1726" s="18"/>
      <c r="AM1726" s="18"/>
    </row>
    <row r="1727" spans="1:39">
      <c r="A1727" s="18"/>
      <c r="B1727" s="18"/>
      <c r="C1727" s="18"/>
      <c r="D1727" s="18">
        <f t="shared" ca="1" si="31"/>
        <v>1726</v>
      </c>
      <c r="E1727" s="18" t="str">
        <f ca="1">IFERROR(INDEX(nr_ad_client_name,MATCH(ROW()-1,xl_search_adnowclientname[index],0)),"")</f>
        <v>Symbion</v>
      </c>
      <c r="F1727" s="18"/>
      <c r="G1727" s="18"/>
      <c r="H1727" s="18"/>
      <c r="I1727" s="18"/>
      <c r="J1727" s="18"/>
      <c r="K1727" s="18"/>
      <c r="L1727" s="18"/>
      <c r="M1727" s="18"/>
      <c r="N1727" s="18"/>
      <c r="O1727" s="18"/>
      <c r="P1727" s="18"/>
      <c r="Q1727" s="18"/>
      <c r="R1727" s="18"/>
      <c r="S1727" s="18"/>
      <c r="T1727" s="18"/>
      <c r="U1727" s="18"/>
      <c r="V1727" s="18"/>
      <c r="W1727" s="18"/>
      <c r="X1727" s="18"/>
      <c r="Y1727" s="18"/>
      <c r="Z1727" s="18"/>
      <c r="AA1727" s="18"/>
      <c r="AB1727" s="18"/>
      <c r="AC1727" s="18"/>
      <c r="AD1727" s="18"/>
      <c r="AE1727" s="18"/>
      <c r="AF1727" s="18"/>
      <c r="AG1727" s="18"/>
      <c r="AH1727" s="18"/>
      <c r="AI1727" s="18"/>
      <c r="AJ1727" s="18"/>
      <c r="AK1727" s="18"/>
      <c r="AL1727" s="18"/>
      <c r="AM1727" s="18"/>
    </row>
    <row r="1728" spans="1:39">
      <c r="A1728" s="18"/>
      <c r="B1728" s="18"/>
      <c r="C1728" s="18"/>
      <c r="D1728" s="18">
        <f t="shared" ca="1" si="31"/>
        <v>1727</v>
      </c>
      <c r="E1728" s="18" t="str">
        <f ca="1">IFERROR(INDEX(nr_ad_client_name,MATCH(ROW()-1,xl_search_adnowclientname[index],0)),"")</f>
        <v>Syndicated Client</v>
      </c>
      <c r="F1728" s="18"/>
      <c r="G1728" s="18"/>
      <c r="H1728" s="18"/>
      <c r="I1728" s="18"/>
      <c r="J1728" s="18"/>
      <c r="K1728" s="18"/>
      <c r="L1728" s="18"/>
      <c r="M1728" s="18"/>
      <c r="N1728" s="18"/>
      <c r="O1728" s="18"/>
      <c r="P1728" s="18"/>
      <c r="Q1728" s="18"/>
      <c r="R1728" s="18"/>
      <c r="S1728" s="18"/>
      <c r="T1728" s="18"/>
      <c r="U1728" s="18"/>
      <c r="V1728" s="18"/>
      <c r="W1728" s="18"/>
      <c r="X1728" s="18"/>
      <c r="Y1728" s="18"/>
      <c r="Z1728" s="18"/>
      <c r="AA1728" s="18"/>
      <c r="AB1728" s="18"/>
      <c r="AC1728" s="18"/>
      <c r="AD1728" s="18"/>
      <c r="AE1728" s="18"/>
      <c r="AF1728" s="18"/>
      <c r="AG1728" s="18"/>
      <c r="AH1728" s="18"/>
      <c r="AI1728" s="18"/>
      <c r="AJ1728" s="18"/>
      <c r="AK1728" s="18"/>
      <c r="AL1728" s="18"/>
      <c r="AM1728" s="18"/>
    </row>
    <row r="1729" spans="1:39">
      <c r="A1729" s="18"/>
      <c r="B1729" s="18"/>
      <c r="C1729" s="18"/>
      <c r="D1729" s="18">
        <f t="shared" ca="1" si="31"/>
        <v>1728</v>
      </c>
      <c r="E1729" s="18" t="str">
        <f ca="1">IFERROR(INDEX(nr_ad_client_name,MATCH(ROW()-1,xl_search_adnowclientname[index],0)),"")</f>
        <v>Synutra International Inc</v>
      </c>
      <c r="F1729" s="18"/>
      <c r="G1729" s="18"/>
      <c r="H1729" s="18"/>
      <c r="I1729" s="18"/>
      <c r="J1729" s="18"/>
      <c r="K1729" s="18"/>
      <c r="L1729" s="18"/>
      <c r="M1729" s="18"/>
      <c r="N1729" s="18"/>
      <c r="O1729" s="18"/>
      <c r="P1729" s="18"/>
      <c r="Q1729" s="18"/>
      <c r="R1729" s="18"/>
      <c r="S1729" s="18"/>
      <c r="T1729" s="18"/>
      <c r="U1729" s="18"/>
      <c r="V1729" s="18"/>
      <c r="W1729" s="18"/>
      <c r="X1729" s="18"/>
      <c r="Y1729" s="18"/>
      <c r="Z1729" s="18"/>
      <c r="AA1729" s="18"/>
      <c r="AB1729" s="18"/>
      <c r="AC1729" s="18"/>
      <c r="AD1729" s="18"/>
      <c r="AE1729" s="18"/>
      <c r="AF1729" s="18"/>
      <c r="AG1729" s="18"/>
      <c r="AH1729" s="18"/>
      <c r="AI1729" s="18"/>
      <c r="AJ1729" s="18"/>
      <c r="AK1729" s="18"/>
      <c r="AL1729" s="18"/>
      <c r="AM1729" s="18"/>
    </row>
    <row r="1730" spans="1:39">
      <c r="A1730" s="18"/>
      <c r="B1730" s="18"/>
      <c r="C1730" s="18"/>
      <c r="D1730" s="18">
        <f t="shared" ref="D1730:D1793" ca="1" si="32">IF(ISNUMBER(SEARCH(ps_search_adnowclientname,INDEX(nr_ad_client_name,ROW()-1))),MAX(INDIRECT(ADDRESS(1,COLUMN())&amp;":"&amp;ADDRESS(ROW()-1,COLUMN())))+1,"")</f>
        <v>1729</v>
      </c>
      <c r="E1730" s="18" t="str">
        <f ca="1">IFERROR(INDEX(nr_ad_client_name,MATCH(ROW()-1,xl_search_adnowclientname[index],0)),"")</f>
        <v>Systeme U</v>
      </c>
      <c r="F1730" s="18"/>
      <c r="G1730" s="18"/>
      <c r="H1730" s="18"/>
      <c r="I1730" s="18"/>
      <c r="J1730" s="18"/>
      <c r="K1730" s="18"/>
      <c r="L1730" s="18"/>
      <c r="M1730" s="18"/>
      <c r="N1730" s="18"/>
      <c r="O1730" s="18"/>
      <c r="P1730" s="18"/>
      <c r="Q1730" s="18"/>
      <c r="R1730" s="18"/>
      <c r="S1730" s="18"/>
      <c r="T1730" s="18"/>
      <c r="U1730" s="18"/>
      <c r="V1730" s="18"/>
      <c r="W1730" s="18"/>
      <c r="X1730" s="18"/>
      <c r="Y1730" s="18"/>
      <c r="Z1730" s="18"/>
      <c r="AA1730" s="18"/>
      <c r="AB1730" s="18"/>
      <c r="AC1730" s="18"/>
      <c r="AD1730" s="18"/>
      <c r="AE1730" s="18"/>
      <c r="AF1730" s="18"/>
      <c r="AG1730" s="18"/>
      <c r="AH1730" s="18"/>
      <c r="AI1730" s="18"/>
      <c r="AJ1730" s="18"/>
      <c r="AK1730" s="18"/>
      <c r="AL1730" s="18"/>
      <c r="AM1730" s="18"/>
    </row>
    <row r="1731" spans="1:39">
      <c r="A1731" s="18"/>
      <c r="B1731" s="18"/>
      <c r="C1731" s="18"/>
      <c r="D1731" s="18">
        <f t="shared" ca="1" si="32"/>
        <v>1730</v>
      </c>
      <c r="E1731" s="18" t="str">
        <f ca="1">IFERROR(INDEX(nr_ad_client_name,MATCH(ROW()-1,xl_search_adnowclientname[index],0)),"")</f>
        <v>Szentkirályi&amp;Kékkúti Ásványvíz Kft.</v>
      </c>
      <c r="F1731" s="18"/>
      <c r="G1731" s="18"/>
      <c r="H1731" s="18"/>
      <c r="I1731" s="18"/>
      <c r="J1731" s="18"/>
      <c r="K1731" s="18"/>
      <c r="L1731" s="18"/>
      <c r="M1731" s="18"/>
      <c r="N1731" s="18"/>
      <c r="O1731" s="18"/>
      <c r="P1731" s="18"/>
      <c r="Q1731" s="18"/>
      <c r="R1731" s="18"/>
      <c r="S1731" s="18"/>
      <c r="T1731" s="18"/>
      <c r="U1731" s="18"/>
      <c r="V1731" s="18"/>
      <c r="W1731" s="18"/>
      <c r="X1731" s="18"/>
      <c r="Y1731" s="18"/>
      <c r="Z1731" s="18"/>
      <c r="AA1731" s="18"/>
      <c r="AB1731" s="18"/>
      <c r="AC1731" s="18"/>
      <c r="AD1731" s="18"/>
      <c r="AE1731" s="18"/>
      <c r="AF1731" s="18"/>
      <c r="AG1731" s="18"/>
      <c r="AH1731" s="18"/>
      <c r="AI1731" s="18"/>
      <c r="AJ1731" s="18"/>
      <c r="AK1731" s="18"/>
      <c r="AL1731" s="18"/>
      <c r="AM1731" s="18"/>
    </row>
    <row r="1732" spans="1:39">
      <c r="A1732" s="18"/>
      <c r="B1732" s="18"/>
      <c r="C1732" s="18"/>
      <c r="D1732" s="18">
        <f t="shared" ca="1" si="32"/>
        <v>1731</v>
      </c>
      <c r="E1732" s="18" t="str">
        <f ca="1">IFERROR(INDEX(nr_ad_client_name,MATCH(ROW()-1,xl_search_adnowclientname[index],0)),"")</f>
        <v>TAB</v>
      </c>
      <c r="F1732" s="18"/>
      <c r="G1732" s="18"/>
      <c r="H1732" s="18"/>
      <c r="I1732" s="18"/>
      <c r="J1732" s="18"/>
      <c r="K1732" s="18"/>
      <c r="L1732" s="18"/>
      <c r="M1732" s="18"/>
      <c r="N1732" s="18"/>
      <c r="O1732" s="18"/>
      <c r="P1732" s="18"/>
      <c r="Q1732" s="18"/>
      <c r="R1732" s="18"/>
      <c r="S1732" s="18"/>
      <c r="T1732" s="18"/>
      <c r="U1732" s="18"/>
      <c r="V1732" s="18"/>
      <c r="W1732" s="18"/>
      <c r="X1732" s="18"/>
      <c r="Y1732" s="18"/>
      <c r="Z1732" s="18"/>
      <c r="AA1732" s="18"/>
      <c r="AB1732" s="18"/>
      <c r="AC1732" s="18"/>
      <c r="AD1732" s="18"/>
      <c r="AE1732" s="18"/>
      <c r="AF1732" s="18"/>
      <c r="AG1732" s="18"/>
      <c r="AH1732" s="18"/>
      <c r="AI1732" s="18"/>
      <c r="AJ1732" s="18"/>
      <c r="AK1732" s="18"/>
      <c r="AL1732" s="18"/>
      <c r="AM1732" s="18"/>
    </row>
    <row r="1733" spans="1:39">
      <c r="A1733" s="18"/>
      <c r="B1733" s="18"/>
      <c r="C1733" s="18"/>
      <c r="D1733" s="18">
        <f t="shared" ca="1" si="32"/>
        <v>1732</v>
      </c>
      <c r="E1733" s="18" t="str">
        <f ca="1">IFERROR(INDEX(nr_ad_client_name,MATCH(ROW()-1,xl_search_adnowclientname[index],0)),"")</f>
        <v>Taco Bueno</v>
      </c>
      <c r="F1733" s="18"/>
      <c r="G1733" s="18"/>
      <c r="H1733" s="18"/>
      <c r="I1733" s="18"/>
      <c r="J1733" s="18"/>
      <c r="K1733" s="18"/>
      <c r="L1733" s="18"/>
      <c r="M1733" s="18"/>
      <c r="N1733" s="18"/>
      <c r="O1733" s="18"/>
      <c r="P1733" s="18"/>
      <c r="Q1733" s="18"/>
      <c r="R1733" s="18"/>
      <c r="S1733" s="18"/>
      <c r="T1733" s="18"/>
      <c r="U1733" s="18"/>
      <c r="V1733" s="18"/>
      <c r="W1733" s="18"/>
      <c r="X1733" s="18"/>
      <c r="Y1733" s="18"/>
      <c r="Z1733" s="18"/>
      <c r="AA1733" s="18"/>
      <c r="AB1733" s="18"/>
      <c r="AC1733" s="18"/>
      <c r="AD1733" s="18"/>
      <c r="AE1733" s="18"/>
      <c r="AF1733" s="18"/>
      <c r="AG1733" s="18"/>
      <c r="AH1733" s="18"/>
      <c r="AI1733" s="18"/>
      <c r="AJ1733" s="18"/>
      <c r="AK1733" s="18"/>
      <c r="AL1733" s="18"/>
      <c r="AM1733" s="18"/>
    </row>
    <row r="1734" spans="1:39">
      <c r="A1734" s="18"/>
      <c r="B1734" s="18"/>
      <c r="C1734" s="18"/>
      <c r="D1734" s="18">
        <f t="shared" ca="1" si="32"/>
        <v>1733</v>
      </c>
      <c r="E1734" s="18" t="str">
        <f ca="1">IFERROR(INDEX(nr_ad_client_name,MATCH(ROW()-1,xl_search_adnowclientname[index],0)),"")</f>
        <v>Taiji</v>
      </c>
      <c r="F1734" s="18"/>
      <c r="G1734" s="18"/>
      <c r="H1734" s="18"/>
      <c r="I1734" s="18"/>
      <c r="J1734" s="18"/>
      <c r="K1734" s="18"/>
      <c r="L1734" s="18"/>
      <c r="M1734" s="18"/>
      <c r="N1734" s="18"/>
      <c r="O1734" s="18"/>
      <c r="P1734" s="18"/>
      <c r="Q1734" s="18"/>
      <c r="R1734" s="18"/>
      <c r="S1734" s="18"/>
      <c r="T1734" s="18"/>
      <c r="U1734" s="18"/>
      <c r="V1734" s="18"/>
      <c r="W1734" s="18"/>
      <c r="X1734" s="18"/>
      <c r="Y1734" s="18"/>
      <c r="Z1734" s="18"/>
      <c r="AA1734" s="18"/>
      <c r="AB1734" s="18"/>
      <c r="AC1734" s="18"/>
      <c r="AD1734" s="18"/>
      <c r="AE1734" s="18"/>
      <c r="AF1734" s="18"/>
      <c r="AG1734" s="18"/>
      <c r="AH1734" s="18"/>
      <c r="AI1734" s="18"/>
      <c r="AJ1734" s="18"/>
      <c r="AK1734" s="18"/>
      <c r="AL1734" s="18"/>
      <c r="AM1734" s="18"/>
    </row>
    <row r="1735" spans="1:39">
      <c r="A1735" s="18"/>
      <c r="B1735" s="18"/>
      <c r="C1735" s="18"/>
      <c r="D1735" s="18">
        <f t="shared" ca="1" si="32"/>
        <v>1734</v>
      </c>
      <c r="E1735" s="18" t="str">
        <f ca="1">IFERROR(INDEX(nr_ad_client_name,MATCH(ROW()-1,xl_search_adnowclientname[index],0)),"")</f>
        <v>Takeda</v>
      </c>
      <c r="F1735" s="18"/>
      <c r="G1735" s="18"/>
      <c r="H1735" s="18"/>
      <c r="I1735" s="18"/>
      <c r="J1735" s="18"/>
      <c r="K1735" s="18"/>
      <c r="L1735" s="18"/>
      <c r="M1735" s="18"/>
      <c r="N1735" s="18"/>
      <c r="O1735" s="18"/>
      <c r="P1735" s="18"/>
      <c r="Q1735" s="18"/>
      <c r="R1735" s="18"/>
      <c r="S1735" s="18"/>
      <c r="T1735" s="18"/>
      <c r="U1735" s="18"/>
      <c r="V1735" s="18"/>
      <c r="W1735" s="18"/>
      <c r="X1735" s="18"/>
      <c r="Y1735" s="18"/>
      <c r="Z1735" s="18"/>
      <c r="AA1735" s="18"/>
      <c r="AB1735" s="18"/>
      <c r="AC1735" s="18"/>
      <c r="AD1735" s="18"/>
      <c r="AE1735" s="18"/>
      <c r="AF1735" s="18"/>
      <c r="AG1735" s="18"/>
      <c r="AH1735" s="18"/>
      <c r="AI1735" s="18"/>
      <c r="AJ1735" s="18"/>
      <c r="AK1735" s="18"/>
      <c r="AL1735" s="18"/>
      <c r="AM1735" s="18"/>
    </row>
    <row r="1736" spans="1:39">
      <c r="A1736" s="18"/>
      <c r="B1736" s="18"/>
      <c r="C1736" s="18"/>
      <c r="D1736" s="18">
        <f t="shared" ca="1" si="32"/>
        <v>1735</v>
      </c>
      <c r="E1736" s="18" t="str">
        <f ca="1">IFERROR(INDEX(nr_ad_client_name,MATCH(ROW()-1,xl_search_adnowclientname[index],0)),"")</f>
        <v>Tap Pharmaceutical Products Inc</v>
      </c>
      <c r="F1736" s="18"/>
      <c r="G1736" s="18"/>
      <c r="H1736" s="18"/>
      <c r="I1736" s="18"/>
      <c r="J1736" s="18"/>
      <c r="K1736" s="18"/>
      <c r="L1736" s="18"/>
      <c r="M1736" s="18"/>
      <c r="N1736" s="18"/>
      <c r="O1736" s="18"/>
      <c r="P1736" s="18"/>
      <c r="Q1736" s="18"/>
      <c r="R1736" s="18"/>
      <c r="S1736" s="18"/>
      <c r="T1736" s="18"/>
      <c r="U1736" s="18"/>
      <c r="V1736" s="18"/>
      <c r="W1736" s="18"/>
      <c r="X1736" s="18"/>
      <c r="Y1736" s="18"/>
      <c r="Z1736" s="18"/>
      <c r="AA1736" s="18"/>
      <c r="AB1736" s="18"/>
      <c r="AC1736" s="18"/>
      <c r="AD1736" s="18"/>
      <c r="AE1736" s="18"/>
      <c r="AF1736" s="18"/>
      <c r="AG1736" s="18"/>
      <c r="AH1736" s="18"/>
      <c r="AI1736" s="18"/>
      <c r="AJ1736" s="18"/>
      <c r="AK1736" s="18"/>
      <c r="AL1736" s="18"/>
      <c r="AM1736" s="18"/>
    </row>
    <row r="1737" spans="1:39">
      <c r="A1737" s="18"/>
      <c r="B1737" s="18"/>
      <c r="C1737" s="18"/>
      <c r="D1737" s="18">
        <f t="shared" ca="1" si="32"/>
        <v>1736</v>
      </c>
      <c r="E1737" s="18" t="str">
        <f ca="1">IFERROR(INDEX(nr_ad_client_name,MATCH(ROW()-1,xl_search_adnowclientname[index],0)),"")</f>
        <v>Tap Pharmecuticals</v>
      </c>
      <c r="F1737" s="18"/>
      <c r="G1737" s="18"/>
      <c r="H1737" s="18"/>
      <c r="I1737" s="18"/>
      <c r="J1737" s="18"/>
      <c r="K1737" s="18"/>
      <c r="L1737" s="18"/>
      <c r="M1737" s="18"/>
      <c r="N1737" s="18"/>
      <c r="O1737" s="18"/>
      <c r="P1737" s="18"/>
      <c r="Q1737" s="18"/>
      <c r="R1737" s="18"/>
      <c r="S1737" s="18"/>
      <c r="T1737" s="18"/>
      <c r="U1737" s="18"/>
      <c r="V1737" s="18"/>
      <c r="W1737" s="18"/>
      <c r="X1737" s="18"/>
      <c r="Y1737" s="18"/>
      <c r="Z1737" s="18"/>
      <c r="AA1737" s="18"/>
      <c r="AB1737" s="18"/>
      <c r="AC1737" s="18"/>
      <c r="AD1737" s="18"/>
      <c r="AE1737" s="18"/>
      <c r="AF1737" s="18"/>
      <c r="AG1737" s="18"/>
      <c r="AH1737" s="18"/>
      <c r="AI1737" s="18"/>
      <c r="AJ1737" s="18"/>
      <c r="AK1737" s="18"/>
      <c r="AL1737" s="18"/>
      <c r="AM1737" s="18"/>
    </row>
    <row r="1738" spans="1:39">
      <c r="A1738" s="18"/>
      <c r="B1738" s="18"/>
      <c r="C1738" s="18"/>
      <c r="D1738" s="18">
        <f t="shared" ca="1" si="32"/>
        <v>1737</v>
      </c>
      <c r="E1738" s="18" t="str">
        <f ca="1">IFERROR(INDEX(nr_ad_client_name,MATCH(ROW()-1,xl_search_adnowclientname[index],0)),"")</f>
        <v>Tara</v>
      </c>
      <c r="F1738" s="18"/>
      <c r="G1738" s="18"/>
      <c r="H1738" s="18"/>
      <c r="I1738" s="18"/>
      <c r="J1738" s="18"/>
      <c r="K1738" s="18"/>
      <c r="L1738" s="18"/>
      <c r="M1738" s="18"/>
      <c r="N1738" s="18"/>
      <c r="O1738" s="18"/>
      <c r="P1738" s="18"/>
      <c r="Q1738" s="18"/>
      <c r="R1738" s="18"/>
      <c r="S1738" s="18"/>
      <c r="T1738" s="18"/>
      <c r="U1738" s="18"/>
      <c r="V1738" s="18"/>
      <c r="W1738" s="18"/>
      <c r="X1738" s="18"/>
      <c r="Y1738" s="18"/>
      <c r="Z1738" s="18"/>
      <c r="AA1738" s="18"/>
      <c r="AB1738" s="18"/>
      <c r="AC1738" s="18"/>
      <c r="AD1738" s="18"/>
      <c r="AE1738" s="18"/>
      <c r="AF1738" s="18"/>
      <c r="AG1738" s="18"/>
      <c r="AH1738" s="18"/>
      <c r="AI1738" s="18"/>
      <c r="AJ1738" s="18"/>
      <c r="AK1738" s="18"/>
      <c r="AL1738" s="18"/>
      <c r="AM1738" s="18"/>
    </row>
    <row r="1739" spans="1:39">
      <c r="A1739" s="18"/>
      <c r="B1739" s="18"/>
      <c r="C1739" s="18"/>
      <c r="D1739" s="18">
        <f t="shared" ca="1" si="32"/>
        <v>1738</v>
      </c>
      <c r="E1739" s="18" t="str">
        <f ca="1">IFERROR(INDEX(nr_ad_client_name,MATCH(ROW()-1,xl_search_adnowclientname[index],0)),"")</f>
        <v>Target Corporation</v>
      </c>
      <c r="F1739" s="18"/>
      <c r="G1739" s="18"/>
      <c r="H1739" s="18"/>
      <c r="I1739" s="18"/>
      <c r="J1739" s="18"/>
      <c r="K1739" s="18"/>
      <c r="L1739" s="18"/>
      <c r="M1739" s="18"/>
      <c r="N1739" s="18"/>
      <c r="O1739" s="18"/>
      <c r="P1739" s="18"/>
      <c r="Q1739" s="18"/>
      <c r="R1739" s="18"/>
      <c r="S1739" s="18"/>
      <c r="T1739" s="18"/>
      <c r="U1739" s="18"/>
      <c r="V1739" s="18"/>
      <c r="W1739" s="18"/>
      <c r="X1739" s="18"/>
      <c r="Y1739" s="18"/>
      <c r="Z1739" s="18"/>
      <c r="AA1739" s="18"/>
      <c r="AB1739" s="18"/>
      <c r="AC1739" s="18"/>
      <c r="AD1739" s="18"/>
      <c r="AE1739" s="18"/>
      <c r="AF1739" s="18"/>
      <c r="AG1739" s="18"/>
      <c r="AH1739" s="18"/>
      <c r="AI1739" s="18"/>
      <c r="AJ1739" s="18"/>
      <c r="AK1739" s="18"/>
      <c r="AL1739" s="18"/>
      <c r="AM1739" s="18"/>
    </row>
    <row r="1740" spans="1:39">
      <c r="A1740" s="18"/>
      <c r="B1740" s="18"/>
      <c r="C1740" s="18"/>
      <c r="D1740" s="18">
        <f t="shared" ca="1" si="32"/>
        <v>1739</v>
      </c>
      <c r="E1740" s="18" t="str">
        <f ca="1">IFERROR(INDEX(nr_ad_client_name,MATCH(ROW()-1,xl_search_adnowclientname[index],0)),"")</f>
        <v>Taskforce 23</v>
      </c>
      <c r="F1740" s="18"/>
      <c r="G1740" s="18"/>
      <c r="H1740" s="18"/>
      <c r="I1740" s="18"/>
      <c r="J1740" s="18"/>
      <c r="K1740" s="18"/>
      <c r="L1740" s="18"/>
      <c r="M1740" s="18"/>
      <c r="N1740" s="18"/>
      <c r="O1740" s="18"/>
      <c r="P1740" s="18"/>
      <c r="Q1740" s="18"/>
      <c r="R1740" s="18"/>
      <c r="S1740" s="18"/>
      <c r="T1740" s="18"/>
      <c r="U1740" s="18"/>
      <c r="V1740" s="18"/>
      <c r="W1740" s="18"/>
      <c r="X1740" s="18"/>
      <c r="Y1740" s="18"/>
      <c r="Z1740" s="18"/>
      <c r="AA1740" s="18"/>
      <c r="AB1740" s="18"/>
      <c r="AC1740" s="18"/>
      <c r="AD1740" s="18"/>
      <c r="AE1740" s="18"/>
      <c r="AF1740" s="18"/>
      <c r="AG1740" s="18"/>
      <c r="AH1740" s="18"/>
      <c r="AI1740" s="18"/>
      <c r="AJ1740" s="18"/>
      <c r="AK1740" s="18"/>
      <c r="AL1740" s="18"/>
      <c r="AM1740" s="18"/>
    </row>
    <row r="1741" spans="1:39">
      <c r="A1741" s="18"/>
      <c r="B1741" s="18"/>
      <c r="C1741" s="18"/>
      <c r="D1741" s="18">
        <f t="shared" ca="1" si="32"/>
        <v>1740</v>
      </c>
      <c r="E1741" s="18" t="str">
        <f ca="1">IFERROR(INDEX(nr_ad_client_name,MATCH(ROW()-1,xl_search_adnowclientname[index],0)),"")</f>
        <v>Tata Group</v>
      </c>
      <c r="F1741" s="18"/>
      <c r="G1741" s="18"/>
      <c r="H1741" s="18"/>
      <c r="I1741" s="18"/>
      <c r="J1741" s="18"/>
      <c r="K1741" s="18"/>
      <c r="L1741" s="18"/>
      <c r="M1741" s="18"/>
      <c r="N1741" s="18"/>
      <c r="O1741" s="18"/>
      <c r="P1741" s="18"/>
      <c r="Q1741" s="18"/>
      <c r="R1741" s="18"/>
      <c r="S1741" s="18"/>
      <c r="T1741" s="18"/>
      <c r="U1741" s="18"/>
      <c r="V1741" s="18"/>
      <c r="W1741" s="18"/>
      <c r="X1741" s="18"/>
      <c r="Y1741" s="18"/>
      <c r="Z1741" s="18"/>
      <c r="AA1741" s="18"/>
      <c r="AB1741" s="18"/>
      <c r="AC1741" s="18"/>
      <c r="AD1741" s="18"/>
      <c r="AE1741" s="18"/>
      <c r="AF1741" s="18"/>
      <c r="AG1741" s="18"/>
      <c r="AH1741" s="18"/>
      <c r="AI1741" s="18"/>
      <c r="AJ1741" s="18"/>
      <c r="AK1741" s="18"/>
      <c r="AL1741" s="18"/>
      <c r="AM1741" s="18"/>
    </row>
    <row r="1742" spans="1:39">
      <c r="A1742" s="18"/>
      <c r="B1742" s="18"/>
      <c r="C1742" s="18"/>
      <c r="D1742" s="18">
        <f t="shared" ca="1" si="32"/>
        <v>1741</v>
      </c>
      <c r="E1742" s="18" t="str">
        <f ca="1">IFERROR(INDEX(nr_ad_client_name,MATCH(ROW()-1,xl_search_adnowclientname[index],0)),"")</f>
        <v>Tata Group &amp; Tamil Nadu Industrial Development Corporation</v>
      </c>
      <c r="F1742" s="18"/>
      <c r="G1742" s="18"/>
      <c r="H1742" s="18"/>
      <c r="I1742" s="18"/>
      <c r="J1742" s="18"/>
      <c r="K1742" s="18"/>
      <c r="L1742" s="18"/>
      <c r="M1742" s="18"/>
      <c r="N1742" s="18"/>
      <c r="O1742" s="18"/>
      <c r="P1742" s="18"/>
      <c r="Q1742" s="18"/>
      <c r="R1742" s="18"/>
      <c r="S1742" s="18"/>
      <c r="T1742" s="18"/>
      <c r="U1742" s="18"/>
      <c r="V1742" s="18"/>
      <c r="W1742" s="18"/>
      <c r="X1742" s="18"/>
      <c r="Y1742" s="18"/>
      <c r="Z1742" s="18"/>
      <c r="AA1742" s="18"/>
      <c r="AB1742" s="18"/>
      <c r="AC1742" s="18"/>
      <c r="AD1742" s="18"/>
      <c r="AE1742" s="18"/>
      <c r="AF1742" s="18"/>
      <c r="AG1742" s="18"/>
      <c r="AH1742" s="18"/>
      <c r="AI1742" s="18"/>
      <c r="AJ1742" s="18"/>
      <c r="AK1742" s="18"/>
      <c r="AL1742" s="18"/>
      <c r="AM1742" s="18"/>
    </row>
    <row r="1743" spans="1:39">
      <c r="A1743" s="18"/>
      <c r="B1743" s="18"/>
      <c r="C1743" s="18"/>
      <c r="D1743" s="18">
        <f t="shared" ca="1" si="32"/>
        <v>1742</v>
      </c>
      <c r="E1743" s="18" t="str">
        <f ca="1">IFERROR(INDEX(nr_ad_client_name,MATCH(ROW()-1,xl_search_adnowclientname[index],0)),"")</f>
        <v>Tatersalls</v>
      </c>
      <c r="F1743" s="18"/>
      <c r="G1743" s="18"/>
      <c r="H1743" s="18"/>
      <c r="I1743" s="18"/>
      <c r="J1743" s="18"/>
      <c r="K1743" s="18"/>
      <c r="L1743" s="18"/>
      <c r="M1743" s="18"/>
      <c r="N1743" s="18"/>
      <c r="O1743" s="18"/>
      <c r="P1743" s="18"/>
      <c r="Q1743" s="18"/>
      <c r="R1743" s="18"/>
      <c r="S1743" s="18"/>
      <c r="T1743" s="18"/>
      <c r="U1743" s="18"/>
      <c r="V1743" s="18"/>
      <c r="W1743" s="18"/>
      <c r="X1743" s="18"/>
      <c r="Y1743" s="18"/>
      <c r="Z1743" s="18"/>
      <c r="AA1743" s="18"/>
      <c r="AB1743" s="18"/>
      <c r="AC1743" s="18"/>
      <c r="AD1743" s="18"/>
      <c r="AE1743" s="18"/>
      <c r="AF1743" s="18"/>
      <c r="AG1743" s="18"/>
      <c r="AH1743" s="18"/>
      <c r="AI1743" s="18"/>
      <c r="AJ1743" s="18"/>
      <c r="AK1743" s="18"/>
      <c r="AL1743" s="18"/>
      <c r="AM1743" s="18"/>
    </row>
    <row r="1744" spans="1:39">
      <c r="A1744" s="18"/>
      <c r="B1744" s="18"/>
      <c r="C1744" s="18"/>
      <c r="D1744" s="18">
        <f t="shared" ca="1" si="32"/>
        <v>1743</v>
      </c>
      <c r="E1744" s="18" t="str">
        <f ca="1">IFERROR(INDEX(nr_ad_client_name,MATCH(ROW()-1,xl_search_adnowclientname[index],0)),"")</f>
        <v>Taunton Cider Company</v>
      </c>
      <c r="F1744" s="18"/>
      <c r="G1744" s="18"/>
      <c r="H1744" s="18"/>
      <c r="I1744" s="18"/>
      <c r="J1744" s="18"/>
      <c r="K1744" s="18"/>
      <c r="L1744" s="18"/>
      <c r="M1744" s="18"/>
      <c r="N1744" s="18"/>
      <c r="O1744" s="18"/>
      <c r="P1744" s="18"/>
      <c r="Q1744" s="18"/>
      <c r="R1744" s="18"/>
      <c r="S1744" s="18"/>
      <c r="T1744" s="18"/>
      <c r="U1744" s="18"/>
      <c r="V1744" s="18"/>
      <c r="W1744" s="18"/>
      <c r="X1744" s="18"/>
      <c r="Y1744" s="18"/>
      <c r="Z1744" s="18"/>
      <c r="AA1744" s="18"/>
      <c r="AB1744" s="18"/>
      <c r="AC1744" s="18"/>
      <c r="AD1744" s="18"/>
      <c r="AE1744" s="18"/>
      <c r="AF1744" s="18"/>
      <c r="AG1744" s="18"/>
      <c r="AH1744" s="18"/>
      <c r="AI1744" s="18"/>
      <c r="AJ1744" s="18"/>
      <c r="AK1744" s="18"/>
      <c r="AL1744" s="18"/>
      <c r="AM1744" s="18"/>
    </row>
    <row r="1745" spans="1:39">
      <c r="A1745" s="18"/>
      <c r="B1745" s="18"/>
      <c r="C1745" s="18"/>
      <c r="D1745" s="18">
        <f t="shared" ca="1" si="32"/>
        <v>1744</v>
      </c>
      <c r="E1745" s="18" t="str">
        <f ca="1">IFERROR(INDEX(nr_ad_client_name,MATCH(ROW()-1,xl_search_adnowclientname[index],0)),"")</f>
        <v>TCL Corporation</v>
      </c>
      <c r="F1745" s="18"/>
      <c r="G1745" s="18"/>
      <c r="H1745" s="18"/>
      <c r="I1745" s="18"/>
      <c r="J1745" s="18"/>
      <c r="K1745" s="18"/>
      <c r="L1745" s="18"/>
      <c r="M1745" s="18"/>
      <c r="N1745" s="18"/>
      <c r="O1745" s="18"/>
      <c r="P1745" s="18"/>
      <c r="Q1745" s="18"/>
      <c r="R1745" s="18"/>
      <c r="S1745" s="18"/>
      <c r="T1745" s="18"/>
      <c r="U1745" s="18"/>
      <c r="V1745" s="18"/>
      <c r="W1745" s="18"/>
      <c r="X1745" s="18"/>
      <c r="Y1745" s="18"/>
      <c r="Z1745" s="18"/>
      <c r="AA1745" s="18"/>
      <c r="AB1745" s="18"/>
      <c r="AC1745" s="18"/>
      <c r="AD1745" s="18"/>
      <c r="AE1745" s="18"/>
      <c r="AF1745" s="18"/>
      <c r="AG1745" s="18"/>
      <c r="AH1745" s="18"/>
      <c r="AI1745" s="18"/>
      <c r="AJ1745" s="18"/>
      <c r="AK1745" s="18"/>
      <c r="AL1745" s="18"/>
      <c r="AM1745" s="18"/>
    </row>
    <row r="1746" spans="1:39">
      <c r="A1746" s="18"/>
      <c r="B1746" s="18"/>
      <c r="C1746" s="18"/>
      <c r="D1746" s="18">
        <f t="shared" ca="1" si="32"/>
        <v>1745</v>
      </c>
      <c r="E1746" s="18" t="str">
        <f ca="1">IFERROR(INDEX(nr_ad_client_name,MATCH(ROW()-1,xl_search_adnowclientname[index],0)),"")</f>
        <v>TD Bank/Toronto Dominion Bank</v>
      </c>
      <c r="F1746" s="18"/>
      <c r="G1746" s="18"/>
      <c r="H1746" s="18"/>
      <c r="I1746" s="18"/>
      <c r="J1746" s="18"/>
      <c r="K1746" s="18"/>
      <c r="L1746" s="18"/>
      <c r="M1746" s="18"/>
      <c r="N1746" s="18"/>
      <c r="O1746" s="18"/>
      <c r="P1746" s="18"/>
      <c r="Q1746" s="18"/>
      <c r="R1746" s="18"/>
      <c r="S1746" s="18"/>
      <c r="T1746" s="18"/>
      <c r="U1746" s="18"/>
      <c r="V1746" s="18"/>
      <c r="W1746" s="18"/>
      <c r="X1746" s="18"/>
      <c r="Y1746" s="18"/>
      <c r="Z1746" s="18"/>
      <c r="AA1746" s="18"/>
      <c r="AB1746" s="18"/>
      <c r="AC1746" s="18"/>
      <c r="AD1746" s="18"/>
      <c r="AE1746" s="18"/>
      <c r="AF1746" s="18"/>
      <c r="AG1746" s="18"/>
      <c r="AH1746" s="18"/>
      <c r="AI1746" s="18"/>
      <c r="AJ1746" s="18"/>
      <c r="AK1746" s="18"/>
      <c r="AL1746" s="18"/>
      <c r="AM1746" s="18"/>
    </row>
    <row r="1747" spans="1:39">
      <c r="A1747" s="18"/>
      <c r="B1747" s="18"/>
      <c r="C1747" s="18"/>
      <c r="D1747" s="18">
        <f t="shared" ca="1" si="32"/>
        <v>1746</v>
      </c>
      <c r="E1747" s="18" t="str">
        <f ca="1">IFERROR(INDEX(nr_ad_client_name,MATCH(ROW()-1,xl_search_adnowclientname[index],0)),"")</f>
        <v>Td Volshebnuy Krai</v>
      </c>
      <c r="F1747" s="18"/>
      <c r="G1747" s="18"/>
      <c r="H1747" s="18"/>
      <c r="I1747" s="18"/>
      <c r="J1747" s="18"/>
      <c r="K1747" s="18"/>
      <c r="L1747" s="18"/>
      <c r="M1747" s="18"/>
      <c r="N1747" s="18"/>
      <c r="O1747" s="18"/>
      <c r="P1747" s="18"/>
      <c r="Q1747" s="18"/>
      <c r="R1747" s="18"/>
      <c r="S1747" s="18"/>
      <c r="T1747" s="18"/>
      <c r="U1747" s="18"/>
      <c r="V1747" s="18"/>
      <c r="W1747" s="18"/>
      <c r="X1747" s="18"/>
      <c r="Y1747" s="18"/>
      <c r="Z1747" s="18"/>
      <c r="AA1747" s="18"/>
      <c r="AB1747" s="18"/>
      <c r="AC1747" s="18"/>
      <c r="AD1747" s="18"/>
      <c r="AE1747" s="18"/>
      <c r="AF1747" s="18"/>
      <c r="AG1747" s="18"/>
      <c r="AH1747" s="18"/>
      <c r="AI1747" s="18"/>
      <c r="AJ1747" s="18"/>
      <c r="AK1747" s="18"/>
      <c r="AL1747" s="18"/>
      <c r="AM1747" s="18"/>
    </row>
    <row r="1748" spans="1:39">
      <c r="A1748" s="18"/>
      <c r="B1748" s="18"/>
      <c r="C1748" s="18"/>
      <c r="D1748" s="18">
        <f t="shared" ca="1" si="32"/>
        <v>1747</v>
      </c>
      <c r="E1748" s="18" t="str">
        <f ca="1">IFERROR(INDEX(nr_ad_client_name,MATCH(ROW()-1,xl_search_adnowclientname[index],0)),"")</f>
        <v>TD Waterhouse</v>
      </c>
      <c r="F1748" s="18"/>
      <c r="G1748" s="18"/>
      <c r="H1748" s="18"/>
      <c r="I1748" s="18"/>
      <c r="J1748" s="18"/>
      <c r="K1748" s="18"/>
      <c r="L1748" s="18"/>
      <c r="M1748" s="18"/>
      <c r="N1748" s="18"/>
      <c r="O1748" s="18"/>
      <c r="P1748" s="18"/>
      <c r="Q1748" s="18"/>
      <c r="R1748" s="18"/>
      <c r="S1748" s="18"/>
      <c r="T1748" s="18"/>
      <c r="U1748" s="18"/>
      <c r="V1748" s="18"/>
      <c r="W1748" s="18"/>
      <c r="X1748" s="18"/>
      <c r="Y1748" s="18"/>
      <c r="Z1748" s="18"/>
      <c r="AA1748" s="18"/>
      <c r="AB1748" s="18"/>
      <c r="AC1748" s="18"/>
      <c r="AD1748" s="18"/>
      <c r="AE1748" s="18"/>
      <c r="AF1748" s="18"/>
      <c r="AG1748" s="18"/>
      <c r="AH1748" s="18"/>
      <c r="AI1748" s="18"/>
      <c r="AJ1748" s="18"/>
      <c r="AK1748" s="18"/>
      <c r="AL1748" s="18"/>
      <c r="AM1748" s="18"/>
    </row>
    <row r="1749" spans="1:39">
      <c r="A1749" s="18"/>
      <c r="B1749" s="18"/>
      <c r="C1749" s="18"/>
      <c r="D1749" s="18">
        <f t="shared" ca="1" si="32"/>
        <v>1748</v>
      </c>
      <c r="E1749" s="18" t="str">
        <f ca="1">IFERROR(INDEX(nr_ad_client_name,MATCH(ROW()-1,xl_search_adnowclientname[index],0)),"")</f>
        <v>Telcel</v>
      </c>
      <c r="F1749" s="18"/>
      <c r="G1749" s="18"/>
      <c r="H1749" s="18"/>
      <c r="I1749" s="18"/>
      <c r="J1749" s="18"/>
      <c r="K1749" s="18"/>
      <c r="L1749" s="18"/>
      <c r="M1749" s="18"/>
      <c r="N1749" s="18"/>
      <c r="O1749" s="18"/>
      <c r="P1749" s="18"/>
      <c r="Q1749" s="18"/>
      <c r="R1749" s="18"/>
      <c r="S1749" s="18"/>
      <c r="T1749" s="18"/>
      <c r="U1749" s="18"/>
      <c r="V1749" s="18"/>
      <c r="W1749" s="18"/>
      <c r="X1749" s="18"/>
      <c r="Y1749" s="18"/>
      <c r="Z1749" s="18"/>
      <c r="AA1749" s="18"/>
      <c r="AB1749" s="18"/>
      <c r="AC1749" s="18"/>
      <c r="AD1749" s="18"/>
      <c r="AE1749" s="18"/>
      <c r="AF1749" s="18"/>
      <c r="AG1749" s="18"/>
      <c r="AH1749" s="18"/>
      <c r="AI1749" s="18"/>
      <c r="AJ1749" s="18"/>
      <c r="AK1749" s="18"/>
      <c r="AL1749" s="18"/>
      <c r="AM1749" s="18"/>
    </row>
    <row r="1750" spans="1:39">
      <c r="A1750" s="18"/>
      <c r="B1750" s="18"/>
      <c r="C1750" s="18"/>
      <c r="D1750" s="18">
        <f t="shared" ca="1" si="32"/>
        <v>1749</v>
      </c>
      <c r="E1750" s="18" t="str">
        <f ca="1">IFERROR(INDEX(nr_ad_client_name,MATCH(ROW()-1,xl_search_adnowclientname[index],0)),"")</f>
        <v>Tele2</v>
      </c>
      <c r="F1750" s="18"/>
      <c r="G1750" s="18"/>
      <c r="H1750" s="18"/>
      <c r="I1750" s="18"/>
      <c r="J1750" s="18"/>
      <c r="K1750" s="18"/>
      <c r="L1750" s="18"/>
      <c r="M1750" s="18"/>
      <c r="N1750" s="18"/>
      <c r="O1750" s="18"/>
      <c r="P1750" s="18"/>
      <c r="Q1750" s="18"/>
      <c r="R1750" s="18"/>
      <c r="S1750" s="18"/>
      <c r="T1750" s="18"/>
      <c r="U1750" s="18"/>
      <c r="V1750" s="18"/>
      <c r="W1750" s="18"/>
      <c r="X1750" s="18"/>
      <c r="Y1750" s="18"/>
      <c r="Z1750" s="18"/>
      <c r="AA1750" s="18"/>
      <c r="AB1750" s="18"/>
      <c r="AC1750" s="18"/>
      <c r="AD1750" s="18"/>
      <c r="AE1750" s="18"/>
      <c r="AF1750" s="18"/>
      <c r="AG1750" s="18"/>
      <c r="AH1750" s="18"/>
      <c r="AI1750" s="18"/>
      <c r="AJ1750" s="18"/>
      <c r="AK1750" s="18"/>
      <c r="AL1750" s="18"/>
      <c r="AM1750" s="18"/>
    </row>
    <row r="1751" spans="1:39">
      <c r="A1751" s="18"/>
      <c r="B1751" s="18"/>
      <c r="C1751" s="18"/>
      <c r="D1751" s="18">
        <f t="shared" ca="1" si="32"/>
        <v>1750</v>
      </c>
      <c r="E1751" s="18" t="str">
        <f ca="1">IFERROR(INDEX(nr_ad_client_name,MATCH(ROW()-1,xl_search_adnowclientname[index],0)),"")</f>
        <v>Telebrasilia</v>
      </c>
      <c r="F1751" s="18"/>
      <c r="G1751" s="18"/>
      <c r="H1751" s="18"/>
      <c r="I1751" s="18"/>
      <c r="J1751" s="18"/>
      <c r="K1751" s="18"/>
      <c r="L1751" s="18"/>
      <c r="M1751" s="18"/>
      <c r="N1751" s="18"/>
      <c r="O1751" s="18"/>
      <c r="P1751" s="18"/>
      <c r="Q1751" s="18"/>
      <c r="R1751" s="18"/>
      <c r="S1751" s="18"/>
      <c r="T1751" s="18"/>
      <c r="U1751" s="18"/>
      <c r="V1751" s="18"/>
      <c r="W1751" s="18"/>
      <c r="X1751" s="18"/>
      <c r="Y1751" s="18"/>
      <c r="Z1751" s="18"/>
      <c r="AA1751" s="18"/>
      <c r="AB1751" s="18"/>
      <c r="AC1751" s="18"/>
      <c r="AD1751" s="18"/>
      <c r="AE1751" s="18"/>
      <c r="AF1751" s="18"/>
      <c r="AG1751" s="18"/>
      <c r="AH1751" s="18"/>
      <c r="AI1751" s="18"/>
      <c r="AJ1751" s="18"/>
      <c r="AK1751" s="18"/>
      <c r="AL1751" s="18"/>
      <c r="AM1751" s="18"/>
    </row>
    <row r="1752" spans="1:39">
      <c r="A1752" s="18"/>
      <c r="B1752" s="18"/>
      <c r="C1752" s="18"/>
      <c r="D1752" s="18">
        <f t="shared" ca="1" si="32"/>
        <v>1751</v>
      </c>
      <c r="E1752" s="18" t="str">
        <f ca="1">IFERROR(INDEX(nr_ad_client_name,MATCH(ROW()-1,xl_search_adnowclientname[index],0)),"")</f>
        <v>Telecom Argentina</v>
      </c>
      <c r="F1752" s="18"/>
      <c r="G1752" s="18"/>
      <c r="H1752" s="18"/>
      <c r="I1752" s="18"/>
      <c r="J1752" s="18"/>
      <c r="K1752" s="18"/>
      <c r="L1752" s="18"/>
      <c r="M1752" s="18"/>
      <c r="N1752" s="18"/>
      <c r="O1752" s="18"/>
      <c r="P1752" s="18"/>
      <c r="Q1752" s="18"/>
      <c r="R1752" s="18"/>
      <c r="S1752" s="18"/>
      <c r="T1752" s="18"/>
      <c r="U1752" s="18"/>
      <c r="V1752" s="18"/>
      <c r="W1752" s="18"/>
      <c r="X1752" s="18"/>
      <c r="Y1752" s="18"/>
      <c r="Z1752" s="18"/>
      <c r="AA1752" s="18"/>
      <c r="AB1752" s="18"/>
      <c r="AC1752" s="18"/>
      <c r="AD1752" s="18"/>
      <c r="AE1752" s="18"/>
      <c r="AF1752" s="18"/>
      <c r="AG1752" s="18"/>
      <c r="AH1752" s="18"/>
      <c r="AI1752" s="18"/>
      <c r="AJ1752" s="18"/>
      <c r="AK1752" s="18"/>
      <c r="AL1752" s="18"/>
      <c r="AM1752" s="18"/>
    </row>
    <row r="1753" spans="1:39">
      <c r="A1753" s="18"/>
      <c r="B1753" s="18"/>
      <c r="C1753" s="18"/>
      <c r="D1753" s="18">
        <f t="shared" ca="1" si="32"/>
        <v>1752</v>
      </c>
      <c r="E1753" s="18" t="str">
        <f ca="1">IFERROR(INDEX(nr_ad_client_name,MATCH(ROW()-1,xl_search_adnowclientname[index],0)),"")</f>
        <v>Telecom Italia</v>
      </c>
      <c r="F1753" s="18"/>
      <c r="G1753" s="18"/>
      <c r="H1753" s="18"/>
      <c r="I1753" s="18"/>
      <c r="J1753" s="18"/>
      <c r="K1753" s="18"/>
      <c r="L1753" s="18"/>
      <c r="M1753" s="18"/>
      <c r="N1753" s="18"/>
      <c r="O1753" s="18"/>
      <c r="P1753" s="18"/>
      <c r="Q1753" s="18"/>
      <c r="R1753" s="18"/>
      <c r="S1753" s="18"/>
      <c r="T1753" s="18"/>
      <c r="U1753" s="18"/>
      <c r="V1753" s="18"/>
      <c r="W1753" s="18"/>
      <c r="X1753" s="18"/>
      <c r="Y1753" s="18"/>
      <c r="Z1753" s="18"/>
      <c r="AA1753" s="18"/>
      <c r="AB1753" s="18"/>
      <c r="AC1753" s="18"/>
      <c r="AD1753" s="18"/>
      <c r="AE1753" s="18"/>
      <c r="AF1753" s="18"/>
      <c r="AG1753" s="18"/>
      <c r="AH1753" s="18"/>
      <c r="AI1753" s="18"/>
      <c r="AJ1753" s="18"/>
      <c r="AK1753" s="18"/>
      <c r="AL1753" s="18"/>
      <c r="AM1753" s="18"/>
    </row>
    <row r="1754" spans="1:39">
      <c r="A1754" s="18"/>
      <c r="B1754" s="18"/>
      <c r="C1754" s="18"/>
      <c r="D1754" s="18">
        <f t="shared" ca="1" si="32"/>
        <v>1753</v>
      </c>
      <c r="E1754" s="18" t="str">
        <f ca="1">IFERROR(INDEX(nr_ad_client_name,MATCH(ROW()-1,xl_search_adnowclientname[index],0)),"")</f>
        <v>Telefonica</v>
      </c>
      <c r="F1754" s="18"/>
      <c r="G1754" s="18"/>
      <c r="H1754" s="18"/>
      <c r="I1754" s="18"/>
      <c r="J1754" s="18"/>
      <c r="K1754" s="18"/>
      <c r="L1754" s="18"/>
      <c r="M1754" s="18"/>
      <c r="N1754" s="18"/>
      <c r="O1754" s="18"/>
      <c r="P1754" s="18"/>
      <c r="Q1754" s="18"/>
      <c r="R1754" s="18"/>
      <c r="S1754" s="18"/>
      <c r="T1754" s="18"/>
      <c r="U1754" s="18"/>
      <c r="V1754" s="18"/>
      <c r="W1754" s="18"/>
      <c r="X1754" s="18"/>
      <c r="Y1754" s="18"/>
      <c r="Z1754" s="18"/>
      <c r="AA1754" s="18"/>
      <c r="AB1754" s="18"/>
      <c r="AC1754" s="18"/>
      <c r="AD1754" s="18"/>
      <c r="AE1754" s="18"/>
      <c r="AF1754" s="18"/>
      <c r="AG1754" s="18"/>
      <c r="AH1754" s="18"/>
      <c r="AI1754" s="18"/>
      <c r="AJ1754" s="18"/>
      <c r="AK1754" s="18"/>
      <c r="AL1754" s="18"/>
      <c r="AM1754" s="18"/>
    </row>
    <row r="1755" spans="1:39">
      <c r="A1755" s="18"/>
      <c r="B1755" s="18"/>
      <c r="C1755" s="18"/>
      <c r="D1755" s="18">
        <f t="shared" ca="1" si="32"/>
        <v>1754</v>
      </c>
      <c r="E1755" s="18" t="str">
        <f ca="1">IFERROR(INDEX(nr_ad_client_name,MATCH(ROW()-1,xl_search_adnowclientname[index],0)),"")</f>
        <v>Telefonica Moviles &amp; Portugal Telecom E</v>
      </c>
      <c r="F1755" s="18"/>
      <c r="G1755" s="18"/>
      <c r="H1755" s="18"/>
      <c r="I1755" s="18"/>
      <c r="J1755" s="18"/>
      <c r="K1755" s="18"/>
      <c r="L1755" s="18"/>
      <c r="M1755" s="18"/>
      <c r="N1755" s="18"/>
      <c r="O1755" s="18"/>
      <c r="P1755" s="18"/>
      <c r="Q1755" s="18"/>
      <c r="R1755" s="18"/>
      <c r="S1755" s="18"/>
      <c r="T1755" s="18"/>
      <c r="U1755" s="18"/>
      <c r="V1755" s="18"/>
      <c r="W1755" s="18"/>
      <c r="X1755" s="18"/>
      <c r="Y1755" s="18"/>
      <c r="Z1755" s="18"/>
      <c r="AA1755" s="18"/>
      <c r="AB1755" s="18"/>
      <c r="AC1755" s="18"/>
      <c r="AD1755" s="18"/>
      <c r="AE1755" s="18"/>
      <c r="AF1755" s="18"/>
      <c r="AG1755" s="18"/>
      <c r="AH1755" s="18"/>
      <c r="AI1755" s="18"/>
      <c r="AJ1755" s="18"/>
      <c r="AK1755" s="18"/>
      <c r="AL1755" s="18"/>
      <c r="AM1755" s="18"/>
    </row>
    <row r="1756" spans="1:39">
      <c r="A1756" s="18"/>
      <c r="B1756" s="18"/>
      <c r="C1756" s="18"/>
      <c r="D1756" s="18">
        <f t="shared" ca="1" si="32"/>
        <v>1755</v>
      </c>
      <c r="E1756" s="18" t="str">
        <f ca="1">IFERROR(INDEX(nr_ad_client_name,MATCH(ROW()-1,xl_search_adnowclientname[index],0)),"")</f>
        <v>Telekomunikacja Polska</v>
      </c>
      <c r="F1756" s="18"/>
      <c r="G1756" s="18"/>
      <c r="H1756" s="18"/>
      <c r="I1756" s="18"/>
      <c r="J1756" s="18"/>
      <c r="K1756" s="18"/>
      <c r="L1756" s="18"/>
      <c r="M1756" s="18"/>
      <c r="N1756" s="18"/>
      <c r="O1756" s="18"/>
      <c r="P1756" s="18"/>
      <c r="Q1756" s="18"/>
      <c r="R1756" s="18"/>
      <c r="S1756" s="18"/>
      <c r="T1756" s="18"/>
      <c r="U1756" s="18"/>
      <c r="V1756" s="18"/>
      <c r="W1756" s="18"/>
      <c r="X1756" s="18"/>
      <c r="Y1756" s="18"/>
      <c r="Z1756" s="18"/>
      <c r="AA1756" s="18"/>
      <c r="AB1756" s="18"/>
      <c r="AC1756" s="18"/>
      <c r="AD1756" s="18"/>
      <c r="AE1756" s="18"/>
      <c r="AF1756" s="18"/>
      <c r="AG1756" s="18"/>
      <c r="AH1756" s="18"/>
      <c r="AI1756" s="18"/>
      <c r="AJ1756" s="18"/>
      <c r="AK1756" s="18"/>
      <c r="AL1756" s="18"/>
      <c r="AM1756" s="18"/>
    </row>
    <row r="1757" spans="1:39">
      <c r="A1757" s="18"/>
      <c r="B1757" s="18"/>
      <c r="C1757" s="18"/>
      <c r="D1757" s="18">
        <f t="shared" ca="1" si="32"/>
        <v>1756</v>
      </c>
      <c r="E1757" s="18" t="str">
        <f ca="1">IFERROR(INDEX(nr_ad_client_name,MATCH(ROW()-1,xl_search_adnowclientname[index],0)),"")</f>
        <v>Telemobil</v>
      </c>
      <c r="F1757" s="18"/>
      <c r="G1757" s="18"/>
      <c r="H1757" s="18"/>
      <c r="I1757" s="18"/>
      <c r="J1757" s="18"/>
      <c r="K1757" s="18"/>
      <c r="L1757" s="18"/>
      <c r="M1757" s="18"/>
      <c r="N1757" s="18"/>
      <c r="O1757" s="18"/>
      <c r="P1757" s="18"/>
      <c r="Q1757" s="18"/>
      <c r="R1757" s="18"/>
      <c r="S1757" s="18"/>
      <c r="T1757" s="18"/>
      <c r="U1757" s="18"/>
      <c r="V1757" s="18"/>
      <c r="W1757" s="18"/>
      <c r="X1757" s="18"/>
      <c r="Y1757" s="18"/>
      <c r="Z1757" s="18"/>
      <c r="AA1757" s="18"/>
      <c r="AB1757" s="18"/>
      <c r="AC1757" s="18"/>
      <c r="AD1757" s="18"/>
      <c r="AE1757" s="18"/>
      <c r="AF1757" s="18"/>
      <c r="AG1757" s="18"/>
      <c r="AH1757" s="18"/>
      <c r="AI1757" s="18"/>
      <c r="AJ1757" s="18"/>
      <c r="AK1757" s="18"/>
      <c r="AL1757" s="18"/>
      <c r="AM1757" s="18"/>
    </row>
    <row r="1758" spans="1:39">
      <c r="A1758" s="18"/>
      <c r="B1758" s="18"/>
      <c r="C1758" s="18"/>
      <c r="D1758" s="18">
        <f t="shared" ca="1" si="32"/>
        <v>1757</v>
      </c>
      <c r="E1758" s="18" t="str">
        <f ca="1">IFERROR(INDEX(nr_ad_client_name,MATCH(ROW()-1,xl_search_adnowclientname[index],0)),"")</f>
        <v>Telenor Group</v>
      </c>
      <c r="F1758" s="18"/>
      <c r="G1758" s="18"/>
      <c r="H1758" s="18"/>
      <c r="I1758" s="18"/>
      <c r="J1758" s="18"/>
      <c r="K1758" s="18"/>
      <c r="L1758" s="18"/>
      <c r="M1758" s="18"/>
      <c r="N1758" s="18"/>
      <c r="O1758" s="18"/>
      <c r="P1758" s="18"/>
      <c r="Q1758" s="18"/>
      <c r="R1758" s="18"/>
      <c r="S1758" s="18"/>
      <c r="T1758" s="18"/>
      <c r="U1758" s="18"/>
      <c r="V1758" s="18"/>
      <c r="W1758" s="18"/>
      <c r="X1758" s="18"/>
      <c r="Y1758" s="18"/>
      <c r="Z1758" s="18"/>
      <c r="AA1758" s="18"/>
      <c r="AB1758" s="18"/>
      <c r="AC1758" s="18"/>
      <c r="AD1758" s="18"/>
      <c r="AE1758" s="18"/>
      <c r="AF1758" s="18"/>
      <c r="AG1758" s="18"/>
      <c r="AH1758" s="18"/>
      <c r="AI1758" s="18"/>
      <c r="AJ1758" s="18"/>
      <c r="AK1758" s="18"/>
      <c r="AL1758" s="18"/>
      <c r="AM1758" s="18"/>
    </row>
    <row r="1759" spans="1:39">
      <c r="A1759" s="18"/>
      <c r="B1759" s="18"/>
      <c r="C1759" s="18"/>
      <c r="D1759" s="18">
        <f t="shared" ca="1" si="32"/>
        <v>1758</v>
      </c>
      <c r="E1759" s="18" t="str">
        <f ca="1">IFERROR(INDEX(nr_ad_client_name,MATCH(ROW()-1,xl_search_adnowclientname[index],0)),"")</f>
        <v>Television Cyfra+</v>
      </c>
      <c r="F1759" s="18"/>
      <c r="G1759" s="18"/>
      <c r="H1759" s="18"/>
      <c r="I1759" s="18"/>
      <c r="J1759" s="18"/>
      <c r="K1759" s="18"/>
      <c r="L1759" s="18"/>
      <c r="M1759" s="18"/>
      <c r="N1759" s="18"/>
      <c r="O1759" s="18"/>
      <c r="P1759" s="18"/>
      <c r="Q1759" s="18"/>
      <c r="R1759" s="18"/>
      <c r="S1759" s="18"/>
      <c r="T1759" s="18"/>
      <c r="U1759" s="18"/>
      <c r="V1759" s="18"/>
      <c r="W1759" s="18"/>
      <c r="X1759" s="18"/>
      <c r="Y1759" s="18"/>
      <c r="Z1759" s="18"/>
      <c r="AA1759" s="18"/>
      <c r="AB1759" s="18"/>
      <c r="AC1759" s="18"/>
      <c r="AD1759" s="18"/>
      <c r="AE1759" s="18"/>
      <c r="AF1759" s="18"/>
      <c r="AG1759" s="18"/>
      <c r="AH1759" s="18"/>
      <c r="AI1759" s="18"/>
      <c r="AJ1759" s="18"/>
      <c r="AK1759" s="18"/>
      <c r="AL1759" s="18"/>
      <c r="AM1759" s="18"/>
    </row>
    <row r="1760" spans="1:39">
      <c r="A1760" s="18"/>
      <c r="B1760" s="18"/>
      <c r="C1760" s="18"/>
      <c r="D1760" s="18">
        <f t="shared" ca="1" si="32"/>
        <v>1759</v>
      </c>
      <c r="E1760" s="18" t="str">
        <f ca="1">IFERROR(INDEX(nr_ad_client_name,MATCH(ROW()-1,xl_search_adnowclientname[index],0)),"")</f>
        <v>Telewest</v>
      </c>
      <c r="F1760" s="18"/>
      <c r="G1760" s="18"/>
      <c r="H1760" s="18"/>
      <c r="I1760" s="18"/>
      <c r="J1760" s="18"/>
      <c r="K1760" s="18"/>
      <c r="L1760" s="18"/>
      <c r="M1760" s="18"/>
      <c r="N1760" s="18"/>
      <c r="O1760" s="18"/>
      <c r="P1760" s="18"/>
      <c r="Q1760" s="18"/>
      <c r="R1760" s="18"/>
      <c r="S1760" s="18"/>
      <c r="T1760" s="18"/>
      <c r="U1760" s="18"/>
      <c r="V1760" s="18"/>
      <c r="W1760" s="18"/>
      <c r="X1760" s="18"/>
      <c r="Y1760" s="18"/>
      <c r="Z1760" s="18"/>
      <c r="AA1760" s="18"/>
      <c r="AB1760" s="18"/>
      <c r="AC1760" s="18"/>
      <c r="AD1760" s="18"/>
      <c r="AE1760" s="18"/>
      <c r="AF1760" s="18"/>
      <c r="AG1760" s="18"/>
      <c r="AH1760" s="18"/>
      <c r="AI1760" s="18"/>
      <c r="AJ1760" s="18"/>
      <c r="AK1760" s="18"/>
      <c r="AL1760" s="18"/>
      <c r="AM1760" s="18"/>
    </row>
    <row r="1761" spans="1:39">
      <c r="A1761" s="18"/>
      <c r="B1761" s="18"/>
      <c r="C1761" s="18"/>
      <c r="D1761" s="18">
        <f t="shared" ca="1" si="32"/>
        <v>1760</v>
      </c>
      <c r="E1761" s="18" t="str">
        <f ca="1">IFERROR(INDEX(nr_ad_client_name,MATCH(ROW()-1,xl_search_adnowclientname[index],0)),"")</f>
        <v>Telia</v>
      </c>
      <c r="F1761" s="18"/>
      <c r="G1761" s="18"/>
      <c r="H1761" s="18"/>
      <c r="I1761" s="18"/>
      <c r="J1761" s="18"/>
      <c r="K1761" s="18"/>
      <c r="L1761" s="18"/>
      <c r="M1761" s="18"/>
      <c r="N1761" s="18"/>
      <c r="O1761" s="18"/>
      <c r="P1761" s="18"/>
      <c r="Q1761" s="18"/>
      <c r="R1761" s="18"/>
      <c r="S1761" s="18"/>
      <c r="T1761" s="18"/>
      <c r="U1761" s="18"/>
      <c r="V1761" s="18"/>
      <c r="W1761" s="18"/>
      <c r="X1761" s="18"/>
      <c r="Y1761" s="18"/>
      <c r="Z1761" s="18"/>
      <c r="AA1761" s="18"/>
      <c r="AB1761" s="18"/>
      <c r="AC1761" s="18"/>
      <c r="AD1761" s="18"/>
      <c r="AE1761" s="18"/>
      <c r="AF1761" s="18"/>
      <c r="AG1761" s="18"/>
      <c r="AH1761" s="18"/>
      <c r="AI1761" s="18"/>
      <c r="AJ1761" s="18"/>
      <c r="AK1761" s="18"/>
      <c r="AL1761" s="18"/>
      <c r="AM1761" s="18"/>
    </row>
    <row r="1762" spans="1:39">
      <c r="A1762" s="18"/>
      <c r="B1762" s="18"/>
      <c r="C1762" s="18"/>
      <c r="D1762" s="18">
        <f t="shared" ca="1" si="32"/>
        <v>1761</v>
      </c>
      <c r="E1762" s="18" t="str">
        <f ca="1">IFERROR(INDEX(nr_ad_client_name,MATCH(ROW()-1,xl_search_adnowclientname[index],0)),"")</f>
        <v>Telkom</v>
      </c>
      <c r="F1762" s="18"/>
      <c r="G1762" s="18"/>
      <c r="H1762" s="18"/>
      <c r="I1762" s="18"/>
      <c r="J1762" s="18"/>
      <c r="K1762" s="18"/>
      <c r="L1762" s="18"/>
      <c r="M1762" s="18"/>
      <c r="N1762" s="18"/>
      <c r="O1762" s="18"/>
      <c r="P1762" s="18"/>
      <c r="Q1762" s="18"/>
      <c r="R1762" s="18"/>
      <c r="S1762" s="18"/>
      <c r="T1762" s="18"/>
      <c r="U1762" s="18"/>
      <c r="V1762" s="18"/>
      <c r="W1762" s="18"/>
      <c r="X1762" s="18"/>
      <c r="Y1762" s="18"/>
      <c r="Z1762" s="18"/>
      <c r="AA1762" s="18"/>
      <c r="AB1762" s="18"/>
      <c r="AC1762" s="18"/>
      <c r="AD1762" s="18"/>
      <c r="AE1762" s="18"/>
      <c r="AF1762" s="18"/>
      <c r="AG1762" s="18"/>
      <c r="AH1762" s="18"/>
      <c r="AI1762" s="18"/>
      <c r="AJ1762" s="18"/>
      <c r="AK1762" s="18"/>
      <c r="AL1762" s="18"/>
      <c r="AM1762" s="18"/>
    </row>
    <row r="1763" spans="1:39">
      <c r="A1763" s="18"/>
      <c r="B1763" s="18"/>
      <c r="C1763" s="18"/>
      <c r="D1763" s="18">
        <f t="shared" ca="1" si="32"/>
        <v>1762</v>
      </c>
      <c r="E1763" s="18" t="str">
        <f ca="1">IFERROR(INDEX(nr_ad_client_name,MATCH(ROW()-1,xl_search_adnowclientname[index],0)),"")</f>
        <v>Tempur-Pedic</v>
      </c>
      <c r="F1763" s="18"/>
      <c r="G1763" s="18"/>
      <c r="H1763" s="18"/>
      <c r="I1763" s="18"/>
      <c r="J1763" s="18"/>
      <c r="K1763" s="18"/>
      <c r="L1763" s="18"/>
      <c r="M1763" s="18"/>
      <c r="N1763" s="18"/>
      <c r="O1763" s="18"/>
      <c r="P1763" s="18"/>
      <c r="Q1763" s="18"/>
      <c r="R1763" s="18"/>
      <c r="S1763" s="18"/>
      <c r="T1763" s="18"/>
      <c r="U1763" s="18"/>
      <c r="V1763" s="18"/>
      <c r="W1763" s="18"/>
      <c r="X1763" s="18"/>
      <c r="Y1763" s="18"/>
      <c r="Z1763" s="18"/>
      <c r="AA1763" s="18"/>
      <c r="AB1763" s="18"/>
      <c r="AC1763" s="18"/>
      <c r="AD1763" s="18"/>
      <c r="AE1763" s="18"/>
      <c r="AF1763" s="18"/>
      <c r="AG1763" s="18"/>
      <c r="AH1763" s="18"/>
      <c r="AI1763" s="18"/>
      <c r="AJ1763" s="18"/>
      <c r="AK1763" s="18"/>
      <c r="AL1763" s="18"/>
      <c r="AM1763" s="18"/>
    </row>
    <row r="1764" spans="1:39">
      <c r="A1764" s="18"/>
      <c r="B1764" s="18"/>
      <c r="C1764" s="18"/>
      <c r="D1764" s="18">
        <f t="shared" ca="1" si="32"/>
        <v>1763</v>
      </c>
      <c r="E1764" s="18" t="str">
        <f ca="1">IFERROR(INDEX(nr_ad_client_name,MATCH(ROW()-1,xl_search_adnowclientname[index],0)),"")</f>
        <v>Tenwow Group</v>
      </c>
      <c r="F1764" s="18"/>
      <c r="G1764" s="18"/>
      <c r="H1764" s="18"/>
      <c r="I1764" s="18"/>
      <c r="J1764" s="18"/>
      <c r="K1764" s="18"/>
      <c r="L1764" s="18"/>
      <c r="M1764" s="18"/>
      <c r="N1764" s="18"/>
      <c r="O1764" s="18"/>
      <c r="P1764" s="18"/>
      <c r="Q1764" s="18"/>
      <c r="R1764" s="18"/>
      <c r="S1764" s="18"/>
      <c r="T1764" s="18"/>
      <c r="U1764" s="18"/>
      <c r="V1764" s="18"/>
      <c r="W1764" s="18"/>
      <c r="X1764" s="18"/>
      <c r="Y1764" s="18"/>
      <c r="Z1764" s="18"/>
      <c r="AA1764" s="18"/>
      <c r="AB1764" s="18"/>
      <c r="AC1764" s="18"/>
      <c r="AD1764" s="18"/>
      <c r="AE1764" s="18"/>
      <c r="AF1764" s="18"/>
      <c r="AG1764" s="18"/>
      <c r="AH1764" s="18"/>
      <c r="AI1764" s="18"/>
      <c r="AJ1764" s="18"/>
      <c r="AK1764" s="18"/>
      <c r="AL1764" s="18"/>
      <c r="AM1764" s="18"/>
    </row>
    <row r="1765" spans="1:39">
      <c r="A1765" s="18"/>
      <c r="B1765" s="18"/>
      <c r="C1765" s="18"/>
      <c r="D1765" s="18">
        <f t="shared" ca="1" si="32"/>
        <v>1764</v>
      </c>
      <c r="E1765" s="18" t="str">
        <f ca="1">IFERROR(INDEX(nr_ad_client_name,MATCH(ROW()-1,xl_search_adnowclientname[index],0)),"")</f>
        <v>Tequila Herradura</v>
      </c>
      <c r="F1765" s="18"/>
      <c r="G1765" s="18"/>
      <c r="H1765" s="18"/>
      <c r="I1765" s="18"/>
      <c r="J1765" s="18"/>
      <c r="K1765" s="18"/>
      <c r="L1765" s="18"/>
      <c r="M1765" s="18"/>
      <c r="N1765" s="18"/>
      <c r="O1765" s="18"/>
      <c r="P1765" s="18"/>
      <c r="Q1765" s="18"/>
      <c r="R1765" s="18"/>
      <c r="S1765" s="18"/>
      <c r="T1765" s="18"/>
      <c r="U1765" s="18"/>
      <c r="V1765" s="18"/>
      <c r="W1765" s="18"/>
      <c r="X1765" s="18"/>
      <c r="Y1765" s="18"/>
      <c r="Z1765" s="18"/>
      <c r="AA1765" s="18"/>
      <c r="AB1765" s="18"/>
      <c r="AC1765" s="18"/>
      <c r="AD1765" s="18"/>
      <c r="AE1765" s="18"/>
      <c r="AF1765" s="18"/>
      <c r="AG1765" s="18"/>
      <c r="AH1765" s="18"/>
      <c r="AI1765" s="18"/>
      <c r="AJ1765" s="18"/>
      <c r="AK1765" s="18"/>
      <c r="AL1765" s="18"/>
      <c r="AM1765" s="18"/>
    </row>
    <row r="1766" spans="1:39">
      <c r="A1766" s="18"/>
      <c r="B1766" s="18"/>
      <c r="C1766" s="18"/>
      <c r="D1766" s="18">
        <f t="shared" ca="1" si="32"/>
        <v>1765</v>
      </c>
      <c r="E1766" s="18" t="str">
        <f ca="1">IFERROR(INDEX(nr_ad_client_name,MATCH(ROW()-1,xl_search_adnowclientname[index],0)),"")</f>
        <v>Tesalia Springs</v>
      </c>
      <c r="F1766" s="18"/>
      <c r="G1766" s="18"/>
      <c r="H1766" s="18"/>
      <c r="I1766" s="18"/>
      <c r="J1766" s="18"/>
      <c r="K1766" s="18"/>
      <c r="L1766" s="18"/>
      <c r="M1766" s="18"/>
      <c r="N1766" s="18"/>
      <c r="O1766" s="18"/>
      <c r="P1766" s="18"/>
      <c r="Q1766" s="18"/>
      <c r="R1766" s="18"/>
      <c r="S1766" s="18"/>
      <c r="T1766" s="18"/>
      <c r="U1766" s="18"/>
      <c r="V1766" s="18"/>
      <c r="W1766" s="18"/>
      <c r="X1766" s="18"/>
      <c r="Y1766" s="18"/>
      <c r="Z1766" s="18"/>
      <c r="AA1766" s="18"/>
      <c r="AB1766" s="18"/>
      <c r="AC1766" s="18"/>
      <c r="AD1766" s="18"/>
      <c r="AE1766" s="18"/>
      <c r="AF1766" s="18"/>
      <c r="AG1766" s="18"/>
      <c r="AH1766" s="18"/>
      <c r="AI1766" s="18"/>
      <c r="AJ1766" s="18"/>
      <c r="AK1766" s="18"/>
      <c r="AL1766" s="18"/>
      <c r="AM1766" s="18"/>
    </row>
    <row r="1767" spans="1:39">
      <c r="A1767" s="18"/>
      <c r="B1767" s="18"/>
      <c r="C1767" s="18"/>
      <c r="D1767" s="18">
        <f t="shared" ca="1" si="32"/>
        <v>1766</v>
      </c>
      <c r="E1767" s="18" t="str">
        <f ca="1">IFERROR(INDEX(nr_ad_client_name,MATCH(ROW()-1,xl_search_adnowclientname[index],0)),"")</f>
        <v>Tesco</v>
      </c>
      <c r="F1767" s="18"/>
      <c r="G1767" s="18"/>
      <c r="H1767" s="18"/>
      <c r="I1767" s="18"/>
      <c r="J1767" s="18"/>
      <c r="K1767" s="18"/>
      <c r="L1767" s="18"/>
      <c r="M1767" s="18"/>
      <c r="N1767" s="18"/>
      <c r="O1767" s="18"/>
      <c r="P1767" s="18"/>
      <c r="Q1767" s="18"/>
      <c r="R1767" s="18"/>
      <c r="S1767" s="18"/>
      <c r="T1767" s="18"/>
      <c r="U1767" s="18"/>
      <c r="V1767" s="18"/>
      <c r="W1767" s="18"/>
      <c r="X1767" s="18"/>
      <c r="Y1767" s="18"/>
      <c r="Z1767" s="18"/>
      <c r="AA1767" s="18"/>
      <c r="AB1767" s="18"/>
      <c r="AC1767" s="18"/>
      <c r="AD1767" s="18"/>
      <c r="AE1767" s="18"/>
      <c r="AF1767" s="18"/>
      <c r="AG1767" s="18"/>
      <c r="AH1767" s="18"/>
      <c r="AI1767" s="18"/>
      <c r="AJ1767" s="18"/>
      <c r="AK1767" s="18"/>
      <c r="AL1767" s="18"/>
      <c r="AM1767" s="18"/>
    </row>
    <row r="1768" spans="1:39">
      <c r="A1768" s="18"/>
      <c r="B1768" s="18"/>
      <c r="C1768" s="18"/>
      <c r="D1768" s="18">
        <f t="shared" ca="1" si="32"/>
        <v>1767</v>
      </c>
      <c r="E1768" s="18" t="str">
        <f ca="1">IFERROR(INDEX(nr_ad_client_name,MATCH(ROW()-1,xl_search_adnowclientname[index],0)),"")</f>
        <v>Tetrapak</v>
      </c>
      <c r="F1768" s="18"/>
      <c r="G1768" s="18"/>
      <c r="H1768" s="18"/>
      <c r="I1768" s="18"/>
      <c r="J1768" s="18"/>
      <c r="K1768" s="18"/>
      <c r="L1768" s="18"/>
      <c r="M1768" s="18"/>
      <c r="N1768" s="18"/>
      <c r="O1768" s="18"/>
      <c r="P1768" s="18"/>
      <c r="Q1768" s="18"/>
      <c r="R1768" s="18"/>
      <c r="S1768" s="18"/>
      <c r="T1768" s="18"/>
      <c r="U1768" s="18"/>
      <c r="V1768" s="18"/>
      <c r="W1768" s="18"/>
      <c r="X1768" s="18"/>
      <c r="Y1768" s="18"/>
      <c r="Z1768" s="18"/>
      <c r="AA1768" s="18"/>
      <c r="AB1768" s="18"/>
      <c r="AC1768" s="18"/>
      <c r="AD1768" s="18"/>
      <c r="AE1768" s="18"/>
      <c r="AF1768" s="18"/>
      <c r="AG1768" s="18"/>
      <c r="AH1768" s="18"/>
      <c r="AI1768" s="18"/>
      <c r="AJ1768" s="18"/>
      <c r="AK1768" s="18"/>
      <c r="AL1768" s="18"/>
      <c r="AM1768" s="18"/>
    </row>
    <row r="1769" spans="1:39">
      <c r="A1769" s="18"/>
      <c r="B1769" s="18"/>
      <c r="C1769" s="18"/>
      <c r="D1769" s="18">
        <f t="shared" ca="1" si="32"/>
        <v>1768</v>
      </c>
      <c r="E1769" s="18" t="str">
        <f ca="1">IFERROR(INDEX(nr_ad_client_name,MATCH(ROW()-1,xl_search_adnowclientname[index],0)),"")</f>
        <v>Teva</v>
      </c>
      <c r="F1769" s="18"/>
      <c r="G1769" s="18"/>
      <c r="H1769" s="18"/>
      <c r="I1769" s="18"/>
      <c r="J1769" s="18"/>
      <c r="K1769" s="18"/>
      <c r="L1769" s="18"/>
      <c r="M1769" s="18"/>
      <c r="N1769" s="18"/>
      <c r="O1769" s="18"/>
      <c r="P1769" s="18"/>
      <c r="Q1769" s="18"/>
      <c r="R1769" s="18"/>
      <c r="S1769" s="18"/>
      <c r="T1769" s="18"/>
      <c r="U1769" s="18"/>
      <c r="V1769" s="18"/>
      <c r="W1769" s="18"/>
      <c r="X1769" s="18"/>
      <c r="Y1769" s="18"/>
      <c r="Z1769" s="18"/>
      <c r="AA1769" s="18"/>
      <c r="AB1769" s="18"/>
      <c r="AC1769" s="18"/>
      <c r="AD1769" s="18"/>
      <c r="AE1769" s="18"/>
      <c r="AF1769" s="18"/>
      <c r="AG1769" s="18"/>
      <c r="AH1769" s="18"/>
      <c r="AI1769" s="18"/>
      <c r="AJ1769" s="18"/>
      <c r="AK1769" s="18"/>
      <c r="AL1769" s="18"/>
      <c r="AM1769" s="18"/>
    </row>
    <row r="1770" spans="1:39">
      <c r="A1770" s="18"/>
      <c r="B1770" s="18"/>
      <c r="C1770" s="18"/>
      <c r="D1770" s="18">
        <f t="shared" ca="1" si="32"/>
        <v>1769</v>
      </c>
      <c r="E1770" s="18" t="str">
        <f ca="1">IFERROR(INDEX(nr_ad_client_name,MATCH(ROW()-1,xl_search_adnowclientname[index],0)),"")</f>
        <v>Teva Naot</v>
      </c>
      <c r="F1770" s="18"/>
      <c r="G1770" s="18"/>
      <c r="H1770" s="18"/>
      <c r="I1770" s="18"/>
      <c r="J1770" s="18"/>
      <c r="K1770" s="18"/>
      <c r="L1770" s="18"/>
      <c r="M1770" s="18"/>
      <c r="N1770" s="18"/>
      <c r="O1770" s="18"/>
      <c r="P1770" s="18"/>
      <c r="Q1770" s="18"/>
      <c r="R1770" s="18"/>
      <c r="S1770" s="18"/>
      <c r="T1770" s="18"/>
      <c r="U1770" s="18"/>
      <c r="V1770" s="18"/>
      <c r="W1770" s="18"/>
      <c r="X1770" s="18"/>
      <c r="Y1770" s="18"/>
      <c r="Z1770" s="18"/>
      <c r="AA1770" s="18"/>
      <c r="AB1770" s="18"/>
      <c r="AC1770" s="18"/>
      <c r="AD1770" s="18"/>
      <c r="AE1770" s="18"/>
      <c r="AF1770" s="18"/>
      <c r="AG1770" s="18"/>
      <c r="AH1770" s="18"/>
      <c r="AI1770" s="18"/>
      <c r="AJ1770" s="18"/>
      <c r="AK1770" s="18"/>
      <c r="AL1770" s="18"/>
      <c r="AM1770" s="18"/>
    </row>
    <row r="1771" spans="1:39">
      <c r="A1771" s="18"/>
      <c r="B1771" s="18"/>
      <c r="C1771" s="18"/>
      <c r="D1771" s="18">
        <f t="shared" ca="1" si="32"/>
        <v>1770</v>
      </c>
      <c r="E1771" s="18" t="str">
        <f ca="1">IFERROR(INDEX(nr_ad_client_name,MATCH(ROW()-1,xl_search_adnowclientname[index],0)),"")</f>
        <v>Teva Of</v>
      </c>
      <c r="F1771" s="18"/>
      <c r="G1771" s="18"/>
      <c r="H1771" s="18"/>
      <c r="I1771" s="18"/>
      <c r="J1771" s="18"/>
      <c r="K1771" s="18"/>
      <c r="L1771" s="18"/>
      <c r="M1771" s="18"/>
      <c r="N1771" s="18"/>
      <c r="O1771" s="18"/>
      <c r="P1771" s="18"/>
      <c r="Q1771" s="18"/>
      <c r="R1771" s="18"/>
      <c r="S1771" s="18"/>
      <c r="T1771" s="18"/>
      <c r="U1771" s="18"/>
      <c r="V1771" s="18"/>
      <c r="W1771" s="18"/>
      <c r="X1771" s="18"/>
      <c r="Y1771" s="18"/>
      <c r="Z1771" s="18"/>
      <c r="AA1771" s="18"/>
      <c r="AB1771" s="18"/>
      <c r="AC1771" s="18"/>
      <c r="AD1771" s="18"/>
      <c r="AE1771" s="18"/>
      <c r="AF1771" s="18"/>
      <c r="AG1771" s="18"/>
      <c r="AH1771" s="18"/>
      <c r="AI1771" s="18"/>
      <c r="AJ1771" s="18"/>
      <c r="AK1771" s="18"/>
      <c r="AL1771" s="18"/>
      <c r="AM1771" s="18"/>
    </row>
    <row r="1772" spans="1:39">
      <c r="A1772" s="18"/>
      <c r="B1772" s="18"/>
      <c r="C1772" s="18"/>
      <c r="D1772" s="18">
        <f t="shared" ca="1" si="32"/>
        <v>1771</v>
      </c>
      <c r="E1772" s="18" t="str">
        <f ca="1">IFERROR(INDEX(nr_ad_client_name,MATCH(ROW()-1,xl_search_adnowclientname[index],0)),"")</f>
        <v>TGI Friday's</v>
      </c>
      <c r="F1772" s="18"/>
      <c r="G1772" s="18"/>
      <c r="H1772" s="18"/>
      <c r="I1772" s="18"/>
      <c r="J1772" s="18"/>
      <c r="K1772" s="18"/>
      <c r="L1772" s="18"/>
      <c r="M1772" s="18"/>
      <c r="N1772" s="18"/>
      <c r="O1772" s="18"/>
      <c r="P1772" s="18"/>
      <c r="Q1772" s="18"/>
      <c r="R1772" s="18"/>
      <c r="S1772" s="18"/>
      <c r="T1772" s="18"/>
      <c r="U1772" s="18"/>
      <c r="V1772" s="18"/>
      <c r="W1772" s="18"/>
      <c r="X1772" s="18"/>
      <c r="Y1772" s="18"/>
      <c r="Z1772" s="18"/>
      <c r="AA1772" s="18"/>
      <c r="AB1772" s="18"/>
      <c r="AC1772" s="18"/>
      <c r="AD1772" s="18"/>
      <c r="AE1772" s="18"/>
      <c r="AF1772" s="18"/>
      <c r="AG1772" s="18"/>
      <c r="AH1772" s="18"/>
      <c r="AI1772" s="18"/>
      <c r="AJ1772" s="18"/>
      <c r="AK1772" s="18"/>
      <c r="AL1772" s="18"/>
      <c r="AM1772" s="18"/>
    </row>
    <row r="1773" spans="1:39">
      <c r="A1773" s="18"/>
      <c r="B1773" s="18"/>
      <c r="C1773" s="18"/>
      <c r="D1773" s="18">
        <f t="shared" ca="1" si="32"/>
        <v>1772</v>
      </c>
      <c r="E1773" s="18" t="str">
        <f ca="1">IFERROR(INDEX(nr_ad_client_name,MATCH(ROW()-1,xl_search_adnowclientname[index],0)),"")</f>
        <v>The Barilla Group</v>
      </c>
      <c r="F1773" s="18"/>
      <c r="G1773" s="18"/>
      <c r="H1773" s="18"/>
      <c r="I1773" s="18"/>
      <c r="J1773" s="18"/>
      <c r="K1773" s="18"/>
      <c r="L1773" s="18"/>
      <c r="M1773" s="18"/>
      <c r="N1773" s="18"/>
      <c r="O1773" s="18"/>
      <c r="P1773" s="18"/>
      <c r="Q1773" s="18"/>
      <c r="R1773" s="18"/>
      <c r="S1773" s="18"/>
      <c r="T1773" s="18"/>
      <c r="U1773" s="18"/>
      <c r="V1773" s="18"/>
      <c r="W1773" s="18"/>
      <c r="X1773" s="18"/>
      <c r="Y1773" s="18"/>
      <c r="Z1773" s="18"/>
      <c r="AA1773" s="18"/>
      <c r="AB1773" s="18"/>
      <c r="AC1773" s="18"/>
      <c r="AD1773" s="18"/>
      <c r="AE1773" s="18"/>
      <c r="AF1773" s="18"/>
      <c r="AG1773" s="18"/>
      <c r="AH1773" s="18"/>
      <c r="AI1773" s="18"/>
      <c r="AJ1773" s="18"/>
      <c r="AK1773" s="18"/>
      <c r="AL1773" s="18"/>
      <c r="AM1773" s="18"/>
    </row>
    <row r="1774" spans="1:39">
      <c r="A1774" s="18"/>
      <c r="B1774" s="18"/>
      <c r="C1774" s="18"/>
      <c r="D1774" s="18">
        <f t="shared" ca="1" si="32"/>
        <v>1773</v>
      </c>
      <c r="E1774" s="18" t="str">
        <f ca="1">IFERROR(INDEX(nr_ad_client_name,MATCH(ROW()-1,xl_search_adnowclientname[index],0)),"")</f>
        <v>The Cheese Company</v>
      </c>
      <c r="F1774" s="18"/>
      <c r="G1774" s="18"/>
      <c r="H1774" s="18"/>
      <c r="I1774" s="18"/>
      <c r="J1774" s="18"/>
      <c r="K1774" s="18"/>
      <c r="L1774" s="18"/>
      <c r="M1774" s="18"/>
      <c r="N1774" s="18"/>
      <c r="O1774" s="18"/>
      <c r="P1774" s="18"/>
      <c r="Q1774" s="18"/>
      <c r="R1774" s="18"/>
      <c r="S1774" s="18"/>
      <c r="T1774" s="18"/>
      <c r="U1774" s="18"/>
      <c r="V1774" s="18"/>
      <c r="W1774" s="18"/>
      <c r="X1774" s="18"/>
      <c r="Y1774" s="18"/>
      <c r="Z1774" s="18"/>
      <c r="AA1774" s="18"/>
      <c r="AB1774" s="18"/>
      <c r="AC1774" s="18"/>
      <c r="AD1774" s="18"/>
      <c r="AE1774" s="18"/>
      <c r="AF1774" s="18"/>
      <c r="AG1774" s="18"/>
      <c r="AH1774" s="18"/>
      <c r="AI1774" s="18"/>
      <c r="AJ1774" s="18"/>
      <c r="AK1774" s="18"/>
      <c r="AL1774" s="18"/>
      <c r="AM1774" s="18"/>
    </row>
    <row r="1775" spans="1:39">
      <c r="A1775" s="18"/>
      <c r="B1775" s="18"/>
      <c r="C1775" s="18"/>
      <c r="D1775" s="18">
        <f t="shared" ca="1" si="32"/>
        <v>1774</v>
      </c>
      <c r="E1775" s="18" t="str">
        <f ca="1">IFERROR(INDEX(nr_ad_client_name,MATCH(ROW()-1,xl_search_adnowclientname[index],0)),"")</f>
        <v>The Himalaya Drug Company</v>
      </c>
      <c r="F1775" s="18"/>
      <c r="G1775" s="18"/>
      <c r="H1775" s="18"/>
      <c r="I1775" s="18"/>
      <c r="J1775" s="18"/>
      <c r="K1775" s="18"/>
      <c r="L1775" s="18"/>
      <c r="M1775" s="18"/>
      <c r="N1775" s="18"/>
      <c r="O1775" s="18"/>
      <c r="P1775" s="18"/>
      <c r="Q1775" s="18"/>
      <c r="R1775" s="18"/>
      <c r="S1775" s="18"/>
      <c r="T1775" s="18"/>
      <c r="U1775" s="18"/>
      <c r="V1775" s="18"/>
      <c r="W1775" s="18"/>
      <c r="X1775" s="18"/>
      <c r="Y1775" s="18"/>
      <c r="Z1775" s="18"/>
      <c r="AA1775" s="18"/>
      <c r="AB1775" s="18"/>
      <c r="AC1775" s="18"/>
      <c r="AD1775" s="18"/>
      <c r="AE1775" s="18"/>
      <c r="AF1775" s="18"/>
      <c r="AG1775" s="18"/>
      <c r="AH1775" s="18"/>
      <c r="AI1775" s="18"/>
      <c r="AJ1775" s="18"/>
      <c r="AK1775" s="18"/>
      <c r="AL1775" s="18"/>
      <c r="AM1775" s="18"/>
    </row>
    <row r="1776" spans="1:39">
      <c r="A1776" s="18"/>
      <c r="B1776" s="18"/>
      <c r="C1776" s="18"/>
      <c r="D1776" s="18">
        <f t="shared" ca="1" si="32"/>
        <v>1775</v>
      </c>
      <c r="E1776" s="18" t="str">
        <f ca="1">IFERROR(INDEX(nr_ad_client_name,MATCH(ROW()-1,xl_search_adnowclientname[index],0)),"")</f>
        <v>The Home Depot</v>
      </c>
      <c r="F1776" s="18"/>
      <c r="G1776" s="18"/>
      <c r="H1776" s="18"/>
      <c r="I1776" s="18"/>
      <c r="J1776" s="18"/>
      <c r="K1776" s="18"/>
      <c r="L1776" s="18"/>
      <c r="M1776" s="18"/>
      <c r="N1776" s="18"/>
      <c r="O1776" s="18"/>
      <c r="P1776" s="18"/>
      <c r="Q1776" s="18"/>
      <c r="R1776" s="18"/>
      <c r="S1776" s="18"/>
      <c r="T1776" s="18"/>
      <c r="U1776" s="18"/>
      <c r="V1776" s="18"/>
      <c r="W1776" s="18"/>
      <c r="X1776" s="18"/>
      <c r="Y1776" s="18"/>
      <c r="Z1776" s="18"/>
      <c r="AA1776" s="18"/>
      <c r="AB1776" s="18"/>
      <c r="AC1776" s="18"/>
      <c r="AD1776" s="18"/>
      <c r="AE1776" s="18"/>
      <c r="AF1776" s="18"/>
      <c r="AG1776" s="18"/>
      <c r="AH1776" s="18"/>
      <c r="AI1776" s="18"/>
      <c r="AJ1776" s="18"/>
      <c r="AK1776" s="18"/>
      <c r="AL1776" s="18"/>
      <c r="AM1776" s="18"/>
    </row>
    <row r="1777" spans="1:39">
      <c r="A1777" s="18"/>
      <c r="B1777" s="18"/>
      <c r="C1777" s="18"/>
      <c r="D1777" s="18">
        <f t="shared" ca="1" si="32"/>
        <v>1776</v>
      </c>
      <c r="E1777" s="18" t="str">
        <f ca="1">IFERROR(INDEX(nr_ad_client_name,MATCH(ROW()-1,xl_search_adnowclientname[index],0)),"")</f>
        <v>The Insurance Service</v>
      </c>
      <c r="F1777" s="18"/>
      <c r="G1777" s="18"/>
      <c r="H1777" s="18"/>
      <c r="I1777" s="18"/>
      <c r="J1777" s="18"/>
      <c r="K1777" s="18"/>
      <c r="L1777" s="18"/>
      <c r="M1777" s="18"/>
      <c r="N1777" s="18"/>
      <c r="O1777" s="18"/>
      <c r="P1777" s="18"/>
      <c r="Q1777" s="18"/>
      <c r="R1777" s="18"/>
      <c r="S1777" s="18"/>
      <c r="T1777" s="18"/>
      <c r="U1777" s="18"/>
      <c r="V1777" s="18"/>
      <c r="W1777" s="18"/>
      <c r="X1777" s="18"/>
      <c r="Y1777" s="18"/>
      <c r="Z1777" s="18"/>
      <c r="AA1777" s="18"/>
      <c r="AB1777" s="18"/>
      <c r="AC1777" s="18"/>
      <c r="AD1777" s="18"/>
      <c r="AE1777" s="18"/>
      <c r="AF1777" s="18"/>
      <c r="AG1777" s="18"/>
      <c r="AH1777" s="18"/>
      <c r="AI1777" s="18"/>
      <c r="AJ1777" s="18"/>
      <c r="AK1777" s="18"/>
      <c r="AL1777" s="18"/>
      <c r="AM1777" s="18"/>
    </row>
    <row r="1778" spans="1:39">
      <c r="A1778" s="18"/>
      <c r="B1778" s="18"/>
      <c r="C1778" s="18"/>
      <c r="D1778" s="18">
        <f t="shared" ca="1" si="32"/>
        <v>1777</v>
      </c>
      <c r="E1778" s="18" t="str">
        <f ca="1">IFERROR(INDEX(nr_ad_client_name,MATCH(ROW()-1,xl_search_adnowclientname[index],0)),"")</f>
        <v>The LOTOS Group</v>
      </c>
      <c r="F1778" s="18"/>
      <c r="G1778" s="18"/>
      <c r="H1778" s="18"/>
      <c r="I1778" s="18"/>
      <c r="J1778" s="18"/>
      <c r="K1778" s="18"/>
      <c r="L1778" s="18"/>
      <c r="M1778" s="18"/>
      <c r="N1778" s="18"/>
      <c r="O1778" s="18"/>
      <c r="P1778" s="18"/>
      <c r="Q1778" s="18"/>
      <c r="R1778" s="18"/>
      <c r="S1778" s="18"/>
      <c r="T1778" s="18"/>
      <c r="U1778" s="18"/>
      <c r="V1778" s="18"/>
      <c r="W1778" s="18"/>
      <c r="X1778" s="18"/>
      <c r="Y1778" s="18"/>
      <c r="Z1778" s="18"/>
      <c r="AA1778" s="18"/>
      <c r="AB1778" s="18"/>
      <c r="AC1778" s="18"/>
      <c r="AD1778" s="18"/>
      <c r="AE1778" s="18"/>
      <c r="AF1778" s="18"/>
      <c r="AG1778" s="18"/>
      <c r="AH1778" s="18"/>
      <c r="AI1778" s="18"/>
      <c r="AJ1778" s="18"/>
      <c r="AK1778" s="18"/>
      <c r="AL1778" s="18"/>
      <c r="AM1778" s="18"/>
    </row>
    <row r="1779" spans="1:39">
      <c r="A1779" s="18"/>
      <c r="B1779" s="18"/>
      <c r="C1779" s="18"/>
      <c r="D1779" s="18">
        <f t="shared" ca="1" si="32"/>
        <v>1778</v>
      </c>
      <c r="E1779" s="18" t="str">
        <f ca="1">IFERROR(INDEX(nr_ad_client_name,MATCH(ROW()-1,xl_search_adnowclientname[index],0)),"")</f>
        <v>The Number</v>
      </c>
      <c r="F1779" s="18"/>
      <c r="G1779" s="18"/>
      <c r="H1779" s="18"/>
      <c r="I1779" s="18"/>
      <c r="J1779" s="18"/>
      <c r="K1779" s="18"/>
      <c r="L1779" s="18"/>
      <c r="M1779" s="18"/>
      <c r="N1779" s="18"/>
      <c r="O1779" s="18"/>
      <c r="P1779" s="18"/>
      <c r="Q1779" s="18"/>
      <c r="R1779" s="18"/>
      <c r="S1779" s="18"/>
      <c r="T1779" s="18"/>
      <c r="U1779" s="18"/>
      <c r="V1779" s="18"/>
      <c r="W1779" s="18"/>
      <c r="X1779" s="18"/>
      <c r="Y1779" s="18"/>
      <c r="Z1779" s="18"/>
      <c r="AA1779" s="18"/>
      <c r="AB1779" s="18"/>
      <c r="AC1779" s="18"/>
      <c r="AD1779" s="18"/>
      <c r="AE1779" s="18"/>
      <c r="AF1779" s="18"/>
      <c r="AG1779" s="18"/>
      <c r="AH1779" s="18"/>
      <c r="AI1779" s="18"/>
      <c r="AJ1779" s="18"/>
      <c r="AK1779" s="18"/>
      <c r="AL1779" s="18"/>
      <c r="AM1779" s="18"/>
    </row>
    <row r="1780" spans="1:39">
      <c r="A1780" s="18"/>
      <c r="B1780" s="18"/>
      <c r="C1780" s="18"/>
      <c r="D1780" s="18">
        <f t="shared" ca="1" si="32"/>
        <v>1779</v>
      </c>
      <c r="E1780" s="18" t="str">
        <f ca="1">IFERROR(INDEX(nr_ad_client_name,MATCH(ROW()-1,xl_search_adnowclientname[index],0)),"")</f>
        <v>The Number - 118 118</v>
      </c>
      <c r="F1780" s="18"/>
      <c r="G1780" s="18"/>
      <c r="H1780" s="18"/>
      <c r="I1780" s="18"/>
      <c r="J1780" s="18"/>
      <c r="K1780" s="18"/>
      <c r="L1780" s="18"/>
      <c r="M1780" s="18"/>
      <c r="N1780" s="18"/>
      <c r="O1780" s="18"/>
      <c r="P1780" s="18"/>
      <c r="Q1780" s="18"/>
      <c r="R1780" s="18"/>
      <c r="S1780" s="18"/>
      <c r="T1780" s="18"/>
      <c r="U1780" s="18"/>
      <c r="V1780" s="18"/>
      <c r="W1780" s="18"/>
      <c r="X1780" s="18"/>
      <c r="Y1780" s="18"/>
      <c r="Z1780" s="18"/>
      <c r="AA1780" s="18"/>
      <c r="AB1780" s="18"/>
      <c r="AC1780" s="18"/>
      <c r="AD1780" s="18"/>
      <c r="AE1780" s="18"/>
      <c r="AF1780" s="18"/>
      <c r="AG1780" s="18"/>
      <c r="AH1780" s="18"/>
      <c r="AI1780" s="18"/>
      <c r="AJ1780" s="18"/>
      <c r="AK1780" s="18"/>
      <c r="AL1780" s="18"/>
      <c r="AM1780" s="18"/>
    </row>
    <row r="1781" spans="1:39">
      <c r="A1781" s="18"/>
      <c r="B1781" s="18"/>
      <c r="C1781" s="18"/>
      <c r="D1781" s="18">
        <f t="shared" ca="1" si="32"/>
        <v>1780</v>
      </c>
      <c r="E1781" s="18" t="str">
        <f ca="1">IFERROR(INDEX(nr_ad_client_name,MATCH(ROW()-1,xl_search_adnowclientname[index],0)),"")</f>
        <v>The Picture People</v>
      </c>
      <c r="F1781" s="18"/>
      <c r="G1781" s="18"/>
      <c r="H1781" s="18"/>
      <c r="I1781" s="18"/>
      <c r="J1781" s="18"/>
      <c r="K1781" s="18"/>
      <c r="L1781" s="18"/>
      <c r="M1781" s="18"/>
      <c r="N1781" s="18"/>
      <c r="O1781" s="18"/>
      <c r="P1781" s="18"/>
      <c r="Q1781" s="18"/>
      <c r="R1781" s="18"/>
      <c r="S1781" s="18"/>
      <c r="T1781" s="18"/>
      <c r="U1781" s="18"/>
      <c r="V1781" s="18"/>
      <c r="W1781" s="18"/>
      <c r="X1781" s="18"/>
      <c r="Y1781" s="18"/>
      <c r="Z1781" s="18"/>
      <c r="AA1781" s="18"/>
      <c r="AB1781" s="18"/>
      <c r="AC1781" s="18"/>
      <c r="AD1781" s="18"/>
      <c r="AE1781" s="18"/>
      <c r="AF1781" s="18"/>
      <c r="AG1781" s="18"/>
      <c r="AH1781" s="18"/>
      <c r="AI1781" s="18"/>
      <c r="AJ1781" s="18"/>
      <c r="AK1781" s="18"/>
      <c r="AL1781" s="18"/>
      <c r="AM1781" s="18"/>
    </row>
    <row r="1782" spans="1:39">
      <c r="A1782" s="18"/>
      <c r="B1782" s="18"/>
      <c r="C1782" s="18"/>
      <c r="D1782" s="18">
        <f t="shared" ca="1" si="32"/>
        <v>1781</v>
      </c>
      <c r="E1782" s="18" t="str">
        <f ca="1">IFERROR(INDEX(nr_ad_client_name,MATCH(ROW()-1,xl_search_adnowclientname[index],0)),"")</f>
        <v>The Sugar Bureau</v>
      </c>
      <c r="F1782" s="18"/>
      <c r="G1782" s="18"/>
      <c r="H1782" s="18"/>
      <c r="I1782" s="18"/>
      <c r="J1782" s="18"/>
      <c r="K1782" s="18"/>
      <c r="L1782" s="18"/>
      <c r="M1782" s="18"/>
      <c r="N1782" s="18"/>
      <c r="O1782" s="18"/>
      <c r="P1782" s="18"/>
      <c r="Q1782" s="18"/>
      <c r="R1782" s="18"/>
      <c r="S1782" s="18"/>
      <c r="T1782" s="18"/>
      <c r="U1782" s="18"/>
      <c r="V1782" s="18"/>
      <c r="W1782" s="18"/>
      <c r="X1782" s="18"/>
      <c r="Y1782" s="18"/>
      <c r="Z1782" s="18"/>
      <c r="AA1782" s="18"/>
      <c r="AB1782" s="18"/>
      <c r="AC1782" s="18"/>
      <c r="AD1782" s="18"/>
      <c r="AE1782" s="18"/>
      <c r="AF1782" s="18"/>
      <c r="AG1782" s="18"/>
      <c r="AH1782" s="18"/>
      <c r="AI1782" s="18"/>
      <c r="AJ1782" s="18"/>
      <c r="AK1782" s="18"/>
      <c r="AL1782" s="18"/>
      <c r="AM1782" s="18"/>
    </row>
    <row r="1783" spans="1:39">
      <c r="A1783" s="18"/>
      <c r="B1783" s="18"/>
      <c r="C1783" s="18"/>
      <c r="D1783" s="18">
        <f t="shared" ca="1" si="32"/>
        <v>1782</v>
      </c>
      <c r="E1783" s="18" t="str">
        <f ca="1">IFERROR(INDEX(nr_ad_client_name,MATCH(ROW()-1,xl_search_adnowclientname[index],0)),"")</f>
        <v>The Timberland Company</v>
      </c>
      <c r="F1783" s="18"/>
      <c r="G1783" s="18"/>
      <c r="H1783" s="18"/>
      <c r="I1783" s="18"/>
      <c r="J1783" s="18"/>
      <c r="K1783" s="18"/>
      <c r="L1783" s="18"/>
      <c r="M1783" s="18"/>
      <c r="N1783" s="18"/>
      <c r="O1783" s="18"/>
      <c r="P1783" s="18"/>
      <c r="Q1783" s="18"/>
      <c r="R1783" s="18"/>
      <c r="S1783" s="18"/>
      <c r="T1783" s="18"/>
      <c r="U1783" s="18"/>
      <c r="V1783" s="18"/>
      <c r="W1783" s="18"/>
      <c r="X1783" s="18"/>
      <c r="Y1783" s="18"/>
      <c r="Z1783" s="18"/>
      <c r="AA1783" s="18"/>
      <c r="AB1783" s="18"/>
      <c r="AC1783" s="18"/>
      <c r="AD1783" s="18"/>
      <c r="AE1783" s="18"/>
      <c r="AF1783" s="18"/>
      <c r="AG1783" s="18"/>
      <c r="AH1783" s="18"/>
      <c r="AI1783" s="18"/>
      <c r="AJ1783" s="18"/>
      <c r="AK1783" s="18"/>
      <c r="AL1783" s="18"/>
      <c r="AM1783" s="18"/>
    </row>
    <row r="1784" spans="1:39">
      <c r="A1784" s="18"/>
      <c r="B1784" s="18"/>
      <c r="C1784" s="18"/>
      <c r="D1784" s="18">
        <f t="shared" ca="1" si="32"/>
        <v>1783</v>
      </c>
      <c r="E1784" s="18" t="str">
        <f ca="1">IFERROR(INDEX(nr_ad_client_name,MATCH(ROW()-1,xl_search_adnowclientname[index],0)),"")</f>
        <v>TH Food Chain JSC</v>
      </c>
      <c r="F1784" s="18"/>
      <c r="G1784" s="18"/>
      <c r="H1784" s="18"/>
      <c r="I1784" s="18"/>
      <c r="J1784" s="18"/>
      <c r="K1784" s="18"/>
      <c r="L1784" s="18"/>
      <c r="M1784" s="18"/>
      <c r="N1784" s="18"/>
      <c r="O1784" s="18"/>
      <c r="P1784" s="18"/>
      <c r="Q1784" s="18"/>
      <c r="R1784" s="18"/>
      <c r="S1784" s="18"/>
      <c r="T1784" s="18"/>
      <c r="U1784" s="18"/>
      <c r="V1784" s="18"/>
      <c r="W1784" s="18"/>
      <c r="X1784" s="18"/>
      <c r="Y1784" s="18"/>
      <c r="Z1784" s="18"/>
      <c r="AA1784" s="18"/>
      <c r="AB1784" s="18"/>
      <c r="AC1784" s="18"/>
      <c r="AD1784" s="18"/>
      <c r="AE1784" s="18"/>
      <c r="AF1784" s="18"/>
      <c r="AG1784" s="18"/>
      <c r="AH1784" s="18"/>
      <c r="AI1784" s="18"/>
      <c r="AJ1784" s="18"/>
      <c r="AK1784" s="18"/>
      <c r="AL1784" s="18"/>
      <c r="AM1784" s="18"/>
    </row>
    <row r="1785" spans="1:39">
      <c r="A1785" s="18"/>
      <c r="B1785" s="18"/>
      <c r="C1785" s="18"/>
      <c r="D1785" s="18">
        <f t="shared" ca="1" si="32"/>
        <v>1784</v>
      </c>
      <c r="E1785" s="18" t="str">
        <f ca="1">IFERROR(INDEX(nr_ad_client_name,MATCH(ROW()-1,xl_search_adnowclientname[index],0)),"")</f>
        <v>This is a test</v>
      </c>
      <c r="F1785" s="18"/>
      <c r="G1785" s="18"/>
      <c r="H1785" s="18"/>
      <c r="I1785" s="18"/>
      <c r="J1785" s="18"/>
      <c r="K1785" s="18"/>
      <c r="L1785" s="18"/>
      <c r="M1785" s="18"/>
      <c r="N1785" s="18"/>
      <c r="O1785" s="18"/>
      <c r="P1785" s="18"/>
      <c r="Q1785" s="18"/>
      <c r="R1785" s="18"/>
      <c r="S1785" s="18"/>
      <c r="T1785" s="18"/>
      <c r="U1785" s="18"/>
      <c r="V1785" s="18"/>
      <c r="W1785" s="18"/>
      <c r="X1785" s="18"/>
      <c r="Y1785" s="18"/>
      <c r="Z1785" s="18"/>
      <c r="AA1785" s="18"/>
      <c r="AB1785" s="18"/>
      <c r="AC1785" s="18"/>
      <c r="AD1785" s="18"/>
      <c r="AE1785" s="18"/>
      <c r="AF1785" s="18"/>
      <c r="AG1785" s="18"/>
      <c r="AH1785" s="18"/>
      <c r="AI1785" s="18"/>
      <c r="AJ1785" s="18"/>
      <c r="AK1785" s="18"/>
      <c r="AL1785" s="18"/>
      <c r="AM1785" s="18"/>
    </row>
    <row r="1786" spans="1:39">
      <c r="A1786" s="18"/>
      <c r="B1786" s="18"/>
      <c r="C1786" s="18"/>
      <c r="D1786" s="18">
        <f t="shared" ca="1" si="32"/>
        <v>1785</v>
      </c>
      <c r="E1786" s="18" t="str">
        <f ca="1">IFERROR(INDEX(nr_ad_client_name,MATCH(ROW()-1,xl_search_adnowclientname[index],0)),"")</f>
        <v>This Water</v>
      </c>
      <c r="F1786" s="18"/>
      <c r="G1786" s="18"/>
      <c r="H1786" s="18"/>
      <c r="I1786" s="18"/>
      <c r="J1786" s="18"/>
      <c r="K1786" s="18"/>
      <c r="L1786" s="18"/>
      <c r="M1786" s="18"/>
      <c r="N1786" s="18"/>
      <c r="O1786" s="18"/>
      <c r="P1786" s="18"/>
      <c r="Q1786" s="18"/>
      <c r="R1786" s="18"/>
      <c r="S1786" s="18"/>
      <c r="T1786" s="18"/>
      <c r="U1786" s="18"/>
      <c r="V1786" s="18"/>
      <c r="W1786" s="18"/>
      <c r="X1786" s="18"/>
      <c r="Y1786" s="18"/>
      <c r="Z1786" s="18"/>
      <c r="AA1786" s="18"/>
      <c r="AB1786" s="18"/>
      <c r="AC1786" s="18"/>
      <c r="AD1786" s="18"/>
      <c r="AE1786" s="18"/>
      <c r="AF1786" s="18"/>
      <c r="AG1786" s="18"/>
      <c r="AH1786" s="18"/>
      <c r="AI1786" s="18"/>
      <c r="AJ1786" s="18"/>
      <c r="AK1786" s="18"/>
      <c r="AL1786" s="18"/>
      <c r="AM1786" s="18"/>
    </row>
    <row r="1787" spans="1:39">
      <c r="A1787" s="18"/>
      <c r="B1787" s="18"/>
      <c r="C1787" s="18"/>
      <c r="D1787" s="18">
        <f t="shared" ca="1" si="32"/>
        <v>1786</v>
      </c>
      <c r="E1787" s="18" t="str">
        <f ca="1">IFERROR(INDEX(nr_ad_client_name,MATCH(ROW()-1,xl_search_adnowclientname[index],0)),"")</f>
        <v>Thomas Cook</v>
      </c>
      <c r="F1787" s="18"/>
      <c r="G1787" s="18"/>
      <c r="H1787" s="18"/>
      <c r="I1787" s="18"/>
      <c r="J1787" s="18"/>
      <c r="K1787" s="18"/>
      <c r="L1787" s="18"/>
      <c r="M1787" s="18"/>
      <c r="N1787" s="18"/>
      <c r="O1787" s="18"/>
      <c r="P1787" s="18"/>
      <c r="Q1787" s="18"/>
      <c r="R1787" s="18"/>
      <c r="S1787" s="18"/>
      <c r="T1787" s="18"/>
      <c r="U1787" s="18"/>
      <c r="V1787" s="18"/>
      <c r="W1787" s="18"/>
      <c r="X1787" s="18"/>
      <c r="Y1787" s="18"/>
      <c r="Z1787" s="18"/>
      <c r="AA1787" s="18"/>
      <c r="AB1787" s="18"/>
      <c r="AC1787" s="18"/>
      <c r="AD1787" s="18"/>
      <c r="AE1787" s="18"/>
      <c r="AF1787" s="18"/>
      <c r="AG1787" s="18"/>
      <c r="AH1787" s="18"/>
      <c r="AI1787" s="18"/>
      <c r="AJ1787" s="18"/>
      <c r="AK1787" s="18"/>
      <c r="AL1787" s="18"/>
      <c r="AM1787" s="18"/>
    </row>
    <row r="1788" spans="1:39">
      <c r="A1788" s="18"/>
      <c r="B1788" s="18"/>
      <c r="C1788" s="18"/>
      <c r="D1788" s="18">
        <f t="shared" ca="1" si="32"/>
        <v>1787</v>
      </c>
      <c r="E1788" s="18" t="str">
        <f ca="1">IFERROR(INDEX(nr_ad_client_name,MATCH(ROW()-1,xl_search_adnowclientname[index],0)),"")</f>
        <v>Thompson</v>
      </c>
      <c r="F1788" s="18"/>
      <c r="G1788" s="18"/>
      <c r="H1788" s="18"/>
      <c r="I1788" s="18"/>
      <c r="J1788" s="18"/>
      <c r="K1788" s="18"/>
      <c r="L1788" s="18"/>
      <c r="M1788" s="18"/>
      <c r="N1788" s="18"/>
      <c r="O1788" s="18"/>
      <c r="P1788" s="18"/>
      <c r="Q1788" s="18"/>
      <c r="R1788" s="18"/>
      <c r="S1788" s="18"/>
      <c r="T1788" s="18"/>
      <c r="U1788" s="18"/>
      <c r="V1788" s="18"/>
      <c r="W1788" s="18"/>
      <c r="X1788" s="18"/>
      <c r="Y1788" s="18"/>
      <c r="Z1788" s="18"/>
      <c r="AA1788" s="18"/>
      <c r="AB1788" s="18"/>
      <c r="AC1788" s="18"/>
      <c r="AD1788" s="18"/>
      <c r="AE1788" s="18"/>
      <c r="AF1788" s="18"/>
      <c r="AG1788" s="18"/>
      <c r="AH1788" s="18"/>
      <c r="AI1788" s="18"/>
      <c r="AJ1788" s="18"/>
      <c r="AK1788" s="18"/>
      <c r="AL1788" s="18"/>
      <c r="AM1788" s="18"/>
    </row>
    <row r="1789" spans="1:39">
      <c r="A1789" s="18"/>
      <c r="B1789" s="18"/>
      <c r="C1789" s="18"/>
      <c r="D1789" s="18">
        <f t="shared" ca="1" si="32"/>
        <v>1788</v>
      </c>
      <c r="E1789" s="18" t="str">
        <f ca="1">IFERROR(INDEX(nr_ad_client_name,MATCH(ROW()-1,xl_search_adnowclientname[index],0)),"")</f>
        <v>Thompson Holidays</v>
      </c>
      <c r="F1789" s="18"/>
      <c r="G1789" s="18"/>
      <c r="H1789" s="18"/>
      <c r="I1789" s="18"/>
      <c r="J1789" s="18"/>
      <c r="K1789" s="18"/>
      <c r="L1789" s="18"/>
      <c r="M1789" s="18"/>
      <c r="N1789" s="18"/>
      <c r="O1789" s="18"/>
      <c r="P1789" s="18"/>
      <c r="Q1789" s="18"/>
      <c r="R1789" s="18"/>
      <c r="S1789" s="18"/>
      <c r="T1789" s="18"/>
      <c r="U1789" s="18"/>
      <c r="V1789" s="18"/>
      <c r="W1789" s="18"/>
      <c r="X1789" s="18"/>
      <c r="Y1789" s="18"/>
      <c r="Z1789" s="18"/>
      <c r="AA1789" s="18"/>
      <c r="AB1789" s="18"/>
      <c r="AC1789" s="18"/>
      <c r="AD1789" s="18"/>
      <c r="AE1789" s="18"/>
      <c r="AF1789" s="18"/>
      <c r="AG1789" s="18"/>
      <c r="AH1789" s="18"/>
      <c r="AI1789" s="18"/>
      <c r="AJ1789" s="18"/>
      <c r="AK1789" s="18"/>
      <c r="AL1789" s="18"/>
      <c r="AM1789" s="18"/>
    </row>
    <row r="1790" spans="1:39">
      <c r="A1790" s="18"/>
      <c r="B1790" s="18"/>
      <c r="C1790" s="18"/>
      <c r="D1790" s="18">
        <f t="shared" ca="1" si="32"/>
        <v>1789</v>
      </c>
      <c r="E1790" s="18" t="str">
        <f ca="1">IFERROR(INDEX(nr_ad_client_name,MATCH(ROW()-1,xl_search_adnowclientname[index],0)),"")</f>
        <v>TI</v>
      </c>
      <c r="F1790" s="18"/>
      <c r="G1790" s="18"/>
      <c r="H1790" s="18"/>
      <c r="I1790" s="18"/>
      <c r="J1790" s="18"/>
      <c r="K1790" s="18"/>
      <c r="L1790" s="18"/>
      <c r="M1790" s="18"/>
      <c r="N1790" s="18"/>
      <c r="O1790" s="18"/>
      <c r="P1790" s="18"/>
      <c r="Q1790" s="18"/>
      <c r="R1790" s="18"/>
      <c r="S1790" s="18"/>
      <c r="T1790" s="18"/>
      <c r="U1790" s="18"/>
      <c r="V1790" s="18"/>
      <c r="W1790" s="18"/>
      <c r="X1790" s="18"/>
      <c r="Y1790" s="18"/>
      <c r="Z1790" s="18"/>
      <c r="AA1790" s="18"/>
      <c r="AB1790" s="18"/>
      <c r="AC1790" s="18"/>
      <c r="AD1790" s="18"/>
      <c r="AE1790" s="18"/>
      <c r="AF1790" s="18"/>
      <c r="AG1790" s="18"/>
      <c r="AH1790" s="18"/>
      <c r="AI1790" s="18"/>
      <c r="AJ1790" s="18"/>
      <c r="AK1790" s="18"/>
      <c r="AL1790" s="18"/>
      <c r="AM1790" s="18"/>
    </row>
    <row r="1791" spans="1:39">
      <c r="A1791" s="18"/>
      <c r="B1791" s="18"/>
      <c r="C1791" s="18"/>
      <c r="D1791" s="18">
        <f t="shared" ca="1" si="32"/>
        <v>1790</v>
      </c>
      <c r="E1791" s="18" t="str">
        <f ca="1">IFERROR(INDEX(nr_ad_client_name,MATCH(ROW()-1,xl_search_adnowclientname[index],0)),"")</f>
        <v>Tiger Airways</v>
      </c>
      <c r="F1791" s="18"/>
      <c r="G1791" s="18"/>
      <c r="H1791" s="18"/>
      <c r="I1791" s="18"/>
      <c r="J1791" s="18"/>
      <c r="K1791" s="18"/>
      <c r="L1791" s="18"/>
      <c r="M1791" s="18"/>
      <c r="N1791" s="18"/>
      <c r="O1791" s="18"/>
      <c r="P1791" s="18"/>
      <c r="Q1791" s="18"/>
      <c r="R1791" s="18"/>
      <c r="S1791" s="18"/>
      <c r="T1791" s="18"/>
      <c r="U1791" s="18"/>
      <c r="V1791" s="18"/>
      <c r="W1791" s="18"/>
      <c r="X1791" s="18"/>
      <c r="Y1791" s="18"/>
      <c r="Z1791" s="18"/>
      <c r="AA1791" s="18"/>
      <c r="AB1791" s="18"/>
      <c r="AC1791" s="18"/>
      <c r="AD1791" s="18"/>
      <c r="AE1791" s="18"/>
      <c r="AF1791" s="18"/>
      <c r="AG1791" s="18"/>
      <c r="AH1791" s="18"/>
      <c r="AI1791" s="18"/>
      <c r="AJ1791" s="18"/>
      <c r="AK1791" s="18"/>
      <c r="AL1791" s="18"/>
      <c r="AM1791" s="18"/>
    </row>
    <row r="1792" spans="1:39">
      <c r="A1792" s="18"/>
      <c r="B1792" s="18"/>
      <c r="C1792" s="18"/>
      <c r="D1792" s="18">
        <f t="shared" ca="1" si="32"/>
        <v>1791</v>
      </c>
      <c r="E1792" s="18" t="str">
        <f ca="1">IFERROR(INDEX(nr_ad_client_name,MATCH(ROW()-1,xl_search_adnowclientname[index],0)),"")</f>
        <v>Tiger Brands</v>
      </c>
      <c r="F1792" s="18"/>
      <c r="G1792" s="18"/>
      <c r="H1792" s="18"/>
      <c r="I1792" s="18"/>
      <c r="J1792" s="18"/>
      <c r="K1792" s="18"/>
      <c r="L1792" s="18"/>
      <c r="M1792" s="18"/>
      <c r="N1792" s="18"/>
      <c r="O1792" s="18"/>
      <c r="P1792" s="18"/>
      <c r="Q1792" s="18"/>
      <c r="R1792" s="18"/>
      <c r="S1792" s="18"/>
      <c r="T1792" s="18"/>
      <c r="U1792" s="18"/>
      <c r="V1792" s="18"/>
      <c r="W1792" s="18"/>
      <c r="X1792" s="18"/>
      <c r="Y1792" s="18"/>
      <c r="Z1792" s="18"/>
      <c r="AA1792" s="18"/>
      <c r="AB1792" s="18"/>
      <c r="AC1792" s="18"/>
      <c r="AD1792" s="18"/>
      <c r="AE1792" s="18"/>
      <c r="AF1792" s="18"/>
      <c r="AG1792" s="18"/>
      <c r="AH1792" s="18"/>
      <c r="AI1792" s="18"/>
      <c r="AJ1792" s="18"/>
      <c r="AK1792" s="18"/>
      <c r="AL1792" s="18"/>
      <c r="AM1792" s="18"/>
    </row>
    <row r="1793" spans="1:39">
      <c r="A1793" s="18"/>
      <c r="B1793" s="18"/>
      <c r="C1793" s="18"/>
      <c r="D1793" s="18">
        <f t="shared" ca="1" si="32"/>
        <v>1792</v>
      </c>
      <c r="E1793" s="18" t="str">
        <f ca="1">IFERROR(INDEX(nr_ad_client_name,MATCH(ROW()-1,xl_search_adnowclientname[index],0)),"")</f>
        <v>Time Warner Cable Business Class</v>
      </c>
      <c r="F1793" s="18"/>
      <c r="G1793" s="18"/>
      <c r="H1793" s="18"/>
      <c r="I1793" s="18"/>
      <c r="J1793" s="18"/>
      <c r="K1793" s="18"/>
      <c r="L1793" s="18"/>
      <c r="M1793" s="18"/>
      <c r="N1793" s="18"/>
      <c r="O1793" s="18"/>
      <c r="P1793" s="18"/>
      <c r="Q1793" s="18"/>
      <c r="R1793" s="18"/>
      <c r="S1793" s="18"/>
      <c r="T1793" s="18"/>
      <c r="U1793" s="18"/>
      <c r="V1793" s="18"/>
      <c r="W1793" s="18"/>
      <c r="X1793" s="18"/>
      <c r="Y1793" s="18"/>
      <c r="Z1793" s="18"/>
      <c r="AA1793" s="18"/>
      <c r="AB1793" s="18"/>
      <c r="AC1793" s="18"/>
      <c r="AD1793" s="18"/>
      <c r="AE1793" s="18"/>
      <c r="AF1793" s="18"/>
      <c r="AG1793" s="18"/>
      <c r="AH1793" s="18"/>
      <c r="AI1793" s="18"/>
      <c r="AJ1793" s="18"/>
      <c r="AK1793" s="18"/>
      <c r="AL1793" s="18"/>
      <c r="AM1793" s="18"/>
    </row>
    <row r="1794" spans="1:39">
      <c r="A1794" s="18"/>
      <c r="B1794" s="18"/>
      <c r="C1794" s="18"/>
      <c r="D1794" s="18">
        <f t="shared" ref="D1794:D1857" ca="1" si="33">IF(ISNUMBER(SEARCH(ps_search_adnowclientname,INDEX(nr_ad_client_name,ROW()-1))),MAX(INDIRECT(ADDRESS(1,COLUMN())&amp;":"&amp;ADDRESS(ROW()-1,COLUMN())))+1,"")</f>
        <v>1793</v>
      </c>
      <c r="E1794" s="18" t="str">
        <f ca="1">IFERROR(INDEX(nr_ad_client_name,MATCH(ROW()-1,xl_search_adnowclientname[index],0)),"")</f>
        <v>Timex Watches Ltd</v>
      </c>
      <c r="F1794" s="18"/>
      <c r="G1794" s="18"/>
      <c r="H1794" s="18"/>
      <c r="I1794" s="18"/>
      <c r="J1794" s="18"/>
      <c r="K1794" s="18"/>
      <c r="L1794" s="18"/>
      <c r="M1794" s="18"/>
      <c r="N1794" s="18"/>
      <c r="O1794" s="18"/>
      <c r="P1794" s="18"/>
      <c r="Q1794" s="18"/>
      <c r="R1794" s="18"/>
      <c r="S1794" s="18"/>
      <c r="T1794" s="18"/>
      <c r="U1794" s="18"/>
      <c r="V1794" s="18"/>
      <c r="W1794" s="18"/>
      <c r="X1794" s="18"/>
      <c r="Y1794" s="18"/>
      <c r="Z1794" s="18"/>
      <c r="AA1794" s="18"/>
      <c r="AB1794" s="18"/>
      <c r="AC1794" s="18"/>
      <c r="AD1794" s="18"/>
      <c r="AE1794" s="18"/>
      <c r="AF1794" s="18"/>
      <c r="AG1794" s="18"/>
      <c r="AH1794" s="18"/>
      <c r="AI1794" s="18"/>
      <c r="AJ1794" s="18"/>
      <c r="AK1794" s="18"/>
      <c r="AL1794" s="18"/>
      <c r="AM1794" s="18"/>
    </row>
    <row r="1795" spans="1:39">
      <c r="A1795" s="18"/>
      <c r="B1795" s="18"/>
      <c r="C1795" s="18"/>
      <c r="D1795" s="18">
        <f t="shared" ca="1" si="33"/>
        <v>1794</v>
      </c>
      <c r="E1795" s="18" t="str">
        <f ca="1">IFERROR(INDEX(nr_ad_client_name,MATCH(ROW()-1,xl_search_adnowclientname[index],0)),"")</f>
        <v>Tim Hortons</v>
      </c>
      <c r="F1795" s="18"/>
      <c r="G1795" s="18"/>
      <c r="H1795" s="18"/>
      <c r="I1795" s="18"/>
      <c r="J1795" s="18"/>
      <c r="K1795" s="18"/>
      <c r="L1795" s="18"/>
      <c r="M1795" s="18"/>
      <c r="N1795" s="18"/>
      <c r="O1795" s="18"/>
      <c r="P1795" s="18"/>
      <c r="Q1795" s="18"/>
      <c r="R1795" s="18"/>
      <c r="S1795" s="18"/>
      <c r="T1795" s="18"/>
      <c r="U1795" s="18"/>
      <c r="V1795" s="18"/>
      <c r="W1795" s="18"/>
      <c r="X1795" s="18"/>
      <c r="Y1795" s="18"/>
      <c r="Z1795" s="18"/>
      <c r="AA1795" s="18"/>
      <c r="AB1795" s="18"/>
      <c r="AC1795" s="18"/>
      <c r="AD1795" s="18"/>
      <c r="AE1795" s="18"/>
      <c r="AF1795" s="18"/>
      <c r="AG1795" s="18"/>
      <c r="AH1795" s="18"/>
      <c r="AI1795" s="18"/>
      <c r="AJ1795" s="18"/>
      <c r="AK1795" s="18"/>
      <c r="AL1795" s="18"/>
      <c r="AM1795" s="18"/>
    </row>
    <row r="1796" spans="1:39">
      <c r="A1796" s="18"/>
      <c r="B1796" s="18"/>
      <c r="C1796" s="18"/>
      <c r="D1796" s="18">
        <f t="shared" ca="1" si="33"/>
        <v>1795</v>
      </c>
      <c r="E1796" s="18" t="str">
        <f ca="1">IFERROR(INDEX(nr_ad_client_name,MATCH(ROW()-1,xl_search_adnowclientname[index],0)),"")</f>
        <v>Ting Hsin International Group</v>
      </c>
      <c r="F1796" s="18"/>
      <c r="G1796" s="18"/>
      <c r="H1796" s="18"/>
      <c r="I1796" s="18"/>
      <c r="J1796" s="18"/>
      <c r="K1796" s="18"/>
      <c r="L1796" s="18"/>
      <c r="M1796" s="18"/>
      <c r="N1796" s="18"/>
      <c r="O1796" s="18"/>
      <c r="P1796" s="18"/>
      <c r="Q1796" s="18"/>
      <c r="R1796" s="18"/>
      <c r="S1796" s="18"/>
      <c r="T1796" s="18"/>
      <c r="U1796" s="18"/>
      <c r="V1796" s="18"/>
      <c r="W1796" s="18"/>
      <c r="X1796" s="18"/>
      <c r="Y1796" s="18"/>
      <c r="Z1796" s="18"/>
      <c r="AA1796" s="18"/>
      <c r="AB1796" s="18"/>
      <c r="AC1796" s="18"/>
      <c r="AD1796" s="18"/>
      <c r="AE1796" s="18"/>
      <c r="AF1796" s="18"/>
      <c r="AG1796" s="18"/>
      <c r="AH1796" s="18"/>
      <c r="AI1796" s="18"/>
      <c r="AJ1796" s="18"/>
      <c r="AK1796" s="18"/>
      <c r="AL1796" s="18"/>
      <c r="AM1796" s="18"/>
    </row>
    <row r="1797" spans="1:39">
      <c r="A1797" s="18"/>
      <c r="B1797" s="18"/>
      <c r="C1797" s="18"/>
      <c r="D1797" s="18">
        <f t="shared" ca="1" si="33"/>
        <v>1796</v>
      </c>
      <c r="E1797" s="18" t="str">
        <f ca="1">IFERROR(INDEX(nr_ad_client_name,MATCH(ROW()-1,xl_search_adnowclientname[index],0)),"")</f>
        <v>Titan Industries Ltd</v>
      </c>
      <c r="F1797" s="18"/>
      <c r="G1797" s="18"/>
      <c r="H1797" s="18"/>
      <c r="I1797" s="18"/>
      <c r="J1797" s="18"/>
      <c r="K1797" s="18"/>
      <c r="L1797" s="18"/>
      <c r="M1797" s="18"/>
      <c r="N1797" s="18"/>
      <c r="O1797" s="18"/>
      <c r="P1797" s="18"/>
      <c r="Q1797" s="18"/>
      <c r="R1797" s="18"/>
      <c r="S1797" s="18"/>
      <c r="T1797" s="18"/>
      <c r="U1797" s="18"/>
      <c r="V1797" s="18"/>
      <c r="W1797" s="18"/>
      <c r="X1797" s="18"/>
      <c r="Y1797" s="18"/>
      <c r="Z1797" s="18"/>
      <c r="AA1797" s="18"/>
      <c r="AB1797" s="18"/>
      <c r="AC1797" s="18"/>
      <c r="AD1797" s="18"/>
      <c r="AE1797" s="18"/>
      <c r="AF1797" s="18"/>
      <c r="AG1797" s="18"/>
      <c r="AH1797" s="18"/>
      <c r="AI1797" s="18"/>
      <c r="AJ1797" s="18"/>
      <c r="AK1797" s="18"/>
      <c r="AL1797" s="18"/>
      <c r="AM1797" s="18"/>
    </row>
    <row r="1798" spans="1:39">
      <c r="A1798" s="18"/>
      <c r="B1798" s="18"/>
      <c r="C1798" s="18"/>
      <c r="D1798" s="18">
        <f t="shared" ca="1" si="33"/>
        <v>1797</v>
      </c>
      <c r="E1798" s="18" t="str">
        <f ca="1">IFERROR(INDEX(nr_ad_client_name,MATCH(ROW()-1,xl_search_adnowclientname[index],0)),"")</f>
        <v>Titan Insurance</v>
      </c>
      <c r="F1798" s="18"/>
      <c r="G1798" s="18"/>
      <c r="H1798" s="18"/>
      <c r="I1798" s="18"/>
      <c r="J1798" s="18"/>
      <c r="K1798" s="18"/>
      <c r="L1798" s="18"/>
      <c r="M1798" s="18"/>
      <c r="N1798" s="18"/>
      <c r="O1798" s="18"/>
      <c r="P1798" s="18"/>
      <c r="Q1798" s="18"/>
      <c r="R1798" s="18"/>
      <c r="S1798" s="18"/>
      <c r="T1798" s="18"/>
      <c r="U1798" s="18"/>
      <c r="V1798" s="18"/>
      <c r="W1798" s="18"/>
      <c r="X1798" s="18"/>
      <c r="Y1798" s="18"/>
      <c r="Z1798" s="18"/>
      <c r="AA1798" s="18"/>
      <c r="AB1798" s="18"/>
      <c r="AC1798" s="18"/>
      <c r="AD1798" s="18"/>
      <c r="AE1798" s="18"/>
      <c r="AF1798" s="18"/>
      <c r="AG1798" s="18"/>
      <c r="AH1798" s="18"/>
      <c r="AI1798" s="18"/>
      <c r="AJ1798" s="18"/>
      <c r="AK1798" s="18"/>
      <c r="AL1798" s="18"/>
      <c r="AM1798" s="18"/>
    </row>
    <row r="1799" spans="1:39">
      <c r="A1799" s="18"/>
      <c r="B1799" s="18"/>
      <c r="C1799" s="18"/>
      <c r="D1799" s="18">
        <f t="shared" ca="1" si="33"/>
        <v>1798</v>
      </c>
      <c r="E1799" s="18" t="str">
        <f ca="1">IFERROR(INDEX(nr_ad_client_name,MATCH(ROW()-1,xl_search_adnowclientname[index],0)),"")</f>
        <v>TJX</v>
      </c>
      <c r="F1799" s="18"/>
      <c r="G1799" s="18"/>
      <c r="H1799" s="18"/>
      <c r="I1799" s="18"/>
      <c r="J1799" s="18"/>
      <c r="K1799" s="18"/>
      <c r="L1799" s="18"/>
      <c r="M1799" s="18"/>
      <c r="N1799" s="18"/>
      <c r="O1799" s="18"/>
      <c r="P1799" s="18"/>
      <c r="Q1799" s="18"/>
      <c r="R1799" s="18"/>
      <c r="S1799" s="18"/>
      <c r="T1799" s="18"/>
      <c r="U1799" s="18"/>
      <c r="V1799" s="18"/>
      <c r="W1799" s="18"/>
      <c r="X1799" s="18"/>
      <c r="Y1799" s="18"/>
      <c r="Z1799" s="18"/>
      <c r="AA1799" s="18"/>
      <c r="AB1799" s="18"/>
      <c r="AC1799" s="18"/>
      <c r="AD1799" s="18"/>
      <c r="AE1799" s="18"/>
      <c r="AF1799" s="18"/>
      <c r="AG1799" s="18"/>
      <c r="AH1799" s="18"/>
      <c r="AI1799" s="18"/>
      <c r="AJ1799" s="18"/>
      <c r="AK1799" s="18"/>
      <c r="AL1799" s="18"/>
      <c r="AM1799" s="18"/>
    </row>
    <row r="1800" spans="1:39">
      <c r="A1800" s="18"/>
      <c r="B1800" s="18"/>
      <c r="C1800" s="18"/>
      <c r="D1800" s="18">
        <f t="shared" ca="1" si="33"/>
        <v>1799</v>
      </c>
      <c r="E1800" s="18" t="str">
        <f ca="1">IFERROR(INDEX(nr_ad_client_name,MATCH(ROW()-1,xl_search_adnowclientname[index],0)),"")</f>
        <v>TK Maxx</v>
      </c>
      <c r="F1800" s="18"/>
      <c r="G1800" s="18"/>
      <c r="H1800" s="18"/>
      <c r="I1800" s="18"/>
      <c r="J1800" s="18"/>
      <c r="K1800" s="18"/>
      <c r="L1800" s="18"/>
      <c r="M1800" s="18"/>
      <c r="N1800" s="18"/>
      <c r="O1800" s="18"/>
      <c r="P1800" s="18"/>
      <c r="Q1800" s="18"/>
      <c r="R1800" s="18"/>
      <c r="S1800" s="18"/>
      <c r="T1800" s="18"/>
      <c r="U1800" s="18"/>
      <c r="V1800" s="18"/>
      <c r="W1800" s="18"/>
      <c r="X1800" s="18"/>
      <c r="Y1800" s="18"/>
      <c r="Z1800" s="18"/>
      <c r="AA1800" s="18"/>
      <c r="AB1800" s="18"/>
      <c r="AC1800" s="18"/>
      <c r="AD1800" s="18"/>
      <c r="AE1800" s="18"/>
      <c r="AF1800" s="18"/>
      <c r="AG1800" s="18"/>
      <c r="AH1800" s="18"/>
      <c r="AI1800" s="18"/>
      <c r="AJ1800" s="18"/>
      <c r="AK1800" s="18"/>
      <c r="AL1800" s="18"/>
      <c r="AM1800" s="18"/>
    </row>
    <row r="1801" spans="1:39">
      <c r="A1801" s="18"/>
      <c r="B1801" s="18"/>
      <c r="C1801" s="18"/>
      <c r="D1801" s="18">
        <f t="shared" ca="1" si="33"/>
        <v>1800</v>
      </c>
      <c r="E1801" s="18" t="str">
        <f ca="1">IFERROR(INDEX(nr_ad_client_name,MATCH(ROW()-1,xl_search_adnowclientname[index],0)),"")</f>
        <v>TLC Laser Eye Care</v>
      </c>
      <c r="F1801" s="18"/>
      <c r="G1801" s="18"/>
      <c r="H1801" s="18"/>
      <c r="I1801" s="18"/>
      <c r="J1801" s="18"/>
      <c r="K1801" s="18"/>
      <c r="L1801" s="18"/>
      <c r="M1801" s="18"/>
      <c r="N1801" s="18"/>
      <c r="O1801" s="18"/>
      <c r="P1801" s="18"/>
      <c r="Q1801" s="18"/>
      <c r="R1801" s="18"/>
      <c r="S1801" s="18"/>
      <c r="T1801" s="18"/>
      <c r="U1801" s="18"/>
      <c r="V1801" s="18"/>
      <c r="W1801" s="18"/>
      <c r="X1801" s="18"/>
      <c r="Y1801" s="18"/>
      <c r="Z1801" s="18"/>
      <c r="AA1801" s="18"/>
      <c r="AB1801" s="18"/>
      <c r="AC1801" s="18"/>
      <c r="AD1801" s="18"/>
      <c r="AE1801" s="18"/>
      <c r="AF1801" s="18"/>
      <c r="AG1801" s="18"/>
      <c r="AH1801" s="18"/>
      <c r="AI1801" s="18"/>
      <c r="AJ1801" s="18"/>
      <c r="AK1801" s="18"/>
      <c r="AL1801" s="18"/>
      <c r="AM1801" s="18"/>
    </row>
    <row r="1802" spans="1:39">
      <c r="A1802" s="18"/>
      <c r="B1802" s="18"/>
      <c r="C1802" s="18"/>
      <c r="D1802" s="18">
        <f t="shared" ca="1" si="33"/>
        <v>1801</v>
      </c>
      <c r="E1802" s="18" t="str">
        <f ca="1">IFERROR(INDEX(nr_ad_client_name,MATCH(ROW()-1,xl_search_adnowclientname[index],0)),"")</f>
        <v>TLC Laser Eye Center</v>
      </c>
      <c r="F1802" s="18"/>
      <c r="G1802" s="18"/>
      <c r="H1802" s="18"/>
      <c r="I1802" s="18"/>
      <c r="J1802" s="18"/>
      <c r="K1802" s="18"/>
      <c r="L1802" s="18"/>
      <c r="M1802" s="18"/>
      <c r="N1802" s="18"/>
      <c r="O1802" s="18"/>
      <c r="P1802" s="18"/>
      <c r="Q1802" s="18"/>
      <c r="R1802" s="18"/>
      <c r="S1802" s="18"/>
      <c r="T1802" s="18"/>
      <c r="U1802" s="18"/>
      <c r="V1802" s="18"/>
      <c r="W1802" s="18"/>
      <c r="X1802" s="18"/>
      <c r="Y1802" s="18"/>
      <c r="Z1802" s="18"/>
      <c r="AA1802" s="18"/>
      <c r="AB1802" s="18"/>
      <c r="AC1802" s="18"/>
      <c r="AD1802" s="18"/>
      <c r="AE1802" s="18"/>
      <c r="AF1802" s="18"/>
      <c r="AG1802" s="18"/>
      <c r="AH1802" s="18"/>
      <c r="AI1802" s="18"/>
      <c r="AJ1802" s="18"/>
      <c r="AK1802" s="18"/>
      <c r="AL1802" s="18"/>
      <c r="AM1802" s="18"/>
    </row>
    <row r="1803" spans="1:39">
      <c r="A1803" s="18"/>
      <c r="B1803" s="18"/>
      <c r="C1803" s="18"/>
      <c r="D1803" s="18">
        <f t="shared" ca="1" si="33"/>
        <v>1802</v>
      </c>
      <c r="E1803" s="18" t="str">
        <f ca="1">IFERROR(INDEX(nr_ad_client_name,MATCH(ROW()-1,xl_search_adnowclientname[index],0)),"")</f>
        <v>TMB</v>
      </c>
      <c r="F1803" s="18"/>
      <c r="G1803" s="18"/>
      <c r="H1803" s="18"/>
      <c r="I1803" s="18"/>
      <c r="J1803" s="18"/>
      <c r="K1803" s="18"/>
      <c r="L1803" s="18"/>
      <c r="M1803" s="18"/>
      <c r="N1803" s="18"/>
      <c r="O1803" s="18"/>
      <c r="P1803" s="18"/>
      <c r="Q1803" s="18"/>
      <c r="R1803" s="18"/>
      <c r="S1803" s="18"/>
      <c r="T1803" s="18"/>
      <c r="U1803" s="18"/>
      <c r="V1803" s="18"/>
      <c r="W1803" s="18"/>
      <c r="X1803" s="18"/>
      <c r="Y1803" s="18"/>
      <c r="Z1803" s="18"/>
      <c r="AA1803" s="18"/>
      <c r="AB1803" s="18"/>
      <c r="AC1803" s="18"/>
      <c r="AD1803" s="18"/>
      <c r="AE1803" s="18"/>
      <c r="AF1803" s="18"/>
      <c r="AG1803" s="18"/>
      <c r="AH1803" s="18"/>
      <c r="AI1803" s="18"/>
      <c r="AJ1803" s="18"/>
      <c r="AK1803" s="18"/>
      <c r="AL1803" s="18"/>
      <c r="AM1803" s="18"/>
    </row>
    <row r="1804" spans="1:39">
      <c r="A1804" s="18"/>
      <c r="B1804" s="18"/>
      <c r="C1804" s="18"/>
      <c r="D1804" s="18">
        <f t="shared" ca="1" si="33"/>
        <v>1803</v>
      </c>
      <c r="E1804" s="18" t="str">
        <f ca="1">IFERROR(INDEX(nr_ad_client_name,MATCH(ROW()-1,xl_search_adnowclientname[index],0)),"")</f>
        <v>T-Mobile</v>
      </c>
      <c r="F1804" s="18"/>
      <c r="G1804" s="18"/>
      <c r="H1804" s="18"/>
      <c r="I1804" s="18"/>
      <c r="J1804" s="18"/>
      <c r="K1804" s="18"/>
      <c r="L1804" s="18"/>
      <c r="M1804" s="18"/>
      <c r="N1804" s="18"/>
      <c r="O1804" s="18"/>
      <c r="P1804" s="18"/>
      <c r="Q1804" s="18"/>
      <c r="R1804" s="18"/>
      <c r="S1804" s="18"/>
      <c r="T1804" s="18"/>
      <c r="U1804" s="18"/>
      <c r="V1804" s="18"/>
      <c r="W1804" s="18"/>
      <c r="X1804" s="18"/>
      <c r="Y1804" s="18"/>
      <c r="Z1804" s="18"/>
      <c r="AA1804" s="18"/>
      <c r="AB1804" s="18"/>
      <c r="AC1804" s="18"/>
      <c r="AD1804" s="18"/>
      <c r="AE1804" s="18"/>
      <c r="AF1804" s="18"/>
      <c r="AG1804" s="18"/>
      <c r="AH1804" s="18"/>
      <c r="AI1804" s="18"/>
      <c r="AJ1804" s="18"/>
      <c r="AK1804" s="18"/>
      <c r="AL1804" s="18"/>
      <c r="AM1804" s="18"/>
    </row>
    <row r="1805" spans="1:39">
      <c r="A1805" s="18"/>
      <c r="B1805" s="18"/>
      <c r="C1805" s="18"/>
      <c r="D1805" s="18">
        <f t="shared" ca="1" si="33"/>
        <v>1804</v>
      </c>
      <c r="E1805" s="18" t="str">
        <f ca="1">IFERROR(INDEX(nr_ad_client_name,MATCH(ROW()-1,xl_search_adnowclientname[index],0)),"")</f>
        <v>Tnuva</v>
      </c>
      <c r="F1805" s="18"/>
      <c r="G1805" s="18"/>
      <c r="H1805" s="18"/>
      <c r="I1805" s="18"/>
      <c r="J1805" s="18"/>
      <c r="K1805" s="18"/>
      <c r="L1805" s="18"/>
      <c r="M1805" s="18"/>
      <c r="N1805" s="18"/>
      <c r="O1805" s="18"/>
      <c r="P1805" s="18"/>
      <c r="Q1805" s="18"/>
      <c r="R1805" s="18"/>
      <c r="S1805" s="18"/>
      <c r="T1805" s="18"/>
      <c r="U1805" s="18"/>
      <c r="V1805" s="18"/>
      <c r="W1805" s="18"/>
      <c r="X1805" s="18"/>
      <c r="Y1805" s="18"/>
      <c r="Z1805" s="18"/>
      <c r="AA1805" s="18"/>
      <c r="AB1805" s="18"/>
      <c r="AC1805" s="18"/>
      <c r="AD1805" s="18"/>
      <c r="AE1805" s="18"/>
      <c r="AF1805" s="18"/>
      <c r="AG1805" s="18"/>
      <c r="AH1805" s="18"/>
      <c r="AI1805" s="18"/>
      <c r="AJ1805" s="18"/>
      <c r="AK1805" s="18"/>
      <c r="AL1805" s="18"/>
      <c r="AM1805" s="18"/>
    </row>
    <row r="1806" spans="1:39">
      <c r="A1806" s="18"/>
      <c r="B1806" s="18"/>
      <c r="C1806" s="18"/>
      <c r="D1806" s="18">
        <f t="shared" ca="1" si="33"/>
        <v>1805</v>
      </c>
      <c r="E1806" s="18" t="str">
        <f ca="1">IFERROR(INDEX(nr_ad_client_name,MATCH(ROW()-1,xl_search_adnowclientname[index],0)),"")</f>
        <v>T &amp; O Ad Agency</v>
      </c>
      <c r="F1806" s="18"/>
      <c r="G1806" s="18"/>
      <c r="H1806" s="18"/>
      <c r="I1806" s="18"/>
      <c r="J1806" s="18"/>
      <c r="K1806" s="18"/>
      <c r="L1806" s="18"/>
      <c r="M1806" s="18"/>
      <c r="N1806" s="18"/>
      <c r="O1806" s="18"/>
      <c r="P1806" s="18"/>
      <c r="Q1806" s="18"/>
      <c r="R1806" s="18"/>
      <c r="S1806" s="18"/>
      <c r="T1806" s="18"/>
      <c r="U1806" s="18"/>
      <c r="V1806" s="18"/>
      <c r="W1806" s="18"/>
      <c r="X1806" s="18"/>
      <c r="Y1806" s="18"/>
      <c r="Z1806" s="18"/>
      <c r="AA1806" s="18"/>
      <c r="AB1806" s="18"/>
      <c r="AC1806" s="18"/>
      <c r="AD1806" s="18"/>
      <c r="AE1806" s="18"/>
      <c r="AF1806" s="18"/>
      <c r="AG1806" s="18"/>
      <c r="AH1806" s="18"/>
      <c r="AI1806" s="18"/>
      <c r="AJ1806" s="18"/>
      <c r="AK1806" s="18"/>
      <c r="AL1806" s="18"/>
      <c r="AM1806" s="18"/>
    </row>
    <row r="1807" spans="1:39">
      <c r="A1807" s="18"/>
      <c r="B1807" s="18"/>
      <c r="C1807" s="18"/>
      <c r="D1807" s="18">
        <f t="shared" ca="1" si="33"/>
        <v>1806</v>
      </c>
      <c r="E1807" s="18" t="str">
        <f ca="1">IFERROR(INDEX(nr_ad_client_name,MATCH(ROW()-1,xl_search_adnowclientname[index],0)),"")</f>
        <v>Tofas</v>
      </c>
      <c r="F1807" s="18"/>
      <c r="G1807" s="18"/>
      <c r="H1807" s="18"/>
      <c r="I1807" s="18"/>
      <c r="J1807" s="18"/>
      <c r="K1807" s="18"/>
      <c r="L1807" s="18"/>
      <c r="M1807" s="18"/>
      <c r="N1807" s="18"/>
      <c r="O1807" s="18"/>
      <c r="P1807" s="18"/>
      <c r="Q1807" s="18"/>
      <c r="R1807" s="18"/>
      <c r="S1807" s="18"/>
      <c r="T1807" s="18"/>
      <c r="U1807" s="18"/>
      <c r="V1807" s="18"/>
      <c r="W1807" s="18"/>
      <c r="X1807" s="18"/>
      <c r="Y1807" s="18"/>
      <c r="Z1807" s="18"/>
      <c r="AA1807" s="18"/>
      <c r="AB1807" s="18"/>
      <c r="AC1807" s="18"/>
      <c r="AD1807" s="18"/>
      <c r="AE1807" s="18"/>
      <c r="AF1807" s="18"/>
      <c r="AG1807" s="18"/>
      <c r="AH1807" s="18"/>
      <c r="AI1807" s="18"/>
      <c r="AJ1807" s="18"/>
      <c r="AK1807" s="18"/>
      <c r="AL1807" s="18"/>
      <c r="AM1807" s="18"/>
    </row>
    <row r="1808" spans="1:39">
      <c r="A1808" s="18"/>
      <c r="B1808" s="18"/>
      <c r="C1808" s="18"/>
      <c r="D1808" s="18">
        <f t="shared" ca="1" si="33"/>
        <v>1807</v>
      </c>
      <c r="E1808" s="18" t="str">
        <f ca="1">IFERROR(INDEX(nr_ad_client_name,MATCH(ROW()-1,xl_search_adnowclientname[index],0)),"")</f>
        <v>Toms</v>
      </c>
      <c r="F1808" s="18"/>
      <c r="G1808" s="18"/>
      <c r="H1808" s="18"/>
      <c r="I1808" s="18"/>
      <c r="J1808" s="18"/>
      <c r="K1808" s="18"/>
      <c r="L1808" s="18"/>
      <c r="M1808" s="18"/>
      <c r="N1808" s="18"/>
      <c r="O1808" s="18"/>
      <c r="P1808" s="18"/>
      <c r="Q1808" s="18"/>
      <c r="R1808" s="18"/>
      <c r="S1808" s="18"/>
      <c r="T1808" s="18"/>
      <c r="U1808" s="18"/>
      <c r="V1808" s="18"/>
      <c r="W1808" s="18"/>
      <c r="X1808" s="18"/>
      <c r="Y1808" s="18"/>
      <c r="Z1808" s="18"/>
      <c r="AA1808" s="18"/>
      <c r="AB1808" s="18"/>
      <c r="AC1808" s="18"/>
      <c r="AD1808" s="18"/>
      <c r="AE1808" s="18"/>
      <c r="AF1808" s="18"/>
      <c r="AG1808" s="18"/>
      <c r="AH1808" s="18"/>
      <c r="AI1808" s="18"/>
      <c r="AJ1808" s="18"/>
      <c r="AK1808" s="18"/>
      <c r="AL1808" s="18"/>
      <c r="AM1808" s="18"/>
    </row>
    <row r="1809" spans="1:39">
      <c r="A1809" s="18"/>
      <c r="B1809" s="18"/>
      <c r="C1809" s="18"/>
      <c r="D1809" s="18">
        <f t="shared" ca="1" si="33"/>
        <v>1808</v>
      </c>
      <c r="E1809" s="18" t="str">
        <f ca="1">IFERROR(INDEX(nr_ad_client_name,MATCH(ROW()-1,xl_search_adnowclientname[index],0)),"")</f>
        <v>Tomtom International Bv.</v>
      </c>
      <c r="F1809" s="18"/>
      <c r="G1809" s="18"/>
      <c r="H1809" s="18"/>
      <c r="I1809" s="18"/>
      <c r="J1809" s="18"/>
      <c r="K1809" s="18"/>
      <c r="L1809" s="18"/>
      <c r="M1809" s="18"/>
      <c r="N1809" s="18"/>
      <c r="O1809" s="18"/>
      <c r="P1809" s="18"/>
      <c r="Q1809" s="18"/>
      <c r="R1809" s="18"/>
      <c r="S1809" s="18"/>
      <c r="T1809" s="18"/>
      <c r="U1809" s="18"/>
      <c r="V1809" s="18"/>
      <c r="W1809" s="18"/>
      <c r="X1809" s="18"/>
      <c r="Y1809" s="18"/>
      <c r="Z1809" s="18"/>
      <c r="AA1809" s="18"/>
      <c r="AB1809" s="18"/>
      <c r="AC1809" s="18"/>
      <c r="AD1809" s="18"/>
      <c r="AE1809" s="18"/>
      <c r="AF1809" s="18"/>
      <c r="AG1809" s="18"/>
      <c r="AH1809" s="18"/>
      <c r="AI1809" s="18"/>
      <c r="AJ1809" s="18"/>
      <c r="AK1809" s="18"/>
      <c r="AL1809" s="18"/>
      <c r="AM1809" s="18"/>
    </row>
    <row r="1810" spans="1:39">
      <c r="A1810" s="18"/>
      <c r="B1810" s="18"/>
      <c r="C1810" s="18"/>
      <c r="D1810" s="18">
        <f t="shared" ca="1" si="33"/>
        <v>1809</v>
      </c>
      <c r="E1810" s="18" t="str">
        <f ca="1">IFERROR(INDEX(nr_ad_client_name,MATCH(ROW()-1,xl_search_adnowclientname[index],0)),"")</f>
        <v>Torrecafé Águila Roja</v>
      </c>
      <c r="F1810" s="18"/>
      <c r="G1810" s="18"/>
      <c r="H1810" s="18"/>
      <c r="I1810" s="18"/>
      <c r="J1810" s="18"/>
      <c r="K1810" s="18"/>
      <c r="L1810" s="18"/>
      <c r="M1810" s="18"/>
      <c r="N1810" s="18"/>
      <c r="O1810" s="18"/>
      <c r="P1810" s="18"/>
      <c r="Q1810" s="18"/>
      <c r="R1810" s="18"/>
      <c r="S1810" s="18"/>
      <c r="T1810" s="18"/>
      <c r="U1810" s="18"/>
      <c r="V1810" s="18"/>
      <c r="W1810" s="18"/>
      <c r="X1810" s="18"/>
      <c r="Y1810" s="18"/>
      <c r="Z1810" s="18"/>
      <c r="AA1810" s="18"/>
      <c r="AB1810" s="18"/>
      <c r="AC1810" s="18"/>
      <c r="AD1810" s="18"/>
      <c r="AE1810" s="18"/>
      <c r="AF1810" s="18"/>
      <c r="AG1810" s="18"/>
      <c r="AH1810" s="18"/>
      <c r="AI1810" s="18"/>
      <c r="AJ1810" s="18"/>
      <c r="AK1810" s="18"/>
      <c r="AL1810" s="18"/>
      <c r="AM1810" s="18"/>
    </row>
    <row r="1811" spans="1:39">
      <c r="A1811" s="18"/>
      <c r="B1811" s="18"/>
      <c r="C1811" s="18"/>
      <c r="D1811" s="18">
        <f t="shared" ca="1" si="33"/>
        <v>1810</v>
      </c>
      <c r="E1811" s="18" t="str">
        <f ca="1">IFERROR(INDEX(nr_ad_client_name,MATCH(ROW()-1,xl_search_adnowclientname[index],0)),"")</f>
        <v>TOTAL Lubricants</v>
      </c>
      <c r="F1811" s="18"/>
      <c r="G1811" s="18"/>
      <c r="H1811" s="18"/>
      <c r="I1811" s="18"/>
      <c r="J1811" s="18"/>
      <c r="K1811" s="18"/>
      <c r="L1811" s="18"/>
      <c r="M1811" s="18"/>
      <c r="N1811" s="18"/>
      <c r="O1811" s="18"/>
      <c r="P1811" s="18"/>
      <c r="Q1811" s="18"/>
      <c r="R1811" s="18"/>
      <c r="S1811" s="18"/>
      <c r="T1811" s="18"/>
      <c r="U1811" s="18"/>
      <c r="V1811" s="18"/>
      <c r="W1811" s="18"/>
      <c r="X1811" s="18"/>
      <c r="Y1811" s="18"/>
      <c r="Z1811" s="18"/>
      <c r="AA1811" s="18"/>
      <c r="AB1811" s="18"/>
      <c r="AC1811" s="18"/>
      <c r="AD1811" s="18"/>
      <c r="AE1811" s="18"/>
      <c r="AF1811" s="18"/>
      <c r="AG1811" s="18"/>
      <c r="AH1811" s="18"/>
      <c r="AI1811" s="18"/>
      <c r="AJ1811" s="18"/>
      <c r="AK1811" s="18"/>
      <c r="AL1811" s="18"/>
      <c r="AM1811" s="18"/>
    </row>
    <row r="1812" spans="1:39">
      <c r="A1812" s="18"/>
      <c r="B1812" s="18"/>
      <c r="C1812" s="18"/>
      <c r="D1812" s="18">
        <f t="shared" ca="1" si="33"/>
        <v>1811</v>
      </c>
      <c r="E1812" s="18" t="str">
        <f ca="1">IFERROR(INDEX(nr_ad_client_name,MATCH(ROW()-1,xl_search_adnowclientname[index],0)),"")</f>
        <v>Tottus</v>
      </c>
      <c r="F1812" s="18"/>
      <c r="G1812" s="18"/>
      <c r="H1812" s="18"/>
      <c r="I1812" s="18"/>
      <c r="J1812" s="18"/>
      <c r="K1812" s="18"/>
      <c r="L1812" s="18"/>
      <c r="M1812" s="18"/>
      <c r="N1812" s="18"/>
      <c r="O1812" s="18"/>
      <c r="P1812" s="18"/>
      <c r="Q1812" s="18"/>
      <c r="R1812" s="18"/>
      <c r="S1812" s="18"/>
      <c r="T1812" s="18"/>
      <c r="U1812" s="18"/>
      <c r="V1812" s="18"/>
      <c r="W1812" s="18"/>
      <c r="X1812" s="18"/>
      <c r="Y1812" s="18"/>
      <c r="Z1812" s="18"/>
      <c r="AA1812" s="18"/>
      <c r="AB1812" s="18"/>
      <c r="AC1812" s="18"/>
      <c r="AD1812" s="18"/>
      <c r="AE1812" s="18"/>
      <c r="AF1812" s="18"/>
      <c r="AG1812" s="18"/>
      <c r="AH1812" s="18"/>
      <c r="AI1812" s="18"/>
      <c r="AJ1812" s="18"/>
      <c r="AK1812" s="18"/>
      <c r="AL1812" s="18"/>
      <c r="AM1812" s="18"/>
    </row>
    <row r="1813" spans="1:39">
      <c r="A1813" s="18"/>
      <c r="B1813" s="18"/>
      <c r="C1813" s="18"/>
      <c r="D1813" s="18">
        <f t="shared" ca="1" si="33"/>
        <v>1812</v>
      </c>
      <c r="E1813" s="18" t="str">
        <f ca="1">IFERROR(INDEX(nr_ad_client_name,MATCH(ROW()-1,xl_search_adnowclientname[index],0)),"")</f>
        <v>Tourism Ireland</v>
      </c>
      <c r="F1813" s="18"/>
      <c r="G1813" s="18"/>
      <c r="H1813" s="18"/>
      <c r="I1813" s="18"/>
      <c r="J1813" s="18"/>
      <c r="K1813" s="18"/>
      <c r="L1813" s="18"/>
      <c r="M1813" s="18"/>
      <c r="N1813" s="18"/>
      <c r="O1813" s="18"/>
      <c r="P1813" s="18"/>
      <c r="Q1813" s="18"/>
      <c r="R1813" s="18"/>
      <c r="S1813" s="18"/>
      <c r="T1813" s="18"/>
      <c r="U1813" s="18"/>
      <c r="V1813" s="18"/>
      <c r="W1813" s="18"/>
      <c r="X1813" s="18"/>
      <c r="Y1813" s="18"/>
      <c r="Z1813" s="18"/>
      <c r="AA1813" s="18"/>
      <c r="AB1813" s="18"/>
      <c r="AC1813" s="18"/>
      <c r="AD1813" s="18"/>
      <c r="AE1813" s="18"/>
      <c r="AF1813" s="18"/>
      <c r="AG1813" s="18"/>
      <c r="AH1813" s="18"/>
      <c r="AI1813" s="18"/>
      <c r="AJ1813" s="18"/>
      <c r="AK1813" s="18"/>
      <c r="AL1813" s="18"/>
      <c r="AM1813" s="18"/>
    </row>
    <row r="1814" spans="1:39">
      <c r="A1814" s="18"/>
      <c r="B1814" s="18"/>
      <c r="C1814" s="18"/>
      <c r="D1814" s="18">
        <f t="shared" ca="1" si="33"/>
        <v>1813</v>
      </c>
      <c r="E1814" s="18" t="str">
        <f ca="1">IFERROR(INDEX(nr_ad_client_name,MATCH(ROW()-1,xl_search_adnowclientname[index],0)),"")</f>
        <v>Toyota</v>
      </c>
      <c r="F1814" s="18"/>
      <c r="G1814" s="18"/>
      <c r="H1814" s="18"/>
      <c r="I1814" s="18"/>
      <c r="J1814" s="18"/>
      <c r="K1814" s="18"/>
      <c r="L1814" s="18"/>
      <c r="M1814" s="18"/>
      <c r="N1814" s="18"/>
      <c r="O1814" s="18"/>
      <c r="P1814" s="18"/>
      <c r="Q1814" s="18"/>
      <c r="R1814" s="18"/>
      <c r="S1814" s="18"/>
      <c r="T1814" s="18"/>
      <c r="U1814" s="18"/>
      <c r="V1814" s="18"/>
      <c r="W1814" s="18"/>
      <c r="X1814" s="18"/>
      <c r="Y1814" s="18"/>
      <c r="Z1814" s="18"/>
      <c r="AA1814" s="18"/>
      <c r="AB1814" s="18"/>
      <c r="AC1814" s="18"/>
      <c r="AD1814" s="18"/>
      <c r="AE1814" s="18"/>
      <c r="AF1814" s="18"/>
      <c r="AG1814" s="18"/>
      <c r="AH1814" s="18"/>
      <c r="AI1814" s="18"/>
      <c r="AJ1814" s="18"/>
      <c r="AK1814" s="18"/>
      <c r="AL1814" s="18"/>
      <c r="AM1814" s="18"/>
    </row>
    <row r="1815" spans="1:39">
      <c r="A1815" s="18"/>
      <c r="B1815" s="18"/>
      <c r="C1815" s="18"/>
      <c r="D1815" s="18">
        <f t="shared" ca="1" si="33"/>
        <v>1814</v>
      </c>
      <c r="E1815" s="18" t="str">
        <f ca="1">IFERROR(INDEX(nr_ad_client_name,MATCH(ROW()-1,xl_search_adnowclientname[index],0)),"")</f>
        <v>TPI (Telefónica Publicidad e Información)</v>
      </c>
      <c r="F1815" s="18"/>
      <c r="G1815" s="18"/>
      <c r="H1815" s="18"/>
      <c r="I1815" s="18"/>
      <c r="J1815" s="18"/>
      <c r="K1815" s="18"/>
      <c r="L1815" s="18"/>
      <c r="M1815" s="18"/>
      <c r="N1815" s="18"/>
      <c r="O1815" s="18"/>
      <c r="P1815" s="18"/>
      <c r="Q1815" s="18"/>
      <c r="R1815" s="18"/>
      <c r="S1815" s="18"/>
      <c r="T1815" s="18"/>
      <c r="U1815" s="18"/>
      <c r="V1815" s="18"/>
      <c r="W1815" s="18"/>
      <c r="X1815" s="18"/>
      <c r="Y1815" s="18"/>
      <c r="Z1815" s="18"/>
      <c r="AA1815" s="18"/>
      <c r="AB1815" s="18"/>
      <c r="AC1815" s="18"/>
      <c r="AD1815" s="18"/>
      <c r="AE1815" s="18"/>
      <c r="AF1815" s="18"/>
      <c r="AG1815" s="18"/>
      <c r="AH1815" s="18"/>
      <c r="AI1815" s="18"/>
      <c r="AJ1815" s="18"/>
      <c r="AK1815" s="18"/>
      <c r="AL1815" s="18"/>
      <c r="AM1815" s="18"/>
    </row>
    <row r="1816" spans="1:39">
      <c r="A1816" s="18"/>
      <c r="B1816" s="18"/>
      <c r="C1816" s="18"/>
      <c r="D1816" s="18">
        <f t="shared" ca="1" si="33"/>
        <v>1815</v>
      </c>
      <c r="E1816" s="18" t="str">
        <f ca="1">IFERROR(INDEX(nr_ad_client_name,MATCH(ROW()-1,xl_search_adnowclientname[index],0)),"")</f>
        <v>TracFone</v>
      </c>
      <c r="F1816" s="18"/>
      <c r="G1816" s="18"/>
      <c r="H1816" s="18"/>
      <c r="I1816" s="18"/>
      <c r="J1816" s="18"/>
      <c r="K1816" s="18"/>
      <c r="L1816" s="18"/>
      <c r="M1816" s="18"/>
      <c r="N1816" s="18"/>
      <c r="O1816" s="18"/>
      <c r="P1816" s="18"/>
      <c r="Q1816" s="18"/>
      <c r="R1816" s="18"/>
      <c r="S1816" s="18"/>
      <c r="T1816" s="18"/>
      <c r="U1816" s="18"/>
      <c r="V1816" s="18"/>
      <c r="W1816" s="18"/>
      <c r="X1816" s="18"/>
      <c r="Y1816" s="18"/>
      <c r="Z1816" s="18"/>
      <c r="AA1816" s="18"/>
      <c r="AB1816" s="18"/>
      <c r="AC1816" s="18"/>
      <c r="AD1816" s="18"/>
      <c r="AE1816" s="18"/>
      <c r="AF1816" s="18"/>
      <c r="AG1816" s="18"/>
      <c r="AH1816" s="18"/>
      <c r="AI1816" s="18"/>
      <c r="AJ1816" s="18"/>
      <c r="AK1816" s="18"/>
      <c r="AL1816" s="18"/>
      <c r="AM1816" s="18"/>
    </row>
    <row r="1817" spans="1:39">
      <c r="A1817" s="18"/>
      <c r="B1817" s="18"/>
      <c r="C1817" s="18"/>
      <c r="D1817" s="18">
        <f t="shared" ca="1" si="33"/>
        <v>1816</v>
      </c>
      <c r="E1817" s="18" t="str">
        <f ca="1">IFERROR(INDEX(nr_ad_client_name,MATCH(ROW()-1,xl_search_adnowclientname[index],0)),"")</f>
        <v>Tracker</v>
      </c>
      <c r="F1817" s="18"/>
      <c r="G1817" s="18"/>
      <c r="H1817" s="18"/>
      <c r="I1817" s="18"/>
      <c r="J1817" s="18"/>
      <c r="K1817" s="18"/>
      <c r="L1817" s="18"/>
      <c r="M1817" s="18"/>
      <c r="N1817" s="18"/>
      <c r="O1817" s="18"/>
      <c r="P1817" s="18"/>
      <c r="Q1817" s="18"/>
      <c r="R1817" s="18"/>
      <c r="S1817" s="18"/>
      <c r="T1817" s="18"/>
      <c r="U1817" s="18"/>
      <c r="V1817" s="18"/>
      <c r="W1817" s="18"/>
      <c r="X1817" s="18"/>
      <c r="Y1817" s="18"/>
      <c r="Z1817" s="18"/>
      <c r="AA1817" s="18"/>
      <c r="AB1817" s="18"/>
      <c r="AC1817" s="18"/>
      <c r="AD1817" s="18"/>
      <c r="AE1817" s="18"/>
      <c r="AF1817" s="18"/>
      <c r="AG1817" s="18"/>
      <c r="AH1817" s="18"/>
      <c r="AI1817" s="18"/>
      <c r="AJ1817" s="18"/>
      <c r="AK1817" s="18"/>
      <c r="AL1817" s="18"/>
      <c r="AM1817" s="18"/>
    </row>
    <row r="1818" spans="1:39">
      <c r="A1818" s="18"/>
      <c r="B1818" s="18"/>
      <c r="C1818" s="18"/>
      <c r="D1818" s="18">
        <f t="shared" ca="1" si="33"/>
        <v>1817</v>
      </c>
      <c r="E1818" s="18" t="str">
        <f ca="1">IFERROR(INDEX(nr_ad_client_name,MATCH(ROW()-1,xl_search_adnowclientname[index],0)),"")</f>
        <v>Trane</v>
      </c>
      <c r="F1818" s="18"/>
      <c r="G1818" s="18"/>
      <c r="H1818" s="18"/>
      <c r="I1818" s="18"/>
      <c r="J1818" s="18"/>
      <c r="K1818" s="18"/>
      <c r="L1818" s="18"/>
      <c r="M1818" s="18"/>
      <c r="N1818" s="18"/>
      <c r="O1818" s="18"/>
      <c r="P1818" s="18"/>
      <c r="Q1818" s="18"/>
      <c r="R1818" s="18"/>
      <c r="S1818" s="18"/>
      <c r="T1818" s="18"/>
      <c r="U1818" s="18"/>
      <c r="V1818" s="18"/>
      <c r="W1818" s="18"/>
      <c r="X1818" s="18"/>
      <c r="Y1818" s="18"/>
      <c r="Z1818" s="18"/>
      <c r="AA1818" s="18"/>
      <c r="AB1818" s="18"/>
      <c r="AC1818" s="18"/>
      <c r="AD1818" s="18"/>
      <c r="AE1818" s="18"/>
      <c r="AF1818" s="18"/>
      <c r="AG1818" s="18"/>
      <c r="AH1818" s="18"/>
      <c r="AI1818" s="18"/>
      <c r="AJ1818" s="18"/>
      <c r="AK1818" s="18"/>
      <c r="AL1818" s="18"/>
      <c r="AM1818" s="18"/>
    </row>
    <row r="1819" spans="1:39">
      <c r="A1819" s="18"/>
      <c r="B1819" s="18"/>
      <c r="C1819" s="18"/>
      <c r="D1819" s="18">
        <f t="shared" ca="1" si="33"/>
        <v>1818</v>
      </c>
      <c r="E1819" s="18" t="str">
        <f ca="1">IFERROR(INDEX(nr_ad_client_name,MATCH(ROW()-1,xl_search_adnowclientname[index],0)),"")</f>
        <v>Transbank</v>
      </c>
      <c r="F1819" s="18"/>
      <c r="G1819" s="18"/>
      <c r="H1819" s="18"/>
      <c r="I1819" s="18"/>
      <c r="J1819" s="18"/>
      <c r="K1819" s="18"/>
      <c r="L1819" s="18"/>
      <c r="M1819" s="18"/>
      <c r="N1819" s="18"/>
      <c r="O1819" s="18"/>
      <c r="P1819" s="18"/>
      <c r="Q1819" s="18"/>
      <c r="R1819" s="18"/>
      <c r="S1819" s="18"/>
      <c r="T1819" s="18"/>
      <c r="U1819" s="18"/>
      <c r="V1819" s="18"/>
      <c r="W1819" s="18"/>
      <c r="X1819" s="18"/>
      <c r="Y1819" s="18"/>
      <c r="Z1819" s="18"/>
      <c r="AA1819" s="18"/>
      <c r="AB1819" s="18"/>
      <c r="AC1819" s="18"/>
      <c r="AD1819" s="18"/>
      <c r="AE1819" s="18"/>
      <c r="AF1819" s="18"/>
      <c r="AG1819" s="18"/>
      <c r="AH1819" s="18"/>
      <c r="AI1819" s="18"/>
      <c r="AJ1819" s="18"/>
      <c r="AK1819" s="18"/>
      <c r="AL1819" s="18"/>
      <c r="AM1819" s="18"/>
    </row>
    <row r="1820" spans="1:39">
      <c r="A1820" s="18"/>
      <c r="B1820" s="18"/>
      <c r="C1820" s="18"/>
      <c r="D1820" s="18">
        <f t="shared" ca="1" si="33"/>
        <v>1819</v>
      </c>
      <c r="E1820" s="18" t="str">
        <f ca="1">IFERROR(INDEX(nr_ad_client_name,MATCH(ROW()-1,xl_search_adnowclientname[index],0)),"")</f>
        <v>Travel Inn</v>
      </c>
      <c r="F1820" s="18"/>
      <c r="G1820" s="18"/>
      <c r="H1820" s="18"/>
      <c r="I1820" s="18"/>
      <c r="J1820" s="18"/>
      <c r="K1820" s="18"/>
      <c r="L1820" s="18"/>
      <c r="M1820" s="18"/>
      <c r="N1820" s="18"/>
      <c r="O1820" s="18"/>
      <c r="P1820" s="18"/>
      <c r="Q1820" s="18"/>
      <c r="R1820" s="18"/>
      <c r="S1820" s="18"/>
      <c r="T1820" s="18"/>
      <c r="U1820" s="18"/>
      <c r="V1820" s="18"/>
      <c r="W1820" s="18"/>
      <c r="X1820" s="18"/>
      <c r="Y1820" s="18"/>
      <c r="Z1820" s="18"/>
      <c r="AA1820" s="18"/>
      <c r="AB1820" s="18"/>
      <c r="AC1820" s="18"/>
      <c r="AD1820" s="18"/>
      <c r="AE1820" s="18"/>
      <c r="AF1820" s="18"/>
      <c r="AG1820" s="18"/>
      <c r="AH1820" s="18"/>
      <c r="AI1820" s="18"/>
      <c r="AJ1820" s="18"/>
      <c r="AK1820" s="18"/>
      <c r="AL1820" s="18"/>
      <c r="AM1820" s="18"/>
    </row>
    <row r="1821" spans="1:39">
      <c r="A1821" s="18"/>
      <c r="B1821" s="18"/>
      <c r="C1821" s="18"/>
      <c r="D1821" s="18">
        <f t="shared" ca="1" si="33"/>
        <v>1820</v>
      </c>
      <c r="E1821" s="18" t="str">
        <f ca="1">IFERROR(INDEX(nr_ad_client_name,MATCH(ROW()-1,xl_search_adnowclientname[index],0)),"")</f>
        <v>Traveloka</v>
      </c>
      <c r="F1821" s="18"/>
      <c r="G1821" s="18"/>
      <c r="H1821" s="18"/>
      <c r="I1821" s="18"/>
      <c r="J1821" s="18"/>
      <c r="K1821" s="18"/>
      <c r="L1821" s="18"/>
      <c r="M1821" s="18"/>
      <c r="N1821" s="18"/>
      <c r="O1821" s="18"/>
      <c r="P1821" s="18"/>
      <c r="Q1821" s="18"/>
      <c r="R1821" s="18"/>
      <c r="S1821" s="18"/>
      <c r="T1821" s="18"/>
      <c r="U1821" s="18"/>
      <c r="V1821" s="18"/>
      <c r="W1821" s="18"/>
      <c r="X1821" s="18"/>
      <c r="Y1821" s="18"/>
      <c r="Z1821" s="18"/>
      <c r="AA1821" s="18"/>
      <c r="AB1821" s="18"/>
      <c r="AC1821" s="18"/>
      <c r="AD1821" s="18"/>
      <c r="AE1821" s="18"/>
      <c r="AF1821" s="18"/>
      <c r="AG1821" s="18"/>
      <c r="AH1821" s="18"/>
      <c r="AI1821" s="18"/>
      <c r="AJ1821" s="18"/>
      <c r="AK1821" s="18"/>
      <c r="AL1821" s="18"/>
      <c r="AM1821" s="18"/>
    </row>
    <row r="1822" spans="1:39">
      <c r="A1822" s="18"/>
      <c r="B1822" s="18"/>
      <c r="C1822" s="18"/>
      <c r="D1822" s="18">
        <f t="shared" ca="1" si="33"/>
        <v>1821</v>
      </c>
      <c r="E1822" s="18" t="str">
        <f ca="1">IFERROR(INDEX(nr_ad_client_name,MATCH(ROW()-1,xl_search_adnowclientname[index],0)),"")</f>
        <v>Traverso</v>
      </c>
      <c r="F1822" s="18"/>
      <c r="G1822" s="18"/>
      <c r="H1822" s="18"/>
      <c r="I1822" s="18"/>
      <c r="J1822" s="18"/>
      <c r="K1822" s="18"/>
      <c r="L1822" s="18"/>
      <c r="M1822" s="18"/>
      <c r="N1822" s="18"/>
      <c r="O1822" s="18"/>
      <c r="P1822" s="18"/>
      <c r="Q1822" s="18"/>
      <c r="R1822" s="18"/>
      <c r="S1822" s="18"/>
      <c r="T1822" s="18"/>
      <c r="U1822" s="18"/>
      <c r="V1822" s="18"/>
      <c r="W1822" s="18"/>
      <c r="X1822" s="18"/>
      <c r="Y1822" s="18"/>
      <c r="Z1822" s="18"/>
      <c r="AA1822" s="18"/>
      <c r="AB1822" s="18"/>
      <c r="AC1822" s="18"/>
      <c r="AD1822" s="18"/>
      <c r="AE1822" s="18"/>
      <c r="AF1822" s="18"/>
      <c r="AG1822" s="18"/>
      <c r="AH1822" s="18"/>
      <c r="AI1822" s="18"/>
      <c r="AJ1822" s="18"/>
      <c r="AK1822" s="18"/>
      <c r="AL1822" s="18"/>
      <c r="AM1822" s="18"/>
    </row>
    <row r="1823" spans="1:39">
      <c r="A1823" s="18"/>
      <c r="B1823" s="18"/>
      <c r="C1823" s="18"/>
      <c r="D1823" s="18">
        <f t="shared" ca="1" si="33"/>
        <v>1822</v>
      </c>
      <c r="E1823" s="18" t="str">
        <f ca="1">IFERROR(INDEX(nr_ad_client_name,MATCH(ROW()-1,xl_search_adnowclientname[index],0)),"")</f>
        <v>Trent Limited</v>
      </c>
      <c r="F1823" s="18"/>
      <c r="G1823" s="18"/>
      <c r="H1823" s="18"/>
      <c r="I1823" s="18"/>
      <c r="J1823" s="18"/>
      <c r="K1823" s="18"/>
      <c r="L1823" s="18"/>
      <c r="M1823" s="18"/>
      <c r="N1823" s="18"/>
      <c r="O1823" s="18"/>
      <c r="P1823" s="18"/>
      <c r="Q1823" s="18"/>
      <c r="R1823" s="18"/>
      <c r="S1823" s="18"/>
      <c r="T1823" s="18"/>
      <c r="U1823" s="18"/>
      <c r="V1823" s="18"/>
      <c r="W1823" s="18"/>
      <c r="X1823" s="18"/>
      <c r="Y1823" s="18"/>
      <c r="Z1823" s="18"/>
      <c r="AA1823" s="18"/>
      <c r="AB1823" s="18"/>
      <c r="AC1823" s="18"/>
      <c r="AD1823" s="18"/>
      <c r="AE1823" s="18"/>
      <c r="AF1823" s="18"/>
      <c r="AG1823" s="18"/>
      <c r="AH1823" s="18"/>
      <c r="AI1823" s="18"/>
      <c r="AJ1823" s="18"/>
      <c r="AK1823" s="18"/>
      <c r="AL1823" s="18"/>
      <c r="AM1823" s="18"/>
    </row>
    <row r="1824" spans="1:39">
      <c r="A1824" s="18"/>
      <c r="B1824" s="18"/>
      <c r="C1824" s="18"/>
      <c r="D1824" s="18">
        <f t="shared" ca="1" si="33"/>
        <v>1823</v>
      </c>
      <c r="E1824" s="18" t="str">
        <f ca="1">IFERROR(INDEX(nr_ad_client_name,MATCH(ROW()-1,xl_search_adnowclientname[index],0)),"")</f>
        <v>Trex</v>
      </c>
      <c r="F1824" s="18"/>
      <c r="G1824" s="18"/>
      <c r="H1824" s="18"/>
      <c r="I1824" s="18"/>
      <c r="J1824" s="18"/>
      <c r="K1824" s="18"/>
      <c r="L1824" s="18"/>
      <c r="M1824" s="18"/>
      <c r="N1824" s="18"/>
      <c r="O1824" s="18"/>
      <c r="P1824" s="18"/>
      <c r="Q1824" s="18"/>
      <c r="R1824" s="18"/>
      <c r="S1824" s="18"/>
      <c r="T1824" s="18"/>
      <c r="U1824" s="18"/>
      <c r="V1824" s="18"/>
      <c r="W1824" s="18"/>
      <c r="X1824" s="18"/>
      <c r="Y1824" s="18"/>
      <c r="Z1824" s="18"/>
      <c r="AA1824" s="18"/>
      <c r="AB1824" s="18"/>
      <c r="AC1824" s="18"/>
      <c r="AD1824" s="18"/>
      <c r="AE1824" s="18"/>
      <c r="AF1824" s="18"/>
      <c r="AG1824" s="18"/>
      <c r="AH1824" s="18"/>
      <c r="AI1824" s="18"/>
      <c r="AJ1824" s="18"/>
      <c r="AK1824" s="18"/>
      <c r="AL1824" s="18"/>
      <c r="AM1824" s="18"/>
    </row>
    <row r="1825" spans="1:39">
      <c r="A1825" s="18"/>
      <c r="B1825" s="18"/>
      <c r="C1825" s="18"/>
      <c r="D1825" s="18">
        <f t="shared" ca="1" si="33"/>
        <v>1824</v>
      </c>
      <c r="E1825" s="18" t="str">
        <f ca="1">IFERROR(INDEX(nr_ad_client_name,MATCH(ROW()-1,xl_search_adnowclientname[index],0)),"")</f>
        <v>Triton</v>
      </c>
      <c r="F1825" s="18"/>
      <c r="G1825" s="18"/>
      <c r="H1825" s="18"/>
      <c r="I1825" s="18"/>
      <c r="J1825" s="18"/>
      <c r="K1825" s="18"/>
      <c r="L1825" s="18"/>
      <c r="M1825" s="18"/>
      <c r="N1825" s="18"/>
      <c r="O1825" s="18"/>
      <c r="P1825" s="18"/>
      <c r="Q1825" s="18"/>
      <c r="R1825" s="18"/>
      <c r="S1825" s="18"/>
      <c r="T1825" s="18"/>
      <c r="U1825" s="18"/>
      <c r="V1825" s="18"/>
      <c r="W1825" s="18"/>
      <c r="X1825" s="18"/>
      <c r="Y1825" s="18"/>
      <c r="Z1825" s="18"/>
      <c r="AA1825" s="18"/>
      <c r="AB1825" s="18"/>
      <c r="AC1825" s="18"/>
      <c r="AD1825" s="18"/>
      <c r="AE1825" s="18"/>
      <c r="AF1825" s="18"/>
      <c r="AG1825" s="18"/>
      <c r="AH1825" s="18"/>
      <c r="AI1825" s="18"/>
      <c r="AJ1825" s="18"/>
      <c r="AK1825" s="18"/>
      <c r="AL1825" s="18"/>
      <c r="AM1825" s="18"/>
    </row>
    <row r="1826" spans="1:39">
      <c r="A1826" s="18"/>
      <c r="B1826" s="18"/>
      <c r="C1826" s="18"/>
      <c r="D1826" s="18">
        <f t="shared" ca="1" si="33"/>
        <v>1825</v>
      </c>
      <c r="E1826" s="18" t="str">
        <f ca="1">IFERROR(INDEX(nr_ad_client_name,MATCH(ROW()-1,xl_search_adnowclientname[index],0)),"")</f>
        <v>Tronchetti</v>
      </c>
      <c r="F1826" s="18"/>
      <c r="G1826" s="18"/>
      <c r="H1826" s="18"/>
      <c r="I1826" s="18"/>
      <c r="J1826" s="18"/>
      <c r="K1826" s="18"/>
      <c r="L1826" s="18"/>
      <c r="M1826" s="18"/>
      <c r="N1826" s="18"/>
      <c r="O1826" s="18"/>
      <c r="P1826" s="18"/>
      <c r="Q1826" s="18"/>
      <c r="R1826" s="18"/>
      <c r="S1826" s="18"/>
      <c r="T1826" s="18"/>
      <c r="U1826" s="18"/>
      <c r="V1826" s="18"/>
      <c r="W1826" s="18"/>
      <c r="X1826" s="18"/>
      <c r="Y1826" s="18"/>
      <c r="Z1826" s="18"/>
      <c r="AA1826" s="18"/>
      <c r="AB1826" s="18"/>
      <c r="AC1826" s="18"/>
      <c r="AD1826" s="18"/>
      <c r="AE1826" s="18"/>
      <c r="AF1826" s="18"/>
      <c r="AG1826" s="18"/>
      <c r="AH1826" s="18"/>
      <c r="AI1826" s="18"/>
      <c r="AJ1826" s="18"/>
      <c r="AK1826" s="18"/>
      <c r="AL1826" s="18"/>
      <c r="AM1826" s="18"/>
    </row>
    <row r="1827" spans="1:39">
      <c r="A1827" s="18"/>
      <c r="B1827" s="18"/>
      <c r="C1827" s="18"/>
      <c r="D1827" s="18">
        <f t="shared" ca="1" si="33"/>
        <v>1826</v>
      </c>
      <c r="E1827" s="18" t="str">
        <f ca="1">IFERROR(INDEX(nr_ad_client_name,MATCH(ROW()-1,xl_search_adnowclientname[index],0)),"")</f>
        <v>True Corporation Public Company Limited</v>
      </c>
      <c r="F1827" s="18"/>
      <c r="G1827" s="18"/>
      <c r="H1827" s="18"/>
      <c r="I1827" s="18"/>
      <c r="J1827" s="18"/>
      <c r="K1827" s="18"/>
      <c r="L1827" s="18"/>
      <c r="M1827" s="18"/>
      <c r="N1827" s="18"/>
      <c r="O1827" s="18"/>
      <c r="P1827" s="18"/>
      <c r="Q1827" s="18"/>
      <c r="R1827" s="18"/>
      <c r="S1827" s="18"/>
      <c r="T1827" s="18"/>
      <c r="U1827" s="18"/>
      <c r="V1827" s="18"/>
      <c r="W1827" s="18"/>
      <c r="X1827" s="18"/>
      <c r="Y1827" s="18"/>
      <c r="Z1827" s="18"/>
      <c r="AA1827" s="18"/>
      <c r="AB1827" s="18"/>
      <c r="AC1827" s="18"/>
      <c r="AD1827" s="18"/>
      <c r="AE1827" s="18"/>
      <c r="AF1827" s="18"/>
      <c r="AG1827" s="18"/>
      <c r="AH1827" s="18"/>
      <c r="AI1827" s="18"/>
      <c r="AJ1827" s="18"/>
      <c r="AK1827" s="18"/>
      <c r="AL1827" s="18"/>
      <c r="AM1827" s="18"/>
    </row>
    <row r="1828" spans="1:39">
      <c r="A1828" s="18"/>
      <c r="B1828" s="18"/>
      <c r="C1828" s="18"/>
      <c r="D1828" s="18">
        <f t="shared" ca="1" si="33"/>
        <v>1827</v>
      </c>
      <c r="E1828" s="18" t="str">
        <f ca="1">IFERROR(INDEX(nr_ad_client_name,MATCH(ROW()-1,xl_search_adnowclientname[index],0)),"")</f>
        <v>TruSouth Oil</v>
      </c>
      <c r="F1828" s="18"/>
      <c r="G1828" s="18"/>
      <c r="H1828" s="18"/>
      <c r="I1828" s="18"/>
      <c r="J1828" s="18"/>
      <c r="K1828" s="18"/>
      <c r="L1828" s="18"/>
      <c r="M1828" s="18"/>
      <c r="N1828" s="18"/>
      <c r="O1828" s="18"/>
      <c r="P1828" s="18"/>
      <c r="Q1828" s="18"/>
      <c r="R1828" s="18"/>
      <c r="S1828" s="18"/>
      <c r="T1828" s="18"/>
      <c r="U1828" s="18"/>
      <c r="V1828" s="18"/>
      <c r="W1828" s="18"/>
      <c r="X1828" s="18"/>
      <c r="Y1828" s="18"/>
      <c r="Z1828" s="18"/>
      <c r="AA1828" s="18"/>
      <c r="AB1828" s="18"/>
      <c r="AC1828" s="18"/>
      <c r="AD1828" s="18"/>
      <c r="AE1828" s="18"/>
      <c r="AF1828" s="18"/>
      <c r="AG1828" s="18"/>
      <c r="AH1828" s="18"/>
      <c r="AI1828" s="18"/>
      <c r="AJ1828" s="18"/>
      <c r="AK1828" s="18"/>
      <c r="AL1828" s="18"/>
      <c r="AM1828" s="18"/>
    </row>
    <row r="1829" spans="1:39">
      <c r="A1829" s="18"/>
      <c r="B1829" s="18"/>
      <c r="C1829" s="18"/>
      <c r="D1829" s="18">
        <f t="shared" ca="1" si="33"/>
        <v>1828</v>
      </c>
      <c r="E1829" s="18" t="str">
        <f ca="1">IFERROR(INDEX(nr_ad_client_name,MATCH(ROW()-1,xl_search_adnowclientname[index],0)),"")</f>
        <v>Truvia</v>
      </c>
      <c r="F1829" s="18"/>
      <c r="G1829" s="18"/>
      <c r="H1829" s="18"/>
      <c r="I1829" s="18"/>
      <c r="J1829" s="18"/>
      <c r="K1829" s="18"/>
      <c r="L1829" s="18"/>
      <c r="M1829" s="18"/>
      <c r="N1829" s="18"/>
      <c r="O1829" s="18"/>
      <c r="P1829" s="18"/>
      <c r="Q1829" s="18"/>
      <c r="R1829" s="18"/>
      <c r="S1829" s="18"/>
      <c r="T1829" s="18"/>
      <c r="U1829" s="18"/>
      <c r="V1829" s="18"/>
      <c r="W1829" s="18"/>
      <c r="X1829" s="18"/>
      <c r="Y1829" s="18"/>
      <c r="Z1829" s="18"/>
      <c r="AA1829" s="18"/>
      <c r="AB1829" s="18"/>
      <c r="AC1829" s="18"/>
      <c r="AD1829" s="18"/>
      <c r="AE1829" s="18"/>
      <c r="AF1829" s="18"/>
      <c r="AG1829" s="18"/>
      <c r="AH1829" s="18"/>
      <c r="AI1829" s="18"/>
      <c r="AJ1829" s="18"/>
      <c r="AK1829" s="18"/>
      <c r="AL1829" s="18"/>
      <c r="AM1829" s="18"/>
    </row>
    <row r="1830" spans="1:39">
      <c r="A1830" s="18"/>
      <c r="B1830" s="18"/>
      <c r="C1830" s="18"/>
      <c r="D1830" s="18">
        <f t="shared" ca="1" si="33"/>
        <v>1829</v>
      </c>
      <c r="E1830" s="18" t="str">
        <f ca="1">IFERROR(INDEX(nr_ad_client_name,MATCH(ROW()-1,xl_search_adnowclientname[index],0)),"")</f>
        <v>Tryg Forsikring</v>
      </c>
      <c r="F1830" s="18"/>
      <c r="G1830" s="18"/>
      <c r="H1830" s="18"/>
      <c r="I1830" s="18"/>
      <c r="J1830" s="18"/>
      <c r="K1830" s="18"/>
      <c r="L1830" s="18"/>
      <c r="M1830" s="18"/>
      <c r="N1830" s="18"/>
      <c r="O1830" s="18"/>
      <c r="P1830" s="18"/>
      <c r="Q1830" s="18"/>
      <c r="R1830" s="18"/>
      <c r="S1830" s="18"/>
      <c r="T1830" s="18"/>
      <c r="U1830" s="18"/>
      <c r="V1830" s="18"/>
      <c r="W1830" s="18"/>
      <c r="X1830" s="18"/>
      <c r="Y1830" s="18"/>
      <c r="Z1830" s="18"/>
      <c r="AA1830" s="18"/>
      <c r="AB1830" s="18"/>
      <c r="AC1830" s="18"/>
      <c r="AD1830" s="18"/>
      <c r="AE1830" s="18"/>
      <c r="AF1830" s="18"/>
      <c r="AG1830" s="18"/>
      <c r="AH1830" s="18"/>
      <c r="AI1830" s="18"/>
      <c r="AJ1830" s="18"/>
      <c r="AK1830" s="18"/>
      <c r="AL1830" s="18"/>
      <c r="AM1830" s="18"/>
    </row>
    <row r="1831" spans="1:39">
      <c r="A1831" s="18"/>
      <c r="B1831" s="18"/>
      <c r="C1831" s="18"/>
      <c r="D1831" s="18">
        <f t="shared" ca="1" si="33"/>
        <v>1830</v>
      </c>
      <c r="E1831" s="18" t="str">
        <f ca="1">IFERROR(INDEX(nr_ad_client_name,MATCH(ROW()-1,xl_search_adnowclientname[index],0)),"")</f>
        <v>TSK &amp; F</v>
      </c>
      <c r="F1831" s="18"/>
      <c r="G1831" s="18"/>
      <c r="H1831" s="18"/>
      <c r="I1831" s="18"/>
      <c r="J1831" s="18"/>
      <c r="K1831" s="18"/>
      <c r="L1831" s="18"/>
      <c r="M1831" s="18"/>
      <c r="N1831" s="18"/>
      <c r="O1831" s="18"/>
      <c r="P1831" s="18"/>
      <c r="Q1831" s="18"/>
      <c r="R1831" s="18"/>
      <c r="S1831" s="18"/>
      <c r="T1831" s="18"/>
      <c r="U1831" s="18"/>
      <c r="V1831" s="18"/>
      <c r="W1831" s="18"/>
      <c r="X1831" s="18"/>
      <c r="Y1831" s="18"/>
      <c r="Z1831" s="18"/>
      <c r="AA1831" s="18"/>
      <c r="AB1831" s="18"/>
      <c r="AC1831" s="18"/>
      <c r="AD1831" s="18"/>
      <c r="AE1831" s="18"/>
      <c r="AF1831" s="18"/>
      <c r="AG1831" s="18"/>
      <c r="AH1831" s="18"/>
      <c r="AI1831" s="18"/>
      <c r="AJ1831" s="18"/>
      <c r="AK1831" s="18"/>
      <c r="AL1831" s="18"/>
      <c r="AM1831" s="18"/>
    </row>
    <row r="1832" spans="1:39">
      <c r="A1832" s="18"/>
      <c r="B1832" s="18"/>
      <c r="C1832" s="18"/>
      <c r="D1832" s="18">
        <f t="shared" ca="1" si="33"/>
        <v>1831</v>
      </c>
      <c r="E1832" s="18" t="str">
        <f ca="1">IFERROR(INDEX(nr_ad_client_name,MATCH(ROW()-1,xl_search_adnowclientname[index],0)),"")</f>
        <v>Tui Travel PLC</v>
      </c>
      <c r="F1832" s="18"/>
      <c r="G1832" s="18"/>
      <c r="H1832" s="18"/>
      <c r="I1832" s="18"/>
      <c r="J1832" s="18"/>
      <c r="K1832" s="18"/>
      <c r="L1832" s="18"/>
      <c r="M1832" s="18"/>
      <c r="N1832" s="18"/>
      <c r="O1832" s="18"/>
      <c r="P1832" s="18"/>
      <c r="Q1832" s="18"/>
      <c r="R1832" s="18"/>
      <c r="S1832" s="18"/>
      <c r="T1832" s="18"/>
      <c r="U1832" s="18"/>
      <c r="V1832" s="18"/>
      <c r="W1832" s="18"/>
      <c r="X1832" s="18"/>
      <c r="Y1832" s="18"/>
      <c r="Z1832" s="18"/>
      <c r="AA1832" s="18"/>
      <c r="AB1832" s="18"/>
      <c r="AC1832" s="18"/>
      <c r="AD1832" s="18"/>
      <c r="AE1832" s="18"/>
      <c r="AF1832" s="18"/>
      <c r="AG1832" s="18"/>
      <c r="AH1832" s="18"/>
      <c r="AI1832" s="18"/>
      <c r="AJ1832" s="18"/>
      <c r="AK1832" s="18"/>
      <c r="AL1832" s="18"/>
      <c r="AM1832" s="18"/>
    </row>
    <row r="1833" spans="1:39">
      <c r="A1833" s="18"/>
      <c r="B1833" s="18"/>
      <c r="C1833" s="18"/>
      <c r="D1833" s="18">
        <f t="shared" ca="1" si="33"/>
        <v>1832</v>
      </c>
      <c r="E1833" s="18" t="str">
        <f ca="1">IFERROR(INDEX(nr_ad_client_name,MATCH(ROW()-1,xl_search_adnowclientname[index],0)),"")</f>
        <v>Tulip Food Company</v>
      </c>
      <c r="F1833" s="18"/>
      <c r="G1833" s="18"/>
      <c r="H1833" s="18"/>
      <c r="I1833" s="18"/>
      <c r="J1833" s="18"/>
      <c r="K1833" s="18"/>
      <c r="L1833" s="18"/>
      <c r="M1833" s="18"/>
      <c r="N1833" s="18"/>
      <c r="O1833" s="18"/>
      <c r="P1833" s="18"/>
      <c r="Q1833" s="18"/>
      <c r="R1833" s="18"/>
      <c r="S1833" s="18"/>
      <c r="T1833" s="18"/>
      <c r="U1833" s="18"/>
      <c r="V1833" s="18"/>
      <c r="W1833" s="18"/>
      <c r="X1833" s="18"/>
      <c r="Y1833" s="18"/>
      <c r="Z1833" s="18"/>
      <c r="AA1833" s="18"/>
      <c r="AB1833" s="18"/>
      <c r="AC1833" s="18"/>
      <c r="AD1833" s="18"/>
      <c r="AE1833" s="18"/>
      <c r="AF1833" s="18"/>
      <c r="AG1833" s="18"/>
      <c r="AH1833" s="18"/>
      <c r="AI1833" s="18"/>
      <c r="AJ1833" s="18"/>
      <c r="AK1833" s="18"/>
      <c r="AL1833" s="18"/>
      <c r="AM1833" s="18"/>
    </row>
    <row r="1834" spans="1:39">
      <c r="A1834" s="18"/>
      <c r="B1834" s="18"/>
      <c r="C1834" s="18"/>
      <c r="D1834" s="18">
        <f t="shared" ca="1" si="33"/>
        <v>1833</v>
      </c>
      <c r="E1834" s="18" t="str">
        <f ca="1">IFERROR(INDEX(nr_ad_client_name,MATCH(ROW()-1,xl_search_adnowclientname[index],0)),"")</f>
        <v>Turkcell</v>
      </c>
      <c r="F1834" s="18"/>
      <c r="G1834" s="18"/>
      <c r="H1834" s="18"/>
      <c r="I1834" s="18"/>
      <c r="J1834" s="18"/>
      <c r="K1834" s="18"/>
      <c r="L1834" s="18"/>
      <c r="M1834" s="18"/>
      <c r="N1834" s="18"/>
      <c r="O1834" s="18"/>
      <c r="P1834" s="18"/>
      <c r="Q1834" s="18"/>
      <c r="R1834" s="18"/>
      <c r="S1834" s="18"/>
      <c r="T1834" s="18"/>
      <c r="U1834" s="18"/>
      <c r="V1834" s="18"/>
      <c r="W1834" s="18"/>
      <c r="X1834" s="18"/>
      <c r="Y1834" s="18"/>
      <c r="Z1834" s="18"/>
      <c r="AA1834" s="18"/>
      <c r="AB1834" s="18"/>
      <c r="AC1834" s="18"/>
      <c r="AD1834" s="18"/>
      <c r="AE1834" s="18"/>
      <c r="AF1834" s="18"/>
      <c r="AG1834" s="18"/>
      <c r="AH1834" s="18"/>
      <c r="AI1834" s="18"/>
      <c r="AJ1834" s="18"/>
      <c r="AK1834" s="18"/>
      <c r="AL1834" s="18"/>
      <c r="AM1834" s="18"/>
    </row>
    <row r="1835" spans="1:39">
      <c r="A1835" s="18"/>
      <c r="B1835" s="18"/>
      <c r="C1835" s="18"/>
      <c r="D1835" s="18">
        <f t="shared" ca="1" si="33"/>
        <v>1834</v>
      </c>
      <c r="E1835" s="18" t="str">
        <f ca="1">IFERROR(INDEX(nr_ad_client_name,MATCH(ROW()-1,xl_search_adnowclientname[index],0)),"")</f>
        <v>Tvs Motor Company</v>
      </c>
      <c r="F1835" s="18"/>
      <c r="G1835" s="18"/>
      <c r="H1835" s="18"/>
      <c r="I1835" s="18"/>
      <c r="J1835" s="18"/>
      <c r="K1835" s="18"/>
      <c r="L1835" s="18"/>
      <c r="M1835" s="18"/>
      <c r="N1835" s="18"/>
      <c r="O1835" s="18"/>
      <c r="P1835" s="18"/>
      <c r="Q1835" s="18"/>
      <c r="R1835" s="18"/>
      <c r="S1835" s="18"/>
      <c r="T1835" s="18"/>
      <c r="U1835" s="18"/>
      <c r="V1835" s="18"/>
      <c r="W1835" s="18"/>
      <c r="X1835" s="18"/>
      <c r="Y1835" s="18"/>
      <c r="Z1835" s="18"/>
      <c r="AA1835" s="18"/>
      <c r="AB1835" s="18"/>
      <c r="AC1835" s="18"/>
      <c r="AD1835" s="18"/>
      <c r="AE1835" s="18"/>
      <c r="AF1835" s="18"/>
      <c r="AG1835" s="18"/>
      <c r="AH1835" s="18"/>
      <c r="AI1835" s="18"/>
      <c r="AJ1835" s="18"/>
      <c r="AK1835" s="18"/>
      <c r="AL1835" s="18"/>
      <c r="AM1835" s="18"/>
    </row>
    <row r="1836" spans="1:39">
      <c r="A1836" s="18"/>
      <c r="B1836" s="18"/>
      <c r="C1836" s="18"/>
      <c r="D1836" s="18">
        <f t="shared" ca="1" si="33"/>
        <v>1835</v>
      </c>
      <c r="E1836" s="18" t="str">
        <f ca="1">IFERROR(INDEX(nr_ad_client_name,MATCH(ROW()-1,xl_search_adnowclientname[index],0)),"")</f>
        <v>TXU</v>
      </c>
      <c r="F1836" s="18"/>
      <c r="G1836" s="18"/>
      <c r="H1836" s="18"/>
      <c r="I1836" s="18"/>
      <c r="J1836" s="18"/>
      <c r="K1836" s="18"/>
      <c r="L1836" s="18"/>
      <c r="M1836" s="18"/>
      <c r="N1836" s="18"/>
      <c r="O1836" s="18"/>
      <c r="P1836" s="18"/>
      <c r="Q1836" s="18"/>
      <c r="R1836" s="18"/>
      <c r="S1836" s="18"/>
      <c r="T1836" s="18"/>
      <c r="U1836" s="18"/>
      <c r="V1836" s="18"/>
      <c r="W1836" s="18"/>
      <c r="X1836" s="18"/>
      <c r="Y1836" s="18"/>
      <c r="Z1836" s="18"/>
      <c r="AA1836" s="18"/>
      <c r="AB1836" s="18"/>
      <c r="AC1836" s="18"/>
      <c r="AD1836" s="18"/>
      <c r="AE1836" s="18"/>
      <c r="AF1836" s="18"/>
      <c r="AG1836" s="18"/>
      <c r="AH1836" s="18"/>
      <c r="AI1836" s="18"/>
      <c r="AJ1836" s="18"/>
      <c r="AK1836" s="18"/>
      <c r="AL1836" s="18"/>
      <c r="AM1836" s="18"/>
    </row>
    <row r="1837" spans="1:39">
      <c r="A1837" s="18"/>
      <c r="B1837" s="18"/>
      <c r="C1837" s="18"/>
      <c r="D1837" s="18">
        <f t="shared" ca="1" si="33"/>
        <v>1836</v>
      </c>
      <c r="E1837" s="18" t="str">
        <f ca="1">IFERROR(INDEX(nr_ad_client_name,MATCH(ROW()-1,xl_search_adnowclientname[index],0)),"")</f>
        <v>Tyson Foods</v>
      </c>
      <c r="F1837" s="18"/>
      <c r="G1837" s="18"/>
      <c r="H1837" s="18"/>
      <c r="I1837" s="18"/>
      <c r="J1837" s="18"/>
      <c r="K1837" s="18"/>
      <c r="L1837" s="18"/>
      <c r="M1837" s="18"/>
      <c r="N1837" s="18"/>
      <c r="O1837" s="18"/>
      <c r="P1837" s="18"/>
      <c r="Q1837" s="18"/>
      <c r="R1837" s="18"/>
      <c r="S1837" s="18"/>
      <c r="T1837" s="18"/>
      <c r="U1837" s="18"/>
      <c r="V1837" s="18"/>
      <c r="W1837" s="18"/>
      <c r="X1837" s="18"/>
      <c r="Y1837" s="18"/>
      <c r="Z1837" s="18"/>
      <c r="AA1837" s="18"/>
      <c r="AB1837" s="18"/>
      <c r="AC1837" s="18"/>
      <c r="AD1837" s="18"/>
      <c r="AE1837" s="18"/>
      <c r="AF1837" s="18"/>
      <c r="AG1837" s="18"/>
      <c r="AH1837" s="18"/>
      <c r="AI1837" s="18"/>
      <c r="AJ1837" s="18"/>
      <c r="AK1837" s="18"/>
      <c r="AL1837" s="18"/>
      <c r="AM1837" s="18"/>
    </row>
    <row r="1838" spans="1:39">
      <c r="A1838" s="18"/>
      <c r="B1838" s="18"/>
      <c r="C1838" s="18"/>
      <c r="D1838" s="18">
        <f t="shared" ca="1" si="33"/>
        <v>1837</v>
      </c>
      <c r="E1838" s="18" t="str">
        <f ca="1">IFERROR(INDEX(nr_ad_client_name,MATCH(ROW()-1,xl_search_adnowclientname[index],0)),"")</f>
        <v>U.A.C Foods Limited</v>
      </c>
      <c r="F1838" s="18"/>
      <c r="G1838" s="18"/>
      <c r="H1838" s="18"/>
      <c r="I1838" s="18"/>
      <c r="J1838" s="18"/>
      <c r="K1838" s="18"/>
      <c r="L1838" s="18"/>
      <c r="M1838" s="18"/>
      <c r="N1838" s="18"/>
      <c r="O1838" s="18"/>
      <c r="P1838" s="18"/>
      <c r="Q1838" s="18"/>
      <c r="R1838" s="18"/>
      <c r="S1838" s="18"/>
      <c r="T1838" s="18"/>
      <c r="U1838" s="18"/>
      <c r="V1838" s="18"/>
      <c r="W1838" s="18"/>
      <c r="X1838" s="18"/>
      <c r="Y1838" s="18"/>
      <c r="Z1838" s="18"/>
      <c r="AA1838" s="18"/>
      <c r="AB1838" s="18"/>
      <c r="AC1838" s="18"/>
      <c r="AD1838" s="18"/>
      <c r="AE1838" s="18"/>
      <c r="AF1838" s="18"/>
      <c r="AG1838" s="18"/>
      <c r="AH1838" s="18"/>
      <c r="AI1838" s="18"/>
      <c r="AJ1838" s="18"/>
      <c r="AK1838" s="18"/>
      <c r="AL1838" s="18"/>
      <c r="AM1838" s="18"/>
    </row>
    <row r="1839" spans="1:39">
      <c r="A1839" s="18"/>
      <c r="B1839" s="18"/>
      <c r="C1839" s="18"/>
      <c r="D1839" s="18">
        <f t="shared" ca="1" si="33"/>
        <v>1838</v>
      </c>
      <c r="E1839" s="18" t="str">
        <f ca="1">IFERROR(INDEX(nr_ad_client_name,MATCH(ROW()-1,xl_search_adnowclientname[index],0)),"")</f>
        <v>Uctv Canal 13</v>
      </c>
      <c r="F1839" s="18"/>
      <c r="G1839" s="18"/>
      <c r="H1839" s="18"/>
      <c r="I1839" s="18"/>
      <c r="J1839" s="18"/>
      <c r="K1839" s="18"/>
      <c r="L1839" s="18"/>
      <c r="M1839" s="18"/>
      <c r="N1839" s="18"/>
      <c r="O1839" s="18"/>
      <c r="P1839" s="18"/>
      <c r="Q1839" s="18"/>
      <c r="R1839" s="18"/>
      <c r="S1839" s="18"/>
      <c r="T1839" s="18"/>
      <c r="U1839" s="18"/>
      <c r="V1839" s="18"/>
      <c r="W1839" s="18"/>
      <c r="X1839" s="18"/>
      <c r="Y1839" s="18"/>
      <c r="Z1839" s="18"/>
      <c r="AA1839" s="18"/>
      <c r="AB1839" s="18"/>
      <c r="AC1839" s="18"/>
      <c r="AD1839" s="18"/>
      <c r="AE1839" s="18"/>
      <c r="AF1839" s="18"/>
      <c r="AG1839" s="18"/>
      <c r="AH1839" s="18"/>
      <c r="AI1839" s="18"/>
      <c r="AJ1839" s="18"/>
      <c r="AK1839" s="18"/>
      <c r="AL1839" s="18"/>
      <c r="AM1839" s="18"/>
    </row>
    <row r="1840" spans="1:39">
      <c r="A1840" s="18"/>
      <c r="B1840" s="18"/>
      <c r="C1840" s="18"/>
      <c r="D1840" s="18">
        <f t="shared" ca="1" si="33"/>
        <v>1839</v>
      </c>
      <c r="E1840" s="18" t="str">
        <f ca="1">IFERROR(INDEX(nr_ad_client_name,MATCH(ROW()-1,xl_search_adnowclientname[index],0)),"")</f>
        <v>Udarnitsa</v>
      </c>
      <c r="F1840" s="18"/>
      <c r="G1840" s="18"/>
      <c r="H1840" s="18"/>
      <c r="I1840" s="18"/>
      <c r="J1840" s="18"/>
      <c r="K1840" s="18"/>
      <c r="L1840" s="18"/>
      <c r="M1840" s="18"/>
      <c r="N1840" s="18"/>
      <c r="O1840" s="18"/>
      <c r="P1840" s="18"/>
      <c r="Q1840" s="18"/>
      <c r="R1840" s="18"/>
      <c r="S1840" s="18"/>
      <c r="T1840" s="18"/>
      <c r="U1840" s="18"/>
      <c r="V1840" s="18"/>
      <c r="W1840" s="18"/>
      <c r="X1840" s="18"/>
      <c r="Y1840" s="18"/>
      <c r="Z1840" s="18"/>
      <c r="AA1840" s="18"/>
      <c r="AB1840" s="18"/>
      <c r="AC1840" s="18"/>
      <c r="AD1840" s="18"/>
      <c r="AE1840" s="18"/>
      <c r="AF1840" s="18"/>
      <c r="AG1840" s="18"/>
      <c r="AH1840" s="18"/>
      <c r="AI1840" s="18"/>
      <c r="AJ1840" s="18"/>
      <c r="AK1840" s="18"/>
      <c r="AL1840" s="18"/>
      <c r="AM1840" s="18"/>
    </row>
    <row r="1841" spans="1:39">
      <c r="A1841" s="18"/>
      <c r="B1841" s="18"/>
      <c r="C1841" s="18"/>
      <c r="D1841" s="18">
        <f t="shared" ca="1" si="33"/>
        <v>1840</v>
      </c>
      <c r="E1841" s="18" t="str">
        <f ca="1">IFERROR(INDEX(nr_ad_client_name,MATCH(ROW()-1,xl_search_adnowclientname[index],0)),"")</f>
        <v>Ulker</v>
      </c>
      <c r="F1841" s="18"/>
      <c r="G1841" s="18"/>
      <c r="H1841" s="18"/>
      <c r="I1841" s="18"/>
      <c r="J1841" s="18"/>
      <c r="K1841" s="18"/>
      <c r="L1841" s="18"/>
      <c r="M1841" s="18"/>
      <c r="N1841" s="18"/>
      <c r="O1841" s="18"/>
      <c r="P1841" s="18"/>
      <c r="Q1841" s="18"/>
      <c r="R1841" s="18"/>
      <c r="S1841" s="18"/>
      <c r="T1841" s="18"/>
      <c r="U1841" s="18"/>
      <c r="V1841" s="18"/>
      <c r="W1841" s="18"/>
      <c r="X1841" s="18"/>
      <c r="Y1841" s="18"/>
      <c r="Z1841" s="18"/>
      <c r="AA1841" s="18"/>
      <c r="AB1841" s="18"/>
      <c r="AC1841" s="18"/>
      <c r="AD1841" s="18"/>
      <c r="AE1841" s="18"/>
      <c r="AF1841" s="18"/>
      <c r="AG1841" s="18"/>
      <c r="AH1841" s="18"/>
      <c r="AI1841" s="18"/>
      <c r="AJ1841" s="18"/>
      <c r="AK1841" s="18"/>
      <c r="AL1841" s="18"/>
      <c r="AM1841" s="18"/>
    </row>
    <row r="1842" spans="1:39">
      <c r="A1842" s="18"/>
      <c r="B1842" s="18"/>
      <c r="C1842" s="18"/>
      <c r="D1842" s="18">
        <f t="shared" ca="1" si="33"/>
        <v>1841</v>
      </c>
      <c r="E1842" s="18" t="str">
        <f ca="1">IFERROR(INDEX(nr_ad_client_name,MATCH(ROW()-1,xl_search_adnowclientname[index],0)),"")</f>
        <v>Ultralase</v>
      </c>
      <c r="F1842" s="18"/>
      <c r="G1842" s="18"/>
      <c r="H1842" s="18"/>
      <c r="I1842" s="18"/>
      <c r="J1842" s="18"/>
      <c r="K1842" s="18"/>
      <c r="L1842" s="18"/>
      <c r="M1842" s="18"/>
      <c r="N1842" s="18"/>
      <c r="O1842" s="18"/>
      <c r="P1842" s="18"/>
      <c r="Q1842" s="18"/>
      <c r="R1842" s="18"/>
      <c r="S1842" s="18"/>
      <c r="T1842" s="18"/>
      <c r="U1842" s="18"/>
      <c r="V1842" s="18"/>
      <c r="W1842" s="18"/>
      <c r="X1842" s="18"/>
      <c r="Y1842" s="18"/>
      <c r="Z1842" s="18"/>
      <c r="AA1842" s="18"/>
      <c r="AB1842" s="18"/>
      <c r="AC1842" s="18"/>
      <c r="AD1842" s="18"/>
      <c r="AE1842" s="18"/>
      <c r="AF1842" s="18"/>
      <c r="AG1842" s="18"/>
      <c r="AH1842" s="18"/>
      <c r="AI1842" s="18"/>
      <c r="AJ1842" s="18"/>
      <c r="AK1842" s="18"/>
      <c r="AL1842" s="18"/>
      <c r="AM1842" s="18"/>
    </row>
    <row r="1843" spans="1:39">
      <c r="A1843" s="18"/>
      <c r="B1843" s="18"/>
      <c r="C1843" s="18"/>
      <c r="D1843" s="18">
        <f t="shared" ca="1" si="33"/>
        <v>1842</v>
      </c>
      <c r="E1843" s="18" t="str">
        <f ca="1">IFERROR(INDEX(nr_ad_client_name,MATCH(ROW()-1,xl_search_adnowclientname[index],0)),"")</f>
        <v>Uncle Bens</v>
      </c>
      <c r="F1843" s="18"/>
      <c r="G1843" s="18"/>
      <c r="H1843" s="18"/>
      <c r="I1843" s="18"/>
      <c r="J1843" s="18"/>
      <c r="K1843" s="18"/>
      <c r="L1843" s="18"/>
      <c r="M1843" s="18"/>
      <c r="N1843" s="18"/>
      <c r="O1843" s="18"/>
      <c r="P1843" s="18"/>
      <c r="Q1843" s="18"/>
      <c r="R1843" s="18"/>
      <c r="S1843" s="18"/>
      <c r="T1843" s="18"/>
      <c r="U1843" s="18"/>
      <c r="V1843" s="18"/>
      <c r="W1843" s="18"/>
      <c r="X1843" s="18"/>
      <c r="Y1843" s="18"/>
      <c r="Z1843" s="18"/>
      <c r="AA1843" s="18"/>
      <c r="AB1843" s="18"/>
      <c r="AC1843" s="18"/>
      <c r="AD1843" s="18"/>
      <c r="AE1843" s="18"/>
      <c r="AF1843" s="18"/>
      <c r="AG1843" s="18"/>
      <c r="AH1843" s="18"/>
      <c r="AI1843" s="18"/>
      <c r="AJ1843" s="18"/>
      <c r="AK1843" s="18"/>
      <c r="AL1843" s="18"/>
      <c r="AM1843" s="18"/>
    </row>
    <row r="1844" spans="1:39">
      <c r="A1844" s="18"/>
      <c r="B1844" s="18"/>
      <c r="C1844" s="18"/>
      <c r="D1844" s="18">
        <f t="shared" ca="1" si="33"/>
        <v>1843</v>
      </c>
      <c r="E1844" s="18" t="str">
        <f ca="1">IFERROR(INDEX(nr_ad_client_name,MATCH(ROW()-1,xl_search_adnowclientname[index],0)),"")</f>
        <v>Uncle Tobys</v>
      </c>
      <c r="F1844" s="18"/>
      <c r="G1844" s="18"/>
      <c r="H1844" s="18"/>
      <c r="I1844" s="18"/>
      <c r="J1844" s="18"/>
      <c r="K1844" s="18"/>
      <c r="L1844" s="18"/>
      <c r="M1844" s="18"/>
      <c r="N1844" s="18"/>
      <c r="O1844" s="18"/>
      <c r="P1844" s="18"/>
      <c r="Q1844" s="18"/>
      <c r="R1844" s="18"/>
      <c r="S1844" s="18"/>
      <c r="T1844" s="18"/>
      <c r="U1844" s="18"/>
      <c r="V1844" s="18"/>
      <c r="W1844" s="18"/>
      <c r="X1844" s="18"/>
      <c r="Y1844" s="18"/>
      <c r="Z1844" s="18"/>
      <c r="AA1844" s="18"/>
      <c r="AB1844" s="18"/>
      <c r="AC1844" s="18"/>
      <c r="AD1844" s="18"/>
      <c r="AE1844" s="18"/>
      <c r="AF1844" s="18"/>
      <c r="AG1844" s="18"/>
      <c r="AH1844" s="18"/>
      <c r="AI1844" s="18"/>
      <c r="AJ1844" s="18"/>
      <c r="AK1844" s="18"/>
      <c r="AL1844" s="18"/>
      <c r="AM1844" s="18"/>
    </row>
    <row r="1845" spans="1:39">
      <c r="A1845" s="18"/>
      <c r="B1845" s="18"/>
      <c r="C1845" s="18"/>
      <c r="D1845" s="18">
        <f t="shared" ca="1" si="33"/>
        <v>1844</v>
      </c>
      <c r="E1845" s="18" t="str">
        <f ca="1">IFERROR(INDEX(nr_ad_client_name,MATCH(ROW()-1,xl_search_adnowclientname[index],0)),"")</f>
        <v>UNE-EPM TELECOMUNICACIONES</v>
      </c>
      <c r="F1845" s="18"/>
      <c r="G1845" s="18"/>
      <c r="H1845" s="18"/>
      <c r="I1845" s="18"/>
      <c r="J1845" s="18"/>
      <c r="K1845" s="18"/>
      <c r="L1845" s="18"/>
      <c r="M1845" s="18"/>
      <c r="N1845" s="18"/>
      <c r="O1845" s="18"/>
      <c r="P1845" s="18"/>
      <c r="Q1845" s="18"/>
      <c r="R1845" s="18"/>
      <c r="S1845" s="18"/>
      <c r="T1845" s="18"/>
      <c r="U1845" s="18"/>
      <c r="V1845" s="18"/>
      <c r="W1845" s="18"/>
      <c r="X1845" s="18"/>
      <c r="Y1845" s="18"/>
      <c r="Z1845" s="18"/>
      <c r="AA1845" s="18"/>
      <c r="AB1845" s="18"/>
      <c r="AC1845" s="18"/>
      <c r="AD1845" s="18"/>
      <c r="AE1845" s="18"/>
      <c r="AF1845" s="18"/>
      <c r="AG1845" s="18"/>
      <c r="AH1845" s="18"/>
      <c r="AI1845" s="18"/>
      <c r="AJ1845" s="18"/>
      <c r="AK1845" s="18"/>
      <c r="AL1845" s="18"/>
      <c r="AM1845" s="18"/>
    </row>
    <row r="1846" spans="1:39">
      <c r="A1846" s="18"/>
      <c r="B1846" s="18"/>
      <c r="C1846" s="18"/>
      <c r="D1846" s="18">
        <f t="shared" ca="1" si="33"/>
        <v>1845</v>
      </c>
      <c r="E1846" s="18" t="str">
        <f ca="1">IFERROR(INDEX(nr_ad_client_name,MATCH(ROW()-1,xl_search_adnowclientname[index],0)),"")</f>
        <v>Unibanco</v>
      </c>
      <c r="F1846" s="18"/>
      <c r="G1846" s="18"/>
      <c r="H1846" s="18"/>
      <c r="I1846" s="18"/>
      <c r="J1846" s="18"/>
      <c r="K1846" s="18"/>
      <c r="L1846" s="18"/>
      <c r="M1846" s="18"/>
      <c r="N1846" s="18"/>
      <c r="O1846" s="18"/>
      <c r="P1846" s="18"/>
      <c r="Q1846" s="18"/>
      <c r="R1846" s="18"/>
      <c r="S1846" s="18"/>
      <c r="T1846" s="18"/>
      <c r="U1846" s="18"/>
      <c r="V1846" s="18"/>
      <c r="W1846" s="18"/>
      <c r="X1846" s="18"/>
      <c r="Y1846" s="18"/>
      <c r="Z1846" s="18"/>
      <c r="AA1846" s="18"/>
      <c r="AB1846" s="18"/>
      <c r="AC1846" s="18"/>
      <c r="AD1846" s="18"/>
      <c r="AE1846" s="18"/>
      <c r="AF1846" s="18"/>
      <c r="AG1846" s="18"/>
      <c r="AH1846" s="18"/>
      <c r="AI1846" s="18"/>
      <c r="AJ1846" s="18"/>
      <c r="AK1846" s="18"/>
      <c r="AL1846" s="18"/>
      <c r="AM1846" s="18"/>
    </row>
    <row r="1847" spans="1:39">
      <c r="A1847" s="18"/>
      <c r="B1847" s="18"/>
      <c r="C1847" s="18"/>
      <c r="D1847" s="18">
        <f t="shared" ca="1" si="33"/>
        <v>1846</v>
      </c>
      <c r="E1847" s="18" t="str">
        <f ca="1">IFERROR(INDEX(nr_ad_client_name,MATCH(ROW()-1,xl_search_adnowclientname[index],0)),"")</f>
        <v>Unibrew</v>
      </c>
      <c r="F1847" s="18"/>
      <c r="G1847" s="18"/>
      <c r="H1847" s="18"/>
      <c r="I1847" s="18"/>
      <c r="J1847" s="18"/>
      <c r="K1847" s="18"/>
      <c r="L1847" s="18"/>
      <c r="M1847" s="18"/>
      <c r="N1847" s="18"/>
      <c r="O1847" s="18"/>
      <c r="P1847" s="18"/>
      <c r="Q1847" s="18"/>
      <c r="R1847" s="18"/>
      <c r="S1847" s="18"/>
      <c r="T1847" s="18"/>
      <c r="U1847" s="18"/>
      <c r="V1847" s="18"/>
      <c r="W1847" s="18"/>
      <c r="X1847" s="18"/>
      <c r="Y1847" s="18"/>
      <c r="Z1847" s="18"/>
      <c r="AA1847" s="18"/>
      <c r="AB1847" s="18"/>
      <c r="AC1847" s="18"/>
      <c r="AD1847" s="18"/>
      <c r="AE1847" s="18"/>
      <c r="AF1847" s="18"/>
      <c r="AG1847" s="18"/>
      <c r="AH1847" s="18"/>
      <c r="AI1847" s="18"/>
      <c r="AJ1847" s="18"/>
      <c r="AK1847" s="18"/>
      <c r="AL1847" s="18"/>
      <c r="AM1847" s="18"/>
    </row>
    <row r="1848" spans="1:39">
      <c r="A1848" s="18"/>
      <c r="B1848" s="18"/>
      <c r="C1848" s="18"/>
      <c r="D1848" s="18">
        <f t="shared" ca="1" si="33"/>
        <v>1847</v>
      </c>
      <c r="E1848" s="18" t="str">
        <f ca="1">IFERROR(INDEX(nr_ad_client_name,MATCH(ROW()-1,xl_search_adnowclientname[index],0)),"")</f>
        <v>Unicer</v>
      </c>
      <c r="F1848" s="18"/>
      <c r="G1848" s="18"/>
      <c r="H1848" s="18"/>
      <c r="I1848" s="18"/>
      <c r="J1848" s="18"/>
      <c r="K1848" s="18"/>
      <c r="L1848" s="18"/>
      <c r="M1848" s="18"/>
      <c r="N1848" s="18"/>
      <c r="O1848" s="18"/>
      <c r="P1848" s="18"/>
      <c r="Q1848" s="18"/>
      <c r="R1848" s="18"/>
      <c r="S1848" s="18"/>
      <c r="T1848" s="18"/>
      <c r="U1848" s="18"/>
      <c r="V1848" s="18"/>
      <c r="W1848" s="18"/>
      <c r="X1848" s="18"/>
      <c r="Y1848" s="18"/>
      <c r="Z1848" s="18"/>
      <c r="AA1848" s="18"/>
      <c r="AB1848" s="18"/>
      <c r="AC1848" s="18"/>
      <c r="AD1848" s="18"/>
      <c r="AE1848" s="18"/>
      <c r="AF1848" s="18"/>
      <c r="AG1848" s="18"/>
      <c r="AH1848" s="18"/>
      <c r="AI1848" s="18"/>
      <c r="AJ1848" s="18"/>
      <c r="AK1848" s="18"/>
      <c r="AL1848" s="18"/>
      <c r="AM1848" s="18"/>
    </row>
    <row r="1849" spans="1:39">
      <c r="A1849" s="18"/>
      <c r="B1849" s="18"/>
      <c r="C1849" s="18"/>
      <c r="D1849" s="18">
        <f t="shared" ca="1" si="33"/>
        <v>1848</v>
      </c>
      <c r="E1849" s="18" t="str">
        <f ca="1">IFERROR(INDEX(nr_ad_client_name,MATCH(ROW()-1,xl_search_adnowclientname[index],0)),"")</f>
        <v>Unicharm</v>
      </c>
      <c r="F1849" s="18"/>
      <c r="G1849" s="18"/>
      <c r="H1849" s="18"/>
      <c r="I1849" s="18"/>
      <c r="J1849" s="18"/>
      <c r="K1849" s="18"/>
      <c r="L1849" s="18"/>
      <c r="M1849" s="18"/>
      <c r="N1849" s="18"/>
      <c r="O1849" s="18"/>
      <c r="P1849" s="18"/>
      <c r="Q1849" s="18"/>
      <c r="R1849" s="18"/>
      <c r="S1849" s="18"/>
      <c r="T1849" s="18"/>
      <c r="U1849" s="18"/>
      <c r="V1849" s="18"/>
      <c r="W1849" s="18"/>
      <c r="X1849" s="18"/>
      <c r="Y1849" s="18"/>
      <c r="Z1849" s="18"/>
      <c r="AA1849" s="18"/>
      <c r="AB1849" s="18"/>
      <c r="AC1849" s="18"/>
      <c r="AD1849" s="18"/>
      <c r="AE1849" s="18"/>
      <c r="AF1849" s="18"/>
      <c r="AG1849" s="18"/>
      <c r="AH1849" s="18"/>
      <c r="AI1849" s="18"/>
      <c r="AJ1849" s="18"/>
      <c r="AK1849" s="18"/>
      <c r="AL1849" s="18"/>
      <c r="AM1849" s="18"/>
    </row>
    <row r="1850" spans="1:39">
      <c r="A1850" s="18"/>
      <c r="B1850" s="18"/>
      <c r="C1850" s="18"/>
      <c r="D1850" s="18">
        <f t="shared" ca="1" si="33"/>
        <v>1849</v>
      </c>
      <c r="E1850" s="18" t="str">
        <f ca="1">IFERROR(INDEX(nr_ad_client_name,MATCH(ROW()-1,xl_search_adnowclientname[index],0)),"")</f>
        <v>Unilab</v>
      </c>
      <c r="F1850" s="18"/>
      <c r="G1850" s="18"/>
      <c r="H1850" s="18"/>
      <c r="I1850" s="18"/>
      <c r="J1850" s="18"/>
      <c r="K1850" s="18"/>
      <c r="L1850" s="18"/>
      <c r="M1850" s="18"/>
      <c r="N1850" s="18"/>
      <c r="O1850" s="18"/>
      <c r="P1850" s="18"/>
      <c r="Q1850" s="18"/>
      <c r="R1850" s="18"/>
      <c r="S1850" s="18"/>
      <c r="T1850" s="18"/>
      <c r="U1850" s="18"/>
      <c r="V1850" s="18"/>
      <c r="W1850" s="18"/>
      <c r="X1850" s="18"/>
      <c r="Y1850" s="18"/>
      <c r="Z1850" s="18"/>
      <c r="AA1850" s="18"/>
      <c r="AB1850" s="18"/>
      <c r="AC1850" s="18"/>
      <c r="AD1850" s="18"/>
      <c r="AE1850" s="18"/>
      <c r="AF1850" s="18"/>
      <c r="AG1850" s="18"/>
      <c r="AH1850" s="18"/>
      <c r="AI1850" s="18"/>
      <c r="AJ1850" s="18"/>
      <c r="AK1850" s="18"/>
      <c r="AL1850" s="18"/>
      <c r="AM1850" s="18"/>
    </row>
    <row r="1851" spans="1:39">
      <c r="A1851" s="18"/>
      <c r="B1851" s="18"/>
      <c r="C1851" s="18"/>
      <c r="D1851" s="18">
        <f t="shared" ca="1" si="33"/>
        <v>1850</v>
      </c>
      <c r="E1851" s="18" t="str">
        <f ca="1">IFERROR(INDEX(nr_ad_client_name,MATCH(ROW()-1,xl_search_adnowclientname[index],0)),"")</f>
        <v>Unilever</v>
      </c>
      <c r="F1851" s="18"/>
      <c r="G1851" s="18"/>
      <c r="H1851" s="18"/>
      <c r="I1851" s="18"/>
      <c r="J1851" s="18"/>
      <c r="K1851" s="18"/>
      <c r="L1851" s="18"/>
      <c r="M1851" s="18"/>
      <c r="N1851" s="18"/>
      <c r="O1851" s="18"/>
      <c r="P1851" s="18"/>
      <c r="Q1851" s="18"/>
      <c r="R1851" s="18"/>
      <c r="S1851" s="18"/>
      <c r="T1851" s="18"/>
      <c r="U1851" s="18"/>
      <c r="V1851" s="18"/>
      <c r="W1851" s="18"/>
      <c r="X1851" s="18"/>
      <c r="Y1851" s="18"/>
      <c r="Z1851" s="18"/>
      <c r="AA1851" s="18"/>
      <c r="AB1851" s="18"/>
      <c r="AC1851" s="18"/>
      <c r="AD1851" s="18"/>
      <c r="AE1851" s="18"/>
      <c r="AF1851" s="18"/>
      <c r="AG1851" s="18"/>
      <c r="AH1851" s="18"/>
      <c r="AI1851" s="18"/>
      <c r="AJ1851" s="18"/>
      <c r="AK1851" s="18"/>
      <c r="AL1851" s="18"/>
      <c r="AM1851" s="18"/>
    </row>
    <row r="1852" spans="1:39">
      <c r="A1852" s="18"/>
      <c r="B1852" s="18"/>
      <c r="C1852" s="18"/>
      <c r="D1852" s="18">
        <f t="shared" ca="1" si="33"/>
        <v>1851</v>
      </c>
      <c r="E1852" s="18" t="str">
        <f ca="1">IFERROR(INDEX(nr_ad_client_name,MATCH(ROW()-1,xl_search_adnowclientname[index],0)),"")</f>
        <v>UniMilk</v>
      </c>
      <c r="F1852" s="18"/>
      <c r="G1852" s="18"/>
      <c r="H1852" s="18"/>
      <c r="I1852" s="18"/>
      <c r="J1852" s="18"/>
      <c r="K1852" s="18"/>
      <c r="L1852" s="18"/>
      <c r="M1852" s="18"/>
      <c r="N1852" s="18"/>
      <c r="O1852" s="18"/>
      <c r="P1852" s="18"/>
      <c r="Q1852" s="18"/>
      <c r="R1852" s="18"/>
      <c r="S1852" s="18"/>
      <c r="T1852" s="18"/>
      <c r="U1852" s="18"/>
      <c r="V1852" s="18"/>
      <c r="W1852" s="18"/>
      <c r="X1852" s="18"/>
      <c r="Y1852" s="18"/>
      <c r="Z1852" s="18"/>
      <c r="AA1852" s="18"/>
      <c r="AB1852" s="18"/>
      <c r="AC1852" s="18"/>
      <c r="AD1852" s="18"/>
      <c r="AE1852" s="18"/>
      <c r="AF1852" s="18"/>
      <c r="AG1852" s="18"/>
      <c r="AH1852" s="18"/>
      <c r="AI1852" s="18"/>
      <c r="AJ1852" s="18"/>
      <c r="AK1852" s="18"/>
      <c r="AL1852" s="18"/>
      <c r="AM1852" s="18"/>
    </row>
    <row r="1853" spans="1:39">
      <c r="A1853" s="18"/>
      <c r="B1853" s="18"/>
      <c r="C1853" s="18"/>
      <c r="D1853" s="18">
        <f t="shared" ca="1" si="33"/>
        <v>1852</v>
      </c>
      <c r="E1853" s="18" t="str">
        <f ca="1">IFERROR(INDEX(nr_ad_client_name,MATCH(ROW()-1,xl_search_adnowclientname[index],0)),"")</f>
        <v>United</v>
      </c>
      <c r="F1853" s="18"/>
      <c r="G1853" s="18"/>
      <c r="H1853" s="18"/>
      <c r="I1853" s="18"/>
      <c r="J1853" s="18"/>
      <c r="K1853" s="18"/>
      <c r="L1853" s="18"/>
      <c r="M1853" s="18"/>
      <c r="N1853" s="18"/>
      <c r="O1853" s="18"/>
      <c r="P1853" s="18"/>
      <c r="Q1853" s="18"/>
      <c r="R1853" s="18"/>
      <c r="S1853" s="18"/>
      <c r="T1853" s="18"/>
      <c r="U1853" s="18"/>
      <c r="V1853" s="18"/>
      <c r="W1853" s="18"/>
      <c r="X1853" s="18"/>
      <c r="Y1853" s="18"/>
      <c r="Z1853" s="18"/>
      <c r="AA1853" s="18"/>
      <c r="AB1853" s="18"/>
      <c r="AC1853" s="18"/>
      <c r="AD1853" s="18"/>
      <c r="AE1853" s="18"/>
      <c r="AF1853" s="18"/>
      <c r="AG1853" s="18"/>
      <c r="AH1853" s="18"/>
      <c r="AI1853" s="18"/>
      <c r="AJ1853" s="18"/>
      <c r="AK1853" s="18"/>
      <c r="AL1853" s="18"/>
      <c r="AM1853" s="18"/>
    </row>
    <row r="1854" spans="1:39">
      <c r="A1854" s="18"/>
      <c r="B1854" s="18"/>
      <c r="C1854" s="18"/>
      <c r="D1854" s="18">
        <f t="shared" ca="1" si="33"/>
        <v>1853</v>
      </c>
      <c r="E1854" s="18" t="str">
        <f ca="1">IFERROR(INDEX(nr_ad_client_name,MATCH(ROW()-1,xl_search_adnowclientname[index],0)),"")</f>
        <v>United Airlines</v>
      </c>
      <c r="F1854" s="18"/>
      <c r="G1854" s="18"/>
      <c r="H1854" s="18"/>
      <c r="I1854" s="18"/>
      <c r="J1854" s="18"/>
      <c r="K1854" s="18"/>
      <c r="L1854" s="18"/>
      <c r="M1854" s="18"/>
      <c r="N1854" s="18"/>
      <c r="O1854" s="18"/>
      <c r="P1854" s="18"/>
      <c r="Q1854" s="18"/>
      <c r="R1854" s="18"/>
      <c r="S1854" s="18"/>
      <c r="T1854" s="18"/>
      <c r="U1854" s="18"/>
      <c r="V1854" s="18"/>
      <c r="W1854" s="18"/>
      <c r="X1854" s="18"/>
      <c r="Y1854" s="18"/>
      <c r="Z1854" s="18"/>
      <c r="AA1854" s="18"/>
      <c r="AB1854" s="18"/>
      <c r="AC1854" s="18"/>
      <c r="AD1854" s="18"/>
      <c r="AE1854" s="18"/>
      <c r="AF1854" s="18"/>
      <c r="AG1854" s="18"/>
      <c r="AH1854" s="18"/>
      <c r="AI1854" s="18"/>
      <c r="AJ1854" s="18"/>
      <c r="AK1854" s="18"/>
      <c r="AL1854" s="18"/>
      <c r="AM1854" s="18"/>
    </row>
    <row r="1855" spans="1:39">
      <c r="A1855" s="18"/>
      <c r="B1855" s="18"/>
      <c r="C1855" s="18"/>
      <c r="D1855" s="18">
        <f t="shared" ca="1" si="33"/>
        <v>1854</v>
      </c>
      <c r="E1855" s="18" t="str">
        <f ca="1">IFERROR(INDEX(nr_ad_client_name,MATCH(ROW()-1,xl_search_adnowclientname[index],0)),"")</f>
        <v>United Biscuits</v>
      </c>
      <c r="F1855" s="18"/>
      <c r="G1855" s="18"/>
      <c r="H1855" s="18"/>
      <c r="I1855" s="18"/>
      <c r="J1855" s="18"/>
      <c r="K1855" s="18"/>
      <c r="L1855" s="18"/>
      <c r="M1855" s="18"/>
      <c r="N1855" s="18"/>
      <c r="O1855" s="18"/>
      <c r="P1855" s="18"/>
      <c r="Q1855" s="18"/>
      <c r="R1855" s="18"/>
      <c r="S1855" s="18"/>
      <c r="T1855" s="18"/>
      <c r="U1855" s="18"/>
      <c r="V1855" s="18"/>
      <c r="W1855" s="18"/>
      <c r="X1855" s="18"/>
      <c r="Y1855" s="18"/>
      <c r="Z1855" s="18"/>
      <c r="AA1855" s="18"/>
      <c r="AB1855" s="18"/>
      <c r="AC1855" s="18"/>
      <c r="AD1855" s="18"/>
      <c r="AE1855" s="18"/>
      <c r="AF1855" s="18"/>
      <c r="AG1855" s="18"/>
      <c r="AH1855" s="18"/>
      <c r="AI1855" s="18"/>
      <c r="AJ1855" s="18"/>
      <c r="AK1855" s="18"/>
      <c r="AL1855" s="18"/>
      <c r="AM1855" s="18"/>
    </row>
    <row r="1856" spans="1:39">
      <c r="A1856" s="18"/>
      <c r="B1856" s="18"/>
      <c r="C1856" s="18"/>
      <c r="D1856" s="18">
        <f t="shared" ca="1" si="33"/>
        <v>1855</v>
      </c>
      <c r="E1856" s="18" t="str">
        <f ca="1">IFERROR(INDEX(nr_ad_client_name,MATCH(ROW()-1,xl_search_adnowclientname[index],0)),"")</f>
        <v>United Breweries Ltd.</v>
      </c>
      <c r="F1856" s="18"/>
      <c r="G1856" s="18"/>
      <c r="H1856" s="18"/>
      <c r="I1856" s="18"/>
      <c r="J1856" s="18"/>
      <c r="K1856" s="18"/>
      <c r="L1856" s="18"/>
      <c r="M1856" s="18"/>
      <c r="N1856" s="18"/>
      <c r="O1856" s="18"/>
      <c r="P1856" s="18"/>
      <c r="Q1856" s="18"/>
      <c r="R1856" s="18"/>
      <c r="S1856" s="18"/>
      <c r="T1856" s="18"/>
      <c r="U1856" s="18"/>
      <c r="V1856" s="18"/>
      <c r="W1856" s="18"/>
      <c r="X1856" s="18"/>
      <c r="Y1856" s="18"/>
      <c r="Z1856" s="18"/>
      <c r="AA1856" s="18"/>
      <c r="AB1856" s="18"/>
      <c r="AC1856" s="18"/>
      <c r="AD1856" s="18"/>
      <c r="AE1856" s="18"/>
      <c r="AF1856" s="18"/>
      <c r="AG1856" s="18"/>
      <c r="AH1856" s="18"/>
      <c r="AI1856" s="18"/>
      <c r="AJ1856" s="18"/>
      <c r="AK1856" s="18"/>
      <c r="AL1856" s="18"/>
      <c r="AM1856" s="18"/>
    </row>
    <row r="1857" spans="1:39">
      <c r="A1857" s="18"/>
      <c r="B1857" s="18"/>
      <c r="C1857" s="18"/>
      <c r="D1857" s="18">
        <f t="shared" ca="1" si="33"/>
        <v>1856</v>
      </c>
      <c r="E1857" s="18" t="str">
        <f ca="1">IFERROR(INDEX(nr_ad_client_name,MATCH(ROW()-1,xl_search_adnowclientname[index],0)),"")</f>
        <v>United Confectioners</v>
      </c>
      <c r="F1857" s="18"/>
      <c r="G1857" s="18"/>
      <c r="H1857" s="18"/>
      <c r="I1857" s="18"/>
      <c r="J1857" s="18"/>
      <c r="K1857" s="18"/>
      <c r="L1857" s="18"/>
      <c r="M1857" s="18"/>
      <c r="N1857" s="18"/>
      <c r="O1857" s="18"/>
      <c r="P1857" s="18"/>
      <c r="Q1857" s="18"/>
      <c r="R1857" s="18"/>
      <c r="S1857" s="18"/>
      <c r="T1857" s="18"/>
      <c r="U1857" s="18"/>
      <c r="V1857" s="18"/>
      <c r="W1857" s="18"/>
      <c r="X1857" s="18"/>
      <c r="Y1857" s="18"/>
      <c r="Z1857" s="18"/>
      <c r="AA1857" s="18"/>
      <c r="AB1857" s="18"/>
      <c r="AC1857" s="18"/>
      <c r="AD1857" s="18"/>
      <c r="AE1857" s="18"/>
      <c r="AF1857" s="18"/>
      <c r="AG1857" s="18"/>
      <c r="AH1857" s="18"/>
      <c r="AI1857" s="18"/>
      <c r="AJ1857" s="18"/>
      <c r="AK1857" s="18"/>
      <c r="AL1857" s="18"/>
      <c r="AM1857" s="18"/>
    </row>
    <row r="1858" spans="1:39">
      <c r="A1858" s="18"/>
      <c r="B1858" s="18"/>
      <c r="C1858" s="18"/>
      <c r="D1858" s="18">
        <f t="shared" ref="D1858:D1921" ca="1" si="34">IF(ISNUMBER(SEARCH(ps_search_adnowclientname,INDEX(nr_ad_client_name,ROW()-1))),MAX(INDIRECT(ADDRESS(1,COLUMN())&amp;":"&amp;ADDRESS(ROW()-1,COLUMN())))+1,"")</f>
        <v>1857</v>
      </c>
      <c r="E1858" s="18" t="str">
        <f ca="1">IFERROR(INDEX(nr_ad_client_name,MATCH(ROW()-1,xl_search_adnowclientname[index],0)),"")</f>
        <v>United Distillers</v>
      </c>
      <c r="F1858" s="18"/>
      <c r="G1858" s="18"/>
      <c r="H1858" s="18"/>
      <c r="I1858" s="18"/>
      <c r="J1858" s="18"/>
      <c r="K1858" s="18"/>
      <c r="L1858" s="18"/>
      <c r="M1858" s="18"/>
      <c r="N1858" s="18"/>
      <c r="O1858" s="18"/>
      <c r="P1858" s="18"/>
      <c r="Q1858" s="18"/>
      <c r="R1858" s="18"/>
      <c r="S1858" s="18"/>
      <c r="T1858" s="18"/>
      <c r="U1858" s="18"/>
      <c r="V1858" s="18"/>
      <c r="W1858" s="18"/>
      <c r="X1858" s="18"/>
      <c r="Y1858" s="18"/>
      <c r="Z1858" s="18"/>
      <c r="AA1858" s="18"/>
      <c r="AB1858" s="18"/>
      <c r="AC1858" s="18"/>
      <c r="AD1858" s="18"/>
      <c r="AE1858" s="18"/>
      <c r="AF1858" s="18"/>
      <c r="AG1858" s="18"/>
      <c r="AH1858" s="18"/>
      <c r="AI1858" s="18"/>
      <c r="AJ1858" s="18"/>
      <c r="AK1858" s="18"/>
      <c r="AL1858" s="18"/>
      <c r="AM1858" s="18"/>
    </row>
    <row r="1859" spans="1:39">
      <c r="A1859" s="18"/>
      <c r="B1859" s="18"/>
      <c r="C1859" s="18"/>
      <c r="D1859" s="18">
        <f t="shared" ca="1" si="34"/>
        <v>1858</v>
      </c>
      <c r="E1859" s="18" t="str">
        <f ca="1">IFERROR(INDEX(nr_ad_client_name,MATCH(ROW()-1,xl_search_adnowclientname[index],0)),"")</f>
        <v>United Laboratories</v>
      </c>
      <c r="F1859" s="18"/>
      <c r="G1859" s="18"/>
      <c r="H1859" s="18"/>
      <c r="I1859" s="18"/>
      <c r="J1859" s="18"/>
      <c r="K1859" s="18"/>
      <c r="L1859" s="18"/>
      <c r="M1859" s="18"/>
      <c r="N1859" s="18"/>
      <c r="O1859" s="18"/>
      <c r="P1859" s="18"/>
      <c r="Q1859" s="18"/>
      <c r="R1859" s="18"/>
      <c r="S1859" s="18"/>
      <c r="T1859" s="18"/>
      <c r="U1859" s="18"/>
      <c r="V1859" s="18"/>
      <c r="W1859" s="18"/>
      <c r="X1859" s="18"/>
      <c r="Y1859" s="18"/>
      <c r="Z1859" s="18"/>
      <c r="AA1859" s="18"/>
      <c r="AB1859" s="18"/>
      <c r="AC1859" s="18"/>
      <c r="AD1859" s="18"/>
      <c r="AE1859" s="18"/>
      <c r="AF1859" s="18"/>
      <c r="AG1859" s="18"/>
      <c r="AH1859" s="18"/>
      <c r="AI1859" s="18"/>
      <c r="AJ1859" s="18"/>
      <c r="AK1859" s="18"/>
      <c r="AL1859" s="18"/>
      <c r="AM1859" s="18"/>
    </row>
    <row r="1860" spans="1:39">
      <c r="A1860" s="18"/>
      <c r="B1860" s="18"/>
      <c r="C1860" s="18"/>
      <c r="D1860" s="18">
        <f t="shared" ca="1" si="34"/>
        <v>1859</v>
      </c>
      <c r="E1860" s="18" t="str">
        <f ca="1">IFERROR(INDEX(nr_ad_client_name,MATCH(ROW()-1,xl_search_adnowclientname[index],0)),"")</f>
        <v>United Spirits Limited</v>
      </c>
      <c r="F1860" s="18"/>
      <c r="G1860" s="18"/>
      <c r="H1860" s="18"/>
      <c r="I1860" s="18"/>
      <c r="J1860" s="18"/>
      <c r="K1860" s="18"/>
      <c r="L1860" s="18"/>
      <c r="M1860" s="18"/>
      <c r="N1860" s="18"/>
      <c r="O1860" s="18"/>
      <c r="P1860" s="18"/>
      <c r="Q1860" s="18"/>
      <c r="R1860" s="18"/>
      <c r="S1860" s="18"/>
      <c r="T1860" s="18"/>
      <c r="U1860" s="18"/>
      <c r="V1860" s="18"/>
      <c r="W1860" s="18"/>
      <c r="X1860" s="18"/>
      <c r="Y1860" s="18"/>
      <c r="Z1860" s="18"/>
      <c r="AA1860" s="18"/>
      <c r="AB1860" s="18"/>
      <c r="AC1860" s="18"/>
      <c r="AD1860" s="18"/>
      <c r="AE1860" s="18"/>
      <c r="AF1860" s="18"/>
      <c r="AG1860" s="18"/>
      <c r="AH1860" s="18"/>
      <c r="AI1860" s="18"/>
      <c r="AJ1860" s="18"/>
      <c r="AK1860" s="18"/>
      <c r="AL1860" s="18"/>
      <c r="AM1860" s="18"/>
    </row>
    <row r="1861" spans="1:39">
      <c r="A1861" s="18"/>
      <c r="B1861" s="18"/>
      <c r="C1861" s="18"/>
      <c r="D1861" s="18">
        <f t="shared" ca="1" si="34"/>
        <v>1860</v>
      </c>
      <c r="E1861" s="18" t="str">
        <f ca="1">IFERROR(INDEX(nr_ad_client_name,MATCH(ROW()-1,xl_search_adnowclientname[index],0)),"")</f>
        <v>United States Army</v>
      </c>
      <c r="F1861" s="18"/>
      <c r="G1861" s="18"/>
      <c r="H1861" s="18"/>
      <c r="I1861" s="18"/>
      <c r="J1861" s="18"/>
      <c r="K1861" s="18"/>
      <c r="L1861" s="18"/>
      <c r="M1861" s="18"/>
      <c r="N1861" s="18"/>
      <c r="O1861" s="18"/>
      <c r="P1861" s="18"/>
      <c r="Q1861" s="18"/>
      <c r="R1861" s="18"/>
      <c r="S1861" s="18"/>
      <c r="T1861" s="18"/>
      <c r="U1861" s="18"/>
      <c r="V1861" s="18"/>
      <c r="W1861" s="18"/>
      <c r="X1861" s="18"/>
      <c r="Y1861" s="18"/>
      <c r="Z1861" s="18"/>
      <c r="AA1861" s="18"/>
      <c r="AB1861" s="18"/>
      <c r="AC1861" s="18"/>
      <c r="AD1861" s="18"/>
      <c r="AE1861" s="18"/>
      <c r="AF1861" s="18"/>
      <c r="AG1861" s="18"/>
      <c r="AH1861" s="18"/>
      <c r="AI1861" s="18"/>
      <c r="AJ1861" s="18"/>
      <c r="AK1861" s="18"/>
      <c r="AL1861" s="18"/>
      <c r="AM1861" s="18"/>
    </row>
    <row r="1862" spans="1:39">
      <c r="A1862" s="18"/>
      <c r="B1862" s="18"/>
      <c r="C1862" s="18"/>
      <c r="D1862" s="18">
        <f t="shared" ca="1" si="34"/>
        <v>1861</v>
      </c>
      <c r="E1862" s="18" t="str">
        <f ca="1">IFERROR(INDEX(nr_ad_client_name,MATCH(ROW()-1,xl_search_adnowclientname[index],0)),"")</f>
        <v>United States Postal Service</v>
      </c>
      <c r="F1862" s="18"/>
      <c r="G1862" s="18"/>
      <c r="H1862" s="18"/>
      <c r="I1862" s="18"/>
      <c r="J1862" s="18"/>
      <c r="K1862" s="18"/>
      <c r="L1862" s="18"/>
      <c r="M1862" s="18"/>
      <c r="N1862" s="18"/>
      <c r="O1862" s="18"/>
      <c r="P1862" s="18"/>
      <c r="Q1862" s="18"/>
      <c r="R1862" s="18"/>
      <c r="S1862" s="18"/>
      <c r="T1862" s="18"/>
      <c r="U1862" s="18"/>
      <c r="V1862" s="18"/>
      <c r="W1862" s="18"/>
      <c r="X1862" s="18"/>
      <c r="Y1862" s="18"/>
      <c r="Z1862" s="18"/>
      <c r="AA1862" s="18"/>
      <c r="AB1862" s="18"/>
      <c r="AC1862" s="18"/>
      <c r="AD1862" s="18"/>
      <c r="AE1862" s="18"/>
      <c r="AF1862" s="18"/>
      <c r="AG1862" s="18"/>
      <c r="AH1862" s="18"/>
      <c r="AI1862" s="18"/>
      <c r="AJ1862" s="18"/>
      <c r="AK1862" s="18"/>
      <c r="AL1862" s="18"/>
      <c r="AM1862" s="18"/>
    </row>
    <row r="1863" spans="1:39">
      <c r="A1863" s="18"/>
      <c r="B1863" s="18"/>
      <c r="C1863" s="18"/>
      <c r="D1863" s="18">
        <f t="shared" ca="1" si="34"/>
        <v>1862</v>
      </c>
      <c r="E1863" s="18" t="str">
        <f ca="1">IFERROR(INDEX(nr_ad_client_name,MATCH(ROW()-1,xl_search_adnowclientname[index],0)),"")</f>
        <v>United Sugar Company</v>
      </c>
      <c r="F1863" s="18"/>
      <c r="G1863" s="18"/>
      <c r="H1863" s="18"/>
      <c r="I1863" s="18"/>
      <c r="J1863" s="18"/>
      <c r="K1863" s="18"/>
      <c r="L1863" s="18"/>
      <c r="M1863" s="18"/>
      <c r="N1863" s="18"/>
      <c r="O1863" s="18"/>
      <c r="P1863" s="18"/>
      <c r="Q1863" s="18"/>
      <c r="R1863" s="18"/>
      <c r="S1863" s="18"/>
      <c r="T1863" s="18"/>
      <c r="U1863" s="18"/>
      <c r="V1863" s="18"/>
      <c r="W1863" s="18"/>
      <c r="X1863" s="18"/>
      <c r="Y1863" s="18"/>
      <c r="Z1863" s="18"/>
      <c r="AA1863" s="18"/>
      <c r="AB1863" s="18"/>
      <c r="AC1863" s="18"/>
      <c r="AD1863" s="18"/>
      <c r="AE1863" s="18"/>
      <c r="AF1863" s="18"/>
      <c r="AG1863" s="18"/>
      <c r="AH1863" s="18"/>
      <c r="AI1863" s="18"/>
      <c r="AJ1863" s="18"/>
      <c r="AK1863" s="18"/>
      <c r="AL1863" s="18"/>
      <c r="AM1863" s="18"/>
    </row>
    <row r="1864" spans="1:39">
      <c r="A1864" s="18"/>
      <c r="B1864" s="18"/>
      <c r="C1864" s="18"/>
      <c r="D1864" s="18">
        <f t="shared" ca="1" si="34"/>
        <v>1863</v>
      </c>
      <c r="E1864" s="18" t="str">
        <f ca="1">IFERROR(INDEX(nr_ad_client_name,MATCH(ROW()-1,xl_search_adnowclientname[index],0)),"")</f>
        <v>Universal Studios</v>
      </c>
      <c r="F1864" s="18"/>
      <c r="G1864" s="18"/>
      <c r="H1864" s="18"/>
      <c r="I1864" s="18"/>
      <c r="J1864" s="18"/>
      <c r="K1864" s="18"/>
      <c r="L1864" s="18"/>
      <c r="M1864" s="18"/>
      <c r="N1864" s="18"/>
      <c r="O1864" s="18"/>
      <c r="P1864" s="18"/>
      <c r="Q1864" s="18"/>
      <c r="R1864" s="18"/>
      <c r="S1864" s="18"/>
      <c r="T1864" s="18"/>
      <c r="U1864" s="18"/>
      <c r="V1864" s="18"/>
      <c r="W1864" s="18"/>
      <c r="X1864" s="18"/>
      <c r="Y1864" s="18"/>
      <c r="Z1864" s="18"/>
      <c r="AA1864" s="18"/>
      <c r="AB1864" s="18"/>
      <c r="AC1864" s="18"/>
      <c r="AD1864" s="18"/>
      <c r="AE1864" s="18"/>
      <c r="AF1864" s="18"/>
      <c r="AG1864" s="18"/>
      <c r="AH1864" s="18"/>
      <c r="AI1864" s="18"/>
      <c r="AJ1864" s="18"/>
      <c r="AK1864" s="18"/>
      <c r="AL1864" s="18"/>
      <c r="AM1864" s="18"/>
    </row>
    <row r="1865" spans="1:39">
      <c r="A1865" s="18"/>
      <c r="B1865" s="18"/>
      <c r="C1865" s="18"/>
      <c r="D1865" s="18">
        <f t="shared" ca="1" si="34"/>
        <v>1864</v>
      </c>
      <c r="E1865" s="18" t="str">
        <f ca="1">IFERROR(INDEX(nr_ad_client_name,MATCH(ROW()-1,xl_search_adnowclientname[index],0)),"")</f>
        <v>Universidad Europea De Madrid</v>
      </c>
      <c r="F1865" s="18"/>
      <c r="G1865" s="18"/>
      <c r="H1865" s="18"/>
      <c r="I1865" s="18"/>
      <c r="J1865" s="18"/>
      <c r="K1865" s="18"/>
      <c r="L1865" s="18"/>
      <c r="M1865" s="18"/>
      <c r="N1865" s="18"/>
      <c r="O1865" s="18"/>
      <c r="P1865" s="18"/>
      <c r="Q1865" s="18"/>
      <c r="R1865" s="18"/>
      <c r="S1865" s="18"/>
      <c r="T1865" s="18"/>
      <c r="U1865" s="18"/>
      <c r="V1865" s="18"/>
      <c r="W1865" s="18"/>
      <c r="X1865" s="18"/>
      <c r="Y1865" s="18"/>
      <c r="Z1865" s="18"/>
      <c r="AA1865" s="18"/>
      <c r="AB1865" s="18"/>
      <c r="AC1865" s="18"/>
      <c r="AD1865" s="18"/>
      <c r="AE1865" s="18"/>
      <c r="AF1865" s="18"/>
      <c r="AG1865" s="18"/>
      <c r="AH1865" s="18"/>
      <c r="AI1865" s="18"/>
      <c r="AJ1865" s="18"/>
      <c r="AK1865" s="18"/>
      <c r="AL1865" s="18"/>
      <c r="AM1865" s="18"/>
    </row>
    <row r="1866" spans="1:39">
      <c r="A1866" s="18"/>
      <c r="B1866" s="18"/>
      <c r="C1866" s="18"/>
      <c r="D1866" s="18">
        <f t="shared" ca="1" si="34"/>
        <v>1865</v>
      </c>
      <c r="E1866" s="18" t="str">
        <f ca="1">IFERROR(INDEX(nr_ad_client_name,MATCH(ROW()-1,xl_search_adnowclientname[index],0)),"")</f>
        <v>University Of Auckland</v>
      </c>
      <c r="F1866" s="18"/>
      <c r="G1866" s="18"/>
      <c r="H1866" s="18"/>
      <c r="I1866" s="18"/>
      <c r="J1866" s="18"/>
      <c r="K1866" s="18"/>
      <c r="L1866" s="18"/>
      <c r="M1866" s="18"/>
      <c r="N1866" s="18"/>
      <c r="O1866" s="18"/>
      <c r="P1866" s="18"/>
      <c r="Q1866" s="18"/>
      <c r="R1866" s="18"/>
      <c r="S1866" s="18"/>
      <c r="T1866" s="18"/>
      <c r="U1866" s="18"/>
      <c r="V1866" s="18"/>
      <c r="W1866" s="18"/>
      <c r="X1866" s="18"/>
      <c r="Y1866" s="18"/>
      <c r="Z1866" s="18"/>
      <c r="AA1866" s="18"/>
      <c r="AB1866" s="18"/>
      <c r="AC1866" s="18"/>
      <c r="AD1866" s="18"/>
      <c r="AE1866" s="18"/>
      <c r="AF1866" s="18"/>
      <c r="AG1866" s="18"/>
      <c r="AH1866" s="18"/>
      <c r="AI1866" s="18"/>
      <c r="AJ1866" s="18"/>
      <c r="AK1866" s="18"/>
      <c r="AL1866" s="18"/>
      <c r="AM1866" s="18"/>
    </row>
    <row r="1867" spans="1:39">
      <c r="A1867" s="18"/>
      <c r="B1867" s="18"/>
      <c r="C1867" s="18"/>
      <c r="D1867" s="18">
        <f t="shared" ca="1" si="34"/>
        <v>1866</v>
      </c>
      <c r="E1867" s="18" t="str">
        <f ca="1">IFERROR(INDEX(nr_ad_client_name,MATCH(ROW()-1,xl_search_adnowclientname[index],0)),"")</f>
        <v>UPC</v>
      </c>
      <c r="F1867" s="18"/>
      <c r="G1867" s="18"/>
      <c r="H1867" s="18"/>
      <c r="I1867" s="18"/>
      <c r="J1867" s="18"/>
      <c r="K1867" s="18"/>
      <c r="L1867" s="18"/>
      <c r="M1867" s="18"/>
      <c r="N1867" s="18"/>
      <c r="O1867" s="18"/>
      <c r="P1867" s="18"/>
      <c r="Q1867" s="18"/>
      <c r="R1867" s="18"/>
      <c r="S1867" s="18"/>
      <c r="T1867" s="18"/>
      <c r="U1867" s="18"/>
      <c r="V1867" s="18"/>
      <c r="W1867" s="18"/>
      <c r="X1867" s="18"/>
      <c r="Y1867" s="18"/>
      <c r="Z1867" s="18"/>
      <c r="AA1867" s="18"/>
      <c r="AB1867" s="18"/>
      <c r="AC1867" s="18"/>
      <c r="AD1867" s="18"/>
      <c r="AE1867" s="18"/>
      <c r="AF1867" s="18"/>
      <c r="AG1867" s="18"/>
      <c r="AH1867" s="18"/>
      <c r="AI1867" s="18"/>
      <c r="AJ1867" s="18"/>
      <c r="AK1867" s="18"/>
      <c r="AL1867" s="18"/>
      <c r="AM1867" s="18"/>
    </row>
    <row r="1868" spans="1:39">
      <c r="A1868" s="18"/>
      <c r="B1868" s="18"/>
      <c r="C1868" s="18"/>
      <c r="D1868" s="18">
        <f t="shared" ca="1" si="34"/>
        <v>1867</v>
      </c>
      <c r="E1868" s="18" t="str">
        <f ca="1">IFERROR(INDEX(nr_ad_client_name,MATCH(ROW()-1,xl_search_adnowclientname[index],0)),"")</f>
        <v>UPS</v>
      </c>
      <c r="F1868" s="18"/>
      <c r="G1868" s="18"/>
      <c r="H1868" s="18"/>
      <c r="I1868" s="18"/>
      <c r="J1868" s="18"/>
      <c r="K1868" s="18"/>
      <c r="L1868" s="18"/>
      <c r="M1868" s="18"/>
      <c r="N1868" s="18"/>
      <c r="O1868" s="18"/>
      <c r="P1868" s="18"/>
      <c r="Q1868" s="18"/>
      <c r="R1868" s="18"/>
      <c r="S1868" s="18"/>
      <c r="T1868" s="18"/>
      <c r="U1868" s="18"/>
      <c r="V1868" s="18"/>
      <c r="W1868" s="18"/>
      <c r="X1868" s="18"/>
      <c r="Y1868" s="18"/>
      <c r="Z1868" s="18"/>
      <c r="AA1868" s="18"/>
      <c r="AB1868" s="18"/>
      <c r="AC1868" s="18"/>
      <c r="AD1868" s="18"/>
      <c r="AE1868" s="18"/>
      <c r="AF1868" s="18"/>
      <c r="AG1868" s="18"/>
      <c r="AH1868" s="18"/>
      <c r="AI1868" s="18"/>
      <c r="AJ1868" s="18"/>
      <c r="AK1868" s="18"/>
      <c r="AL1868" s="18"/>
      <c r="AM1868" s="18"/>
    </row>
    <row r="1869" spans="1:39">
      <c r="A1869" s="18"/>
      <c r="B1869" s="18"/>
      <c r="C1869" s="18"/>
      <c r="D1869" s="18">
        <f t="shared" ca="1" si="34"/>
        <v>1868</v>
      </c>
      <c r="E1869" s="18" t="str">
        <f ca="1">IFERROR(INDEX(nr_ad_client_name,MATCH(ROW()-1,xl_search_adnowclientname[index],0)),"")</f>
        <v xml:space="preserve">Uriach-Aquilea OTC </v>
      </c>
      <c r="F1869" s="18"/>
      <c r="G1869" s="18"/>
      <c r="H1869" s="18"/>
      <c r="I1869" s="18"/>
      <c r="J1869" s="18"/>
      <c r="K1869" s="18"/>
      <c r="L1869" s="18"/>
      <c r="M1869" s="18"/>
      <c r="N1869" s="18"/>
      <c r="O1869" s="18"/>
      <c r="P1869" s="18"/>
      <c r="Q1869" s="18"/>
      <c r="R1869" s="18"/>
      <c r="S1869" s="18"/>
      <c r="T1869" s="18"/>
      <c r="U1869" s="18"/>
      <c r="V1869" s="18"/>
      <c r="W1869" s="18"/>
      <c r="X1869" s="18"/>
      <c r="Y1869" s="18"/>
      <c r="Z1869" s="18"/>
      <c r="AA1869" s="18"/>
      <c r="AB1869" s="18"/>
      <c r="AC1869" s="18"/>
      <c r="AD1869" s="18"/>
      <c r="AE1869" s="18"/>
      <c r="AF1869" s="18"/>
      <c r="AG1869" s="18"/>
      <c r="AH1869" s="18"/>
      <c r="AI1869" s="18"/>
      <c r="AJ1869" s="18"/>
      <c r="AK1869" s="18"/>
      <c r="AL1869" s="18"/>
      <c r="AM1869" s="18"/>
    </row>
    <row r="1870" spans="1:39">
      <c r="A1870" s="18"/>
      <c r="B1870" s="18"/>
      <c r="C1870" s="18"/>
      <c r="D1870" s="18">
        <f t="shared" ca="1" si="34"/>
        <v>1869</v>
      </c>
      <c r="E1870" s="18" t="str">
        <f ca="1">IFERROR(INDEX(nr_ad_client_name,MATCH(ROW()-1,xl_search_adnowclientname[index],0)),"")</f>
        <v>USAA</v>
      </c>
      <c r="F1870" s="18"/>
      <c r="G1870" s="18"/>
      <c r="H1870" s="18"/>
      <c r="I1870" s="18"/>
      <c r="J1870" s="18"/>
      <c r="K1870" s="18"/>
      <c r="L1870" s="18"/>
      <c r="M1870" s="18"/>
      <c r="N1870" s="18"/>
      <c r="O1870" s="18"/>
      <c r="P1870" s="18"/>
      <c r="Q1870" s="18"/>
      <c r="R1870" s="18"/>
      <c r="S1870" s="18"/>
      <c r="T1870" s="18"/>
      <c r="U1870" s="18"/>
      <c r="V1870" s="18"/>
      <c r="W1870" s="18"/>
      <c r="X1870" s="18"/>
      <c r="Y1870" s="18"/>
      <c r="Z1870" s="18"/>
      <c r="AA1870" s="18"/>
      <c r="AB1870" s="18"/>
      <c r="AC1870" s="18"/>
      <c r="AD1870" s="18"/>
      <c r="AE1870" s="18"/>
      <c r="AF1870" s="18"/>
      <c r="AG1870" s="18"/>
      <c r="AH1870" s="18"/>
      <c r="AI1870" s="18"/>
      <c r="AJ1870" s="18"/>
      <c r="AK1870" s="18"/>
      <c r="AL1870" s="18"/>
      <c r="AM1870" s="18"/>
    </row>
    <row r="1871" spans="1:39">
      <c r="A1871" s="18"/>
      <c r="B1871" s="18"/>
      <c r="C1871" s="18"/>
      <c r="D1871" s="18">
        <f t="shared" ca="1" si="34"/>
        <v>1870</v>
      </c>
      <c r="E1871" s="18" t="str">
        <f ca="1">IFERROR(INDEX(nr_ad_client_name,MATCH(ROW()-1,xl_search_adnowclientname[index],0)),"")</f>
        <v>U.S. Cellular</v>
      </c>
      <c r="F1871" s="18"/>
      <c r="G1871" s="18"/>
      <c r="H1871" s="18"/>
      <c r="I1871" s="18"/>
      <c r="J1871" s="18"/>
      <c r="K1871" s="18"/>
      <c r="L1871" s="18"/>
      <c r="M1871" s="18"/>
      <c r="N1871" s="18"/>
      <c r="O1871" s="18"/>
      <c r="P1871" s="18"/>
      <c r="Q1871" s="18"/>
      <c r="R1871" s="18"/>
      <c r="S1871" s="18"/>
      <c r="T1871" s="18"/>
      <c r="U1871" s="18"/>
      <c r="V1871" s="18"/>
      <c r="W1871" s="18"/>
      <c r="X1871" s="18"/>
      <c r="Y1871" s="18"/>
      <c r="Z1871" s="18"/>
      <c r="AA1871" s="18"/>
      <c r="AB1871" s="18"/>
      <c r="AC1871" s="18"/>
      <c r="AD1871" s="18"/>
      <c r="AE1871" s="18"/>
      <c r="AF1871" s="18"/>
      <c r="AG1871" s="18"/>
      <c r="AH1871" s="18"/>
      <c r="AI1871" s="18"/>
      <c r="AJ1871" s="18"/>
      <c r="AK1871" s="18"/>
      <c r="AL1871" s="18"/>
      <c r="AM1871" s="18"/>
    </row>
    <row r="1872" spans="1:39">
      <c r="A1872" s="18"/>
      <c r="B1872" s="18"/>
      <c r="C1872" s="18"/>
      <c r="D1872" s="18">
        <f t="shared" ca="1" si="34"/>
        <v>1871</v>
      </c>
      <c r="E1872" s="18" t="str">
        <f ca="1">IFERROR(INDEX(nr_ad_client_name,MATCH(ROW()-1,xl_search_adnowclientname[index],0)),"")</f>
        <v>Usha</v>
      </c>
      <c r="F1872" s="18"/>
      <c r="G1872" s="18"/>
      <c r="H1872" s="18"/>
      <c r="I1872" s="18"/>
      <c r="J1872" s="18"/>
      <c r="K1872" s="18"/>
      <c r="L1872" s="18"/>
      <c r="M1872" s="18"/>
      <c r="N1872" s="18"/>
      <c r="O1872" s="18"/>
      <c r="P1872" s="18"/>
      <c r="Q1872" s="18"/>
      <c r="R1872" s="18"/>
      <c r="S1872" s="18"/>
      <c r="T1872" s="18"/>
      <c r="U1872" s="18"/>
      <c r="V1872" s="18"/>
      <c r="W1872" s="18"/>
      <c r="X1872" s="18"/>
      <c r="Y1872" s="18"/>
      <c r="Z1872" s="18"/>
      <c r="AA1872" s="18"/>
      <c r="AB1872" s="18"/>
      <c r="AC1872" s="18"/>
      <c r="AD1872" s="18"/>
      <c r="AE1872" s="18"/>
      <c r="AF1872" s="18"/>
      <c r="AG1872" s="18"/>
      <c r="AH1872" s="18"/>
      <c r="AI1872" s="18"/>
      <c r="AJ1872" s="18"/>
      <c r="AK1872" s="18"/>
      <c r="AL1872" s="18"/>
      <c r="AM1872" s="18"/>
    </row>
    <row r="1873" spans="1:39">
      <c r="A1873" s="18"/>
      <c r="B1873" s="18"/>
      <c r="C1873" s="18"/>
      <c r="D1873" s="18">
        <f t="shared" ca="1" si="34"/>
        <v>1872</v>
      </c>
      <c r="E1873" s="18" t="str">
        <f ca="1">IFERROR(INDEX(nr_ad_client_name,MATCH(ROW()-1,xl_search_adnowclientname[index],0)),"")</f>
        <v>US Military</v>
      </c>
      <c r="F1873" s="18"/>
      <c r="G1873" s="18"/>
      <c r="H1873" s="18"/>
      <c r="I1873" s="18"/>
      <c r="J1873" s="18"/>
      <c r="K1873" s="18"/>
      <c r="L1873" s="18"/>
      <c r="M1873" s="18"/>
      <c r="N1873" s="18"/>
      <c r="O1873" s="18"/>
      <c r="P1873" s="18"/>
      <c r="Q1873" s="18"/>
      <c r="R1873" s="18"/>
      <c r="S1873" s="18"/>
      <c r="T1873" s="18"/>
      <c r="U1873" s="18"/>
      <c r="V1873" s="18"/>
      <c r="W1873" s="18"/>
      <c r="X1873" s="18"/>
      <c r="Y1873" s="18"/>
      <c r="Z1873" s="18"/>
      <c r="AA1873" s="18"/>
      <c r="AB1873" s="18"/>
      <c r="AC1873" s="18"/>
      <c r="AD1873" s="18"/>
      <c r="AE1873" s="18"/>
      <c r="AF1873" s="18"/>
      <c r="AG1873" s="18"/>
      <c r="AH1873" s="18"/>
      <c r="AI1873" s="18"/>
      <c r="AJ1873" s="18"/>
      <c r="AK1873" s="18"/>
      <c r="AL1873" s="18"/>
      <c r="AM1873" s="18"/>
    </row>
    <row r="1874" spans="1:39">
      <c r="A1874" s="18"/>
      <c r="B1874" s="18"/>
      <c r="C1874" s="18"/>
      <c r="D1874" s="18">
        <f t="shared" ca="1" si="34"/>
        <v>1873</v>
      </c>
      <c r="E1874" s="18" t="str">
        <f ca="1">IFERROR(INDEX(nr_ad_client_name,MATCH(ROW()-1,xl_search_adnowclientname[index],0)),"")</f>
        <v>Valio Ltd</v>
      </c>
      <c r="F1874" s="18"/>
      <c r="G1874" s="18"/>
      <c r="H1874" s="18"/>
      <c r="I1874" s="18"/>
      <c r="J1874" s="18"/>
      <c r="K1874" s="18"/>
      <c r="L1874" s="18"/>
      <c r="M1874" s="18"/>
      <c r="N1874" s="18"/>
      <c r="O1874" s="18"/>
      <c r="P1874" s="18"/>
      <c r="Q1874" s="18"/>
      <c r="R1874" s="18"/>
      <c r="S1874" s="18"/>
      <c r="T1874" s="18"/>
      <c r="U1874" s="18"/>
      <c r="V1874" s="18"/>
      <c r="W1874" s="18"/>
      <c r="X1874" s="18"/>
      <c r="Y1874" s="18"/>
      <c r="Z1874" s="18"/>
      <c r="AA1874" s="18"/>
      <c r="AB1874" s="18"/>
      <c r="AC1874" s="18"/>
      <c r="AD1874" s="18"/>
      <c r="AE1874" s="18"/>
      <c r="AF1874" s="18"/>
      <c r="AG1874" s="18"/>
      <c r="AH1874" s="18"/>
      <c r="AI1874" s="18"/>
      <c r="AJ1874" s="18"/>
      <c r="AK1874" s="18"/>
      <c r="AL1874" s="18"/>
      <c r="AM1874" s="18"/>
    </row>
    <row r="1875" spans="1:39">
      <c r="A1875" s="18"/>
      <c r="B1875" s="18"/>
      <c r="C1875" s="18"/>
      <c r="D1875" s="18">
        <f t="shared" ca="1" si="34"/>
        <v>1874</v>
      </c>
      <c r="E1875" s="18" t="str">
        <f ca="1">IFERROR(INDEX(nr_ad_client_name,MATCH(ROW()-1,xl_search_adnowclientname[index],0)),"")</f>
        <v>Valvoline Cummins Limited</v>
      </c>
      <c r="F1875" s="18"/>
      <c r="G1875" s="18"/>
      <c r="H1875" s="18"/>
      <c r="I1875" s="18"/>
      <c r="J1875" s="18"/>
      <c r="K1875" s="18"/>
      <c r="L1875" s="18"/>
      <c r="M1875" s="18"/>
      <c r="N1875" s="18"/>
      <c r="O1875" s="18"/>
      <c r="P1875" s="18"/>
      <c r="Q1875" s="18"/>
      <c r="R1875" s="18"/>
      <c r="S1875" s="18"/>
      <c r="T1875" s="18"/>
      <c r="U1875" s="18"/>
      <c r="V1875" s="18"/>
      <c r="W1875" s="18"/>
      <c r="X1875" s="18"/>
      <c r="Y1875" s="18"/>
      <c r="Z1875" s="18"/>
      <c r="AA1875" s="18"/>
      <c r="AB1875" s="18"/>
      <c r="AC1875" s="18"/>
      <c r="AD1875" s="18"/>
      <c r="AE1875" s="18"/>
      <c r="AF1875" s="18"/>
      <c r="AG1875" s="18"/>
      <c r="AH1875" s="18"/>
      <c r="AI1875" s="18"/>
      <c r="AJ1875" s="18"/>
      <c r="AK1875" s="18"/>
      <c r="AL1875" s="18"/>
      <c r="AM1875" s="18"/>
    </row>
    <row r="1876" spans="1:39">
      <c r="A1876" s="18"/>
      <c r="B1876" s="18"/>
      <c r="C1876" s="18"/>
      <c r="D1876" s="18">
        <f t="shared" ca="1" si="34"/>
        <v>1875</v>
      </c>
      <c r="E1876" s="18" t="str">
        <f ca="1">IFERROR(INDEX(nr_ad_client_name,MATCH(ROW()-1,xl_search_adnowclientname[index],0)),"")</f>
        <v>Vania Expension</v>
      </c>
      <c r="F1876" s="18"/>
      <c r="G1876" s="18"/>
      <c r="H1876" s="18"/>
      <c r="I1876" s="18"/>
      <c r="J1876" s="18"/>
      <c r="K1876" s="18"/>
      <c r="L1876" s="18"/>
      <c r="M1876" s="18"/>
      <c r="N1876" s="18"/>
      <c r="O1876" s="18"/>
      <c r="P1876" s="18"/>
      <c r="Q1876" s="18"/>
      <c r="R1876" s="18"/>
      <c r="S1876" s="18"/>
      <c r="T1876" s="18"/>
      <c r="U1876" s="18"/>
      <c r="V1876" s="18"/>
      <c r="W1876" s="18"/>
      <c r="X1876" s="18"/>
      <c r="Y1876" s="18"/>
      <c r="Z1876" s="18"/>
      <c r="AA1876" s="18"/>
      <c r="AB1876" s="18"/>
      <c r="AC1876" s="18"/>
      <c r="AD1876" s="18"/>
      <c r="AE1876" s="18"/>
      <c r="AF1876" s="18"/>
      <c r="AG1876" s="18"/>
      <c r="AH1876" s="18"/>
      <c r="AI1876" s="18"/>
      <c r="AJ1876" s="18"/>
      <c r="AK1876" s="18"/>
      <c r="AL1876" s="18"/>
      <c r="AM1876" s="18"/>
    </row>
    <row r="1877" spans="1:39">
      <c r="A1877" s="18"/>
      <c r="B1877" s="18"/>
      <c r="C1877" s="18"/>
      <c r="D1877" s="18">
        <f t="shared" ca="1" si="34"/>
        <v>1876</v>
      </c>
      <c r="E1877" s="18" t="str">
        <f ca="1">IFERROR(INDEX(nr_ad_client_name,MATCH(ROW()-1,xl_search_adnowclientname[index],0)),"")</f>
        <v>Vanity Fair</v>
      </c>
      <c r="F1877" s="18"/>
      <c r="G1877" s="18"/>
      <c r="H1877" s="18"/>
      <c r="I1877" s="18"/>
      <c r="J1877" s="18"/>
      <c r="K1877" s="18"/>
      <c r="L1877" s="18"/>
      <c r="M1877" s="18"/>
      <c r="N1877" s="18"/>
      <c r="O1877" s="18"/>
      <c r="P1877" s="18"/>
      <c r="Q1877" s="18"/>
      <c r="R1877" s="18"/>
      <c r="S1877" s="18"/>
      <c r="T1877" s="18"/>
      <c r="U1877" s="18"/>
      <c r="V1877" s="18"/>
      <c r="W1877" s="18"/>
      <c r="X1877" s="18"/>
      <c r="Y1877" s="18"/>
      <c r="Z1877" s="18"/>
      <c r="AA1877" s="18"/>
      <c r="AB1877" s="18"/>
      <c r="AC1877" s="18"/>
      <c r="AD1877" s="18"/>
      <c r="AE1877" s="18"/>
      <c r="AF1877" s="18"/>
      <c r="AG1877" s="18"/>
      <c r="AH1877" s="18"/>
      <c r="AI1877" s="18"/>
      <c r="AJ1877" s="18"/>
      <c r="AK1877" s="18"/>
      <c r="AL1877" s="18"/>
      <c r="AM1877" s="18"/>
    </row>
    <row r="1878" spans="1:39">
      <c r="A1878" s="18"/>
      <c r="B1878" s="18"/>
      <c r="C1878" s="18"/>
      <c r="D1878" s="18">
        <f t="shared" ca="1" si="34"/>
        <v>1877</v>
      </c>
      <c r="E1878" s="18" t="str">
        <f ca="1">IFERROR(INDEX(nr_ad_client_name,MATCH(ROW()-1,xl_search_adnowclientname[index],0)),"")</f>
        <v>V&amp;D (Vroom &amp; Dreesman)</v>
      </c>
      <c r="F1878" s="18"/>
      <c r="G1878" s="18"/>
      <c r="H1878" s="18"/>
      <c r="I1878" s="18"/>
      <c r="J1878" s="18"/>
      <c r="K1878" s="18"/>
      <c r="L1878" s="18"/>
      <c r="M1878" s="18"/>
      <c r="N1878" s="18"/>
      <c r="O1878" s="18"/>
      <c r="P1878" s="18"/>
      <c r="Q1878" s="18"/>
      <c r="R1878" s="18"/>
      <c r="S1878" s="18"/>
      <c r="T1878" s="18"/>
      <c r="U1878" s="18"/>
      <c r="V1878" s="18"/>
      <c r="W1878" s="18"/>
      <c r="X1878" s="18"/>
      <c r="Y1878" s="18"/>
      <c r="Z1878" s="18"/>
      <c r="AA1878" s="18"/>
      <c r="AB1878" s="18"/>
      <c r="AC1878" s="18"/>
      <c r="AD1878" s="18"/>
      <c r="AE1878" s="18"/>
      <c r="AF1878" s="18"/>
      <c r="AG1878" s="18"/>
      <c r="AH1878" s="18"/>
      <c r="AI1878" s="18"/>
      <c r="AJ1878" s="18"/>
      <c r="AK1878" s="18"/>
      <c r="AL1878" s="18"/>
      <c r="AM1878" s="18"/>
    </row>
    <row r="1879" spans="1:39">
      <c r="A1879" s="18"/>
      <c r="B1879" s="18"/>
      <c r="C1879" s="18"/>
      <c r="D1879" s="18">
        <f t="shared" ca="1" si="34"/>
        <v>1878</v>
      </c>
      <c r="E1879" s="18" t="str">
        <f ca="1">IFERROR(INDEX(nr_ad_client_name,MATCH(ROW()-1,xl_search_adnowclientname[index],0)),"")</f>
        <v>Vediorbis</v>
      </c>
      <c r="F1879" s="18"/>
      <c r="G1879" s="18"/>
      <c r="H1879" s="18"/>
      <c r="I1879" s="18"/>
      <c r="J1879" s="18"/>
      <c r="K1879" s="18"/>
      <c r="L1879" s="18"/>
      <c r="M1879" s="18"/>
      <c r="N1879" s="18"/>
      <c r="O1879" s="18"/>
      <c r="P1879" s="18"/>
      <c r="Q1879" s="18"/>
      <c r="R1879" s="18"/>
      <c r="S1879" s="18"/>
      <c r="T1879" s="18"/>
      <c r="U1879" s="18"/>
      <c r="V1879" s="18"/>
      <c r="W1879" s="18"/>
      <c r="X1879" s="18"/>
      <c r="Y1879" s="18"/>
      <c r="Z1879" s="18"/>
      <c r="AA1879" s="18"/>
      <c r="AB1879" s="18"/>
      <c r="AC1879" s="18"/>
      <c r="AD1879" s="18"/>
      <c r="AE1879" s="18"/>
      <c r="AF1879" s="18"/>
      <c r="AG1879" s="18"/>
      <c r="AH1879" s="18"/>
      <c r="AI1879" s="18"/>
      <c r="AJ1879" s="18"/>
      <c r="AK1879" s="18"/>
      <c r="AL1879" s="18"/>
      <c r="AM1879" s="18"/>
    </row>
    <row r="1880" spans="1:39">
      <c r="A1880" s="18"/>
      <c r="B1880" s="18"/>
      <c r="C1880" s="18"/>
      <c r="D1880" s="18">
        <f t="shared" ca="1" si="34"/>
        <v>1879</v>
      </c>
      <c r="E1880" s="18" t="str">
        <f ca="1">IFERROR(INDEX(nr_ad_client_name,MATCH(ROW()-1,xl_search_adnowclientname[index],0)),"")</f>
        <v>Vega Mayor</v>
      </c>
      <c r="F1880" s="18"/>
      <c r="G1880" s="18"/>
      <c r="H1880" s="18"/>
      <c r="I1880" s="18"/>
      <c r="J1880" s="18"/>
      <c r="K1880" s="18"/>
      <c r="L1880" s="18"/>
      <c r="M1880" s="18"/>
      <c r="N1880" s="18"/>
      <c r="O1880" s="18"/>
      <c r="P1880" s="18"/>
      <c r="Q1880" s="18"/>
      <c r="R1880" s="18"/>
      <c r="S1880" s="18"/>
      <c r="T1880" s="18"/>
      <c r="U1880" s="18"/>
      <c r="V1880" s="18"/>
      <c r="W1880" s="18"/>
      <c r="X1880" s="18"/>
      <c r="Y1880" s="18"/>
      <c r="Z1880" s="18"/>
      <c r="AA1880" s="18"/>
      <c r="AB1880" s="18"/>
      <c r="AC1880" s="18"/>
      <c r="AD1880" s="18"/>
      <c r="AE1880" s="18"/>
      <c r="AF1880" s="18"/>
      <c r="AG1880" s="18"/>
      <c r="AH1880" s="18"/>
      <c r="AI1880" s="18"/>
      <c r="AJ1880" s="18"/>
      <c r="AK1880" s="18"/>
      <c r="AL1880" s="18"/>
      <c r="AM1880" s="18"/>
    </row>
    <row r="1881" spans="1:39">
      <c r="A1881" s="18"/>
      <c r="B1881" s="18"/>
      <c r="C1881" s="18"/>
      <c r="D1881" s="18">
        <f t="shared" ca="1" si="34"/>
        <v>1880</v>
      </c>
      <c r="E1881" s="18" t="str">
        <f ca="1">IFERROR(INDEX(nr_ad_client_name,MATCH(ROW()-1,xl_search_adnowclientname[index],0)),"")</f>
        <v>Velux</v>
      </c>
      <c r="F1881" s="18"/>
      <c r="G1881" s="18"/>
      <c r="H1881" s="18"/>
      <c r="I1881" s="18"/>
      <c r="J1881" s="18"/>
      <c r="K1881" s="18"/>
      <c r="L1881" s="18"/>
      <c r="M1881" s="18"/>
      <c r="N1881" s="18"/>
      <c r="O1881" s="18"/>
      <c r="P1881" s="18"/>
      <c r="Q1881" s="18"/>
      <c r="R1881" s="18"/>
      <c r="S1881" s="18"/>
      <c r="T1881" s="18"/>
      <c r="U1881" s="18"/>
      <c r="V1881" s="18"/>
      <c r="W1881" s="18"/>
      <c r="X1881" s="18"/>
      <c r="Y1881" s="18"/>
      <c r="Z1881" s="18"/>
      <c r="AA1881" s="18"/>
      <c r="AB1881" s="18"/>
      <c r="AC1881" s="18"/>
      <c r="AD1881" s="18"/>
      <c r="AE1881" s="18"/>
      <c r="AF1881" s="18"/>
      <c r="AG1881" s="18"/>
      <c r="AH1881" s="18"/>
      <c r="AI1881" s="18"/>
      <c r="AJ1881" s="18"/>
      <c r="AK1881" s="18"/>
      <c r="AL1881" s="18"/>
      <c r="AM1881" s="18"/>
    </row>
    <row r="1882" spans="1:39">
      <c r="A1882" s="18"/>
      <c r="B1882" s="18"/>
      <c r="C1882" s="18"/>
      <c r="D1882" s="18">
        <f t="shared" ca="1" si="34"/>
        <v>1881</v>
      </c>
      <c r="E1882" s="18" t="str">
        <f ca="1">IFERROR(INDEX(nr_ad_client_name,MATCH(ROW()-1,xl_search_adnowclientname[index],0)),"")</f>
        <v>Verizon</v>
      </c>
      <c r="F1882" s="18"/>
      <c r="G1882" s="18"/>
      <c r="H1882" s="18"/>
      <c r="I1882" s="18"/>
      <c r="J1882" s="18"/>
      <c r="K1882" s="18"/>
      <c r="L1882" s="18"/>
      <c r="M1882" s="18"/>
      <c r="N1882" s="18"/>
      <c r="O1882" s="18"/>
      <c r="P1882" s="18"/>
      <c r="Q1882" s="18"/>
      <c r="R1882" s="18"/>
      <c r="S1882" s="18"/>
      <c r="T1882" s="18"/>
      <c r="U1882" s="18"/>
      <c r="V1882" s="18"/>
      <c r="W1882" s="18"/>
      <c r="X1882" s="18"/>
      <c r="Y1882" s="18"/>
      <c r="Z1882" s="18"/>
      <c r="AA1882" s="18"/>
      <c r="AB1882" s="18"/>
      <c r="AC1882" s="18"/>
      <c r="AD1882" s="18"/>
      <c r="AE1882" s="18"/>
      <c r="AF1882" s="18"/>
      <c r="AG1882" s="18"/>
      <c r="AH1882" s="18"/>
      <c r="AI1882" s="18"/>
      <c r="AJ1882" s="18"/>
      <c r="AK1882" s="18"/>
      <c r="AL1882" s="18"/>
      <c r="AM1882" s="18"/>
    </row>
    <row r="1883" spans="1:39">
      <c r="A1883" s="18"/>
      <c r="B1883" s="18"/>
      <c r="C1883" s="18"/>
      <c r="D1883" s="18">
        <f t="shared" ca="1" si="34"/>
        <v>1882</v>
      </c>
      <c r="E1883" s="18" t="str">
        <f ca="1">IFERROR(INDEX(nr_ad_client_name,MATCH(ROW()-1,xl_search_adnowclientname[index],0)),"")</f>
        <v>Vestel</v>
      </c>
      <c r="F1883" s="18"/>
      <c r="G1883" s="18"/>
      <c r="H1883" s="18"/>
      <c r="I1883" s="18"/>
      <c r="J1883" s="18"/>
      <c r="K1883" s="18"/>
      <c r="L1883" s="18"/>
      <c r="M1883" s="18"/>
      <c r="N1883" s="18"/>
      <c r="O1883" s="18"/>
      <c r="P1883" s="18"/>
      <c r="Q1883" s="18"/>
      <c r="R1883" s="18"/>
      <c r="S1883" s="18"/>
      <c r="T1883" s="18"/>
      <c r="U1883" s="18"/>
      <c r="V1883" s="18"/>
      <c r="W1883" s="18"/>
      <c r="X1883" s="18"/>
      <c r="Y1883" s="18"/>
      <c r="Z1883" s="18"/>
      <c r="AA1883" s="18"/>
      <c r="AB1883" s="18"/>
      <c r="AC1883" s="18"/>
      <c r="AD1883" s="18"/>
      <c r="AE1883" s="18"/>
      <c r="AF1883" s="18"/>
      <c r="AG1883" s="18"/>
      <c r="AH1883" s="18"/>
      <c r="AI1883" s="18"/>
      <c r="AJ1883" s="18"/>
      <c r="AK1883" s="18"/>
      <c r="AL1883" s="18"/>
      <c r="AM1883" s="18"/>
    </row>
    <row r="1884" spans="1:39">
      <c r="A1884" s="18"/>
      <c r="B1884" s="18"/>
      <c r="C1884" s="18"/>
      <c r="D1884" s="18">
        <f t="shared" ca="1" si="34"/>
        <v>1883</v>
      </c>
      <c r="E1884" s="18" t="str">
        <f ca="1">IFERROR(INDEX(nr_ad_client_name,MATCH(ROW()-1,xl_search_adnowclientname[index],0)),"")</f>
        <v>VF Corporation</v>
      </c>
      <c r="F1884" s="18"/>
      <c r="G1884" s="18"/>
      <c r="H1884" s="18"/>
      <c r="I1884" s="18"/>
      <c r="J1884" s="18"/>
      <c r="K1884" s="18"/>
      <c r="L1884" s="18"/>
      <c r="M1884" s="18"/>
      <c r="N1884" s="18"/>
      <c r="O1884" s="18"/>
      <c r="P1884" s="18"/>
      <c r="Q1884" s="18"/>
      <c r="R1884" s="18"/>
      <c r="S1884" s="18"/>
      <c r="T1884" s="18"/>
      <c r="U1884" s="18"/>
      <c r="V1884" s="18"/>
      <c r="W1884" s="18"/>
      <c r="X1884" s="18"/>
      <c r="Y1884" s="18"/>
      <c r="Z1884" s="18"/>
      <c r="AA1884" s="18"/>
      <c r="AB1884" s="18"/>
      <c r="AC1884" s="18"/>
      <c r="AD1884" s="18"/>
      <c r="AE1884" s="18"/>
      <c r="AF1884" s="18"/>
      <c r="AG1884" s="18"/>
      <c r="AH1884" s="18"/>
      <c r="AI1884" s="18"/>
      <c r="AJ1884" s="18"/>
      <c r="AK1884" s="18"/>
      <c r="AL1884" s="18"/>
      <c r="AM1884" s="18"/>
    </row>
    <row r="1885" spans="1:39">
      <c r="A1885" s="18"/>
      <c r="B1885" s="18"/>
      <c r="C1885" s="18"/>
      <c r="D1885" s="18">
        <f t="shared" ca="1" si="34"/>
        <v>1884</v>
      </c>
      <c r="E1885" s="18" t="str">
        <f ca="1">IFERROR(INDEX(nr_ad_client_name,MATCH(ROW()-1,xl_search_adnowclientname[index],0)),"")</f>
        <v>V-Guard Industries Ltd</v>
      </c>
      <c r="F1885" s="18"/>
      <c r="G1885" s="18"/>
      <c r="H1885" s="18"/>
      <c r="I1885" s="18"/>
      <c r="J1885" s="18"/>
      <c r="K1885" s="18"/>
      <c r="L1885" s="18"/>
      <c r="M1885" s="18"/>
      <c r="N1885" s="18"/>
      <c r="O1885" s="18"/>
      <c r="P1885" s="18"/>
      <c r="Q1885" s="18"/>
      <c r="R1885" s="18"/>
      <c r="S1885" s="18"/>
      <c r="T1885" s="18"/>
      <c r="U1885" s="18"/>
      <c r="V1885" s="18"/>
      <c r="W1885" s="18"/>
      <c r="X1885" s="18"/>
      <c r="Y1885" s="18"/>
      <c r="Z1885" s="18"/>
      <c r="AA1885" s="18"/>
      <c r="AB1885" s="18"/>
      <c r="AC1885" s="18"/>
      <c r="AD1885" s="18"/>
      <c r="AE1885" s="18"/>
      <c r="AF1885" s="18"/>
      <c r="AG1885" s="18"/>
      <c r="AH1885" s="18"/>
      <c r="AI1885" s="18"/>
      <c r="AJ1885" s="18"/>
      <c r="AK1885" s="18"/>
      <c r="AL1885" s="18"/>
      <c r="AM1885" s="18"/>
    </row>
    <row r="1886" spans="1:39">
      <c r="A1886" s="18"/>
      <c r="B1886" s="18"/>
      <c r="C1886" s="18"/>
      <c r="D1886" s="18">
        <f t="shared" ca="1" si="34"/>
        <v>1885</v>
      </c>
      <c r="E1886" s="18" t="str">
        <f ca="1">IFERROR(INDEX(nr_ad_client_name,MATCH(ROW()-1,xl_search_adnowclientname[index],0)),"")</f>
        <v>Via Digital</v>
      </c>
      <c r="F1886" s="18"/>
      <c r="G1886" s="18"/>
      <c r="H1886" s="18"/>
      <c r="I1886" s="18"/>
      <c r="J1886" s="18"/>
      <c r="K1886" s="18"/>
      <c r="L1886" s="18"/>
      <c r="M1886" s="18"/>
      <c r="N1886" s="18"/>
      <c r="O1886" s="18"/>
      <c r="P1886" s="18"/>
      <c r="Q1886" s="18"/>
      <c r="R1886" s="18"/>
      <c r="S1886" s="18"/>
      <c r="T1886" s="18"/>
      <c r="U1886" s="18"/>
      <c r="V1886" s="18"/>
      <c r="W1886" s="18"/>
      <c r="X1886" s="18"/>
      <c r="Y1886" s="18"/>
      <c r="Z1886" s="18"/>
      <c r="AA1886" s="18"/>
      <c r="AB1886" s="18"/>
      <c r="AC1886" s="18"/>
      <c r="AD1886" s="18"/>
      <c r="AE1886" s="18"/>
      <c r="AF1886" s="18"/>
      <c r="AG1886" s="18"/>
      <c r="AH1886" s="18"/>
      <c r="AI1886" s="18"/>
      <c r="AJ1886" s="18"/>
      <c r="AK1886" s="18"/>
      <c r="AL1886" s="18"/>
      <c r="AM1886" s="18"/>
    </row>
    <row r="1887" spans="1:39">
      <c r="A1887" s="18"/>
      <c r="B1887" s="18"/>
      <c r="C1887" s="18"/>
      <c r="D1887" s="18">
        <f t="shared" ca="1" si="34"/>
        <v>1886</v>
      </c>
      <c r="E1887" s="18" t="str">
        <f ca="1">IFERROR(INDEX(nr_ad_client_name,MATCH(ROW()-1,xl_search_adnowclientname[index],0)),"")</f>
        <v>Vimplecom</v>
      </c>
      <c r="F1887" s="18"/>
      <c r="G1887" s="18"/>
      <c r="H1887" s="18"/>
      <c r="I1887" s="18"/>
      <c r="J1887" s="18"/>
      <c r="K1887" s="18"/>
      <c r="L1887" s="18"/>
      <c r="M1887" s="18"/>
      <c r="N1887" s="18"/>
      <c r="O1887" s="18"/>
      <c r="P1887" s="18"/>
      <c r="Q1887" s="18"/>
      <c r="R1887" s="18"/>
      <c r="S1887" s="18"/>
      <c r="T1887" s="18"/>
      <c r="U1887" s="18"/>
      <c r="V1887" s="18"/>
      <c r="W1887" s="18"/>
      <c r="X1887" s="18"/>
      <c r="Y1887" s="18"/>
      <c r="Z1887" s="18"/>
      <c r="AA1887" s="18"/>
      <c r="AB1887" s="18"/>
      <c r="AC1887" s="18"/>
      <c r="AD1887" s="18"/>
      <c r="AE1887" s="18"/>
      <c r="AF1887" s="18"/>
      <c r="AG1887" s="18"/>
      <c r="AH1887" s="18"/>
      <c r="AI1887" s="18"/>
      <c r="AJ1887" s="18"/>
      <c r="AK1887" s="18"/>
      <c r="AL1887" s="18"/>
      <c r="AM1887" s="18"/>
    </row>
    <row r="1888" spans="1:39">
      <c r="A1888" s="18"/>
      <c r="B1888" s="18"/>
      <c r="C1888" s="18"/>
      <c r="D1888" s="18">
        <f t="shared" ca="1" si="34"/>
        <v>1887</v>
      </c>
      <c r="E1888" s="18" t="str">
        <f ca="1">IFERROR(INDEX(nr_ad_client_name,MATCH(ROW()-1,xl_search_adnowclientname[index],0)),"")</f>
        <v>Vimto Soft Drinks</v>
      </c>
      <c r="F1888" s="18"/>
      <c r="G1888" s="18"/>
      <c r="H1888" s="18"/>
      <c r="I1888" s="18"/>
      <c r="J1888" s="18"/>
      <c r="K1888" s="18"/>
      <c r="L1888" s="18"/>
      <c r="M1888" s="18"/>
      <c r="N1888" s="18"/>
      <c r="O1888" s="18"/>
      <c r="P1888" s="18"/>
      <c r="Q1888" s="18"/>
      <c r="R1888" s="18"/>
      <c r="S1888" s="18"/>
      <c r="T1888" s="18"/>
      <c r="U1888" s="18"/>
      <c r="V1888" s="18"/>
      <c r="W1888" s="18"/>
      <c r="X1888" s="18"/>
      <c r="Y1888" s="18"/>
      <c r="Z1888" s="18"/>
      <c r="AA1888" s="18"/>
      <c r="AB1888" s="18"/>
      <c r="AC1888" s="18"/>
      <c r="AD1888" s="18"/>
      <c r="AE1888" s="18"/>
      <c r="AF1888" s="18"/>
      <c r="AG1888" s="18"/>
      <c r="AH1888" s="18"/>
      <c r="AI1888" s="18"/>
      <c r="AJ1888" s="18"/>
      <c r="AK1888" s="18"/>
      <c r="AL1888" s="18"/>
      <c r="AM1888" s="18"/>
    </row>
    <row r="1889" spans="1:39">
      <c r="A1889" s="18"/>
      <c r="B1889" s="18"/>
      <c r="C1889" s="18"/>
      <c r="D1889" s="18">
        <f t="shared" ca="1" si="34"/>
        <v>1888</v>
      </c>
      <c r="E1889" s="18" t="str">
        <f ca="1">IFERROR(INDEX(nr_ad_client_name,MATCH(ROW()-1,xl_search_adnowclientname[index],0)),"")</f>
        <v>Vinasoy</v>
      </c>
      <c r="F1889" s="18"/>
      <c r="G1889" s="18"/>
      <c r="H1889" s="18"/>
      <c r="I1889" s="18"/>
      <c r="J1889" s="18"/>
      <c r="K1889" s="18"/>
      <c r="L1889" s="18"/>
      <c r="M1889" s="18"/>
      <c r="N1889" s="18"/>
      <c r="O1889" s="18"/>
      <c r="P1889" s="18"/>
      <c r="Q1889" s="18"/>
      <c r="R1889" s="18"/>
      <c r="S1889" s="18"/>
      <c r="T1889" s="18"/>
      <c r="U1889" s="18"/>
      <c r="V1889" s="18"/>
      <c r="W1889" s="18"/>
      <c r="X1889" s="18"/>
      <c r="Y1889" s="18"/>
      <c r="Z1889" s="18"/>
      <c r="AA1889" s="18"/>
      <c r="AB1889" s="18"/>
      <c r="AC1889" s="18"/>
      <c r="AD1889" s="18"/>
      <c r="AE1889" s="18"/>
      <c r="AF1889" s="18"/>
      <c r="AG1889" s="18"/>
      <c r="AH1889" s="18"/>
      <c r="AI1889" s="18"/>
      <c r="AJ1889" s="18"/>
      <c r="AK1889" s="18"/>
      <c r="AL1889" s="18"/>
      <c r="AM1889" s="18"/>
    </row>
    <row r="1890" spans="1:39">
      <c r="A1890" s="18"/>
      <c r="B1890" s="18"/>
      <c r="C1890" s="18"/>
      <c r="D1890" s="18">
        <f t="shared" ca="1" si="34"/>
        <v>1889</v>
      </c>
      <c r="E1890" s="18" t="str">
        <f ca="1">IFERROR(INDEX(nr_ad_client_name,MATCH(ROW()-1,xl_search_adnowclientname[index],0)),"")</f>
        <v>Virgin</v>
      </c>
      <c r="F1890" s="18"/>
      <c r="G1890" s="18"/>
      <c r="H1890" s="18"/>
      <c r="I1890" s="18"/>
      <c r="J1890" s="18"/>
      <c r="K1890" s="18"/>
      <c r="L1890" s="18"/>
      <c r="M1890" s="18"/>
      <c r="N1890" s="18"/>
      <c r="O1890" s="18"/>
      <c r="P1890" s="18"/>
      <c r="Q1890" s="18"/>
      <c r="R1890" s="18"/>
      <c r="S1890" s="18"/>
      <c r="T1890" s="18"/>
      <c r="U1890" s="18"/>
      <c r="V1890" s="18"/>
      <c r="W1890" s="18"/>
      <c r="X1890" s="18"/>
      <c r="Y1890" s="18"/>
      <c r="Z1890" s="18"/>
      <c r="AA1890" s="18"/>
      <c r="AB1890" s="18"/>
      <c r="AC1890" s="18"/>
      <c r="AD1890" s="18"/>
      <c r="AE1890" s="18"/>
      <c r="AF1890" s="18"/>
      <c r="AG1890" s="18"/>
      <c r="AH1890" s="18"/>
      <c r="AI1890" s="18"/>
      <c r="AJ1890" s="18"/>
      <c r="AK1890" s="18"/>
      <c r="AL1890" s="18"/>
      <c r="AM1890" s="18"/>
    </row>
    <row r="1891" spans="1:39">
      <c r="A1891" s="18"/>
      <c r="B1891" s="18"/>
      <c r="C1891" s="18"/>
      <c r="D1891" s="18">
        <f t="shared" ca="1" si="34"/>
        <v>1890</v>
      </c>
      <c r="E1891" s="18" t="str">
        <f ca="1">IFERROR(INDEX(nr_ad_client_name,MATCH(ROW()-1,xl_search_adnowclientname[index],0)),"")</f>
        <v>Virutex</v>
      </c>
      <c r="F1891" s="18"/>
      <c r="G1891" s="18"/>
      <c r="H1891" s="18"/>
      <c r="I1891" s="18"/>
      <c r="J1891" s="18"/>
      <c r="K1891" s="18"/>
      <c r="L1891" s="18"/>
      <c r="M1891" s="18"/>
      <c r="N1891" s="18"/>
      <c r="O1891" s="18"/>
      <c r="P1891" s="18"/>
      <c r="Q1891" s="18"/>
      <c r="R1891" s="18"/>
      <c r="S1891" s="18"/>
      <c r="T1891" s="18"/>
      <c r="U1891" s="18"/>
      <c r="V1891" s="18"/>
      <c r="W1891" s="18"/>
      <c r="X1891" s="18"/>
      <c r="Y1891" s="18"/>
      <c r="Z1891" s="18"/>
      <c r="AA1891" s="18"/>
      <c r="AB1891" s="18"/>
      <c r="AC1891" s="18"/>
      <c r="AD1891" s="18"/>
      <c r="AE1891" s="18"/>
      <c r="AF1891" s="18"/>
      <c r="AG1891" s="18"/>
      <c r="AH1891" s="18"/>
      <c r="AI1891" s="18"/>
      <c r="AJ1891" s="18"/>
      <c r="AK1891" s="18"/>
      <c r="AL1891" s="18"/>
      <c r="AM1891" s="18"/>
    </row>
    <row r="1892" spans="1:39">
      <c r="A1892" s="18"/>
      <c r="B1892" s="18"/>
      <c r="C1892" s="18"/>
      <c r="D1892" s="18">
        <f t="shared" ca="1" si="34"/>
        <v>1891</v>
      </c>
      <c r="E1892" s="18" t="str">
        <f ca="1">IFERROR(INDEX(nr_ad_client_name,MATCH(ROW()-1,xl_search_adnowclientname[index],0)),"")</f>
        <v>Visa</v>
      </c>
      <c r="F1892" s="18"/>
      <c r="G1892" s="18"/>
      <c r="H1892" s="18"/>
      <c r="I1892" s="18"/>
      <c r="J1892" s="18"/>
      <c r="K1892" s="18"/>
      <c r="L1892" s="18"/>
      <c r="M1892" s="18"/>
      <c r="N1892" s="18"/>
      <c r="O1892" s="18"/>
      <c r="P1892" s="18"/>
      <c r="Q1892" s="18"/>
      <c r="R1892" s="18"/>
      <c r="S1892" s="18"/>
      <c r="T1892" s="18"/>
      <c r="U1892" s="18"/>
      <c r="V1892" s="18"/>
      <c r="W1892" s="18"/>
      <c r="X1892" s="18"/>
      <c r="Y1892" s="18"/>
      <c r="Z1892" s="18"/>
      <c r="AA1892" s="18"/>
      <c r="AB1892" s="18"/>
      <c r="AC1892" s="18"/>
      <c r="AD1892" s="18"/>
      <c r="AE1892" s="18"/>
      <c r="AF1892" s="18"/>
      <c r="AG1892" s="18"/>
      <c r="AH1892" s="18"/>
      <c r="AI1892" s="18"/>
      <c r="AJ1892" s="18"/>
      <c r="AK1892" s="18"/>
      <c r="AL1892" s="18"/>
      <c r="AM1892" s="18"/>
    </row>
    <row r="1893" spans="1:39">
      <c r="A1893" s="18"/>
      <c r="B1893" s="18"/>
      <c r="C1893" s="18"/>
      <c r="D1893" s="18">
        <f t="shared" ca="1" si="34"/>
        <v>1892</v>
      </c>
      <c r="E1893" s="18" t="str">
        <f ca="1">IFERROR(INDEX(nr_ad_client_name,MATCH(ROW()-1,xl_search_adnowclientname[index],0)),"")</f>
        <v>Vitasoy</v>
      </c>
      <c r="F1893" s="18"/>
      <c r="G1893" s="18"/>
      <c r="H1893" s="18"/>
      <c r="I1893" s="18"/>
      <c r="J1893" s="18"/>
      <c r="K1893" s="18"/>
      <c r="L1893" s="18"/>
      <c r="M1893" s="18"/>
      <c r="N1893" s="18"/>
      <c r="O1893" s="18"/>
      <c r="P1893" s="18"/>
      <c r="Q1893" s="18"/>
      <c r="R1893" s="18"/>
      <c r="S1893" s="18"/>
      <c r="T1893" s="18"/>
      <c r="U1893" s="18"/>
      <c r="V1893" s="18"/>
      <c r="W1893" s="18"/>
      <c r="X1893" s="18"/>
      <c r="Y1893" s="18"/>
      <c r="Z1893" s="18"/>
      <c r="AA1893" s="18"/>
      <c r="AB1893" s="18"/>
      <c r="AC1893" s="18"/>
      <c r="AD1893" s="18"/>
      <c r="AE1893" s="18"/>
      <c r="AF1893" s="18"/>
      <c r="AG1893" s="18"/>
      <c r="AH1893" s="18"/>
      <c r="AI1893" s="18"/>
      <c r="AJ1893" s="18"/>
      <c r="AK1893" s="18"/>
      <c r="AL1893" s="18"/>
      <c r="AM1893" s="18"/>
    </row>
    <row r="1894" spans="1:39">
      <c r="A1894" s="18"/>
      <c r="B1894" s="18"/>
      <c r="C1894" s="18"/>
      <c r="D1894" s="18">
        <f t="shared" ca="1" si="34"/>
        <v>1893</v>
      </c>
      <c r="E1894" s="18" t="str">
        <f ca="1">IFERROR(INDEX(nr_ad_client_name,MATCH(ROW()-1,xl_search_adnowclientname[index],0)),"")</f>
        <v>Vivartia</v>
      </c>
      <c r="F1894" s="18"/>
      <c r="G1894" s="18"/>
      <c r="H1894" s="18"/>
      <c r="I1894" s="18"/>
      <c r="J1894" s="18"/>
      <c r="K1894" s="18"/>
      <c r="L1894" s="18"/>
      <c r="M1894" s="18"/>
      <c r="N1894" s="18"/>
      <c r="O1894" s="18"/>
      <c r="P1894" s="18"/>
      <c r="Q1894" s="18"/>
      <c r="R1894" s="18"/>
      <c r="S1894" s="18"/>
      <c r="T1894" s="18"/>
      <c r="U1894" s="18"/>
      <c r="V1894" s="18"/>
      <c r="W1894" s="18"/>
      <c r="X1894" s="18"/>
      <c r="Y1894" s="18"/>
      <c r="Z1894" s="18"/>
      <c r="AA1894" s="18"/>
      <c r="AB1894" s="18"/>
      <c r="AC1894" s="18"/>
      <c r="AD1894" s="18"/>
      <c r="AE1894" s="18"/>
      <c r="AF1894" s="18"/>
      <c r="AG1894" s="18"/>
      <c r="AH1894" s="18"/>
      <c r="AI1894" s="18"/>
      <c r="AJ1894" s="18"/>
      <c r="AK1894" s="18"/>
      <c r="AL1894" s="18"/>
      <c r="AM1894" s="18"/>
    </row>
    <row r="1895" spans="1:39">
      <c r="A1895" s="18"/>
      <c r="B1895" s="18"/>
      <c r="C1895" s="18"/>
      <c r="D1895" s="18">
        <f t="shared" ca="1" si="34"/>
        <v>1894</v>
      </c>
      <c r="E1895" s="18" t="str">
        <f ca="1">IFERROR(INDEX(nr_ad_client_name,MATCH(ROW()-1,xl_search_adnowclientname[index],0)),"")</f>
        <v>VK Muehlen</v>
      </c>
      <c r="F1895" s="18"/>
      <c r="G1895" s="18"/>
      <c r="H1895" s="18"/>
      <c r="I1895" s="18"/>
      <c r="J1895" s="18"/>
      <c r="K1895" s="18"/>
      <c r="L1895" s="18"/>
      <c r="M1895" s="18"/>
      <c r="N1895" s="18"/>
      <c r="O1895" s="18"/>
      <c r="P1895" s="18"/>
      <c r="Q1895" s="18"/>
      <c r="R1895" s="18"/>
      <c r="S1895" s="18"/>
      <c r="T1895" s="18"/>
      <c r="U1895" s="18"/>
      <c r="V1895" s="18"/>
      <c r="W1895" s="18"/>
      <c r="X1895" s="18"/>
      <c r="Y1895" s="18"/>
      <c r="Z1895" s="18"/>
      <c r="AA1895" s="18"/>
      <c r="AB1895" s="18"/>
      <c r="AC1895" s="18"/>
      <c r="AD1895" s="18"/>
      <c r="AE1895" s="18"/>
      <c r="AF1895" s="18"/>
      <c r="AG1895" s="18"/>
      <c r="AH1895" s="18"/>
      <c r="AI1895" s="18"/>
      <c r="AJ1895" s="18"/>
      <c r="AK1895" s="18"/>
      <c r="AL1895" s="18"/>
      <c r="AM1895" s="18"/>
    </row>
    <row r="1896" spans="1:39">
      <c r="A1896" s="18"/>
      <c r="B1896" s="18"/>
      <c r="C1896" s="18"/>
      <c r="D1896" s="18">
        <f t="shared" ca="1" si="34"/>
        <v>1895</v>
      </c>
      <c r="E1896" s="18" t="str">
        <f ca="1">IFERROR(INDEX(nr_ad_client_name,MATCH(ROW()-1,xl_search_adnowclientname[index],0)),"")</f>
        <v>Vlasic</v>
      </c>
      <c r="F1896" s="18"/>
      <c r="G1896" s="18"/>
      <c r="H1896" s="18"/>
      <c r="I1896" s="18"/>
      <c r="J1896" s="18"/>
      <c r="K1896" s="18"/>
      <c r="L1896" s="18"/>
      <c r="M1896" s="18"/>
      <c r="N1896" s="18"/>
      <c r="O1896" s="18"/>
      <c r="P1896" s="18"/>
      <c r="Q1896" s="18"/>
      <c r="R1896" s="18"/>
      <c r="S1896" s="18"/>
      <c r="T1896" s="18"/>
      <c r="U1896" s="18"/>
      <c r="V1896" s="18"/>
      <c r="W1896" s="18"/>
      <c r="X1896" s="18"/>
      <c r="Y1896" s="18"/>
      <c r="Z1896" s="18"/>
      <c r="AA1896" s="18"/>
      <c r="AB1896" s="18"/>
      <c r="AC1896" s="18"/>
      <c r="AD1896" s="18"/>
      <c r="AE1896" s="18"/>
      <c r="AF1896" s="18"/>
      <c r="AG1896" s="18"/>
      <c r="AH1896" s="18"/>
      <c r="AI1896" s="18"/>
      <c r="AJ1896" s="18"/>
      <c r="AK1896" s="18"/>
      <c r="AL1896" s="18"/>
      <c r="AM1896" s="18"/>
    </row>
    <row r="1897" spans="1:39">
      <c r="A1897" s="18"/>
      <c r="B1897" s="18"/>
      <c r="C1897" s="18"/>
      <c r="D1897" s="18">
        <f t="shared" ca="1" si="34"/>
        <v>1896</v>
      </c>
      <c r="E1897" s="18" t="str">
        <f ca="1">IFERROR(INDEX(nr_ad_client_name,MATCH(ROW()-1,xl_search_adnowclientname[index],0)),"")</f>
        <v>V Line</v>
      </c>
      <c r="F1897" s="18"/>
      <c r="G1897" s="18"/>
      <c r="H1897" s="18"/>
      <c r="I1897" s="18"/>
      <c r="J1897" s="18"/>
      <c r="K1897" s="18"/>
      <c r="L1897" s="18"/>
      <c r="M1897" s="18"/>
      <c r="N1897" s="18"/>
      <c r="O1897" s="18"/>
      <c r="P1897" s="18"/>
      <c r="Q1897" s="18"/>
      <c r="R1897" s="18"/>
      <c r="S1897" s="18"/>
      <c r="T1897" s="18"/>
      <c r="U1897" s="18"/>
      <c r="V1897" s="18"/>
      <c r="W1897" s="18"/>
      <c r="X1897" s="18"/>
      <c r="Y1897" s="18"/>
      <c r="Z1897" s="18"/>
      <c r="AA1897" s="18"/>
      <c r="AB1897" s="18"/>
      <c r="AC1897" s="18"/>
      <c r="AD1897" s="18"/>
      <c r="AE1897" s="18"/>
      <c r="AF1897" s="18"/>
      <c r="AG1897" s="18"/>
      <c r="AH1897" s="18"/>
      <c r="AI1897" s="18"/>
      <c r="AJ1897" s="18"/>
      <c r="AK1897" s="18"/>
      <c r="AL1897" s="18"/>
      <c r="AM1897" s="18"/>
    </row>
    <row r="1898" spans="1:39">
      <c r="A1898" s="18"/>
      <c r="B1898" s="18"/>
      <c r="C1898" s="18"/>
      <c r="D1898" s="18">
        <f t="shared" ca="1" si="34"/>
        <v>1897</v>
      </c>
      <c r="E1898" s="18" t="str">
        <f ca="1">IFERROR(INDEX(nr_ad_client_name,MATCH(ROW()-1,xl_search_adnowclientname[index],0)),"")</f>
        <v>Vodacom</v>
      </c>
      <c r="F1898" s="18"/>
      <c r="G1898" s="18"/>
      <c r="H1898" s="18"/>
      <c r="I1898" s="18"/>
      <c r="J1898" s="18"/>
      <c r="K1898" s="18"/>
      <c r="L1898" s="18"/>
      <c r="M1898" s="18"/>
      <c r="N1898" s="18"/>
      <c r="O1898" s="18"/>
      <c r="P1898" s="18"/>
      <c r="Q1898" s="18"/>
      <c r="R1898" s="18"/>
      <c r="S1898" s="18"/>
      <c r="T1898" s="18"/>
      <c r="U1898" s="18"/>
      <c r="V1898" s="18"/>
      <c r="W1898" s="18"/>
      <c r="X1898" s="18"/>
      <c r="Y1898" s="18"/>
      <c r="Z1898" s="18"/>
      <c r="AA1898" s="18"/>
      <c r="AB1898" s="18"/>
      <c r="AC1898" s="18"/>
      <c r="AD1898" s="18"/>
      <c r="AE1898" s="18"/>
      <c r="AF1898" s="18"/>
      <c r="AG1898" s="18"/>
      <c r="AH1898" s="18"/>
      <c r="AI1898" s="18"/>
      <c r="AJ1898" s="18"/>
      <c r="AK1898" s="18"/>
      <c r="AL1898" s="18"/>
      <c r="AM1898" s="18"/>
    </row>
    <row r="1899" spans="1:39">
      <c r="A1899" s="18"/>
      <c r="B1899" s="18"/>
      <c r="C1899" s="18"/>
      <c r="D1899" s="18">
        <f t="shared" ca="1" si="34"/>
        <v>1898</v>
      </c>
      <c r="E1899" s="18" t="str">
        <f ca="1">IFERROR(INDEX(nr_ad_client_name,MATCH(ROW()-1,xl_search_adnowclientname[index],0)),"")</f>
        <v>Vodafone</v>
      </c>
      <c r="F1899" s="18"/>
      <c r="G1899" s="18"/>
      <c r="H1899" s="18"/>
      <c r="I1899" s="18"/>
      <c r="J1899" s="18"/>
      <c r="K1899" s="18"/>
      <c r="L1899" s="18"/>
      <c r="M1899" s="18"/>
      <c r="N1899" s="18"/>
      <c r="O1899" s="18"/>
      <c r="P1899" s="18"/>
      <c r="Q1899" s="18"/>
      <c r="R1899" s="18"/>
      <c r="S1899" s="18"/>
      <c r="T1899" s="18"/>
      <c r="U1899" s="18"/>
      <c r="V1899" s="18"/>
      <c r="W1899" s="18"/>
      <c r="X1899" s="18"/>
      <c r="Y1899" s="18"/>
      <c r="Z1899" s="18"/>
      <c r="AA1899" s="18"/>
      <c r="AB1899" s="18"/>
      <c r="AC1899" s="18"/>
      <c r="AD1899" s="18"/>
      <c r="AE1899" s="18"/>
      <c r="AF1899" s="18"/>
      <c r="AG1899" s="18"/>
      <c r="AH1899" s="18"/>
      <c r="AI1899" s="18"/>
      <c r="AJ1899" s="18"/>
      <c r="AK1899" s="18"/>
      <c r="AL1899" s="18"/>
      <c r="AM1899" s="18"/>
    </row>
    <row r="1900" spans="1:39">
      <c r="A1900" s="18"/>
      <c r="B1900" s="18"/>
      <c r="C1900" s="18"/>
      <c r="D1900" s="18">
        <f t="shared" ca="1" si="34"/>
        <v>1899</v>
      </c>
      <c r="E1900" s="18" t="str">
        <f ca="1">IFERROR(INDEX(nr_ad_client_name,MATCH(ROW()-1,xl_search_adnowclientname[index],0)),"")</f>
        <v>Voice of America</v>
      </c>
      <c r="F1900" s="18"/>
      <c r="G1900" s="18"/>
      <c r="H1900" s="18"/>
      <c r="I1900" s="18"/>
      <c r="J1900" s="18"/>
      <c r="K1900" s="18"/>
      <c r="L1900" s="18"/>
      <c r="M1900" s="18"/>
      <c r="N1900" s="18"/>
      <c r="O1900" s="18"/>
      <c r="P1900" s="18"/>
      <c r="Q1900" s="18"/>
      <c r="R1900" s="18"/>
      <c r="S1900" s="18"/>
      <c r="T1900" s="18"/>
      <c r="U1900" s="18"/>
      <c r="V1900" s="18"/>
      <c r="W1900" s="18"/>
      <c r="X1900" s="18"/>
      <c r="Y1900" s="18"/>
      <c r="Z1900" s="18"/>
      <c r="AA1900" s="18"/>
      <c r="AB1900" s="18"/>
      <c r="AC1900" s="18"/>
      <c r="AD1900" s="18"/>
      <c r="AE1900" s="18"/>
      <c r="AF1900" s="18"/>
      <c r="AG1900" s="18"/>
      <c r="AH1900" s="18"/>
      <c r="AI1900" s="18"/>
      <c r="AJ1900" s="18"/>
      <c r="AK1900" s="18"/>
      <c r="AL1900" s="18"/>
      <c r="AM1900" s="18"/>
    </row>
    <row r="1901" spans="1:39">
      <c r="A1901" s="18"/>
      <c r="B1901" s="18"/>
      <c r="C1901" s="18"/>
      <c r="D1901" s="18">
        <f t="shared" ca="1" si="34"/>
        <v>1900</v>
      </c>
      <c r="E1901" s="18" t="str">
        <f ca="1">IFERROR(INDEX(nr_ad_client_name,MATCH(ROW()-1,xl_search_adnowclientname[index],0)),"")</f>
        <v>Volkswagen (VW)</v>
      </c>
      <c r="F1901" s="18"/>
      <c r="G1901" s="18"/>
      <c r="H1901" s="18"/>
      <c r="I1901" s="18"/>
      <c r="J1901" s="18"/>
      <c r="K1901" s="18"/>
      <c r="L1901" s="18"/>
      <c r="M1901" s="18"/>
      <c r="N1901" s="18"/>
      <c r="O1901" s="18"/>
      <c r="P1901" s="18"/>
      <c r="Q1901" s="18"/>
      <c r="R1901" s="18"/>
      <c r="S1901" s="18"/>
      <c r="T1901" s="18"/>
      <c r="U1901" s="18"/>
      <c r="V1901" s="18"/>
      <c r="W1901" s="18"/>
      <c r="X1901" s="18"/>
      <c r="Y1901" s="18"/>
      <c r="Z1901" s="18"/>
      <c r="AA1901" s="18"/>
      <c r="AB1901" s="18"/>
      <c r="AC1901" s="18"/>
      <c r="AD1901" s="18"/>
      <c r="AE1901" s="18"/>
      <c r="AF1901" s="18"/>
      <c r="AG1901" s="18"/>
      <c r="AH1901" s="18"/>
      <c r="AI1901" s="18"/>
      <c r="AJ1901" s="18"/>
      <c r="AK1901" s="18"/>
      <c r="AL1901" s="18"/>
      <c r="AM1901" s="18"/>
    </row>
    <row r="1902" spans="1:39">
      <c r="A1902" s="18"/>
      <c r="B1902" s="18"/>
      <c r="C1902" s="18"/>
      <c r="D1902" s="18">
        <f t="shared" ca="1" si="34"/>
        <v>1901</v>
      </c>
      <c r="E1902" s="18" t="str">
        <f ca="1">IFERROR(INDEX(nr_ad_client_name,MATCH(ROW()-1,xl_search_adnowclientname[index],0)),"")</f>
        <v>Vonage</v>
      </c>
      <c r="F1902" s="18"/>
      <c r="G1902" s="18"/>
      <c r="H1902" s="18"/>
      <c r="I1902" s="18"/>
      <c r="J1902" s="18"/>
      <c r="K1902" s="18"/>
      <c r="L1902" s="18"/>
      <c r="M1902" s="18"/>
      <c r="N1902" s="18"/>
      <c r="O1902" s="18"/>
      <c r="P1902" s="18"/>
      <c r="Q1902" s="18"/>
      <c r="R1902" s="18"/>
      <c r="S1902" s="18"/>
      <c r="T1902" s="18"/>
      <c r="U1902" s="18"/>
      <c r="V1902" s="18"/>
      <c r="W1902" s="18"/>
      <c r="X1902" s="18"/>
      <c r="Y1902" s="18"/>
      <c r="Z1902" s="18"/>
      <c r="AA1902" s="18"/>
      <c r="AB1902" s="18"/>
      <c r="AC1902" s="18"/>
      <c r="AD1902" s="18"/>
      <c r="AE1902" s="18"/>
      <c r="AF1902" s="18"/>
      <c r="AG1902" s="18"/>
      <c r="AH1902" s="18"/>
      <c r="AI1902" s="18"/>
      <c r="AJ1902" s="18"/>
      <c r="AK1902" s="18"/>
      <c r="AL1902" s="18"/>
      <c r="AM1902" s="18"/>
    </row>
    <row r="1903" spans="1:39">
      <c r="A1903" s="18"/>
      <c r="B1903" s="18"/>
      <c r="C1903" s="18"/>
      <c r="D1903" s="18">
        <f t="shared" ca="1" si="34"/>
        <v>1902</v>
      </c>
      <c r="E1903" s="18" t="str">
        <f ca="1">IFERROR(INDEX(nr_ad_client_name,MATCH(ROW()-1,xl_search_adnowclientname[index],0)),"")</f>
        <v>Vrumona</v>
      </c>
      <c r="F1903" s="18"/>
      <c r="G1903" s="18"/>
      <c r="H1903" s="18"/>
      <c r="I1903" s="18"/>
      <c r="J1903" s="18"/>
      <c r="K1903" s="18"/>
      <c r="L1903" s="18"/>
      <c r="M1903" s="18"/>
      <c r="N1903" s="18"/>
      <c r="O1903" s="18"/>
      <c r="P1903" s="18"/>
      <c r="Q1903" s="18"/>
      <c r="R1903" s="18"/>
      <c r="S1903" s="18"/>
      <c r="T1903" s="18"/>
      <c r="U1903" s="18"/>
      <c r="V1903" s="18"/>
      <c r="W1903" s="18"/>
      <c r="X1903" s="18"/>
      <c r="Y1903" s="18"/>
      <c r="Z1903" s="18"/>
      <c r="AA1903" s="18"/>
      <c r="AB1903" s="18"/>
      <c r="AC1903" s="18"/>
      <c r="AD1903" s="18"/>
      <c r="AE1903" s="18"/>
      <c r="AF1903" s="18"/>
      <c r="AG1903" s="18"/>
      <c r="AH1903" s="18"/>
      <c r="AI1903" s="18"/>
      <c r="AJ1903" s="18"/>
      <c r="AK1903" s="18"/>
      <c r="AL1903" s="18"/>
      <c r="AM1903" s="18"/>
    </row>
    <row r="1904" spans="1:39">
      <c r="A1904" s="18"/>
      <c r="B1904" s="18"/>
      <c r="C1904" s="18"/>
      <c r="D1904" s="18">
        <f t="shared" ca="1" si="34"/>
        <v>1903</v>
      </c>
      <c r="E1904" s="18" t="str">
        <f ca="1">IFERROR(INDEX(nr_ad_client_name,MATCH(ROW()-1,xl_search_adnowclientname[index],0)),"")</f>
        <v>Vulcabras Azaleia</v>
      </c>
      <c r="F1904" s="18"/>
      <c r="G1904" s="18"/>
      <c r="H1904" s="18"/>
      <c r="I1904" s="18"/>
      <c r="J1904" s="18"/>
      <c r="K1904" s="18"/>
      <c r="L1904" s="18"/>
      <c r="M1904" s="18"/>
      <c r="N1904" s="18"/>
      <c r="O1904" s="18"/>
      <c r="P1904" s="18"/>
      <c r="Q1904" s="18"/>
      <c r="R1904" s="18"/>
      <c r="S1904" s="18"/>
      <c r="T1904" s="18"/>
      <c r="U1904" s="18"/>
      <c r="V1904" s="18"/>
      <c r="W1904" s="18"/>
      <c r="X1904" s="18"/>
      <c r="Y1904" s="18"/>
      <c r="Z1904" s="18"/>
      <c r="AA1904" s="18"/>
      <c r="AB1904" s="18"/>
      <c r="AC1904" s="18"/>
      <c r="AD1904" s="18"/>
      <c r="AE1904" s="18"/>
      <c r="AF1904" s="18"/>
      <c r="AG1904" s="18"/>
      <c r="AH1904" s="18"/>
      <c r="AI1904" s="18"/>
      <c r="AJ1904" s="18"/>
      <c r="AK1904" s="18"/>
      <c r="AL1904" s="18"/>
      <c r="AM1904" s="18"/>
    </row>
    <row r="1905" spans="1:39">
      <c r="A1905" s="18"/>
      <c r="B1905" s="18"/>
      <c r="C1905" s="18"/>
      <c r="D1905" s="18">
        <f t="shared" ca="1" si="34"/>
        <v>1904</v>
      </c>
      <c r="E1905" s="18" t="str">
        <f ca="1">IFERROR(INDEX(nr_ad_client_name,MATCH(ROW()-1,xl_search_adnowclientname[index],0)),"")</f>
        <v>VW Bank Direct</v>
      </c>
      <c r="F1905" s="18"/>
      <c r="G1905" s="18"/>
      <c r="H1905" s="18"/>
      <c r="I1905" s="18"/>
      <c r="J1905" s="18"/>
      <c r="K1905" s="18"/>
      <c r="L1905" s="18"/>
      <c r="M1905" s="18"/>
      <c r="N1905" s="18"/>
      <c r="O1905" s="18"/>
      <c r="P1905" s="18"/>
      <c r="Q1905" s="18"/>
      <c r="R1905" s="18"/>
      <c r="S1905" s="18"/>
      <c r="T1905" s="18"/>
      <c r="U1905" s="18"/>
      <c r="V1905" s="18"/>
      <c r="W1905" s="18"/>
      <c r="X1905" s="18"/>
      <c r="Y1905" s="18"/>
      <c r="Z1905" s="18"/>
      <c r="AA1905" s="18"/>
      <c r="AB1905" s="18"/>
      <c r="AC1905" s="18"/>
      <c r="AD1905" s="18"/>
      <c r="AE1905" s="18"/>
      <c r="AF1905" s="18"/>
      <c r="AG1905" s="18"/>
      <c r="AH1905" s="18"/>
      <c r="AI1905" s="18"/>
      <c r="AJ1905" s="18"/>
      <c r="AK1905" s="18"/>
      <c r="AL1905" s="18"/>
      <c r="AM1905" s="18"/>
    </row>
    <row r="1906" spans="1:39">
      <c r="A1906" s="18"/>
      <c r="B1906" s="18"/>
      <c r="C1906" s="18"/>
      <c r="D1906" s="18">
        <f t="shared" ca="1" si="34"/>
        <v>1905</v>
      </c>
      <c r="E1906" s="18" t="str">
        <f ca="1">IFERROR(INDEX(nr_ad_client_name,MATCH(ROW()-1,xl_search_adnowclientname[index],0)),"")</f>
        <v>Wachovia</v>
      </c>
      <c r="F1906" s="18"/>
      <c r="G1906" s="18"/>
      <c r="H1906" s="18"/>
      <c r="I1906" s="18"/>
      <c r="J1906" s="18"/>
      <c r="K1906" s="18"/>
      <c r="L1906" s="18"/>
      <c r="M1906" s="18"/>
      <c r="N1906" s="18"/>
      <c r="O1906" s="18"/>
      <c r="P1906" s="18"/>
      <c r="Q1906" s="18"/>
      <c r="R1906" s="18"/>
      <c r="S1906" s="18"/>
      <c r="T1906" s="18"/>
      <c r="U1906" s="18"/>
      <c r="V1906" s="18"/>
      <c r="W1906" s="18"/>
      <c r="X1906" s="18"/>
      <c r="Y1906" s="18"/>
      <c r="Z1906" s="18"/>
      <c r="AA1906" s="18"/>
      <c r="AB1906" s="18"/>
      <c r="AC1906" s="18"/>
      <c r="AD1906" s="18"/>
      <c r="AE1906" s="18"/>
      <c r="AF1906" s="18"/>
      <c r="AG1906" s="18"/>
      <c r="AH1906" s="18"/>
      <c r="AI1906" s="18"/>
      <c r="AJ1906" s="18"/>
      <c r="AK1906" s="18"/>
      <c r="AL1906" s="18"/>
      <c r="AM1906" s="18"/>
    </row>
    <row r="1907" spans="1:39">
      <c r="A1907" s="18"/>
      <c r="B1907" s="18"/>
      <c r="C1907" s="18"/>
      <c r="D1907" s="18">
        <f t="shared" ca="1" si="34"/>
        <v>1906</v>
      </c>
      <c r="E1907" s="18" t="str">
        <f ca="1">IFERROR(INDEX(nr_ad_client_name,MATCH(ROW()-1,xl_search_adnowclientname[index],0)),"")</f>
        <v>Wagner Frozen Foods Ltd</v>
      </c>
      <c r="F1907" s="18"/>
      <c r="G1907" s="18"/>
      <c r="H1907" s="18"/>
      <c r="I1907" s="18"/>
      <c r="J1907" s="18"/>
      <c r="K1907" s="18"/>
      <c r="L1907" s="18"/>
      <c r="M1907" s="18"/>
      <c r="N1907" s="18"/>
      <c r="O1907" s="18"/>
      <c r="P1907" s="18"/>
      <c r="Q1907" s="18"/>
      <c r="R1907" s="18"/>
      <c r="S1907" s="18"/>
      <c r="T1907" s="18"/>
      <c r="U1907" s="18"/>
      <c r="V1907" s="18"/>
      <c r="W1907" s="18"/>
      <c r="X1907" s="18"/>
      <c r="Y1907" s="18"/>
      <c r="Z1907" s="18"/>
      <c r="AA1907" s="18"/>
      <c r="AB1907" s="18"/>
      <c r="AC1907" s="18"/>
      <c r="AD1907" s="18"/>
      <c r="AE1907" s="18"/>
      <c r="AF1907" s="18"/>
      <c r="AG1907" s="18"/>
      <c r="AH1907" s="18"/>
      <c r="AI1907" s="18"/>
      <c r="AJ1907" s="18"/>
      <c r="AK1907" s="18"/>
      <c r="AL1907" s="18"/>
      <c r="AM1907" s="18"/>
    </row>
    <row r="1908" spans="1:39">
      <c r="A1908" s="18"/>
      <c r="B1908" s="18"/>
      <c r="C1908" s="18"/>
      <c r="D1908" s="18">
        <f t="shared" ca="1" si="34"/>
        <v>1907</v>
      </c>
      <c r="E1908" s="18" t="str">
        <f ca="1">IFERROR(INDEX(nr_ad_client_name,MATCH(ROW()-1,xl_search_adnowclientname[index],0)),"")</f>
        <v>Wal-Mart</v>
      </c>
      <c r="F1908" s="18"/>
      <c r="G1908" s="18"/>
      <c r="H1908" s="18"/>
      <c r="I1908" s="18"/>
      <c r="J1908" s="18"/>
      <c r="K1908" s="18"/>
      <c r="L1908" s="18"/>
      <c r="M1908" s="18"/>
      <c r="N1908" s="18"/>
      <c r="O1908" s="18"/>
      <c r="P1908" s="18"/>
      <c r="Q1908" s="18"/>
      <c r="R1908" s="18"/>
      <c r="S1908" s="18"/>
      <c r="T1908" s="18"/>
      <c r="U1908" s="18"/>
      <c r="V1908" s="18"/>
      <c r="W1908" s="18"/>
      <c r="X1908" s="18"/>
      <c r="Y1908" s="18"/>
      <c r="Z1908" s="18"/>
      <c r="AA1908" s="18"/>
      <c r="AB1908" s="18"/>
      <c r="AC1908" s="18"/>
      <c r="AD1908" s="18"/>
      <c r="AE1908" s="18"/>
      <c r="AF1908" s="18"/>
      <c r="AG1908" s="18"/>
      <c r="AH1908" s="18"/>
      <c r="AI1908" s="18"/>
      <c r="AJ1908" s="18"/>
      <c r="AK1908" s="18"/>
      <c r="AL1908" s="18"/>
      <c r="AM1908" s="18"/>
    </row>
    <row r="1909" spans="1:39">
      <c r="A1909" s="18"/>
      <c r="B1909" s="18"/>
      <c r="C1909" s="18"/>
      <c r="D1909" s="18">
        <f t="shared" ca="1" si="34"/>
        <v>1908</v>
      </c>
      <c r="E1909" s="18" t="str">
        <f ca="1">IFERROR(INDEX(nr_ad_client_name,MATCH(ROW()-1,xl_search_adnowclientname[index],0)),"")</f>
        <v>Wander</v>
      </c>
      <c r="F1909" s="18"/>
      <c r="G1909" s="18"/>
      <c r="H1909" s="18"/>
      <c r="I1909" s="18"/>
      <c r="J1909" s="18"/>
      <c r="K1909" s="18"/>
      <c r="L1909" s="18"/>
      <c r="M1909" s="18"/>
      <c r="N1909" s="18"/>
      <c r="O1909" s="18"/>
      <c r="P1909" s="18"/>
      <c r="Q1909" s="18"/>
      <c r="R1909" s="18"/>
      <c r="S1909" s="18"/>
      <c r="T1909" s="18"/>
      <c r="U1909" s="18"/>
      <c r="V1909" s="18"/>
      <c r="W1909" s="18"/>
      <c r="X1909" s="18"/>
      <c r="Y1909" s="18"/>
      <c r="Z1909" s="18"/>
      <c r="AA1909" s="18"/>
      <c r="AB1909" s="18"/>
      <c r="AC1909" s="18"/>
      <c r="AD1909" s="18"/>
      <c r="AE1909" s="18"/>
      <c r="AF1909" s="18"/>
      <c r="AG1909" s="18"/>
      <c r="AH1909" s="18"/>
      <c r="AI1909" s="18"/>
      <c r="AJ1909" s="18"/>
      <c r="AK1909" s="18"/>
      <c r="AL1909" s="18"/>
      <c r="AM1909" s="18"/>
    </row>
    <row r="1910" spans="1:39">
      <c r="A1910" s="18"/>
      <c r="B1910" s="18"/>
      <c r="C1910" s="18"/>
      <c r="D1910" s="18">
        <f t="shared" ca="1" si="34"/>
        <v>1909</v>
      </c>
      <c r="E1910" s="18" t="str">
        <f ca="1">IFERROR(INDEX(nr_ad_client_name,MATCH(ROW()-1,xl_search_adnowclientname[index],0)),"")</f>
        <v>Warburtons</v>
      </c>
      <c r="F1910" s="18"/>
      <c r="G1910" s="18"/>
      <c r="H1910" s="18"/>
      <c r="I1910" s="18"/>
      <c r="J1910" s="18"/>
      <c r="K1910" s="18"/>
      <c r="L1910" s="18"/>
      <c r="M1910" s="18"/>
      <c r="N1910" s="18"/>
      <c r="O1910" s="18"/>
      <c r="P1910" s="18"/>
      <c r="Q1910" s="18"/>
      <c r="R1910" s="18"/>
      <c r="S1910" s="18"/>
      <c r="T1910" s="18"/>
      <c r="U1910" s="18"/>
      <c r="V1910" s="18"/>
      <c r="W1910" s="18"/>
      <c r="X1910" s="18"/>
      <c r="Y1910" s="18"/>
      <c r="Z1910" s="18"/>
      <c r="AA1910" s="18"/>
      <c r="AB1910" s="18"/>
      <c r="AC1910" s="18"/>
      <c r="AD1910" s="18"/>
      <c r="AE1910" s="18"/>
      <c r="AF1910" s="18"/>
      <c r="AG1910" s="18"/>
      <c r="AH1910" s="18"/>
      <c r="AI1910" s="18"/>
      <c r="AJ1910" s="18"/>
      <c r="AK1910" s="18"/>
      <c r="AL1910" s="18"/>
      <c r="AM1910" s="18"/>
    </row>
    <row r="1911" spans="1:39">
      <c r="A1911" s="18"/>
      <c r="B1911" s="18"/>
      <c r="C1911" s="18"/>
      <c r="D1911" s="18">
        <f t="shared" ca="1" si="34"/>
        <v>1910</v>
      </c>
      <c r="E1911" s="18" t="str">
        <f ca="1">IFERROR(INDEX(nr_ad_client_name,MATCH(ROW()-1,xl_search_adnowclientname[index],0)),"")</f>
        <v>Warner Welcome Group</v>
      </c>
      <c r="F1911" s="18"/>
      <c r="G1911" s="18"/>
      <c r="H1911" s="18"/>
      <c r="I1911" s="18"/>
      <c r="J1911" s="18"/>
      <c r="K1911" s="18"/>
      <c r="L1911" s="18"/>
      <c r="M1911" s="18"/>
      <c r="N1911" s="18"/>
      <c r="O1911" s="18"/>
      <c r="P1911" s="18"/>
      <c r="Q1911" s="18"/>
      <c r="R1911" s="18"/>
      <c r="S1911" s="18"/>
      <c r="T1911" s="18"/>
      <c r="U1911" s="18"/>
      <c r="V1911" s="18"/>
      <c r="W1911" s="18"/>
      <c r="X1911" s="18"/>
      <c r="Y1911" s="18"/>
      <c r="Z1911" s="18"/>
      <c r="AA1911" s="18"/>
      <c r="AB1911" s="18"/>
      <c r="AC1911" s="18"/>
      <c r="AD1911" s="18"/>
      <c r="AE1911" s="18"/>
      <c r="AF1911" s="18"/>
      <c r="AG1911" s="18"/>
      <c r="AH1911" s="18"/>
      <c r="AI1911" s="18"/>
      <c r="AJ1911" s="18"/>
      <c r="AK1911" s="18"/>
      <c r="AL1911" s="18"/>
      <c r="AM1911" s="18"/>
    </row>
    <row r="1912" spans="1:39">
      <c r="A1912" s="18"/>
      <c r="B1912" s="18"/>
      <c r="C1912" s="18"/>
      <c r="D1912" s="18">
        <f t="shared" ca="1" si="34"/>
        <v>1911</v>
      </c>
      <c r="E1912" s="18" t="str">
        <f ca="1">IFERROR(INDEX(nr_ad_client_name,MATCH(ROW()-1,xl_search_adnowclientname[index],0)),"")</f>
        <v>Warta</v>
      </c>
      <c r="F1912" s="18"/>
      <c r="G1912" s="18"/>
      <c r="H1912" s="18"/>
      <c r="I1912" s="18"/>
      <c r="J1912" s="18"/>
      <c r="K1912" s="18"/>
      <c r="L1912" s="18"/>
      <c r="M1912" s="18"/>
      <c r="N1912" s="18"/>
      <c r="O1912" s="18"/>
      <c r="P1912" s="18"/>
      <c r="Q1912" s="18"/>
      <c r="R1912" s="18"/>
      <c r="S1912" s="18"/>
      <c r="T1912" s="18"/>
      <c r="U1912" s="18"/>
      <c r="V1912" s="18"/>
      <c r="W1912" s="18"/>
      <c r="X1912" s="18"/>
      <c r="Y1912" s="18"/>
      <c r="Z1912" s="18"/>
      <c r="AA1912" s="18"/>
      <c r="AB1912" s="18"/>
      <c r="AC1912" s="18"/>
      <c r="AD1912" s="18"/>
      <c r="AE1912" s="18"/>
      <c r="AF1912" s="18"/>
      <c r="AG1912" s="18"/>
      <c r="AH1912" s="18"/>
      <c r="AI1912" s="18"/>
      <c r="AJ1912" s="18"/>
      <c r="AK1912" s="18"/>
      <c r="AL1912" s="18"/>
      <c r="AM1912" s="18"/>
    </row>
    <row r="1913" spans="1:39">
      <c r="A1913" s="18"/>
      <c r="B1913" s="18"/>
      <c r="C1913" s="18"/>
      <c r="D1913" s="18">
        <f t="shared" ca="1" si="34"/>
        <v>1912</v>
      </c>
      <c r="E1913" s="18" t="str">
        <f ca="1">IFERROR(INDEX(nr_ad_client_name,MATCH(ROW()-1,xl_search_adnowclientname[index],0)),"")</f>
        <v>Washington Mutual</v>
      </c>
      <c r="F1913" s="18"/>
      <c r="G1913" s="18"/>
      <c r="H1913" s="18"/>
      <c r="I1913" s="18"/>
      <c r="J1913" s="18"/>
      <c r="K1913" s="18"/>
      <c r="L1913" s="18"/>
      <c r="M1913" s="18"/>
      <c r="N1913" s="18"/>
      <c r="O1913" s="18"/>
      <c r="P1913" s="18"/>
      <c r="Q1913" s="18"/>
      <c r="R1913" s="18"/>
      <c r="S1913" s="18"/>
      <c r="T1913" s="18"/>
      <c r="U1913" s="18"/>
      <c r="V1913" s="18"/>
      <c r="W1913" s="18"/>
      <c r="X1913" s="18"/>
      <c r="Y1913" s="18"/>
      <c r="Z1913" s="18"/>
      <c r="AA1913" s="18"/>
      <c r="AB1913" s="18"/>
      <c r="AC1913" s="18"/>
      <c r="AD1913" s="18"/>
      <c r="AE1913" s="18"/>
      <c r="AF1913" s="18"/>
      <c r="AG1913" s="18"/>
      <c r="AH1913" s="18"/>
      <c r="AI1913" s="18"/>
      <c r="AJ1913" s="18"/>
      <c r="AK1913" s="18"/>
      <c r="AL1913" s="18"/>
      <c r="AM1913" s="18"/>
    </row>
    <row r="1914" spans="1:39">
      <c r="A1914" s="18"/>
      <c r="B1914" s="18"/>
      <c r="C1914" s="18"/>
      <c r="D1914" s="18">
        <f t="shared" ca="1" si="34"/>
        <v>1913</v>
      </c>
      <c r="E1914" s="18" t="str">
        <f ca="1">IFERROR(INDEX(nr_ad_client_name,MATCH(ROW()-1,xl_search_adnowclientname[index],0)),"")</f>
        <v>Watts S.A.</v>
      </c>
      <c r="F1914" s="18"/>
      <c r="G1914" s="18"/>
      <c r="H1914" s="18"/>
      <c r="I1914" s="18"/>
      <c r="J1914" s="18"/>
      <c r="K1914" s="18"/>
      <c r="L1914" s="18"/>
      <c r="M1914" s="18"/>
      <c r="N1914" s="18"/>
      <c r="O1914" s="18"/>
      <c r="P1914" s="18"/>
      <c r="Q1914" s="18"/>
      <c r="R1914" s="18"/>
      <c r="S1914" s="18"/>
      <c r="T1914" s="18"/>
      <c r="U1914" s="18"/>
      <c r="V1914" s="18"/>
      <c r="W1914" s="18"/>
      <c r="X1914" s="18"/>
      <c r="Y1914" s="18"/>
      <c r="Z1914" s="18"/>
      <c r="AA1914" s="18"/>
      <c r="AB1914" s="18"/>
      <c r="AC1914" s="18"/>
      <c r="AD1914" s="18"/>
      <c r="AE1914" s="18"/>
      <c r="AF1914" s="18"/>
      <c r="AG1914" s="18"/>
      <c r="AH1914" s="18"/>
      <c r="AI1914" s="18"/>
      <c r="AJ1914" s="18"/>
      <c r="AK1914" s="18"/>
      <c r="AL1914" s="18"/>
      <c r="AM1914" s="18"/>
    </row>
    <row r="1915" spans="1:39">
      <c r="A1915" s="18"/>
      <c r="B1915" s="18"/>
      <c r="C1915" s="18"/>
      <c r="D1915" s="18">
        <f t="shared" ca="1" si="34"/>
        <v>1914</v>
      </c>
      <c r="E1915" s="18" t="str">
        <f ca="1">IFERROR(INDEX(nr_ad_client_name,MATCH(ROW()-1,xl_search_adnowclientname[index],0)),"")</f>
        <v>Wave Kids</v>
      </c>
      <c r="F1915" s="18"/>
      <c r="G1915" s="18"/>
      <c r="H1915" s="18"/>
      <c r="I1915" s="18"/>
      <c r="J1915" s="18"/>
      <c r="K1915" s="18"/>
      <c r="L1915" s="18"/>
      <c r="M1915" s="18"/>
      <c r="N1915" s="18"/>
      <c r="O1915" s="18"/>
      <c r="P1915" s="18"/>
      <c r="Q1915" s="18"/>
      <c r="R1915" s="18"/>
      <c r="S1915" s="18"/>
      <c r="T1915" s="18"/>
      <c r="U1915" s="18"/>
      <c r="V1915" s="18"/>
      <c r="W1915" s="18"/>
      <c r="X1915" s="18"/>
      <c r="Y1915" s="18"/>
      <c r="Z1915" s="18"/>
      <c r="AA1915" s="18"/>
      <c r="AB1915" s="18"/>
      <c r="AC1915" s="18"/>
      <c r="AD1915" s="18"/>
      <c r="AE1915" s="18"/>
      <c r="AF1915" s="18"/>
      <c r="AG1915" s="18"/>
      <c r="AH1915" s="18"/>
      <c r="AI1915" s="18"/>
      <c r="AJ1915" s="18"/>
      <c r="AK1915" s="18"/>
      <c r="AL1915" s="18"/>
      <c r="AM1915" s="18"/>
    </row>
    <row r="1916" spans="1:39">
      <c r="A1916" s="18"/>
      <c r="B1916" s="18"/>
      <c r="C1916" s="18"/>
      <c r="D1916" s="18">
        <f t="shared" ca="1" si="34"/>
        <v>1915</v>
      </c>
      <c r="E1916" s="18" t="str">
        <f ca="1">IFERROR(INDEX(nr_ad_client_name,MATCH(ROW()-1,xl_search_adnowclientname[index],0)),"")</f>
        <v>Wedgewood</v>
      </c>
      <c r="F1916" s="18"/>
      <c r="G1916" s="18"/>
      <c r="H1916" s="18"/>
      <c r="I1916" s="18"/>
      <c r="J1916" s="18"/>
      <c r="K1916" s="18"/>
      <c r="L1916" s="18"/>
      <c r="M1916" s="18"/>
      <c r="N1916" s="18"/>
      <c r="O1916" s="18"/>
      <c r="P1916" s="18"/>
      <c r="Q1916" s="18"/>
      <c r="R1916" s="18"/>
      <c r="S1916" s="18"/>
      <c r="T1916" s="18"/>
      <c r="U1916" s="18"/>
      <c r="V1916" s="18"/>
      <c r="W1916" s="18"/>
      <c r="X1916" s="18"/>
      <c r="Y1916" s="18"/>
      <c r="Z1916" s="18"/>
      <c r="AA1916" s="18"/>
      <c r="AB1916" s="18"/>
      <c r="AC1916" s="18"/>
      <c r="AD1916" s="18"/>
      <c r="AE1916" s="18"/>
      <c r="AF1916" s="18"/>
      <c r="AG1916" s="18"/>
      <c r="AH1916" s="18"/>
      <c r="AI1916" s="18"/>
      <c r="AJ1916" s="18"/>
      <c r="AK1916" s="18"/>
      <c r="AL1916" s="18"/>
      <c r="AM1916" s="18"/>
    </row>
    <row r="1917" spans="1:39">
      <c r="A1917" s="18"/>
      <c r="B1917" s="18"/>
      <c r="C1917" s="18"/>
      <c r="D1917" s="18">
        <f t="shared" ca="1" si="34"/>
        <v>1916</v>
      </c>
      <c r="E1917" s="18" t="str">
        <f ca="1">IFERROR(INDEX(nr_ad_client_name,MATCH(ROW()-1,xl_search_adnowclientname[index],0)),"")</f>
        <v>Weetabix</v>
      </c>
      <c r="F1917" s="18"/>
      <c r="G1917" s="18"/>
      <c r="H1917" s="18"/>
      <c r="I1917" s="18"/>
      <c r="J1917" s="18"/>
      <c r="K1917" s="18"/>
      <c r="L1917" s="18"/>
      <c r="M1917" s="18"/>
      <c r="N1917" s="18"/>
      <c r="O1917" s="18"/>
      <c r="P1917" s="18"/>
      <c r="Q1917" s="18"/>
      <c r="R1917" s="18"/>
      <c r="S1917" s="18"/>
      <c r="T1917" s="18"/>
      <c r="U1917" s="18"/>
      <c r="V1917" s="18"/>
      <c r="W1917" s="18"/>
      <c r="X1917" s="18"/>
      <c r="Y1917" s="18"/>
      <c r="Z1917" s="18"/>
      <c r="AA1917" s="18"/>
      <c r="AB1917" s="18"/>
      <c r="AC1917" s="18"/>
      <c r="AD1917" s="18"/>
      <c r="AE1917" s="18"/>
      <c r="AF1917" s="18"/>
      <c r="AG1917" s="18"/>
      <c r="AH1917" s="18"/>
      <c r="AI1917" s="18"/>
      <c r="AJ1917" s="18"/>
      <c r="AK1917" s="18"/>
      <c r="AL1917" s="18"/>
      <c r="AM1917" s="18"/>
    </row>
    <row r="1918" spans="1:39">
      <c r="A1918" s="18"/>
      <c r="B1918" s="18"/>
      <c r="C1918" s="18"/>
      <c r="D1918" s="18">
        <f t="shared" ca="1" si="34"/>
        <v>1917</v>
      </c>
      <c r="E1918" s="18" t="str">
        <f ca="1">IFERROR(INDEX(nr_ad_client_name,MATCH(ROW()-1,xl_search_adnowclientname[index],0)),"")</f>
        <v>Weihenstephan</v>
      </c>
      <c r="F1918" s="18"/>
      <c r="G1918" s="18"/>
      <c r="H1918" s="18"/>
      <c r="I1918" s="18"/>
      <c r="J1918" s="18"/>
      <c r="K1918" s="18"/>
      <c r="L1918" s="18"/>
      <c r="M1918" s="18"/>
      <c r="N1918" s="18"/>
      <c r="O1918" s="18"/>
      <c r="P1918" s="18"/>
      <c r="Q1918" s="18"/>
      <c r="R1918" s="18"/>
      <c r="S1918" s="18"/>
      <c r="T1918" s="18"/>
      <c r="U1918" s="18"/>
      <c r="V1918" s="18"/>
      <c r="W1918" s="18"/>
      <c r="X1918" s="18"/>
      <c r="Y1918" s="18"/>
      <c r="Z1918" s="18"/>
      <c r="AA1918" s="18"/>
      <c r="AB1918" s="18"/>
      <c r="AC1918" s="18"/>
      <c r="AD1918" s="18"/>
      <c r="AE1918" s="18"/>
      <c r="AF1918" s="18"/>
      <c r="AG1918" s="18"/>
      <c r="AH1918" s="18"/>
      <c r="AI1918" s="18"/>
      <c r="AJ1918" s="18"/>
      <c r="AK1918" s="18"/>
      <c r="AL1918" s="18"/>
      <c r="AM1918" s="18"/>
    </row>
    <row r="1919" spans="1:39">
      <c r="A1919" s="18"/>
      <c r="B1919" s="18"/>
      <c r="C1919" s="18"/>
      <c r="D1919" s="18">
        <f t="shared" ca="1" si="34"/>
        <v>1918</v>
      </c>
      <c r="E1919" s="18" t="str">
        <f ca="1">IFERROR(INDEX(nr_ad_client_name,MATCH(ROW()-1,xl_search_adnowclientname[index],0)),"")</f>
        <v>Welch's</v>
      </c>
      <c r="F1919" s="18"/>
      <c r="G1919" s="18"/>
      <c r="H1919" s="18"/>
      <c r="I1919" s="18"/>
      <c r="J1919" s="18"/>
      <c r="K1919" s="18"/>
      <c r="L1919" s="18"/>
      <c r="M1919" s="18"/>
      <c r="N1919" s="18"/>
      <c r="O1919" s="18"/>
      <c r="P1919" s="18"/>
      <c r="Q1919" s="18"/>
      <c r="R1919" s="18"/>
      <c r="S1919" s="18"/>
      <c r="T1919" s="18"/>
      <c r="U1919" s="18"/>
      <c r="V1919" s="18"/>
      <c r="W1919" s="18"/>
      <c r="X1919" s="18"/>
      <c r="Y1919" s="18"/>
      <c r="Z1919" s="18"/>
      <c r="AA1919" s="18"/>
      <c r="AB1919" s="18"/>
      <c r="AC1919" s="18"/>
      <c r="AD1919" s="18"/>
      <c r="AE1919" s="18"/>
      <c r="AF1919" s="18"/>
      <c r="AG1919" s="18"/>
      <c r="AH1919" s="18"/>
      <c r="AI1919" s="18"/>
      <c r="AJ1919" s="18"/>
      <c r="AK1919" s="18"/>
      <c r="AL1919" s="18"/>
      <c r="AM1919" s="18"/>
    </row>
    <row r="1920" spans="1:39">
      <c r="A1920" s="18"/>
      <c r="B1920" s="18"/>
      <c r="C1920" s="18"/>
      <c r="D1920" s="18">
        <f t="shared" ca="1" si="34"/>
        <v>1919</v>
      </c>
      <c r="E1920" s="18" t="str">
        <f ca="1">IFERROR(INDEX(nr_ad_client_name,MATCH(ROW()-1,xl_search_adnowclientname[index],0)),"")</f>
        <v>Wellnx - Life Sciences</v>
      </c>
      <c r="F1920" s="18"/>
      <c r="G1920" s="18"/>
      <c r="H1920" s="18"/>
      <c r="I1920" s="18"/>
      <c r="J1920" s="18"/>
      <c r="K1920" s="18"/>
      <c r="L1920" s="18"/>
      <c r="M1920" s="18"/>
      <c r="N1920" s="18"/>
      <c r="O1920" s="18"/>
      <c r="P1920" s="18"/>
      <c r="Q1920" s="18"/>
      <c r="R1920" s="18"/>
      <c r="S1920" s="18"/>
      <c r="T1920" s="18"/>
      <c r="U1920" s="18"/>
      <c r="V1920" s="18"/>
      <c r="W1920" s="18"/>
      <c r="X1920" s="18"/>
      <c r="Y1920" s="18"/>
      <c r="Z1920" s="18"/>
      <c r="AA1920" s="18"/>
      <c r="AB1920" s="18"/>
      <c r="AC1920" s="18"/>
      <c r="AD1920" s="18"/>
      <c r="AE1920" s="18"/>
      <c r="AF1920" s="18"/>
      <c r="AG1920" s="18"/>
      <c r="AH1920" s="18"/>
      <c r="AI1920" s="18"/>
      <c r="AJ1920" s="18"/>
      <c r="AK1920" s="18"/>
      <c r="AL1920" s="18"/>
      <c r="AM1920" s="18"/>
    </row>
    <row r="1921" spans="1:39">
      <c r="A1921" s="18"/>
      <c r="B1921" s="18"/>
      <c r="C1921" s="18"/>
      <c r="D1921" s="18">
        <f t="shared" ca="1" si="34"/>
        <v>1920</v>
      </c>
      <c r="E1921" s="18" t="str">
        <f ca="1">IFERROR(INDEX(nr_ad_client_name,MATCH(ROW()-1,xl_search_adnowclientname[index],0)),"")</f>
        <v>Wells Fargo</v>
      </c>
      <c r="F1921" s="18"/>
      <c r="G1921" s="18"/>
      <c r="H1921" s="18"/>
      <c r="I1921" s="18"/>
      <c r="J1921" s="18"/>
      <c r="K1921" s="18"/>
      <c r="L1921" s="18"/>
      <c r="M1921" s="18"/>
      <c r="N1921" s="18"/>
      <c r="O1921" s="18"/>
      <c r="P1921" s="18"/>
      <c r="Q1921" s="18"/>
      <c r="R1921" s="18"/>
      <c r="S1921" s="18"/>
      <c r="T1921" s="18"/>
      <c r="U1921" s="18"/>
      <c r="V1921" s="18"/>
      <c r="W1921" s="18"/>
      <c r="X1921" s="18"/>
      <c r="Y1921" s="18"/>
      <c r="Z1921" s="18"/>
      <c r="AA1921" s="18"/>
      <c r="AB1921" s="18"/>
      <c r="AC1921" s="18"/>
      <c r="AD1921" s="18"/>
      <c r="AE1921" s="18"/>
      <c r="AF1921" s="18"/>
      <c r="AG1921" s="18"/>
      <c r="AH1921" s="18"/>
      <c r="AI1921" s="18"/>
      <c r="AJ1921" s="18"/>
      <c r="AK1921" s="18"/>
      <c r="AL1921" s="18"/>
      <c r="AM1921" s="18"/>
    </row>
    <row r="1922" spans="1:39">
      <c r="A1922" s="18"/>
      <c r="B1922" s="18"/>
      <c r="C1922" s="18"/>
      <c r="D1922" s="18">
        <f t="shared" ref="D1922:D1985" ca="1" si="35">IF(ISNUMBER(SEARCH(ps_search_adnowclientname,INDEX(nr_ad_client_name,ROW()-1))),MAX(INDIRECT(ADDRESS(1,COLUMN())&amp;":"&amp;ADDRESS(ROW()-1,COLUMN())))+1,"")</f>
        <v>1921</v>
      </c>
      <c r="E1922" s="18" t="str">
        <f ca="1">IFERROR(INDEX(nr_ad_client_name,MATCH(ROW()-1,xl_search_adnowclientname[index],0)),"")</f>
        <v>Wendys</v>
      </c>
      <c r="F1922" s="18"/>
      <c r="G1922" s="18"/>
      <c r="H1922" s="18"/>
      <c r="I1922" s="18"/>
      <c r="J1922" s="18"/>
      <c r="K1922" s="18"/>
      <c r="L1922" s="18"/>
      <c r="M1922" s="18"/>
      <c r="N1922" s="18"/>
      <c r="O1922" s="18"/>
      <c r="P1922" s="18"/>
      <c r="Q1922" s="18"/>
      <c r="R1922" s="18"/>
      <c r="S1922" s="18"/>
      <c r="T1922" s="18"/>
      <c r="U1922" s="18"/>
      <c r="V1922" s="18"/>
      <c r="W1922" s="18"/>
      <c r="X1922" s="18"/>
      <c r="Y1922" s="18"/>
      <c r="Z1922" s="18"/>
      <c r="AA1922" s="18"/>
      <c r="AB1922" s="18"/>
      <c r="AC1922" s="18"/>
      <c r="AD1922" s="18"/>
      <c r="AE1922" s="18"/>
      <c r="AF1922" s="18"/>
      <c r="AG1922" s="18"/>
      <c r="AH1922" s="18"/>
      <c r="AI1922" s="18"/>
      <c r="AJ1922" s="18"/>
      <c r="AK1922" s="18"/>
      <c r="AL1922" s="18"/>
      <c r="AM1922" s="18"/>
    </row>
    <row r="1923" spans="1:39">
      <c r="A1923" s="18"/>
      <c r="B1923" s="18"/>
      <c r="C1923" s="18"/>
      <c r="D1923" s="18">
        <f t="shared" ca="1" si="35"/>
        <v>1922</v>
      </c>
      <c r="E1923" s="18" t="str">
        <f ca="1">IFERROR(INDEX(nr_ad_client_name,MATCH(ROW()-1,xl_search_adnowclientname[index],0)),"")</f>
        <v>Westbay Distributors Limited</v>
      </c>
      <c r="F1923" s="18"/>
      <c r="G1923" s="18"/>
      <c r="H1923" s="18"/>
      <c r="I1923" s="18"/>
      <c r="J1923" s="18"/>
      <c r="K1923" s="18"/>
      <c r="L1923" s="18"/>
      <c r="M1923" s="18"/>
      <c r="N1923" s="18"/>
      <c r="O1923" s="18"/>
      <c r="P1923" s="18"/>
      <c r="Q1923" s="18"/>
      <c r="R1923" s="18"/>
      <c r="S1923" s="18"/>
      <c r="T1923" s="18"/>
      <c r="U1923" s="18"/>
      <c r="V1923" s="18"/>
      <c r="W1923" s="18"/>
      <c r="X1923" s="18"/>
      <c r="Y1923" s="18"/>
      <c r="Z1923" s="18"/>
      <c r="AA1923" s="18"/>
      <c r="AB1923" s="18"/>
      <c r="AC1923" s="18"/>
      <c r="AD1923" s="18"/>
      <c r="AE1923" s="18"/>
      <c r="AF1923" s="18"/>
      <c r="AG1923" s="18"/>
      <c r="AH1923" s="18"/>
      <c r="AI1923" s="18"/>
      <c r="AJ1923" s="18"/>
      <c r="AK1923" s="18"/>
      <c r="AL1923" s="18"/>
      <c r="AM1923" s="18"/>
    </row>
    <row r="1924" spans="1:39">
      <c r="A1924" s="18"/>
      <c r="B1924" s="18"/>
      <c r="C1924" s="18"/>
      <c r="D1924" s="18">
        <f t="shared" ca="1" si="35"/>
        <v>1923</v>
      </c>
      <c r="E1924" s="18" t="str">
        <f ca="1">IFERROR(INDEX(nr_ad_client_name,MATCH(ROW()-1,xl_search_adnowclientname[index],0)),"")</f>
        <v>Western Union</v>
      </c>
      <c r="F1924" s="18"/>
      <c r="G1924" s="18"/>
      <c r="H1924" s="18"/>
      <c r="I1924" s="18"/>
      <c r="J1924" s="18"/>
      <c r="K1924" s="18"/>
      <c r="L1924" s="18"/>
      <c r="M1924" s="18"/>
      <c r="N1924" s="18"/>
      <c r="O1924" s="18"/>
      <c r="P1924" s="18"/>
      <c r="Q1924" s="18"/>
      <c r="R1924" s="18"/>
      <c r="S1924" s="18"/>
      <c r="T1924" s="18"/>
      <c r="U1924" s="18"/>
      <c r="V1924" s="18"/>
      <c r="W1924" s="18"/>
      <c r="X1924" s="18"/>
      <c r="Y1924" s="18"/>
      <c r="Z1924" s="18"/>
      <c r="AA1924" s="18"/>
      <c r="AB1924" s="18"/>
      <c r="AC1924" s="18"/>
      <c r="AD1924" s="18"/>
      <c r="AE1924" s="18"/>
      <c r="AF1924" s="18"/>
      <c r="AG1924" s="18"/>
      <c r="AH1924" s="18"/>
      <c r="AI1924" s="18"/>
      <c r="AJ1924" s="18"/>
      <c r="AK1924" s="18"/>
      <c r="AL1924" s="18"/>
      <c r="AM1924" s="18"/>
    </row>
    <row r="1925" spans="1:39">
      <c r="A1925" s="18"/>
      <c r="B1925" s="18"/>
      <c r="C1925" s="18"/>
      <c r="D1925" s="18">
        <f t="shared" ca="1" si="35"/>
        <v>1924</v>
      </c>
      <c r="E1925" s="18" t="str">
        <f ca="1">IFERROR(INDEX(nr_ad_client_name,MATCH(ROW()-1,xl_search_adnowclientname[index],0)),"")</f>
        <v>Westfarmers</v>
      </c>
      <c r="F1925" s="18"/>
      <c r="G1925" s="18"/>
      <c r="H1925" s="18"/>
      <c r="I1925" s="18"/>
      <c r="J1925" s="18"/>
      <c r="K1925" s="18"/>
      <c r="L1925" s="18"/>
      <c r="M1925" s="18"/>
      <c r="N1925" s="18"/>
      <c r="O1925" s="18"/>
      <c r="P1925" s="18"/>
      <c r="Q1925" s="18"/>
      <c r="R1925" s="18"/>
      <c r="S1925" s="18"/>
      <c r="T1925" s="18"/>
      <c r="U1925" s="18"/>
      <c r="V1925" s="18"/>
      <c r="W1925" s="18"/>
      <c r="X1925" s="18"/>
      <c r="Y1925" s="18"/>
      <c r="Z1925" s="18"/>
      <c r="AA1925" s="18"/>
      <c r="AB1925" s="18"/>
      <c r="AC1925" s="18"/>
      <c r="AD1925" s="18"/>
      <c r="AE1925" s="18"/>
      <c r="AF1925" s="18"/>
      <c r="AG1925" s="18"/>
      <c r="AH1925" s="18"/>
      <c r="AI1925" s="18"/>
      <c r="AJ1925" s="18"/>
      <c r="AK1925" s="18"/>
      <c r="AL1925" s="18"/>
      <c r="AM1925" s="18"/>
    </row>
    <row r="1926" spans="1:39">
      <c r="A1926" s="18"/>
      <c r="B1926" s="18"/>
      <c r="C1926" s="18"/>
      <c r="D1926" s="18">
        <f t="shared" ca="1" si="35"/>
        <v>1925</v>
      </c>
      <c r="E1926" s="18" t="str">
        <f ca="1">IFERROR(INDEX(nr_ad_client_name,MATCH(ROW()-1,xl_search_adnowclientname[index],0)),"")</f>
        <v>Westland Kaasspecialiteiten B.V.</v>
      </c>
      <c r="F1926" s="18"/>
      <c r="G1926" s="18"/>
      <c r="H1926" s="18"/>
      <c r="I1926" s="18"/>
      <c r="J1926" s="18"/>
      <c r="K1926" s="18"/>
      <c r="L1926" s="18"/>
      <c r="M1926" s="18"/>
      <c r="N1926" s="18"/>
      <c r="O1926" s="18"/>
      <c r="P1926" s="18"/>
      <c r="Q1926" s="18"/>
      <c r="R1926" s="18"/>
      <c r="S1926" s="18"/>
      <c r="T1926" s="18"/>
      <c r="U1926" s="18"/>
      <c r="V1926" s="18"/>
      <c r="W1926" s="18"/>
      <c r="X1926" s="18"/>
      <c r="Y1926" s="18"/>
      <c r="Z1926" s="18"/>
      <c r="AA1926" s="18"/>
      <c r="AB1926" s="18"/>
      <c r="AC1926" s="18"/>
      <c r="AD1926" s="18"/>
      <c r="AE1926" s="18"/>
      <c r="AF1926" s="18"/>
      <c r="AG1926" s="18"/>
      <c r="AH1926" s="18"/>
      <c r="AI1926" s="18"/>
      <c r="AJ1926" s="18"/>
      <c r="AK1926" s="18"/>
      <c r="AL1926" s="18"/>
      <c r="AM1926" s="18"/>
    </row>
    <row r="1927" spans="1:39">
      <c r="A1927" s="18"/>
      <c r="B1927" s="18"/>
      <c r="C1927" s="18"/>
      <c r="D1927" s="18">
        <f t="shared" ca="1" si="35"/>
        <v>1926</v>
      </c>
      <c r="E1927" s="18" t="str">
        <f ca="1">IFERROR(INDEX(nr_ad_client_name,MATCH(ROW()-1,xl_search_adnowclientname[index],0)),"")</f>
        <v>Westpac AFS</v>
      </c>
      <c r="F1927" s="18"/>
      <c r="G1927" s="18"/>
      <c r="H1927" s="18"/>
      <c r="I1927" s="18"/>
      <c r="J1927" s="18"/>
      <c r="K1927" s="18"/>
      <c r="L1927" s="18"/>
      <c r="M1927" s="18"/>
      <c r="N1927" s="18"/>
      <c r="O1927" s="18"/>
      <c r="P1927" s="18"/>
      <c r="Q1927" s="18"/>
      <c r="R1927" s="18"/>
      <c r="S1927" s="18"/>
      <c r="T1927" s="18"/>
      <c r="U1927" s="18"/>
      <c r="V1927" s="18"/>
      <c r="W1927" s="18"/>
      <c r="X1927" s="18"/>
      <c r="Y1927" s="18"/>
      <c r="Z1927" s="18"/>
      <c r="AA1927" s="18"/>
      <c r="AB1927" s="18"/>
      <c r="AC1927" s="18"/>
      <c r="AD1927" s="18"/>
      <c r="AE1927" s="18"/>
      <c r="AF1927" s="18"/>
      <c r="AG1927" s="18"/>
      <c r="AH1927" s="18"/>
      <c r="AI1927" s="18"/>
      <c r="AJ1927" s="18"/>
      <c r="AK1927" s="18"/>
      <c r="AL1927" s="18"/>
      <c r="AM1927" s="18"/>
    </row>
    <row r="1928" spans="1:39">
      <c r="A1928" s="18"/>
      <c r="B1928" s="18"/>
      <c r="C1928" s="18"/>
      <c r="D1928" s="18">
        <f t="shared" ca="1" si="35"/>
        <v>1927</v>
      </c>
      <c r="E1928" s="18" t="str">
        <f ca="1">IFERROR(INDEX(nr_ad_client_name,MATCH(ROW()-1,xl_search_adnowclientname[index],0)),"")</f>
        <v>Whirlpool Corporation</v>
      </c>
      <c r="F1928" s="18"/>
      <c r="G1928" s="18"/>
      <c r="H1928" s="18"/>
      <c r="I1928" s="18"/>
      <c r="J1928" s="18"/>
      <c r="K1928" s="18"/>
      <c r="L1928" s="18"/>
      <c r="M1928" s="18"/>
      <c r="N1928" s="18"/>
      <c r="O1928" s="18"/>
      <c r="P1928" s="18"/>
      <c r="Q1928" s="18"/>
      <c r="R1928" s="18"/>
      <c r="S1928" s="18"/>
      <c r="T1928" s="18"/>
      <c r="U1928" s="18"/>
      <c r="V1928" s="18"/>
      <c r="W1928" s="18"/>
      <c r="X1928" s="18"/>
      <c r="Y1928" s="18"/>
      <c r="Z1928" s="18"/>
      <c r="AA1928" s="18"/>
      <c r="AB1928" s="18"/>
      <c r="AC1928" s="18"/>
      <c r="AD1928" s="18"/>
      <c r="AE1928" s="18"/>
      <c r="AF1928" s="18"/>
      <c r="AG1928" s="18"/>
      <c r="AH1928" s="18"/>
      <c r="AI1928" s="18"/>
      <c r="AJ1928" s="18"/>
      <c r="AK1928" s="18"/>
      <c r="AL1928" s="18"/>
      <c r="AM1928" s="18"/>
    </row>
    <row r="1929" spans="1:39">
      <c r="A1929" s="18"/>
      <c r="B1929" s="18"/>
      <c r="C1929" s="18"/>
      <c r="D1929" s="18">
        <f t="shared" ca="1" si="35"/>
        <v>1928</v>
      </c>
      <c r="E1929" s="18" t="str">
        <f ca="1">IFERROR(INDEX(nr_ad_client_name,MATCH(ROW()-1,xl_search_adnowclientname[index],0)),"")</f>
        <v>Whitbread &amp; Co Plc</v>
      </c>
      <c r="F1929" s="18"/>
      <c r="G1929" s="18"/>
      <c r="H1929" s="18"/>
      <c r="I1929" s="18"/>
      <c r="J1929" s="18"/>
      <c r="K1929" s="18"/>
      <c r="L1929" s="18"/>
      <c r="M1929" s="18"/>
      <c r="N1929" s="18"/>
      <c r="O1929" s="18"/>
      <c r="P1929" s="18"/>
      <c r="Q1929" s="18"/>
      <c r="R1929" s="18"/>
      <c r="S1929" s="18"/>
      <c r="T1929" s="18"/>
      <c r="U1929" s="18"/>
      <c r="V1929" s="18"/>
      <c r="W1929" s="18"/>
      <c r="X1929" s="18"/>
      <c r="Y1929" s="18"/>
      <c r="Z1929" s="18"/>
      <c r="AA1929" s="18"/>
      <c r="AB1929" s="18"/>
      <c r="AC1929" s="18"/>
      <c r="AD1929" s="18"/>
      <c r="AE1929" s="18"/>
      <c r="AF1929" s="18"/>
      <c r="AG1929" s="18"/>
      <c r="AH1929" s="18"/>
      <c r="AI1929" s="18"/>
      <c r="AJ1929" s="18"/>
      <c r="AK1929" s="18"/>
      <c r="AL1929" s="18"/>
      <c r="AM1929" s="18"/>
    </row>
    <row r="1930" spans="1:39">
      <c r="A1930" s="18"/>
      <c r="B1930" s="18"/>
      <c r="C1930" s="18"/>
      <c r="D1930" s="18">
        <f t="shared" ca="1" si="35"/>
        <v>1929</v>
      </c>
      <c r="E1930" s="18" t="str">
        <f ca="1">IFERROR(INDEX(nr_ad_client_name,MATCH(ROW()-1,xl_search_adnowclientname[index],0)),"")</f>
        <v>Whitehall Labs</v>
      </c>
      <c r="F1930" s="18"/>
      <c r="G1930" s="18"/>
      <c r="H1930" s="18"/>
      <c r="I1930" s="18"/>
      <c r="J1930" s="18"/>
      <c r="K1930" s="18"/>
      <c r="L1930" s="18"/>
      <c r="M1930" s="18"/>
      <c r="N1930" s="18"/>
      <c r="O1930" s="18"/>
      <c r="P1930" s="18"/>
      <c r="Q1930" s="18"/>
      <c r="R1930" s="18"/>
      <c r="S1930" s="18"/>
      <c r="T1930" s="18"/>
      <c r="U1930" s="18"/>
      <c r="V1930" s="18"/>
      <c r="W1930" s="18"/>
      <c r="X1930" s="18"/>
      <c r="Y1930" s="18"/>
      <c r="Z1930" s="18"/>
      <c r="AA1930" s="18"/>
      <c r="AB1930" s="18"/>
      <c r="AC1930" s="18"/>
      <c r="AD1930" s="18"/>
      <c r="AE1930" s="18"/>
      <c r="AF1930" s="18"/>
      <c r="AG1930" s="18"/>
      <c r="AH1930" s="18"/>
      <c r="AI1930" s="18"/>
      <c r="AJ1930" s="18"/>
      <c r="AK1930" s="18"/>
      <c r="AL1930" s="18"/>
      <c r="AM1930" s="18"/>
    </row>
    <row r="1931" spans="1:39">
      <c r="A1931" s="18"/>
      <c r="B1931" s="18"/>
      <c r="C1931" s="18"/>
      <c r="D1931" s="18">
        <f t="shared" ca="1" si="35"/>
        <v>1930</v>
      </c>
      <c r="E1931" s="18" t="str">
        <f ca="1">IFERROR(INDEX(nr_ad_client_name,MATCH(ROW()-1,xl_search_adnowclientname[index],0)),"")</f>
        <v>White Pages</v>
      </c>
      <c r="F1931" s="18"/>
      <c r="G1931" s="18"/>
      <c r="H1931" s="18"/>
      <c r="I1931" s="18"/>
      <c r="J1931" s="18"/>
      <c r="K1931" s="18"/>
      <c r="L1931" s="18"/>
      <c r="M1931" s="18"/>
      <c r="N1931" s="18"/>
      <c r="O1931" s="18"/>
      <c r="P1931" s="18"/>
      <c r="Q1931" s="18"/>
      <c r="R1931" s="18"/>
      <c r="S1931" s="18"/>
      <c r="T1931" s="18"/>
      <c r="U1931" s="18"/>
      <c r="V1931" s="18"/>
      <c r="W1931" s="18"/>
      <c r="X1931" s="18"/>
      <c r="Y1931" s="18"/>
      <c r="Z1931" s="18"/>
      <c r="AA1931" s="18"/>
      <c r="AB1931" s="18"/>
      <c r="AC1931" s="18"/>
      <c r="AD1931" s="18"/>
      <c r="AE1931" s="18"/>
      <c r="AF1931" s="18"/>
      <c r="AG1931" s="18"/>
      <c r="AH1931" s="18"/>
      <c r="AI1931" s="18"/>
      <c r="AJ1931" s="18"/>
      <c r="AK1931" s="18"/>
      <c r="AL1931" s="18"/>
      <c r="AM1931" s="18"/>
    </row>
    <row r="1932" spans="1:39">
      <c r="A1932" s="18"/>
      <c r="B1932" s="18"/>
      <c r="C1932" s="18"/>
      <c r="D1932" s="18">
        <f t="shared" ca="1" si="35"/>
        <v>1931</v>
      </c>
      <c r="E1932" s="18" t="str">
        <f ca="1">IFERROR(INDEX(nr_ad_client_name,MATCH(ROW()-1,xl_search_adnowclientname[index],0)),"")</f>
        <v>Whitewave</v>
      </c>
      <c r="F1932" s="18"/>
      <c r="G1932" s="18"/>
      <c r="H1932" s="18"/>
      <c r="I1932" s="18"/>
      <c r="J1932" s="18"/>
      <c r="K1932" s="18"/>
      <c r="L1932" s="18"/>
      <c r="M1932" s="18"/>
      <c r="N1932" s="18"/>
      <c r="O1932" s="18"/>
      <c r="P1932" s="18"/>
      <c r="Q1932" s="18"/>
      <c r="R1932" s="18"/>
      <c r="S1932" s="18"/>
      <c r="T1932" s="18"/>
      <c r="U1932" s="18"/>
      <c r="V1932" s="18"/>
      <c r="W1932" s="18"/>
      <c r="X1932" s="18"/>
      <c r="Y1932" s="18"/>
      <c r="Z1932" s="18"/>
      <c r="AA1932" s="18"/>
      <c r="AB1932" s="18"/>
      <c r="AC1932" s="18"/>
      <c r="AD1932" s="18"/>
      <c r="AE1932" s="18"/>
      <c r="AF1932" s="18"/>
      <c r="AG1932" s="18"/>
      <c r="AH1932" s="18"/>
      <c r="AI1932" s="18"/>
      <c r="AJ1932" s="18"/>
      <c r="AK1932" s="18"/>
      <c r="AL1932" s="18"/>
      <c r="AM1932" s="18"/>
    </row>
    <row r="1933" spans="1:39">
      <c r="A1933" s="18"/>
      <c r="B1933" s="18"/>
      <c r="C1933" s="18"/>
      <c r="D1933" s="18">
        <f t="shared" ca="1" si="35"/>
        <v>1932</v>
      </c>
      <c r="E1933" s="18" t="str">
        <f ca="1">IFERROR(INDEX(nr_ad_client_name,MATCH(ROW()-1,xl_search_adnowclientname[index],0)),"")</f>
        <v>White Wave Foods</v>
      </c>
      <c r="F1933" s="18"/>
      <c r="G1933" s="18"/>
      <c r="H1933" s="18"/>
      <c r="I1933" s="18"/>
      <c r="J1933" s="18"/>
      <c r="K1933" s="18"/>
      <c r="L1933" s="18"/>
      <c r="M1933" s="18"/>
      <c r="N1933" s="18"/>
      <c r="O1933" s="18"/>
      <c r="P1933" s="18"/>
      <c r="Q1933" s="18"/>
      <c r="R1933" s="18"/>
      <c r="S1933" s="18"/>
      <c r="T1933" s="18"/>
      <c r="U1933" s="18"/>
      <c r="V1933" s="18"/>
      <c r="W1933" s="18"/>
      <c r="X1933" s="18"/>
      <c r="Y1933" s="18"/>
      <c r="Z1933" s="18"/>
      <c r="AA1933" s="18"/>
      <c r="AB1933" s="18"/>
      <c r="AC1933" s="18"/>
      <c r="AD1933" s="18"/>
      <c r="AE1933" s="18"/>
      <c r="AF1933" s="18"/>
      <c r="AG1933" s="18"/>
      <c r="AH1933" s="18"/>
      <c r="AI1933" s="18"/>
      <c r="AJ1933" s="18"/>
      <c r="AK1933" s="18"/>
      <c r="AL1933" s="18"/>
      <c r="AM1933" s="18"/>
    </row>
    <row r="1934" spans="1:39">
      <c r="A1934" s="18"/>
      <c r="B1934" s="18"/>
      <c r="C1934" s="18"/>
      <c r="D1934" s="18">
        <f t="shared" ca="1" si="35"/>
        <v>1933</v>
      </c>
      <c r="E1934" s="18" t="str">
        <f ca="1">IFERROR(INDEX(nr_ad_client_name,MATCH(ROW()-1,xl_search_adnowclientname[index],0)),"")</f>
        <v>WH Smith</v>
      </c>
      <c r="F1934" s="18"/>
      <c r="G1934" s="18"/>
      <c r="H1934" s="18"/>
      <c r="I1934" s="18"/>
      <c r="J1934" s="18"/>
      <c r="K1934" s="18"/>
      <c r="L1934" s="18"/>
      <c r="M1934" s="18"/>
      <c r="N1934" s="18"/>
      <c r="O1934" s="18"/>
      <c r="P1934" s="18"/>
      <c r="Q1934" s="18"/>
      <c r="R1934" s="18"/>
      <c r="S1934" s="18"/>
      <c r="T1934" s="18"/>
      <c r="U1934" s="18"/>
      <c r="V1934" s="18"/>
      <c r="W1934" s="18"/>
      <c r="X1934" s="18"/>
      <c r="Y1934" s="18"/>
      <c r="Z1934" s="18"/>
      <c r="AA1934" s="18"/>
      <c r="AB1934" s="18"/>
      <c r="AC1934" s="18"/>
      <c r="AD1934" s="18"/>
      <c r="AE1934" s="18"/>
      <c r="AF1934" s="18"/>
      <c r="AG1934" s="18"/>
      <c r="AH1934" s="18"/>
      <c r="AI1934" s="18"/>
      <c r="AJ1934" s="18"/>
      <c r="AK1934" s="18"/>
      <c r="AL1934" s="18"/>
      <c r="AM1934" s="18"/>
    </row>
    <row r="1935" spans="1:39">
      <c r="A1935" s="18"/>
      <c r="B1935" s="18"/>
      <c r="C1935" s="18"/>
      <c r="D1935" s="18">
        <f t="shared" ca="1" si="35"/>
        <v>1934</v>
      </c>
      <c r="E1935" s="18" t="str">
        <f ca="1">IFERROR(INDEX(nr_ad_client_name,MATCH(ROW()-1,xl_search_adnowclientname[index],0)),"")</f>
        <v>Whyte And Mackay Ltd</v>
      </c>
      <c r="F1935" s="18"/>
      <c r="G1935" s="18"/>
      <c r="H1935" s="18"/>
      <c r="I1935" s="18"/>
      <c r="J1935" s="18"/>
      <c r="K1935" s="18"/>
      <c r="L1935" s="18"/>
      <c r="M1935" s="18"/>
      <c r="N1935" s="18"/>
      <c r="O1935" s="18"/>
      <c r="P1935" s="18"/>
      <c r="Q1935" s="18"/>
      <c r="R1935" s="18"/>
      <c r="S1935" s="18"/>
      <c r="T1935" s="18"/>
      <c r="U1935" s="18"/>
      <c r="V1935" s="18"/>
      <c r="W1935" s="18"/>
      <c r="X1935" s="18"/>
      <c r="Y1935" s="18"/>
      <c r="Z1935" s="18"/>
      <c r="AA1935" s="18"/>
      <c r="AB1935" s="18"/>
      <c r="AC1935" s="18"/>
      <c r="AD1935" s="18"/>
      <c r="AE1935" s="18"/>
      <c r="AF1935" s="18"/>
      <c r="AG1935" s="18"/>
      <c r="AH1935" s="18"/>
      <c r="AI1935" s="18"/>
      <c r="AJ1935" s="18"/>
      <c r="AK1935" s="18"/>
      <c r="AL1935" s="18"/>
      <c r="AM1935" s="18"/>
    </row>
    <row r="1936" spans="1:39">
      <c r="A1936" s="18"/>
      <c r="B1936" s="18"/>
      <c r="C1936" s="18"/>
      <c r="D1936" s="18">
        <f t="shared" ca="1" si="35"/>
        <v>1935</v>
      </c>
      <c r="E1936" s="18" t="str">
        <f ca="1">IFERROR(INDEX(nr_ad_client_name,MATCH(ROW()-1,xl_search_adnowclientname[index],0)),"")</f>
        <v>Wickes</v>
      </c>
      <c r="F1936" s="18"/>
      <c r="G1936" s="18"/>
      <c r="H1936" s="18"/>
      <c r="I1936" s="18"/>
      <c r="J1936" s="18"/>
      <c r="K1936" s="18"/>
      <c r="L1936" s="18"/>
      <c r="M1936" s="18"/>
      <c r="N1936" s="18"/>
      <c r="O1936" s="18"/>
      <c r="P1936" s="18"/>
      <c r="Q1936" s="18"/>
      <c r="R1936" s="18"/>
      <c r="S1936" s="18"/>
      <c r="T1936" s="18"/>
      <c r="U1936" s="18"/>
      <c r="V1936" s="18"/>
      <c r="W1936" s="18"/>
      <c r="X1936" s="18"/>
      <c r="Y1936" s="18"/>
      <c r="Z1936" s="18"/>
      <c r="AA1936" s="18"/>
      <c r="AB1936" s="18"/>
      <c r="AC1936" s="18"/>
      <c r="AD1936" s="18"/>
      <c r="AE1936" s="18"/>
      <c r="AF1936" s="18"/>
      <c r="AG1936" s="18"/>
      <c r="AH1936" s="18"/>
      <c r="AI1936" s="18"/>
      <c r="AJ1936" s="18"/>
      <c r="AK1936" s="18"/>
      <c r="AL1936" s="18"/>
      <c r="AM1936" s="18"/>
    </row>
    <row r="1937" spans="1:39">
      <c r="A1937" s="18"/>
      <c r="B1937" s="18"/>
      <c r="C1937" s="18"/>
      <c r="D1937" s="18">
        <f t="shared" ca="1" si="35"/>
        <v>1936</v>
      </c>
      <c r="E1937" s="18" t="str">
        <f ca="1">IFERROR(INDEX(nr_ad_client_name,MATCH(ROW()-1,xl_search_adnowclientname[index],0)),"")</f>
        <v>William Grant &amp; Sons Ltd</v>
      </c>
      <c r="F1937" s="18"/>
      <c r="G1937" s="18"/>
      <c r="H1937" s="18"/>
      <c r="I1937" s="18"/>
      <c r="J1937" s="18"/>
      <c r="K1937" s="18"/>
      <c r="L1937" s="18"/>
      <c r="M1937" s="18"/>
      <c r="N1937" s="18"/>
      <c r="O1937" s="18"/>
      <c r="P1937" s="18"/>
      <c r="Q1937" s="18"/>
      <c r="R1937" s="18"/>
      <c r="S1937" s="18"/>
      <c r="T1937" s="18"/>
      <c r="U1937" s="18"/>
      <c r="V1937" s="18"/>
      <c r="W1937" s="18"/>
      <c r="X1937" s="18"/>
      <c r="Y1937" s="18"/>
      <c r="Z1937" s="18"/>
      <c r="AA1937" s="18"/>
      <c r="AB1937" s="18"/>
      <c r="AC1937" s="18"/>
      <c r="AD1937" s="18"/>
      <c r="AE1937" s="18"/>
      <c r="AF1937" s="18"/>
      <c r="AG1937" s="18"/>
      <c r="AH1937" s="18"/>
      <c r="AI1937" s="18"/>
      <c r="AJ1937" s="18"/>
      <c r="AK1937" s="18"/>
      <c r="AL1937" s="18"/>
      <c r="AM1937" s="18"/>
    </row>
    <row r="1938" spans="1:39">
      <c r="A1938" s="18"/>
      <c r="B1938" s="18"/>
      <c r="C1938" s="18"/>
      <c r="D1938" s="18">
        <f t="shared" ca="1" si="35"/>
        <v>1937</v>
      </c>
      <c r="E1938" s="18" t="str">
        <f ca="1">IFERROR(INDEX(nr_ad_client_name,MATCH(ROW()-1,xl_search_adnowclientname[index],0)),"")</f>
        <v>William Hill</v>
      </c>
      <c r="F1938" s="18"/>
      <c r="G1938" s="18"/>
      <c r="H1938" s="18"/>
      <c r="I1938" s="18"/>
      <c r="J1938" s="18"/>
      <c r="K1938" s="18"/>
      <c r="L1938" s="18"/>
      <c r="M1938" s="18"/>
      <c r="N1938" s="18"/>
      <c r="O1938" s="18"/>
      <c r="P1938" s="18"/>
      <c r="Q1938" s="18"/>
      <c r="R1938" s="18"/>
      <c r="S1938" s="18"/>
      <c r="T1938" s="18"/>
      <c r="U1938" s="18"/>
      <c r="V1938" s="18"/>
      <c r="W1938" s="18"/>
      <c r="X1938" s="18"/>
      <c r="Y1938" s="18"/>
      <c r="Z1938" s="18"/>
      <c r="AA1938" s="18"/>
      <c r="AB1938" s="18"/>
      <c r="AC1938" s="18"/>
      <c r="AD1938" s="18"/>
      <c r="AE1938" s="18"/>
      <c r="AF1938" s="18"/>
      <c r="AG1938" s="18"/>
      <c r="AH1938" s="18"/>
      <c r="AI1938" s="18"/>
      <c r="AJ1938" s="18"/>
      <c r="AK1938" s="18"/>
      <c r="AL1938" s="18"/>
      <c r="AM1938" s="18"/>
    </row>
    <row r="1939" spans="1:39">
      <c r="A1939" s="18"/>
      <c r="B1939" s="18"/>
      <c r="C1939" s="18"/>
      <c r="D1939" s="18">
        <f t="shared" ca="1" si="35"/>
        <v>1938</v>
      </c>
      <c r="E1939" s="18" t="str">
        <f ca="1">IFERROR(INDEX(nr_ad_client_name,MATCH(ROW()-1,xl_search_adnowclientname[index],0)),"")</f>
        <v>Wilmar International Limited</v>
      </c>
      <c r="F1939" s="18"/>
      <c r="G1939" s="18"/>
      <c r="H1939" s="18"/>
      <c r="I1939" s="18"/>
      <c r="J1939" s="18"/>
      <c r="K1939" s="18"/>
      <c r="L1939" s="18"/>
      <c r="M1939" s="18"/>
      <c r="N1939" s="18"/>
      <c r="O1939" s="18"/>
      <c r="P1939" s="18"/>
      <c r="Q1939" s="18"/>
      <c r="R1939" s="18"/>
      <c r="S1939" s="18"/>
      <c r="T1939" s="18"/>
      <c r="U1939" s="18"/>
      <c r="V1939" s="18"/>
      <c r="W1939" s="18"/>
      <c r="X1939" s="18"/>
      <c r="Y1939" s="18"/>
      <c r="Z1939" s="18"/>
      <c r="AA1939" s="18"/>
      <c r="AB1939" s="18"/>
      <c r="AC1939" s="18"/>
      <c r="AD1939" s="18"/>
      <c r="AE1939" s="18"/>
      <c r="AF1939" s="18"/>
      <c r="AG1939" s="18"/>
      <c r="AH1939" s="18"/>
      <c r="AI1939" s="18"/>
      <c r="AJ1939" s="18"/>
      <c r="AK1939" s="18"/>
      <c r="AL1939" s="18"/>
      <c r="AM1939" s="18"/>
    </row>
    <row r="1940" spans="1:39">
      <c r="A1940" s="18"/>
      <c r="B1940" s="18"/>
      <c r="C1940" s="18"/>
      <c r="D1940" s="18">
        <f t="shared" ca="1" si="35"/>
        <v>1939</v>
      </c>
      <c r="E1940" s="18" t="str">
        <f ca="1">IFERROR(INDEX(nr_ad_client_name,MATCH(ROW()-1,xl_search_adnowclientname[index],0)),"")</f>
        <v>Winiamando</v>
      </c>
      <c r="F1940" s="18"/>
      <c r="G1940" s="18"/>
      <c r="H1940" s="18"/>
      <c r="I1940" s="18"/>
      <c r="J1940" s="18"/>
      <c r="K1940" s="18"/>
      <c r="L1940" s="18"/>
      <c r="M1940" s="18"/>
      <c r="N1940" s="18"/>
      <c r="O1940" s="18"/>
      <c r="P1940" s="18"/>
      <c r="Q1940" s="18"/>
      <c r="R1940" s="18"/>
      <c r="S1940" s="18"/>
      <c r="T1940" s="18"/>
      <c r="U1940" s="18"/>
      <c r="V1940" s="18"/>
      <c r="W1940" s="18"/>
      <c r="X1940" s="18"/>
      <c r="Y1940" s="18"/>
      <c r="Z1940" s="18"/>
      <c r="AA1940" s="18"/>
      <c r="AB1940" s="18"/>
      <c r="AC1940" s="18"/>
      <c r="AD1940" s="18"/>
      <c r="AE1940" s="18"/>
      <c r="AF1940" s="18"/>
      <c r="AG1940" s="18"/>
      <c r="AH1940" s="18"/>
      <c r="AI1940" s="18"/>
      <c r="AJ1940" s="18"/>
      <c r="AK1940" s="18"/>
      <c r="AL1940" s="18"/>
      <c r="AM1940" s="18"/>
    </row>
    <row r="1941" spans="1:39">
      <c r="A1941" s="18"/>
      <c r="B1941" s="18"/>
      <c r="C1941" s="18"/>
      <c r="D1941" s="18">
        <f t="shared" ca="1" si="35"/>
        <v>1940</v>
      </c>
      <c r="E1941" s="18" t="str">
        <f ca="1">IFERROR(INDEX(nr_ad_client_name,MATCH(ROW()-1,xl_search_adnowclientname[index],0)),"")</f>
        <v>Wipro Consumer Products</v>
      </c>
      <c r="F1941" s="18"/>
      <c r="G1941" s="18"/>
      <c r="H1941" s="18"/>
      <c r="I1941" s="18"/>
      <c r="J1941" s="18"/>
      <c r="K1941" s="18"/>
      <c r="L1941" s="18"/>
      <c r="M1941" s="18"/>
      <c r="N1941" s="18"/>
      <c r="O1941" s="18"/>
      <c r="P1941" s="18"/>
      <c r="Q1941" s="18"/>
      <c r="R1941" s="18"/>
      <c r="S1941" s="18"/>
      <c r="T1941" s="18"/>
      <c r="U1941" s="18"/>
      <c r="V1941" s="18"/>
      <c r="W1941" s="18"/>
      <c r="X1941" s="18"/>
      <c r="Y1941" s="18"/>
      <c r="Z1941" s="18"/>
      <c r="AA1941" s="18"/>
      <c r="AB1941" s="18"/>
      <c r="AC1941" s="18"/>
      <c r="AD1941" s="18"/>
      <c r="AE1941" s="18"/>
      <c r="AF1941" s="18"/>
      <c r="AG1941" s="18"/>
      <c r="AH1941" s="18"/>
      <c r="AI1941" s="18"/>
      <c r="AJ1941" s="18"/>
      <c r="AK1941" s="18"/>
      <c r="AL1941" s="18"/>
      <c r="AM1941" s="18"/>
    </row>
    <row r="1942" spans="1:39">
      <c r="A1942" s="18"/>
      <c r="B1942" s="18"/>
      <c r="C1942" s="18"/>
      <c r="D1942" s="18">
        <f t="shared" ca="1" si="35"/>
        <v>1941</v>
      </c>
      <c r="E1942" s="18" t="str">
        <f ca="1">IFERROR(INDEX(nr_ad_client_name,MATCH(ROW()-1,xl_search_adnowclientname[index],0)),"")</f>
        <v>Wisc M M B</v>
      </c>
      <c r="F1942" s="18"/>
      <c r="G1942" s="18"/>
      <c r="H1942" s="18"/>
      <c r="I1942" s="18"/>
      <c r="J1942" s="18"/>
      <c r="K1942" s="18"/>
      <c r="L1942" s="18"/>
      <c r="M1942" s="18"/>
      <c r="N1942" s="18"/>
      <c r="O1942" s="18"/>
      <c r="P1942" s="18"/>
      <c r="Q1942" s="18"/>
      <c r="R1942" s="18"/>
      <c r="S1942" s="18"/>
      <c r="T1942" s="18"/>
      <c r="U1942" s="18"/>
      <c r="V1942" s="18"/>
      <c r="W1942" s="18"/>
      <c r="X1942" s="18"/>
      <c r="Y1942" s="18"/>
      <c r="Z1942" s="18"/>
      <c r="AA1942" s="18"/>
      <c r="AB1942" s="18"/>
      <c r="AC1942" s="18"/>
      <c r="AD1942" s="18"/>
      <c r="AE1942" s="18"/>
      <c r="AF1942" s="18"/>
      <c r="AG1942" s="18"/>
      <c r="AH1942" s="18"/>
      <c r="AI1942" s="18"/>
      <c r="AJ1942" s="18"/>
      <c r="AK1942" s="18"/>
      <c r="AL1942" s="18"/>
      <c r="AM1942" s="18"/>
    </row>
    <row r="1943" spans="1:39">
      <c r="A1943" s="18"/>
      <c r="B1943" s="18"/>
      <c r="C1943" s="18"/>
      <c r="D1943" s="18">
        <f t="shared" ca="1" si="35"/>
        <v>1942</v>
      </c>
      <c r="E1943" s="18" t="str">
        <f ca="1">IFERROR(INDEX(nr_ad_client_name,MATCH(ROW()-1,xl_search_adnowclientname[index],0)),"")</f>
        <v>Witco</v>
      </c>
      <c r="F1943" s="18"/>
      <c r="G1943" s="18"/>
      <c r="H1943" s="18"/>
      <c r="I1943" s="18"/>
      <c r="J1943" s="18"/>
      <c r="K1943" s="18"/>
      <c r="L1943" s="18"/>
      <c r="M1943" s="18"/>
      <c r="N1943" s="18"/>
      <c r="O1943" s="18"/>
      <c r="P1943" s="18"/>
      <c r="Q1943" s="18"/>
      <c r="R1943" s="18"/>
      <c r="S1943" s="18"/>
      <c r="T1943" s="18"/>
      <c r="U1943" s="18"/>
      <c r="V1943" s="18"/>
      <c r="W1943" s="18"/>
      <c r="X1943" s="18"/>
      <c r="Y1943" s="18"/>
      <c r="Z1943" s="18"/>
      <c r="AA1943" s="18"/>
      <c r="AB1943" s="18"/>
      <c r="AC1943" s="18"/>
      <c r="AD1943" s="18"/>
      <c r="AE1943" s="18"/>
      <c r="AF1943" s="18"/>
      <c r="AG1943" s="18"/>
      <c r="AH1943" s="18"/>
      <c r="AI1943" s="18"/>
      <c r="AJ1943" s="18"/>
      <c r="AK1943" s="18"/>
      <c r="AL1943" s="18"/>
      <c r="AM1943" s="18"/>
    </row>
    <row r="1944" spans="1:39">
      <c r="A1944" s="18"/>
      <c r="B1944" s="18"/>
      <c r="C1944" s="18"/>
      <c r="D1944" s="18">
        <f t="shared" ca="1" si="35"/>
        <v>1943</v>
      </c>
      <c r="E1944" s="18" t="str">
        <f ca="1">IFERROR(INDEX(nr_ad_client_name,MATCH(ROW()-1,xl_search_adnowclientname[index],0)),"")</f>
        <v>Wizards Of The Coast</v>
      </c>
      <c r="F1944" s="18"/>
      <c r="G1944" s="18"/>
      <c r="H1944" s="18"/>
      <c r="I1944" s="18"/>
      <c r="J1944" s="18"/>
      <c r="K1944" s="18"/>
      <c r="L1944" s="18"/>
      <c r="M1944" s="18"/>
      <c r="N1944" s="18"/>
      <c r="O1944" s="18"/>
      <c r="P1944" s="18"/>
      <c r="Q1944" s="18"/>
      <c r="R1944" s="18"/>
      <c r="S1944" s="18"/>
      <c r="T1944" s="18"/>
      <c r="U1944" s="18"/>
      <c r="V1944" s="18"/>
      <c r="W1944" s="18"/>
      <c r="X1944" s="18"/>
      <c r="Y1944" s="18"/>
      <c r="Z1944" s="18"/>
      <c r="AA1944" s="18"/>
      <c r="AB1944" s="18"/>
      <c r="AC1944" s="18"/>
      <c r="AD1944" s="18"/>
      <c r="AE1944" s="18"/>
      <c r="AF1944" s="18"/>
      <c r="AG1944" s="18"/>
      <c r="AH1944" s="18"/>
      <c r="AI1944" s="18"/>
      <c r="AJ1944" s="18"/>
      <c r="AK1944" s="18"/>
      <c r="AL1944" s="18"/>
      <c r="AM1944" s="18"/>
    </row>
    <row r="1945" spans="1:39">
      <c r="A1945" s="18"/>
      <c r="B1945" s="18"/>
      <c r="C1945" s="18"/>
      <c r="D1945" s="18">
        <f t="shared" ca="1" si="35"/>
        <v>1944</v>
      </c>
      <c r="E1945" s="18" t="str">
        <f ca="1">IFERROR(INDEX(nr_ad_client_name,MATCH(ROW()-1,xl_search_adnowclientname[index],0)),"")</f>
        <v>Woelm Phaslia</v>
      </c>
      <c r="F1945" s="18"/>
      <c r="G1945" s="18"/>
      <c r="H1945" s="18"/>
      <c r="I1945" s="18"/>
      <c r="J1945" s="18"/>
      <c r="K1945" s="18"/>
      <c r="L1945" s="18"/>
      <c r="M1945" s="18"/>
      <c r="N1945" s="18"/>
      <c r="O1945" s="18"/>
      <c r="P1945" s="18"/>
      <c r="Q1945" s="18"/>
      <c r="R1945" s="18"/>
      <c r="S1945" s="18"/>
      <c r="T1945" s="18"/>
      <c r="U1945" s="18"/>
      <c r="V1945" s="18"/>
      <c r="W1945" s="18"/>
      <c r="X1945" s="18"/>
      <c r="Y1945" s="18"/>
      <c r="Z1945" s="18"/>
      <c r="AA1945" s="18"/>
      <c r="AB1945" s="18"/>
      <c r="AC1945" s="18"/>
      <c r="AD1945" s="18"/>
      <c r="AE1945" s="18"/>
      <c r="AF1945" s="18"/>
      <c r="AG1945" s="18"/>
      <c r="AH1945" s="18"/>
      <c r="AI1945" s="18"/>
      <c r="AJ1945" s="18"/>
      <c r="AK1945" s="18"/>
      <c r="AL1945" s="18"/>
      <c r="AM1945" s="18"/>
    </row>
    <row r="1946" spans="1:39">
      <c r="A1946" s="18"/>
      <c r="B1946" s="18"/>
      <c r="C1946" s="18"/>
      <c r="D1946" s="18">
        <f t="shared" ca="1" si="35"/>
        <v>1945</v>
      </c>
      <c r="E1946" s="18" t="str">
        <f ca="1">IFERROR(INDEX(nr_ad_client_name,MATCH(ROW()-1,xl_search_adnowclientname[index],0)),"")</f>
        <v>Wolverhampton &amp; Dudley</v>
      </c>
      <c r="F1946" s="18"/>
      <c r="G1946" s="18"/>
      <c r="H1946" s="18"/>
      <c r="I1946" s="18"/>
      <c r="J1946" s="18"/>
      <c r="K1946" s="18"/>
      <c r="L1946" s="18"/>
      <c r="M1946" s="18"/>
      <c r="N1946" s="18"/>
      <c r="O1946" s="18"/>
      <c r="P1946" s="18"/>
      <c r="Q1946" s="18"/>
      <c r="R1946" s="18"/>
      <c r="S1946" s="18"/>
      <c r="T1946" s="18"/>
      <c r="U1946" s="18"/>
      <c r="V1946" s="18"/>
      <c r="W1946" s="18"/>
      <c r="X1946" s="18"/>
      <c r="Y1946" s="18"/>
      <c r="Z1946" s="18"/>
      <c r="AA1946" s="18"/>
      <c r="AB1946" s="18"/>
      <c r="AC1946" s="18"/>
      <c r="AD1946" s="18"/>
      <c r="AE1946" s="18"/>
      <c r="AF1946" s="18"/>
      <c r="AG1946" s="18"/>
      <c r="AH1946" s="18"/>
      <c r="AI1946" s="18"/>
      <c r="AJ1946" s="18"/>
      <c r="AK1946" s="18"/>
      <c r="AL1946" s="18"/>
      <c r="AM1946" s="18"/>
    </row>
    <row r="1947" spans="1:39">
      <c r="A1947" s="18"/>
      <c r="B1947" s="18"/>
      <c r="C1947" s="18"/>
      <c r="D1947" s="18">
        <f t="shared" ca="1" si="35"/>
        <v>1946</v>
      </c>
      <c r="E1947" s="18" t="str">
        <f ca="1">IFERROR(INDEX(nr_ad_client_name,MATCH(ROW()-1,xl_search_adnowclientname[index],0)),"")</f>
        <v>Womer Wellcome</v>
      </c>
      <c r="F1947" s="18"/>
      <c r="G1947" s="18"/>
      <c r="H1947" s="18"/>
      <c r="I1947" s="18"/>
      <c r="J1947" s="18"/>
      <c r="K1947" s="18"/>
      <c r="L1947" s="18"/>
      <c r="M1947" s="18"/>
      <c r="N1947" s="18"/>
      <c r="O1947" s="18"/>
      <c r="P1947" s="18"/>
      <c r="Q1947" s="18"/>
      <c r="R1947" s="18"/>
      <c r="S1947" s="18"/>
      <c r="T1947" s="18"/>
      <c r="U1947" s="18"/>
      <c r="V1947" s="18"/>
      <c r="W1947" s="18"/>
      <c r="X1947" s="18"/>
      <c r="Y1947" s="18"/>
      <c r="Z1947" s="18"/>
      <c r="AA1947" s="18"/>
      <c r="AB1947" s="18"/>
      <c r="AC1947" s="18"/>
      <c r="AD1947" s="18"/>
      <c r="AE1947" s="18"/>
      <c r="AF1947" s="18"/>
      <c r="AG1947" s="18"/>
      <c r="AH1947" s="18"/>
      <c r="AI1947" s="18"/>
      <c r="AJ1947" s="18"/>
      <c r="AK1947" s="18"/>
      <c r="AL1947" s="18"/>
      <c r="AM1947" s="18"/>
    </row>
    <row r="1948" spans="1:39">
      <c r="A1948" s="18"/>
      <c r="B1948" s="18"/>
      <c r="C1948" s="18"/>
      <c r="D1948" s="18">
        <f t="shared" ca="1" si="35"/>
        <v>1947</v>
      </c>
      <c r="E1948" s="18" t="str">
        <f ca="1">IFERROR(INDEX(nr_ad_client_name,MATCH(ROW()-1,xl_search_adnowclientname[index],0)),"")</f>
        <v>Woolworths</v>
      </c>
      <c r="F1948" s="18"/>
      <c r="G1948" s="18"/>
      <c r="H1948" s="18"/>
      <c r="I1948" s="18"/>
      <c r="J1948" s="18"/>
      <c r="K1948" s="18"/>
      <c r="L1948" s="18"/>
      <c r="M1948" s="18"/>
      <c r="N1948" s="18"/>
      <c r="O1948" s="18"/>
      <c r="P1948" s="18"/>
      <c r="Q1948" s="18"/>
      <c r="R1948" s="18"/>
      <c r="S1948" s="18"/>
      <c r="T1948" s="18"/>
      <c r="U1948" s="18"/>
      <c r="V1948" s="18"/>
      <c r="W1948" s="18"/>
      <c r="X1948" s="18"/>
      <c r="Y1948" s="18"/>
      <c r="Z1948" s="18"/>
      <c r="AA1948" s="18"/>
      <c r="AB1948" s="18"/>
      <c r="AC1948" s="18"/>
      <c r="AD1948" s="18"/>
      <c r="AE1948" s="18"/>
      <c r="AF1948" s="18"/>
      <c r="AG1948" s="18"/>
      <c r="AH1948" s="18"/>
      <c r="AI1948" s="18"/>
      <c r="AJ1948" s="18"/>
      <c r="AK1948" s="18"/>
      <c r="AL1948" s="18"/>
      <c r="AM1948" s="18"/>
    </row>
    <row r="1949" spans="1:39">
      <c r="A1949" s="18"/>
      <c r="B1949" s="18"/>
      <c r="C1949" s="18"/>
      <c r="D1949" s="18">
        <f t="shared" ca="1" si="35"/>
        <v>1948</v>
      </c>
      <c r="E1949" s="18" t="str">
        <f ca="1">IFERROR(INDEX(nr_ad_client_name,MATCH(ROW()-1,xl_search_adnowclientname[index],0)),"")</f>
        <v>Woorlworths</v>
      </c>
      <c r="F1949" s="18"/>
      <c r="G1949" s="18"/>
      <c r="H1949" s="18"/>
      <c r="I1949" s="18"/>
      <c r="J1949" s="18"/>
      <c r="K1949" s="18"/>
      <c r="L1949" s="18"/>
      <c r="M1949" s="18"/>
      <c r="N1949" s="18"/>
      <c r="O1949" s="18"/>
      <c r="P1949" s="18"/>
      <c r="Q1949" s="18"/>
      <c r="R1949" s="18"/>
      <c r="S1949" s="18"/>
      <c r="T1949" s="18"/>
      <c r="U1949" s="18"/>
      <c r="V1949" s="18"/>
      <c r="W1949" s="18"/>
      <c r="X1949" s="18"/>
      <c r="Y1949" s="18"/>
      <c r="Z1949" s="18"/>
      <c r="AA1949" s="18"/>
      <c r="AB1949" s="18"/>
      <c r="AC1949" s="18"/>
      <c r="AD1949" s="18"/>
      <c r="AE1949" s="18"/>
      <c r="AF1949" s="18"/>
      <c r="AG1949" s="18"/>
      <c r="AH1949" s="18"/>
      <c r="AI1949" s="18"/>
      <c r="AJ1949" s="18"/>
      <c r="AK1949" s="18"/>
      <c r="AL1949" s="18"/>
      <c r="AM1949" s="18"/>
    </row>
    <row r="1950" spans="1:39">
      <c r="A1950" s="18"/>
      <c r="B1950" s="18"/>
      <c r="C1950" s="18"/>
      <c r="D1950" s="18">
        <f t="shared" ca="1" si="35"/>
        <v>1949</v>
      </c>
      <c r="E1950" s="18" t="str">
        <f ca="1">IFERROR(INDEX(nr_ad_client_name,MATCH(ROW()-1,xl_search_adnowclientname[index],0)),"")</f>
        <v>Workthing</v>
      </c>
      <c r="F1950" s="18"/>
      <c r="G1950" s="18"/>
      <c r="H1950" s="18"/>
      <c r="I1950" s="18"/>
      <c r="J1950" s="18"/>
      <c r="K1950" s="18"/>
      <c r="L1950" s="18"/>
      <c r="M1950" s="18"/>
      <c r="N1950" s="18"/>
      <c r="O1950" s="18"/>
      <c r="P1950" s="18"/>
      <c r="Q1950" s="18"/>
      <c r="R1950" s="18"/>
      <c r="S1950" s="18"/>
      <c r="T1950" s="18"/>
      <c r="U1950" s="18"/>
      <c r="V1950" s="18"/>
      <c r="W1950" s="18"/>
      <c r="X1950" s="18"/>
      <c r="Y1950" s="18"/>
      <c r="Z1950" s="18"/>
      <c r="AA1950" s="18"/>
      <c r="AB1950" s="18"/>
      <c r="AC1950" s="18"/>
      <c r="AD1950" s="18"/>
      <c r="AE1950" s="18"/>
      <c r="AF1950" s="18"/>
      <c r="AG1950" s="18"/>
      <c r="AH1950" s="18"/>
      <c r="AI1950" s="18"/>
      <c r="AJ1950" s="18"/>
      <c r="AK1950" s="18"/>
      <c r="AL1950" s="18"/>
      <c r="AM1950" s="18"/>
    </row>
    <row r="1951" spans="1:39">
      <c r="A1951" s="18"/>
      <c r="B1951" s="18"/>
      <c r="C1951" s="18"/>
      <c r="D1951" s="18">
        <f t="shared" ca="1" si="35"/>
        <v>1950</v>
      </c>
      <c r="E1951" s="18" t="str">
        <f ca="1">IFERROR(INDEX(nr_ad_client_name,MATCH(ROW()-1,xl_search_adnowclientname[index],0)),"")</f>
        <v>World Vision</v>
      </c>
      <c r="F1951" s="18"/>
      <c r="G1951" s="18"/>
      <c r="H1951" s="18"/>
      <c r="I1951" s="18"/>
      <c r="J1951" s="18"/>
      <c r="K1951" s="18"/>
      <c r="L1951" s="18"/>
      <c r="M1951" s="18"/>
      <c r="N1951" s="18"/>
      <c r="O1951" s="18"/>
      <c r="P1951" s="18"/>
      <c r="Q1951" s="18"/>
      <c r="R1951" s="18"/>
      <c r="S1951" s="18"/>
      <c r="T1951" s="18"/>
      <c r="U1951" s="18"/>
      <c r="V1951" s="18"/>
      <c r="W1951" s="18"/>
      <c r="X1951" s="18"/>
      <c r="Y1951" s="18"/>
      <c r="Z1951" s="18"/>
      <c r="AA1951" s="18"/>
      <c r="AB1951" s="18"/>
      <c r="AC1951" s="18"/>
      <c r="AD1951" s="18"/>
      <c r="AE1951" s="18"/>
      <c r="AF1951" s="18"/>
      <c r="AG1951" s="18"/>
      <c r="AH1951" s="18"/>
      <c r="AI1951" s="18"/>
      <c r="AJ1951" s="18"/>
      <c r="AK1951" s="18"/>
      <c r="AL1951" s="18"/>
      <c r="AM1951" s="18"/>
    </row>
    <row r="1952" spans="1:39">
      <c r="A1952" s="18"/>
      <c r="B1952" s="18"/>
      <c r="C1952" s="18"/>
      <c r="D1952" s="18">
        <f t="shared" ca="1" si="35"/>
        <v>1951</v>
      </c>
      <c r="E1952" s="18" t="str">
        <f ca="1">IFERROR(INDEX(nr_ad_client_name,MATCH(ROW()-1,xl_search_adnowclientname[index],0)),"")</f>
        <v>WPP</v>
      </c>
      <c r="F1952" s="18"/>
      <c r="G1952" s="18"/>
      <c r="H1952" s="18"/>
      <c r="I1952" s="18"/>
      <c r="J1952" s="18"/>
      <c r="K1952" s="18"/>
      <c r="L1952" s="18"/>
      <c r="M1952" s="18"/>
      <c r="N1952" s="18"/>
      <c r="O1952" s="18"/>
      <c r="P1952" s="18"/>
      <c r="Q1952" s="18"/>
      <c r="R1952" s="18"/>
      <c r="S1952" s="18"/>
      <c r="T1952" s="18"/>
      <c r="U1952" s="18"/>
      <c r="V1952" s="18"/>
      <c r="W1952" s="18"/>
      <c r="X1952" s="18"/>
      <c r="Y1952" s="18"/>
      <c r="Z1952" s="18"/>
      <c r="AA1952" s="18"/>
      <c r="AB1952" s="18"/>
      <c r="AC1952" s="18"/>
      <c r="AD1952" s="18"/>
      <c r="AE1952" s="18"/>
      <c r="AF1952" s="18"/>
      <c r="AG1952" s="18"/>
      <c r="AH1952" s="18"/>
      <c r="AI1952" s="18"/>
      <c r="AJ1952" s="18"/>
      <c r="AK1952" s="18"/>
      <c r="AL1952" s="18"/>
      <c r="AM1952" s="18"/>
    </row>
    <row r="1953" spans="1:39">
      <c r="A1953" s="18"/>
      <c r="B1953" s="18"/>
      <c r="C1953" s="18"/>
      <c r="D1953" s="18">
        <f t="shared" ca="1" si="35"/>
        <v>1952</v>
      </c>
      <c r="E1953" s="18" t="str">
        <f ca="1">IFERROR(INDEX(nr_ad_client_name,MATCH(ROW()-1,xl_search_adnowclientname[index],0)),"")</f>
        <v>Wrigley Co Ltd</v>
      </c>
      <c r="F1953" s="18"/>
      <c r="G1953" s="18"/>
      <c r="H1953" s="18"/>
      <c r="I1953" s="18"/>
      <c r="J1953" s="18"/>
      <c r="K1953" s="18"/>
      <c r="L1953" s="18"/>
      <c r="M1953" s="18"/>
      <c r="N1953" s="18"/>
      <c r="O1953" s="18"/>
      <c r="P1953" s="18"/>
      <c r="Q1953" s="18"/>
      <c r="R1953" s="18"/>
      <c r="S1953" s="18"/>
      <c r="T1953" s="18"/>
      <c r="U1953" s="18"/>
      <c r="V1953" s="18"/>
      <c r="W1953" s="18"/>
      <c r="X1953" s="18"/>
      <c r="Y1953" s="18"/>
      <c r="Z1953" s="18"/>
      <c r="AA1953" s="18"/>
      <c r="AB1953" s="18"/>
      <c r="AC1953" s="18"/>
      <c r="AD1953" s="18"/>
      <c r="AE1953" s="18"/>
      <c r="AF1953" s="18"/>
      <c r="AG1953" s="18"/>
      <c r="AH1953" s="18"/>
      <c r="AI1953" s="18"/>
      <c r="AJ1953" s="18"/>
      <c r="AK1953" s="18"/>
      <c r="AL1953" s="18"/>
      <c r="AM1953" s="18"/>
    </row>
    <row r="1954" spans="1:39">
      <c r="A1954" s="18"/>
      <c r="B1954" s="18"/>
      <c r="C1954" s="18"/>
      <c r="D1954" s="18">
        <f t="shared" ca="1" si="35"/>
        <v>1953</v>
      </c>
      <c r="E1954" s="18" t="str">
        <f ca="1">IFERROR(INDEX(nr_ad_client_name,MATCH(ROW()-1,xl_search_adnowclientname[index],0)),"")</f>
        <v>WW Grainger</v>
      </c>
      <c r="F1954" s="18"/>
      <c r="G1954" s="18"/>
      <c r="H1954" s="18"/>
      <c r="I1954" s="18"/>
      <c r="J1954" s="18"/>
      <c r="K1954" s="18"/>
      <c r="L1954" s="18"/>
      <c r="M1954" s="18"/>
      <c r="N1954" s="18"/>
      <c r="O1954" s="18"/>
      <c r="P1954" s="18"/>
      <c r="Q1954" s="18"/>
      <c r="R1954" s="18"/>
      <c r="S1954" s="18"/>
      <c r="T1954" s="18"/>
      <c r="U1954" s="18"/>
      <c r="V1954" s="18"/>
      <c r="W1954" s="18"/>
      <c r="X1954" s="18"/>
      <c r="Y1954" s="18"/>
      <c r="Z1954" s="18"/>
      <c r="AA1954" s="18"/>
      <c r="AB1954" s="18"/>
      <c r="AC1954" s="18"/>
      <c r="AD1954" s="18"/>
      <c r="AE1954" s="18"/>
      <c r="AF1954" s="18"/>
      <c r="AG1954" s="18"/>
      <c r="AH1954" s="18"/>
      <c r="AI1954" s="18"/>
      <c r="AJ1954" s="18"/>
      <c r="AK1954" s="18"/>
      <c r="AL1954" s="18"/>
      <c r="AM1954" s="18"/>
    </row>
    <row r="1955" spans="1:39">
      <c r="A1955" s="18"/>
      <c r="B1955" s="18"/>
      <c r="C1955" s="18"/>
      <c r="D1955" s="18">
        <f t="shared" ca="1" si="35"/>
        <v>1954</v>
      </c>
      <c r="E1955" s="18" t="str">
        <f ca="1">IFERROR(INDEX(nr_ad_client_name,MATCH(ROW()-1,xl_search_adnowclientname[index],0)),"")</f>
        <v>Wyeth</v>
      </c>
      <c r="F1955" s="18"/>
      <c r="G1955" s="18"/>
      <c r="H1955" s="18"/>
      <c r="I1955" s="18"/>
      <c r="J1955" s="18"/>
      <c r="K1955" s="18"/>
      <c r="L1955" s="18"/>
      <c r="M1955" s="18"/>
      <c r="N1955" s="18"/>
      <c r="O1955" s="18"/>
      <c r="P1955" s="18"/>
      <c r="Q1955" s="18"/>
      <c r="R1955" s="18"/>
      <c r="S1955" s="18"/>
      <c r="T1955" s="18"/>
      <c r="U1955" s="18"/>
      <c r="V1955" s="18"/>
      <c r="W1955" s="18"/>
      <c r="X1955" s="18"/>
      <c r="Y1955" s="18"/>
      <c r="Z1955" s="18"/>
      <c r="AA1955" s="18"/>
      <c r="AB1955" s="18"/>
      <c r="AC1955" s="18"/>
      <c r="AD1955" s="18"/>
      <c r="AE1955" s="18"/>
      <c r="AF1955" s="18"/>
      <c r="AG1955" s="18"/>
      <c r="AH1955" s="18"/>
      <c r="AI1955" s="18"/>
      <c r="AJ1955" s="18"/>
      <c r="AK1955" s="18"/>
      <c r="AL1955" s="18"/>
      <c r="AM1955" s="18"/>
    </row>
    <row r="1956" spans="1:39">
      <c r="A1956" s="18"/>
      <c r="B1956" s="18"/>
      <c r="C1956" s="18"/>
      <c r="D1956" s="18">
        <f t="shared" ca="1" si="35"/>
        <v>1955</v>
      </c>
      <c r="E1956" s="18" t="str">
        <f ca="1">IFERROR(INDEX(nr_ad_client_name,MATCH(ROW()-1,xl_search_adnowclientname[index],0)),"")</f>
        <v>Xi'an Jansson</v>
      </c>
      <c r="F1956" s="18"/>
      <c r="G1956" s="18"/>
      <c r="H1956" s="18"/>
      <c r="I1956" s="18"/>
      <c r="J1956" s="18"/>
      <c r="K1956" s="18"/>
      <c r="L1956" s="18"/>
      <c r="M1956" s="18"/>
      <c r="N1956" s="18"/>
      <c r="O1956" s="18"/>
      <c r="P1956" s="18"/>
      <c r="Q1956" s="18"/>
      <c r="R1956" s="18"/>
      <c r="S1956" s="18"/>
      <c r="T1956" s="18"/>
      <c r="U1956" s="18"/>
      <c r="V1956" s="18"/>
      <c r="W1956" s="18"/>
      <c r="X1956" s="18"/>
      <c r="Y1956" s="18"/>
      <c r="Z1956" s="18"/>
      <c r="AA1956" s="18"/>
      <c r="AB1956" s="18"/>
      <c r="AC1956" s="18"/>
      <c r="AD1956" s="18"/>
      <c r="AE1956" s="18"/>
      <c r="AF1956" s="18"/>
      <c r="AG1956" s="18"/>
      <c r="AH1956" s="18"/>
      <c r="AI1956" s="18"/>
      <c r="AJ1956" s="18"/>
      <c r="AK1956" s="18"/>
      <c r="AL1956" s="18"/>
      <c r="AM1956" s="18"/>
    </row>
    <row r="1957" spans="1:39">
      <c r="A1957" s="18"/>
      <c r="B1957" s="18"/>
      <c r="C1957" s="18"/>
      <c r="D1957" s="18">
        <f t="shared" ca="1" si="35"/>
        <v>1956</v>
      </c>
      <c r="E1957" s="18" t="str">
        <f ca="1">IFERROR(INDEX(nr_ad_client_name,MATCH(ROW()-1,xl_search_adnowclientname[index],0)),"")</f>
        <v>XL Axiata</v>
      </c>
      <c r="F1957" s="18"/>
      <c r="G1957" s="18"/>
      <c r="H1957" s="18"/>
      <c r="I1957" s="18"/>
      <c r="J1957" s="18"/>
      <c r="K1957" s="18"/>
      <c r="L1957" s="18"/>
      <c r="M1957" s="18"/>
      <c r="N1957" s="18"/>
      <c r="O1957" s="18"/>
      <c r="P1957" s="18"/>
      <c r="Q1957" s="18"/>
      <c r="R1957" s="18"/>
      <c r="S1957" s="18"/>
      <c r="T1957" s="18"/>
      <c r="U1957" s="18"/>
      <c r="V1957" s="18"/>
      <c r="W1957" s="18"/>
      <c r="X1957" s="18"/>
      <c r="Y1957" s="18"/>
      <c r="Z1957" s="18"/>
      <c r="AA1957" s="18"/>
      <c r="AB1957" s="18"/>
      <c r="AC1957" s="18"/>
      <c r="AD1957" s="18"/>
      <c r="AE1957" s="18"/>
      <c r="AF1957" s="18"/>
      <c r="AG1957" s="18"/>
      <c r="AH1957" s="18"/>
      <c r="AI1957" s="18"/>
      <c r="AJ1957" s="18"/>
      <c r="AK1957" s="18"/>
      <c r="AL1957" s="18"/>
      <c r="AM1957" s="18"/>
    </row>
    <row r="1958" spans="1:39">
      <c r="A1958" s="18"/>
      <c r="B1958" s="18"/>
      <c r="C1958" s="18"/>
      <c r="D1958" s="18">
        <f t="shared" ca="1" si="35"/>
        <v>1957</v>
      </c>
      <c r="E1958" s="18" t="str">
        <f ca="1">IFERROR(INDEX(nr_ad_client_name,MATCH(ROW()-1,xl_search_adnowclientname[index],0)),"")</f>
        <v>Xtep</v>
      </c>
      <c r="F1958" s="18"/>
      <c r="G1958" s="18"/>
      <c r="H1958" s="18"/>
      <c r="I1958" s="18"/>
      <c r="J1958" s="18"/>
      <c r="K1958" s="18"/>
      <c r="L1958" s="18"/>
      <c r="M1958" s="18"/>
      <c r="N1958" s="18"/>
      <c r="O1958" s="18"/>
      <c r="P1958" s="18"/>
      <c r="Q1958" s="18"/>
      <c r="R1958" s="18"/>
      <c r="S1958" s="18"/>
      <c r="T1958" s="18"/>
      <c r="U1958" s="18"/>
      <c r="V1958" s="18"/>
      <c r="W1958" s="18"/>
      <c r="X1958" s="18"/>
      <c r="Y1958" s="18"/>
      <c r="Z1958" s="18"/>
      <c r="AA1958" s="18"/>
      <c r="AB1958" s="18"/>
      <c r="AC1958" s="18"/>
      <c r="AD1958" s="18"/>
      <c r="AE1958" s="18"/>
      <c r="AF1958" s="18"/>
      <c r="AG1958" s="18"/>
      <c r="AH1958" s="18"/>
      <c r="AI1958" s="18"/>
      <c r="AJ1958" s="18"/>
      <c r="AK1958" s="18"/>
      <c r="AL1958" s="18"/>
      <c r="AM1958" s="18"/>
    </row>
    <row r="1959" spans="1:39">
      <c r="A1959" s="18"/>
      <c r="B1959" s="18"/>
      <c r="C1959" s="18"/>
      <c r="D1959" s="18">
        <f t="shared" ca="1" si="35"/>
        <v>1958</v>
      </c>
      <c r="E1959" s="18" t="str">
        <f ca="1">IFERROR(INDEX(nr_ad_client_name,MATCH(ROW()-1,xl_search_adnowclientname[index],0)),"")</f>
        <v>Yakult</v>
      </c>
      <c r="F1959" s="18"/>
      <c r="G1959" s="18"/>
      <c r="H1959" s="18"/>
      <c r="I1959" s="18"/>
      <c r="J1959" s="18"/>
      <c r="K1959" s="18"/>
      <c r="L1959" s="18"/>
      <c r="M1959" s="18"/>
      <c r="N1959" s="18"/>
      <c r="O1959" s="18"/>
      <c r="P1959" s="18"/>
      <c r="Q1959" s="18"/>
      <c r="R1959" s="18"/>
      <c r="S1959" s="18"/>
      <c r="T1959" s="18"/>
      <c r="U1959" s="18"/>
      <c r="V1959" s="18"/>
      <c r="W1959" s="18"/>
      <c r="X1959" s="18"/>
      <c r="Y1959" s="18"/>
      <c r="Z1959" s="18"/>
      <c r="AA1959" s="18"/>
      <c r="AB1959" s="18"/>
      <c r="AC1959" s="18"/>
      <c r="AD1959" s="18"/>
      <c r="AE1959" s="18"/>
      <c r="AF1959" s="18"/>
      <c r="AG1959" s="18"/>
      <c r="AH1959" s="18"/>
      <c r="AI1959" s="18"/>
      <c r="AJ1959" s="18"/>
      <c r="AK1959" s="18"/>
      <c r="AL1959" s="18"/>
      <c r="AM1959" s="18"/>
    </row>
    <row r="1960" spans="1:39">
      <c r="A1960" s="18"/>
      <c r="B1960" s="18"/>
      <c r="C1960" s="18"/>
      <c r="D1960" s="18">
        <f t="shared" ca="1" si="35"/>
        <v>1959</v>
      </c>
      <c r="E1960" s="18" t="str">
        <f ca="1">IFERROR(INDEX(nr_ad_client_name,MATCH(ROW()-1,xl_search_adnowclientname[index],0)),"")</f>
        <v>YangShengTang</v>
      </c>
      <c r="F1960" s="18"/>
      <c r="G1960" s="18"/>
      <c r="H1960" s="18"/>
      <c r="I1960" s="18"/>
      <c r="J1960" s="18"/>
      <c r="K1960" s="18"/>
      <c r="L1960" s="18"/>
      <c r="M1960" s="18"/>
      <c r="N1960" s="18"/>
      <c r="O1960" s="18"/>
      <c r="P1960" s="18"/>
      <c r="Q1960" s="18"/>
      <c r="R1960" s="18"/>
      <c r="S1960" s="18"/>
      <c r="T1960" s="18"/>
      <c r="U1960" s="18"/>
      <c r="V1960" s="18"/>
      <c r="W1960" s="18"/>
      <c r="X1960" s="18"/>
      <c r="Y1960" s="18"/>
      <c r="Z1960" s="18"/>
      <c r="AA1960" s="18"/>
      <c r="AB1960" s="18"/>
      <c r="AC1960" s="18"/>
      <c r="AD1960" s="18"/>
      <c r="AE1960" s="18"/>
      <c r="AF1960" s="18"/>
      <c r="AG1960" s="18"/>
      <c r="AH1960" s="18"/>
      <c r="AI1960" s="18"/>
      <c r="AJ1960" s="18"/>
      <c r="AK1960" s="18"/>
      <c r="AL1960" s="18"/>
      <c r="AM1960" s="18"/>
    </row>
    <row r="1961" spans="1:39">
      <c r="A1961" s="18"/>
      <c r="B1961" s="18"/>
      <c r="C1961" s="18"/>
      <c r="D1961" s="18">
        <f t="shared" ca="1" si="35"/>
        <v>1960</v>
      </c>
      <c r="E1961" s="18" t="str">
        <f ca="1">IFERROR(INDEX(nr_ad_client_name,MATCH(ROW()-1,xl_search_adnowclientname[index],0)),"")</f>
        <v>Yapi Kredi Bank</v>
      </c>
      <c r="F1961" s="18"/>
      <c r="G1961" s="18"/>
      <c r="H1961" s="18"/>
      <c r="I1961" s="18"/>
      <c r="J1961" s="18"/>
      <c r="K1961" s="18"/>
      <c r="L1961" s="18"/>
      <c r="M1961" s="18"/>
      <c r="N1961" s="18"/>
      <c r="O1961" s="18"/>
      <c r="P1961" s="18"/>
      <c r="Q1961" s="18"/>
      <c r="R1961" s="18"/>
      <c r="S1961" s="18"/>
      <c r="T1961" s="18"/>
      <c r="U1961" s="18"/>
      <c r="V1961" s="18"/>
      <c r="W1961" s="18"/>
      <c r="X1961" s="18"/>
      <c r="Y1961" s="18"/>
      <c r="Z1961" s="18"/>
      <c r="AA1961" s="18"/>
      <c r="AB1961" s="18"/>
      <c r="AC1961" s="18"/>
      <c r="AD1961" s="18"/>
      <c r="AE1961" s="18"/>
      <c r="AF1961" s="18"/>
      <c r="AG1961" s="18"/>
      <c r="AH1961" s="18"/>
      <c r="AI1961" s="18"/>
      <c r="AJ1961" s="18"/>
      <c r="AK1961" s="18"/>
      <c r="AL1961" s="18"/>
      <c r="AM1961" s="18"/>
    </row>
    <row r="1962" spans="1:39">
      <c r="A1962" s="18"/>
      <c r="B1962" s="18"/>
      <c r="C1962" s="18"/>
      <c r="D1962" s="18">
        <f t="shared" ca="1" si="35"/>
        <v>1961</v>
      </c>
      <c r="E1962" s="18" t="str">
        <f ca="1">IFERROR(INDEX(nr_ad_client_name,MATCH(ROW()-1,xl_search_adnowclientname[index],0)),"")</f>
        <v>Yashili International Holdings Ltd</v>
      </c>
      <c r="F1962" s="18"/>
      <c r="G1962" s="18"/>
      <c r="H1962" s="18"/>
      <c r="I1962" s="18"/>
      <c r="J1962" s="18"/>
      <c r="K1962" s="18"/>
      <c r="L1962" s="18"/>
      <c r="M1962" s="18"/>
      <c r="N1962" s="18"/>
      <c r="O1962" s="18"/>
      <c r="P1962" s="18"/>
      <c r="Q1962" s="18"/>
      <c r="R1962" s="18"/>
      <c r="S1962" s="18"/>
      <c r="T1962" s="18"/>
      <c r="U1962" s="18"/>
      <c r="V1962" s="18"/>
      <c r="W1962" s="18"/>
      <c r="X1962" s="18"/>
      <c r="Y1962" s="18"/>
      <c r="Z1962" s="18"/>
      <c r="AA1962" s="18"/>
      <c r="AB1962" s="18"/>
      <c r="AC1962" s="18"/>
      <c r="AD1962" s="18"/>
      <c r="AE1962" s="18"/>
      <c r="AF1962" s="18"/>
      <c r="AG1962" s="18"/>
      <c r="AH1962" s="18"/>
      <c r="AI1962" s="18"/>
      <c r="AJ1962" s="18"/>
      <c r="AK1962" s="18"/>
      <c r="AL1962" s="18"/>
      <c r="AM1962" s="18"/>
    </row>
    <row r="1963" spans="1:39">
      <c r="A1963" s="18"/>
      <c r="B1963" s="18"/>
      <c r="C1963" s="18"/>
      <c r="D1963" s="18">
        <f t="shared" ca="1" si="35"/>
        <v>1962</v>
      </c>
      <c r="E1963" s="18" t="str">
        <f ca="1">IFERROR(INDEX(nr_ad_client_name,MATCH(ROW()-1,xl_search_adnowclientname[index],0)),"")</f>
        <v>Yell Group</v>
      </c>
      <c r="F1963" s="18"/>
      <c r="G1963" s="18"/>
      <c r="H1963" s="18"/>
      <c r="I1963" s="18"/>
      <c r="J1963" s="18"/>
      <c r="K1963" s="18"/>
      <c r="L1963" s="18"/>
      <c r="M1963" s="18"/>
      <c r="N1963" s="18"/>
      <c r="O1963" s="18"/>
      <c r="P1963" s="18"/>
      <c r="Q1963" s="18"/>
      <c r="R1963" s="18"/>
      <c r="S1963" s="18"/>
      <c r="T1963" s="18"/>
      <c r="U1963" s="18"/>
      <c r="V1963" s="18"/>
      <c r="W1963" s="18"/>
      <c r="X1963" s="18"/>
      <c r="Y1963" s="18"/>
      <c r="Z1963" s="18"/>
      <c r="AA1963" s="18"/>
      <c r="AB1963" s="18"/>
      <c r="AC1963" s="18"/>
      <c r="AD1963" s="18"/>
      <c r="AE1963" s="18"/>
      <c r="AF1963" s="18"/>
      <c r="AG1963" s="18"/>
      <c r="AH1963" s="18"/>
      <c r="AI1963" s="18"/>
      <c r="AJ1963" s="18"/>
      <c r="AK1963" s="18"/>
      <c r="AL1963" s="18"/>
      <c r="AM1963" s="18"/>
    </row>
    <row r="1964" spans="1:39">
      <c r="A1964" s="18"/>
      <c r="B1964" s="18"/>
      <c r="C1964" s="18"/>
      <c r="D1964" s="18">
        <f t="shared" ca="1" si="35"/>
        <v>1963</v>
      </c>
      <c r="E1964" s="18" t="str">
        <f ca="1">IFERROR(INDEX(nr_ad_client_name,MATCH(ROW()-1,xl_search_adnowclientname[index],0)),"")</f>
        <v>Yellow Pages</v>
      </c>
      <c r="F1964" s="18"/>
      <c r="G1964" s="18"/>
      <c r="H1964" s="18"/>
      <c r="I1964" s="18"/>
      <c r="J1964" s="18"/>
      <c r="K1964" s="18"/>
      <c r="L1964" s="18"/>
      <c r="M1964" s="18"/>
      <c r="N1964" s="18"/>
      <c r="O1964" s="18"/>
      <c r="P1964" s="18"/>
      <c r="Q1964" s="18"/>
      <c r="R1964" s="18"/>
      <c r="S1964" s="18"/>
      <c r="T1964" s="18"/>
      <c r="U1964" s="18"/>
      <c r="V1964" s="18"/>
      <c r="W1964" s="18"/>
      <c r="X1964" s="18"/>
      <c r="Y1964" s="18"/>
      <c r="Z1964" s="18"/>
      <c r="AA1964" s="18"/>
      <c r="AB1964" s="18"/>
      <c r="AC1964" s="18"/>
      <c r="AD1964" s="18"/>
      <c r="AE1964" s="18"/>
      <c r="AF1964" s="18"/>
      <c r="AG1964" s="18"/>
      <c r="AH1964" s="18"/>
      <c r="AI1964" s="18"/>
      <c r="AJ1964" s="18"/>
      <c r="AK1964" s="18"/>
      <c r="AL1964" s="18"/>
      <c r="AM1964" s="18"/>
    </row>
    <row r="1965" spans="1:39">
      <c r="A1965" s="18"/>
      <c r="B1965" s="18"/>
      <c r="C1965" s="18"/>
      <c r="D1965" s="18">
        <f t="shared" ca="1" si="35"/>
        <v>1964</v>
      </c>
      <c r="E1965" s="18" t="str">
        <f ca="1">IFERROR(INDEX(nr_ad_client_name,MATCH(ROW()-1,xl_search_adnowclientname[index],0)),"")</f>
        <v>Yi Li Group Corp. Ltd</v>
      </c>
      <c r="F1965" s="18"/>
      <c r="G1965" s="18"/>
      <c r="H1965" s="18"/>
      <c r="I1965" s="18"/>
      <c r="J1965" s="18"/>
      <c r="K1965" s="18"/>
      <c r="L1965" s="18"/>
      <c r="M1965" s="18"/>
      <c r="N1965" s="18"/>
      <c r="O1965" s="18"/>
      <c r="P1965" s="18"/>
      <c r="Q1965" s="18"/>
      <c r="R1965" s="18"/>
      <c r="S1965" s="18"/>
      <c r="T1965" s="18"/>
      <c r="U1965" s="18"/>
      <c r="V1965" s="18"/>
      <c r="W1965" s="18"/>
      <c r="X1965" s="18"/>
      <c r="Y1965" s="18"/>
      <c r="Z1965" s="18"/>
      <c r="AA1965" s="18"/>
      <c r="AB1965" s="18"/>
      <c r="AC1965" s="18"/>
      <c r="AD1965" s="18"/>
      <c r="AE1965" s="18"/>
      <c r="AF1965" s="18"/>
      <c r="AG1965" s="18"/>
      <c r="AH1965" s="18"/>
      <c r="AI1965" s="18"/>
      <c r="AJ1965" s="18"/>
      <c r="AK1965" s="18"/>
      <c r="AL1965" s="18"/>
      <c r="AM1965" s="18"/>
    </row>
    <row r="1966" spans="1:39">
      <c r="A1966" s="18"/>
      <c r="B1966" s="18"/>
      <c r="C1966" s="18"/>
      <c r="D1966" s="18">
        <f t="shared" ca="1" si="35"/>
        <v>1965</v>
      </c>
      <c r="E1966" s="18" t="str">
        <f ca="1">IFERROR(INDEX(nr_ad_client_name,MATCH(ROW()-1,xl_search_adnowclientname[index],0)),"")</f>
        <v>Young &amp; Rubicam</v>
      </c>
      <c r="F1966" s="18"/>
      <c r="G1966" s="18"/>
      <c r="H1966" s="18"/>
      <c r="I1966" s="18"/>
      <c r="J1966" s="18"/>
      <c r="K1966" s="18"/>
      <c r="L1966" s="18"/>
      <c r="M1966" s="18"/>
      <c r="N1966" s="18"/>
      <c r="O1966" s="18"/>
      <c r="P1966" s="18"/>
      <c r="Q1966" s="18"/>
      <c r="R1966" s="18"/>
      <c r="S1966" s="18"/>
      <c r="T1966" s="18"/>
      <c r="U1966" s="18"/>
      <c r="V1966" s="18"/>
      <c r="W1966" s="18"/>
      <c r="X1966" s="18"/>
      <c r="Y1966" s="18"/>
      <c r="Z1966" s="18"/>
      <c r="AA1966" s="18"/>
      <c r="AB1966" s="18"/>
      <c r="AC1966" s="18"/>
      <c r="AD1966" s="18"/>
      <c r="AE1966" s="18"/>
      <c r="AF1966" s="18"/>
      <c r="AG1966" s="18"/>
      <c r="AH1966" s="18"/>
      <c r="AI1966" s="18"/>
      <c r="AJ1966" s="18"/>
      <c r="AK1966" s="18"/>
      <c r="AL1966" s="18"/>
      <c r="AM1966" s="18"/>
    </row>
    <row r="1967" spans="1:39">
      <c r="A1967" s="18"/>
      <c r="B1967" s="18"/>
      <c r="C1967" s="18"/>
      <c r="D1967" s="18">
        <f t="shared" ca="1" si="35"/>
        <v>1966</v>
      </c>
      <c r="E1967" s="18" t="str">
        <f ca="1">IFERROR(INDEX(nr_ad_client_name,MATCH(ROW()-1,xl_search_adnowclientname[index],0)),"")</f>
        <v>Young’s</v>
      </c>
      <c r="F1967" s="18"/>
      <c r="G1967" s="18"/>
      <c r="H1967" s="18"/>
      <c r="I1967" s="18"/>
      <c r="J1967" s="18"/>
      <c r="K1967" s="18"/>
      <c r="L1967" s="18"/>
      <c r="M1967" s="18"/>
      <c r="N1967" s="18"/>
      <c r="O1967" s="18"/>
      <c r="P1967" s="18"/>
      <c r="Q1967" s="18"/>
      <c r="R1967" s="18"/>
      <c r="S1967" s="18"/>
      <c r="T1967" s="18"/>
      <c r="U1967" s="18"/>
      <c r="V1967" s="18"/>
      <c r="W1967" s="18"/>
      <c r="X1967" s="18"/>
      <c r="Y1967" s="18"/>
      <c r="Z1967" s="18"/>
      <c r="AA1967" s="18"/>
      <c r="AB1967" s="18"/>
      <c r="AC1967" s="18"/>
      <c r="AD1967" s="18"/>
      <c r="AE1967" s="18"/>
      <c r="AF1967" s="18"/>
      <c r="AG1967" s="18"/>
      <c r="AH1967" s="18"/>
      <c r="AI1967" s="18"/>
      <c r="AJ1967" s="18"/>
      <c r="AK1967" s="18"/>
      <c r="AL1967" s="18"/>
      <c r="AM1967" s="18"/>
    </row>
    <row r="1968" spans="1:39">
      <c r="A1968" s="18"/>
      <c r="B1968" s="18"/>
      <c r="C1968" s="18"/>
      <c r="D1968" s="18">
        <f t="shared" ca="1" si="35"/>
        <v>1967</v>
      </c>
      <c r="E1968" s="18" t="str">
        <f ca="1">IFERROR(INDEX(nr_ad_client_name,MATCH(ROW()-1,xl_search_adnowclientname[index],0)),"")</f>
        <v>YPF</v>
      </c>
      <c r="F1968" s="18"/>
      <c r="G1968" s="18"/>
      <c r="H1968" s="18"/>
      <c r="I1968" s="18"/>
      <c r="J1968" s="18"/>
      <c r="K1968" s="18"/>
      <c r="L1968" s="18"/>
      <c r="M1968" s="18"/>
      <c r="N1968" s="18"/>
      <c r="O1968" s="18"/>
      <c r="P1968" s="18"/>
      <c r="Q1968" s="18"/>
      <c r="R1968" s="18"/>
      <c r="S1968" s="18"/>
      <c r="T1968" s="18"/>
      <c r="U1968" s="18"/>
      <c r="V1968" s="18"/>
      <c r="W1968" s="18"/>
      <c r="X1968" s="18"/>
      <c r="Y1968" s="18"/>
      <c r="Z1968" s="18"/>
      <c r="AA1968" s="18"/>
      <c r="AB1968" s="18"/>
      <c r="AC1968" s="18"/>
      <c r="AD1968" s="18"/>
      <c r="AE1968" s="18"/>
      <c r="AF1968" s="18"/>
      <c r="AG1968" s="18"/>
      <c r="AH1968" s="18"/>
      <c r="AI1968" s="18"/>
      <c r="AJ1968" s="18"/>
      <c r="AK1968" s="18"/>
      <c r="AL1968" s="18"/>
      <c r="AM1968" s="18"/>
    </row>
    <row r="1969" spans="1:39">
      <c r="A1969" s="18"/>
      <c r="B1969" s="18"/>
      <c r="C1969" s="18"/>
      <c r="D1969" s="18">
        <f t="shared" ca="1" si="35"/>
        <v>1968</v>
      </c>
      <c r="E1969" s="18" t="str">
        <f ca="1">IFERROR(INDEX(nr_ad_client_name,MATCH(ROW()-1,xl_search_adnowclientname[index],0)),"")</f>
        <v>Yudum</v>
      </c>
      <c r="F1969" s="18"/>
      <c r="G1969" s="18"/>
      <c r="H1969" s="18"/>
      <c r="I1969" s="18"/>
      <c r="J1969" s="18"/>
      <c r="K1969" s="18"/>
      <c r="L1969" s="18"/>
      <c r="M1969" s="18"/>
      <c r="N1969" s="18"/>
      <c r="O1969" s="18"/>
      <c r="P1969" s="18"/>
      <c r="Q1969" s="18"/>
      <c r="R1969" s="18"/>
      <c r="S1969" s="18"/>
      <c r="T1969" s="18"/>
      <c r="U1969" s="18"/>
      <c r="V1969" s="18"/>
      <c r="W1969" s="18"/>
      <c r="X1969" s="18"/>
      <c r="Y1969" s="18"/>
      <c r="Z1969" s="18"/>
      <c r="AA1969" s="18"/>
      <c r="AB1969" s="18"/>
      <c r="AC1969" s="18"/>
      <c r="AD1969" s="18"/>
      <c r="AE1969" s="18"/>
      <c r="AF1969" s="18"/>
      <c r="AG1969" s="18"/>
      <c r="AH1969" s="18"/>
      <c r="AI1969" s="18"/>
      <c r="AJ1969" s="18"/>
      <c r="AK1969" s="18"/>
      <c r="AL1969" s="18"/>
      <c r="AM1969" s="18"/>
    </row>
    <row r="1970" spans="1:39">
      <c r="A1970" s="18"/>
      <c r="B1970" s="18"/>
      <c r="C1970" s="18"/>
      <c r="D1970" s="18">
        <f t="shared" ca="1" si="35"/>
        <v>1969</v>
      </c>
      <c r="E1970" s="18" t="str">
        <f ca="1">IFERROR(INDEX(nr_ad_client_name,MATCH(ROW()-1,xl_search_adnowclientname[index],0)),"")</f>
        <v>Yuen Foong Yu</v>
      </c>
      <c r="F1970" s="18"/>
      <c r="G1970" s="18"/>
      <c r="H1970" s="18"/>
      <c r="I1970" s="18"/>
      <c r="J1970" s="18"/>
      <c r="K1970" s="18"/>
      <c r="L1970" s="18"/>
      <c r="M1970" s="18"/>
      <c r="N1970" s="18"/>
      <c r="O1970" s="18"/>
      <c r="P1970" s="18"/>
      <c r="Q1970" s="18"/>
      <c r="R1970" s="18"/>
      <c r="S1970" s="18"/>
      <c r="T1970" s="18"/>
      <c r="U1970" s="18"/>
      <c r="V1970" s="18"/>
      <c r="W1970" s="18"/>
      <c r="X1970" s="18"/>
      <c r="Y1970" s="18"/>
      <c r="Z1970" s="18"/>
      <c r="AA1970" s="18"/>
      <c r="AB1970" s="18"/>
      <c r="AC1970" s="18"/>
      <c r="AD1970" s="18"/>
      <c r="AE1970" s="18"/>
      <c r="AF1970" s="18"/>
      <c r="AG1970" s="18"/>
      <c r="AH1970" s="18"/>
      <c r="AI1970" s="18"/>
      <c r="AJ1970" s="18"/>
      <c r="AK1970" s="18"/>
      <c r="AL1970" s="18"/>
      <c r="AM1970" s="18"/>
    </row>
    <row r="1971" spans="1:39">
      <c r="A1971" s="18"/>
      <c r="B1971" s="18"/>
      <c r="C1971" s="18"/>
      <c r="D1971" s="18">
        <f t="shared" ca="1" si="35"/>
        <v>1970</v>
      </c>
      <c r="E1971" s="18" t="str">
        <f ca="1">IFERROR(INDEX(nr_ad_client_name,MATCH(ROW()-1,xl_search_adnowclientname[index],0)),"")</f>
        <v>Yum Restaurants Mktg</v>
      </c>
      <c r="F1971" s="18"/>
      <c r="G1971" s="18"/>
      <c r="H1971" s="18"/>
      <c r="I1971" s="18"/>
      <c r="J1971" s="18"/>
      <c r="K1971" s="18"/>
      <c r="L1971" s="18"/>
      <c r="M1971" s="18"/>
      <c r="N1971" s="18"/>
      <c r="O1971" s="18"/>
      <c r="P1971" s="18"/>
      <c r="Q1971" s="18"/>
      <c r="R1971" s="18"/>
      <c r="S1971" s="18"/>
      <c r="T1971" s="18"/>
      <c r="U1971" s="18"/>
      <c r="V1971" s="18"/>
      <c r="W1971" s="18"/>
      <c r="X1971" s="18"/>
      <c r="Y1971" s="18"/>
      <c r="Z1971" s="18"/>
      <c r="AA1971" s="18"/>
      <c r="AB1971" s="18"/>
      <c r="AC1971" s="18"/>
      <c r="AD1971" s="18"/>
      <c r="AE1971" s="18"/>
      <c r="AF1971" s="18"/>
      <c r="AG1971" s="18"/>
      <c r="AH1971" s="18"/>
      <c r="AI1971" s="18"/>
      <c r="AJ1971" s="18"/>
      <c r="AK1971" s="18"/>
      <c r="AL1971" s="18"/>
      <c r="AM1971" s="18"/>
    </row>
    <row r="1972" spans="1:39">
      <c r="A1972" s="18"/>
      <c r="B1972" s="18"/>
      <c r="C1972" s="18"/>
      <c r="D1972" s="18">
        <f t="shared" ca="1" si="35"/>
        <v>1971</v>
      </c>
      <c r="E1972" s="18" t="str">
        <f ca="1">IFERROR(INDEX(nr_ad_client_name,MATCH(ROW()-1,xl_search_adnowclientname[index],0)),"")</f>
        <v>Zalando</v>
      </c>
      <c r="F1972" s="18"/>
      <c r="G1972" s="18"/>
      <c r="H1972" s="18"/>
      <c r="I1972" s="18"/>
      <c r="J1972" s="18"/>
      <c r="K1972" s="18"/>
      <c r="L1972" s="18"/>
      <c r="M1972" s="18"/>
      <c r="N1972" s="18"/>
      <c r="O1972" s="18"/>
      <c r="P1972" s="18"/>
      <c r="Q1972" s="18"/>
      <c r="R1972" s="18"/>
      <c r="S1972" s="18"/>
      <c r="T1972" s="18"/>
      <c r="U1972" s="18"/>
      <c r="V1972" s="18"/>
      <c r="W1972" s="18"/>
      <c r="X1972" s="18"/>
      <c r="Y1972" s="18"/>
      <c r="Z1972" s="18"/>
      <c r="AA1972" s="18"/>
      <c r="AB1972" s="18"/>
      <c r="AC1972" s="18"/>
      <c r="AD1972" s="18"/>
      <c r="AE1972" s="18"/>
      <c r="AF1972" s="18"/>
      <c r="AG1972" s="18"/>
      <c r="AH1972" s="18"/>
      <c r="AI1972" s="18"/>
      <c r="AJ1972" s="18"/>
      <c r="AK1972" s="18"/>
      <c r="AL1972" s="18"/>
      <c r="AM1972" s="18"/>
    </row>
    <row r="1973" spans="1:39">
      <c r="A1973" s="18"/>
      <c r="B1973" s="18"/>
      <c r="C1973" s="18"/>
      <c r="D1973" s="18">
        <f t="shared" ca="1" si="35"/>
        <v>1972</v>
      </c>
      <c r="E1973" s="18" t="str">
        <f ca="1">IFERROR(INDEX(nr_ad_client_name,MATCH(ROW()-1,xl_search_adnowclientname[index],0)),"")</f>
        <v>Zales Corporation</v>
      </c>
      <c r="F1973" s="18"/>
      <c r="G1973" s="18"/>
      <c r="H1973" s="18"/>
      <c r="I1973" s="18"/>
      <c r="J1973" s="18"/>
      <c r="K1973" s="18"/>
      <c r="L1973" s="18"/>
      <c r="M1973" s="18"/>
      <c r="N1973" s="18"/>
      <c r="O1973" s="18"/>
      <c r="P1973" s="18"/>
      <c r="Q1973" s="18"/>
      <c r="R1973" s="18"/>
      <c r="S1973" s="18"/>
      <c r="T1973" s="18"/>
      <c r="U1973" s="18"/>
      <c r="V1973" s="18"/>
      <c r="W1973" s="18"/>
      <c r="X1973" s="18"/>
      <c r="Y1973" s="18"/>
      <c r="Z1973" s="18"/>
      <c r="AA1973" s="18"/>
      <c r="AB1973" s="18"/>
      <c r="AC1973" s="18"/>
      <c r="AD1973" s="18"/>
      <c r="AE1973" s="18"/>
      <c r="AF1973" s="18"/>
      <c r="AG1973" s="18"/>
      <c r="AH1973" s="18"/>
      <c r="AI1973" s="18"/>
      <c r="AJ1973" s="18"/>
      <c r="AK1973" s="18"/>
      <c r="AL1973" s="18"/>
      <c r="AM1973" s="18"/>
    </row>
    <row r="1974" spans="1:39">
      <c r="A1974" s="18"/>
      <c r="B1974" s="18"/>
      <c r="C1974" s="18"/>
      <c r="D1974" s="18">
        <f t="shared" ca="1" si="35"/>
        <v>1973</v>
      </c>
      <c r="E1974" s="18" t="str">
        <f ca="1">IFERROR(INDEX(nr_ad_client_name,MATCH(ROW()-1,xl_search_adnowclientname[index],0)),"")</f>
        <v>Zambon</v>
      </c>
      <c r="F1974" s="18"/>
      <c r="G1974" s="18"/>
      <c r="H1974" s="18"/>
      <c r="I1974" s="18"/>
      <c r="J1974" s="18"/>
      <c r="K1974" s="18"/>
      <c r="L1974" s="18"/>
      <c r="M1974" s="18"/>
      <c r="N1974" s="18"/>
      <c r="O1974" s="18"/>
      <c r="P1974" s="18"/>
      <c r="Q1974" s="18"/>
      <c r="R1974" s="18"/>
      <c r="S1974" s="18"/>
      <c r="T1974" s="18"/>
      <c r="U1974" s="18"/>
      <c r="V1974" s="18"/>
      <c r="W1974" s="18"/>
      <c r="X1974" s="18"/>
      <c r="Y1974" s="18"/>
      <c r="Z1974" s="18"/>
      <c r="AA1974" s="18"/>
      <c r="AB1974" s="18"/>
      <c r="AC1974" s="18"/>
      <c r="AD1974" s="18"/>
      <c r="AE1974" s="18"/>
      <c r="AF1974" s="18"/>
      <c r="AG1974" s="18"/>
      <c r="AH1974" s="18"/>
      <c r="AI1974" s="18"/>
      <c r="AJ1974" s="18"/>
      <c r="AK1974" s="18"/>
      <c r="AL1974" s="18"/>
      <c r="AM1974" s="18"/>
    </row>
    <row r="1975" spans="1:39">
      <c r="A1975" s="18"/>
      <c r="B1975" s="18"/>
      <c r="C1975" s="18"/>
      <c r="D1975" s="18">
        <f t="shared" ca="1" si="35"/>
        <v>1974</v>
      </c>
      <c r="E1975" s="18" t="str">
        <f ca="1">IFERROR(INDEX(nr_ad_client_name,MATCH(ROW()-1,xl_search_adnowclientname[index],0)),"")</f>
        <v>Zeneca Pharmeceuticals</v>
      </c>
      <c r="F1975" s="18"/>
      <c r="G1975" s="18"/>
      <c r="H1975" s="18"/>
      <c r="I1975" s="18"/>
      <c r="J1975" s="18"/>
      <c r="K1975" s="18"/>
      <c r="L1975" s="18"/>
      <c r="M1975" s="18"/>
      <c r="N1975" s="18"/>
      <c r="O1975" s="18"/>
      <c r="P1975" s="18"/>
      <c r="Q1975" s="18"/>
      <c r="R1975" s="18"/>
      <c r="S1975" s="18"/>
      <c r="T1975" s="18"/>
      <c r="U1975" s="18"/>
      <c r="V1975" s="18"/>
      <c r="W1975" s="18"/>
      <c r="X1975" s="18"/>
      <c r="Y1975" s="18"/>
      <c r="Z1975" s="18"/>
      <c r="AA1975" s="18"/>
      <c r="AB1975" s="18"/>
      <c r="AC1975" s="18"/>
      <c r="AD1975" s="18"/>
      <c r="AE1975" s="18"/>
      <c r="AF1975" s="18"/>
      <c r="AG1975" s="18"/>
      <c r="AH1975" s="18"/>
      <c r="AI1975" s="18"/>
      <c r="AJ1975" s="18"/>
      <c r="AK1975" s="18"/>
      <c r="AL1975" s="18"/>
      <c r="AM1975" s="18"/>
    </row>
    <row r="1976" spans="1:39">
      <c r="A1976" s="18"/>
      <c r="B1976" s="18"/>
      <c r="C1976" s="18"/>
      <c r="D1976" s="18">
        <f t="shared" ca="1" si="35"/>
        <v>1975</v>
      </c>
      <c r="E1976" s="18" t="str">
        <f ca="1">IFERROR(INDEX(nr_ad_client_name,MATCH(ROW()-1,xl_search_adnowclientname[index],0)),"")</f>
        <v>Zespri</v>
      </c>
      <c r="F1976" s="18"/>
      <c r="G1976" s="18"/>
      <c r="H1976" s="18"/>
      <c r="I1976" s="18"/>
      <c r="J1976" s="18"/>
      <c r="K1976" s="18"/>
      <c r="L1976" s="18"/>
      <c r="M1976" s="18"/>
      <c r="N1976" s="18"/>
      <c r="O1976" s="18"/>
      <c r="P1976" s="18"/>
      <c r="Q1976" s="18"/>
      <c r="R1976" s="18"/>
      <c r="S1976" s="18"/>
      <c r="T1976" s="18"/>
      <c r="U1976" s="18"/>
      <c r="V1976" s="18"/>
      <c r="W1976" s="18"/>
      <c r="X1976" s="18"/>
      <c r="Y1976" s="18"/>
      <c r="Z1976" s="18"/>
      <c r="AA1976" s="18"/>
      <c r="AB1976" s="18"/>
      <c r="AC1976" s="18"/>
      <c r="AD1976" s="18"/>
      <c r="AE1976" s="18"/>
      <c r="AF1976" s="18"/>
      <c r="AG1976" s="18"/>
      <c r="AH1976" s="18"/>
      <c r="AI1976" s="18"/>
      <c r="AJ1976" s="18"/>
      <c r="AK1976" s="18"/>
      <c r="AL1976" s="18"/>
      <c r="AM1976" s="18"/>
    </row>
    <row r="1977" spans="1:39">
      <c r="A1977" s="18"/>
      <c r="B1977" s="18"/>
      <c r="C1977" s="18"/>
      <c r="D1977" s="18">
        <f t="shared" ca="1" si="35"/>
        <v>1976</v>
      </c>
      <c r="E1977" s="18" t="str">
        <f ca="1">IFERROR(INDEX(nr_ad_client_name,MATCH(ROW()-1,xl_search_adnowclientname[index],0)),"")</f>
        <v>Zian</v>
      </c>
      <c r="F1977" s="18"/>
      <c r="G1977" s="18"/>
      <c r="H1977" s="18"/>
      <c r="I1977" s="18"/>
      <c r="J1977" s="18"/>
      <c r="K1977" s="18"/>
      <c r="L1977" s="18"/>
      <c r="M1977" s="18"/>
      <c r="N1977" s="18"/>
      <c r="O1977" s="18"/>
      <c r="P1977" s="18"/>
      <c r="Q1977" s="18"/>
      <c r="R1977" s="18"/>
      <c r="S1977" s="18"/>
      <c r="T1977" s="18"/>
      <c r="U1977" s="18"/>
      <c r="V1977" s="18"/>
      <c r="W1977" s="18"/>
      <c r="X1977" s="18"/>
      <c r="Y1977" s="18"/>
      <c r="Z1977" s="18"/>
      <c r="AA1977" s="18"/>
      <c r="AB1977" s="18"/>
      <c r="AC1977" s="18"/>
      <c r="AD1977" s="18"/>
      <c r="AE1977" s="18"/>
      <c r="AF1977" s="18"/>
      <c r="AG1977" s="18"/>
      <c r="AH1977" s="18"/>
      <c r="AI1977" s="18"/>
      <c r="AJ1977" s="18"/>
      <c r="AK1977" s="18"/>
      <c r="AL1977" s="18"/>
      <c r="AM1977" s="18"/>
    </row>
    <row r="1978" spans="1:39">
      <c r="A1978" s="18"/>
      <c r="B1978" s="18"/>
      <c r="C1978" s="18"/>
      <c r="D1978" s="18">
        <f t="shared" ca="1" si="35"/>
        <v>1977</v>
      </c>
      <c r="E1978" s="18" t="str">
        <f ca="1">IFERROR(INDEX(nr_ad_client_name,MATCH(ROW()-1,xl_search_adnowclientname[index],0)),"")</f>
        <v>Zicam</v>
      </c>
      <c r="F1978" s="18"/>
      <c r="G1978" s="18"/>
      <c r="H1978" s="18"/>
      <c r="I1978" s="18"/>
      <c r="J1978" s="18"/>
      <c r="K1978" s="18"/>
      <c r="L1978" s="18"/>
      <c r="M1978" s="18"/>
      <c r="N1978" s="18"/>
      <c r="O1978" s="18"/>
      <c r="P1978" s="18"/>
      <c r="Q1978" s="18"/>
      <c r="R1978" s="18"/>
      <c r="S1978" s="18"/>
      <c r="T1978" s="18"/>
      <c r="U1978" s="18"/>
      <c r="V1978" s="18"/>
      <c r="W1978" s="18"/>
      <c r="X1978" s="18"/>
      <c r="Y1978" s="18"/>
      <c r="Z1978" s="18"/>
      <c r="AA1978" s="18"/>
      <c r="AB1978" s="18"/>
      <c r="AC1978" s="18"/>
      <c r="AD1978" s="18"/>
      <c r="AE1978" s="18"/>
      <c r="AF1978" s="18"/>
      <c r="AG1978" s="18"/>
      <c r="AH1978" s="18"/>
      <c r="AI1978" s="18"/>
      <c r="AJ1978" s="18"/>
      <c r="AK1978" s="18"/>
      <c r="AL1978" s="18"/>
      <c r="AM1978" s="18"/>
    </row>
    <row r="1979" spans="1:39">
      <c r="A1979" s="18"/>
      <c r="B1979" s="18"/>
      <c r="C1979" s="18"/>
      <c r="D1979" s="18">
        <f t="shared" ca="1" si="35"/>
        <v>1978</v>
      </c>
      <c r="E1979" s="18" t="str">
        <f ca="1">IFERROR(INDEX(nr_ad_client_name,MATCH(ROW()-1,xl_search_adnowclientname[index],0)),"")</f>
        <v>Zilingo</v>
      </c>
      <c r="F1979" s="18"/>
      <c r="G1979" s="18"/>
      <c r="H1979" s="18"/>
      <c r="I1979" s="18"/>
      <c r="J1979" s="18"/>
      <c r="K1979" s="18"/>
      <c r="L1979" s="18"/>
      <c r="M1979" s="18"/>
      <c r="N1979" s="18"/>
      <c r="O1979" s="18"/>
      <c r="P1979" s="18"/>
      <c r="Q1979" s="18"/>
      <c r="R1979" s="18"/>
      <c r="S1979" s="18"/>
      <c r="T1979" s="18"/>
      <c r="U1979" s="18"/>
      <c r="V1979" s="18"/>
      <c r="W1979" s="18"/>
      <c r="X1979" s="18"/>
      <c r="Y1979" s="18"/>
      <c r="Z1979" s="18"/>
      <c r="AA1979" s="18"/>
      <c r="AB1979" s="18"/>
      <c r="AC1979" s="18"/>
      <c r="AD1979" s="18"/>
      <c r="AE1979" s="18"/>
      <c r="AF1979" s="18"/>
      <c r="AG1979" s="18"/>
      <c r="AH1979" s="18"/>
      <c r="AI1979" s="18"/>
      <c r="AJ1979" s="18"/>
      <c r="AK1979" s="18"/>
      <c r="AL1979" s="18"/>
      <c r="AM1979" s="18"/>
    </row>
    <row r="1980" spans="1:39">
      <c r="A1980" s="18"/>
      <c r="B1980" s="18"/>
      <c r="C1980" s="18"/>
      <c r="D1980" s="18">
        <f t="shared" ca="1" si="35"/>
        <v>1979</v>
      </c>
      <c r="E1980" s="18" t="str">
        <f ca="1">IFERROR(INDEX(nr_ad_client_name,MATCH(ROW()-1,xl_search_adnowclientname[index],0)),"")</f>
        <v>Zodiac</v>
      </c>
      <c r="F1980" s="18"/>
      <c r="G1980" s="18"/>
      <c r="H1980" s="18"/>
      <c r="I1980" s="18"/>
      <c r="J1980" s="18"/>
      <c r="K1980" s="18"/>
      <c r="L1980" s="18"/>
      <c r="M1980" s="18"/>
      <c r="N1980" s="18"/>
      <c r="O1980" s="18"/>
      <c r="P1980" s="18"/>
      <c r="Q1980" s="18"/>
      <c r="R1980" s="18"/>
      <c r="S1980" s="18"/>
      <c r="T1980" s="18"/>
      <c r="U1980" s="18"/>
      <c r="V1980" s="18"/>
      <c r="W1980" s="18"/>
      <c r="X1980" s="18"/>
      <c r="Y1980" s="18"/>
      <c r="Z1980" s="18"/>
      <c r="AA1980" s="18"/>
      <c r="AB1980" s="18"/>
      <c r="AC1980" s="18"/>
      <c r="AD1980" s="18"/>
      <c r="AE1980" s="18"/>
      <c r="AF1980" s="18"/>
      <c r="AG1980" s="18"/>
      <c r="AH1980" s="18"/>
      <c r="AI1980" s="18"/>
      <c r="AJ1980" s="18"/>
      <c r="AK1980" s="18"/>
      <c r="AL1980" s="18"/>
      <c r="AM1980" s="18"/>
    </row>
    <row r="1981" spans="1:39">
      <c r="A1981" s="18"/>
      <c r="B1981" s="18"/>
      <c r="C1981" s="18"/>
      <c r="D1981" s="18">
        <f t="shared" ca="1" si="35"/>
        <v>1980</v>
      </c>
      <c r="E1981" s="18" t="str">
        <f ca="1">IFERROR(INDEX(nr_ad_client_name,MATCH(ROW()-1,xl_search_adnowclientname[index],0)),"")</f>
        <v>Zoglobek</v>
      </c>
      <c r="F1981" s="18"/>
      <c r="G1981" s="18"/>
      <c r="H1981" s="18"/>
      <c r="I1981" s="18"/>
      <c r="J1981" s="18"/>
      <c r="K1981" s="18"/>
      <c r="L1981" s="18"/>
      <c r="M1981" s="18"/>
      <c r="N1981" s="18"/>
      <c r="O1981" s="18"/>
      <c r="P1981" s="18"/>
      <c r="Q1981" s="18"/>
      <c r="R1981" s="18"/>
      <c r="S1981" s="18"/>
      <c r="T1981" s="18"/>
      <c r="U1981" s="18"/>
      <c r="V1981" s="18"/>
      <c r="W1981" s="18"/>
      <c r="X1981" s="18"/>
      <c r="Y1981" s="18"/>
      <c r="Z1981" s="18"/>
      <c r="AA1981" s="18"/>
      <c r="AB1981" s="18"/>
      <c r="AC1981" s="18"/>
      <c r="AD1981" s="18"/>
      <c r="AE1981" s="18"/>
      <c r="AF1981" s="18"/>
      <c r="AG1981" s="18"/>
      <c r="AH1981" s="18"/>
      <c r="AI1981" s="18"/>
      <c r="AJ1981" s="18"/>
      <c r="AK1981" s="18"/>
      <c r="AL1981" s="18"/>
      <c r="AM1981" s="18"/>
    </row>
    <row r="1982" spans="1:39">
      <c r="A1982" s="18"/>
      <c r="B1982" s="18"/>
      <c r="C1982" s="18"/>
      <c r="D1982" s="18">
        <f t="shared" ca="1" si="35"/>
        <v>1981</v>
      </c>
      <c r="E1982" s="18" t="str">
        <f ca="1">IFERROR(INDEX(nr_ad_client_name,MATCH(ROW()-1,xl_search_adnowclientname[index],0)),"")</f>
        <v>Zoglowek</v>
      </c>
      <c r="F1982" s="18"/>
      <c r="G1982" s="18"/>
      <c r="H1982" s="18"/>
      <c r="I1982" s="18"/>
      <c r="J1982" s="18"/>
      <c r="K1982" s="18"/>
      <c r="L1982" s="18"/>
      <c r="M1982" s="18"/>
      <c r="N1982" s="18"/>
      <c r="O1982" s="18"/>
      <c r="P1982" s="18"/>
      <c r="Q1982" s="18"/>
      <c r="R1982" s="18"/>
      <c r="S1982" s="18"/>
      <c r="T1982" s="18"/>
      <c r="U1982" s="18"/>
      <c r="V1982" s="18"/>
      <c r="W1982" s="18"/>
      <c r="X1982" s="18"/>
      <c r="Y1982" s="18"/>
      <c r="Z1982" s="18"/>
      <c r="AA1982" s="18"/>
      <c r="AB1982" s="18"/>
      <c r="AC1982" s="18"/>
      <c r="AD1982" s="18"/>
      <c r="AE1982" s="18"/>
      <c r="AF1982" s="18"/>
      <c r="AG1982" s="18"/>
      <c r="AH1982" s="18"/>
      <c r="AI1982" s="18"/>
      <c r="AJ1982" s="18"/>
      <c r="AK1982" s="18"/>
      <c r="AL1982" s="18"/>
      <c r="AM1982" s="18"/>
    </row>
    <row r="1983" spans="1:39">
      <c r="A1983" s="18"/>
      <c r="B1983" s="18"/>
      <c r="C1983" s="18"/>
      <c r="D1983" s="18">
        <f t="shared" ca="1" si="35"/>
        <v>1982</v>
      </c>
      <c r="E1983" s="18" t="str">
        <f ca="1">IFERROR(INDEX(nr_ad_client_name,MATCH(ROW()-1,xl_search_adnowclientname[index],0)),"")</f>
        <v>Zott</v>
      </c>
      <c r="F1983" s="18"/>
      <c r="G1983" s="18"/>
      <c r="H1983" s="18"/>
      <c r="I1983" s="18"/>
      <c r="J1983" s="18"/>
      <c r="K1983" s="18"/>
      <c r="L1983" s="18"/>
      <c r="M1983" s="18"/>
      <c r="N1983" s="18"/>
      <c r="O1983" s="18"/>
      <c r="P1983" s="18"/>
      <c r="Q1983" s="18"/>
      <c r="R1983" s="18"/>
      <c r="S1983" s="18"/>
      <c r="T1983" s="18"/>
      <c r="U1983" s="18"/>
      <c r="V1983" s="18"/>
      <c r="W1983" s="18"/>
      <c r="X1983" s="18"/>
      <c r="Y1983" s="18"/>
      <c r="Z1983" s="18"/>
      <c r="AA1983" s="18"/>
      <c r="AB1983" s="18"/>
      <c r="AC1983" s="18"/>
      <c r="AD1983" s="18"/>
      <c r="AE1983" s="18"/>
      <c r="AF1983" s="18"/>
      <c r="AG1983" s="18"/>
      <c r="AH1983" s="18"/>
      <c r="AI1983" s="18"/>
      <c r="AJ1983" s="18"/>
      <c r="AK1983" s="18"/>
      <c r="AL1983" s="18"/>
      <c r="AM1983" s="18"/>
    </row>
    <row r="1984" spans="1:39">
      <c r="A1984" s="18"/>
      <c r="B1984" s="18"/>
      <c r="C1984" s="18"/>
      <c r="D1984" s="18">
        <f t="shared" ca="1" si="35"/>
        <v>1983</v>
      </c>
      <c r="E1984" s="18" t="str">
        <f ca="1">IFERROR(INDEX(nr_ad_client_name,MATCH(ROW()-1,xl_search_adnowclientname[index],0)),"")</f>
        <v>Zt Kruszwica</v>
      </c>
      <c r="F1984" s="18"/>
      <c r="G1984" s="18"/>
      <c r="H1984" s="18"/>
      <c r="I1984" s="18"/>
      <c r="J1984" s="18"/>
      <c r="K1984" s="18"/>
      <c r="L1984" s="18"/>
      <c r="M1984" s="18"/>
      <c r="N1984" s="18"/>
      <c r="O1984" s="18"/>
      <c r="P1984" s="18"/>
      <c r="Q1984" s="18"/>
      <c r="R1984" s="18"/>
      <c r="S1984" s="18"/>
      <c r="T1984" s="18"/>
      <c r="U1984" s="18"/>
      <c r="V1984" s="18"/>
      <c r="W1984" s="18"/>
      <c r="X1984" s="18"/>
      <c r="Y1984" s="18"/>
      <c r="Z1984" s="18"/>
      <c r="AA1984" s="18"/>
      <c r="AB1984" s="18"/>
      <c r="AC1984" s="18"/>
      <c r="AD1984" s="18"/>
      <c r="AE1984" s="18"/>
      <c r="AF1984" s="18"/>
      <c r="AG1984" s="18"/>
      <c r="AH1984" s="18"/>
      <c r="AI1984" s="18"/>
      <c r="AJ1984" s="18"/>
      <c r="AK1984" s="18"/>
      <c r="AL1984" s="18"/>
      <c r="AM1984" s="18"/>
    </row>
    <row r="1985" spans="1:39">
      <c r="A1985" s="18"/>
      <c r="B1985" s="18"/>
      <c r="C1985" s="18"/>
      <c r="D1985" s="18">
        <f t="shared" ca="1" si="35"/>
        <v>1984</v>
      </c>
      <c r="E1985" s="18" t="str">
        <f ca="1">IFERROR(INDEX(nr_ad_client_name,MATCH(ROW()-1,xl_search_adnowclientname[index],0)),"")</f>
        <v>Zurich</v>
      </c>
      <c r="F1985" s="18"/>
      <c r="G1985" s="18"/>
      <c r="H1985" s="18"/>
      <c r="I1985" s="18"/>
      <c r="J1985" s="18"/>
      <c r="K1985" s="18"/>
      <c r="L1985" s="18"/>
      <c r="M1985" s="18"/>
      <c r="N1985" s="18"/>
      <c r="O1985" s="18"/>
      <c r="P1985" s="18"/>
      <c r="Q1985" s="18"/>
      <c r="R1985" s="18"/>
      <c r="S1985" s="18"/>
      <c r="T1985" s="18"/>
      <c r="U1985" s="18"/>
      <c r="V1985" s="18"/>
      <c r="W1985" s="18"/>
      <c r="X1985" s="18"/>
      <c r="Y1985" s="18"/>
      <c r="Z1985" s="18"/>
      <c r="AA1985" s="18"/>
      <c r="AB1985" s="18"/>
      <c r="AC1985" s="18"/>
      <c r="AD1985" s="18"/>
      <c r="AE1985" s="18"/>
      <c r="AF1985" s="18"/>
      <c r="AG1985" s="18"/>
      <c r="AH1985" s="18"/>
      <c r="AI1985" s="18"/>
      <c r="AJ1985" s="18"/>
      <c r="AK1985" s="18"/>
      <c r="AL1985" s="18"/>
      <c r="AM1985" s="18"/>
    </row>
    <row r="1986" spans="1:39">
      <c r="A1986" s="18"/>
      <c r="B1986" s="18"/>
      <c r="C1986" s="18"/>
      <c r="D1986" s="18">
        <f t="shared" ref="D1986:D2049" ca="1" si="36">IF(ISNUMBER(SEARCH(ps_search_adnowclientname,INDEX(nr_ad_client_name,ROW()-1))),MAX(INDIRECT(ADDRESS(1,COLUMN())&amp;":"&amp;ADDRESS(ROW()-1,COLUMN())))+1,"")</f>
        <v>1985</v>
      </c>
      <c r="E1986" s="18" t="str">
        <f ca="1">IFERROR(INDEX(nr_ad_client_name,MATCH(ROW()-1,xl_search_adnowclientname[index],0)),"")</f>
        <v>Zwack Unicum Rt</v>
      </c>
      <c r="F1986" s="18"/>
      <c r="G1986" s="18"/>
      <c r="H1986" s="18"/>
      <c r="I1986" s="18"/>
      <c r="J1986" s="18"/>
      <c r="K1986" s="18"/>
      <c r="L1986" s="18"/>
      <c r="M1986" s="18"/>
      <c r="N1986" s="18"/>
      <c r="O1986" s="18"/>
      <c r="P1986" s="18"/>
      <c r="Q1986" s="18"/>
      <c r="R1986" s="18"/>
      <c r="S1986" s="18"/>
      <c r="T1986" s="18"/>
      <c r="U1986" s="18"/>
      <c r="V1986" s="18"/>
      <c r="W1986" s="18"/>
      <c r="X1986" s="18"/>
      <c r="Y1986" s="18"/>
      <c r="Z1986" s="18"/>
      <c r="AA1986" s="18"/>
      <c r="AB1986" s="18"/>
      <c r="AC1986" s="18"/>
      <c r="AD1986" s="18"/>
      <c r="AE1986" s="18"/>
      <c r="AF1986" s="18"/>
      <c r="AG1986" s="18"/>
      <c r="AH1986" s="18"/>
      <c r="AI1986" s="18"/>
      <c r="AJ1986" s="18"/>
      <c r="AK1986" s="18"/>
      <c r="AL1986" s="18"/>
      <c r="AM1986" s="18"/>
    </row>
    <row r="1987" spans="1:39">
      <c r="A1987" s="18"/>
      <c r="B1987" s="18"/>
      <c r="C1987" s="18"/>
      <c r="D1987" s="18">
        <f t="shared" ca="1" si="36"/>
        <v>1986</v>
      </c>
      <c r="E1987" s="18" t="str">
        <f ca="1">IFERROR(INDEX(nr_ad_client_name,MATCH(ROW()-1,xl_search_adnowclientname[index],0)),"")</f>
        <v>None of These</v>
      </c>
      <c r="F1987" s="18"/>
      <c r="G1987" s="18"/>
      <c r="H1987" s="18"/>
      <c r="I1987" s="18"/>
      <c r="J1987" s="18"/>
      <c r="K1987" s="18"/>
      <c r="L1987" s="18"/>
      <c r="M1987" s="18"/>
      <c r="N1987" s="18"/>
      <c r="O1987" s="18"/>
      <c r="P1987" s="18"/>
      <c r="Q1987" s="18"/>
      <c r="R1987" s="18"/>
      <c r="S1987" s="18"/>
      <c r="T1987" s="18"/>
      <c r="U1987" s="18"/>
      <c r="V1987" s="18"/>
      <c r="W1987" s="18"/>
      <c r="X1987" s="18"/>
      <c r="Y1987" s="18"/>
      <c r="Z1987" s="18"/>
      <c r="AA1987" s="18"/>
      <c r="AB1987" s="18"/>
      <c r="AC1987" s="18"/>
      <c r="AD1987" s="18"/>
      <c r="AE1987" s="18"/>
      <c r="AF1987" s="18"/>
      <c r="AG1987" s="18"/>
      <c r="AH1987" s="18"/>
      <c r="AI1987" s="18"/>
      <c r="AJ1987" s="18"/>
      <c r="AK1987" s="18"/>
      <c r="AL1987" s="18"/>
      <c r="AM1987" s="18"/>
    </row>
    <row r="1988" spans="1:39">
      <c r="A1988" s="18"/>
      <c r="B1988" s="18"/>
      <c r="C1988" s="18"/>
      <c r="D1988" s="18" t="str">
        <f t="shared" ca="1" si="36"/>
        <v/>
      </c>
      <c r="E1988" s="18" t="str">
        <f ca="1">IFERROR(INDEX(nr_ad_client_name,MATCH(ROW()-1,xl_search_adnowclientname[index],0)),"")</f>
        <v/>
      </c>
      <c r="F1988" s="18"/>
      <c r="G1988" s="18"/>
      <c r="H1988" s="18"/>
      <c r="I1988" s="18"/>
      <c r="J1988" s="18"/>
      <c r="K1988" s="18"/>
      <c r="L1988" s="18"/>
      <c r="M1988" s="18"/>
      <c r="N1988" s="18"/>
      <c r="O1988" s="18"/>
      <c r="P1988" s="18"/>
      <c r="Q1988" s="18"/>
      <c r="R1988" s="18"/>
      <c r="S1988" s="18"/>
      <c r="T1988" s="18"/>
      <c r="U1988" s="18"/>
      <c r="V1988" s="18"/>
      <c r="W1988" s="18"/>
      <c r="X1988" s="18"/>
      <c r="Y1988" s="18"/>
      <c r="Z1988" s="18"/>
      <c r="AA1988" s="18"/>
      <c r="AB1988" s="18"/>
      <c r="AC1988" s="18"/>
      <c r="AD1988" s="18"/>
      <c r="AE1988" s="18"/>
      <c r="AF1988" s="18"/>
      <c r="AG1988" s="18"/>
      <c r="AH1988" s="18"/>
      <c r="AI1988" s="18"/>
      <c r="AJ1988" s="18"/>
      <c r="AK1988" s="18"/>
      <c r="AL1988" s="18"/>
      <c r="AM1988" s="18"/>
    </row>
    <row r="1989" spans="1:39">
      <c r="A1989" s="18"/>
      <c r="B1989" s="18"/>
      <c r="C1989" s="18"/>
      <c r="D1989" s="18" t="str">
        <f t="shared" ca="1" si="36"/>
        <v/>
      </c>
      <c r="E1989" s="18" t="str">
        <f ca="1">IFERROR(INDEX(nr_ad_client_name,MATCH(ROW()-1,xl_search_adnowclientname[index],0)),"")</f>
        <v/>
      </c>
      <c r="F1989" s="18"/>
      <c r="G1989" s="18"/>
      <c r="H1989" s="18"/>
      <c r="I1989" s="18"/>
      <c r="J1989" s="18"/>
      <c r="K1989" s="18"/>
      <c r="L1989" s="18"/>
      <c r="M1989" s="18"/>
      <c r="N1989" s="18"/>
      <c r="O1989" s="18"/>
      <c r="P1989" s="18"/>
      <c r="Q1989" s="18"/>
      <c r="R1989" s="18"/>
      <c r="S1989" s="18"/>
      <c r="T1989" s="18"/>
      <c r="U1989" s="18"/>
      <c r="V1989" s="18"/>
      <c r="W1989" s="18"/>
      <c r="X1989" s="18"/>
      <c r="Y1989" s="18"/>
      <c r="Z1989" s="18"/>
      <c r="AA1989" s="18"/>
      <c r="AB1989" s="18"/>
      <c r="AC1989" s="18"/>
      <c r="AD1989" s="18"/>
      <c r="AE1989" s="18"/>
      <c r="AF1989" s="18"/>
      <c r="AG1989" s="18"/>
      <c r="AH1989" s="18"/>
      <c r="AI1989" s="18"/>
      <c r="AJ1989" s="18"/>
      <c r="AK1989" s="18"/>
      <c r="AL1989" s="18"/>
      <c r="AM1989" s="18"/>
    </row>
    <row r="1990" spans="1:39">
      <c r="A1990" s="18"/>
      <c r="B1990" s="18"/>
      <c r="C1990" s="18"/>
      <c r="D1990" s="18" t="str">
        <f t="shared" ca="1" si="36"/>
        <v/>
      </c>
      <c r="E1990" s="18" t="str">
        <f ca="1">IFERROR(INDEX(nr_ad_client_name,MATCH(ROW()-1,xl_search_adnowclientname[index],0)),"")</f>
        <v/>
      </c>
      <c r="F1990" s="18"/>
      <c r="G1990" s="18"/>
      <c r="H1990" s="18"/>
      <c r="I1990" s="18"/>
      <c r="J1990" s="18"/>
      <c r="K1990" s="18"/>
      <c r="L1990" s="18"/>
      <c r="M1990" s="18"/>
      <c r="N1990" s="18"/>
      <c r="O1990" s="18"/>
      <c r="P1990" s="18"/>
      <c r="Q1990" s="18"/>
      <c r="R1990" s="18"/>
      <c r="S1990" s="18"/>
      <c r="T1990" s="18"/>
      <c r="U1990" s="18"/>
      <c r="V1990" s="18"/>
      <c r="W1990" s="18"/>
      <c r="X1990" s="18"/>
      <c r="Y1990" s="18"/>
      <c r="Z1990" s="18"/>
      <c r="AA1990" s="18"/>
      <c r="AB1990" s="18"/>
      <c r="AC1990" s="18"/>
      <c r="AD1990" s="18"/>
      <c r="AE1990" s="18"/>
      <c r="AF1990" s="18"/>
      <c r="AG1990" s="18"/>
      <c r="AH1990" s="18"/>
      <c r="AI1990" s="18"/>
      <c r="AJ1990" s="18"/>
      <c r="AK1990" s="18"/>
      <c r="AL1990" s="18"/>
      <c r="AM1990" s="18"/>
    </row>
    <row r="1991" spans="1:39">
      <c r="A1991" s="18"/>
      <c r="B1991" s="18"/>
      <c r="C1991" s="18"/>
      <c r="D1991" s="18" t="str">
        <f t="shared" ca="1" si="36"/>
        <v/>
      </c>
      <c r="E1991" s="18" t="str">
        <f ca="1">IFERROR(INDEX(nr_ad_client_name,MATCH(ROW()-1,xl_search_adnowclientname[index],0)),"")</f>
        <v/>
      </c>
      <c r="F1991" s="18"/>
      <c r="G1991" s="18"/>
      <c r="H1991" s="18"/>
      <c r="I1991" s="18"/>
      <c r="J1991" s="18"/>
      <c r="K1991" s="18"/>
      <c r="L1991" s="18"/>
      <c r="M1991" s="18"/>
      <c r="N1991" s="18"/>
      <c r="O1991" s="18"/>
      <c r="P1991" s="18"/>
      <c r="Q1991" s="18"/>
      <c r="R1991" s="18"/>
      <c r="S1991" s="18"/>
      <c r="T1991" s="18"/>
      <c r="U1991" s="18"/>
      <c r="V1991" s="18"/>
      <c r="W1991" s="18"/>
      <c r="X1991" s="18"/>
      <c r="Y1991" s="18"/>
      <c r="Z1991" s="18"/>
      <c r="AA1991" s="18"/>
      <c r="AB1991" s="18"/>
      <c r="AC1991" s="18"/>
      <c r="AD1991" s="18"/>
      <c r="AE1991" s="18"/>
      <c r="AF1991" s="18"/>
      <c r="AG1991" s="18"/>
      <c r="AH1991" s="18"/>
      <c r="AI1991" s="18"/>
      <c r="AJ1991" s="18"/>
      <c r="AK1991" s="18"/>
      <c r="AL1991" s="18"/>
      <c r="AM1991" s="18"/>
    </row>
    <row r="1992" spans="1:39">
      <c r="A1992" s="18"/>
      <c r="B1992" s="18"/>
      <c r="C1992" s="18"/>
      <c r="D1992" s="18" t="str">
        <f t="shared" ca="1" si="36"/>
        <v/>
      </c>
      <c r="E1992" s="18" t="str">
        <f ca="1">IFERROR(INDEX(nr_ad_client_name,MATCH(ROW()-1,xl_search_adnowclientname[index],0)),"")</f>
        <v/>
      </c>
      <c r="F1992" s="18"/>
      <c r="G1992" s="18"/>
      <c r="H1992" s="18"/>
      <c r="I1992" s="18"/>
      <c r="J1992" s="18"/>
      <c r="K1992" s="18"/>
      <c r="L1992" s="18"/>
      <c r="M1992" s="18"/>
      <c r="N1992" s="18"/>
      <c r="O1992" s="18"/>
      <c r="P1992" s="18"/>
      <c r="Q1992" s="18"/>
      <c r="R1992" s="18"/>
      <c r="S1992" s="18"/>
      <c r="T1992" s="18"/>
      <c r="U1992" s="18"/>
      <c r="V1992" s="18"/>
      <c r="W1992" s="18"/>
      <c r="X1992" s="18"/>
      <c r="Y1992" s="18"/>
      <c r="Z1992" s="18"/>
      <c r="AA1992" s="18"/>
      <c r="AB1992" s="18"/>
      <c r="AC1992" s="18"/>
      <c r="AD1992" s="18"/>
      <c r="AE1992" s="18"/>
      <c r="AF1992" s="18"/>
      <c r="AG1992" s="18"/>
      <c r="AH1992" s="18"/>
      <c r="AI1992" s="18"/>
      <c r="AJ1992" s="18"/>
      <c r="AK1992" s="18"/>
      <c r="AL1992" s="18"/>
      <c r="AM1992" s="18"/>
    </row>
    <row r="1993" spans="1:39">
      <c r="A1993" s="18"/>
      <c r="B1993" s="18"/>
      <c r="C1993" s="18"/>
      <c r="D1993" s="18" t="str">
        <f t="shared" ca="1" si="36"/>
        <v/>
      </c>
      <c r="E1993" s="18" t="str">
        <f ca="1">IFERROR(INDEX(nr_ad_client_name,MATCH(ROW()-1,xl_search_adnowclientname[index],0)),"")</f>
        <v/>
      </c>
      <c r="F1993" s="18"/>
      <c r="G1993" s="18"/>
      <c r="H1993" s="18"/>
      <c r="I1993" s="18"/>
      <c r="J1993" s="18"/>
      <c r="K1993" s="18"/>
      <c r="L1993" s="18"/>
      <c r="M1993" s="18"/>
      <c r="N1993" s="18"/>
      <c r="O1993" s="18"/>
      <c r="P1993" s="18"/>
      <c r="Q1993" s="18"/>
      <c r="R1993" s="18"/>
      <c r="S1993" s="18"/>
      <c r="T1993" s="18"/>
      <c r="U1993" s="18"/>
      <c r="V1993" s="18"/>
      <c r="W1993" s="18"/>
      <c r="X1993" s="18"/>
      <c r="Y1993" s="18"/>
      <c r="Z1993" s="18"/>
      <c r="AA1993" s="18"/>
      <c r="AB1993" s="18"/>
      <c r="AC1993" s="18"/>
      <c r="AD1993" s="18"/>
      <c r="AE1993" s="18"/>
      <c r="AF1993" s="18"/>
      <c r="AG1993" s="18"/>
      <c r="AH1993" s="18"/>
      <c r="AI1993" s="18"/>
      <c r="AJ1993" s="18"/>
      <c r="AK1993" s="18"/>
      <c r="AL1993" s="18"/>
      <c r="AM1993" s="18"/>
    </row>
    <row r="1994" spans="1:39">
      <c r="A1994" s="18"/>
      <c r="B1994" s="18"/>
      <c r="C1994" s="18"/>
      <c r="D1994" s="18" t="str">
        <f t="shared" ca="1" si="36"/>
        <v/>
      </c>
      <c r="E1994" s="18" t="str">
        <f ca="1">IFERROR(INDEX(nr_ad_client_name,MATCH(ROW()-1,xl_search_adnowclientname[index],0)),"")</f>
        <v/>
      </c>
      <c r="F1994" s="18"/>
      <c r="G1994" s="18"/>
      <c r="H1994" s="18"/>
      <c r="I1994" s="18"/>
      <c r="J1994" s="18"/>
      <c r="K1994" s="18"/>
      <c r="L1994" s="18"/>
      <c r="M1994" s="18"/>
      <c r="N1994" s="18"/>
      <c r="O1994" s="18"/>
      <c r="P1994" s="18"/>
      <c r="Q1994" s="18"/>
      <c r="R1994" s="18"/>
      <c r="S1994" s="18"/>
      <c r="T1994" s="18"/>
      <c r="U1994" s="18"/>
      <c r="V1994" s="18"/>
      <c r="W1994" s="18"/>
      <c r="X1994" s="18"/>
      <c r="Y1994" s="18"/>
      <c r="Z1994" s="18"/>
      <c r="AA1994" s="18"/>
      <c r="AB1994" s="18"/>
      <c r="AC1994" s="18"/>
      <c r="AD1994" s="18"/>
      <c r="AE1994" s="18"/>
      <c r="AF1994" s="18"/>
      <c r="AG1994" s="18"/>
      <c r="AH1994" s="18"/>
      <c r="AI1994" s="18"/>
      <c r="AJ1994" s="18"/>
      <c r="AK1994" s="18"/>
      <c r="AL1994" s="18"/>
      <c r="AM1994" s="18"/>
    </row>
    <row r="1995" spans="1:39">
      <c r="A1995" s="18"/>
      <c r="B1995" s="18"/>
      <c r="C1995" s="18"/>
      <c r="D1995" s="18" t="str">
        <f t="shared" ca="1" si="36"/>
        <v/>
      </c>
      <c r="E1995" s="18" t="str">
        <f ca="1">IFERROR(INDEX(nr_ad_client_name,MATCH(ROW()-1,xl_search_adnowclientname[index],0)),"")</f>
        <v/>
      </c>
      <c r="F1995" s="18"/>
      <c r="G1995" s="18"/>
      <c r="H1995" s="18"/>
      <c r="I1995" s="18"/>
      <c r="J1995" s="18"/>
      <c r="K1995" s="18"/>
      <c r="L1995" s="18"/>
      <c r="M1995" s="18"/>
      <c r="N1995" s="18"/>
      <c r="O1995" s="18"/>
      <c r="P1995" s="18"/>
      <c r="Q1995" s="18"/>
      <c r="R1995" s="18"/>
      <c r="S1995" s="18"/>
      <c r="T1995" s="18"/>
      <c r="U1995" s="18"/>
      <c r="V1995" s="18"/>
      <c r="W1995" s="18"/>
      <c r="X1995" s="18"/>
      <c r="Y1995" s="18"/>
      <c r="Z1995" s="18"/>
      <c r="AA1995" s="18"/>
      <c r="AB1995" s="18"/>
      <c r="AC1995" s="18"/>
      <c r="AD1995" s="18"/>
      <c r="AE1995" s="18"/>
      <c r="AF1995" s="18"/>
      <c r="AG1995" s="18"/>
      <c r="AH1995" s="18"/>
      <c r="AI1995" s="18"/>
      <c r="AJ1995" s="18"/>
      <c r="AK1995" s="18"/>
      <c r="AL1995" s="18"/>
      <c r="AM1995" s="18"/>
    </row>
    <row r="1996" spans="1:39">
      <c r="A1996" s="18"/>
      <c r="B1996" s="18"/>
      <c r="C1996" s="18"/>
      <c r="D1996" s="18" t="str">
        <f t="shared" ca="1" si="36"/>
        <v/>
      </c>
      <c r="E1996" s="18" t="str">
        <f ca="1">IFERROR(INDEX(nr_ad_client_name,MATCH(ROW()-1,xl_search_adnowclientname[index],0)),"")</f>
        <v/>
      </c>
      <c r="F1996" s="18"/>
      <c r="G1996" s="18"/>
      <c r="H1996" s="18"/>
      <c r="I1996" s="18"/>
      <c r="J1996" s="18"/>
      <c r="K1996" s="18"/>
      <c r="L1996" s="18"/>
      <c r="M1996" s="18"/>
      <c r="N1996" s="18"/>
      <c r="O1996" s="18"/>
      <c r="P1996" s="18"/>
      <c r="Q1996" s="18"/>
      <c r="R1996" s="18"/>
      <c r="S1996" s="18"/>
      <c r="T1996" s="18"/>
      <c r="U1996" s="18"/>
      <c r="V1996" s="18"/>
      <c r="W1996" s="18"/>
      <c r="X1996" s="18"/>
      <c r="Y1996" s="18"/>
      <c r="Z1996" s="18"/>
      <c r="AA1996" s="18"/>
      <c r="AB1996" s="18"/>
      <c r="AC1996" s="18"/>
      <c r="AD1996" s="18"/>
      <c r="AE1996" s="18"/>
      <c r="AF1996" s="18"/>
      <c r="AG1996" s="18"/>
      <c r="AH1996" s="18"/>
      <c r="AI1996" s="18"/>
      <c r="AJ1996" s="18"/>
      <c r="AK1996" s="18"/>
      <c r="AL1996" s="18"/>
      <c r="AM1996" s="18"/>
    </row>
    <row r="1997" spans="1:39">
      <c r="A1997" s="18"/>
      <c r="B1997" s="18"/>
      <c r="C1997" s="18"/>
      <c r="D1997" s="18" t="str">
        <f t="shared" ca="1" si="36"/>
        <v/>
      </c>
      <c r="E1997" s="18" t="str">
        <f ca="1">IFERROR(INDEX(nr_ad_client_name,MATCH(ROW()-1,xl_search_adnowclientname[index],0)),"")</f>
        <v/>
      </c>
      <c r="F1997" s="18"/>
      <c r="G1997" s="18"/>
      <c r="H1997" s="18"/>
      <c r="I1997" s="18"/>
      <c r="J1997" s="18"/>
      <c r="K1997" s="18"/>
      <c r="L1997" s="18"/>
      <c r="M1997" s="18"/>
      <c r="N1997" s="18"/>
      <c r="O1997" s="18"/>
      <c r="P1997" s="18"/>
      <c r="Q1997" s="18"/>
      <c r="R1997" s="18"/>
      <c r="S1997" s="18"/>
      <c r="T1997" s="18"/>
      <c r="U1997" s="18"/>
      <c r="V1997" s="18"/>
      <c r="W1997" s="18"/>
      <c r="X1997" s="18"/>
      <c r="Y1997" s="18"/>
      <c r="Z1997" s="18"/>
      <c r="AA1997" s="18"/>
      <c r="AB1997" s="18"/>
      <c r="AC1997" s="18"/>
      <c r="AD1997" s="18"/>
      <c r="AE1997" s="18"/>
      <c r="AF1997" s="18"/>
      <c r="AG1997" s="18"/>
      <c r="AH1997" s="18"/>
      <c r="AI1997" s="18"/>
      <c r="AJ1997" s="18"/>
      <c r="AK1997" s="18"/>
      <c r="AL1997" s="18"/>
      <c r="AM1997" s="18"/>
    </row>
    <row r="1998" spans="1:39">
      <c r="A1998" s="18"/>
      <c r="B1998" s="18"/>
      <c r="C1998" s="18"/>
      <c r="D1998" s="18" t="str">
        <f t="shared" ca="1" si="36"/>
        <v/>
      </c>
      <c r="E1998" s="18" t="str">
        <f ca="1">IFERROR(INDEX(nr_ad_client_name,MATCH(ROW()-1,xl_search_adnowclientname[index],0)),"")</f>
        <v/>
      </c>
      <c r="F1998" s="18"/>
      <c r="G1998" s="18"/>
      <c r="H1998" s="18"/>
      <c r="I1998" s="18"/>
      <c r="J1998" s="18"/>
      <c r="K1998" s="18"/>
      <c r="L1998" s="18"/>
      <c r="M1998" s="18"/>
      <c r="N1998" s="18"/>
      <c r="O1998" s="18"/>
      <c r="P1998" s="18"/>
      <c r="Q1998" s="18"/>
      <c r="R1998" s="18"/>
      <c r="S1998" s="18"/>
      <c r="T1998" s="18"/>
      <c r="U1998" s="18"/>
      <c r="V1998" s="18"/>
      <c r="W1998" s="18"/>
      <c r="X1998" s="18"/>
      <c r="Y1998" s="18"/>
      <c r="Z1998" s="18"/>
      <c r="AA1998" s="18"/>
      <c r="AB1998" s="18"/>
      <c r="AC1998" s="18"/>
      <c r="AD1998" s="18"/>
      <c r="AE1998" s="18"/>
      <c r="AF1998" s="18"/>
      <c r="AG1998" s="18"/>
      <c r="AH1998" s="18"/>
      <c r="AI1998" s="18"/>
      <c r="AJ1998" s="18"/>
      <c r="AK1998" s="18"/>
      <c r="AL1998" s="18"/>
      <c r="AM1998" s="18"/>
    </row>
    <row r="1999" spans="1:39">
      <c r="A1999" s="18"/>
      <c r="B1999" s="18"/>
      <c r="C1999" s="18"/>
      <c r="D1999" s="18" t="str">
        <f t="shared" ca="1" si="36"/>
        <v/>
      </c>
      <c r="E1999" s="18" t="str">
        <f ca="1">IFERROR(INDEX(nr_ad_client_name,MATCH(ROW()-1,xl_search_adnowclientname[index],0)),"")</f>
        <v/>
      </c>
      <c r="F1999" s="18"/>
      <c r="G1999" s="18"/>
      <c r="H1999" s="18"/>
      <c r="I1999" s="18"/>
      <c r="J1999" s="18"/>
      <c r="K1999" s="18"/>
      <c r="L1999" s="18"/>
      <c r="M1999" s="18"/>
      <c r="N1999" s="18"/>
      <c r="O1999" s="18"/>
      <c r="P1999" s="18"/>
      <c r="Q1999" s="18"/>
      <c r="R1999" s="18"/>
      <c r="S1999" s="18"/>
      <c r="T1999" s="18"/>
      <c r="U1999" s="18"/>
      <c r="V1999" s="18"/>
      <c r="W1999" s="18"/>
      <c r="X1999" s="18"/>
      <c r="Y1999" s="18"/>
      <c r="Z1999" s="18"/>
      <c r="AA1999" s="18"/>
      <c r="AB1999" s="18"/>
      <c r="AC1999" s="18"/>
      <c r="AD1999" s="18"/>
      <c r="AE1999" s="18"/>
      <c r="AF1999" s="18"/>
      <c r="AG1999" s="18"/>
      <c r="AH1999" s="18"/>
      <c r="AI1999" s="18"/>
      <c r="AJ1999" s="18"/>
      <c r="AK1999" s="18"/>
      <c r="AL1999" s="18"/>
      <c r="AM1999" s="18"/>
    </row>
    <row r="2000" spans="1:39">
      <c r="A2000" s="18"/>
      <c r="B2000" s="18"/>
      <c r="C2000" s="18"/>
      <c r="D2000" s="18" t="str">
        <f t="shared" ca="1" si="36"/>
        <v/>
      </c>
      <c r="E2000" s="18" t="str">
        <f ca="1">IFERROR(INDEX(nr_ad_client_name,MATCH(ROW()-1,xl_search_adnowclientname[index],0)),"")</f>
        <v/>
      </c>
      <c r="F2000" s="18"/>
      <c r="G2000" s="18"/>
      <c r="H2000" s="18"/>
      <c r="I2000" s="18"/>
      <c r="J2000" s="18"/>
      <c r="K2000" s="18"/>
      <c r="L2000" s="18"/>
      <c r="M2000" s="18"/>
      <c r="N2000" s="18"/>
      <c r="O2000" s="18"/>
      <c r="P2000" s="18"/>
      <c r="Q2000" s="18"/>
      <c r="R2000" s="18"/>
      <c r="S2000" s="18"/>
      <c r="T2000" s="18"/>
      <c r="U2000" s="18"/>
      <c r="V2000" s="18"/>
      <c r="W2000" s="18"/>
      <c r="X2000" s="18"/>
      <c r="Y2000" s="18"/>
      <c r="Z2000" s="18"/>
      <c r="AA2000" s="18"/>
      <c r="AB2000" s="18"/>
      <c r="AC2000" s="18"/>
      <c r="AD2000" s="18"/>
      <c r="AE2000" s="18"/>
      <c r="AF2000" s="18"/>
      <c r="AG2000" s="18"/>
      <c r="AH2000" s="18"/>
      <c r="AI2000" s="18"/>
      <c r="AJ2000" s="18"/>
      <c r="AK2000" s="18"/>
      <c r="AL2000" s="18"/>
      <c r="AM2000" s="18"/>
    </row>
    <row r="2001" spans="1:39">
      <c r="A2001" s="18"/>
      <c r="B2001" s="18"/>
      <c r="C2001" s="18"/>
      <c r="D2001" s="18" t="str">
        <f t="shared" ca="1" si="36"/>
        <v/>
      </c>
      <c r="E2001" s="18" t="str">
        <f ca="1">IFERROR(INDEX(nr_ad_client_name,MATCH(ROW()-1,xl_search_adnowclientname[index],0)),"")</f>
        <v/>
      </c>
      <c r="F2001" s="18"/>
      <c r="G2001" s="18"/>
      <c r="H2001" s="18"/>
      <c r="I2001" s="18"/>
      <c r="J2001" s="18"/>
      <c r="K2001" s="18"/>
      <c r="L2001" s="18"/>
      <c r="M2001" s="18"/>
      <c r="N2001" s="18"/>
      <c r="O2001" s="18"/>
      <c r="P2001" s="18"/>
      <c r="Q2001" s="18"/>
      <c r="R2001" s="18"/>
      <c r="S2001" s="18"/>
      <c r="T2001" s="18"/>
      <c r="U2001" s="18"/>
      <c r="V2001" s="18"/>
      <c r="W2001" s="18"/>
      <c r="X2001" s="18"/>
      <c r="Y2001" s="18"/>
      <c r="Z2001" s="18"/>
      <c r="AA2001" s="18"/>
      <c r="AB2001" s="18"/>
      <c r="AC2001" s="18"/>
      <c r="AD2001" s="18"/>
      <c r="AE2001" s="18"/>
      <c r="AF2001" s="18"/>
      <c r="AG2001" s="18"/>
      <c r="AH2001" s="18"/>
      <c r="AI2001" s="18"/>
      <c r="AJ2001" s="18"/>
      <c r="AK2001" s="18"/>
      <c r="AL2001" s="18"/>
      <c r="AM2001" s="18"/>
    </row>
    <row r="2002" spans="1:39">
      <c r="A2002" s="18"/>
      <c r="B2002" s="18"/>
      <c r="C2002" s="18"/>
      <c r="D2002" s="18" t="str">
        <f t="shared" ca="1" si="36"/>
        <v/>
      </c>
      <c r="E2002" s="18" t="str">
        <f ca="1">IFERROR(INDEX(nr_ad_client_name,MATCH(ROW()-1,xl_search_adnowclientname[index],0)),"")</f>
        <v/>
      </c>
      <c r="F2002" s="18"/>
      <c r="G2002" s="18"/>
      <c r="H2002" s="18"/>
      <c r="I2002" s="18"/>
      <c r="J2002" s="18"/>
      <c r="K2002" s="18"/>
      <c r="L2002" s="18"/>
      <c r="M2002" s="18"/>
      <c r="N2002" s="18"/>
      <c r="O2002" s="18"/>
      <c r="P2002" s="18"/>
      <c r="Q2002" s="18"/>
      <c r="R2002" s="18"/>
      <c r="S2002" s="18"/>
      <c r="T2002" s="18"/>
      <c r="U2002" s="18"/>
      <c r="V2002" s="18"/>
      <c r="W2002" s="18"/>
      <c r="X2002" s="18"/>
      <c r="Y2002" s="18"/>
      <c r="Z2002" s="18"/>
      <c r="AA2002" s="18"/>
      <c r="AB2002" s="18"/>
      <c r="AC2002" s="18"/>
      <c r="AD2002" s="18"/>
      <c r="AE2002" s="18"/>
      <c r="AF2002" s="18"/>
      <c r="AG2002" s="18"/>
      <c r="AH2002" s="18"/>
      <c r="AI2002" s="18"/>
      <c r="AJ2002" s="18"/>
      <c r="AK2002" s="18"/>
      <c r="AL2002" s="18"/>
      <c r="AM2002" s="18"/>
    </row>
    <row r="2003" spans="1:39">
      <c r="A2003" s="18"/>
      <c r="B2003" s="18"/>
      <c r="C2003" s="18"/>
      <c r="D2003" s="18" t="str">
        <f t="shared" ca="1" si="36"/>
        <v/>
      </c>
      <c r="E2003" s="18" t="str">
        <f ca="1">IFERROR(INDEX(nr_ad_client_name,MATCH(ROW()-1,xl_search_adnowclientname[index],0)),"")</f>
        <v/>
      </c>
      <c r="F2003" s="18"/>
      <c r="G2003" s="18"/>
      <c r="H2003" s="18"/>
      <c r="I2003" s="18"/>
      <c r="J2003" s="18"/>
      <c r="K2003" s="18"/>
      <c r="L2003" s="18"/>
      <c r="M2003" s="18"/>
      <c r="N2003" s="18"/>
      <c r="O2003" s="18"/>
      <c r="P2003" s="18"/>
      <c r="Q2003" s="18"/>
      <c r="R2003" s="18"/>
      <c r="S2003" s="18"/>
      <c r="T2003" s="18"/>
      <c r="U2003" s="18"/>
      <c r="V2003" s="18"/>
      <c r="W2003" s="18"/>
      <c r="X2003" s="18"/>
      <c r="Y2003" s="18"/>
      <c r="Z2003" s="18"/>
      <c r="AA2003" s="18"/>
      <c r="AB2003" s="18"/>
      <c r="AC2003" s="18"/>
      <c r="AD2003" s="18"/>
      <c r="AE2003" s="18"/>
      <c r="AF2003" s="18"/>
      <c r="AG2003" s="18"/>
      <c r="AH2003" s="18"/>
      <c r="AI2003" s="18"/>
      <c r="AJ2003" s="18"/>
      <c r="AK2003" s="18"/>
      <c r="AL2003" s="18"/>
      <c r="AM2003" s="18"/>
    </row>
    <row r="2004" spans="1:39">
      <c r="A2004" s="18"/>
      <c r="B2004" s="18"/>
      <c r="C2004" s="18"/>
      <c r="D2004" s="18" t="str">
        <f t="shared" ca="1" si="36"/>
        <v/>
      </c>
      <c r="E2004" s="18" t="str">
        <f ca="1">IFERROR(INDEX(nr_ad_client_name,MATCH(ROW()-1,xl_search_adnowclientname[index],0)),"")</f>
        <v/>
      </c>
      <c r="F2004" s="18"/>
      <c r="G2004" s="18"/>
      <c r="H2004" s="18"/>
      <c r="I2004" s="18"/>
      <c r="J2004" s="18"/>
      <c r="K2004" s="18"/>
      <c r="L2004" s="18"/>
      <c r="M2004" s="18"/>
      <c r="N2004" s="18"/>
      <c r="O2004" s="18"/>
      <c r="P2004" s="18"/>
      <c r="Q2004" s="18"/>
      <c r="R2004" s="18"/>
      <c r="S2004" s="18"/>
      <c r="T2004" s="18"/>
      <c r="U2004" s="18"/>
      <c r="V2004" s="18"/>
      <c r="W2004" s="18"/>
      <c r="X2004" s="18"/>
      <c r="Y2004" s="18"/>
      <c r="Z2004" s="18"/>
      <c r="AA2004" s="18"/>
      <c r="AB2004" s="18"/>
      <c r="AC2004" s="18"/>
      <c r="AD2004" s="18"/>
      <c r="AE2004" s="18"/>
      <c r="AF2004" s="18"/>
      <c r="AG2004" s="18"/>
      <c r="AH2004" s="18"/>
      <c r="AI2004" s="18"/>
      <c r="AJ2004" s="18"/>
      <c r="AK2004" s="18"/>
      <c r="AL2004" s="18"/>
      <c r="AM2004" s="18"/>
    </row>
    <row r="2005" spans="1:39">
      <c r="A2005" s="18"/>
      <c r="B2005" s="18"/>
      <c r="C2005" s="18"/>
      <c r="D2005" s="18" t="str">
        <f t="shared" ca="1" si="36"/>
        <v/>
      </c>
      <c r="E2005" s="18" t="str">
        <f ca="1">IFERROR(INDEX(nr_ad_client_name,MATCH(ROW()-1,xl_search_adnowclientname[index],0)),"")</f>
        <v/>
      </c>
      <c r="F2005" s="18"/>
      <c r="G2005" s="18"/>
      <c r="H2005" s="18"/>
      <c r="I2005" s="18"/>
      <c r="J2005" s="18"/>
      <c r="K2005" s="18"/>
      <c r="L2005" s="18"/>
      <c r="M2005" s="18"/>
      <c r="N2005" s="18"/>
      <c r="O2005" s="18"/>
      <c r="P2005" s="18"/>
      <c r="Q2005" s="18"/>
      <c r="R2005" s="18"/>
      <c r="S2005" s="18"/>
      <c r="T2005" s="18"/>
      <c r="U2005" s="18"/>
      <c r="V2005" s="18"/>
      <c r="W2005" s="18"/>
      <c r="X2005" s="18"/>
      <c r="Y2005" s="18"/>
      <c r="Z2005" s="18"/>
      <c r="AA2005" s="18"/>
      <c r="AB2005" s="18"/>
      <c r="AC2005" s="18"/>
      <c r="AD2005" s="18"/>
      <c r="AE2005" s="18"/>
      <c r="AF2005" s="18"/>
      <c r="AG2005" s="18"/>
      <c r="AH2005" s="18"/>
      <c r="AI2005" s="18"/>
      <c r="AJ2005" s="18"/>
      <c r="AK2005" s="18"/>
      <c r="AL2005" s="18"/>
      <c r="AM2005" s="18"/>
    </row>
    <row r="2006" spans="1:39">
      <c r="A2006" s="18"/>
      <c r="B2006" s="18"/>
      <c r="C2006" s="18"/>
      <c r="D2006" s="18" t="str">
        <f t="shared" ca="1" si="36"/>
        <v/>
      </c>
      <c r="E2006" s="18" t="str">
        <f ca="1">IFERROR(INDEX(nr_ad_client_name,MATCH(ROW()-1,xl_search_adnowclientname[index],0)),"")</f>
        <v/>
      </c>
      <c r="F2006" s="18"/>
      <c r="G2006" s="18"/>
      <c r="H2006" s="18"/>
      <c r="I2006" s="18"/>
      <c r="J2006" s="18"/>
      <c r="K2006" s="18"/>
      <c r="L2006" s="18"/>
      <c r="M2006" s="18"/>
      <c r="N2006" s="18"/>
      <c r="O2006" s="18"/>
      <c r="P2006" s="18"/>
      <c r="Q2006" s="18"/>
      <c r="R2006" s="18"/>
      <c r="S2006" s="18"/>
      <c r="T2006" s="18"/>
      <c r="U2006" s="18"/>
      <c r="V2006" s="18"/>
      <c r="W2006" s="18"/>
      <c r="X2006" s="18"/>
      <c r="Y2006" s="18"/>
      <c r="Z2006" s="18"/>
      <c r="AA2006" s="18"/>
      <c r="AB2006" s="18"/>
      <c r="AC2006" s="18"/>
      <c r="AD2006" s="18"/>
      <c r="AE2006" s="18"/>
      <c r="AF2006" s="18"/>
      <c r="AG2006" s="18"/>
      <c r="AH2006" s="18"/>
      <c r="AI2006" s="18"/>
      <c r="AJ2006" s="18"/>
      <c r="AK2006" s="18"/>
      <c r="AL2006" s="18"/>
      <c r="AM2006" s="18"/>
    </row>
    <row r="2007" spans="1:39">
      <c r="A2007" s="18"/>
      <c r="B2007" s="18"/>
      <c r="C2007" s="18"/>
      <c r="D2007" s="18" t="str">
        <f t="shared" ca="1" si="36"/>
        <v/>
      </c>
      <c r="E2007" s="18" t="str">
        <f ca="1">IFERROR(INDEX(nr_ad_client_name,MATCH(ROW()-1,xl_search_adnowclientname[index],0)),"")</f>
        <v/>
      </c>
      <c r="F2007" s="18"/>
      <c r="G2007" s="18"/>
      <c r="H2007" s="18"/>
      <c r="I2007" s="18"/>
      <c r="J2007" s="18"/>
      <c r="K2007" s="18"/>
      <c r="L2007" s="18"/>
      <c r="M2007" s="18"/>
      <c r="N2007" s="18"/>
      <c r="O2007" s="18"/>
      <c r="P2007" s="18"/>
      <c r="Q2007" s="18"/>
      <c r="R2007" s="18"/>
      <c r="S2007" s="18"/>
      <c r="T2007" s="18"/>
      <c r="U2007" s="18"/>
      <c r="V2007" s="18"/>
      <c r="W2007" s="18"/>
      <c r="X2007" s="18"/>
      <c r="Y2007" s="18"/>
      <c r="Z2007" s="18"/>
      <c r="AA2007" s="18"/>
      <c r="AB2007" s="18"/>
      <c r="AC2007" s="18"/>
      <c r="AD2007" s="18"/>
      <c r="AE2007" s="18"/>
      <c r="AF2007" s="18"/>
      <c r="AG2007" s="18"/>
      <c r="AH2007" s="18"/>
      <c r="AI2007" s="18"/>
      <c r="AJ2007" s="18"/>
      <c r="AK2007" s="18"/>
      <c r="AL2007" s="18"/>
      <c r="AM2007" s="18"/>
    </row>
    <row r="2008" spans="1:39">
      <c r="A2008" s="18"/>
      <c r="B2008" s="18"/>
      <c r="C2008" s="18"/>
      <c r="D2008" s="18" t="str">
        <f t="shared" ca="1" si="36"/>
        <v/>
      </c>
      <c r="E2008" s="18" t="str">
        <f ca="1">IFERROR(INDEX(nr_ad_client_name,MATCH(ROW()-1,xl_search_adnowclientname[index],0)),"")</f>
        <v/>
      </c>
      <c r="F2008" s="18"/>
      <c r="G2008" s="18"/>
      <c r="H2008" s="18"/>
      <c r="I2008" s="18"/>
      <c r="J2008" s="18"/>
      <c r="K2008" s="18"/>
      <c r="L2008" s="18"/>
      <c r="M2008" s="18"/>
      <c r="N2008" s="18"/>
      <c r="O2008" s="18"/>
      <c r="P2008" s="18"/>
      <c r="Q2008" s="18"/>
      <c r="R2008" s="18"/>
      <c r="S2008" s="18"/>
      <c r="T2008" s="18"/>
      <c r="U2008" s="18"/>
      <c r="V2008" s="18"/>
      <c r="W2008" s="18"/>
      <c r="X2008" s="18"/>
      <c r="Y2008" s="18"/>
      <c r="Z2008" s="18"/>
      <c r="AA2008" s="18"/>
      <c r="AB2008" s="18"/>
      <c r="AC2008" s="18"/>
      <c r="AD2008" s="18"/>
      <c r="AE2008" s="18"/>
      <c r="AF2008" s="18"/>
      <c r="AG2008" s="18"/>
      <c r="AH2008" s="18"/>
      <c r="AI2008" s="18"/>
      <c r="AJ2008" s="18"/>
      <c r="AK2008" s="18"/>
      <c r="AL2008" s="18"/>
      <c r="AM2008" s="18"/>
    </row>
    <row r="2009" spans="1:39">
      <c r="A2009" s="18"/>
      <c r="B2009" s="18"/>
      <c r="C2009" s="18"/>
      <c r="D2009" s="18" t="str">
        <f t="shared" ca="1" si="36"/>
        <v/>
      </c>
      <c r="E2009" s="18" t="str">
        <f ca="1">IFERROR(INDEX(nr_ad_client_name,MATCH(ROW()-1,xl_search_adnowclientname[index],0)),"")</f>
        <v/>
      </c>
      <c r="F2009" s="18"/>
      <c r="G2009" s="18"/>
      <c r="H2009" s="18"/>
      <c r="I2009" s="18"/>
      <c r="J2009" s="18"/>
      <c r="K2009" s="18"/>
      <c r="L2009" s="18"/>
      <c r="M2009" s="18"/>
      <c r="N2009" s="18"/>
      <c r="O2009" s="18"/>
      <c r="P2009" s="18"/>
      <c r="Q2009" s="18"/>
      <c r="R2009" s="18"/>
      <c r="S2009" s="18"/>
      <c r="T2009" s="18"/>
      <c r="U2009" s="18"/>
      <c r="V2009" s="18"/>
      <c r="W2009" s="18"/>
      <c r="X2009" s="18"/>
      <c r="Y2009" s="18"/>
      <c r="Z2009" s="18"/>
      <c r="AA2009" s="18"/>
      <c r="AB2009" s="18"/>
      <c r="AC2009" s="18"/>
      <c r="AD2009" s="18"/>
      <c r="AE2009" s="18"/>
      <c r="AF2009" s="18"/>
      <c r="AG2009" s="18"/>
      <c r="AH2009" s="18"/>
      <c r="AI2009" s="18"/>
      <c r="AJ2009" s="18"/>
      <c r="AK2009" s="18"/>
      <c r="AL2009" s="18"/>
      <c r="AM2009" s="18"/>
    </row>
    <row r="2010" spans="1:39">
      <c r="A2010" s="18"/>
      <c r="B2010" s="18"/>
      <c r="C2010" s="18"/>
      <c r="D2010" s="18" t="str">
        <f t="shared" ca="1" si="36"/>
        <v/>
      </c>
      <c r="E2010" s="18" t="str">
        <f ca="1">IFERROR(INDEX(nr_ad_client_name,MATCH(ROW()-1,xl_search_adnowclientname[index],0)),"")</f>
        <v/>
      </c>
      <c r="F2010" s="18"/>
      <c r="G2010" s="18"/>
      <c r="H2010" s="18"/>
      <c r="I2010" s="18"/>
      <c r="J2010" s="18"/>
      <c r="K2010" s="18"/>
      <c r="L2010" s="18"/>
      <c r="M2010" s="18"/>
      <c r="N2010" s="18"/>
      <c r="O2010" s="18"/>
      <c r="P2010" s="18"/>
      <c r="Q2010" s="18"/>
      <c r="R2010" s="18"/>
      <c r="S2010" s="18"/>
      <c r="T2010" s="18"/>
      <c r="U2010" s="18"/>
      <c r="V2010" s="18"/>
      <c r="W2010" s="18"/>
      <c r="X2010" s="18"/>
      <c r="Y2010" s="18"/>
      <c r="Z2010" s="18"/>
      <c r="AA2010" s="18"/>
      <c r="AB2010" s="18"/>
      <c r="AC2010" s="18"/>
      <c r="AD2010" s="18"/>
      <c r="AE2010" s="18"/>
      <c r="AF2010" s="18"/>
      <c r="AG2010" s="18"/>
      <c r="AH2010" s="18"/>
      <c r="AI2010" s="18"/>
      <c r="AJ2010" s="18"/>
      <c r="AK2010" s="18"/>
      <c r="AL2010" s="18"/>
      <c r="AM2010" s="18"/>
    </row>
    <row r="2011" spans="1:39">
      <c r="A2011" s="18"/>
      <c r="B2011" s="18"/>
      <c r="C2011" s="18"/>
      <c r="D2011" s="18" t="str">
        <f t="shared" ca="1" si="36"/>
        <v/>
      </c>
      <c r="E2011" s="18" t="str">
        <f ca="1">IFERROR(INDEX(nr_ad_client_name,MATCH(ROW()-1,xl_search_adnowclientname[index],0)),"")</f>
        <v/>
      </c>
      <c r="F2011" s="18"/>
      <c r="G2011" s="18"/>
      <c r="H2011" s="18"/>
      <c r="I2011" s="18"/>
      <c r="J2011" s="18"/>
      <c r="K2011" s="18"/>
      <c r="L2011" s="18"/>
      <c r="M2011" s="18"/>
      <c r="N2011" s="18"/>
      <c r="O2011" s="18"/>
      <c r="P2011" s="18"/>
      <c r="Q2011" s="18"/>
      <c r="R2011" s="18"/>
      <c r="S2011" s="18"/>
      <c r="T2011" s="18"/>
      <c r="U2011" s="18"/>
      <c r="V2011" s="18"/>
      <c r="W2011" s="18"/>
      <c r="X2011" s="18"/>
      <c r="Y2011" s="18"/>
      <c r="Z2011" s="18"/>
      <c r="AA2011" s="18"/>
      <c r="AB2011" s="18"/>
      <c r="AC2011" s="18"/>
      <c r="AD2011" s="18"/>
      <c r="AE2011" s="18"/>
      <c r="AF2011" s="18"/>
      <c r="AG2011" s="18"/>
      <c r="AH2011" s="18"/>
      <c r="AI2011" s="18"/>
      <c r="AJ2011" s="18"/>
      <c r="AK2011" s="18"/>
      <c r="AL2011" s="18"/>
      <c r="AM2011" s="18"/>
    </row>
    <row r="2012" spans="1:39">
      <c r="A2012" s="18"/>
      <c r="B2012" s="18"/>
      <c r="C2012" s="18"/>
      <c r="D2012" s="18" t="str">
        <f t="shared" ca="1" si="36"/>
        <v/>
      </c>
      <c r="E2012" s="18" t="str">
        <f ca="1">IFERROR(INDEX(nr_ad_client_name,MATCH(ROW()-1,xl_search_adnowclientname[index],0)),"")</f>
        <v/>
      </c>
      <c r="F2012" s="18"/>
      <c r="G2012" s="18"/>
      <c r="H2012" s="18"/>
      <c r="I2012" s="18"/>
      <c r="J2012" s="18"/>
      <c r="K2012" s="18"/>
      <c r="L2012" s="18"/>
      <c r="M2012" s="18"/>
      <c r="N2012" s="18"/>
      <c r="O2012" s="18"/>
      <c r="P2012" s="18"/>
      <c r="Q2012" s="18"/>
      <c r="R2012" s="18"/>
      <c r="S2012" s="18"/>
      <c r="T2012" s="18"/>
      <c r="U2012" s="18"/>
      <c r="V2012" s="18"/>
      <c r="W2012" s="18"/>
      <c r="X2012" s="18"/>
      <c r="Y2012" s="18"/>
      <c r="Z2012" s="18"/>
      <c r="AA2012" s="18"/>
      <c r="AB2012" s="18"/>
      <c r="AC2012" s="18"/>
      <c r="AD2012" s="18"/>
      <c r="AE2012" s="18"/>
      <c r="AF2012" s="18"/>
      <c r="AG2012" s="18"/>
      <c r="AH2012" s="18"/>
      <c r="AI2012" s="18"/>
      <c r="AJ2012" s="18"/>
      <c r="AK2012" s="18"/>
      <c r="AL2012" s="18"/>
      <c r="AM2012" s="18"/>
    </row>
    <row r="2013" spans="1:39">
      <c r="A2013" s="18"/>
      <c r="B2013" s="18"/>
      <c r="C2013" s="18"/>
      <c r="D2013" s="18" t="str">
        <f t="shared" ca="1" si="36"/>
        <v/>
      </c>
      <c r="E2013" s="18" t="str">
        <f ca="1">IFERROR(INDEX(nr_ad_client_name,MATCH(ROW()-1,xl_search_adnowclientname[index],0)),"")</f>
        <v/>
      </c>
      <c r="F2013" s="18"/>
      <c r="G2013" s="18"/>
      <c r="H2013" s="18"/>
      <c r="I2013" s="18"/>
      <c r="J2013" s="18"/>
      <c r="K2013" s="18"/>
      <c r="L2013" s="18"/>
      <c r="M2013" s="18"/>
      <c r="N2013" s="18"/>
      <c r="O2013" s="18"/>
      <c r="P2013" s="18"/>
      <c r="Q2013" s="18"/>
      <c r="R2013" s="18"/>
      <c r="S2013" s="18"/>
      <c r="T2013" s="18"/>
      <c r="U2013" s="18"/>
      <c r="V2013" s="18"/>
      <c r="W2013" s="18"/>
      <c r="X2013" s="18"/>
      <c r="Y2013" s="18"/>
      <c r="Z2013" s="18"/>
      <c r="AA2013" s="18"/>
      <c r="AB2013" s="18"/>
      <c r="AC2013" s="18"/>
      <c r="AD2013" s="18"/>
      <c r="AE2013" s="18"/>
      <c r="AF2013" s="18"/>
      <c r="AG2013" s="18"/>
      <c r="AH2013" s="18"/>
      <c r="AI2013" s="18"/>
      <c r="AJ2013" s="18"/>
      <c r="AK2013" s="18"/>
      <c r="AL2013" s="18"/>
      <c r="AM2013" s="18"/>
    </row>
    <row r="2014" spans="1:39">
      <c r="A2014" s="18"/>
      <c r="B2014" s="18"/>
      <c r="C2014" s="18"/>
      <c r="D2014" s="18" t="str">
        <f t="shared" ca="1" si="36"/>
        <v/>
      </c>
      <c r="E2014" s="18" t="str">
        <f ca="1">IFERROR(INDEX(nr_ad_client_name,MATCH(ROW()-1,xl_search_adnowclientname[index],0)),"")</f>
        <v/>
      </c>
      <c r="F2014" s="18"/>
      <c r="G2014" s="18"/>
      <c r="H2014" s="18"/>
      <c r="I2014" s="18"/>
      <c r="J2014" s="18"/>
      <c r="K2014" s="18"/>
      <c r="L2014" s="18"/>
      <c r="M2014" s="18"/>
      <c r="N2014" s="18"/>
      <c r="O2014" s="18"/>
      <c r="P2014" s="18"/>
      <c r="Q2014" s="18"/>
      <c r="R2014" s="18"/>
      <c r="S2014" s="18"/>
      <c r="T2014" s="18"/>
      <c r="U2014" s="18"/>
      <c r="V2014" s="18"/>
      <c r="W2014" s="18"/>
      <c r="X2014" s="18"/>
      <c r="Y2014" s="18"/>
      <c r="Z2014" s="18"/>
      <c r="AA2014" s="18"/>
      <c r="AB2014" s="18"/>
      <c r="AC2014" s="18"/>
      <c r="AD2014" s="18"/>
      <c r="AE2014" s="18"/>
      <c r="AF2014" s="18"/>
      <c r="AG2014" s="18"/>
      <c r="AH2014" s="18"/>
      <c r="AI2014" s="18"/>
      <c r="AJ2014" s="18"/>
      <c r="AK2014" s="18"/>
      <c r="AL2014" s="18"/>
      <c r="AM2014" s="18"/>
    </row>
    <row r="2015" spans="1:39">
      <c r="A2015" s="18"/>
      <c r="B2015" s="18"/>
      <c r="C2015" s="18"/>
      <c r="D2015" s="18" t="str">
        <f t="shared" ca="1" si="36"/>
        <v/>
      </c>
      <c r="E2015" s="18" t="str">
        <f ca="1">IFERROR(INDEX(nr_ad_client_name,MATCH(ROW()-1,xl_search_adnowclientname[index],0)),"")</f>
        <v/>
      </c>
      <c r="F2015" s="18"/>
      <c r="G2015" s="18"/>
      <c r="H2015" s="18"/>
      <c r="I2015" s="18"/>
      <c r="J2015" s="18"/>
      <c r="K2015" s="18"/>
      <c r="L2015" s="18"/>
      <c r="M2015" s="18"/>
      <c r="N2015" s="18"/>
      <c r="O2015" s="18"/>
      <c r="P2015" s="18"/>
      <c r="Q2015" s="18"/>
      <c r="R2015" s="18"/>
      <c r="S2015" s="18"/>
      <c r="T2015" s="18"/>
      <c r="U2015" s="18"/>
      <c r="V2015" s="18"/>
      <c r="W2015" s="18"/>
      <c r="X2015" s="18"/>
      <c r="Y2015" s="18"/>
      <c r="Z2015" s="18"/>
      <c r="AA2015" s="18"/>
      <c r="AB2015" s="18"/>
      <c r="AC2015" s="18"/>
      <c r="AD2015" s="18"/>
      <c r="AE2015" s="18"/>
      <c r="AF2015" s="18"/>
      <c r="AG2015" s="18"/>
      <c r="AH2015" s="18"/>
      <c r="AI2015" s="18"/>
      <c r="AJ2015" s="18"/>
      <c r="AK2015" s="18"/>
      <c r="AL2015" s="18"/>
      <c r="AM2015" s="18"/>
    </row>
    <row r="2016" spans="1:39">
      <c r="A2016" s="18"/>
      <c r="B2016" s="18"/>
      <c r="C2016" s="18"/>
      <c r="D2016" s="18" t="str">
        <f t="shared" ca="1" si="36"/>
        <v/>
      </c>
      <c r="E2016" s="18" t="str">
        <f ca="1">IFERROR(INDEX(nr_ad_client_name,MATCH(ROW()-1,xl_search_adnowclientname[index],0)),"")</f>
        <v/>
      </c>
      <c r="F2016" s="18"/>
      <c r="G2016" s="18"/>
      <c r="H2016" s="18"/>
      <c r="I2016" s="18"/>
      <c r="J2016" s="18"/>
      <c r="K2016" s="18"/>
      <c r="L2016" s="18"/>
      <c r="M2016" s="18"/>
      <c r="N2016" s="18"/>
      <c r="O2016" s="18"/>
      <c r="P2016" s="18"/>
      <c r="Q2016" s="18"/>
      <c r="R2016" s="18"/>
      <c r="S2016" s="18"/>
      <c r="T2016" s="18"/>
      <c r="U2016" s="18"/>
      <c r="V2016" s="18"/>
      <c r="W2016" s="18"/>
      <c r="X2016" s="18"/>
      <c r="Y2016" s="18"/>
      <c r="Z2016" s="18"/>
      <c r="AA2016" s="18"/>
      <c r="AB2016" s="18"/>
      <c r="AC2016" s="18"/>
      <c r="AD2016" s="18"/>
      <c r="AE2016" s="18"/>
      <c r="AF2016" s="18"/>
      <c r="AG2016" s="18"/>
      <c r="AH2016" s="18"/>
      <c r="AI2016" s="18"/>
      <c r="AJ2016" s="18"/>
      <c r="AK2016" s="18"/>
      <c r="AL2016" s="18"/>
      <c r="AM2016" s="18"/>
    </row>
    <row r="2017" spans="1:39">
      <c r="A2017" s="18"/>
      <c r="B2017" s="18"/>
      <c r="C2017" s="18"/>
      <c r="D2017" s="18" t="str">
        <f t="shared" ca="1" si="36"/>
        <v/>
      </c>
      <c r="E2017" s="18" t="str">
        <f ca="1">IFERROR(INDEX(nr_ad_client_name,MATCH(ROW()-1,xl_search_adnowclientname[index],0)),"")</f>
        <v/>
      </c>
      <c r="F2017" s="18"/>
      <c r="G2017" s="18"/>
      <c r="H2017" s="18"/>
      <c r="I2017" s="18"/>
      <c r="J2017" s="18"/>
      <c r="K2017" s="18"/>
      <c r="L2017" s="18"/>
      <c r="M2017" s="18"/>
      <c r="N2017" s="18"/>
      <c r="O2017" s="18"/>
      <c r="P2017" s="18"/>
      <c r="Q2017" s="18"/>
      <c r="R2017" s="18"/>
      <c r="S2017" s="18"/>
      <c r="T2017" s="18"/>
      <c r="U2017" s="18"/>
      <c r="V2017" s="18"/>
      <c r="W2017" s="18"/>
      <c r="X2017" s="18"/>
      <c r="Y2017" s="18"/>
      <c r="Z2017" s="18"/>
      <c r="AA2017" s="18"/>
      <c r="AB2017" s="18"/>
      <c r="AC2017" s="18"/>
      <c r="AD2017" s="18"/>
      <c r="AE2017" s="18"/>
      <c r="AF2017" s="18"/>
      <c r="AG2017" s="18"/>
      <c r="AH2017" s="18"/>
      <c r="AI2017" s="18"/>
      <c r="AJ2017" s="18"/>
      <c r="AK2017" s="18"/>
      <c r="AL2017" s="18"/>
      <c r="AM2017" s="18"/>
    </row>
    <row r="2018" spans="1:39">
      <c r="A2018" s="18"/>
      <c r="B2018" s="18"/>
      <c r="C2018" s="18"/>
      <c r="D2018" s="18" t="str">
        <f t="shared" ca="1" si="36"/>
        <v/>
      </c>
      <c r="E2018" s="18" t="str">
        <f ca="1">IFERROR(INDEX(nr_ad_client_name,MATCH(ROW()-1,xl_search_adnowclientname[index],0)),"")</f>
        <v/>
      </c>
      <c r="F2018" s="18"/>
      <c r="G2018" s="18"/>
      <c r="H2018" s="18"/>
      <c r="I2018" s="18"/>
      <c r="J2018" s="18"/>
      <c r="K2018" s="18"/>
      <c r="L2018" s="18"/>
      <c r="M2018" s="18"/>
      <c r="N2018" s="18"/>
      <c r="O2018" s="18"/>
      <c r="P2018" s="18"/>
      <c r="Q2018" s="18"/>
      <c r="R2018" s="18"/>
      <c r="S2018" s="18"/>
      <c r="T2018" s="18"/>
      <c r="U2018" s="18"/>
      <c r="V2018" s="18"/>
      <c r="W2018" s="18"/>
      <c r="X2018" s="18"/>
      <c r="Y2018" s="18"/>
      <c r="Z2018" s="18"/>
      <c r="AA2018" s="18"/>
      <c r="AB2018" s="18"/>
      <c r="AC2018" s="18"/>
      <c r="AD2018" s="18"/>
      <c r="AE2018" s="18"/>
      <c r="AF2018" s="18"/>
      <c r="AG2018" s="18"/>
      <c r="AH2018" s="18"/>
      <c r="AI2018" s="18"/>
      <c r="AJ2018" s="18"/>
      <c r="AK2018" s="18"/>
      <c r="AL2018" s="18"/>
      <c r="AM2018" s="18"/>
    </row>
    <row r="2019" spans="1:39">
      <c r="A2019" s="18"/>
      <c r="B2019" s="18"/>
      <c r="C2019" s="18"/>
      <c r="D2019" s="18" t="str">
        <f t="shared" ca="1" si="36"/>
        <v/>
      </c>
      <c r="E2019" s="18" t="str">
        <f ca="1">IFERROR(INDEX(nr_ad_client_name,MATCH(ROW()-1,xl_search_adnowclientname[index],0)),"")</f>
        <v/>
      </c>
      <c r="F2019" s="18"/>
      <c r="G2019" s="18"/>
      <c r="H2019" s="18"/>
      <c r="I2019" s="18"/>
      <c r="J2019" s="18"/>
      <c r="K2019" s="18"/>
      <c r="L2019" s="18"/>
      <c r="M2019" s="18"/>
      <c r="N2019" s="18"/>
      <c r="O2019" s="18"/>
      <c r="P2019" s="18"/>
      <c r="Q2019" s="18"/>
      <c r="R2019" s="18"/>
      <c r="S2019" s="18"/>
      <c r="T2019" s="18"/>
      <c r="U2019" s="18"/>
      <c r="V2019" s="18"/>
      <c r="W2019" s="18"/>
      <c r="X2019" s="18"/>
      <c r="Y2019" s="18"/>
      <c r="Z2019" s="18"/>
      <c r="AA2019" s="18"/>
      <c r="AB2019" s="18"/>
      <c r="AC2019" s="18"/>
      <c r="AD2019" s="18"/>
      <c r="AE2019" s="18"/>
      <c r="AF2019" s="18"/>
      <c r="AG2019" s="18"/>
      <c r="AH2019" s="18"/>
      <c r="AI2019" s="18"/>
      <c r="AJ2019" s="18"/>
      <c r="AK2019" s="18"/>
      <c r="AL2019" s="18"/>
      <c r="AM2019" s="18"/>
    </row>
    <row r="2020" spans="1:39">
      <c r="A2020" s="18"/>
      <c r="B2020" s="18"/>
      <c r="C2020" s="18"/>
      <c r="D2020" s="18" t="str">
        <f t="shared" ca="1" si="36"/>
        <v/>
      </c>
      <c r="E2020" s="18" t="str">
        <f ca="1">IFERROR(INDEX(nr_ad_client_name,MATCH(ROW()-1,xl_search_adnowclientname[index],0)),"")</f>
        <v/>
      </c>
      <c r="F2020" s="18"/>
      <c r="G2020" s="18"/>
      <c r="H2020" s="18"/>
      <c r="I2020" s="18"/>
      <c r="J2020" s="18"/>
      <c r="K2020" s="18"/>
      <c r="L2020" s="18"/>
      <c r="M2020" s="18"/>
      <c r="N2020" s="18"/>
      <c r="O2020" s="18"/>
      <c r="P2020" s="18"/>
      <c r="Q2020" s="18"/>
      <c r="R2020" s="18"/>
      <c r="S2020" s="18"/>
      <c r="T2020" s="18"/>
      <c r="U2020" s="18"/>
      <c r="V2020" s="18"/>
      <c r="W2020" s="18"/>
      <c r="X2020" s="18"/>
      <c r="Y2020" s="18"/>
      <c r="Z2020" s="18"/>
      <c r="AA2020" s="18"/>
      <c r="AB2020" s="18"/>
      <c r="AC2020" s="18"/>
      <c r="AD2020" s="18"/>
      <c r="AE2020" s="18"/>
      <c r="AF2020" s="18"/>
      <c r="AG2020" s="18"/>
      <c r="AH2020" s="18"/>
      <c r="AI2020" s="18"/>
      <c r="AJ2020" s="18"/>
      <c r="AK2020" s="18"/>
      <c r="AL2020" s="18"/>
      <c r="AM2020" s="18"/>
    </row>
    <row r="2021" spans="1:39">
      <c r="A2021" s="18"/>
      <c r="B2021" s="18"/>
      <c r="C2021" s="18"/>
      <c r="D2021" s="18" t="str">
        <f t="shared" ca="1" si="36"/>
        <v/>
      </c>
      <c r="E2021" s="18" t="str">
        <f ca="1">IFERROR(INDEX(nr_ad_client_name,MATCH(ROW()-1,xl_search_adnowclientname[index],0)),"")</f>
        <v/>
      </c>
      <c r="F2021" s="18"/>
      <c r="G2021" s="18"/>
      <c r="H2021" s="18"/>
      <c r="I2021" s="18"/>
      <c r="J2021" s="18"/>
      <c r="K2021" s="18"/>
      <c r="L2021" s="18"/>
      <c r="M2021" s="18"/>
      <c r="N2021" s="18"/>
      <c r="O2021" s="18"/>
      <c r="P2021" s="18"/>
      <c r="Q2021" s="18"/>
      <c r="R2021" s="18"/>
      <c r="S2021" s="18"/>
      <c r="T2021" s="18"/>
      <c r="U2021" s="18"/>
      <c r="V2021" s="18"/>
      <c r="W2021" s="18"/>
      <c r="X2021" s="18"/>
      <c r="Y2021" s="18"/>
      <c r="Z2021" s="18"/>
      <c r="AA2021" s="18"/>
      <c r="AB2021" s="18"/>
      <c r="AC2021" s="18"/>
      <c r="AD2021" s="18"/>
      <c r="AE2021" s="18"/>
      <c r="AF2021" s="18"/>
      <c r="AG2021" s="18"/>
      <c r="AH2021" s="18"/>
      <c r="AI2021" s="18"/>
      <c r="AJ2021" s="18"/>
      <c r="AK2021" s="18"/>
      <c r="AL2021" s="18"/>
      <c r="AM2021" s="18"/>
    </row>
    <row r="2022" spans="1:39">
      <c r="A2022" s="18"/>
      <c r="B2022" s="18"/>
      <c r="C2022" s="18"/>
      <c r="D2022" s="18" t="str">
        <f t="shared" ca="1" si="36"/>
        <v/>
      </c>
      <c r="E2022" s="18" t="str">
        <f ca="1">IFERROR(INDEX(nr_ad_client_name,MATCH(ROW()-1,xl_search_adnowclientname[index],0)),"")</f>
        <v/>
      </c>
      <c r="F2022" s="18"/>
      <c r="G2022" s="18"/>
      <c r="H2022" s="18"/>
      <c r="I2022" s="18"/>
      <c r="J2022" s="18"/>
      <c r="K2022" s="18"/>
      <c r="L2022" s="18"/>
      <c r="M2022" s="18"/>
      <c r="N2022" s="18"/>
      <c r="O2022" s="18"/>
      <c r="P2022" s="18"/>
      <c r="Q2022" s="18"/>
      <c r="R2022" s="18"/>
      <c r="S2022" s="18"/>
      <c r="T2022" s="18"/>
      <c r="U2022" s="18"/>
      <c r="V2022" s="18"/>
      <c r="W2022" s="18"/>
      <c r="X2022" s="18"/>
      <c r="Y2022" s="18"/>
      <c r="Z2022" s="18"/>
      <c r="AA2022" s="18"/>
      <c r="AB2022" s="18"/>
      <c r="AC2022" s="18"/>
      <c r="AD2022" s="18"/>
      <c r="AE2022" s="18"/>
      <c r="AF2022" s="18"/>
      <c r="AG2022" s="18"/>
      <c r="AH2022" s="18"/>
      <c r="AI2022" s="18"/>
      <c r="AJ2022" s="18"/>
      <c r="AK2022" s="18"/>
      <c r="AL2022" s="18"/>
      <c r="AM2022" s="18"/>
    </row>
    <row r="2023" spans="1:39">
      <c r="A2023" s="18"/>
      <c r="B2023" s="18"/>
      <c r="C2023" s="18"/>
      <c r="D2023" s="18" t="str">
        <f t="shared" ca="1" si="36"/>
        <v/>
      </c>
      <c r="E2023" s="18" t="str">
        <f ca="1">IFERROR(INDEX(nr_ad_client_name,MATCH(ROW()-1,xl_search_adnowclientname[index],0)),"")</f>
        <v/>
      </c>
      <c r="F2023" s="18"/>
      <c r="G2023" s="18"/>
      <c r="H2023" s="18"/>
      <c r="I2023" s="18"/>
      <c r="J2023" s="18"/>
      <c r="K2023" s="18"/>
      <c r="L2023" s="18"/>
      <c r="M2023" s="18"/>
      <c r="N2023" s="18"/>
      <c r="O2023" s="18"/>
      <c r="P2023" s="18"/>
      <c r="Q2023" s="18"/>
      <c r="R2023" s="18"/>
      <c r="S2023" s="18"/>
      <c r="T2023" s="18"/>
      <c r="U2023" s="18"/>
      <c r="V2023" s="18"/>
      <c r="W2023" s="18"/>
      <c r="X2023" s="18"/>
      <c r="Y2023" s="18"/>
      <c r="Z2023" s="18"/>
      <c r="AA2023" s="18"/>
      <c r="AB2023" s="18"/>
      <c r="AC2023" s="18"/>
      <c r="AD2023" s="18"/>
      <c r="AE2023" s="18"/>
      <c r="AF2023" s="18"/>
      <c r="AG2023" s="18"/>
      <c r="AH2023" s="18"/>
      <c r="AI2023" s="18"/>
      <c r="AJ2023" s="18"/>
      <c r="AK2023" s="18"/>
      <c r="AL2023" s="18"/>
      <c r="AM2023" s="18"/>
    </row>
    <row r="2024" spans="1:39">
      <c r="A2024" s="18"/>
      <c r="B2024" s="18"/>
      <c r="C2024" s="18"/>
      <c r="D2024" s="18" t="str">
        <f t="shared" ca="1" si="36"/>
        <v/>
      </c>
      <c r="E2024" s="18" t="str">
        <f ca="1">IFERROR(INDEX(nr_ad_client_name,MATCH(ROW()-1,xl_search_adnowclientname[index],0)),"")</f>
        <v/>
      </c>
      <c r="F2024" s="18"/>
      <c r="G2024" s="18"/>
      <c r="H2024" s="18"/>
      <c r="I2024" s="18"/>
      <c r="J2024" s="18"/>
      <c r="K2024" s="18"/>
      <c r="L2024" s="18"/>
      <c r="M2024" s="18"/>
      <c r="N2024" s="18"/>
      <c r="O2024" s="18"/>
      <c r="P2024" s="18"/>
      <c r="Q2024" s="18"/>
      <c r="R2024" s="18"/>
      <c r="S2024" s="18"/>
      <c r="T2024" s="18"/>
      <c r="U2024" s="18"/>
      <c r="V2024" s="18"/>
      <c r="W2024" s="18"/>
      <c r="X2024" s="18"/>
      <c r="Y2024" s="18"/>
      <c r="Z2024" s="18"/>
      <c r="AA2024" s="18"/>
      <c r="AB2024" s="18"/>
      <c r="AC2024" s="18"/>
      <c r="AD2024" s="18"/>
      <c r="AE2024" s="18"/>
      <c r="AF2024" s="18"/>
      <c r="AG2024" s="18"/>
      <c r="AH2024" s="18"/>
      <c r="AI2024" s="18"/>
      <c r="AJ2024" s="18"/>
      <c r="AK2024" s="18"/>
      <c r="AL2024" s="18"/>
      <c r="AM2024" s="18"/>
    </row>
    <row r="2025" spans="1:39">
      <c r="A2025" s="18"/>
      <c r="B2025" s="18"/>
      <c r="C2025" s="18"/>
      <c r="D2025" s="18" t="str">
        <f t="shared" ca="1" si="36"/>
        <v/>
      </c>
      <c r="E2025" s="18" t="str">
        <f ca="1">IFERROR(INDEX(nr_ad_client_name,MATCH(ROW()-1,xl_search_adnowclientname[index],0)),"")</f>
        <v/>
      </c>
      <c r="F2025" s="18"/>
      <c r="G2025" s="18"/>
      <c r="H2025" s="18"/>
      <c r="I2025" s="18"/>
      <c r="J2025" s="18"/>
      <c r="K2025" s="18"/>
      <c r="L2025" s="18"/>
      <c r="M2025" s="18"/>
      <c r="N2025" s="18"/>
      <c r="O2025" s="18"/>
      <c r="P2025" s="18"/>
      <c r="Q2025" s="18"/>
      <c r="R2025" s="18"/>
      <c r="S2025" s="18"/>
      <c r="T2025" s="18"/>
      <c r="U2025" s="18"/>
      <c r="V2025" s="18"/>
      <c r="W2025" s="18"/>
      <c r="X2025" s="18"/>
      <c r="Y2025" s="18"/>
      <c r="Z2025" s="18"/>
      <c r="AA2025" s="18"/>
      <c r="AB2025" s="18"/>
      <c r="AC2025" s="18"/>
      <c r="AD2025" s="18"/>
      <c r="AE2025" s="18"/>
      <c r="AF2025" s="18"/>
      <c r="AG2025" s="18"/>
      <c r="AH2025" s="18"/>
      <c r="AI2025" s="18"/>
      <c r="AJ2025" s="18"/>
      <c r="AK2025" s="18"/>
      <c r="AL2025" s="18"/>
      <c r="AM2025" s="18"/>
    </row>
    <row r="2026" spans="1:39">
      <c r="A2026" s="18"/>
      <c r="B2026" s="18"/>
      <c r="C2026" s="18"/>
      <c r="D2026" s="18" t="str">
        <f t="shared" ca="1" si="36"/>
        <v/>
      </c>
      <c r="E2026" s="18" t="str">
        <f ca="1">IFERROR(INDEX(nr_ad_client_name,MATCH(ROW()-1,xl_search_adnowclientname[index],0)),"")</f>
        <v/>
      </c>
      <c r="F2026" s="18"/>
      <c r="G2026" s="18"/>
      <c r="H2026" s="18"/>
      <c r="I2026" s="18"/>
      <c r="J2026" s="18"/>
      <c r="K2026" s="18"/>
      <c r="L2026" s="18"/>
      <c r="M2026" s="18"/>
      <c r="N2026" s="18"/>
      <c r="O2026" s="18"/>
      <c r="P2026" s="18"/>
      <c r="Q2026" s="18"/>
      <c r="R2026" s="18"/>
      <c r="S2026" s="18"/>
      <c r="T2026" s="18"/>
      <c r="U2026" s="18"/>
      <c r="V2026" s="18"/>
      <c r="W2026" s="18"/>
      <c r="X2026" s="18"/>
      <c r="Y2026" s="18"/>
      <c r="Z2026" s="18"/>
      <c r="AA2026" s="18"/>
      <c r="AB2026" s="18"/>
      <c r="AC2026" s="18"/>
      <c r="AD2026" s="18"/>
      <c r="AE2026" s="18"/>
      <c r="AF2026" s="18"/>
      <c r="AG2026" s="18"/>
      <c r="AH2026" s="18"/>
      <c r="AI2026" s="18"/>
      <c r="AJ2026" s="18"/>
      <c r="AK2026" s="18"/>
      <c r="AL2026" s="18"/>
      <c r="AM2026" s="18"/>
    </row>
    <row r="2027" spans="1:39">
      <c r="A2027" s="18"/>
      <c r="B2027" s="18"/>
      <c r="C2027" s="18"/>
      <c r="D2027" s="18" t="str">
        <f t="shared" ca="1" si="36"/>
        <v/>
      </c>
      <c r="E2027" s="18" t="str">
        <f ca="1">IFERROR(INDEX(nr_ad_client_name,MATCH(ROW()-1,xl_search_adnowclientname[index],0)),"")</f>
        <v/>
      </c>
      <c r="F2027" s="18"/>
      <c r="G2027" s="18"/>
      <c r="H2027" s="18"/>
      <c r="I2027" s="18"/>
      <c r="J2027" s="18"/>
      <c r="K2027" s="18"/>
      <c r="L2027" s="18"/>
      <c r="M2027" s="18"/>
      <c r="N2027" s="18"/>
      <c r="O2027" s="18"/>
      <c r="P2027" s="18"/>
      <c r="Q2027" s="18"/>
      <c r="R2027" s="18"/>
      <c r="S2027" s="18"/>
      <c r="T2027" s="18"/>
      <c r="U2027" s="18"/>
      <c r="V2027" s="18"/>
      <c r="W2027" s="18"/>
      <c r="X2027" s="18"/>
      <c r="Y2027" s="18"/>
      <c r="Z2027" s="18"/>
      <c r="AA2027" s="18"/>
      <c r="AB2027" s="18"/>
      <c r="AC2027" s="18"/>
      <c r="AD2027" s="18"/>
      <c r="AE2027" s="18"/>
      <c r="AF2027" s="18"/>
      <c r="AG2027" s="18"/>
      <c r="AH2027" s="18"/>
      <c r="AI2027" s="18"/>
      <c r="AJ2027" s="18"/>
      <c r="AK2027" s="18"/>
      <c r="AL2027" s="18"/>
      <c r="AM2027" s="18"/>
    </row>
    <row r="2028" spans="1:39">
      <c r="A2028" s="18"/>
      <c r="B2028" s="18"/>
      <c r="C2028" s="18"/>
      <c r="D2028" s="18" t="str">
        <f t="shared" ca="1" si="36"/>
        <v/>
      </c>
      <c r="E2028" s="18" t="str">
        <f ca="1">IFERROR(INDEX(nr_ad_client_name,MATCH(ROW()-1,xl_search_adnowclientname[index],0)),"")</f>
        <v/>
      </c>
      <c r="F2028" s="18"/>
      <c r="G2028" s="18"/>
      <c r="H2028" s="18"/>
      <c r="I2028" s="18"/>
      <c r="J2028" s="18"/>
      <c r="K2028" s="18"/>
      <c r="L2028" s="18"/>
      <c r="M2028" s="18"/>
      <c r="N2028" s="18"/>
      <c r="O2028" s="18"/>
      <c r="P2028" s="18"/>
      <c r="Q2028" s="18"/>
      <c r="R2028" s="18"/>
      <c r="S2028" s="18"/>
      <c r="T2028" s="18"/>
      <c r="U2028" s="18"/>
      <c r="V2028" s="18"/>
      <c r="W2028" s="18"/>
      <c r="X2028" s="18"/>
      <c r="Y2028" s="18"/>
      <c r="Z2028" s="18"/>
      <c r="AA2028" s="18"/>
      <c r="AB2028" s="18"/>
      <c r="AC2028" s="18"/>
      <c r="AD2028" s="18"/>
      <c r="AE2028" s="18"/>
      <c r="AF2028" s="18"/>
      <c r="AG2028" s="18"/>
      <c r="AH2028" s="18"/>
      <c r="AI2028" s="18"/>
      <c r="AJ2028" s="18"/>
      <c r="AK2028" s="18"/>
      <c r="AL2028" s="18"/>
      <c r="AM2028" s="18"/>
    </row>
    <row r="2029" spans="1:39">
      <c r="A2029" s="18"/>
      <c r="B2029" s="18"/>
      <c r="C2029" s="18"/>
      <c r="D2029" s="18" t="str">
        <f t="shared" ca="1" si="36"/>
        <v/>
      </c>
      <c r="E2029" s="18" t="str">
        <f ca="1">IFERROR(INDEX(nr_ad_client_name,MATCH(ROW()-1,xl_search_adnowclientname[index],0)),"")</f>
        <v/>
      </c>
      <c r="F2029" s="18"/>
      <c r="G2029" s="18"/>
      <c r="H2029" s="18"/>
      <c r="I2029" s="18"/>
      <c r="J2029" s="18"/>
      <c r="K2029" s="18"/>
      <c r="L2029" s="18"/>
      <c r="M2029" s="18"/>
      <c r="N2029" s="18"/>
      <c r="O2029" s="18"/>
      <c r="P2029" s="18"/>
      <c r="Q2029" s="18"/>
      <c r="R2029" s="18"/>
      <c r="S2029" s="18"/>
      <c r="T2029" s="18"/>
      <c r="U2029" s="18"/>
      <c r="V2029" s="18"/>
      <c r="W2029" s="18"/>
      <c r="X2029" s="18"/>
      <c r="Y2029" s="18"/>
      <c r="Z2029" s="18"/>
      <c r="AA2029" s="18"/>
      <c r="AB2029" s="18"/>
      <c r="AC2029" s="18"/>
      <c r="AD2029" s="18"/>
      <c r="AE2029" s="18"/>
      <c r="AF2029" s="18"/>
      <c r="AG2029" s="18"/>
      <c r="AH2029" s="18"/>
      <c r="AI2029" s="18"/>
      <c r="AJ2029" s="18"/>
      <c r="AK2029" s="18"/>
      <c r="AL2029" s="18"/>
      <c r="AM2029" s="18"/>
    </row>
    <row r="2030" spans="1:39">
      <c r="A2030" s="18"/>
      <c r="B2030" s="18"/>
      <c r="C2030" s="18"/>
      <c r="D2030" s="18" t="str">
        <f t="shared" ca="1" si="36"/>
        <v/>
      </c>
      <c r="E2030" s="18" t="str">
        <f ca="1">IFERROR(INDEX(nr_ad_client_name,MATCH(ROW()-1,xl_search_adnowclientname[index],0)),"")</f>
        <v/>
      </c>
      <c r="F2030" s="18"/>
      <c r="G2030" s="18"/>
      <c r="H2030" s="18"/>
      <c r="I2030" s="18"/>
      <c r="J2030" s="18"/>
      <c r="K2030" s="18"/>
      <c r="L2030" s="18"/>
      <c r="M2030" s="18"/>
      <c r="N2030" s="18"/>
      <c r="O2030" s="18"/>
      <c r="P2030" s="18"/>
      <c r="Q2030" s="18"/>
      <c r="R2030" s="18"/>
      <c r="S2030" s="18"/>
      <c r="T2030" s="18"/>
      <c r="U2030" s="18"/>
      <c r="V2030" s="18"/>
      <c r="W2030" s="18"/>
      <c r="X2030" s="18"/>
      <c r="Y2030" s="18"/>
      <c r="Z2030" s="18"/>
      <c r="AA2030" s="18"/>
      <c r="AB2030" s="18"/>
      <c r="AC2030" s="18"/>
      <c r="AD2030" s="18"/>
      <c r="AE2030" s="18"/>
      <c r="AF2030" s="18"/>
      <c r="AG2030" s="18"/>
      <c r="AH2030" s="18"/>
      <c r="AI2030" s="18"/>
      <c r="AJ2030" s="18"/>
      <c r="AK2030" s="18"/>
      <c r="AL2030" s="18"/>
      <c r="AM2030" s="18"/>
    </row>
    <row r="2031" spans="1:39">
      <c r="A2031" s="18"/>
      <c r="B2031" s="18"/>
      <c r="C2031" s="18"/>
      <c r="D2031" s="18" t="str">
        <f t="shared" ca="1" si="36"/>
        <v/>
      </c>
      <c r="E2031" s="18" t="str">
        <f ca="1">IFERROR(INDEX(nr_ad_client_name,MATCH(ROW()-1,xl_search_adnowclientname[index],0)),"")</f>
        <v/>
      </c>
      <c r="F2031" s="18"/>
      <c r="G2031" s="18"/>
      <c r="H2031" s="18"/>
      <c r="I2031" s="18"/>
      <c r="J2031" s="18"/>
      <c r="K2031" s="18"/>
      <c r="L2031" s="18"/>
      <c r="M2031" s="18"/>
      <c r="N2031" s="18"/>
      <c r="O2031" s="18"/>
      <c r="P2031" s="18"/>
      <c r="Q2031" s="18"/>
      <c r="R2031" s="18"/>
      <c r="S2031" s="18"/>
      <c r="T2031" s="18"/>
      <c r="U2031" s="18"/>
      <c r="V2031" s="18"/>
      <c r="W2031" s="18"/>
      <c r="X2031" s="18"/>
      <c r="Y2031" s="18"/>
      <c r="Z2031" s="18"/>
      <c r="AA2031" s="18"/>
      <c r="AB2031" s="18"/>
      <c r="AC2031" s="18"/>
      <c r="AD2031" s="18"/>
      <c r="AE2031" s="18"/>
      <c r="AF2031" s="18"/>
      <c r="AG2031" s="18"/>
      <c r="AH2031" s="18"/>
      <c r="AI2031" s="18"/>
      <c r="AJ2031" s="18"/>
      <c r="AK2031" s="18"/>
      <c r="AL2031" s="18"/>
      <c r="AM2031" s="18"/>
    </row>
    <row r="2032" spans="1:39">
      <c r="A2032" s="18"/>
      <c r="B2032" s="18"/>
      <c r="C2032" s="18"/>
      <c r="D2032" s="18" t="str">
        <f t="shared" ca="1" si="36"/>
        <v/>
      </c>
      <c r="E2032" s="18" t="str">
        <f ca="1">IFERROR(INDEX(nr_ad_client_name,MATCH(ROW()-1,xl_search_adnowclientname[index],0)),"")</f>
        <v/>
      </c>
      <c r="F2032" s="18"/>
      <c r="G2032" s="18"/>
      <c r="H2032" s="18"/>
      <c r="I2032" s="18"/>
      <c r="J2032" s="18"/>
      <c r="K2032" s="18"/>
      <c r="L2032" s="18"/>
      <c r="M2032" s="18"/>
      <c r="N2032" s="18"/>
      <c r="O2032" s="18"/>
      <c r="P2032" s="18"/>
      <c r="Q2032" s="18"/>
      <c r="R2032" s="18"/>
      <c r="S2032" s="18"/>
      <c r="T2032" s="18"/>
      <c r="U2032" s="18"/>
      <c r="V2032" s="18"/>
      <c r="W2032" s="18"/>
      <c r="X2032" s="18"/>
      <c r="Y2032" s="18"/>
      <c r="Z2032" s="18"/>
      <c r="AA2032" s="18"/>
      <c r="AB2032" s="18"/>
      <c r="AC2032" s="18"/>
      <c r="AD2032" s="18"/>
      <c r="AE2032" s="18"/>
      <c r="AF2032" s="18"/>
      <c r="AG2032" s="18"/>
      <c r="AH2032" s="18"/>
      <c r="AI2032" s="18"/>
      <c r="AJ2032" s="18"/>
      <c r="AK2032" s="18"/>
      <c r="AL2032" s="18"/>
      <c r="AM2032" s="18"/>
    </row>
    <row r="2033" spans="1:39">
      <c r="A2033" s="18"/>
      <c r="B2033" s="18"/>
      <c r="C2033" s="18"/>
      <c r="D2033" s="18" t="str">
        <f t="shared" ca="1" si="36"/>
        <v/>
      </c>
      <c r="E2033" s="18" t="str">
        <f ca="1">IFERROR(INDEX(nr_ad_client_name,MATCH(ROW()-1,xl_search_adnowclientname[index],0)),"")</f>
        <v/>
      </c>
      <c r="F2033" s="18"/>
      <c r="G2033" s="18"/>
      <c r="H2033" s="18"/>
      <c r="I2033" s="18"/>
      <c r="J2033" s="18"/>
      <c r="K2033" s="18"/>
      <c r="L2033" s="18"/>
      <c r="M2033" s="18"/>
      <c r="N2033" s="18"/>
      <c r="O2033" s="18"/>
      <c r="P2033" s="18"/>
      <c r="Q2033" s="18"/>
      <c r="R2033" s="18"/>
      <c r="S2033" s="18"/>
      <c r="T2033" s="18"/>
      <c r="U2033" s="18"/>
      <c r="V2033" s="18"/>
      <c r="W2033" s="18"/>
      <c r="X2033" s="18"/>
      <c r="Y2033" s="18"/>
      <c r="Z2033" s="18"/>
      <c r="AA2033" s="18"/>
      <c r="AB2033" s="18"/>
      <c r="AC2033" s="18"/>
      <c r="AD2033" s="18"/>
      <c r="AE2033" s="18"/>
      <c r="AF2033" s="18"/>
      <c r="AG2033" s="18"/>
      <c r="AH2033" s="18"/>
      <c r="AI2033" s="18"/>
      <c r="AJ2033" s="18"/>
      <c r="AK2033" s="18"/>
      <c r="AL2033" s="18"/>
      <c r="AM2033" s="18"/>
    </row>
    <row r="2034" spans="1:39">
      <c r="A2034" s="18"/>
      <c r="B2034" s="18"/>
      <c r="C2034" s="18"/>
      <c r="D2034" s="18" t="str">
        <f t="shared" ca="1" si="36"/>
        <v/>
      </c>
      <c r="E2034" s="18" t="str">
        <f ca="1">IFERROR(INDEX(nr_ad_client_name,MATCH(ROW()-1,xl_search_adnowclientname[index],0)),"")</f>
        <v/>
      </c>
      <c r="F2034" s="18"/>
      <c r="G2034" s="18"/>
      <c r="H2034" s="18"/>
      <c r="I2034" s="18"/>
      <c r="J2034" s="18"/>
      <c r="K2034" s="18"/>
      <c r="L2034" s="18"/>
      <c r="M2034" s="18"/>
      <c r="N2034" s="18"/>
      <c r="O2034" s="18"/>
      <c r="P2034" s="18"/>
      <c r="Q2034" s="18"/>
      <c r="R2034" s="18"/>
      <c r="S2034" s="18"/>
      <c r="T2034" s="18"/>
      <c r="U2034" s="18"/>
      <c r="V2034" s="18"/>
      <c r="W2034" s="18"/>
      <c r="X2034" s="18"/>
      <c r="Y2034" s="18"/>
      <c r="Z2034" s="18"/>
      <c r="AA2034" s="18"/>
      <c r="AB2034" s="18"/>
      <c r="AC2034" s="18"/>
      <c r="AD2034" s="18"/>
      <c r="AE2034" s="18"/>
      <c r="AF2034" s="18"/>
      <c r="AG2034" s="18"/>
      <c r="AH2034" s="18"/>
      <c r="AI2034" s="18"/>
      <c r="AJ2034" s="18"/>
      <c r="AK2034" s="18"/>
      <c r="AL2034" s="18"/>
      <c r="AM2034" s="18"/>
    </row>
    <row r="2035" spans="1:39">
      <c r="A2035" s="18"/>
      <c r="B2035" s="18"/>
      <c r="C2035" s="18"/>
      <c r="D2035" s="18" t="str">
        <f t="shared" ca="1" si="36"/>
        <v/>
      </c>
      <c r="E2035" s="18" t="str">
        <f ca="1">IFERROR(INDEX(nr_ad_client_name,MATCH(ROW()-1,xl_search_adnowclientname[index],0)),"")</f>
        <v/>
      </c>
      <c r="F2035" s="18"/>
      <c r="G2035" s="18"/>
      <c r="H2035" s="18"/>
      <c r="I2035" s="18"/>
      <c r="J2035" s="18"/>
      <c r="K2035" s="18"/>
      <c r="L2035" s="18"/>
      <c r="M2035" s="18"/>
      <c r="N2035" s="18"/>
      <c r="O2035" s="18"/>
      <c r="P2035" s="18"/>
      <c r="Q2035" s="18"/>
      <c r="R2035" s="18"/>
      <c r="S2035" s="18"/>
      <c r="T2035" s="18"/>
      <c r="U2035" s="18"/>
      <c r="V2035" s="18"/>
      <c r="W2035" s="18"/>
      <c r="X2035" s="18"/>
      <c r="Y2035" s="18"/>
      <c r="Z2035" s="18"/>
      <c r="AA2035" s="18"/>
      <c r="AB2035" s="18"/>
      <c r="AC2035" s="18"/>
      <c r="AD2035" s="18"/>
      <c r="AE2035" s="18"/>
      <c r="AF2035" s="18"/>
      <c r="AG2035" s="18"/>
      <c r="AH2035" s="18"/>
      <c r="AI2035" s="18"/>
      <c r="AJ2035" s="18"/>
      <c r="AK2035" s="18"/>
      <c r="AL2035" s="18"/>
      <c r="AM2035" s="18"/>
    </row>
    <row r="2036" spans="1:39">
      <c r="A2036" s="18"/>
      <c r="B2036" s="18"/>
      <c r="C2036" s="18"/>
      <c r="D2036" s="18" t="str">
        <f t="shared" ca="1" si="36"/>
        <v/>
      </c>
      <c r="E2036" s="18" t="str">
        <f ca="1">IFERROR(INDEX(nr_ad_client_name,MATCH(ROW()-1,xl_search_adnowclientname[index],0)),"")</f>
        <v/>
      </c>
      <c r="F2036" s="18"/>
      <c r="G2036" s="18"/>
      <c r="H2036" s="18"/>
      <c r="I2036" s="18"/>
      <c r="J2036" s="18"/>
      <c r="K2036" s="18"/>
      <c r="L2036" s="18"/>
      <c r="M2036" s="18"/>
      <c r="N2036" s="18"/>
      <c r="O2036" s="18"/>
      <c r="P2036" s="18"/>
      <c r="Q2036" s="18"/>
      <c r="R2036" s="18"/>
      <c r="S2036" s="18"/>
      <c r="T2036" s="18"/>
      <c r="U2036" s="18"/>
      <c r="V2036" s="18"/>
      <c r="W2036" s="18"/>
      <c r="X2036" s="18"/>
      <c r="Y2036" s="18"/>
      <c r="Z2036" s="18"/>
      <c r="AA2036" s="18"/>
      <c r="AB2036" s="18"/>
      <c r="AC2036" s="18"/>
      <c r="AD2036" s="18"/>
      <c r="AE2036" s="18"/>
      <c r="AF2036" s="18"/>
      <c r="AG2036" s="18"/>
      <c r="AH2036" s="18"/>
      <c r="AI2036" s="18"/>
      <c r="AJ2036" s="18"/>
      <c r="AK2036" s="18"/>
      <c r="AL2036" s="18"/>
      <c r="AM2036" s="18"/>
    </row>
    <row r="2037" spans="1:39">
      <c r="A2037" s="18"/>
      <c r="B2037" s="18"/>
      <c r="C2037" s="18"/>
      <c r="D2037" s="18" t="str">
        <f t="shared" ca="1" si="36"/>
        <v/>
      </c>
      <c r="E2037" s="18" t="str">
        <f ca="1">IFERROR(INDEX(nr_ad_client_name,MATCH(ROW()-1,xl_search_adnowclientname[index],0)),"")</f>
        <v/>
      </c>
      <c r="F2037" s="18"/>
      <c r="G2037" s="18"/>
      <c r="H2037" s="18"/>
      <c r="I2037" s="18"/>
      <c r="J2037" s="18"/>
      <c r="K2037" s="18"/>
      <c r="L2037" s="18"/>
      <c r="M2037" s="18"/>
      <c r="N2037" s="18"/>
      <c r="O2037" s="18"/>
      <c r="P2037" s="18"/>
      <c r="Q2037" s="18"/>
      <c r="R2037" s="18"/>
      <c r="S2037" s="18"/>
      <c r="T2037" s="18"/>
      <c r="U2037" s="18"/>
      <c r="V2037" s="18"/>
      <c r="W2037" s="18"/>
      <c r="X2037" s="18"/>
      <c r="Y2037" s="18"/>
      <c r="Z2037" s="18"/>
      <c r="AA2037" s="18"/>
      <c r="AB2037" s="18"/>
      <c r="AC2037" s="18"/>
      <c r="AD2037" s="18"/>
      <c r="AE2037" s="18"/>
      <c r="AF2037" s="18"/>
      <c r="AG2037" s="18"/>
      <c r="AH2037" s="18"/>
      <c r="AI2037" s="18"/>
      <c r="AJ2037" s="18"/>
      <c r="AK2037" s="18"/>
      <c r="AL2037" s="18"/>
      <c r="AM2037" s="18"/>
    </row>
    <row r="2038" spans="1:39">
      <c r="A2038" s="18"/>
      <c r="B2038" s="18"/>
      <c r="C2038" s="18"/>
      <c r="D2038" s="18" t="str">
        <f t="shared" ca="1" si="36"/>
        <v/>
      </c>
      <c r="E2038" s="18" t="str">
        <f ca="1">IFERROR(INDEX(nr_ad_client_name,MATCH(ROW()-1,xl_search_adnowclientname[index],0)),"")</f>
        <v/>
      </c>
      <c r="F2038" s="18"/>
      <c r="G2038" s="18"/>
      <c r="H2038" s="18"/>
      <c r="I2038" s="18"/>
      <c r="J2038" s="18"/>
      <c r="K2038" s="18"/>
      <c r="L2038" s="18"/>
      <c r="M2038" s="18"/>
      <c r="N2038" s="18"/>
      <c r="O2038" s="18"/>
      <c r="P2038" s="18"/>
      <c r="Q2038" s="18"/>
      <c r="R2038" s="18"/>
      <c r="S2038" s="18"/>
      <c r="T2038" s="18"/>
      <c r="U2038" s="18"/>
      <c r="V2038" s="18"/>
      <c r="W2038" s="18"/>
      <c r="X2038" s="18"/>
      <c r="Y2038" s="18"/>
      <c r="Z2038" s="18"/>
      <c r="AA2038" s="18"/>
      <c r="AB2038" s="18"/>
      <c r="AC2038" s="18"/>
      <c r="AD2038" s="18"/>
      <c r="AE2038" s="18"/>
      <c r="AF2038" s="18"/>
      <c r="AG2038" s="18"/>
      <c r="AH2038" s="18"/>
      <c r="AI2038" s="18"/>
      <c r="AJ2038" s="18"/>
      <c r="AK2038" s="18"/>
      <c r="AL2038" s="18"/>
      <c r="AM2038" s="18"/>
    </row>
    <row r="2039" spans="1:39">
      <c r="A2039" s="18"/>
      <c r="B2039" s="18"/>
      <c r="C2039" s="18"/>
      <c r="D2039" s="18" t="str">
        <f t="shared" ca="1" si="36"/>
        <v/>
      </c>
      <c r="E2039" s="18" t="str">
        <f ca="1">IFERROR(INDEX(nr_ad_client_name,MATCH(ROW()-1,xl_search_adnowclientname[index],0)),"")</f>
        <v/>
      </c>
      <c r="F2039" s="18"/>
      <c r="G2039" s="18"/>
      <c r="H2039" s="18"/>
      <c r="I2039" s="18"/>
      <c r="J2039" s="18"/>
      <c r="K2039" s="18"/>
      <c r="L2039" s="18"/>
      <c r="M2039" s="18"/>
      <c r="N2039" s="18"/>
      <c r="O2039" s="18"/>
      <c r="P2039" s="18"/>
      <c r="Q2039" s="18"/>
      <c r="R2039" s="18"/>
      <c r="S2039" s="18"/>
      <c r="T2039" s="18"/>
      <c r="U2039" s="18"/>
      <c r="V2039" s="18"/>
      <c r="W2039" s="18"/>
      <c r="X2039" s="18"/>
      <c r="Y2039" s="18"/>
      <c r="Z2039" s="18"/>
      <c r="AA2039" s="18"/>
      <c r="AB2039" s="18"/>
      <c r="AC2039" s="18"/>
      <c r="AD2039" s="18"/>
      <c r="AE2039" s="18"/>
      <c r="AF2039" s="18"/>
      <c r="AG2039" s="18"/>
      <c r="AH2039" s="18"/>
      <c r="AI2039" s="18"/>
      <c r="AJ2039" s="18"/>
      <c r="AK2039" s="18"/>
      <c r="AL2039" s="18"/>
      <c r="AM2039" s="18"/>
    </row>
    <row r="2040" spans="1:39">
      <c r="A2040" s="18"/>
      <c r="B2040" s="18"/>
      <c r="C2040" s="18"/>
      <c r="D2040" s="18" t="str">
        <f t="shared" ca="1" si="36"/>
        <v/>
      </c>
      <c r="E2040" s="18" t="str">
        <f ca="1">IFERROR(INDEX(nr_ad_client_name,MATCH(ROW()-1,xl_search_adnowclientname[index],0)),"")</f>
        <v/>
      </c>
      <c r="F2040" s="18"/>
      <c r="G2040" s="18"/>
      <c r="H2040" s="18"/>
      <c r="I2040" s="18"/>
      <c r="J2040" s="18"/>
      <c r="K2040" s="18"/>
      <c r="L2040" s="18"/>
      <c r="M2040" s="18"/>
      <c r="N2040" s="18"/>
      <c r="O2040" s="18"/>
      <c r="P2040" s="18"/>
      <c r="Q2040" s="18"/>
      <c r="R2040" s="18"/>
      <c r="S2040" s="18"/>
      <c r="T2040" s="18"/>
      <c r="U2040" s="18"/>
      <c r="V2040" s="18"/>
      <c r="W2040" s="18"/>
      <c r="X2040" s="18"/>
      <c r="Y2040" s="18"/>
      <c r="Z2040" s="18"/>
      <c r="AA2040" s="18"/>
      <c r="AB2040" s="18"/>
      <c r="AC2040" s="18"/>
      <c r="AD2040" s="18"/>
      <c r="AE2040" s="18"/>
      <c r="AF2040" s="18"/>
      <c r="AG2040" s="18"/>
      <c r="AH2040" s="18"/>
      <c r="AI2040" s="18"/>
      <c r="AJ2040" s="18"/>
      <c r="AK2040" s="18"/>
      <c r="AL2040" s="18"/>
      <c r="AM2040" s="18"/>
    </row>
    <row r="2041" spans="1:39">
      <c r="A2041" s="18"/>
      <c r="B2041" s="18"/>
      <c r="C2041" s="18"/>
      <c r="D2041" s="18" t="str">
        <f t="shared" ca="1" si="36"/>
        <v/>
      </c>
      <c r="E2041" s="18" t="str">
        <f ca="1">IFERROR(INDEX(nr_ad_client_name,MATCH(ROW()-1,xl_search_adnowclientname[index],0)),"")</f>
        <v/>
      </c>
      <c r="F2041" s="18"/>
      <c r="G2041" s="18"/>
      <c r="H2041" s="18"/>
      <c r="I2041" s="18"/>
      <c r="J2041" s="18"/>
      <c r="K2041" s="18"/>
      <c r="L2041" s="18"/>
      <c r="M2041" s="18"/>
      <c r="N2041" s="18"/>
      <c r="O2041" s="18"/>
      <c r="P2041" s="18"/>
      <c r="Q2041" s="18"/>
      <c r="R2041" s="18"/>
      <c r="S2041" s="18"/>
      <c r="T2041" s="18"/>
      <c r="U2041" s="18"/>
      <c r="V2041" s="18"/>
      <c r="W2041" s="18"/>
      <c r="X2041" s="18"/>
      <c r="Y2041" s="18"/>
      <c r="Z2041" s="18"/>
      <c r="AA2041" s="18"/>
      <c r="AB2041" s="18"/>
      <c r="AC2041" s="18"/>
      <c r="AD2041" s="18"/>
      <c r="AE2041" s="18"/>
      <c r="AF2041" s="18"/>
      <c r="AG2041" s="18"/>
      <c r="AH2041" s="18"/>
      <c r="AI2041" s="18"/>
      <c r="AJ2041" s="18"/>
      <c r="AK2041" s="18"/>
      <c r="AL2041" s="18"/>
      <c r="AM2041" s="18"/>
    </row>
    <row r="2042" spans="1:39">
      <c r="A2042" s="18"/>
      <c r="B2042" s="18"/>
      <c r="C2042" s="18"/>
      <c r="D2042" s="18" t="str">
        <f t="shared" ca="1" si="36"/>
        <v/>
      </c>
      <c r="E2042" s="18" t="str">
        <f ca="1">IFERROR(INDEX(nr_ad_client_name,MATCH(ROW()-1,xl_search_adnowclientname[index],0)),"")</f>
        <v/>
      </c>
      <c r="F2042" s="18"/>
      <c r="G2042" s="18"/>
      <c r="H2042" s="18"/>
      <c r="I2042" s="18"/>
      <c r="J2042" s="18"/>
      <c r="K2042" s="18"/>
      <c r="L2042" s="18"/>
      <c r="M2042" s="18"/>
      <c r="N2042" s="18"/>
      <c r="O2042" s="18"/>
      <c r="P2042" s="18"/>
      <c r="Q2042" s="18"/>
      <c r="R2042" s="18"/>
      <c r="S2042" s="18"/>
      <c r="T2042" s="18"/>
      <c r="U2042" s="18"/>
      <c r="V2042" s="18"/>
      <c r="W2042" s="18"/>
      <c r="X2042" s="18"/>
      <c r="Y2042" s="18"/>
      <c r="Z2042" s="18"/>
      <c r="AA2042" s="18"/>
      <c r="AB2042" s="18"/>
      <c r="AC2042" s="18"/>
      <c r="AD2042" s="18"/>
      <c r="AE2042" s="18"/>
      <c r="AF2042" s="18"/>
      <c r="AG2042" s="18"/>
      <c r="AH2042" s="18"/>
      <c r="AI2042" s="18"/>
      <c r="AJ2042" s="18"/>
      <c r="AK2042" s="18"/>
      <c r="AL2042" s="18"/>
      <c r="AM2042" s="18"/>
    </row>
    <row r="2043" spans="1:39">
      <c r="A2043" s="18"/>
      <c r="B2043" s="18"/>
      <c r="C2043" s="18"/>
      <c r="D2043" s="18" t="str">
        <f t="shared" ca="1" si="36"/>
        <v/>
      </c>
      <c r="E2043" s="18" t="str">
        <f ca="1">IFERROR(INDEX(nr_ad_client_name,MATCH(ROW()-1,xl_search_adnowclientname[index],0)),"")</f>
        <v/>
      </c>
      <c r="F2043" s="18"/>
      <c r="G2043" s="18"/>
      <c r="H2043" s="18"/>
      <c r="I2043" s="18"/>
      <c r="J2043" s="18"/>
      <c r="K2043" s="18"/>
      <c r="L2043" s="18"/>
      <c r="M2043" s="18"/>
      <c r="N2043" s="18"/>
      <c r="O2043" s="18"/>
      <c r="P2043" s="18"/>
      <c r="Q2043" s="18"/>
      <c r="R2043" s="18"/>
      <c r="S2043" s="18"/>
      <c r="T2043" s="18"/>
      <c r="U2043" s="18"/>
      <c r="V2043" s="18"/>
      <c r="W2043" s="18"/>
      <c r="X2043" s="18"/>
      <c r="Y2043" s="18"/>
      <c r="Z2043" s="18"/>
      <c r="AA2043" s="18"/>
      <c r="AB2043" s="18"/>
      <c r="AC2043" s="18"/>
      <c r="AD2043" s="18"/>
      <c r="AE2043" s="18"/>
      <c r="AF2043" s="18"/>
      <c r="AG2043" s="18"/>
      <c r="AH2043" s="18"/>
      <c r="AI2043" s="18"/>
      <c r="AJ2043" s="18"/>
      <c r="AK2043" s="18"/>
      <c r="AL2043" s="18"/>
      <c r="AM2043" s="18"/>
    </row>
    <row r="2044" spans="1:39">
      <c r="A2044" s="18"/>
      <c r="B2044" s="18"/>
      <c r="C2044" s="18"/>
      <c r="D2044" s="18" t="str">
        <f t="shared" ca="1" si="36"/>
        <v/>
      </c>
      <c r="E2044" s="18" t="str">
        <f ca="1">IFERROR(INDEX(nr_ad_client_name,MATCH(ROW()-1,xl_search_adnowclientname[index],0)),"")</f>
        <v/>
      </c>
      <c r="F2044" s="18"/>
      <c r="G2044" s="18"/>
      <c r="H2044" s="18"/>
      <c r="I2044" s="18"/>
      <c r="J2044" s="18"/>
      <c r="K2044" s="18"/>
      <c r="L2044" s="18"/>
      <c r="M2044" s="18"/>
      <c r="N2044" s="18"/>
      <c r="O2044" s="18"/>
      <c r="P2044" s="18"/>
      <c r="Q2044" s="18"/>
      <c r="R2044" s="18"/>
      <c r="S2044" s="18"/>
      <c r="T2044" s="18"/>
      <c r="U2044" s="18"/>
      <c r="V2044" s="18"/>
      <c r="W2044" s="18"/>
      <c r="X2044" s="18"/>
      <c r="Y2044" s="18"/>
      <c r="Z2044" s="18"/>
      <c r="AA2044" s="18"/>
      <c r="AB2044" s="18"/>
      <c r="AC2044" s="18"/>
      <c r="AD2044" s="18"/>
      <c r="AE2044" s="18"/>
      <c r="AF2044" s="18"/>
      <c r="AG2044" s="18"/>
      <c r="AH2044" s="18"/>
      <c r="AI2044" s="18"/>
      <c r="AJ2044" s="18"/>
      <c r="AK2044" s="18"/>
      <c r="AL2044" s="18"/>
      <c r="AM2044" s="18"/>
    </row>
    <row r="2045" spans="1:39">
      <c r="A2045" s="18"/>
      <c r="B2045" s="18"/>
      <c r="C2045" s="18"/>
      <c r="D2045" s="18" t="str">
        <f t="shared" ca="1" si="36"/>
        <v/>
      </c>
      <c r="E2045" s="18" t="str">
        <f ca="1">IFERROR(INDEX(nr_ad_client_name,MATCH(ROW()-1,xl_search_adnowclientname[index],0)),"")</f>
        <v/>
      </c>
      <c r="F2045" s="18"/>
      <c r="G2045" s="18"/>
      <c r="H2045" s="18"/>
      <c r="I2045" s="18"/>
      <c r="J2045" s="18"/>
      <c r="K2045" s="18"/>
      <c r="L2045" s="18"/>
      <c r="M2045" s="18"/>
      <c r="N2045" s="18"/>
      <c r="O2045" s="18"/>
      <c r="P2045" s="18"/>
      <c r="Q2045" s="18"/>
      <c r="R2045" s="18"/>
      <c r="S2045" s="18"/>
      <c r="T2045" s="18"/>
      <c r="U2045" s="18"/>
      <c r="V2045" s="18"/>
      <c r="W2045" s="18"/>
      <c r="X2045" s="18"/>
      <c r="Y2045" s="18"/>
      <c r="Z2045" s="18"/>
      <c r="AA2045" s="18"/>
      <c r="AB2045" s="18"/>
      <c r="AC2045" s="18"/>
      <c r="AD2045" s="18"/>
      <c r="AE2045" s="18"/>
      <c r="AF2045" s="18"/>
      <c r="AG2045" s="18"/>
      <c r="AH2045" s="18"/>
      <c r="AI2045" s="18"/>
      <c r="AJ2045" s="18"/>
      <c r="AK2045" s="18"/>
      <c r="AL2045" s="18"/>
      <c r="AM2045" s="18"/>
    </row>
    <row r="2046" spans="1:39">
      <c r="A2046" s="18"/>
      <c r="B2046" s="18"/>
      <c r="C2046" s="18"/>
      <c r="D2046" s="18" t="str">
        <f t="shared" ca="1" si="36"/>
        <v/>
      </c>
      <c r="E2046" s="18" t="str">
        <f ca="1">IFERROR(INDEX(nr_ad_client_name,MATCH(ROW()-1,xl_search_adnowclientname[index],0)),"")</f>
        <v/>
      </c>
      <c r="F2046" s="18"/>
      <c r="G2046" s="18"/>
      <c r="H2046" s="18"/>
      <c r="I2046" s="18"/>
      <c r="J2046" s="18"/>
      <c r="K2046" s="18"/>
      <c r="L2046" s="18"/>
      <c r="M2046" s="18"/>
      <c r="N2046" s="18"/>
      <c r="O2046" s="18"/>
      <c r="P2046" s="18"/>
      <c r="Q2046" s="18"/>
      <c r="R2046" s="18"/>
      <c r="S2046" s="18"/>
      <c r="T2046" s="18"/>
      <c r="U2046" s="18"/>
      <c r="V2046" s="18"/>
      <c r="W2046" s="18"/>
      <c r="X2046" s="18"/>
      <c r="Y2046" s="18"/>
      <c r="Z2046" s="18"/>
      <c r="AA2046" s="18"/>
      <c r="AB2046" s="18"/>
      <c r="AC2046" s="18"/>
      <c r="AD2046" s="18"/>
      <c r="AE2046" s="18"/>
      <c r="AF2046" s="18"/>
      <c r="AG2046" s="18"/>
      <c r="AH2046" s="18"/>
      <c r="AI2046" s="18"/>
      <c r="AJ2046" s="18"/>
      <c r="AK2046" s="18"/>
      <c r="AL2046" s="18"/>
      <c r="AM2046" s="18"/>
    </row>
    <row r="2047" spans="1:39">
      <c r="A2047" s="18"/>
      <c r="B2047" s="18"/>
      <c r="C2047" s="18"/>
      <c r="D2047" s="18" t="str">
        <f t="shared" ca="1" si="36"/>
        <v/>
      </c>
      <c r="E2047" s="18" t="str">
        <f ca="1">IFERROR(INDEX(nr_ad_client_name,MATCH(ROW()-1,xl_search_adnowclientname[index],0)),"")</f>
        <v/>
      </c>
      <c r="F2047" s="18"/>
      <c r="G2047" s="18"/>
      <c r="H2047" s="18"/>
      <c r="I2047" s="18"/>
      <c r="J2047" s="18"/>
      <c r="K2047" s="18"/>
      <c r="L2047" s="18"/>
      <c r="M2047" s="18"/>
      <c r="N2047" s="18"/>
      <c r="O2047" s="18"/>
      <c r="P2047" s="18"/>
      <c r="Q2047" s="18"/>
      <c r="R2047" s="18"/>
      <c r="S2047" s="18"/>
      <c r="T2047" s="18"/>
      <c r="U2047" s="18"/>
      <c r="V2047" s="18"/>
      <c r="W2047" s="18"/>
      <c r="X2047" s="18"/>
      <c r="Y2047" s="18"/>
      <c r="Z2047" s="18"/>
      <c r="AA2047" s="18"/>
      <c r="AB2047" s="18"/>
      <c r="AC2047" s="18"/>
      <c r="AD2047" s="18"/>
      <c r="AE2047" s="18"/>
      <c r="AF2047" s="18"/>
      <c r="AG2047" s="18"/>
      <c r="AH2047" s="18"/>
      <c r="AI2047" s="18"/>
      <c r="AJ2047" s="18"/>
      <c r="AK2047" s="18"/>
      <c r="AL2047" s="18"/>
      <c r="AM2047" s="18"/>
    </row>
    <row r="2048" spans="1:39">
      <c r="A2048" s="18"/>
      <c r="B2048" s="18"/>
      <c r="C2048" s="18"/>
      <c r="D2048" s="18" t="str">
        <f t="shared" ca="1" si="36"/>
        <v/>
      </c>
      <c r="E2048" s="18" t="str">
        <f ca="1">IFERROR(INDEX(nr_ad_client_name,MATCH(ROW()-1,xl_search_adnowclientname[index],0)),"")</f>
        <v/>
      </c>
      <c r="F2048" s="18"/>
      <c r="G2048" s="18"/>
      <c r="H2048" s="18"/>
      <c r="I2048" s="18"/>
      <c r="J2048" s="18"/>
      <c r="K2048" s="18"/>
      <c r="L2048" s="18"/>
      <c r="M2048" s="18"/>
      <c r="N2048" s="18"/>
      <c r="O2048" s="18"/>
      <c r="P2048" s="18"/>
      <c r="Q2048" s="18"/>
      <c r="R2048" s="18"/>
      <c r="S2048" s="18"/>
      <c r="T2048" s="18"/>
      <c r="U2048" s="18"/>
      <c r="V2048" s="18"/>
      <c r="W2048" s="18"/>
      <c r="X2048" s="18"/>
      <c r="Y2048" s="18"/>
      <c r="Z2048" s="18"/>
      <c r="AA2048" s="18"/>
      <c r="AB2048" s="18"/>
      <c r="AC2048" s="18"/>
      <c r="AD2048" s="18"/>
      <c r="AE2048" s="18"/>
      <c r="AF2048" s="18"/>
      <c r="AG2048" s="18"/>
      <c r="AH2048" s="18"/>
      <c r="AI2048" s="18"/>
      <c r="AJ2048" s="18"/>
      <c r="AK2048" s="18"/>
      <c r="AL2048" s="18"/>
      <c r="AM2048" s="18"/>
    </row>
    <row r="2049" spans="1:39">
      <c r="A2049" s="18"/>
      <c r="B2049" s="18"/>
      <c r="C2049" s="18"/>
      <c r="D2049" s="18" t="str">
        <f t="shared" ca="1" si="36"/>
        <v/>
      </c>
      <c r="E2049" s="18" t="str">
        <f ca="1">IFERROR(INDEX(nr_ad_client_name,MATCH(ROW()-1,xl_search_adnowclientname[index],0)),"")</f>
        <v/>
      </c>
      <c r="F2049" s="18"/>
      <c r="G2049" s="18"/>
      <c r="H2049" s="18"/>
      <c r="I2049" s="18"/>
      <c r="J2049" s="18"/>
      <c r="K2049" s="18"/>
      <c r="L2049" s="18"/>
      <c r="M2049" s="18"/>
      <c r="N2049" s="18"/>
      <c r="O2049" s="18"/>
      <c r="P2049" s="18"/>
      <c r="Q2049" s="18"/>
      <c r="R2049" s="18"/>
      <c r="S2049" s="18"/>
      <c r="T2049" s="18"/>
      <c r="U2049" s="18"/>
      <c r="V2049" s="18"/>
      <c r="W2049" s="18"/>
      <c r="X2049" s="18"/>
      <c r="Y2049" s="18"/>
      <c r="Z2049" s="18"/>
      <c r="AA2049" s="18"/>
      <c r="AB2049" s="18"/>
      <c r="AC2049" s="18"/>
      <c r="AD2049" s="18"/>
      <c r="AE2049" s="18"/>
      <c r="AF2049" s="18"/>
      <c r="AG2049" s="18"/>
      <c r="AH2049" s="18"/>
      <c r="AI2049" s="18"/>
      <c r="AJ2049" s="18"/>
      <c r="AK2049" s="18"/>
      <c r="AL2049" s="18"/>
      <c r="AM2049" s="18"/>
    </row>
    <row r="2050" spans="1:39">
      <c r="A2050" s="18"/>
      <c r="B2050" s="18"/>
      <c r="C2050" s="18"/>
      <c r="D2050" s="18" t="str">
        <f t="shared" ref="D2050:D2113" ca="1" si="37">IF(ISNUMBER(SEARCH(ps_search_adnowclientname,INDEX(nr_ad_client_name,ROW()-1))),MAX(INDIRECT(ADDRESS(1,COLUMN())&amp;":"&amp;ADDRESS(ROW()-1,COLUMN())))+1,"")</f>
        <v/>
      </c>
      <c r="E2050" s="18" t="str">
        <f ca="1">IFERROR(INDEX(nr_ad_client_name,MATCH(ROW()-1,xl_search_adnowclientname[index],0)),"")</f>
        <v/>
      </c>
      <c r="F2050" s="18"/>
      <c r="G2050" s="18"/>
      <c r="H2050" s="18"/>
      <c r="I2050" s="18"/>
      <c r="J2050" s="18"/>
      <c r="K2050" s="18"/>
      <c r="L2050" s="18"/>
      <c r="M2050" s="18"/>
      <c r="N2050" s="18"/>
      <c r="O2050" s="18"/>
      <c r="P2050" s="18"/>
      <c r="Q2050" s="18"/>
      <c r="R2050" s="18"/>
      <c r="S2050" s="18"/>
      <c r="T2050" s="18"/>
      <c r="U2050" s="18"/>
      <c r="V2050" s="18"/>
      <c r="W2050" s="18"/>
      <c r="X2050" s="18"/>
      <c r="Y2050" s="18"/>
      <c r="Z2050" s="18"/>
      <c r="AA2050" s="18"/>
      <c r="AB2050" s="18"/>
      <c r="AC2050" s="18"/>
      <c r="AD2050" s="18"/>
      <c r="AE2050" s="18"/>
      <c r="AF2050" s="18"/>
      <c r="AG2050" s="18"/>
      <c r="AH2050" s="18"/>
      <c r="AI2050" s="18"/>
      <c r="AJ2050" s="18"/>
      <c r="AK2050" s="18"/>
      <c r="AL2050" s="18"/>
      <c r="AM2050" s="18"/>
    </row>
    <row r="2051" spans="1:39">
      <c r="A2051" s="18"/>
      <c r="B2051" s="18"/>
      <c r="C2051" s="18"/>
      <c r="D2051" s="18" t="str">
        <f t="shared" ca="1" si="37"/>
        <v/>
      </c>
      <c r="E2051" s="18" t="str">
        <f ca="1">IFERROR(INDEX(nr_ad_client_name,MATCH(ROW()-1,xl_search_adnowclientname[index],0)),"")</f>
        <v/>
      </c>
      <c r="F2051" s="18"/>
      <c r="G2051" s="18"/>
      <c r="H2051" s="18"/>
      <c r="I2051" s="18"/>
      <c r="J2051" s="18"/>
      <c r="K2051" s="18"/>
      <c r="L2051" s="18"/>
      <c r="M2051" s="18"/>
      <c r="N2051" s="18"/>
      <c r="O2051" s="18"/>
      <c r="P2051" s="18"/>
      <c r="Q2051" s="18"/>
      <c r="R2051" s="18"/>
      <c r="S2051" s="18"/>
      <c r="T2051" s="18"/>
      <c r="U2051" s="18"/>
      <c r="V2051" s="18"/>
      <c r="W2051" s="18"/>
      <c r="X2051" s="18"/>
      <c r="Y2051" s="18"/>
      <c r="Z2051" s="18"/>
      <c r="AA2051" s="18"/>
      <c r="AB2051" s="18"/>
      <c r="AC2051" s="18"/>
      <c r="AD2051" s="18"/>
      <c r="AE2051" s="18"/>
      <c r="AF2051" s="18"/>
      <c r="AG2051" s="18"/>
      <c r="AH2051" s="18"/>
      <c r="AI2051" s="18"/>
      <c r="AJ2051" s="18"/>
      <c r="AK2051" s="18"/>
      <c r="AL2051" s="18"/>
      <c r="AM2051" s="18"/>
    </row>
    <row r="2052" spans="1:39">
      <c r="A2052" s="18"/>
      <c r="B2052" s="18"/>
      <c r="C2052" s="18"/>
      <c r="D2052" s="18" t="str">
        <f t="shared" ca="1" si="37"/>
        <v/>
      </c>
      <c r="E2052" s="18" t="str">
        <f ca="1">IFERROR(INDEX(nr_ad_client_name,MATCH(ROW()-1,xl_search_adnowclientname[index],0)),"")</f>
        <v/>
      </c>
      <c r="F2052" s="18"/>
      <c r="G2052" s="18"/>
      <c r="H2052" s="18"/>
      <c r="I2052" s="18"/>
      <c r="J2052" s="18"/>
      <c r="K2052" s="18"/>
      <c r="L2052" s="18"/>
      <c r="M2052" s="18"/>
      <c r="N2052" s="18"/>
      <c r="O2052" s="18"/>
      <c r="P2052" s="18"/>
      <c r="Q2052" s="18"/>
      <c r="R2052" s="18"/>
      <c r="S2052" s="18"/>
      <c r="T2052" s="18"/>
      <c r="U2052" s="18"/>
      <c r="V2052" s="18"/>
      <c r="W2052" s="18"/>
      <c r="X2052" s="18"/>
      <c r="Y2052" s="18"/>
      <c r="Z2052" s="18"/>
      <c r="AA2052" s="18"/>
      <c r="AB2052" s="18"/>
      <c r="AC2052" s="18"/>
      <c r="AD2052" s="18"/>
      <c r="AE2052" s="18"/>
      <c r="AF2052" s="18"/>
      <c r="AG2052" s="18"/>
      <c r="AH2052" s="18"/>
      <c r="AI2052" s="18"/>
      <c r="AJ2052" s="18"/>
      <c r="AK2052" s="18"/>
      <c r="AL2052" s="18"/>
      <c r="AM2052" s="18"/>
    </row>
    <row r="2053" spans="1:39">
      <c r="A2053" s="18"/>
      <c r="B2053" s="18"/>
      <c r="C2053" s="18"/>
      <c r="D2053" s="18" t="str">
        <f t="shared" ca="1" si="37"/>
        <v/>
      </c>
      <c r="E2053" s="18" t="str">
        <f ca="1">IFERROR(INDEX(nr_ad_client_name,MATCH(ROW()-1,xl_search_adnowclientname[index],0)),"")</f>
        <v/>
      </c>
      <c r="F2053" s="18"/>
      <c r="G2053" s="18"/>
      <c r="H2053" s="18"/>
      <c r="I2053" s="18"/>
      <c r="J2053" s="18"/>
      <c r="K2053" s="18"/>
      <c r="L2053" s="18"/>
      <c r="M2053" s="18"/>
      <c r="N2053" s="18"/>
      <c r="O2053" s="18"/>
      <c r="P2053" s="18"/>
      <c r="Q2053" s="18"/>
      <c r="R2053" s="18"/>
      <c r="S2053" s="18"/>
      <c r="T2053" s="18"/>
      <c r="U2053" s="18"/>
      <c r="V2053" s="18"/>
      <c r="W2053" s="18"/>
      <c r="X2053" s="18"/>
      <c r="Y2053" s="18"/>
      <c r="Z2053" s="18"/>
      <c r="AA2053" s="18"/>
      <c r="AB2053" s="18"/>
      <c r="AC2053" s="18"/>
      <c r="AD2053" s="18"/>
      <c r="AE2053" s="18"/>
      <c r="AF2053" s="18"/>
      <c r="AG2053" s="18"/>
      <c r="AH2053" s="18"/>
      <c r="AI2053" s="18"/>
      <c r="AJ2053" s="18"/>
      <c r="AK2053" s="18"/>
      <c r="AL2053" s="18"/>
      <c r="AM2053" s="18"/>
    </row>
    <row r="2054" spans="1:39">
      <c r="A2054" s="18"/>
      <c r="B2054" s="18"/>
      <c r="C2054" s="18"/>
      <c r="D2054" s="18" t="str">
        <f t="shared" ca="1" si="37"/>
        <v/>
      </c>
      <c r="E2054" s="18" t="str">
        <f ca="1">IFERROR(INDEX(nr_ad_client_name,MATCH(ROW()-1,xl_search_adnowclientname[index],0)),"")</f>
        <v/>
      </c>
      <c r="F2054" s="18"/>
      <c r="G2054" s="18"/>
      <c r="H2054" s="18"/>
      <c r="I2054" s="18"/>
      <c r="J2054" s="18"/>
      <c r="K2054" s="18"/>
      <c r="L2054" s="18"/>
      <c r="M2054" s="18"/>
      <c r="N2054" s="18"/>
      <c r="O2054" s="18"/>
      <c r="P2054" s="18"/>
      <c r="Q2054" s="18"/>
      <c r="R2054" s="18"/>
      <c r="S2054" s="18"/>
      <c r="T2054" s="18"/>
      <c r="U2054" s="18"/>
      <c r="V2054" s="18"/>
      <c r="W2054" s="18"/>
      <c r="X2054" s="18"/>
      <c r="Y2054" s="18"/>
      <c r="Z2054" s="18"/>
      <c r="AA2054" s="18"/>
      <c r="AB2054" s="18"/>
      <c r="AC2054" s="18"/>
      <c r="AD2054" s="18"/>
      <c r="AE2054" s="18"/>
      <c r="AF2054" s="18"/>
      <c r="AG2054" s="18"/>
      <c r="AH2054" s="18"/>
      <c r="AI2054" s="18"/>
      <c r="AJ2054" s="18"/>
      <c r="AK2054" s="18"/>
      <c r="AL2054" s="18"/>
      <c r="AM2054" s="18"/>
    </row>
    <row r="2055" spans="1:39">
      <c r="A2055" s="18"/>
      <c r="B2055" s="18"/>
      <c r="C2055" s="18"/>
      <c r="D2055" s="18" t="str">
        <f t="shared" ca="1" si="37"/>
        <v/>
      </c>
      <c r="E2055" s="18" t="str">
        <f ca="1">IFERROR(INDEX(nr_ad_client_name,MATCH(ROW()-1,xl_search_adnowclientname[index],0)),"")</f>
        <v/>
      </c>
      <c r="F2055" s="18"/>
      <c r="G2055" s="18"/>
      <c r="H2055" s="18"/>
      <c r="I2055" s="18"/>
      <c r="J2055" s="18"/>
      <c r="K2055" s="18"/>
      <c r="L2055" s="18"/>
      <c r="M2055" s="18"/>
      <c r="N2055" s="18"/>
      <c r="O2055" s="18"/>
      <c r="P2055" s="18"/>
      <c r="Q2055" s="18"/>
      <c r="R2055" s="18"/>
      <c r="S2055" s="18"/>
      <c r="T2055" s="18"/>
      <c r="U2055" s="18"/>
      <c r="V2055" s="18"/>
      <c r="W2055" s="18"/>
      <c r="X2055" s="18"/>
      <c r="Y2055" s="18"/>
      <c r="Z2055" s="18"/>
      <c r="AA2055" s="18"/>
      <c r="AB2055" s="18"/>
      <c r="AC2055" s="18"/>
      <c r="AD2055" s="18"/>
      <c r="AE2055" s="18"/>
      <c r="AF2055" s="18"/>
      <c r="AG2055" s="18"/>
      <c r="AH2055" s="18"/>
      <c r="AI2055" s="18"/>
      <c r="AJ2055" s="18"/>
      <c r="AK2055" s="18"/>
      <c r="AL2055" s="18"/>
      <c r="AM2055" s="18"/>
    </row>
    <row r="2056" spans="1:39">
      <c r="A2056" s="18"/>
      <c r="B2056" s="18"/>
      <c r="C2056" s="18"/>
      <c r="D2056" s="18" t="str">
        <f t="shared" ca="1" si="37"/>
        <v/>
      </c>
      <c r="E2056" s="18" t="str">
        <f ca="1">IFERROR(INDEX(nr_ad_client_name,MATCH(ROW()-1,xl_search_adnowclientname[index],0)),"")</f>
        <v/>
      </c>
      <c r="F2056" s="18"/>
      <c r="G2056" s="18"/>
      <c r="H2056" s="18"/>
      <c r="I2056" s="18"/>
      <c r="J2056" s="18"/>
      <c r="K2056" s="18"/>
      <c r="L2056" s="18"/>
      <c r="M2056" s="18"/>
      <c r="N2056" s="18"/>
      <c r="O2056" s="18"/>
      <c r="P2056" s="18"/>
      <c r="Q2056" s="18"/>
      <c r="R2056" s="18"/>
      <c r="S2056" s="18"/>
      <c r="T2056" s="18"/>
      <c r="U2056" s="18"/>
      <c r="V2056" s="18"/>
      <c r="W2056" s="18"/>
      <c r="X2056" s="18"/>
      <c r="Y2056" s="18"/>
      <c r="Z2056" s="18"/>
      <c r="AA2056" s="18"/>
      <c r="AB2056" s="18"/>
      <c r="AC2056" s="18"/>
      <c r="AD2056" s="18"/>
      <c r="AE2056" s="18"/>
      <c r="AF2056" s="18"/>
      <c r="AG2056" s="18"/>
      <c r="AH2056" s="18"/>
      <c r="AI2056" s="18"/>
      <c r="AJ2056" s="18"/>
      <c r="AK2056" s="18"/>
      <c r="AL2056" s="18"/>
      <c r="AM2056" s="18"/>
    </row>
    <row r="2057" spans="1:39">
      <c r="A2057" s="18"/>
      <c r="B2057" s="18"/>
      <c r="C2057" s="18"/>
      <c r="D2057" s="18" t="str">
        <f t="shared" ca="1" si="37"/>
        <v/>
      </c>
      <c r="E2057" s="18" t="str">
        <f ca="1">IFERROR(INDEX(nr_ad_client_name,MATCH(ROW()-1,xl_search_adnowclientname[index],0)),"")</f>
        <v/>
      </c>
      <c r="F2057" s="18"/>
      <c r="G2057" s="18"/>
      <c r="H2057" s="18"/>
      <c r="I2057" s="18"/>
      <c r="J2057" s="18"/>
      <c r="K2057" s="18"/>
      <c r="L2057" s="18"/>
      <c r="M2057" s="18"/>
      <c r="N2057" s="18"/>
      <c r="O2057" s="18"/>
      <c r="P2057" s="18"/>
      <c r="Q2057" s="18"/>
      <c r="R2057" s="18"/>
      <c r="S2057" s="18"/>
      <c r="T2057" s="18"/>
      <c r="U2057" s="18"/>
      <c r="V2057" s="18"/>
      <c r="W2057" s="18"/>
      <c r="X2057" s="18"/>
      <c r="Y2057" s="18"/>
      <c r="Z2057" s="18"/>
      <c r="AA2057" s="18"/>
      <c r="AB2057" s="18"/>
      <c r="AC2057" s="18"/>
      <c r="AD2057" s="18"/>
      <c r="AE2057" s="18"/>
      <c r="AF2057" s="18"/>
      <c r="AG2057" s="18"/>
      <c r="AH2057" s="18"/>
      <c r="AI2057" s="18"/>
      <c r="AJ2057" s="18"/>
      <c r="AK2057" s="18"/>
      <c r="AL2057" s="18"/>
      <c r="AM2057" s="18"/>
    </row>
    <row r="2058" spans="1:39">
      <c r="A2058" s="18"/>
      <c r="B2058" s="18"/>
      <c r="C2058" s="18"/>
      <c r="D2058" s="18" t="str">
        <f t="shared" ca="1" si="37"/>
        <v/>
      </c>
      <c r="E2058" s="18" t="str">
        <f ca="1">IFERROR(INDEX(nr_ad_client_name,MATCH(ROW()-1,xl_search_adnowclientname[index],0)),"")</f>
        <v/>
      </c>
      <c r="F2058" s="18"/>
      <c r="G2058" s="18"/>
      <c r="H2058" s="18"/>
      <c r="I2058" s="18"/>
      <c r="J2058" s="18"/>
      <c r="K2058" s="18"/>
      <c r="L2058" s="18"/>
      <c r="M2058" s="18"/>
      <c r="N2058" s="18"/>
      <c r="O2058" s="18"/>
      <c r="P2058" s="18"/>
      <c r="Q2058" s="18"/>
      <c r="R2058" s="18"/>
      <c r="S2058" s="18"/>
      <c r="T2058" s="18"/>
      <c r="U2058" s="18"/>
      <c r="V2058" s="18"/>
      <c r="W2058" s="18"/>
      <c r="X2058" s="18"/>
      <c r="Y2058" s="18"/>
      <c r="Z2058" s="18"/>
      <c r="AA2058" s="18"/>
      <c r="AB2058" s="18"/>
      <c r="AC2058" s="18"/>
      <c r="AD2058" s="18"/>
      <c r="AE2058" s="18"/>
      <c r="AF2058" s="18"/>
      <c r="AG2058" s="18"/>
      <c r="AH2058" s="18"/>
      <c r="AI2058" s="18"/>
      <c r="AJ2058" s="18"/>
      <c r="AK2058" s="18"/>
      <c r="AL2058" s="18"/>
      <c r="AM2058" s="18"/>
    </row>
    <row r="2059" spans="1:39">
      <c r="A2059" s="18"/>
      <c r="B2059" s="18"/>
      <c r="C2059" s="18"/>
      <c r="D2059" s="18" t="str">
        <f t="shared" ca="1" si="37"/>
        <v/>
      </c>
      <c r="E2059" s="18" t="str">
        <f ca="1">IFERROR(INDEX(nr_ad_client_name,MATCH(ROW()-1,xl_search_adnowclientname[index],0)),"")</f>
        <v/>
      </c>
      <c r="F2059" s="18"/>
      <c r="G2059" s="18"/>
      <c r="H2059" s="18"/>
      <c r="I2059" s="18"/>
      <c r="J2059" s="18"/>
      <c r="K2059" s="18"/>
      <c r="L2059" s="18"/>
      <c r="M2059" s="18"/>
      <c r="N2059" s="18"/>
      <c r="O2059" s="18"/>
      <c r="P2059" s="18"/>
      <c r="Q2059" s="18"/>
      <c r="R2059" s="18"/>
      <c r="S2059" s="18"/>
      <c r="T2059" s="18"/>
      <c r="U2059" s="18"/>
      <c r="V2059" s="18"/>
      <c r="W2059" s="18"/>
      <c r="X2059" s="18"/>
      <c r="Y2059" s="18"/>
      <c r="Z2059" s="18"/>
      <c r="AA2059" s="18"/>
      <c r="AB2059" s="18"/>
      <c r="AC2059" s="18"/>
      <c r="AD2059" s="18"/>
      <c r="AE2059" s="18"/>
      <c r="AF2059" s="18"/>
      <c r="AG2059" s="18"/>
      <c r="AH2059" s="18"/>
      <c r="AI2059" s="18"/>
      <c r="AJ2059" s="18"/>
      <c r="AK2059" s="18"/>
      <c r="AL2059" s="18"/>
      <c r="AM2059" s="18"/>
    </row>
    <row r="2060" spans="1:39">
      <c r="A2060" s="18"/>
      <c r="B2060" s="18"/>
      <c r="C2060" s="18"/>
      <c r="D2060" s="18" t="str">
        <f t="shared" ca="1" si="37"/>
        <v/>
      </c>
      <c r="E2060" s="18" t="str">
        <f ca="1">IFERROR(INDEX(nr_ad_client_name,MATCH(ROW()-1,xl_search_adnowclientname[index],0)),"")</f>
        <v/>
      </c>
      <c r="F2060" s="18"/>
      <c r="G2060" s="18"/>
      <c r="H2060" s="18"/>
      <c r="I2060" s="18"/>
      <c r="J2060" s="18"/>
      <c r="K2060" s="18"/>
      <c r="L2060" s="18"/>
      <c r="M2060" s="18"/>
      <c r="N2060" s="18"/>
      <c r="O2060" s="18"/>
      <c r="P2060" s="18"/>
      <c r="Q2060" s="18"/>
      <c r="R2060" s="18"/>
      <c r="S2060" s="18"/>
      <c r="T2060" s="18"/>
      <c r="U2060" s="18"/>
      <c r="V2060" s="18"/>
      <c r="W2060" s="18"/>
      <c r="X2060" s="18"/>
      <c r="Y2060" s="18"/>
      <c r="Z2060" s="18"/>
      <c r="AA2060" s="18"/>
      <c r="AB2060" s="18"/>
      <c r="AC2060" s="18"/>
      <c r="AD2060" s="18"/>
      <c r="AE2060" s="18"/>
      <c r="AF2060" s="18"/>
      <c r="AG2060" s="18"/>
      <c r="AH2060" s="18"/>
      <c r="AI2060" s="18"/>
      <c r="AJ2060" s="18"/>
      <c r="AK2060" s="18"/>
      <c r="AL2060" s="18"/>
      <c r="AM2060" s="18"/>
    </row>
    <row r="2061" spans="1:39">
      <c r="A2061" s="18"/>
      <c r="B2061" s="18"/>
      <c r="C2061" s="18"/>
      <c r="D2061" s="18" t="str">
        <f t="shared" ca="1" si="37"/>
        <v/>
      </c>
      <c r="E2061" s="18" t="str">
        <f ca="1">IFERROR(INDEX(nr_ad_client_name,MATCH(ROW()-1,xl_search_adnowclientname[index],0)),"")</f>
        <v/>
      </c>
      <c r="F2061" s="18"/>
      <c r="G2061" s="18"/>
      <c r="H2061" s="18"/>
      <c r="I2061" s="18"/>
      <c r="J2061" s="18"/>
      <c r="K2061" s="18"/>
      <c r="L2061" s="18"/>
      <c r="M2061" s="18"/>
      <c r="N2061" s="18"/>
      <c r="O2061" s="18"/>
      <c r="P2061" s="18"/>
      <c r="Q2061" s="18"/>
      <c r="R2061" s="18"/>
      <c r="S2061" s="18"/>
      <c r="T2061" s="18"/>
      <c r="U2061" s="18"/>
      <c r="V2061" s="18"/>
      <c r="W2061" s="18"/>
      <c r="X2061" s="18"/>
      <c r="Y2061" s="18"/>
      <c r="Z2061" s="18"/>
      <c r="AA2061" s="18"/>
      <c r="AB2061" s="18"/>
      <c r="AC2061" s="18"/>
      <c r="AD2061" s="18"/>
      <c r="AE2061" s="18"/>
      <c r="AF2061" s="18"/>
      <c r="AG2061" s="18"/>
      <c r="AH2061" s="18"/>
      <c r="AI2061" s="18"/>
      <c r="AJ2061" s="18"/>
      <c r="AK2061" s="18"/>
      <c r="AL2061" s="18"/>
      <c r="AM2061" s="18"/>
    </row>
    <row r="2062" spans="1:39">
      <c r="A2062" s="18"/>
      <c r="B2062" s="18"/>
      <c r="C2062" s="18"/>
      <c r="D2062" s="18" t="str">
        <f t="shared" ca="1" si="37"/>
        <v/>
      </c>
      <c r="E2062" s="18" t="str">
        <f ca="1">IFERROR(INDEX(nr_ad_client_name,MATCH(ROW()-1,xl_search_adnowclientname[index],0)),"")</f>
        <v/>
      </c>
      <c r="F2062" s="18"/>
      <c r="G2062" s="18"/>
      <c r="H2062" s="18"/>
      <c r="I2062" s="18"/>
      <c r="J2062" s="18"/>
      <c r="K2062" s="18"/>
      <c r="L2062" s="18"/>
      <c r="M2062" s="18"/>
      <c r="N2062" s="18"/>
      <c r="O2062" s="18"/>
      <c r="P2062" s="18"/>
      <c r="Q2062" s="18"/>
      <c r="R2062" s="18"/>
      <c r="S2062" s="18"/>
      <c r="T2062" s="18"/>
      <c r="U2062" s="18"/>
      <c r="V2062" s="18"/>
      <c r="W2062" s="18"/>
      <c r="X2062" s="18"/>
      <c r="Y2062" s="18"/>
      <c r="Z2062" s="18"/>
      <c r="AA2062" s="18"/>
      <c r="AB2062" s="18"/>
      <c r="AC2062" s="18"/>
      <c r="AD2062" s="18"/>
      <c r="AE2062" s="18"/>
      <c r="AF2062" s="18"/>
      <c r="AG2062" s="18"/>
      <c r="AH2062" s="18"/>
      <c r="AI2062" s="18"/>
      <c r="AJ2062" s="18"/>
      <c r="AK2062" s="18"/>
      <c r="AL2062" s="18"/>
      <c r="AM2062" s="18"/>
    </row>
    <row r="2063" spans="1:39">
      <c r="A2063" s="18"/>
      <c r="B2063" s="18"/>
      <c r="C2063" s="18"/>
      <c r="D2063" s="18" t="str">
        <f t="shared" ca="1" si="37"/>
        <v/>
      </c>
      <c r="E2063" s="18" t="str">
        <f ca="1">IFERROR(INDEX(nr_ad_client_name,MATCH(ROW()-1,xl_search_adnowclientname[index],0)),"")</f>
        <v/>
      </c>
      <c r="F2063" s="18"/>
      <c r="G2063" s="18"/>
      <c r="H2063" s="18"/>
      <c r="I2063" s="18"/>
      <c r="J2063" s="18"/>
      <c r="K2063" s="18"/>
      <c r="L2063" s="18"/>
      <c r="M2063" s="18"/>
      <c r="N2063" s="18"/>
      <c r="O2063" s="18"/>
      <c r="P2063" s="18"/>
      <c r="Q2063" s="18"/>
      <c r="R2063" s="18"/>
      <c r="S2063" s="18"/>
      <c r="T2063" s="18"/>
      <c r="U2063" s="18"/>
      <c r="V2063" s="18"/>
      <c r="W2063" s="18"/>
      <c r="X2063" s="18"/>
      <c r="Y2063" s="18"/>
      <c r="Z2063" s="18"/>
      <c r="AA2063" s="18"/>
      <c r="AB2063" s="18"/>
      <c r="AC2063" s="18"/>
      <c r="AD2063" s="18"/>
      <c r="AE2063" s="18"/>
      <c r="AF2063" s="18"/>
      <c r="AG2063" s="18"/>
      <c r="AH2063" s="18"/>
      <c r="AI2063" s="18"/>
      <c r="AJ2063" s="18"/>
      <c r="AK2063" s="18"/>
      <c r="AL2063" s="18"/>
      <c r="AM2063" s="18"/>
    </row>
    <row r="2064" spans="1:39">
      <c r="A2064" s="18"/>
      <c r="B2064" s="18"/>
      <c r="C2064" s="18"/>
      <c r="D2064" s="18" t="str">
        <f t="shared" ca="1" si="37"/>
        <v/>
      </c>
      <c r="E2064" s="18" t="str">
        <f ca="1">IFERROR(INDEX(nr_ad_client_name,MATCH(ROW()-1,xl_search_adnowclientname[index],0)),"")</f>
        <v/>
      </c>
      <c r="F2064" s="18"/>
      <c r="G2064" s="18"/>
      <c r="H2064" s="18"/>
      <c r="I2064" s="18"/>
      <c r="J2064" s="18"/>
      <c r="K2064" s="18"/>
      <c r="L2064" s="18"/>
      <c r="M2064" s="18"/>
      <c r="N2064" s="18"/>
      <c r="O2064" s="18"/>
      <c r="P2064" s="18"/>
      <c r="Q2064" s="18"/>
      <c r="R2064" s="18"/>
      <c r="S2064" s="18"/>
      <c r="T2064" s="18"/>
      <c r="U2064" s="18"/>
      <c r="V2064" s="18"/>
      <c r="W2064" s="18"/>
      <c r="X2064" s="18"/>
      <c r="Y2064" s="18"/>
      <c r="Z2064" s="18"/>
      <c r="AA2064" s="18"/>
      <c r="AB2064" s="18"/>
      <c r="AC2064" s="18"/>
      <c r="AD2064" s="18"/>
      <c r="AE2064" s="18"/>
      <c r="AF2064" s="18"/>
      <c r="AG2064" s="18"/>
      <c r="AH2064" s="18"/>
      <c r="AI2064" s="18"/>
      <c r="AJ2064" s="18"/>
      <c r="AK2064" s="18"/>
      <c r="AL2064" s="18"/>
      <c r="AM2064" s="18"/>
    </row>
    <row r="2065" spans="1:39">
      <c r="A2065" s="18"/>
      <c r="B2065" s="18"/>
      <c r="C2065" s="18"/>
      <c r="D2065" s="18" t="str">
        <f t="shared" ca="1" si="37"/>
        <v/>
      </c>
      <c r="E2065" s="18" t="str">
        <f ca="1">IFERROR(INDEX(nr_ad_client_name,MATCH(ROW()-1,xl_search_adnowclientname[index],0)),"")</f>
        <v/>
      </c>
      <c r="F2065" s="18"/>
      <c r="G2065" s="18"/>
      <c r="H2065" s="18"/>
      <c r="I2065" s="18"/>
      <c r="J2065" s="18"/>
      <c r="K2065" s="18"/>
      <c r="L2065" s="18"/>
      <c r="M2065" s="18"/>
      <c r="N2065" s="18"/>
      <c r="O2065" s="18"/>
      <c r="P2065" s="18"/>
      <c r="Q2065" s="18"/>
      <c r="R2065" s="18"/>
      <c r="S2065" s="18"/>
      <c r="T2065" s="18"/>
      <c r="U2065" s="18"/>
      <c r="V2065" s="18"/>
      <c r="W2065" s="18"/>
      <c r="X2065" s="18"/>
      <c r="Y2065" s="18"/>
      <c r="Z2065" s="18"/>
      <c r="AA2065" s="18"/>
      <c r="AB2065" s="18"/>
      <c r="AC2065" s="18"/>
      <c r="AD2065" s="18"/>
      <c r="AE2065" s="18"/>
      <c r="AF2065" s="18"/>
      <c r="AG2065" s="18"/>
      <c r="AH2065" s="18"/>
      <c r="AI2065" s="18"/>
      <c r="AJ2065" s="18"/>
      <c r="AK2065" s="18"/>
      <c r="AL2065" s="18"/>
      <c r="AM2065" s="18"/>
    </row>
    <row r="2066" spans="1:39">
      <c r="A2066" s="18"/>
      <c r="B2066" s="18"/>
      <c r="C2066" s="18"/>
      <c r="D2066" s="18" t="str">
        <f t="shared" ca="1" si="37"/>
        <v/>
      </c>
      <c r="E2066" s="18" t="str">
        <f ca="1">IFERROR(INDEX(nr_ad_client_name,MATCH(ROW()-1,xl_search_adnowclientname[index],0)),"")</f>
        <v/>
      </c>
      <c r="F2066" s="18"/>
      <c r="G2066" s="18"/>
      <c r="H2066" s="18"/>
      <c r="I2066" s="18"/>
      <c r="J2066" s="18"/>
      <c r="K2066" s="18"/>
      <c r="L2066" s="18"/>
      <c r="M2066" s="18"/>
      <c r="N2066" s="18"/>
      <c r="O2066" s="18"/>
      <c r="P2066" s="18"/>
      <c r="Q2066" s="18"/>
      <c r="R2066" s="18"/>
      <c r="S2066" s="18"/>
      <c r="T2066" s="18"/>
      <c r="U2066" s="18"/>
      <c r="V2066" s="18"/>
      <c r="W2066" s="18"/>
      <c r="X2066" s="18"/>
      <c r="Y2066" s="18"/>
      <c r="Z2066" s="18"/>
      <c r="AA2066" s="18"/>
      <c r="AB2066" s="18"/>
      <c r="AC2066" s="18"/>
      <c r="AD2066" s="18"/>
      <c r="AE2066" s="18"/>
      <c r="AF2066" s="18"/>
      <c r="AG2066" s="18"/>
      <c r="AH2066" s="18"/>
      <c r="AI2066" s="18"/>
      <c r="AJ2066" s="18"/>
      <c r="AK2066" s="18"/>
      <c r="AL2066" s="18"/>
      <c r="AM2066" s="18"/>
    </row>
    <row r="2067" spans="1:39">
      <c r="A2067" s="18"/>
      <c r="B2067" s="18"/>
      <c r="C2067" s="18"/>
      <c r="D2067" s="18" t="str">
        <f t="shared" ca="1" si="37"/>
        <v/>
      </c>
      <c r="E2067" s="18" t="str">
        <f ca="1">IFERROR(INDEX(nr_ad_client_name,MATCH(ROW()-1,xl_search_adnowclientname[index],0)),"")</f>
        <v/>
      </c>
      <c r="F2067" s="18"/>
      <c r="G2067" s="18"/>
      <c r="H2067" s="18"/>
      <c r="I2067" s="18"/>
      <c r="J2067" s="18"/>
      <c r="K2067" s="18"/>
      <c r="L2067" s="18"/>
      <c r="M2067" s="18"/>
      <c r="N2067" s="18"/>
      <c r="O2067" s="18"/>
      <c r="P2067" s="18"/>
      <c r="Q2067" s="18"/>
      <c r="R2067" s="18"/>
      <c r="S2067" s="18"/>
      <c r="T2067" s="18"/>
      <c r="U2067" s="18"/>
      <c r="V2067" s="18"/>
      <c r="W2067" s="18"/>
      <c r="X2067" s="18"/>
      <c r="Y2067" s="18"/>
      <c r="Z2067" s="18"/>
      <c r="AA2067" s="18"/>
      <c r="AB2067" s="18"/>
      <c r="AC2067" s="18"/>
      <c r="AD2067" s="18"/>
      <c r="AE2067" s="18"/>
      <c r="AF2067" s="18"/>
      <c r="AG2067" s="18"/>
      <c r="AH2067" s="18"/>
      <c r="AI2067" s="18"/>
      <c r="AJ2067" s="18"/>
      <c r="AK2067" s="18"/>
      <c r="AL2067" s="18"/>
      <c r="AM2067" s="18"/>
    </row>
    <row r="2068" spans="1:39">
      <c r="A2068" s="18"/>
      <c r="B2068" s="18"/>
      <c r="C2068" s="18"/>
      <c r="D2068" s="18" t="str">
        <f t="shared" ca="1" si="37"/>
        <v/>
      </c>
      <c r="E2068" s="18" t="str">
        <f ca="1">IFERROR(INDEX(nr_ad_client_name,MATCH(ROW()-1,xl_search_adnowclientname[index],0)),"")</f>
        <v/>
      </c>
      <c r="F2068" s="18"/>
      <c r="G2068" s="18"/>
      <c r="H2068" s="18"/>
      <c r="I2068" s="18"/>
      <c r="J2068" s="18"/>
      <c r="K2068" s="18"/>
      <c r="L2068" s="18"/>
      <c r="M2068" s="18"/>
      <c r="N2068" s="18"/>
      <c r="O2068" s="18"/>
      <c r="P2068" s="18"/>
      <c r="Q2068" s="18"/>
      <c r="R2068" s="18"/>
      <c r="S2068" s="18"/>
      <c r="T2068" s="18"/>
      <c r="U2068" s="18"/>
      <c r="V2068" s="18"/>
      <c r="W2068" s="18"/>
      <c r="X2068" s="18"/>
      <c r="Y2068" s="18"/>
      <c r="Z2068" s="18"/>
      <c r="AA2068" s="18"/>
      <c r="AB2068" s="18"/>
      <c r="AC2068" s="18"/>
      <c r="AD2068" s="18"/>
      <c r="AE2068" s="18"/>
      <c r="AF2068" s="18"/>
      <c r="AG2068" s="18"/>
      <c r="AH2068" s="18"/>
      <c r="AI2068" s="18"/>
      <c r="AJ2068" s="18"/>
      <c r="AK2068" s="18"/>
      <c r="AL2068" s="18"/>
      <c r="AM2068" s="18"/>
    </row>
    <row r="2069" spans="1:39">
      <c r="A2069" s="18"/>
      <c r="B2069" s="18"/>
      <c r="C2069" s="18"/>
      <c r="D2069" s="18" t="str">
        <f t="shared" ca="1" si="37"/>
        <v/>
      </c>
      <c r="E2069" s="18" t="str">
        <f ca="1">IFERROR(INDEX(nr_ad_client_name,MATCH(ROW()-1,xl_search_adnowclientname[index],0)),"")</f>
        <v/>
      </c>
      <c r="F2069" s="18"/>
      <c r="G2069" s="18"/>
      <c r="H2069" s="18"/>
      <c r="I2069" s="18"/>
      <c r="J2069" s="18"/>
      <c r="K2069" s="18"/>
      <c r="L2069" s="18"/>
      <c r="M2069" s="18"/>
      <c r="N2069" s="18"/>
      <c r="O2069" s="18"/>
      <c r="P2069" s="18"/>
      <c r="Q2069" s="18"/>
      <c r="R2069" s="18"/>
      <c r="S2069" s="18"/>
      <c r="T2069" s="18"/>
      <c r="U2069" s="18"/>
      <c r="V2069" s="18"/>
      <c r="W2069" s="18"/>
      <c r="X2069" s="18"/>
      <c r="Y2069" s="18"/>
      <c r="Z2069" s="18"/>
      <c r="AA2069" s="18"/>
      <c r="AB2069" s="18"/>
      <c r="AC2069" s="18"/>
      <c r="AD2069" s="18"/>
      <c r="AE2069" s="18"/>
      <c r="AF2069" s="18"/>
      <c r="AG2069" s="18"/>
      <c r="AH2069" s="18"/>
      <c r="AI2069" s="18"/>
      <c r="AJ2069" s="18"/>
      <c r="AK2069" s="18"/>
      <c r="AL2069" s="18"/>
      <c r="AM2069" s="18"/>
    </row>
    <row r="2070" spans="1:39">
      <c r="A2070" s="18"/>
      <c r="B2070" s="18"/>
      <c r="C2070" s="18"/>
      <c r="D2070" s="18" t="str">
        <f t="shared" ca="1" si="37"/>
        <v/>
      </c>
      <c r="E2070" s="18" t="str">
        <f ca="1">IFERROR(INDEX(nr_ad_client_name,MATCH(ROW()-1,xl_search_adnowclientname[index],0)),"")</f>
        <v/>
      </c>
      <c r="F2070" s="18"/>
      <c r="G2070" s="18"/>
      <c r="H2070" s="18"/>
      <c r="I2070" s="18"/>
      <c r="J2070" s="18"/>
      <c r="K2070" s="18"/>
      <c r="L2070" s="18"/>
      <c r="M2070" s="18"/>
      <c r="N2070" s="18"/>
      <c r="O2070" s="18"/>
      <c r="P2070" s="18"/>
      <c r="Q2070" s="18"/>
      <c r="R2070" s="18"/>
      <c r="S2070" s="18"/>
      <c r="T2070" s="18"/>
      <c r="U2070" s="18"/>
      <c r="V2070" s="18"/>
      <c r="W2070" s="18"/>
      <c r="X2070" s="18"/>
      <c r="Y2070" s="18"/>
      <c r="Z2070" s="18"/>
      <c r="AA2070" s="18"/>
      <c r="AB2070" s="18"/>
      <c r="AC2070" s="18"/>
      <c r="AD2070" s="18"/>
      <c r="AE2070" s="18"/>
      <c r="AF2070" s="18"/>
      <c r="AG2070" s="18"/>
      <c r="AH2070" s="18"/>
      <c r="AI2070" s="18"/>
      <c r="AJ2070" s="18"/>
      <c r="AK2070" s="18"/>
      <c r="AL2070" s="18"/>
      <c r="AM2070" s="18"/>
    </row>
    <row r="2071" spans="1:39">
      <c r="A2071" s="18"/>
      <c r="B2071" s="18"/>
      <c r="C2071" s="18"/>
      <c r="D2071" s="18" t="str">
        <f t="shared" ca="1" si="37"/>
        <v/>
      </c>
      <c r="E2071" s="18" t="str">
        <f ca="1">IFERROR(INDEX(nr_ad_client_name,MATCH(ROW()-1,xl_search_adnowclientname[index],0)),"")</f>
        <v/>
      </c>
      <c r="F2071" s="18"/>
      <c r="G2071" s="18"/>
      <c r="H2071" s="18"/>
      <c r="I2071" s="18"/>
      <c r="J2071" s="18"/>
      <c r="K2071" s="18"/>
      <c r="L2071" s="18"/>
      <c r="M2071" s="18"/>
      <c r="N2071" s="18"/>
      <c r="O2071" s="18"/>
      <c r="P2071" s="18"/>
      <c r="Q2071" s="18"/>
      <c r="R2071" s="18"/>
      <c r="S2071" s="18"/>
      <c r="T2071" s="18"/>
      <c r="U2071" s="18"/>
      <c r="V2071" s="18"/>
      <c r="W2071" s="18"/>
      <c r="X2071" s="18"/>
      <c r="Y2071" s="18"/>
      <c r="Z2071" s="18"/>
      <c r="AA2071" s="18"/>
      <c r="AB2071" s="18"/>
      <c r="AC2071" s="18"/>
      <c r="AD2071" s="18"/>
      <c r="AE2071" s="18"/>
      <c r="AF2071" s="18"/>
      <c r="AG2071" s="18"/>
      <c r="AH2071" s="18"/>
      <c r="AI2071" s="18"/>
      <c r="AJ2071" s="18"/>
      <c r="AK2071" s="18"/>
      <c r="AL2071" s="18"/>
      <c r="AM2071" s="18"/>
    </row>
    <row r="2072" spans="1:39">
      <c r="A2072" s="18"/>
      <c r="B2072" s="18"/>
      <c r="C2072" s="18"/>
      <c r="D2072" s="18" t="str">
        <f t="shared" ca="1" si="37"/>
        <v/>
      </c>
      <c r="E2072" s="18" t="str">
        <f ca="1">IFERROR(INDEX(nr_ad_client_name,MATCH(ROW()-1,xl_search_adnowclientname[index],0)),"")</f>
        <v/>
      </c>
      <c r="F2072" s="18"/>
      <c r="G2072" s="18"/>
      <c r="H2072" s="18"/>
      <c r="I2072" s="18"/>
      <c r="J2072" s="18"/>
      <c r="K2072" s="18"/>
      <c r="L2072" s="18"/>
      <c r="M2072" s="18"/>
      <c r="N2072" s="18"/>
      <c r="O2072" s="18"/>
      <c r="P2072" s="18"/>
      <c r="Q2072" s="18"/>
      <c r="R2072" s="18"/>
      <c r="S2072" s="18"/>
      <c r="T2072" s="18"/>
      <c r="U2072" s="18"/>
      <c r="V2072" s="18"/>
      <c r="W2072" s="18"/>
      <c r="X2072" s="18"/>
      <c r="Y2072" s="18"/>
      <c r="Z2072" s="18"/>
      <c r="AA2072" s="18"/>
      <c r="AB2072" s="18"/>
      <c r="AC2072" s="18"/>
      <c r="AD2072" s="18"/>
      <c r="AE2072" s="18"/>
      <c r="AF2072" s="18"/>
      <c r="AG2072" s="18"/>
      <c r="AH2072" s="18"/>
      <c r="AI2072" s="18"/>
      <c r="AJ2072" s="18"/>
      <c r="AK2072" s="18"/>
      <c r="AL2072" s="18"/>
      <c r="AM2072" s="18"/>
    </row>
    <row r="2073" spans="1:39">
      <c r="A2073" s="18"/>
      <c r="B2073" s="18"/>
      <c r="C2073" s="18"/>
      <c r="D2073" s="18" t="str">
        <f t="shared" ca="1" si="37"/>
        <v/>
      </c>
      <c r="E2073" s="18" t="str">
        <f ca="1">IFERROR(INDEX(nr_ad_client_name,MATCH(ROW()-1,xl_search_adnowclientname[index],0)),"")</f>
        <v/>
      </c>
      <c r="F2073" s="18"/>
      <c r="G2073" s="18"/>
      <c r="H2073" s="18"/>
      <c r="I2073" s="18"/>
      <c r="J2073" s="18"/>
      <c r="K2073" s="18"/>
      <c r="L2073" s="18"/>
      <c r="M2073" s="18"/>
      <c r="N2073" s="18"/>
      <c r="O2073" s="18"/>
      <c r="P2073" s="18"/>
      <c r="Q2073" s="18"/>
      <c r="R2073" s="18"/>
      <c r="S2073" s="18"/>
      <c r="T2073" s="18"/>
      <c r="U2073" s="18"/>
      <c r="V2073" s="18"/>
      <c r="W2073" s="18"/>
      <c r="X2073" s="18"/>
      <c r="Y2073" s="18"/>
      <c r="Z2073" s="18"/>
      <c r="AA2073" s="18"/>
      <c r="AB2073" s="18"/>
      <c r="AC2073" s="18"/>
      <c r="AD2073" s="18"/>
      <c r="AE2073" s="18"/>
      <c r="AF2073" s="18"/>
      <c r="AG2073" s="18"/>
      <c r="AH2073" s="18"/>
      <c r="AI2073" s="18"/>
      <c r="AJ2073" s="18"/>
      <c r="AK2073" s="18"/>
      <c r="AL2073" s="18"/>
      <c r="AM2073" s="18"/>
    </row>
    <row r="2074" spans="1:39">
      <c r="A2074" s="18"/>
      <c r="B2074" s="18"/>
      <c r="C2074" s="18"/>
      <c r="D2074" s="18" t="str">
        <f t="shared" ca="1" si="37"/>
        <v/>
      </c>
      <c r="E2074" s="18" t="str">
        <f ca="1">IFERROR(INDEX(nr_ad_client_name,MATCH(ROW()-1,xl_search_adnowclientname[index],0)),"")</f>
        <v/>
      </c>
      <c r="F2074" s="18"/>
      <c r="G2074" s="18"/>
      <c r="H2074" s="18"/>
      <c r="I2074" s="18"/>
      <c r="J2074" s="18"/>
      <c r="K2074" s="18"/>
      <c r="L2074" s="18"/>
      <c r="M2074" s="18"/>
      <c r="N2074" s="18"/>
      <c r="O2074" s="18"/>
      <c r="P2074" s="18"/>
      <c r="Q2074" s="18"/>
      <c r="R2074" s="18"/>
      <c r="S2074" s="18"/>
      <c r="T2074" s="18"/>
      <c r="U2074" s="18"/>
      <c r="V2074" s="18"/>
      <c r="W2074" s="18"/>
      <c r="X2074" s="18"/>
      <c r="Y2074" s="18"/>
      <c r="Z2074" s="18"/>
      <c r="AA2074" s="18"/>
      <c r="AB2074" s="18"/>
      <c r="AC2074" s="18"/>
      <c r="AD2074" s="18"/>
      <c r="AE2074" s="18"/>
      <c r="AF2074" s="18"/>
      <c r="AG2074" s="18"/>
      <c r="AH2074" s="18"/>
      <c r="AI2074" s="18"/>
      <c r="AJ2074" s="18"/>
      <c r="AK2074" s="18"/>
      <c r="AL2074" s="18"/>
      <c r="AM2074" s="18"/>
    </row>
    <row r="2075" spans="1:39">
      <c r="A2075" s="18"/>
      <c r="B2075" s="18"/>
      <c r="C2075" s="18"/>
      <c r="D2075" s="18" t="str">
        <f t="shared" ca="1" si="37"/>
        <v/>
      </c>
      <c r="E2075" s="18" t="str">
        <f ca="1">IFERROR(INDEX(nr_ad_client_name,MATCH(ROW()-1,xl_search_adnowclientname[index],0)),"")</f>
        <v/>
      </c>
      <c r="F2075" s="18"/>
      <c r="G2075" s="18"/>
      <c r="H2075" s="18"/>
      <c r="I2075" s="18"/>
      <c r="J2075" s="18"/>
      <c r="K2075" s="18"/>
      <c r="L2075" s="18"/>
      <c r="M2075" s="18"/>
      <c r="N2075" s="18"/>
      <c r="O2075" s="18"/>
      <c r="P2075" s="18"/>
      <c r="Q2075" s="18"/>
      <c r="R2075" s="18"/>
      <c r="S2075" s="18"/>
      <c r="T2075" s="18"/>
      <c r="U2075" s="18"/>
      <c r="V2075" s="18"/>
      <c r="W2075" s="18"/>
      <c r="X2075" s="18"/>
      <c r="Y2075" s="18"/>
      <c r="Z2075" s="18"/>
      <c r="AA2075" s="18"/>
      <c r="AB2075" s="18"/>
      <c r="AC2075" s="18"/>
      <c r="AD2075" s="18"/>
      <c r="AE2075" s="18"/>
      <c r="AF2075" s="18"/>
      <c r="AG2075" s="18"/>
      <c r="AH2075" s="18"/>
      <c r="AI2075" s="18"/>
      <c r="AJ2075" s="18"/>
      <c r="AK2075" s="18"/>
      <c r="AL2075" s="18"/>
      <c r="AM2075" s="18"/>
    </row>
    <row r="2076" spans="1:39">
      <c r="A2076" s="18"/>
      <c r="B2076" s="18"/>
      <c r="C2076" s="18"/>
      <c r="D2076" s="18" t="str">
        <f t="shared" ca="1" si="37"/>
        <v/>
      </c>
      <c r="E2076" s="18" t="str">
        <f ca="1">IFERROR(INDEX(nr_ad_client_name,MATCH(ROW()-1,xl_search_adnowclientname[index],0)),"")</f>
        <v/>
      </c>
      <c r="F2076" s="18"/>
      <c r="G2076" s="18"/>
      <c r="H2076" s="18"/>
      <c r="I2076" s="18"/>
      <c r="J2076" s="18"/>
      <c r="K2076" s="18"/>
      <c r="L2076" s="18"/>
      <c r="M2076" s="18"/>
      <c r="N2076" s="18"/>
      <c r="O2076" s="18"/>
      <c r="P2076" s="18"/>
      <c r="Q2076" s="18"/>
      <c r="R2076" s="18"/>
      <c r="S2076" s="18"/>
      <c r="T2076" s="18"/>
      <c r="U2076" s="18"/>
      <c r="V2076" s="18"/>
      <c r="W2076" s="18"/>
      <c r="X2076" s="18"/>
      <c r="Y2076" s="18"/>
      <c r="Z2076" s="18"/>
      <c r="AA2076" s="18"/>
      <c r="AB2076" s="18"/>
      <c r="AC2076" s="18"/>
      <c r="AD2076" s="18"/>
      <c r="AE2076" s="18"/>
      <c r="AF2076" s="18"/>
      <c r="AG2076" s="18"/>
      <c r="AH2076" s="18"/>
      <c r="AI2076" s="18"/>
      <c r="AJ2076" s="18"/>
      <c r="AK2076" s="18"/>
      <c r="AL2076" s="18"/>
      <c r="AM2076" s="18"/>
    </row>
    <row r="2077" spans="1:39">
      <c r="A2077" s="18"/>
      <c r="B2077" s="18"/>
      <c r="C2077" s="18"/>
      <c r="D2077" s="18" t="str">
        <f t="shared" ca="1" si="37"/>
        <v/>
      </c>
      <c r="E2077" s="18" t="str">
        <f ca="1">IFERROR(INDEX(nr_ad_client_name,MATCH(ROW()-1,xl_search_adnowclientname[index],0)),"")</f>
        <v/>
      </c>
      <c r="F2077" s="18"/>
      <c r="G2077" s="18"/>
      <c r="H2077" s="18"/>
      <c r="I2077" s="18"/>
      <c r="J2077" s="18"/>
      <c r="K2077" s="18"/>
      <c r="L2077" s="18"/>
      <c r="M2077" s="18"/>
      <c r="N2077" s="18"/>
      <c r="O2077" s="18"/>
      <c r="P2077" s="18"/>
      <c r="Q2077" s="18"/>
      <c r="R2077" s="18"/>
      <c r="S2077" s="18"/>
      <c r="T2077" s="18"/>
      <c r="U2077" s="18"/>
      <c r="V2077" s="18"/>
      <c r="W2077" s="18"/>
      <c r="X2077" s="18"/>
      <c r="Y2077" s="18"/>
      <c r="Z2077" s="18"/>
      <c r="AA2077" s="18"/>
      <c r="AB2077" s="18"/>
      <c r="AC2077" s="18"/>
      <c r="AD2077" s="18"/>
      <c r="AE2077" s="18"/>
      <c r="AF2077" s="18"/>
      <c r="AG2077" s="18"/>
      <c r="AH2077" s="18"/>
      <c r="AI2077" s="18"/>
      <c r="AJ2077" s="18"/>
      <c r="AK2077" s="18"/>
      <c r="AL2077" s="18"/>
      <c r="AM2077" s="18"/>
    </row>
    <row r="2078" spans="1:39">
      <c r="A2078" s="18"/>
      <c r="B2078" s="18"/>
      <c r="C2078" s="18"/>
      <c r="D2078" s="18" t="str">
        <f t="shared" ca="1" si="37"/>
        <v/>
      </c>
      <c r="E2078" s="18" t="str">
        <f ca="1">IFERROR(INDEX(nr_ad_client_name,MATCH(ROW()-1,xl_search_adnowclientname[index],0)),"")</f>
        <v/>
      </c>
      <c r="F2078" s="18"/>
      <c r="G2078" s="18"/>
      <c r="H2078" s="18"/>
      <c r="I2078" s="18"/>
      <c r="J2078" s="18"/>
      <c r="K2078" s="18"/>
      <c r="L2078" s="18"/>
      <c r="M2078" s="18"/>
      <c r="N2078" s="18"/>
      <c r="O2078" s="18"/>
      <c r="P2078" s="18"/>
      <c r="Q2078" s="18"/>
      <c r="R2078" s="18"/>
      <c r="S2078" s="18"/>
      <c r="T2078" s="18"/>
      <c r="U2078" s="18"/>
      <c r="V2078" s="18"/>
      <c r="W2078" s="18"/>
      <c r="X2078" s="18"/>
      <c r="Y2078" s="18"/>
      <c r="Z2078" s="18"/>
      <c r="AA2078" s="18"/>
      <c r="AB2078" s="18"/>
      <c r="AC2078" s="18"/>
      <c r="AD2078" s="18"/>
      <c r="AE2078" s="18"/>
      <c r="AF2078" s="18"/>
      <c r="AG2078" s="18"/>
      <c r="AH2078" s="18"/>
      <c r="AI2078" s="18"/>
      <c r="AJ2078" s="18"/>
      <c r="AK2078" s="18"/>
      <c r="AL2078" s="18"/>
      <c r="AM2078" s="18"/>
    </row>
    <row r="2079" spans="1:39">
      <c r="A2079" s="18"/>
      <c r="B2079" s="18"/>
      <c r="C2079" s="18"/>
      <c r="D2079" s="18" t="str">
        <f t="shared" ca="1" si="37"/>
        <v/>
      </c>
      <c r="E2079" s="18" t="str">
        <f ca="1">IFERROR(INDEX(nr_ad_client_name,MATCH(ROW()-1,xl_search_adnowclientname[index],0)),"")</f>
        <v/>
      </c>
      <c r="F2079" s="18"/>
      <c r="G2079" s="18"/>
      <c r="H2079" s="18"/>
      <c r="I2079" s="18"/>
      <c r="J2079" s="18"/>
      <c r="K2079" s="18"/>
      <c r="L2079" s="18"/>
      <c r="M2079" s="18"/>
      <c r="N2079" s="18"/>
      <c r="O2079" s="18"/>
      <c r="P2079" s="18"/>
      <c r="Q2079" s="18"/>
      <c r="R2079" s="18"/>
      <c r="S2079" s="18"/>
      <c r="T2079" s="18"/>
      <c r="U2079" s="18"/>
      <c r="V2079" s="18"/>
      <c r="W2079" s="18"/>
      <c r="X2079" s="18"/>
      <c r="Y2079" s="18"/>
      <c r="Z2079" s="18"/>
      <c r="AA2079" s="18"/>
      <c r="AB2079" s="18"/>
      <c r="AC2079" s="18"/>
      <c r="AD2079" s="18"/>
      <c r="AE2079" s="18"/>
      <c r="AF2079" s="18"/>
      <c r="AG2079" s="18"/>
      <c r="AH2079" s="18"/>
      <c r="AI2079" s="18"/>
      <c r="AJ2079" s="18"/>
      <c r="AK2079" s="18"/>
      <c r="AL2079" s="18"/>
      <c r="AM2079" s="18"/>
    </row>
    <row r="2080" spans="1:39">
      <c r="A2080" s="18"/>
      <c r="B2080" s="18"/>
      <c r="C2080" s="18"/>
      <c r="D2080" s="18" t="str">
        <f t="shared" ca="1" si="37"/>
        <v/>
      </c>
      <c r="E2080" s="18" t="str">
        <f ca="1">IFERROR(INDEX(nr_ad_client_name,MATCH(ROW()-1,xl_search_adnowclientname[index],0)),"")</f>
        <v/>
      </c>
      <c r="F2080" s="18"/>
      <c r="G2080" s="18"/>
      <c r="H2080" s="18"/>
      <c r="I2080" s="18"/>
      <c r="J2080" s="18"/>
      <c r="K2080" s="18"/>
      <c r="L2080" s="18"/>
      <c r="M2080" s="18"/>
      <c r="N2080" s="18"/>
      <c r="O2080" s="18"/>
      <c r="P2080" s="18"/>
      <c r="Q2080" s="18"/>
      <c r="R2080" s="18"/>
      <c r="S2080" s="18"/>
      <c r="T2080" s="18"/>
      <c r="U2080" s="18"/>
      <c r="V2080" s="18"/>
      <c r="W2080" s="18"/>
      <c r="X2080" s="18"/>
      <c r="Y2080" s="18"/>
      <c r="Z2080" s="18"/>
      <c r="AA2080" s="18"/>
      <c r="AB2080" s="18"/>
      <c r="AC2080" s="18"/>
      <c r="AD2080" s="18"/>
      <c r="AE2080" s="18"/>
      <c r="AF2080" s="18"/>
      <c r="AG2080" s="18"/>
      <c r="AH2080" s="18"/>
      <c r="AI2080" s="18"/>
      <c r="AJ2080" s="18"/>
      <c r="AK2080" s="18"/>
      <c r="AL2080" s="18"/>
      <c r="AM2080" s="18"/>
    </row>
    <row r="2081" spans="1:39">
      <c r="A2081" s="18"/>
      <c r="B2081" s="18"/>
      <c r="C2081" s="18"/>
      <c r="D2081" s="18" t="str">
        <f t="shared" ca="1" si="37"/>
        <v/>
      </c>
      <c r="E2081" s="18" t="str">
        <f ca="1">IFERROR(INDEX(nr_ad_client_name,MATCH(ROW()-1,xl_search_adnowclientname[index],0)),"")</f>
        <v/>
      </c>
      <c r="F2081" s="18"/>
      <c r="G2081" s="18"/>
      <c r="H2081" s="18"/>
      <c r="I2081" s="18"/>
      <c r="J2081" s="18"/>
      <c r="K2081" s="18"/>
      <c r="L2081" s="18"/>
      <c r="M2081" s="18"/>
      <c r="N2081" s="18"/>
      <c r="O2081" s="18"/>
      <c r="P2081" s="18"/>
      <c r="Q2081" s="18"/>
      <c r="R2081" s="18"/>
      <c r="S2081" s="18"/>
      <c r="T2081" s="18"/>
      <c r="U2081" s="18"/>
      <c r="V2081" s="18"/>
      <c r="W2081" s="18"/>
      <c r="X2081" s="18"/>
      <c r="Y2081" s="18"/>
      <c r="Z2081" s="18"/>
      <c r="AA2081" s="18"/>
      <c r="AB2081" s="18"/>
      <c r="AC2081" s="18"/>
      <c r="AD2081" s="18"/>
      <c r="AE2081" s="18"/>
      <c r="AF2081" s="18"/>
      <c r="AG2081" s="18"/>
      <c r="AH2081" s="18"/>
      <c r="AI2081" s="18"/>
      <c r="AJ2081" s="18"/>
      <c r="AK2081" s="18"/>
      <c r="AL2081" s="18"/>
      <c r="AM2081" s="18"/>
    </row>
    <row r="2082" spans="1:39">
      <c r="A2082" s="18"/>
      <c r="B2082" s="18"/>
      <c r="C2082" s="18"/>
      <c r="D2082" s="18" t="str">
        <f t="shared" ca="1" si="37"/>
        <v/>
      </c>
      <c r="E2082" s="18" t="str">
        <f ca="1">IFERROR(INDEX(nr_ad_client_name,MATCH(ROW()-1,xl_search_adnowclientname[index],0)),"")</f>
        <v/>
      </c>
      <c r="F2082" s="18"/>
      <c r="G2082" s="18"/>
      <c r="H2082" s="18"/>
      <c r="I2082" s="18"/>
      <c r="J2082" s="18"/>
      <c r="K2082" s="18"/>
      <c r="L2082" s="18"/>
      <c r="M2082" s="18"/>
      <c r="N2082" s="18"/>
      <c r="O2082" s="18"/>
      <c r="P2082" s="18"/>
      <c r="Q2082" s="18"/>
      <c r="R2082" s="18"/>
      <c r="S2082" s="18"/>
      <c r="T2082" s="18"/>
      <c r="U2082" s="18"/>
      <c r="V2082" s="18"/>
      <c r="W2082" s="18"/>
      <c r="X2082" s="18"/>
      <c r="Y2082" s="18"/>
      <c r="Z2082" s="18"/>
      <c r="AA2082" s="18"/>
      <c r="AB2082" s="18"/>
      <c r="AC2082" s="18"/>
      <c r="AD2082" s="18"/>
      <c r="AE2082" s="18"/>
      <c r="AF2082" s="18"/>
      <c r="AG2082" s="18"/>
      <c r="AH2082" s="18"/>
      <c r="AI2082" s="18"/>
      <c r="AJ2082" s="18"/>
      <c r="AK2082" s="18"/>
      <c r="AL2082" s="18"/>
      <c r="AM2082" s="18"/>
    </row>
    <row r="2083" spans="1:39">
      <c r="A2083" s="18"/>
      <c r="B2083" s="18"/>
      <c r="C2083" s="18"/>
      <c r="D2083" s="18" t="str">
        <f t="shared" ca="1" si="37"/>
        <v/>
      </c>
      <c r="E2083" s="18" t="str">
        <f ca="1">IFERROR(INDEX(nr_ad_client_name,MATCH(ROW()-1,xl_search_adnowclientname[index],0)),"")</f>
        <v/>
      </c>
      <c r="F2083" s="18"/>
      <c r="G2083" s="18"/>
      <c r="H2083" s="18"/>
      <c r="I2083" s="18"/>
      <c r="J2083" s="18"/>
      <c r="K2083" s="18"/>
      <c r="L2083" s="18"/>
      <c r="M2083" s="18"/>
      <c r="N2083" s="18"/>
      <c r="O2083" s="18"/>
      <c r="P2083" s="18"/>
      <c r="Q2083" s="18"/>
      <c r="R2083" s="18"/>
      <c r="S2083" s="18"/>
      <c r="T2083" s="18"/>
      <c r="U2083" s="18"/>
      <c r="V2083" s="18"/>
      <c r="W2083" s="18"/>
      <c r="X2083" s="18"/>
      <c r="Y2083" s="18"/>
      <c r="Z2083" s="18"/>
      <c r="AA2083" s="18"/>
      <c r="AB2083" s="18"/>
      <c r="AC2083" s="18"/>
      <c r="AD2083" s="18"/>
      <c r="AE2083" s="18"/>
      <c r="AF2083" s="18"/>
      <c r="AG2083" s="18"/>
      <c r="AH2083" s="18"/>
      <c r="AI2083" s="18"/>
      <c r="AJ2083" s="18"/>
      <c r="AK2083" s="18"/>
      <c r="AL2083" s="18"/>
      <c r="AM2083" s="18"/>
    </row>
    <row r="2084" spans="1:39">
      <c r="A2084" s="18"/>
      <c r="B2084" s="18"/>
      <c r="C2084" s="18"/>
      <c r="D2084" s="18" t="str">
        <f t="shared" ca="1" si="37"/>
        <v/>
      </c>
      <c r="E2084" s="18" t="str">
        <f ca="1">IFERROR(INDEX(nr_ad_client_name,MATCH(ROW()-1,xl_search_adnowclientname[index],0)),"")</f>
        <v/>
      </c>
      <c r="F2084" s="18"/>
      <c r="G2084" s="18"/>
      <c r="H2084" s="18"/>
      <c r="I2084" s="18"/>
      <c r="J2084" s="18"/>
      <c r="K2084" s="18"/>
      <c r="L2084" s="18"/>
      <c r="M2084" s="18"/>
      <c r="N2084" s="18"/>
      <c r="O2084" s="18"/>
      <c r="P2084" s="18"/>
      <c r="Q2084" s="18"/>
      <c r="R2084" s="18"/>
      <c r="S2084" s="18"/>
      <c r="T2084" s="18"/>
      <c r="U2084" s="18"/>
      <c r="V2084" s="18"/>
      <c r="W2084" s="18"/>
      <c r="X2084" s="18"/>
      <c r="Y2084" s="18"/>
      <c r="Z2084" s="18"/>
      <c r="AA2084" s="18"/>
      <c r="AB2084" s="18"/>
      <c r="AC2084" s="18"/>
      <c r="AD2084" s="18"/>
      <c r="AE2084" s="18"/>
      <c r="AF2084" s="18"/>
      <c r="AG2084" s="18"/>
      <c r="AH2084" s="18"/>
      <c r="AI2084" s="18"/>
      <c r="AJ2084" s="18"/>
      <c r="AK2084" s="18"/>
      <c r="AL2084" s="18"/>
      <c r="AM2084" s="18"/>
    </row>
    <row r="2085" spans="1:39">
      <c r="A2085" s="18"/>
      <c r="B2085" s="18"/>
      <c r="C2085" s="18"/>
      <c r="D2085" s="18" t="str">
        <f t="shared" ca="1" si="37"/>
        <v/>
      </c>
      <c r="E2085" s="18" t="str">
        <f ca="1">IFERROR(INDEX(nr_ad_client_name,MATCH(ROW()-1,xl_search_adnowclientname[index],0)),"")</f>
        <v/>
      </c>
      <c r="F2085" s="18"/>
      <c r="G2085" s="18"/>
      <c r="H2085" s="18"/>
      <c r="I2085" s="18"/>
      <c r="J2085" s="18"/>
      <c r="K2085" s="18"/>
      <c r="L2085" s="18"/>
      <c r="M2085" s="18"/>
      <c r="N2085" s="18"/>
      <c r="O2085" s="18"/>
      <c r="P2085" s="18"/>
      <c r="Q2085" s="18"/>
      <c r="R2085" s="18"/>
      <c r="S2085" s="18"/>
      <c r="T2085" s="18"/>
      <c r="U2085" s="18"/>
      <c r="V2085" s="18"/>
      <c r="W2085" s="18"/>
      <c r="X2085" s="18"/>
      <c r="Y2085" s="18"/>
      <c r="Z2085" s="18"/>
      <c r="AA2085" s="18"/>
      <c r="AB2085" s="18"/>
      <c r="AC2085" s="18"/>
      <c r="AD2085" s="18"/>
      <c r="AE2085" s="18"/>
      <c r="AF2085" s="18"/>
      <c r="AG2085" s="18"/>
      <c r="AH2085" s="18"/>
      <c r="AI2085" s="18"/>
      <c r="AJ2085" s="18"/>
      <c r="AK2085" s="18"/>
      <c r="AL2085" s="18"/>
      <c r="AM2085" s="18"/>
    </row>
    <row r="2086" spans="1:39">
      <c r="A2086" s="18"/>
      <c r="B2086" s="18"/>
      <c r="C2086" s="18"/>
      <c r="D2086" s="18" t="str">
        <f t="shared" ca="1" si="37"/>
        <v/>
      </c>
      <c r="E2086" s="18" t="str">
        <f ca="1">IFERROR(INDEX(nr_ad_client_name,MATCH(ROW()-1,xl_search_adnowclientname[index],0)),"")</f>
        <v/>
      </c>
      <c r="F2086" s="18"/>
      <c r="G2086" s="18"/>
      <c r="H2086" s="18"/>
      <c r="I2086" s="18"/>
      <c r="J2086" s="18"/>
      <c r="K2086" s="18"/>
      <c r="L2086" s="18"/>
      <c r="M2086" s="18"/>
      <c r="N2086" s="18"/>
      <c r="O2086" s="18"/>
      <c r="P2086" s="18"/>
      <c r="Q2086" s="18"/>
      <c r="R2086" s="18"/>
      <c r="S2086" s="18"/>
      <c r="T2086" s="18"/>
      <c r="U2086" s="18"/>
      <c r="V2086" s="18"/>
      <c r="W2086" s="18"/>
      <c r="X2086" s="18"/>
      <c r="Y2086" s="18"/>
      <c r="Z2086" s="18"/>
      <c r="AA2086" s="18"/>
      <c r="AB2086" s="18"/>
      <c r="AC2086" s="18"/>
      <c r="AD2086" s="18"/>
      <c r="AE2086" s="18"/>
      <c r="AF2086" s="18"/>
      <c r="AG2086" s="18"/>
      <c r="AH2086" s="18"/>
      <c r="AI2086" s="18"/>
      <c r="AJ2086" s="18"/>
      <c r="AK2086" s="18"/>
      <c r="AL2086" s="18"/>
      <c r="AM2086" s="18"/>
    </row>
    <row r="2087" spans="1:39">
      <c r="A2087" s="18"/>
      <c r="B2087" s="18"/>
      <c r="C2087" s="18"/>
      <c r="D2087" s="18" t="str">
        <f t="shared" ca="1" si="37"/>
        <v/>
      </c>
      <c r="E2087" s="18" t="str">
        <f ca="1">IFERROR(INDEX(nr_ad_client_name,MATCH(ROW()-1,xl_search_adnowclientname[index],0)),"")</f>
        <v/>
      </c>
      <c r="F2087" s="18"/>
      <c r="G2087" s="18"/>
      <c r="H2087" s="18"/>
      <c r="I2087" s="18"/>
      <c r="J2087" s="18"/>
      <c r="K2087" s="18"/>
      <c r="L2087" s="18"/>
      <c r="M2087" s="18"/>
      <c r="N2087" s="18"/>
      <c r="O2087" s="18"/>
      <c r="P2087" s="18"/>
      <c r="Q2087" s="18"/>
      <c r="R2087" s="18"/>
      <c r="S2087" s="18"/>
      <c r="T2087" s="18"/>
      <c r="U2087" s="18"/>
      <c r="V2087" s="18"/>
      <c r="W2087" s="18"/>
      <c r="X2087" s="18"/>
      <c r="Y2087" s="18"/>
      <c r="Z2087" s="18"/>
      <c r="AA2087" s="18"/>
      <c r="AB2087" s="18"/>
      <c r="AC2087" s="18"/>
      <c r="AD2087" s="18"/>
      <c r="AE2087" s="18"/>
      <c r="AF2087" s="18"/>
      <c r="AG2087" s="18"/>
      <c r="AH2087" s="18"/>
      <c r="AI2087" s="18"/>
      <c r="AJ2087" s="18"/>
      <c r="AK2087" s="18"/>
      <c r="AL2087" s="18"/>
      <c r="AM2087" s="18"/>
    </row>
    <row r="2088" spans="1:39">
      <c r="A2088" s="18"/>
      <c r="B2088" s="18"/>
      <c r="C2088" s="18"/>
      <c r="D2088" s="18" t="str">
        <f t="shared" ca="1" si="37"/>
        <v/>
      </c>
      <c r="E2088" s="18" t="str">
        <f ca="1">IFERROR(INDEX(nr_ad_client_name,MATCH(ROW()-1,xl_search_adnowclientname[index],0)),"")</f>
        <v/>
      </c>
      <c r="F2088" s="18"/>
      <c r="G2088" s="18"/>
      <c r="H2088" s="18"/>
      <c r="I2088" s="18"/>
      <c r="J2088" s="18"/>
      <c r="K2088" s="18"/>
      <c r="L2088" s="18"/>
      <c r="M2088" s="18"/>
      <c r="N2088" s="18"/>
      <c r="O2088" s="18"/>
      <c r="P2088" s="18"/>
      <c r="Q2088" s="18"/>
      <c r="R2088" s="18"/>
      <c r="S2088" s="18"/>
      <c r="T2088" s="18"/>
      <c r="U2088" s="18"/>
      <c r="V2088" s="18"/>
      <c r="W2088" s="18"/>
      <c r="X2088" s="18"/>
      <c r="Y2088" s="18"/>
      <c r="Z2088" s="18"/>
      <c r="AA2088" s="18"/>
      <c r="AB2088" s="18"/>
      <c r="AC2088" s="18"/>
      <c r="AD2088" s="18"/>
      <c r="AE2088" s="18"/>
      <c r="AF2088" s="18"/>
      <c r="AG2088" s="18"/>
      <c r="AH2088" s="18"/>
      <c r="AI2088" s="18"/>
      <c r="AJ2088" s="18"/>
      <c r="AK2088" s="18"/>
      <c r="AL2088" s="18"/>
      <c r="AM2088" s="18"/>
    </row>
    <row r="2089" spans="1:39">
      <c r="A2089" s="18"/>
      <c r="B2089" s="18"/>
      <c r="C2089" s="18"/>
      <c r="D2089" s="18" t="str">
        <f t="shared" ca="1" si="37"/>
        <v/>
      </c>
      <c r="E2089" s="18" t="str">
        <f ca="1">IFERROR(INDEX(nr_ad_client_name,MATCH(ROW()-1,xl_search_adnowclientname[index],0)),"")</f>
        <v/>
      </c>
      <c r="F2089" s="18"/>
      <c r="G2089" s="18"/>
      <c r="H2089" s="18"/>
      <c r="I2089" s="18"/>
      <c r="J2089" s="18"/>
      <c r="K2089" s="18"/>
      <c r="L2089" s="18"/>
      <c r="M2089" s="18"/>
      <c r="N2089" s="18"/>
      <c r="O2089" s="18"/>
      <c r="P2089" s="18"/>
      <c r="Q2089" s="18"/>
      <c r="R2089" s="18"/>
      <c r="S2089" s="18"/>
      <c r="T2089" s="18"/>
      <c r="U2089" s="18"/>
      <c r="V2089" s="18"/>
      <c r="W2089" s="18"/>
      <c r="X2089" s="18"/>
      <c r="Y2089" s="18"/>
      <c r="Z2089" s="18"/>
      <c r="AA2089" s="18"/>
      <c r="AB2089" s="18"/>
      <c r="AC2089" s="18"/>
      <c r="AD2089" s="18"/>
      <c r="AE2089" s="18"/>
      <c r="AF2089" s="18"/>
      <c r="AG2089" s="18"/>
      <c r="AH2089" s="18"/>
      <c r="AI2089" s="18"/>
      <c r="AJ2089" s="18"/>
      <c r="AK2089" s="18"/>
      <c r="AL2089" s="18"/>
      <c r="AM2089" s="18"/>
    </row>
    <row r="2090" spans="1:39">
      <c r="A2090" s="18"/>
      <c r="B2090" s="18"/>
      <c r="C2090" s="18"/>
      <c r="D2090" s="18" t="str">
        <f t="shared" ca="1" si="37"/>
        <v/>
      </c>
      <c r="E2090" s="18" t="str">
        <f ca="1">IFERROR(INDEX(nr_ad_client_name,MATCH(ROW()-1,xl_search_adnowclientname[index],0)),"")</f>
        <v/>
      </c>
      <c r="F2090" s="18"/>
      <c r="G2090" s="18"/>
      <c r="H2090" s="18"/>
      <c r="I2090" s="18"/>
      <c r="J2090" s="18"/>
      <c r="K2090" s="18"/>
      <c r="L2090" s="18"/>
      <c r="M2090" s="18"/>
      <c r="N2090" s="18"/>
      <c r="O2090" s="18"/>
      <c r="P2090" s="18"/>
      <c r="Q2090" s="18"/>
      <c r="R2090" s="18"/>
      <c r="S2090" s="18"/>
      <c r="T2090" s="18"/>
      <c r="U2090" s="18"/>
      <c r="V2090" s="18"/>
      <c r="W2090" s="18"/>
      <c r="X2090" s="18"/>
      <c r="Y2090" s="18"/>
      <c r="Z2090" s="18"/>
      <c r="AA2090" s="18"/>
      <c r="AB2090" s="18"/>
      <c r="AC2090" s="18"/>
      <c r="AD2090" s="18"/>
      <c r="AE2090" s="18"/>
      <c r="AF2090" s="18"/>
      <c r="AG2090" s="18"/>
      <c r="AH2090" s="18"/>
      <c r="AI2090" s="18"/>
      <c r="AJ2090" s="18"/>
      <c r="AK2090" s="18"/>
      <c r="AL2090" s="18"/>
      <c r="AM2090" s="18"/>
    </row>
    <row r="2091" spans="1:39">
      <c r="A2091" s="18"/>
      <c r="B2091" s="18"/>
      <c r="C2091" s="18"/>
      <c r="D2091" s="18" t="str">
        <f t="shared" ca="1" si="37"/>
        <v/>
      </c>
      <c r="E2091" s="18" t="str">
        <f ca="1">IFERROR(INDEX(nr_ad_client_name,MATCH(ROW()-1,xl_search_adnowclientname[index],0)),"")</f>
        <v/>
      </c>
      <c r="F2091" s="18"/>
      <c r="G2091" s="18"/>
      <c r="H2091" s="18"/>
      <c r="I2091" s="18"/>
      <c r="J2091" s="18"/>
      <c r="K2091" s="18"/>
      <c r="L2091" s="18"/>
      <c r="M2091" s="18"/>
      <c r="N2091" s="18"/>
      <c r="O2091" s="18"/>
      <c r="P2091" s="18"/>
      <c r="Q2091" s="18"/>
      <c r="R2091" s="18"/>
      <c r="S2091" s="18"/>
      <c r="T2091" s="18"/>
      <c r="U2091" s="18"/>
      <c r="V2091" s="18"/>
      <c r="W2091" s="18"/>
      <c r="X2091" s="18"/>
      <c r="Y2091" s="18"/>
      <c r="Z2091" s="18"/>
      <c r="AA2091" s="18"/>
      <c r="AB2091" s="18"/>
      <c r="AC2091" s="18"/>
      <c r="AD2091" s="18"/>
      <c r="AE2091" s="18"/>
      <c r="AF2091" s="18"/>
      <c r="AG2091" s="18"/>
      <c r="AH2091" s="18"/>
      <c r="AI2091" s="18"/>
      <c r="AJ2091" s="18"/>
      <c r="AK2091" s="18"/>
      <c r="AL2091" s="18"/>
      <c r="AM2091" s="18"/>
    </row>
    <row r="2092" spans="1:39">
      <c r="A2092" s="18"/>
      <c r="B2092" s="18"/>
      <c r="C2092" s="18"/>
      <c r="D2092" s="18" t="str">
        <f t="shared" ca="1" si="37"/>
        <v/>
      </c>
      <c r="E2092" s="18" t="str">
        <f ca="1">IFERROR(INDEX(nr_ad_client_name,MATCH(ROW()-1,xl_search_adnowclientname[index],0)),"")</f>
        <v/>
      </c>
      <c r="F2092" s="18"/>
      <c r="G2092" s="18"/>
      <c r="H2092" s="18"/>
      <c r="I2092" s="18"/>
      <c r="J2092" s="18"/>
      <c r="K2092" s="18"/>
      <c r="L2092" s="18"/>
      <c r="M2092" s="18"/>
      <c r="N2092" s="18"/>
      <c r="O2092" s="18"/>
      <c r="P2092" s="18"/>
      <c r="Q2092" s="18"/>
      <c r="R2092" s="18"/>
      <c r="S2092" s="18"/>
      <c r="T2092" s="18"/>
      <c r="U2092" s="18"/>
      <c r="V2092" s="18"/>
      <c r="W2092" s="18"/>
      <c r="X2092" s="18"/>
      <c r="Y2092" s="18"/>
      <c r="Z2092" s="18"/>
      <c r="AA2092" s="18"/>
      <c r="AB2092" s="18"/>
      <c r="AC2092" s="18"/>
      <c r="AD2092" s="18"/>
      <c r="AE2092" s="18"/>
      <c r="AF2092" s="18"/>
      <c r="AG2092" s="18"/>
      <c r="AH2092" s="18"/>
      <c r="AI2092" s="18"/>
      <c r="AJ2092" s="18"/>
      <c r="AK2092" s="18"/>
      <c r="AL2092" s="18"/>
      <c r="AM2092" s="18"/>
    </row>
    <row r="2093" spans="1:39">
      <c r="A2093" s="18"/>
      <c r="B2093" s="18"/>
      <c r="C2093" s="18"/>
      <c r="D2093" s="18" t="str">
        <f t="shared" ca="1" si="37"/>
        <v/>
      </c>
      <c r="E2093" s="18" t="str">
        <f ca="1">IFERROR(INDEX(nr_ad_client_name,MATCH(ROW()-1,xl_search_adnowclientname[index],0)),"")</f>
        <v/>
      </c>
      <c r="F2093" s="18"/>
      <c r="G2093" s="18"/>
      <c r="H2093" s="18"/>
      <c r="I2093" s="18"/>
      <c r="J2093" s="18"/>
      <c r="K2093" s="18"/>
      <c r="L2093" s="18"/>
      <c r="M2093" s="18"/>
      <c r="N2093" s="18"/>
      <c r="O2093" s="18"/>
      <c r="P2093" s="18"/>
      <c r="Q2093" s="18"/>
      <c r="R2093" s="18"/>
      <c r="S2093" s="18"/>
      <c r="T2093" s="18"/>
      <c r="U2093" s="18"/>
      <c r="V2093" s="18"/>
      <c r="W2093" s="18"/>
      <c r="X2093" s="18"/>
      <c r="Y2093" s="18"/>
      <c r="Z2093" s="18"/>
      <c r="AA2093" s="18"/>
      <c r="AB2093" s="18"/>
      <c r="AC2093" s="18"/>
      <c r="AD2093" s="18"/>
      <c r="AE2093" s="18"/>
      <c r="AF2093" s="18"/>
      <c r="AG2093" s="18"/>
      <c r="AH2093" s="18"/>
      <c r="AI2093" s="18"/>
      <c r="AJ2093" s="18"/>
      <c r="AK2093" s="18"/>
      <c r="AL2093" s="18"/>
      <c r="AM2093" s="18"/>
    </row>
    <row r="2094" spans="1:39">
      <c r="A2094" s="18"/>
      <c r="B2094" s="18"/>
      <c r="C2094" s="18"/>
      <c r="D2094" s="18" t="str">
        <f t="shared" ca="1" si="37"/>
        <v/>
      </c>
      <c r="E2094" s="18" t="str">
        <f ca="1">IFERROR(INDEX(nr_ad_client_name,MATCH(ROW()-1,xl_search_adnowclientname[index],0)),"")</f>
        <v/>
      </c>
      <c r="F2094" s="18"/>
      <c r="G2094" s="18"/>
      <c r="H2094" s="18"/>
      <c r="I2094" s="18"/>
      <c r="J2094" s="18"/>
      <c r="K2094" s="18"/>
      <c r="L2094" s="18"/>
      <c r="M2094" s="18"/>
      <c r="N2094" s="18"/>
      <c r="O2094" s="18"/>
      <c r="P2094" s="18"/>
      <c r="Q2094" s="18"/>
      <c r="R2094" s="18"/>
      <c r="S2094" s="18"/>
      <c r="T2094" s="18"/>
      <c r="U2094" s="18"/>
      <c r="V2094" s="18"/>
      <c r="W2094" s="18"/>
      <c r="X2094" s="18"/>
      <c r="Y2094" s="18"/>
      <c r="Z2094" s="18"/>
      <c r="AA2094" s="18"/>
      <c r="AB2094" s="18"/>
      <c r="AC2094" s="18"/>
      <c r="AD2094" s="18"/>
      <c r="AE2094" s="18"/>
      <c r="AF2094" s="18"/>
      <c r="AG2094" s="18"/>
      <c r="AH2094" s="18"/>
      <c r="AI2094" s="18"/>
      <c r="AJ2094" s="18"/>
      <c r="AK2094" s="18"/>
      <c r="AL2094" s="18"/>
      <c r="AM2094" s="18"/>
    </row>
    <row r="2095" spans="1:39">
      <c r="A2095" s="18"/>
      <c r="B2095" s="18"/>
      <c r="C2095" s="18"/>
      <c r="D2095" s="18" t="str">
        <f t="shared" ca="1" si="37"/>
        <v/>
      </c>
      <c r="E2095" s="18" t="str">
        <f ca="1">IFERROR(INDEX(nr_ad_client_name,MATCH(ROW()-1,xl_search_adnowclientname[index],0)),"")</f>
        <v/>
      </c>
      <c r="F2095" s="18"/>
      <c r="G2095" s="18"/>
      <c r="H2095" s="18"/>
      <c r="I2095" s="18"/>
      <c r="J2095" s="18"/>
      <c r="K2095" s="18"/>
      <c r="L2095" s="18"/>
      <c r="M2095" s="18"/>
      <c r="N2095" s="18"/>
      <c r="O2095" s="18"/>
      <c r="P2095" s="18"/>
      <c r="Q2095" s="18"/>
      <c r="R2095" s="18"/>
      <c r="S2095" s="18"/>
      <c r="T2095" s="18"/>
      <c r="U2095" s="18"/>
      <c r="V2095" s="18"/>
      <c r="W2095" s="18"/>
      <c r="X2095" s="18"/>
      <c r="Y2095" s="18"/>
      <c r="Z2095" s="18"/>
      <c r="AA2095" s="18"/>
      <c r="AB2095" s="18"/>
      <c r="AC2095" s="18"/>
      <c r="AD2095" s="18"/>
      <c r="AE2095" s="18"/>
      <c r="AF2095" s="18"/>
      <c r="AG2095" s="18"/>
      <c r="AH2095" s="18"/>
      <c r="AI2095" s="18"/>
      <c r="AJ2095" s="18"/>
      <c r="AK2095" s="18"/>
      <c r="AL2095" s="18"/>
      <c r="AM2095" s="18"/>
    </row>
    <row r="2096" spans="1:39">
      <c r="A2096" s="18"/>
      <c r="B2096" s="18"/>
      <c r="C2096" s="18"/>
      <c r="D2096" s="18" t="str">
        <f t="shared" ca="1" si="37"/>
        <v/>
      </c>
      <c r="E2096" s="18" t="str">
        <f ca="1">IFERROR(INDEX(nr_ad_client_name,MATCH(ROW()-1,xl_search_adnowclientname[index],0)),"")</f>
        <v/>
      </c>
      <c r="F2096" s="18"/>
      <c r="G2096" s="18"/>
      <c r="H2096" s="18"/>
      <c r="I2096" s="18"/>
      <c r="J2096" s="18"/>
      <c r="K2096" s="18"/>
      <c r="L2096" s="18"/>
      <c r="M2096" s="18"/>
      <c r="N2096" s="18"/>
      <c r="O2096" s="18"/>
      <c r="P2096" s="18"/>
      <c r="Q2096" s="18"/>
      <c r="R2096" s="18"/>
      <c r="S2096" s="18"/>
      <c r="T2096" s="18"/>
      <c r="U2096" s="18"/>
      <c r="V2096" s="18"/>
      <c r="W2096" s="18"/>
      <c r="X2096" s="18"/>
      <c r="Y2096" s="18"/>
      <c r="Z2096" s="18"/>
      <c r="AA2096" s="18"/>
      <c r="AB2096" s="18"/>
      <c r="AC2096" s="18"/>
      <c r="AD2096" s="18"/>
      <c r="AE2096" s="18"/>
      <c r="AF2096" s="18"/>
      <c r="AG2096" s="18"/>
      <c r="AH2096" s="18"/>
      <c r="AI2096" s="18"/>
      <c r="AJ2096" s="18"/>
      <c r="AK2096" s="18"/>
      <c r="AL2096" s="18"/>
      <c r="AM2096" s="18"/>
    </row>
    <row r="2097" spans="1:39">
      <c r="A2097" s="18"/>
      <c r="B2097" s="18"/>
      <c r="C2097" s="18"/>
      <c r="D2097" s="18" t="str">
        <f t="shared" ca="1" si="37"/>
        <v/>
      </c>
      <c r="E2097" s="18" t="str">
        <f ca="1">IFERROR(INDEX(nr_ad_client_name,MATCH(ROW()-1,xl_search_adnowclientname[index],0)),"")</f>
        <v/>
      </c>
      <c r="F2097" s="18"/>
      <c r="G2097" s="18"/>
      <c r="H2097" s="18"/>
      <c r="I2097" s="18"/>
      <c r="J2097" s="18"/>
      <c r="K2097" s="18"/>
      <c r="L2097" s="18"/>
      <c r="M2097" s="18"/>
      <c r="N2097" s="18"/>
      <c r="O2097" s="18"/>
      <c r="P2097" s="18"/>
      <c r="Q2097" s="18"/>
      <c r="R2097" s="18"/>
      <c r="S2097" s="18"/>
      <c r="T2097" s="18"/>
      <c r="U2097" s="18"/>
      <c r="V2097" s="18"/>
      <c r="W2097" s="18"/>
      <c r="X2097" s="18"/>
      <c r="Y2097" s="18"/>
      <c r="Z2097" s="18"/>
      <c r="AA2097" s="18"/>
      <c r="AB2097" s="18"/>
      <c r="AC2097" s="18"/>
      <c r="AD2097" s="18"/>
      <c r="AE2097" s="18"/>
      <c r="AF2097" s="18"/>
      <c r="AG2097" s="18"/>
      <c r="AH2097" s="18"/>
      <c r="AI2097" s="18"/>
      <c r="AJ2097" s="18"/>
      <c r="AK2097" s="18"/>
      <c r="AL2097" s="18"/>
      <c r="AM2097" s="18"/>
    </row>
    <row r="2098" spans="1:39">
      <c r="A2098" s="18"/>
      <c r="B2098" s="18"/>
      <c r="C2098" s="18"/>
      <c r="D2098" s="18" t="str">
        <f t="shared" ca="1" si="37"/>
        <v/>
      </c>
      <c r="E2098" s="18" t="str">
        <f ca="1">IFERROR(INDEX(nr_ad_client_name,MATCH(ROW()-1,xl_search_adnowclientname[index],0)),"")</f>
        <v/>
      </c>
      <c r="F2098" s="18"/>
      <c r="G2098" s="18"/>
      <c r="H2098" s="18"/>
      <c r="I2098" s="18"/>
      <c r="J2098" s="18"/>
      <c r="K2098" s="18"/>
      <c r="L2098" s="18"/>
      <c r="M2098" s="18"/>
      <c r="N2098" s="18"/>
      <c r="O2098" s="18"/>
      <c r="P2098" s="18"/>
      <c r="Q2098" s="18"/>
      <c r="R2098" s="18"/>
      <c r="S2098" s="18"/>
      <c r="T2098" s="18"/>
      <c r="U2098" s="18"/>
      <c r="V2098" s="18"/>
      <c r="W2098" s="18"/>
      <c r="X2098" s="18"/>
      <c r="Y2098" s="18"/>
      <c r="Z2098" s="18"/>
      <c r="AA2098" s="18"/>
      <c r="AB2098" s="18"/>
      <c r="AC2098" s="18"/>
      <c r="AD2098" s="18"/>
      <c r="AE2098" s="18"/>
      <c r="AF2098" s="18"/>
      <c r="AG2098" s="18"/>
      <c r="AH2098" s="18"/>
      <c r="AI2098" s="18"/>
      <c r="AJ2098" s="18"/>
      <c r="AK2098" s="18"/>
      <c r="AL2098" s="18"/>
      <c r="AM2098" s="18"/>
    </row>
    <row r="2099" spans="1:39">
      <c r="A2099" s="18"/>
      <c r="B2099" s="18"/>
      <c r="C2099" s="18"/>
      <c r="D2099" s="18" t="str">
        <f t="shared" ca="1" si="37"/>
        <v/>
      </c>
      <c r="E2099" s="18" t="str">
        <f ca="1">IFERROR(INDEX(nr_ad_client_name,MATCH(ROW()-1,xl_search_adnowclientname[index],0)),"")</f>
        <v/>
      </c>
      <c r="F2099" s="18"/>
      <c r="G2099" s="18"/>
      <c r="H2099" s="18"/>
      <c r="I2099" s="18"/>
      <c r="J2099" s="18"/>
      <c r="K2099" s="18"/>
      <c r="L2099" s="18"/>
      <c r="M2099" s="18"/>
      <c r="N2099" s="18"/>
      <c r="O2099" s="18"/>
      <c r="P2099" s="18"/>
      <c r="Q2099" s="18"/>
      <c r="R2099" s="18"/>
      <c r="S2099" s="18"/>
      <c r="T2099" s="18"/>
      <c r="U2099" s="18"/>
      <c r="V2099" s="18"/>
      <c r="W2099" s="18"/>
      <c r="X2099" s="18"/>
      <c r="Y2099" s="18"/>
      <c r="Z2099" s="18"/>
      <c r="AA2099" s="18"/>
      <c r="AB2099" s="18"/>
      <c r="AC2099" s="18"/>
      <c r="AD2099" s="18"/>
      <c r="AE2099" s="18"/>
      <c r="AF2099" s="18"/>
      <c r="AG2099" s="18"/>
      <c r="AH2099" s="18"/>
      <c r="AI2099" s="18"/>
      <c r="AJ2099" s="18"/>
      <c r="AK2099" s="18"/>
      <c r="AL2099" s="18"/>
      <c r="AM2099" s="18"/>
    </row>
    <row r="2100" spans="1:39">
      <c r="A2100" s="18"/>
      <c r="B2100" s="18"/>
      <c r="C2100" s="18"/>
      <c r="D2100" s="18" t="str">
        <f t="shared" ca="1" si="37"/>
        <v/>
      </c>
      <c r="E2100" s="18" t="str">
        <f ca="1">IFERROR(INDEX(nr_ad_client_name,MATCH(ROW()-1,xl_search_adnowclientname[index],0)),"")</f>
        <v/>
      </c>
      <c r="F2100" s="18"/>
      <c r="G2100" s="18"/>
      <c r="H2100" s="18"/>
      <c r="I2100" s="18"/>
      <c r="J2100" s="18"/>
      <c r="K2100" s="18"/>
      <c r="L2100" s="18"/>
      <c r="M2100" s="18"/>
      <c r="N2100" s="18"/>
      <c r="O2100" s="18"/>
      <c r="P2100" s="18"/>
      <c r="Q2100" s="18"/>
      <c r="R2100" s="18"/>
      <c r="S2100" s="18"/>
      <c r="T2100" s="18"/>
      <c r="U2100" s="18"/>
      <c r="V2100" s="18"/>
      <c r="W2100" s="18"/>
      <c r="X2100" s="18"/>
      <c r="Y2100" s="18"/>
      <c r="Z2100" s="18"/>
      <c r="AA2100" s="18"/>
      <c r="AB2100" s="18"/>
      <c r="AC2100" s="18"/>
      <c r="AD2100" s="18"/>
      <c r="AE2100" s="18"/>
      <c r="AF2100" s="18"/>
      <c r="AG2100" s="18"/>
      <c r="AH2100" s="18"/>
      <c r="AI2100" s="18"/>
      <c r="AJ2100" s="18"/>
      <c r="AK2100" s="18"/>
      <c r="AL2100" s="18"/>
      <c r="AM2100" s="18"/>
    </row>
    <row r="2101" spans="1:39">
      <c r="A2101" s="18"/>
      <c r="B2101" s="18"/>
      <c r="C2101" s="18"/>
      <c r="D2101" s="18" t="str">
        <f t="shared" ca="1" si="37"/>
        <v/>
      </c>
      <c r="E2101" s="18" t="str">
        <f ca="1">IFERROR(INDEX(nr_ad_client_name,MATCH(ROW()-1,xl_search_adnowclientname[index],0)),"")</f>
        <v/>
      </c>
      <c r="F2101" s="18"/>
      <c r="G2101" s="18"/>
      <c r="H2101" s="18"/>
      <c r="I2101" s="18"/>
      <c r="J2101" s="18"/>
      <c r="K2101" s="18"/>
      <c r="L2101" s="18"/>
      <c r="M2101" s="18"/>
      <c r="N2101" s="18"/>
      <c r="O2101" s="18"/>
      <c r="P2101" s="18"/>
      <c r="Q2101" s="18"/>
      <c r="R2101" s="18"/>
      <c r="S2101" s="18"/>
      <c r="T2101" s="18"/>
      <c r="U2101" s="18"/>
      <c r="V2101" s="18"/>
      <c r="W2101" s="18"/>
      <c r="X2101" s="18"/>
      <c r="Y2101" s="18"/>
      <c r="Z2101" s="18"/>
      <c r="AA2101" s="18"/>
      <c r="AB2101" s="18"/>
      <c r="AC2101" s="18"/>
      <c r="AD2101" s="18"/>
      <c r="AE2101" s="18"/>
      <c r="AF2101" s="18"/>
      <c r="AG2101" s="18"/>
      <c r="AH2101" s="18"/>
      <c r="AI2101" s="18"/>
      <c r="AJ2101" s="18"/>
      <c r="AK2101" s="18"/>
      <c r="AL2101" s="18"/>
      <c r="AM2101" s="18"/>
    </row>
    <row r="2102" spans="1:39">
      <c r="A2102" s="18"/>
      <c r="B2102" s="18"/>
      <c r="C2102" s="18"/>
      <c r="D2102" s="18" t="str">
        <f t="shared" ca="1" si="37"/>
        <v/>
      </c>
      <c r="E2102" s="18" t="str">
        <f ca="1">IFERROR(INDEX(nr_ad_client_name,MATCH(ROW()-1,xl_search_adnowclientname[index],0)),"")</f>
        <v/>
      </c>
      <c r="F2102" s="18"/>
      <c r="G2102" s="18"/>
      <c r="H2102" s="18"/>
      <c r="I2102" s="18"/>
      <c r="J2102" s="18"/>
      <c r="K2102" s="18"/>
      <c r="L2102" s="18"/>
      <c r="M2102" s="18"/>
      <c r="N2102" s="18"/>
      <c r="O2102" s="18"/>
      <c r="P2102" s="18"/>
      <c r="Q2102" s="18"/>
      <c r="R2102" s="18"/>
      <c r="S2102" s="18"/>
      <c r="T2102" s="18"/>
      <c r="U2102" s="18"/>
      <c r="V2102" s="18"/>
      <c r="W2102" s="18"/>
      <c r="X2102" s="18"/>
      <c r="Y2102" s="18"/>
      <c r="Z2102" s="18"/>
      <c r="AA2102" s="18"/>
      <c r="AB2102" s="18"/>
      <c r="AC2102" s="18"/>
      <c r="AD2102" s="18"/>
      <c r="AE2102" s="18"/>
      <c r="AF2102" s="18"/>
      <c r="AG2102" s="18"/>
      <c r="AH2102" s="18"/>
      <c r="AI2102" s="18"/>
      <c r="AJ2102" s="18"/>
      <c r="AK2102" s="18"/>
      <c r="AL2102" s="18"/>
      <c r="AM2102" s="18"/>
    </row>
    <row r="2103" spans="1:39">
      <c r="A2103" s="18"/>
      <c r="B2103" s="18"/>
      <c r="C2103" s="18"/>
      <c r="D2103" s="18" t="str">
        <f t="shared" ca="1" si="37"/>
        <v/>
      </c>
      <c r="E2103" s="18" t="str">
        <f ca="1">IFERROR(INDEX(nr_ad_client_name,MATCH(ROW()-1,xl_search_adnowclientname[index],0)),"")</f>
        <v/>
      </c>
      <c r="F2103" s="18"/>
      <c r="G2103" s="18"/>
      <c r="H2103" s="18"/>
      <c r="I2103" s="18"/>
      <c r="J2103" s="18"/>
      <c r="K2103" s="18"/>
      <c r="L2103" s="18"/>
      <c r="M2103" s="18"/>
      <c r="N2103" s="18"/>
      <c r="O2103" s="18"/>
      <c r="P2103" s="18"/>
      <c r="Q2103" s="18"/>
      <c r="R2103" s="18"/>
      <c r="S2103" s="18"/>
      <c r="T2103" s="18"/>
      <c r="U2103" s="18"/>
      <c r="V2103" s="18"/>
      <c r="W2103" s="18"/>
      <c r="X2103" s="18"/>
      <c r="Y2103" s="18"/>
      <c r="Z2103" s="18"/>
      <c r="AA2103" s="18"/>
      <c r="AB2103" s="18"/>
      <c r="AC2103" s="18"/>
      <c r="AD2103" s="18"/>
      <c r="AE2103" s="18"/>
      <c r="AF2103" s="18"/>
      <c r="AG2103" s="18"/>
      <c r="AH2103" s="18"/>
      <c r="AI2103" s="18"/>
      <c r="AJ2103" s="18"/>
      <c r="AK2103" s="18"/>
      <c r="AL2103" s="18"/>
      <c r="AM2103" s="18"/>
    </row>
    <row r="2104" spans="1:39">
      <c r="A2104" s="18"/>
      <c r="B2104" s="18"/>
      <c r="C2104" s="18"/>
      <c r="D2104" s="18" t="str">
        <f t="shared" ca="1" si="37"/>
        <v/>
      </c>
      <c r="E2104" s="18" t="str">
        <f ca="1">IFERROR(INDEX(nr_ad_client_name,MATCH(ROW()-1,xl_search_adnowclientname[index],0)),"")</f>
        <v/>
      </c>
      <c r="F2104" s="18"/>
      <c r="G2104" s="18"/>
      <c r="H2104" s="18"/>
      <c r="I2104" s="18"/>
      <c r="J2104" s="18"/>
      <c r="K2104" s="18"/>
      <c r="L2104" s="18"/>
      <c r="M2104" s="18"/>
      <c r="N2104" s="18"/>
      <c r="O2104" s="18"/>
      <c r="P2104" s="18"/>
      <c r="Q2104" s="18"/>
      <c r="R2104" s="18"/>
      <c r="S2104" s="18"/>
      <c r="T2104" s="18"/>
      <c r="U2104" s="18"/>
      <c r="V2104" s="18"/>
      <c r="W2104" s="18"/>
      <c r="X2104" s="18"/>
      <c r="Y2104" s="18"/>
      <c r="Z2104" s="18"/>
      <c r="AA2104" s="18"/>
      <c r="AB2104" s="18"/>
      <c r="AC2104" s="18"/>
      <c r="AD2104" s="18"/>
      <c r="AE2104" s="18"/>
      <c r="AF2104" s="18"/>
      <c r="AG2104" s="18"/>
      <c r="AH2104" s="18"/>
      <c r="AI2104" s="18"/>
      <c r="AJ2104" s="18"/>
      <c r="AK2104" s="18"/>
      <c r="AL2104" s="18"/>
      <c r="AM2104" s="18"/>
    </row>
    <row r="2105" spans="1:39">
      <c r="A2105" s="18"/>
      <c r="B2105" s="18"/>
      <c r="C2105" s="18"/>
      <c r="D2105" s="18" t="str">
        <f t="shared" ca="1" si="37"/>
        <v/>
      </c>
      <c r="E2105" s="18" t="str">
        <f ca="1">IFERROR(INDEX(nr_ad_client_name,MATCH(ROW()-1,xl_search_adnowclientname[index],0)),"")</f>
        <v/>
      </c>
      <c r="F2105" s="18"/>
      <c r="G2105" s="18"/>
      <c r="H2105" s="18"/>
      <c r="I2105" s="18"/>
      <c r="J2105" s="18"/>
      <c r="K2105" s="18"/>
      <c r="L2105" s="18"/>
      <c r="M2105" s="18"/>
      <c r="N2105" s="18"/>
      <c r="O2105" s="18"/>
      <c r="P2105" s="18"/>
      <c r="Q2105" s="18"/>
      <c r="R2105" s="18"/>
      <c r="S2105" s="18"/>
      <c r="T2105" s="18"/>
      <c r="U2105" s="18"/>
      <c r="V2105" s="18"/>
      <c r="W2105" s="18"/>
      <c r="X2105" s="18"/>
      <c r="Y2105" s="18"/>
      <c r="Z2105" s="18"/>
      <c r="AA2105" s="18"/>
      <c r="AB2105" s="18"/>
      <c r="AC2105" s="18"/>
      <c r="AD2105" s="18"/>
      <c r="AE2105" s="18"/>
      <c r="AF2105" s="18"/>
      <c r="AG2105" s="18"/>
      <c r="AH2105" s="18"/>
      <c r="AI2105" s="18"/>
      <c r="AJ2105" s="18"/>
      <c r="AK2105" s="18"/>
      <c r="AL2105" s="18"/>
      <c r="AM2105" s="18"/>
    </row>
    <row r="2106" spans="1:39">
      <c r="A2106" s="18"/>
      <c r="B2106" s="18"/>
      <c r="C2106" s="18"/>
      <c r="D2106" s="18" t="str">
        <f t="shared" ca="1" si="37"/>
        <v/>
      </c>
      <c r="E2106" s="18" t="str">
        <f ca="1">IFERROR(INDEX(nr_ad_client_name,MATCH(ROW()-1,xl_search_adnowclientname[index],0)),"")</f>
        <v/>
      </c>
      <c r="F2106" s="18"/>
      <c r="G2106" s="18"/>
      <c r="H2106" s="18"/>
      <c r="I2106" s="18"/>
      <c r="J2106" s="18"/>
      <c r="K2106" s="18"/>
      <c r="L2106" s="18"/>
      <c r="M2106" s="18"/>
      <c r="N2106" s="18"/>
      <c r="O2106" s="18"/>
      <c r="P2106" s="18"/>
      <c r="Q2106" s="18"/>
      <c r="R2106" s="18"/>
      <c r="S2106" s="18"/>
      <c r="T2106" s="18"/>
      <c r="U2106" s="18"/>
      <c r="V2106" s="18"/>
      <c r="W2106" s="18"/>
      <c r="X2106" s="18"/>
      <c r="Y2106" s="18"/>
      <c r="Z2106" s="18"/>
      <c r="AA2106" s="18"/>
      <c r="AB2106" s="18"/>
      <c r="AC2106" s="18"/>
      <c r="AD2106" s="18"/>
      <c r="AE2106" s="18"/>
      <c r="AF2106" s="18"/>
      <c r="AG2106" s="18"/>
      <c r="AH2106" s="18"/>
      <c r="AI2106" s="18"/>
      <c r="AJ2106" s="18"/>
      <c r="AK2106" s="18"/>
      <c r="AL2106" s="18"/>
      <c r="AM2106" s="18"/>
    </row>
    <row r="2107" spans="1:39">
      <c r="A2107" s="18"/>
      <c r="B2107" s="18"/>
      <c r="C2107" s="18"/>
      <c r="D2107" s="18" t="str">
        <f t="shared" ca="1" si="37"/>
        <v/>
      </c>
      <c r="E2107" s="18" t="str">
        <f ca="1">IFERROR(INDEX(nr_ad_client_name,MATCH(ROW()-1,xl_search_adnowclientname[index],0)),"")</f>
        <v/>
      </c>
      <c r="F2107" s="18"/>
      <c r="G2107" s="18"/>
      <c r="H2107" s="18"/>
      <c r="I2107" s="18"/>
      <c r="J2107" s="18"/>
      <c r="K2107" s="18"/>
      <c r="L2107" s="18"/>
      <c r="M2107" s="18"/>
      <c r="N2107" s="18"/>
      <c r="O2107" s="18"/>
      <c r="P2107" s="18"/>
      <c r="Q2107" s="18"/>
      <c r="R2107" s="18"/>
      <c r="S2107" s="18"/>
      <c r="T2107" s="18"/>
      <c r="U2107" s="18"/>
      <c r="V2107" s="18"/>
      <c r="W2107" s="18"/>
      <c r="X2107" s="18"/>
      <c r="Y2107" s="18"/>
      <c r="Z2107" s="18"/>
      <c r="AA2107" s="18"/>
      <c r="AB2107" s="18"/>
      <c r="AC2107" s="18"/>
      <c r="AD2107" s="18"/>
      <c r="AE2107" s="18"/>
      <c r="AF2107" s="18"/>
      <c r="AG2107" s="18"/>
      <c r="AH2107" s="18"/>
      <c r="AI2107" s="18"/>
      <c r="AJ2107" s="18"/>
      <c r="AK2107" s="18"/>
      <c r="AL2107" s="18"/>
      <c r="AM2107" s="18"/>
    </row>
    <row r="2108" spans="1:39">
      <c r="A2108" s="18"/>
      <c r="B2108" s="18"/>
      <c r="C2108" s="18"/>
      <c r="D2108" s="18" t="str">
        <f t="shared" ca="1" si="37"/>
        <v/>
      </c>
      <c r="E2108" s="18" t="str">
        <f ca="1">IFERROR(INDEX(nr_ad_client_name,MATCH(ROW()-1,xl_search_adnowclientname[index],0)),"")</f>
        <v/>
      </c>
      <c r="F2108" s="18"/>
      <c r="G2108" s="18"/>
      <c r="H2108" s="18"/>
      <c r="I2108" s="18"/>
      <c r="J2108" s="18"/>
      <c r="K2108" s="18"/>
      <c r="L2108" s="18"/>
      <c r="M2108" s="18"/>
      <c r="N2108" s="18"/>
      <c r="O2108" s="18"/>
      <c r="P2108" s="18"/>
      <c r="Q2108" s="18"/>
      <c r="R2108" s="18"/>
      <c r="S2108" s="18"/>
      <c r="T2108" s="18"/>
      <c r="U2108" s="18"/>
      <c r="V2108" s="18"/>
      <c r="W2108" s="18"/>
      <c r="X2108" s="18"/>
      <c r="Y2108" s="18"/>
      <c r="Z2108" s="18"/>
      <c r="AA2108" s="18"/>
      <c r="AB2108" s="18"/>
      <c r="AC2108" s="18"/>
      <c r="AD2108" s="18"/>
      <c r="AE2108" s="18"/>
      <c r="AF2108" s="18"/>
      <c r="AG2108" s="18"/>
      <c r="AH2108" s="18"/>
      <c r="AI2108" s="18"/>
      <c r="AJ2108" s="18"/>
      <c r="AK2108" s="18"/>
      <c r="AL2108" s="18"/>
      <c r="AM2108" s="18"/>
    </row>
    <row r="2109" spans="1:39">
      <c r="A2109" s="18"/>
      <c r="B2109" s="18"/>
      <c r="C2109" s="18"/>
      <c r="D2109" s="18" t="str">
        <f t="shared" ca="1" si="37"/>
        <v/>
      </c>
      <c r="E2109" s="18" t="str">
        <f ca="1">IFERROR(INDEX(nr_ad_client_name,MATCH(ROW()-1,xl_search_adnowclientname[index],0)),"")</f>
        <v/>
      </c>
      <c r="F2109" s="18"/>
      <c r="G2109" s="18"/>
      <c r="H2109" s="18"/>
      <c r="I2109" s="18"/>
      <c r="J2109" s="18"/>
      <c r="K2109" s="18"/>
      <c r="L2109" s="18"/>
      <c r="M2109" s="18"/>
      <c r="N2109" s="18"/>
      <c r="O2109" s="18"/>
      <c r="P2109" s="18"/>
      <c r="Q2109" s="18"/>
      <c r="R2109" s="18"/>
      <c r="S2109" s="18"/>
      <c r="T2109" s="18"/>
      <c r="U2109" s="18"/>
      <c r="V2109" s="18"/>
      <c r="W2109" s="18"/>
      <c r="X2109" s="18"/>
      <c r="Y2109" s="18"/>
      <c r="Z2109" s="18"/>
      <c r="AA2109" s="18"/>
      <c r="AB2109" s="18"/>
      <c r="AC2109" s="18"/>
      <c r="AD2109" s="18"/>
      <c r="AE2109" s="18"/>
      <c r="AF2109" s="18"/>
      <c r="AG2109" s="18"/>
      <c r="AH2109" s="18"/>
      <c r="AI2109" s="18"/>
      <c r="AJ2109" s="18"/>
      <c r="AK2109" s="18"/>
      <c r="AL2109" s="18"/>
      <c r="AM2109" s="18"/>
    </row>
    <row r="2110" spans="1:39">
      <c r="A2110" s="18"/>
      <c r="B2110" s="18"/>
      <c r="C2110" s="18"/>
      <c r="D2110" s="18" t="str">
        <f t="shared" ca="1" si="37"/>
        <v/>
      </c>
      <c r="E2110" s="18" t="str">
        <f ca="1">IFERROR(INDEX(nr_ad_client_name,MATCH(ROW()-1,xl_search_adnowclientname[index],0)),"")</f>
        <v/>
      </c>
      <c r="F2110" s="18"/>
      <c r="G2110" s="18"/>
      <c r="H2110" s="18"/>
      <c r="I2110" s="18"/>
      <c r="J2110" s="18"/>
      <c r="K2110" s="18"/>
      <c r="L2110" s="18"/>
      <c r="M2110" s="18"/>
      <c r="N2110" s="18"/>
      <c r="O2110" s="18"/>
      <c r="P2110" s="18"/>
      <c r="Q2110" s="18"/>
      <c r="R2110" s="18"/>
      <c r="S2110" s="18"/>
      <c r="T2110" s="18"/>
      <c r="U2110" s="18"/>
      <c r="V2110" s="18"/>
      <c r="W2110" s="18"/>
      <c r="X2110" s="18"/>
      <c r="Y2110" s="18"/>
      <c r="Z2110" s="18"/>
      <c r="AA2110" s="18"/>
      <c r="AB2110" s="18"/>
      <c r="AC2110" s="18"/>
      <c r="AD2110" s="18"/>
      <c r="AE2110" s="18"/>
      <c r="AF2110" s="18"/>
      <c r="AG2110" s="18"/>
      <c r="AH2110" s="18"/>
      <c r="AI2110" s="18"/>
      <c r="AJ2110" s="18"/>
      <c r="AK2110" s="18"/>
      <c r="AL2110" s="18"/>
      <c r="AM2110" s="18"/>
    </row>
    <row r="2111" spans="1:39">
      <c r="A2111" s="18"/>
      <c r="B2111" s="18"/>
      <c r="C2111" s="18"/>
      <c r="D2111" s="18" t="str">
        <f t="shared" ca="1" si="37"/>
        <v/>
      </c>
      <c r="E2111" s="18" t="str">
        <f ca="1">IFERROR(INDEX(nr_ad_client_name,MATCH(ROW()-1,xl_search_adnowclientname[index],0)),"")</f>
        <v/>
      </c>
      <c r="F2111" s="18"/>
      <c r="G2111" s="18"/>
      <c r="H2111" s="18"/>
      <c r="I2111" s="18"/>
      <c r="J2111" s="18"/>
      <c r="K2111" s="18"/>
      <c r="L2111" s="18"/>
      <c r="M2111" s="18"/>
      <c r="N2111" s="18"/>
      <c r="O2111" s="18"/>
      <c r="P2111" s="18"/>
      <c r="Q2111" s="18"/>
      <c r="R2111" s="18"/>
      <c r="S2111" s="18"/>
      <c r="T2111" s="18"/>
      <c r="U2111" s="18"/>
      <c r="V2111" s="18"/>
      <c r="W2111" s="18"/>
      <c r="X2111" s="18"/>
      <c r="Y2111" s="18"/>
      <c r="Z2111" s="18"/>
      <c r="AA2111" s="18"/>
      <c r="AB2111" s="18"/>
      <c r="AC2111" s="18"/>
      <c r="AD2111" s="18"/>
      <c r="AE2111" s="18"/>
      <c r="AF2111" s="18"/>
      <c r="AG2111" s="18"/>
      <c r="AH2111" s="18"/>
      <c r="AI2111" s="18"/>
      <c r="AJ2111" s="18"/>
      <c r="AK2111" s="18"/>
      <c r="AL2111" s="18"/>
      <c r="AM2111" s="18"/>
    </row>
    <row r="2112" spans="1:39">
      <c r="A2112" s="18"/>
      <c r="B2112" s="18"/>
      <c r="C2112" s="18"/>
      <c r="D2112" s="18" t="str">
        <f t="shared" ca="1" si="37"/>
        <v/>
      </c>
      <c r="E2112" s="18" t="str">
        <f ca="1">IFERROR(INDEX(nr_ad_client_name,MATCH(ROW()-1,xl_search_adnowclientname[index],0)),"")</f>
        <v/>
      </c>
      <c r="F2112" s="18"/>
      <c r="G2112" s="18"/>
      <c r="H2112" s="18"/>
      <c r="I2112" s="18"/>
      <c r="J2112" s="18"/>
      <c r="K2112" s="18"/>
      <c r="L2112" s="18"/>
      <c r="M2112" s="18"/>
      <c r="N2112" s="18"/>
      <c r="O2112" s="18"/>
      <c r="P2112" s="18"/>
      <c r="Q2112" s="18"/>
      <c r="R2112" s="18"/>
      <c r="S2112" s="18"/>
      <c r="T2112" s="18"/>
      <c r="U2112" s="18"/>
      <c r="V2112" s="18"/>
      <c r="W2112" s="18"/>
      <c r="X2112" s="18"/>
      <c r="Y2112" s="18"/>
      <c r="Z2112" s="18"/>
      <c r="AA2112" s="18"/>
      <c r="AB2112" s="18"/>
      <c r="AC2112" s="18"/>
      <c r="AD2112" s="18"/>
      <c r="AE2112" s="18"/>
      <c r="AF2112" s="18"/>
      <c r="AG2112" s="18"/>
      <c r="AH2112" s="18"/>
      <c r="AI2112" s="18"/>
      <c r="AJ2112" s="18"/>
      <c r="AK2112" s="18"/>
      <c r="AL2112" s="18"/>
      <c r="AM2112" s="18"/>
    </row>
    <row r="2113" spans="1:39">
      <c r="A2113" s="18"/>
      <c r="B2113" s="18"/>
      <c r="C2113" s="18"/>
      <c r="D2113" s="18" t="str">
        <f t="shared" ca="1" si="37"/>
        <v/>
      </c>
      <c r="E2113" s="18" t="str">
        <f ca="1">IFERROR(INDEX(nr_ad_client_name,MATCH(ROW()-1,xl_search_adnowclientname[index],0)),"")</f>
        <v/>
      </c>
      <c r="F2113" s="18"/>
      <c r="G2113" s="18"/>
      <c r="H2113" s="18"/>
      <c r="I2113" s="18"/>
      <c r="J2113" s="18"/>
      <c r="K2113" s="18"/>
      <c r="L2113" s="18"/>
      <c r="M2113" s="18"/>
      <c r="N2113" s="18"/>
      <c r="O2113" s="18"/>
      <c r="P2113" s="18"/>
      <c r="Q2113" s="18"/>
      <c r="R2113" s="18"/>
      <c r="S2113" s="18"/>
      <c r="T2113" s="18"/>
      <c r="U2113" s="18"/>
      <c r="V2113" s="18"/>
      <c r="W2113" s="18"/>
      <c r="X2113" s="18"/>
      <c r="Y2113" s="18"/>
      <c r="Z2113" s="18"/>
      <c r="AA2113" s="18"/>
      <c r="AB2113" s="18"/>
      <c r="AC2113" s="18"/>
      <c r="AD2113" s="18"/>
      <c r="AE2113" s="18"/>
      <c r="AF2113" s="18"/>
      <c r="AG2113" s="18"/>
      <c r="AH2113" s="18"/>
      <c r="AI2113" s="18"/>
      <c r="AJ2113" s="18"/>
      <c r="AK2113" s="18"/>
      <c r="AL2113" s="18"/>
      <c r="AM2113" s="18"/>
    </row>
    <row r="2114" spans="1:39">
      <c r="A2114" s="18"/>
      <c r="B2114" s="18"/>
      <c r="C2114" s="18"/>
      <c r="D2114" s="18" t="str">
        <f t="shared" ref="D2114:D2177" ca="1" si="38">IF(ISNUMBER(SEARCH(ps_search_adnowclientname,INDEX(nr_ad_client_name,ROW()-1))),MAX(INDIRECT(ADDRESS(1,COLUMN())&amp;":"&amp;ADDRESS(ROW()-1,COLUMN())))+1,"")</f>
        <v/>
      </c>
      <c r="E2114" s="18" t="str">
        <f ca="1">IFERROR(INDEX(nr_ad_client_name,MATCH(ROW()-1,xl_search_adnowclientname[index],0)),"")</f>
        <v/>
      </c>
      <c r="F2114" s="18"/>
      <c r="G2114" s="18"/>
      <c r="H2114" s="18"/>
      <c r="I2114" s="18"/>
      <c r="J2114" s="18"/>
      <c r="K2114" s="18"/>
      <c r="L2114" s="18"/>
      <c r="M2114" s="18"/>
      <c r="N2114" s="18"/>
      <c r="O2114" s="18"/>
      <c r="P2114" s="18"/>
      <c r="Q2114" s="18"/>
      <c r="R2114" s="18"/>
      <c r="S2114" s="18"/>
      <c r="T2114" s="18"/>
      <c r="U2114" s="18"/>
      <c r="V2114" s="18"/>
      <c r="W2114" s="18"/>
      <c r="X2114" s="18"/>
      <c r="Y2114" s="18"/>
      <c r="Z2114" s="18"/>
      <c r="AA2114" s="18"/>
      <c r="AB2114" s="18"/>
      <c r="AC2114" s="18"/>
      <c r="AD2114" s="18"/>
      <c r="AE2114" s="18"/>
      <c r="AF2114" s="18"/>
      <c r="AG2114" s="18"/>
      <c r="AH2114" s="18"/>
      <c r="AI2114" s="18"/>
      <c r="AJ2114" s="18"/>
      <c r="AK2114" s="18"/>
      <c r="AL2114" s="18"/>
      <c r="AM2114" s="18"/>
    </row>
    <row r="2115" spans="1:39">
      <c r="A2115" s="18"/>
      <c r="B2115" s="18"/>
      <c r="C2115" s="18"/>
      <c r="D2115" s="18" t="str">
        <f t="shared" ca="1" si="38"/>
        <v/>
      </c>
      <c r="E2115" s="18" t="str">
        <f ca="1">IFERROR(INDEX(nr_ad_client_name,MATCH(ROW()-1,xl_search_adnowclientname[index],0)),"")</f>
        <v/>
      </c>
      <c r="F2115" s="18"/>
      <c r="G2115" s="18"/>
      <c r="H2115" s="18"/>
      <c r="I2115" s="18"/>
      <c r="J2115" s="18"/>
      <c r="K2115" s="18"/>
      <c r="L2115" s="18"/>
      <c r="M2115" s="18"/>
      <c r="N2115" s="18"/>
      <c r="O2115" s="18"/>
      <c r="P2115" s="18"/>
      <c r="Q2115" s="18"/>
      <c r="R2115" s="18"/>
      <c r="S2115" s="18"/>
      <c r="T2115" s="18"/>
      <c r="U2115" s="18"/>
      <c r="V2115" s="18"/>
      <c r="W2115" s="18"/>
      <c r="X2115" s="18"/>
      <c r="Y2115" s="18"/>
      <c r="Z2115" s="18"/>
      <c r="AA2115" s="18"/>
      <c r="AB2115" s="18"/>
      <c r="AC2115" s="18"/>
      <c r="AD2115" s="18"/>
      <c r="AE2115" s="18"/>
      <c r="AF2115" s="18"/>
      <c r="AG2115" s="18"/>
      <c r="AH2115" s="18"/>
      <c r="AI2115" s="18"/>
      <c r="AJ2115" s="18"/>
      <c r="AK2115" s="18"/>
      <c r="AL2115" s="18"/>
      <c r="AM2115" s="18"/>
    </row>
    <row r="2116" spans="1:39">
      <c r="A2116" s="18"/>
      <c r="B2116" s="18"/>
      <c r="C2116" s="18"/>
      <c r="D2116" s="18" t="str">
        <f t="shared" ca="1" si="38"/>
        <v/>
      </c>
      <c r="E2116" s="18" t="str">
        <f ca="1">IFERROR(INDEX(nr_ad_client_name,MATCH(ROW()-1,xl_search_adnowclientname[index],0)),"")</f>
        <v/>
      </c>
      <c r="F2116" s="18"/>
      <c r="G2116" s="18"/>
      <c r="H2116" s="18"/>
      <c r="I2116" s="18"/>
      <c r="J2116" s="18"/>
      <c r="K2116" s="18"/>
      <c r="L2116" s="18"/>
      <c r="M2116" s="18"/>
      <c r="N2116" s="18"/>
      <c r="O2116" s="18"/>
      <c r="P2116" s="18"/>
      <c r="Q2116" s="18"/>
      <c r="R2116" s="18"/>
      <c r="S2116" s="18"/>
      <c r="T2116" s="18"/>
      <c r="U2116" s="18"/>
      <c r="V2116" s="18"/>
      <c r="W2116" s="18"/>
      <c r="X2116" s="18"/>
      <c r="Y2116" s="18"/>
      <c r="Z2116" s="18"/>
      <c r="AA2116" s="18"/>
      <c r="AB2116" s="18"/>
      <c r="AC2116" s="18"/>
      <c r="AD2116" s="18"/>
      <c r="AE2116" s="18"/>
      <c r="AF2116" s="18"/>
      <c r="AG2116" s="18"/>
      <c r="AH2116" s="18"/>
      <c r="AI2116" s="18"/>
      <c r="AJ2116" s="18"/>
      <c r="AK2116" s="18"/>
      <c r="AL2116" s="18"/>
      <c r="AM2116" s="18"/>
    </row>
    <row r="2117" spans="1:39">
      <c r="A2117" s="18"/>
      <c r="B2117" s="18"/>
      <c r="C2117" s="18"/>
      <c r="D2117" s="18" t="str">
        <f t="shared" ca="1" si="38"/>
        <v/>
      </c>
      <c r="E2117" s="18" t="str">
        <f ca="1">IFERROR(INDEX(nr_ad_client_name,MATCH(ROW()-1,xl_search_adnowclientname[index],0)),"")</f>
        <v/>
      </c>
      <c r="F2117" s="18"/>
      <c r="G2117" s="18"/>
      <c r="H2117" s="18"/>
      <c r="I2117" s="18"/>
      <c r="J2117" s="18"/>
      <c r="K2117" s="18"/>
      <c r="L2117" s="18"/>
      <c r="M2117" s="18"/>
      <c r="N2117" s="18"/>
      <c r="O2117" s="18"/>
      <c r="P2117" s="18"/>
      <c r="Q2117" s="18"/>
      <c r="R2117" s="18"/>
      <c r="S2117" s="18"/>
      <c r="T2117" s="18"/>
      <c r="U2117" s="18"/>
      <c r="V2117" s="18"/>
      <c r="W2117" s="18"/>
      <c r="X2117" s="18"/>
      <c r="Y2117" s="18"/>
      <c r="Z2117" s="18"/>
      <c r="AA2117" s="18"/>
      <c r="AB2117" s="18"/>
      <c r="AC2117" s="18"/>
      <c r="AD2117" s="18"/>
      <c r="AE2117" s="18"/>
      <c r="AF2117" s="18"/>
      <c r="AG2117" s="18"/>
      <c r="AH2117" s="18"/>
      <c r="AI2117" s="18"/>
      <c r="AJ2117" s="18"/>
      <c r="AK2117" s="18"/>
      <c r="AL2117" s="18"/>
      <c r="AM2117" s="18"/>
    </row>
    <row r="2118" spans="1:39">
      <c r="A2118" s="18"/>
      <c r="B2118" s="18"/>
      <c r="C2118" s="18"/>
      <c r="D2118" s="18" t="str">
        <f t="shared" ca="1" si="38"/>
        <v/>
      </c>
      <c r="E2118" s="18" t="str">
        <f ca="1">IFERROR(INDEX(nr_ad_client_name,MATCH(ROW()-1,xl_search_adnowclientname[index],0)),"")</f>
        <v/>
      </c>
      <c r="F2118" s="18"/>
      <c r="G2118" s="18"/>
      <c r="H2118" s="18"/>
      <c r="I2118" s="18"/>
      <c r="J2118" s="18"/>
      <c r="K2118" s="18"/>
      <c r="L2118" s="18"/>
      <c r="M2118" s="18"/>
      <c r="N2118" s="18"/>
      <c r="O2118" s="18"/>
      <c r="P2118" s="18"/>
      <c r="Q2118" s="18"/>
      <c r="R2118" s="18"/>
      <c r="S2118" s="18"/>
      <c r="T2118" s="18"/>
      <c r="U2118" s="18"/>
      <c r="V2118" s="18"/>
      <c r="W2118" s="18"/>
      <c r="X2118" s="18"/>
      <c r="Y2118" s="18"/>
      <c r="Z2118" s="18"/>
      <c r="AA2118" s="18"/>
      <c r="AB2118" s="18"/>
      <c r="AC2118" s="18"/>
      <c r="AD2118" s="18"/>
      <c r="AE2118" s="18"/>
      <c r="AF2118" s="18"/>
      <c r="AG2118" s="18"/>
      <c r="AH2118" s="18"/>
      <c r="AI2118" s="18"/>
      <c r="AJ2118" s="18"/>
      <c r="AK2118" s="18"/>
      <c r="AL2118" s="18"/>
      <c r="AM2118" s="18"/>
    </row>
    <row r="2119" spans="1:39">
      <c r="A2119" s="18"/>
      <c r="B2119" s="18"/>
      <c r="C2119" s="18"/>
      <c r="D2119" s="18" t="str">
        <f t="shared" ca="1" si="38"/>
        <v/>
      </c>
      <c r="E2119" s="18" t="str">
        <f ca="1">IFERROR(INDEX(nr_ad_client_name,MATCH(ROW()-1,xl_search_adnowclientname[index],0)),"")</f>
        <v/>
      </c>
      <c r="F2119" s="18"/>
      <c r="G2119" s="18"/>
      <c r="H2119" s="18"/>
      <c r="I2119" s="18"/>
      <c r="J2119" s="18"/>
      <c r="K2119" s="18"/>
      <c r="L2119" s="18"/>
      <c r="M2119" s="18"/>
      <c r="N2119" s="18"/>
      <c r="O2119" s="18"/>
      <c r="P2119" s="18"/>
      <c r="Q2119" s="18"/>
      <c r="R2119" s="18"/>
      <c r="S2119" s="18"/>
      <c r="T2119" s="18"/>
      <c r="U2119" s="18"/>
      <c r="V2119" s="18"/>
      <c r="W2119" s="18"/>
      <c r="X2119" s="18"/>
      <c r="Y2119" s="18"/>
      <c r="Z2119" s="18"/>
      <c r="AA2119" s="18"/>
      <c r="AB2119" s="18"/>
      <c r="AC2119" s="18"/>
      <c r="AD2119" s="18"/>
      <c r="AE2119" s="18"/>
      <c r="AF2119" s="18"/>
      <c r="AG2119" s="18"/>
      <c r="AH2119" s="18"/>
      <c r="AI2119" s="18"/>
      <c r="AJ2119" s="18"/>
      <c r="AK2119" s="18"/>
      <c r="AL2119" s="18"/>
      <c r="AM2119" s="18"/>
    </row>
    <row r="2120" spans="1:39">
      <c r="A2120" s="18"/>
      <c r="B2120" s="18"/>
      <c r="C2120" s="18"/>
      <c r="D2120" s="18" t="str">
        <f t="shared" ca="1" si="38"/>
        <v/>
      </c>
      <c r="E2120" s="18" t="str">
        <f ca="1">IFERROR(INDEX(nr_ad_client_name,MATCH(ROW()-1,xl_search_adnowclientname[index],0)),"")</f>
        <v/>
      </c>
      <c r="F2120" s="18"/>
      <c r="G2120" s="18"/>
      <c r="H2120" s="18"/>
      <c r="I2120" s="18"/>
      <c r="J2120" s="18"/>
      <c r="K2120" s="18"/>
      <c r="L2120" s="18"/>
      <c r="M2120" s="18"/>
      <c r="N2120" s="18"/>
      <c r="O2120" s="18"/>
      <c r="P2120" s="18"/>
      <c r="Q2120" s="18"/>
      <c r="R2120" s="18"/>
      <c r="S2120" s="18"/>
      <c r="T2120" s="18"/>
      <c r="U2120" s="18"/>
      <c r="V2120" s="18"/>
      <c r="W2120" s="18"/>
      <c r="X2120" s="18"/>
      <c r="Y2120" s="18"/>
      <c r="Z2120" s="18"/>
      <c r="AA2120" s="18"/>
      <c r="AB2120" s="18"/>
      <c r="AC2120" s="18"/>
      <c r="AD2120" s="18"/>
      <c r="AE2120" s="18"/>
      <c r="AF2120" s="18"/>
      <c r="AG2120" s="18"/>
      <c r="AH2120" s="18"/>
      <c r="AI2120" s="18"/>
      <c r="AJ2120" s="18"/>
      <c r="AK2120" s="18"/>
      <c r="AL2120" s="18"/>
      <c r="AM2120" s="18"/>
    </row>
    <row r="2121" spans="1:39">
      <c r="A2121" s="18"/>
      <c r="B2121" s="18"/>
      <c r="C2121" s="18"/>
      <c r="D2121" s="18" t="str">
        <f t="shared" ca="1" si="38"/>
        <v/>
      </c>
      <c r="E2121" s="18" t="str">
        <f ca="1">IFERROR(INDEX(nr_ad_client_name,MATCH(ROW()-1,xl_search_adnowclientname[index],0)),"")</f>
        <v/>
      </c>
      <c r="F2121" s="18"/>
      <c r="G2121" s="18"/>
      <c r="H2121" s="18"/>
      <c r="I2121" s="18"/>
      <c r="J2121" s="18"/>
      <c r="K2121" s="18"/>
      <c r="L2121" s="18"/>
      <c r="M2121" s="18"/>
      <c r="N2121" s="18"/>
      <c r="O2121" s="18"/>
      <c r="P2121" s="18"/>
      <c r="Q2121" s="18"/>
      <c r="R2121" s="18"/>
      <c r="S2121" s="18"/>
      <c r="T2121" s="18"/>
      <c r="U2121" s="18"/>
      <c r="V2121" s="18"/>
      <c r="W2121" s="18"/>
      <c r="X2121" s="18"/>
      <c r="Y2121" s="18"/>
      <c r="Z2121" s="18"/>
      <c r="AA2121" s="18"/>
      <c r="AB2121" s="18"/>
      <c r="AC2121" s="18"/>
      <c r="AD2121" s="18"/>
      <c r="AE2121" s="18"/>
      <c r="AF2121" s="18"/>
      <c r="AG2121" s="18"/>
      <c r="AH2121" s="18"/>
      <c r="AI2121" s="18"/>
      <c r="AJ2121" s="18"/>
      <c r="AK2121" s="18"/>
      <c r="AL2121" s="18"/>
      <c r="AM2121" s="18"/>
    </row>
    <row r="2122" spans="1:39">
      <c r="A2122" s="18"/>
      <c r="B2122" s="18"/>
      <c r="C2122" s="18"/>
      <c r="D2122" s="18" t="str">
        <f t="shared" ca="1" si="38"/>
        <v/>
      </c>
      <c r="E2122" s="18" t="str">
        <f ca="1">IFERROR(INDEX(nr_ad_client_name,MATCH(ROW()-1,xl_search_adnowclientname[index],0)),"")</f>
        <v/>
      </c>
      <c r="F2122" s="18"/>
      <c r="G2122" s="18"/>
      <c r="H2122" s="18"/>
      <c r="I2122" s="18"/>
      <c r="J2122" s="18"/>
      <c r="K2122" s="18"/>
      <c r="L2122" s="18"/>
      <c r="M2122" s="18"/>
      <c r="N2122" s="18"/>
      <c r="O2122" s="18"/>
      <c r="P2122" s="18"/>
      <c r="Q2122" s="18"/>
      <c r="R2122" s="18"/>
      <c r="S2122" s="18"/>
      <c r="T2122" s="18"/>
      <c r="U2122" s="18"/>
      <c r="V2122" s="18"/>
      <c r="W2122" s="18"/>
      <c r="X2122" s="18"/>
      <c r="Y2122" s="18"/>
      <c r="Z2122" s="18"/>
      <c r="AA2122" s="18"/>
      <c r="AB2122" s="18"/>
      <c r="AC2122" s="18"/>
      <c r="AD2122" s="18"/>
      <c r="AE2122" s="18"/>
      <c r="AF2122" s="18"/>
      <c r="AG2122" s="18"/>
      <c r="AH2122" s="18"/>
      <c r="AI2122" s="18"/>
      <c r="AJ2122" s="18"/>
      <c r="AK2122" s="18"/>
      <c r="AL2122" s="18"/>
      <c r="AM2122" s="18"/>
    </row>
    <row r="2123" spans="1:39">
      <c r="A2123" s="18"/>
      <c r="B2123" s="18"/>
      <c r="C2123" s="18"/>
      <c r="D2123" s="18" t="str">
        <f t="shared" ca="1" si="38"/>
        <v/>
      </c>
      <c r="E2123" s="18" t="str">
        <f ca="1">IFERROR(INDEX(nr_ad_client_name,MATCH(ROW()-1,xl_search_adnowclientname[index],0)),"")</f>
        <v/>
      </c>
      <c r="F2123" s="18"/>
      <c r="G2123" s="18"/>
      <c r="H2123" s="18"/>
      <c r="I2123" s="18"/>
      <c r="J2123" s="18"/>
      <c r="K2123" s="18"/>
      <c r="L2123" s="18"/>
      <c r="M2123" s="18"/>
      <c r="N2123" s="18"/>
      <c r="O2123" s="18"/>
      <c r="P2123" s="18"/>
      <c r="Q2123" s="18"/>
      <c r="R2123" s="18"/>
      <c r="S2123" s="18"/>
      <c r="T2123" s="18"/>
      <c r="U2123" s="18"/>
      <c r="V2123" s="18"/>
      <c r="W2123" s="18"/>
      <c r="X2123" s="18"/>
      <c r="Y2123" s="18"/>
      <c r="Z2123" s="18"/>
      <c r="AA2123" s="18"/>
      <c r="AB2123" s="18"/>
      <c r="AC2123" s="18"/>
      <c r="AD2123" s="18"/>
      <c r="AE2123" s="18"/>
      <c r="AF2123" s="18"/>
      <c r="AG2123" s="18"/>
      <c r="AH2123" s="18"/>
      <c r="AI2123" s="18"/>
      <c r="AJ2123" s="18"/>
      <c r="AK2123" s="18"/>
      <c r="AL2123" s="18"/>
      <c r="AM2123" s="18"/>
    </row>
    <row r="2124" spans="1:39">
      <c r="A2124" s="18"/>
      <c r="B2124" s="18"/>
      <c r="C2124" s="18"/>
      <c r="D2124" s="18" t="str">
        <f t="shared" ca="1" si="38"/>
        <v/>
      </c>
      <c r="E2124" s="18" t="str">
        <f ca="1">IFERROR(INDEX(nr_ad_client_name,MATCH(ROW()-1,xl_search_adnowclientname[index],0)),"")</f>
        <v/>
      </c>
      <c r="F2124" s="18"/>
      <c r="G2124" s="18"/>
      <c r="H2124" s="18"/>
      <c r="I2124" s="18"/>
      <c r="J2124" s="18"/>
      <c r="K2124" s="18"/>
      <c r="L2124" s="18"/>
      <c r="M2124" s="18"/>
      <c r="N2124" s="18"/>
      <c r="O2124" s="18"/>
      <c r="P2124" s="18"/>
      <c r="Q2124" s="18"/>
      <c r="R2124" s="18"/>
      <c r="S2124" s="18"/>
      <c r="T2124" s="18"/>
      <c r="U2124" s="18"/>
      <c r="V2124" s="18"/>
      <c r="W2124" s="18"/>
      <c r="X2124" s="18"/>
      <c r="Y2124" s="18"/>
      <c r="Z2124" s="18"/>
      <c r="AA2124" s="18"/>
      <c r="AB2124" s="18"/>
      <c r="AC2124" s="18"/>
      <c r="AD2124" s="18"/>
      <c r="AE2124" s="18"/>
      <c r="AF2124" s="18"/>
      <c r="AG2124" s="18"/>
      <c r="AH2124" s="18"/>
      <c r="AI2124" s="18"/>
      <c r="AJ2124" s="18"/>
      <c r="AK2124" s="18"/>
      <c r="AL2124" s="18"/>
      <c r="AM2124" s="18"/>
    </row>
    <row r="2125" spans="1:39">
      <c r="A2125" s="18"/>
      <c r="B2125" s="18"/>
      <c r="C2125" s="18"/>
      <c r="D2125" s="18" t="str">
        <f t="shared" ca="1" si="38"/>
        <v/>
      </c>
      <c r="E2125" s="18" t="str">
        <f ca="1">IFERROR(INDEX(nr_ad_client_name,MATCH(ROW()-1,xl_search_adnowclientname[index],0)),"")</f>
        <v/>
      </c>
      <c r="F2125" s="18"/>
      <c r="G2125" s="18"/>
      <c r="H2125" s="18"/>
      <c r="I2125" s="18"/>
      <c r="J2125" s="18"/>
      <c r="K2125" s="18"/>
      <c r="L2125" s="18"/>
      <c r="M2125" s="18"/>
      <c r="N2125" s="18"/>
      <c r="O2125" s="18"/>
      <c r="P2125" s="18"/>
      <c r="Q2125" s="18"/>
      <c r="R2125" s="18"/>
      <c r="S2125" s="18"/>
      <c r="T2125" s="18"/>
      <c r="U2125" s="18"/>
      <c r="V2125" s="18"/>
      <c r="W2125" s="18"/>
      <c r="X2125" s="18"/>
      <c r="Y2125" s="18"/>
      <c r="Z2125" s="18"/>
      <c r="AA2125" s="18"/>
      <c r="AB2125" s="18"/>
      <c r="AC2125" s="18"/>
      <c r="AD2125" s="18"/>
      <c r="AE2125" s="18"/>
      <c r="AF2125" s="18"/>
      <c r="AG2125" s="18"/>
      <c r="AH2125" s="18"/>
      <c r="AI2125" s="18"/>
      <c r="AJ2125" s="18"/>
      <c r="AK2125" s="18"/>
      <c r="AL2125" s="18"/>
      <c r="AM2125" s="18"/>
    </row>
    <row r="2126" spans="1:39">
      <c r="A2126" s="18"/>
      <c r="B2126" s="18"/>
      <c r="C2126" s="18"/>
      <c r="D2126" s="18" t="str">
        <f t="shared" ca="1" si="38"/>
        <v/>
      </c>
      <c r="E2126" s="18" t="str">
        <f ca="1">IFERROR(INDEX(nr_ad_client_name,MATCH(ROW()-1,xl_search_adnowclientname[index],0)),"")</f>
        <v/>
      </c>
      <c r="F2126" s="18"/>
      <c r="G2126" s="18"/>
      <c r="H2126" s="18"/>
      <c r="I2126" s="18"/>
      <c r="J2126" s="18"/>
      <c r="K2126" s="18"/>
      <c r="L2126" s="18"/>
      <c r="M2126" s="18"/>
      <c r="N2126" s="18"/>
      <c r="O2126" s="18"/>
      <c r="P2126" s="18"/>
      <c r="Q2126" s="18"/>
      <c r="R2126" s="18"/>
      <c r="S2126" s="18"/>
      <c r="T2126" s="18"/>
      <c r="U2126" s="18"/>
      <c r="V2126" s="18"/>
      <c r="W2126" s="18"/>
      <c r="X2126" s="18"/>
      <c r="Y2126" s="18"/>
      <c r="Z2126" s="18"/>
      <c r="AA2126" s="18"/>
      <c r="AB2126" s="18"/>
      <c r="AC2126" s="18"/>
      <c r="AD2126" s="18"/>
      <c r="AE2126" s="18"/>
      <c r="AF2126" s="18"/>
      <c r="AG2126" s="18"/>
      <c r="AH2126" s="18"/>
      <c r="AI2126" s="18"/>
      <c r="AJ2126" s="18"/>
      <c r="AK2126" s="18"/>
      <c r="AL2126" s="18"/>
      <c r="AM2126" s="18"/>
    </row>
    <row r="2127" spans="1:39">
      <c r="A2127" s="18"/>
      <c r="B2127" s="18"/>
      <c r="C2127" s="18"/>
      <c r="D2127" s="18" t="str">
        <f t="shared" ca="1" si="38"/>
        <v/>
      </c>
      <c r="E2127" s="18" t="str">
        <f ca="1">IFERROR(INDEX(nr_ad_client_name,MATCH(ROW()-1,xl_search_adnowclientname[index],0)),"")</f>
        <v/>
      </c>
      <c r="F2127" s="18"/>
      <c r="G2127" s="18"/>
      <c r="H2127" s="18"/>
      <c r="I2127" s="18"/>
      <c r="J2127" s="18"/>
      <c r="K2127" s="18"/>
      <c r="L2127" s="18"/>
      <c r="M2127" s="18"/>
      <c r="N2127" s="18"/>
      <c r="O2127" s="18"/>
      <c r="P2127" s="18"/>
      <c r="Q2127" s="18"/>
      <c r="R2127" s="18"/>
      <c r="S2127" s="18"/>
      <c r="T2127" s="18"/>
      <c r="U2127" s="18"/>
      <c r="V2127" s="18"/>
      <c r="W2127" s="18"/>
      <c r="X2127" s="18"/>
      <c r="Y2127" s="18"/>
      <c r="Z2127" s="18"/>
      <c r="AA2127" s="18"/>
      <c r="AB2127" s="18"/>
      <c r="AC2127" s="18"/>
      <c r="AD2127" s="18"/>
      <c r="AE2127" s="18"/>
      <c r="AF2127" s="18"/>
      <c r="AG2127" s="18"/>
      <c r="AH2127" s="18"/>
      <c r="AI2127" s="18"/>
      <c r="AJ2127" s="18"/>
      <c r="AK2127" s="18"/>
      <c r="AL2127" s="18"/>
      <c r="AM2127" s="18"/>
    </row>
    <row r="2128" spans="1:39">
      <c r="A2128" s="18"/>
      <c r="B2128" s="18"/>
      <c r="C2128" s="18"/>
      <c r="D2128" s="18" t="str">
        <f t="shared" ca="1" si="38"/>
        <v/>
      </c>
      <c r="E2128" s="18" t="str">
        <f ca="1">IFERROR(INDEX(nr_ad_client_name,MATCH(ROW()-1,xl_search_adnowclientname[index],0)),"")</f>
        <v/>
      </c>
      <c r="F2128" s="18"/>
      <c r="G2128" s="18"/>
      <c r="H2128" s="18"/>
      <c r="I2128" s="18"/>
      <c r="J2128" s="18"/>
      <c r="K2128" s="18"/>
      <c r="L2128" s="18"/>
      <c r="M2128" s="18"/>
      <c r="N2128" s="18"/>
      <c r="O2128" s="18"/>
      <c r="P2128" s="18"/>
      <c r="Q2128" s="18"/>
      <c r="R2128" s="18"/>
      <c r="S2128" s="18"/>
      <c r="T2128" s="18"/>
      <c r="U2128" s="18"/>
      <c r="V2128" s="18"/>
      <c r="W2128" s="18"/>
      <c r="X2128" s="18"/>
      <c r="Y2128" s="18"/>
      <c r="Z2128" s="18"/>
      <c r="AA2128" s="18"/>
      <c r="AB2128" s="18"/>
      <c r="AC2128" s="18"/>
      <c r="AD2128" s="18"/>
      <c r="AE2128" s="18"/>
      <c r="AF2128" s="18"/>
      <c r="AG2128" s="18"/>
      <c r="AH2128" s="18"/>
      <c r="AI2128" s="18"/>
      <c r="AJ2128" s="18"/>
      <c r="AK2128" s="18"/>
      <c r="AL2128" s="18"/>
      <c r="AM2128" s="18"/>
    </row>
    <row r="2129" spans="1:39">
      <c r="A2129" s="18"/>
      <c r="B2129" s="18"/>
      <c r="C2129" s="18"/>
      <c r="D2129" s="18" t="str">
        <f t="shared" ca="1" si="38"/>
        <v/>
      </c>
      <c r="E2129" s="18" t="str">
        <f ca="1">IFERROR(INDEX(nr_ad_client_name,MATCH(ROW()-1,xl_search_adnowclientname[index],0)),"")</f>
        <v/>
      </c>
      <c r="F2129" s="18"/>
      <c r="G2129" s="18"/>
      <c r="H2129" s="18"/>
      <c r="I2129" s="18"/>
      <c r="J2129" s="18"/>
      <c r="K2129" s="18"/>
      <c r="L2129" s="18"/>
      <c r="M2129" s="18"/>
      <c r="N2129" s="18"/>
      <c r="O2129" s="18"/>
      <c r="P2129" s="18"/>
      <c r="Q2129" s="18"/>
      <c r="R2129" s="18"/>
      <c r="S2129" s="18"/>
      <c r="T2129" s="18"/>
      <c r="U2129" s="18"/>
      <c r="V2129" s="18"/>
      <c r="W2129" s="18"/>
      <c r="X2129" s="18"/>
      <c r="Y2129" s="18"/>
      <c r="Z2129" s="18"/>
      <c r="AA2129" s="18"/>
      <c r="AB2129" s="18"/>
      <c r="AC2129" s="18"/>
      <c r="AD2129" s="18"/>
      <c r="AE2129" s="18"/>
      <c r="AF2129" s="18"/>
      <c r="AG2129" s="18"/>
      <c r="AH2129" s="18"/>
      <c r="AI2129" s="18"/>
      <c r="AJ2129" s="18"/>
      <c r="AK2129" s="18"/>
      <c r="AL2129" s="18"/>
      <c r="AM2129" s="18"/>
    </row>
    <row r="2130" spans="1:39">
      <c r="A2130" s="18"/>
      <c r="B2130" s="18"/>
      <c r="C2130" s="18"/>
      <c r="D2130" s="18" t="str">
        <f t="shared" ca="1" si="38"/>
        <v/>
      </c>
      <c r="E2130" s="18" t="str">
        <f ca="1">IFERROR(INDEX(nr_ad_client_name,MATCH(ROW()-1,xl_search_adnowclientname[index],0)),"")</f>
        <v/>
      </c>
      <c r="F2130" s="18"/>
      <c r="G2130" s="18"/>
      <c r="H2130" s="18"/>
      <c r="I2130" s="18"/>
      <c r="J2130" s="18"/>
      <c r="K2130" s="18"/>
      <c r="L2130" s="18"/>
      <c r="M2130" s="18"/>
      <c r="N2130" s="18"/>
      <c r="O2130" s="18"/>
      <c r="P2130" s="18"/>
      <c r="Q2130" s="18"/>
      <c r="R2130" s="18"/>
      <c r="S2130" s="18"/>
      <c r="T2130" s="18"/>
      <c r="U2130" s="18"/>
      <c r="V2130" s="18"/>
      <c r="W2130" s="18"/>
      <c r="X2130" s="18"/>
      <c r="Y2130" s="18"/>
      <c r="Z2130" s="18"/>
      <c r="AA2130" s="18"/>
      <c r="AB2130" s="18"/>
      <c r="AC2130" s="18"/>
      <c r="AD2130" s="18"/>
      <c r="AE2130" s="18"/>
      <c r="AF2130" s="18"/>
      <c r="AG2130" s="18"/>
      <c r="AH2130" s="18"/>
      <c r="AI2130" s="18"/>
      <c r="AJ2130" s="18"/>
      <c r="AK2130" s="18"/>
      <c r="AL2130" s="18"/>
      <c r="AM2130" s="18"/>
    </row>
    <row r="2131" spans="1:39">
      <c r="A2131" s="18"/>
      <c r="B2131" s="18"/>
      <c r="C2131" s="18"/>
      <c r="D2131" s="18" t="str">
        <f t="shared" ca="1" si="38"/>
        <v/>
      </c>
      <c r="E2131" s="18" t="str">
        <f ca="1">IFERROR(INDEX(nr_ad_client_name,MATCH(ROW()-1,xl_search_adnowclientname[index],0)),"")</f>
        <v/>
      </c>
      <c r="F2131" s="18"/>
      <c r="G2131" s="18"/>
      <c r="H2131" s="18"/>
      <c r="I2131" s="18"/>
      <c r="J2131" s="18"/>
      <c r="K2131" s="18"/>
      <c r="L2131" s="18"/>
      <c r="M2131" s="18"/>
      <c r="N2131" s="18"/>
      <c r="O2131" s="18"/>
      <c r="P2131" s="18"/>
      <c r="Q2131" s="18"/>
      <c r="R2131" s="18"/>
      <c r="S2131" s="18"/>
      <c r="T2131" s="18"/>
      <c r="U2131" s="18"/>
      <c r="V2131" s="18"/>
      <c r="W2131" s="18"/>
      <c r="X2131" s="18"/>
      <c r="Y2131" s="18"/>
      <c r="Z2131" s="18"/>
      <c r="AA2131" s="18"/>
      <c r="AB2131" s="18"/>
      <c r="AC2131" s="18"/>
      <c r="AD2131" s="18"/>
      <c r="AE2131" s="18"/>
      <c r="AF2131" s="18"/>
      <c r="AG2131" s="18"/>
      <c r="AH2131" s="18"/>
      <c r="AI2131" s="18"/>
      <c r="AJ2131" s="18"/>
      <c r="AK2131" s="18"/>
      <c r="AL2131" s="18"/>
      <c r="AM2131" s="18"/>
    </row>
    <row r="2132" spans="1:39">
      <c r="A2132" s="18"/>
      <c r="B2132" s="18"/>
      <c r="C2132" s="18"/>
      <c r="D2132" s="18" t="str">
        <f t="shared" ca="1" si="38"/>
        <v/>
      </c>
      <c r="E2132" s="18" t="str">
        <f ca="1">IFERROR(INDEX(nr_ad_client_name,MATCH(ROW()-1,xl_search_adnowclientname[index],0)),"")</f>
        <v/>
      </c>
      <c r="F2132" s="18"/>
      <c r="G2132" s="18"/>
      <c r="H2132" s="18"/>
      <c r="I2132" s="18"/>
      <c r="J2132" s="18"/>
      <c r="K2132" s="18"/>
      <c r="L2132" s="18"/>
      <c r="M2132" s="18"/>
      <c r="N2132" s="18"/>
      <c r="O2132" s="18"/>
      <c r="P2132" s="18"/>
      <c r="Q2132" s="18"/>
      <c r="R2132" s="18"/>
      <c r="S2132" s="18"/>
      <c r="T2132" s="18"/>
      <c r="U2132" s="18"/>
      <c r="V2132" s="18"/>
      <c r="W2132" s="18"/>
      <c r="X2132" s="18"/>
      <c r="Y2132" s="18"/>
      <c r="Z2132" s="18"/>
      <c r="AA2132" s="18"/>
      <c r="AB2132" s="18"/>
      <c r="AC2132" s="18"/>
      <c r="AD2132" s="18"/>
      <c r="AE2132" s="18"/>
      <c r="AF2132" s="18"/>
      <c r="AG2132" s="18"/>
      <c r="AH2132" s="18"/>
      <c r="AI2132" s="18"/>
      <c r="AJ2132" s="18"/>
      <c r="AK2132" s="18"/>
      <c r="AL2132" s="18"/>
      <c r="AM2132" s="18"/>
    </row>
    <row r="2133" spans="1:39">
      <c r="A2133" s="18"/>
      <c r="B2133" s="18"/>
      <c r="C2133" s="18"/>
      <c r="D2133" s="18" t="str">
        <f t="shared" ca="1" si="38"/>
        <v/>
      </c>
      <c r="E2133" s="18" t="str">
        <f ca="1">IFERROR(INDEX(nr_ad_client_name,MATCH(ROW()-1,xl_search_adnowclientname[index],0)),"")</f>
        <v/>
      </c>
      <c r="F2133" s="18"/>
      <c r="G2133" s="18"/>
      <c r="H2133" s="18"/>
      <c r="I2133" s="18"/>
      <c r="J2133" s="18"/>
      <c r="K2133" s="18"/>
      <c r="L2133" s="18"/>
      <c r="M2133" s="18"/>
      <c r="N2133" s="18"/>
      <c r="O2133" s="18"/>
      <c r="P2133" s="18"/>
      <c r="Q2133" s="18"/>
      <c r="R2133" s="18"/>
      <c r="S2133" s="18"/>
      <c r="T2133" s="18"/>
      <c r="U2133" s="18"/>
      <c r="V2133" s="18"/>
      <c r="W2133" s="18"/>
      <c r="X2133" s="18"/>
      <c r="Y2133" s="18"/>
      <c r="Z2133" s="18"/>
      <c r="AA2133" s="18"/>
      <c r="AB2133" s="18"/>
      <c r="AC2133" s="18"/>
      <c r="AD2133" s="18"/>
      <c r="AE2133" s="18"/>
      <c r="AF2133" s="18"/>
      <c r="AG2133" s="18"/>
      <c r="AH2133" s="18"/>
      <c r="AI2133" s="18"/>
      <c r="AJ2133" s="18"/>
      <c r="AK2133" s="18"/>
      <c r="AL2133" s="18"/>
      <c r="AM2133" s="18"/>
    </row>
    <row r="2134" spans="1:39">
      <c r="A2134" s="18"/>
      <c r="B2134" s="18"/>
      <c r="C2134" s="18"/>
      <c r="D2134" s="18" t="str">
        <f t="shared" ca="1" si="38"/>
        <v/>
      </c>
      <c r="E2134" s="18" t="str">
        <f ca="1">IFERROR(INDEX(nr_ad_client_name,MATCH(ROW()-1,xl_search_adnowclientname[index],0)),"")</f>
        <v/>
      </c>
      <c r="F2134" s="18"/>
      <c r="G2134" s="18"/>
      <c r="H2134" s="18"/>
      <c r="I2134" s="18"/>
      <c r="J2134" s="18"/>
      <c r="K2134" s="18"/>
      <c r="L2134" s="18"/>
      <c r="M2134" s="18"/>
      <c r="N2134" s="18"/>
      <c r="O2134" s="18"/>
      <c r="P2134" s="18"/>
      <c r="Q2134" s="18"/>
      <c r="R2134" s="18"/>
      <c r="S2134" s="18"/>
      <c r="T2134" s="18"/>
      <c r="U2134" s="18"/>
      <c r="V2134" s="18"/>
      <c r="W2134" s="18"/>
      <c r="X2134" s="18"/>
      <c r="Y2134" s="18"/>
      <c r="Z2134" s="18"/>
      <c r="AA2134" s="18"/>
      <c r="AB2134" s="18"/>
      <c r="AC2134" s="18"/>
      <c r="AD2134" s="18"/>
      <c r="AE2134" s="18"/>
      <c r="AF2134" s="18"/>
      <c r="AG2134" s="18"/>
      <c r="AH2134" s="18"/>
      <c r="AI2134" s="18"/>
      <c r="AJ2134" s="18"/>
      <c r="AK2134" s="18"/>
      <c r="AL2134" s="18"/>
      <c r="AM2134" s="18"/>
    </row>
    <row r="2135" spans="1:39">
      <c r="A2135" s="18"/>
      <c r="B2135" s="18"/>
      <c r="C2135" s="18"/>
      <c r="D2135" s="18" t="str">
        <f t="shared" ca="1" si="38"/>
        <v/>
      </c>
      <c r="E2135" s="18" t="str">
        <f ca="1">IFERROR(INDEX(nr_ad_client_name,MATCH(ROW()-1,xl_search_adnowclientname[index],0)),"")</f>
        <v/>
      </c>
      <c r="F2135" s="18"/>
      <c r="G2135" s="18"/>
      <c r="H2135" s="18"/>
      <c r="I2135" s="18"/>
      <c r="J2135" s="18"/>
      <c r="K2135" s="18"/>
      <c r="L2135" s="18"/>
      <c r="M2135" s="18"/>
      <c r="N2135" s="18"/>
      <c r="O2135" s="18"/>
      <c r="P2135" s="18"/>
      <c r="Q2135" s="18"/>
      <c r="R2135" s="18"/>
      <c r="S2135" s="18"/>
      <c r="T2135" s="18"/>
      <c r="U2135" s="18"/>
      <c r="V2135" s="18"/>
      <c r="W2135" s="18"/>
      <c r="X2135" s="18"/>
      <c r="Y2135" s="18"/>
      <c r="Z2135" s="18"/>
      <c r="AA2135" s="18"/>
      <c r="AB2135" s="18"/>
      <c r="AC2135" s="18"/>
      <c r="AD2135" s="18"/>
      <c r="AE2135" s="18"/>
      <c r="AF2135" s="18"/>
      <c r="AG2135" s="18"/>
      <c r="AH2135" s="18"/>
      <c r="AI2135" s="18"/>
      <c r="AJ2135" s="18"/>
      <c r="AK2135" s="18"/>
      <c r="AL2135" s="18"/>
      <c r="AM2135" s="18"/>
    </row>
    <row r="2136" spans="1:39">
      <c r="A2136" s="18"/>
      <c r="B2136" s="18"/>
      <c r="C2136" s="18"/>
      <c r="D2136" s="18" t="str">
        <f t="shared" ca="1" si="38"/>
        <v/>
      </c>
      <c r="E2136" s="18" t="str">
        <f ca="1">IFERROR(INDEX(nr_ad_client_name,MATCH(ROW()-1,xl_search_adnowclientname[index],0)),"")</f>
        <v/>
      </c>
      <c r="F2136" s="18"/>
      <c r="G2136" s="18"/>
      <c r="H2136" s="18"/>
      <c r="I2136" s="18"/>
      <c r="J2136" s="18"/>
      <c r="K2136" s="18"/>
      <c r="L2136" s="18"/>
      <c r="M2136" s="18"/>
      <c r="N2136" s="18"/>
      <c r="O2136" s="18"/>
      <c r="P2136" s="18"/>
      <c r="Q2136" s="18"/>
      <c r="R2136" s="18"/>
      <c r="S2136" s="18"/>
      <c r="T2136" s="18"/>
      <c r="U2136" s="18"/>
      <c r="V2136" s="18"/>
      <c r="W2136" s="18"/>
      <c r="X2136" s="18"/>
      <c r="Y2136" s="18"/>
      <c r="Z2136" s="18"/>
      <c r="AA2136" s="18"/>
      <c r="AB2136" s="18"/>
      <c r="AC2136" s="18"/>
      <c r="AD2136" s="18"/>
      <c r="AE2136" s="18"/>
      <c r="AF2136" s="18"/>
      <c r="AG2136" s="18"/>
      <c r="AH2136" s="18"/>
      <c r="AI2136" s="18"/>
      <c r="AJ2136" s="18"/>
      <c r="AK2136" s="18"/>
      <c r="AL2136" s="18"/>
      <c r="AM2136" s="18"/>
    </row>
    <row r="2137" spans="1:39">
      <c r="A2137" s="18"/>
      <c r="B2137" s="18"/>
      <c r="C2137" s="18"/>
      <c r="D2137" s="18" t="str">
        <f t="shared" ca="1" si="38"/>
        <v/>
      </c>
      <c r="E2137" s="18" t="str">
        <f ca="1">IFERROR(INDEX(nr_ad_client_name,MATCH(ROW()-1,xl_search_adnowclientname[index],0)),"")</f>
        <v/>
      </c>
      <c r="F2137" s="18"/>
      <c r="G2137" s="18"/>
      <c r="H2137" s="18"/>
      <c r="I2137" s="18"/>
      <c r="J2137" s="18"/>
      <c r="K2137" s="18"/>
      <c r="L2137" s="18"/>
      <c r="M2137" s="18"/>
      <c r="N2137" s="18"/>
      <c r="O2137" s="18"/>
      <c r="P2137" s="18"/>
      <c r="Q2137" s="18"/>
      <c r="R2137" s="18"/>
      <c r="S2137" s="18"/>
      <c r="T2137" s="18"/>
      <c r="U2137" s="18"/>
      <c r="V2137" s="18"/>
      <c r="W2137" s="18"/>
      <c r="X2137" s="18"/>
      <c r="Y2137" s="18"/>
      <c r="Z2137" s="18"/>
      <c r="AA2137" s="18"/>
      <c r="AB2137" s="18"/>
      <c r="AC2137" s="18"/>
      <c r="AD2137" s="18"/>
      <c r="AE2137" s="18"/>
      <c r="AF2137" s="18"/>
      <c r="AG2137" s="18"/>
      <c r="AH2137" s="18"/>
      <c r="AI2137" s="18"/>
      <c r="AJ2137" s="18"/>
      <c r="AK2137" s="18"/>
      <c r="AL2137" s="18"/>
      <c r="AM2137" s="18"/>
    </row>
    <row r="2138" spans="1:39">
      <c r="A2138" s="18"/>
      <c r="B2138" s="18"/>
      <c r="C2138" s="18"/>
      <c r="D2138" s="18" t="str">
        <f t="shared" ca="1" si="38"/>
        <v/>
      </c>
      <c r="E2138" s="18" t="str">
        <f ca="1">IFERROR(INDEX(nr_ad_client_name,MATCH(ROW()-1,xl_search_adnowclientname[index],0)),"")</f>
        <v/>
      </c>
      <c r="F2138" s="18"/>
      <c r="G2138" s="18"/>
      <c r="H2138" s="18"/>
      <c r="I2138" s="18"/>
      <c r="J2138" s="18"/>
      <c r="K2138" s="18"/>
      <c r="L2138" s="18"/>
      <c r="M2138" s="18"/>
      <c r="N2138" s="18"/>
      <c r="O2138" s="18"/>
      <c r="P2138" s="18"/>
      <c r="Q2138" s="18"/>
      <c r="R2138" s="18"/>
      <c r="S2138" s="18"/>
      <c r="T2138" s="18"/>
      <c r="U2138" s="18"/>
      <c r="V2138" s="18"/>
      <c r="W2138" s="18"/>
      <c r="X2138" s="18"/>
      <c r="Y2138" s="18"/>
      <c r="Z2138" s="18"/>
      <c r="AA2138" s="18"/>
      <c r="AB2138" s="18"/>
      <c r="AC2138" s="18"/>
      <c r="AD2138" s="18"/>
      <c r="AE2138" s="18"/>
      <c r="AF2138" s="18"/>
      <c r="AG2138" s="18"/>
      <c r="AH2138" s="18"/>
      <c r="AI2138" s="18"/>
      <c r="AJ2138" s="18"/>
      <c r="AK2138" s="18"/>
      <c r="AL2138" s="18"/>
      <c r="AM2138" s="18"/>
    </row>
    <row r="2139" spans="1:39">
      <c r="A2139" s="18"/>
      <c r="B2139" s="18"/>
      <c r="C2139" s="18"/>
      <c r="D2139" s="18" t="str">
        <f t="shared" ca="1" si="38"/>
        <v/>
      </c>
      <c r="E2139" s="18" t="str">
        <f ca="1">IFERROR(INDEX(nr_ad_client_name,MATCH(ROW()-1,xl_search_adnowclientname[index],0)),"")</f>
        <v/>
      </c>
      <c r="F2139" s="18"/>
      <c r="G2139" s="18"/>
      <c r="H2139" s="18"/>
      <c r="I2139" s="18"/>
      <c r="J2139" s="18"/>
      <c r="K2139" s="18"/>
      <c r="L2139" s="18"/>
      <c r="M2139" s="18"/>
      <c r="N2139" s="18"/>
      <c r="O2139" s="18"/>
      <c r="P2139" s="18"/>
      <c r="Q2139" s="18"/>
      <c r="R2139" s="18"/>
      <c r="S2139" s="18"/>
      <c r="T2139" s="18"/>
      <c r="U2139" s="18"/>
      <c r="V2139" s="18"/>
      <c r="W2139" s="18"/>
      <c r="X2139" s="18"/>
      <c r="Y2139" s="18"/>
      <c r="Z2139" s="18"/>
      <c r="AA2139" s="18"/>
      <c r="AB2139" s="18"/>
      <c r="AC2139" s="18"/>
      <c r="AD2139" s="18"/>
      <c r="AE2139" s="18"/>
      <c r="AF2139" s="18"/>
      <c r="AG2139" s="18"/>
      <c r="AH2139" s="18"/>
      <c r="AI2139" s="18"/>
      <c r="AJ2139" s="18"/>
      <c r="AK2139" s="18"/>
      <c r="AL2139" s="18"/>
      <c r="AM2139" s="18"/>
    </row>
    <row r="2140" spans="1:39">
      <c r="A2140" s="18"/>
      <c r="B2140" s="18"/>
      <c r="C2140" s="18"/>
      <c r="D2140" s="18" t="str">
        <f t="shared" ca="1" si="38"/>
        <v/>
      </c>
      <c r="E2140" s="18" t="str">
        <f ca="1">IFERROR(INDEX(nr_ad_client_name,MATCH(ROW()-1,xl_search_adnowclientname[index],0)),"")</f>
        <v/>
      </c>
      <c r="F2140" s="18"/>
      <c r="G2140" s="18"/>
      <c r="H2140" s="18"/>
      <c r="I2140" s="18"/>
      <c r="J2140" s="18"/>
      <c r="K2140" s="18"/>
      <c r="L2140" s="18"/>
      <c r="M2140" s="18"/>
      <c r="N2140" s="18"/>
      <c r="O2140" s="18"/>
      <c r="P2140" s="18"/>
      <c r="Q2140" s="18"/>
      <c r="R2140" s="18"/>
      <c r="S2140" s="18"/>
      <c r="T2140" s="18"/>
      <c r="U2140" s="18"/>
      <c r="V2140" s="18"/>
      <c r="W2140" s="18"/>
      <c r="X2140" s="18"/>
      <c r="Y2140" s="18"/>
      <c r="Z2140" s="18"/>
      <c r="AA2140" s="18"/>
      <c r="AB2140" s="18"/>
      <c r="AC2140" s="18"/>
      <c r="AD2140" s="18"/>
      <c r="AE2140" s="18"/>
      <c r="AF2140" s="18"/>
      <c r="AG2140" s="18"/>
      <c r="AH2140" s="18"/>
      <c r="AI2140" s="18"/>
      <c r="AJ2140" s="18"/>
      <c r="AK2140" s="18"/>
      <c r="AL2140" s="18"/>
      <c r="AM2140" s="18"/>
    </row>
    <row r="2141" spans="1:39">
      <c r="A2141" s="18"/>
      <c r="B2141" s="18"/>
      <c r="C2141" s="18"/>
      <c r="D2141" s="18" t="str">
        <f t="shared" ca="1" si="38"/>
        <v/>
      </c>
      <c r="E2141" s="18" t="str">
        <f ca="1">IFERROR(INDEX(nr_ad_client_name,MATCH(ROW()-1,xl_search_adnowclientname[index],0)),"")</f>
        <v/>
      </c>
      <c r="F2141" s="18"/>
      <c r="G2141" s="18"/>
      <c r="H2141" s="18"/>
      <c r="I2141" s="18"/>
      <c r="J2141" s="18"/>
      <c r="K2141" s="18"/>
      <c r="L2141" s="18"/>
      <c r="M2141" s="18"/>
      <c r="N2141" s="18"/>
      <c r="O2141" s="18"/>
      <c r="P2141" s="18"/>
      <c r="Q2141" s="18"/>
      <c r="R2141" s="18"/>
      <c r="S2141" s="18"/>
      <c r="T2141" s="18"/>
      <c r="U2141" s="18"/>
      <c r="V2141" s="18"/>
      <c r="W2141" s="18"/>
      <c r="X2141" s="18"/>
      <c r="Y2141" s="18"/>
      <c r="Z2141" s="18"/>
      <c r="AA2141" s="18"/>
      <c r="AB2141" s="18"/>
      <c r="AC2141" s="18"/>
      <c r="AD2141" s="18"/>
      <c r="AE2141" s="18"/>
      <c r="AF2141" s="18"/>
      <c r="AG2141" s="18"/>
      <c r="AH2141" s="18"/>
      <c r="AI2141" s="18"/>
      <c r="AJ2141" s="18"/>
      <c r="AK2141" s="18"/>
      <c r="AL2141" s="18"/>
      <c r="AM2141" s="18"/>
    </row>
    <row r="2142" spans="1:39">
      <c r="A2142" s="18"/>
      <c r="B2142" s="18"/>
      <c r="C2142" s="18"/>
      <c r="D2142" s="18" t="str">
        <f t="shared" ca="1" si="38"/>
        <v/>
      </c>
      <c r="E2142" s="18" t="str">
        <f ca="1">IFERROR(INDEX(nr_ad_client_name,MATCH(ROW()-1,xl_search_adnowclientname[index],0)),"")</f>
        <v/>
      </c>
      <c r="F2142" s="18"/>
      <c r="G2142" s="18"/>
      <c r="H2142" s="18"/>
      <c r="I2142" s="18"/>
      <c r="J2142" s="18"/>
      <c r="K2142" s="18"/>
      <c r="L2142" s="18"/>
      <c r="M2142" s="18"/>
      <c r="N2142" s="18"/>
      <c r="O2142" s="18"/>
      <c r="P2142" s="18"/>
      <c r="Q2142" s="18"/>
      <c r="R2142" s="18"/>
      <c r="S2142" s="18"/>
      <c r="T2142" s="18"/>
      <c r="U2142" s="18"/>
      <c r="V2142" s="18"/>
      <c r="W2142" s="18"/>
      <c r="X2142" s="18"/>
      <c r="Y2142" s="18"/>
      <c r="Z2142" s="18"/>
      <c r="AA2142" s="18"/>
      <c r="AB2142" s="18"/>
      <c r="AC2142" s="18"/>
      <c r="AD2142" s="18"/>
      <c r="AE2142" s="18"/>
      <c r="AF2142" s="18"/>
      <c r="AG2142" s="18"/>
      <c r="AH2142" s="18"/>
      <c r="AI2142" s="18"/>
      <c r="AJ2142" s="18"/>
      <c r="AK2142" s="18"/>
      <c r="AL2142" s="18"/>
      <c r="AM2142" s="18"/>
    </row>
    <row r="2143" spans="1:39">
      <c r="A2143" s="18"/>
      <c r="B2143" s="18"/>
      <c r="C2143" s="18"/>
      <c r="D2143" s="18" t="str">
        <f t="shared" ca="1" si="38"/>
        <v/>
      </c>
      <c r="E2143" s="18" t="str">
        <f ca="1">IFERROR(INDEX(nr_ad_client_name,MATCH(ROW()-1,xl_search_adnowclientname[index],0)),"")</f>
        <v/>
      </c>
      <c r="F2143" s="18"/>
      <c r="G2143" s="18"/>
      <c r="H2143" s="18"/>
      <c r="I2143" s="18"/>
      <c r="J2143" s="18"/>
      <c r="K2143" s="18"/>
      <c r="L2143" s="18"/>
      <c r="M2143" s="18"/>
      <c r="N2143" s="18"/>
      <c r="O2143" s="18"/>
      <c r="P2143" s="18"/>
      <c r="Q2143" s="18"/>
      <c r="R2143" s="18"/>
      <c r="S2143" s="18"/>
      <c r="T2143" s="18"/>
      <c r="U2143" s="18"/>
      <c r="V2143" s="18"/>
      <c r="W2143" s="18"/>
      <c r="X2143" s="18"/>
      <c r="Y2143" s="18"/>
      <c r="Z2143" s="18"/>
      <c r="AA2143" s="18"/>
      <c r="AB2143" s="18"/>
      <c r="AC2143" s="18"/>
      <c r="AD2143" s="18"/>
      <c r="AE2143" s="18"/>
      <c r="AF2143" s="18"/>
      <c r="AG2143" s="18"/>
      <c r="AH2143" s="18"/>
      <c r="AI2143" s="18"/>
      <c r="AJ2143" s="18"/>
      <c r="AK2143" s="18"/>
      <c r="AL2143" s="18"/>
      <c r="AM2143" s="18"/>
    </row>
    <row r="2144" spans="1:39">
      <c r="A2144" s="18"/>
      <c r="B2144" s="18"/>
      <c r="C2144" s="18"/>
      <c r="D2144" s="18" t="str">
        <f t="shared" ca="1" si="38"/>
        <v/>
      </c>
      <c r="E2144" s="18" t="str">
        <f ca="1">IFERROR(INDEX(nr_ad_client_name,MATCH(ROW()-1,xl_search_adnowclientname[index],0)),"")</f>
        <v/>
      </c>
      <c r="F2144" s="18"/>
      <c r="G2144" s="18"/>
      <c r="H2144" s="18"/>
      <c r="I2144" s="18"/>
      <c r="J2144" s="18"/>
      <c r="K2144" s="18"/>
      <c r="L2144" s="18"/>
      <c r="M2144" s="18"/>
      <c r="N2144" s="18"/>
      <c r="O2144" s="18"/>
      <c r="P2144" s="18"/>
      <c r="Q2144" s="18"/>
      <c r="R2144" s="18"/>
      <c r="S2144" s="18"/>
      <c r="T2144" s="18"/>
      <c r="U2144" s="18"/>
      <c r="V2144" s="18"/>
      <c r="W2144" s="18"/>
      <c r="X2144" s="18"/>
      <c r="Y2144" s="18"/>
      <c r="Z2144" s="18"/>
      <c r="AA2144" s="18"/>
      <c r="AB2144" s="18"/>
      <c r="AC2144" s="18"/>
      <c r="AD2144" s="18"/>
      <c r="AE2144" s="18"/>
      <c r="AF2144" s="18"/>
      <c r="AG2144" s="18"/>
      <c r="AH2144" s="18"/>
      <c r="AI2144" s="18"/>
      <c r="AJ2144" s="18"/>
      <c r="AK2144" s="18"/>
      <c r="AL2144" s="18"/>
      <c r="AM2144" s="18"/>
    </row>
    <row r="2145" spans="1:39">
      <c r="A2145" s="18"/>
      <c r="B2145" s="18"/>
      <c r="C2145" s="18"/>
      <c r="D2145" s="18" t="str">
        <f t="shared" ca="1" si="38"/>
        <v/>
      </c>
      <c r="E2145" s="18" t="str">
        <f ca="1">IFERROR(INDEX(nr_ad_client_name,MATCH(ROW()-1,xl_search_adnowclientname[index],0)),"")</f>
        <v/>
      </c>
      <c r="F2145" s="18"/>
      <c r="G2145" s="18"/>
      <c r="H2145" s="18"/>
      <c r="I2145" s="18"/>
      <c r="J2145" s="18"/>
      <c r="K2145" s="18"/>
      <c r="L2145" s="18"/>
      <c r="M2145" s="18"/>
      <c r="N2145" s="18"/>
      <c r="O2145" s="18"/>
      <c r="P2145" s="18"/>
      <c r="Q2145" s="18"/>
      <c r="R2145" s="18"/>
      <c r="S2145" s="18"/>
      <c r="T2145" s="18"/>
      <c r="U2145" s="18"/>
      <c r="V2145" s="18"/>
      <c r="W2145" s="18"/>
      <c r="X2145" s="18"/>
      <c r="Y2145" s="18"/>
      <c r="Z2145" s="18"/>
      <c r="AA2145" s="18"/>
      <c r="AB2145" s="18"/>
      <c r="AC2145" s="18"/>
      <c r="AD2145" s="18"/>
      <c r="AE2145" s="18"/>
      <c r="AF2145" s="18"/>
      <c r="AG2145" s="18"/>
      <c r="AH2145" s="18"/>
      <c r="AI2145" s="18"/>
      <c r="AJ2145" s="18"/>
      <c r="AK2145" s="18"/>
      <c r="AL2145" s="18"/>
      <c r="AM2145" s="18"/>
    </row>
    <row r="2146" spans="1:39">
      <c r="A2146" s="18"/>
      <c r="B2146" s="18"/>
      <c r="C2146" s="18"/>
      <c r="D2146" s="18" t="str">
        <f t="shared" ca="1" si="38"/>
        <v/>
      </c>
      <c r="E2146" s="18" t="str">
        <f ca="1">IFERROR(INDEX(nr_ad_client_name,MATCH(ROW()-1,xl_search_adnowclientname[index],0)),"")</f>
        <v/>
      </c>
      <c r="F2146" s="18"/>
      <c r="G2146" s="18"/>
      <c r="H2146" s="18"/>
      <c r="I2146" s="18"/>
      <c r="J2146" s="18"/>
      <c r="K2146" s="18"/>
      <c r="L2146" s="18"/>
      <c r="M2146" s="18"/>
      <c r="N2146" s="18"/>
      <c r="O2146" s="18"/>
      <c r="P2146" s="18"/>
      <c r="Q2146" s="18"/>
      <c r="R2146" s="18"/>
      <c r="S2146" s="18"/>
      <c r="T2146" s="18"/>
      <c r="U2146" s="18"/>
      <c r="V2146" s="18"/>
      <c r="W2146" s="18"/>
      <c r="X2146" s="18"/>
      <c r="Y2146" s="18"/>
      <c r="Z2146" s="18"/>
      <c r="AA2146" s="18"/>
      <c r="AB2146" s="18"/>
      <c r="AC2146" s="18"/>
      <c r="AD2146" s="18"/>
      <c r="AE2146" s="18"/>
      <c r="AF2146" s="18"/>
      <c r="AG2146" s="18"/>
      <c r="AH2146" s="18"/>
      <c r="AI2146" s="18"/>
      <c r="AJ2146" s="18"/>
      <c r="AK2146" s="18"/>
      <c r="AL2146" s="18"/>
      <c r="AM2146" s="18"/>
    </row>
    <row r="2147" spans="1:39">
      <c r="A2147" s="18"/>
      <c r="B2147" s="18"/>
      <c r="C2147" s="18"/>
      <c r="D2147" s="18" t="str">
        <f t="shared" ca="1" si="38"/>
        <v/>
      </c>
      <c r="E2147" s="18" t="str">
        <f ca="1">IFERROR(INDEX(nr_ad_client_name,MATCH(ROW()-1,xl_search_adnowclientname[index],0)),"")</f>
        <v/>
      </c>
      <c r="F2147" s="18"/>
      <c r="G2147" s="18"/>
      <c r="H2147" s="18"/>
      <c r="I2147" s="18"/>
      <c r="J2147" s="18"/>
      <c r="K2147" s="18"/>
      <c r="L2147" s="18"/>
      <c r="M2147" s="18"/>
      <c r="N2147" s="18"/>
      <c r="O2147" s="18"/>
      <c r="P2147" s="18"/>
      <c r="Q2147" s="18"/>
      <c r="R2147" s="18"/>
      <c r="S2147" s="18"/>
      <c r="T2147" s="18"/>
      <c r="U2147" s="18"/>
      <c r="V2147" s="18"/>
      <c r="W2147" s="18"/>
      <c r="X2147" s="18"/>
      <c r="Y2147" s="18"/>
      <c r="Z2147" s="18"/>
      <c r="AA2147" s="18"/>
      <c r="AB2147" s="18"/>
      <c r="AC2147" s="18"/>
      <c r="AD2147" s="18"/>
      <c r="AE2147" s="18"/>
      <c r="AF2147" s="18"/>
      <c r="AG2147" s="18"/>
      <c r="AH2147" s="18"/>
      <c r="AI2147" s="18"/>
      <c r="AJ2147" s="18"/>
      <c r="AK2147" s="18"/>
      <c r="AL2147" s="18"/>
      <c r="AM2147" s="18"/>
    </row>
    <row r="2148" spans="1:39">
      <c r="A2148" s="18"/>
      <c r="B2148" s="18"/>
      <c r="C2148" s="18"/>
      <c r="D2148" s="18" t="str">
        <f t="shared" ca="1" si="38"/>
        <v/>
      </c>
      <c r="E2148" s="18" t="str">
        <f ca="1">IFERROR(INDEX(nr_ad_client_name,MATCH(ROW()-1,xl_search_adnowclientname[index],0)),"")</f>
        <v/>
      </c>
      <c r="F2148" s="18"/>
      <c r="G2148" s="18"/>
      <c r="H2148" s="18"/>
      <c r="I2148" s="18"/>
      <c r="J2148" s="18"/>
      <c r="K2148" s="18"/>
      <c r="L2148" s="18"/>
      <c r="M2148" s="18"/>
      <c r="N2148" s="18"/>
      <c r="O2148" s="18"/>
      <c r="P2148" s="18"/>
      <c r="Q2148" s="18"/>
      <c r="R2148" s="18"/>
      <c r="S2148" s="18"/>
      <c r="T2148" s="18"/>
      <c r="U2148" s="18"/>
      <c r="V2148" s="18"/>
      <c r="W2148" s="18"/>
      <c r="X2148" s="18"/>
      <c r="Y2148" s="18"/>
      <c r="Z2148" s="18"/>
      <c r="AA2148" s="18"/>
      <c r="AB2148" s="18"/>
      <c r="AC2148" s="18"/>
      <c r="AD2148" s="18"/>
      <c r="AE2148" s="18"/>
      <c r="AF2148" s="18"/>
      <c r="AG2148" s="18"/>
      <c r="AH2148" s="18"/>
      <c r="AI2148" s="18"/>
      <c r="AJ2148" s="18"/>
      <c r="AK2148" s="18"/>
      <c r="AL2148" s="18"/>
      <c r="AM2148" s="18"/>
    </row>
    <row r="2149" spans="1:39">
      <c r="A2149" s="18"/>
      <c r="B2149" s="18"/>
      <c r="C2149" s="18"/>
      <c r="D2149" s="18" t="str">
        <f t="shared" ca="1" si="38"/>
        <v/>
      </c>
      <c r="E2149" s="18" t="str">
        <f ca="1">IFERROR(INDEX(nr_ad_client_name,MATCH(ROW()-1,xl_search_adnowclientname[index],0)),"")</f>
        <v/>
      </c>
      <c r="F2149" s="18"/>
      <c r="G2149" s="18"/>
      <c r="H2149" s="18"/>
      <c r="I2149" s="18"/>
      <c r="J2149" s="18"/>
      <c r="K2149" s="18"/>
      <c r="L2149" s="18"/>
      <c r="M2149" s="18"/>
      <c r="N2149" s="18"/>
      <c r="O2149" s="18"/>
      <c r="P2149" s="18"/>
      <c r="Q2149" s="18"/>
      <c r="R2149" s="18"/>
      <c r="S2149" s="18"/>
      <c r="T2149" s="18"/>
      <c r="U2149" s="18"/>
      <c r="V2149" s="18"/>
      <c r="W2149" s="18"/>
      <c r="X2149" s="18"/>
      <c r="Y2149" s="18"/>
      <c r="Z2149" s="18"/>
      <c r="AA2149" s="18"/>
      <c r="AB2149" s="18"/>
      <c r="AC2149" s="18"/>
      <c r="AD2149" s="18"/>
      <c r="AE2149" s="18"/>
      <c r="AF2149" s="18"/>
      <c r="AG2149" s="18"/>
      <c r="AH2149" s="18"/>
      <c r="AI2149" s="18"/>
      <c r="AJ2149" s="18"/>
      <c r="AK2149" s="18"/>
      <c r="AL2149" s="18"/>
      <c r="AM2149" s="18"/>
    </row>
    <row r="2150" spans="1:39">
      <c r="A2150" s="18"/>
      <c r="B2150" s="18"/>
      <c r="C2150" s="18"/>
      <c r="D2150" s="18" t="str">
        <f t="shared" ca="1" si="38"/>
        <v/>
      </c>
      <c r="E2150" s="18" t="str">
        <f ca="1">IFERROR(INDEX(nr_ad_client_name,MATCH(ROW()-1,xl_search_adnowclientname[index],0)),"")</f>
        <v/>
      </c>
      <c r="F2150" s="18"/>
      <c r="G2150" s="18"/>
      <c r="H2150" s="18"/>
      <c r="I2150" s="18"/>
      <c r="J2150" s="18"/>
      <c r="K2150" s="18"/>
      <c r="L2150" s="18"/>
      <c r="M2150" s="18"/>
      <c r="N2150" s="18"/>
      <c r="O2150" s="18"/>
      <c r="P2150" s="18"/>
      <c r="Q2150" s="18"/>
      <c r="R2150" s="18"/>
      <c r="S2150" s="18"/>
      <c r="T2150" s="18"/>
      <c r="U2150" s="18"/>
      <c r="V2150" s="18"/>
      <c r="W2150" s="18"/>
      <c r="X2150" s="18"/>
      <c r="Y2150" s="18"/>
      <c r="Z2150" s="18"/>
      <c r="AA2150" s="18"/>
      <c r="AB2150" s="18"/>
      <c r="AC2150" s="18"/>
      <c r="AD2150" s="18"/>
      <c r="AE2150" s="18"/>
      <c r="AF2150" s="18"/>
      <c r="AG2150" s="18"/>
      <c r="AH2150" s="18"/>
      <c r="AI2150" s="18"/>
      <c r="AJ2150" s="18"/>
      <c r="AK2150" s="18"/>
      <c r="AL2150" s="18"/>
      <c r="AM2150" s="18"/>
    </row>
    <row r="2151" spans="1:39">
      <c r="A2151" s="18"/>
      <c r="B2151" s="18"/>
      <c r="C2151" s="18"/>
      <c r="D2151" s="18" t="str">
        <f t="shared" ca="1" si="38"/>
        <v/>
      </c>
      <c r="E2151" s="18" t="str">
        <f ca="1">IFERROR(INDEX(nr_ad_client_name,MATCH(ROW()-1,xl_search_adnowclientname[index],0)),"")</f>
        <v/>
      </c>
      <c r="F2151" s="18"/>
      <c r="G2151" s="18"/>
      <c r="H2151" s="18"/>
      <c r="I2151" s="18"/>
      <c r="J2151" s="18"/>
      <c r="K2151" s="18"/>
      <c r="L2151" s="18"/>
      <c r="M2151" s="18"/>
      <c r="N2151" s="18"/>
      <c r="O2151" s="18"/>
      <c r="P2151" s="18"/>
      <c r="Q2151" s="18"/>
      <c r="R2151" s="18"/>
      <c r="S2151" s="18"/>
      <c r="T2151" s="18"/>
      <c r="U2151" s="18"/>
      <c r="V2151" s="18"/>
      <c r="W2151" s="18"/>
      <c r="X2151" s="18"/>
      <c r="Y2151" s="18"/>
      <c r="Z2151" s="18"/>
      <c r="AA2151" s="18"/>
      <c r="AB2151" s="18"/>
      <c r="AC2151" s="18"/>
      <c r="AD2151" s="18"/>
      <c r="AE2151" s="18"/>
      <c r="AF2151" s="18"/>
      <c r="AG2151" s="18"/>
      <c r="AH2151" s="18"/>
      <c r="AI2151" s="18"/>
      <c r="AJ2151" s="18"/>
      <c r="AK2151" s="18"/>
      <c r="AL2151" s="18"/>
      <c r="AM2151" s="18"/>
    </row>
    <row r="2152" spans="1:39">
      <c r="A2152" s="18"/>
      <c r="B2152" s="18"/>
      <c r="C2152" s="18"/>
      <c r="D2152" s="18" t="str">
        <f t="shared" ca="1" si="38"/>
        <v/>
      </c>
      <c r="E2152" s="18" t="str">
        <f ca="1">IFERROR(INDEX(nr_ad_client_name,MATCH(ROW()-1,xl_search_adnowclientname[index],0)),"")</f>
        <v/>
      </c>
      <c r="F2152" s="18"/>
      <c r="G2152" s="18"/>
      <c r="H2152" s="18"/>
      <c r="I2152" s="18"/>
      <c r="J2152" s="18"/>
      <c r="K2152" s="18"/>
      <c r="L2152" s="18"/>
      <c r="M2152" s="18"/>
      <c r="N2152" s="18"/>
      <c r="O2152" s="18"/>
      <c r="P2152" s="18"/>
      <c r="Q2152" s="18"/>
      <c r="R2152" s="18"/>
      <c r="S2152" s="18"/>
      <c r="T2152" s="18"/>
      <c r="U2152" s="18"/>
      <c r="V2152" s="18"/>
      <c r="W2152" s="18"/>
      <c r="X2152" s="18"/>
      <c r="Y2152" s="18"/>
      <c r="Z2152" s="18"/>
      <c r="AA2152" s="18"/>
      <c r="AB2152" s="18"/>
      <c r="AC2152" s="18"/>
      <c r="AD2152" s="18"/>
      <c r="AE2152" s="18"/>
      <c r="AF2152" s="18"/>
      <c r="AG2152" s="18"/>
      <c r="AH2152" s="18"/>
      <c r="AI2152" s="18"/>
      <c r="AJ2152" s="18"/>
      <c r="AK2152" s="18"/>
      <c r="AL2152" s="18"/>
      <c r="AM2152" s="18"/>
    </row>
    <row r="2153" spans="1:39">
      <c r="A2153" s="18"/>
      <c r="B2153" s="18"/>
      <c r="C2153" s="18"/>
      <c r="D2153" s="18" t="str">
        <f t="shared" ca="1" si="38"/>
        <v/>
      </c>
      <c r="E2153" s="18" t="str">
        <f ca="1">IFERROR(INDEX(nr_ad_client_name,MATCH(ROW()-1,xl_search_adnowclientname[index],0)),"")</f>
        <v/>
      </c>
      <c r="F2153" s="18"/>
      <c r="G2153" s="18"/>
      <c r="H2153" s="18"/>
      <c r="I2153" s="18"/>
      <c r="J2153" s="18"/>
      <c r="K2153" s="18"/>
      <c r="L2153" s="18"/>
      <c r="M2153" s="18"/>
      <c r="N2153" s="18"/>
      <c r="O2153" s="18"/>
      <c r="P2153" s="18"/>
      <c r="Q2153" s="18"/>
      <c r="R2153" s="18"/>
      <c r="S2153" s="18"/>
      <c r="T2153" s="18"/>
      <c r="U2153" s="18"/>
      <c r="V2153" s="18"/>
      <c r="W2153" s="18"/>
      <c r="X2153" s="18"/>
      <c r="Y2153" s="18"/>
      <c r="Z2153" s="18"/>
      <c r="AA2153" s="18"/>
      <c r="AB2153" s="18"/>
      <c r="AC2153" s="18"/>
      <c r="AD2153" s="18"/>
      <c r="AE2153" s="18"/>
      <c r="AF2153" s="18"/>
      <c r="AG2153" s="18"/>
      <c r="AH2153" s="18"/>
      <c r="AI2153" s="18"/>
      <c r="AJ2153" s="18"/>
      <c r="AK2153" s="18"/>
      <c r="AL2153" s="18"/>
      <c r="AM2153" s="18"/>
    </row>
    <row r="2154" spans="1:39">
      <c r="A2154" s="18"/>
      <c r="B2154" s="18"/>
      <c r="C2154" s="18"/>
      <c r="D2154" s="18" t="str">
        <f t="shared" ca="1" si="38"/>
        <v/>
      </c>
      <c r="E2154" s="18" t="str">
        <f ca="1">IFERROR(INDEX(nr_ad_client_name,MATCH(ROW()-1,xl_search_adnowclientname[index],0)),"")</f>
        <v/>
      </c>
      <c r="F2154" s="18"/>
      <c r="G2154" s="18"/>
      <c r="H2154" s="18"/>
      <c r="I2154" s="18"/>
      <c r="J2154" s="18"/>
      <c r="K2154" s="18"/>
      <c r="L2154" s="18"/>
      <c r="M2154" s="18"/>
      <c r="N2154" s="18"/>
      <c r="O2154" s="18"/>
      <c r="P2154" s="18"/>
      <c r="Q2154" s="18"/>
      <c r="R2154" s="18"/>
      <c r="S2154" s="18"/>
      <c r="T2154" s="18"/>
      <c r="U2154" s="18"/>
      <c r="V2154" s="18"/>
      <c r="W2154" s="18"/>
      <c r="X2154" s="18"/>
      <c r="Y2154" s="18"/>
      <c r="Z2154" s="18"/>
      <c r="AA2154" s="18"/>
      <c r="AB2154" s="18"/>
      <c r="AC2154" s="18"/>
      <c r="AD2154" s="18"/>
      <c r="AE2154" s="18"/>
      <c r="AF2154" s="18"/>
      <c r="AG2154" s="18"/>
      <c r="AH2154" s="18"/>
      <c r="AI2154" s="18"/>
      <c r="AJ2154" s="18"/>
      <c r="AK2154" s="18"/>
      <c r="AL2154" s="18"/>
      <c r="AM2154" s="18"/>
    </row>
    <row r="2155" spans="1:39">
      <c r="A2155" s="18"/>
      <c r="B2155" s="18"/>
      <c r="C2155" s="18"/>
      <c r="D2155" s="18" t="str">
        <f t="shared" ca="1" si="38"/>
        <v/>
      </c>
      <c r="E2155" s="18" t="str">
        <f ca="1">IFERROR(INDEX(nr_ad_client_name,MATCH(ROW()-1,xl_search_adnowclientname[index],0)),"")</f>
        <v/>
      </c>
      <c r="F2155" s="18"/>
      <c r="G2155" s="18"/>
      <c r="H2155" s="18"/>
      <c r="I2155" s="18"/>
      <c r="J2155" s="18"/>
      <c r="K2155" s="18"/>
      <c r="L2155" s="18"/>
      <c r="M2155" s="18"/>
      <c r="N2155" s="18"/>
      <c r="O2155" s="18"/>
      <c r="P2155" s="18"/>
      <c r="Q2155" s="18"/>
      <c r="R2155" s="18"/>
      <c r="S2155" s="18"/>
      <c r="T2155" s="18"/>
      <c r="U2155" s="18"/>
      <c r="V2155" s="18"/>
      <c r="W2155" s="18"/>
      <c r="X2155" s="18"/>
      <c r="Y2155" s="18"/>
      <c r="Z2155" s="18"/>
      <c r="AA2155" s="18"/>
      <c r="AB2155" s="18"/>
      <c r="AC2155" s="18"/>
      <c r="AD2155" s="18"/>
      <c r="AE2155" s="18"/>
      <c r="AF2155" s="18"/>
      <c r="AG2155" s="18"/>
      <c r="AH2155" s="18"/>
      <c r="AI2155" s="18"/>
      <c r="AJ2155" s="18"/>
      <c r="AK2155" s="18"/>
      <c r="AL2155" s="18"/>
      <c r="AM2155" s="18"/>
    </row>
    <row r="2156" spans="1:39">
      <c r="A2156" s="18"/>
      <c r="B2156" s="18"/>
      <c r="C2156" s="18"/>
      <c r="D2156" s="18" t="str">
        <f t="shared" ca="1" si="38"/>
        <v/>
      </c>
      <c r="E2156" s="18" t="str">
        <f ca="1">IFERROR(INDEX(nr_ad_client_name,MATCH(ROW()-1,xl_search_adnowclientname[index],0)),"")</f>
        <v/>
      </c>
      <c r="F2156" s="18"/>
      <c r="G2156" s="18"/>
      <c r="H2156" s="18"/>
      <c r="I2156" s="18"/>
      <c r="J2156" s="18"/>
      <c r="K2156" s="18"/>
      <c r="L2156" s="18"/>
      <c r="M2156" s="18"/>
      <c r="N2156" s="18"/>
      <c r="O2156" s="18"/>
      <c r="P2156" s="18"/>
      <c r="Q2156" s="18"/>
      <c r="R2156" s="18"/>
      <c r="S2156" s="18"/>
      <c r="T2156" s="18"/>
      <c r="U2156" s="18"/>
      <c r="V2156" s="18"/>
      <c r="W2156" s="18"/>
      <c r="X2156" s="18"/>
      <c r="Y2156" s="18"/>
      <c r="Z2156" s="18"/>
      <c r="AA2156" s="18"/>
      <c r="AB2156" s="18"/>
      <c r="AC2156" s="18"/>
      <c r="AD2156" s="18"/>
      <c r="AE2156" s="18"/>
      <c r="AF2156" s="18"/>
      <c r="AG2156" s="18"/>
      <c r="AH2156" s="18"/>
      <c r="AI2156" s="18"/>
      <c r="AJ2156" s="18"/>
      <c r="AK2156" s="18"/>
      <c r="AL2156" s="18"/>
      <c r="AM2156" s="18"/>
    </row>
    <row r="2157" spans="1:39">
      <c r="A2157" s="18"/>
      <c r="B2157" s="18"/>
      <c r="C2157" s="18"/>
      <c r="D2157" s="18" t="str">
        <f t="shared" ca="1" si="38"/>
        <v/>
      </c>
      <c r="E2157" s="18" t="str">
        <f ca="1">IFERROR(INDEX(nr_ad_client_name,MATCH(ROW()-1,xl_search_adnowclientname[index],0)),"")</f>
        <v/>
      </c>
      <c r="F2157" s="18"/>
      <c r="G2157" s="18"/>
      <c r="H2157" s="18"/>
      <c r="I2157" s="18"/>
      <c r="J2157" s="18"/>
      <c r="K2157" s="18"/>
      <c r="L2157" s="18"/>
      <c r="M2157" s="18"/>
      <c r="N2157" s="18"/>
      <c r="O2157" s="18"/>
      <c r="P2157" s="18"/>
      <c r="Q2157" s="18"/>
      <c r="R2157" s="18"/>
      <c r="S2157" s="18"/>
      <c r="T2157" s="18"/>
      <c r="U2157" s="18"/>
      <c r="V2157" s="18"/>
      <c r="W2157" s="18"/>
      <c r="X2157" s="18"/>
      <c r="Y2157" s="18"/>
      <c r="Z2157" s="18"/>
      <c r="AA2157" s="18"/>
      <c r="AB2157" s="18"/>
      <c r="AC2157" s="18"/>
      <c r="AD2157" s="18"/>
      <c r="AE2157" s="18"/>
      <c r="AF2157" s="18"/>
      <c r="AG2157" s="18"/>
      <c r="AH2157" s="18"/>
      <c r="AI2157" s="18"/>
      <c r="AJ2157" s="18"/>
      <c r="AK2157" s="18"/>
      <c r="AL2157" s="18"/>
      <c r="AM2157" s="18"/>
    </row>
    <row r="2158" spans="1:39">
      <c r="A2158" s="18"/>
      <c r="B2158" s="18"/>
      <c r="C2158" s="18"/>
      <c r="D2158" s="18" t="str">
        <f t="shared" ca="1" si="38"/>
        <v/>
      </c>
      <c r="E2158" s="18" t="str">
        <f ca="1">IFERROR(INDEX(nr_ad_client_name,MATCH(ROW()-1,xl_search_adnowclientname[index],0)),"")</f>
        <v/>
      </c>
      <c r="F2158" s="18"/>
      <c r="G2158" s="18"/>
      <c r="H2158" s="18"/>
      <c r="I2158" s="18"/>
      <c r="J2158" s="18"/>
      <c r="K2158" s="18"/>
      <c r="L2158" s="18"/>
      <c r="M2158" s="18"/>
      <c r="N2158" s="18"/>
      <c r="O2158" s="18"/>
      <c r="P2158" s="18"/>
      <c r="Q2158" s="18"/>
      <c r="R2158" s="18"/>
      <c r="S2158" s="18"/>
      <c r="T2158" s="18"/>
      <c r="U2158" s="18"/>
      <c r="V2158" s="18"/>
      <c r="W2158" s="18"/>
      <c r="X2158" s="18"/>
      <c r="Y2158" s="18"/>
      <c r="Z2158" s="18"/>
      <c r="AA2158" s="18"/>
      <c r="AB2158" s="18"/>
      <c r="AC2158" s="18"/>
      <c r="AD2158" s="18"/>
      <c r="AE2158" s="18"/>
      <c r="AF2158" s="18"/>
      <c r="AG2158" s="18"/>
      <c r="AH2158" s="18"/>
      <c r="AI2158" s="18"/>
      <c r="AJ2158" s="18"/>
      <c r="AK2158" s="18"/>
      <c r="AL2158" s="18"/>
      <c r="AM2158" s="18"/>
    </row>
    <row r="2159" spans="1:39">
      <c r="A2159" s="18"/>
      <c r="B2159" s="18"/>
      <c r="C2159" s="18"/>
      <c r="D2159" s="18" t="str">
        <f t="shared" ca="1" si="38"/>
        <v/>
      </c>
      <c r="E2159" s="18" t="str">
        <f ca="1">IFERROR(INDEX(nr_ad_client_name,MATCH(ROW()-1,xl_search_adnowclientname[index],0)),"")</f>
        <v/>
      </c>
      <c r="F2159" s="18"/>
      <c r="G2159" s="18"/>
      <c r="H2159" s="18"/>
      <c r="I2159" s="18"/>
      <c r="J2159" s="18"/>
      <c r="K2159" s="18"/>
      <c r="L2159" s="18"/>
      <c r="M2159" s="18"/>
      <c r="N2159" s="18"/>
      <c r="O2159" s="18"/>
      <c r="P2159" s="18"/>
      <c r="Q2159" s="18"/>
      <c r="R2159" s="18"/>
      <c r="S2159" s="18"/>
      <c r="T2159" s="18"/>
      <c r="U2159" s="18"/>
      <c r="V2159" s="18"/>
      <c r="W2159" s="18"/>
      <c r="X2159" s="18"/>
      <c r="Y2159" s="18"/>
      <c r="Z2159" s="18"/>
      <c r="AA2159" s="18"/>
      <c r="AB2159" s="18"/>
      <c r="AC2159" s="18"/>
      <c r="AD2159" s="18"/>
      <c r="AE2159" s="18"/>
      <c r="AF2159" s="18"/>
      <c r="AG2159" s="18"/>
      <c r="AH2159" s="18"/>
      <c r="AI2159" s="18"/>
      <c r="AJ2159" s="18"/>
      <c r="AK2159" s="18"/>
      <c r="AL2159" s="18"/>
      <c r="AM2159" s="18"/>
    </row>
    <row r="2160" spans="1:39">
      <c r="A2160" s="18"/>
      <c r="B2160" s="18"/>
      <c r="C2160" s="18"/>
      <c r="D2160" s="18" t="str">
        <f t="shared" ca="1" si="38"/>
        <v/>
      </c>
      <c r="E2160" s="18" t="str">
        <f ca="1">IFERROR(INDEX(nr_ad_client_name,MATCH(ROW()-1,xl_search_adnowclientname[index],0)),"")</f>
        <v/>
      </c>
      <c r="F2160" s="18"/>
      <c r="G2160" s="18"/>
      <c r="H2160" s="18"/>
      <c r="I2160" s="18"/>
      <c r="J2160" s="18"/>
      <c r="K2160" s="18"/>
      <c r="L2160" s="18"/>
      <c r="M2160" s="18"/>
      <c r="N2160" s="18"/>
      <c r="O2160" s="18"/>
      <c r="P2160" s="18"/>
      <c r="Q2160" s="18"/>
      <c r="R2160" s="18"/>
      <c r="S2160" s="18"/>
      <c r="T2160" s="18"/>
      <c r="U2160" s="18"/>
      <c r="V2160" s="18"/>
      <c r="W2160" s="18"/>
      <c r="X2160" s="18"/>
      <c r="Y2160" s="18"/>
      <c r="Z2160" s="18"/>
      <c r="AA2160" s="18"/>
      <c r="AB2160" s="18"/>
      <c r="AC2160" s="18"/>
      <c r="AD2160" s="18"/>
      <c r="AE2160" s="18"/>
      <c r="AF2160" s="18"/>
      <c r="AG2160" s="18"/>
      <c r="AH2160" s="18"/>
      <c r="AI2160" s="18"/>
      <c r="AJ2160" s="18"/>
      <c r="AK2160" s="18"/>
      <c r="AL2160" s="18"/>
      <c r="AM2160" s="18"/>
    </row>
    <row r="2161" spans="1:39">
      <c r="A2161" s="18"/>
      <c r="B2161" s="18"/>
      <c r="C2161" s="18"/>
      <c r="D2161" s="18" t="str">
        <f t="shared" ca="1" si="38"/>
        <v/>
      </c>
      <c r="E2161" s="18" t="str">
        <f ca="1">IFERROR(INDEX(nr_ad_client_name,MATCH(ROW()-1,xl_search_adnowclientname[index],0)),"")</f>
        <v/>
      </c>
      <c r="F2161" s="18"/>
      <c r="G2161" s="18"/>
      <c r="H2161" s="18"/>
      <c r="I2161" s="18"/>
      <c r="J2161" s="18"/>
      <c r="K2161" s="18"/>
      <c r="L2161" s="18"/>
      <c r="M2161" s="18"/>
      <c r="N2161" s="18"/>
      <c r="O2161" s="18"/>
      <c r="P2161" s="18"/>
      <c r="Q2161" s="18"/>
      <c r="R2161" s="18"/>
      <c r="S2161" s="18"/>
      <c r="T2161" s="18"/>
      <c r="U2161" s="18"/>
      <c r="V2161" s="18"/>
      <c r="W2161" s="18"/>
      <c r="X2161" s="18"/>
      <c r="Y2161" s="18"/>
      <c r="Z2161" s="18"/>
      <c r="AA2161" s="18"/>
      <c r="AB2161" s="18"/>
      <c r="AC2161" s="18"/>
      <c r="AD2161" s="18"/>
      <c r="AE2161" s="18"/>
      <c r="AF2161" s="18"/>
      <c r="AG2161" s="18"/>
      <c r="AH2161" s="18"/>
      <c r="AI2161" s="18"/>
      <c r="AJ2161" s="18"/>
      <c r="AK2161" s="18"/>
      <c r="AL2161" s="18"/>
      <c r="AM2161" s="18"/>
    </row>
    <row r="2162" spans="1:39">
      <c r="A2162" s="18"/>
      <c r="B2162" s="18"/>
      <c r="C2162" s="18"/>
      <c r="D2162" s="18" t="str">
        <f t="shared" ca="1" si="38"/>
        <v/>
      </c>
      <c r="E2162" s="18" t="str">
        <f ca="1">IFERROR(INDEX(nr_ad_client_name,MATCH(ROW()-1,xl_search_adnowclientname[index],0)),"")</f>
        <v/>
      </c>
      <c r="F2162" s="18"/>
      <c r="G2162" s="18"/>
      <c r="H2162" s="18"/>
      <c r="I2162" s="18"/>
      <c r="J2162" s="18"/>
      <c r="K2162" s="18"/>
      <c r="L2162" s="18"/>
      <c r="M2162" s="18"/>
      <c r="N2162" s="18"/>
      <c r="O2162" s="18"/>
      <c r="P2162" s="18"/>
      <c r="Q2162" s="18"/>
      <c r="R2162" s="18"/>
      <c r="S2162" s="18"/>
      <c r="T2162" s="18"/>
      <c r="U2162" s="18"/>
      <c r="V2162" s="18"/>
      <c r="W2162" s="18"/>
      <c r="X2162" s="18"/>
      <c r="Y2162" s="18"/>
      <c r="Z2162" s="18"/>
      <c r="AA2162" s="18"/>
      <c r="AB2162" s="18"/>
      <c r="AC2162" s="18"/>
      <c r="AD2162" s="18"/>
      <c r="AE2162" s="18"/>
      <c r="AF2162" s="18"/>
      <c r="AG2162" s="18"/>
      <c r="AH2162" s="18"/>
      <c r="AI2162" s="18"/>
      <c r="AJ2162" s="18"/>
      <c r="AK2162" s="18"/>
      <c r="AL2162" s="18"/>
      <c r="AM2162" s="18"/>
    </row>
    <row r="2163" spans="1:39">
      <c r="A2163" s="18"/>
      <c r="B2163" s="18"/>
      <c r="C2163" s="18"/>
      <c r="D2163" s="18" t="str">
        <f t="shared" ca="1" si="38"/>
        <v/>
      </c>
      <c r="E2163" s="18" t="str">
        <f ca="1">IFERROR(INDEX(nr_ad_client_name,MATCH(ROW()-1,xl_search_adnowclientname[index],0)),"")</f>
        <v/>
      </c>
      <c r="F2163" s="18"/>
      <c r="G2163" s="18"/>
      <c r="H2163" s="18"/>
      <c r="I2163" s="18"/>
      <c r="J2163" s="18"/>
      <c r="K2163" s="18"/>
      <c r="L2163" s="18"/>
      <c r="M2163" s="18"/>
      <c r="N2163" s="18"/>
      <c r="O2163" s="18"/>
      <c r="P2163" s="18"/>
      <c r="Q2163" s="18"/>
      <c r="R2163" s="18"/>
      <c r="S2163" s="18"/>
      <c r="T2163" s="18"/>
      <c r="U2163" s="18"/>
      <c r="V2163" s="18"/>
      <c r="W2163" s="18"/>
      <c r="X2163" s="18"/>
      <c r="Y2163" s="18"/>
      <c r="Z2163" s="18"/>
      <c r="AA2163" s="18"/>
      <c r="AB2163" s="18"/>
      <c r="AC2163" s="18"/>
      <c r="AD2163" s="18"/>
      <c r="AE2163" s="18"/>
      <c r="AF2163" s="18"/>
      <c r="AG2163" s="18"/>
      <c r="AH2163" s="18"/>
      <c r="AI2163" s="18"/>
      <c r="AJ2163" s="18"/>
      <c r="AK2163" s="18"/>
      <c r="AL2163" s="18"/>
      <c r="AM2163" s="18"/>
    </row>
    <row r="2164" spans="1:39">
      <c r="A2164" s="18"/>
      <c r="B2164" s="18"/>
      <c r="C2164" s="18"/>
      <c r="D2164" s="18" t="str">
        <f t="shared" ca="1" si="38"/>
        <v/>
      </c>
      <c r="E2164" s="18" t="str">
        <f ca="1">IFERROR(INDEX(nr_ad_client_name,MATCH(ROW()-1,xl_search_adnowclientname[index],0)),"")</f>
        <v/>
      </c>
      <c r="F2164" s="18"/>
      <c r="G2164" s="18"/>
      <c r="H2164" s="18"/>
      <c r="I2164" s="18"/>
      <c r="J2164" s="18"/>
      <c r="K2164" s="18"/>
      <c r="L2164" s="18"/>
      <c r="M2164" s="18"/>
      <c r="N2164" s="18"/>
      <c r="O2164" s="18"/>
      <c r="P2164" s="18"/>
      <c r="Q2164" s="18"/>
      <c r="R2164" s="18"/>
      <c r="S2164" s="18"/>
      <c r="T2164" s="18"/>
      <c r="U2164" s="18"/>
      <c r="V2164" s="18"/>
      <c r="W2164" s="18"/>
      <c r="X2164" s="18"/>
      <c r="Y2164" s="18"/>
      <c r="Z2164" s="18"/>
      <c r="AA2164" s="18"/>
      <c r="AB2164" s="18"/>
      <c r="AC2164" s="18"/>
      <c r="AD2164" s="18"/>
      <c r="AE2164" s="18"/>
      <c r="AF2164" s="18"/>
      <c r="AG2164" s="18"/>
      <c r="AH2164" s="18"/>
      <c r="AI2164" s="18"/>
      <c r="AJ2164" s="18"/>
      <c r="AK2164" s="18"/>
      <c r="AL2164" s="18"/>
      <c r="AM2164" s="18"/>
    </row>
    <row r="2165" spans="1:39">
      <c r="A2165" s="18"/>
      <c r="B2165" s="18"/>
      <c r="C2165" s="18"/>
      <c r="D2165" s="18" t="str">
        <f t="shared" ca="1" si="38"/>
        <v/>
      </c>
      <c r="E2165" s="18" t="str">
        <f ca="1">IFERROR(INDEX(nr_ad_client_name,MATCH(ROW()-1,xl_search_adnowclientname[index],0)),"")</f>
        <v/>
      </c>
      <c r="F2165" s="18"/>
      <c r="G2165" s="18"/>
      <c r="H2165" s="18"/>
      <c r="I2165" s="18"/>
      <c r="J2165" s="18"/>
      <c r="K2165" s="18"/>
      <c r="L2165" s="18"/>
      <c r="M2165" s="18"/>
      <c r="N2165" s="18"/>
      <c r="O2165" s="18"/>
      <c r="P2165" s="18"/>
      <c r="Q2165" s="18"/>
      <c r="R2165" s="18"/>
      <c r="S2165" s="18"/>
      <c r="T2165" s="18"/>
      <c r="U2165" s="18"/>
      <c r="V2165" s="18"/>
      <c r="W2165" s="18"/>
      <c r="X2165" s="18"/>
      <c r="Y2165" s="18"/>
      <c r="Z2165" s="18"/>
      <c r="AA2165" s="18"/>
      <c r="AB2165" s="18"/>
      <c r="AC2165" s="18"/>
      <c r="AD2165" s="18"/>
      <c r="AE2165" s="18"/>
      <c r="AF2165" s="18"/>
      <c r="AG2165" s="18"/>
      <c r="AH2165" s="18"/>
      <c r="AI2165" s="18"/>
      <c r="AJ2165" s="18"/>
      <c r="AK2165" s="18"/>
      <c r="AL2165" s="18"/>
      <c r="AM2165" s="18"/>
    </row>
    <row r="2166" spans="1:39">
      <c r="A2166" s="18"/>
      <c r="B2166" s="18"/>
      <c r="C2166" s="18"/>
      <c r="D2166" s="18" t="str">
        <f t="shared" ca="1" si="38"/>
        <v/>
      </c>
      <c r="E2166" s="18" t="str">
        <f ca="1">IFERROR(INDEX(nr_ad_client_name,MATCH(ROW()-1,xl_search_adnowclientname[index],0)),"")</f>
        <v/>
      </c>
      <c r="F2166" s="18"/>
      <c r="G2166" s="18"/>
      <c r="H2166" s="18"/>
      <c r="I2166" s="18"/>
      <c r="J2166" s="18"/>
      <c r="K2166" s="18"/>
      <c r="L2166" s="18"/>
      <c r="M2166" s="18"/>
      <c r="N2166" s="18"/>
      <c r="O2166" s="18"/>
      <c r="P2166" s="18"/>
      <c r="Q2166" s="18"/>
      <c r="R2166" s="18"/>
      <c r="S2166" s="18"/>
      <c r="T2166" s="18"/>
      <c r="U2166" s="18"/>
      <c r="V2166" s="18"/>
      <c r="W2166" s="18"/>
      <c r="X2166" s="18"/>
      <c r="Y2166" s="18"/>
      <c r="Z2166" s="18"/>
      <c r="AA2166" s="18"/>
      <c r="AB2166" s="18"/>
      <c r="AC2166" s="18"/>
      <c r="AD2166" s="18"/>
      <c r="AE2166" s="18"/>
      <c r="AF2166" s="18"/>
      <c r="AG2166" s="18"/>
      <c r="AH2166" s="18"/>
      <c r="AI2166" s="18"/>
      <c r="AJ2166" s="18"/>
      <c r="AK2166" s="18"/>
      <c r="AL2166" s="18"/>
      <c r="AM2166" s="18"/>
    </row>
    <row r="2167" spans="1:39">
      <c r="A2167" s="18"/>
      <c r="B2167" s="18"/>
      <c r="C2167" s="18"/>
      <c r="D2167" s="18" t="str">
        <f t="shared" ca="1" si="38"/>
        <v/>
      </c>
      <c r="E2167" s="18" t="str">
        <f ca="1">IFERROR(INDEX(nr_ad_client_name,MATCH(ROW()-1,xl_search_adnowclientname[index],0)),"")</f>
        <v/>
      </c>
      <c r="F2167" s="18"/>
      <c r="G2167" s="18"/>
      <c r="H2167" s="18"/>
      <c r="I2167" s="18"/>
      <c r="J2167" s="18"/>
      <c r="K2167" s="18"/>
      <c r="L2167" s="18"/>
      <c r="M2167" s="18"/>
      <c r="N2167" s="18"/>
      <c r="O2167" s="18"/>
      <c r="P2167" s="18"/>
      <c r="Q2167" s="18"/>
      <c r="R2167" s="18"/>
      <c r="S2167" s="18"/>
      <c r="T2167" s="18"/>
      <c r="U2167" s="18"/>
      <c r="V2167" s="18"/>
      <c r="W2167" s="18"/>
      <c r="X2167" s="18"/>
      <c r="Y2167" s="18"/>
      <c r="Z2167" s="18"/>
      <c r="AA2167" s="18"/>
      <c r="AB2167" s="18"/>
      <c r="AC2167" s="18"/>
      <c r="AD2167" s="18"/>
      <c r="AE2167" s="18"/>
      <c r="AF2167" s="18"/>
      <c r="AG2167" s="18"/>
      <c r="AH2167" s="18"/>
      <c r="AI2167" s="18"/>
      <c r="AJ2167" s="18"/>
      <c r="AK2167" s="18"/>
      <c r="AL2167" s="18"/>
      <c r="AM2167" s="18"/>
    </row>
    <row r="2168" spans="1:39">
      <c r="A2168" s="18"/>
      <c r="B2168" s="18"/>
      <c r="C2168" s="18"/>
      <c r="D2168" s="18" t="str">
        <f t="shared" ca="1" si="38"/>
        <v/>
      </c>
      <c r="E2168" s="18" t="str">
        <f ca="1">IFERROR(INDEX(nr_ad_client_name,MATCH(ROW()-1,xl_search_adnowclientname[index],0)),"")</f>
        <v/>
      </c>
      <c r="F2168" s="18"/>
      <c r="G2168" s="18"/>
      <c r="H2168" s="18"/>
      <c r="I2168" s="18"/>
      <c r="J2168" s="18"/>
      <c r="K2168" s="18"/>
      <c r="L2168" s="18"/>
      <c r="M2168" s="18"/>
      <c r="N2168" s="18"/>
      <c r="O2168" s="18"/>
      <c r="P2168" s="18"/>
      <c r="Q2168" s="18"/>
      <c r="R2168" s="18"/>
      <c r="S2168" s="18"/>
      <c r="T2168" s="18"/>
      <c r="U2168" s="18"/>
      <c r="V2168" s="18"/>
      <c r="W2168" s="18"/>
      <c r="X2168" s="18"/>
      <c r="Y2168" s="18"/>
      <c r="Z2168" s="18"/>
      <c r="AA2168" s="18"/>
      <c r="AB2168" s="18"/>
      <c r="AC2168" s="18"/>
      <c r="AD2168" s="18"/>
      <c r="AE2168" s="18"/>
      <c r="AF2168" s="18"/>
      <c r="AG2168" s="18"/>
      <c r="AH2168" s="18"/>
      <c r="AI2168" s="18"/>
      <c r="AJ2168" s="18"/>
      <c r="AK2168" s="18"/>
      <c r="AL2168" s="18"/>
      <c r="AM2168" s="18"/>
    </row>
    <row r="2169" spans="1:39">
      <c r="A2169" s="18"/>
      <c r="B2169" s="18"/>
      <c r="C2169" s="18"/>
      <c r="D2169" s="18" t="str">
        <f t="shared" ca="1" si="38"/>
        <v/>
      </c>
      <c r="E2169" s="18" t="str">
        <f ca="1">IFERROR(INDEX(nr_ad_client_name,MATCH(ROW()-1,xl_search_adnowclientname[index],0)),"")</f>
        <v/>
      </c>
      <c r="F2169" s="18"/>
      <c r="G2169" s="18"/>
      <c r="H2169" s="18"/>
      <c r="I2169" s="18"/>
      <c r="J2169" s="18"/>
      <c r="K2169" s="18"/>
      <c r="L2169" s="18"/>
      <c r="M2169" s="18"/>
      <c r="N2169" s="18"/>
      <c r="O2169" s="18"/>
      <c r="P2169" s="18"/>
      <c r="Q2169" s="18"/>
      <c r="R2169" s="18"/>
      <c r="S2169" s="18"/>
      <c r="T2169" s="18"/>
      <c r="U2169" s="18"/>
      <c r="V2169" s="18"/>
      <c r="W2169" s="18"/>
      <c r="X2169" s="18"/>
      <c r="Y2169" s="18"/>
      <c r="Z2169" s="18"/>
      <c r="AA2169" s="18"/>
      <c r="AB2169" s="18"/>
      <c r="AC2169" s="18"/>
      <c r="AD2169" s="18"/>
      <c r="AE2169" s="18"/>
      <c r="AF2169" s="18"/>
      <c r="AG2169" s="18"/>
      <c r="AH2169" s="18"/>
      <c r="AI2169" s="18"/>
      <c r="AJ2169" s="18"/>
      <c r="AK2169" s="18"/>
      <c r="AL2169" s="18"/>
      <c r="AM2169" s="18"/>
    </row>
    <row r="2170" spans="1:39">
      <c r="A2170" s="18"/>
      <c r="B2170" s="18"/>
      <c r="C2170" s="18"/>
      <c r="D2170" s="18" t="str">
        <f t="shared" ca="1" si="38"/>
        <v/>
      </c>
      <c r="E2170" s="18" t="str">
        <f ca="1">IFERROR(INDEX(nr_ad_client_name,MATCH(ROW()-1,xl_search_adnowclientname[index],0)),"")</f>
        <v/>
      </c>
      <c r="F2170" s="18"/>
      <c r="G2170" s="18"/>
      <c r="H2170" s="18"/>
      <c r="I2170" s="18"/>
      <c r="J2170" s="18"/>
      <c r="K2170" s="18"/>
      <c r="L2170" s="18"/>
      <c r="M2170" s="18"/>
      <c r="N2170" s="18"/>
      <c r="O2170" s="18"/>
      <c r="P2170" s="18"/>
      <c r="Q2170" s="18"/>
      <c r="R2170" s="18"/>
      <c r="S2170" s="18"/>
      <c r="T2170" s="18"/>
      <c r="U2170" s="18"/>
      <c r="V2170" s="18"/>
      <c r="W2170" s="18"/>
      <c r="X2170" s="18"/>
      <c r="Y2170" s="18"/>
      <c r="Z2170" s="18"/>
      <c r="AA2170" s="18"/>
      <c r="AB2170" s="18"/>
      <c r="AC2170" s="18"/>
      <c r="AD2170" s="18"/>
      <c r="AE2170" s="18"/>
      <c r="AF2170" s="18"/>
      <c r="AG2170" s="18"/>
      <c r="AH2170" s="18"/>
      <c r="AI2170" s="18"/>
      <c r="AJ2170" s="18"/>
      <c r="AK2170" s="18"/>
      <c r="AL2170" s="18"/>
      <c r="AM2170" s="18"/>
    </row>
    <row r="2171" spans="1:39">
      <c r="A2171" s="18"/>
      <c r="B2171" s="18"/>
      <c r="C2171" s="18"/>
      <c r="D2171" s="18" t="str">
        <f t="shared" ca="1" si="38"/>
        <v/>
      </c>
      <c r="E2171" s="18" t="str">
        <f ca="1">IFERROR(INDEX(nr_ad_client_name,MATCH(ROW()-1,xl_search_adnowclientname[index],0)),"")</f>
        <v/>
      </c>
      <c r="F2171" s="18"/>
      <c r="G2171" s="18"/>
      <c r="H2171" s="18"/>
      <c r="I2171" s="18"/>
      <c r="J2171" s="18"/>
      <c r="K2171" s="18"/>
      <c r="L2171" s="18"/>
      <c r="M2171" s="18"/>
      <c r="N2171" s="18"/>
      <c r="O2171" s="18"/>
      <c r="P2171" s="18"/>
      <c r="Q2171" s="18"/>
      <c r="R2171" s="18"/>
      <c r="S2171" s="18"/>
      <c r="T2171" s="18"/>
      <c r="U2171" s="18"/>
      <c r="V2171" s="18"/>
      <c r="W2171" s="18"/>
      <c r="X2171" s="18"/>
      <c r="Y2171" s="18"/>
      <c r="Z2171" s="18"/>
      <c r="AA2171" s="18"/>
      <c r="AB2171" s="18"/>
      <c r="AC2171" s="18"/>
      <c r="AD2171" s="18"/>
      <c r="AE2171" s="18"/>
      <c r="AF2171" s="18"/>
      <c r="AG2171" s="18"/>
      <c r="AH2171" s="18"/>
      <c r="AI2171" s="18"/>
      <c r="AJ2171" s="18"/>
      <c r="AK2171" s="18"/>
      <c r="AL2171" s="18"/>
      <c r="AM2171" s="18"/>
    </row>
    <row r="2172" spans="1:39">
      <c r="A2172" s="18"/>
      <c r="B2172" s="18"/>
      <c r="C2172" s="18"/>
      <c r="D2172" s="18" t="str">
        <f t="shared" ca="1" si="38"/>
        <v/>
      </c>
      <c r="E2172" s="18" t="str">
        <f ca="1">IFERROR(INDEX(nr_ad_client_name,MATCH(ROW()-1,xl_search_adnowclientname[index],0)),"")</f>
        <v/>
      </c>
      <c r="F2172" s="18"/>
      <c r="G2172" s="18"/>
      <c r="H2172" s="18"/>
      <c r="I2172" s="18"/>
      <c r="J2172" s="18"/>
      <c r="K2172" s="18"/>
      <c r="L2172" s="18"/>
      <c r="M2172" s="18"/>
      <c r="N2172" s="18"/>
      <c r="O2172" s="18"/>
      <c r="P2172" s="18"/>
      <c r="Q2172" s="18"/>
      <c r="R2172" s="18"/>
      <c r="S2172" s="18"/>
      <c r="T2172" s="18"/>
      <c r="U2172" s="18"/>
      <c r="V2172" s="18"/>
      <c r="W2172" s="18"/>
      <c r="X2172" s="18"/>
      <c r="Y2172" s="18"/>
      <c r="Z2172" s="18"/>
      <c r="AA2172" s="18"/>
      <c r="AB2172" s="18"/>
      <c r="AC2172" s="18"/>
      <c r="AD2172" s="18"/>
      <c r="AE2172" s="18"/>
      <c r="AF2172" s="18"/>
      <c r="AG2172" s="18"/>
      <c r="AH2172" s="18"/>
      <c r="AI2172" s="18"/>
      <c r="AJ2172" s="18"/>
      <c r="AK2172" s="18"/>
      <c r="AL2172" s="18"/>
      <c r="AM2172" s="18"/>
    </row>
    <row r="2173" spans="1:39">
      <c r="A2173" s="18"/>
      <c r="B2173" s="18"/>
      <c r="C2173" s="18"/>
      <c r="D2173" s="18" t="str">
        <f t="shared" ca="1" si="38"/>
        <v/>
      </c>
      <c r="E2173" s="18" t="str">
        <f ca="1">IFERROR(INDEX(nr_ad_client_name,MATCH(ROW()-1,xl_search_adnowclientname[index],0)),"")</f>
        <v/>
      </c>
      <c r="F2173" s="18"/>
      <c r="G2173" s="18"/>
      <c r="H2173" s="18"/>
      <c r="I2173" s="18"/>
      <c r="J2173" s="18"/>
      <c r="K2173" s="18"/>
      <c r="L2173" s="18"/>
      <c r="M2173" s="18"/>
      <c r="N2173" s="18"/>
      <c r="O2173" s="18"/>
      <c r="P2173" s="18"/>
      <c r="Q2173" s="18"/>
      <c r="R2173" s="18"/>
      <c r="S2173" s="18"/>
      <c r="T2173" s="18"/>
      <c r="U2173" s="18"/>
      <c r="V2173" s="18"/>
      <c r="W2173" s="18"/>
      <c r="X2173" s="18"/>
      <c r="Y2173" s="18"/>
      <c r="Z2173" s="18"/>
      <c r="AA2173" s="18"/>
      <c r="AB2173" s="18"/>
      <c r="AC2173" s="18"/>
      <c r="AD2173" s="18"/>
      <c r="AE2173" s="18"/>
      <c r="AF2173" s="18"/>
      <c r="AG2173" s="18"/>
      <c r="AH2173" s="18"/>
      <c r="AI2173" s="18"/>
      <c r="AJ2173" s="18"/>
      <c r="AK2173" s="18"/>
      <c r="AL2173" s="18"/>
      <c r="AM2173" s="18"/>
    </row>
    <row r="2174" spans="1:39">
      <c r="A2174" s="18"/>
      <c r="B2174" s="18"/>
      <c r="C2174" s="18"/>
      <c r="D2174" s="18" t="str">
        <f t="shared" ca="1" si="38"/>
        <v/>
      </c>
      <c r="E2174" s="18" t="str">
        <f ca="1">IFERROR(INDEX(nr_ad_client_name,MATCH(ROW()-1,xl_search_adnowclientname[index],0)),"")</f>
        <v/>
      </c>
      <c r="F2174" s="18"/>
      <c r="G2174" s="18"/>
      <c r="H2174" s="18"/>
      <c r="I2174" s="18"/>
      <c r="J2174" s="18"/>
      <c r="K2174" s="18"/>
      <c r="L2174" s="18"/>
      <c r="M2174" s="18"/>
      <c r="N2174" s="18"/>
      <c r="O2174" s="18"/>
      <c r="P2174" s="18"/>
      <c r="Q2174" s="18"/>
      <c r="R2174" s="18"/>
      <c r="S2174" s="18"/>
      <c r="T2174" s="18"/>
      <c r="U2174" s="18"/>
      <c r="V2174" s="18"/>
      <c r="W2174" s="18"/>
      <c r="X2174" s="18"/>
      <c r="Y2174" s="18"/>
      <c r="Z2174" s="18"/>
      <c r="AA2174" s="18"/>
      <c r="AB2174" s="18"/>
      <c r="AC2174" s="18"/>
      <c r="AD2174" s="18"/>
      <c r="AE2174" s="18"/>
      <c r="AF2174" s="18"/>
      <c r="AG2174" s="18"/>
      <c r="AH2174" s="18"/>
      <c r="AI2174" s="18"/>
      <c r="AJ2174" s="18"/>
      <c r="AK2174" s="18"/>
      <c r="AL2174" s="18"/>
      <c r="AM2174" s="18"/>
    </row>
    <row r="2175" spans="1:39">
      <c r="A2175" s="18"/>
      <c r="B2175" s="18"/>
      <c r="C2175" s="18"/>
      <c r="D2175" s="18" t="str">
        <f t="shared" ca="1" si="38"/>
        <v/>
      </c>
      <c r="E2175" s="18" t="str">
        <f ca="1">IFERROR(INDEX(nr_ad_client_name,MATCH(ROW()-1,xl_search_adnowclientname[index],0)),"")</f>
        <v/>
      </c>
      <c r="F2175" s="18"/>
      <c r="G2175" s="18"/>
      <c r="H2175" s="18"/>
      <c r="I2175" s="18"/>
      <c r="J2175" s="18"/>
      <c r="K2175" s="18"/>
      <c r="L2175" s="18"/>
      <c r="M2175" s="18"/>
      <c r="N2175" s="18"/>
      <c r="O2175" s="18"/>
      <c r="P2175" s="18"/>
      <c r="Q2175" s="18"/>
      <c r="R2175" s="18"/>
      <c r="S2175" s="18"/>
      <c r="T2175" s="18"/>
      <c r="U2175" s="18"/>
      <c r="V2175" s="18"/>
      <c r="W2175" s="18"/>
      <c r="X2175" s="18"/>
      <c r="Y2175" s="18"/>
      <c r="Z2175" s="18"/>
      <c r="AA2175" s="18"/>
      <c r="AB2175" s="18"/>
      <c r="AC2175" s="18"/>
      <c r="AD2175" s="18"/>
      <c r="AE2175" s="18"/>
      <c r="AF2175" s="18"/>
      <c r="AG2175" s="18"/>
      <c r="AH2175" s="18"/>
      <c r="AI2175" s="18"/>
      <c r="AJ2175" s="18"/>
      <c r="AK2175" s="18"/>
      <c r="AL2175" s="18"/>
      <c r="AM2175" s="18"/>
    </row>
    <row r="2176" spans="1:39">
      <c r="A2176" s="18"/>
      <c r="B2176" s="18"/>
      <c r="C2176" s="18"/>
      <c r="D2176" s="18" t="str">
        <f t="shared" ca="1" si="38"/>
        <v/>
      </c>
      <c r="E2176" s="18" t="str">
        <f ca="1">IFERROR(INDEX(nr_ad_client_name,MATCH(ROW()-1,xl_search_adnowclientname[index],0)),"")</f>
        <v/>
      </c>
      <c r="F2176" s="18"/>
      <c r="G2176" s="18"/>
      <c r="H2176" s="18"/>
      <c r="I2176" s="18"/>
      <c r="J2176" s="18"/>
      <c r="K2176" s="18"/>
      <c r="L2176" s="18"/>
      <c r="M2176" s="18"/>
      <c r="N2176" s="18"/>
      <c r="O2176" s="18"/>
      <c r="P2176" s="18"/>
      <c r="Q2176" s="18"/>
      <c r="R2176" s="18"/>
      <c r="S2176" s="18"/>
      <c r="T2176" s="18"/>
      <c r="U2176" s="18"/>
      <c r="V2176" s="18"/>
      <c r="W2176" s="18"/>
      <c r="X2176" s="18"/>
      <c r="Y2176" s="18"/>
      <c r="Z2176" s="18"/>
      <c r="AA2176" s="18"/>
      <c r="AB2176" s="18"/>
      <c r="AC2176" s="18"/>
      <c r="AD2176" s="18"/>
      <c r="AE2176" s="18"/>
      <c r="AF2176" s="18"/>
      <c r="AG2176" s="18"/>
      <c r="AH2176" s="18"/>
      <c r="AI2176" s="18"/>
      <c r="AJ2176" s="18"/>
      <c r="AK2176" s="18"/>
      <c r="AL2176" s="18"/>
      <c r="AM2176" s="18"/>
    </row>
    <row r="2177" spans="1:39">
      <c r="A2177" s="18"/>
      <c r="B2177" s="18"/>
      <c r="C2177" s="18"/>
      <c r="D2177" s="18" t="str">
        <f t="shared" ca="1" si="38"/>
        <v/>
      </c>
      <c r="E2177" s="18" t="str">
        <f ca="1">IFERROR(INDEX(nr_ad_client_name,MATCH(ROW()-1,xl_search_adnowclientname[index],0)),"")</f>
        <v/>
      </c>
      <c r="F2177" s="18"/>
      <c r="G2177" s="18"/>
      <c r="H2177" s="18"/>
      <c r="I2177" s="18"/>
      <c r="J2177" s="18"/>
      <c r="K2177" s="18"/>
      <c r="L2177" s="18"/>
      <c r="M2177" s="18"/>
      <c r="N2177" s="18"/>
      <c r="O2177" s="18"/>
      <c r="P2177" s="18"/>
      <c r="Q2177" s="18"/>
      <c r="R2177" s="18"/>
      <c r="S2177" s="18"/>
      <c r="T2177" s="18"/>
      <c r="U2177" s="18"/>
      <c r="V2177" s="18"/>
      <c r="W2177" s="18"/>
      <c r="X2177" s="18"/>
      <c r="Y2177" s="18"/>
      <c r="Z2177" s="18"/>
      <c r="AA2177" s="18"/>
      <c r="AB2177" s="18"/>
      <c r="AC2177" s="18"/>
      <c r="AD2177" s="18"/>
      <c r="AE2177" s="18"/>
      <c r="AF2177" s="18"/>
      <c r="AG2177" s="18"/>
      <c r="AH2177" s="18"/>
      <c r="AI2177" s="18"/>
      <c r="AJ2177" s="18"/>
      <c r="AK2177" s="18"/>
      <c r="AL2177" s="18"/>
      <c r="AM2177" s="18"/>
    </row>
    <row r="2178" spans="1:39">
      <c r="A2178" s="18"/>
      <c r="B2178" s="18"/>
      <c r="C2178" s="18"/>
      <c r="D2178" s="18" t="str">
        <f t="shared" ref="D2178:D2241" ca="1" si="39">IF(ISNUMBER(SEARCH(ps_search_adnowclientname,INDEX(nr_ad_client_name,ROW()-1))),MAX(INDIRECT(ADDRESS(1,COLUMN())&amp;":"&amp;ADDRESS(ROW()-1,COLUMN())))+1,"")</f>
        <v/>
      </c>
      <c r="E2178" s="18" t="str">
        <f ca="1">IFERROR(INDEX(nr_ad_client_name,MATCH(ROW()-1,xl_search_adnowclientname[index],0)),"")</f>
        <v/>
      </c>
      <c r="F2178" s="18"/>
      <c r="G2178" s="18"/>
      <c r="H2178" s="18"/>
      <c r="I2178" s="18"/>
      <c r="J2178" s="18"/>
      <c r="K2178" s="18"/>
      <c r="L2178" s="18"/>
      <c r="M2178" s="18"/>
      <c r="N2178" s="18"/>
      <c r="O2178" s="18"/>
      <c r="P2178" s="18"/>
      <c r="Q2178" s="18"/>
      <c r="R2178" s="18"/>
      <c r="S2178" s="18"/>
      <c r="T2178" s="18"/>
      <c r="U2178" s="18"/>
      <c r="V2178" s="18"/>
      <c r="W2178" s="18"/>
      <c r="X2178" s="18"/>
      <c r="Y2178" s="18"/>
      <c r="Z2178" s="18"/>
      <c r="AA2178" s="18"/>
      <c r="AB2178" s="18"/>
      <c r="AC2178" s="18"/>
      <c r="AD2178" s="18"/>
      <c r="AE2178" s="18"/>
      <c r="AF2178" s="18"/>
      <c r="AG2178" s="18"/>
      <c r="AH2178" s="18"/>
      <c r="AI2178" s="18"/>
      <c r="AJ2178" s="18"/>
      <c r="AK2178" s="18"/>
      <c r="AL2178" s="18"/>
      <c r="AM2178" s="18"/>
    </row>
    <row r="2179" spans="1:39">
      <c r="A2179" s="18"/>
      <c r="B2179" s="18"/>
      <c r="C2179" s="18"/>
      <c r="D2179" s="18" t="str">
        <f t="shared" ca="1" si="39"/>
        <v/>
      </c>
      <c r="E2179" s="18" t="str">
        <f ca="1">IFERROR(INDEX(nr_ad_client_name,MATCH(ROW()-1,xl_search_adnowclientname[index],0)),"")</f>
        <v/>
      </c>
      <c r="F2179" s="18"/>
      <c r="G2179" s="18"/>
      <c r="H2179" s="18"/>
      <c r="I2179" s="18"/>
      <c r="J2179" s="18"/>
      <c r="K2179" s="18"/>
      <c r="L2179" s="18"/>
      <c r="M2179" s="18"/>
      <c r="N2179" s="18"/>
      <c r="O2179" s="18"/>
      <c r="P2179" s="18"/>
      <c r="Q2179" s="18"/>
      <c r="R2179" s="18"/>
      <c r="S2179" s="18"/>
      <c r="T2179" s="18"/>
      <c r="U2179" s="18"/>
      <c r="V2179" s="18"/>
      <c r="W2179" s="18"/>
      <c r="X2179" s="18"/>
      <c r="Y2179" s="18"/>
      <c r="Z2179" s="18"/>
      <c r="AA2179" s="18"/>
      <c r="AB2179" s="18"/>
      <c r="AC2179" s="18"/>
      <c r="AD2179" s="18"/>
      <c r="AE2179" s="18"/>
      <c r="AF2179" s="18"/>
      <c r="AG2179" s="18"/>
      <c r="AH2179" s="18"/>
      <c r="AI2179" s="18"/>
      <c r="AJ2179" s="18"/>
      <c r="AK2179" s="18"/>
      <c r="AL2179" s="18"/>
      <c r="AM2179" s="18"/>
    </row>
    <row r="2180" spans="1:39">
      <c r="A2180" s="18"/>
      <c r="B2180" s="18"/>
      <c r="C2180" s="18"/>
      <c r="D2180" s="18" t="str">
        <f t="shared" ca="1" si="39"/>
        <v/>
      </c>
      <c r="E2180" s="18" t="str">
        <f ca="1">IFERROR(INDEX(nr_ad_client_name,MATCH(ROW()-1,xl_search_adnowclientname[index],0)),"")</f>
        <v/>
      </c>
      <c r="F2180" s="18"/>
      <c r="G2180" s="18"/>
      <c r="H2180" s="18"/>
      <c r="I2180" s="18"/>
      <c r="J2180" s="18"/>
      <c r="K2180" s="18"/>
      <c r="L2180" s="18"/>
      <c r="M2180" s="18"/>
      <c r="N2180" s="18"/>
      <c r="O2180" s="18"/>
      <c r="P2180" s="18"/>
      <c r="Q2180" s="18"/>
      <c r="R2180" s="18"/>
      <c r="S2180" s="18"/>
      <c r="T2180" s="18"/>
      <c r="U2180" s="18"/>
      <c r="V2180" s="18"/>
      <c r="W2180" s="18"/>
      <c r="X2180" s="18"/>
      <c r="Y2180" s="18"/>
      <c r="Z2180" s="18"/>
      <c r="AA2180" s="18"/>
      <c r="AB2180" s="18"/>
      <c r="AC2180" s="18"/>
      <c r="AD2180" s="18"/>
      <c r="AE2180" s="18"/>
      <c r="AF2180" s="18"/>
      <c r="AG2180" s="18"/>
      <c r="AH2180" s="18"/>
      <c r="AI2180" s="18"/>
      <c r="AJ2180" s="18"/>
      <c r="AK2180" s="18"/>
      <c r="AL2180" s="18"/>
      <c r="AM2180" s="18"/>
    </row>
    <row r="2181" spans="1:39">
      <c r="A2181" s="18"/>
      <c r="B2181" s="18"/>
      <c r="C2181" s="18"/>
      <c r="D2181" s="18" t="str">
        <f t="shared" ca="1" si="39"/>
        <v/>
      </c>
      <c r="E2181" s="18" t="str">
        <f ca="1">IFERROR(INDEX(nr_ad_client_name,MATCH(ROW()-1,xl_search_adnowclientname[index],0)),"")</f>
        <v/>
      </c>
      <c r="F2181" s="18"/>
      <c r="G2181" s="18"/>
      <c r="H2181" s="18"/>
      <c r="I2181" s="18"/>
      <c r="J2181" s="18"/>
      <c r="K2181" s="18"/>
      <c r="L2181" s="18"/>
      <c r="M2181" s="18"/>
      <c r="N2181" s="18"/>
      <c r="O2181" s="18"/>
      <c r="P2181" s="18"/>
      <c r="Q2181" s="18"/>
      <c r="R2181" s="18"/>
      <c r="S2181" s="18"/>
      <c r="T2181" s="18"/>
      <c r="U2181" s="18"/>
      <c r="V2181" s="18"/>
      <c r="W2181" s="18"/>
      <c r="X2181" s="18"/>
      <c r="Y2181" s="18"/>
      <c r="Z2181" s="18"/>
      <c r="AA2181" s="18"/>
      <c r="AB2181" s="18"/>
      <c r="AC2181" s="18"/>
      <c r="AD2181" s="18"/>
      <c r="AE2181" s="18"/>
      <c r="AF2181" s="18"/>
      <c r="AG2181" s="18"/>
      <c r="AH2181" s="18"/>
      <c r="AI2181" s="18"/>
      <c r="AJ2181" s="18"/>
      <c r="AK2181" s="18"/>
      <c r="AL2181" s="18"/>
      <c r="AM2181" s="18"/>
    </row>
    <row r="2182" spans="1:39">
      <c r="A2182" s="18"/>
      <c r="B2182" s="18"/>
      <c r="C2182" s="18"/>
      <c r="D2182" s="18" t="str">
        <f t="shared" ca="1" si="39"/>
        <v/>
      </c>
      <c r="E2182" s="18" t="str">
        <f ca="1">IFERROR(INDEX(nr_ad_client_name,MATCH(ROW()-1,xl_search_adnowclientname[index],0)),"")</f>
        <v/>
      </c>
      <c r="F2182" s="18"/>
      <c r="G2182" s="18"/>
      <c r="H2182" s="18"/>
      <c r="I2182" s="18"/>
      <c r="J2182" s="18"/>
      <c r="K2182" s="18"/>
      <c r="L2182" s="18"/>
      <c r="M2182" s="18"/>
      <c r="N2182" s="18"/>
      <c r="O2182" s="18"/>
      <c r="P2182" s="18"/>
      <c r="Q2182" s="18"/>
      <c r="R2182" s="18"/>
      <c r="S2182" s="18"/>
      <c r="T2182" s="18"/>
      <c r="U2182" s="18"/>
      <c r="V2182" s="18"/>
      <c r="W2182" s="18"/>
      <c r="X2182" s="18"/>
      <c r="Y2182" s="18"/>
      <c r="Z2182" s="18"/>
      <c r="AA2182" s="18"/>
      <c r="AB2182" s="18"/>
      <c r="AC2182" s="18"/>
      <c r="AD2182" s="18"/>
      <c r="AE2182" s="18"/>
      <c r="AF2182" s="18"/>
      <c r="AG2182" s="18"/>
      <c r="AH2182" s="18"/>
      <c r="AI2182" s="18"/>
      <c r="AJ2182" s="18"/>
      <c r="AK2182" s="18"/>
      <c r="AL2182" s="18"/>
      <c r="AM2182" s="18"/>
    </row>
    <row r="2183" spans="1:39">
      <c r="A2183" s="18"/>
      <c r="B2183" s="18"/>
      <c r="C2183" s="18"/>
      <c r="D2183" s="18" t="str">
        <f t="shared" ca="1" si="39"/>
        <v/>
      </c>
      <c r="E2183" s="18" t="str">
        <f ca="1">IFERROR(INDEX(nr_ad_client_name,MATCH(ROW()-1,xl_search_adnowclientname[index],0)),"")</f>
        <v/>
      </c>
      <c r="F2183" s="18"/>
      <c r="G2183" s="18"/>
      <c r="H2183" s="18"/>
      <c r="I2183" s="18"/>
      <c r="J2183" s="18"/>
      <c r="K2183" s="18"/>
      <c r="L2183" s="18"/>
      <c r="M2183" s="18"/>
      <c r="N2183" s="18"/>
      <c r="O2183" s="18"/>
      <c r="P2183" s="18"/>
      <c r="Q2183" s="18"/>
      <c r="R2183" s="18"/>
      <c r="S2183" s="18"/>
      <c r="T2183" s="18"/>
      <c r="U2183" s="18"/>
      <c r="V2183" s="18"/>
      <c r="W2183" s="18"/>
      <c r="X2183" s="18"/>
      <c r="Y2183" s="18"/>
      <c r="Z2183" s="18"/>
      <c r="AA2183" s="18"/>
      <c r="AB2183" s="18"/>
      <c r="AC2183" s="18"/>
      <c r="AD2183" s="18"/>
      <c r="AE2183" s="18"/>
      <c r="AF2183" s="18"/>
      <c r="AG2183" s="18"/>
      <c r="AH2183" s="18"/>
      <c r="AI2183" s="18"/>
      <c r="AJ2183" s="18"/>
      <c r="AK2183" s="18"/>
      <c r="AL2183" s="18"/>
      <c r="AM2183" s="18"/>
    </row>
    <row r="2184" spans="1:39">
      <c r="A2184" s="18"/>
      <c r="B2184" s="18"/>
      <c r="C2184" s="18"/>
      <c r="D2184" s="18" t="str">
        <f t="shared" ca="1" si="39"/>
        <v/>
      </c>
      <c r="E2184" s="18" t="str">
        <f ca="1">IFERROR(INDEX(nr_ad_client_name,MATCH(ROW()-1,xl_search_adnowclientname[index],0)),"")</f>
        <v/>
      </c>
      <c r="F2184" s="18"/>
      <c r="G2184" s="18"/>
      <c r="H2184" s="18"/>
      <c r="I2184" s="18"/>
      <c r="J2184" s="18"/>
      <c r="K2184" s="18"/>
      <c r="L2184" s="18"/>
      <c r="M2184" s="18"/>
      <c r="N2184" s="18"/>
      <c r="O2184" s="18"/>
      <c r="P2184" s="18"/>
      <c r="Q2184" s="18"/>
      <c r="R2184" s="18"/>
      <c r="S2184" s="18"/>
      <c r="T2184" s="18"/>
      <c r="U2184" s="18"/>
      <c r="V2184" s="18"/>
      <c r="W2184" s="18"/>
      <c r="X2184" s="18"/>
      <c r="Y2184" s="18"/>
      <c r="Z2184" s="18"/>
      <c r="AA2184" s="18"/>
      <c r="AB2184" s="18"/>
      <c r="AC2184" s="18"/>
      <c r="AD2184" s="18"/>
      <c r="AE2184" s="18"/>
      <c r="AF2184" s="18"/>
      <c r="AG2184" s="18"/>
      <c r="AH2184" s="18"/>
      <c r="AI2184" s="18"/>
      <c r="AJ2184" s="18"/>
      <c r="AK2184" s="18"/>
      <c r="AL2184" s="18"/>
      <c r="AM2184" s="18"/>
    </row>
    <row r="2185" spans="1:39">
      <c r="A2185" s="18"/>
      <c r="B2185" s="18"/>
      <c r="C2185" s="18"/>
      <c r="D2185" s="18" t="str">
        <f t="shared" ca="1" si="39"/>
        <v/>
      </c>
      <c r="E2185" s="18" t="str">
        <f ca="1">IFERROR(INDEX(nr_ad_client_name,MATCH(ROW()-1,xl_search_adnowclientname[index],0)),"")</f>
        <v/>
      </c>
      <c r="F2185" s="18"/>
      <c r="G2185" s="18"/>
      <c r="H2185" s="18"/>
      <c r="I2185" s="18"/>
      <c r="J2185" s="18"/>
      <c r="K2185" s="18"/>
      <c r="L2185" s="18"/>
      <c r="M2185" s="18"/>
      <c r="N2185" s="18"/>
      <c r="O2185" s="18"/>
      <c r="P2185" s="18"/>
      <c r="Q2185" s="18"/>
      <c r="R2185" s="18"/>
      <c r="S2185" s="18"/>
      <c r="T2185" s="18"/>
      <c r="U2185" s="18"/>
      <c r="V2185" s="18"/>
      <c r="W2185" s="18"/>
      <c r="X2185" s="18"/>
      <c r="Y2185" s="18"/>
      <c r="Z2185" s="18"/>
      <c r="AA2185" s="18"/>
      <c r="AB2185" s="18"/>
      <c r="AC2185" s="18"/>
      <c r="AD2185" s="18"/>
      <c r="AE2185" s="18"/>
      <c r="AF2185" s="18"/>
      <c r="AG2185" s="18"/>
      <c r="AH2185" s="18"/>
      <c r="AI2185" s="18"/>
      <c r="AJ2185" s="18"/>
      <c r="AK2185" s="18"/>
      <c r="AL2185" s="18"/>
      <c r="AM2185" s="18"/>
    </row>
    <row r="2186" spans="1:39">
      <c r="A2186" s="18"/>
      <c r="B2186" s="18"/>
      <c r="C2186" s="18"/>
      <c r="D2186" s="18" t="str">
        <f t="shared" ca="1" si="39"/>
        <v/>
      </c>
      <c r="E2186" s="18" t="str">
        <f ca="1">IFERROR(INDEX(nr_ad_client_name,MATCH(ROW()-1,xl_search_adnowclientname[index],0)),"")</f>
        <v/>
      </c>
      <c r="F2186" s="18"/>
      <c r="G2186" s="18"/>
      <c r="H2186" s="18"/>
      <c r="I2186" s="18"/>
      <c r="J2186" s="18"/>
      <c r="K2186" s="18"/>
      <c r="L2186" s="18"/>
      <c r="M2186" s="18"/>
      <c r="N2186" s="18"/>
      <c r="O2186" s="18"/>
      <c r="P2186" s="18"/>
      <c r="Q2186" s="18"/>
      <c r="R2186" s="18"/>
      <c r="S2186" s="18"/>
      <c r="T2186" s="18"/>
      <c r="U2186" s="18"/>
      <c r="V2186" s="18"/>
      <c r="W2186" s="18"/>
      <c r="X2186" s="18"/>
      <c r="Y2186" s="18"/>
      <c r="Z2186" s="18"/>
      <c r="AA2186" s="18"/>
      <c r="AB2186" s="18"/>
      <c r="AC2186" s="18"/>
      <c r="AD2186" s="18"/>
      <c r="AE2186" s="18"/>
      <c r="AF2186" s="18"/>
      <c r="AG2186" s="18"/>
      <c r="AH2186" s="18"/>
      <c r="AI2186" s="18"/>
      <c r="AJ2186" s="18"/>
      <c r="AK2186" s="18"/>
      <c r="AL2186" s="18"/>
      <c r="AM2186" s="18"/>
    </row>
    <row r="2187" spans="1:39">
      <c r="A2187" s="18"/>
      <c r="B2187" s="18"/>
      <c r="C2187" s="18"/>
      <c r="D2187" s="18" t="str">
        <f t="shared" ca="1" si="39"/>
        <v/>
      </c>
      <c r="E2187" s="18" t="str">
        <f ca="1">IFERROR(INDEX(nr_ad_client_name,MATCH(ROW()-1,xl_search_adnowclientname[index],0)),"")</f>
        <v/>
      </c>
      <c r="F2187" s="18"/>
      <c r="G2187" s="18"/>
      <c r="H2187" s="18"/>
      <c r="I2187" s="18"/>
      <c r="J2187" s="18"/>
      <c r="K2187" s="18"/>
      <c r="L2187" s="18"/>
      <c r="M2187" s="18"/>
      <c r="N2187" s="18"/>
      <c r="O2187" s="18"/>
      <c r="P2187" s="18"/>
      <c r="Q2187" s="18"/>
      <c r="R2187" s="18"/>
      <c r="S2187" s="18"/>
      <c r="T2187" s="18"/>
      <c r="U2187" s="18"/>
      <c r="V2187" s="18"/>
      <c r="W2187" s="18"/>
      <c r="X2187" s="18"/>
      <c r="Y2187" s="18"/>
      <c r="Z2187" s="18"/>
      <c r="AA2187" s="18"/>
      <c r="AB2187" s="18"/>
      <c r="AC2187" s="18"/>
      <c r="AD2187" s="18"/>
      <c r="AE2187" s="18"/>
      <c r="AF2187" s="18"/>
      <c r="AG2187" s="18"/>
      <c r="AH2187" s="18"/>
      <c r="AI2187" s="18"/>
      <c r="AJ2187" s="18"/>
      <c r="AK2187" s="18"/>
      <c r="AL2187" s="18"/>
      <c r="AM2187" s="18"/>
    </row>
    <row r="2188" spans="1:39">
      <c r="A2188" s="18"/>
      <c r="B2188" s="18"/>
      <c r="C2188" s="18"/>
      <c r="D2188" s="18" t="str">
        <f t="shared" ca="1" si="39"/>
        <v/>
      </c>
      <c r="E2188" s="18" t="str">
        <f ca="1">IFERROR(INDEX(nr_ad_client_name,MATCH(ROW()-1,xl_search_adnowclientname[index],0)),"")</f>
        <v/>
      </c>
      <c r="F2188" s="18"/>
      <c r="G2188" s="18"/>
      <c r="H2188" s="18"/>
      <c r="I2188" s="18"/>
      <c r="J2188" s="18"/>
      <c r="K2188" s="18"/>
      <c r="L2188" s="18"/>
      <c r="M2188" s="18"/>
      <c r="N2188" s="18"/>
      <c r="O2188" s="18"/>
      <c r="P2188" s="18"/>
      <c r="Q2188" s="18"/>
      <c r="R2188" s="18"/>
      <c r="S2188" s="18"/>
      <c r="T2188" s="18"/>
      <c r="U2188" s="18"/>
      <c r="V2188" s="18"/>
      <c r="W2188" s="18"/>
      <c r="X2188" s="18"/>
      <c r="Y2188" s="18"/>
      <c r="Z2188" s="18"/>
      <c r="AA2188" s="18"/>
      <c r="AB2188" s="18"/>
      <c r="AC2188" s="18"/>
      <c r="AD2188" s="18"/>
      <c r="AE2188" s="18"/>
      <c r="AF2188" s="18"/>
      <c r="AG2188" s="18"/>
      <c r="AH2188" s="18"/>
      <c r="AI2188" s="18"/>
      <c r="AJ2188" s="18"/>
      <c r="AK2188" s="18"/>
      <c r="AL2188" s="18"/>
      <c r="AM2188" s="18"/>
    </row>
    <row r="2189" spans="1:39">
      <c r="A2189" s="18"/>
      <c r="B2189" s="18"/>
      <c r="C2189" s="18"/>
      <c r="D2189" s="18" t="str">
        <f t="shared" ca="1" si="39"/>
        <v/>
      </c>
      <c r="E2189" s="18" t="str">
        <f ca="1">IFERROR(INDEX(nr_ad_client_name,MATCH(ROW()-1,xl_search_adnowclientname[index],0)),"")</f>
        <v/>
      </c>
      <c r="F2189" s="18"/>
      <c r="G2189" s="18"/>
      <c r="H2189" s="18"/>
      <c r="I2189" s="18"/>
      <c r="J2189" s="18"/>
      <c r="K2189" s="18"/>
      <c r="L2189" s="18"/>
      <c r="M2189" s="18"/>
      <c r="N2189" s="18"/>
      <c r="O2189" s="18"/>
      <c r="P2189" s="18"/>
      <c r="Q2189" s="18"/>
      <c r="R2189" s="18"/>
      <c r="S2189" s="18"/>
      <c r="T2189" s="18"/>
      <c r="U2189" s="18"/>
      <c r="V2189" s="18"/>
      <c r="W2189" s="18"/>
      <c r="X2189" s="18"/>
      <c r="Y2189" s="18"/>
      <c r="Z2189" s="18"/>
      <c r="AA2189" s="18"/>
      <c r="AB2189" s="18"/>
      <c r="AC2189" s="18"/>
      <c r="AD2189" s="18"/>
      <c r="AE2189" s="18"/>
      <c r="AF2189" s="18"/>
      <c r="AG2189" s="18"/>
      <c r="AH2189" s="18"/>
      <c r="AI2189" s="18"/>
      <c r="AJ2189" s="18"/>
      <c r="AK2189" s="18"/>
      <c r="AL2189" s="18"/>
      <c r="AM2189" s="18"/>
    </row>
    <row r="2190" spans="1:39">
      <c r="A2190" s="18"/>
      <c r="B2190" s="18"/>
      <c r="C2190" s="18"/>
      <c r="D2190" s="18" t="str">
        <f t="shared" ca="1" si="39"/>
        <v/>
      </c>
      <c r="E2190" s="18" t="str">
        <f ca="1">IFERROR(INDEX(nr_ad_client_name,MATCH(ROW()-1,xl_search_adnowclientname[index],0)),"")</f>
        <v/>
      </c>
      <c r="F2190" s="18"/>
      <c r="G2190" s="18"/>
      <c r="H2190" s="18"/>
      <c r="I2190" s="18"/>
      <c r="J2190" s="18"/>
      <c r="K2190" s="18"/>
      <c r="L2190" s="18"/>
      <c r="M2190" s="18"/>
      <c r="N2190" s="18"/>
      <c r="O2190" s="18"/>
      <c r="P2190" s="18"/>
      <c r="Q2190" s="18"/>
      <c r="R2190" s="18"/>
      <c r="S2190" s="18"/>
      <c r="T2190" s="18"/>
      <c r="U2190" s="18"/>
      <c r="V2190" s="18"/>
      <c r="W2190" s="18"/>
      <c r="X2190" s="18"/>
      <c r="Y2190" s="18"/>
      <c r="Z2190" s="18"/>
      <c r="AA2190" s="18"/>
      <c r="AB2190" s="18"/>
      <c r="AC2190" s="18"/>
      <c r="AD2190" s="18"/>
      <c r="AE2190" s="18"/>
      <c r="AF2190" s="18"/>
      <c r="AG2190" s="18"/>
      <c r="AH2190" s="18"/>
      <c r="AI2190" s="18"/>
      <c r="AJ2190" s="18"/>
      <c r="AK2190" s="18"/>
      <c r="AL2190" s="18"/>
      <c r="AM2190" s="18"/>
    </row>
    <row r="2191" spans="1:39">
      <c r="A2191" s="18"/>
      <c r="B2191" s="18"/>
      <c r="C2191" s="18"/>
      <c r="D2191" s="18" t="str">
        <f t="shared" ca="1" si="39"/>
        <v/>
      </c>
      <c r="E2191" s="18" t="str">
        <f ca="1">IFERROR(INDEX(nr_ad_client_name,MATCH(ROW()-1,xl_search_adnowclientname[index],0)),"")</f>
        <v/>
      </c>
      <c r="F2191" s="18"/>
      <c r="G2191" s="18"/>
      <c r="H2191" s="18"/>
      <c r="I2191" s="18"/>
      <c r="J2191" s="18"/>
      <c r="K2191" s="18"/>
      <c r="L2191" s="18"/>
      <c r="M2191" s="18"/>
      <c r="N2191" s="18"/>
      <c r="O2191" s="18"/>
      <c r="P2191" s="18"/>
      <c r="Q2191" s="18"/>
      <c r="R2191" s="18"/>
      <c r="S2191" s="18"/>
      <c r="T2191" s="18"/>
      <c r="U2191" s="18"/>
      <c r="V2191" s="18"/>
      <c r="W2191" s="18"/>
      <c r="X2191" s="18"/>
      <c r="Y2191" s="18"/>
      <c r="Z2191" s="18"/>
      <c r="AA2191" s="18"/>
      <c r="AB2191" s="18"/>
      <c r="AC2191" s="18"/>
      <c r="AD2191" s="18"/>
      <c r="AE2191" s="18"/>
      <c r="AF2191" s="18"/>
      <c r="AG2191" s="18"/>
      <c r="AH2191" s="18"/>
      <c r="AI2191" s="18"/>
      <c r="AJ2191" s="18"/>
      <c r="AK2191" s="18"/>
      <c r="AL2191" s="18"/>
      <c r="AM2191" s="18"/>
    </row>
    <row r="2192" spans="1:39">
      <c r="A2192" s="18"/>
      <c r="B2192" s="18"/>
      <c r="C2192" s="18"/>
      <c r="D2192" s="18" t="str">
        <f t="shared" ca="1" si="39"/>
        <v/>
      </c>
      <c r="E2192" s="18" t="str">
        <f ca="1">IFERROR(INDEX(nr_ad_client_name,MATCH(ROW()-1,xl_search_adnowclientname[index],0)),"")</f>
        <v/>
      </c>
      <c r="F2192" s="18"/>
      <c r="G2192" s="18"/>
      <c r="H2192" s="18"/>
      <c r="I2192" s="18"/>
      <c r="J2192" s="18"/>
      <c r="K2192" s="18"/>
      <c r="L2192" s="18"/>
      <c r="M2192" s="18"/>
      <c r="N2192" s="18"/>
      <c r="O2192" s="18"/>
      <c r="P2192" s="18"/>
      <c r="Q2192" s="18"/>
      <c r="R2192" s="18"/>
      <c r="S2192" s="18"/>
      <c r="T2192" s="18"/>
      <c r="U2192" s="18"/>
      <c r="V2192" s="18"/>
      <c r="W2192" s="18"/>
      <c r="X2192" s="18"/>
      <c r="Y2192" s="18"/>
      <c r="Z2192" s="18"/>
      <c r="AA2192" s="18"/>
      <c r="AB2192" s="18"/>
      <c r="AC2192" s="18"/>
      <c r="AD2192" s="18"/>
      <c r="AE2192" s="18"/>
      <c r="AF2192" s="18"/>
      <c r="AG2192" s="18"/>
      <c r="AH2192" s="18"/>
      <c r="AI2192" s="18"/>
      <c r="AJ2192" s="18"/>
      <c r="AK2192" s="18"/>
      <c r="AL2192" s="18"/>
      <c r="AM2192" s="18"/>
    </row>
    <row r="2193" spans="1:39">
      <c r="A2193" s="18"/>
      <c r="B2193" s="18"/>
      <c r="C2193" s="18"/>
      <c r="D2193" s="18" t="str">
        <f t="shared" ca="1" si="39"/>
        <v/>
      </c>
      <c r="E2193" s="18" t="str">
        <f ca="1">IFERROR(INDEX(nr_ad_client_name,MATCH(ROW()-1,xl_search_adnowclientname[index],0)),"")</f>
        <v/>
      </c>
      <c r="F2193" s="18"/>
      <c r="G2193" s="18"/>
      <c r="H2193" s="18"/>
      <c r="I2193" s="18"/>
      <c r="J2193" s="18"/>
      <c r="K2193" s="18"/>
      <c r="L2193" s="18"/>
      <c r="M2193" s="18"/>
      <c r="N2193" s="18"/>
      <c r="O2193" s="18"/>
      <c r="P2193" s="18"/>
      <c r="Q2193" s="18"/>
      <c r="R2193" s="18"/>
      <c r="S2193" s="18"/>
      <c r="T2193" s="18"/>
      <c r="U2193" s="18"/>
      <c r="V2193" s="18"/>
      <c r="W2193" s="18"/>
      <c r="X2193" s="18"/>
      <c r="Y2193" s="18"/>
      <c r="Z2193" s="18"/>
      <c r="AA2193" s="18"/>
      <c r="AB2193" s="18"/>
      <c r="AC2193" s="18"/>
      <c r="AD2193" s="18"/>
      <c r="AE2193" s="18"/>
      <c r="AF2193" s="18"/>
      <c r="AG2193" s="18"/>
      <c r="AH2193" s="18"/>
      <c r="AI2193" s="18"/>
      <c r="AJ2193" s="18"/>
      <c r="AK2193" s="18"/>
      <c r="AL2193" s="18"/>
      <c r="AM2193" s="18"/>
    </row>
    <row r="2194" spans="1:39">
      <c r="A2194" s="18"/>
      <c r="B2194" s="18"/>
      <c r="C2194" s="18"/>
      <c r="D2194" s="18" t="str">
        <f t="shared" ca="1" si="39"/>
        <v/>
      </c>
      <c r="E2194" s="18" t="str">
        <f ca="1">IFERROR(INDEX(nr_ad_client_name,MATCH(ROW()-1,xl_search_adnowclientname[index],0)),"")</f>
        <v/>
      </c>
      <c r="F2194" s="18"/>
      <c r="G2194" s="18"/>
      <c r="H2194" s="18"/>
      <c r="I2194" s="18"/>
      <c r="J2194" s="18"/>
      <c r="K2194" s="18"/>
      <c r="L2194" s="18"/>
      <c r="M2194" s="18"/>
      <c r="N2194" s="18"/>
      <c r="O2194" s="18"/>
      <c r="P2194" s="18"/>
      <c r="Q2194" s="18"/>
      <c r="R2194" s="18"/>
      <c r="S2194" s="18"/>
      <c r="T2194" s="18"/>
      <c r="U2194" s="18"/>
      <c r="V2194" s="18"/>
      <c r="W2194" s="18"/>
      <c r="X2194" s="18"/>
      <c r="Y2194" s="18"/>
      <c r="Z2194" s="18"/>
      <c r="AA2194" s="18"/>
      <c r="AB2194" s="18"/>
      <c r="AC2194" s="18"/>
      <c r="AD2194" s="18"/>
      <c r="AE2194" s="18"/>
      <c r="AF2194" s="18"/>
      <c r="AG2194" s="18"/>
      <c r="AH2194" s="18"/>
      <c r="AI2194" s="18"/>
      <c r="AJ2194" s="18"/>
      <c r="AK2194" s="18"/>
      <c r="AL2194" s="18"/>
      <c r="AM2194" s="18"/>
    </row>
    <row r="2195" spans="1:39">
      <c r="A2195" s="18"/>
      <c r="B2195" s="18"/>
      <c r="C2195" s="18"/>
      <c r="D2195" s="18" t="str">
        <f t="shared" ca="1" si="39"/>
        <v/>
      </c>
      <c r="E2195" s="18" t="str">
        <f ca="1">IFERROR(INDEX(nr_ad_client_name,MATCH(ROW()-1,xl_search_adnowclientname[index],0)),"")</f>
        <v/>
      </c>
      <c r="F2195" s="18"/>
      <c r="G2195" s="18"/>
      <c r="H2195" s="18"/>
      <c r="I2195" s="18"/>
      <c r="J2195" s="18"/>
      <c r="K2195" s="18"/>
      <c r="L2195" s="18"/>
      <c r="M2195" s="18"/>
      <c r="N2195" s="18"/>
      <c r="O2195" s="18"/>
      <c r="P2195" s="18"/>
      <c r="Q2195" s="18"/>
      <c r="R2195" s="18"/>
      <c r="S2195" s="18"/>
      <c r="T2195" s="18"/>
      <c r="U2195" s="18"/>
      <c r="V2195" s="18"/>
      <c r="W2195" s="18"/>
      <c r="X2195" s="18"/>
      <c r="Y2195" s="18"/>
      <c r="Z2195" s="18"/>
      <c r="AA2195" s="18"/>
      <c r="AB2195" s="18"/>
      <c r="AC2195" s="18"/>
      <c r="AD2195" s="18"/>
      <c r="AE2195" s="18"/>
      <c r="AF2195" s="18"/>
      <c r="AG2195" s="18"/>
      <c r="AH2195" s="18"/>
      <c r="AI2195" s="18"/>
      <c r="AJ2195" s="18"/>
      <c r="AK2195" s="18"/>
      <c r="AL2195" s="18"/>
      <c r="AM2195" s="18"/>
    </row>
    <row r="2196" spans="1:39">
      <c r="A2196" s="18"/>
      <c r="B2196" s="18"/>
      <c r="C2196" s="18"/>
      <c r="D2196" s="18" t="str">
        <f t="shared" ca="1" si="39"/>
        <v/>
      </c>
      <c r="E2196" s="18" t="str">
        <f ca="1">IFERROR(INDEX(nr_ad_client_name,MATCH(ROW()-1,xl_search_adnowclientname[index],0)),"")</f>
        <v/>
      </c>
      <c r="F2196" s="18"/>
      <c r="G2196" s="18"/>
      <c r="H2196" s="18"/>
      <c r="I2196" s="18"/>
      <c r="J2196" s="18"/>
      <c r="K2196" s="18"/>
      <c r="L2196" s="18"/>
      <c r="M2196" s="18"/>
      <c r="N2196" s="18"/>
      <c r="O2196" s="18"/>
      <c r="P2196" s="18"/>
      <c r="Q2196" s="18"/>
      <c r="R2196" s="18"/>
      <c r="S2196" s="18"/>
      <c r="T2196" s="18"/>
      <c r="U2196" s="18"/>
      <c r="V2196" s="18"/>
      <c r="W2196" s="18"/>
      <c r="X2196" s="18"/>
      <c r="Y2196" s="18"/>
      <c r="Z2196" s="18"/>
      <c r="AA2196" s="18"/>
      <c r="AB2196" s="18"/>
      <c r="AC2196" s="18"/>
      <c r="AD2196" s="18"/>
      <c r="AE2196" s="18"/>
      <c r="AF2196" s="18"/>
      <c r="AG2196" s="18"/>
      <c r="AH2196" s="18"/>
      <c r="AI2196" s="18"/>
      <c r="AJ2196" s="18"/>
      <c r="AK2196" s="18"/>
      <c r="AL2196" s="18"/>
      <c r="AM2196" s="18"/>
    </row>
    <row r="2197" spans="1:39">
      <c r="A2197" s="18"/>
      <c r="B2197" s="18"/>
      <c r="C2197" s="18"/>
      <c r="D2197" s="18" t="str">
        <f t="shared" ca="1" si="39"/>
        <v/>
      </c>
      <c r="E2197" s="18" t="str">
        <f ca="1">IFERROR(INDEX(nr_ad_client_name,MATCH(ROW()-1,xl_search_adnowclientname[index],0)),"")</f>
        <v/>
      </c>
      <c r="F2197" s="18"/>
      <c r="G2197" s="18"/>
      <c r="H2197" s="18"/>
      <c r="I2197" s="18"/>
      <c r="J2197" s="18"/>
      <c r="K2197" s="18"/>
      <c r="L2197" s="18"/>
      <c r="M2197" s="18"/>
      <c r="N2197" s="18"/>
      <c r="O2197" s="18"/>
      <c r="P2197" s="18"/>
      <c r="Q2197" s="18"/>
      <c r="R2197" s="18"/>
      <c r="S2197" s="18"/>
      <c r="T2197" s="18"/>
      <c r="U2197" s="18"/>
      <c r="V2197" s="18"/>
      <c r="W2197" s="18"/>
      <c r="X2197" s="18"/>
      <c r="Y2197" s="18"/>
      <c r="Z2197" s="18"/>
      <c r="AA2197" s="18"/>
      <c r="AB2197" s="18"/>
      <c r="AC2197" s="18"/>
      <c r="AD2197" s="18"/>
      <c r="AE2197" s="18"/>
      <c r="AF2197" s="18"/>
      <c r="AG2197" s="18"/>
      <c r="AH2197" s="18"/>
      <c r="AI2197" s="18"/>
      <c r="AJ2197" s="18"/>
      <c r="AK2197" s="18"/>
      <c r="AL2197" s="18"/>
      <c r="AM2197" s="18"/>
    </row>
    <row r="2198" spans="1:39">
      <c r="A2198" s="18"/>
      <c r="B2198" s="18"/>
      <c r="C2198" s="18"/>
      <c r="D2198" s="18" t="str">
        <f t="shared" ca="1" si="39"/>
        <v/>
      </c>
      <c r="E2198" s="18" t="str">
        <f ca="1">IFERROR(INDEX(nr_ad_client_name,MATCH(ROW()-1,xl_search_adnowclientname[index],0)),"")</f>
        <v/>
      </c>
      <c r="F2198" s="18"/>
      <c r="G2198" s="18"/>
      <c r="H2198" s="18"/>
      <c r="I2198" s="18"/>
      <c r="J2198" s="18"/>
      <c r="K2198" s="18"/>
      <c r="L2198" s="18"/>
      <c r="M2198" s="18"/>
      <c r="N2198" s="18"/>
      <c r="O2198" s="18"/>
      <c r="P2198" s="18"/>
      <c r="Q2198" s="18"/>
      <c r="R2198" s="18"/>
      <c r="S2198" s="18"/>
      <c r="T2198" s="18"/>
      <c r="U2198" s="18"/>
      <c r="V2198" s="18"/>
      <c r="W2198" s="18"/>
      <c r="X2198" s="18"/>
      <c r="Y2198" s="18"/>
      <c r="Z2198" s="18"/>
      <c r="AA2198" s="18"/>
      <c r="AB2198" s="18"/>
      <c r="AC2198" s="18"/>
      <c r="AD2198" s="18"/>
      <c r="AE2198" s="18"/>
      <c r="AF2198" s="18"/>
      <c r="AG2198" s="18"/>
      <c r="AH2198" s="18"/>
      <c r="AI2198" s="18"/>
      <c r="AJ2198" s="18"/>
      <c r="AK2198" s="18"/>
      <c r="AL2198" s="18"/>
      <c r="AM2198" s="18"/>
    </row>
    <row r="2199" spans="1:39">
      <c r="A2199" s="18"/>
      <c r="B2199" s="18"/>
      <c r="C2199" s="18"/>
      <c r="D2199" s="18" t="str">
        <f t="shared" ca="1" si="39"/>
        <v/>
      </c>
      <c r="E2199" s="18" t="str">
        <f ca="1">IFERROR(INDEX(nr_ad_client_name,MATCH(ROW()-1,xl_search_adnowclientname[index],0)),"")</f>
        <v/>
      </c>
      <c r="F2199" s="18"/>
      <c r="G2199" s="18"/>
      <c r="H2199" s="18"/>
      <c r="I2199" s="18"/>
      <c r="J2199" s="18"/>
      <c r="K2199" s="18"/>
      <c r="L2199" s="18"/>
      <c r="M2199" s="18"/>
      <c r="N2199" s="18"/>
      <c r="O2199" s="18"/>
      <c r="P2199" s="18"/>
      <c r="Q2199" s="18"/>
      <c r="R2199" s="18"/>
      <c r="S2199" s="18"/>
      <c r="T2199" s="18"/>
      <c r="U2199" s="18"/>
      <c r="V2199" s="18"/>
      <c r="W2199" s="18"/>
      <c r="X2199" s="18"/>
      <c r="Y2199" s="18"/>
      <c r="Z2199" s="18"/>
      <c r="AA2199" s="18"/>
      <c r="AB2199" s="18"/>
      <c r="AC2199" s="18"/>
      <c r="AD2199" s="18"/>
      <c r="AE2199" s="18"/>
      <c r="AF2199" s="18"/>
      <c r="AG2199" s="18"/>
      <c r="AH2199" s="18"/>
      <c r="AI2199" s="18"/>
      <c r="AJ2199" s="18"/>
      <c r="AK2199" s="18"/>
      <c r="AL2199" s="18"/>
      <c r="AM2199" s="18"/>
    </row>
    <row r="2200" spans="1:39">
      <c r="A2200" s="18"/>
      <c r="B2200" s="18"/>
      <c r="C2200" s="18"/>
      <c r="D2200" s="18" t="str">
        <f t="shared" ca="1" si="39"/>
        <v/>
      </c>
      <c r="E2200" s="18" t="str">
        <f ca="1">IFERROR(INDEX(nr_ad_client_name,MATCH(ROW()-1,xl_search_adnowclientname[index],0)),"")</f>
        <v/>
      </c>
      <c r="F2200" s="18"/>
      <c r="G2200" s="18"/>
      <c r="H2200" s="18"/>
      <c r="I2200" s="18"/>
      <c r="J2200" s="18"/>
      <c r="K2200" s="18"/>
      <c r="L2200" s="18"/>
      <c r="M2200" s="18"/>
      <c r="N2200" s="18"/>
      <c r="O2200" s="18"/>
      <c r="P2200" s="18"/>
      <c r="Q2200" s="18"/>
      <c r="R2200" s="18"/>
      <c r="S2200" s="18"/>
      <c r="T2200" s="18"/>
      <c r="U2200" s="18"/>
      <c r="V2200" s="18"/>
      <c r="W2200" s="18"/>
      <c r="X2200" s="18"/>
      <c r="Y2200" s="18"/>
      <c r="Z2200" s="18"/>
      <c r="AA2200" s="18"/>
      <c r="AB2200" s="18"/>
      <c r="AC2200" s="18"/>
      <c r="AD2200" s="18"/>
      <c r="AE2200" s="18"/>
      <c r="AF2200" s="18"/>
      <c r="AG2200" s="18"/>
      <c r="AH2200" s="18"/>
      <c r="AI2200" s="18"/>
      <c r="AJ2200" s="18"/>
      <c r="AK2200" s="18"/>
      <c r="AL2200" s="18"/>
      <c r="AM2200" s="18"/>
    </row>
    <row r="2201" spans="1:39">
      <c r="A2201" s="18"/>
      <c r="B2201" s="18"/>
      <c r="C2201" s="18"/>
      <c r="D2201" s="18" t="str">
        <f t="shared" ca="1" si="39"/>
        <v/>
      </c>
      <c r="E2201" s="18" t="str">
        <f ca="1">IFERROR(INDEX(nr_ad_client_name,MATCH(ROW()-1,xl_search_adnowclientname[index],0)),"")</f>
        <v/>
      </c>
      <c r="F2201" s="18"/>
      <c r="G2201" s="18"/>
      <c r="H2201" s="18"/>
      <c r="I2201" s="18"/>
      <c r="J2201" s="18"/>
      <c r="K2201" s="18"/>
      <c r="L2201" s="18"/>
      <c r="M2201" s="18"/>
      <c r="N2201" s="18"/>
      <c r="O2201" s="18"/>
      <c r="P2201" s="18"/>
      <c r="Q2201" s="18"/>
      <c r="R2201" s="18"/>
      <c r="S2201" s="18"/>
      <c r="T2201" s="18"/>
      <c r="U2201" s="18"/>
      <c r="V2201" s="18"/>
      <c r="W2201" s="18"/>
      <c r="X2201" s="18"/>
      <c r="Y2201" s="18"/>
      <c r="Z2201" s="18"/>
      <c r="AA2201" s="18"/>
      <c r="AB2201" s="18"/>
      <c r="AC2201" s="18"/>
      <c r="AD2201" s="18"/>
      <c r="AE2201" s="18"/>
      <c r="AF2201" s="18"/>
      <c r="AG2201" s="18"/>
      <c r="AH2201" s="18"/>
      <c r="AI2201" s="18"/>
      <c r="AJ2201" s="18"/>
      <c r="AK2201" s="18"/>
      <c r="AL2201" s="18"/>
      <c r="AM2201" s="18"/>
    </row>
    <row r="2202" spans="1:39">
      <c r="A2202" s="18"/>
      <c r="B2202" s="18"/>
      <c r="C2202" s="18"/>
      <c r="D2202" s="18" t="str">
        <f t="shared" ca="1" si="39"/>
        <v/>
      </c>
      <c r="E2202" s="18" t="str">
        <f ca="1">IFERROR(INDEX(nr_ad_client_name,MATCH(ROW()-1,xl_search_adnowclientname[index],0)),"")</f>
        <v/>
      </c>
      <c r="F2202" s="18"/>
      <c r="G2202" s="18"/>
      <c r="H2202" s="18"/>
      <c r="I2202" s="18"/>
      <c r="J2202" s="18"/>
      <c r="K2202" s="18"/>
      <c r="L2202" s="18"/>
      <c r="M2202" s="18"/>
      <c r="N2202" s="18"/>
      <c r="O2202" s="18"/>
      <c r="P2202" s="18"/>
      <c r="Q2202" s="18"/>
      <c r="R2202" s="18"/>
      <c r="S2202" s="18"/>
      <c r="T2202" s="18"/>
      <c r="U2202" s="18"/>
      <c r="V2202" s="18"/>
      <c r="W2202" s="18"/>
      <c r="X2202" s="18"/>
      <c r="Y2202" s="18"/>
      <c r="Z2202" s="18"/>
      <c r="AA2202" s="18"/>
      <c r="AB2202" s="18"/>
      <c r="AC2202" s="18"/>
      <c r="AD2202" s="18"/>
      <c r="AE2202" s="18"/>
      <c r="AF2202" s="18"/>
      <c r="AG2202" s="18"/>
      <c r="AH2202" s="18"/>
      <c r="AI2202" s="18"/>
      <c r="AJ2202" s="18"/>
      <c r="AK2202" s="18"/>
      <c r="AL2202" s="18"/>
      <c r="AM2202" s="18"/>
    </row>
    <row r="2203" spans="1:39">
      <c r="A2203" s="18"/>
      <c r="B2203" s="18"/>
      <c r="C2203" s="18"/>
      <c r="D2203" s="18" t="str">
        <f t="shared" ca="1" si="39"/>
        <v/>
      </c>
      <c r="E2203" s="18" t="str">
        <f ca="1">IFERROR(INDEX(nr_ad_client_name,MATCH(ROW()-1,xl_search_adnowclientname[index],0)),"")</f>
        <v/>
      </c>
      <c r="F2203" s="18"/>
      <c r="G2203" s="18"/>
      <c r="H2203" s="18"/>
      <c r="I2203" s="18"/>
      <c r="J2203" s="18"/>
      <c r="K2203" s="18"/>
      <c r="L2203" s="18"/>
      <c r="M2203" s="18"/>
      <c r="N2203" s="18"/>
      <c r="O2203" s="18"/>
      <c r="P2203" s="18"/>
      <c r="Q2203" s="18"/>
      <c r="R2203" s="18"/>
      <c r="S2203" s="18"/>
      <c r="T2203" s="18"/>
      <c r="U2203" s="18"/>
      <c r="V2203" s="18"/>
      <c r="W2203" s="18"/>
      <c r="X2203" s="18"/>
      <c r="Y2203" s="18"/>
      <c r="Z2203" s="18"/>
      <c r="AA2203" s="18"/>
      <c r="AB2203" s="18"/>
      <c r="AC2203" s="18"/>
      <c r="AD2203" s="18"/>
      <c r="AE2203" s="18"/>
      <c r="AF2203" s="18"/>
      <c r="AG2203" s="18"/>
      <c r="AH2203" s="18"/>
      <c r="AI2203" s="18"/>
      <c r="AJ2203" s="18"/>
      <c r="AK2203" s="18"/>
      <c r="AL2203" s="18"/>
      <c r="AM2203" s="18"/>
    </row>
    <row r="2204" spans="1:39">
      <c r="A2204" s="18"/>
      <c r="B2204" s="18"/>
      <c r="C2204" s="18"/>
      <c r="D2204" s="18" t="str">
        <f t="shared" ca="1" si="39"/>
        <v/>
      </c>
      <c r="E2204" s="18" t="str">
        <f ca="1">IFERROR(INDEX(nr_ad_client_name,MATCH(ROW()-1,xl_search_adnowclientname[index],0)),"")</f>
        <v/>
      </c>
      <c r="F2204" s="18"/>
      <c r="G2204" s="18"/>
      <c r="H2204" s="18"/>
      <c r="I2204" s="18"/>
      <c r="J2204" s="18"/>
      <c r="K2204" s="18"/>
      <c r="L2204" s="18"/>
      <c r="M2204" s="18"/>
      <c r="N2204" s="18"/>
      <c r="O2204" s="18"/>
      <c r="P2204" s="18"/>
      <c r="Q2204" s="18"/>
      <c r="R2204" s="18"/>
      <c r="S2204" s="18"/>
      <c r="T2204" s="18"/>
      <c r="U2204" s="18"/>
      <c r="V2204" s="18"/>
      <c r="W2204" s="18"/>
      <c r="X2204" s="18"/>
      <c r="Y2204" s="18"/>
      <c r="Z2204" s="18"/>
      <c r="AA2204" s="18"/>
      <c r="AB2204" s="18"/>
      <c r="AC2204" s="18"/>
      <c r="AD2204" s="18"/>
      <c r="AE2204" s="18"/>
      <c r="AF2204" s="18"/>
      <c r="AG2204" s="18"/>
      <c r="AH2204" s="18"/>
      <c r="AI2204" s="18"/>
      <c r="AJ2204" s="18"/>
      <c r="AK2204" s="18"/>
      <c r="AL2204" s="18"/>
      <c r="AM2204" s="18"/>
    </row>
    <row r="2205" spans="1:39">
      <c r="A2205" s="18"/>
      <c r="B2205" s="18"/>
      <c r="C2205" s="18"/>
      <c r="D2205" s="18" t="str">
        <f t="shared" ca="1" si="39"/>
        <v/>
      </c>
      <c r="E2205" s="18" t="str">
        <f ca="1">IFERROR(INDEX(nr_ad_client_name,MATCH(ROW()-1,xl_search_adnowclientname[index],0)),"")</f>
        <v/>
      </c>
      <c r="F2205" s="18"/>
      <c r="G2205" s="18"/>
      <c r="H2205" s="18"/>
      <c r="I2205" s="18"/>
      <c r="J2205" s="18"/>
      <c r="K2205" s="18"/>
      <c r="L2205" s="18"/>
      <c r="M2205" s="18"/>
      <c r="N2205" s="18"/>
      <c r="O2205" s="18"/>
      <c r="P2205" s="18"/>
      <c r="Q2205" s="18"/>
      <c r="R2205" s="18"/>
      <c r="S2205" s="18"/>
      <c r="T2205" s="18"/>
      <c r="U2205" s="18"/>
      <c r="V2205" s="18"/>
      <c r="W2205" s="18"/>
      <c r="X2205" s="18"/>
      <c r="Y2205" s="18"/>
      <c r="Z2205" s="18"/>
      <c r="AA2205" s="18"/>
      <c r="AB2205" s="18"/>
      <c r="AC2205" s="18"/>
      <c r="AD2205" s="18"/>
      <c r="AE2205" s="18"/>
      <c r="AF2205" s="18"/>
      <c r="AG2205" s="18"/>
      <c r="AH2205" s="18"/>
      <c r="AI2205" s="18"/>
      <c r="AJ2205" s="18"/>
      <c r="AK2205" s="18"/>
      <c r="AL2205" s="18"/>
      <c r="AM2205" s="18"/>
    </row>
    <row r="2206" spans="1:39">
      <c r="A2206" s="18"/>
      <c r="B2206" s="18"/>
      <c r="C2206" s="18"/>
      <c r="D2206" s="18" t="str">
        <f t="shared" ca="1" si="39"/>
        <v/>
      </c>
      <c r="E2206" s="18" t="str">
        <f ca="1">IFERROR(INDEX(nr_ad_client_name,MATCH(ROW()-1,xl_search_adnowclientname[index],0)),"")</f>
        <v/>
      </c>
      <c r="F2206" s="18"/>
      <c r="G2206" s="18"/>
      <c r="H2206" s="18"/>
      <c r="I2206" s="18"/>
      <c r="J2206" s="18"/>
      <c r="K2206" s="18"/>
      <c r="L2206" s="18"/>
      <c r="M2206" s="18"/>
      <c r="N2206" s="18"/>
      <c r="O2206" s="18"/>
      <c r="P2206" s="18"/>
      <c r="Q2206" s="18"/>
      <c r="R2206" s="18"/>
      <c r="S2206" s="18"/>
      <c r="T2206" s="18"/>
      <c r="U2206" s="18"/>
      <c r="V2206" s="18"/>
      <c r="W2206" s="18"/>
      <c r="X2206" s="18"/>
      <c r="Y2206" s="18"/>
      <c r="Z2206" s="18"/>
      <c r="AA2206" s="18"/>
      <c r="AB2206" s="18"/>
      <c r="AC2206" s="18"/>
      <c r="AD2206" s="18"/>
      <c r="AE2206" s="18"/>
      <c r="AF2206" s="18"/>
      <c r="AG2206" s="18"/>
      <c r="AH2206" s="18"/>
      <c r="AI2206" s="18"/>
      <c r="AJ2206" s="18"/>
      <c r="AK2206" s="18"/>
      <c r="AL2206" s="18"/>
      <c r="AM2206" s="18"/>
    </row>
    <row r="2207" spans="1:39">
      <c r="A2207" s="18"/>
      <c r="B2207" s="18"/>
      <c r="C2207" s="18"/>
      <c r="D2207" s="18" t="str">
        <f t="shared" ca="1" si="39"/>
        <v/>
      </c>
      <c r="E2207" s="18" t="str">
        <f ca="1">IFERROR(INDEX(nr_ad_client_name,MATCH(ROW()-1,xl_search_adnowclientname[index],0)),"")</f>
        <v/>
      </c>
      <c r="F2207" s="18"/>
      <c r="G2207" s="18"/>
      <c r="H2207" s="18"/>
      <c r="I2207" s="18"/>
      <c r="J2207" s="18"/>
      <c r="K2207" s="18"/>
      <c r="L2207" s="18"/>
      <c r="M2207" s="18"/>
      <c r="N2207" s="18"/>
      <c r="O2207" s="18"/>
      <c r="P2207" s="18"/>
      <c r="Q2207" s="18"/>
      <c r="R2207" s="18"/>
      <c r="S2207" s="18"/>
      <c r="T2207" s="18"/>
      <c r="U2207" s="18"/>
      <c r="V2207" s="18"/>
      <c r="W2207" s="18"/>
      <c r="X2207" s="18"/>
      <c r="Y2207" s="18"/>
      <c r="Z2207" s="18"/>
      <c r="AA2207" s="18"/>
      <c r="AB2207" s="18"/>
      <c r="AC2207" s="18"/>
      <c r="AD2207" s="18"/>
      <c r="AE2207" s="18"/>
      <c r="AF2207" s="18"/>
      <c r="AG2207" s="18"/>
      <c r="AH2207" s="18"/>
      <c r="AI2207" s="18"/>
      <c r="AJ2207" s="18"/>
      <c r="AK2207" s="18"/>
      <c r="AL2207" s="18"/>
      <c r="AM2207" s="18"/>
    </row>
    <row r="2208" spans="1:39">
      <c r="A2208" s="18"/>
      <c r="B2208" s="18"/>
      <c r="C2208" s="18"/>
      <c r="D2208" s="18" t="str">
        <f t="shared" ca="1" si="39"/>
        <v/>
      </c>
      <c r="E2208" s="18" t="str">
        <f ca="1">IFERROR(INDEX(nr_ad_client_name,MATCH(ROW()-1,xl_search_adnowclientname[index],0)),"")</f>
        <v/>
      </c>
      <c r="F2208" s="18"/>
      <c r="G2208" s="18"/>
      <c r="H2208" s="18"/>
      <c r="I2208" s="18"/>
      <c r="J2208" s="18"/>
      <c r="K2208" s="18"/>
      <c r="L2208" s="18"/>
      <c r="M2208" s="18"/>
      <c r="N2208" s="18"/>
      <c r="O2208" s="18"/>
      <c r="P2208" s="18"/>
      <c r="Q2208" s="18"/>
      <c r="R2208" s="18"/>
      <c r="S2208" s="18"/>
      <c r="T2208" s="18"/>
      <c r="U2208" s="18"/>
      <c r="V2208" s="18"/>
      <c r="W2208" s="18"/>
      <c r="X2208" s="18"/>
      <c r="Y2208" s="18"/>
      <c r="Z2208" s="18"/>
      <c r="AA2208" s="18"/>
      <c r="AB2208" s="18"/>
      <c r="AC2208" s="18"/>
      <c r="AD2208" s="18"/>
      <c r="AE2208" s="18"/>
      <c r="AF2208" s="18"/>
      <c r="AG2208" s="18"/>
      <c r="AH2208" s="18"/>
      <c r="AI2208" s="18"/>
      <c r="AJ2208" s="18"/>
      <c r="AK2208" s="18"/>
      <c r="AL2208" s="18"/>
      <c r="AM2208" s="18"/>
    </row>
    <row r="2209" spans="1:39">
      <c r="A2209" s="18"/>
      <c r="B2209" s="18"/>
      <c r="C2209" s="18"/>
      <c r="D2209" s="18" t="str">
        <f t="shared" ca="1" si="39"/>
        <v/>
      </c>
      <c r="E2209" s="18" t="str">
        <f ca="1">IFERROR(INDEX(nr_ad_client_name,MATCH(ROW()-1,xl_search_adnowclientname[index],0)),"")</f>
        <v/>
      </c>
      <c r="F2209" s="18"/>
      <c r="G2209" s="18"/>
      <c r="H2209" s="18"/>
      <c r="I2209" s="18"/>
      <c r="J2209" s="18"/>
      <c r="K2209" s="18"/>
      <c r="L2209" s="18"/>
      <c r="M2209" s="18"/>
      <c r="N2209" s="18"/>
      <c r="O2209" s="18"/>
      <c r="P2209" s="18"/>
      <c r="Q2209" s="18"/>
      <c r="R2209" s="18"/>
      <c r="S2209" s="18"/>
      <c r="T2209" s="18"/>
      <c r="U2209" s="18"/>
      <c r="V2209" s="18"/>
      <c r="W2209" s="18"/>
      <c r="X2209" s="18"/>
      <c r="Y2209" s="18"/>
      <c r="Z2209" s="18"/>
      <c r="AA2209" s="18"/>
      <c r="AB2209" s="18"/>
      <c r="AC2209" s="18"/>
      <c r="AD2209" s="18"/>
      <c r="AE2209" s="18"/>
      <c r="AF2209" s="18"/>
      <c r="AG2209" s="18"/>
      <c r="AH2209" s="18"/>
      <c r="AI2209" s="18"/>
      <c r="AJ2209" s="18"/>
      <c r="AK2209" s="18"/>
      <c r="AL2209" s="18"/>
      <c r="AM2209" s="18"/>
    </row>
    <row r="2210" spans="1:39">
      <c r="A2210" s="18"/>
      <c r="B2210" s="18"/>
      <c r="C2210" s="18"/>
      <c r="D2210" s="18" t="str">
        <f t="shared" ca="1" si="39"/>
        <v/>
      </c>
      <c r="E2210" s="18" t="str">
        <f ca="1">IFERROR(INDEX(nr_ad_client_name,MATCH(ROW()-1,xl_search_adnowclientname[index],0)),"")</f>
        <v/>
      </c>
      <c r="F2210" s="18"/>
      <c r="G2210" s="18"/>
      <c r="H2210" s="18"/>
      <c r="I2210" s="18"/>
      <c r="J2210" s="18"/>
      <c r="K2210" s="18"/>
      <c r="L2210" s="18"/>
      <c r="M2210" s="18"/>
      <c r="N2210" s="18"/>
      <c r="O2210" s="18"/>
      <c r="P2210" s="18"/>
      <c r="Q2210" s="18"/>
      <c r="R2210" s="18"/>
      <c r="S2210" s="18"/>
      <c r="T2210" s="18"/>
      <c r="U2210" s="18"/>
      <c r="V2210" s="18"/>
      <c r="W2210" s="18"/>
      <c r="X2210" s="18"/>
      <c r="Y2210" s="18"/>
      <c r="Z2210" s="18"/>
      <c r="AA2210" s="18"/>
      <c r="AB2210" s="18"/>
      <c r="AC2210" s="18"/>
      <c r="AD2210" s="18"/>
      <c r="AE2210" s="18"/>
      <c r="AF2210" s="18"/>
      <c r="AG2210" s="18"/>
      <c r="AH2210" s="18"/>
      <c r="AI2210" s="18"/>
      <c r="AJ2210" s="18"/>
      <c r="AK2210" s="18"/>
      <c r="AL2210" s="18"/>
      <c r="AM2210" s="18"/>
    </row>
    <row r="2211" spans="1:39">
      <c r="A2211" s="18"/>
      <c r="B2211" s="18"/>
      <c r="C2211" s="18"/>
      <c r="D2211" s="18" t="str">
        <f t="shared" ca="1" si="39"/>
        <v/>
      </c>
      <c r="E2211" s="18" t="str">
        <f ca="1">IFERROR(INDEX(nr_ad_client_name,MATCH(ROW()-1,xl_search_adnowclientname[index],0)),"")</f>
        <v/>
      </c>
      <c r="F2211" s="18"/>
      <c r="G2211" s="18"/>
      <c r="H2211" s="18"/>
      <c r="I2211" s="18"/>
      <c r="J2211" s="18"/>
      <c r="K2211" s="18"/>
      <c r="L2211" s="18"/>
      <c r="M2211" s="18"/>
      <c r="N2211" s="18"/>
      <c r="O2211" s="18"/>
      <c r="P2211" s="18"/>
      <c r="Q2211" s="18"/>
      <c r="R2211" s="18"/>
      <c r="S2211" s="18"/>
      <c r="T2211" s="18"/>
      <c r="U2211" s="18"/>
      <c r="V2211" s="18"/>
      <c r="W2211" s="18"/>
      <c r="X2211" s="18"/>
      <c r="Y2211" s="18"/>
      <c r="Z2211" s="18"/>
      <c r="AA2211" s="18"/>
      <c r="AB2211" s="18"/>
      <c r="AC2211" s="18"/>
      <c r="AD2211" s="18"/>
      <c r="AE2211" s="18"/>
      <c r="AF2211" s="18"/>
      <c r="AG2211" s="18"/>
      <c r="AH2211" s="18"/>
      <c r="AI2211" s="18"/>
      <c r="AJ2211" s="18"/>
      <c r="AK2211" s="18"/>
      <c r="AL2211" s="18"/>
      <c r="AM2211" s="18"/>
    </row>
    <row r="2212" spans="1:39">
      <c r="A2212" s="18"/>
      <c r="B2212" s="18"/>
      <c r="C2212" s="18"/>
      <c r="D2212" s="18" t="str">
        <f t="shared" ca="1" si="39"/>
        <v/>
      </c>
      <c r="E2212" s="18" t="str">
        <f ca="1">IFERROR(INDEX(nr_ad_client_name,MATCH(ROW()-1,xl_search_adnowclientname[index],0)),"")</f>
        <v/>
      </c>
      <c r="F2212" s="18"/>
      <c r="G2212" s="18"/>
      <c r="H2212" s="18"/>
      <c r="I2212" s="18"/>
      <c r="J2212" s="18"/>
      <c r="K2212" s="18"/>
      <c r="L2212" s="18"/>
      <c r="M2212" s="18"/>
      <c r="N2212" s="18"/>
      <c r="O2212" s="18"/>
      <c r="P2212" s="18"/>
      <c r="Q2212" s="18"/>
      <c r="R2212" s="18"/>
      <c r="S2212" s="18"/>
      <c r="T2212" s="18"/>
      <c r="U2212" s="18"/>
      <c r="V2212" s="18"/>
      <c r="W2212" s="18"/>
      <c r="X2212" s="18"/>
      <c r="Y2212" s="18"/>
      <c r="Z2212" s="18"/>
      <c r="AA2212" s="18"/>
      <c r="AB2212" s="18"/>
      <c r="AC2212" s="18"/>
      <c r="AD2212" s="18"/>
      <c r="AE2212" s="18"/>
      <c r="AF2212" s="18"/>
      <c r="AG2212" s="18"/>
      <c r="AH2212" s="18"/>
      <c r="AI2212" s="18"/>
      <c r="AJ2212" s="18"/>
      <c r="AK2212" s="18"/>
      <c r="AL2212" s="18"/>
      <c r="AM2212" s="18"/>
    </row>
    <row r="2213" spans="1:39">
      <c r="A2213" s="18"/>
      <c r="B2213" s="18"/>
      <c r="C2213" s="18"/>
      <c r="D2213" s="18" t="str">
        <f t="shared" ca="1" si="39"/>
        <v/>
      </c>
      <c r="E2213" s="18" t="str">
        <f ca="1">IFERROR(INDEX(nr_ad_client_name,MATCH(ROW()-1,xl_search_adnowclientname[index],0)),"")</f>
        <v/>
      </c>
      <c r="F2213" s="18"/>
      <c r="G2213" s="18"/>
      <c r="H2213" s="18"/>
      <c r="I2213" s="18"/>
      <c r="J2213" s="18"/>
      <c r="K2213" s="18"/>
      <c r="L2213" s="18"/>
      <c r="M2213" s="18"/>
      <c r="N2213" s="18"/>
      <c r="O2213" s="18"/>
      <c r="P2213" s="18"/>
      <c r="Q2213" s="18"/>
      <c r="R2213" s="18"/>
      <c r="S2213" s="18"/>
      <c r="T2213" s="18"/>
      <c r="U2213" s="18"/>
      <c r="V2213" s="18"/>
      <c r="W2213" s="18"/>
      <c r="X2213" s="18"/>
      <c r="Y2213" s="18"/>
      <c r="Z2213" s="18"/>
      <c r="AA2213" s="18"/>
      <c r="AB2213" s="18"/>
      <c r="AC2213" s="18"/>
      <c r="AD2213" s="18"/>
      <c r="AE2213" s="18"/>
      <c r="AF2213" s="18"/>
      <c r="AG2213" s="18"/>
      <c r="AH2213" s="18"/>
      <c r="AI2213" s="18"/>
      <c r="AJ2213" s="18"/>
      <c r="AK2213" s="18"/>
      <c r="AL2213" s="18"/>
      <c r="AM2213" s="18"/>
    </row>
    <row r="2214" spans="1:39">
      <c r="A2214" s="18"/>
      <c r="B2214" s="18"/>
      <c r="C2214" s="18"/>
      <c r="D2214" s="18" t="str">
        <f t="shared" ca="1" si="39"/>
        <v/>
      </c>
      <c r="E2214" s="18" t="str">
        <f ca="1">IFERROR(INDEX(nr_ad_client_name,MATCH(ROW()-1,xl_search_adnowclientname[index],0)),"")</f>
        <v/>
      </c>
      <c r="F2214" s="18"/>
      <c r="G2214" s="18"/>
      <c r="H2214" s="18"/>
      <c r="I2214" s="18"/>
      <c r="J2214" s="18"/>
      <c r="K2214" s="18"/>
      <c r="L2214" s="18"/>
      <c r="M2214" s="18"/>
      <c r="N2214" s="18"/>
      <c r="O2214" s="18"/>
      <c r="P2214" s="18"/>
      <c r="Q2214" s="18"/>
      <c r="R2214" s="18"/>
      <c r="S2214" s="18"/>
      <c r="T2214" s="18"/>
      <c r="U2214" s="18"/>
      <c r="V2214" s="18"/>
      <c r="W2214" s="18"/>
      <c r="X2214" s="18"/>
      <c r="Y2214" s="18"/>
      <c r="Z2214" s="18"/>
      <c r="AA2214" s="18"/>
      <c r="AB2214" s="18"/>
      <c r="AC2214" s="18"/>
      <c r="AD2214" s="18"/>
      <c r="AE2214" s="18"/>
      <c r="AF2214" s="18"/>
      <c r="AG2214" s="18"/>
      <c r="AH2214" s="18"/>
      <c r="AI2214" s="18"/>
      <c r="AJ2214" s="18"/>
      <c r="AK2214" s="18"/>
      <c r="AL2214" s="18"/>
      <c r="AM2214" s="18"/>
    </row>
    <row r="2215" spans="1:39">
      <c r="A2215" s="18"/>
      <c r="B2215" s="18"/>
      <c r="C2215" s="18"/>
      <c r="D2215" s="18" t="str">
        <f t="shared" ca="1" si="39"/>
        <v/>
      </c>
      <c r="E2215" s="18" t="str">
        <f ca="1">IFERROR(INDEX(nr_ad_client_name,MATCH(ROW()-1,xl_search_adnowclientname[index],0)),"")</f>
        <v/>
      </c>
      <c r="F2215" s="18"/>
      <c r="G2215" s="18"/>
      <c r="H2215" s="18"/>
      <c r="I2215" s="18"/>
      <c r="J2215" s="18"/>
      <c r="K2215" s="18"/>
      <c r="L2215" s="18"/>
      <c r="M2215" s="18"/>
      <c r="N2215" s="18"/>
      <c r="O2215" s="18"/>
      <c r="P2215" s="18"/>
      <c r="Q2215" s="18"/>
      <c r="R2215" s="18"/>
      <c r="S2215" s="18"/>
      <c r="T2215" s="18"/>
      <c r="U2215" s="18"/>
      <c r="V2215" s="18"/>
      <c r="W2215" s="18"/>
      <c r="X2215" s="18"/>
      <c r="Y2215" s="18"/>
      <c r="Z2215" s="18"/>
      <c r="AA2215" s="18"/>
      <c r="AB2215" s="18"/>
      <c r="AC2215" s="18"/>
      <c r="AD2215" s="18"/>
      <c r="AE2215" s="18"/>
      <c r="AF2215" s="18"/>
      <c r="AG2215" s="18"/>
      <c r="AH2215" s="18"/>
      <c r="AI2215" s="18"/>
      <c r="AJ2215" s="18"/>
      <c r="AK2215" s="18"/>
      <c r="AL2215" s="18"/>
      <c r="AM2215" s="18"/>
    </row>
    <row r="2216" spans="1:39">
      <c r="A2216" s="18"/>
      <c r="B2216" s="18"/>
      <c r="C2216" s="18"/>
      <c r="D2216" s="18" t="str">
        <f t="shared" ca="1" si="39"/>
        <v/>
      </c>
      <c r="E2216" s="18" t="str">
        <f ca="1">IFERROR(INDEX(nr_ad_client_name,MATCH(ROW()-1,xl_search_adnowclientname[index],0)),"")</f>
        <v/>
      </c>
      <c r="F2216" s="18"/>
      <c r="G2216" s="18"/>
      <c r="H2216" s="18"/>
      <c r="I2216" s="18"/>
      <c r="J2216" s="18"/>
      <c r="K2216" s="18"/>
      <c r="L2216" s="18"/>
      <c r="M2216" s="18"/>
      <c r="N2216" s="18"/>
      <c r="O2216" s="18"/>
      <c r="P2216" s="18"/>
      <c r="Q2216" s="18"/>
      <c r="R2216" s="18"/>
      <c r="S2216" s="18"/>
      <c r="T2216" s="18"/>
      <c r="U2216" s="18"/>
      <c r="V2216" s="18"/>
      <c r="W2216" s="18"/>
      <c r="X2216" s="18"/>
      <c r="Y2216" s="18"/>
      <c r="Z2216" s="18"/>
      <c r="AA2216" s="18"/>
      <c r="AB2216" s="18"/>
      <c r="AC2216" s="18"/>
      <c r="AD2216" s="18"/>
      <c r="AE2216" s="18"/>
      <c r="AF2216" s="18"/>
      <c r="AG2216" s="18"/>
      <c r="AH2216" s="18"/>
      <c r="AI2216" s="18"/>
      <c r="AJ2216" s="18"/>
      <c r="AK2216" s="18"/>
      <c r="AL2216" s="18"/>
      <c r="AM2216" s="18"/>
    </row>
    <row r="2217" spans="1:39">
      <c r="A2217" s="18"/>
      <c r="B2217" s="18"/>
      <c r="C2217" s="18"/>
      <c r="D2217" s="18" t="str">
        <f t="shared" ca="1" si="39"/>
        <v/>
      </c>
      <c r="E2217" s="18" t="str">
        <f ca="1">IFERROR(INDEX(nr_ad_client_name,MATCH(ROW()-1,xl_search_adnowclientname[index],0)),"")</f>
        <v/>
      </c>
      <c r="F2217" s="18"/>
      <c r="G2217" s="18"/>
      <c r="H2217" s="18"/>
      <c r="I2217" s="18"/>
      <c r="J2217" s="18"/>
      <c r="K2217" s="18"/>
      <c r="L2217" s="18"/>
      <c r="M2217" s="18"/>
      <c r="N2217" s="18"/>
      <c r="O2217" s="18"/>
      <c r="P2217" s="18"/>
      <c r="Q2217" s="18"/>
      <c r="R2217" s="18"/>
      <c r="S2217" s="18"/>
      <c r="T2217" s="18"/>
      <c r="U2217" s="18"/>
      <c r="V2217" s="18"/>
      <c r="W2217" s="18"/>
      <c r="X2217" s="18"/>
      <c r="Y2217" s="18"/>
      <c r="Z2217" s="18"/>
      <c r="AA2217" s="18"/>
      <c r="AB2217" s="18"/>
      <c r="AC2217" s="18"/>
      <c r="AD2217" s="18"/>
      <c r="AE2217" s="18"/>
      <c r="AF2217" s="18"/>
      <c r="AG2217" s="18"/>
      <c r="AH2217" s="18"/>
      <c r="AI2217" s="18"/>
      <c r="AJ2217" s="18"/>
      <c r="AK2217" s="18"/>
      <c r="AL2217" s="18"/>
      <c r="AM2217" s="18"/>
    </row>
    <row r="2218" spans="1:39">
      <c r="A2218" s="18"/>
      <c r="B2218" s="18"/>
      <c r="C2218" s="18"/>
      <c r="D2218" s="18" t="str">
        <f t="shared" ca="1" si="39"/>
        <v/>
      </c>
      <c r="E2218" s="18" t="str">
        <f ca="1">IFERROR(INDEX(nr_ad_client_name,MATCH(ROW()-1,xl_search_adnowclientname[index],0)),"")</f>
        <v/>
      </c>
      <c r="F2218" s="18"/>
      <c r="G2218" s="18"/>
      <c r="H2218" s="18"/>
      <c r="I2218" s="18"/>
      <c r="J2218" s="18"/>
      <c r="K2218" s="18"/>
      <c r="L2218" s="18"/>
      <c r="M2218" s="18"/>
      <c r="N2218" s="18"/>
      <c r="O2218" s="18"/>
      <c r="P2218" s="18"/>
      <c r="Q2218" s="18"/>
      <c r="R2218" s="18"/>
      <c r="S2218" s="18"/>
      <c r="T2218" s="18"/>
      <c r="U2218" s="18"/>
      <c r="V2218" s="18"/>
      <c r="W2218" s="18"/>
      <c r="X2218" s="18"/>
      <c r="Y2218" s="18"/>
      <c r="Z2218" s="18"/>
      <c r="AA2218" s="18"/>
      <c r="AB2218" s="18"/>
      <c r="AC2218" s="18"/>
      <c r="AD2218" s="18"/>
      <c r="AE2218" s="18"/>
      <c r="AF2218" s="18"/>
      <c r="AG2218" s="18"/>
      <c r="AH2218" s="18"/>
      <c r="AI2218" s="18"/>
      <c r="AJ2218" s="18"/>
      <c r="AK2218" s="18"/>
      <c r="AL2218" s="18"/>
      <c r="AM2218" s="18"/>
    </row>
    <row r="2219" spans="1:39">
      <c r="A2219" s="18"/>
      <c r="B2219" s="18"/>
      <c r="C2219" s="18"/>
      <c r="D2219" s="18" t="str">
        <f t="shared" ca="1" si="39"/>
        <v/>
      </c>
      <c r="E2219" s="18" t="str">
        <f ca="1">IFERROR(INDEX(nr_ad_client_name,MATCH(ROW()-1,xl_search_adnowclientname[index],0)),"")</f>
        <v/>
      </c>
      <c r="F2219" s="18"/>
      <c r="G2219" s="18"/>
      <c r="H2219" s="18"/>
      <c r="I2219" s="18"/>
      <c r="J2219" s="18"/>
      <c r="K2219" s="18"/>
      <c r="L2219" s="18"/>
      <c r="M2219" s="18"/>
      <c r="N2219" s="18"/>
      <c r="O2219" s="18"/>
      <c r="P2219" s="18"/>
      <c r="Q2219" s="18"/>
      <c r="R2219" s="18"/>
      <c r="S2219" s="18"/>
      <c r="T2219" s="18"/>
      <c r="U2219" s="18"/>
      <c r="V2219" s="18"/>
      <c r="W2219" s="18"/>
      <c r="X2219" s="18"/>
      <c r="Y2219" s="18"/>
      <c r="Z2219" s="18"/>
      <c r="AA2219" s="18"/>
      <c r="AB2219" s="18"/>
      <c r="AC2219" s="18"/>
      <c r="AD2219" s="18"/>
      <c r="AE2219" s="18"/>
      <c r="AF2219" s="18"/>
      <c r="AG2219" s="18"/>
      <c r="AH2219" s="18"/>
      <c r="AI2219" s="18"/>
      <c r="AJ2219" s="18"/>
      <c r="AK2219" s="18"/>
      <c r="AL2219" s="18"/>
      <c r="AM2219" s="18"/>
    </row>
    <row r="2220" spans="1:39">
      <c r="A2220" s="18"/>
      <c r="B2220" s="18"/>
      <c r="C2220" s="18"/>
      <c r="D2220" s="18" t="str">
        <f t="shared" ca="1" si="39"/>
        <v/>
      </c>
      <c r="E2220" s="18" t="str">
        <f ca="1">IFERROR(INDEX(nr_ad_client_name,MATCH(ROW()-1,xl_search_adnowclientname[index],0)),"")</f>
        <v/>
      </c>
      <c r="F2220" s="18"/>
      <c r="G2220" s="18"/>
      <c r="H2220" s="18"/>
      <c r="I2220" s="18"/>
      <c r="J2220" s="18"/>
      <c r="K2220" s="18"/>
      <c r="L2220" s="18"/>
      <c r="M2220" s="18"/>
      <c r="N2220" s="18"/>
      <c r="O2220" s="18"/>
      <c r="P2220" s="18"/>
      <c r="Q2220" s="18"/>
      <c r="R2220" s="18"/>
      <c r="S2220" s="18"/>
      <c r="T2220" s="18"/>
      <c r="U2220" s="18"/>
      <c r="V2220" s="18"/>
      <c r="W2220" s="18"/>
      <c r="X2220" s="18"/>
      <c r="Y2220" s="18"/>
      <c r="Z2220" s="18"/>
      <c r="AA2220" s="18"/>
      <c r="AB2220" s="18"/>
      <c r="AC2220" s="18"/>
      <c r="AD2220" s="18"/>
      <c r="AE2220" s="18"/>
      <c r="AF2220" s="18"/>
      <c r="AG2220" s="18"/>
      <c r="AH2220" s="18"/>
      <c r="AI2220" s="18"/>
      <c r="AJ2220" s="18"/>
      <c r="AK2220" s="18"/>
      <c r="AL2220" s="18"/>
      <c r="AM2220" s="18"/>
    </row>
    <row r="2221" spans="1:39">
      <c r="A2221" s="18"/>
      <c r="B2221" s="18"/>
      <c r="C2221" s="18"/>
      <c r="D2221" s="18" t="str">
        <f t="shared" ca="1" si="39"/>
        <v/>
      </c>
      <c r="E2221" s="18" t="str">
        <f ca="1">IFERROR(INDEX(nr_ad_client_name,MATCH(ROW()-1,xl_search_adnowclientname[index],0)),"")</f>
        <v/>
      </c>
      <c r="F2221" s="18"/>
      <c r="G2221" s="18"/>
      <c r="H2221" s="18"/>
      <c r="I2221" s="18"/>
      <c r="J2221" s="18"/>
      <c r="K2221" s="18"/>
      <c r="L2221" s="18"/>
      <c r="M2221" s="18"/>
      <c r="N2221" s="18"/>
      <c r="O2221" s="18"/>
      <c r="P2221" s="18"/>
      <c r="Q2221" s="18"/>
      <c r="R2221" s="18"/>
      <c r="S2221" s="18"/>
      <c r="T2221" s="18"/>
      <c r="U2221" s="18"/>
      <c r="V2221" s="18"/>
      <c r="W2221" s="18"/>
      <c r="X2221" s="18"/>
      <c r="Y2221" s="18"/>
      <c r="Z2221" s="18"/>
      <c r="AA2221" s="18"/>
      <c r="AB2221" s="18"/>
      <c r="AC2221" s="18"/>
      <c r="AD2221" s="18"/>
      <c r="AE2221" s="18"/>
      <c r="AF2221" s="18"/>
      <c r="AG2221" s="18"/>
      <c r="AH2221" s="18"/>
      <c r="AI2221" s="18"/>
      <c r="AJ2221" s="18"/>
      <c r="AK2221" s="18"/>
      <c r="AL2221" s="18"/>
      <c r="AM2221" s="18"/>
    </row>
    <row r="2222" spans="1:39">
      <c r="A2222" s="18"/>
      <c r="B2222" s="18"/>
      <c r="C2222" s="18"/>
      <c r="D2222" s="18" t="str">
        <f t="shared" ca="1" si="39"/>
        <v/>
      </c>
      <c r="E2222" s="18" t="str">
        <f ca="1">IFERROR(INDEX(nr_ad_client_name,MATCH(ROW()-1,xl_search_adnowclientname[index],0)),"")</f>
        <v/>
      </c>
      <c r="F2222" s="18"/>
      <c r="G2222" s="18"/>
      <c r="H2222" s="18"/>
      <c r="I2222" s="18"/>
      <c r="J2222" s="18"/>
      <c r="K2222" s="18"/>
      <c r="L2222" s="18"/>
      <c r="M2222" s="18"/>
      <c r="N2222" s="18"/>
      <c r="O2222" s="18"/>
      <c r="P2222" s="18"/>
      <c r="Q2222" s="18"/>
      <c r="R2222" s="18"/>
      <c r="S2222" s="18"/>
      <c r="T2222" s="18"/>
      <c r="U2222" s="18"/>
      <c r="V2222" s="18"/>
      <c r="W2222" s="18"/>
      <c r="X2222" s="18"/>
      <c r="Y2222" s="18"/>
      <c r="Z2222" s="18"/>
      <c r="AA2222" s="18"/>
      <c r="AB2222" s="18"/>
      <c r="AC2222" s="18"/>
      <c r="AD2222" s="18"/>
      <c r="AE2222" s="18"/>
      <c r="AF2222" s="18"/>
      <c r="AG2222" s="18"/>
      <c r="AH2222" s="18"/>
      <c r="AI2222" s="18"/>
      <c r="AJ2222" s="18"/>
      <c r="AK2222" s="18"/>
      <c r="AL2222" s="18"/>
      <c r="AM2222" s="18"/>
    </row>
    <row r="2223" spans="1:39">
      <c r="A2223" s="18"/>
      <c r="B2223" s="18"/>
      <c r="C2223" s="18"/>
      <c r="D2223" s="18" t="str">
        <f t="shared" ca="1" si="39"/>
        <v/>
      </c>
      <c r="E2223" s="18" t="str">
        <f ca="1">IFERROR(INDEX(nr_ad_client_name,MATCH(ROW()-1,xl_search_adnowclientname[index],0)),"")</f>
        <v/>
      </c>
      <c r="F2223" s="18"/>
      <c r="G2223" s="18"/>
      <c r="H2223" s="18"/>
      <c r="I2223" s="18"/>
      <c r="J2223" s="18"/>
      <c r="K2223" s="18"/>
      <c r="L2223" s="18"/>
      <c r="M2223" s="18"/>
      <c r="N2223" s="18"/>
      <c r="O2223" s="18"/>
      <c r="P2223" s="18"/>
      <c r="Q2223" s="18"/>
      <c r="R2223" s="18"/>
      <c r="S2223" s="18"/>
      <c r="T2223" s="18"/>
      <c r="U2223" s="18"/>
      <c r="V2223" s="18"/>
      <c r="W2223" s="18"/>
      <c r="X2223" s="18"/>
      <c r="Y2223" s="18"/>
      <c r="Z2223" s="18"/>
      <c r="AA2223" s="18"/>
      <c r="AB2223" s="18"/>
      <c r="AC2223" s="18"/>
      <c r="AD2223" s="18"/>
      <c r="AE2223" s="18"/>
      <c r="AF2223" s="18"/>
      <c r="AG2223" s="18"/>
      <c r="AH2223" s="18"/>
      <c r="AI2223" s="18"/>
      <c r="AJ2223" s="18"/>
      <c r="AK2223" s="18"/>
      <c r="AL2223" s="18"/>
      <c r="AM2223" s="18"/>
    </row>
    <row r="2224" spans="1:39">
      <c r="A2224" s="18"/>
      <c r="B2224" s="18"/>
      <c r="C2224" s="18"/>
      <c r="D2224" s="18" t="str">
        <f t="shared" ca="1" si="39"/>
        <v/>
      </c>
      <c r="E2224" s="18" t="str">
        <f ca="1">IFERROR(INDEX(nr_ad_client_name,MATCH(ROW()-1,xl_search_adnowclientname[index],0)),"")</f>
        <v/>
      </c>
      <c r="F2224" s="18"/>
      <c r="G2224" s="18"/>
      <c r="H2224" s="18"/>
      <c r="I2224" s="18"/>
      <c r="J2224" s="18"/>
      <c r="K2224" s="18"/>
      <c r="L2224" s="18"/>
      <c r="M2224" s="18"/>
      <c r="N2224" s="18"/>
      <c r="O2224" s="18"/>
      <c r="P2224" s="18"/>
      <c r="Q2224" s="18"/>
      <c r="R2224" s="18"/>
      <c r="S2224" s="18"/>
      <c r="T2224" s="18"/>
      <c r="U2224" s="18"/>
      <c r="V2224" s="18"/>
      <c r="W2224" s="18"/>
      <c r="X2224" s="18"/>
      <c r="Y2224" s="18"/>
      <c r="Z2224" s="18"/>
      <c r="AA2224" s="18"/>
      <c r="AB2224" s="18"/>
      <c r="AC2224" s="18"/>
      <c r="AD2224" s="18"/>
      <c r="AE2224" s="18"/>
      <c r="AF2224" s="18"/>
      <c r="AG2224" s="18"/>
      <c r="AH2224" s="18"/>
      <c r="AI2224" s="18"/>
      <c r="AJ2224" s="18"/>
      <c r="AK2224" s="18"/>
      <c r="AL2224" s="18"/>
      <c r="AM2224" s="18"/>
    </row>
    <row r="2225" spans="1:39">
      <c r="A2225" s="18"/>
      <c r="B2225" s="18"/>
      <c r="C2225" s="18"/>
      <c r="D2225" s="18" t="str">
        <f t="shared" ca="1" si="39"/>
        <v/>
      </c>
      <c r="E2225" s="18" t="str">
        <f ca="1">IFERROR(INDEX(nr_ad_client_name,MATCH(ROW()-1,xl_search_adnowclientname[index],0)),"")</f>
        <v/>
      </c>
      <c r="F2225" s="18"/>
      <c r="G2225" s="18"/>
      <c r="H2225" s="18"/>
      <c r="I2225" s="18"/>
      <c r="J2225" s="18"/>
      <c r="K2225" s="18"/>
      <c r="L2225" s="18"/>
      <c r="M2225" s="18"/>
      <c r="N2225" s="18"/>
      <c r="O2225" s="18"/>
      <c r="P2225" s="18"/>
      <c r="Q2225" s="18"/>
      <c r="R2225" s="18"/>
      <c r="S2225" s="18"/>
      <c r="T2225" s="18"/>
      <c r="U2225" s="18"/>
      <c r="V2225" s="18"/>
      <c r="W2225" s="18"/>
      <c r="X2225" s="18"/>
      <c r="Y2225" s="18"/>
      <c r="Z2225" s="18"/>
      <c r="AA2225" s="18"/>
      <c r="AB2225" s="18"/>
      <c r="AC2225" s="18"/>
      <c r="AD2225" s="18"/>
      <c r="AE2225" s="18"/>
      <c r="AF2225" s="18"/>
      <c r="AG2225" s="18"/>
      <c r="AH2225" s="18"/>
      <c r="AI2225" s="18"/>
      <c r="AJ2225" s="18"/>
      <c r="AK2225" s="18"/>
      <c r="AL2225" s="18"/>
      <c r="AM2225" s="18"/>
    </row>
    <row r="2226" spans="1:39">
      <c r="A2226" s="18"/>
      <c r="B2226" s="18"/>
      <c r="C2226" s="18"/>
      <c r="D2226" s="18" t="str">
        <f t="shared" ca="1" si="39"/>
        <v/>
      </c>
      <c r="E2226" s="18" t="str">
        <f ca="1">IFERROR(INDEX(nr_ad_client_name,MATCH(ROW()-1,xl_search_adnowclientname[index],0)),"")</f>
        <v/>
      </c>
      <c r="F2226" s="18"/>
      <c r="G2226" s="18"/>
      <c r="H2226" s="18"/>
      <c r="I2226" s="18"/>
      <c r="J2226" s="18"/>
      <c r="K2226" s="18"/>
      <c r="L2226" s="18"/>
      <c r="M2226" s="18"/>
      <c r="N2226" s="18"/>
      <c r="O2226" s="18"/>
      <c r="P2226" s="18"/>
      <c r="Q2226" s="18"/>
      <c r="R2226" s="18"/>
      <c r="S2226" s="18"/>
      <c r="T2226" s="18"/>
      <c r="U2226" s="18"/>
      <c r="V2226" s="18"/>
      <c r="W2226" s="18"/>
      <c r="X2226" s="18"/>
      <c r="Y2226" s="18"/>
      <c r="Z2226" s="18"/>
      <c r="AA2226" s="18"/>
      <c r="AB2226" s="18"/>
      <c r="AC2226" s="18"/>
      <c r="AD2226" s="18"/>
      <c r="AE2226" s="18"/>
      <c r="AF2226" s="18"/>
      <c r="AG2226" s="18"/>
      <c r="AH2226" s="18"/>
      <c r="AI2226" s="18"/>
      <c r="AJ2226" s="18"/>
      <c r="AK2226" s="18"/>
      <c r="AL2226" s="18"/>
      <c r="AM2226" s="18"/>
    </row>
    <row r="2227" spans="1:39">
      <c r="A2227" s="18"/>
      <c r="B2227" s="18"/>
      <c r="C2227" s="18"/>
      <c r="D2227" s="18" t="str">
        <f t="shared" ca="1" si="39"/>
        <v/>
      </c>
      <c r="E2227" s="18" t="str">
        <f ca="1">IFERROR(INDEX(nr_ad_client_name,MATCH(ROW()-1,xl_search_adnowclientname[index],0)),"")</f>
        <v/>
      </c>
      <c r="F2227" s="18"/>
      <c r="G2227" s="18"/>
      <c r="H2227" s="18"/>
      <c r="I2227" s="18"/>
      <c r="J2227" s="18"/>
      <c r="K2227" s="18"/>
      <c r="L2227" s="18"/>
      <c r="M2227" s="18"/>
      <c r="N2227" s="18"/>
      <c r="O2227" s="18"/>
      <c r="P2227" s="18"/>
      <c r="Q2227" s="18"/>
      <c r="R2227" s="18"/>
      <c r="S2227" s="18"/>
      <c r="T2227" s="18"/>
      <c r="U2227" s="18"/>
      <c r="V2227" s="18"/>
      <c r="W2227" s="18"/>
      <c r="X2227" s="18"/>
      <c r="Y2227" s="18"/>
      <c r="Z2227" s="18"/>
      <c r="AA2227" s="18"/>
      <c r="AB2227" s="18"/>
      <c r="AC2227" s="18"/>
      <c r="AD2227" s="18"/>
      <c r="AE2227" s="18"/>
      <c r="AF2227" s="18"/>
      <c r="AG2227" s="18"/>
      <c r="AH2227" s="18"/>
      <c r="AI2227" s="18"/>
      <c r="AJ2227" s="18"/>
      <c r="AK2227" s="18"/>
      <c r="AL2227" s="18"/>
      <c r="AM2227" s="18"/>
    </row>
    <row r="2228" spans="1:39">
      <c r="A2228" s="18"/>
      <c r="B2228" s="18"/>
      <c r="C2228" s="18"/>
      <c r="D2228" s="18" t="str">
        <f t="shared" ca="1" si="39"/>
        <v/>
      </c>
      <c r="E2228" s="18" t="str">
        <f ca="1">IFERROR(INDEX(nr_ad_client_name,MATCH(ROW()-1,xl_search_adnowclientname[index],0)),"")</f>
        <v/>
      </c>
      <c r="F2228" s="18"/>
      <c r="G2228" s="18"/>
      <c r="H2228" s="18"/>
      <c r="I2228" s="18"/>
      <c r="J2228" s="18"/>
      <c r="K2228" s="18"/>
      <c r="L2228" s="18"/>
      <c r="M2228" s="18"/>
      <c r="N2228" s="18"/>
      <c r="O2228" s="18"/>
      <c r="P2228" s="18"/>
      <c r="Q2228" s="18"/>
      <c r="R2228" s="18"/>
      <c r="S2228" s="18"/>
      <c r="T2228" s="18"/>
      <c r="U2228" s="18"/>
      <c r="V2228" s="18"/>
      <c r="W2228" s="18"/>
      <c r="X2228" s="18"/>
      <c r="Y2228" s="18"/>
      <c r="Z2228" s="18"/>
      <c r="AA2228" s="18"/>
      <c r="AB2228" s="18"/>
      <c r="AC2228" s="18"/>
      <c r="AD2228" s="18"/>
      <c r="AE2228" s="18"/>
      <c r="AF2228" s="18"/>
      <c r="AG2228" s="18"/>
      <c r="AH2228" s="18"/>
      <c r="AI2228" s="18"/>
      <c r="AJ2228" s="18"/>
      <c r="AK2228" s="18"/>
      <c r="AL2228" s="18"/>
      <c r="AM2228" s="18"/>
    </row>
    <row r="2229" spans="1:39">
      <c r="A2229" s="18"/>
      <c r="B2229" s="18"/>
      <c r="C2229" s="18"/>
      <c r="D2229" s="18" t="str">
        <f t="shared" ca="1" si="39"/>
        <v/>
      </c>
      <c r="E2229" s="18" t="str">
        <f ca="1">IFERROR(INDEX(nr_ad_client_name,MATCH(ROW()-1,xl_search_adnowclientname[index],0)),"")</f>
        <v/>
      </c>
      <c r="F2229" s="18"/>
      <c r="G2229" s="18"/>
      <c r="H2229" s="18"/>
      <c r="I2229" s="18"/>
      <c r="J2229" s="18"/>
      <c r="K2229" s="18"/>
      <c r="L2229" s="18"/>
      <c r="M2229" s="18"/>
      <c r="N2229" s="18"/>
      <c r="O2229" s="18"/>
      <c r="P2229" s="18"/>
      <c r="Q2229" s="18"/>
      <c r="R2229" s="18"/>
      <c r="S2229" s="18"/>
      <c r="T2229" s="18"/>
      <c r="U2229" s="18"/>
      <c r="V2229" s="18"/>
      <c r="W2229" s="18"/>
      <c r="X2229" s="18"/>
      <c r="Y2229" s="18"/>
      <c r="Z2229" s="18"/>
      <c r="AA2229" s="18"/>
      <c r="AB2229" s="18"/>
      <c r="AC2229" s="18"/>
      <c r="AD2229" s="18"/>
      <c r="AE2229" s="18"/>
      <c r="AF2229" s="18"/>
      <c r="AG2229" s="18"/>
      <c r="AH2229" s="18"/>
      <c r="AI2229" s="18"/>
      <c r="AJ2229" s="18"/>
      <c r="AK2229" s="18"/>
      <c r="AL2229" s="18"/>
      <c r="AM2229" s="18"/>
    </row>
    <row r="2230" spans="1:39">
      <c r="A2230" s="18"/>
      <c r="B2230" s="18"/>
      <c r="C2230" s="18"/>
      <c r="D2230" s="18" t="str">
        <f t="shared" ca="1" si="39"/>
        <v/>
      </c>
      <c r="E2230" s="18" t="str">
        <f ca="1">IFERROR(INDEX(nr_ad_client_name,MATCH(ROW()-1,xl_search_adnowclientname[index],0)),"")</f>
        <v/>
      </c>
      <c r="F2230" s="18"/>
      <c r="G2230" s="18"/>
      <c r="H2230" s="18"/>
      <c r="I2230" s="18"/>
      <c r="J2230" s="18"/>
      <c r="K2230" s="18"/>
      <c r="L2230" s="18"/>
      <c r="M2230" s="18"/>
      <c r="N2230" s="18"/>
      <c r="O2230" s="18"/>
      <c r="P2230" s="18"/>
      <c r="Q2230" s="18"/>
      <c r="R2230" s="18"/>
      <c r="S2230" s="18"/>
      <c r="T2230" s="18"/>
      <c r="U2230" s="18"/>
      <c r="V2230" s="18"/>
      <c r="W2230" s="18"/>
      <c r="X2230" s="18"/>
      <c r="Y2230" s="18"/>
      <c r="Z2230" s="18"/>
      <c r="AA2230" s="18"/>
      <c r="AB2230" s="18"/>
      <c r="AC2230" s="18"/>
      <c r="AD2230" s="18"/>
      <c r="AE2230" s="18"/>
      <c r="AF2230" s="18"/>
      <c r="AG2230" s="18"/>
      <c r="AH2230" s="18"/>
      <c r="AI2230" s="18"/>
      <c r="AJ2230" s="18"/>
      <c r="AK2230" s="18"/>
      <c r="AL2230" s="18"/>
      <c r="AM2230" s="18"/>
    </row>
    <row r="2231" spans="1:39">
      <c r="A2231" s="18"/>
      <c r="B2231" s="18"/>
      <c r="C2231" s="18"/>
      <c r="D2231" s="18" t="str">
        <f t="shared" ca="1" si="39"/>
        <v/>
      </c>
      <c r="E2231" s="18" t="str">
        <f ca="1">IFERROR(INDEX(nr_ad_client_name,MATCH(ROW()-1,xl_search_adnowclientname[index],0)),"")</f>
        <v/>
      </c>
      <c r="F2231" s="18"/>
      <c r="G2231" s="18"/>
      <c r="H2231" s="18"/>
      <c r="I2231" s="18"/>
      <c r="J2231" s="18"/>
      <c r="K2231" s="18"/>
      <c r="L2231" s="18"/>
      <c r="M2231" s="18"/>
      <c r="N2231" s="18"/>
      <c r="O2231" s="18"/>
      <c r="P2231" s="18"/>
      <c r="Q2231" s="18"/>
      <c r="R2231" s="18"/>
      <c r="S2231" s="18"/>
      <c r="T2231" s="18"/>
      <c r="U2231" s="18"/>
      <c r="V2231" s="18"/>
      <c r="W2231" s="18"/>
      <c r="X2231" s="18"/>
      <c r="Y2231" s="18"/>
      <c r="Z2231" s="18"/>
      <c r="AA2231" s="18"/>
      <c r="AB2231" s="18"/>
      <c r="AC2231" s="18"/>
      <c r="AD2231" s="18"/>
      <c r="AE2231" s="18"/>
      <c r="AF2231" s="18"/>
      <c r="AG2231" s="18"/>
      <c r="AH2231" s="18"/>
      <c r="AI2231" s="18"/>
      <c r="AJ2231" s="18"/>
      <c r="AK2231" s="18"/>
      <c r="AL2231" s="18"/>
      <c r="AM2231" s="18"/>
    </row>
    <row r="2232" spans="1:39">
      <c r="A2232" s="18"/>
      <c r="B2232" s="18"/>
      <c r="C2232" s="18"/>
      <c r="D2232" s="18" t="str">
        <f t="shared" ca="1" si="39"/>
        <v/>
      </c>
      <c r="E2232" s="18" t="str">
        <f ca="1">IFERROR(INDEX(nr_ad_client_name,MATCH(ROW()-1,xl_search_adnowclientname[index],0)),"")</f>
        <v/>
      </c>
      <c r="F2232" s="18"/>
      <c r="G2232" s="18"/>
      <c r="H2232" s="18"/>
      <c r="I2232" s="18"/>
      <c r="J2232" s="18"/>
      <c r="K2232" s="18"/>
      <c r="L2232" s="18"/>
      <c r="M2232" s="18"/>
      <c r="N2232" s="18"/>
      <c r="O2232" s="18"/>
      <c r="P2232" s="18"/>
      <c r="Q2232" s="18"/>
      <c r="R2232" s="18"/>
      <c r="S2232" s="18"/>
      <c r="T2232" s="18"/>
      <c r="U2232" s="18"/>
      <c r="V2232" s="18"/>
      <c r="W2232" s="18"/>
      <c r="X2232" s="18"/>
      <c r="Y2232" s="18"/>
      <c r="Z2232" s="18"/>
      <c r="AA2232" s="18"/>
      <c r="AB2232" s="18"/>
      <c r="AC2232" s="18"/>
      <c r="AD2232" s="18"/>
      <c r="AE2232" s="18"/>
      <c r="AF2232" s="18"/>
      <c r="AG2232" s="18"/>
      <c r="AH2232" s="18"/>
      <c r="AI2232" s="18"/>
      <c r="AJ2232" s="18"/>
      <c r="AK2232" s="18"/>
      <c r="AL2232" s="18"/>
      <c r="AM2232" s="18"/>
    </row>
    <row r="2233" spans="1:39">
      <c r="A2233" s="18"/>
      <c r="B2233" s="18"/>
      <c r="C2233" s="18"/>
      <c r="D2233" s="18" t="str">
        <f t="shared" ca="1" si="39"/>
        <v/>
      </c>
      <c r="E2233" s="18" t="str">
        <f ca="1">IFERROR(INDEX(nr_ad_client_name,MATCH(ROW()-1,xl_search_adnowclientname[index],0)),"")</f>
        <v/>
      </c>
      <c r="F2233" s="18"/>
      <c r="G2233" s="18"/>
      <c r="H2233" s="18"/>
      <c r="I2233" s="18"/>
      <c r="J2233" s="18"/>
      <c r="K2233" s="18"/>
      <c r="L2233" s="18"/>
      <c r="M2233" s="18"/>
      <c r="N2233" s="18"/>
      <c r="O2233" s="18"/>
      <c r="P2233" s="18"/>
      <c r="Q2233" s="18"/>
      <c r="R2233" s="18"/>
      <c r="S2233" s="18"/>
      <c r="T2233" s="18"/>
      <c r="U2233" s="18"/>
      <c r="V2233" s="18"/>
      <c r="W2233" s="18"/>
      <c r="X2233" s="18"/>
      <c r="Y2233" s="18"/>
      <c r="Z2233" s="18"/>
      <c r="AA2233" s="18"/>
      <c r="AB2233" s="18"/>
      <c r="AC2233" s="18"/>
      <c r="AD2233" s="18"/>
      <c r="AE2233" s="18"/>
      <c r="AF2233" s="18"/>
      <c r="AG2233" s="18"/>
      <c r="AH2233" s="18"/>
      <c r="AI2233" s="18"/>
      <c r="AJ2233" s="18"/>
      <c r="AK2233" s="18"/>
      <c r="AL2233" s="18"/>
      <c r="AM2233" s="18"/>
    </row>
    <row r="2234" spans="1:39">
      <c r="A2234" s="18"/>
      <c r="B2234" s="18"/>
      <c r="C2234" s="18"/>
      <c r="D2234" s="18" t="str">
        <f t="shared" ca="1" si="39"/>
        <v/>
      </c>
      <c r="E2234" s="18" t="str">
        <f ca="1">IFERROR(INDEX(nr_ad_client_name,MATCH(ROW()-1,xl_search_adnowclientname[index],0)),"")</f>
        <v/>
      </c>
      <c r="F2234" s="18"/>
      <c r="G2234" s="18"/>
      <c r="H2234" s="18"/>
      <c r="I2234" s="18"/>
      <c r="J2234" s="18"/>
      <c r="K2234" s="18"/>
      <c r="L2234" s="18"/>
      <c r="M2234" s="18"/>
      <c r="N2234" s="18"/>
      <c r="O2234" s="18"/>
      <c r="P2234" s="18"/>
      <c r="Q2234" s="18"/>
      <c r="R2234" s="18"/>
      <c r="S2234" s="18"/>
      <c r="T2234" s="18"/>
      <c r="U2234" s="18"/>
      <c r="V2234" s="18"/>
      <c r="W2234" s="18"/>
      <c r="X2234" s="18"/>
      <c r="Y2234" s="18"/>
      <c r="Z2234" s="18"/>
      <c r="AA2234" s="18"/>
      <c r="AB2234" s="18"/>
      <c r="AC2234" s="18"/>
      <c r="AD2234" s="18"/>
      <c r="AE2234" s="18"/>
      <c r="AF2234" s="18"/>
      <c r="AG2234" s="18"/>
      <c r="AH2234" s="18"/>
      <c r="AI2234" s="18"/>
      <c r="AJ2234" s="18"/>
      <c r="AK2234" s="18"/>
      <c r="AL2234" s="18"/>
      <c r="AM2234" s="18"/>
    </row>
    <row r="2235" spans="1:39">
      <c r="A2235" s="18"/>
      <c r="B2235" s="18"/>
      <c r="C2235" s="18"/>
      <c r="D2235" s="18" t="str">
        <f t="shared" ca="1" si="39"/>
        <v/>
      </c>
      <c r="E2235" s="18" t="str">
        <f ca="1">IFERROR(INDEX(nr_ad_client_name,MATCH(ROW()-1,xl_search_adnowclientname[index],0)),"")</f>
        <v/>
      </c>
      <c r="F2235" s="18"/>
      <c r="G2235" s="18"/>
      <c r="H2235" s="18"/>
      <c r="I2235" s="18"/>
      <c r="J2235" s="18"/>
      <c r="K2235" s="18"/>
      <c r="L2235" s="18"/>
      <c r="M2235" s="18"/>
      <c r="N2235" s="18"/>
      <c r="O2235" s="18"/>
      <c r="P2235" s="18"/>
      <c r="Q2235" s="18"/>
      <c r="R2235" s="18"/>
      <c r="S2235" s="18"/>
      <c r="T2235" s="18"/>
      <c r="U2235" s="18"/>
      <c r="V2235" s="18"/>
      <c r="W2235" s="18"/>
      <c r="X2235" s="18"/>
      <c r="Y2235" s="18"/>
      <c r="Z2235" s="18"/>
      <c r="AA2235" s="18"/>
      <c r="AB2235" s="18"/>
      <c r="AC2235" s="18"/>
      <c r="AD2235" s="18"/>
      <c r="AE2235" s="18"/>
      <c r="AF2235" s="18"/>
      <c r="AG2235" s="18"/>
      <c r="AH2235" s="18"/>
      <c r="AI2235" s="18"/>
      <c r="AJ2235" s="18"/>
      <c r="AK2235" s="18"/>
      <c r="AL2235" s="18"/>
      <c r="AM2235" s="18"/>
    </row>
    <row r="2236" spans="1:39">
      <c r="A2236" s="18"/>
      <c r="B2236" s="18"/>
      <c r="C2236" s="18"/>
      <c r="D2236" s="18" t="str">
        <f t="shared" ca="1" si="39"/>
        <v/>
      </c>
      <c r="E2236" s="18" t="str">
        <f ca="1">IFERROR(INDEX(nr_ad_client_name,MATCH(ROW()-1,xl_search_adnowclientname[index],0)),"")</f>
        <v/>
      </c>
      <c r="F2236" s="18"/>
      <c r="G2236" s="18"/>
      <c r="H2236" s="18"/>
      <c r="I2236" s="18"/>
      <c r="J2236" s="18"/>
      <c r="K2236" s="18"/>
      <c r="L2236" s="18"/>
      <c r="M2236" s="18"/>
      <c r="N2236" s="18"/>
      <c r="O2236" s="18"/>
      <c r="P2236" s="18"/>
      <c r="Q2236" s="18"/>
      <c r="R2236" s="18"/>
      <c r="S2236" s="18"/>
      <c r="T2236" s="18"/>
      <c r="U2236" s="18"/>
      <c r="V2236" s="18"/>
      <c r="W2236" s="18"/>
      <c r="X2236" s="18"/>
      <c r="Y2236" s="18"/>
      <c r="Z2236" s="18"/>
      <c r="AA2236" s="18"/>
      <c r="AB2236" s="18"/>
      <c r="AC2236" s="18"/>
      <c r="AD2236" s="18"/>
      <c r="AE2236" s="18"/>
      <c r="AF2236" s="18"/>
      <c r="AG2236" s="18"/>
      <c r="AH2236" s="18"/>
      <c r="AI2236" s="18"/>
      <c r="AJ2236" s="18"/>
      <c r="AK2236" s="18"/>
      <c r="AL2236" s="18"/>
      <c r="AM2236" s="18"/>
    </row>
    <row r="2237" spans="1:39">
      <c r="A2237" s="18"/>
      <c r="B2237" s="18"/>
      <c r="C2237" s="18"/>
      <c r="D2237" s="18" t="str">
        <f t="shared" ca="1" si="39"/>
        <v/>
      </c>
      <c r="E2237" s="18" t="str">
        <f ca="1">IFERROR(INDEX(nr_ad_client_name,MATCH(ROW()-1,xl_search_adnowclientname[index],0)),"")</f>
        <v/>
      </c>
      <c r="F2237" s="18"/>
      <c r="G2237" s="18"/>
      <c r="H2237" s="18"/>
      <c r="I2237" s="18"/>
      <c r="J2237" s="18"/>
      <c r="K2237" s="18"/>
      <c r="L2237" s="18"/>
      <c r="M2237" s="18"/>
      <c r="N2237" s="18"/>
      <c r="O2237" s="18"/>
      <c r="P2237" s="18"/>
      <c r="Q2237" s="18"/>
      <c r="R2237" s="18"/>
      <c r="S2237" s="18"/>
      <c r="T2237" s="18"/>
      <c r="U2237" s="18"/>
      <c r="V2237" s="18"/>
      <c r="W2237" s="18"/>
      <c r="X2237" s="18"/>
      <c r="Y2237" s="18"/>
      <c r="Z2237" s="18"/>
      <c r="AA2237" s="18"/>
      <c r="AB2237" s="18"/>
      <c r="AC2237" s="18"/>
      <c r="AD2237" s="18"/>
      <c r="AE2237" s="18"/>
      <c r="AF2237" s="18"/>
      <c r="AG2237" s="18"/>
      <c r="AH2237" s="18"/>
      <c r="AI2237" s="18"/>
      <c r="AJ2237" s="18"/>
      <c r="AK2237" s="18"/>
      <c r="AL2237" s="18"/>
      <c r="AM2237" s="18"/>
    </row>
    <row r="2238" spans="1:39">
      <c r="A2238" s="18"/>
      <c r="B2238" s="18"/>
      <c r="C2238" s="18"/>
      <c r="D2238" s="18" t="str">
        <f t="shared" ca="1" si="39"/>
        <v/>
      </c>
      <c r="E2238" s="18" t="str">
        <f ca="1">IFERROR(INDEX(nr_ad_client_name,MATCH(ROW()-1,xl_search_adnowclientname[index],0)),"")</f>
        <v/>
      </c>
      <c r="F2238" s="18"/>
      <c r="G2238" s="18"/>
      <c r="H2238" s="18"/>
      <c r="I2238" s="18"/>
      <c r="J2238" s="18"/>
      <c r="K2238" s="18"/>
      <c r="L2238" s="18"/>
      <c r="M2238" s="18"/>
      <c r="N2238" s="18"/>
      <c r="O2238" s="18"/>
      <c r="P2238" s="18"/>
      <c r="Q2238" s="18"/>
      <c r="R2238" s="18"/>
      <c r="S2238" s="18"/>
      <c r="T2238" s="18"/>
      <c r="U2238" s="18"/>
      <c r="V2238" s="18"/>
      <c r="W2238" s="18"/>
      <c r="X2238" s="18"/>
      <c r="Y2238" s="18"/>
      <c r="Z2238" s="18"/>
      <c r="AA2238" s="18"/>
      <c r="AB2238" s="18"/>
      <c r="AC2238" s="18"/>
      <c r="AD2238" s="18"/>
      <c r="AE2238" s="18"/>
      <c r="AF2238" s="18"/>
      <c r="AG2238" s="18"/>
      <c r="AH2238" s="18"/>
      <c r="AI2238" s="18"/>
      <c r="AJ2238" s="18"/>
      <c r="AK2238" s="18"/>
      <c r="AL2238" s="18"/>
      <c r="AM2238" s="18"/>
    </row>
    <row r="2239" spans="1:39">
      <c r="A2239" s="18"/>
      <c r="B2239" s="18"/>
      <c r="C2239" s="18"/>
      <c r="D2239" s="18" t="str">
        <f t="shared" ca="1" si="39"/>
        <v/>
      </c>
      <c r="E2239" s="18" t="str">
        <f ca="1">IFERROR(INDEX(nr_ad_client_name,MATCH(ROW()-1,xl_search_adnowclientname[index],0)),"")</f>
        <v/>
      </c>
      <c r="F2239" s="18"/>
      <c r="G2239" s="18"/>
      <c r="H2239" s="18"/>
      <c r="I2239" s="18"/>
      <c r="J2239" s="18"/>
      <c r="K2239" s="18"/>
      <c r="L2239" s="18"/>
      <c r="M2239" s="18"/>
      <c r="N2239" s="18"/>
      <c r="O2239" s="18"/>
      <c r="P2239" s="18"/>
      <c r="Q2239" s="18"/>
      <c r="R2239" s="18"/>
      <c r="S2239" s="18"/>
      <c r="T2239" s="18"/>
      <c r="U2239" s="18"/>
      <c r="V2239" s="18"/>
      <c r="W2239" s="18"/>
      <c r="X2239" s="18"/>
      <c r="Y2239" s="18"/>
      <c r="Z2239" s="18"/>
      <c r="AA2239" s="18"/>
      <c r="AB2239" s="18"/>
      <c r="AC2239" s="18"/>
      <c r="AD2239" s="18"/>
      <c r="AE2239" s="18"/>
      <c r="AF2239" s="18"/>
      <c r="AG2239" s="18"/>
      <c r="AH2239" s="18"/>
      <c r="AI2239" s="18"/>
      <c r="AJ2239" s="18"/>
      <c r="AK2239" s="18"/>
      <c r="AL2239" s="18"/>
      <c r="AM2239" s="18"/>
    </row>
    <row r="2240" spans="1:39">
      <c r="A2240" s="18"/>
      <c r="B2240" s="18"/>
      <c r="C2240" s="18"/>
      <c r="D2240" s="18" t="str">
        <f t="shared" ca="1" si="39"/>
        <v/>
      </c>
      <c r="E2240" s="18" t="str">
        <f ca="1">IFERROR(INDEX(nr_ad_client_name,MATCH(ROW()-1,xl_search_adnowclientname[index],0)),"")</f>
        <v/>
      </c>
      <c r="F2240" s="18"/>
      <c r="G2240" s="18"/>
      <c r="H2240" s="18"/>
      <c r="I2240" s="18"/>
      <c r="J2240" s="18"/>
      <c r="K2240" s="18"/>
      <c r="L2240" s="18"/>
      <c r="M2240" s="18"/>
      <c r="N2240" s="18"/>
      <c r="O2240" s="18"/>
      <c r="P2240" s="18"/>
      <c r="Q2240" s="18"/>
      <c r="R2240" s="18"/>
      <c r="S2240" s="18"/>
      <c r="T2240" s="18"/>
      <c r="U2240" s="18"/>
      <c r="V2240" s="18"/>
      <c r="W2240" s="18"/>
      <c r="X2240" s="18"/>
      <c r="Y2240" s="18"/>
      <c r="Z2240" s="18"/>
      <c r="AA2240" s="18"/>
      <c r="AB2240" s="18"/>
      <c r="AC2240" s="18"/>
      <c r="AD2240" s="18"/>
      <c r="AE2240" s="18"/>
      <c r="AF2240" s="18"/>
      <c r="AG2240" s="18"/>
      <c r="AH2240" s="18"/>
      <c r="AI2240" s="18"/>
      <c r="AJ2240" s="18"/>
      <c r="AK2240" s="18"/>
      <c r="AL2240" s="18"/>
      <c r="AM2240" s="18"/>
    </row>
    <row r="2241" spans="1:39">
      <c r="A2241" s="18"/>
      <c r="B2241" s="18"/>
      <c r="C2241" s="18"/>
      <c r="D2241" s="18" t="str">
        <f t="shared" ca="1" si="39"/>
        <v/>
      </c>
      <c r="E2241" s="18" t="str">
        <f ca="1">IFERROR(INDEX(nr_ad_client_name,MATCH(ROW()-1,xl_search_adnowclientname[index],0)),"")</f>
        <v/>
      </c>
      <c r="F2241" s="18"/>
      <c r="G2241" s="18"/>
      <c r="H2241" s="18"/>
      <c r="I2241" s="18"/>
      <c r="J2241" s="18"/>
      <c r="K2241" s="18"/>
      <c r="L2241" s="18"/>
      <c r="M2241" s="18"/>
      <c r="N2241" s="18"/>
      <c r="O2241" s="18"/>
      <c r="P2241" s="18"/>
      <c r="Q2241" s="18"/>
      <c r="R2241" s="18"/>
      <c r="S2241" s="18"/>
      <c r="T2241" s="18"/>
      <c r="U2241" s="18"/>
      <c r="V2241" s="18"/>
      <c r="W2241" s="18"/>
      <c r="X2241" s="18"/>
      <c r="Y2241" s="18"/>
      <c r="Z2241" s="18"/>
      <c r="AA2241" s="18"/>
      <c r="AB2241" s="18"/>
      <c r="AC2241" s="18"/>
      <c r="AD2241" s="18"/>
      <c r="AE2241" s="18"/>
      <c r="AF2241" s="18"/>
      <c r="AG2241" s="18"/>
      <c r="AH2241" s="18"/>
      <c r="AI2241" s="18"/>
      <c r="AJ2241" s="18"/>
      <c r="AK2241" s="18"/>
      <c r="AL2241" s="18"/>
      <c r="AM2241" s="18"/>
    </row>
    <row r="2242" spans="1:39">
      <c r="A2242" s="18"/>
      <c r="B2242" s="18"/>
      <c r="C2242" s="18"/>
      <c r="D2242" s="18" t="str">
        <f t="shared" ref="D2242:D2305" ca="1" si="40">IF(ISNUMBER(SEARCH(ps_search_adnowclientname,INDEX(nr_ad_client_name,ROW()-1))),MAX(INDIRECT(ADDRESS(1,COLUMN())&amp;":"&amp;ADDRESS(ROW()-1,COLUMN())))+1,"")</f>
        <v/>
      </c>
      <c r="E2242" s="18" t="str">
        <f ca="1">IFERROR(INDEX(nr_ad_client_name,MATCH(ROW()-1,xl_search_adnowclientname[index],0)),"")</f>
        <v/>
      </c>
      <c r="F2242" s="18"/>
      <c r="G2242" s="18"/>
      <c r="H2242" s="18"/>
      <c r="I2242" s="18"/>
      <c r="J2242" s="18"/>
      <c r="K2242" s="18"/>
      <c r="L2242" s="18"/>
      <c r="M2242" s="18"/>
      <c r="N2242" s="18"/>
      <c r="O2242" s="18"/>
      <c r="P2242" s="18"/>
      <c r="Q2242" s="18"/>
      <c r="R2242" s="18"/>
      <c r="S2242" s="18"/>
      <c r="T2242" s="18"/>
      <c r="U2242" s="18"/>
      <c r="V2242" s="18"/>
      <c r="W2242" s="18"/>
      <c r="X2242" s="18"/>
      <c r="Y2242" s="18"/>
      <c r="Z2242" s="18"/>
      <c r="AA2242" s="18"/>
      <c r="AB2242" s="18"/>
      <c r="AC2242" s="18"/>
      <c r="AD2242" s="18"/>
      <c r="AE2242" s="18"/>
      <c r="AF2242" s="18"/>
      <c r="AG2242" s="18"/>
      <c r="AH2242" s="18"/>
      <c r="AI2242" s="18"/>
      <c r="AJ2242" s="18"/>
      <c r="AK2242" s="18"/>
      <c r="AL2242" s="18"/>
      <c r="AM2242" s="18"/>
    </row>
    <row r="2243" spans="1:39">
      <c r="A2243" s="18"/>
      <c r="B2243" s="18"/>
      <c r="C2243" s="18"/>
      <c r="D2243" s="18" t="str">
        <f t="shared" ca="1" si="40"/>
        <v/>
      </c>
      <c r="E2243" s="18" t="str">
        <f ca="1">IFERROR(INDEX(nr_ad_client_name,MATCH(ROW()-1,xl_search_adnowclientname[index],0)),"")</f>
        <v/>
      </c>
      <c r="F2243" s="18"/>
      <c r="G2243" s="18"/>
      <c r="H2243" s="18"/>
      <c r="I2243" s="18"/>
      <c r="J2243" s="18"/>
      <c r="K2243" s="18"/>
      <c r="L2243" s="18"/>
      <c r="M2243" s="18"/>
      <c r="N2243" s="18"/>
      <c r="O2243" s="18"/>
      <c r="P2243" s="18"/>
      <c r="Q2243" s="18"/>
      <c r="R2243" s="18"/>
      <c r="S2243" s="18"/>
      <c r="T2243" s="18"/>
      <c r="U2243" s="18"/>
      <c r="V2243" s="18"/>
      <c r="W2243" s="18"/>
      <c r="X2243" s="18"/>
      <c r="Y2243" s="18"/>
      <c r="Z2243" s="18"/>
      <c r="AA2243" s="18"/>
      <c r="AB2243" s="18"/>
      <c r="AC2243" s="18"/>
      <c r="AD2243" s="18"/>
      <c r="AE2243" s="18"/>
      <c r="AF2243" s="18"/>
      <c r="AG2243" s="18"/>
      <c r="AH2243" s="18"/>
      <c r="AI2243" s="18"/>
      <c r="AJ2243" s="18"/>
      <c r="AK2243" s="18"/>
      <c r="AL2243" s="18"/>
      <c r="AM2243" s="18"/>
    </row>
    <row r="2244" spans="1:39">
      <c r="A2244" s="18"/>
      <c r="B2244" s="18"/>
      <c r="C2244" s="18"/>
      <c r="D2244" s="18" t="str">
        <f t="shared" ca="1" si="40"/>
        <v/>
      </c>
      <c r="E2244" s="18" t="str">
        <f ca="1">IFERROR(INDEX(nr_ad_client_name,MATCH(ROW()-1,xl_search_adnowclientname[index],0)),"")</f>
        <v/>
      </c>
      <c r="F2244" s="18"/>
      <c r="G2244" s="18"/>
      <c r="H2244" s="18"/>
      <c r="I2244" s="18"/>
      <c r="J2244" s="18"/>
      <c r="K2244" s="18"/>
      <c r="L2244" s="18"/>
      <c r="M2244" s="18"/>
      <c r="N2244" s="18"/>
      <c r="O2244" s="18"/>
      <c r="P2244" s="18"/>
      <c r="Q2244" s="18"/>
      <c r="R2244" s="18"/>
      <c r="S2244" s="18"/>
      <c r="T2244" s="18"/>
      <c r="U2244" s="18"/>
      <c r="V2244" s="18"/>
      <c r="W2244" s="18"/>
      <c r="X2244" s="18"/>
      <c r="Y2244" s="18"/>
      <c r="Z2244" s="18"/>
      <c r="AA2244" s="18"/>
      <c r="AB2244" s="18"/>
      <c r="AC2244" s="18"/>
      <c r="AD2244" s="18"/>
      <c r="AE2244" s="18"/>
      <c r="AF2244" s="18"/>
      <c r="AG2244" s="18"/>
      <c r="AH2244" s="18"/>
      <c r="AI2244" s="18"/>
      <c r="AJ2244" s="18"/>
      <c r="AK2244" s="18"/>
      <c r="AL2244" s="18"/>
      <c r="AM2244" s="18"/>
    </row>
    <row r="2245" spans="1:39">
      <c r="A2245" s="18"/>
      <c r="B2245" s="18"/>
      <c r="C2245" s="18"/>
      <c r="D2245" s="18" t="str">
        <f t="shared" ca="1" si="40"/>
        <v/>
      </c>
      <c r="E2245" s="18" t="str">
        <f ca="1">IFERROR(INDEX(nr_ad_client_name,MATCH(ROW()-1,xl_search_adnowclientname[index],0)),"")</f>
        <v/>
      </c>
      <c r="F2245" s="18"/>
      <c r="G2245" s="18"/>
      <c r="H2245" s="18"/>
      <c r="I2245" s="18"/>
      <c r="J2245" s="18"/>
      <c r="K2245" s="18"/>
      <c r="L2245" s="18"/>
      <c r="M2245" s="18"/>
      <c r="N2245" s="18"/>
      <c r="O2245" s="18"/>
      <c r="P2245" s="18"/>
      <c r="Q2245" s="18"/>
      <c r="R2245" s="18"/>
      <c r="S2245" s="18"/>
      <c r="T2245" s="18"/>
      <c r="U2245" s="18"/>
      <c r="V2245" s="18"/>
      <c r="W2245" s="18"/>
      <c r="X2245" s="18"/>
      <c r="Y2245" s="18"/>
      <c r="Z2245" s="18"/>
      <c r="AA2245" s="18"/>
      <c r="AB2245" s="18"/>
      <c r="AC2245" s="18"/>
      <c r="AD2245" s="18"/>
      <c r="AE2245" s="18"/>
      <c r="AF2245" s="18"/>
      <c r="AG2245" s="18"/>
      <c r="AH2245" s="18"/>
      <c r="AI2245" s="18"/>
      <c r="AJ2245" s="18"/>
      <c r="AK2245" s="18"/>
      <c r="AL2245" s="18"/>
      <c r="AM2245" s="18"/>
    </row>
    <row r="2246" spans="1:39">
      <c r="A2246" s="18"/>
      <c r="B2246" s="18"/>
      <c r="C2246" s="18"/>
      <c r="D2246" s="18" t="str">
        <f t="shared" ca="1" si="40"/>
        <v/>
      </c>
      <c r="E2246" s="18" t="str">
        <f ca="1">IFERROR(INDEX(nr_ad_client_name,MATCH(ROW()-1,xl_search_adnowclientname[index],0)),"")</f>
        <v/>
      </c>
      <c r="F2246" s="18"/>
      <c r="G2246" s="18"/>
      <c r="H2246" s="18"/>
      <c r="I2246" s="18"/>
      <c r="J2246" s="18"/>
      <c r="K2246" s="18"/>
      <c r="L2246" s="18"/>
      <c r="M2246" s="18"/>
      <c r="N2246" s="18"/>
      <c r="O2246" s="18"/>
      <c r="P2246" s="18"/>
      <c r="Q2246" s="18"/>
      <c r="R2246" s="18"/>
      <c r="S2246" s="18"/>
      <c r="T2246" s="18"/>
      <c r="U2246" s="18"/>
      <c r="V2246" s="18"/>
      <c r="W2246" s="18"/>
      <c r="X2246" s="18"/>
      <c r="Y2246" s="18"/>
      <c r="Z2246" s="18"/>
      <c r="AA2246" s="18"/>
      <c r="AB2246" s="18"/>
      <c r="AC2246" s="18"/>
      <c r="AD2246" s="18"/>
      <c r="AE2246" s="18"/>
      <c r="AF2246" s="18"/>
      <c r="AG2246" s="18"/>
      <c r="AH2246" s="18"/>
      <c r="AI2246" s="18"/>
      <c r="AJ2246" s="18"/>
      <c r="AK2246" s="18"/>
      <c r="AL2246" s="18"/>
      <c r="AM2246" s="18"/>
    </row>
    <row r="2247" spans="1:39">
      <c r="A2247" s="18"/>
      <c r="B2247" s="18"/>
      <c r="C2247" s="18"/>
      <c r="D2247" s="18" t="str">
        <f t="shared" ca="1" si="40"/>
        <v/>
      </c>
      <c r="E2247" s="18" t="str">
        <f ca="1">IFERROR(INDEX(nr_ad_client_name,MATCH(ROW()-1,xl_search_adnowclientname[index],0)),"")</f>
        <v/>
      </c>
      <c r="F2247" s="18"/>
      <c r="G2247" s="18"/>
      <c r="H2247" s="18"/>
      <c r="I2247" s="18"/>
      <c r="J2247" s="18"/>
      <c r="K2247" s="18"/>
      <c r="L2247" s="18"/>
      <c r="M2247" s="18"/>
      <c r="N2247" s="18"/>
      <c r="O2247" s="18"/>
      <c r="P2247" s="18"/>
      <c r="Q2247" s="18"/>
      <c r="R2247" s="18"/>
      <c r="S2247" s="18"/>
      <c r="T2247" s="18"/>
      <c r="U2247" s="18"/>
      <c r="V2247" s="18"/>
      <c r="W2247" s="18"/>
      <c r="X2247" s="18"/>
      <c r="Y2247" s="18"/>
      <c r="Z2247" s="18"/>
      <c r="AA2247" s="18"/>
      <c r="AB2247" s="18"/>
      <c r="AC2247" s="18"/>
      <c r="AD2247" s="18"/>
      <c r="AE2247" s="18"/>
      <c r="AF2247" s="18"/>
      <c r="AG2247" s="18"/>
      <c r="AH2247" s="18"/>
      <c r="AI2247" s="18"/>
      <c r="AJ2247" s="18"/>
      <c r="AK2247" s="18"/>
      <c r="AL2247" s="18"/>
      <c r="AM2247" s="18"/>
    </row>
    <row r="2248" spans="1:39">
      <c r="A2248" s="18"/>
      <c r="B2248" s="18"/>
      <c r="C2248" s="18"/>
      <c r="D2248" s="18" t="str">
        <f t="shared" ca="1" si="40"/>
        <v/>
      </c>
      <c r="E2248" s="18" t="str">
        <f ca="1">IFERROR(INDEX(nr_ad_client_name,MATCH(ROW()-1,xl_search_adnowclientname[index],0)),"")</f>
        <v/>
      </c>
      <c r="F2248" s="18"/>
      <c r="G2248" s="18"/>
      <c r="H2248" s="18"/>
      <c r="I2248" s="18"/>
      <c r="J2248" s="18"/>
      <c r="K2248" s="18"/>
      <c r="L2248" s="18"/>
      <c r="M2248" s="18"/>
      <c r="N2248" s="18"/>
      <c r="O2248" s="18"/>
      <c r="P2248" s="18"/>
      <c r="Q2248" s="18"/>
      <c r="R2248" s="18"/>
      <c r="S2248" s="18"/>
      <c r="T2248" s="18"/>
      <c r="U2248" s="18"/>
      <c r="V2248" s="18"/>
      <c r="W2248" s="18"/>
      <c r="X2248" s="18"/>
      <c r="Y2248" s="18"/>
      <c r="Z2248" s="18"/>
      <c r="AA2248" s="18"/>
      <c r="AB2248" s="18"/>
      <c r="AC2248" s="18"/>
      <c r="AD2248" s="18"/>
      <c r="AE2248" s="18"/>
      <c r="AF2248" s="18"/>
      <c r="AG2248" s="18"/>
      <c r="AH2248" s="18"/>
      <c r="AI2248" s="18"/>
      <c r="AJ2248" s="18"/>
      <c r="AK2248" s="18"/>
      <c r="AL2248" s="18"/>
      <c r="AM2248" s="18"/>
    </row>
    <row r="2249" spans="1:39">
      <c r="A2249" s="18"/>
      <c r="B2249" s="18"/>
      <c r="C2249" s="18"/>
      <c r="D2249" s="18" t="str">
        <f t="shared" ca="1" si="40"/>
        <v/>
      </c>
      <c r="E2249" s="18" t="str">
        <f ca="1">IFERROR(INDEX(nr_ad_client_name,MATCH(ROW()-1,xl_search_adnowclientname[index],0)),"")</f>
        <v/>
      </c>
      <c r="F2249" s="18"/>
      <c r="G2249" s="18"/>
      <c r="H2249" s="18"/>
      <c r="I2249" s="18"/>
      <c r="J2249" s="18"/>
      <c r="K2249" s="18"/>
      <c r="L2249" s="18"/>
      <c r="M2249" s="18"/>
      <c r="N2249" s="18"/>
      <c r="O2249" s="18"/>
      <c r="P2249" s="18"/>
      <c r="Q2249" s="18"/>
      <c r="R2249" s="18"/>
      <c r="S2249" s="18"/>
      <c r="T2249" s="18"/>
      <c r="U2249" s="18"/>
      <c r="V2249" s="18"/>
      <c r="W2249" s="18"/>
      <c r="X2249" s="18"/>
      <c r="Y2249" s="18"/>
      <c r="Z2249" s="18"/>
      <c r="AA2249" s="18"/>
      <c r="AB2249" s="18"/>
      <c r="AC2249" s="18"/>
      <c r="AD2249" s="18"/>
      <c r="AE2249" s="18"/>
      <c r="AF2249" s="18"/>
      <c r="AG2249" s="18"/>
      <c r="AH2249" s="18"/>
      <c r="AI2249" s="18"/>
      <c r="AJ2249" s="18"/>
      <c r="AK2249" s="18"/>
      <c r="AL2249" s="18"/>
      <c r="AM2249" s="18"/>
    </row>
    <row r="2250" spans="1:39">
      <c r="A2250" s="18"/>
      <c r="B2250" s="18"/>
      <c r="C2250" s="18"/>
      <c r="D2250" s="18" t="str">
        <f t="shared" ca="1" si="40"/>
        <v/>
      </c>
      <c r="E2250" s="18" t="str">
        <f ca="1">IFERROR(INDEX(nr_ad_client_name,MATCH(ROW()-1,xl_search_adnowclientname[index],0)),"")</f>
        <v/>
      </c>
      <c r="F2250" s="18"/>
      <c r="G2250" s="18"/>
      <c r="H2250" s="18"/>
      <c r="I2250" s="18"/>
      <c r="J2250" s="18"/>
      <c r="K2250" s="18"/>
      <c r="L2250" s="18"/>
      <c r="M2250" s="18"/>
      <c r="N2250" s="18"/>
      <c r="O2250" s="18"/>
      <c r="P2250" s="18"/>
      <c r="Q2250" s="18"/>
      <c r="R2250" s="18"/>
      <c r="S2250" s="18"/>
      <c r="T2250" s="18"/>
      <c r="U2250" s="18"/>
      <c r="V2250" s="18"/>
      <c r="W2250" s="18"/>
      <c r="X2250" s="18"/>
      <c r="Y2250" s="18"/>
      <c r="Z2250" s="18"/>
      <c r="AA2250" s="18"/>
      <c r="AB2250" s="18"/>
      <c r="AC2250" s="18"/>
      <c r="AD2250" s="18"/>
      <c r="AE2250" s="18"/>
      <c r="AF2250" s="18"/>
      <c r="AG2250" s="18"/>
      <c r="AH2250" s="18"/>
      <c r="AI2250" s="18"/>
      <c r="AJ2250" s="18"/>
      <c r="AK2250" s="18"/>
      <c r="AL2250" s="18"/>
      <c r="AM2250" s="18"/>
    </row>
    <row r="2251" spans="1:39">
      <c r="A2251" s="18"/>
      <c r="B2251" s="18"/>
      <c r="C2251" s="18"/>
      <c r="D2251" s="18" t="str">
        <f t="shared" ca="1" si="40"/>
        <v/>
      </c>
      <c r="E2251" s="18" t="str">
        <f ca="1">IFERROR(INDEX(nr_ad_client_name,MATCH(ROW()-1,xl_search_adnowclientname[index],0)),"")</f>
        <v/>
      </c>
      <c r="F2251" s="18"/>
      <c r="G2251" s="18"/>
      <c r="H2251" s="18"/>
      <c r="I2251" s="18"/>
      <c r="J2251" s="18"/>
      <c r="K2251" s="18"/>
      <c r="L2251" s="18"/>
      <c r="M2251" s="18"/>
      <c r="N2251" s="18"/>
      <c r="O2251" s="18"/>
      <c r="P2251" s="18"/>
      <c r="Q2251" s="18"/>
      <c r="R2251" s="18"/>
      <c r="S2251" s="18"/>
      <c r="T2251" s="18"/>
      <c r="U2251" s="18"/>
      <c r="V2251" s="18"/>
      <c r="W2251" s="18"/>
      <c r="X2251" s="18"/>
      <c r="Y2251" s="18"/>
      <c r="Z2251" s="18"/>
      <c r="AA2251" s="18"/>
      <c r="AB2251" s="18"/>
      <c r="AC2251" s="18"/>
      <c r="AD2251" s="18"/>
      <c r="AE2251" s="18"/>
      <c r="AF2251" s="18"/>
      <c r="AG2251" s="18"/>
      <c r="AH2251" s="18"/>
      <c r="AI2251" s="18"/>
      <c r="AJ2251" s="18"/>
      <c r="AK2251" s="18"/>
      <c r="AL2251" s="18"/>
      <c r="AM2251" s="18"/>
    </row>
    <row r="2252" spans="1:39">
      <c r="A2252" s="18"/>
      <c r="B2252" s="18"/>
      <c r="C2252" s="18"/>
      <c r="D2252" s="18" t="str">
        <f t="shared" ca="1" si="40"/>
        <v/>
      </c>
      <c r="E2252" s="18" t="str">
        <f ca="1">IFERROR(INDEX(nr_ad_client_name,MATCH(ROW()-1,xl_search_adnowclientname[index],0)),"")</f>
        <v/>
      </c>
      <c r="F2252" s="18"/>
      <c r="G2252" s="18"/>
      <c r="H2252" s="18"/>
      <c r="I2252" s="18"/>
      <c r="J2252" s="18"/>
      <c r="K2252" s="18"/>
      <c r="L2252" s="18"/>
      <c r="M2252" s="18"/>
      <c r="N2252" s="18"/>
      <c r="O2252" s="18"/>
      <c r="P2252" s="18"/>
      <c r="Q2252" s="18"/>
      <c r="R2252" s="18"/>
      <c r="S2252" s="18"/>
      <c r="T2252" s="18"/>
      <c r="U2252" s="18"/>
      <c r="V2252" s="18"/>
      <c r="W2252" s="18"/>
      <c r="X2252" s="18"/>
      <c r="Y2252" s="18"/>
      <c r="Z2252" s="18"/>
      <c r="AA2252" s="18"/>
      <c r="AB2252" s="18"/>
      <c r="AC2252" s="18"/>
      <c r="AD2252" s="18"/>
      <c r="AE2252" s="18"/>
      <c r="AF2252" s="18"/>
      <c r="AG2252" s="18"/>
      <c r="AH2252" s="18"/>
      <c r="AI2252" s="18"/>
      <c r="AJ2252" s="18"/>
      <c r="AK2252" s="18"/>
      <c r="AL2252" s="18"/>
      <c r="AM2252" s="18"/>
    </row>
    <row r="2253" spans="1:39">
      <c r="A2253" s="18"/>
      <c r="B2253" s="18"/>
      <c r="C2253" s="18"/>
      <c r="D2253" s="18" t="str">
        <f t="shared" ca="1" si="40"/>
        <v/>
      </c>
      <c r="E2253" s="18" t="str">
        <f ca="1">IFERROR(INDEX(nr_ad_client_name,MATCH(ROW()-1,xl_search_adnowclientname[index],0)),"")</f>
        <v/>
      </c>
      <c r="F2253" s="18"/>
      <c r="G2253" s="18"/>
      <c r="H2253" s="18"/>
      <c r="I2253" s="18"/>
      <c r="J2253" s="18"/>
      <c r="K2253" s="18"/>
      <c r="L2253" s="18"/>
      <c r="M2253" s="18"/>
      <c r="N2253" s="18"/>
      <c r="O2253" s="18"/>
      <c r="P2253" s="18"/>
      <c r="Q2253" s="18"/>
      <c r="R2253" s="18"/>
      <c r="S2253" s="18"/>
      <c r="T2253" s="18"/>
      <c r="U2253" s="18"/>
      <c r="V2253" s="18"/>
      <c r="W2253" s="18"/>
      <c r="X2253" s="18"/>
      <c r="Y2253" s="18"/>
      <c r="Z2253" s="18"/>
      <c r="AA2253" s="18"/>
      <c r="AB2253" s="18"/>
      <c r="AC2253" s="18"/>
      <c r="AD2253" s="18"/>
      <c r="AE2253" s="18"/>
      <c r="AF2253" s="18"/>
      <c r="AG2253" s="18"/>
      <c r="AH2253" s="18"/>
      <c r="AI2253" s="18"/>
      <c r="AJ2253" s="18"/>
      <c r="AK2253" s="18"/>
      <c r="AL2253" s="18"/>
      <c r="AM2253" s="18"/>
    </row>
    <row r="2254" spans="1:39">
      <c r="A2254" s="18"/>
      <c r="B2254" s="18"/>
      <c r="C2254" s="18"/>
      <c r="D2254" s="18" t="str">
        <f t="shared" ca="1" si="40"/>
        <v/>
      </c>
      <c r="E2254" s="18" t="str">
        <f ca="1">IFERROR(INDEX(nr_ad_client_name,MATCH(ROW()-1,xl_search_adnowclientname[index],0)),"")</f>
        <v/>
      </c>
      <c r="F2254" s="18"/>
      <c r="G2254" s="18"/>
      <c r="H2254" s="18"/>
      <c r="I2254" s="18"/>
      <c r="J2254" s="18"/>
      <c r="K2254" s="18"/>
      <c r="L2254" s="18"/>
      <c r="M2254" s="18"/>
      <c r="N2254" s="18"/>
      <c r="O2254" s="18"/>
      <c r="P2254" s="18"/>
      <c r="Q2254" s="18"/>
      <c r="R2254" s="18"/>
      <c r="S2254" s="18"/>
      <c r="T2254" s="18"/>
      <c r="U2254" s="18"/>
      <c r="V2254" s="18"/>
      <c r="W2254" s="18"/>
      <c r="X2254" s="18"/>
      <c r="Y2254" s="18"/>
      <c r="Z2254" s="18"/>
      <c r="AA2254" s="18"/>
      <c r="AB2254" s="18"/>
      <c r="AC2254" s="18"/>
      <c r="AD2254" s="18"/>
      <c r="AE2254" s="18"/>
      <c r="AF2254" s="18"/>
      <c r="AG2254" s="18"/>
      <c r="AH2254" s="18"/>
      <c r="AI2254" s="18"/>
      <c r="AJ2254" s="18"/>
      <c r="AK2254" s="18"/>
      <c r="AL2254" s="18"/>
      <c r="AM2254" s="18"/>
    </row>
    <row r="2255" spans="1:39">
      <c r="A2255" s="18"/>
      <c r="B2255" s="18"/>
      <c r="C2255" s="18"/>
      <c r="D2255" s="18" t="str">
        <f t="shared" ca="1" si="40"/>
        <v/>
      </c>
      <c r="E2255" s="18" t="str">
        <f ca="1">IFERROR(INDEX(nr_ad_client_name,MATCH(ROW()-1,xl_search_adnowclientname[index],0)),"")</f>
        <v/>
      </c>
      <c r="F2255" s="18"/>
      <c r="G2255" s="18"/>
      <c r="H2255" s="18"/>
      <c r="I2255" s="18"/>
      <c r="J2255" s="18"/>
      <c r="K2255" s="18"/>
      <c r="L2255" s="18"/>
      <c r="M2255" s="18"/>
      <c r="N2255" s="18"/>
      <c r="O2255" s="18"/>
      <c r="P2255" s="18"/>
      <c r="Q2255" s="18"/>
      <c r="R2255" s="18"/>
      <c r="S2255" s="18"/>
      <c r="T2255" s="18"/>
      <c r="U2255" s="18"/>
      <c r="V2255" s="18"/>
      <c r="W2255" s="18"/>
      <c r="X2255" s="18"/>
      <c r="Y2255" s="18"/>
      <c r="Z2255" s="18"/>
      <c r="AA2255" s="18"/>
      <c r="AB2255" s="18"/>
      <c r="AC2255" s="18"/>
      <c r="AD2255" s="18"/>
      <c r="AE2255" s="18"/>
      <c r="AF2255" s="18"/>
      <c r="AG2255" s="18"/>
      <c r="AH2255" s="18"/>
      <c r="AI2255" s="18"/>
      <c r="AJ2255" s="18"/>
      <c r="AK2255" s="18"/>
      <c r="AL2255" s="18"/>
      <c r="AM2255" s="18"/>
    </row>
    <row r="2256" spans="1:39">
      <c r="A2256" s="18"/>
      <c r="B2256" s="18"/>
      <c r="C2256" s="18"/>
      <c r="D2256" s="18" t="str">
        <f t="shared" ca="1" si="40"/>
        <v/>
      </c>
      <c r="E2256" s="18" t="str">
        <f ca="1">IFERROR(INDEX(nr_ad_client_name,MATCH(ROW()-1,xl_search_adnowclientname[index],0)),"")</f>
        <v/>
      </c>
      <c r="F2256" s="18"/>
      <c r="G2256" s="18"/>
      <c r="H2256" s="18"/>
      <c r="I2256" s="18"/>
      <c r="J2256" s="18"/>
      <c r="K2256" s="18"/>
      <c r="L2256" s="18"/>
      <c r="M2256" s="18"/>
      <c r="N2256" s="18"/>
      <c r="O2256" s="18"/>
      <c r="P2256" s="18"/>
      <c r="Q2256" s="18"/>
      <c r="R2256" s="18"/>
      <c r="S2256" s="18"/>
      <c r="T2256" s="18"/>
      <c r="U2256" s="18"/>
      <c r="V2256" s="18"/>
      <c r="W2256" s="18"/>
      <c r="X2256" s="18"/>
      <c r="Y2256" s="18"/>
      <c r="Z2256" s="18"/>
      <c r="AA2256" s="18"/>
      <c r="AB2256" s="18"/>
      <c r="AC2256" s="18"/>
      <c r="AD2256" s="18"/>
      <c r="AE2256" s="18"/>
      <c r="AF2256" s="18"/>
      <c r="AG2256" s="18"/>
      <c r="AH2256" s="18"/>
      <c r="AI2256" s="18"/>
      <c r="AJ2256" s="18"/>
      <c r="AK2256" s="18"/>
      <c r="AL2256" s="18"/>
      <c r="AM2256" s="18"/>
    </row>
    <row r="2257" spans="1:39">
      <c r="A2257" s="18"/>
      <c r="B2257" s="18"/>
      <c r="C2257" s="18"/>
      <c r="D2257" s="18" t="str">
        <f t="shared" ca="1" si="40"/>
        <v/>
      </c>
      <c r="E2257" s="18" t="str">
        <f ca="1">IFERROR(INDEX(nr_ad_client_name,MATCH(ROW()-1,xl_search_adnowclientname[index],0)),"")</f>
        <v/>
      </c>
      <c r="F2257" s="18"/>
      <c r="G2257" s="18"/>
      <c r="H2257" s="18"/>
      <c r="I2257" s="18"/>
      <c r="J2257" s="18"/>
      <c r="K2257" s="18"/>
      <c r="L2257" s="18"/>
      <c r="M2257" s="18"/>
      <c r="N2257" s="18"/>
      <c r="O2257" s="18"/>
      <c r="P2257" s="18"/>
      <c r="Q2257" s="18"/>
      <c r="R2257" s="18"/>
      <c r="S2257" s="18"/>
      <c r="T2257" s="18"/>
      <c r="U2257" s="18"/>
      <c r="V2257" s="18"/>
      <c r="W2257" s="18"/>
      <c r="X2257" s="18"/>
      <c r="Y2257" s="18"/>
      <c r="Z2257" s="18"/>
      <c r="AA2257" s="18"/>
      <c r="AB2257" s="18"/>
      <c r="AC2257" s="18"/>
      <c r="AD2257" s="18"/>
      <c r="AE2257" s="18"/>
      <c r="AF2257" s="18"/>
      <c r="AG2257" s="18"/>
      <c r="AH2257" s="18"/>
      <c r="AI2257" s="18"/>
      <c r="AJ2257" s="18"/>
      <c r="AK2257" s="18"/>
      <c r="AL2257" s="18"/>
      <c r="AM2257" s="18"/>
    </row>
    <row r="2258" spans="1:39">
      <c r="A2258" s="18"/>
      <c r="B2258" s="18"/>
      <c r="C2258" s="18"/>
      <c r="D2258" s="18" t="str">
        <f t="shared" ca="1" si="40"/>
        <v/>
      </c>
      <c r="E2258" s="18" t="str">
        <f ca="1">IFERROR(INDEX(nr_ad_client_name,MATCH(ROW()-1,xl_search_adnowclientname[index],0)),"")</f>
        <v/>
      </c>
      <c r="F2258" s="18"/>
      <c r="G2258" s="18"/>
      <c r="H2258" s="18"/>
      <c r="I2258" s="18"/>
      <c r="J2258" s="18"/>
      <c r="K2258" s="18"/>
      <c r="L2258" s="18"/>
      <c r="M2258" s="18"/>
      <c r="N2258" s="18"/>
      <c r="O2258" s="18"/>
      <c r="P2258" s="18"/>
      <c r="Q2258" s="18"/>
      <c r="R2258" s="18"/>
      <c r="S2258" s="18"/>
      <c r="T2258" s="18"/>
      <c r="U2258" s="18"/>
      <c r="V2258" s="18"/>
      <c r="W2258" s="18"/>
      <c r="X2258" s="18"/>
      <c r="Y2258" s="18"/>
      <c r="Z2258" s="18"/>
      <c r="AA2258" s="18"/>
      <c r="AB2258" s="18"/>
      <c r="AC2258" s="18"/>
      <c r="AD2258" s="18"/>
      <c r="AE2258" s="18"/>
      <c r="AF2258" s="18"/>
      <c r="AG2258" s="18"/>
      <c r="AH2258" s="18"/>
      <c r="AI2258" s="18"/>
      <c r="AJ2258" s="18"/>
      <c r="AK2258" s="18"/>
      <c r="AL2258" s="18"/>
      <c r="AM2258" s="18"/>
    </row>
    <row r="2259" spans="1:39">
      <c r="A2259" s="18"/>
      <c r="B2259" s="18"/>
      <c r="C2259" s="18"/>
      <c r="D2259" s="18" t="str">
        <f t="shared" ca="1" si="40"/>
        <v/>
      </c>
      <c r="E2259" s="18" t="str">
        <f ca="1">IFERROR(INDEX(nr_ad_client_name,MATCH(ROW()-1,xl_search_adnowclientname[index],0)),"")</f>
        <v/>
      </c>
      <c r="F2259" s="18"/>
      <c r="G2259" s="18"/>
      <c r="H2259" s="18"/>
      <c r="I2259" s="18"/>
      <c r="J2259" s="18"/>
      <c r="K2259" s="18"/>
      <c r="L2259" s="18"/>
      <c r="M2259" s="18"/>
      <c r="N2259" s="18"/>
      <c r="O2259" s="18"/>
      <c r="P2259" s="18"/>
      <c r="Q2259" s="18"/>
      <c r="R2259" s="18"/>
      <c r="S2259" s="18"/>
      <c r="T2259" s="18"/>
      <c r="U2259" s="18"/>
      <c r="V2259" s="18"/>
      <c r="W2259" s="18"/>
      <c r="X2259" s="18"/>
      <c r="Y2259" s="18"/>
      <c r="Z2259" s="18"/>
      <c r="AA2259" s="18"/>
      <c r="AB2259" s="18"/>
      <c r="AC2259" s="18"/>
      <c r="AD2259" s="18"/>
      <c r="AE2259" s="18"/>
      <c r="AF2259" s="18"/>
      <c r="AG2259" s="18"/>
      <c r="AH2259" s="18"/>
      <c r="AI2259" s="18"/>
      <c r="AJ2259" s="18"/>
      <c r="AK2259" s="18"/>
      <c r="AL2259" s="18"/>
      <c r="AM2259" s="18"/>
    </row>
    <row r="2260" spans="1:39">
      <c r="A2260" s="18"/>
      <c r="B2260" s="18"/>
      <c r="C2260" s="18"/>
      <c r="D2260" s="18" t="str">
        <f t="shared" ca="1" si="40"/>
        <v/>
      </c>
      <c r="E2260" s="18" t="str">
        <f ca="1">IFERROR(INDEX(nr_ad_client_name,MATCH(ROW()-1,xl_search_adnowclientname[index],0)),"")</f>
        <v/>
      </c>
      <c r="F2260" s="18"/>
      <c r="G2260" s="18"/>
      <c r="H2260" s="18"/>
      <c r="I2260" s="18"/>
      <c r="J2260" s="18"/>
      <c r="K2260" s="18"/>
      <c r="L2260" s="18"/>
      <c r="M2260" s="18"/>
      <c r="N2260" s="18"/>
      <c r="O2260" s="18"/>
      <c r="P2260" s="18"/>
      <c r="Q2260" s="18"/>
      <c r="R2260" s="18"/>
      <c r="S2260" s="18"/>
      <c r="T2260" s="18"/>
      <c r="U2260" s="18"/>
      <c r="V2260" s="18"/>
      <c r="W2260" s="18"/>
      <c r="X2260" s="18"/>
      <c r="Y2260" s="18"/>
      <c r="Z2260" s="18"/>
      <c r="AA2260" s="18"/>
      <c r="AB2260" s="18"/>
      <c r="AC2260" s="18"/>
      <c r="AD2260" s="18"/>
      <c r="AE2260" s="18"/>
      <c r="AF2260" s="18"/>
      <c r="AG2260" s="18"/>
      <c r="AH2260" s="18"/>
      <c r="AI2260" s="18"/>
      <c r="AJ2260" s="18"/>
      <c r="AK2260" s="18"/>
      <c r="AL2260" s="18"/>
      <c r="AM2260" s="18"/>
    </row>
    <row r="2261" spans="1:39">
      <c r="A2261" s="18"/>
      <c r="B2261" s="18"/>
      <c r="C2261" s="18"/>
      <c r="D2261" s="18" t="str">
        <f t="shared" ca="1" si="40"/>
        <v/>
      </c>
      <c r="E2261" s="18" t="str">
        <f ca="1">IFERROR(INDEX(nr_ad_client_name,MATCH(ROW()-1,xl_search_adnowclientname[index],0)),"")</f>
        <v/>
      </c>
      <c r="F2261" s="18"/>
      <c r="G2261" s="18"/>
      <c r="H2261" s="18"/>
      <c r="I2261" s="18"/>
      <c r="J2261" s="18"/>
      <c r="K2261" s="18"/>
      <c r="L2261" s="18"/>
      <c r="M2261" s="18"/>
      <c r="N2261" s="18"/>
      <c r="O2261" s="18"/>
      <c r="P2261" s="18"/>
      <c r="Q2261" s="18"/>
      <c r="R2261" s="18"/>
      <c r="S2261" s="18"/>
      <c r="T2261" s="18"/>
      <c r="U2261" s="18"/>
      <c r="V2261" s="18"/>
      <c r="W2261" s="18"/>
      <c r="X2261" s="18"/>
      <c r="Y2261" s="18"/>
      <c r="Z2261" s="18"/>
      <c r="AA2261" s="18"/>
      <c r="AB2261" s="18"/>
      <c r="AC2261" s="18"/>
      <c r="AD2261" s="18"/>
      <c r="AE2261" s="18"/>
      <c r="AF2261" s="18"/>
      <c r="AG2261" s="18"/>
      <c r="AH2261" s="18"/>
      <c r="AI2261" s="18"/>
      <c r="AJ2261" s="18"/>
      <c r="AK2261" s="18"/>
      <c r="AL2261" s="18"/>
      <c r="AM2261" s="18"/>
    </row>
    <row r="2262" spans="1:39">
      <c r="A2262" s="18"/>
      <c r="B2262" s="18"/>
      <c r="C2262" s="18"/>
      <c r="D2262" s="18" t="str">
        <f t="shared" ca="1" si="40"/>
        <v/>
      </c>
      <c r="E2262" s="18" t="str">
        <f ca="1">IFERROR(INDEX(nr_ad_client_name,MATCH(ROW()-1,xl_search_adnowclientname[index],0)),"")</f>
        <v/>
      </c>
      <c r="F2262" s="18"/>
      <c r="G2262" s="18"/>
      <c r="H2262" s="18"/>
      <c r="I2262" s="18"/>
      <c r="J2262" s="18"/>
      <c r="K2262" s="18"/>
      <c r="L2262" s="18"/>
      <c r="M2262" s="18"/>
      <c r="N2262" s="18"/>
      <c r="O2262" s="18"/>
      <c r="P2262" s="18"/>
      <c r="Q2262" s="18"/>
      <c r="R2262" s="18"/>
      <c r="S2262" s="18"/>
      <c r="T2262" s="18"/>
      <c r="U2262" s="18"/>
      <c r="V2262" s="18"/>
      <c r="W2262" s="18"/>
      <c r="X2262" s="18"/>
      <c r="Y2262" s="18"/>
      <c r="Z2262" s="18"/>
      <c r="AA2262" s="18"/>
      <c r="AB2262" s="18"/>
      <c r="AC2262" s="18"/>
      <c r="AD2262" s="18"/>
      <c r="AE2262" s="18"/>
      <c r="AF2262" s="18"/>
      <c r="AG2262" s="18"/>
      <c r="AH2262" s="18"/>
      <c r="AI2262" s="18"/>
      <c r="AJ2262" s="18"/>
      <c r="AK2262" s="18"/>
      <c r="AL2262" s="18"/>
      <c r="AM2262" s="18"/>
    </row>
    <row r="2263" spans="1:39">
      <c r="A2263" s="18"/>
      <c r="B2263" s="18"/>
      <c r="C2263" s="18"/>
      <c r="D2263" s="18" t="str">
        <f t="shared" ca="1" si="40"/>
        <v/>
      </c>
      <c r="E2263" s="18" t="str">
        <f ca="1">IFERROR(INDEX(nr_ad_client_name,MATCH(ROW()-1,xl_search_adnowclientname[index],0)),"")</f>
        <v/>
      </c>
      <c r="F2263" s="18"/>
      <c r="G2263" s="18"/>
      <c r="H2263" s="18"/>
      <c r="I2263" s="18"/>
      <c r="J2263" s="18"/>
      <c r="K2263" s="18"/>
      <c r="L2263" s="18"/>
      <c r="M2263" s="18"/>
      <c r="N2263" s="18"/>
      <c r="O2263" s="18"/>
      <c r="P2263" s="18"/>
      <c r="Q2263" s="18"/>
      <c r="R2263" s="18"/>
      <c r="S2263" s="18"/>
      <c r="T2263" s="18"/>
      <c r="U2263" s="18"/>
      <c r="V2263" s="18"/>
      <c r="W2263" s="18"/>
      <c r="X2263" s="18"/>
      <c r="Y2263" s="18"/>
      <c r="Z2263" s="18"/>
      <c r="AA2263" s="18"/>
      <c r="AB2263" s="18"/>
      <c r="AC2263" s="18"/>
      <c r="AD2263" s="18"/>
      <c r="AE2263" s="18"/>
      <c r="AF2263" s="18"/>
      <c r="AG2263" s="18"/>
      <c r="AH2263" s="18"/>
      <c r="AI2263" s="18"/>
      <c r="AJ2263" s="18"/>
      <c r="AK2263" s="18"/>
      <c r="AL2263" s="18"/>
      <c r="AM2263" s="18"/>
    </row>
    <row r="2264" spans="1:39">
      <c r="A2264" s="18"/>
      <c r="B2264" s="18"/>
      <c r="C2264" s="18"/>
      <c r="D2264" s="18" t="str">
        <f t="shared" ca="1" si="40"/>
        <v/>
      </c>
      <c r="E2264" s="18" t="str">
        <f ca="1">IFERROR(INDEX(nr_ad_client_name,MATCH(ROW()-1,xl_search_adnowclientname[index],0)),"")</f>
        <v/>
      </c>
      <c r="F2264" s="18"/>
      <c r="G2264" s="18"/>
      <c r="H2264" s="18"/>
      <c r="I2264" s="18"/>
      <c r="J2264" s="18"/>
      <c r="K2264" s="18"/>
      <c r="L2264" s="18"/>
      <c r="M2264" s="18"/>
      <c r="N2264" s="18"/>
      <c r="O2264" s="18"/>
      <c r="P2264" s="18"/>
      <c r="Q2264" s="18"/>
      <c r="R2264" s="18"/>
      <c r="S2264" s="18"/>
      <c r="T2264" s="18"/>
      <c r="U2264" s="18"/>
      <c r="V2264" s="18"/>
      <c r="W2264" s="18"/>
      <c r="X2264" s="18"/>
      <c r="Y2264" s="18"/>
      <c r="Z2264" s="18"/>
      <c r="AA2264" s="18"/>
      <c r="AB2264" s="18"/>
      <c r="AC2264" s="18"/>
      <c r="AD2264" s="18"/>
      <c r="AE2264" s="18"/>
      <c r="AF2264" s="18"/>
      <c r="AG2264" s="18"/>
      <c r="AH2264" s="18"/>
      <c r="AI2264" s="18"/>
      <c r="AJ2264" s="18"/>
      <c r="AK2264" s="18"/>
      <c r="AL2264" s="18"/>
      <c r="AM2264" s="18"/>
    </row>
    <row r="2265" spans="1:39">
      <c r="A2265" s="18"/>
      <c r="B2265" s="18"/>
      <c r="C2265" s="18"/>
      <c r="D2265" s="18" t="str">
        <f t="shared" ca="1" si="40"/>
        <v/>
      </c>
      <c r="E2265" s="18" t="str">
        <f ca="1">IFERROR(INDEX(nr_ad_client_name,MATCH(ROW()-1,xl_search_adnowclientname[index],0)),"")</f>
        <v/>
      </c>
      <c r="F2265" s="18"/>
      <c r="G2265" s="18"/>
      <c r="H2265" s="18"/>
      <c r="I2265" s="18"/>
      <c r="J2265" s="18"/>
      <c r="K2265" s="18"/>
      <c r="L2265" s="18"/>
      <c r="M2265" s="18"/>
      <c r="N2265" s="18"/>
      <c r="O2265" s="18"/>
      <c r="P2265" s="18"/>
      <c r="Q2265" s="18"/>
      <c r="R2265" s="18"/>
      <c r="S2265" s="18"/>
      <c r="T2265" s="18"/>
      <c r="U2265" s="18"/>
      <c r="V2265" s="18"/>
      <c r="W2265" s="18"/>
      <c r="X2265" s="18"/>
      <c r="Y2265" s="18"/>
      <c r="Z2265" s="18"/>
      <c r="AA2265" s="18"/>
      <c r="AB2265" s="18"/>
      <c r="AC2265" s="18"/>
      <c r="AD2265" s="18"/>
      <c r="AE2265" s="18"/>
      <c r="AF2265" s="18"/>
      <c r="AG2265" s="18"/>
      <c r="AH2265" s="18"/>
      <c r="AI2265" s="18"/>
      <c r="AJ2265" s="18"/>
      <c r="AK2265" s="18"/>
      <c r="AL2265" s="18"/>
      <c r="AM2265" s="18"/>
    </row>
    <row r="2266" spans="1:39">
      <c r="A2266" s="18"/>
      <c r="B2266" s="18"/>
      <c r="C2266" s="18"/>
      <c r="D2266" s="18" t="str">
        <f t="shared" ca="1" si="40"/>
        <v/>
      </c>
      <c r="E2266" s="18" t="str">
        <f ca="1">IFERROR(INDEX(nr_ad_client_name,MATCH(ROW()-1,xl_search_adnowclientname[index],0)),"")</f>
        <v/>
      </c>
      <c r="F2266" s="18"/>
      <c r="G2266" s="18"/>
      <c r="H2266" s="18"/>
      <c r="I2266" s="18"/>
      <c r="J2266" s="18"/>
      <c r="K2266" s="18"/>
      <c r="L2266" s="18"/>
      <c r="M2266" s="18"/>
      <c r="N2266" s="18"/>
      <c r="O2266" s="18"/>
      <c r="P2266" s="18"/>
      <c r="Q2266" s="18"/>
      <c r="R2266" s="18"/>
      <c r="S2266" s="18"/>
      <c r="T2266" s="18"/>
      <c r="U2266" s="18"/>
      <c r="V2266" s="18"/>
      <c r="W2266" s="18"/>
      <c r="X2266" s="18"/>
      <c r="Y2266" s="18"/>
      <c r="Z2266" s="18"/>
      <c r="AA2266" s="18"/>
      <c r="AB2266" s="18"/>
      <c r="AC2266" s="18"/>
      <c r="AD2266" s="18"/>
      <c r="AE2266" s="18"/>
      <c r="AF2266" s="18"/>
      <c r="AG2266" s="18"/>
      <c r="AH2266" s="18"/>
      <c r="AI2266" s="18"/>
      <c r="AJ2266" s="18"/>
      <c r="AK2266" s="18"/>
      <c r="AL2266" s="18"/>
      <c r="AM2266" s="18"/>
    </row>
    <row r="2267" spans="1:39">
      <c r="A2267" s="18"/>
      <c r="B2267" s="18"/>
      <c r="C2267" s="18"/>
      <c r="D2267" s="18" t="str">
        <f t="shared" ca="1" si="40"/>
        <v/>
      </c>
      <c r="E2267" s="18" t="str">
        <f ca="1">IFERROR(INDEX(nr_ad_client_name,MATCH(ROW()-1,xl_search_adnowclientname[index],0)),"")</f>
        <v/>
      </c>
      <c r="F2267" s="18"/>
      <c r="G2267" s="18"/>
      <c r="H2267" s="18"/>
      <c r="I2267" s="18"/>
      <c r="J2267" s="18"/>
      <c r="K2267" s="18"/>
      <c r="L2267" s="18"/>
      <c r="M2267" s="18"/>
      <c r="N2267" s="18"/>
      <c r="O2267" s="18"/>
      <c r="P2267" s="18"/>
      <c r="Q2267" s="18"/>
      <c r="R2267" s="18"/>
      <c r="S2267" s="18"/>
      <c r="T2267" s="18"/>
      <c r="U2267" s="18"/>
      <c r="V2267" s="18"/>
      <c r="W2267" s="18"/>
      <c r="X2267" s="18"/>
      <c r="Y2267" s="18"/>
      <c r="Z2267" s="18"/>
      <c r="AA2267" s="18"/>
      <c r="AB2267" s="18"/>
      <c r="AC2267" s="18"/>
      <c r="AD2267" s="18"/>
      <c r="AE2267" s="18"/>
      <c r="AF2267" s="18"/>
      <c r="AG2267" s="18"/>
      <c r="AH2267" s="18"/>
      <c r="AI2267" s="18"/>
      <c r="AJ2267" s="18"/>
      <c r="AK2267" s="18"/>
      <c r="AL2267" s="18"/>
      <c r="AM2267" s="18"/>
    </row>
    <row r="2268" spans="1:39">
      <c r="A2268" s="18"/>
      <c r="B2268" s="18"/>
      <c r="C2268" s="18"/>
      <c r="D2268" s="18" t="str">
        <f t="shared" ca="1" si="40"/>
        <v/>
      </c>
      <c r="E2268" s="18" t="str">
        <f ca="1">IFERROR(INDEX(nr_ad_client_name,MATCH(ROW()-1,xl_search_adnowclientname[index],0)),"")</f>
        <v/>
      </c>
      <c r="F2268" s="18"/>
      <c r="G2268" s="18"/>
      <c r="H2268" s="18"/>
      <c r="I2268" s="18"/>
      <c r="J2268" s="18"/>
      <c r="K2268" s="18"/>
      <c r="L2268" s="18"/>
      <c r="M2268" s="18"/>
      <c r="N2268" s="18"/>
      <c r="O2268" s="18"/>
      <c r="P2268" s="18"/>
      <c r="Q2268" s="18"/>
      <c r="R2268" s="18"/>
      <c r="S2268" s="18"/>
      <c r="T2268" s="18"/>
      <c r="U2268" s="18"/>
      <c r="V2268" s="18"/>
      <c r="W2268" s="18"/>
      <c r="X2268" s="18"/>
      <c r="Y2268" s="18"/>
      <c r="Z2268" s="18"/>
      <c r="AA2268" s="18"/>
      <c r="AB2268" s="18"/>
      <c r="AC2268" s="18"/>
      <c r="AD2268" s="18"/>
      <c r="AE2268" s="18"/>
      <c r="AF2268" s="18"/>
      <c r="AG2268" s="18"/>
      <c r="AH2268" s="18"/>
      <c r="AI2268" s="18"/>
      <c r="AJ2268" s="18"/>
      <c r="AK2268" s="18"/>
      <c r="AL2268" s="18"/>
      <c r="AM2268" s="18"/>
    </row>
    <row r="2269" spans="1:39">
      <c r="A2269" s="18"/>
      <c r="B2269" s="18"/>
      <c r="C2269" s="18"/>
      <c r="D2269" s="18" t="str">
        <f t="shared" ca="1" si="40"/>
        <v/>
      </c>
      <c r="E2269" s="18" t="str">
        <f ca="1">IFERROR(INDEX(nr_ad_client_name,MATCH(ROW()-1,xl_search_adnowclientname[index],0)),"")</f>
        <v/>
      </c>
      <c r="F2269" s="18"/>
      <c r="G2269" s="18"/>
      <c r="H2269" s="18"/>
      <c r="I2269" s="18"/>
      <c r="J2269" s="18"/>
      <c r="K2269" s="18"/>
      <c r="L2269" s="18"/>
      <c r="M2269" s="18"/>
      <c r="N2269" s="18"/>
      <c r="O2269" s="18"/>
      <c r="P2269" s="18"/>
      <c r="Q2269" s="18"/>
      <c r="R2269" s="18"/>
      <c r="S2269" s="18"/>
      <c r="T2269" s="18"/>
      <c r="U2269" s="18"/>
      <c r="V2269" s="18"/>
      <c r="W2269" s="18"/>
      <c r="X2269" s="18"/>
      <c r="Y2269" s="18"/>
      <c r="Z2269" s="18"/>
      <c r="AA2269" s="18"/>
      <c r="AB2269" s="18"/>
      <c r="AC2269" s="18"/>
      <c r="AD2269" s="18"/>
      <c r="AE2269" s="18"/>
      <c r="AF2269" s="18"/>
      <c r="AG2269" s="18"/>
      <c r="AH2269" s="18"/>
      <c r="AI2269" s="18"/>
      <c r="AJ2269" s="18"/>
      <c r="AK2269" s="18"/>
      <c r="AL2269" s="18"/>
      <c r="AM2269" s="18"/>
    </row>
    <row r="2270" spans="1:39">
      <c r="A2270" s="18"/>
      <c r="B2270" s="18"/>
      <c r="C2270" s="18"/>
      <c r="D2270" s="18" t="str">
        <f t="shared" ca="1" si="40"/>
        <v/>
      </c>
      <c r="E2270" s="18" t="str">
        <f ca="1">IFERROR(INDEX(nr_ad_client_name,MATCH(ROW()-1,xl_search_adnowclientname[index],0)),"")</f>
        <v/>
      </c>
      <c r="F2270" s="18"/>
      <c r="G2270" s="18"/>
      <c r="H2270" s="18"/>
      <c r="I2270" s="18"/>
      <c r="J2270" s="18"/>
      <c r="K2270" s="18"/>
      <c r="L2270" s="18"/>
      <c r="M2270" s="18"/>
      <c r="N2270" s="18"/>
      <c r="O2270" s="18"/>
      <c r="P2270" s="18"/>
      <c r="Q2270" s="18"/>
      <c r="R2270" s="18"/>
      <c r="S2270" s="18"/>
      <c r="T2270" s="18"/>
      <c r="U2270" s="18"/>
      <c r="V2270" s="18"/>
      <c r="W2270" s="18"/>
      <c r="X2270" s="18"/>
      <c r="Y2270" s="18"/>
      <c r="Z2270" s="18"/>
      <c r="AA2270" s="18"/>
      <c r="AB2270" s="18"/>
      <c r="AC2270" s="18"/>
      <c r="AD2270" s="18"/>
      <c r="AE2270" s="18"/>
      <c r="AF2270" s="18"/>
      <c r="AG2270" s="18"/>
      <c r="AH2270" s="18"/>
      <c r="AI2270" s="18"/>
      <c r="AJ2270" s="18"/>
      <c r="AK2270" s="18"/>
      <c r="AL2270" s="18"/>
      <c r="AM2270" s="18"/>
    </row>
    <row r="2271" spans="1:39">
      <c r="A2271" s="18"/>
      <c r="B2271" s="18"/>
      <c r="C2271" s="18"/>
      <c r="D2271" s="18" t="str">
        <f t="shared" ca="1" si="40"/>
        <v/>
      </c>
      <c r="E2271" s="18" t="str">
        <f ca="1">IFERROR(INDEX(nr_ad_client_name,MATCH(ROW()-1,xl_search_adnowclientname[index],0)),"")</f>
        <v/>
      </c>
      <c r="F2271" s="18"/>
      <c r="G2271" s="18"/>
      <c r="H2271" s="18"/>
      <c r="I2271" s="18"/>
      <c r="J2271" s="18"/>
      <c r="K2271" s="18"/>
      <c r="L2271" s="18"/>
      <c r="M2271" s="18"/>
      <c r="N2271" s="18"/>
      <c r="O2271" s="18"/>
      <c r="P2271" s="18"/>
      <c r="Q2271" s="18"/>
      <c r="R2271" s="18"/>
      <c r="S2271" s="18"/>
      <c r="T2271" s="18"/>
      <c r="U2271" s="18"/>
      <c r="V2271" s="18"/>
      <c r="W2271" s="18"/>
      <c r="X2271" s="18"/>
      <c r="Y2271" s="18"/>
      <c r="Z2271" s="18"/>
      <c r="AA2271" s="18"/>
      <c r="AB2271" s="18"/>
      <c r="AC2271" s="18"/>
      <c r="AD2271" s="18"/>
      <c r="AE2271" s="18"/>
      <c r="AF2271" s="18"/>
      <c r="AG2271" s="18"/>
      <c r="AH2271" s="18"/>
      <c r="AI2271" s="18"/>
      <c r="AJ2271" s="18"/>
      <c r="AK2271" s="18"/>
      <c r="AL2271" s="18"/>
      <c r="AM2271" s="18"/>
    </row>
    <row r="2272" spans="1:39">
      <c r="A2272" s="18"/>
      <c r="B2272" s="18"/>
      <c r="C2272" s="18"/>
      <c r="D2272" s="18" t="str">
        <f t="shared" ca="1" si="40"/>
        <v/>
      </c>
      <c r="E2272" s="18" t="str">
        <f ca="1">IFERROR(INDEX(nr_ad_client_name,MATCH(ROW()-1,xl_search_adnowclientname[index],0)),"")</f>
        <v/>
      </c>
      <c r="F2272" s="18"/>
      <c r="G2272" s="18"/>
      <c r="H2272" s="18"/>
      <c r="I2272" s="18"/>
      <c r="J2272" s="18"/>
      <c r="K2272" s="18"/>
      <c r="L2272" s="18"/>
      <c r="M2272" s="18"/>
      <c r="N2272" s="18"/>
      <c r="O2272" s="18"/>
      <c r="P2272" s="18"/>
      <c r="Q2272" s="18"/>
      <c r="R2272" s="18"/>
      <c r="S2272" s="18"/>
      <c r="T2272" s="18"/>
      <c r="U2272" s="18"/>
      <c r="V2272" s="18"/>
      <c r="W2272" s="18"/>
      <c r="X2272" s="18"/>
      <c r="Y2272" s="18"/>
      <c r="Z2272" s="18"/>
      <c r="AA2272" s="18"/>
      <c r="AB2272" s="18"/>
      <c r="AC2272" s="18"/>
      <c r="AD2272" s="18"/>
      <c r="AE2272" s="18"/>
      <c r="AF2272" s="18"/>
      <c r="AG2272" s="18"/>
      <c r="AH2272" s="18"/>
      <c r="AI2272" s="18"/>
      <c r="AJ2272" s="18"/>
      <c r="AK2272" s="18"/>
      <c r="AL2272" s="18"/>
      <c r="AM2272" s="18"/>
    </row>
    <row r="2273" spans="1:39">
      <c r="A2273" s="18"/>
      <c r="B2273" s="18"/>
      <c r="C2273" s="18"/>
      <c r="D2273" s="18" t="str">
        <f t="shared" ca="1" si="40"/>
        <v/>
      </c>
      <c r="E2273" s="18" t="str">
        <f ca="1">IFERROR(INDEX(nr_ad_client_name,MATCH(ROW()-1,xl_search_adnowclientname[index],0)),"")</f>
        <v/>
      </c>
      <c r="F2273" s="18"/>
      <c r="G2273" s="18"/>
      <c r="H2273" s="18"/>
      <c r="I2273" s="18"/>
      <c r="J2273" s="18"/>
      <c r="K2273" s="18"/>
      <c r="L2273" s="18"/>
      <c r="M2273" s="18"/>
      <c r="N2273" s="18"/>
      <c r="O2273" s="18"/>
      <c r="P2273" s="18"/>
      <c r="Q2273" s="18"/>
      <c r="R2273" s="18"/>
      <c r="S2273" s="18"/>
      <c r="T2273" s="18"/>
      <c r="U2273" s="18"/>
      <c r="V2273" s="18"/>
      <c r="W2273" s="18"/>
      <c r="X2273" s="18"/>
      <c r="Y2273" s="18"/>
      <c r="Z2273" s="18"/>
      <c r="AA2273" s="18"/>
      <c r="AB2273" s="18"/>
      <c r="AC2273" s="18"/>
      <c r="AD2273" s="18"/>
      <c r="AE2273" s="18"/>
      <c r="AF2273" s="18"/>
      <c r="AG2273" s="18"/>
      <c r="AH2273" s="18"/>
      <c r="AI2273" s="18"/>
      <c r="AJ2273" s="18"/>
      <c r="AK2273" s="18"/>
      <c r="AL2273" s="18"/>
      <c r="AM2273" s="18"/>
    </row>
    <row r="2274" spans="1:39">
      <c r="A2274" s="18"/>
      <c r="B2274" s="18"/>
      <c r="C2274" s="18"/>
      <c r="D2274" s="18" t="str">
        <f t="shared" ca="1" si="40"/>
        <v/>
      </c>
      <c r="E2274" s="18" t="str">
        <f ca="1">IFERROR(INDEX(nr_ad_client_name,MATCH(ROW()-1,xl_search_adnowclientname[index],0)),"")</f>
        <v/>
      </c>
      <c r="F2274" s="18"/>
      <c r="G2274" s="18"/>
      <c r="H2274" s="18"/>
      <c r="I2274" s="18"/>
      <c r="J2274" s="18"/>
      <c r="K2274" s="18"/>
      <c r="L2274" s="18"/>
      <c r="M2274" s="18"/>
      <c r="N2274" s="18"/>
      <c r="O2274" s="18"/>
      <c r="P2274" s="18"/>
      <c r="Q2274" s="18"/>
      <c r="R2274" s="18"/>
      <c r="S2274" s="18"/>
      <c r="T2274" s="18"/>
      <c r="U2274" s="18"/>
      <c r="V2274" s="18"/>
      <c r="W2274" s="18"/>
      <c r="X2274" s="18"/>
      <c r="Y2274" s="18"/>
      <c r="Z2274" s="18"/>
      <c r="AA2274" s="18"/>
      <c r="AB2274" s="18"/>
      <c r="AC2274" s="18"/>
      <c r="AD2274" s="18"/>
      <c r="AE2274" s="18"/>
      <c r="AF2274" s="18"/>
      <c r="AG2274" s="18"/>
      <c r="AH2274" s="18"/>
      <c r="AI2274" s="18"/>
      <c r="AJ2274" s="18"/>
      <c r="AK2274" s="18"/>
      <c r="AL2274" s="18"/>
      <c r="AM2274" s="18"/>
    </row>
    <row r="2275" spans="1:39">
      <c r="A2275" s="18"/>
      <c r="B2275" s="18"/>
      <c r="C2275" s="18"/>
      <c r="D2275" s="18" t="str">
        <f t="shared" ca="1" si="40"/>
        <v/>
      </c>
      <c r="E2275" s="18" t="str">
        <f ca="1">IFERROR(INDEX(nr_ad_client_name,MATCH(ROW()-1,xl_search_adnowclientname[index],0)),"")</f>
        <v/>
      </c>
      <c r="F2275" s="18"/>
      <c r="G2275" s="18"/>
      <c r="H2275" s="18"/>
      <c r="I2275" s="18"/>
      <c r="J2275" s="18"/>
      <c r="K2275" s="18"/>
      <c r="L2275" s="18"/>
      <c r="M2275" s="18"/>
      <c r="N2275" s="18"/>
      <c r="O2275" s="18"/>
      <c r="P2275" s="18"/>
      <c r="Q2275" s="18"/>
      <c r="R2275" s="18"/>
      <c r="S2275" s="18"/>
      <c r="T2275" s="18"/>
      <c r="U2275" s="18"/>
      <c r="V2275" s="18"/>
      <c r="W2275" s="18"/>
      <c r="X2275" s="18"/>
      <c r="Y2275" s="18"/>
      <c r="Z2275" s="18"/>
      <c r="AA2275" s="18"/>
      <c r="AB2275" s="18"/>
      <c r="AC2275" s="18"/>
      <c r="AD2275" s="18"/>
      <c r="AE2275" s="18"/>
      <c r="AF2275" s="18"/>
      <c r="AG2275" s="18"/>
      <c r="AH2275" s="18"/>
      <c r="AI2275" s="18"/>
      <c r="AJ2275" s="18"/>
      <c r="AK2275" s="18"/>
      <c r="AL2275" s="18"/>
      <c r="AM2275" s="18"/>
    </row>
    <row r="2276" spans="1:39">
      <c r="A2276" s="18"/>
      <c r="B2276" s="18"/>
      <c r="C2276" s="18"/>
      <c r="D2276" s="18" t="str">
        <f t="shared" ca="1" si="40"/>
        <v/>
      </c>
      <c r="E2276" s="18" t="str">
        <f ca="1">IFERROR(INDEX(nr_ad_client_name,MATCH(ROW()-1,xl_search_adnowclientname[index],0)),"")</f>
        <v/>
      </c>
      <c r="F2276" s="18"/>
      <c r="G2276" s="18"/>
      <c r="H2276" s="18"/>
      <c r="I2276" s="18"/>
      <c r="J2276" s="18"/>
      <c r="K2276" s="18"/>
      <c r="L2276" s="18"/>
      <c r="M2276" s="18"/>
      <c r="N2276" s="18"/>
      <c r="O2276" s="18"/>
      <c r="P2276" s="18"/>
      <c r="Q2276" s="18"/>
      <c r="R2276" s="18"/>
      <c r="S2276" s="18"/>
      <c r="T2276" s="18"/>
      <c r="U2276" s="18"/>
      <c r="V2276" s="18"/>
      <c r="W2276" s="18"/>
      <c r="X2276" s="18"/>
      <c r="Y2276" s="18"/>
      <c r="Z2276" s="18"/>
      <c r="AA2276" s="18"/>
      <c r="AB2276" s="18"/>
      <c r="AC2276" s="18"/>
      <c r="AD2276" s="18"/>
      <c r="AE2276" s="18"/>
      <c r="AF2276" s="18"/>
      <c r="AG2276" s="18"/>
      <c r="AH2276" s="18"/>
      <c r="AI2276" s="18"/>
      <c r="AJ2276" s="18"/>
      <c r="AK2276" s="18"/>
      <c r="AL2276" s="18"/>
      <c r="AM2276" s="18"/>
    </row>
    <row r="2277" spans="1:39">
      <c r="A2277" s="18"/>
      <c r="B2277" s="18"/>
      <c r="C2277" s="18"/>
      <c r="D2277" s="18" t="str">
        <f t="shared" ca="1" si="40"/>
        <v/>
      </c>
      <c r="E2277" s="18" t="str">
        <f ca="1">IFERROR(INDEX(nr_ad_client_name,MATCH(ROW()-1,xl_search_adnowclientname[index],0)),"")</f>
        <v/>
      </c>
      <c r="F2277" s="18"/>
      <c r="G2277" s="18"/>
      <c r="H2277" s="18"/>
      <c r="I2277" s="18"/>
      <c r="J2277" s="18"/>
      <c r="K2277" s="18"/>
      <c r="L2277" s="18"/>
      <c r="M2277" s="18"/>
      <c r="N2277" s="18"/>
      <c r="O2277" s="18"/>
      <c r="P2277" s="18"/>
      <c r="Q2277" s="18"/>
      <c r="R2277" s="18"/>
      <c r="S2277" s="18"/>
      <c r="T2277" s="18"/>
      <c r="U2277" s="18"/>
      <c r="V2277" s="18"/>
      <c r="W2277" s="18"/>
      <c r="X2277" s="18"/>
      <c r="Y2277" s="18"/>
      <c r="Z2277" s="18"/>
      <c r="AA2277" s="18"/>
      <c r="AB2277" s="18"/>
      <c r="AC2277" s="18"/>
      <c r="AD2277" s="18"/>
      <c r="AE2277" s="18"/>
      <c r="AF2277" s="18"/>
      <c r="AG2277" s="18"/>
      <c r="AH2277" s="18"/>
      <c r="AI2277" s="18"/>
      <c r="AJ2277" s="18"/>
      <c r="AK2277" s="18"/>
      <c r="AL2277" s="18"/>
      <c r="AM2277" s="18"/>
    </row>
    <row r="2278" spans="1:39">
      <c r="A2278" s="18"/>
      <c r="B2278" s="18"/>
      <c r="C2278" s="18"/>
      <c r="D2278" s="18" t="str">
        <f t="shared" ca="1" si="40"/>
        <v/>
      </c>
      <c r="E2278" s="18" t="str">
        <f ca="1">IFERROR(INDEX(nr_ad_client_name,MATCH(ROW()-1,xl_search_adnowclientname[index],0)),"")</f>
        <v/>
      </c>
      <c r="F2278" s="18"/>
      <c r="G2278" s="18"/>
      <c r="H2278" s="18"/>
      <c r="I2278" s="18"/>
      <c r="J2278" s="18"/>
      <c r="K2278" s="18"/>
      <c r="L2278" s="18"/>
      <c r="M2278" s="18"/>
      <c r="N2278" s="18"/>
      <c r="O2278" s="18"/>
      <c r="P2278" s="18"/>
      <c r="Q2278" s="18"/>
      <c r="R2278" s="18"/>
      <c r="S2278" s="18"/>
      <c r="T2278" s="18"/>
      <c r="U2278" s="18"/>
      <c r="V2278" s="18"/>
      <c r="W2278" s="18"/>
      <c r="X2278" s="18"/>
      <c r="Y2278" s="18"/>
      <c r="Z2278" s="18"/>
      <c r="AA2278" s="18"/>
      <c r="AB2278" s="18"/>
      <c r="AC2278" s="18"/>
      <c r="AD2278" s="18"/>
      <c r="AE2278" s="18"/>
      <c r="AF2278" s="18"/>
      <c r="AG2278" s="18"/>
      <c r="AH2278" s="18"/>
      <c r="AI2278" s="18"/>
      <c r="AJ2278" s="18"/>
      <c r="AK2278" s="18"/>
      <c r="AL2278" s="18"/>
      <c r="AM2278" s="18"/>
    </row>
    <row r="2279" spans="1:39">
      <c r="A2279" s="18"/>
      <c r="B2279" s="18"/>
      <c r="C2279" s="18"/>
      <c r="D2279" s="18" t="str">
        <f t="shared" ca="1" si="40"/>
        <v/>
      </c>
      <c r="E2279" s="18" t="str">
        <f ca="1">IFERROR(INDEX(nr_ad_client_name,MATCH(ROW()-1,xl_search_adnowclientname[index],0)),"")</f>
        <v/>
      </c>
      <c r="F2279" s="18"/>
      <c r="G2279" s="18"/>
      <c r="H2279" s="18"/>
      <c r="I2279" s="18"/>
      <c r="J2279" s="18"/>
      <c r="K2279" s="18"/>
      <c r="L2279" s="18"/>
      <c r="M2279" s="18"/>
      <c r="N2279" s="18"/>
      <c r="O2279" s="18"/>
      <c r="P2279" s="18"/>
      <c r="Q2279" s="18"/>
      <c r="R2279" s="18"/>
      <c r="S2279" s="18"/>
      <c r="T2279" s="18"/>
      <c r="U2279" s="18"/>
      <c r="V2279" s="18"/>
      <c r="W2279" s="18"/>
      <c r="X2279" s="18"/>
      <c r="Y2279" s="18"/>
      <c r="Z2279" s="18"/>
      <c r="AA2279" s="18"/>
      <c r="AB2279" s="18"/>
      <c r="AC2279" s="18"/>
      <c r="AD2279" s="18"/>
      <c r="AE2279" s="18"/>
      <c r="AF2279" s="18"/>
      <c r="AG2279" s="18"/>
      <c r="AH2279" s="18"/>
      <c r="AI2279" s="18"/>
      <c r="AJ2279" s="18"/>
      <c r="AK2279" s="18"/>
      <c r="AL2279" s="18"/>
      <c r="AM2279" s="18"/>
    </row>
    <row r="2280" spans="1:39">
      <c r="A2280" s="18"/>
      <c r="B2280" s="18"/>
      <c r="C2280" s="18"/>
      <c r="D2280" s="18" t="str">
        <f t="shared" ca="1" si="40"/>
        <v/>
      </c>
      <c r="E2280" s="18" t="str">
        <f ca="1">IFERROR(INDEX(nr_ad_client_name,MATCH(ROW()-1,xl_search_adnowclientname[index],0)),"")</f>
        <v/>
      </c>
      <c r="F2280" s="18"/>
      <c r="G2280" s="18"/>
      <c r="H2280" s="18"/>
      <c r="I2280" s="18"/>
      <c r="J2280" s="18"/>
      <c r="K2280" s="18"/>
      <c r="L2280" s="18"/>
      <c r="M2280" s="18"/>
      <c r="N2280" s="18"/>
      <c r="O2280" s="18"/>
      <c r="P2280" s="18"/>
      <c r="Q2280" s="18"/>
      <c r="R2280" s="18"/>
      <c r="S2280" s="18"/>
      <c r="T2280" s="18"/>
      <c r="U2280" s="18"/>
      <c r="V2280" s="18"/>
      <c r="W2280" s="18"/>
      <c r="X2280" s="18"/>
      <c r="Y2280" s="18"/>
      <c r="Z2280" s="18"/>
      <c r="AA2280" s="18"/>
      <c r="AB2280" s="18"/>
      <c r="AC2280" s="18"/>
      <c r="AD2280" s="18"/>
      <c r="AE2280" s="18"/>
      <c r="AF2280" s="18"/>
      <c r="AG2280" s="18"/>
      <c r="AH2280" s="18"/>
      <c r="AI2280" s="18"/>
      <c r="AJ2280" s="18"/>
      <c r="AK2280" s="18"/>
      <c r="AL2280" s="18"/>
      <c r="AM2280" s="18"/>
    </row>
    <row r="2281" spans="1:39">
      <c r="A2281" s="18"/>
      <c r="B2281" s="18"/>
      <c r="C2281" s="18"/>
      <c r="D2281" s="18" t="str">
        <f t="shared" ca="1" si="40"/>
        <v/>
      </c>
      <c r="E2281" s="18" t="str">
        <f ca="1">IFERROR(INDEX(nr_ad_client_name,MATCH(ROW()-1,xl_search_adnowclientname[index],0)),"")</f>
        <v/>
      </c>
      <c r="F2281" s="18"/>
      <c r="G2281" s="18"/>
      <c r="H2281" s="18"/>
      <c r="I2281" s="18"/>
      <c r="J2281" s="18"/>
      <c r="K2281" s="18"/>
      <c r="L2281" s="18"/>
      <c r="M2281" s="18"/>
      <c r="N2281" s="18"/>
      <c r="O2281" s="18"/>
      <c r="P2281" s="18"/>
      <c r="Q2281" s="18"/>
      <c r="R2281" s="18"/>
      <c r="S2281" s="18"/>
      <c r="T2281" s="18"/>
      <c r="U2281" s="18"/>
      <c r="V2281" s="18"/>
      <c r="W2281" s="18"/>
      <c r="X2281" s="18"/>
      <c r="Y2281" s="18"/>
      <c r="Z2281" s="18"/>
      <c r="AA2281" s="18"/>
      <c r="AB2281" s="18"/>
      <c r="AC2281" s="18"/>
      <c r="AD2281" s="18"/>
      <c r="AE2281" s="18"/>
      <c r="AF2281" s="18"/>
      <c r="AG2281" s="18"/>
      <c r="AH2281" s="18"/>
      <c r="AI2281" s="18"/>
      <c r="AJ2281" s="18"/>
      <c r="AK2281" s="18"/>
      <c r="AL2281" s="18"/>
      <c r="AM2281" s="18"/>
    </row>
    <row r="2282" spans="1:39">
      <c r="A2282" s="18"/>
      <c r="B2282" s="18"/>
      <c r="C2282" s="18"/>
      <c r="D2282" s="18" t="str">
        <f t="shared" ca="1" si="40"/>
        <v/>
      </c>
      <c r="E2282" s="18" t="str">
        <f ca="1">IFERROR(INDEX(nr_ad_client_name,MATCH(ROW()-1,xl_search_adnowclientname[index],0)),"")</f>
        <v/>
      </c>
      <c r="F2282" s="18"/>
      <c r="G2282" s="18"/>
      <c r="H2282" s="18"/>
      <c r="I2282" s="18"/>
      <c r="J2282" s="18"/>
      <c r="K2282" s="18"/>
      <c r="L2282" s="18"/>
      <c r="M2282" s="18"/>
      <c r="N2282" s="18"/>
      <c r="O2282" s="18"/>
      <c r="P2282" s="18"/>
      <c r="Q2282" s="18"/>
      <c r="R2282" s="18"/>
      <c r="S2282" s="18"/>
      <c r="T2282" s="18"/>
      <c r="U2282" s="18"/>
      <c r="V2282" s="18"/>
      <c r="W2282" s="18"/>
      <c r="X2282" s="18"/>
      <c r="Y2282" s="18"/>
      <c r="Z2282" s="18"/>
      <c r="AA2282" s="18"/>
      <c r="AB2282" s="18"/>
      <c r="AC2282" s="18"/>
      <c r="AD2282" s="18"/>
      <c r="AE2282" s="18"/>
      <c r="AF2282" s="18"/>
      <c r="AG2282" s="18"/>
      <c r="AH2282" s="18"/>
      <c r="AI2282" s="18"/>
      <c r="AJ2282" s="18"/>
      <c r="AK2282" s="18"/>
      <c r="AL2282" s="18"/>
      <c r="AM2282" s="18"/>
    </row>
    <row r="2283" spans="1:39">
      <c r="A2283" s="18"/>
      <c r="B2283" s="18"/>
      <c r="C2283" s="18"/>
      <c r="D2283" s="18" t="str">
        <f t="shared" ca="1" si="40"/>
        <v/>
      </c>
      <c r="E2283" s="18" t="str">
        <f ca="1">IFERROR(INDEX(nr_ad_client_name,MATCH(ROW()-1,xl_search_adnowclientname[index],0)),"")</f>
        <v/>
      </c>
      <c r="F2283" s="18"/>
      <c r="G2283" s="18"/>
      <c r="H2283" s="18"/>
      <c r="I2283" s="18"/>
      <c r="J2283" s="18"/>
      <c r="K2283" s="18"/>
      <c r="L2283" s="18"/>
      <c r="M2283" s="18"/>
      <c r="N2283" s="18"/>
      <c r="O2283" s="18"/>
      <c r="P2283" s="18"/>
      <c r="Q2283" s="18"/>
      <c r="R2283" s="18"/>
      <c r="S2283" s="18"/>
      <c r="T2283" s="18"/>
      <c r="U2283" s="18"/>
      <c r="V2283" s="18"/>
      <c r="W2283" s="18"/>
      <c r="X2283" s="18"/>
      <c r="Y2283" s="18"/>
      <c r="Z2283" s="18"/>
      <c r="AA2283" s="18"/>
      <c r="AB2283" s="18"/>
      <c r="AC2283" s="18"/>
      <c r="AD2283" s="18"/>
      <c r="AE2283" s="18"/>
      <c r="AF2283" s="18"/>
      <c r="AG2283" s="18"/>
      <c r="AH2283" s="18"/>
      <c r="AI2283" s="18"/>
      <c r="AJ2283" s="18"/>
      <c r="AK2283" s="18"/>
      <c r="AL2283" s="18"/>
      <c r="AM2283" s="18"/>
    </row>
    <row r="2284" spans="1:39">
      <c r="A2284" s="18"/>
      <c r="B2284" s="18"/>
      <c r="C2284" s="18"/>
      <c r="D2284" s="18" t="str">
        <f t="shared" ca="1" si="40"/>
        <v/>
      </c>
      <c r="E2284" s="18" t="str">
        <f ca="1">IFERROR(INDEX(nr_ad_client_name,MATCH(ROW()-1,xl_search_adnowclientname[index],0)),"")</f>
        <v/>
      </c>
      <c r="F2284" s="18"/>
      <c r="G2284" s="18"/>
      <c r="H2284" s="18"/>
      <c r="I2284" s="18"/>
      <c r="J2284" s="18"/>
      <c r="K2284" s="18"/>
      <c r="L2284" s="18"/>
      <c r="M2284" s="18"/>
      <c r="N2284" s="18"/>
      <c r="O2284" s="18"/>
      <c r="P2284" s="18"/>
      <c r="Q2284" s="18"/>
      <c r="R2284" s="18"/>
      <c r="S2284" s="18"/>
      <c r="T2284" s="18"/>
      <c r="U2284" s="18"/>
      <c r="V2284" s="18"/>
      <c r="W2284" s="18"/>
      <c r="X2284" s="18"/>
      <c r="Y2284" s="18"/>
      <c r="Z2284" s="18"/>
      <c r="AA2284" s="18"/>
      <c r="AB2284" s="18"/>
      <c r="AC2284" s="18"/>
      <c r="AD2284" s="18"/>
      <c r="AE2284" s="18"/>
      <c r="AF2284" s="18"/>
      <c r="AG2284" s="18"/>
      <c r="AH2284" s="18"/>
      <c r="AI2284" s="18"/>
      <c r="AJ2284" s="18"/>
      <c r="AK2284" s="18"/>
      <c r="AL2284" s="18"/>
      <c r="AM2284" s="18"/>
    </row>
    <row r="2285" spans="1:39">
      <c r="A2285" s="18"/>
      <c r="B2285" s="18"/>
      <c r="C2285" s="18"/>
      <c r="D2285" s="18" t="str">
        <f t="shared" ca="1" si="40"/>
        <v/>
      </c>
      <c r="E2285" s="18" t="str">
        <f ca="1">IFERROR(INDEX(nr_ad_client_name,MATCH(ROW()-1,xl_search_adnowclientname[index],0)),"")</f>
        <v/>
      </c>
      <c r="F2285" s="18"/>
      <c r="G2285" s="18"/>
      <c r="H2285" s="18"/>
      <c r="I2285" s="18"/>
      <c r="J2285" s="18"/>
      <c r="K2285" s="18"/>
      <c r="L2285" s="18"/>
      <c r="M2285" s="18"/>
      <c r="N2285" s="18"/>
      <c r="O2285" s="18"/>
      <c r="P2285" s="18"/>
      <c r="Q2285" s="18"/>
      <c r="R2285" s="18"/>
      <c r="S2285" s="18"/>
      <c r="T2285" s="18"/>
      <c r="U2285" s="18"/>
      <c r="V2285" s="18"/>
      <c r="W2285" s="18"/>
      <c r="X2285" s="18"/>
      <c r="Y2285" s="18"/>
      <c r="Z2285" s="18"/>
      <c r="AA2285" s="18"/>
      <c r="AB2285" s="18"/>
      <c r="AC2285" s="18"/>
      <c r="AD2285" s="18"/>
      <c r="AE2285" s="18"/>
      <c r="AF2285" s="18"/>
      <c r="AG2285" s="18"/>
      <c r="AH2285" s="18"/>
      <c r="AI2285" s="18"/>
      <c r="AJ2285" s="18"/>
      <c r="AK2285" s="18"/>
      <c r="AL2285" s="18"/>
      <c r="AM2285" s="18"/>
    </row>
    <row r="2286" spans="1:39">
      <c r="A2286" s="18"/>
      <c r="B2286" s="18"/>
      <c r="C2286" s="18"/>
      <c r="D2286" s="18" t="str">
        <f t="shared" ca="1" si="40"/>
        <v/>
      </c>
      <c r="E2286" s="18" t="str">
        <f ca="1">IFERROR(INDEX(nr_ad_client_name,MATCH(ROW()-1,xl_search_adnowclientname[index],0)),"")</f>
        <v/>
      </c>
      <c r="F2286" s="18"/>
      <c r="G2286" s="18"/>
      <c r="H2286" s="18"/>
      <c r="I2286" s="18"/>
      <c r="J2286" s="18"/>
      <c r="K2286" s="18"/>
      <c r="L2286" s="18"/>
      <c r="M2286" s="18"/>
      <c r="N2286" s="18"/>
      <c r="O2286" s="18"/>
      <c r="P2286" s="18"/>
      <c r="Q2286" s="18"/>
      <c r="R2286" s="18"/>
      <c r="S2286" s="18"/>
      <c r="T2286" s="18"/>
      <c r="U2286" s="18"/>
      <c r="V2286" s="18"/>
      <c r="W2286" s="18"/>
      <c r="X2286" s="18"/>
      <c r="Y2286" s="18"/>
      <c r="Z2286" s="18"/>
      <c r="AA2286" s="18"/>
      <c r="AB2286" s="18"/>
      <c r="AC2286" s="18"/>
      <c r="AD2286" s="18"/>
      <c r="AE2286" s="18"/>
      <c r="AF2286" s="18"/>
      <c r="AG2286" s="18"/>
      <c r="AH2286" s="18"/>
      <c r="AI2286" s="18"/>
      <c r="AJ2286" s="18"/>
      <c r="AK2286" s="18"/>
      <c r="AL2286" s="18"/>
      <c r="AM2286" s="18"/>
    </row>
    <row r="2287" spans="1:39">
      <c r="A2287" s="18"/>
      <c r="B2287" s="18"/>
      <c r="C2287" s="18"/>
      <c r="D2287" s="18" t="str">
        <f t="shared" ca="1" si="40"/>
        <v/>
      </c>
      <c r="E2287" s="18" t="str">
        <f ca="1">IFERROR(INDEX(nr_ad_client_name,MATCH(ROW()-1,xl_search_adnowclientname[index],0)),"")</f>
        <v/>
      </c>
      <c r="F2287" s="18"/>
      <c r="G2287" s="18"/>
      <c r="H2287" s="18"/>
      <c r="I2287" s="18"/>
      <c r="J2287" s="18"/>
      <c r="K2287" s="18"/>
      <c r="L2287" s="18"/>
      <c r="M2287" s="18"/>
      <c r="N2287" s="18"/>
      <c r="O2287" s="18"/>
      <c r="P2287" s="18"/>
      <c r="Q2287" s="18"/>
      <c r="R2287" s="18"/>
      <c r="S2287" s="18"/>
      <c r="T2287" s="18"/>
      <c r="U2287" s="18"/>
      <c r="V2287" s="18"/>
      <c r="W2287" s="18"/>
      <c r="X2287" s="18"/>
      <c r="Y2287" s="18"/>
      <c r="Z2287" s="18"/>
      <c r="AA2287" s="18"/>
      <c r="AB2287" s="18"/>
      <c r="AC2287" s="18"/>
      <c r="AD2287" s="18"/>
      <c r="AE2287" s="18"/>
      <c r="AF2287" s="18"/>
      <c r="AG2287" s="18"/>
      <c r="AH2287" s="18"/>
      <c r="AI2287" s="18"/>
      <c r="AJ2287" s="18"/>
      <c r="AK2287" s="18"/>
      <c r="AL2287" s="18"/>
      <c r="AM2287" s="18"/>
    </row>
    <row r="2288" spans="1:39">
      <c r="A2288" s="18"/>
      <c r="B2288" s="18"/>
      <c r="C2288" s="18"/>
      <c r="D2288" s="18" t="str">
        <f t="shared" ca="1" si="40"/>
        <v/>
      </c>
      <c r="E2288" s="18" t="str">
        <f ca="1">IFERROR(INDEX(nr_ad_client_name,MATCH(ROW()-1,xl_search_adnowclientname[index],0)),"")</f>
        <v/>
      </c>
      <c r="F2288" s="18"/>
      <c r="G2288" s="18"/>
      <c r="H2288" s="18"/>
      <c r="I2288" s="18"/>
      <c r="J2288" s="18"/>
      <c r="K2288" s="18"/>
      <c r="L2288" s="18"/>
      <c r="M2288" s="18"/>
      <c r="N2288" s="18"/>
      <c r="O2288" s="18"/>
      <c r="P2288" s="18"/>
      <c r="Q2288" s="18"/>
      <c r="R2288" s="18"/>
      <c r="S2288" s="18"/>
      <c r="T2288" s="18"/>
      <c r="U2288" s="18"/>
      <c r="V2288" s="18"/>
      <c r="W2288" s="18"/>
      <c r="X2288" s="18"/>
      <c r="Y2288" s="18"/>
      <c r="Z2288" s="18"/>
      <c r="AA2288" s="18"/>
      <c r="AB2288" s="18"/>
      <c r="AC2288" s="18"/>
      <c r="AD2288" s="18"/>
      <c r="AE2288" s="18"/>
      <c r="AF2288" s="18"/>
      <c r="AG2288" s="18"/>
      <c r="AH2288" s="18"/>
      <c r="AI2288" s="18"/>
      <c r="AJ2288" s="18"/>
      <c r="AK2288" s="18"/>
      <c r="AL2288" s="18"/>
      <c r="AM2288" s="18"/>
    </row>
    <row r="2289" spans="1:39">
      <c r="A2289" s="18"/>
      <c r="B2289" s="18"/>
      <c r="C2289" s="18"/>
      <c r="D2289" s="18" t="str">
        <f t="shared" ca="1" si="40"/>
        <v/>
      </c>
      <c r="E2289" s="18" t="str">
        <f ca="1">IFERROR(INDEX(nr_ad_client_name,MATCH(ROW()-1,xl_search_adnowclientname[index],0)),"")</f>
        <v/>
      </c>
      <c r="F2289" s="18"/>
      <c r="G2289" s="18"/>
      <c r="H2289" s="18"/>
      <c r="I2289" s="18"/>
      <c r="J2289" s="18"/>
      <c r="K2289" s="18"/>
      <c r="L2289" s="18"/>
      <c r="M2289" s="18"/>
      <c r="N2289" s="18"/>
      <c r="O2289" s="18"/>
      <c r="P2289" s="18"/>
      <c r="Q2289" s="18"/>
      <c r="R2289" s="18"/>
      <c r="S2289" s="18"/>
      <c r="T2289" s="18"/>
      <c r="U2289" s="18"/>
      <c r="V2289" s="18"/>
      <c r="W2289" s="18"/>
      <c r="X2289" s="18"/>
      <c r="Y2289" s="18"/>
      <c r="Z2289" s="18"/>
      <c r="AA2289" s="18"/>
      <c r="AB2289" s="18"/>
      <c r="AC2289" s="18"/>
      <c r="AD2289" s="18"/>
      <c r="AE2289" s="18"/>
      <c r="AF2289" s="18"/>
      <c r="AG2289" s="18"/>
      <c r="AH2289" s="18"/>
      <c r="AI2289" s="18"/>
      <c r="AJ2289" s="18"/>
      <c r="AK2289" s="18"/>
      <c r="AL2289" s="18"/>
      <c r="AM2289" s="18"/>
    </row>
    <row r="2290" spans="1:39">
      <c r="A2290" s="18"/>
      <c r="B2290" s="18"/>
      <c r="C2290" s="18"/>
      <c r="D2290" s="18" t="str">
        <f t="shared" ca="1" si="40"/>
        <v/>
      </c>
      <c r="E2290" s="18" t="str">
        <f ca="1">IFERROR(INDEX(nr_ad_client_name,MATCH(ROW()-1,xl_search_adnowclientname[index],0)),"")</f>
        <v/>
      </c>
      <c r="F2290" s="18"/>
      <c r="G2290" s="18"/>
      <c r="H2290" s="18"/>
      <c r="I2290" s="18"/>
      <c r="J2290" s="18"/>
      <c r="K2290" s="18"/>
      <c r="L2290" s="18"/>
      <c r="M2290" s="18"/>
      <c r="N2290" s="18"/>
      <c r="O2290" s="18"/>
      <c r="P2290" s="18"/>
      <c r="Q2290" s="18"/>
      <c r="R2290" s="18"/>
      <c r="S2290" s="18"/>
      <c r="T2290" s="18"/>
      <c r="U2290" s="18"/>
      <c r="V2290" s="18"/>
      <c r="W2290" s="18"/>
      <c r="X2290" s="18"/>
      <c r="Y2290" s="18"/>
      <c r="Z2290" s="18"/>
      <c r="AA2290" s="18"/>
      <c r="AB2290" s="18"/>
      <c r="AC2290" s="18"/>
      <c r="AD2290" s="18"/>
      <c r="AE2290" s="18"/>
      <c r="AF2290" s="18"/>
      <c r="AG2290" s="18"/>
      <c r="AH2290" s="18"/>
      <c r="AI2290" s="18"/>
      <c r="AJ2290" s="18"/>
      <c r="AK2290" s="18"/>
      <c r="AL2290" s="18"/>
      <c r="AM2290" s="18"/>
    </row>
    <row r="2291" spans="1:39">
      <c r="A2291" s="18"/>
      <c r="B2291" s="18"/>
      <c r="C2291" s="18"/>
      <c r="D2291" s="18" t="str">
        <f t="shared" ca="1" si="40"/>
        <v/>
      </c>
      <c r="E2291" s="18" t="str">
        <f ca="1">IFERROR(INDEX(nr_ad_client_name,MATCH(ROW()-1,xl_search_adnowclientname[index],0)),"")</f>
        <v/>
      </c>
      <c r="F2291" s="18"/>
      <c r="G2291" s="18"/>
      <c r="H2291" s="18"/>
      <c r="I2291" s="18"/>
      <c r="J2291" s="18"/>
      <c r="K2291" s="18"/>
      <c r="L2291" s="18"/>
      <c r="M2291" s="18"/>
      <c r="N2291" s="18"/>
      <c r="O2291" s="18"/>
      <c r="P2291" s="18"/>
      <c r="Q2291" s="18"/>
      <c r="R2291" s="18"/>
      <c r="S2291" s="18"/>
      <c r="T2291" s="18"/>
      <c r="U2291" s="18"/>
      <c r="V2291" s="18"/>
      <c r="W2291" s="18"/>
      <c r="X2291" s="18"/>
      <c r="Y2291" s="18"/>
      <c r="Z2291" s="18"/>
      <c r="AA2291" s="18"/>
      <c r="AB2291" s="18"/>
      <c r="AC2291" s="18"/>
      <c r="AD2291" s="18"/>
      <c r="AE2291" s="18"/>
      <c r="AF2291" s="18"/>
      <c r="AG2291" s="18"/>
      <c r="AH2291" s="18"/>
      <c r="AI2291" s="18"/>
      <c r="AJ2291" s="18"/>
      <c r="AK2291" s="18"/>
      <c r="AL2291" s="18"/>
      <c r="AM2291" s="18"/>
    </row>
    <row r="2292" spans="1:39">
      <c r="A2292" s="18"/>
      <c r="B2292" s="18"/>
      <c r="C2292" s="18"/>
      <c r="D2292" s="18" t="str">
        <f t="shared" ca="1" si="40"/>
        <v/>
      </c>
      <c r="E2292" s="18" t="str">
        <f ca="1">IFERROR(INDEX(nr_ad_client_name,MATCH(ROW()-1,xl_search_adnowclientname[index],0)),"")</f>
        <v/>
      </c>
      <c r="F2292" s="18"/>
      <c r="G2292" s="18"/>
      <c r="H2292" s="18"/>
      <c r="I2292" s="18"/>
      <c r="J2292" s="18"/>
      <c r="K2292" s="18"/>
      <c r="L2292" s="18"/>
      <c r="M2292" s="18"/>
      <c r="N2292" s="18"/>
      <c r="O2292" s="18"/>
      <c r="P2292" s="18"/>
      <c r="Q2292" s="18"/>
      <c r="R2292" s="18"/>
      <c r="S2292" s="18"/>
      <c r="T2292" s="18"/>
      <c r="U2292" s="18"/>
      <c r="V2292" s="18"/>
      <c r="W2292" s="18"/>
      <c r="X2292" s="18"/>
      <c r="Y2292" s="18"/>
      <c r="Z2292" s="18"/>
      <c r="AA2292" s="18"/>
      <c r="AB2292" s="18"/>
      <c r="AC2292" s="18"/>
      <c r="AD2292" s="18"/>
      <c r="AE2292" s="18"/>
      <c r="AF2292" s="18"/>
      <c r="AG2292" s="18"/>
      <c r="AH2292" s="18"/>
      <c r="AI2292" s="18"/>
      <c r="AJ2292" s="18"/>
      <c r="AK2292" s="18"/>
      <c r="AL2292" s="18"/>
      <c r="AM2292" s="18"/>
    </row>
    <row r="2293" spans="1:39">
      <c r="A2293" s="18"/>
      <c r="B2293" s="18"/>
      <c r="C2293" s="18"/>
      <c r="D2293" s="18" t="str">
        <f t="shared" ca="1" si="40"/>
        <v/>
      </c>
      <c r="E2293" s="18" t="str">
        <f ca="1">IFERROR(INDEX(nr_ad_client_name,MATCH(ROW()-1,xl_search_adnowclientname[index],0)),"")</f>
        <v/>
      </c>
      <c r="F2293" s="18"/>
      <c r="G2293" s="18"/>
      <c r="H2293" s="18"/>
      <c r="I2293" s="18"/>
      <c r="J2293" s="18"/>
      <c r="K2293" s="18"/>
      <c r="L2293" s="18"/>
      <c r="M2293" s="18"/>
      <c r="N2293" s="18"/>
      <c r="O2293" s="18"/>
      <c r="P2293" s="18"/>
      <c r="Q2293" s="18"/>
      <c r="R2293" s="18"/>
      <c r="S2293" s="18"/>
      <c r="T2293" s="18"/>
      <c r="U2293" s="18"/>
      <c r="V2293" s="18"/>
      <c r="W2293" s="18"/>
      <c r="X2293" s="18"/>
      <c r="Y2293" s="18"/>
      <c r="Z2293" s="18"/>
      <c r="AA2293" s="18"/>
      <c r="AB2293" s="18"/>
      <c r="AC2293" s="18"/>
      <c r="AD2293" s="18"/>
      <c r="AE2293" s="18"/>
      <c r="AF2293" s="18"/>
      <c r="AG2293" s="18"/>
      <c r="AH2293" s="18"/>
      <c r="AI2293" s="18"/>
      <c r="AJ2293" s="18"/>
      <c r="AK2293" s="18"/>
      <c r="AL2293" s="18"/>
      <c r="AM2293" s="18"/>
    </row>
    <row r="2294" spans="1:39">
      <c r="A2294" s="18"/>
      <c r="B2294" s="18"/>
      <c r="C2294" s="18"/>
      <c r="D2294" s="18" t="str">
        <f t="shared" ca="1" si="40"/>
        <v/>
      </c>
      <c r="E2294" s="18" t="str">
        <f ca="1">IFERROR(INDEX(nr_ad_client_name,MATCH(ROW()-1,xl_search_adnowclientname[index],0)),"")</f>
        <v/>
      </c>
      <c r="F2294" s="18"/>
      <c r="G2294" s="18"/>
      <c r="H2294" s="18"/>
      <c r="I2294" s="18"/>
      <c r="J2294" s="18"/>
      <c r="K2294" s="18"/>
      <c r="L2294" s="18"/>
      <c r="M2294" s="18"/>
      <c r="N2294" s="18"/>
      <c r="O2294" s="18"/>
      <c r="P2294" s="18"/>
      <c r="Q2294" s="18"/>
      <c r="R2294" s="18"/>
      <c r="S2294" s="18"/>
      <c r="T2294" s="18"/>
      <c r="U2294" s="18"/>
      <c r="V2294" s="18"/>
      <c r="W2294" s="18"/>
      <c r="X2294" s="18"/>
      <c r="Y2294" s="18"/>
      <c r="Z2294" s="18"/>
      <c r="AA2294" s="18"/>
      <c r="AB2294" s="18"/>
      <c r="AC2294" s="18"/>
      <c r="AD2294" s="18"/>
      <c r="AE2294" s="18"/>
      <c r="AF2294" s="18"/>
      <c r="AG2294" s="18"/>
      <c r="AH2294" s="18"/>
      <c r="AI2294" s="18"/>
      <c r="AJ2294" s="18"/>
      <c r="AK2294" s="18"/>
      <c r="AL2294" s="18"/>
      <c r="AM2294" s="18"/>
    </row>
    <row r="2295" spans="1:39">
      <c r="A2295" s="18"/>
      <c r="B2295" s="18"/>
      <c r="C2295" s="18"/>
      <c r="D2295" s="18" t="str">
        <f t="shared" ca="1" si="40"/>
        <v/>
      </c>
      <c r="E2295" s="18" t="str">
        <f ca="1">IFERROR(INDEX(nr_ad_client_name,MATCH(ROW()-1,xl_search_adnowclientname[index],0)),"")</f>
        <v/>
      </c>
      <c r="F2295" s="18"/>
      <c r="G2295" s="18"/>
      <c r="H2295" s="18"/>
      <c r="I2295" s="18"/>
      <c r="J2295" s="18"/>
      <c r="K2295" s="18"/>
      <c r="L2295" s="18"/>
      <c r="M2295" s="18"/>
      <c r="N2295" s="18"/>
      <c r="O2295" s="18"/>
      <c r="P2295" s="18"/>
      <c r="Q2295" s="18"/>
      <c r="R2295" s="18"/>
      <c r="S2295" s="18"/>
      <c r="T2295" s="18"/>
      <c r="U2295" s="18"/>
      <c r="V2295" s="18"/>
      <c r="W2295" s="18"/>
      <c r="X2295" s="18"/>
      <c r="Y2295" s="18"/>
      <c r="Z2295" s="18"/>
      <c r="AA2295" s="18"/>
      <c r="AB2295" s="18"/>
      <c r="AC2295" s="18"/>
      <c r="AD2295" s="18"/>
      <c r="AE2295" s="18"/>
      <c r="AF2295" s="18"/>
      <c r="AG2295" s="18"/>
      <c r="AH2295" s="18"/>
      <c r="AI2295" s="18"/>
      <c r="AJ2295" s="18"/>
      <c r="AK2295" s="18"/>
      <c r="AL2295" s="18"/>
      <c r="AM2295" s="18"/>
    </row>
    <row r="2296" spans="1:39">
      <c r="A2296" s="18"/>
      <c r="B2296" s="18"/>
      <c r="C2296" s="18"/>
      <c r="D2296" s="18" t="str">
        <f t="shared" ca="1" si="40"/>
        <v/>
      </c>
      <c r="E2296" s="18" t="str">
        <f ca="1">IFERROR(INDEX(nr_ad_client_name,MATCH(ROW()-1,xl_search_adnowclientname[index],0)),"")</f>
        <v/>
      </c>
      <c r="F2296" s="18"/>
      <c r="G2296" s="18"/>
      <c r="H2296" s="18"/>
      <c r="I2296" s="18"/>
      <c r="J2296" s="18"/>
      <c r="K2296" s="18"/>
      <c r="L2296" s="18"/>
      <c r="M2296" s="18"/>
      <c r="N2296" s="18"/>
      <c r="O2296" s="18"/>
      <c r="P2296" s="18"/>
      <c r="Q2296" s="18"/>
      <c r="R2296" s="18"/>
      <c r="S2296" s="18"/>
      <c r="T2296" s="18"/>
      <c r="U2296" s="18"/>
      <c r="V2296" s="18"/>
      <c r="W2296" s="18"/>
      <c r="X2296" s="18"/>
      <c r="Y2296" s="18"/>
      <c r="Z2296" s="18"/>
      <c r="AA2296" s="18"/>
      <c r="AB2296" s="18"/>
      <c r="AC2296" s="18"/>
      <c r="AD2296" s="18"/>
      <c r="AE2296" s="18"/>
      <c r="AF2296" s="18"/>
      <c r="AG2296" s="18"/>
      <c r="AH2296" s="18"/>
      <c r="AI2296" s="18"/>
      <c r="AJ2296" s="18"/>
      <c r="AK2296" s="18"/>
      <c r="AL2296" s="18"/>
      <c r="AM2296" s="18"/>
    </row>
    <row r="2297" spans="1:39">
      <c r="A2297" s="18"/>
      <c r="B2297" s="18"/>
      <c r="C2297" s="18"/>
      <c r="D2297" s="18" t="str">
        <f t="shared" ca="1" si="40"/>
        <v/>
      </c>
      <c r="E2297" s="18" t="str">
        <f ca="1">IFERROR(INDEX(nr_ad_client_name,MATCH(ROW()-1,xl_search_adnowclientname[index],0)),"")</f>
        <v/>
      </c>
      <c r="F2297" s="18"/>
      <c r="G2297" s="18"/>
      <c r="H2297" s="18"/>
      <c r="I2297" s="18"/>
      <c r="J2297" s="18"/>
      <c r="K2297" s="18"/>
      <c r="L2297" s="18"/>
      <c r="M2297" s="18"/>
      <c r="N2297" s="18"/>
      <c r="O2297" s="18"/>
      <c r="P2297" s="18"/>
      <c r="Q2297" s="18"/>
      <c r="R2297" s="18"/>
      <c r="S2297" s="18"/>
      <c r="T2297" s="18"/>
      <c r="U2297" s="18"/>
      <c r="V2297" s="18"/>
      <c r="W2297" s="18"/>
      <c r="X2297" s="18"/>
      <c r="Y2297" s="18"/>
      <c r="Z2297" s="18"/>
      <c r="AA2297" s="18"/>
      <c r="AB2297" s="18"/>
      <c r="AC2297" s="18"/>
      <c r="AD2297" s="18"/>
      <c r="AE2297" s="18"/>
      <c r="AF2297" s="18"/>
      <c r="AG2297" s="18"/>
      <c r="AH2297" s="18"/>
      <c r="AI2297" s="18"/>
      <c r="AJ2297" s="18"/>
      <c r="AK2297" s="18"/>
      <c r="AL2297" s="18"/>
      <c r="AM2297" s="18"/>
    </row>
    <row r="2298" spans="1:39">
      <c r="A2298" s="18"/>
      <c r="B2298" s="18"/>
      <c r="C2298" s="18"/>
      <c r="D2298" s="18" t="str">
        <f t="shared" ca="1" si="40"/>
        <v/>
      </c>
      <c r="E2298" s="18" t="str">
        <f ca="1">IFERROR(INDEX(nr_ad_client_name,MATCH(ROW()-1,xl_search_adnowclientname[index],0)),"")</f>
        <v/>
      </c>
      <c r="F2298" s="18"/>
      <c r="G2298" s="18"/>
      <c r="H2298" s="18"/>
      <c r="I2298" s="18"/>
      <c r="J2298" s="18"/>
      <c r="K2298" s="18"/>
      <c r="L2298" s="18"/>
      <c r="M2298" s="18"/>
      <c r="N2298" s="18"/>
      <c r="O2298" s="18"/>
      <c r="P2298" s="18"/>
      <c r="Q2298" s="18"/>
      <c r="R2298" s="18"/>
      <c r="S2298" s="18"/>
      <c r="T2298" s="18"/>
      <c r="U2298" s="18"/>
      <c r="V2298" s="18"/>
      <c r="W2298" s="18"/>
      <c r="X2298" s="18"/>
      <c r="Y2298" s="18"/>
      <c r="Z2298" s="18"/>
      <c r="AA2298" s="18"/>
      <c r="AB2298" s="18"/>
      <c r="AC2298" s="18"/>
      <c r="AD2298" s="18"/>
      <c r="AE2298" s="18"/>
      <c r="AF2298" s="18"/>
      <c r="AG2298" s="18"/>
      <c r="AH2298" s="18"/>
      <c r="AI2298" s="18"/>
      <c r="AJ2298" s="18"/>
      <c r="AK2298" s="18"/>
      <c r="AL2298" s="18"/>
      <c r="AM2298" s="18"/>
    </row>
    <row r="2299" spans="1:39">
      <c r="A2299" s="18"/>
      <c r="B2299" s="18"/>
      <c r="C2299" s="18"/>
      <c r="D2299" s="18" t="str">
        <f t="shared" ca="1" si="40"/>
        <v/>
      </c>
      <c r="E2299" s="18" t="str">
        <f ca="1">IFERROR(INDEX(nr_ad_client_name,MATCH(ROW()-1,xl_search_adnowclientname[index],0)),"")</f>
        <v/>
      </c>
      <c r="F2299" s="18"/>
      <c r="G2299" s="18"/>
      <c r="H2299" s="18"/>
      <c r="I2299" s="18"/>
      <c r="J2299" s="18"/>
      <c r="K2299" s="18"/>
      <c r="L2299" s="18"/>
      <c r="M2299" s="18"/>
      <c r="N2299" s="18"/>
      <c r="O2299" s="18"/>
      <c r="P2299" s="18"/>
      <c r="Q2299" s="18"/>
      <c r="R2299" s="18"/>
      <c r="S2299" s="18"/>
      <c r="T2299" s="18"/>
      <c r="U2299" s="18"/>
      <c r="V2299" s="18"/>
      <c r="W2299" s="18"/>
      <c r="X2299" s="18"/>
      <c r="Y2299" s="18"/>
      <c r="Z2299" s="18"/>
      <c r="AA2299" s="18"/>
      <c r="AB2299" s="18"/>
      <c r="AC2299" s="18"/>
      <c r="AD2299" s="18"/>
      <c r="AE2299" s="18"/>
      <c r="AF2299" s="18"/>
      <c r="AG2299" s="18"/>
      <c r="AH2299" s="18"/>
      <c r="AI2299" s="18"/>
      <c r="AJ2299" s="18"/>
      <c r="AK2299" s="18"/>
      <c r="AL2299" s="18"/>
      <c r="AM2299" s="18"/>
    </row>
    <row r="2300" spans="1:39">
      <c r="A2300" s="18"/>
      <c r="B2300" s="18"/>
      <c r="C2300" s="18"/>
      <c r="D2300" s="18" t="str">
        <f t="shared" ca="1" si="40"/>
        <v/>
      </c>
      <c r="E2300" s="18" t="str">
        <f ca="1">IFERROR(INDEX(nr_ad_client_name,MATCH(ROW()-1,xl_search_adnowclientname[index],0)),"")</f>
        <v/>
      </c>
      <c r="F2300" s="18"/>
      <c r="G2300" s="18"/>
      <c r="H2300" s="18"/>
      <c r="I2300" s="18"/>
      <c r="J2300" s="18"/>
      <c r="K2300" s="18"/>
      <c r="L2300" s="18"/>
      <c r="M2300" s="18"/>
      <c r="N2300" s="18"/>
      <c r="O2300" s="18"/>
      <c r="P2300" s="18"/>
      <c r="Q2300" s="18"/>
      <c r="R2300" s="18"/>
      <c r="S2300" s="18"/>
      <c r="T2300" s="18"/>
      <c r="U2300" s="18"/>
      <c r="V2300" s="18"/>
      <c r="W2300" s="18"/>
      <c r="X2300" s="18"/>
      <c r="Y2300" s="18"/>
      <c r="Z2300" s="18"/>
      <c r="AA2300" s="18"/>
      <c r="AB2300" s="18"/>
      <c r="AC2300" s="18"/>
      <c r="AD2300" s="18"/>
      <c r="AE2300" s="18"/>
      <c r="AF2300" s="18"/>
      <c r="AG2300" s="18"/>
      <c r="AH2300" s="18"/>
      <c r="AI2300" s="18"/>
      <c r="AJ2300" s="18"/>
      <c r="AK2300" s="18"/>
      <c r="AL2300" s="18"/>
      <c r="AM2300" s="18"/>
    </row>
    <row r="2301" spans="1:39">
      <c r="A2301" s="18"/>
      <c r="B2301" s="18"/>
      <c r="C2301" s="18"/>
      <c r="D2301" s="18" t="str">
        <f t="shared" ca="1" si="40"/>
        <v/>
      </c>
      <c r="E2301" s="18" t="str">
        <f ca="1">IFERROR(INDEX(nr_ad_client_name,MATCH(ROW()-1,xl_search_adnowclientname[index],0)),"")</f>
        <v/>
      </c>
      <c r="F2301" s="18"/>
      <c r="G2301" s="18"/>
      <c r="H2301" s="18"/>
      <c r="I2301" s="18"/>
      <c r="J2301" s="18"/>
      <c r="K2301" s="18"/>
      <c r="L2301" s="18"/>
      <c r="M2301" s="18"/>
      <c r="N2301" s="18"/>
      <c r="O2301" s="18"/>
      <c r="P2301" s="18"/>
      <c r="Q2301" s="18"/>
      <c r="R2301" s="18"/>
      <c r="S2301" s="18"/>
      <c r="T2301" s="18"/>
      <c r="U2301" s="18"/>
      <c r="V2301" s="18"/>
      <c r="W2301" s="18"/>
      <c r="X2301" s="18"/>
      <c r="Y2301" s="18"/>
      <c r="Z2301" s="18"/>
      <c r="AA2301" s="18"/>
      <c r="AB2301" s="18"/>
      <c r="AC2301" s="18"/>
      <c r="AD2301" s="18"/>
      <c r="AE2301" s="18"/>
      <c r="AF2301" s="18"/>
      <c r="AG2301" s="18"/>
      <c r="AH2301" s="18"/>
      <c r="AI2301" s="18"/>
      <c r="AJ2301" s="18"/>
      <c r="AK2301" s="18"/>
      <c r="AL2301" s="18"/>
      <c r="AM2301" s="18"/>
    </row>
    <row r="2302" spans="1:39">
      <c r="A2302" s="18"/>
      <c r="B2302" s="18"/>
      <c r="C2302" s="18"/>
      <c r="D2302" s="18" t="str">
        <f t="shared" ca="1" si="40"/>
        <v/>
      </c>
      <c r="E2302" s="18" t="str">
        <f ca="1">IFERROR(INDEX(nr_ad_client_name,MATCH(ROW()-1,xl_search_adnowclientname[index],0)),"")</f>
        <v/>
      </c>
      <c r="F2302" s="18"/>
      <c r="G2302" s="18"/>
      <c r="H2302" s="18"/>
      <c r="I2302" s="18"/>
      <c r="J2302" s="18"/>
      <c r="K2302" s="18"/>
      <c r="L2302" s="18"/>
      <c r="M2302" s="18"/>
      <c r="N2302" s="18"/>
      <c r="O2302" s="18"/>
      <c r="P2302" s="18"/>
      <c r="Q2302" s="18"/>
      <c r="R2302" s="18"/>
      <c r="S2302" s="18"/>
      <c r="T2302" s="18"/>
      <c r="U2302" s="18"/>
      <c r="V2302" s="18"/>
      <c r="W2302" s="18"/>
      <c r="X2302" s="18"/>
      <c r="Y2302" s="18"/>
      <c r="Z2302" s="18"/>
      <c r="AA2302" s="18"/>
      <c r="AB2302" s="18"/>
      <c r="AC2302" s="18"/>
      <c r="AD2302" s="18"/>
      <c r="AE2302" s="18"/>
      <c r="AF2302" s="18"/>
      <c r="AG2302" s="18"/>
      <c r="AH2302" s="18"/>
      <c r="AI2302" s="18"/>
      <c r="AJ2302" s="18"/>
      <c r="AK2302" s="18"/>
      <c r="AL2302" s="18"/>
      <c r="AM2302" s="18"/>
    </row>
    <row r="2303" spans="1:39">
      <c r="A2303" s="18"/>
      <c r="B2303" s="18"/>
      <c r="C2303" s="18"/>
      <c r="D2303" s="18" t="str">
        <f t="shared" ca="1" si="40"/>
        <v/>
      </c>
      <c r="E2303" s="18" t="str">
        <f ca="1">IFERROR(INDEX(nr_ad_client_name,MATCH(ROW()-1,xl_search_adnowclientname[index],0)),"")</f>
        <v/>
      </c>
      <c r="F2303" s="18"/>
      <c r="G2303" s="18"/>
      <c r="H2303" s="18"/>
      <c r="I2303" s="18"/>
      <c r="J2303" s="18"/>
      <c r="K2303" s="18"/>
      <c r="L2303" s="18"/>
      <c r="M2303" s="18"/>
      <c r="N2303" s="18"/>
      <c r="O2303" s="18"/>
      <c r="P2303" s="18"/>
      <c r="Q2303" s="18"/>
      <c r="R2303" s="18"/>
      <c r="S2303" s="18"/>
      <c r="T2303" s="18"/>
      <c r="U2303" s="18"/>
      <c r="V2303" s="18"/>
      <c r="W2303" s="18"/>
      <c r="X2303" s="18"/>
      <c r="Y2303" s="18"/>
      <c r="Z2303" s="18"/>
      <c r="AA2303" s="18"/>
      <c r="AB2303" s="18"/>
      <c r="AC2303" s="18"/>
      <c r="AD2303" s="18"/>
      <c r="AE2303" s="18"/>
      <c r="AF2303" s="18"/>
      <c r="AG2303" s="18"/>
      <c r="AH2303" s="18"/>
      <c r="AI2303" s="18"/>
      <c r="AJ2303" s="18"/>
      <c r="AK2303" s="18"/>
      <c r="AL2303" s="18"/>
      <c r="AM2303" s="18"/>
    </row>
    <row r="2304" spans="1:39">
      <c r="A2304" s="18"/>
      <c r="B2304" s="18"/>
      <c r="C2304" s="18"/>
      <c r="D2304" s="18" t="str">
        <f t="shared" ca="1" si="40"/>
        <v/>
      </c>
      <c r="E2304" s="18" t="str">
        <f ca="1">IFERROR(INDEX(nr_ad_client_name,MATCH(ROW()-1,xl_search_adnowclientname[index],0)),"")</f>
        <v/>
      </c>
      <c r="F2304" s="18"/>
      <c r="G2304" s="18"/>
      <c r="H2304" s="18"/>
      <c r="I2304" s="18"/>
      <c r="J2304" s="18"/>
      <c r="K2304" s="18"/>
      <c r="L2304" s="18"/>
      <c r="M2304" s="18"/>
      <c r="N2304" s="18"/>
      <c r="O2304" s="18"/>
      <c r="P2304" s="18"/>
      <c r="Q2304" s="18"/>
      <c r="R2304" s="18"/>
      <c r="S2304" s="18"/>
      <c r="T2304" s="18"/>
      <c r="U2304" s="18"/>
      <c r="V2304" s="18"/>
      <c r="W2304" s="18"/>
      <c r="X2304" s="18"/>
      <c r="Y2304" s="18"/>
      <c r="Z2304" s="18"/>
      <c r="AA2304" s="18"/>
      <c r="AB2304" s="18"/>
      <c r="AC2304" s="18"/>
      <c r="AD2304" s="18"/>
      <c r="AE2304" s="18"/>
      <c r="AF2304" s="18"/>
      <c r="AG2304" s="18"/>
      <c r="AH2304" s="18"/>
      <c r="AI2304" s="18"/>
      <c r="AJ2304" s="18"/>
      <c r="AK2304" s="18"/>
      <c r="AL2304" s="18"/>
      <c r="AM2304" s="18"/>
    </row>
    <row r="2305" spans="1:39">
      <c r="A2305" s="18"/>
      <c r="B2305" s="18"/>
      <c r="C2305" s="18"/>
      <c r="D2305" s="18" t="str">
        <f t="shared" ca="1" si="40"/>
        <v/>
      </c>
      <c r="E2305" s="18" t="str">
        <f ca="1">IFERROR(INDEX(nr_ad_client_name,MATCH(ROW()-1,xl_search_adnowclientname[index],0)),"")</f>
        <v/>
      </c>
      <c r="F2305" s="18"/>
      <c r="G2305" s="18"/>
      <c r="H2305" s="18"/>
      <c r="I2305" s="18"/>
      <c r="J2305" s="18"/>
      <c r="K2305" s="18"/>
      <c r="L2305" s="18"/>
      <c r="M2305" s="18"/>
      <c r="N2305" s="18"/>
      <c r="O2305" s="18"/>
      <c r="P2305" s="18"/>
      <c r="Q2305" s="18"/>
      <c r="R2305" s="18"/>
      <c r="S2305" s="18"/>
      <c r="T2305" s="18"/>
      <c r="U2305" s="18"/>
      <c r="V2305" s="18"/>
      <c r="W2305" s="18"/>
      <c r="X2305" s="18"/>
      <c r="Y2305" s="18"/>
      <c r="Z2305" s="18"/>
      <c r="AA2305" s="18"/>
      <c r="AB2305" s="18"/>
      <c r="AC2305" s="18"/>
      <c r="AD2305" s="18"/>
      <c r="AE2305" s="18"/>
      <c r="AF2305" s="18"/>
      <c r="AG2305" s="18"/>
      <c r="AH2305" s="18"/>
      <c r="AI2305" s="18"/>
      <c r="AJ2305" s="18"/>
      <c r="AK2305" s="18"/>
      <c r="AL2305" s="18"/>
      <c r="AM2305" s="18"/>
    </row>
    <row r="2306" spans="1:39">
      <c r="A2306" s="18"/>
      <c r="B2306" s="18"/>
      <c r="C2306" s="18"/>
      <c r="D2306" s="18" t="str">
        <f t="shared" ref="D2306:D2369" ca="1" si="41">IF(ISNUMBER(SEARCH(ps_search_adnowclientname,INDEX(nr_ad_client_name,ROW()-1))),MAX(INDIRECT(ADDRESS(1,COLUMN())&amp;":"&amp;ADDRESS(ROW()-1,COLUMN())))+1,"")</f>
        <v/>
      </c>
      <c r="E2306" s="18" t="str">
        <f ca="1">IFERROR(INDEX(nr_ad_client_name,MATCH(ROW()-1,xl_search_adnowclientname[index],0)),"")</f>
        <v/>
      </c>
      <c r="F2306" s="18"/>
      <c r="G2306" s="18"/>
      <c r="H2306" s="18"/>
      <c r="I2306" s="18"/>
      <c r="J2306" s="18"/>
      <c r="K2306" s="18"/>
      <c r="L2306" s="18"/>
      <c r="M2306" s="18"/>
      <c r="N2306" s="18"/>
      <c r="O2306" s="18"/>
      <c r="P2306" s="18"/>
      <c r="Q2306" s="18"/>
      <c r="R2306" s="18"/>
      <c r="S2306" s="18"/>
      <c r="T2306" s="18"/>
      <c r="U2306" s="18"/>
      <c r="V2306" s="18"/>
      <c r="W2306" s="18"/>
      <c r="X2306" s="18"/>
      <c r="Y2306" s="18"/>
      <c r="Z2306" s="18"/>
      <c r="AA2306" s="18"/>
      <c r="AB2306" s="18"/>
      <c r="AC2306" s="18"/>
      <c r="AD2306" s="18"/>
      <c r="AE2306" s="18"/>
      <c r="AF2306" s="18"/>
      <c r="AG2306" s="18"/>
      <c r="AH2306" s="18"/>
      <c r="AI2306" s="18"/>
      <c r="AJ2306" s="18"/>
      <c r="AK2306" s="18"/>
      <c r="AL2306" s="18"/>
      <c r="AM2306" s="18"/>
    </row>
    <row r="2307" spans="1:39">
      <c r="A2307" s="18"/>
      <c r="B2307" s="18"/>
      <c r="C2307" s="18"/>
      <c r="D2307" s="18" t="str">
        <f t="shared" ca="1" si="41"/>
        <v/>
      </c>
      <c r="E2307" s="18" t="str">
        <f ca="1">IFERROR(INDEX(nr_ad_client_name,MATCH(ROW()-1,xl_search_adnowclientname[index],0)),"")</f>
        <v/>
      </c>
      <c r="F2307" s="18"/>
      <c r="G2307" s="18"/>
      <c r="H2307" s="18"/>
      <c r="I2307" s="18"/>
      <c r="J2307" s="18"/>
      <c r="K2307" s="18"/>
      <c r="L2307" s="18"/>
      <c r="M2307" s="18"/>
      <c r="N2307" s="18"/>
      <c r="O2307" s="18"/>
      <c r="P2307" s="18"/>
      <c r="Q2307" s="18"/>
      <c r="R2307" s="18"/>
      <c r="S2307" s="18"/>
      <c r="T2307" s="18"/>
      <c r="U2307" s="18"/>
      <c r="V2307" s="18"/>
      <c r="W2307" s="18"/>
      <c r="X2307" s="18"/>
      <c r="Y2307" s="18"/>
      <c r="Z2307" s="18"/>
      <c r="AA2307" s="18"/>
      <c r="AB2307" s="18"/>
      <c r="AC2307" s="18"/>
      <c r="AD2307" s="18"/>
      <c r="AE2307" s="18"/>
      <c r="AF2307" s="18"/>
      <c r="AG2307" s="18"/>
      <c r="AH2307" s="18"/>
      <c r="AI2307" s="18"/>
      <c r="AJ2307" s="18"/>
      <c r="AK2307" s="18"/>
      <c r="AL2307" s="18"/>
      <c r="AM2307" s="18"/>
    </row>
    <row r="2308" spans="1:39">
      <c r="A2308" s="18"/>
      <c r="B2308" s="18"/>
      <c r="C2308" s="18"/>
      <c r="D2308" s="18" t="str">
        <f t="shared" ca="1" si="41"/>
        <v/>
      </c>
      <c r="E2308" s="18" t="str">
        <f ca="1">IFERROR(INDEX(nr_ad_client_name,MATCH(ROW()-1,xl_search_adnowclientname[index],0)),"")</f>
        <v/>
      </c>
      <c r="F2308" s="18"/>
      <c r="G2308" s="18"/>
      <c r="H2308" s="18"/>
      <c r="I2308" s="18"/>
      <c r="J2308" s="18"/>
      <c r="K2308" s="18"/>
      <c r="L2308" s="18"/>
      <c r="M2308" s="18"/>
      <c r="N2308" s="18"/>
      <c r="O2308" s="18"/>
      <c r="P2308" s="18"/>
      <c r="Q2308" s="18"/>
      <c r="R2308" s="18"/>
      <c r="S2308" s="18"/>
      <c r="T2308" s="18"/>
      <c r="U2308" s="18"/>
      <c r="V2308" s="18"/>
      <c r="W2308" s="18"/>
      <c r="X2308" s="18"/>
      <c r="Y2308" s="18"/>
      <c r="Z2308" s="18"/>
      <c r="AA2308" s="18"/>
      <c r="AB2308" s="18"/>
      <c r="AC2308" s="18"/>
      <c r="AD2308" s="18"/>
      <c r="AE2308" s="18"/>
      <c r="AF2308" s="18"/>
      <c r="AG2308" s="18"/>
      <c r="AH2308" s="18"/>
      <c r="AI2308" s="18"/>
      <c r="AJ2308" s="18"/>
      <c r="AK2308" s="18"/>
      <c r="AL2308" s="18"/>
      <c r="AM2308" s="18"/>
    </row>
    <row r="2309" spans="1:39">
      <c r="A2309" s="18"/>
      <c r="B2309" s="18"/>
      <c r="C2309" s="18"/>
      <c r="D2309" s="18" t="str">
        <f t="shared" ca="1" si="41"/>
        <v/>
      </c>
      <c r="E2309" s="18" t="str">
        <f ca="1">IFERROR(INDEX(nr_ad_client_name,MATCH(ROW()-1,xl_search_adnowclientname[index],0)),"")</f>
        <v/>
      </c>
      <c r="F2309" s="18"/>
      <c r="G2309" s="18"/>
      <c r="H2309" s="18"/>
      <c r="I2309" s="18"/>
      <c r="J2309" s="18"/>
      <c r="K2309" s="18"/>
      <c r="L2309" s="18"/>
      <c r="M2309" s="18"/>
      <c r="N2309" s="18"/>
      <c r="O2309" s="18"/>
      <c r="P2309" s="18"/>
      <c r="Q2309" s="18"/>
      <c r="R2309" s="18"/>
      <c r="S2309" s="18"/>
      <c r="T2309" s="18"/>
      <c r="U2309" s="18"/>
      <c r="V2309" s="18"/>
      <c r="W2309" s="18"/>
      <c r="X2309" s="18"/>
      <c r="Y2309" s="18"/>
      <c r="Z2309" s="18"/>
      <c r="AA2309" s="18"/>
      <c r="AB2309" s="18"/>
      <c r="AC2309" s="18"/>
      <c r="AD2309" s="18"/>
      <c r="AE2309" s="18"/>
      <c r="AF2309" s="18"/>
      <c r="AG2309" s="18"/>
      <c r="AH2309" s="18"/>
      <c r="AI2309" s="18"/>
      <c r="AJ2309" s="18"/>
      <c r="AK2309" s="18"/>
      <c r="AL2309" s="18"/>
      <c r="AM2309" s="18"/>
    </row>
    <row r="2310" spans="1:39">
      <c r="A2310" s="18"/>
      <c r="B2310" s="18"/>
      <c r="C2310" s="18"/>
      <c r="D2310" s="18" t="str">
        <f t="shared" ca="1" si="41"/>
        <v/>
      </c>
      <c r="E2310" s="18" t="str">
        <f ca="1">IFERROR(INDEX(nr_ad_client_name,MATCH(ROW()-1,xl_search_adnowclientname[index],0)),"")</f>
        <v/>
      </c>
      <c r="F2310" s="18"/>
      <c r="G2310" s="18"/>
      <c r="H2310" s="18"/>
      <c r="I2310" s="18"/>
      <c r="J2310" s="18"/>
      <c r="K2310" s="18"/>
      <c r="L2310" s="18"/>
      <c r="M2310" s="18"/>
      <c r="N2310" s="18"/>
      <c r="O2310" s="18"/>
      <c r="P2310" s="18"/>
      <c r="Q2310" s="18"/>
      <c r="R2310" s="18"/>
      <c r="S2310" s="18"/>
      <c r="T2310" s="18"/>
      <c r="U2310" s="18"/>
      <c r="V2310" s="18"/>
      <c r="W2310" s="18"/>
      <c r="X2310" s="18"/>
      <c r="Y2310" s="18"/>
      <c r="Z2310" s="18"/>
      <c r="AA2310" s="18"/>
      <c r="AB2310" s="18"/>
      <c r="AC2310" s="18"/>
      <c r="AD2310" s="18"/>
      <c r="AE2310" s="18"/>
      <c r="AF2310" s="18"/>
      <c r="AG2310" s="18"/>
      <c r="AH2310" s="18"/>
      <c r="AI2310" s="18"/>
      <c r="AJ2310" s="18"/>
      <c r="AK2310" s="18"/>
      <c r="AL2310" s="18"/>
      <c r="AM2310" s="18"/>
    </row>
    <row r="2311" spans="1:39">
      <c r="A2311" s="18"/>
      <c r="B2311" s="18"/>
      <c r="C2311" s="18"/>
      <c r="D2311" s="18" t="str">
        <f t="shared" ca="1" si="41"/>
        <v/>
      </c>
      <c r="E2311" s="18" t="str">
        <f ca="1">IFERROR(INDEX(nr_ad_client_name,MATCH(ROW()-1,xl_search_adnowclientname[index],0)),"")</f>
        <v/>
      </c>
      <c r="F2311" s="18"/>
      <c r="G2311" s="18"/>
      <c r="H2311" s="18"/>
      <c r="I2311" s="18"/>
      <c r="J2311" s="18"/>
      <c r="K2311" s="18"/>
      <c r="L2311" s="18"/>
      <c r="M2311" s="18"/>
      <c r="N2311" s="18"/>
      <c r="O2311" s="18"/>
      <c r="P2311" s="18"/>
      <c r="Q2311" s="18"/>
      <c r="R2311" s="18"/>
      <c r="S2311" s="18"/>
      <c r="T2311" s="18"/>
      <c r="U2311" s="18"/>
      <c r="V2311" s="18"/>
      <c r="W2311" s="18"/>
      <c r="X2311" s="18"/>
      <c r="Y2311" s="18"/>
      <c r="Z2311" s="18"/>
      <c r="AA2311" s="18"/>
      <c r="AB2311" s="18"/>
      <c r="AC2311" s="18"/>
      <c r="AD2311" s="18"/>
      <c r="AE2311" s="18"/>
      <c r="AF2311" s="18"/>
      <c r="AG2311" s="18"/>
      <c r="AH2311" s="18"/>
      <c r="AI2311" s="18"/>
      <c r="AJ2311" s="18"/>
      <c r="AK2311" s="18"/>
      <c r="AL2311" s="18"/>
      <c r="AM2311" s="18"/>
    </row>
    <row r="2312" spans="1:39">
      <c r="A2312" s="18"/>
      <c r="B2312" s="18"/>
      <c r="C2312" s="18"/>
      <c r="D2312" s="18" t="str">
        <f t="shared" ca="1" si="41"/>
        <v/>
      </c>
      <c r="E2312" s="18" t="str">
        <f ca="1">IFERROR(INDEX(nr_ad_client_name,MATCH(ROW()-1,xl_search_adnowclientname[index],0)),"")</f>
        <v/>
      </c>
      <c r="F2312" s="18"/>
      <c r="G2312" s="18"/>
      <c r="H2312" s="18"/>
      <c r="I2312" s="18"/>
      <c r="J2312" s="18"/>
      <c r="K2312" s="18"/>
      <c r="L2312" s="18"/>
      <c r="M2312" s="18"/>
      <c r="N2312" s="18"/>
      <c r="O2312" s="18"/>
      <c r="P2312" s="18"/>
      <c r="Q2312" s="18"/>
      <c r="R2312" s="18"/>
      <c r="S2312" s="18"/>
      <c r="T2312" s="18"/>
      <c r="U2312" s="18"/>
      <c r="V2312" s="18"/>
      <c r="W2312" s="18"/>
      <c r="X2312" s="18"/>
      <c r="Y2312" s="18"/>
      <c r="Z2312" s="18"/>
      <c r="AA2312" s="18"/>
      <c r="AB2312" s="18"/>
      <c r="AC2312" s="18"/>
      <c r="AD2312" s="18"/>
      <c r="AE2312" s="18"/>
      <c r="AF2312" s="18"/>
      <c r="AG2312" s="18"/>
      <c r="AH2312" s="18"/>
      <c r="AI2312" s="18"/>
      <c r="AJ2312" s="18"/>
      <c r="AK2312" s="18"/>
      <c r="AL2312" s="18"/>
      <c r="AM2312" s="18"/>
    </row>
    <row r="2313" spans="1:39">
      <c r="A2313" s="18"/>
      <c r="B2313" s="18"/>
      <c r="C2313" s="18"/>
      <c r="D2313" s="18" t="str">
        <f t="shared" ca="1" si="41"/>
        <v/>
      </c>
      <c r="E2313" s="18" t="str">
        <f ca="1">IFERROR(INDEX(nr_ad_client_name,MATCH(ROW()-1,xl_search_adnowclientname[index],0)),"")</f>
        <v/>
      </c>
      <c r="F2313" s="18"/>
      <c r="G2313" s="18"/>
      <c r="H2313" s="18"/>
      <c r="I2313" s="18"/>
      <c r="J2313" s="18"/>
      <c r="K2313" s="18"/>
      <c r="L2313" s="18"/>
      <c r="M2313" s="18"/>
      <c r="N2313" s="18"/>
      <c r="O2313" s="18"/>
      <c r="P2313" s="18"/>
      <c r="Q2313" s="18"/>
      <c r="R2313" s="18"/>
      <c r="S2313" s="18"/>
      <c r="T2313" s="18"/>
      <c r="U2313" s="18"/>
      <c r="V2313" s="18"/>
      <c r="W2313" s="18"/>
      <c r="X2313" s="18"/>
      <c r="Y2313" s="18"/>
      <c r="Z2313" s="18"/>
      <c r="AA2313" s="18"/>
      <c r="AB2313" s="18"/>
      <c r="AC2313" s="18"/>
      <c r="AD2313" s="18"/>
      <c r="AE2313" s="18"/>
      <c r="AF2313" s="18"/>
      <c r="AG2313" s="18"/>
      <c r="AH2313" s="18"/>
      <c r="AI2313" s="18"/>
      <c r="AJ2313" s="18"/>
      <c r="AK2313" s="18"/>
      <c r="AL2313" s="18"/>
      <c r="AM2313" s="18"/>
    </row>
    <row r="2314" spans="1:39">
      <c r="A2314" s="18"/>
      <c r="B2314" s="18"/>
      <c r="C2314" s="18"/>
      <c r="D2314" s="18" t="str">
        <f t="shared" ca="1" si="41"/>
        <v/>
      </c>
      <c r="E2314" s="18" t="str">
        <f ca="1">IFERROR(INDEX(nr_ad_client_name,MATCH(ROW()-1,xl_search_adnowclientname[index],0)),"")</f>
        <v/>
      </c>
      <c r="F2314" s="18"/>
      <c r="G2314" s="18"/>
      <c r="H2314" s="18"/>
      <c r="I2314" s="18"/>
      <c r="J2314" s="18"/>
      <c r="K2314" s="18"/>
      <c r="L2314" s="18"/>
      <c r="M2314" s="18"/>
      <c r="N2314" s="18"/>
      <c r="O2314" s="18"/>
      <c r="P2314" s="18"/>
      <c r="Q2314" s="18"/>
      <c r="R2314" s="18"/>
      <c r="S2314" s="18"/>
      <c r="T2314" s="18"/>
      <c r="U2314" s="18"/>
      <c r="V2314" s="18"/>
      <c r="W2314" s="18"/>
      <c r="X2314" s="18"/>
      <c r="Y2314" s="18"/>
      <c r="Z2314" s="18"/>
      <c r="AA2314" s="18"/>
      <c r="AB2314" s="18"/>
      <c r="AC2314" s="18"/>
      <c r="AD2314" s="18"/>
      <c r="AE2314" s="18"/>
      <c r="AF2314" s="18"/>
      <c r="AG2314" s="18"/>
      <c r="AH2314" s="18"/>
      <c r="AI2314" s="18"/>
      <c r="AJ2314" s="18"/>
      <c r="AK2314" s="18"/>
      <c r="AL2314" s="18"/>
      <c r="AM2314" s="18"/>
    </row>
    <row r="2315" spans="1:39">
      <c r="A2315" s="18"/>
      <c r="B2315" s="18"/>
      <c r="C2315" s="18"/>
      <c r="D2315" s="18" t="str">
        <f t="shared" ca="1" si="41"/>
        <v/>
      </c>
      <c r="E2315" s="18" t="str">
        <f ca="1">IFERROR(INDEX(nr_ad_client_name,MATCH(ROW()-1,xl_search_adnowclientname[index],0)),"")</f>
        <v/>
      </c>
      <c r="F2315" s="18"/>
      <c r="G2315" s="18"/>
      <c r="H2315" s="18"/>
      <c r="I2315" s="18"/>
      <c r="J2315" s="18"/>
      <c r="K2315" s="18"/>
      <c r="L2315" s="18"/>
      <c r="M2315" s="18"/>
      <c r="N2315" s="18"/>
      <c r="O2315" s="18"/>
      <c r="P2315" s="18"/>
      <c r="Q2315" s="18"/>
      <c r="R2315" s="18"/>
      <c r="S2315" s="18"/>
      <c r="T2315" s="18"/>
      <c r="U2315" s="18"/>
      <c r="V2315" s="18"/>
      <c r="W2315" s="18"/>
      <c r="X2315" s="18"/>
      <c r="Y2315" s="18"/>
      <c r="Z2315" s="18"/>
      <c r="AA2315" s="18"/>
      <c r="AB2315" s="18"/>
      <c r="AC2315" s="18"/>
      <c r="AD2315" s="18"/>
      <c r="AE2315" s="18"/>
      <c r="AF2315" s="18"/>
      <c r="AG2315" s="18"/>
      <c r="AH2315" s="18"/>
      <c r="AI2315" s="18"/>
      <c r="AJ2315" s="18"/>
      <c r="AK2315" s="18"/>
      <c r="AL2315" s="18"/>
      <c r="AM2315" s="18"/>
    </row>
    <row r="2316" spans="1:39">
      <c r="A2316" s="18"/>
      <c r="B2316" s="18"/>
      <c r="C2316" s="18"/>
      <c r="D2316" s="18" t="str">
        <f t="shared" ca="1" si="41"/>
        <v/>
      </c>
      <c r="E2316" s="18" t="str">
        <f ca="1">IFERROR(INDEX(nr_ad_client_name,MATCH(ROW()-1,xl_search_adnowclientname[index],0)),"")</f>
        <v/>
      </c>
      <c r="F2316" s="18"/>
      <c r="G2316" s="18"/>
      <c r="H2316" s="18"/>
      <c r="I2316" s="18"/>
      <c r="J2316" s="18"/>
      <c r="K2316" s="18"/>
      <c r="L2316" s="18"/>
      <c r="M2316" s="18"/>
      <c r="N2316" s="18"/>
      <c r="O2316" s="18"/>
      <c r="P2316" s="18"/>
      <c r="Q2316" s="18"/>
      <c r="R2316" s="18"/>
      <c r="S2316" s="18"/>
      <c r="T2316" s="18"/>
      <c r="U2316" s="18"/>
      <c r="V2316" s="18"/>
      <c r="W2316" s="18"/>
      <c r="X2316" s="18"/>
      <c r="Y2316" s="18"/>
      <c r="Z2316" s="18"/>
      <c r="AA2316" s="18"/>
      <c r="AB2316" s="18"/>
      <c r="AC2316" s="18"/>
      <c r="AD2316" s="18"/>
      <c r="AE2316" s="18"/>
      <c r="AF2316" s="18"/>
      <c r="AG2316" s="18"/>
      <c r="AH2316" s="18"/>
      <c r="AI2316" s="18"/>
      <c r="AJ2316" s="18"/>
      <c r="AK2316" s="18"/>
      <c r="AL2316" s="18"/>
      <c r="AM2316" s="18"/>
    </row>
    <row r="2317" spans="1:39">
      <c r="A2317" s="18"/>
      <c r="B2317" s="18"/>
      <c r="C2317" s="18"/>
      <c r="D2317" s="18" t="str">
        <f t="shared" ca="1" si="41"/>
        <v/>
      </c>
      <c r="E2317" s="18" t="str">
        <f ca="1">IFERROR(INDEX(nr_ad_client_name,MATCH(ROW()-1,xl_search_adnowclientname[index],0)),"")</f>
        <v/>
      </c>
      <c r="F2317" s="18"/>
      <c r="G2317" s="18"/>
      <c r="H2317" s="18"/>
      <c r="I2317" s="18"/>
      <c r="J2317" s="18"/>
      <c r="K2317" s="18"/>
      <c r="L2317" s="18"/>
      <c r="M2317" s="18"/>
      <c r="N2317" s="18"/>
      <c r="O2317" s="18"/>
      <c r="P2317" s="18"/>
      <c r="Q2317" s="18"/>
      <c r="R2317" s="18"/>
      <c r="S2317" s="18"/>
      <c r="T2317" s="18"/>
      <c r="U2317" s="18"/>
      <c r="V2317" s="18"/>
      <c r="W2317" s="18"/>
      <c r="X2317" s="18"/>
      <c r="Y2317" s="18"/>
      <c r="Z2317" s="18"/>
      <c r="AA2317" s="18"/>
      <c r="AB2317" s="18"/>
      <c r="AC2317" s="18"/>
      <c r="AD2317" s="18"/>
      <c r="AE2317" s="18"/>
      <c r="AF2317" s="18"/>
      <c r="AG2317" s="18"/>
      <c r="AH2317" s="18"/>
      <c r="AI2317" s="18"/>
      <c r="AJ2317" s="18"/>
      <c r="AK2317" s="18"/>
      <c r="AL2317" s="18"/>
      <c r="AM2317" s="18"/>
    </row>
    <row r="2318" spans="1:39">
      <c r="A2318" s="18"/>
      <c r="B2318" s="18"/>
      <c r="C2318" s="18"/>
      <c r="D2318" s="18" t="str">
        <f t="shared" ca="1" si="41"/>
        <v/>
      </c>
      <c r="E2318" s="18" t="str">
        <f ca="1">IFERROR(INDEX(nr_ad_client_name,MATCH(ROW()-1,xl_search_adnowclientname[index],0)),"")</f>
        <v/>
      </c>
      <c r="F2318" s="18"/>
      <c r="G2318" s="18"/>
      <c r="H2318" s="18"/>
      <c r="I2318" s="18"/>
      <c r="J2318" s="18"/>
      <c r="K2318" s="18"/>
      <c r="L2318" s="18"/>
      <c r="M2318" s="18"/>
      <c r="N2318" s="18"/>
      <c r="O2318" s="18"/>
      <c r="P2318" s="18"/>
      <c r="Q2318" s="18"/>
      <c r="R2318" s="18"/>
      <c r="S2318" s="18"/>
      <c r="T2318" s="18"/>
      <c r="U2318" s="18"/>
      <c r="V2318" s="18"/>
      <c r="W2318" s="18"/>
      <c r="X2318" s="18"/>
      <c r="Y2318" s="18"/>
      <c r="Z2318" s="18"/>
      <c r="AA2318" s="18"/>
      <c r="AB2318" s="18"/>
      <c r="AC2318" s="18"/>
      <c r="AD2318" s="18"/>
      <c r="AE2318" s="18"/>
      <c r="AF2318" s="18"/>
      <c r="AG2318" s="18"/>
      <c r="AH2318" s="18"/>
      <c r="AI2318" s="18"/>
      <c r="AJ2318" s="18"/>
      <c r="AK2318" s="18"/>
      <c r="AL2318" s="18"/>
      <c r="AM2318" s="18"/>
    </row>
    <row r="2319" spans="1:39">
      <c r="A2319" s="18"/>
      <c r="B2319" s="18"/>
      <c r="C2319" s="18"/>
      <c r="D2319" s="18" t="str">
        <f t="shared" ca="1" si="41"/>
        <v/>
      </c>
      <c r="E2319" s="18" t="str">
        <f ca="1">IFERROR(INDEX(nr_ad_client_name,MATCH(ROW()-1,xl_search_adnowclientname[index],0)),"")</f>
        <v/>
      </c>
      <c r="F2319" s="18"/>
      <c r="G2319" s="18"/>
      <c r="H2319" s="18"/>
      <c r="I2319" s="18"/>
      <c r="J2319" s="18"/>
      <c r="K2319" s="18"/>
      <c r="L2319" s="18"/>
      <c r="M2319" s="18"/>
      <c r="N2319" s="18"/>
      <c r="O2319" s="18"/>
      <c r="P2319" s="18"/>
      <c r="Q2319" s="18"/>
      <c r="R2319" s="18"/>
      <c r="S2319" s="18"/>
      <c r="T2319" s="18"/>
      <c r="U2319" s="18"/>
      <c r="V2319" s="18"/>
      <c r="W2319" s="18"/>
      <c r="X2319" s="18"/>
      <c r="Y2319" s="18"/>
      <c r="Z2319" s="18"/>
      <c r="AA2319" s="18"/>
      <c r="AB2319" s="18"/>
      <c r="AC2319" s="18"/>
      <c r="AD2319" s="18"/>
      <c r="AE2319" s="18"/>
      <c r="AF2319" s="18"/>
      <c r="AG2319" s="18"/>
      <c r="AH2319" s="18"/>
      <c r="AI2319" s="18"/>
      <c r="AJ2319" s="18"/>
      <c r="AK2319" s="18"/>
      <c r="AL2319" s="18"/>
      <c r="AM2319" s="18"/>
    </row>
    <row r="2320" spans="1:39">
      <c r="A2320" s="18"/>
      <c r="B2320" s="18"/>
      <c r="C2320" s="18"/>
      <c r="D2320" s="18" t="str">
        <f t="shared" ca="1" si="41"/>
        <v/>
      </c>
      <c r="E2320" s="18" t="str">
        <f ca="1">IFERROR(INDEX(nr_ad_client_name,MATCH(ROW()-1,xl_search_adnowclientname[index],0)),"")</f>
        <v/>
      </c>
      <c r="F2320" s="18"/>
      <c r="G2320" s="18"/>
      <c r="H2320" s="18"/>
      <c r="I2320" s="18"/>
      <c r="J2320" s="18"/>
      <c r="K2320" s="18"/>
      <c r="L2320" s="18"/>
      <c r="M2320" s="18"/>
      <c r="N2320" s="18"/>
      <c r="O2320" s="18"/>
      <c r="P2320" s="18"/>
      <c r="Q2320" s="18"/>
      <c r="R2320" s="18"/>
      <c r="S2320" s="18"/>
      <c r="T2320" s="18"/>
      <c r="U2320" s="18"/>
      <c r="V2320" s="18"/>
      <c r="W2320" s="18"/>
      <c r="X2320" s="18"/>
      <c r="Y2320" s="18"/>
      <c r="Z2320" s="18"/>
      <c r="AA2320" s="18"/>
      <c r="AB2320" s="18"/>
      <c r="AC2320" s="18"/>
      <c r="AD2320" s="18"/>
      <c r="AE2320" s="18"/>
      <c r="AF2320" s="18"/>
      <c r="AG2320" s="18"/>
      <c r="AH2320" s="18"/>
      <c r="AI2320" s="18"/>
      <c r="AJ2320" s="18"/>
      <c r="AK2320" s="18"/>
      <c r="AL2320" s="18"/>
      <c r="AM2320" s="18"/>
    </row>
    <row r="2321" spans="1:39">
      <c r="A2321" s="18"/>
      <c r="B2321" s="18"/>
      <c r="C2321" s="18"/>
      <c r="D2321" s="18" t="str">
        <f t="shared" ca="1" si="41"/>
        <v/>
      </c>
      <c r="E2321" s="18" t="str">
        <f ca="1">IFERROR(INDEX(nr_ad_client_name,MATCH(ROW()-1,xl_search_adnowclientname[index],0)),"")</f>
        <v/>
      </c>
      <c r="F2321" s="18"/>
      <c r="G2321" s="18"/>
      <c r="H2321" s="18"/>
      <c r="I2321" s="18"/>
      <c r="J2321" s="18"/>
      <c r="K2321" s="18"/>
      <c r="L2321" s="18"/>
      <c r="M2321" s="18"/>
      <c r="N2321" s="18"/>
      <c r="O2321" s="18"/>
      <c r="P2321" s="18"/>
      <c r="Q2321" s="18"/>
      <c r="R2321" s="18"/>
      <c r="S2321" s="18"/>
      <c r="T2321" s="18"/>
      <c r="U2321" s="18"/>
      <c r="V2321" s="18"/>
      <c r="W2321" s="18"/>
      <c r="X2321" s="18"/>
      <c r="Y2321" s="18"/>
      <c r="Z2321" s="18"/>
      <c r="AA2321" s="18"/>
      <c r="AB2321" s="18"/>
      <c r="AC2321" s="18"/>
      <c r="AD2321" s="18"/>
      <c r="AE2321" s="18"/>
      <c r="AF2321" s="18"/>
      <c r="AG2321" s="18"/>
      <c r="AH2321" s="18"/>
      <c r="AI2321" s="18"/>
      <c r="AJ2321" s="18"/>
      <c r="AK2321" s="18"/>
      <c r="AL2321" s="18"/>
      <c r="AM2321" s="18"/>
    </row>
    <row r="2322" spans="1:39">
      <c r="A2322" s="18"/>
      <c r="B2322" s="18"/>
      <c r="C2322" s="18"/>
      <c r="D2322" s="18" t="str">
        <f t="shared" ca="1" si="41"/>
        <v/>
      </c>
      <c r="E2322" s="18" t="str">
        <f ca="1">IFERROR(INDEX(nr_ad_client_name,MATCH(ROW()-1,xl_search_adnowclientname[index],0)),"")</f>
        <v/>
      </c>
      <c r="F2322" s="18"/>
      <c r="G2322" s="18"/>
      <c r="H2322" s="18"/>
      <c r="I2322" s="18"/>
      <c r="J2322" s="18"/>
      <c r="K2322" s="18"/>
      <c r="L2322" s="18"/>
      <c r="M2322" s="18"/>
      <c r="N2322" s="18"/>
      <c r="O2322" s="18"/>
      <c r="P2322" s="18"/>
      <c r="Q2322" s="18"/>
      <c r="R2322" s="18"/>
      <c r="S2322" s="18"/>
      <c r="T2322" s="18"/>
      <c r="U2322" s="18"/>
      <c r="V2322" s="18"/>
      <c r="W2322" s="18"/>
      <c r="X2322" s="18"/>
      <c r="Y2322" s="18"/>
      <c r="Z2322" s="18"/>
      <c r="AA2322" s="18"/>
      <c r="AB2322" s="18"/>
      <c r="AC2322" s="18"/>
      <c r="AD2322" s="18"/>
      <c r="AE2322" s="18"/>
      <c r="AF2322" s="18"/>
      <c r="AG2322" s="18"/>
      <c r="AH2322" s="18"/>
      <c r="AI2322" s="18"/>
      <c r="AJ2322" s="18"/>
      <c r="AK2322" s="18"/>
      <c r="AL2322" s="18"/>
      <c r="AM2322" s="18"/>
    </row>
    <row r="2323" spans="1:39">
      <c r="A2323" s="18"/>
      <c r="B2323" s="18"/>
      <c r="C2323" s="18"/>
      <c r="D2323" s="18" t="str">
        <f t="shared" ca="1" si="41"/>
        <v/>
      </c>
      <c r="E2323" s="18" t="str">
        <f ca="1">IFERROR(INDEX(nr_ad_client_name,MATCH(ROW()-1,xl_search_adnowclientname[index],0)),"")</f>
        <v/>
      </c>
      <c r="F2323" s="18"/>
      <c r="G2323" s="18"/>
      <c r="H2323" s="18"/>
      <c r="I2323" s="18"/>
      <c r="J2323" s="18"/>
      <c r="K2323" s="18"/>
      <c r="L2323" s="18"/>
      <c r="M2323" s="18"/>
      <c r="N2323" s="18"/>
      <c r="O2323" s="18"/>
      <c r="P2323" s="18"/>
      <c r="Q2323" s="18"/>
      <c r="R2323" s="18"/>
      <c r="S2323" s="18"/>
      <c r="T2323" s="18"/>
      <c r="U2323" s="18"/>
      <c r="V2323" s="18"/>
      <c r="W2323" s="18"/>
      <c r="X2323" s="18"/>
      <c r="Y2323" s="18"/>
      <c r="Z2323" s="18"/>
      <c r="AA2323" s="18"/>
      <c r="AB2323" s="18"/>
      <c r="AC2323" s="18"/>
      <c r="AD2323" s="18"/>
      <c r="AE2323" s="18"/>
      <c r="AF2323" s="18"/>
      <c r="AG2323" s="18"/>
      <c r="AH2323" s="18"/>
      <c r="AI2323" s="18"/>
      <c r="AJ2323" s="18"/>
      <c r="AK2323" s="18"/>
      <c r="AL2323" s="18"/>
      <c r="AM2323" s="18"/>
    </row>
    <row r="2324" spans="1:39">
      <c r="A2324" s="18"/>
      <c r="B2324" s="18"/>
      <c r="C2324" s="18"/>
      <c r="D2324" s="18" t="str">
        <f t="shared" ca="1" si="41"/>
        <v/>
      </c>
      <c r="E2324" s="18" t="str">
        <f ca="1">IFERROR(INDEX(nr_ad_client_name,MATCH(ROW()-1,xl_search_adnowclientname[index],0)),"")</f>
        <v/>
      </c>
      <c r="F2324" s="18"/>
      <c r="G2324" s="18"/>
      <c r="H2324" s="18"/>
      <c r="I2324" s="18"/>
      <c r="J2324" s="18"/>
      <c r="K2324" s="18"/>
      <c r="L2324" s="18"/>
      <c r="M2324" s="18"/>
      <c r="N2324" s="18"/>
      <c r="O2324" s="18"/>
      <c r="P2324" s="18"/>
      <c r="Q2324" s="18"/>
      <c r="R2324" s="18"/>
      <c r="S2324" s="18"/>
      <c r="T2324" s="18"/>
      <c r="U2324" s="18"/>
      <c r="V2324" s="18"/>
      <c r="W2324" s="18"/>
      <c r="X2324" s="18"/>
      <c r="Y2324" s="18"/>
      <c r="Z2324" s="18"/>
      <c r="AA2324" s="18"/>
      <c r="AB2324" s="18"/>
      <c r="AC2324" s="18"/>
      <c r="AD2324" s="18"/>
      <c r="AE2324" s="18"/>
      <c r="AF2324" s="18"/>
      <c r="AG2324" s="18"/>
      <c r="AH2324" s="18"/>
      <c r="AI2324" s="18"/>
      <c r="AJ2324" s="18"/>
      <c r="AK2324" s="18"/>
      <c r="AL2324" s="18"/>
      <c r="AM2324" s="18"/>
    </row>
    <row r="2325" spans="1:39">
      <c r="A2325" s="18"/>
      <c r="B2325" s="18"/>
      <c r="C2325" s="18"/>
      <c r="D2325" s="18" t="str">
        <f t="shared" ca="1" si="41"/>
        <v/>
      </c>
      <c r="E2325" s="18" t="str">
        <f ca="1">IFERROR(INDEX(nr_ad_client_name,MATCH(ROW()-1,xl_search_adnowclientname[index],0)),"")</f>
        <v/>
      </c>
      <c r="F2325" s="18"/>
      <c r="G2325" s="18"/>
      <c r="H2325" s="18"/>
      <c r="I2325" s="18"/>
      <c r="J2325" s="18"/>
      <c r="K2325" s="18"/>
      <c r="L2325" s="18"/>
      <c r="M2325" s="18"/>
      <c r="N2325" s="18"/>
      <c r="O2325" s="18"/>
      <c r="P2325" s="18"/>
      <c r="Q2325" s="18"/>
      <c r="R2325" s="18"/>
      <c r="S2325" s="18"/>
      <c r="T2325" s="18"/>
      <c r="U2325" s="18"/>
      <c r="V2325" s="18"/>
      <c r="W2325" s="18"/>
      <c r="X2325" s="18"/>
      <c r="Y2325" s="18"/>
      <c r="Z2325" s="18"/>
      <c r="AA2325" s="18"/>
      <c r="AB2325" s="18"/>
      <c r="AC2325" s="18"/>
      <c r="AD2325" s="18"/>
      <c r="AE2325" s="18"/>
      <c r="AF2325" s="18"/>
      <c r="AG2325" s="18"/>
      <c r="AH2325" s="18"/>
      <c r="AI2325" s="18"/>
      <c r="AJ2325" s="18"/>
      <c r="AK2325" s="18"/>
      <c r="AL2325" s="18"/>
      <c r="AM2325" s="18"/>
    </row>
    <row r="2326" spans="1:39">
      <c r="A2326" s="18"/>
      <c r="B2326" s="18"/>
      <c r="C2326" s="18"/>
      <c r="D2326" s="18" t="str">
        <f t="shared" ca="1" si="41"/>
        <v/>
      </c>
      <c r="E2326" s="18" t="str">
        <f ca="1">IFERROR(INDEX(nr_ad_client_name,MATCH(ROW()-1,xl_search_adnowclientname[index],0)),"")</f>
        <v/>
      </c>
      <c r="F2326" s="18"/>
      <c r="G2326" s="18"/>
      <c r="H2326" s="18"/>
      <c r="I2326" s="18"/>
      <c r="J2326" s="18"/>
      <c r="K2326" s="18"/>
      <c r="L2326" s="18"/>
      <c r="M2326" s="18"/>
      <c r="N2326" s="18"/>
      <c r="O2326" s="18"/>
      <c r="P2326" s="18"/>
      <c r="Q2326" s="18"/>
      <c r="R2326" s="18"/>
      <c r="S2326" s="18"/>
      <c r="T2326" s="18"/>
      <c r="U2326" s="18"/>
      <c r="V2326" s="18"/>
      <c r="W2326" s="18"/>
      <c r="X2326" s="18"/>
      <c r="Y2326" s="18"/>
      <c r="Z2326" s="18"/>
      <c r="AA2326" s="18"/>
      <c r="AB2326" s="18"/>
      <c r="AC2326" s="18"/>
      <c r="AD2326" s="18"/>
      <c r="AE2326" s="18"/>
      <c r="AF2326" s="18"/>
      <c r="AG2326" s="18"/>
      <c r="AH2326" s="18"/>
      <c r="AI2326" s="18"/>
      <c r="AJ2326" s="18"/>
      <c r="AK2326" s="18"/>
      <c r="AL2326" s="18"/>
      <c r="AM2326" s="18"/>
    </row>
    <row r="2327" spans="1:39">
      <c r="A2327" s="18"/>
      <c r="B2327" s="18"/>
      <c r="C2327" s="18"/>
      <c r="D2327" s="18" t="str">
        <f t="shared" ca="1" si="41"/>
        <v/>
      </c>
      <c r="E2327" s="18" t="str">
        <f ca="1">IFERROR(INDEX(nr_ad_client_name,MATCH(ROW()-1,xl_search_adnowclientname[index],0)),"")</f>
        <v/>
      </c>
      <c r="F2327" s="18"/>
      <c r="G2327" s="18"/>
      <c r="H2327" s="18"/>
      <c r="I2327" s="18"/>
      <c r="J2327" s="18"/>
      <c r="K2327" s="18"/>
      <c r="L2327" s="18"/>
      <c r="M2327" s="18"/>
      <c r="N2327" s="18"/>
      <c r="O2327" s="18"/>
      <c r="P2327" s="18"/>
      <c r="Q2327" s="18"/>
      <c r="R2327" s="18"/>
      <c r="S2327" s="18"/>
      <c r="T2327" s="18"/>
      <c r="U2327" s="18"/>
      <c r="V2327" s="18"/>
      <c r="W2327" s="18"/>
      <c r="X2327" s="18"/>
      <c r="Y2327" s="18"/>
      <c r="Z2327" s="18"/>
      <c r="AA2327" s="18"/>
      <c r="AB2327" s="18"/>
      <c r="AC2327" s="18"/>
      <c r="AD2327" s="18"/>
      <c r="AE2327" s="18"/>
      <c r="AF2327" s="18"/>
      <c r="AG2327" s="18"/>
      <c r="AH2327" s="18"/>
      <c r="AI2327" s="18"/>
      <c r="AJ2327" s="18"/>
      <c r="AK2327" s="18"/>
      <c r="AL2327" s="18"/>
      <c r="AM2327" s="18"/>
    </row>
    <row r="2328" spans="1:39">
      <c r="A2328" s="18"/>
      <c r="B2328" s="18"/>
      <c r="C2328" s="18"/>
      <c r="D2328" s="18" t="str">
        <f t="shared" ca="1" si="41"/>
        <v/>
      </c>
      <c r="E2328" s="18" t="str">
        <f ca="1">IFERROR(INDEX(nr_ad_client_name,MATCH(ROW()-1,xl_search_adnowclientname[index],0)),"")</f>
        <v/>
      </c>
      <c r="F2328" s="18"/>
      <c r="G2328" s="18"/>
      <c r="H2328" s="18"/>
      <c r="I2328" s="18"/>
      <c r="J2328" s="18"/>
      <c r="K2328" s="18"/>
      <c r="L2328" s="18"/>
      <c r="M2328" s="18"/>
      <c r="N2328" s="18"/>
      <c r="O2328" s="18"/>
      <c r="P2328" s="18"/>
      <c r="Q2328" s="18"/>
      <c r="R2328" s="18"/>
      <c r="S2328" s="18"/>
      <c r="T2328" s="18"/>
      <c r="U2328" s="18"/>
      <c r="V2328" s="18"/>
      <c r="W2328" s="18"/>
      <c r="X2328" s="18"/>
      <c r="Y2328" s="18"/>
      <c r="Z2328" s="18"/>
      <c r="AA2328" s="18"/>
      <c r="AB2328" s="18"/>
      <c r="AC2328" s="18"/>
      <c r="AD2328" s="18"/>
      <c r="AE2328" s="18"/>
      <c r="AF2328" s="18"/>
      <c r="AG2328" s="18"/>
      <c r="AH2328" s="18"/>
      <c r="AI2328" s="18"/>
      <c r="AJ2328" s="18"/>
      <c r="AK2328" s="18"/>
      <c r="AL2328" s="18"/>
      <c r="AM2328" s="18"/>
    </row>
    <row r="2329" spans="1:39">
      <c r="A2329" s="18"/>
      <c r="B2329" s="18"/>
      <c r="C2329" s="18"/>
      <c r="D2329" s="18" t="str">
        <f t="shared" ca="1" si="41"/>
        <v/>
      </c>
      <c r="E2329" s="18" t="str">
        <f ca="1">IFERROR(INDEX(nr_ad_client_name,MATCH(ROW()-1,xl_search_adnowclientname[index],0)),"")</f>
        <v/>
      </c>
      <c r="F2329" s="18"/>
      <c r="G2329" s="18"/>
      <c r="H2329" s="18"/>
      <c r="I2329" s="18"/>
      <c r="J2329" s="18"/>
      <c r="K2329" s="18"/>
      <c r="L2329" s="18"/>
      <c r="M2329" s="18"/>
      <c r="N2329" s="18"/>
      <c r="O2329" s="18"/>
      <c r="P2329" s="18"/>
      <c r="Q2329" s="18"/>
      <c r="R2329" s="18"/>
      <c r="S2329" s="18"/>
      <c r="T2329" s="18"/>
      <c r="U2329" s="18"/>
      <c r="V2329" s="18"/>
      <c r="W2329" s="18"/>
      <c r="X2329" s="18"/>
      <c r="Y2329" s="18"/>
      <c r="Z2329" s="18"/>
      <c r="AA2329" s="18"/>
      <c r="AB2329" s="18"/>
      <c r="AC2329" s="18"/>
      <c r="AD2329" s="18"/>
      <c r="AE2329" s="18"/>
      <c r="AF2329" s="18"/>
      <c r="AG2329" s="18"/>
      <c r="AH2329" s="18"/>
      <c r="AI2329" s="18"/>
      <c r="AJ2329" s="18"/>
      <c r="AK2329" s="18"/>
      <c r="AL2329" s="18"/>
      <c r="AM2329" s="18"/>
    </row>
    <row r="2330" spans="1:39">
      <c r="A2330" s="18"/>
      <c r="B2330" s="18"/>
      <c r="C2330" s="18"/>
      <c r="D2330" s="18" t="str">
        <f t="shared" ca="1" si="41"/>
        <v/>
      </c>
      <c r="E2330" s="18" t="str">
        <f ca="1">IFERROR(INDEX(nr_ad_client_name,MATCH(ROW()-1,xl_search_adnowclientname[index],0)),"")</f>
        <v/>
      </c>
      <c r="F2330" s="18"/>
      <c r="G2330" s="18"/>
      <c r="H2330" s="18"/>
      <c r="I2330" s="18"/>
      <c r="J2330" s="18"/>
      <c r="K2330" s="18"/>
      <c r="L2330" s="18"/>
      <c r="M2330" s="18"/>
      <c r="N2330" s="18"/>
      <c r="O2330" s="18"/>
      <c r="P2330" s="18"/>
      <c r="Q2330" s="18"/>
      <c r="R2330" s="18"/>
      <c r="S2330" s="18"/>
      <c r="T2330" s="18"/>
      <c r="U2330" s="18"/>
      <c r="V2330" s="18"/>
      <c r="W2330" s="18"/>
      <c r="X2330" s="18"/>
      <c r="Y2330" s="18"/>
      <c r="Z2330" s="18"/>
      <c r="AA2330" s="18"/>
      <c r="AB2330" s="18"/>
      <c r="AC2330" s="18"/>
      <c r="AD2330" s="18"/>
      <c r="AE2330" s="18"/>
      <c r="AF2330" s="18"/>
      <c r="AG2330" s="18"/>
      <c r="AH2330" s="18"/>
      <c r="AI2330" s="18"/>
      <c r="AJ2330" s="18"/>
      <c r="AK2330" s="18"/>
      <c r="AL2330" s="18"/>
      <c r="AM2330" s="18"/>
    </row>
    <row r="2331" spans="1:39">
      <c r="A2331" s="18"/>
      <c r="B2331" s="18"/>
      <c r="C2331" s="18"/>
      <c r="D2331" s="18" t="str">
        <f t="shared" ca="1" si="41"/>
        <v/>
      </c>
      <c r="E2331" s="18" t="str">
        <f ca="1">IFERROR(INDEX(nr_ad_client_name,MATCH(ROW()-1,xl_search_adnowclientname[index],0)),"")</f>
        <v/>
      </c>
      <c r="F2331" s="18"/>
      <c r="G2331" s="18"/>
      <c r="H2331" s="18"/>
      <c r="I2331" s="18"/>
      <c r="J2331" s="18"/>
      <c r="K2331" s="18"/>
      <c r="L2331" s="18"/>
      <c r="M2331" s="18"/>
      <c r="N2331" s="18"/>
      <c r="O2331" s="18"/>
      <c r="P2331" s="18"/>
      <c r="Q2331" s="18"/>
      <c r="R2331" s="18"/>
      <c r="S2331" s="18"/>
      <c r="T2331" s="18"/>
      <c r="U2331" s="18"/>
      <c r="V2331" s="18"/>
      <c r="W2331" s="18"/>
      <c r="X2331" s="18"/>
      <c r="Y2331" s="18"/>
      <c r="Z2331" s="18"/>
      <c r="AA2331" s="18"/>
      <c r="AB2331" s="18"/>
      <c r="AC2331" s="18"/>
      <c r="AD2331" s="18"/>
      <c r="AE2331" s="18"/>
      <c r="AF2331" s="18"/>
      <c r="AG2331" s="18"/>
      <c r="AH2331" s="18"/>
      <c r="AI2331" s="18"/>
      <c r="AJ2331" s="18"/>
      <c r="AK2331" s="18"/>
      <c r="AL2331" s="18"/>
      <c r="AM2331" s="18"/>
    </row>
    <row r="2332" spans="1:39">
      <c r="A2332" s="18"/>
      <c r="B2332" s="18"/>
      <c r="C2332" s="18"/>
      <c r="D2332" s="18" t="str">
        <f t="shared" ca="1" si="41"/>
        <v/>
      </c>
      <c r="E2332" s="18" t="str">
        <f ca="1">IFERROR(INDEX(nr_ad_client_name,MATCH(ROW()-1,xl_search_adnowclientname[index],0)),"")</f>
        <v/>
      </c>
      <c r="F2332" s="18"/>
      <c r="G2332" s="18"/>
      <c r="H2332" s="18"/>
      <c r="I2332" s="18"/>
      <c r="J2332" s="18"/>
      <c r="K2332" s="18"/>
      <c r="L2332" s="18"/>
      <c r="M2332" s="18"/>
      <c r="N2332" s="18"/>
      <c r="O2332" s="18"/>
      <c r="P2332" s="18"/>
      <c r="Q2332" s="18"/>
      <c r="R2332" s="18"/>
      <c r="S2332" s="18"/>
      <c r="T2332" s="18"/>
      <c r="U2332" s="18"/>
      <c r="V2332" s="18"/>
      <c r="W2332" s="18"/>
      <c r="X2332" s="18"/>
      <c r="Y2332" s="18"/>
      <c r="Z2332" s="18"/>
      <c r="AA2332" s="18"/>
      <c r="AB2332" s="18"/>
      <c r="AC2332" s="18"/>
      <c r="AD2332" s="18"/>
      <c r="AE2332" s="18"/>
      <c r="AF2332" s="18"/>
      <c r="AG2332" s="18"/>
      <c r="AH2332" s="18"/>
      <c r="AI2332" s="18"/>
      <c r="AJ2332" s="18"/>
      <c r="AK2332" s="18"/>
      <c r="AL2332" s="18"/>
      <c r="AM2332" s="18"/>
    </row>
    <row r="2333" spans="1:39">
      <c r="A2333" s="18"/>
      <c r="B2333" s="18"/>
      <c r="C2333" s="18"/>
      <c r="D2333" s="18" t="str">
        <f t="shared" ca="1" si="41"/>
        <v/>
      </c>
      <c r="E2333" s="18" t="str">
        <f ca="1">IFERROR(INDEX(nr_ad_client_name,MATCH(ROW()-1,xl_search_adnowclientname[index],0)),"")</f>
        <v/>
      </c>
      <c r="F2333" s="18"/>
      <c r="G2333" s="18"/>
      <c r="H2333" s="18"/>
      <c r="I2333" s="18"/>
      <c r="J2333" s="18"/>
      <c r="K2333" s="18"/>
      <c r="L2333" s="18"/>
      <c r="M2333" s="18"/>
      <c r="N2333" s="18"/>
      <c r="O2333" s="18"/>
      <c r="P2333" s="18"/>
      <c r="Q2333" s="18"/>
      <c r="R2333" s="18"/>
      <c r="S2333" s="18"/>
      <c r="T2333" s="18"/>
      <c r="U2333" s="18"/>
      <c r="V2333" s="18"/>
      <c r="W2333" s="18"/>
      <c r="X2333" s="18"/>
      <c r="Y2333" s="18"/>
      <c r="Z2333" s="18"/>
      <c r="AA2333" s="18"/>
      <c r="AB2333" s="18"/>
      <c r="AC2333" s="18"/>
      <c r="AD2333" s="18"/>
      <c r="AE2333" s="18"/>
      <c r="AF2333" s="18"/>
      <c r="AG2333" s="18"/>
      <c r="AH2333" s="18"/>
      <c r="AI2333" s="18"/>
      <c r="AJ2333" s="18"/>
      <c r="AK2333" s="18"/>
      <c r="AL2333" s="18"/>
      <c r="AM2333" s="18"/>
    </row>
    <row r="2334" spans="1:39">
      <c r="A2334" s="18"/>
      <c r="B2334" s="18"/>
      <c r="C2334" s="18"/>
      <c r="D2334" s="18" t="str">
        <f t="shared" ca="1" si="41"/>
        <v/>
      </c>
      <c r="E2334" s="18" t="str">
        <f ca="1">IFERROR(INDEX(nr_ad_client_name,MATCH(ROW()-1,xl_search_adnowclientname[index],0)),"")</f>
        <v/>
      </c>
      <c r="F2334" s="18"/>
      <c r="G2334" s="18"/>
      <c r="H2334" s="18"/>
      <c r="I2334" s="18"/>
      <c r="J2334" s="18"/>
      <c r="K2334" s="18"/>
      <c r="L2334" s="18"/>
      <c r="M2334" s="18"/>
      <c r="N2334" s="18"/>
      <c r="O2334" s="18"/>
      <c r="P2334" s="18"/>
      <c r="Q2334" s="18"/>
      <c r="R2334" s="18"/>
      <c r="S2334" s="18"/>
      <c r="T2334" s="18"/>
      <c r="U2334" s="18"/>
      <c r="V2334" s="18"/>
      <c r="W2334" s="18"/>
      <c r="X2334" s="18"/>
      <c r="Y2334" s="18"/>
      <c r="Z2334" s="18"/>
      <c r="AA2334" s="18"/>
      <c r="AB2334" s="18"/>
      <c r="AC2334" s="18"/>
      <c r="AD2334" s="18"/>
      <c r="AE2334" s="18"/>
      <c r="AF2334" s="18"/>
      <c r="AG2334" s="18"/>
      <c r="AH2334" s="18"/>
      <c r="AI2334" s="18"/>
      <c r="AJ2334" s="18"/>
      <c r="AK2334" s="18"/>
      <c r="AL2334" s="18"/>
      <c r="AM2334" s="18"/>
    </row>
    <row r="2335" spans="1:39">
      <c r="A2335" s="18"/>
      <c r="B2335" s="18"/>
      <c r="C2335" s="18"/>
      <c r="D2335" s="18" t="str">
        <f t="shared" ca="1" si="41"/>
        <v/>
      </c>
      <c r="E2335" s="18" t="str">
        <f ca="1">IFERROR(INDEX(nr_ad_client_name,MATCH(ROW()-1,xl_search_adnowclientname[index],0)),"")</f>
        <v/>
      </c>
      <c r="F2335" s="18"/>
      <c r="G2335" s="18"/>
      <c r="H2335" s="18"/>
      <c r="I2335" s="18"/>
      <c r="J2335" s="18"/>
      <c r="K2335" s="18"/>
      <c r="L2335" s="18"/>
      <c r="M2335" s="18"/>
      <c r="N2335" s="18"/>
      <c r="O2335" s="18"/>
      <c r="P2335" s="18"/>
      <c r="Q2335" s="18"/>
      <c r="R2335" s="18"/>
      <c r="S2335" s="18"/>
      <c r="T2335" s="18"/>
      <c r="U2335" s="18"/>
      <c r="V2335" s="18"/>
      <c r="W2335" s="18"/>
      <c r="X2335" s="18"/>
      <c r="Y2335" s="18"/>
      <c r="Z2335" s="18"/>
      <c r="AA2335" s="18"/>
      <c r="AB2335" s="18"/>
      <c r="AC2335" s="18"/>
      <c r="AD2335" s="18"/>
      <c r="AE2335" s="18"/>
      <c r="AF2335" s="18"/>
      <c r="AG2335" s="18"/>
      <c r="AH2335" s="18"/>
      <c r="AI2335" s="18"/>
      <c r="AJ2335" s="18"/>
      <c r="AK2335" s="18"/>
      <c r="AL2335" s="18"/>
      <c r="AM2335" s="18"/>
    </row>
    <row r="2336" spans="1:39">
      <c r="A2336" s="18"/>
      <c r="B2336" s="18"/>
      <c r="C2336" s="18"/>
      <c r="D2336" s="18" t="str">
        <f t="shared" ca="1" si="41"/>
        <v/>
      </c>
      <c r="E2336" s="18" t="str">
        <f ca="1">IFERROR(INDEX(nr_ad_client_name,MATCH(ROW()-1,xl_search_adnowclientname[index],0)),"")</f>
        <v/>
      </c>
      <c r="F2336" s="18"/>
      <c r="G2336" s="18"/>
      <c r="H2336" s="18"/>
      <c r="I2336" s="18"/>
      <c r="J2336" s="18"/>
      <c r="K2336" s="18"/>
      <c r="L2336" s="18"/>
      <c r="M2336" s="18"/>
      <c r="N2336" s="18"/>
      <c r="O2336" s="18"/>
      <c r="P2336" s="18"/>
      <c r="Q2336" s="18"/>
      <c r="R2336" s="18"/>
      <c r="S2336" s="18"/>
      <c r="T2336" s="18"/>
      <c r="U2336" s="18"/>
      <c r="V2336" s="18"/>
      <c r="W2336" s="18"/>
      <c r="X2336" s="18"/>
      <c r="Y2336" s="18"/>
      <c r="Z2336" s="18"/>
      <c r="AA2336" s="18"/>
      <c r="AB2336" s="18"/>
      <c r="AC2336" s="18"/>
      <c r="AD2336" s="18"/>
      <c r="AE2336" s="18"/>
      <c r="AF2336" s="18"/>
      <c r="AG2336" s="18"/>
      <c r="AH2336" s="18"/>
      <c r="AI2336" s="18"/>
      <c r="AJ2336" s="18"/>
      <c r="AK2336" s="18"/>
      <c r="AL2336" s="18"/>
      <c r="AM2336" s="18"/>
    </row>
    <row r="2337" spans="1:39">
      <c r="A2337" s="18"/>
      <c r="B2337" s="18"/>
      <c r="C2337" s="18"/>
      <c r="D2337" s="18" t="str">
        <f t="shared" ca="1" si="41"/>
        <v/>
      </c>
      <c r="E2337" s="18" t="str">
        <f ca="1">IFERROR(INDEX(nr_ad_client_name,MATCH(ROW()-1,xl_search_adnowclientname[index],0)),"")</f>
        <v/>
      </c>
      <c r="F2337" s="18"/>
      <c r="G2337" s="18"/>
      <c r="H2337" s="18"/>
      <c r="I2337" s="18"/>
      <c r="J2337" s="18"/>
      <c r="K2337" s="18"/>
      <c r="L2337" s="18"/>
      <c r="M2337" s="18"/>
      <c r="N2337" s="18"/>
      <c r="O2337" s="18"/>
      <c r="P2337" s="18"/>
      <c r="Q2337" s="18"/>
      <c r="R2337" s="18"/>
      <c r="S2337" s="18"/>
      <c r="T2337" s="18"/>
      <c r="U2337" s="18"/>
      <c r="V2337" s="18"/>
      <c r="W2337" s="18"/>
      <c r="X2337" s="18"/>
      <c r="Y2337" s="18"/>
      <c r="Z2337" s="18"/>
      <c r="AA2337" s="18"/>
      <c r="AB2337" s="18"/>
      <c r="AC2337" s="18"/>
      <c r="AD2337" s="18"/>
      <c r="AE2337" s="18"/>
      <c r="AF2337" s="18"/>
      <c r="AG2337" s="18"/>
      <c r="AH2337" s="18"/>
      <c r="AI2337" s="18"/>
      <c r="AJ2337" s="18"/>
      <c r="AK2337" s="18"/>
      <c r="AL2337" s="18"/>
      <c r="AM2337" s="18"/>
    </row>
    <row r="2338" spans="1:39">
      <c r="A2338" s="18"/>
      <c r="B2338" s="18"/>
      <c r="C2338" s="18"/>
      <c r="D2338" s="18" t="str">
        <f t="shared" ca="1" si="41"/>
        <v/>
      </c>
      <c r="E2338" s="18" t="str">
        <f ca="1">IFERROR(INDEX(nr_ad_client_name,MATCH(ROW()-1,xl_search_adnowclientname[index],0)),"")</f>
        <v/>
      </c>
      <c r="F2338" s="18"/>
      <c r="G2338" s="18"/>
      <c r="H2338" s="18"/>
      <c r="I2338" s="18"/>
      <c r="J2338" s="18"/>
      <c r="K2338" s="18"/>
      <c r="L2338" s="18"/>
      <c r="M2338" s="18"/>
      <c r="N2338" s="18"/>
      <c r="O2338" s="18"/>
      <c r="P2338" s="18"/>
      <c r="Q2338" s="18"/>
      <c r="R2338" s="18"/>
      <c r="S2338" s="18"/>
      <c r="T2338" s="18"/>
      <c r="U2338" s="18"/>
      <c r="V2338" s="18"/>
      <c r="W2338" s="18"/>
      <c r="X2338" s="18"/>
      <c r="Y2338" s="18"/>
      <c r="Z2338" s="18"/>
      <c r="AA2338" s="18"/>
      <c r="AB2338" s="18"/>
      <c r="AC2338" s="18"/>
      <c r="AD2338" s="18"/>
      <c r="AE2338" s="18"/>
      <c r="AF2338" s="18"/>
      <c r="AG2338" s="18"/>
      <c r="AH2338" s="18"/>
      <c r="AI2338" s="18"/>
      <c r="AJ2338" s="18"/>
      <c r="AK2338" s="18"/>
      <c r="AL2338" s="18"/>
      <c r="AM2338" s="18"/>
    </row>
    <row r="2339" spans="1:39">
      <c r="A2339" s="18"/>
      <c r="B2339" s="18"/>
      <c r="C2339" s="18"/>
      <c r="D2339" s="18" t="str">
        <f t="shared" ca="1" si="41"/>
        <v/>
      </c>
      <c r="E2339" s="18" t="str">
        <f ca="1">IFERROR(INDEX(nr_ad_client_name,MATCH(ROW()-1,xl_search_adnowclientname[index],0)),"")</f>
        <v/>
      </c>
      <c r="F2339" s="18"/>
      <c r="G2339" s="18"/>
      <c r="H2339" s="18"/>
      <c r="I2339" s="18"/>
      <c r="J2339" s="18"/>
      <c r="K2339" s="18"/>
      <c r="L2339" s="18"/>
      <c r="M2339" s="18"/>
      <c r="N2339" s="18"/>
      <c r="O2339" s="18"/>
      <c r="P2339" s="18"/>
      <c r="Q2339" s="18"/>
      <c r="R2339" s="18"/>
      <c r="S2339" s="18"/>
      <c r="T2339" s="18"/>
      <c r="U2339" s="18"/>
      <c r="V2339" s="18"/>
      <c r="W2339" s="18"/>
      <c r="X2339" s="18"/>
      <c r="Y2339" s="18"/>
      <c r="Z2339" s="18"/>
      <c r="AA2339" s="18"/>
      <c r="AB2339" s="18"/>
      <c r="AC2339" s="18"/>
      <c r="AD2339" s="18"/>
      <c r="AE2339" s="18"/>
      <c r="AF2339" s="18"/>
      <c r="AG2339" s="18"/>
      <c r="AH2339" s="18"/>
      <c r="AI2339" s="18"/>
      <c r="AJ2339" s="18"/>
      <c r="AK2339" s="18"/>
      <c r="AL2339" s="18"/>
      <c r="AM2339" s="18"/>
    </row>
    <row r="2340" spans="1:39">
      <c r="A2340" s="18"/>
      <c r="B2340" s="18"/>
      <c r="C2340" s="18"/>
      <c r="D2340" s="18" t="str">
        <f t="shared" ca="1" si="41"/>
        <v/>
      </c>
      <c r="E2340" s="18" t="str">
        <f ca="1">IFERROR(INDEX(nr_ad_client_name,MATCH(ROW()-1,xl_search_adnowclientname[index],0)),"")</f>
        <v/>
      </c>
      <c r="F2340" s="18"/>
      <c r="G2340" s="18"/>
      <c r="H2340" s="18"/>
      <c r="I2340" s="18"/>
      <c r="J2340" s="18"/>
      <c r="K2340" s="18"/>
      <c r="L2340" s="18"/>
      <c r="M2340" s="18"/>
      <c r="N2340" s="18"/>
      <c r="O2340" s="18"/>
      <c r="P2340" s="18"/>
      <c r="Q2340" s="18"/>
      <c r="R2340" s="18"/>
      <c r="S2340" s="18"/>
      <c r="T2340" s="18"/>
      <c r="U2340" s="18"/>
      <c r="V2340" s="18"/>
      <c r="W2340" s="18"/>
      <c r="X2340" s="18"/>
      <c r="Y2340" s="18"/>
      <c r="Z2340" s="18"/>
      <c r="AA2340" s="18"/>
      <c r="AB2340" s="18"/>
      <c r="AC2340" s="18"/>
      <c r="AD2340" s="18"/>
      <c r="AE2340" s="18"/>
      <c r="AF2340" s="18"/>
      <c r="AG2340" s="18"/>
      <c r="AH2340" s="18"/>
      <c r="AI2340" s="18"/>
      <c r="AJ2340" s="18"/>
      <c r="AK2340" s="18"/>
      <c r="AL2340" s="18"/>
      <c r="AM2340" s="18"/>
    </row>
    <row r="2341" spans="1:39">
      <c r="A2341" s="18"/>
      <c r="B2341" s="18"/>
      <c r="C2341" s="18"/>
      <c r="D2341" s="18" t="str">
        <f t="shared" ca="1" si="41"/>
        <v/>
      </c>
      <c r="E2341" s="18" t="str">
        <f ca="1">IFERROR(INDEX(nr_ad_client_name,MATCH(ROW()-1,xl_search_adnowclientname[index],0)),"")</f>
        <v/>
      </c>
      <c r="F2341" s="18"/>
      <c r="G2341" s="18"/>
      <c r="H2341" s="18"/>
      <c r="I2341" s="18"/>
      <c r="J2341" s="18"/>
      <c r="K2341" s="18"/>
      <c r="L2341" s="18"/>
      <c r="M2341" s="18"/>
      <c r="N2341" s="18"/>
      <c r="O2341" s="18"/>
      <c r="P2341" s="18"/>
      <c r="Q2341" s="18"/>
      <c r="R2341" s="18"/>
      <c r="S2341" s="18"/>
      <c r="T2341" s="18"/>
      <c r="U2341" s="18"/>
      <c r="V2341" s="18"/>
      <c r="W2341" s="18"/>
      <c r="X2341" s="18"/>
      <c r="Y2341" s="18"/>
      <c r="Z2341" s="18"/>
      <c r="AA2341" s="18"/>
      <c r="AB2341" s="18"/>
      <c r="AC2341" s="18"/>
      <c r="AD2341" s="18"/>
      <c r="AE2341" s="18"/>
      <c r="AF2341" s="18"/>
      <c r="AG2341" s="18"/>
      <c r="AH2341" s="18"/>
      <c r="AI2341" s="18"/>
      <c r="AJ2341" s="18"/>
      <c r="AK2341" s="18"/>
      <c r="AL2341" s="18"/>
      <c r="AM2341" s="18"/>
    </row>
    <row r="2342" spans="1:39">
      <c r="A2342" s="18"/>
      <c r="B2342" s="18"/>
      <c r="C2342" s="18"/>
      <c r="D2342" s="18" t="str">
        <f t="shared" ca="1" si="41"/>
        <v/>
      </c>
      <c r="E2342" s="18" t="str">
        <f ca="1">IFERROR(INDEX(nr_ad_client_name,MATCH(ROW()-1,xl_search_adnowclientname[index],0)),"")</f>
        <v/>
      </c>
      <c r="F2342" s="18"/>
      <c r="G2342" s="18"/>
      <c r="H2342" s="18"/>
      <c r="I2342" s="18"/>
      <c r="J2342" s="18"/>
      <c r="K2342" s="18"/>
      <c r="L2342" s="18"/>
      <c r="M2342" s="18"/>
      <c r="N2342" s="18"/>
      <c r="O2342" s="18"/>
      <c r="P2342" s="18"/>
      <c r="Q2342" s="18"/>
      <c r="R2342" s="18"/>
      <c r="S2342" s="18"/>
      <c r="T2342" s="18"/>
      <c r="U2342" s="18"/>
      <c r="V2342" s="18"/>
      <c r="W2342" s="18"/>
      <c r="X2342" s="18"/>
      <c r="Y2342" s="18"/>
      <c r="Z2342" s="18"/>
      <c r="AA2342" s="18"/>
      <c r="AB2342" s="18"/>
      <c r="AC2342" s="18"/>
      <c r="AD2342" s="18"/>
      <c r="AE2342" s="18"/>
      <c r="AF2342" s="18"/>
      <c r="AG2342" s="18"/>
      <c r="AH2342" s="18"/>
      <c r="AI2342" s="18"/>
      <c r="AJ2342" s="18"/>
      <c r="AK2342" s="18"/>
      <c r="AL2342" s="18"/>
      <c r="AM2342" s="18"/>
    </row>
    <row r="2343" spans="1:39">
      <c r="A2343" s="18"/>
      <c r="B2343" s="18"/>
      <c r="C2343" s="18"/>
      <c r="D2343" s="18" t="str">
        <f t="shared" ca="1" si="41"/>
        <v/>
      </c>
      <c r="E2343" s="18" t="str">
        <f ca="1">IFERROR(INDEX(nr_ad_client_name,MATCH(ROW()-1,xl_search_adnowclientname[index],0)),"")</f>
        <v/>
      </c>
      <c r="F2343" s="18"/>
      <c r="G2343" s="18"/>
      <c r="H2343" s="18"/>
      <c r="I2343" s="18"/>
      <c r="J2343" s="18"/>
      <c r="K2343" s="18"/>
      <c r="L2343" s="18"/>
      <c r="M2343" s="18"/>
      <c r="N2343" s="18"/>
      <c r="O2343" s="18"/>
      <c r="P2343" s="18"/>
      <c r="Q2343" s="18"/>
      <c r="R2343" s="18"/>
      <c r="S2343" s="18"/>
      <c r="T2343" s="18"/>
      <c r="U2343" s="18"/>
      <c r="V2343" s="18"/>
      <c r="W2343" s="18"/>
      <c r="X2343" s="18"/>
      <c r="Y2343" s="18"/>
      <c r="Z2343" s="18"/>
      <c r="AA2343" s="18"/>
      <c r="AB2343" s="18"/>
      <c r="AC2343" s="18"/>
      <c r="AD2343" s="18"/>
      <c r="AE2343" s="18"/>
      <c r="AF2343" s="18"/>
      <c r="AG2343" s="18"/>
      <c r="AH2343" s="18"/>
      <c r="AI2343" s="18"/>
      <c r="AJ2343" s="18"/>
      <c r="AK2343" s="18"/>
      <c r="AL2343" s="18"/>
      <c r="AM2343" s="18"/>
    </row>
    <row r="2344" spans="1:39">
      <c r="A2344" s="18"/>
      <c r="B2344" s="18"/>
      <c r="C2344" s="18"/>
      <c r="D2344" s="18" t="str">
        <f t="shared" ca="1" si="41"/>
        <v/>
      </c>
      <c r="E2344" s="18" t="str">
        <f ca="1">IFERROR(INDEX(nr_ad_client_name,MATCH(ROW()-1,xl_search_adnowclientname[index],0)),"")</f>
        <v/>
      </c>
      <c r="F2344" s="18"/>
      <c r="G2344" s="18"/>
      <c r="H2344" s="18"/>
      <c r="I2344" s="18"/>
      <c r="J2344" s="18"/>
      <c r="K2344" s="18"/>
      <c r="L2344" s="18"/>
      <c r="M2344" s="18"/>
      <c r="N2344" s="18"/>
      <c r="O2344" s="18"/>
      <c r="P2344" s="18"/>
      <c r="Q2344" s="18"/>
      <c r="R2344" s="18"/>
      <c r="S2344" s="18"/>
      <c r="T2344" s="18"/>
      <c r="U2344" s="18"/>
      <c r="V2344" s="18"/>
      <c r="W2344" s="18"/>
      <c r="X2344" s="18"/>
      <c r="Y2344" s="18"/>
      <c r="Z2344" s="18"/>
      <c r="AA2344" s="18"/>
      <c r="AB2344" s="18"/>
      <c r="AC2344" s="18"/>
      <c r="AD2344" s="18"/>
      <c r="AE2344" s="18"/>
      <c r="AF2344" s="18"/>
      <c r="AG2344" s="18"/>
      <c r="AH2344" s="18"/>
      <c r="AI2344" s="18"/>
      <c r="AJ2344" s="18"/>
      <c r="AK2344" s="18"/>
      <c r="AL2344" s="18"/>
      <c r="AM2344" s="18"/>
    </row>
    <row r="2345" spans="1:39">
      <c r="A2345" s="18"/>
      <c r="B2345" s="18"/>
      <c r="C2345" s="18"/>
      <c r="D2345" s="18" t="str">
        <f t="shared" ca="1" si="41"/>
        <v/>
      </c>
      <c r="E2345" s="18" t="str">
        <f ca="1">IFERROR(INDEX(nr_ad_client_name,MATCH(ROW()-1,xl_search_adnowclientname[index],0)),"")</f>
        <v/>
      </c>
      <c r="F2345" s="18"/>
      <c r="G2345" s="18"/>
      <c r="H2345" s="18"/>
      <c r="I2345" s="18"/>
      <c r="J2345" s="18"/>
      <c r="K2345" s="18"/>
      <c r="L2345" s="18"/>
      <c r="M2345" s="18"/>
      <c r="N2345" s="18"/>
      <c r="O2345" s="18"/>
      <c r="P2345" s="18"/>
      <c r="Q2345" s="18"/>
      <c r="R2345" s="18"/>
      <c r="S2345" s="18"/>
      <c r="T2345" s="18"/>
      <c r="U2345" s="18"/>
      <c r="V2345" s="18"/>
      <c r="W2345" s="18"/>
      <c r="X2345" s="18"/>
      <c r="Y2345" s="18"/>
      <c r="Z2345" s="18"/>
      <c r="AA2345" s="18"/>
      <c r="AB2345" s="18"/>
      <c r="AC2345" s="18"/>
      <c r="AD2345" s="18"/>
      <c r="AE2345" s="18"/>
      <c r="AF2345" s="18"/>
      <c r="AG2345" s="18"/>
      <c r="AH2345" s="18"/>
      <c r="AI2345" s="18"/>
      <c r="AJ2345" s="18"/>
      <c r="AK2345" s="18"/>
      <c r="AL2345" s="18"/>
      <c r="AM2345" s="18"/>
    </row>
    <row r="2346" spans="1:39">
      <c r="A2346" s="18"/>
      <c r="B2346" s="18"/>
      <c r="C2346" s="18"/>
      <c r="D2346" s="18" t="str">
        <f t="shared" ca="1" si="41"/>
        <v/>
      </c>
      <c r="E2346" s="18" t="str">
        <f ca="1">IFERROR(INDEX(nr_ad_client_name,MATCH(ROW()-1,xl_search_adnowclientname[index],0)),"")</f>
        <v/>
      </c>
      <c r="F2346" s="18"/>
      <c r="G2346" s="18"/>
      <c r="H2346" s="18"/>
      <c r="I2346" s="18"/>
      <c r="J2346" s="18"/>
      <c r="K2346" s="18"/>
      <c r="L2346" s="18"/>
      <c r="M2346" s="18"/>
      <c r="N2346" s="18"/>
      <c r="O2346" s="18"/>
      <c r="P2346" s="18"/>
      <c r="Q2346" s="18"/>
      <c r="R2346" s="18"/>
      <c r="S2346" s="18"/>
      <c r="T2346" s="18"/>
      <c r="U2346" s="18"/>
      <c r="V2346" s="18"/>
      <c r="W2346" s="18"/>
      <c r="X2346" s="18"/>
      <c r="Y2346" s="18"/>
      <c r="Z2346" s="18"/>
      <c r="AA2346" s="18"/>
      <c r="AB2346" s="18"/>
      <c r="AC2346" s="18"/>
      <c r="AD2346" s="18"/>
      <c r="AE2346" s="18"/>
      <c r="AF2346" s="18"/>
      <c r="AG2346" s="18"/>
      <c r="AH2346" s="18"/>
      <c r="AI2346" s="18"/>
      <c r="AJ2346" s="18"/>
      <c r="AK2346" s="18"/>
      <c r="AL2346" s="18"/>
      <c r="AM2346" s="18"/>
    </row>
    <row r="2347" spans="1:39">
      <c r="A2347" s="18"/>
      <c r="B2347" s="18"/>
      <c r="C2347" s="18"/>
      <c r="D2347" s="18" t="str">
        <f t="shared" ca="1" si="41"/>
        <v/>
      </c>
      <c r="E2347" s="18" t="str">
        <f ca="1">IFERROR(INDEX(nr_ad_client_name,MATCH(ROW()-1,xl_search_adnowclientname[index],0)),"")</f>
        <v/>
      </c>
      <c r="F2347" s="18"/>
      <c r="G2347" s="18"/>
      <c r="H2347" s="18"/>
      <c r="I2347" s="18"/>
      <c r="J2347" s="18"/>
      <c r="K2347" s="18"/>
      <c r="L2347" s="18"/>
      <c r="M2347" s="18"/>
      <c r="N2347" s="18"/>
      <c r="O2347" s="18"/>
      <c r="P2347" s="18"/>
      <c r="Q2347" s="18"/>
      <c r="R2347" s="18"/>
      <c r="S2347" s="18"/>
      <c r="T2347" s="18"/>
      <c r="U2347" s="18"/>
      <c r="V2347" s="18"/>
      <c r="W2347" s="18"/>
      <c r="X2347" s="18"/>
      <c r="Y2347" s="18"/>
      <c r="Z2347" s="18"/>
      <c r="AA2347" s="18"/>
      <c r="AB2347" s="18"/>
      <c r="AC2347" s="18"/>
      <c r="AD2347" s="18"/>
      <c r="AE2347" s="18"/>
      <c r="AF2347" s="18"/>
      <c r="AG2347" s="18"/>
      <c r="AH2347" s="18"/>
      <c r="AI2347" s="18"/>
      <c r="AJ2347" s="18"/>
      <c r="AK2347" s="18"/>
      <c r="AL2347" s="18"/>
      <c r="AM2347" s="18"/>
    </row>
    <row r="2348" spans="1:39">
      <c r="A2348" s="18"/>
      <c r="B2348" s="18"/>
      <c r="C2348" s="18"/>
      <c r="D2348" s="18" t="str">
        <f t="shared" ca="1" si="41"/>
        <v/>
      </c>
      <c r="E2348" s="18" t="str">
        <f ca="1">IFERROR(INDEX(nr_ad_client_name,MATCH(ROW()-1,xl_search_adnowclientname[index],0)),"")</f>
        <v/>
      </c>
      <c r="F2348" s="18"/>
      <c r="G2348" s="18"/>
      <c r="H2348" s="18"/>
      <c r="I2348" s="18"/>
      <c r="J2348" s="18"/>
      <c r="K2348" s="18"/>
      <c r="L2348" s="18"/>
      <c r="M2348" s="18"/>
      <c r="N2348" s="18"/>
      <c r="O2348" s="18"/>
      <c r="P2348" s="18"/>
      <c r="Q2348" s="18"/>
      <c r="R2348" s="18"/>
      <c r="S2348" s="18"/>
      <c r="T2348" s="18"/>
      <c r="U2348" s="18"/>
      <c r="V2348" s="18"/>
      <c r="W2348" s="18"/>
      <c r="X2348" s="18"/>
      <c r="Y2348" s="18"/>
      <c r="Z2348" s="18"/>
      <c r="AA2348" s="18"/>
      <c r="AB2348" s="18"/>
      <c r="AC2348" s="18"/>
      <c r="AD2348" s="18"/>
      <c r="AE2348" s="18"/>
      <c r="AF2348" s="18"/>
      <c r="AG2348" s="18"/>
      <c r="AH2348" s="18"/>
      <c r="AI2348" s="18"/>
      <c r="AJ2348" s="18"/>
      <c r="AK2348" s="18"/>
      <c r="AL2348" s="18"/>
      <c r="AM2348" s="18"/>
    </row>
    <row r="2349" spans="1:39">
      <c r="A2349" s="18"/>
      <c r="B2349" s="18"/>
      <c r="C2349" s="18"/>
      <c r="D2349" s="18" t="str">
        <f t="shared" ca="1" si="41"/>
        <v/>
      </c>
      <c r="E2349" s="18" t="str">
        <f ca="1">IFERROR(INDEX(nr_ad_client_name,MATCH(ROW()-1,xl_search_adnowclientname[index],0)),"")</f>
        <v/>
      </c>
      <c r="F2349" s="18"/>
      <c r="G2349" s="18"/>
      <c r="H2349" s="18"/>
      <c r="I2349" s="18"/>
      <c r="J2349" s="18"/>
      <c r="K2349" s="18"/>
      <c r="L2349" s="18"/>
      <c r="M2349" s="18"/>
      <c r="N2349" s="18"/>
      <c r="O2349" s="18"/>
      <c r="P2349" s="18"/>
      <c r="Q2349" s="18"/>
      <c r="R2349" s="18"/>
      <c r="S2349" s="18"/>
      <c r="T2349" s="18"/>
      <c r="U2349" s="18"/>
      <c r="V2349" s="18"/>
      <c r="W2349" s="18"/>
      <c r="X2349" s="18"/>
      <c r="Y2349" s="18"/>
      <c r="Z2349" s="18"/>
      <c r="AA2349" s="18"/>
      <c r="AB2349" s="18"/>
      <c r="AC2349" s="18"/>
      <c r="AD2349" s="18"/>
      <c r="AE2349" s="18"/>
      <c r="AF2349" s="18"/>
      <c r="AG2349" s="18"/>
      <c r="AH2349" s="18"/>
      <c r="AI2349" s="18"/>
      <c r="AJ2349" s="18"/>
      <c r="AK2349" s="18"/>
      <c r="AL2349" s="18"/>
      <c r="AM2349" s="18"/>
    </row>
    <row r="2350" spans="1:39">
      <c r="A2350" s="18"/>
      <c r="B2350" s="18"/>
      <c r="C2350" s="18"/>
      <c r="D2350" s="18" t="str">
        <f t="shared" ca="1" si="41"/>
        <v/>
      </c>
      <c r="E2350" s="18" t="str">
        <f ca="1">IFERROR(INDEX(nr_ad_client_name,MATCH(ROW()-1,xl_search_adnowclientname[index],0)),"")</f>
        <v/>
      </c>
      <c r="F2350" s="18"/>
      <c r="G2350" s="18"/>
      <c r="H2350" s="18"/>
      <c r="I2350" s="18"/>
      <c r="J2350" s="18"/>
      <c r="K2350" s="18"/>
      <c r="L2350" s="18"/>
      <c r="M2350" s="18"/>
      <c r="N2350" s="18"/>
      <c r="O2350" s="18"/>
      <c r="P2350" s="18"/>
      <c r="Q2350" s="18"/>
      <c r="R2350" s="18"/>
      <c r="S2350" s="18"/>
      <c r="T2350" s="18"/>
      <c r="U2350" s="18"/>
      <c r="V2350" s="18"/>
      <c r="W2350" s="18"/>
      <c r="X2350" s="18"/>
      <c r="Y2350" s="18"/>
      <c r="Z2350" s="18"/>
      <c r="AA2350" s="18"/>
      <c r="AB2350" s="18"/>
      <c r="AC2350" s="18"/>
      <c r="AD2350" s="18"/>
      <c r="AE2350" s="18"/>
      <c r="AF2350" s="18"/>
      <c r="AG2350" s="18"/>
      <c r="AH2350" s="18"/>
      <c r="AI2350" s="18"/>
      <c r="AJ2350" s="18"/>
      <c r="AK2350" s="18"/>
      <c r="AL2350" s="18"/>
      <c r="AM2350" s="18"/>
    </row>
    <row r="2351" spans="1:39">
      <c r="A2351" s="18"/>
      <c r="B2351" s="18"/>
      <c r="C2351" s="18"/>
      <c r="D2351" s="18" t="str">
        <f t="shared" ca="1" si="41"/>
        <v/>
      </c>
      <c r="E2351" s="18" t="str">
        <f ca="1">IFERROR(INDEX(nr_ad_client_name,MATCH(ROW()-1,xl_search_adnowclientname[index],0)),"")</f>
        <v/>
      </c>
      <c r="F2351" s="18"/>
      <c r="G2351" s="18"/>
      <c r="H2351" s="18"/>
      <c r="I2351" s="18"/>
      <c r="J2351" s="18"/>
      <c r="K2351" s="18"/>
      <c r="L2351" s="18"/>
      <c r="M2351" s="18"/>
      <c r="N2351" s="18"/>
      <c r="O2351" s="18"/>
      <c r="P2351" s="18"/>
      <c r="Q2351" s="18"/>
      <c r="R2351" s="18"/>
      <c r="S2351" s="18"/>
      <c r="T2351" s="18"/>
      <c r="U2351" s="18"/>
      <c r="V2351" s="18"/>
      <c r="W2351" s="18"/>
      <c r="X2351" s="18"/>
      <c r="Y2351" s="18"/>
      <c r="Z2351" s="18"/>
      <c r="AA2351" s="18"/>
      <c r="AB2351" s="18"/>
      <c r="AC2351" s="18"/>
      <c r="AD2351" s="18"/>
      <c r="AE2351" s="18"/>
      <c r="AF2351" s="18"/>
      <c r="AG2351" s="18"/>
      <c r="AH2351" s="18"/>
      <c r="AI2351" s="18"/>
      <c r="AJ2351" s="18"/>
      <c r="AK2351" s="18"/>
      <c r="AL2351" s="18"/>
      <c r="AM2351" s="18"/>
    </row>
    <row r="2352" spans="1:39">
      <c r="A2352" s="18"/>
      <c r="B2352" s="18"/>
      <c r="C2352" s="18"/>
      <c r="D2352" s="18" t="str">
        <f t="shared" ca="1" si="41"/>
        <v/>
      </c>
      <c r="E2352" s="18" t="str">
        <f ca="1">IFERROR(INDEX(nr_ad_client_name,MATCH(ROW()-1,xl_search_adnowclientname[index],0)),"")</f>
        <v/>
      </c>
      <c r="F2352" s="18"/>
      <c r="G2352" s="18"/>
      <c r="H2352" s="18"/>
      <c r="I2352" s="18"/>
      <c r="J2352" s="18"/>
      <c r="K2352" s="18"/>
      <c r="L2352" s="18"/>
      <c r="M2352" s="18"/>
      <c r="N2352" s="18"/>
      <c r="O2352" s="18"/>
      <c r="P2352" s="18"/>
      <c r="Q2352" s="18"/>
      <c r="R2352" s="18"/>
      <c r="S2352" s="18"/>
      <c r="T2352" s="18"/>
      <c r="U2352" s="18"/>
      <c r="V2352" s="18"/>
      <c r="W2352" s="18"/>
      <c r="X2352" s="18"/>
      <c r="Y2352" s="18"/>
      <c r="Z2352" s="18"/>
      <c r="AA2352" s="18"/>
      <c r="AB2352" s="18"/>
      <c r="AC2352" s="18"/>
      <c r="AD2352" s="18"/>
      <c r="AE2352" s="18"/>
      <c r="AF2352" s="18"/>
      <c r="AG2352" s="18"/>
      <c r="AH2352" s="18"/>
      <c r="AI2352" s="18"/>
      <c r="AJ2352" s="18"/>
      <c r="AK2352" s="18"/>
      <c r="AL2352" s="18"/>
      <c r="AM2352" s="18"/>
    </row>
    <row r="2353" spans="1:39">
      <c r="A2353" s="18"/>
      <c r="B2353" s="18"/>
      <c r="C2353" s="18"/>
      <c r="D2353" s="18" t="str">
        <f t="shared" ca="1" si="41"/>
        <v/>
      </c>
      <c r="E2353" s="18" t="str">
        <f ca="1">IFERROR(INDEX(nr_ad_client_name,MATCH(ROW()-1,xl_search_adnowclientname[index],0)),"")</f>
        <v/>
      </c>
      <c r="F2353" s="18"/>
      <c r="G2353" s="18"/>
      <c r="H2353" s="18"/>
      <c r="I2353" s="18"/>
      <c r="J2353" s="18"/>
      <c r="K2353" s="18"/>
      <c r="L2353" s="18"/>
      <c r="M2353" s="18"/>
      <c r="N2353" s="18"/>
      <c r="O2353" s="18"/>
      <c r="P2353" s="18"/>
      <c r="Q2353" s="18"/>
      <c r="R2353" s="18"/>
      <c r="S2353" s="18"/>
      <c r="T2353" s="18"/>
      <c r="U2353" s="18"/>
      <c r="V2353" s="18"/>
      <c r="W2353" s="18"/>
      <c r="X2353" s="18"/>
      <c r="Y2353" s="18"/>
      <c r="Z2353" s="18"/>
      <c r="AA2353" s="18"/>
      <c r="AB2353" s="18"/>
      <c r="AC2353" s="18"/>
      <c r="AD2353" s="18"/>
      <c r="AE2353" s="18"/>
      <c r="AF2353" s="18"/>
      <c r="AG2353" s="18"/>
      <c r="AH2353" s="18"/>
      <c r="AI2353" s="18"/>
      <c r="AJ2353" s="18"/>
      <c r="AK2353" s="18"/>
      <c r="AL2353" s="18"/>
      <c r="AM2353" s="18"/>
    </row>
    <row r="2354" spans="1:39">
      <c r="A2354" s="18"/>
      <c r="B2354" s="18"/>
      <c r="C2354" s="18"/>
      <c r="D2354" s="18" t="str">
        <f t="shared" ca="1" si="41"/>
        <v/>
      </c>
      <c r="E2354" s="18" t="str">
        <f ca="1">IFERROR(INDEX(nr_ad_client_name,MATCH(ROW()-1,xl_search_adnowclientname[index],0)),"")</f>
        <v/>
      </c>
      <c r="F2354" s="18"/>
      <c r="G2354" s="18"/>
      <c r="H2354" s="18"/>
      <c r="I2354" s="18"/>
      <c r="J2354" s="18"/>
      <c r="K2354" s="18"/>
      <c r="L2354" s="18"/>
      <c r="M2354" s="18"/>
      <c r="N2354" s="18"/>
      <c r="O2354" s="18"/>
      <c r="P2354" s="18"/>
      <c r="Q2354" s="18"/>
      <c r="R2354" s="18"/>
      <c r="S2354" s="18"/>
      <c r="T2354" s="18"/>
      <c r="U2354" s="18"/>
      <c r="V2354" s="18"/>
      <c r="W2354" s="18"/>
      <c r="X2354" s="18"/>
      <c r="Y2354" s="18"/>
      <c r="Z2354" s="18"/>
      <c r="AA2354" s="18"/>
      <c r="AB2354" s="18"/>
      <c r="AC2354" s="18"/>
      <c r="AD2354" s="18"/>
      <c r="AE2354" s="18"/>
      <c r="AF2354" s="18"/>
      <c r="AG2354" s="18"/>
      <c r="AH2354" s="18"/>
      <c r="AI2354" s="18"/>
      <c r="AJ2354" s="18"/>
      <c r="AK2354" s="18"/>
      <c r="AL2354" s="18"/>
      <c r="AM2354" s="18"/>
    </row>
    <row r="2355" spans="1:39">
      <c r="A2355" s="18"/>
      <c r="B2355" s="18"/>
      <c r="C2355" s="18"/>
      <c r="D2355" s="18" t="str">
        <f t="shared" ca="1" si="41"/>
        <v/>
      </c>
      <c r="E2355" s="18" t="str">
        <f ca="1">IFERROR(INDEX(nr_ad_client_name,MATCH(ROW()-1,xl_search_adnowclientname[index],0)),"")</f>
        <v/>
      </c>
      <c r="F2355" s="18"/>
      <c r="G2355" s="18"/>
      <c r="H2355" s="18"/>
      <c r="I2355" s="18"/>
      <c r="J2355" s="18"/>
      <c r="K2355" s="18"/>
      <c r="L2355" s="18"/>
      <c r="M2355" s="18"/>
      <c r="N2355" s="18"/>
      <c r="O2355" s="18"/>
      <c r="P2355" s="18"/>
      <c r="Q2355" s="18"/>
      <c r="R2355" s="18"/>
      <c r="S2355" s="18"/>
      <c r="T2355" s="18"/>
      <c r="U2355" s="18"/>
      <c r="V2355" s="18"/>
      <c r="W2355" s="18"/>
      <c r="X2355" s="18"/>
      <c r="Y2355" s="18"/>
      <c r="Z2355" s="18"/>
      <c r="AA2355" s="18"/>
      <c r="AB2355" s="18"/>
      <c r="AC2355" s="18"/>
      <c r="AD2355" s="18"/>
      <c r="AE2355" s="18"/>
      <c r="AF2355" s="18"/>
      <c r="AG2355" s="18"/>
      <c r="AH2355" s="18"/>
      <c r="AI2355" s="18"/>
      <c r="AJ2355" s="18"/>
      <c r="AK2355" s="18"/>
      <c r="AL2355" s="18"/>
      <c r="AM2355" s="18"/>
    </row>
    <row r="2356" spans="1:39">
      <c r="A2356" s="18"/>
      <c r="B2356" s="18"/>
      <c r="C2356" s="18"/>
      <c r="D2356" s="18" t="str">
        <f t="shared" ca="1" si="41"/>
        <v/>
      </c>
      <c r="E2356" s="18" t="str">
        <f ca="1">IFERROR(INDEX(nr_ad_client_name,MATCH(ROW()-1,xl_search_adnowclientname[index],0)),"")</f>
        <v/>
      </c>
      <c r="F2356" s="18"/>
      <c r="G2356" s="18"/>
      <c r="H2356" s="18"/>
      <c r="I2356" s="18"/>
      <c r="J2356" s="18"/>
      <c r="K2356" s="18"/>
      <c r="L2356" s="18"/>
      <c r="M2356" s="18"/>
      <c r="N2356" s="18"/>
      <c r="O2356" s="18"/>
      <c r="P2356" s="18"/>
      <c r="Q2356" s="18"/>
      <c r="R2356" s="18"/>
      <c r="S2356" s="18"/>
      <c r="T2356" s="18"/>
      <c r="U2356" s="18"/>
      <c r="V2356" s="18"/>
      <c r="W2356" s="18"/>
      <c r="X2356" s="18"/>
      <c r="Y2356" s="18"/>
      <c r="Z2356" s="18"/>
      <c r="AA2356" s="18"/>
      <c r="AB2356" s="18"/>
      <c r="AC2356" s="18"/>
      <c r="AD2356" s="18"/>
      <c r="AE2356" s="18"/>
      <c r="AF2356" s="18"/>
      <c r="AG2356" s="18"/>
      <c r="AH2356" s="18"/>
      <c r="AI2356" s="18"/>
      <c r="AJ2356" s="18"/>
      <c r="AK2356" s="18"/>
      <c r="AL2356" s="18"/>
      <c r="AM2356" s="18"/>
    </row>
    <row r="2357" spans="1:39">
      <c r="A2357" s="18"/>
      <c r="B2357" s="18"/>
      <c r="C2357" s="18"/>
      <c r="D2357" s="18" t="str">
        <f t="shared" ca="1" si="41"/>
        <v/>
      </c>
      <c r="E2357" s="18" t="str">
        <f ca="1">IFERROR(INDEX(nr_ad_client_name,MATCH(ROW()-1,xl_search_adnowclientname[index],0)),"")</f>
        <v/>
      </c>
      <c r="F2357" s="18"/>
      <c r="G2357" s="18"/>
      <c r="H2357" s="18"/>
      <c r="I2357" s="18"/>
      <c r="J2357" s="18"/>
      <c r="K2357" s="18"/>
      <c r="L2357" s="18"/>
      <c r="M2357" s="18"/>
      <c r="N2357" s="18"/>
      <c r="O2357" s="18"/>
      <c r="P2357" s="18"/>
      <c r="Q2357" s="18"/>
      <c r="R2357" s="18"/>
      <c r="S2357" s="18"/>
      <c r="T2357" s="18"/>
      <c r="U2357" s="18"/>
      <c r="V2357" s="18"/>
      <c r="W2357" s="18"/>
      <c r="X2357" s="18"/>
      <c r="Y2357" s="18"/>
      <c r="Z2357" s="18"/>
      <c r="AA2357" s="18"/>
      <c r="AB2357" s="18"/>
      <c r="AC2357" s="18"/>
      <c r="AD2357" s="18"/>
      <c r="AE2357" s="18"/>
      <c r="AF2357" s="18"/>
      <c r="AG2357" s="18"/>
      <c r="AH2357" s="18"/>
      <c r="AI2357" s="18"/>
      <c r="AJ2357" s="18"/>
      <c r="AK2357" s="18"/>
      <c r="AL2357" s="18"/>
      <c r="AM2357" s="18"/>
    </row>
    <row r="2358" spans="1:39">
      <c r="A2358" s="18"/>
      <c r="B2358" s="18"/>
      <c r="C2358" s="18"/>
      <c r="D2358" s="18" t="str">
        <f t="shared" ca="1" si="41"/>
        <v/>
      </c>
      <c r="E2358" s="18" t="str">
        <f ca="1">IFERROR(INDEX(nr_ad_client_name,MATCH(ROW()-1,xl_search_adnowclientname[index],0)),"")</f>
        <v/>
      </c>
      <c r="F2358" s="18"/>
      <c r="G2358" s="18"/>
      <c r="H2358" s="18"/>
      <c r="I2358" s="18"/>
      <c r="J2358" s="18"/>
      <c r="K2358" s="18"/>
      <c r="L2358" s="18"/>
      <c r="M2358" s="18"/>
      <c r="N2358" s="18"/>
      <c r="O2358" s="18"/>
      <c r="P2358" s="18"/>
      <c r="Q2358" s="18"/>
      <c r="R2358" s="18"/>
      <c r="S2358" s="18"/>
      <c r="T2358" s="18"/>
      <c r="U2358" s="18"/>
      <c r="V2358" s="18"/>
      <c r="W2358" s="18"/>
      <c r="X2358" s="18"/>
      <c r="Y2358" s="18"/>
      <c r="Z2358" s="18"/>
      <c r="AA2358" s="18"/>
      <c r="AB2358" s="18"/>
      <c r="AC2358" s="18"/>
      <c r="AD2358" s="18"/>
      <c r="AE2358" s="18"/>
      <c r="AF2358" s="18"/>
      <c r="AG2358" s="18"/>
      <c r="AH2358" s="18"/>
      <c r="AI2358" s="18"/>
      <c r="AJ2358" s="18"/>
      <c r="AK2358" s="18"/>
      <c r="AL2358" s="18"/>
      <c r="AM2358" s="18"/>
    </row>
    <row r="2359" spans="1:39">
      <c r="A2359" s="18"/>
      <c r="B2359" s="18"/>
      <c r="C2359" s="18"/>
      <c r="D2359" s="18" t="str">
        <f t="shared" ca="1" si="41"/>
        <v/>
      </c>
      <c r="E2359" s="18" t="str">
        <f ca="1">IFERROR(INDEX(nr_ad_client_name,MATCH(ROW()-1,xl_search_adnowclientname[index],0)),"")</f>
        <v/>
      </c>
      <c r="F2359" s="18"/>
      <c r="G2359" s="18"/>
      <c r="H2359" s="18"/>
      <c r="I2359" s="18"/>
      <c r="J2359" s="18"/>
      <c r="K2359" s="18"/>
      <c r="L2359" s="18"/>
      <c r="M2359" s="18"/>
      <c r="N2359" s="18"/>
      <c r="O2359" s="18"/>
      <c r="P2359" s="18"/>
      <c r="Q2359" s="18"/>
      <c r="R2359" s="18"/>
      <c r="S2359" s="18"/>
      <c r="T2359" s="18"/>
      <c r="U2359" s="18"/>
      <c r="V2359" s="18"/>
      <c r="W2359" s="18"/>
      <c r="X2359" s="18"/>
      <c r="Y2359" s="18"/>
      <c r="Z2359" s="18"/>
      <c r="AA2359" s="18"/>
      <c r="AB2359" s="18"/>
      <c r="AC2359" s="18"/>
      <c r="AD2359" s="18"/>
      <c r="AE2359" s="18"/>
      <c r="AF2359" s="18"/>
      <c r="AG2359" s="18"/>
      <c r="AH2359" s="18"/>
      <c r="AI2359" s="18"/>
      <c r="AJ2359" s="18"/>
      <c r="AK2359" s="18"/>
      <c r="AL2359" s="18"/>
      <c r="AM2359" s="18"/>
    </row>
    <row r="2360" spans="1:39">
      <c r="A2360" s="18"/>
      <c r="B2360" s="18"/>
      <c r="C2360" s="18"/>
      <c r="D2360" s="18" t="str">
        <f t="shared" ca="1" si="41"/>
        <v/>
      </c>
      <c r="E2360" s="18" t="str">
        <f ca="1">IFERROR(INDEX(nr_ad_client_name,MATCH(ROW()-1,xl_search_adnowclientname[index],0)),"")</f>
        <v/>
      </c>
      <c r="F2360" s="18"/>
      <c r="G2360" s="18"/>
      <c r="H2360" s="18"/>
      <c r="I2360" s="18"/>
      <c r="J2360" s="18"/>
      <c r="K2360" s="18"/>
      <c r="L2360" s="18"/>
      <c r="M2360" s="18"/>
      <c r="N2360" s="18"/>
      <c r="O2360" s="18"/>
      <c r="P2360" s="18"/>
      <c r="Q2360" s="18"/>
      <c r="R2360" s="18"/>
      <c r="S2360" s="18"/>
      <c r="T2360" s="18"/>
      <c r="U2360" s="18"/>
      <c r="V2360" s="18"/>
      <c r="W2360" s="18"/>
      <c r="X2360" s="18"/>
      <c r="Y2360" s="18"/>
      <c r="Z2360" s="18"/>
      <c r="AA2360" s="18"/>
      <c r="AB2360" s="18"/>
      <c r="AC2360" s="18"/>
      <c r="AD2360" s="18"/>
      <c r="AE2360" s="18"/>
      <c r="AF2360" s="18"/>
      <c r="AG2360" s="18"/>
      <c r="AH2360" s="18"/>
      <c r="AI2360" s="18"/>
      <c r="AJ2360" s="18"/>
      <c r="AK2360" s="18"/>
      <c r="AL2360" s="18"/>
      <c r="AM2360" s="18"/>
    </row>
    <row r="2361" spans="1:39">
      <c r="A2361" s="18"/>
      <c r="B2361" s="18"/>
      <c r="C2361" s="18"/>
      <c r="D2361" s="18" t="str">
        <f t="shared" ca="1" si="41"/>
        <v/>
      </c>
      <c r="E2361" s="18" t="str">
        <f ca="1">IFERROR(INDEX(nr_ad_client_name,MATCH(ROW()-1,xl_search_adnowclientname[index],0)),"")</f>
        <v/>
      </c>
      <c r="F2361" s="18"/>
      <c r="G2361" s="18"/>
      <c r="H2361" s="18"/>
      <c r="I2361" s="18"/>
      <c r="J2361" s="18"/>
      <c r="K2361" s="18"/>
      <c r="L2361" s="18"/>
      <c r="M2361" s="18"/>
      <c r="N2361" s="18"/>
      <c r="O2361" s="18"/>
      <c r="P2361" s="18"/>
      <c r="Q2361" s="18"/>
      <c r="R2361" s="18"/>
      <c r="S2361" s="18"/>
      <c r="T2361" s="18"/>
      <c r="U2361" s="18"/>
      <c r="V2361" s="18"/>
      <c r="W2361" s="18"/>
      <c r="X2361" s="18"/>
      <c r="Y2361" s="18"/>
      <c r="Z2361" s="18"/>
      <c r="AA2361" s="18"/>
      <c r="AB2361" s="18"/>
      <c r="AC2361" s="18"/>
      <c r="AD2361" s="18"/>
      <c r="AE2361" s="18"/>
      <c r="AF2361" s="18"/>
      <c r="AG2361" s="18"/>
      <c r="AH2361" s="18"/>
      <c r="AI2361" s="18"/>
      <c r="AJ2361" s="18"/>
      <c r="AK2361" s="18"/>
      <c r="AL2361" s="18"/>
      <c r="AM2361" s="18"/>
    </row>
    <row r="2362" spans="1:39">
      <c r="A2362" s="18"/>
      <c r="B2362" s="18"/>
      <c r="C2362" s="18"/>
      <c r="D2362" s="18" t="str">
        <f t="shared" ca="1" si="41"/>
        <v/>
      </c>
      <c r="E2362" s="18" t="str">
        <f ca="1">IFERROR(INDEX(nr_ad_client_name,MATCH(ROW()-1,xl_search_adnowclientname[index],0)),"")</f>
        <v/>
      </c>
      <c r="F2362" s="18"/>
      <c r="G2362" s="18"/>
      <c r="H2362" s="18"/>
      <c r="I2362" s="18"/>
      <c r="J2362" s="18"/>
      <c r="K2362" s="18"/>
      <c r="L2362" s="18"/>
      <c r="M2362" s="18"/>
      <c r="N2362" s="18"/>
      <c r="O2362" s="18"/>
      <c r="P2362" s="18"/>
      <c r="Q2362" s="18"/>
      <c r="R2362" s="18"/>
      <c r="S2362" s="18"/>
      <c r="T2362" s="18"/>
      <c r="U2362" s="18"/>
      <c r="V2362" s="18"/>
      <c r="W2362" s="18"/>
      <c r="X2362" s="18"/>
      <c r="Y2362" s="18"/>
      <c r="Z2362" s="18"/>
      <c r="AA2362" s="18"/>
      <c r="AB2362" s="18"/>
      <c r="AC2362" s="18"/>
      <c r="AD2362" s="18"/>
      <c r="AE2362" s="18"/>
      <c r="AF2362" s="18"/>
      <c r="AG2362" s="18"/>
      <c r="AH2362" s="18"/>
      <c r="AI2362" s="18"/>
      <c r="AJ2362" s="18"/>
      <c r="AK2362" s="18"/>
      <c r="AL2362" s="18"/>
      <c r="AM2362" s="18"/>
    </row>
    <row r="2363" spans="1:39">
      <c r="A2363" s="18"/>
      <c r="B2363" s="18"/>
      <c r="C2363" s="18"/>
      <c r="D2363" s="18" t="str">
        <f t="shared" ca="1" si="41"/>
        <v/>
      </c>
      <c r="E2363" s="18" t="str">
        <f ca="1">IFERROR(INDEX(nr_ad_client_name,MATCH(ROW()-1,xl_search_adnowclientname[index],0)),"")</f>
        <v/>
      </c>
      <c r="F2363" s="18"/>
      <c r="G2363" s="18"/>
      <c r="H2363" s="18"/>
      <c r="I2363" s="18"/>
      <c r="J2363" s="18"/>
      <c r="K2363" s="18"/>
      <c r="L2363" s="18"/>
      <c r="M2363" s="18"/>
      <c r="N2363" s="18"/>
      <c r="O2363" s="18"/>
      <c r="P2363" s="18"/>
      <c r="Q2363" s="18"/>
      <c r="R2363" s="18"/>
      <c r="S2363" s="18"/>
      <c r="T2363" s="18"/>
      <c r="U2363" s="18"/>
      <c r="V2363" s="18"/>
      <c r="W2363" s="18"/>
      <c r="X2363" s="18"/>
      <c r="Y2363" s="18"/>
      <c r="Z2363" s="18"/>
      <c r="AA2363" s="18"/>
      <c r="AB2363" s="18"/>
      <c r="AC2363" s="18"/>
      <c r="AD2363" s="18"/>
      <c r="AE2363" s="18"/>
      <c r="AF2363" s="18"/>
      <c r="AG2363" s="18"/>
      <c r="AH2363" s="18"/>
      <c r="AI2363" s="18"/>
      <c r="AJ2363" s="18"/>
      <c r="AK2363" s="18"/>
      <c r="AL2363" s="18"/>
      <c r="AM2363" s="18"/>
    </row>
    <row r="2364" spans="1:39">
      <c r="A2364" s="18"/>
      <c r="B2364" s="18"/>
      <c r="C2364" s="18"/>
      <c r="D2364" s="18" t="str">
        <f t="shared" ca="1" si="41"/>
        <v/>
      </c>
      <c r="E2364" s="18" t="str">
        <f ca="1">IFERROR(INDEX(nr_ad_client_name,MATCH(ROW()-1,xl_search_adnowclientname[index],0)),"")</f>
        <v/>
      </c>
      <c r="F2364" s="18"/>
      <c r="G2364" s="18"/>
      <c r="H2364" s="18"/>
      <c r="I2364" s="18"/>
      <c r="J2364" s="18"/>
      <c r="K2364" s="18"/>
      <c r="L2364" s="18"/>
      <c r="M2364" s="18"/>
      <c r="N2364" s="18"/>
      <c r="O2364" s="18"/>
      <c r="P2364" s="18"/>
      <c r="Q2364" s="18"/>
      <c r="R2364" s="18"/>
      <c r="S2364" s="18"/>
      <c r="T2364" s="18"/>
      <c r="U2364" s="18"/>
      <c r="V2364" s="18"/>
      <c r="W2364" s="18"/>
      <c r="X2364" s="18"/>
      <c r="Y2364" s="18"/>
      <c r="Z2364" s="18"/>
      <c r="AA2364" s="18"/>
      <c r="AB2364" s="18"/>
      <c r="AC2364" s="18"/>
      <c r="AD2364" s="18"/>
      <c r="AE2364" s="18"/>
      <c r="AF2364" s="18"/>
      <c r="AG2364" s="18"/>
      <c r="AH2364" s="18"/>
      <c r="AI2364" s="18"/>
      <c r="AJ2364" s="18"/>
      <c r="AK2364" s="18"/>
      <c r="AL2364" s="18"/>
      <c r="AM2364" s="18"/>
    </row>
    <row r="2365" spans="1:39">
      <c r="A2365" s="18"/>
      <c r="B2365" s="18"/>
      <c r="C2365" s="18"/>
      <c r="D2365" s="18" t="str">
        <f t="shared" ca="1" si="41"/>
        <v/>
      </c>
      <c r="E2365" s="18" t="str">
        <f ca="1">IFERROR(INDEX(nr_ad_client_name,MATCH(ROW()-1,xl_search_adnowclientname[index],0)),"")</f>
        <v/>
      </c>
      <c r="F2365" s="18"/>
      <c r="G2365" s="18"/>
      <c r="H2365" s="18"/>
      <c r="I2365" s="18"/>
      <c r="J2365" s="18"/>
      <c r="K2365" s="18"/>
      <c r="L2365" s="18"/>
      <c r="M2365" s="18"/>
      <c r="N2365" s="18"/>
      <c r="O2365" s="18"/>
      <c r="P2365" s="18"/>
      <c r="Q2365" s="18"/>
      <c r="R2365" s="18"/>
      <c r="S2365" s="18"/>
      <c r="T2365" s="18"/>
      <c r="U2365" s="18"/>
      <c r="V2365" s="18"/>
      <c r="W2365" s="18"/>
      <c r="X2365" s="18"/>
      <c r="Y2365" s="18"/>
      <c r="Z2365" s="18"/>
      <c r="AA2365" s="18"/>
      <c r="AB2365" s="18"/>
      <c r="AC2365" s="18"/>
      <c r="AD2365" s="18"/>
      <c r="AE2365" s="18"/>
      <c r="AF2365" s="18"/>
      <c r="AG2365" s="18"/>
      <c r="AH2365" s="18"/>
      <c r="AI2365" s="18"/>
      <c r="AJ2365" s="18"/>
      <c r="AK2365" s="18"/>
      <c r="AL2365" s="18"/>
      <c r="AM2365" s="18"/>
    </row>
    <row r="2366" spans="1:39">
      <c r="A2366" s="18"/>
      <c r="B2366" s="18"/>
      <c r="C2366" s="18"/>
      <c r="D2366" s="18" t="str">
        <f t="shared" ca="1" si="41"/>
        <v/>
      </c>
      <c r="E2366" s="18" t="str">
        <f ca="1">IFERROR(INDEX(nr_ad_client_name,MATCH(ROW()-1,xl_search_adnowclientname[index],0)),"")</f>
        <v/>
      </c>
      <c r="F2366" s="18"/>
      <c r="G2366" s="18"/>
      <c r="H2366" s="18"/>
      <c r="I2366" s="18"/>
      <c r="J2366" s="18"/>
      <c r="K2366" s="18"/>
      <c r="L2366" s="18"/>
      <c r="M2366" s="18"/>
      <c r="N2366" s="18"/>
      <c r="O2366" s="18"/>
      <c r="P2366" s="18"/>
      <c r="Q2366" s="18"/>
      <c r="R2366" s="18"/>
      <c r="S2366" s="18"/>
      <c r="T2366" s="18"/>
      <c r="U2366" s="18"/>
      <c r="V2366" s="18"/>
      <c r="W2366" s="18"/>
      <c r="X2366" s="18"/>
      <c r="Y2366" s="18"/>
      <c r="Z2366" s="18"/>
      <c r="AA2366" s="18"/>
      <c r="AB2366" s="18"/>
      <c r="AC2366" s="18"/>
      <c r="AD2366" s="18"/>
      <c r="AE2366" s="18"/>
      <c r="AF2366" s="18"/>
      <c r="AG2366" s="18"/>
      <c r="AH2366" s="18"/>
      <c r="AI2366" s="18"/>
      <c r="AJ2366" s="18"/>
      <c r="AK2366" s="18"/>
      <c r="AL2366" s="18"/>
      <c r="AM2366" s="18"/>
    </row>
    <row r="2367" spans="1:39">
      <c r="A2367" s="18"/>
      <c r="B2367" s="18"/>
      <c r="C2367" s="18"/>
      <c r="D2367" s="18" t="str">
        <f t="shared" ca="1" si="41"/>
        <v/>
      </c>
      <c r="E2367" s="18" t="str">
        <f ca="1">IFERROR(INDEX(nr_ad_client_name,MATCH(ROW()-1,xl_search_adnowclientname[index],0)),"")</f>
        <v/>
      </c>
      <c r="F2367" s="18"/>
      <c r="G2367" s="18"/>
      <c r="H2367" s="18"/>
      <c r="I2367" s="18"/>
      <c r="J2367" s="18"/>
      <c r="K2367" s="18"/>
      <c r="L2367" s="18"/>
      <c r="M2367" s="18"/>
      <c r="N2367" s="18"/>
      <c r="O2367" s="18"/>
      <c r="P2367" s="18"/>
      <c r="Q2367" s="18"/>
      <c r="R2367" s="18"/>
      <c r="S2367" s="18"/>
      <c r="T2367" s="18"/>
      <c r="U2367" s="18"/>
      <c r="V2367" s="18"/>
      <c r="W2367" s="18"/>
      <c r="X2367" s="18"/>
      <c r="Y2367" s="18"/>
      <c r="Z2367" s="18"/>
      <c r="AA2367" s="18"/>
      <c r="AB2367" s="18"/>
      <c r="AC2367" s="18"/>
      <c r="AD2367" s="18"/>
      <c r="AE2367" s="18"/>
      <c r="AF2367" s="18"/>
      <c r="AG2367" s="18"/>
      <c r="AH2367" s="18"/>
      <c r="AI2367" s="18"/>
      <c r="AJ2367" s="18"/>
      <c r="AK2367" s="18"/>
      <c r="AL2367" s="18"/>
      <c r="AM2367" s="18"/>
    </row>
    <row r="2368" spans="1:39">
      <c r="A2368" s="18"/>
      <c r="B2368" s="18"/>
      <c r="C2368" s="18"/>
      <c r="D2368" s="18" t="str">
        <f t="shared" ca="1" si="41"/>
        <v/>
      </c>
      <c r="E2368" s="18" t="str">
        <f ca="1">IFERROR(INDEX(nr_ad_client_name,MATCH(ROW()-1,xl_search_adnowclientname[index],0)),"")</f>
        <v/>
      </c>
      <c r="F2368" s="18"/>
      <c r="G2368" s="18"/>
      <c r="H2368" s="18"/>
      <c r="I2368" s="18"/>
      <c r="J2368" s="18"/>
      <c r="K2368" s="18"/>
      <c r="L2368" s="18"/>
      <c r="M2368" s="18"/>
      <c r="N2368" s="18"/>
      <c r="O2368" s="18"/>
      <c r="P2368" s="18"/>
      <c r="Q2368" s="18"/>
      <c r="R2368" s="18"/>
      <c r="S2368" s="18"/>
      <c r="T2368" s="18"/>
      <c r="U2368" s="18"/>
      <c r="V2368" s="18"/>
      <c r="W2368" s="18"/>
      <c r="X2368" s="18"/>
      <c r="Y2368" s="18"/>
      <c r="Z2368" s="18"/>
      <c r="AA2368" s="18"/>
      <c r="AB2368" s="18"/>
      <c r="AC2368" s="18"/>
      <c r="AD2368" s="18"/>
      <c r="AE2368" s="18"/>
      <c r="AF2368" s="18"/>
      <c r="AG2368" s="18"/>
      <c r="AH2368" s="18"/>
      <c r="AI2368" s="18"/>
      <c r="AJ2368" s="18"/>
      <c r="AK2368" s="18"/>
      <c r="AL2368" s="18"/>
      <c r="AM2368" s="18"/>
    </row>
    <row r="2369" spans="1:39">
      <c r="A2369" s="18"/>
      <c r="B2369" s="18"/>
      <c r="C2369" s="18"/>
      <c r="D2369" s="18" t="str">
        <f t="shared" ca="1" si="41"/>
        <v/>
      </c>
      <c r="E2369" s="18" t="str">
        <f ca="1">IFERROR(INDEX(nr_ad_client_name,MATCH(ROW()-1,xl_search_adnowclientname[index],0)),"")</f>
        <v/>
      </c>
      <c r="F2369" s="18"/>
      <c r="G2369" s="18"/>
      <c r="H2369" s="18"/>
      <c r="I2369" s="18"/>
      <c r="J2369" s="18"/>
      <c r="K2369" s="18"/>
      <c r="L2369" s="18"/>
      <c r="M2369" s="18"/>
      <c r="N2369" s="18"/>
      <c r="O2369" s="18"/>
      <c r="P2369" s="18"/>
      <c r="Q2369" s="18"/>
      <c r="R2369" s="18"/>
      <c r="S2369" s="18"/>
      <c r="T2369" s="18"/>
      <c r="U2369" s="18"/>
      <c r="V2369" s="18"/>
      <c r="W2369" s="18"/>
      <c r="X2369" s="18"/>
      <c r="Y2369" s="18"/>
      <c r="Z2369" s="18"/>
      <c r="AA2369" s="18"/>
      <c r="AB2369" s="18"/>
      <c r="AC2369" s="18"/>
      <c r="AD2369" s="18"/>
      <c r="AE2369" s="18"/>
      <c r="AF2369" s="18"/>
      <c r="AG2369" s="18"/>
      <c r="AH2369" s="18"/>
      <c r="AI2369" s="18"/>
      <c r="AJ2369" s="18"/>
      <c r="AK2369" s="18"/>
      <c r="AL2369" s="18"/>
      <c r="AM2369" s="18"/>
    </row>
    <row r="2370" spans="1:39">
      <c r="A2370" s="18"/>
      <c r="B2370" s="18"/>
      <c r="C2370" s="18"/>
      <c r="D2370" s="18" t="str">
        <f t="shared" ref="D2370:D2433" ca="1" si="42">IF(ISNUMBER(SEARCH(ps_search_adnowclientname,INDEX(nr_ad_client_name,ROW()-1))),MAX(INDIRECT(ADDRESS(1,COLUMN())&amp;":"&amp;ADDRESS(ROW()-1,COLUMN())))+1,"")</f>
        <v/>
      </c>
      <c r="E2370" s="18" t="str">
        <f ca="1">IFERROR(INDEX(nr_ad_client_name,MATCH(ROW()-1,xl_search_adnowclientname[index],0)),"")</f>
        <v/>
      </c>
      <c r="F2370" s="18"/>
      <c r="G2370" s="18"/>
      <c r="H2370" s="18"/>
      <c r="I2370" s="18"/>
      <c r="J2370" s="18"/>
      <c r="K2370" s="18"/>
      <c r="L2370" s="18"/>
      <c r="M2370" s="18"/>
      <c r="N2370" s="18"/>
      <c r="O2370" s="18"/>
      <c r="P2370" s="18"/>
      <c r="Q2370" s="18"/>
      <c r="R2370" s="18"/>
      <c r="S2370" s="18"/>
      <c r="T2370" s="18"/>
      <c r="U2370" s="18"/>
      <c r="V2370" s="18"/>
      <c r="W2370" s="18"/>
      <c r="X2370" s="18"/>
      <c r="Y2370" s="18"/>
      <c r="Z2370" s="18"/>
      <c r="AA2370" s="18"/>
      <c r="AB2370" s="18"/>
      <c r="AC2370" s="18"/>
      <c r="AD2370" s="18"/>
      <c r="AE2370" s="18"/>
      <c r="AF2370" s="18"/>
      <c r="AG2370" s="18"/>
      <c r="AH2370" s="18"/>
      <c r="AI2370" s="18"/>
      <c r="AJ2370" s="18"/>
      <c r="AK2370" s="18"/>
      <c r="AL2370" s="18"/>
      <c r="AM2370" s="18"/>
    </row>
    <row r="2371" spans="1:39">
      <c r="A2371" s="18"/>
      <c r="B2371" s="18"/>
      <c r="C2371" s="18"/>
      <c r="D2371" s="18" t="str">
        <f t="shared" ca="1" si="42"/>
        <v/>
      </c>
      <c r="E2371" s="18" t="str">
        <f ca="1">IFERROR(INDEX(nr_ad_client_name,MATCH(ROW()-1,xl_search_adnowclientname[index],0)),"")</f>
        <v/>
      </c>
      <c r="F2371" s="18"/>
      <c r="G2371" s="18"/>
      <c r="H2371" s="18"/>
      <c r="I2371" s="18"/>
      <c r="J2371" s="18"/>
      <c r="K2371" s="18"/>
      <c r="L2371" s="18"/>
      <c r="M2371" s="18"/>
      <c r="N2371" s="18"/>
      <c r="O2371" s="18"/>
      <c r="P2371" s="18"/>
      <c r="Q2371" s="18"/>
      <c r="R2371" s="18"/>
      <c r="S2371" s="18"/>
      <c r="T2371" s="18"/>
      <c r="U2371" s="18"/>
      <c r="V2371" s="18"/>
      <c r="W2371" s="18"/>
      <c r="X2371" s="18"/>
      <c r="Y2371" s="18"/>
      <c r="Z2371" s="18"/>
      <c r="AA2371" s="18"/>
      <c r="AB2371" s="18"/>
      <c r="AC2371" s="18"/>
      <c r="AD2371" s="18"/>
      <c r="AE2371" s="18"/>
      <c r="AF2371" s="18"/>
      <c r="AG2371" s="18"/>
      <c r="AH2371" s="18"/>
      <c r="AI2371" s="18"/>
      <c r="AJ2371" s="18"/>
      <c r="AK2371" s="18"/>
      <c r="AL2371" s="18"/>
      <c r="AM2371" s="18"/>
    </row>
    <row r="2372" spans="1:39">
      <c r="A2372" s="18"/>
      <c r="B2372" s="18"/>
      <c r="C2372" s="18"/>
      <c r="D2372" s="18" t="str">
        <f t="shared" ca="1" si="42"/>
        <v/>
      </c>
      <c r="E2372" s="18" t="str">
        <f ca="1">IFERROR(INDEX(nr_ad_client_name,MATCH(ROW()-1,xl_search_adnowclientname[index],0)),"")</f>
        <v/>
      </c>
      <c r="F2372" s="18"/>
      <c r="G2372" s="18"/>
      <c r="H2372" s="18"/>
      <c r="I2372" s="18"/>
      <c r="J2372" s="18"/>
      <c r="K2372" s="18"/>
      <c r="L2372" s="18"/>
      <c r="M2372" s="18"/>
      <c r="N2372" s="18"/>
      <c r="O2372" s="18"/>
      <c r="P2372" s="18"/>
      <c r="Q2372" s="18"/>
      <c r="R2372" s="18"/>
      <c r="S2372" s="18"/>
      <c r="T2372" s="18"/>
      <c r="U2372" s="18"/>
      <c r="V2372" s="18"/>
      <c r="W2372" s="18"/>
      <c r="X2372" s="18"/>
      <c r="Y2372" s="18"/>
      <c r="Z2372" s="18"/>
      <c r="AA2372" s="18"/>
      <c r="AB2372" s="18"/>
      <c r="AC2372" s="18"/>
      <c r="AD2372" s="18"/>
      <c r="AE2372" s="18"/>
      <c r="AF2372" s="18"/>
      <c r="AG2372" s="18"/>
      <c r="AH2372" s="18"/>
      <c r="AI2372" s="18"/>
      <c r="AJ2372" s="18"/>
      <c r="AK2372" s="18"/>
      <c r="AL2372" s="18"/>
      <c r="AM2372" s="18"/>
    </row>
    <row r="2373" spans="1:39">
      <c r="A2373" s="18"/>
      <c r="B2373" s="18"/>
      <c r="C2373" s="18"/>
      <c r="D2373" s="18" t="str">
        <f t="shared" ca="1" si="42"/>
        <v/>
      </c>
      <c r="E2373" s="18" t="str">
        <f ca="1">IFERROR(INDEX(nr_ad_client_name,MATCH(ROW()-1,xl_search_adnowclientname[index],0)),"")</f>
        <v/>
      </c>
      <c r="F2373" s="18"/>
      <c r="G2373" s="18"/>
      <c r="H2373" s="18"/>
      <c r="I2373" s="18"/>
      <c r="J2373" s="18"/>
      <c r="K2373" s="18"/>
      <c r="L2373" s="18"/>
      <c r="M2373" s="18"/>
      <c r="N2373" s="18"/>
      <c r="O2373" s="18"/>
      <c r="P2373" s="18"/>
      <c r="Q2373" s="18"/>
      <c r="R2373" s="18"/>
      <c r="S2373" s="18"/>
      <c r="T2373" s="18"/>
      <c r="U2373" s="18"/>
      <c r="V2373" s="18"/>
      <c r="W2373" s="18"/>
      <c r="X2373" s="18"/>
      <c r="Y2373" s="18"/>
      <c r="Z2373" s="18"/>
      <c r="AA2373" s="18"/>
      <c r="AB2373" s="18"/>
      <c r="AC2373" s="18"/>
      <c r="AD2373" s="18"/>
      <c r="AE2373" s="18"/>
      <c r="AF2373" s="18"/>
      <c r="AG2373" s="18"/>
      <c r="AH2373" s="18"/>
      <c r="AI2373" s="18"/>
      <c r="AJ2373" s="18"/>
      <c r="AK2373" s="18"/>
      <c r="AL2373" s="18"/>
      <c r="AM2373" s="18"/>
    </row>
    <row r="2374" spans="1:39">
      <c r="A2374" s="18"/>
      <c r="B2374" s="18"/>
      <c r="C2374" s="18"/>
      <c r="D2374" s="18" t="str">
        <f t="shared" ca="1" si="42"/>
        <v/>
      </c>
      <c r="E2374" s="18" t="str">
        <f ca="1">IFERROR(INDEX(nr_ad_client_name,MATCH(ROW()-1,xl_search_adnowclientname[index],0)),"")</f>
        <v/>
      </c>
      <c r="F2374" s="18"/>
      <c r="G2374" s="18"/>
      <c r="H2374" s="18"/>
      <c r="I2374" s="18"/>
      <c r="J2374" s="18"/>
      <c r="K2374" s="18"/>
      <c r="L2374" s="18"/>
      <c r="M2374" s="18"/>
      <c r="N2374" s="18"/>
      <c r="O2374" s="18"/>
      <c r="P2374" s="18"/>
      <c r="Q2374" s="18"/>
      <c r="R2374" s="18"/>
      <c r="S2374" s="18"/>
      <c r="T2374" s="18"/>
      <c r="U2374" s="18"/>
      <c r="V2374" s="18"/>
      <c r="W2374" s="18"/>
      <c r="X2374" s="18"/>
      <c r="Y2374" s="18"/>
      <c r="Z2374" s="18"/>
      <c r="AA2374" s="18"/>
      <c r="AB2374" s="18"/>
      <c r="AC2374" s="18"/>
      <c r="AD2374" s="18"/>
      <c r="AE2374" s="18"/>
      <c r="AF2374" s="18"/>
      <c r="AG2374" s="18"/>
      <c r="AH2374" s="18"/>
      <c r="AI2374" s="18"/>
      <c r="AJ2374" s="18"/>
      <c r="AK2374" s="18"/>
      <c r="AL2374" s="18"/>
      <c r="AM2374" s="18"/>
    </row>
    <row r="2375" spans="1:39">
      <c r="A2375" s="18"/>
      <c r="B2375" s="18"/>
      <c r="C2375" s="18"/>
      <c r="D2375" s="18" t="str">
        <f t="shared" ca="1" si="42"/>
        <v/>
      </c>
      <c r="E2375" s="18" t="str">
        <f ca="1">IFERROR(INDEX(nr_ad_client_name,MATCH(ROW()-1,xl_search_adnowclientname[index],0)),"")</f>
        <v/>
      </c>
      <c r="F2375" s="18"/>
      <c r="G2375" s="18"/>
      <c r="H2375" s="18"/>
      <c r="I2375" s="18"/>
      <c r="J2375" s="18"/>
      <c r="K2375" s="18"/>
      <c r="L2375" s="18"/>
      <c r="M2375" s="18"/>
      <c r="N2375" s="18"/>
      <c r="O2375" s="18"/>
      <c r="P2375" s="18"/>
      <c r="Q2375" s="18"/>
      <c r="R2375" s="18"/>
      <c r="S2375" s="18"/>
      <c r="T2375" s="18"/>
      <c r="U2375" s="18"/>
      <c r="V2375" s="18"/>
      <c r="W2375" s="18"/>
      <c r="X2375" s="18"/>
      <c r="Y2375" s="18"/>
      <c r="Z2375" s="18"/>
      <c r="AA2375" s="18"/>
      <c r="AB2375" s="18"/>
      <c r="AC2375" s="18"/>
      <c r="AD2375" s="18"/>
      <c r="AE2375" s="18"/>
      <c r="AF2375" s="18"/>
      <c r="AG2375" s="18"/>
      <c r="AH2375" s="18"/>
      <c r="AI2375" s="18"/>
      <c r="AJ2375" s="18"/>
      <c r="AK2375" s="18"/>
      <c r="AL2375" s="18"/>
      <c r="AM2375" s="18"/>
    </row>
    <row r="2376" spans="1:39">
      <c r="A2376" s="18"/>
      <c r="B2376" s="18"/>
      <c r="C2376" s="18"/>
      <c r="D2376" s="18" t="str">
        <f t="shared" ca="1" si="42"/>
        <v/>
      </c>
      <c r="E2376" s="18" t="str">
        <f ca="1">IFERROR(INDEX(nr_ad_client_name,MATCH(ROW()-1,xl_search_adnowclientname[index],0)),"")</f>
        <v/>
      </c>
      <c r="F2376" s="18"/>
      <c r="G2376" s="18"/>
      <c r="H2376" s="18"/>
      <c r="I2376" s="18"/>
      <c r="J2376" s="18"/>
      <c r="K2376" s="18"/>
      <c r="L2376" s="18"/>
      <c r="M2376" s="18"/>
      <c r="N2376" s="18"/>
      <c r="O2376" s="18"/>
      <c r="P2376" s="18"/>
      <c r="Q2376" s="18"/>
      <c r="R2376" s="18"/>
      <c r="S2376" s="18"/>
      <c r="T2376" s="18"/>
      <c r="U2376" s="18"/>
      <c r="V2376" s="18"/>
      <c r="W2376" s="18"/>
      <c r="X2376" s="18"/>
      <c r="Y2376" s="18"/>
      <c r="Z2376" s="18"/>
      <c r="AA2376" s="18"/>
      <c r="AB2376" s="18"/>
      <c r="AC2376" s="18"/>
      <c r="AD2376" s="18"/>
      <c r="AE2376" s="18"/>
      <c r="AF2376" s="18"/>
      <c r="AG2376" s="18"/>
      <c r="AH2376" s="18"/>
      <c r="AI2376" s="18"/>
      <c r="AJ2376" s="18"/>
      <c r="AK2376" s="18"/>
      <c r="AL2376" s="18"/>
      <c r="AM2376" s="18"/>
    </row>
    <row r="2377" spans="1:39">
      <c r="A2377" s="18"/>
      <c r="B2377" s="18"/>
      <c r="C2377" s="18"/>
      <c r="D2377" s="18" t="str">
        <f t="shared" ca="1" si="42"/>
        <v/>
      </c>
      <c r="E2377" s="18" t="str">
        <f ca="1">IFERROR(INDEX(nr_ad_client_name,MATCH(ROW()-1,xl_search_adnowclientname[index],0)),"")</f>
        <v/>
      </c>
      <c r="F2377" s="18"/>
      <c r="G2377" s="18"/>
      <c r="H2377" s="18"/>
      <c r="I2377" s="18"/>
      <c r="J2377" s="18"/>
      <c r="K2377" s="18"/>
      <c r="L2377" s="18"/>
      <c r="M2377" s="18"/>
      <c r="N2377" s="18"/>
      <c r="O2377" s="18"/>
      <c r="P2377" s="18"/>
      <c r="Q2377" s="18"/>
      <c r="R2377" s="18"/>
      <c r="S2377" s="18"/>
      <c r="T2377" s="18"/>
      <c r="U2377" s="18"/>
      <c r="V2377" s="18"/>
      <c r="W2377" s="18"/>
      <c r="X2377" s="18"/>
      <c r="Y2377" s="18"/>
      <c r="Z2377" s="18"/>
      <c r="AA2377" s="18"/>
      <c r="AB2377" s="18"/>
      <c r="AC2377" s="18"/>
      <c r="AD2377" s="18"/>
      <c r="AE2377" s="18"/>
      <c r="AF2377" s="18"/>
      <c r="AG2377" s="18"/>
      <c r="AH2377" s="18"/>
      <c r="AI2377" s="18"/>
      <c r="AJ2377" s="18"/>
      <c r="AK2377" s="18"/>
      <c r="AL2377" s="18"/>
      <c r="AM2377" s="18"/>
    </row>
    <row r="2378" spans="1:39">
      <c r="A2378" s="18"/>
      <c r="B2378" s="18"/>
      <c r="C2378" s="18"/>
      <c r="D2378" s="18" t="str">
        <f t="shared" ca="1" si="42"/>
        <v/>
      </c>
      <c r="E2378" s="18" t="str">
        <f ca="1">IFERROR(INDEX(nr_ad_client_name,MATCH(ROW()-1,xl_search_adnowclientname[index],0)),"")</f>
        <v/>
      </c>
      <c r="F2378" s="18"/>
      <c r="G2378" s="18"/>
      <c r="H2378" s="18"/>
      <c r="I2378" s="18"/>
      <c r="J2378" s="18"/>
      <c r="K2378" s="18"/>
      <c r="L2378" s="18"/>
      <c r="M2378" s="18"/>
      <c r="N2378" s="18"/>
      <c r="O2378" s="18"/>
      <c r="P2378" s="18"/>
      <c r="Q2378" s="18"/>
      <c r="R2378" s="18"/>
      <c r="S2378" s="18"/>
      <c r="T2378" s="18"/>
      <c r="U2378" s="18"/>
      <c r="V2378" s="18"/>
      <c r="W2378" s="18"/>
      <c r="X2378" s="18"/>
      <c r="Y2378" s="18"/>
      <c r="Z2378" s="18"/>
      <c r="AA2378" s="18"/>
      <c r="AB2378" s="18"/>
      <c r="AC2378" s="18"/>
      <c r="AD2378" s="18"/>
      <c r="AE2378" s="18"/>
      <c r="AF2378" s="18"/>
      <c r="AG2378" s="18"/>
      <c r="AH2378" s="18"/>
      <c r="AI2378" s="18"/>
      <c r="AJ2378" s="18"/>
      <c r="AK2378" s="18"/>
      <c r="AL2378" s="18"/>
      <c r="AM2378" s="18"/>
    </row>
    <row r="2379" spans="1:39">
      <c r="A2379" s="18"/>
      <c r="B2379" s="18"/>
      <c r="C2379" s="18"/>
      <c r="D2379" s="18" t="str">
        <f t="shared" ca="1" si="42"/>
        <v/>
      </c>
      <c r="E2379" s="18" t="str">
        <f ca="1">IFERROR(INDEX(nr_ad_client_name,MATCH(ROW()-1,xl_search_adnowclientname[index],0)),"")</f>
        <v/>
      </c>
      <c r="F2379" s="18"/>
      <c r="G2379" s="18"/>
      <c r="H2379" s="18"/>
      <c r="I2379" s="18"/>
      <c r="J2379" s="18"/>
      <c r="K2379" s="18"/>
      <c r="L2379" s="18"/>
      <c r="M2379" s="18"/>
      <c r="N2379" s="18"/>
      <c r="O2379" s="18"/>
      <c r="P2379" s="18"/>
      <c r="Q2379" s="18"/>
      <c r="R2379" s="18"/>
      <c r="S2379" s="18"/>
      <c r="T2379" s="18"/>
      <c r="U2379" s="18"/>
      <c r="V2379" s="18"/>
      <c r="W2379" s="18"/>
      <c r="X2379" s="18"/>
      <c r="Y2379" s="18"/>
      <c r="Z2379" s="18"/>
      <c r="AA2379" s="18"/>
      <c r="AB2379" s="18"/>
      <c r="AC2379" s="18"/>
      <c r="AD2379" s="18"/>
      <c r="AE2379" s="18"/>
      <c r="AF2379" s="18"/>
      <c r="AG2379" s="18"/>
      <c r="AH2379" s="18"/>
      <c r="AI2379" s="18"/>
      <c r="AJ2379" s="18"/>
      <c r="AK2379" s="18"/>
      <c r="AL2379" s="18"/>
      <c r="AM2379" s="18"/>
    </row>
    <row r="2380" spans="1:39">
      <c r="A2380" s="18"/>
      <c r="B2380" s="18"/>
      <c r="C2380" s="18"/>
      <c r="D2380" s="18" t="str">
        <f t="shared" ca="1" si="42"/>
        <v/>
      </c>
      <c r="E2380" s="18" t="str">
        <f ca="1">IFERROR(INDEX(nr_ad_client_name,MATCH(ROW()-1,xl_search_adnowclientname[index],0)),"")</f>
        <v/>
      </c>
      <c r="F2380" s="18"/>
      <c r="G2380" s="18"/>
      <c r="H2380" s="18"/>
      <c r="I2380" s="18"/>
      <c r="J2380" s="18"/>
      <c r="K2380" s="18"/>
      <c r="L2380" s="18"/>
      <c r="M2380" s="18"/>
      <c r="N2380" s="18"/>
      <c r="O2380" s="18"/>
      <c r="P2380" s="18"/>
      <c r="Q2380" s="18"/>
      <c r="R2380" s="18"/>
      <c r="S2380" s="18"/>
      <c r="T2380" s="18"/>
      <c r="U2380" s="18"/>
      <c r="V2380" s="18"/>
      <c r="W2380" s="18"/>
      <c r="X2380" s="18"/>
      <c r="Y2380" s="18"/>
      <c r="Z2380" s="18"/>
      <c r="AA2380" s="18"/>
      <c r="AB2380" s="18"/>
      <c r="AC2380" s="18"/>
      <c r="AD2380" s="18"/>
      <c r="AE2380" s="18"/>
      <c r="AF2380" s="18"/>
      <c r="AG2380" s="18"/>
      <c r="AH2380" s="18"/>
      <c r="AI2380" s="18"/>
      <c r="AJ2380" s="18"/>
      <c r="AK2380" s="18"/>
      <c r="AL2380" s="18"/>
      <c r="AM2380" s="18"/>
    </row>
    <row r="2381" spans="1:39">
      <c r="A2381" s="18"/>
      <c r="B2381" s="18"/>
      <c r="C2381" s="18"/>
      <c r="D2381" s="18" t="str">
        <f t="shared" ca="1" si="42"/>
        <v/>
      </c>
      <c r="E2381" s="18" t="str">
        <f ca="1">IFERROR(INDEX(nr_ad_client_name,MATCH(ROW()-1,xl_search_adnowclientname[index],0)),"")</f>
        <v/>
      </c>
      <c r="F2381" s="18"/>
      <c r="G2381" s="18"/>
      <c r="H2381" s="18"/>
      <c r="I2381" s="18"/>
      <c r="J2381" s="18"/>
      <c r="K2381" s="18"/>
      <c r="L2381" s="18"/>
      <c r="M2381" s="18"/>
      <c r="N2381" s="18"/>
      <c r="O2381" s="18"/>
      <c r="P2381" s="18"/>
      <c r="Q2381" s="18"/>
      <c r="R2381" s="18"/>
      <c r="S2381" s="18"/>
      <c r="T2381" s="18"/>
      <c r="U2381" s="18"/>
      <c r="V2381" s="18"/>
      <c r="W2381" s="18"/>
      <c r="X2381" s="18"/>
      <c r="Y2381" s="18"/>
      <c r="Z2381" s="18"/>
      <c r="AA2381" s="18"/>
      <c r="AB2381" s="18"/>
      <c r="AC2381" s="18"/>
      <c r="AD2381" s="18"/>
      <c r="AE2381" s="18"/>
      <c r="AF2381" s="18"/>
      <c r="AG2381" s="18"/>
      <c r="AH2381" s="18"/>
      <c r="AI2381" s="18"/>
      <c r="AJ2381" s="18"/>
      <c r="AK2381" s="18"/>
      <c r="AL2381" s="18"/>
      <c r="AM2381" s="18"/>
    </row>
    <row r="2382" spans="1:39">
      <c r="A2382" s="18"/>
      <c r="B2382" s="18"/>
      <c r="C2382" s="18"/>
      <c r="D2382" s="18" t="str">
        <f t="shared" ca="1" si="42"/>
        <v/>
      </c>
      <c r="E2382" s="18" t="str">
        <f ca="1">IFERROR(INDEX(nr_ad_client_name,MATCH(ROW()-1,xl_search_adnowclientname[index],0)),"")</f>
        <v/>
      </c>
      <c r="F2382" s="18"/>
      <c r="G2382" s="18"/>
      <c r="H2382" s="18"/>
      <c r="I2382" s="18"/>
      <c r="J2382" s="18"/>
      <c r="K2382" s="18"/>
      <c r="L2382" s="18"/>
      <c r="M2382" s="18"/>
      <c r="N2382" s="18"/>
      <c r="O2382" s="18"/>
      <c r="P2382" s="18"/>
      <c r="Q2382" s="18"/>
      <c r="R2382" s="18"/>
      <c r="S2382" s="18"/>
      <c r="T2382" s="18"/>
      <c r="U2382" s="18"/>
      <c r="V2382" s="18"/>
      <c r="W2382" s="18"/>
      <c r="X2382" s="18"/>
      <c r="Y2382" s="18"/>
      <c r="Z2382" s="18"/>
      <c r="AA2382" s="18"/>
      <c r="AB2382" s="18"/>
      <c r="AC2382" s="18"/>
      <c r="AD2382" s="18"/>
      <c r="AE2382" s="18"/>
      <c r="AF2382" s="18"/>
      <c r="AG2382" s="18"/>
      <c r="AH2382" s="18"/>
      <c r="AI2382" s="18"/>
      <c r="AJ2382" s="18"/>
      <c r="AK2382" s="18"/>
      <c r="AL2382" s="18"/>
      <c r="AM2382" s="18"/>
    </row>
    <row r="2383" spans="1:39">
      <c r="A2383" s="18"/>
      <c r="B2383" s="18"/>
      <c r="C2383" s="18"/>
      <c r="D2383" s="18" t="str">
        <f t="shared" ca="1" si="42"/>
        <v/>
      </c>
      <c r="E2383" s="18" t="str">
        <f ca="1">IFERROR(INDEX(nr_ad_client_name,MATCH(ROW()-1,xl_search_adnowclientname[index],0)),"")</f>
        <v/>
      </c>
      <c r="F2383" s="18"/>
      <c r="G2383" s="18"/>
      <c r="H2383" s="18"/>
      <c r="I2383" s="18"/>
      <c r="J2383" s="18"/>
      <c r="K2383" s="18"/>
      <c r="L2383" s="18"/>
      <c r="M2383" s="18"/>
      <c r="N2383" s="18"/>
      <c r="O2383" s="18"/>
      <c r="P2383" s="18"/>
      <c r="Q2383" s="18"/>
      <c r="R2383" s="18"/>
      <c r="S2383" s="18"/>
      <c r="T2383" s="18"/>
      <c r="U2383" s="18"/>
      <c r="V2383" s="18"/>
      <c r="W2383" s="18"/>
      <c r="X2383" s="18"/>
      <c r="Y2383" s="18"/>
      <c r="Z2383" s="18"/>
      <c r="AA2383" s="18"/>
      <c r="AB2383" s="18"/>
      <c r="AC2383" s="18"/>
      <c r="AD2383" s="18"/>
      <c r="AE2383" s="18"/>
      <c r="AF2383" s="18"/>
      <c r="AG2383" s="18"/>
      <c r="AH2383" s="18"/>
      <c r="AI2383" s="18"/>
      <c r="AJ2383" s="18"/>
      <c r="AK2383" s="18"/>
      <c r="AL2383" s="18"/>
      <c r="AM2383" s="18"/>
    </row>
    <row r="2384" spans="1:39">
      <c r="A2384" s="18"/>
      <c r="B2384" s="18"/>
      <c r="C2384" s="18"/>
      <c r="D2384" s="18" t="str">
        <f t="shared" ca="1" si="42"/>
        <v/>
      </c>
      <c r="E2384" s="18" t="str">
        <f ca="1">IFERROR(INDEX(nr_ad_client_name,MATCH(ROW()-1,xl_search_adnowclientname[index],0)),"")</f>
        <v/>
      </c>
      <c r="F2384" s="18"/>
      <c r="G2384" s="18"/>
      <c r="H2384" s="18"/>
      <c r="I2384" s="18"/>
      <c r="J2384" s="18"/>
      <c r="K2384" s="18"/>
      <c r="L2384" s="18"/>
      <c r="M2384" s="18"/>
      <c r="N2384" s="18"/>
      <c r="O2384" s="18"/>
      <c r="P2384" s="18"/>
      <c r="Q2384" s="18"/>
      <c r="R2384" s="18"/>
      <c r="S2384" s="18"/>
      <c r="T2384" s="18"/>
      <c r="U2384" s="18"/>
      <c r="V2384" s="18"/>
      <c r="W2384" s="18"/>
      <c r="X2384" s="18"/>
      <c r="Y2384" s="18"/>
      <c r="Z2384" s="18"/>
      <c r="AA2384" s="18"/>
      <c r="AB2384" s="18"/>
      <c r="AC2384" s="18"/>
      <c r="AD2384" s="18"/>
      <c r="AE2384" s="18"/>
      <c r="AF2384" s="18"/>
      <c r="AG2384" s="18"/>
      <c r="AH2384" s="18"/>
      <c r="AI2384" s="18"/>
      <c r="AJ2384" s="18"/>
      <c r="AK2384" s="18"/>
      <c r="AL2384" s="18"/>
      <c r="AM2384" s="18"/>
    </row>
    <row r="2385" spans="1:39">
      <c r="A2385" s="18"/>
      <c r="B2385" s="18"/>
      <c r="C2385" s="18"/>
      <c r="D2385" s="18" t="str">
        <f t="shared" ca="1" si="42"/>
        <v/>
      </c>
      <c r="E2385" s="18" t="str">
        <f ca="1">IFERROR(INDEX(nr_ad_client_name,MATCH(ROW()-1,xl_search_adnowclientname[index],0)),"")</f>
        <v/>
      </c>
      <c r="F2385" s="18"/>
      <c r="G2385" s="18"/>
      <c r="H2385" s="18"/>
      <c r="I2385" s="18"/>
      <c r="J2385" s="18"/>
      <c r="K2385" s="18"/>
      <c r="L2385" s="18"/>
      <c r="M2385" s="18"/>
      <c r="N2385" s="18"/>
      <c r="O2385" s="18"/>
      <c r="P2385" s="18"/>
      <c r="Q2385" s="18"/>
      <c r="R2385" s="18"/>
      <c r="S2385" s="18"/>
      <c r="T2385" s="18"/>
      <c r="U2385" s="18"/>
      <c r="V2385" s="18"/>
      <c r="W2385" s="18"/>
      <c r="X2385" s="18"/>
      <c r="Y2385" s="18"/>
      <c r="Z2385" s="18"/>
      <c r="AA2385" s="18"/>
      <c r="AB2385" s="18"/>
      <c r="AC2385" s="18"/>
      <c r="AD2385" s="18"/>
      <c r="AE2385" s="18"/>
      <c r="AF2385" s="18"/>
      <c r="AG2385" s="18"/>
      <c r="AH2385" s="18"/>
      <c r="AI2385" s="18"/>
      <c r="AJ2385" s="18"/>
      <c r="AK2385" s="18"/>
      <c r="AL2385" s="18"/>
      <c r="AM2385" s="18"/>
    </row>
    <row r="2386" spans="1:39">
      <c r="A2386" s="18"/>
      <c r="B2386" s="18"/>
      <c r="C2386" s="18"/>
      <c r="D2386" s="18" t="str">
        <f t="shared" ca="1" si="42"/>
        <v/>
      </c>
      <c r="E2386" s="18" t="str">
        <f ca="1">IFERROR(INDEX(nr_ad_client_name,MATCH(ROW()-1,xl_search_adnowclientname[index],0)),"")</f>
        <v/>
      </c>
      <c r="F2386" s="18"/>
      <c r="G2386" s="18"/>
      <c r="H2386" s="18"/>
      <c r="I2386" s="18"/>
      <c r="J2386" s="18"/>
      <c r="K2386" s="18"/>
      <c r="L2386" s="18"/>
      <c r="M2386" s="18"/>
      <c r="N2386" s="18"/>
      <c r="O2386" s="18"/>
      <c r="P2386" s="18"/>
      <c r="Q2386" s="18"/>
      <c r="R2386" s="18"/>
      <c r="S2386" s="18"/>
      <c r="T2386" s="18"/>
      <c r="U2386" s="18"/>
      <c r="V2386" s="18"/>
      <c r="W2386" s="18"/>
      <c r="X2386" s="18"/>
      <c r="Y2386" s="18"/>
      <c r="Z2386" s="18"/>
      <c r="AA2386" s="18"/>
      <c r="AB2386" s="18"/>
      <c r="AC2386" s="18"/>
      <c r="AD2386" s="18"/>
      <c r="AE2386" s="18"/>
      <c r="AF2386" s="18"/>
      <c r="AG2386" s="18"/>
      <c r="AH2386" s="18"/>
      <c r="AI2386" s="18"/>
      <c r="AJ2386" s="18"/>
      <c r="AK2386" s="18"/>
      <c r="AL2386" s="18"/>
      <c r="AM2386" s="18"/>
    </row>
    <row r="2387" spans="1:39">
      <c r="A2387" s="18"/>
      <c r="B2387" s="18"/>
      <c r="C2387" s="18"/>
      <c r="D2387" s="18" t="str">
        <f t="shared" ca="1" si="42"/>
        <v/>
      </c>
      <c r="E2387" s="18" t="str">
        <f ca="1">IFERROR(INDEX(nr_ad_client_name,MATCH(ROW()-1,xl_search_adnowclientname[index],0)),"")</f>
        <v/>
      </c>
      <c r="F2387" s="18"/>
      <c r="G2387" s="18"/>
      <c r="H2387" s="18"/>
      <c r="I2387" s="18"/>
      <c r="J2387" s="18"/>
      <c r="K2387" s="18"/>
      <c r="L2387" s="18"/>
      <c r="M2387" s="18"/>
      <c r="N2387" s="18"/>
      <c r="O2387" s="18"/>
      <c r="P2387" s="18"/>
      <c r="Q2387" s="18"/>
      <c r="R2387" s="18"/>
      <c r="S2387" s="18"/>
      <c r="T2387" s="18"/>
      <c r="U2387" s="18"/>
      <c r="V2387" s="18"/>
      <c r="W2387" s="18"/>
      <c r="X2387" s="18"/>
      <c r="Y2387" s="18"/>
      <c r="Z2387" s="18"/>
      <c r="AA2387" s="18"/>
      <c r="AB2387" s="18"/>
      <c r="AC2387" s="18"/>
      <c r="AD2387" s="18"/>
      <c r="AE2387" s="18"/>
      <c r="AF2387" s="18"/>
      <c r="AG2387" s="18"/>
      <c r="AH2387" s="18"/>
      <c r="AI2387" s="18"/>
      <c r="AJ2387" s="18"/>
      <c r="AK2387" s="18"/>
      <c r="AL2387" s="18"/>
      <c r="AM2387" s="18"/>
    </row>
    <row r="2388" spans="1:39">
      <c r="A2388" s="18"/>
      <c r="B2388" s="18"/>
      <c r="C2388" s="18"/>
      <c r="D2388" s="18" t="str">
        <f t="shared" ca="1" si="42"/>
        <v/>
      </c>
      <c r="E2388" s="18" t="str">
        <f ca="1">IFERROR(INDEX(nr_ad_client_name,MATCH(ROW()-1,xl_search_adnowclientname[index],0)),"")</f>
        <v/>
      </c>
      <c r="F2388" s="18"/>
      <c r="G2388" s="18"/>
      <c r="H2388" s="18"/>
      <c r="I2388" s="18"/>
      <c r="J2388" s="18"/>
      <c r="K2388" s="18"/>
      <c r="L2388" s="18"/>
      <c r="M2388" s="18"/>
      <c r="N2388" s="18"/>
      <c r="O2388" s="18"/>
      <c r="P2388" s="18"/>
      <c r="Q2388" s="18"/>
      <c r="R2388" s="18"/>
      <c r="S2388" s="18"/>
      <c r="T2388" s="18"/>
      <c r="U2388" s="18"/>
      <c r="V2388" s="18"/>
      <c r="W2388" s="18"/>
      <c r="X2388" s="18"/>
      <c r="Y2388" s="18"/>
      <c r="Z2388" s="18"/>
      <c r="AA2388" s="18"/>
      <c r="AB2388" s="18"/>
      <c r="AC2388" s="18"/>
      <c r="AD2388" s="18"/>
      <c r="AE2388" s="18"/>
      <c r="AF2388" s="18"/>
      <c r="AG2388" s="18"/>
      <c r="AH2388" s="18"/>
      <c r="AI2388" s="18"/>
      <c r="AJ2388" s="18"/>
      <c r="AK2388" s="18"/>
      <c r="AL2388" s="18"/>
      <c r="AM2388" s="18"/>
    </row>
    <row r="2389" spans="1:39">
      <c r="A2389" s="18"/>
      <c r="B2389" s="18"/>
      <c r="C2389" s="18"/>
      <c r="D2389" s="18" t="str">
        <f t="shared" ca="1" si="42"/>
        <v/>
      </c>
      <c r="E2389" s="18" t="str">
        <f ca="1">IFERROR(INDEX(nr_ad_client_name,MATCH(ROW()-1,xl_search_adnowclientname[index],0)),"")</f>
        <v/>
      </c>
      <c r="F2389" s="18"/>
      <c r="G2389" s="18"/>
      <c r="H2389" s="18"/>
      <c r="I2389" s="18"/>
      <c r="J2389" s="18"/>
      <c r="K2389" s="18"/>
      <c r="L2389" s="18"/>
      <c r="M2389" s="18"/>
      <c r="N2389" s="18"/>
      <c r="O2389" s="18"/>
      <c r="P2389" s="18"/>
      <c r="Q2389" s="18"/>
      <c r="R2389" s="18"/>
      <c r="S2389" s="18"/>
      <c r="T2389" s="18"/>
      <c r="U2389" s="18"/>
      <c r="V2389" s="18"/>
      <c r="W2389" s="18"/>
      <c r="X2389" s="18"/>
      <c r="Y2389" s="18"/>
      <c r="Z2389" s="18"/>
      <c r="AA2389" s="18"/>
      <c r="AB2389" s="18"/>
      <c r="AC2389" s="18"/>
      <c r="AD2389" s="18"/>
      <c r="AE2389" s="18"/>
      <c r="AF2389" s="18"/>
      <c r="AG2389" s="18"/>
      <c r="AH2389" s="18"/>
      <c r="AI2389" s="18"/>
      <c r="AJ2389" s="18"/>
      <c r="AK2389" s="18"/>
      <c r="AL2389" s="18"/>
      <c r="AM2389" s="18"/>
    </row>
    <row r="2390" spans="1:39">
      <c r="A2390" s="18"/>
      <c r="B2390" s="18"/>
      <c r="C2390" s="18"/>
      <c r="D2390" s="18" t="str">
        <f t="shared" ca="1" si="42"/>
        <v/>
      </c>
      <c r="E2390" s="18" t="str">
        <f ca="1">IFERROR(INDEX(nr_ad_client_name,MATCH(ROW()-1,xl_search_adnowclientname[index],0)),"")</f>
        <v/>
      </c>
      <c r="F2390" s="18"/>
      <c r="G2390" s="18"/>
      <c r="H2390" s="18"/>
      <c r="I2390" s="18"/>
      <c r="J2390" s="18"/>
      <c r="K2390" s="18"/>
      <c r="L2390" s="18"/>
      <c r="M2390" s="18"/>
      <c r="N2390" s="18"/>
      <c r="O2390" s="18"/>
      <c r="P2390" s="18"/>
      <c r="Q2390" s="18"/>
      <c r="R2390" s="18"/>
      <c r="S2390" s="18"/>
      <c r="T2390" s="18"/>
      <c r="U2390" s="18"/>
      <c r="V2390" s="18"/>
      <c r="W2390" s="18"/>
      <c r="X2390" s="18"/>
      <c r="Y2390" s="18"/>
      <c r="Z2390" s="18"/>
      <c r="AA2390" s="18"/>
      <c r="AB2390" s="18"/>
      <c r="AC2390" s="18"/>
      <c r="AD2390" s="18"/>
      <c r="AE2390" s="18"/>
      <c r="AF2390" s="18"/>
      <c r="AG2390" s="18"/>
      <c r="AH2390" s="18"/>
      <c r="AI2390" s="18"/>
      <c r="AJ2390" s="18"/>
      <c r="AK2390" s="18"/>
      <c r="AL2390" s="18"/>
      <c r="AM2390" s="18"/>
    </row>
    <row r="2391" spans="1:39">
      <c r="A2391" s="18"/>
      <c r="B2391" s="18"/>
      <c r="C2391" s="18"/>
      <c r="D2391" s="18" t="str">
        <f t="shared" ca="1" si="42"/>
        <v/>
      </c>
      <c r="E2391" s="18" t="str">
        <f ca="1">IFERROR(INDEX(nr_ad_client_name,MATCH(ROW()-1,xl_search_adnowclientname[index],0)),"")</f>
        <v/>
      </c>
      <c r="F2391" s="18"/>
      <c r="G2391" s="18"/>
      <c r="H2391" s="18"/>
      <c r="I2391" s="18"/>
      <c r="J2391" s="18"/>
      <c r="K2391" s="18"/>
      <c r="L2391" s="18"/>
      <c r="M2391" s="18"/>
      <c r="N2391" s="18"/>
      <c r="O2391" s="18"/>
      <c r="P2391" s="18"/>
      <c r="Q2391" s="18"/>
      <c r="R2391" s="18"/>
      <c r="S2391" s="18"/>
      <c r="T2391" s="18"/>
      <c r="U2391" s="18"/>
      <c r="V2391" s="18"/>
      <c r="W2391" s="18"/>
      <c r="X2391" s="18"/>
      <c r="Y2391" s="18"/>
      <c r="Z2391" s="18"/>
      <c r="AA2391" s="18"/>
      <c r="AB2391" s="18"/>
      <c r="AC2391" s="18"/>
      <c r="AD2391" s="18"/>
      <c r="AE2391" s="18"/>
      <c r="AF2391" s="18"/>
      <c r="AG2391" s="18"/>
      <c r="AH2391" s="18"/>
      <c r="AI2391" s="18"/>
      <c r="AJ2391" s="18"/>
      <c r="AK2391" s="18"/>
      <c r="AL2391" s="18"/>
      <c r="AM2391" s="18"/>
    </row>
    <row r="2392" spans="1:39">
      <c r="A2392" s="18"/>
      <c r="B2392" s="18"/>
      <c r="C2392" s="18"/>
      <c r="D2392" s="18" t="str">
        <f t="shared" ca="1" si="42"/>
        <v/>
      </c>
      <c r="E2392" s="18" t="str">
        <f ca="1">IFERROR(INDEX(nr_ad_client_name,MATCH(ROW()-1,xl_search_adnowclientname[index],0)),"")</f>
        <v/>
      </c>
      <c r="F2392" s="18"/>
      <c r="G2392" s="18"/>
      <c r="H2392" s="18"/>
      <c r="I2392" s="18"/>
      <c r="J2392" s="18"/>
      <c r="K2392" s="18"/>
      <c r="L2392" s="18"/>
      <c r="M2392" s="18"/>
      <c r="N2392" s="18"/>
      <c r="O2392" s="18"/>
      <c r="P2392" s="18"/>
      <c r="Q2392" s="18"/>
      <c r="R2392" s="18"/>
      <c r="S2392" s="18"/>
      <c r="T2392" s="18"/>
      <c r="U2392" s="18"/>
      <c r="V2392" s="18"/>
      <c r="W2392" s="18"/>
      <c r="X2392" s="18"/>
      <c r="Y2392" s="18"/>
      <c r="Z2392" s="18"/>
      <c r="AA2392" s="18"/>
      <c r="AB2392" s="18"/>
      <c r="AC2392" s="18"/>
      <c r="AD2392" s="18"/>
      <c r="AE2392" s="18"/>
      <c r="AF2392" s="18"/>
      <c r="AG2392" s="18"/>
      <c r="AH2392" s="18"/>
      <c r="AI2392" s="18"/>
      <c r="AJ2392" s="18"/>
      <c r="AK2392" s="18"/>
      <c r="AL2392" s="18"/>
      <c r="AM2392" s="18"/>
    </row>
    <row r="2393" spans="1:39">
      <c r="A2393" s="18"/>
      <c r="B2393" s="18"/>
      <c r="C2393" s="18"/>
      <c r="D2393" s="18" t="str">
        <f t="shared" ca="1" si="42"/>
        <v/>
      </c>
      <c r="E2393" s="18" t="str">
        <f ca="1">IFERROR(INDEX(nr_ad_client_name,MATCH(ROW()-1,xl_search_adnowclientname[index],0)),"")</f>
        <v/>
      </c>
      <c r="F2393" s="18"/>
      <c r="G2393" s="18"/>
      <c r="H2393" s="18"/>
      <c r="I2393" s="18"/>
      <c r="J2393" s="18"/>
      <c r="K2393" s="18"/>
      <c r="L2393" s="18"/>
      <c r="M2393" s="18"/>
      <c r="N2393" s="18"/>
      <c r="O2393" s="18"/>
      <c r="P2393" s="18"/>
      <c r="Q2393" s="18"/>
      <c r="R2393" s="18"/>
      <c r="S2393" s="18"/>
      <c r="T2393" s="18"/>
      <c r="U2393" s="18"/>
      <c r="V2393" s="18"/>
      <c r="W2393" s="18"/>
      <c r="X2393" s="18"/>
      <c r="Y2393" s="18"/>
      <c r="Z2393" s="18"/>
      <c r="AA2393" s="18"/>
      <c r="AB2393" s="18"/>
      <c r="AC2393" s="18"/>
      <c r="AD2393" s="18"/>
      <c r="AE2393" s="18"/>
      <c r="AF2393" s="18"/>
      <c r="AG2393" s="18"/>
      <c r="AH2393" s="18"/>
      <c r="AI2393" s="18"/>
      <c r="AJ2393" s="18"/>
      <c r="AK2393" s="18"/>
      <c r="AL2393" s="18"/>
      <c r="AM2393" s="18"/>
    </row>
    <row r="2394" spans="1:39">
      <c r="A2394" s="18"/>
      <c r="B2394" s="18"/>
      <c r="C2394" s="18"/>
      <c r="D2394" s="18" t="str">
        <f t="shared" ca="1" si="42"/>
        <v/>
      </c>
      <c r="E2394" s="18" t="str">
        <f ca="1">IFERROR(INDEX(nr_ad_client_name,MATCH(ROW()-1,xl_search_adnowclientname[index],0)),"")</f>
        <v/>
      </c>
      <c r="F2394" s="18"/>
      <c r="G2394" s="18"/>
      <c r="H2394" s="18"/>
      <c r="I2394" s="18"/>
      <c r="J2394" s="18"/>
      <c r="K2394" s="18"/>
      <c r="L2394" s="18"/>
      <c r="M2394" s="18"/>
      <c r="N2394" s="18"/>
      <c r="O2394" s="18"/>
      <c r="P2394" s="18"/>
      <c r="Q2394" s="18"/>
      <c r="R2394" s="18"/>
      <c r="S2394" s="18"/>
      <c r="T2394" s="18"/>
      <c r="U2394" s="18"/>
      <c r="V2394" s="18"/>
      <c r="W2394" s="18"/>
      <c r="X2394" s="18"/>
      <c r="Y2394" s="18"/>
      <c r="Z2394" s="18"/>
      <c r="AA2394" s="18"/>
      <c r="AB2394" s="18"/>
      <c r="AC2394" s="18"/>
      <c r="AD2394" s="18"/>
      <c r="AE2394" s="18"/>
      <c r="AF2394" s="18"/>
      <c r="AG2394" s="18"/>
      <c r="AH2394" s="18"/>
      <c r="AI2394" s="18"/>
      <c r="AJ2394" s="18"/>
      <c r="AK2394" s="18"/>
      <c r="AL2394" s="18"/>
      <c r="AM2394" s="18"/>
    </row>
    <row r="2395" spans="1:39">
      <c r="A2395" s="18"/>
      <c r="B2395" s="18"/>
      <c r="C2395" s="18"/>
      <c r="D2395" s="18" t="str">
        <f t="shared" ca="1" si="42"/>
        <v/>
      </c>
      <c r="E2395" s="18" t="str">
        <f ca="1">IFERROR(INDEX(nr_ad_client_name,MATCH(ROW()-1,xl_search_adnowclientname[index],0)),"")</f>
        <v/>
      </c>
      <c r="F2395" s="18"/>
      <c r="G2395" s="18"/>
      <c r="H2395" s="18"/>
      <c r="I2395" s="18"/>
      <c r="J2395" s="18"/>
      <c r="K2395" s="18"/>
      <c r="L2395" s="18"/>
      <c r="M2395" s="18"/>
      <c r="N2395" s="18"/>
      <c r="O2395" s="18"/>
      <c r="P2395" s="18"/>
      <c r="Q2395" s="18"/>
      <c r="R2395" s="18"/>
      <c r="S2395" s="18"/>
      <c r="T2395" s="18"/>
      <c r="U2395" s="18"/>
      <c r="V2395" s="18"/>
      <c r="W2395" s="18"/>
      <c r="X2395" s="18"/>
      <c r="Y2395" s="18"/>
      <c r="Z2395" s="18"/>
      <c r="AA2395" s="18"/>
      <c r="AB2395" s="18"/>
      <c r="AC2395" s="18"/>
      <c r="AD2395" s="18"/>
      <c r="AE2395" s="18"/>
      <c r="AF2395" s="18"/>
      <c r="AG2395" s="18"/>
      <c r="AH2395" s="18"/>
      <c r="AI2395" s="18"/>
      <c r="AJ2395" s="18"/>
      <c r="AK2395" s="18"/>
      <c r="AL2395" s="18"/>
      <c r="AM2395" s="18"/>
    </row>
    <row r="2396" spans="1:39">
      <c r="A2396" s="18"/>
      <c r="B2396" s="18"/>
      <c r="C2396" s="18"/>
      <c r="D2396" s="18" t="str">
        <f t="shared" ca="1" si="42"/>
        <v/>
      </c>
      <c r="E2396" s="18" t="str">
        <f ca="1">IFERROR(INDEX(nr_ad_client_name,MATCH(ROW()-1,xl_search_adnowclientname[index],0)),"")</f>
        <v/>
      </c>
      <c r="F2396" s="18"/>
      <c r="G2396" s="18"/>
      <c r="H2396" s="18"/>
      <c r="I2396" s="18"/>
      <c r="J2396" s="18"/>
      <c r="K2396" s="18"/>
      <c r="L2396" s="18"/>
      <c r="M2396" s="18"/>
      <c r="N2396" s="18"/>
      <c r="O2396" s="18"/>
      <c r="P2396" s="18"/>
      <c r="Q2396" s="18"/>
      <c r="R2396" s="18"/>
      <c r="S2396" s="18"/>
      <c r="T2396" s="18"/>
      <c r="U2396" s="18"/>
      <c r="V2396" s="18"/>
      <c r="W2396" s="18"/>
      <c r="X2396" s="18"/>
      <c r="Y2396" s="18"/>
      <c r="Z2396" s="18"/>
      <c r="AA2396" s="18"/>
      <c r="AB2396" s="18"/>
      <c r="AC2396" s="18"/>
      <c r="AD2396" s="18"/>
      <c r="AE2396" s="18"/>
      <c r="AF2396" s="18"/>
      <c r="AG2396" s="18"/>
      <c r="AH2396" s="18"/>
      <c r="AI2396" s="18"/>
      <c r="AJ2396" s="18"/>
      <c r="AK2396" s="18"/>
      <c r="AL2396" s="18"/>
      <c r="AM2396" s="18"/>
    </row>
    <row r="2397" spans="1:39">
      <c r="A2397" s="18"/>
      <c r="B2397" s="18"/>
      <c r="C2397" s="18"/>
      <c r="D2397" s="18" t="str">
        <f t="shared" ca="1" si="42"/>
        <v/>
      </c>
      <c r="E2397" s="18" t="str">
        <f ca="1">IFERROR(INDEX(nr_ad_client_name,MATCH(ROW()-1,xl_search_adnowclientname[index],0)),"")</f>
        <v/>
      </c>
      <c r="F2397" s="18"/>
      <c r="G2397" s="18"/>
      <c r="H2397" s="18"/>
      <c r="I2397" s="18"/>
      <c r="J2397" s="18"/>
      <c r="K2397" s="18"/>
      <c r="L2397" s="18"/>
      <c r="M2397" s="18"/>
      <c r="N2397" s="18"/>
      <c r="O2397" s="18"/>
      <c r="P2397" s="18"/>
      <c r="Q2397" s="18"/>
      <c r="R2397" s="18"/>
      <c r="S2397" s="18"/>
      <c r="T2397" s="18"/>
      <c r="U2397" s="18"/>
      <c r="V2397" s="18"/>
      <c r="W2397" s="18"/>
      <c r="X2397" s="18"/>
      <c r="Y2397" s="18"/>
      <c r="Z2397" s="18"/>
      <c r="AA2397" s="18"/>
      <c r="AB2397" s="18"/>
      <c r="AC2397" s="18"/>
      <c r="AD2397" s="18"/>
      <c r="AE2397" s="18"/>
      <c r="AF2397" s="18"/>
      <c r="AG2397" s="18"/>
      <c r="AH2397" s="18"/>
      <c r="AI2397" s="18"/>
      <c r="AJ2397" s="18"/>
      <c r="AK2397" s="18"/>
      <c r="AL2397" s="18"/>
      <c r="AM2397" s="18"/>
    </row>
    <row r="2398" spans="1:39">
      <c r="A2398" s="18"/>
      <c r="B2398" s="18"/>
      <c r="C2398" s="18"/>
      <c r="D2398" s="18" t="str">
        <f t="shared" ca="1" si="42"/>
        <v/>
      </c>
      <c r="E2398" s="18" t="str">
        <f ca="1">IFERROR(INDEX(nr_ad_client_name,MATCH(ROW()-1,xl_search_adnowclientname[index],0)),"")</f>
        <v/>
      </c>
      <c r="F2398" s="18"/>
      <c r="G2398" s="18"/>
      <c r="H2398" s="18"/>
      <c r="I2398" s="18"/>
      <c r="J2398" s="18"/>
      <c r="K2398" s="18"/>
      <c r="L2398" s="18"/>
      <c r="M2398" s="18"/>
      <c r="N2398" s="18"/>
      <c r="O2398" s="18"/>
      <c r="P2398" s="18"/>
      <c r="Q2398" s="18"/>
      <c r="R2398" s="18"/>
      <c r="S2398" s="18"/>
      <c r="T2398" s="18"/>
      <c r="U2398" s="18"/>
      <c r="V2398" s="18"/>
      <c r="W2398" s="18"/>
      <c r="X2398" s="18"/>
      <c r="Y2398" s="18"/>
      <c r="Z2398" s="18"/>
      <c r="AA2398" s="18"/>
      <c r="AB2398" s="18"/>
      <c r="AC2398" s="18"/>
      <c r="AD2398" s="18"/>
      <c r="AE2398" s="18"/>
      <c r="AF2398" s="18"/>
      <c r="AG2398" s="18"/>
      <c r="AH2398" s="18"/>
      <c r="AI2398" s="18"/>
      <c r="AJ2398" s="18"/>
      <c r="AK2398" s="18"/>
      <c r="AL2398" s="18"/>
      <c r="AM2398" s="18"/>
    </row>
    <row r="2399" spans="1:39">
      <c r="A2399" s="18"/>
      <c r="B2399" s="18"/>
      <c r="C2399" s="18"/>
      <c r="D2399" s="18" t="str">
        <f t="shared" ca="1" si="42"/>
        <v/>
      </c>
      <c r="E2399" s="18" t="str">
        <f ca="1">IFERROR(INDEX(nr_ad_client_name,MATCH(ROW()-1,xl_search_adnowclientname[index],0)),"")</f>
        <v/>
      </c>
      <c r="F2399" s="18"/>
      <c r="G2399" s="18"/>
      <c r="H2399" s="18"/>
      <c r="I2399" s="18"/>
      <c r="J2399" s="18"/>
      <c r="K2399" s="18"/>
      <c r="L2399" s="18"/>
      <c r="M2399" s="18"/>
      <c r="N2399" s="18"/>
      <c r="O2399" s="18"/>
      <c r="P2399" s="18"/>
      <c r="Q2399" s="18"/>
      <c r="R2399" s="18"/>
      <c r="S2399" s="18"/>
      <c r="T2399" s="18"/>
      <c r="U2399" s="18"/>
      <c r="V2399" s="18"/>
      <c r="W2399" s="18"/>
      <c r="X2399" s="18"/>
      <c r="Y2399" s="18"/>
      <c r="Z2399" s="18"/>
      <c r="AA2399" s="18"/>
      <c r="AB2399" s="18"/>
      <c r="AC2399" s="18"/>
      <c r="AD2399" s="18"/>
      <c r="AE2399" s="18"/>
      <c r="AF2399" s="18"/>
      <c r="AG2399" s="18"/>
      <c r="AH2399" s="18"/>
      <c r="AI2399" s="18"/>
      <c r="AJ2399" s="18"/>
      <c r="AK2399" s="18"/>
      <c r="AL2399" s="18"/>
      <c r="AM2399" s="18"/>
    </row>
    <row r="2400" spans="1:39">
      <c r="A2400" s="18"/>
      <c r="B2400" s="18"/>
      <c r="C2400" s="18"/>
      <c r="D2400" s="18" t="str">
        <f t="shared" ca="1" si="42"/>
        <v/>
      </c>
      <c r="E2400" s="18" t="str">
        <f ca="1">IFERROR(INDEX(nr_ad_client_name,MATCH(ROW()-1,xl_search_adnowclientname[index],0)),"")</f>
        <v/>
      </c>
      <c r="F2400" s="18"/>
      <c r="G2400" s="18"/>
      <c r="H2400" s="18"/>
      <c r="I2400" s="18"/>
      <c r="J2400" s="18"/>
      <c r="K2400" s="18"/>
      <c r="L2400" s="18"/>
      <c r="M2400" s="18"/>
      <c r="N2400" s="18"/>
      <c r="O2400" s="18"/>
      <c r="P2400" s="18"/>
      <c r="Q2400" s="18"/>
      <c r="R2400" s="18"/>
      <c r="S2400" s="18"/>
      <c r="T2400" s="18"/>
      <c r="U2400" s="18"/>
      <c r="V2400" s="18"/>
      <c r="W2400" s="18"/>
      <c r="X2400" s="18"/>
      <c r="Y2400" s="18"/>
      <c r="Z2400" s="18"/>
      <c r="AA2400" s="18"/>
      <c r="AB2400" s="18"/>
      <c r="AC2400" s="18"/>
      <c r="AD2400" s="18"/>
      <c r="AE2400" s="18"/>
      <c r="AF2400" s="18"/>
      <c r="AG2400" s="18"/>
      <c r="AH2400" s="18"/>
      <c r="AI2400" s="18"/>
      <c r="AJ2400" s="18"/>
      <c r="AK2400" s="18"/>
      <c r="AL2400" s="18"/>
      <c r="AM2400" s="18"/>
    </row>
    <row r="2401" spans="1:39">
      <c r="A2401" s="18"/>
      <c r="B2401" s="18"/>
      <c r="C2401" s="18"/>
      <c r="D2401" s="18" t="str">
        <f t="shared" ca="1" si="42"/>
        <v/>
      </c>
      <c r="E2401" s="18" t="str">
        <f ca="1">IFERROR(INDEX(nr_ad_client_name,MATCH(ROW()-1,xl_search_adnowclientname[index],0)),"")</f>
        <v/>
      </c>
      <c r="F2401" s="18"/>
      <c r="G2401" s="18"/>
      <c r="H2401" s="18"/>
      <c r="I2401" s="18"/>
      <c r="J2401" s="18"/>
      <c r="K2401" s="18"/>
      <c r="L2401" s="18"/>
      <c r="M2401" s="18"/>
      <c r="N2401" s="18"/>
      <c r="O2401" s="18"/>
      <c r="P2401" s="18"/>
      <c r="Q2401" s="18"/>
      <c r="R2401" s="18"/>
      <c r="S2401" s="18"/>
      <c r="T2401" s="18"/>
      <c r="U2401" s="18"/>
      <c r="V2401" s="18"/>
      <c r="W2401" s="18"/>
      <c r="X2401" s="18"/>
      <c r="Y2401" s="18"/>
      <c r="Z2401" s="18"/>
      <c r="AA2401" s="18"/>
      <c r="AB2401" s="18"/>
      <c r="AC2401" s="18"/>
      <c r="AD2401" s="18"/>
      <c r="AE2401" s="18"/>
      <c r="AF2401" s="18"/>
      <c r="AG2401" s="18"/>
      <c r="AH2401" s="18"/>
      <c r="AI2401" s="18"/>
      <c r="AJ2401" s="18"/>
      <c r="AK2401" s="18"/>
      <c r="AL2401" s="18"/>
      <c r="AM2401" s="18"/>
    </row>
    <row r="2402" spans="1:39">
      <c r="A2402" s="18"/>
      <c r="B2402" s="18"/>
      <c r="C2402" s="18"/>
      <c r="D2402" s="18" t="str">
        <f t="shared" ca="1" si="42"/>
        <v/>
      </c>
      <c r="E2402" s="18" t="str">
        <f ca="1">IFERROR(INDEX(nr_ad_client_name,MATCH(ROW()-1,xl_search_adnowclientname[index],0)),"")</f>
        <v/>
      </c>
      <c r="F2402" s="18"/>
      <c r="G2402" s="18"/>
      <c r="H2402" s="18"/>
      <c r="I2402" s="18"/>
      <c r="J2402" s="18"/>
      <c r="K2402" s="18"/>
      <c r="L2402" s="18"/>
      <c r="M2402" s="18"/>
      <c r="N2402" s="18"/>
      <c r="O2402" s="18"/>
      <c r="P2402" s="18"/>
      <c r="Q2402" s="18"/>
      <c r="R2402" s="18"/>
      <c r="S2402" s="18"/>
      <c r="T2402" s="18"/>
      <c r="U2402" s="18"/>
      <c r="V2402" s="18"/>
      <c r="W2402" s="18"/>
      <c r="X2402" s="18"/>
      <c r="Y2402" s="18"/>
      <c r="Z2402" s="18"/>
      <c r="AA2402" s="18"/>
      <c r="AB2402" s="18"/>
      <c r="AC2402" s="18"/>
      <c r="AD2402" s="18"/>
      <c r="AE2402" s="18"/>
      <c r="AF2402" s="18"/>
      <c r="AG2402" s="18"/>
      <c r="AH2402" s="18"/>
      <c r="AI2402" s="18"/>
      <c r="AJ2402" s="18"/>
      <c r="AK2402" s="18"/>
      <c r="AL2402" s="18"/>
      <c r="AM2402" s="18"/>
    </row>
    <row r="2403" spans="1:39">
      <c r="A2403" s="18"/>
      <c r="B2403" s="18"/>
      <c r="C2403" s="18"/>
      <c r="D2403" s="18" t="str">
        <f t="shared" ca="1" si="42"/>
        <v/>
      </c>
      <c r="E2403" s="18" t="str">
        <f ca="1">IFERROR(INDEX(nr_ad_client_name,MATCH(ROW()-1,xl_search_adnowclientname[index],0)),"")</f>
        <v/>
      </c>
      <c r="F2403" s="18"/>
      <c r="G2403" s="18"/>
      <c r="H2403" s="18"/>
      <c r="I2403" s="18"/>
      <c r="J2403" s="18"/>
      <c r="K2403" s="18"/>
      <c r="L2403" s="18"/>
      <c r="M2403" s="18"/>
      <c r="N2403" s="18"/>
      <c r="O2403" s="18"/>
      <c r="P2403" s="18"/>
      <c r="Q2403" s="18"/>
      <c r="R2403" s="18"/>
      <c r="S2403" s="18"/>
      <c r="T2403" s="18"/>
      <c r="U2403" s="18"/>
      <c r="V2403" s="18"/>
      <c r="W2403" s="18"/>
      <c r="X2403" s="18"/>
      <c r="Y2403" s="18"/>
      <c r="Z2403" s="18"/>
      <c r="AA2403" s="18"/>
      <c r="AB2403" s="18"/>
      <c r="AC2403" s="18"/>
      <c r="AD2403" s="18"/>
      <c r="AE2403" s="18"/>
      <c r="AF2403" s="18"/>
      <c r="AG2403" s="18"/>
      <c r="AH2403" s="18"/>
      <c r="AI2403" s="18"/>
      <c r="AJ2403" s="18"/>
      <c r="AK2403" s="18"/>
      <c r="AL2403" s="18"/>
      <c r="AM2403" s="18"/>
    </row>
    <row r="2404" spans="1:39">
      <c r="A2404" s="18"/>
      <c r="B2404" s="18"/>
      <c r="C2404" s="18"/>
      <c r="D2404" s="18" t="str">
        <f t="shared" ca="1" si="42"/>
        <v/>
      </c>
      <c r="E2404" s="18" t="str">
        <f ca="1">IFERROR(INDEX(nr_ad_client_name,MATCH(ROW()-1,xl_search_adnowclientname[index],0)),"")</f>
        <v/>
      </c>
      <c r="F2404" s="18"/>
      <c r="G2404" s="18"/>
      <c r="H2404" s="18"/>
      <c r="I2404" s="18"/>
      <c r="J2404" s="18"/>
      <c r="K2404" s="18"/>
      <c r="L2404" s="18"/>
      <c r="M2404" s="18"/>
      <c r="N2404" s="18"/>
      <c r="O2404" s="18"/>
      <c r="P2404" s="18"/>
      <c r="Q2404" s="18"/>
      <c r="R2404" s="18"/>
      <c r="S2404" s="18"/>
      <c r="T2404" s="18"/>
      <c r="U2404" s="18"/>
      <c r="V2404" s="18"/>
      <c r="W2404" s="18"/>
      <c r="X2404" s="18"/>
      <c r="Y2404" s="18"/>
      <c r="Z2404" s="18"/>
      <c r="AA2404" s="18"/>
      <c r="AB2404" s="18"/>
      <c r="AC2404" s="18"/>
      <c r="AD2404" s="18"/>
      <c r="AE2404" s="18"/>
      <c r="AF2404" s="18"/>
      <c r="AG2404" s="18"/>
      <c r="AH2404" s="18"/>
      <c r="AI2404" s="18"/>
      <c r="AJ2404" s="18"/>
      <c r="AK2404" s="18"/>
      <c r="AL2404" s="18"/>
      <c r="AM2404" s="18"/>
    </row>
    <row r="2405" spans="1:39">
      <c r="A2405" s="18"/>
      <c r="B2405" s="18"/>
      <c r="C2405" s="18"/>
      <c r="D2405" s="18" t="str">
        <f t="shared" ca="1" si="42"/>
        <v/>
      </c>
      <c r="E2405" s="18" t="str">
        <f ca="1">IFERROR(INDEX(nr_ad_client_name,MATCH(ROW()-1,xl_search_adnowclientname[index],0)),"")</f>
        <v/>
      </c>
      <c r="F2405" s="18"/>
      <c r="G2405" s="18"/>
      <c r="H2405" s="18"/>
      <c r="I2405" s="18"/>
      <c r="J2405" s="18"/>
      <c r="K2405" s="18"/>
      <c r="L2405" s="18"/>
      <c r="M2405" s="18"/>
      <c r="N2405" s="18"/>
      <c r="O2405" s="18"/>
      <c r="P2405" s="18"/>
      <c r="Q2405" s="18"/>
      <c r="R2405" s="18"/>
      <c r="S2405" s="18"/>
      <c r="T2405" s="18"/>
      <c r="U2405" s="18"/>
      <c r="V2405" s="18"/>
      <c r="W2405" s="18"/>
      <c r="X2405" s="18"/>
      <c r="Y2405" s="18"/>
      <c r="Z2405" s="18"/>
      <c r="AA2405" s="18"/>
      <c r="AB2405" s="18"/>
      <c r="AC2405" s="18"/>
      <c r="AD2405" s="18"/>
      <c r="AE2405" s="18"/>
      <c r="AF2405" s="18"/>
      <c r="AG2405" s="18"/>
      <c r="AH2405" s="18"/>
      <c r="AI2405" s="18"/>
      <c r="AJ2405" s="18"/>
      <c r="AK2405" s="18"/>
      <c r="AL2405" s="18"/>
      <c r="AM2405" s="18"/>
    </row>
    <row r="2406" spans="1:39">
      <c r="A2406" s="18"/>
      <c r="B2406" s="18"/>
      <c r="C2406" s="18"/>
      <c r="D2406" s="18" t="str">
        <f t="shared" ca="1" si="42"/>
        <v/>
      </c>
      <c r="E2406" s="18" t="str">
        <f ca="1">IFERROR(INDEX(nr_ad_client_name,MATCH(ROW()-1,xl_search_adnowclientname[index],0)),"")</f>
        <v/>
      </c>
      <c r="F2406" s="18"/>
      <c r="G2406" s="18"/>
      <c r="H2406" s="18"/>
      <c r="I2406" s="18"/>
      <c r="J2406" s="18"/>
      <c r="K2406" s="18"/>
      <c r="L2406" s="18"/>
      <c r="M2406" s="18"/>
      <c r="N2406" s="18"/>
      <c r="O2406" s="18"/>
      <c r="P2406" s="18"/>
      <c r="Q2406" s="18"/>
      <c r="R2406" s="18"/>
      <c r="S2406" s="18"/>
      <c r="T2406" s="18"/>
      <c r="U2406" s="18"/>
      <c r="V2406" s="18"/>
      <c r="W2406" s="18"/>
      <c r="X2406" s="18"/>
      <c r="Y2406" s="18"/>
      <c r="Z2406" s="18"/>
      <c r="AA2406" s="18"/>
      <c r="AB2406" s="18"/>
      <c r="AC2406" s="18"/>
      <c r="AD2406" s="18"/>
      <c r="AE2406" s="18"/>
      <c r="AF2406" s="18"/>
      <c r="AG2406" s="18"/>
      <c r="AH2406" s="18"/>
      <c r="AI2406" s="18"/>
      <c r="AJ2406" s="18"/>
      <c r="AK2406" s="18"/>
      <c r="AL2406" s="18"/>
      <c r="AM2406" s="18"/>
    </row>
    <row r="2407" spans="1:39">
      <c r="A2407" s="18"/>
      <c r="B2407" s="18"/>
      <c r="C2407" s="18"/>
      <c r="D2407" s="18" t="str">
        <f t="shared" ca="1" si="42"/>
        <v/>
      </c>
      <c r="E2407" s="18" t="str">
        <f ca="1">IFERROR(INDEX(nr_ad_client_name,MATCH(ROW()-1,xl_search_adnowclientname[index],0)),"")</f>
        <v/>
      </c>
      <c r="F2407" s="18"/>
      <c r="G2407" s="18"/>
      <c r="H2407" s="18"/>
      <c r="I2407" s="18"/>
      <c r="J2407" s="18"/>
      <c r="K2407" s="18"/>
      <c r="L2407" s="18"/>
      <c r="M2407" s="18"/>
      <c r="N2407" s="18"/>
      <c r="O2407" s="18"/>
      <c r="P2407" s="18"/>
      <c r="Q2407" s="18"/>
      <c r="R2407" s="18"/>
      <c r="S2407" s="18"/>
      <c r="T2407" s="18"/>
      <c r="U2407" s="18"/>
      <c r="V2407" s="18"/>
      <c r="W2407" s="18"/>
      <c r="X2407" s="18"/>
      <c r="Y2407" s="18"/>
      <c r="Z2407" s="18"/>
      <c r="AA2407" s="18"/>
      <c r="AB2407" s="18"/>
      <c r="AC2407" s="18"/>
      <c r="AD2407" s="18"/>
      <c r="AE2407" s="18"/>
      <c r="AF2407" s="18"/>
      <c r="AG2407" s="18"/>
      <c r="AH2407" s="18"/>
      <c r="AI2407" s="18"/>
      <c r="AJ2407" s="18"/>
      <c r="AK2407" s="18"/>
      <c r="AL2407" s="18"/>
      <c r="AM2407" s="18"/>
    </row>
    <row r="2408" spans="1:39">
      <c r="A2408" s="18"/>
      <c r="B2408" s="18"/>
      <c r="C2408" s="18"/>
      <c r="D2408" s="18" t="str">
        <f t="shared" ca="1" si="42"/>
        <v/>
      </c>
      <c r="E2408" s="18" t="str">
        <f ca="1">IFERROR(INDEX(nr_ad_client_name,MATCH(ROW()-1,xl_search_adnowclientname[index],0)),"")</f>
        <v/>
      </c>
      <c r="F2408" s="18"/>
      <c r="G2408" s="18"/>
      <c r="H2408" s="18"/>
      <c r="I2408" s="18"/>
      <c r="J2408" s="18"/>
      <c r="K2408" s="18"/>
      <c r="L2408" s="18"/>
      <c r="M2408" s="18"/>
      <c r="N2408" s="18"/>
      <c r="O2408" s="18"/>
      <c r="P2408" s="18"/>
      <c r="Q2408" s="18"/>
      <c r="R2408" s="18"/>
      <c r="S2408" s="18"/>
      <c r="T2408" s="18"/>
      <c r="U2408" s="18"/>
      <c r="V2408" s="18"/>
      <c r="W2408" s="18"/>
      <c r="X2408" s="18"/>
      <c r="Y2408" s="18"/>
      <c r="Z2408" s="18"/>
      <c r="AA2408" s="18"/>
      <c r="AB2408" s="18"/>
      <c r="AC2408" s="18"/>
      <c r="AD2408" s="18"/>
      <c r="AE2408" s="18"/>
      <c r="AF2408" s="18"/>
      <c r="AG2408" s="18"/>
      <c r="AH2408" s="18"/>
      <c r="AI2408" s="18"/>
      <c r="AJ2408" s="18"/>
      <c r="AK2408" s="18"/>
      <c r="AL2408" s="18"/>
      <c r="AM2408" s="18"/>
    </row>
    <row r="2409" spans="1:39">
      <c r="A2409" s="18"/>
      <c r="B2409" s="18"/>
      <c r="C2409" s="18"/>
      <c r="D2409" s="18" t="str">
        <f t="shared" ca="1" si="42"/>
        <v/>
      </c>
      <c r="E2409" s="18" t="str">
        <f ca="1">IFERROR(INDEX(nr_ad_client_name,MATCH(ROW()-1,xl_search_adnowclientname[index],0)),"")</f>
        <v/>
      </c>
      <c r="F2409" s="18"/>
      <c r="G2409" s="18"/>
      <c r="H2409" s="18"/>
      <c r="I2409" s="18"/>
      <c r="J2409" s="18"/>
      <c r="K2409" s="18"/>
      <c r="L2409" s="18"/>
      <c r="M2409" s="18"/>
      <c r="N2409" s="18"/>
      <c r="O2409" s="18"/>
      <c r="P2409" s="18"/>
      <c r="Q2409" s="18"/>
      <c r="R2409" s="18"/>
      <c r="S2409" s="18"/>
      <c r="T2409" s="18"/>
      <c r="U2409" s="18"/>
      <c r="V2409" s="18"/>
      <c r="W2409" s="18"/>
      <c r="X2409" s="18"/>
      <c r="Y2409" s="18"/>
      <c r="Z2409" s="18"/>
      <c r="AA2409" s="18"/>
      <c r="AB2409" s="18"/>
      <c r="AC2409" s="18"/>
      <c r="AD2409" s="18"/>
      <c r="AE2409" s="18"/>
      <c r="AF2409" s="18"/>
      <c r="AG2409" s="18"/>
      <c r="AH2409" s="18"/>
      <c r="AI2409" s="18"/>
      <c r="AJ2409" s="18"/>
      <c r="AK2409" s="18"/>
      <c r="AL2409" s="18"/>
      <c r="AM2409" s="18"/>
    </row>
    <row r="2410" spans="1:39">
      <c r="A2410" s="18"/>
      <c r="B2410" s="18"/>
      <c r="C2410" s="18"/>
      <c r="D2410" s="18" t="str">
        <f t="shared" ca="1" si="42"/>
        <v/>
      </c>
      <c r="E2410" s="18" t="str">
        <f ca="1">IFERROR(INDEX(nr_ad_client_name,MATCH(ROW()-1,xl_search_adnowclientname[index],0)),"")</f>
        <v/>
      </c>
      <c r="F2410" s="18"/>
      <c r="G2410" s="18"/>
      <c r="H2410" s="18"/>
      <c r="I2410" s="18"/>
      <c r="J2410" s="18"/>
      <c r="K2410" s="18"/>
      <c r="L2410" s="18"/>
      <c r="M2410" s="18"/>
      <c r="N2410" s="18"/>
      <c r="O2410" s="18"/>
      <c r="P2410" s="18"/>
      <c r="Q2410" s="18"/>
      <c r="R2410" s="18"/>
      <c r="S2410" s="18"/>
      <c r="T2410" s="18"/>
      <c r="U2410" s="18"/>
      <c r="V2410" s="18"/>
      <c r="W2410" s="18"/>
      <c r="X2410" s="18"/>
      <c r="Y2410" s="18"/>
      <c r="Z2410" s="18"/>
      <c r="AA2410" s="18"/>
      <c r="AB2410" s="18"/>
      <c r="AC2410" s="18"/>
      <c r="AD2410" s="18"/>
      <c r="AE2410" s="18"/>
      <c r="AF2410" s="18"/>
      <c r="AG2410" s="18"/>
      <c r="AH2410" s="18"/>
      <c r="AI2410" s="18"/>
      <c r="AJ2410" s="18"/>
      <c r="AK2410" s="18"/>
      <c r="AL2410" s="18"/>
      <c r="AM2410" s="18"/>
    </row>
    <row r="2411" spans="1:39">
      <c r="A2411" s="18"/>
      <c r="B2411" s="18"/>
      <c r="C2411" s="18"/>
      <c r="D2411" s="18" t="str">
        <f t="shared" ca="1" si="42"/>
        <v/>
      </c>
      <c r="E2411" s="18" t="str">
        <f ca="1">IFERROR(INDEX(nr_ad_client_name,MATCH(ROW()-1,xl_search_adnowclientname[index],0)),"")</f>
        <v/>
      </c>
      <c r="F2411" s="18"/>
      <c r="G2411" s="18"/>
      <c r="H2411" s="18"/>
      <c r="I2411" s="18"/>
      <c r="J2411" s="18"/>
      <c r="K2411" s="18"/>
      <c r="L2411" s="18"/>
      <c r="M2411" s="18"/>
      <c r="N2411" s="18"/>
      <c r="O2411" s="18"/>
      <c r="P2411" s="18"/>
      <c r="Q2411" s="18"/>
      <c r="R2411" s="18"/>
      <c r="S2411" s="18"/>
      <c r="T2411" s="18"/>
      <c r="U2411" s="18"/>
      <c r="V2411" s="18"/>
      <c r="W2411" s="18"/>
      <c r="X2411" s="18"/>
      <c r="Y2411" s="18"/>
      <c r="Z2411" s="18"/>
      <c r="AA2411" s="18"/>
      <c r="AB2411" s="18"/>
      <c r="AC2411" s="18"/>
      <c r="AD2411" s="18"/>
      <c r="AE2411" s="18"/>
      <c r="AF2411" s="18"/>
      <c r="AG2411" s="18"/>
      <c r="AH2411" s="18"/>
      <c r="AI2411" s="18"/>
      <c r="AJ2411" s="18"/>
      <c r="AK2411" s="18"/>
      <c r="AL2411" s="18"/>
      <c r="AM2411" s="18"/>
    </row>
    <row r="2412" spans="1:39">
      <c r="A2412" s="18"/>
      <c r="B2412" s="18"/>
      <c r="C2412" s="18"/>
      <c r="D2412" s="18" t="str">
        <f t="shared" ca="1" si="42"/>
        <v/>
      </c>
      <c r="E2412" s="18" t="str">
        <f ca="1">IFERROR(INDEX(nr_ad_client_name,MATCH(ROW()-1,xl_search_adnowclientname[index],0)),"")</f>
        <v/>
      </c>
      <c r="F2412" s="18"/>
      <c r="G2412" s="18"/>
      <c r="H2412" s="18"/>
      <c r="I2412" s="18"/>
      <c r="J2412" s="18"/>
      <c r="K2412" s="18"/>
      <c r="L2412" s="18"/>
      <c r="M2412" s="18"/>
      <c r="N2412" s="18"/>
      <c r="O2412" s="18"/>
      <c r="P2412" s="18"/>
      <c r="Q2412" s="18"/>
      <c r="R2412" s="18"/>
      <c r="S2412" s="18"/>
      <c r="T2412" s="18"/>
      <c r="U2412" s="18"/>
      <c r="V2412" s="18"/>
      <c r="W2412" s="18"/>
      <c r="X2412" s="18"/>
      <c r="Y2412" s="18"/>
      <c r="Z2412" s="18"/>
      <c r="AA2412" s="18"/>
      <c r="AB2412" s="18"/>
      <c r="AC2412" s="18"/>
      <c r="AD2412" s="18"/>
      <c r="AE2412" s="18"/>
      <c r="AF2412" s="18"/>
      <c r="AG2412" s="18"/>
      <c r="AH2412" s="18"/>
      <c r="AI2412" s="18"/>
      <c r="AJ2412" s="18"/>
      <c r="AK2412" s="18"/>
      <c r="AL2412" s="18"/>
      <c r="AM2412" s="18"/>
    </row>
    <row r="2413" spans="1:39">
      <c r="A2413" s="18"/>
      <c r="B2413" s="18"/>
      <c r="C2413" s="18"/>
      <c r="D2413" s="18" t="str">
        <f t="shared" ca="1" si="42"/>
        <v/>
      </c>
      <c r="E2413" s="18" t="str">
        <f ca="1">IFERROR(INDEX(nr_ad_client_name,MATCH(ROW()-1,xl_search_adnowclientname[index],0)),"")</f>
        <v/>
      </c>
      <c r="F2413" s="18"/>
      <c r="G2413" s="18"/>
      <c r="H2413" s="18"/>
      <c r="I2413" s="18"/>
      <c r="J2413" s="18"/>
      <c r="K2413" s="18"/>
      <c r="L2413" s="18"/>
      <c r="M2413" s="18"/>
      <c r="N2413" s="18"/>
      <c r="O2413" s="18"/>
      <c r="P2413" s="18"/>
      <c r="Q2413" s="18"/>
      <c r="R2413" s="18"/>
      <c r="S2413" s="18"/>
      <c r="T2413" s="18"/>
      <c r="U2413" s="18"/>
      <c r="V2413" s="18"/>
      <c r="W2413" s="18"/>
      <c r="X2413" s="18"/>
      <c r="Y2413" s="18"/>
      <c r="Z2413" s="18"/>
      <c r="AA2413" s="18"/>
      <c r="AB2413" s="18"/>
      <c r="AC2413" s="18"/>
      <c r="AD2413" s="18"/>
      <c r="AE2413" s="18"/>
      <c r="AF2413" s="18"/>
      <c r="AG2413" s="18"/>
      <c r="AH2413" s="18"/>
      <c r="AI2413" s="18"/>
      <c r="AJ2413" s="18"/>
      <c r="AK2413" s="18"/>
      <c r="AL2413" s="18"/>
      <c r="AM2413" s="18"/>
    </row>
    <row r="2414" spans="1:39">
      <c r="A2414" s="18"/>
      <c r="B2414" s="18"/>
      <c r="C2414" s="18"/>
      <c r="D2414" s="18" t="str">
        <f t="shared" ca="1" si="42"/>
        <v/>
      </c>
      <c r="E2414" s="18" t="str">
        <f ca="1">IFERROR(INDEX(nr_ad_client_name,MATCH(ROW()-1,xl_search_adnowclientname[index],0)),"")</f>
        <v/>
      </c>
      <c r="F2414" s="18"/>
      <c r="G2414" s="18"/>
      <c r="H2414" s="18"/>
      <c r="I2414" s="18"/>
      <c r="J2414" s="18"/>
      <c r="K2414" s="18"/>
      <c r="L2414" s="18"/>
      <c r="M2414" s="18"/>
      <c r="N2414" s="18"/>
      <c r="O2414" s="18"/>
      <c r="P2414" s="18"/>
      <c r="Q2414" s="18"/>
      <c r="R2414" s="18"/>
      <c r="S2414" s="18"/>
      <c r="T2414" s="18"/>
      <c r="U2414" s="18"/>
      <c r="V2414" s="18"/>
      <c r="W2414" s="18"/>
      <c r="X2414" s="18"/>
      <c r="Y2414" s="18"/>
      <c r="Z2414" s="18"/>
      <c r="AA2414" s="18"/>
      <c r="AB2414" s="18"/>
      <c r="AC2414" s="18"/>
      <c r="AD2414" s="18"/>
      <c r="AE2414" s="18"/>
      <c r="AF2414" s="18"/>
      <c r="AG2414" s="18"/>
      <c r="AH2414" s="18"/>
      <c r="AI2414" s="18"/>
      <c r="AJ2414" s="18"/>
      <c r="AK2414" s="18"/>
      <c r="AL2414" s="18"/>
      <c r="AM2414" s="18"/>
    </row>
    <row r="2415" spans="1:39">
      <c r="A2415" s="18"/>
      <c r="B2415" s="18"/>
      <c r="C2415" s="18"/>
      <c r="D2415" s="18" t="str">
        <f t="shared" ca="1" si="42"/>
        <v/>
      </c>
      <c r="E2415" s="18" t="str">
        <f ca="1">IFERROR(INDEX(nr_ad_client_name,MATCH(ROW()-1,xl_search_adnowclientname[index],0)),"")</f>
        <v/>
      </c>
      <c r="F2415" s="18"/>
      <c r="G2415" s="18"/>
      <c r="H2415" s="18"/>
      <c r="I2415" s="18"/>
      <c r="J2415" s="18"/>
      <c r="K2415" s="18"/>
      <c r="L2415" s="18"/>
      <c r="M2415" s="18"/>
      <c r="N2415" s="18"/>
      <c r="O2415" s="18"/>
      <c r="P2415" s="18"/>
      <c r="Q2415" s="18"/>
      <c r="R2415" s="18"/>
      <c r="S2415" s="18"/>
      <c r="T2415" s="18"/>
      <c r="U2415" s="18"/>
      <c r="V2415" s="18"/>
      <c r="W2415" s="18"/>
      <c r="X2415" s="18"/>
      <c r="Y2415" s="18"/>
      <c r="Z2415" s="18"/>
      <c r="AA2415" s="18"/>
      <c r="AB2415" s="18"/>
      <c r="AC2415" s="18"/>
      <c r="AD2415" s="18"/>
      <c r="AE2415" s="18"/>
      <c r="AF2415" s="18"/>
      <c r="AG2415" s="18"/>
      <c r="AH2415" s="18"/>
      <c r="AI2415" s="18"/>
      <c r="AJ2415" s="18"/>
      <c r="AK2415" s="18"/>
      <c r="AL2415" s="18"/>
      <c r="AM2415" s="18"/>
    </row>
    <row r="2416" spans="1:39">
      <c r="A2416" s="18"/>
      <c r="B2416" s="18"/>
      <c r="C2416" s="18"/>
      <c r="D2416" s="18" t="str">
        <f t="shared" ca="1" si="42"/>
        <v/>
      </c>
      <c r="E2416" s="18" t="str">
        <f ca="1">IFERROR(INDEX(nr_ad_client_name,MATCH(ROW()-1,xl_search_adnowclientname[index],0)),"")</f>
        <v/>
      </c>
      <c r="F2416" s="18"/>
      <c r="G2416" s="18"/>
      <c r="H2416" s="18"/>
      <c r="I2416" s="18"/>
      <c r="J2416" s="18"/>
      <c r="K2416" s="18"/>
      <c r="L2416" s="18"/>
      <c r="M2416" s="18"/>
      <c r="N2416" s="18"/>
      <c r="O2416" s="18"/>
      <c r="P2416" s="18"/>
      <c r="Q2416" s="18"/>
      <c r="R2416" s="18"/>
      <c r="S2416" s="18"/>
      <c r="T2416" s="18"/>
      <c r="U2416" s="18"/>
      <c r="V2416" s="18"/>
      <c r="W2416" s="18"/>
      <c r="X2416" s="18"/>
      <c r="Y2416" s="18"/>
      <c r="Z2416" s="18"/>
      <c r="AA2416" s="18"/>
      <c r="AB2416" s="18"/>
      <c r="AC2416" s="18"/>
      <c r="AD2416" s="18"/>
      <c r="AE2416" s="18"/>
      <c r="AF2416" s="18"/>
      <c r="AG2416" s="18"/>
      <c r="AH2416" s="18"/>
      <c r="AI2416" s="18"/>
      <c r="AJ2416" s="18"/>
      <c r="AK2416" s="18"/>
      <c r="AL2416" s="18"/>
      <c r="AM2416" s="18"/>
    </row>
    <row r="2417" spans="1:39">
      <c r="A2417" s="18"/>
      <c r="B2417" s="18"/>
      <c r="C2417" s="18"/>
      <c r="D2417" s="18" t="str">
        <f t="shared" ca="1" si="42"/>
        <v/>
      </c>
      <c r="E2417" s="18" t="str">
        <f ca="1">IFERROR(INDEX(nr_ad_client_name,MATCH(ROW()-1,xl_search_adnowclientname[index],0)),"")</f>
        <v/>
      </c>
      <c r="F2417" s="18"/>
      <c r="G2417" s="18"/>
      <c r="H2417" s="18"/>
      <c r="I2417" s="18"/>
      <c r="J2417" s="18"/>
      <c r="K2417" s="18"/>
      <c r="L2417" s="18"/>
      <c r="M2417" s="18"/>
      <c r="N2417" s="18"/>
      <c r="O2417" s="18"/>
      <c r="P2417" s="18"/>
      <c r="Q2417" s="18"/>
      <c r="R2417" s="18"/>
      <c r="S2417" s="18"/>
      <c r="T2417" s="18"/>
      <c r="U2417" s="18"/>
      <c r="V2417" s="18"/>
      <c r="W2417" s="18"/>
      <c r="X2417" s="18"/>
      <c r="Y2417" s="18"/>
      <c r="Z2417" s="18"/>
      <c r="AA2417" s="18"/>
      <c r="AB2417" s="18"/>
      <c r="AC2417" s="18"/>
      <c r="AD2417" s="18"/>
      <c r="AE2417" s="18"/>
      <c r="AF2417" s="18"/>
      <c r="AG2417" s="18"/>
      <c r="AH2417" s="18"/>
      <c r="AI2417" s="18"/>
      <c r="AJ2417" s="18"/>
      <c r="AK2417" s="18"/>
      <c r="AL2417" s="18"/>
      <c r="AM2417" s="18"/>
    </row>
    <row r="2418" spans="1:39">
      <c r="A2418" s="18"/>
      <c r="B2418" s="18"/>
      <c r="C2418" s="18"/>
      <c r="D2418" s="18" t="str">
        <f t="shared" ca="1" si="42"/>
        <v/>
      </c>
      <c r="E2418" s="18" t="str">
        <f ca="1">IFERROR(INDEX(nr_ad_client_name,MATCH(ROW()-1,xl_search_adnowclientname[index],0)),"")</f>
        <v/>
      </c>
      <c r="F2418" s="18"/>
      <c r="G2418" s="18"/>
      <c r="H2418" s="18"/>
      <c r="I2418" s="18"/>
      <c r="J2418" s="18"/>
      <c r="K2418" s="18"/>
      <c r="L2418" s="18"/>
      <c r="M2418" s="18"/>
      <c r="N2418" s="18"/>
      <c r="O2418" s="18"/>
      <c r="P2418" s="18"/>
      <c r="Q2418" s="18"/>
      <c r="R2418" s="18"/>
      <c r="S2418" s="18"/>
      <c r="T2418" s="18"/>
      <c r="U2418" s="18"/>
      <c r="V2418" s="18"/>
      <c r="W2418" s="18"/>
      <c r="X2418" s="18"/>
      <c r="Y2418" s="18"/>
      <c r="Z2418" s="18"/>
      <c r="AA2418" s="18"/>
      <c r="AB2418" s="18"/>
      <c r="AC2418" s="18"/>
      <c r="AD2418" s="18"/>
      <c r="AE2418" s="18"/>
      <c r="AF2418" s="18"/>
      <c r="AG2418" s="18"/>
      <c r="AH2418" s="18"/>
      <c r="AI2418" s="18"/>
      <c r="AJ2418" s="18"/>
      <c r="AK2418" s="18"/>
      <c r="AL2418" s="18"/>
      <c r="AM2418" s="18"/>
    </row>
    <row r="2419" spans="1:39">
      <c r="A2419" s="18"/>
      <c r="B2419" s="18"/>
      <c r="C2419" s="18"/>
      <c r="D2419" s="18" t="str">
        <f t="shared" ca="1" si="42"/>
        <v/>
      </c>
      <c r="E2419" s="18" t="str">
        <f ca="1">IFERROR(INDEX(nr_ad_client_name,MATCH(ROW()-1,xl_search_adnowclientname[index],0)),"")</f>
        <v/>
      </c>
      <c r="F2419" s="18"/>
      <c r="G2419" s="18"/>
      <c r="H2419" s="18"/>
      <c r="I2419" s="18"/>
      <c r="J2419" s="18"/>
      <c r="K2419" s="18"/>
      <c r="L2419" s="18"/>
      <c r="M2419" s="18"/>
      <c r="N2419" s="18"/>
      <c r="O2419" s="18"/>
      <c r="P2419" s="18"/>
      <c r="Q2419" s="18"/>
      <c r="R2419" s="18"/>
      <c r="S2419" s="18"/>
      <c r="T2419" s="18"/>
      <c r="U2419" s="18"/>
      <c r="V2419" s="18"/>
      <c r="W2419" s="18"/>
      <c r="X2419" s="18"/>
      <c r="Y2419" s="18"/>
      <c r="Z2419" s="18"/>
      <c r="AA2419" s="18"/>
      <c r="AB2419" s="18"/>
      <c r="AC2419" s="18"/>
      <c r="AD2419" s="18"/>
      <c r="AE2419" s="18"/>
      <c r="AF2419" s="18"/>
      <c r="AG2419" s="18"/>
      <c r="AH2419" s="18"/>
      <c r="AI2419" s="18"/>
      <c r="AJ2419" s="18"/>
      <c r="AK2419" s="18"/>
      <c r="AL2419" s="18"/>
      <c r="AM2419" s="18"/>
    </row>
    <row r="2420" spans="1:39">
      <c r="A2420" s="18"/>
      <c r="B2420" s="18"/>
      <c r="C2420" s="18"/>
      <c r="D2420" s="18" t="str">
        <f t="shared" ca="1" si="42"/>
        <v/>
      </c>
      <c r="E2420" s="18" t="str">
        <f ca="1">IFERROR(INDEX(nr_ad_client_name,MATCH(ROW()-1,xl_search_adnowclientname[index],0)),"")</f>
        <v/>
      </c>
      <c r="F2420" s="18"/>
      <c r="G2420" s="18"/>
      <c r="H2420" s="18"/>
      <c r="I2420" s="18"/>
      <c r="J2420" s="18"/>
      <c r="K2420" s="18"/>
      <c r="L2420" s="18"/>
      <c r="M2420" s="18"/>
      <c r="N2420" s="18"/>
      <c r="O2420" s="18"/>
      <c r="P2420" s="18"/>
      <c r="Q2420" s="18"/>
      <c r="R2420" s="18"/>
      <c r="S2420" s="18"/>
      <c r="T2420" s="18"/>
      <c r="U2420" s="18"/>
      <c r="V2420" s="18"/>
      <c r="W2420" s="18"/>
      <c r="X2420" s="18"/>
      <c r="Y2420" s="18"/>
      <c r="Z2420" s="18"/>
      <c r="AA2420" s="18"/>
      <c r="AB2420" s="18"/>
      <c r="AC2420" s="18"/>
      <c r="AD2420" s="18"/>
      <c r="AE2420" s="18"/>
      <c r="AF2420" s="18"/>
      <c r="AG2420" s="18"/>
      <c r="AH2420" s="18"/>
      <c r="AI2420" s="18"/>
      <c r="AJ2420" s="18"/>
      <c r="AK2420" s="18"/>
      <c r="AL2420" s="18"/>
      <c r="AM2420" s="18"/>
    </row>
    <row r="2421" spans="1:39">
      <c r="A2421" s="18"/>
      <c r="B2421" s="18"/>
      <c r="C2421" s="18"/>
      <c r="D2421" s="18" t="str">
        <f t="shared" ca="1" si="42"/>
        <v/>
      </c>
      <c r="E2421" s="18" t="str">
        <f ca="1">IFERROR(INDEX(nr_ad_client_name,MATCH(ROW()-1,xl_search_adnowclientname[index],0)),"")</f>
        <v/>
      </c>
      <c r="F2421" s="18"/>
      <c r="G2421" s="18"/>
      <c r="H2421" s="18"/>
      <c r="I2421" s="18"/>
      <c r="J2421" s="18"/>
      <c r="K2421" s="18"/>
      <c r="L2421" s="18"/>
      <c r="M2421" s="18"/>
      <c r="N2421" s="18"/>
      <c r="O2421" s="18"/>
      <c r="P2421" s="18"/>
      <c r="Q2421" s="18"/>
      <c r="R2421" s="18"/>
      <c r="S2421" s="18"/>
      <c r="T2421" s="18"/>
      <c r="U2421" s="18"/>
      <c r="V2421" s="18"/>
      <c r="W2421" s="18"/>
      <c r="X2421" s="18"/>
      <c r="Y2421" s="18"/>
      <c r="Z2421" s="18"/>
      <c r="AA2421" s="18"/>
      <c r="AB2421" s="18"/>
      <c r="AC2421" s="18"/>
      <c r="AD2421" s="18"/>
      <c r="AE2421" s="18"/>
      <c r="AF2421" s="18"/>
      <c r="AG2421" s="18"/>
      <c r="AH2421" s="18"/>
      <c r="AI2421" s="18"/>
      <c r="AJ2421" s="18"/>
      <c r="AK2421" s="18"/>
      <c r="AL2421" s="18"/>
      <c r="AM2421" s="18"/>
    </row>
    <row r="2422" spans="1:39">
      <c r="A2422" s="18"/>
      <c r="B2422" s="18"/>
      <c r="C2422" s="18"/>
      <c r="D2422" s="18" t="str">
        <f t="shared" ca="1" si="42"/>
        <v/>
      </c>
      <c r="E2422" s="18" t="str">
        <f ca="1">IFERROR(INDEX(nr_ad_client_name,MATCH(ROW()-1,xl_search_adnowclientname[index],0)),"")</f>
        <v/>
      </c>
      <c r="F2422" s="18"/>
      <c r="G2422" s="18"/>
      <c r="H2422" s="18"/>
      <c r="I2422" s="18"/>
      <c r="J2422" s="18"/>
      <c r="K2422" s="18"/>
      <c r="L2422" s="18"/>
      <c r="M2422" s="18"/>
      <c r="N2422" s="18"/>
      <c r="O2422" s="18"/>
      <c r="P2422" s="18"/>
      <c r="Q2422" s="18"/>
      <c r="R2422" s="18"/>
      <c r="S2422" s="18"/>
      <c r="T2422" s="18"/>
      <c r="U2422" s="18"/>
      <c r="V2422" s="18"/>
      <c r="W2422" s="18"/>
      <c r="X2422" s="18"/>
      <c r="Y2422" s="18"/>
      <c r="Z2422" s="18"/>
      <c r="AA2422" s="18"/>
      <c r="AB2422" s="18"/>
      <c r="AC2422" s="18"/>
      <c r="AD2422" s="18"/>
      <c r="AE2422" s="18"/>
      <c r="AF2422" s="18"/>
      <c r="AG2422" s="18"/>
      <c r="AH2422" s="18"/>
      <c r="AI2422" s="18"/>
      <c r="AJ2422" s="18"/>
      <c r="AK2422" s="18"/>
      <c r="AL2422" s="18"/>
      <c r="AM2422" s="18"/>
    </row>
    <row r="2423" spans="1:39">
      <c r="A2423" s="18"/>
      <c r="B2423" s="18"/>
      <c r="C2423" s="18"/>
      <c r="D2423" s="18" t="str">
        <f t="shared" ca="1" si="42"/>
        <v/>
      </c>
      <c r="E2423" s="18" t="str">
        <f ca="1">IFERROR(INDEX(nr_ad_client_name,MATCH(ROW()-1,xl_search_adnowclientname[index],0)),"")</f>
        <v/>
      </c>
      <c r="F2423" s="18"/>
      <c r="G2423" s="18"/>
      <c r="H2423" s="18"/>
      <c r="I2423" s="18"/>
      <c r="J2423" s="18"/>
      <c r="K2423" s="18"/>
      <c r="L2423" s="18"/>
      <c r="M2423" s="18"/>
      <c r="N2423" s="18"/>
      <c r="O2423" s="18"/>
      <c r="P2423" s="18"/>
      <c r="Q2423" s="18"/>
      <c r="R2423" s="18"/>
      <c r="S2423" s="18"/>
      <c r="T2423" s="18"/>
      <c r="U2423" s="18"/>
      <c r="V2423" s="18"/>
      <c r="W2423" s="18"/>
      <c r="X2423" s="18"/>
      <c r="Y2423" s="18"/>
      <c r="Z2423" s="18"/>
      <c r="AA2423" s="18"/>
      <c r="AB2423" s="18"/>
      <c r="AC2423" s="18"/>
      <c r="AD2423" s="18"/>
      <c r="AE2423" s="18"/>
      <c r="AF2423" s="18"/>
      <c r="AG2423" s="18"/>
      <c r="AH2423" s="18"/>
      <c r="AI2423" s="18"/>
      <c r="AJ2423" s="18"/>
      <c r="AK2423" s="18"/>
      <c r="AL2423" s="18"/>
      <c r="AM2423" s="18"/>
    </row>
    <row r="2424" spans="1:39">
      <c r="A2424" s="18"/>
      <c r="B2424" s="18"/>
      <c r="C2424" s="18"/>
      <c r="D2424" s="18" t="str">
        <f t="shared" ca="1" si="42"/>
        <v/>
      </c>
      <c r="E2424" s="18" t="str">
        <f ca="1">IFERROR(INDEX(nr_ad_client_name,MATCH(ROW()-1,xl_search_adnowclientname[index],0)),"")</f>
        <v/>
      </c>
      <c r="F2424" s="18"/>
      <c r="G2424" s="18"/>
      <c r="H2424" s="18"/>
      <c r="I2424" s="18"/>
      <c r="J2424" s="18"/>
      <c r="K2424" s="18"/>
      <c r="L2424" s="18"/>
      <c r="M2424" s="18"/>
      <c r="N2424" s="18"/>
      <c r="O2424" s="18"/>
      <c r="P2424" s="18"/>
      <c r="Q2424" s="18"/>
      <c r="R2424" s="18"/>
      <c r="S2424" s="18"/>
      <c r="T2424" s="18"/>
      <c r="U2424" s="18"/>
      <c r="V2424" s="18"/>
      <c r="W2424" s="18"/>
      <c r="X2424" s="18"/>
      <c r="Y2424" s="18"/>
      <c r="Z2424" s="18"/>
      <c r="AA2424" s="18"/>
      <c r="AB2424" s="18"/>
      <c r="AC2424" s="18"/>
      <c r="AD2424" s="18"/>
      <c r="AE2424" s="18"/>
      <c r="AF2424" s="18"/>
      <c r="AG2424" s="18"/>
      <c r="AH2424" s="18"/>
      <c r="AI2424" s="18"/>
      <c r="AJ2424" s="18"/>
      <c r="AK2424" s="18"/>
      <c r="AL2424" s="18"/>
      <c r="AM2424" s="18"/>
    </row>
    <row r="2425" spans="1:39">
      <c r="A2425" s="18"/>
      <c r="B2425" s="18"/>
      <c r="C2425" s="18"/>
      <c r="D2425" s="18" t="str">
        <f t="shared" ca="1" si="42"/>
        <v/>
      </c>
      <c r="E2425" s="18" t="str">
        <f ca="1">IFERROR(INDEX(nr_ad_client_name,MATCH(ROW()-1,xl_search_adnowclientname[index],0)),"")</f>
        <v/>
      </c>
      <c r="F2425" s="18"/>
      <c r="G2425" s="18"/>
      <c r="H2425" s="18"/>
      <c r="I2425" s="18"/>
      <c r="J2425" s="18"/>
      <c r="K2425" s="18"/>
      <c r="L2425" s="18"/>
      <c r="M2425" s="18"/>
      <c r="N2425" s="18"/>
      <c r="O2425" s="18"/>
      <c r="P2425" s="18"/>
      <c r="Q2425" s="18"/>
      <c r="R2425" s="18"/>
      <c r="S2425" s="18"/>
      <c r="T2425" s="18"/>
      <c r="U2425" s="18"/>
      <c r="V2425" s="18"/>
      <c r="W2425" s="18"/>
      <c r="X2425" s="18"/>
      <c r="Y2425" s="18"/>
      <c r="Z2425" s="18"/>
      <c r="AA2425" s="18"/>
      <c r="AB2425" s="18"/>
      <c r="AC2425" s="18"/>
      <c r="AD2425" s="18"/>
      <c r="AE2425" s="18"/>
      <c r="AF2425" s="18"/>
      <c r="AG2425" s="18"/>
      <c r="AH2425" s="18"/>
      <c r="AI2425" s="18"/>
      <c r="AJ2425" s="18"/>
      <c r="AK2425" s="18"/>
      <c r="AL2425" s="18"/>
      <c r="AM2425" s="18"/>
    </row>
    <row r="2426" spans="1:39">
      <c r="A2426" s="18"/>
      <c r="B2426" s="18"/>
      <c r="C2426" s="18"/>
      <c r="D2426" s="18" t="str">
        <f t="shared" ca="1" si="42"/>
        <v/>
      </c>
      <c r="E2426" s="18" t="str">
        <f ca="1">IFERROR(INDEX(nr_ad_client_name,MATCH(ROW()-1,xl_search_adnowclientname[index],0)),"")</f>
        <v/>
      </c>
      <c r="F2426" s="18"/>
      <c r="G2426" s="18"/>
      <c r="H2426" s="18"/>
      <c r="I2426" s="18"/>
      <c r="J2426" s="18"/>
      <c r="K2426" s="18"/>
      <c r="L2426" s="18"/>
      <c r="M2426" s="18"/>
      <c r="N2426" s="18"/>
      <c r="O2426" s="18"/>
      <c r="P2426" s="18"/>
      <c r="Q2426" s="18"/>
      <c r="R2426" s="18"/>
      <c r="S2426" s="18"/>
      <c r="T2426" s="18"/>
      <c r="U2426" s="18"/>
      <c r="V2426" s="18"/>
      <c r="W2426" s="18"/>
      <c r="X2426" s="18"/>
      <c r="Y2426" s="18"/>
      <c r="Z2426" s="18"/>
      <c r="AA2426" s="18"/>
      <c r="AB2426" s="18"/>
      <c r="AC2426" s="18"/>
      <c r="AD2426" s="18"/>
      <c r="AE2426" s="18"/>
      <c r="AF2426" s="18"/>
      <c r="AG2426" s="18"/>
      <c r="AH2426" s="18"/>
      <c r="AI2426" s="18"/>
      <c r="AJ2426" s="18"/>
      <c r="AK2426" s="18"/>
      <c r="AL2426" s="18"/>
      <c r="AM2426" s="18"/>
    </row>
    <row r="2427" spans="1:39">
      <c r="A2427" s="18"/>
      <c r="B2427" s="18"/>
      <c r="C2427" s="18"/>
      <c r="D2427" s="18" t="str">
        <f t="shared" ca="1" si="42"/>
        <v/>
      </c>
      <c r="E2427" s="18" t="str">
        <f ca="1">IFERROR(INDEX(nr_ad_client_name,MATCH(ROW()-1,xl_search_adnowclientname[index],0)),"")</f>
        <v/>
      </c>
      <c r="F2427" s="18"/>
      <c r="G2427" s="18"/>
      <c r="H2427" s="18"/>
      <c r="I2427" s="18"/>
      <c r="J2427" s="18"/>
      <c r="K2427" s="18"/>
      <c r="L2427" s="18"/>
      <c r="M2427" s="18"/>
      <c r="N2427" s="18"/>
      <c r="O2427" s="18"/>
      <c r="P2427" s="18"/>
      <c r="Q2427" s="18"/>
      <c r="R2427" s="18"/>
      <c r="S2427" s="18"/>
      <c r="T2427" s="18"/>
      <c r="U2427" s="18"/>
      <c r="V2427" s="18"/>
      <c r="W2427" s="18"/>
      <c r="X2427" s="18"/>
      <c r="Y2427" s="18"/>
      <c r="Z2427" s="18"/>
      <c r="AA2427" s="18"/>
      <c r="AB2427" s="18"/>
      <c r="AC2427" s="18"/>
      <c r="AD2427" s="18"/>
      <c r="AE2427" s="18"/>
      <c r="AF2427" s="18"/>
      <c r="AG2427" s="18"/>
      <c r="AH2427" s="18"/>
      <c r="AI2427" s="18"/>
      <c r="AJ2427" s="18"/>
      <c r="AK2427" s="18"/>
      <c r="AL2427" s="18"/>
      <c r="AM2427" s="18"/>
    </row>
    <row r="2428" spans="1:39">
      <c r="A2428" s="18"/>
      <c r="B2428" s="18"/>
      <c r="C2428" s="18"/>
      <c r="D2428" s="18" t="str">
        <f t="shared" ca="1" si="42"/>
        <v/>
      </c>
      <c r="E2428" s="18" t="str">
        <f ca="1">IFERROR(INDEX(nr_ad_client_name,MATCH(ROW()-1,xl_search_adnowclientname[index],0)),"")</f>
        <v/>
      </c>
      <c r="F2428" s="18"/>
      <c r="G2428" s="18"/>
      <c r="H2428" s="18"/>
      <c r="I2428" s="18"/>
      <c r="J2428" s="18"/>
      <c r="K2428" s="18"/>
      <c r="L2428" s="18"/>
      <c r="M2428" s="18"/>
      <c r="N2428" s="18"/>
      <c r="O2428" s="18"/>
      <c r="P2428" s="18"/>
      <c r="Q2428" s="18"/>
      <c r="R2428" s="18"/>
      <c r="S2428" s="18"/>
      <c r="T2428" s="18"/>
      <c r="U2428" s="18"/>
      <c r="V2428" s="18"/>
      <c r="W2428" s="18"/>
      <c r="X2428" s="18"/>
      <c r="Y2428" s="18"/>
      <c r="Z2428" s="18"/>
      <c r="AA2428" s="18"/>
      <c r="AB2428" s="18"/>
      <c r="AC2428" s="18"/>
      <c r="AD2428" s="18"/>
      <c r="AE2428" s="18"/>
      <c r="AF2428" s="18"/>
      <c r="AG2428" s="18"/>
      <c r="AH2428" s="18"/>
      <c r="AI2428" s="18"/>
      <c r="AJ2428" s="18"/>
      <c r="AK2428" s="18"/>
      <c r="AL2428" s="18"/>
      <c r="AM2428" s="18"/>
    </row>
    <row r="2429" spans="1:39">
      <c r="A2429" s="18"/>
      <c r="B2429" s="18"/>
      <c r="C2429" s="18"/>
      <c r="D2429" s="18" t="str">
        <f t="shared" ca="1" si="42"/>
        <v/>
      </c>
      <c r="E2429" s="18" t="str">
        <f ca="1">IFERROR(INDEX(nr_ad_client_name,MATCH(ROW()-1,xl_search_adnowclientname[index],0)),"")</f>
        <v/>
      </c>
      <c r="F2429" s="18"/>
      <c r="G2429" s="18"/>
      <c r="H2429" s="18"/>
      <c r="I2429" s="18"/>
      <c r="J2429" s="18"/>
      <c r="K2429" s="18"/>
      <c r="L2429" s="18"/>
      <c r="M2429" s="18"/>
      <c r="N2429" s="18"/>
      <c r="O2429" s="18"/>
      <c r="P2429" s="18"/>
      <c r="Q2429" s="18"/>
      <c r="R2429" s="18"/>
      <c r="S2429" s="18"/>
      <c r="T2429" s="18"/>
      <c r="U2429" s="18"/>
      <c r="V2429" s="18"/>
      <c r="W2429" s="18"/>
      <c r="X2429" s="18"/>
      <c r="Y2429" s="18"/>
      <c r="Z2429" s="18"/>
      <c r="AA2429" s="18"/>
      <c r="AB2429" s="18"/>
      <c r="AC2429" s="18"/>
      <c r="AD2429" s="18"/>
      <c r="AE2429" s="18"/>
      <c r="AF2429" s="18"/>
      <c r="AG2429" s="18"/>
      <c r="AH2429" s="18"/>
      <c r="AI2429" s="18"/>
      <c r="AJ2429" s="18"/>
      <c r="AK2429" s="18"/>
      <c r="AL2429" s="18"/>
      <c r="AM2429" s="18"/>
    </row>
    <row r="2430" spans="1:39">
      <c r="A2430" s="18"/>
      <c r="B2430" s="18"/>
      <c r="C2430" s="18"/>
      <c r="D2430" s="18" t="str">
        <f t="shared" ca="1" si="42"/>
        <v/>
      </c>
      <c r="E2430" s="18" t="str">
        <f ca="1">IFERROR(INDEX(nr_ad_client_name,MATCH(ROW()-1,xl_search_adnowclientname[index],0)),"")</f>
        <v/>
      </c>
      <c r="F2430" s="18"/>
      <c r="G2430" s="18"/>
      <c r="H2430" s="18"/>
      <c r="I2430" s="18"/>
      <c r="J2430" s="18"/>
      <c r="K2430" s="18"/>
      <c r="L2430" s="18"/>
      <c r="M2430" s="18"/>
      <c r="N2430" s="18"/>
      <c r="O2430" s="18"/>
      <c r="P2430" s="18"/>
      <c r="Q2430" s="18"/>
      <c r="R2430" s="18"/>
      <c r="S2430" s="18"/>
      <c r="T2430" s="18"/>
      <c r="U2430" s="18"/>
      <c r="V2430" s="18"/>
      <c r="W2430" s="18"/>
      <c r="X2430" s="18"/>
      <c r="Y2430" s="18"/>
      <c r="Z2430" s="18"/>
      <c r="AA2430" s="18"/>
      <c r="AB2430" s="18"/>
      <c r="AC2430" s="18"/>
      <c r="AD2430" s="18"/>
      <c r="AE2430" s="18"/>
      <c r="AF2430" s="18"/>
      <c r="AG2430" s="18"/>
      <c r="AH2430" s="18"/>
      <c r="AI2430" s="18"/>
      <c r="AJ2430" s="18"/>
      <c r="AK2430" s="18"/>
      <c r="AL2430" s="18"/>
      <c r="AM2430" s="18"/>
    </row>
    <row r="2431" spans="1:39">
      <c r="A2431" s="18"/>
      <c r="B2431" s="18"/>
      <c r="C2431" s="18"/>
      <c r="D2431" s="18" t="str">
        <f t="shared" ca="1" si="42"/>
        <v/>
      </c>
      <c r="E2431" s="18" t="str">
        <f ca="1">IFERROR(INDEX(nr_ad_client_name,MATCH(ROW()-1,xl_search_adnowclientname[index],0)),"")</f>
        <v/>
      </c>
      <c r="F2431" s="18"/>
      <c r="G2431" s="18"/>
      <c r="H2431" s="18"/>
      <c r="I2431" s="18"/>
      <c r="J2431" s="18"/>
      <c r="K2431" s="18"/>
      <c r="L2431" s="18"/>
      <c r="M2431" s="18"/>
      <c r="N2431" s="18"/>
      <c r="O2431" s="18"/>
      <c r="P2431" s="18"/>
      <c r="Q2431" s="18"/>
      <c r="R2431" s="18"/>
      <c r="S2431" s="18"/>
      <c r="T2431" s="18"/>
      <c r="U2431" s="18"/>
      <c r="V2431" s="18"/>
      <c r="W2431" s="18"/>
      <c r="X2431" s="18"/>
      <c r="Y2431" s="18"/>
      <c r="Z2431" s="18"/>
      <c r="AA2431" s="18"/>
      <c r="AB2431" s="18"/>
      <c r="AC2431" s="18"/>
      <c r="AD2431" s="18"/>
      <c r="AE2431" s="18"/>
      <c r="AF2431" s="18"/>
      <c r="AG2431" s="18"/>
      <c r="AH2431" s="18"/>
      <c r="AI2431" s="18"/>
      <c r="AJ2431" s="18"/>
      <c r="AK2431" s="18"/>
      <c r="AL2431" s="18"/>
      <c r="AM2431" s="18"/>
    </row>
    <row r="2432" spans="1:39">
      <c r="A2432" s="18"/>
      <c r="B2432" s="18"/>
      <c r="C2432" s="18"/>
      <c r="D2432" s="18" t="str">
        <f t="shared" ca="1" si="42"/>
        <v/>
      </c>
      <c r="E2432" s="18" t="str">
        <f ca="1">IFERROR(INDEX(nr_ad_client_name,MATCH(ROW()-1,xl_search_adnowclientname[index],0)),"")</f>
        <v/>
      </c>
      <c r="F2432" s="18"/>
      <c r="G2432" s="18"/>
      <c r="H2432" s="18"/>
      <c r="I2432" s="18"/>
      <c r="J2432" s="18"/>
      <c r="K2432" s="18"/>
      <c r="L2432" s="18"/>
      <c r="M2432" s="18"/>
      <c r="N2432" s="18"/>
      <c r="O2432" s="18"/>
      <c r="P2432" s="18"/>
      <c r="Q2432" s="18"/>
      <c r="R2432" s="18"/>
      <c r="S2432" s="18"/>
      <c r="T2432" s="18"/>
      <c r="U2432" s="18"/>
      <c r="V2432" s="18"/>
      <c r="W2432" s="18"/>
      <c r="X2432" s="18"/>
      <c r="Y2432" s="18"/>
      <c r="Z2432" s="18"/>
      <c r="AA2432" s="18"/>
      <c r="AB2432" s="18"/>
      <c r="AC2432" s="18"/>
      <c r="AD2432" s="18"/>
      <c r="AE2432" s="18"/>
      <c r="AF2432" s="18"/>
      <c r="AG2432" s="18"/>
      <c r="AH2432" s="18"/>
      <c r="AI2432" s="18"/>
      <c r="AJ2432" s="18"/>
      <c r="AK2432" s="18"/>
      <c r="AL2432" s="18"/>
      <c r="AM2432" s="18"/>
    </row>
    <row r="2433" spans="1:39">
      <c r="A2433" s="18"/>
      <c r="B2433" s="18"/>
      <c r="C2433" s="18"/>
      <c r="D2433" s="18" t="str">
        <f t="shared" ca="1" si="42"/>
        <v/>
      </c>
      <c r="E2433" s="18" t="str">
        <f ca="1">IFERROR(INDEX(nr_ad_client_name,MATCH(ROW()-1,xl_search_adnowclientname[index],0)),"")</f>
        <v/>
      </c>
      <c r="F2433" s="18"/>
      <c r="G2433" s="18"/>
      <c r="H2433" s="18"/>
      <c r="I2433" s="18"/>
      <c r="J2433" s="18"/>
      <c r="K2433" s="18"/>
      <c r="L2433" s="18"/>
      <c r="M2433" s="18"/>
      <c r="N2433" s="18"/>
      <c r="O2433" s="18"/>
      <c r="P2433" s="18"/>
      <c r="Q2433" s="18"/>
      <c r="R2433" s="18"/>
      <c r="S2433" s="18"/>
      <c r="T2433" s="18"/>
      <c r="U2433" s="18"/>
      <c r="V2433" s="18"/>
      <c r="W2433" s="18"/>
      <c r="X2433" s="18"/>
      <c r="Y2433" s="18"/>
      <c r="Z2433" s="18"/>
      <c r="AA2433" s="18"/>
      <c r="AB2433" s="18"/>
      <c r="AC2433" s="18"/>
      <c r="AD2433" s="18"/>
      <c r="AE2433" s="18"/>
      <c r="AF2433" s="18"/>
      <c r="AG2433" s="18"/>
      <c r="AH2433" s="18"/>
      <c r="AI2433" s="18"/>
      <c r="AJ2433" s="18"/>
      <c r="AK2433" s="18"/>
      <c r="AL2433" s="18"/>
      <c r="AM2433" s="18"/>
    </row>
    <row r="2434" spans="1:39">
      <c r="A2434" s="18"/>
      <c r="B2434" s="18"/>
      <c r="C2434" s="18"/>
      <c r="D2434" s="18" t="str">
        <f t="shared" ref="D2434:D2501" ca="1" si="43">IF(ISNUMBER(SEARCH(ps_search_adnowclientname,INDEX(nr_ad_client_name,ROW()-1))),MAX(INDIRECT(ADDRESS(1,COLUMN())&amp;":"&amp;ADDRESS(ROW()-1,COLUMN())))+1,"")</f>
        <v/>
      </c>
      <c r="E2434" s="18" t="str">
        <f ca="1">IFERROR(INDEX(nr_ad_client_name,MATCH(ROW()-1,xl_search_adnowclientname[index],0)),"")</f>
        <v/>
      </c>
      <c r="F2434" s="18"/>
      <c r="G2434" s="18"/>
      <c r="H2434" s="18"/>
      <c r="I2434" s="18"/>
      <c r="J2434" s="18"/>
      <c r="K2434" s="18"/>
      <c r="L2434" s="18"/>
      <c r="M2434" s="18"/>
      <c r="N2434" s="18"/>
      <c r="O2434" s="18"/>
      <c r="P2434" s="18"/>
      <c r="Q2434" s="18"/>
      <c r="R2434" s="18"/>
      <c r="S2434" s="18"/>
      <c r="T2434" s="18"/>
      <c r="U2434" s="18"/>
      <c r="V2434" s="18"/>
      <c r="W2434" s="18"/>
      <c r="X2434" s="18"/>
      <c r="Y2434" s="18"/>
      <c r="Z2434" s="18"/>
      <c r="AA2434" s="18"/>
      <c r="AB2434" s="18"/>
      <c r="AC2434" s="18"/>
      <c r="AD2434" s="18"/>
      <c r="AE2434" s="18"/>
      <c r="AF2434" s="18"/>
      <c r="AG2434" s="18"/>
      <c r="AH2434" s="18"/>
      <c r="AI2434" s="18"/>
      <c r="AJ2434" s="18"/>
      <c r="AK2434" s="18"/>
      <c r="AL2434" s="18"/>
      <c r="AM2434" s="18"/>
    </row>
    <row r="2435" spans="1:39">
      <c r="A2435" s="18"/>
      <c r="B2435" s="18"/>
      <c r="C2435" s="18"/>
      <c r="D2435" s="18" t="str">
        <f t="shared" ca="1" si="43"/>
        <v/>
      </c>
      <c r="E2435" s="18" t="str">
        <f ca="1">IFERROR(INDEX(nr_ad_client_name,MATCH(ROW()-1,xl_search_adnowclientname[index],0)),"")</f>
        <v/>
      </c>
      <c r="F2435" s="18"/>
      <c r="G2435" s="18"/>
      <c r="H2435" s="18"/>
      <c r="I2435" s="18"/>
      <c r="J2435" s="18"/>
      <c r="K2435" s="18"/>
      <c r="L2435" s="18"/>
      <c r="M2435" s="18"/>
      <c r="N2435" s="18"/>
      <c r="O2435" s="18"/>
      <c r="P2435" s="18"/>
      <c r="Q2435" s="18"/>
      <c r="R2435" s="18"/>
      <c r="S2435" s="18"/>
      <c r="T2435" s="18"/>
      <c r="U2435" s="18"/>
      <c r="V2435" s="18"/>
      <c r="W2435" s="18"/>
      <c r="X2435" s="18"/>
      <c r="Y2435" s="18"/>
      <c r="Z2435" s="18"/>
      <c r="AA2435" s="18"/>
      <c r="AB2435" s="18"/>
      <c r="AC2435" s="18"/>
      <c r="AD2435" s="18"/>
      <c r="AE2435" s="18"/>
      <c r="AF2435" s="18"/>
      <c r="AG2435" s="18"/>
      <c r="AH2435" s="18"/>
      <c r="AI2435" s="18"/>
      <c r="AJ2435" s="18"/>
      <c r="AK2435" s="18"/>
      <c r="AL2435" s="18"/>
      <c r="AM2435" s="18"/>
    </row>
    <row r="2436" spans="1:39">
      <c r="A2436" s="18"/>
      <c r="B2436" s="18"/>
      <c r="C2436" s="18"/>
      <c r="D2436" s="18" t="str">
        <f t="shared" ca="1" si="43"/>
        <v/>
      </c>
      <c r="E2436" s="18" t="str">
        <f ca="1">IFERROR(INDEX(nr_ad_client_name,MATCH(ROW()-1,xl_search_adnowclientname[index],0)),"")</f>
        <v/>
      </c>
      <c r="F2436" s="18"/>
      <c r="G2436" s="18"/>
      <c r="H2436" s="18"/>
      <c r="I2436" s="18"/>
      <c r="J2436" s="18"/>
      <c r="K2436" s="18"/>
      <c r="L2436" s="18"/>
      <c r="M2436" s="18"/>
      <c r="N2436" s="18"/>
      <c r="O2436" s="18"/>
      <c r="P2436" s="18"/>
      <c r="Q2436" s="18"/>
      <c r="R2436" s="18"/>
      <c r="S2436" s="18"/>
      <c r="T2436" s="18"/>
      <c r="U2436" s="18"/>
      <c r="V2436" s="18"/>
      <c r="W2436" s="18"/>
      <c r="X2436" s="18"/>
      <c r="Y2436" s="18"/>
      <c r="Z2436" s="18"/>
      <c r="AA2436" s="18"/>
      <c r="AB2436" s="18"/>
      <c r="AC2436" s="18"/>
      <c r="AD2436" s="18"/>
      <c r="AE2436" s="18"/>
      <c r="AF2436" s="18"/>
      <c r="AG2436" s="18"/>
      <c r="AH2436" s="18"/>
      <c r="AI2436" s="18"/>
      <c r="AJ2436" s="18"/>
      <c r="AK2436" s="18"/>
      <c r="AL2436" s="18"/>
      <c r="AM2436" s="18"/>
    </row>
    <row r="2437" spans="1:39">
      <c r="A2437" s="18"/>
      <c r="B2437" s="18"/>
      <c r="C2437" s="18"/>
      <c r="D2437" s="18" t="str">
        <f t="shared" ca="1" si="43"/>
        <v/>
      </c>
      <c r="E2437" s="18" t="str">
        <f ca="1">IFERROR(INDEX(nr_ad_client_name,MATCH(ROW()-1,xl_search_adnowclientname[index],0)),"")</f>
        <v/>
      </c>
      <c r="F2437" s="18"/>
      <c r="G2437" s="18"/>
      <c r="H2437" s="18"/>
      <c r="I2437" s="18"/>
      <c r="J2437" s="18"/>
      <c r="K2437" s="18"/>
      <c r="L2437" s="18"/>
      <c r="M2437" s="18"/>
      <c r="N2437" s="18"/>
      <c r="O2437" s="18"/>
      <c r="P2437" s="18"/>
      <c r="Q2437" s="18"/>
      <c r="R2437" s="18"/>
      <c r="S2437" s="18"/>
      <c r="T2437" s="18"/>
      <c r="U2437" s="18"/>
      <c r="V2437" s="18"/>
      <c r="W2437" s="18"/>
      <c r="X2437" s="18"/>
      <c r="Y2437" s="18"/>
      <c r="Z2437" s="18"/>
      <c r="AA2437" s="18"/>
      <c r="AB2437" s="18"/>
      <c r="AC2437" s="18"/>
      <c r="AD2437" s="18"/>
      <c r="AE2437" s="18"/>
      <c r="AF2437" s="18"/>
      <c r="AG2437" s="18"/>
      <c r="AH2437" s="18"/>
      <c r="AI2437" s="18"/>
      <c r="AJ2437" s="18"/>
      <c r="AK2437" s="18"/>
      <c r="AL2437" s="18"/>
      <c r="AM2437" s="18"/>
    </row>
    <row r="2438" spans="1:39">
      <c r="A2438" s="18"/>
      <c r="B2438" s="18"/>
      <c r="C2438" s="18"/>
      <c r="D2438" s="18" t="str">
        <f t="shared" ca="1" si="43"/>
        <v/>
      </c>
      <c r="E2438" s="18" t="str">
        <f ca="1">IFERROR(INDEX(nr_ad_client_name,MATCH(ROW()-1,xl_search_adnowclientname[index],0)),"")</f>
        <v/>
      </c>
      <c r="F2438" s="18"/>
      <c r="G2438" s="18"/>
      <c r="H2438" s="18"/>
      <c r="I2438" s="18"/>
      <c r="J2438" s="18"/>
      <c r="K2438" s="18"/>
      <c r="L2438" s="18"/>
      <c r="M2438" s="18"/>
      <c r="N2438" s="18"/>
      <c r="O2438" s="18"/>
      <c r="P2438" s="18"/>
      <c r="Q2438" s="18"/>
      <c r="R2438" s="18"/>
      <c r="S2438" s="18"/>
      <c r="T2438" s="18"/>
      <c r="U2438" s="18"/>
      <c r="V2438" s="18"/>
      <c r="W2438" s="18"/>
      <c r="X2438" s="18"/>
      <c r="Y2438" s="18"/>
      <c r="Z2438" s="18"/>
      <c r="AA2438" s="18"/>
      <c r="AB2438" s="18"/>
      <c r="AC2438" s="18"/>
      <c r="AD2438" s="18"/>
      <c r="AE2438" s="18"/>
      <c r="AF2438" s="18"/>
      <c r="AG2438" s="18"/>
      <c r="AH2438" s="18"/>
      <c r="AI2438" s="18"/>
      <c r="AJ2438" s="18"/>
      <c r="AK2438" s="18"/>
      <c r="AL2438" s="18"/>
      <c r="AM2438" s="18"/>
    </row>
    <row r="2439" spans="1:39">
      <c r="A2439" s="18"/>
      <c r="B2439" s="18"/>
      <c r="C2439" s="18"/>
      <c r="D2439" s="18" t="str">
        <f t="shared" ca="1" si="43"/>
        <v/>
      </c>
      <c r="E2439" s="18" t="str">
        <f ca="1">IFERROR(INDEX(nr_ad_client_name,MATCH(ROW()-1,xl_search_adnowclientname[index],0)),"")</f>
        <v/>
      </c>
      <c r="F2439" s="18"/>
      <c r="G2439" s="18"/>
      <c r="H2439" s="18"/>
      <c r="I2439" s="18"/>
      <c r="J2439" s="18"/>
      <c r="K2439" s="18"/>
      <c r="L2439" s="18"/>
      <c r="M2439" s="18"/>
      <c r="N2439" s="18"/>
      <c r="O2439" s="18"/>
      <c r="P2439" s="18"/>
      <c r="Q2439" s="18"/>
      <c r="R2439" s="18"/>
      <c r="S2439" s="18"/>
      <c r="T2439" s="18"/>
      <c r="U2439" s="18"/>
      <c r="V2439" s="18"/>
      <c r="W2439" s="18"/>
      <c r="X2439" s="18"/>
      <c r="Y2439" s="18"/>
      <c r="Z2439" s="18"/>
      <c r="AA2439" s="18"/>
      <c r="AB2439" s="18"/>
      <c r="AC2439" s="18"/>
      <c r="AD2439" s="18"/>
      <c r="AE2439" s="18"/>
      <c r="AF2439" s="18"/>
      <c r="AG2439" s="18"/>
      <c r="AH2439" s="18"/>
      <c r="AI2439" s="18"/>
      <c r="AJ2439" s="18"/>
      <c r="AK2439" s="18"/>
      <c r="AL2439" s="18"/>
      <c r="AM2439" s="18"/>
    </row>
    <row r="2440" spans="1:39">
      <c r="A2440" s="18"/>
      <c r="B2440" s="18"/>
      <c r="C2440" s="18"/>
      <c r="D2440" s="18" t="str">
        <f t="shared" ca="1" si="43"/>
        <v/>
      </c>
      <c r="E2440" s="18" t="str">
        <f ca="1">IFERROR(INDEX(nr_ad_client_name,MATCH(ROW()-1,xl_search_adnowclientname[index],0)),"")</f>
        <v/>
      </c>
      <c r="F2440" s="18"/>
      <c r="G2440" s="18"/>
      <c r="H2440" s="18"/>
      <c r="I2440" s="18"/>
      <c r="J2440" s="18"/>
      <c r="K2440" s="18"/>
      <c r="L2440" s="18"/>
      <c r="M2440" s="18"/>
      <c r="N2440" s="18"/>
      <c r="O2440" s="18"/>
      <c r="P2440" s="18"/>
      <c r="Q2440" s="18"/>
      <c r="R2440" s="18"/>
      <c r="S2440" s="18"/>
      <c r="T2440" s="18"/>
      <c r="U2440" s="18"/>
      <c r="V2440" s="18"/>
      <c r="W2440" s="18"/>
      <c r="X2440" s="18"/>
      <c r="Y2440" s="18"/>
      <c r="Z2440" s="18"/>
      <c r="AA2440" s="18"/>
      <c r="AB2440" s="18"/>
      <c r="AC2440" s="18"/>
      <c r="AD2440" s="18"/>
      <c r="AE2440" s="18"/>
      <c r="AF2440" s="18"/>
      <c r="AG2440" s="18"/>
      <c r="AH2440" s="18"/>
      <c r="AI2440" s="18"/>
      <c r="AJ2440" s="18"/>
      <c r="AK2440" s="18"/>
      <c r="AL2440" s="18"/>
      <c r="AM2440" s="18"/>
    </row>
    <row r="2441" spans="1:39">
      <c r="A2441" s="18"/>
      <c r="B2441" s="18"/>
      <c r="C2441" s="18"/>
      <c r="D2441" s="18" t="str">
        <f t="shared" ca="1" si="43"/>
        <v/>
      </c>
      <c r="E2441" s="18" t="str">
        <f ca="1">IFERROR(INDEX(nr_ad_client_name,MATCH(ROW()-1,xl_search_adnowclientname[index],0)),"")</f>
        <v/>
      </c>
      <c r="F2441" s="18"/>
      <c r="G2441" s="18"/>
      <c r="H2441" s="18"/>
      <c r="I2441" s="18"/>
      <c r="J2441" s="18"/>
      <c r="K2441" s="18"/>
      <c r="L2441" s="18"/>
      <c r="M2441" s="18"/>
      <c r="N2441" s="18"/>
      <c r="O2441" s="18"/>
      <c r="P2441" s="18"/>
      <c r="Q2441" s="18"/>
      <c r="R2441" s="18"/>
      <c r="S2441" s="18"/>
      <c r="T2441" s="18"/>
      <c r="U2441" s="18"/>
      <c r="V2441" s="18"/>
      <c r="W2441" s="18"/>
      <c r="X2441" s="18"/>
      <c r="Y2441" s="18"/>
      <c r="Z2441" s="18"/>
      <c r="AA2441" s="18"/>
      <c r="AB2441" s="18"/>
      <c r="AC2441" s="18"/>
      <c r="AD2441" s="18"/>
      <c r="AE2441" s="18"/>
      <c r="AF2441" s="18"/>
      <c r="AG2441" s="18"/>
      <c r="AH2441" s="18"/>
      <c r="AI2441" s="18"/>
      <c r="AJ2441" s="18"/>
      <c r="AK2441" s="18"/>
      <c r="AL2441" s="18"/>
      <c r="AM2441" s="18"/>
    </row>
    <row r="2442" spans="1:39">
      <c r="A2442" s="18"/>
      <c r="B2442" s="18"/>
      <c r="C2442" s="18"/>
      <c r="D2442" s="18" t="str">
        <f t="shared" ca="1" si="43"/>
        <v/>
      </c>
      <c r="E2442" s="18" t="str">
        <f ca="1">IFERROR(INDEX(nr_ad_client_name,MATCH(ROW()-1,xl_search_adnowclientname[index],0)),"")</f>
        <v/>
      </c>
      <c r="F2442" s="18"/>
      <c r="G2442" s="18"/>
      <c r="H2442" s="18"/>
      <c r="I2442" s="18"/>
      <c r="J2442" s="18"/>
      <c r="K2442" s="18"/>
      <c r="L2442" s="18"/>
      <c r="M2442" s="18"/>
      <c r="N2442" s="18"/>
      <c r="O2442" s="18"/>
      <c r="P2442" s="18"/>
      <c r="Q2442" s="18"/>
      <c r="R2442" s="18"/>
      <c r="S2442" s="18"/>
      <c r="T2442" s="18"/>
      <c r="U2442" s="18"/>
      <c r="V2442" s="18"/>
      <c r="W2442" s="18"/>
      <c r="X2442" s="18"/>
      <c r="Y2442" s="18"/>
      <c r="Z2442" s="18"/>
      <c r="AA2442" s="18"/>
      <c r="AB2442" s="18"/>
      <c r="AC2442" s="18"/>
      <c r="AD2442" s="18"/>
      <c r="AE2442" s="18"/>
      <c r="AF2442" s="18"/>
      <c r="AG2442" s="18"/>
      <c r="AH2442" s="18"/>
      <c r="AI2442" s="18"/>
      <c r="AJ2442" s="18"/>
      <c r="AK2442" s="18"/>
      <c r="AL2442" s="18"/>
      <c r="AM2442" s="18"/>
    </row>
    <row r="2443" spans="1:39">
      <c r="A2443" s="18"/>
      <c r="B2443" s="18"/>
      <c r="C2443" s="18"/>
      <c r="D2443" s="18" t="str">
        <f t="shared" ca="1" si="43"/>
        <v/>
      </c>
      <c r="E2443" s="18" t="str">
        <f ca="1">IFERROR(INDEX(nr_ad_client_name,MATCH(ROW()-1,xl_search_adnowclientname[index],0)),"")</f>
        <v/>
      </c>
      <c r="F2443" s="18"/>
      <c r="G2443" s="18"/>
      <c r="H2443" s="18"/>
      <c r="I2443" s="18"/>
      <c r="J2443" s="18"/>
      <c r="K2443" s="18"/>
      <c r="L2443" s="18"/>
      <c r="M2443" s="18"/>
      <c r="N2443" s="18"/>
      <c r="O2443" s="18"/>
      <c r="P2443" s="18"/>
      <c r="Q2443" s="18"/>
      <c r="R2443" s="18"/>
      <c r="S2443" s="18"/>
      <c r="T2443" s="18"/>
      <c r="U2443" s="18"/>
      <c r="V2443" s="18"/>
      <c r="W2443" s="18"/>
      <c r="X2443" s="18"/>
      <c r="Y2443" s="18"/>
      <c r="Z2443" s="18"/>
      <c r="AA2443" s="18"/>
      <c r="AB2443" s="18"/>
      <c r="AC2443" s="18"/>
      <c r="AD2443" s="18"/>
      <c r="AE2443" s="18"/>
      <c r="AF2443" s="18"/>
      <c r="AG2443" s="18"/>
      <c r="AH2443" s="18"/>
      <c r="AI2443" s="18"/>
      <c r="AJ2443" s="18"/>
      <c r="AK2443" s="18"/>
      <c r="AL2443" s="18"/>
      <c r="AM2443" s="18"/>
    </row>
    <row r="2444" spans="1:39">
      <c r="A2444" s="18"/>
      <c r="B2444" s="18"/>
      <c r="C2444" s="18"/>
      <c r="D2444" s="18" t="str">
        <f t="shared" ca="1" si="43"/>
        <v/>
      </c>
      <c r="E2444" s="18" t="str">
        <f ca="1">IFERROR(INDEX(nr_ad_client_name,MATCH(ROW()-1,xl_search_adnowclientname[index],0)),"")</f>
        <v/>
      </c>
      <c r="F2444" s="18"/>
      <c r="G2444" s="18"/>
      <c r="H2444" s="18"/>
      <c r="I2444" s="18"/>
      <c r="J2444" s="18"/>
      <c r="K2444" s="18"/>
      <c r="L2444" s="18"/>
      <c r="M2444" s="18"/>
      <c r="N2444" s="18"/>
      <c r="O2444" s="18"/>
      <c r="P2444" s="18"/>
      <c r="Q2444" s="18"/>
      <c r="R2444" s="18"/>
      <c r="S2444" s="18"/>
      <c r="T2444" s="18"/>
      <c r="U2444" s="18"/>
      <c r="V2444" s="18"/>
      <c r="W2444" s="18"/>
      <c r="X2444" s="18"/>
      <c r="Y2444" s="18"/>
      <c r="Z2444" s="18"/>
      <c r="AA2444" s="18"/>
      <c r="AB2444" s="18"/>
      <c r="AC2444" s="18"/>
      <c r="AD2444" s="18"/>
      <c r="AE2444" s="18"/>
      <c r="AF2444" s="18"/>
      <c r="AG2444" s="18"/>
      <c r="AH2444" s="18"/>
      <c r="AI2444" s="18"/>
      <c r="AJ2444" s="18"/>
      <c r="AK2444" s="18"/>
      <c r="AL2444" s="18"/>
      <c r="AM2444" s="18"/>
    </row>
    <row r="2445" spans="1:39">
      <c r="A2445" s="18"/>
      <c r="B2445" s="18"/>
      <c r="C2445" s="18"/>
      <c r="D2445" s="18" t="str">
        <f t="shared" ca="1" si="43"/>
        <v/>
      </c>
      <c r="E2445" s="18" t="str">
        <f ca="1">IFERROR(INDEX(nr_ad_client_name,MATCH(ROW()-1,xl_search_adnowclientname[index],0)),"")</f>
        <v/>
      </c>
      <c r="F2445" s="18"/>
      <c r="G2445" s="18"/>
      <c r="H2445" s="18"/>
      <c r="I2445" s="18"/>
      <c r="J2445" s="18"/>
      <c r="K2445" s="18"/>
      <c r="L2445" s="18"/>
      <c r="M2445" s="18"/>
      <c r="N2445" s="18"/>
      <c r="O2445" s="18"/>
      <c r="P2445" s="18"/>
      <c r="Q2445" s="18"/>
      <c r="R2445" s="18"/>
      <c r="S2445" s="18"/>
      <c r="T2445" s="18"/>
      <c r="U2445" s="18"/>
      <c r="V2445" s="18"/>
      <c r="W2445" s="18"/>
      <c r="X2445" s="18"/>
      <c r="Y2445" s="18"/>
      <c r="Z2445" s="18"/>
      <c r="AA2445" s="18"/>
      <c r="AB2445" s="18"/>
      <c r="AC2445" s="18"/>
      <c r="AD2445" s="18"/>
      <c r="AE2445" s="18"/>
      <c r="AF2445" s="18"/>
      <c r="AG2445" s="18"/>
      <c r="AH2445" s="18"/>
      <c r="AI2445" s="18"/>
      <c r="AJ2445" s="18"/>
      <c r="AK2445" s="18"/>
      <c r="AL2445" s="18"/>
      <c r="AM2445" s="18"/>
    </row>
    <row r="2446" spans="1:39">
      <c r="A2446" s="18"/>
      <c r="B2446" s="18"/>
      <c r="C2446" s="18"/>
      <c r="D2446" s="18" t="str">
        <f t="shared" ca="1" si="43"/>
        <v/>
      </c>
      <c r="E2446" s="18" t="str">
        <f ca="1">IFERROR(INDEX(nr_ad_client_name,MATCH(ROW()-1,xl_search_adnowclientname[index],0)),"")</f>
        <v/>
      </c>
      <c r="F2446" s="18"/>
      <c r="G2446" s="18"/>
      <c r="H2446" s="18"/>
      <c r="I2446" s="18"/>
      <c r="J2446" s="18"/>
      <c r="K2446" s="18"/>
      <c r="L2446" s="18"/>
      <c r="M2446" s="18"/>
      <c r="N2446" s="18"/>
      <c r="O2446" s="18"/>
      <c r="P2446" s="18"/>
      <c r="Q2446" s="18"/>
      <c r="R2446" s="18"/>
      <c r="S2446" s="18"/>
      <c r="T2446" s="18"/>
      <c r="U2446" s="18"/>
      <c r="V2446" s="18"/>
      <c r="W2446" s="18"/>
      <c r="X2446" s="18"/>
      <c r="Y2446" s="18"/>
      <c r="Z2446" s="18"/>
      <c r="AA2446" s="18"/>
      <c r="AB2446" s="18"/>
      <c r="AC2446" s="18"/>
      <c r="AD2446" s="18"/>
      <c r="AE2446" s="18"/>
      <c r="AF2446" s="18"/>
      <c r="AG2446" s="18"/>
      <c r="AH2446" s="18"/>
      <c r="AI2446" s="18"/>
      <c r="AJ2446" s="18"/>
      <c r="AK2446" s="18"/>
      <c r="AL2446" s="18"/>
      <c r="AM2446" s="18"/>
    </row>
    <row r="2447" spans="1:39">
      <c r="A2447" s="18"/>
      <c r="B2447" s="18"/>
      <c r="C2447" s="18"/>
      <c r="D2447" s="18" t="str">
        <f t="shared" ca="1" si="43"/>
        <v/>
      </c>
      <c r="E2447" s="18" t="str">
        <f ca="1">IFERROR(INDEX(nr_ad_client_name,MATCH(ROW()-1,xl_search_adnowclientname[index],0)),"")</f>
        <v/>
      </c>
      <c r="F2447" s="18"/>
      <c r="G2447" s="18"/>
      <c r="H2447" s="18"/>
      <c r="I2447" s="18"/>
      <c r="J2447" s="18"/>
      <c r="K2447" s="18"/>
      <c r="L2447" s="18"/>
      <c r="M2447" s="18"/>
      <c r="N2447" s="18"/>
      <c r="O2447" s="18"/>
      <c r="P2447" s="18"/>
      <c r="Q2447" s="18"/>
      <c r="R2447" s="18"/>
      <c r="S2447" s="18"/>
      <c r="T2447" s="18"/>
      <c r="U2447" s="18"/>
      <c r="V2447" s="18"/>
      <c r="W2447" s="18"/>
      <c r="X2447" s="18"/>
      <c r="Y2447" s="18"/>
      <c r="Z2447" s="18"/>
      <c r="AA2447" s="18"/>
      <c r="AB2447" s="18"/>
      <c r="AC2447" s="18"/>
      <c r="AD2447" s="18"/>
      <c r="AE2447" s="18"/>
      <c r="AF2447" s="18"/>
      <c r="AG2447" s="18"/>
      <c r="AH2447" s="18"/>
      <c r="AI2447" s="18"/>
      <c r="AJ2447" s="18"/>
      <c r="AK2447" s="18"/>
      <c r="AL2447" s="18"/>
      <c r="AM2447" s="18"/>
    </row>
    <row r="2448" spans="1:39">
      <c r="A2448" s="18"/>
      <c r="B2448" s="18"/>
      <c r="C2448" s="18"/>
      <c r="D2448" s="18" t="str">
        <f t="shared" ca="1" si="43"/>
        <v/>
      </c>
      <c r="E2448" s="18" t="str">
        <f ca="1">IFERROR(INDEX(nr_ad_client_name,MATCH(ROW()-1,xl_search_adnowclientname[index],0)),"")</f>
        <v/>
      </c>
      <c r="F2448" s="18"/>
      <c r="G2448" s="18"/>
      <c r="H2448" s="18"/>
      <c r="I2448" s="18"/>
      <c r="J2448" s="18"/>
      <c r="K2448" s="18"/>
      <c r="L2448" s="18"/>
      <c r="M2448" s="18"/>
      <c r="N2448" s="18"/>
      <c r="O2448" s="18"/>
      <c r="P2448" s="18"/>
      <c r="Q2448" s="18"/>
      <c r="R2448" s="18"/>
      <c r="S2448" s="18"/>
      <c r="T2448" s="18"/>
      <c r="U2448" s="18"/>
      <c r="V2448" s="18"/>
      <c r="W2448" s="18"/>
      <c r="X2448" s="18"/>
      <c r="Y2448" s="18"/>
      <c r="Z2448" s="18"/>
      <c r="AA2448" s="18"/>
      <c r="AB2448" s="18"/>
      <c r="AC2448" s="18"/>
      <c r="AD2448" s="18"/>
      <c r="AE2448" s="18"/>
      <c r="AF2448" s="18"/>
      <c r="AG2448" s="18"/>
      <c r="AH2448" s="18"/>
      <c r="AI2448" s="18"/>
      <c r="AJ2448" s="18"/>
      <c r="AK2448" s="18"/>
      <c r="AL2448" s="18"/>
      <c r="AM2448" s="18"/>
    </row>
    <row r="2449" spans="1:39">
      <c r="A2449" s="18"/>
      <c r="B2449" s="18"/>
      <c r="C2449" s="18"/>
      <c r="D2449" s="18" t="str">
        <f t="shared" ca="1" si="43"/>
        <v/>
      </c>
      <c r="E2449" s="18" t="str">
        <f ca="1">IFERROR(INDEX(nr_ad_client_name,MATCH(ROW()-1,xl_search_adnowclientname[index],0)),"")</f>
        <v/>
      </c>
      <c r="F2449" s="18"/>
      <c r="G2449" s="18"/>
      <c r="H2449" s="18"/>
      <c r="I2449" s="18"/>
      <c r="J2449" s="18"/>
      <c r="K2449" s="18"/>
      <c r="L2449" s="18"/>
      <c r="M2449" s="18"/>
      <c r="N2449" s="18"/>
      <c r="O2449" s="18"/>
      <c r="P2449" s="18"/>
      <c r="Q2449" s="18"/>
      <c r="R2449" s="18"/>
      <c r="S2449" s="18"/>
      <c r="T2449" s="18"/>
      <c r="U2449" s="18"/>
      <c r="V2449" s="18"/>
      <c r="W2449" s="18"/>
      <c r="X2449" s="18"/>
      <c r="Y2449" s="18"/>
      <c r="Z2449" s="18"/>
      <c r="AA2449" s="18"/>
      <c r="AB2449" s="18"/>
      <c r="AC2449" s="18"/>
      <c r="AD2449" s="18"/>
      <c r="AE2449" s="18"/>
      <c r="AF2449" s="18"/>
      <c r="AG2449" s="18"/>
      <c r="AH2449" s="18"/>
      <c r="AI2449" s="18"/>
      <c r="AJ2449" s="18"/>
      <c r="AK2449" s="18"/>
      <c r="AL2449" s="18"/>
      <c r="AM2449" s="18"/>
    </row>
    <row r="2450" spans="1:39">
      <c r="A2450" s="18"/>
      <c r="B2450" s="18"/>
      <c r="C2450" s="18"/>
      <c r="D2450" s="18" t="str">
        <f t="shared" ca="1" si="43"/>
        <v/>
      </c>
      <c r="E2450" s="18" t="str">
        <f ca="1">IFERROR(INDEX(nr_ad_client_name,MATCH(ROW()-1,xl_search_adnowclientname[index],0)),"")</f>
        <v/>
      </c>
      <c r="F2450" s="18"/>
      <c r="G2450" s="18"/>
      <c r="H2450" s="18"/>
      <c r="I2450" s="18"/>
      <c r="J2450" s="18"/>
      <c r="K2450" s="18"/>
      <c r="L2450" s="18"/>
      <c r="M2450" s="18"/>
      <c r="N2450" s="18"/>
      <c r="O2450" s="18"/>
      <c r="P2450" s="18"/>
      <c r="Q2450" s="18"/>
      <c r="R2450" s="18"/>
      <c r="S2450" s="18"/>
      <c r="T2450" s="18"/>
      <c r="U2450" s="18"/>
      <c r="V2450" s="18"/>
      <c r="W2450" s="18"/>
      <c r="X2450" s="18"/>
      <c r="Y2450" s="18"/>
      <c r="Z2450" s="18"/>
      <c r="AA2450" s="18"/>
      <c r="AB2450" s="18"/>
      <c r="AC2450" s="18"/>
      <c r="AD2450" s="18"/>
      <c r="AE2450" s="18"/>
      <c r="AF2450" s="18"/>
      <c r="AG2450" s="18"/>
      <c r="AH2450" s="18"/>
      <c r="AI2450" s="18"/>
      <c r="AJ2450" s="18"/>
      <c r="AK2450" s="18"/>
      <c r="AL2450" s="18"/>
      <c r="AM2450" s="18"/>
    </row>
    <row r="2451" spans="1:39">
      <c r="A2451" s="18"/>
      <c r="B2451" s="18"/>
      <c r="C2451" s="18"/>
      <c r="D2451" s="18" t="str">
        <f t="shared" ca="1" si="43"/>
        <v/>
      </c>
      <c r="E2451" s="18" t="str">
        <f ca="1">IFERROR(INDEX(nr_ad_client_name,MATCH(ROW()-1,xl_search_adnowclientname[index],0)),"")</f>
        <v/>
      </c>
      <c r="F2451" s="18"/>
      <c r="G2451" s="18"/>
      <c r="H2451" s="18"/>
      <c r="I2451" s="18"/>
      <c r="J2451" s="18"/>
      <c r="K2451" s="18"/>
      <c r="L2451" s="18"/>
      <c r="M2451" s="18"/>
      <c r="N2451" s="18"/>
      <c r="O2451" s="18"/>
      <c r="P2451" s="18"/>
      <c r="Q2451" s="18"/>
      <c r="R2451" s="18"/>
      <c r="S2451" s="18"/>
      <c r="T2451" s="18"/>
      <c r="U2451" s="18"/>
      <c r="V2451" s="18"/>
      <c r="W2451" s="18"/>
      <c r="X2451" s="18"/>
      <c r="Y2451" s="18"/>
      <c r="Z2451" s="18"/>
      <c r="AA2451" s="18"/>
      <c r="AB2451" s="18"/>
      <c r="AC2451" s="18"/>
      <c r="AD2451" s="18"/>
      <c r="AE2451" s="18"/>
      <c r="AF2451" s="18"/>
      <c r="AG2451" s="18"/>
      <c r="AH2451" s="18"/>
      <c r="AI2451" s="18"/>
      <c r="AJ2451" s="18"/>
      <c r="AK2451" s="18"/>
      <c r="AL2451" s="18"/>
      <c r="AM2451" s="18"/>
    </row>
    <row r="2452" spans="1:39">
      <c r="A2452" s="18"/>
      <c r="B2452" s="18"/>
      <c r="C2452" s="18"/>
      <c r="D2452" s="18" t="str">
        <f t="shared" ca="1" si="43"/>
        <v/>
      </c>
      <c r="E2452" s="18" t="str">
        <f ca="1">IFERROR(INDEX(nr_ad_client_name,MATCH(ROW()-1,xl_search_adnowclientname[index],0)),"")</f>
        <v/>
      </c>
      <c r="F2452" s="18"/>
      <c r="G2452" s="18"/>
      <c r="H2452" s="18"/>
      <c r="I2452" s="18"/>
      <c r="J2452" s="18"/>
      <c r="K2452" s="18"/>
      <c r="L2452" s="18"/>
      <c r="M2452" s="18"/>
      <c r="N2452" s="18"/>
      <c r="O2452" s="18"/>
      <c r="P2452" s="18"/>
      <c r="Q2452" s="18"/>
      <c r="R2452" s="18"/>
      <c r="S2452" s="18"/>
      <c r="T2452" s="18"/>
      <c r="U2452" s="18"/>
      <c r="V2452" s="18"/>
      <c r="W2452" s="18"/>
      <c r="X2452" s="18"/>
      <c r="Y2452" s="18"/>
      <c r="Z2452" s="18"/>
      <c r="AA2452" s="18"/>
      <c r="AB2452" s="18"/>
      <c r="AC2452" s="18"/>
      <c r="AD2452" s="18"/>
      <c r="AE2452" s="18"/>
      <c r="AF2452" s="18"/>
      <c r="AG2452" s="18"/>
      <c r="AH2452" s="18"/>
      <c r="AI2452" s="18"/>
      <c r="AJ2452" s="18"/>
      <c r="AK2452" s="18"/>
      <c r="AL2452" s="18"/>
      <c r="AM2452" s="18"/>
    </row>
    <row r="2453" spans="1:39">
      <c r="A2453" s="18"/>
      <c r="B2453" s="18"/>
      <c r="C2453" s="18"/>
      <c r="D2453" s="18" t="str">
        <f t="shared" ca="1" si="43"/>
        <v/>
      </c>
      <c r="E2453" s="18" t="str">
        <f ca="1">IFERROR(INDEX(nr_ad_client_name,MATCH(ROW()-1,xl_search_adnowclientname[index],0)),"")</f>
        <v/>
      </c>
      <c r="F2453" s="18"/>
      <c r="G2453" s="18"/>
      <c r="H2453" s="18"/>
      <c r="I2453" s="18"/>
      <c r="J2453" s="18"/>
      <c r="K2453" s="18"/>
      <c r="L2453" s="18"/>
      <c r="M2453" s="18"/>
      <c r="N2453" s="18"/>
      <c r="O2453" s="18"/>
      <c r="P2453" s="18"/>
      <c r="Q2453" s="18"/>
      <c r="R2453" s="18"/>
      <c r="S2453" s="18"/>
      <c r="T2453" s="18"/>
      <c r="U2453" s="18"/>
      <c r="V2453" s="18"/>
      <c r="W2453" s="18"/>
      <c r="X2453" s="18"/>
      <c r="Y2453" s="18"/>
      <c r="Z2453" s="18"/>
      <c r="AA2453" s="18"/>
      <c r="AB2453" s="18"/>
      <c r="AC2453" s="18"/>
      <c r="AD2453" s="18"/>
      <c r="AE2453" s="18"/>
      <c r="AF2453" s="18"/>
      <c r="AG2453" s="18"/>
      <c r="AH2453" s="18"/>
      <c r="AI2453" s="18"/>
      <c r="AJ2453" s="18"/>
      <c r="AK2453" s="18"/>
      <c r="AL2453" s="18"/>
      <c r="AM2453" s="18"/>
    </row>
    <row r="2454" spans="1:39">
      <c r="A2454" s="18"/>
      <c r="B2454" s="18"/>
      <c r="C2454" s="18"/>
      <c r="D2454" s="18" t="str">
        <f t="shared" ca="1" si="43"/>
        <v/>
      </c>
      <c r="E2454" s="18" t="str">
        <f ca="1">IFERROR(INDEX(nr_ad_client_name,MATCH(ROW()-1,xl_search_adnowclientname[index],0)),"")</f>
        <v/>
      </c>
      <c r="F2454" s="18"/>
      <c r="G2454" s="18"/>
      <c r="H2454" s="18"/>
      <c r="I2454" s="18"/>
      <c r="J2454" s="18"/>
      <c r="K2454" s="18"/>
      <c r="L2454" s="18"/>
      <c r="M2454" s="18"/>
      <c r="N2454" s="18"/>
      <c r="O2454" s="18"/>
      <c r="P2454" s="18"/>
      <c r="Q2454" s="18"/>
      <c r="R2454" s="18"/>
      <c r="S2454" s="18"/>
      <c r="T2454" s="18"/>
      <c r="U2454" s="18"/>
      <c r="V2454" s="18"/>
      <c r="W2454" s="18"/>
      <c r="X2454" s="18"/>
      <c r="Y2454" s="18"/>
      <c r="Z2454" s="18"/>
      <c r="AA2454" s="18"/>
      <c r="AB2454" s="18"/>
      <c r="AC2454" s="18"/>
      <c r="AD2454" s="18"/>
      <c r="AE2454" s="18"/>
      <c r="AF2454" s="18"/>
      <c r="AG2454" s="18"/>
      <c r="AH2454" s="18"/>
      <c r="AI2454" s="18"/>
      <c r="AJ2454" s="18"/>
      <c r="AK2454" s="18"/>
      <c r="AL2454" s="18"/>
      <c r="AM2454" s="18"/>
    </row>
    <row r="2455" spans="1:39">
      <c r="A2455" s="18"/>
      <c r="B2455" s="18"/>
      <c r="C2455" s="18"/>
      <c r="D2455" s="18" t="str">
        <f t="shared" ca="1" si="43"/>
        <v/>
      </c>
      <c r="E2455" s="18" t="str">
        <f ca="1">IFERROR(INDEX(nr_ad_client_name,MATCH(ROW()-1,xl_search_adnowclientname[index],0)),"")</f>
        <v/>
      </c>
      <c r="F2455" s="18"/>
      <c r="G2455" s="18"/>
      <c r="H2455" s="18"/>
      <c r="I2455" s="18"/>
      <c r="J2455" s="18"/>
      <c r="K2455" s="18"/>
      <c r="L2455" s="18"/>
      <c r="M2455" s="18"/>
      <c r="N2455" s="18"/>
      <c r="O2455" s="18"/>
      <c r="P2455" s="18"/>
      <c r="Q2455" s="18"/>
      <c r="R2455" s="18"/>
      <c r="S2455" s="18"/>
      <c r="T2455" s="18"/>
      <c r="U2455" s="18"/>
      <c r="V2455" s="18"/>
      <c r="W2455" s="18"/>
      <c r="X2455" s="18"/>
      <c r="Y2455" s="18"/>
      <c r="Z2455" s="18"/>
      <c r="AA2455" s="18"/>
      <c r="AB2455" s="18"/>
      <c r="AC2455" s="18"/>
      <c r="AD2455" s="18"/>
      <c r="AE2455" s="18"/>
      <c r="AF2455" s="18"/>
      <c r="AG2455" s="18"/>
      <c r="AH2455" s="18"/>
      <c r="AI2455" s="18"/>
      <c r="AJ2455" s="18"/>
      <c r="AK2455" s="18"/>
      <c r="AL2455" s="18"/>
      <c r="AM2455" s="18"/>
    </row>
    <row r="2456" spans="1:39">
      <c r="A2456" s="18"/>
      <c r="B2456" s="18"/>
      <c r="C2456" s="18"/>
      <c r="D2456" s="18" t="str">
        <f t="shared" ca="1" si="43"/>
        <v/>
      </c>
      <c r="E2456" s="18" t="str">
        <f ca="1">IFERROR(INDEX(nr_ad_client_name,MATCH(ROW()-1,xl_search_adnowclientname[index],0)),"")</f>
        <v/>
      </c>
      <c r="F2456" s="18"/>
      <c r="G2456" s="18"/>
      <c r="H2456" s="18"/>
      <c r="I2456" s="18"/>
      <c r="J2456" s="18"/>
      <c r="K2456" s="18"/>
      <c r="L2456" s="18"/>
      <c r="M2456" s="18"/>
      <c r="N2456" s="18"/>
      <c r="O2456" s="18"/>
      <c r="P2456" s="18"/>
      <c r="Q2456" s="18"/>
      <c r="R2456" s="18"/>
      <c r="S2456" s="18"/>
      <c r="T2456" s="18"/>
      <c r="U2456" s="18"/>
      <c r="V2456" s="18"/>
      <c r="W2456" s="18"/>
      <c r="X2456" s="18"/>
      <c r="Y2456" s="18"/>
      <c r="Z2456" s="18"/>
      <c r="AA2456" s="18"/>
      <c r="AB2456" s="18"/>
      <c r="AC2456" s="18"/>
      <c r="AD2456" s="18"/>
      <c r="AE2456" s="18"/>
      <c r="AF2456" s="18"/>
      <c r="AG2456" s="18"/>
      <c r="AH2456" s="18"/>
      <c r="AI2456" s="18"/>
      <c r="AJ2456" s="18"/>
      <c r="AK2456" s="18"/>
      <c r="AL2456" s="18"/>
      <c r="AM2456" s="18"/>
    </row>
    <row r="2457" spans="1:39">
      <c r="A2457" s="18"/>
      <c r="B2457" s="18"/>
      <c r="C2457" s="18"/>
      <c r="D2457" s="18" t="str">
        <f t="shared" ca="1" si="43"/>
        <v/>
      </c>
      <c r="E2457" s="18" t="str">
        <f ca="1">IFERROR(INDEX(nr_ad_client_name,MATCH(ROW()-1,xl_search_adnowclientname[index],0)),"")</f>
        <v/>
      </c>
      <c r="F2457" s="18"/>
      <c r="G2457" s="18"/>
      <c r="H2457" s="18"/>
      <c r="I2457" s="18"/>
      <c r="J2457" s="18"/>
      <c r="K2457" s="18"/>
      <c r="L2457" s="18"/>
      <c r="M2457" s="18"/>
      <c r="N2457" s="18"/>
      <c r="O2457" s="18"/>
      <c r="P2457" s="18"/>
      <c r="Q2457" s="18"/>
      <c r="R2457" s="18"/>
      <c r="S2457" s="18"/>
      <c r="T2457" s="18"/>
      <c r="U2457" s="18"/>
      <c r="V2457" s="18"/>
      <c r="W2457" s="18"/>
      <c r="X2457" s="18"/>
      <c r="Y2457" s="18"/>
      <c r="Z2457" s="18"/>
      <c r="AA2457" s="18"/>
      <c r="AB2457" s="18"/>
      <c r="AC2457" s="18"/>
      <c r="AD2457" s="18"/>
      <c r="AE2457" s="18"/>
      <c r="AF2457" s="18"/>
      <c r="AG2457" s="18"/>
      <c r="AH2457" s="18"/>
      <c r="AI2457" s="18"/>
      <c r="AJ2457" s="18"/>
      <c r="AK2457" s="18"/>
      <c r="AL2457" s="18"/>
      <c r="AM2457" s="18"/>
    </row>
    <row r="2458" spans="1:39">
      <c r="A2458" s="18"/>
      <c r="B2458" s="18"/>
      <c r="C2458" s="18"/>
      <c r="D2458" s="18" t="str">
        <f t="shared" ca="1" si="43"/>
        <v/>
      </c>
      <c r="E2458" s="18" t="str">
        <f ca="1">IFERROR(INDEX(nr_ad_client_name,MATCH(ROW()-1,xl_search_adnowclientname[index],0)),"")</f>
        <v/>
      </c>
      <c r="F2458" s="18"/>
      <c r="G2458" s="18"/>
      <c r="H2458" s="18"/>
      <c r="I2458" s="18"/>
      <c r="J2458" s="18"/>
      <c r="K2458" s="18"/>
      <c r="L2458" s="18"/>
      <c r="M2458" s="18"/>
      <c r="N2458" s="18"/>
      <c r="O2458" s="18"/>
      <c r="P2458" s="18"/>
      <c r="Q2458" s="18"/>
      <c r="R2458" s="18"/>
      <c r="S2458" s="18"/>
      <c r="T2458" s="18"/>
      <c r="U2458" s="18"/>
      <c r="V2458" s="18"/>
      <c r="W2458" s="18"/>
      <c r="X2458" s="18"/>
      <c r="Y2458" s="18"/>
      <c r="Z2458" s="18"/>
      <c r="AA2458" s="18"/>
      <c r="AB2458" s="18"/>
      <c r="AC2458" s="18"/>
      <c r="AD2458" s="18"/>
      <c r="AE2458" s="18"/>
      <c r="AF2458" s="18"/>
      <c r="AG2458" s="18"/>
      <c r="AH2458" s="18"/>
      <c r="AI2458" s="18"/>
      <c r="AJ2458" s="18"/>
      <c r="AK2458" s="18"/>
      <c r="AL2458" s="18"/>
      <c r="AM2458" s="18"/>
    </row>
    <row r="2459" spans="1:39">
      <c r="A2459" s="18"/>
      <c r="B2459" s="18"/>
      <c r="C2459" s="18"/>
      <c r="D2459" s="18" t="str">
        <f t="shared" ca="1" si="43"/>
        <v/>
      </c>
      <c r="E2459" s="18" t="str">
        <f ca="1">IFERROR(INDEX(nr_ad_client_name,MATCH(ROW()-1,xl_search_adnowclientname[index],0)),"")</f>
        <v/>
      </c>
      <c r="F2459" s="18"/>
      <c r="G2459" s="18"/>
      <c r="H2459" s="18"/>
      <c r="I2459" s="18"/>
      <c r="J2459" s="18"/>
      <c r="K2459" s="18"/>
      <c r="L2459" s="18"/>
      <c r="M2459" s="18"/>
      <c r="N2459" s="18"/>
      <c r="O2459" s="18"/>
      <c r="P2459" s="18"/>
      <c r="Q2459" s="18"/>
      <c r="R2459" s="18"/>
      <c r="S2459" s="18"/>
      <c r="T2459" s="18"/>
      <c r="U2459" s="18"/>
      <c r="V2459" s="18"/>
      <c r="W2459" s="18"/>
      <c r="X2459" s="18"/>
      <c r="Y2459" s="18"/>
      <c r="Z2459" s="18"/>
      <c r="AA2459" s="18"/>
      <c r="AB2459" s="18"/>
      <c r="AC2459" s="18"/>
      <c r="AD2459" s="18"/>
      <c r="AE2459" s="18"/>
      <c r="AF2459" s="18"/>
      <c r="AG2459" s="18"/>
      <c r="AH2459" s="18"/>
      <c r="AI2459" s="18"/>
      <c r="AJ2459" s="18"/>
      <c r="AK2459" s="18"/>
      <c r="AL2459" s="18"/>
      <c r="AM2459" s="18"/>
    </row>
    <row r="2460" spans="1:39">
      <c r="A2460" s="18"/>
      <c r="B2460" s="18"/>
      <c r="C2460" s="18"/>
      <c r="D2460" s="18" t="str">
        <f t="shared" ca="1" si="43"/>
        <v/>
      </c>
      <c r="E2460" s="18" t="str">
        <f ca="1">IFERROR(INDEX(nr_ad_client_name,MATCH(ROW()-1,xl_search_adnowclientname[index],0)),"")</f>
        <v/>
      </c>
      <c r="F2460" s="18"/>
      <c r="G2460" s="18"/>
      <c r="H2460" s="18"/>
      <c r="I2460" s="18"/>
      <c r="J2460" s="18"/>
      <c r="K2460" s="18"/>
      <c r="L2460" s="18"/>
      <c r="M2460" s="18"/>
      <c r="N2460" s="18"/>
      <c r="O2460" s="18"/>
      <c r="P2460" s="18"/>
      <c r="Q2460" s="18"/>
      <c r="R2460" s="18"/>
      <c r="S2460" s="18"/>
      <c r="T2460" s="18"/>
      <c r="U2460" s="18"/>
      <c r="V2460" s="18"/>
      <c r="W2460" s="18"/>
      <c r="X2460" s="18"/>
      <c r="Y2460" s="18"/>
      <c r="Z2460" s="18"/>
      <c r="AA2460" s="18"/>
      <c r="AB2460" s="18"/>
      <c r="AC2460" s="18"/>
      <c r="AD2460" s="18"/>
      <c r="AE2460" s="18"/>
      <c r="AF2460" s="18"/>
      <c r="AG2460" s="18"/>
      <c r="AH2460" s="18"/>
      <c r="AI2460" s="18"/>
      <c r="AJ2460" s="18"/>
      <c r="AK2460" s="18"/>
      <c r="AL2460" s="18"/>
      <c r="AM2460" s="18"/>
    </row>
    <row r="2461" spans="1:39">
      <c r="A2461" s="18"/>
      <c r="B2461" s="18"/>
      <c r="C2461" s="18"/>
      <c r="D2461" s="18" t="str">
        <f t="shared" ca="1" si="43"/>
        <v/>
      </c>
      <c r="E2461" s="18" t="str">
        <f ca="1">IFERROR(INDEX(nr_ad_client_name,MATCH(ROW()-1,xl_search_adnowclientname[index],0)),"")</f>
        <v/>
      </c>
      <c r="F2461" s="18"/>
      <c r="G2461" s="18"/>
      <c r="H2461" s="18"/>
      <c r="I2461" s="18"/>
      <c r="J2461" s="18"/>
      <c r="K2461" s="18"/>
      <c r="L2461" s="18"/>
      <c r="M2461" s="18"/>
      <c r="N2461" s="18"/>
      <c r="O2461" s="18"/>
      <c r="P2461" s="18"/>
      <c r="Q2461" s="18"/>
      <c r="R2461" s="18"/>
      <c r="S2461" s="18"/>
      <c r="T2461" s="18"/>
      <c r="U2461" s="18"/>
      <c r="V2461" s="18"/>
      <c r="W2461" s="18"/>
      <c r="X2461" s="18"/>
      <c r="Y2461" s="18"/>
      <c r="Z2461" s="18"/>
      <c r="AA2461" s="18"/>
      <c r="AB2461" s="18"/>
      <c r="AC2461" s="18"/>
      <c r="AD2461" s="18"/>
      <c r="AE2461" s="18"/>
      <c r="AF2461" s="18"/>
      <c r="AG2461" s="18"/>
      <c r="AH2461" s="18"/>
      <c r="AI2461" s="18"/>
      <c r="AJ2461" s="18"/>
      <c r="AK2461" s="18"/>
      <c r="AL2461" s="18"/>
      <c r="AM2461" s="18"/>
    </row>
    <row r="2462" spans="1:39">
      <c r="A2462" s="18"/>
      <c r="B2462" s="18"/>
      <c r="C2462" s="18"/>
      <c r="D2462" s="18" t="str">
        <f t="shared" ca="1" si="43"/>
        <v/>
      </c>
      <c r="E2462" s="18" t="str">
        <f ca="1">IFERROR(INDEX(nr_ad_client_name,MATCH(ROW()-1,xl_search_adnowclientname[index],0)),"")</f>
        <v/>
      </c>
      <c r="F2462" s="18"/>
      <c r="G2462" s="18"/>
      <c r="H2462" s="18"/>
      <c r="I2462" s="18"/>
      <c r="J2462" s="18"/>
      <c r="K2462" s="18"/>
      <c r="L2462" s="18"/>
      <c r="M2462" s="18"/>
      <c r="N2462" s="18"/>
      <c r="O2462" s="18"/>
      <c r="P2462" s="18"/>
      <c r="Q2462" s="18"/>
      <c r="R2462" s="18"/>
      <c r="S2462" s="18"/>
      <c r="T2462" s="18"/>
      <c r="U2462" s="18"/>
      <c r="V2462" s="18"/>
      <c r="W2462" s="18"/>
      <c r="X2462" s="18"/>
      <c r="Y2462" s="18"/>
      <c r="Z2462" s="18"/>
      <c r="AA2462" s="18"/>
      <c r="AB2462" s="18"/>
      <c r="AC2462" s="18"/>
      <c r="AD2462" s="18"/>
      <c r="AE2462" s="18"/>
      <c r="AF2462" s="18"/>
      <c r="AG2462" s="18"/>
      <c r="AH2462" s="18"/>
      <c r="AI2462" s="18"/>
      <c r="AJ2462" s="18"/>
      <c r="AK2462" s="18"/>
      <c r="AL2462" s="18"/>
      <c r="AM2462" s="18"/>
    </row>
    <row r="2463" spans="1:39">
      <c r="A2463" s="18"/>
      <c r="B2463" s="18"/>
      <c r="C2463" s="18"/>
      <c r="D2463" s="18" t="str">
        <f t="shared" ca="1" si="43"/>
        <v/>
      </c>
      <c r="E2463" s="18" t="str">
        <f ca="1">IFERROR(INDEX(nr_ad_client_name,MATCH(ROW()-1,xl_search_adnowclientname[index],0)),"")</f>
        <v/>
      </c>
      <c r="F2463" s="18"/>
      <c r="G2463" s="18"/>
      <c r="H2463" s="18"/>
      <c r="I2463" s="18"/>
      <c r="J2463" s="18"/>
      <c r="K2463" s="18"/>
      <c r="L2463" s="18"/>
      <c r="M2463" s="18"/>
      <c r="N2463" s="18"/>
      <c r="O2463" s="18"/>
      <c r="P2463" s="18"/>
      <c r="Q2463" s="18"/>
      <c r="R2463" s="18"/>
      <c r="S2463" s="18"/>
      <c r="T2463" s="18"/>
      <c r="U2463" s="18"/>
      <c r="V2463" s="18"/>
      <c r="W2463" s="18"/>
      <c r="X2463" s="18"/>
      <c r="Y2463" s="18"/>
      <c r="Z2463" s="18"/>
      <c r="AA2463" s="18"/>
      <c r="AB2463" s="18"/>
      <c r="AC2463" s="18"/>
      <c r="AD2463" s="18"/>
      <c r="AE2463" s="18"/>
      <c r="AF2463" s="18"/>
      <c r="AG2463" s="18"/>
      <c r="AH2463" s="18"/>
      <c r="AI2463" s="18"/>
      <c r="AJ2463" s="18"/>
      <c r="AK2463" s="18"/>
      <c r="AL2463" s="18"/>
      <c r="AM2463" s="18"/>
    </row>
    <row r="2464" spans="1:39">
      <c r="A2464" s="18"/>
      <c r="B2464" s="18"/>
      <c r="C2464" s="18"/>
      <c r="D2464" s="18" t="str">
        <f t="shared" ca="1" si="43"/>
        <v/>
      </c>
      <c r="E2464" s="18" t="str">
        <f ca="1">IFERROR(INDEX(nr_ad_client_name,MATCH(ROW()-1,xl_search_adnowclientname[index],0)),"")</f>
        <v/>
      </c>
      <c r="F2464" s="18"/>
      <c r="G2464" s="18"/>
      <c r="H2464" s="18"/>
      <c r="I2464" s="18"/>
      <c r="J2464" s="18"/>
      <c r="K2464" s="18"/>
      <c r="L2464" s="18"/>
      <c r="M2464" s="18"/>
      <c r="N2464" s="18"/>
      <c r="O2464" s="18"/>
      <c r="P2464" s="18"/>
      <c r="Q2464" s="18"/>
      <c r="R2464" s="18"/>
      <c r="S2464" s="18"/>
      <c r="T2464" s="18"/>
      <c r="U2464" s="18"/>
      <c r="V2464" s="18"/>
      <c r="W2464" s="18"/>
      <c r="X2464" s="18"/>
      <c r="Y2464" s="18"/>
      <c r="Z2464" s="18"/>
      <c r="AA2464" s="18"/>
      <c r="AB2464" s="18"/>
      <c r="AC2464" s="18"/>
      <c r="AD2464" s="18"/>
      <c r="AE2464" s="18"/>
      <c r="AF2464" s="18"/>
      <c r="AG2464" s="18"/>
      <c r="AH2464" s="18"/>
      <c r="AI2464" s="18"/>
      <c r="AJ2464" s="18"/>
      <c r="AK2464" s="18"/>
      <c r="AL2464" s="18"/>
      <c r="AM2464" s="18"/>
    </row>
    <row r="2465" spans="1:39">
      <c r="A2465" s="18"/>
      <c r="B2465" s="18"/>
      <c r="C2465" s="18"/>
      <c r="D2465" s="18" t="str">
        <f t="shared" ca="1" si="43"/>
        <v/>
      </c>
      <c r="E2465" s="18" t="str">
        <f ca="1">IFERROR(INDEX(nr_ad_client_name,MATCH(ROW()-1,xl_search_adnowclientname[index],0)),"")</f>
        <v/>
      </c>
      <c r="F2465" s="18"/>
      <c r="G2465" s="18"/>
      <c r="H2465" s="18"/>
      <c r="I2465" s="18"/>
      <c r="J2465" s="18"/>
      <c r="K2465" s="18"/>
      <c r="L2465" s="18"/>
      <c r="M2465" s="18"/>
      <c r="N2465" s="18"/>
      <c r="O2465" s="18"/>
      <c r="P2465" s="18"/>
      <c r="Q2465" s="18"/>
      <c r="R2465" s="18"/>
      <c r="S2465" s="18"/>
      <c r="T2465" s="18"/>
      <c r="U2465" s="18"/>
      <c r="V2465" s="18"/>
      <c r="W2465" s="18"/>
      <c r="X2465" s="18"/>
      <c r="Y2465" s="18"/>
      <c r="Z2465" s="18"/>
      <c r="AA2465" s="18"/>
      <c r="AB2465" s="18"/>
      <c r="AC2465" s="18"/>
      <c r="AD2465" s="18"/>
      <c r="AE2465" s="18"/>
      <c r="AF2465" s="18"/>
      <c r="AG2465" s="18"/>
      <c r="AH2465" s="18"/>
      <c r="AI2465" s="18"/>
      <c r="AJ2465" s="18"/>
      <c r="AK2465" s="18"/>
      <c r="AL2465" s="18"/>
      <c r="AM2465" s="18"/>
    </row>
    <row r="2466" spans="1:39">
      <c r="A2466" s="18"/>
      <c r="B2466" s="18"/>
      <c r="C2466" s="18"/>
      <c r="D2466" s="18" t="str">
        <f t="shared" ca="1" si="43"/>
        <v/>
      </c>
      <c r="E2466" s="18" t="str">
        <f ca="1">IFERROR(INDEX(nr_ad_client_name,MATCH(ROW()-1,xl_search_adnowclientname[index],0)),"")</f>
        <v/>
      </c>
      <c r="F2466" s="18"/>
      <c r="G2466" s="18"/>
      <c r="H2466" s="18"/>
      <c r="I2466" s="18"/>
      <c r="J2466" s="18"/>
      <c r="K2466" s="18"/>
      <c r="L2466" s="18"/>
      <c r="M2466" s="18"/>
      <c r="N2466" s="18"/>
      <c r="O2466" s="18"/>
      <c r="P2466" s="18"/>
      <c r="Q2466" s="18"/>
      <c r="R2466" s="18"/>
      <c r="S2466" s="18"/>
      <c r="T2466" s="18"/>
      <c r="U2466" s="18"/>
      <c r="V2466" s="18"/>
      <c r="W2466" s="18"/>
      <c r="X2466" s="18"/>
      <c r="Y2466" s="18"/>
      <c r="Z2466" s="18"/>
      <c r="AA2466" s="18"/>
      <c r="AB2466" s="18"/>
      <c r="AC2466" s="18"/>
      <c r="AD2466" s="18"/>
      <c r="AE2466" s="18"/>
      <c r="AF2466" s="18"/>
      <c r="AG2466" s="18"/>
      <c r="AH2466" s="18"/>
      <c r="AI2466" s="18"/>
      <c r="AJ2466" s="18"/>
      <c r="AK2466" s="18"/>
      <c r="AL2466" s="18"/>
      <c r="AM2466" s="18"/>
    </row>
    <row r="2467" spans="1:39">
      <c r="A2467" s="18"/>
      <c r="B2467" s="18"/>
      <c r="C2467" s="18"/>
      <c r="D2467" s="18" t="str">
        <f t="shared" ca="1" si="43"/>
        <v/>
      </c>
      <c r="E2467" s="18" t="str">
        <f ca="1">IFERROR(INDEX(nr_ad_client_name,MATCH(ROW()-1,xl_search_adnowclientname[index],0)),"")</f>
        <v/>
      </c>
      <c r="F2467" s="18"/>
      <c r="G2467" s="18"/>
      <c r="H2467" s="18"/>
      <c r="I2467" s="18"/>
      <c r="J2467" s="18"/>
      <c r="K2467" s="18"/>
      <c r="L2467" s="18"/>
      <c r="M2467" s="18"/>
      <c r="N2467" s="18"/>
      <c r="O2467" s="18"/>
      <c r="P2467" s="18"/>
      <c r="Q2467" s="18"/>
      <c r="R2467" s="18"/>
      <c r="S2467" s="18"/>
      <c r="T2467" s="18"/>
      <c r="U2467" s="18"/>
      <c r="V2467" s="18"/>
      <c r="W2467" s="18"/>
      <c r="X2467" s="18"/>
      <c r="Y2467" s="18"/>
      <c r="Z2467" s="18"/>
      <c r="AA2467" s="18"/>
      <c r="AB2467" s="18"/>
      <c r="AC2467" s="18"/>
      <c r="AD2467" s="18"/>
      <c r="AE2467" s="18"/>
      <c r="AF2467" s="18"/>
      <c r="AG2467" s="18"/>
      <c r="AH2467" s="18"/>
      <c r="AI2467" s="18"/>
      <c r="AJ2467" s="18"/>
      <c r="AK2467" s="18"/>
      <c r="AL2467" s="18"/>
      <c r="AM2467" s="18"/>
    </row>
    <row r="2468" spans="1:39">
      <c r="A2468" s="18"/>
      <c r="B2468" s="18"/>
      <c r="C2468" s="18"/>
      <c r="D2468" s="18" t="str">
        <f t="shared" ca="1" si="43"/>
        <v/>
      </c>
      <c r="E2468" s="18" t="str">
        <f ca="1">IFERROR(INDEX(nr_ad_client_name,MATCH(ROW()-1,xl_search_adnowclientname[index],0)),"")</f>
        <v/>
      </c>
      <c r="F2468" s="18"/>
      <c r="G2468" s="18"/>
      <c r="H2468" s="18"/>
      <c r="I2468" s="18"/>
      <c r="J2468" s="18"/>
      <c r="K2468" s="18"/>
      <c r="L2468" s="18"/>
      <c r="M2468" s="18"/>
      <c r="N2468" s="18"/>
      <c r="O2468" s="18"/>
      <c r="P2468" s="18"/>
      <c r="Q2468" s="18"/>
      <c r="R2468" s="18"/>
      <c r="S2468" s="18"/>
      <c r="T2468" s="18"/>
      <c r="U2468" s="18"/>
      <c r="V2468" s="18"/>
      <c r="W2468" s="18"/>
      <c r="X2468" s="18"/>
      <c r="Y2468" s="18"/>
      <c r="Z2468" s="18"/>
      <c r="AA2468" s="18"/>
      <c r="AB2468" s="18"/>
      <c r="AC2468" s="18"/>
      <c r="AD2468" s="18"/>
      <c r="AE2468" s="18"/>
      <c r="AF2468" s="18"/>
      <c r="AG2468" s="18"/>
      <c r="AH2468" s="18"/>
      <c r="AI2468" s="18"/>
      <c r="AJ2468" s="18"/>
      <c r="AK2468" s="18"/>
      <c r="AL2468" s="18"/>
      <c r="AM2468" s="18"/>
    </row>
    <row r="2469" spans="1:39">
      <c r="A2469" s="18"/>
      <c r="B2469" s="18"/>
      <c r="C2469" s="18"/>
      <c r="D2469" s="18" t="str">
        <f t="shared" ca="1" si="43"/>
        <v/>
      </c>
      <c r="E2469" s="18" t="str">
        <f ca="1">IFERROR(INDEX(nr_ad_client_name,MATCH(ROW()-1,xl_search_adnowclientname[index],0)),"")</f>
        <v/>
      </c>
      <c r="F2469" s="18"/>
      <c r="G2469" s="18"/>
      <c r="H2469" s="18"/>
      <c r="I2469" s="18"/>
      <c r="J2469" s="18"/>
      <c r="K2469" s="18"/>
      <c r="L2469" s="18"/>
      <c r="M2469" s="18"/>
      <c r="N2469" s="18"/>
      <c r="O2469" s="18"/>
      <c r="P2469" s="18"/>
      <c r="Q2469" s="18"/>
      <c r="R2469" s="18"/>
      <c r="S2469" s="18"/>
      <c r="T2469" s="18"/>
      <c r="U2469" s="18"/>
      <c r="V2469" s="18"/>
      <c r="W2469" s="18"/>
      <c r="X2469" s="18"/>
      <c r="Y2469" s="18"/>
      <c r="Z2469" s="18"/>
      <c r="AA2469" s="18"/>
      <c r="AB2469" s="18"/>
      <c r="AC2469" s="18"/>
      <c r="AD2469" s="18"/>
      <c r="AE2469" s="18"/>
      <c r="AF2469" s="18"/>
      <c r="AG2469" s="18"/>
      <c r="AH2469" s="18"/>
      <c r="AI2469" s="18"/>
      <c r="AJ2469" s="18"/>
      <c r="AK2469" s="18"/>
      <c r="AL2469" s="18"/>
      <c r="AM2469" s="18"/>
    </row>
    <row r="2470" spans="1:39">
      <c r="A2470" s="18"/>
      <c r="B2470" s="18"/>
      <c r="C2470" s="18"/>
      <c r="D2470" s="18" t="str">
        <f t="shared" ca="1" si="43"/>
        <v/>
      </c>
      <c r="E2470" s="18" t="str">
        <f ca="1">IFERROR(INDEX(nr_ad_client_name,MATCH(ROW()-1,xl_search_adnowclientname[index],0)),"")</f>
        <v/>
      </c>
      <c r="F2470" s="18"/>
      <c r="G2470" s="18"/>
      <c r="H2470" s="18"/>
      <c r="I2470" s="18"/>
      <c r="J2470" s="18"/>
      <c r="K2470" s="18"/>
      <c r="L2470" s="18"/>
      <c r="M2470" s="18"/>
      <c r="N2470" s="18"/>
      <c r="O2470" s="18"/>
      <c r="P2470" s="18"/>
      <c r="Q2470" s="18"/>
      <c r="R2470" s="18"/>
      <c r="S2470" s="18"/>
      <c r="T2470" s="18"/>
      <c r="U2470" s="18"/>
      <c r="V2470" s="18"/>
      <c r="W2470" s="18"/>
      <c r="X2470" s="18"/>
      <c r="Y2470" s="18"/>
      <c r="Z2470" s="18"/>
      <c r="AA2470" s="18"/>
      <c r="AB2470" s="18"/>
      <c r="AC2470" s="18"/>
      <c r="AD2470" s="18"/>
      <c r="AE2470" s="18"/>
      <c r="AF2470" s="18"/>
      <c r="AG2470" s="18"/>
      <c r="AH2470" s="18"/>
      <c r="AI2470" s="18"/>
      <c r="AJ2470" s="18"/>
      <c r="AK2470" s="18"/>
      <c r="AL2470" s="18"/>
      <c r="AM2470" s="18"/>
    </row>
    <row r="2471" spans="1:39">
      <c r="A2471" s="18"/>
      <c r="B2471" s="18"/>
      <c r="C2471" s="18"/>
      <c r="D2471" s="18" t="str">
        <f t="shared" ca="1" si="43"/>
        <v/>
      </c>
      <c r="E2471" s="18" t="str">
        <f ca="1">IFERROR(INDEX(nr_ad_client_name,MATCH(ROW()-1,xl_search_adnowclientname[index],0)),"")</f>
        <v/>
      </c>
      <c r="F2471" s="18"/>
      <c r="G2471" s="18"/>
      <c r="H2471" s="18"/>
      <c r="I2471" s="18"/>
      <c r="J2471" s="18"/>
      <c r="K2471" s="18"/>
      <c r="L2471" s="18"/>
      <c r="M2471" s="18"/>
      <c r="N2471" s="18"/>
      <c r="O2471" s="18"/>
      <c r="P2471" s="18"/>
      <c r="Q2471" s="18"/>
      <c r="R2471" s="18"/>
      <c r="S2471" s="18"/>
      <c r="T2471" s="18"/>
      <c r="U2471" s="18"/>
      <c r="V2471" s="18"/>
      <c r="W2471" s="18"/>
      <c r="X2471" s="18"/>
      <c r="Y2471" s="18"/>
      <c r="Z2471" s="18"/>
      <c r="AA2471" s="18"/>
      <c r="AB2471" s="18"/>
      <c r="AC2471" s="18"/>
      <c r="AD2471" s="18"/>
      <c r="AE2471" s="18"/>
      <c r="AF2471" s="18"/>
      <c r="AG2471" s="18"/>
      <c r="AH2471" s="18"/>
      <c r="AI2471" s="18"/>
      <c r="AJ2471" s="18"/>
      <c r="AK2471" s="18"/>
      <c r="AL2471" s="18"/>
      <c r="AM2471" s="18"/>
    </row>
    <row r="2472" spans="1:39">
      <c r="A2472" s="18"/>
      <c r="B2472" s="18"/>
      <c r="C2472" s="18"/>
      <c r="D2472" s="18" t="str">
        <f t="shared" ca="1" si="43"/>
        <v/>
      </c>
      <c r="E2472" s="18" t="str">
        <f ca="1">IFERROR(INDEX(nr_ad_client_name,MATCH(ROW()-1,xl_search_adnowclientname[index],0)),"")</f>
        <v/>
      </c>
      <c r="F2472" s="18"/>
      <c r="G2472" s="18"/>
      <c r="H2472" s="18"/>
      <c r="I2472" s="18"/>
      <c r="J2472" s="18"/>
      <c r="K2472" s="18"/>
      <c r="L2472" s="18"/>
      <c r="M2472" s="18"/>
      <c r="N2472" s="18"/>
      <c r="O2472" s="18"/>
      <c r="P2472" s="18"/>
      <c r="Q2472" s="18"/>
      <c r="R2472" s="18"/>
      <c r="S2472" s="18"/>
      <c r="T2472" s="18"/>
      <c r="U2472" s="18"/>
      <c r="V2472" s="18"/>
      <c r="W2472" s="18"/>
      <c r="X2472" s="18"/>
      <c r="Y2472" s="18"/>
      <c r="Z2472" s="18"/>
      <c r="AA2472" s="18"/>
      <c r="AB2472" s="18"/>
      <c r="AC2472" s="18"/>
      <c r="AD2472" s="18"/>
      <c r="AE2472" s="18"/>
      <c r="AF2472" s="18"/>
      <c r="AG2472" s="18"/>
      <c r="AH2472" s="18"/>
      <c r="AI2472" s="18"/>
      <c r="AJ2472" s="18"/>
      <c r="AK2472" s="18"/>
      <c r="AL2472" s="18"/>
      <c r="AM2472" s="18"/>
    </row>
    <row r="2473" spans="1:39">
      <c r="A2473" s="18"/>
      <c r="B2473" s="18"/>
      <c r="C2473" s="18"/>
      <c r="D2473" s="18" t="str">
        <f t="shared" ca="1" si="43"/>
        <v/>
      </c>
      <c r="E2473" s="18" t="str">
        <f ca="1">IFERROR(INDEX(nr_ad_client_name,MATCH(ROW()-1,xl_search_adnowclientname[index],0)),"")</f>
        <v/>
      </c>
      <c r="F2473" s="18"/>
      <c r="G2473" s="18"/>
      <c r="H2473" s="18"/>
      <c r="I2473" s="18"/>
      <c r="J2473" s="18"/>
      <c r="K2473" s="18"/>
      <c r="L2473" s="18"/>
      <c r="M2473" s="18"/>
      <c r="N2473" s="18"/>
      <c r="O2473" s="18"/>
      <c r="P2473" s="18"/>
      <c r="Q2473" s="18"/>
      <c r="R2473" s="18"/>
      <c r="S2473" s="18"/>
      <c r="T2473" s="18"/>
      <c r="U2473" s="18"/>
      <c r="V2473" s="18"/>
      <c r="W2473" s="18"/>
      <c r="X2473" s="18"/>
      <c r="Y2473" s="18"/>
      <c r="Z2473" s="18"/>
      <c r="AA2473" s="18"/>
      <c r="AB2473" s="18"/>
      <c r="AC2473" s="18"/>
      <c r="AD2473" s="18"/>
      <c r="AE2473" s="18"/>
      <c r="AF2473" s="18"/>
      <c r="AG2473" s="18"/>
      <c r="AH2473" s="18"/>
      <c r="AI2473" s="18"/>
      <c r="AJ2473" s="18"/>
      <c r="AK2473" s="18"/>
      <c r="AL2473" s="18"/>
      <c r="AM2473" s="18"/>
    </row>
    <row r="2474" spans="1:39">
      <c r="A2474" s="18"/>
      <c r="B2474" s="18"/>
      <c r="C2474" s="18"/>
      <c r="D2474" s="18" t="str">
        <f t="shared" ca="1" si="43"/>
        <v/>
      </c>
      <c r="E2474" s="18" t="str">
        <f ca="1">IFERROR(INDEX(nr_ad_client_name,MATCH(ROW()-1,xl_search_adnowclientname[index],0)),"")</f>
        <v/>
      </c>
      <c r="F2474" s="18"/>
      <c r="G2474" s="18"/>
      <c r="H2474" s="18"/>
      <c r="I2474" s="18"/>
      <c r="J2474" s="18"/>
      <c r="K2474" s="18"/>
      <c r="L2474" s="18"/>
      <c r="M2474" s="18"/>
      <c r="N2474" s="18"/>
      <c r="O2474" s="18"/>
      <c r="P2474" s="18"/>
      <c r="Q2474" s="18"/>
      <c r="R2474" s="18"/>
      <c r="S2474" s="18"/>
      <c r="T2474" s="18"/>
      <c r="U2474" s="18"/>
      <c r="V2474" s="18"/>
      <c r="W2474" s="18"/>
      <c r="X2474" s="18"/>
      <c r="Y2474" s="18"/>
      <c r="Z2474" s="18"/>
      <c r="AA2474" s="18"/>
      <c r="AB2474" s="18"/>
      <c r="AC2474" s="18"/>
      <c r="AD2474" s="18"/>
      <c r="AE2474" s="18"/>
      <c r="AF2474" s="18"/>
      <c r="AG2474" s="18"/>
      <c r="AH2474" s="18"/>
      <c r="AI2474" s="18"/>
      <c r="AJ2474" s="18"/>
      <c r="AK2474" s="18"/>
      <c r="AL2474" s="18"/>
      <c r="AM2474" s="18"/>
    </row>
    <row r="2475" spans="1:39">
      <c r="A2475" s="18"/>
      <c r="B2475" s="18"/>
      <c r="C2475" s="18"/>
      <c r="D2475" s="18" t="str">
        <f t="shared" ca="1" si="43"/>
        <v/>
      </c>
      <c r="E2475" s="18" t="str">
        <f ca="1">IFERROR(INDEX(nr_ad_client_name,MATCH(ROW()-1,xl_search_adnowclientname[index],0)),"")</f>
        <v/>
      </c>
      <c r="F2475" s="18"/>
      <c r="G2475" s="18"/>
      <c r="H2475" s="18"/>
      <c r="I2475" s="18"/>
      <c r="J2475" s="18"/>
      <c r="K2475" s="18"/>
      <c r="L2475" s="18"/>
      <c r="M2475" s="18"/>
      <c r="N2475" s="18"/>
      <c r="O2475" s="18"/>
      <c r="P2475" s="18"/>
      <c r="Q2475" s="18"/>
      <c r="R2475" s="18"/>
      <c r="S2475" s="18"/>
      <c r="T2475" s="18"/>
      <c r="U2475" s="18"/>
      <c r="V2475" s="18"/>
      <c r="W2475" s="18"/>
      <c r="X2475" s="18"/>
      <c r="Y2475" s="18"/>
      <c r="Z2475" s="18"/>
      <c r="AA2475" s="18"/>
      <c r="AB2475" s="18"/>
      <c r="AC2475" s="18"/>
      <c r="AD2475" s="18"/>
      <c r="AE2475" s="18"/>
      <c r="AF2475" s="18"/>
      <c r="AG2475" s="18"/>
      <c r="AH2475" s="18"/>
      <c r="AI2475" s="18"/>
      <c r="AJ2475" s="18"/>
      <c r="AK2475" s="18"/>
      <c r="AL2475" s="18"/>
      <c r="AM2475" s="18"/>
    </row>
    <row r="2476" spans="1:39">
      <c r="A2476" s="18"/>
      <c r="B2476" s="18"/>
      <c r="C2476" s="18"/>
      <c r="D2476" s="18" t="str">
        <f t="shared" ca="1" si="43"/>
        <v/>
      </c>
      <c r="E2476" s="18" t="str">
        <f ca="1">IFERROR(INDEX(nr_ad_client_name,MATCH(ROW()-1,xl_search_adnowclientname[index],0)),"")</f>
        <v/>
      </c>
      <c r="F2476" s="18"/>
      <c r="G2476" s="18"/>
      <c r="H2476" s="18"/>
      <c r="I2476" s="18"/>
      <c r="J2476" s="18"/>
      <c r="K2476" s="18"/>
      <c r="L2476" s="18"/>
      <c r="M2476" s="18"/>
      <c r="N2476" s="18"/>
      <c r="O2476" s="18"/>
      <c r="P2476" s="18"/>
      <c r="Q2476" s="18"/>
      <c r="R2476" s="18"/>
      <c r="S2476" s="18"/>
      <c r="T2476" s="18"/>
      <c r="U2476" s="18"/>
      <c r="V2476" s="18"/>
      <c r="W2476" s="18"/>
      <c r="X2476" s="18"/>
      <c r="Y2476" s="18"/>
      <c r="Z2476" s="18"/>
      <c r="AA2476" s="18"/>
      <c r="AB2476" s="18"/>
      <c r="AC2476" s="18"/>
      <c r="AD2476" s="18"/>
      <c r="AE2476" s="18"/>
      <c r="AF2476" s="18"/>
      <c r="AG2476" s="18"/>
      <c r="AH2476" s="18"/>
      <c r="AI2476" s="18"/>
      <c r="AJ2476" s="18"/>
      <c r="AK2476" s="18"/>
      <c r="AL2476" s="18"/>
      <c r="AM2476" s="18"/>
    </row>
    <row r="2477" spans="1:39">
      <c r="A2477" s="18"/>
      <c r="B2477" s="18"/>
      <c r="C2477" s="18"/>
      <c r="D2477" s="18" t="str">
        <f t="shared" ca="1" si="43"/>
        <v/>
      </c>
      <c r="E2477" s="18" t="str">
        <f ca="1">IFERROR(INDEX(nr_ad_client_name,MATCH(ROW()-1,xl_search_adnowclientname[index],0)),"")</f>
        <v/>
      </c>
      <c r="F2477" s="18"/>
      <c r="G2477" s="18"/>
      <c r="H2477" s="18"/>
      <c r="I2477" s="18"/>
      <c r="J2477" s="18"/>
      <c r="K2477" s="18"/>
      <c r="L2477" s="18"/>
      <c r="M2477" s="18"/>
      <c r="N2477" s="18"/>
      <c r="O2477" s="18"/>
      <c r="P2477" s="18"/>
      <c r="Q2477" s="18"/>
      <c r="R2477" s="18"/>
      <c r="S2477" s="18"/>
      <c r="T2477" s="18"/>
      <c r="U2477" s="18"/>
      <c r="V2477" s="18"/>
      <c r="W2477" s="18"/>
      <c r="X2477" s="18"/>
      <c r="Y2477" s="18"/>
      <c r="Z2477" s="18"/>
      <c r="AA2477" s="18"/>
      <c r="AB2477" s="18"/>
      <c r="AC2477" s="18"/>
      <c r="AD2477" s="18"/>
      <c r="AE2477" s="18"/>
      <c r="AF2477" s="18"/>
      <c r="AG2477" s="18"/>
      <c r="AH2477" s="18"/>
      <c r="AI2477" s="18"/>
      <c r="AJ2477" s="18"/>
      <c r="AK2477" s="18"/>
      <c r="AL2477" s="18"/>
      <c r="AM2477" s="18"/>
    </row>
    <row r="2478" spans="1:39">
      <c r="A2478" s="18"/>
      <c r="B2478" s="18"/>
      <c r="C2478" s="18"/>
      <c r="D2478" s="18" t="str">
        <f t="shared" ca="1" si="43"/>
        <v/>
      </c>
      <c r="E2478" s="18" t="str">
        <f ca="1">IFERROR(INDEX(nr_ad_client_name,MATCH(ROW()-1,xl_search_adnowclientname[index],0)),"")</f>
        <v/>
      </c>
      <c r="F2478" s="18"/>
      <c r="G2478" s="18"/>
      <c r="H2478" s="18"/>
      <c r="I2478" s="18"/>
      <c r="J2478" s="18"/>
      <c r="K2478" s="18"/>
      <c r="L2478" s="18"/>
      <c r="M2478" s="18"/>
      <c r="N2478" s="18"/>
      <c r="O2478" s="18"/>
      <c r="P2478" s="18"/>
      <c r="Q2478" s="18"/>
      <c r="R2478" s="18"/>
      <c r="S2478" s="18"/>
      <c r="T2478" s="18"/>
      <c r="U2478" s="18"/>
      <c r="V2478" s="18"/>
      <c r="W2478" s="18"/>
      <c r="X2478" s="18"/>
      <c r="Y2478" s="18"/>
      <c r="Z2478" s="18"/>
      <c r="AA2478" s="18"/>
      <c r="AB2478" s="18"/>
      <c r="AC2478" s="18"/>
      <c r="AD2478" s="18"/>
      <c r="AE2478" s="18"/>
      <c r="AF2478" s="18"/>
      <c r="AG2478" s="18"/>
      <c r="AH2478" s="18"/>
      <c r="AI2478" s="18"/>
      <c r="AJ2478" s="18"/>
      <c r="AK2478" s="18"/>
      <c r="AL2478" s="18"/>
      <c r="AM2478" s="18"/>
    </row>
    <row r="2479" spans="1:39">
      <c r="A2479" s="18"/>
      <c r="B2479" s="18"/>
      <c r="C2479" s="18"/>
      <c r="D2479" s="18" t="str">
        <f t="shared" ca="1" si="43"/>
        <v/>
      </c>
      <c r="E2479" s="18" t="str">
        <f ca="1">IFERROR(INDEX(nr_ad_client_name,MATCH(ROW()-1,xl_search_adnowclientname[index],0)),"")</f>
        <v/>
      </c>
      <c r="F2479" s="18"/>
      <c r="G2479" s="18"/>
      <c r="H2479" s="18"/>
      <c r="I2479" s="18"/>
      <c r="J2479" s="18"/>
      <c r="K2479" s="18"/>
      <c r="L2479" s="18"/>
      <c r="M2479" s="18"/>
      <c r="N2479" s="18"/>
      <c r="O2479" s="18"/>
      <c r="P2479" s="18"/>
      <c r="Q2479" s="18"/>
      <c r="R2479" s="18"/>
      <c r="S2479" s="18"/>
      <c r="T2479" s="18"/>
      <c r="U2479" s="18"/>
      <c r="V2479" s="18"/>
      <c r="W2479" s="18"/>
      <c r="X2479" s="18"/>
      <c r="Y2479" s="18"/>
      <c r="Z2479" s="18"/>
      <c r="AA2479" s="18"/>
      <c r="AB2479" s="18"/>
      <c r="AC2479" s="18"/>
      <c r="AD2479" s="18"/>
      <c r="AE2479" s="18"/>
      <c r="AF2479" s="18"/>
      <c r="AG2479" s="18"/>
      <c r="AH2479" s="18"/>
      <c r="AI2479" s="18"/>
      <c r="AJ2479" s="18"/>
      <c r="AK2479" s="18"/>
      <c r="AL2479" s="18"/>
      <c r="AM2479" s="18"/>
    </row>
    <row r="2480" spans="1:39">
      <c r="A2480" s="18"/>
      <c r="B2480" s="18"/>
      <c r="C2480" s="18"/>
      <c r="D2480" s="18" t="str">
        <f t="shared" ca="1" si="43"/>
        <v/>
      </c>
      <c r="E2480" s="18" t="str">
        <f ca="1">IFERROR(INDEX(nr_ad_client_name,MATCH(ROW()-1,xl_search_adnowclientname[index],0)),"")</f>
        <v/>
      </c>
      <c r="F2480" s="18"/>
      <c r="G2480" s="18"/>
      <c r="H2480" s="18"/>
      <c r="I2480" s="18"/>
      <c r="J2480" s="18"/>
      <c r="K2480" s="18"/>
      <c r="L2480" s="18"/>
      <c r="M2480" s="18"/>
      <c r="N2480" s="18"/>
      <c r="O2480" s="18"/>
      <c r="P2480" s="18"/>
      <c r="Q2480" s="18"/>
      <c r="R2480" s="18"/>
      <c r="S2480" s="18"/>
      <c r="T2480" s="18"/>
      <c r="U2480" s="18"/>
      <c r="V2480" s="18"/>
      <c r="W2480" s="18"/>
      <c r="X2480" s="18"/>
      <c r="Y2480" s="18"/>
      <c r="Z2480" s="18"/>
      <c r="AA2480" s="18"/>
      <c r="AB2480" s="18"/>
      <c r="AC2480" s="18"/>
      <c r="AD2480" s="18"/>
      <c r="AE2480" s="18"/>
      <c r="AF2480" s="18"/>
      <c r="AG2480" s="18"/>
      <c r="AH2480" s="18"/>
      <c r="AI2480" s="18"/>
      <c r="AJ2480" s="18"/>
      <c r="AK2480" s="18"/>
      <c r="AL2480" s="18"/>
      <c r="AM2480" s="18"/>
    </row>
    <row r="2481" spans="1:39">
      <c r="A2481" s="18"/>
      <c r="B2481" s="18"/>
      <c r="C2481" s="18"/>
      <c r="D2481" s="18" t="str">
        <f t="shared" ca="1" si="43"/>
        <v/>
      </c>
      <c r="E2481" s="18" t="str">
        <f ca="1">IFERROR(INDEX(nr_ad_client_name,MATCH(ROW()-1,xl_search_adnowclientname[index],0)),"")</f>
        <v/>
      </c>
      <c r="F2481" s="18"/>
      <c r="G2481" s="18"/>
      <c r="H2481" s="18"/>
      <c r="I2481" s="18"/>
      <c r="J2481" s="18"/>
      <c r="K2481" s="18"/>
      <c r="L2481" s="18"/>
      <c r="M2481" s="18"/>
      <c r="N2481" s="18"/>
      <c r="O2481" s="18"/>
      <c r="P2481" s="18"/>
      <c r="Q2481" s="18"/>
      <c r="R2481" s="18"/>
      <c r="S2481" s="18"/>
      <c r="T2481" s="18"/>
      <c r="U2481" s="18"/>
      <c r="V2481" s="18"/>
      <c r="W2481" s="18"/>
      <c r="X2481" s="18"/>
      <c r="Y2481" s="18"/>
      <c r="Z2481" s="18"/>
      <c r="AA2481" s="18"/>
      <c r="AB2481" s="18"/>
      <c r="AC2481" s="18"/>
      <c r="AD2481" s="18"/>
      <c r="AE2481" s="18"/>
      <c r="AF2481" s="18"/>
      <c r="AG2481" s="18"/>
      <c r="AH2481" s="18"/>
      <c r="AI2481" s="18"/>
      <c r="AJ2481" s="18"/>
      <c r="AK2481" s="18"/>
      <c r="AL2481" s="18"/>
      <c r="AM2481" s="18"/>
    </row>
    <row r="2482" spans="1:39">
      <c r="A2482" s="18"/>
      <c r="B2482" s="18"/>
      <c r="C2482" s="18"/>
      <c r="D2482" s="18" t="str">
        <f t="shared" ca="1" si="43"/>
        <v/>
      </c>
      <c r="E2482" s="18" t="str">
        <f ca="1">IFERROR(INDEX(nr_ad_client_name,MATCH(ROW()-1,xl_search_adnowclientname[index],0)),"")</f>
        <v/>
      </c>
      <c r="F2482" s="18"/>
      <c r="G2482" s="18"/>
      <c r="H2482" s="18"/>
      <c r="I2482" s="18"/>
      <c r="J2482" s="18"/>
      <c r="K2482" s="18"/>
      <c r="L2482" s="18"/>
      <c r="M2482" s="18"/>
      <c r="N2482" s="18"/>
      <c r="O2482" s="18"/>
      <c r="P2482" s="18"/>
      <c r="Q2482" s="18"/>
      <c r="R2482" s="18"/>
      <c r="S2482" s="18"/>
      <c r="T2482" s="18"/>
      <c r="U2482" s="18"/>
      <c r="V2482" s="18"/>
      <c r="W2482" s="18"/>
      <c r="X2482" s="18"/>
      <c r="Y2482" s="18"/>
      <c r="Z2482" s="18"/>
      <c r="AA2482" s="18"/>
      <c r="AB2482" s="18"/>
      <c r="AC2482" s="18"/>
      <c r="AD2482" s="18"/>
      <c r="AE2482" s="18"/>
      <c r="AF2482" s="18"/>
      <c r="AG2482" s="18"/>
      <c r="AH2482" s="18"/>
      <c r="AI2482" s="18"/>
      <c r="AJ2482" s="18"/>
      <c r="AK2482" s="18"/>
      <c r="AL2482" s="18"/>
      <c r="AM2482" s="18"/>
    </row>
    <row r="2483" spans="1:39">
      <c r="A2483" s="18"/>
      <c r="B2483" s="18"/>
      <c r="C2483" s="18"/>
      <c r="D2483" s="18" t="str">
        <f t="shared" ca="1" si="43"/>
        <v/>
      </c>
      <c r="E2483" s="18" t="str">
        <f ca="1">IFERROR(INDEX(nr_ad_client_name,MATCH(ROW()-1,xl_search_adnowclientname[index],0)),"")</f>
        <v/>
      </c>
      <c r="F2483" s="18"/>
      <c r="G2483" s="18"/>
      <c r="H2483" s="18"/>
      <c r="I2483" s="18"/>
      <c r="J2483" s="18"/>
      <c r="K2483" s="18"/>
      <c r="L2483" s="18"/>
      <c r="M2483" s="18"/>
      <c r="N2483" s="18"/>
      <c r="O2483" s="18"/>
      <c r="P2483" s="18"/>
      <c r="Q2483" s="18"/>
      <c r="R2483" s="18"/>
      <c r="S2483" s="18"/>
      <c r="T2483" s="18"/>
      <c r="U2483" s="18"/>
      <c r="V2483" s="18"/>
      <c r="W2483" s="18"/>
      <c r="X2483" s="18"/>
      <c r="Y2483" s="18"/>
      <c r="Z2483" s="18"/>
      <c r="AA2483" s="18"/>
      <c r="AB2483" s="18"/>
      <c r="AC2483" s="18"/>
      <c r="AD2483" s="18"/>
      <c r="AE2483" s="18"/>
      <c r="AF2483" s="18"/>
      <c r="AG2483" s="18"/>
      <c r="AH2483" s="18"/>
      <c r="AI2483" s="18"/>
      <c r="AJ2483" s="18"/>
      <c r="AK2483" s="18"/>
      <c r="AL2483" s="18"/>
      <c r="AM2483" s="18"/>
    </row>
    <row r="2484" spans="1:39">
      <c r="A2484" s="18"/>
      <c r="B2484" s="18"/>
      <c r="C2484" s="18"/>
      <c r="D2484" s="18" t="str">
        <f t="shared" ca="1" si="43"/>
        <v/>
      </c>
      <c r="E2484" s="18" t="str">
        <f ca="1">IFERROR(INDEX(nr_ad_client_name,MATCH(ROW()-1,xl_search_adnowclientname[index],0)),"")</f>
        <v/>
      </c>
      <c r="F2484" s="18"/>
      <c r="G2484" s="18"/>
      <c r="H2484" s="18"/>
      <c r="I2484" s="18"/>
      <c r="J2484" s="18"/>
      <c r="K2484" s="18"/>
      <c r="L2484" s="18"/>
      <c r="M2484" s="18"/>
      <c r="N2484" s="18"/>
      <c r="O2484" s="18"/>
      <c r="P2484" s="18"/>
      <c r="Q2484" s="18"/>
      <c r="R2484" s="18"/>
      <c r="S2484" s="18"/>
      <c r="T2484" s="18"/>
      <c r="U2484" s="18"/>
      <c r="V2484" s="18"/>
      <c r="W2484" s="18"/>
      <c r="X2484" s="18"/>
      <c r="Y2484" s="18"/>
      <c r="Z2484" s="18"/>
      <c r="AA2484" s="18"/>
      <c r="AB2484" s="18"/>
      <c r="AC2484" s="18"/>
      <c r="AD2484" s="18"/>
      <c r="AE2484" s="18"/>
      <c r="AF2484" s="18"/>
      <c r="AG2484" s="18"/>
      <c r="AH2484" s="18"/>
      <c r="AI2484" s="18"/>
      <c r="AJ2484" s="18"/>
      <c r="AK2484" s="18"/>
      <c r="AL2484" s="18"/>
      <c r="AM2484" s="18"/>
    </row>
    <row r="2485" spans="1:39">
      <c r="A2485" s="18"/>
      <c r="B2485" s="18"/>
      <c r="C2485" s="18"/>
      <c r="D2485" s="18" t="str">
        <f t="shared" ca="1" si="43"/>
        <v/>
      </c>
      <c r="E2485" s="18" t="str">
        <f ca="1">IFERROR(INDEX(nr_ad_client_name,MATCH(ROW()-1,xl_search_adnowclientname[index],0)),"")</f>
        <v/>
      </c>
      <c r="F2485" s="18"/>
      <c r="G2485" s="18"/>
      <c r="H2485" s="18"/>
      <c r="I2485" s="18"/>
      <c r="J2485" s="18"/>
      <c r="K2485" s="18"/>
      <c r="L2485" s="18"/>
      <c r="M2485" s="18"/>
      <c r="N2485" s="18"/>
      <c r="O2485" s="18"/>
      <c r="P2485" s="18"/>
      <c r="Q2485" s="18"/>
      <c r="R2485" s="18"/>
      <c r="S2485" s="18"/>
      <c r="T2485" s="18"/>
      <c r="U2485" s="18"/>
      <c r="V2485" s="18"/>
      <c r="W2485" s="18"/>
      <c r="X2485" s="18"/>
      <c r="Y2485" s="18"/>
      <c r="Z2485" s="18"/>
      <c r="AA2485" s="18"/>
      <c r="AB2485" s="18"/>
      <c r="AC2485" s="18"/>
      <c r="AD2485" s="18"/>
      <c r="AE2485" s="18"/>
      <c r="AF2485" s="18"/>
      <c r="AG2485" s="18"/>
      <c r="AH2485" s="18"/>
      <c r="AI2485" s="18"/>
      <c r="AJ2485" s="18"/>
      <c r="AK2485" s="18"/>
      <c r="AL2485" s="18"/>
      <c r="AM2485" s="18"/>
    </row>
    <row r="2486" spans="1:39">
      <c r="A2486" s="18"/>
      <c r="B2486" s="18"/>
      <c r="C2486" s="18"/>
      <c r="D2486" s="18" t="str">
        <f t="shared" ca="1" si="43"/>
        <v/>
      </c>
      <c r="E2486" s="18" t="str">
        <f ca="1">IFERROR(INDEX(nr_ad_client_name,MATCH(ROW()-1,xl_search_adnowclientname[index],0)),"")</f>
        <v/>
      </c>
      <c r="F2486" s="18"/>
      <c r="G2486" s="18"/>
      <c r="H2486" s="18"/>
      <c r="I2486" s="18"/>
      <c r="J2486" s="18"/>
      <c r="K2486" s="18"/>
      <c r="L2486" s="18"/>
      <c r="M2486" s="18"/>
      <c r="N2486" s="18"/>
      <c r="O2486" s="18"/>
      <c r="P2486" s="18"/>
      <c r="Q2486" s="18"/>
      <c r="R2486" s="18"/>
      <c r="S2486" s="18"/>
      <c r="T2486" s="18"/>
      <c r="U2486" s="18"/>
      <c r="V2486" s="18"/>
      <c r="W2486" s="18"/>
      <c r="X2486" s="18"/>
      <c r="Y2486" s="18"/>
      <c r="Z2486" s="18"/>
      <c r="AA2486" s="18"/>
      <c r="AB2486" s="18"/>
      <c r="AC2486" s="18"/>
      <c r="AD2486" s="18"/>
      <c r="AE2486" s="18"/>
      <c r="AF2486" s="18"/>
      <c r="AG2486" s="18"/>
      <c r="AH2486" s="18"/>
      <c r="AI2486" s="18"/>
      <c r="AJ2486" s="18"/>
      <c r="AK2486" s="18"/>
      <c r="AL2486" s="18"/>
      <c r="AM2486" s="18"/>
    </row>
    <row r="2487" spans="1:39">
      <c r="A2487" s="18"/>
      <c r="B2487" s="18"/>
      <c r="C2487" s="18"/>
      <c r="D2487" s="18" t="str">
        <f t="shared" ca="1" si="43"/>
        <v/>
      </c>
      <c r="E2487" s="18" t="str">
        <f ca="1">IFERROR(INDEX(nr_ad_client_name,MATCH(ROW()-1,xl_search_adnowclientname[index],0)),"")</f>
        <v/>
      </c>
      <c r="F2487" s="18"/>
      <c r="G2487" s="18"/>
      <c r="H2487" s="18"/>
      <c r="I2487" s="18"/>
      <c r="J2487" s="18"/>
      <c r="K2487" s="18"/>
      <c r="L2487" s="18"/>
      <c r="M2487" s="18"/>
      <c r="N2487" s="18"/>
      <c r="O2487" s="18"/>
      <c r="P2487" s="18"/>
      <c r="Q2487" s="18"/>
      <c r="R2487" s="18"/>
      <c r="S2487" s="18"/>
      <c r="T2487" s="18"/>
      <c r="U2487" s="18"/>
      <c r="V2487" s="18"/>
      <c r="W2487" s="18"/>
      <c r="X2487" s="18"/>
      <c r="Y2487" s="18"/>
      <c r="Z2487" s="18"/>
      <c r="AA2487" s="18"/>
      <c r="AB2487" s="18"/>
      <c r="AC2487" s="18"/>
      <c r="AD2487" s="18"/>
      <c r="AE2487" s="18"/>
      <c r="AF2487" s="18"/>
      <c r="AG2487" s="18"/>
      <c r="AH2487" s="18"/>
      <c r="AI2487" s="18"/>
      <c r="AJ2487" s="18"/>
      <c r="AK2487" s="18"/>
      <c r="AL2487" s="18"/>
      <c r="AM2487" s="18"/>
    </row>
    <row r="2488" spans="1:39">
      <c r="A2488" s="18"/>
      <c r="B2488" s="18"/>
      <c r="C2488" s="18"/>
      <c r="D2488" s="18" t="str">
        <f t="shared" ca="1" si="43"/>
        <v/>
      </c>
      <c r="E2488" s="18" t="str">
        <f ca="1">IFERROR(INDEX(nr_ad_client_name,MATCH(ROW()-1,xl_search_adnowclientname[index],0)),"")</f>
        <v/>
      </c>
      <c r="F2488" s="18"/>
      <c r="G2488" s="18"/>
      <c r="H2488" s="18"/>
      <c r="I2488" s="18"/>
      <c r="J2488" s="18"/>
      <c r="K2488" s="18"/>
      <c r="L2488" s="18"/>
      <c r="M2488" s="18"/>
      <c r="N2488" s="18"/>
      <c r="O2488" s="18"/>
      <c r="P2488" s="18"/>
      <c r="Q2488" s="18"/>
      <c r="R2488" s="18"/>
      <c r="S2488" s="18"/>
      <c r="T2488" s="18"/>
      <c r="U2488" s="18"/>
      <c r="V2488" s="18"/>
      <c r="W2488" s="18"/>
      <c r="X2488" s="18"/>
      <c r="Y2488" s="18"/>
      <c r="Z2488" s="18"/>
      <c r="AA2488" s="18"/>
      <c r="AB2488" s="18"/>
      <c r="AC2488" s="18"/>
      <c r="AD2488" s="18"/>
      <c r="AE2488" s="18"/>
      <c r="AF2488" s="18"/>
      <c r="AG2488" s="18"/>
      <c r="AH2488" s="18"/>
      <c r="AI2488" s="18"/>
      <c r="AJ2488" s="18"/>
      <c r="AK2488" s="18"/>
      <c r="AL2488" s="18"/>
      <c r="AM2488" s="18"/>
    </row>
    <row r="2489" spans="1:39">
      <c r="A2489" s="18"/>
      <c r="B2489" s="18"/>
      <c r="C2489" s="18"/>
      <c r="D2489" s="18" t="str">
        <f t="shared" ca="1" si="43"/>
        <v/>
      </c>
      <c r="E2489" s="18" t="str">
        <f ca="1">IFERROR(INDEX(nr_ad_client_name,MATCH(ROW()-1,xl_search_adnowclientname[index],0)),"")</f>
        <v/>
      </c>
      <c r="F2489" s="18"/>
      <c r="G2489" s="18"/>
      <c r="H2489" s="18"/>
      <c r="I2489" s="18"/>
      <c r="J2489" s="18"/>
      <c r="K2489" s="18"/>
      <c r="L2489" s="18"/>
      <c r="M2489" s="18"/>
      <c r="N2489" s="18"/>
      <c r="O2489" s="18"/>
      <c r="P2489" s="18"/>
      <c r="Q2489" s="18"/>
      <c r="R2489" s="18"/>
      <c r="S2489" s="18"/>
      <c r="T2489" s="18"/>
      <c r="U2489" s="18"/>
      <c r="V2489" s="18"/>
      <c r="W2489" s="18"/>
      <c r="X2489" s="18"/>
      <c r="Y2489" s="18"/>
      <c r="Z2489" s="18"/>
      <c r="AA2489" s="18"/>
      <c r="AB2489" s="18"/>
      <c r="AC2489" s="18"/>
      <c r="AD2489" s="18"/>
      <c r="AE2489" s="18"/>
      <c r="AF2489" s="18"/>
      <c r="AG2489" s="18"/>
      <c r="AH2489" s="18"/>
      <c r="AI2489" s="18"/>
      <c r="AJ2489" s="18"/>
      <c r="AK2489" s="18"/>
      <c r="AL2489" s="18"/>
      <c r="AM2489" s="18"/>
    </row>
    <row r="2490" spans="1:39">
      <c r="A2490" s="18"/>
      <c r="B2490" s="18"/>
      <c r="C2490" s="18"/>
      <c r="D2490" s="18" t="str">
        <f t="shared" ca="1" si="43"/>
        <v/>
      </c>
      <c r="E2490" s="18" t="str">
        <f ca="1">IFERROR(INDEX(nr_ad_client_name,MATCH(ROW()-1,xl_search_adnowclientname[index],0)),"")</f>
        <v/>
      </c>
      <c r="F2490" s="18"/>
      <c r="G2490" s="18"/>
      <c r="H2490" s="18"/>
      <c r="I2490" s="18"/>
      <c r="J2490" s="18"/>
      <c r="K2490" s="18"/>
      <c r="L2490" s="18"/>
      <c r="M2490" s="18"/>
      <c r="N2490" s="18"/>
      <c r="O2490" s="18"/>
      <c r="P2490" s="18"/>
      <c r="Q2490" s="18"/>
      <c r="R2490" s="18"/>
      <c r="S2490" s="18"/>
      <c r="T2490" s="18"/>
      <c r="U2490" s="18"/>
      <c r="V2490" s="18"/>
      <c r="W2490" s="18"/>
      <c r="X2490" s="18"/>
      <c r="Y2490" s="18"/>
      <c r="Z2490" s="18"/>
      <c r="AA2490" s="18"/>
      <c r="AB2490" s="18"/>
      <c r="AC2490" s="18"/>
      <c r="AD2490" s="18"/>
      <c r="AE2490" s="18"/>
      <c r="AF2490" s="18"/>
      <c r="AG2490" s="18"/>
      <c r="AH2490" s="18"/>
      <c r="AI2490" s="18"/>
      <c r="AJ2490" s="18"/>
      <c r="AK2490" s="18"/>
      <c r="AL2490" s="18"/>
      <c r="AM2490" s="18"/>
    </row>
    <row r="2491" spans="1:39">
      <c r="A2491" s="18"/>
      <c r="B2491" s="18"/>
      <c r="C2491" s="18"/>
      <c r="D2491" s="18" t="str">
        <f t="shared" ca="1" si="43"/>
        <v/>
      </c>
      <c r="E2491" s="18" t="str">
        <f ca="1">IFERROR(INDEX(nr_ad_client_name,MATCH(ROW()-1,xl_search_adnowclientname[index],0)),"")</f>
        <v/>
      </c>
      <c r="F2491" s="18"/>
      <c r="G2491" s="18"/>
      <c r="H2491" s="18"/>
      <c r="I2491" s="18"/>
      <c r="J2491" s="18"/>
      <c r="K2491" s="18"/>
      <c r="L2491" s="18"/>
      <c r="M2491" s="18"/>
      <c r="N2491" s="18"/>
      <c r="O2491" s="18"/>
      <c r="P2491" s="18"/>
      <c r="Q2491" s="18"/>
      <c r="R2491" s="18"/>
      <c r="S2491" s="18"/>
      <c r="T2491" s="18"/>
      <c r="U2491" s="18"/>
      <c r="V2491" s="18"/>
      <c r="W2491" s="18"/>
      <c r="X2491" s="18"/>
      <c r="Y2491" s="18"/>
      <c r="Z2491" s="18"/>
      <c r="AA2491" s="18"/>
      <c r="AB2491" s="18"/>
      <c r="AC2491" s="18"/>
      <c r="AD2491" s="18"/>
      <c r="AE2491" s="18"/>
      <c r="AF2491" s="18"/>
      <c r="AG2491" s="18"/>
      <c r="AH2491" s="18"/>
      <c r="AI2491" s="18"/>
      <c r="AJ2491" s="18"/>
      <c r="AK2491" s="18"/>
      <c r="AL2491" s="18"/>
      <c r="AM2491" s="18"/>
    </row>
    <row r="2492" spans="1:39">
      <c r="A2492" s="18"/>
      <c r="B2492" s="18"/>
      <c r="C2492" s="18"/>
      <c r="D2492" s="18" t="str">
        <f t="shared" ca="1" si="43"/>
        <v/>
      </c>
      <c r="E2492" s="18" t="str">
        <f ca="1">IFERROR(INDEX(nr_ad_client_name,MATCH(ROW()-1,xl_search_adnowclientname[index],0)),"")</f>
        <v/>
      </c>
      <c r="F2492" s="18"/>
      <c r="G2492" s="18"/>
      <c r="H2492" s="18"/>
      <c r="I2492" s="18"/>
      <c r="J2492" s="18"/>
      <c r="K2492" s="18"/>
      <c r="L2492" s="18"/>
      <c r="M2492" s="18"/>
      <c r="N2492" s="18"/>
      <c r="O2492" s="18"/>
      <c r="P2492" s="18"/>
      <c r="Q2492" s="18"/>
      <c r="R2492" s="18"/>
      <c r="S2492" s="18"/>
      <c r="T2492" s="18"/>
      <c r="U2492" s="18"/>
      <c r="V2492" s="18"/>
      <c r="W2492" s="18"/>
      <c r="X2492" s="18"/>
      <c r="Y2492" s="18"/>
      <c r="Z2492" s="18"/>
      <c r="AA2492" s="18"/>
      <c r="AB2492" s="18"/>
      <c r="AC2492" s="18"/>
      <c r="AD2492" s="18"/>
      <c r="AE2492" s="18"/>
      <c r="AF2492" s="18"/>
      <c r="AG2492" s="18"/>
      <c r="AH2492" s="18"/>
      <c r="AI2492" s="18"/>
      <c r="AJ2492" s="18"/>
      <c r="AK2492" s="18"/>
      <c r="AL2492" s="18"/>
      <c r="AM2492" s="18"/>
    </row>
    <row r="2493" spans="1:39">
      <c r="A2493" s="18"/>
      <c r="B2493" s="18"/>
      <c r="C2493" s="18"/>
      <c r="D2493" s="18" t="str">
        <f t="shared" ca="1" si="43"/>
        <v/>
      </c>
      <c r="E2493" s="18" t="str">
        <f ca="1">IFERROR(INDEX(nr_ad_client_name,MATCH(ROW()-1,xl_search_adnowclientname[index],0)),"")</f>
        <v/>
      </c>
      <c r="F2493" s="18"/>
      <c r="G2493" s="18"/>
      <c r="H2493" s="18"/>
      <c r="I2493" s="18"/>
      <c r="J2493" s="18"/>
      <c r="K2493" s="18"/>
      <c r="L2493" s="18"/>
      <c r="M2493" s="18"/>
      <c r="N2493" s="18"/>
      <c r="O2493" s="18"/>
      <c r="P2493" s="18"/>
      <c r="Q2493" s="18"/>
      <c r="R2493" s="18"/>
      <c r="S2493" s="18"/>
      <c r="T2493" s="18"/>
      <c r="U2493" s="18"/>
      <c r="V2493" s="18"/>
      <c r="W2493" s="18"/>
      <c r="X2493" s="18"/>
      <c r="Y2493" s="18"/>
      <c r="Z2493" s="18"/>
      <c r="AA2493" s="18"/>
      <c r="AB2493" s="18"/>
      <c r="AC2493" s="18"/>
      <c r="AD2493" s="18"/>
      <c r="AE2493" s="18"/>
      <c r="AF2493" s="18"/>
      <c r="AG2493" s="18"/>
      <c r="AH2493" s="18"/>
      <c r="AI2493" s="18"/>
      <c r="AJ2493" s="18"/>
      <c r="AK2493" s="18"/>
      <c r="AL2493" s="18"/>
      <c r="AM2493" s="18"/>
    </row>
    <row r="2494" spans="1:39">
      <c r="A2494" s="18"/>
      <c r="B2494" s="18"/>
      <c r="C2494" s="18"/>
      <c r="D2494" s="18" t="str">
        <f t="shared" ca="1" si="43"/>
        <v/>
      </c>
      <c r="E2494" s="18" t="str">
        <f ca="1">IFERROR(INDEX(nr_ad_client_name,MATCH(ROW()-1,xl_search_adnowclientname[index],0)),"")</f>
        <v/>
      </c>
      <c r="F2494" s="18"/>
      <c r="G2494" s="18"/>
      <c r="H2494" s="18"/>
      <c r="I2494" s="18"/>
      <c r="J2494" s="18"/>
      <c r="K2494" s="18"/>
      <c r="L2494" s="18"/>
      <c r="M2494" s="18"/>
      <c r="N2494" s="18"/>
      <c r="O2494" s="18"/>
      <c r="P2494" s="18"/>
      <c r="Q2494" s="18"/>
      <c r="R2494" s="18"/>
      <c r="S2494" s="18"/>
      <c r="T2494" s="18"/>
      <c r="U2494" s="18"/>
      <c r="V2494" s="18"/>
      <c r="W2494" s="18"/>
      <c r="X2494" s="18"/>
      <c r="Y2494" s="18"/>
      <c r="Z2494" s="18"/>
      <c r="AA2494" s="18"/>
      <c r="AB2494" s="18"/>
      <c r="AC2494" s="18"/>
      <c r="AD2494" s="18"/>
      <c r="AE2494" s="18"/>
      <c r="AF2494" s="18"/>
      <c r="AG2494" s="18"/>
      <c r="AH2494" s="18"/>
      <c r="AI2494" s="18"/>
      <c r="AJ2494" s="18"/>
      <c r="AK2494" s="18"/>
      <c r="AL2494" s="18"/>
      <c r="AM2494" s="18"/>
    </row>
    <row r="2495" spans="1:39">
      <c r="A2495" s="18"/>
      <c r="B2495" s="18"/>
      <c r="C2495" s="18"/>
      <c r="D2495" s="18" t="str">
        <f t="shared" ca="1" si="43"/>
        <v/>
      </c>
      <c r="E2495" s="18" t="str">
        <f ca="1">IFERROR(INDEX(nr_ad_client_name,MATCH(ROW()-1,xl_search_adnowclientname[index],0)),"")</f>
        <v/>
      </c>
      <c r="F2495" s="18"/>
      <c r="G2495" s="18"/>
      <c r="H2495" s="18"/>
      <c r="I2495" s="18"/>
      <c r="J2495" s="18"/>
      <c r="K2495" s="18"/>
      <c r="L2495" s="18"/>
      <c r="M2495" s="18"/>
      <c r="N2495" s="18"/>
      <c r="O2495" s="18"/>
      <c r="P2495" s="18"/>
      <c r="Q2495" s="18"/>
      <c r="R2495" s="18"/>
      <c r="S2495" s="18"/>
      <c r="T2495" s="18"/>
      <c r="U2495" s="18"/>
      <c r="V2495" s="18"/>
      <c r="W2495" s="18"/>
      <c r="X2495" s="18"/>
      <c r="Y2495" s="18"/>
      <c r="Z2495" s="18"/>
      <c r="AA2495" s="18"/>
      <c r="AB2495" s="18"/>
      <c r="AC2495" s="18"/>
      <c r="AD2495" s="18"/>
      <c r="AE2495" s="18"/>
      <c r="AF2495" s="18"/>
      <c r="AG2495" s="18"/>
      <c r="AH2495" s="18"/>
      <c r="AI2495" s="18"/>
      <c r="AJ2495" s="18"/>
      <c r="AK2495" s="18"/>
      <c r="AL2495" s="18"/>
      <c r="AM2495" s="18"/>
    </row>
    <row r="2496" spans="1:39">
      <c r="A2496" s="18"/>
      <c r="B2496" s="18"/>
      <c r="C2496" s="18"/>
      <c r="D2496" s="18" t="str">
        <f t="shared" ca="1" si="43"/>
        <v/>
      </c>
      <c r="E2496" s="18" t="str">
        <f ca="1">IFERROR(INDEX(nr_ad_client_name,MATCH(ROW()-1,xl_search_adnowclientname[index],0)),"")</f>
        <v/>
      </c>
      <c r="F2496" s="18"/>
      <c r="G2496" s="18"/>
      <c r="H2496" s="18"/>
      <c r="I2496" s="18"/>
      <c r="J2496" s="18"/>
      <c r="K2496" s="18"/>
      <c r="L2496" s="18"/>
      <c r="M2496" s="18"/>
      <c r="N2496" s="18"/>
      <c r="O2496" s="18"/>
      <c r="P2496" s="18"/>
      <c r="Q2496" s="18"/>
      <c r="R2496" s="18"/>
      <c r="S2496" s="18"/>
      <c r="T2496" s="18"/>
      <c r="U2496" s="18"/>
      <c r="V2496" s="18"/>
      <c r="W2496" s="18"/>
      <c r="X2496" s="18"/>
      <c r="Y2496" s="18"/>
      <c r="Z2496" s="18"/>
      <c r="AA2496" s="18"/>
      <c r="AB2496" s="18"/>
      <c r="AC2496" s="18"/>
      <c r="AD2496" s="18"/>
      <c r="AE2496" s="18"/>
      <c r="AF2496" s="18"/>
      <c r="AG2496" s="18"/>
      <c r="AH2496" s="18"/>
      <c r="AI2496" s="18"/>
      <c r="AJ2496" s="18"/>
      <c r="AK2496" s="18"/>
      <c r="AL2496" s="18"/>
      <c r="AM2496" s="18"/>
    </row>
    <row r="2497" spans="1:39">
      <c r="A2497" s="18"/>
      <c r="B2497" s="18"/>
      <c r="C2497" s="18"/>
      <c r="D2497" s="18" t="str">
        <f t="shared" ca="1" si="43"/>
        <v/>
      </c>
      <c r="E2497" s="18" t="str">
        <f ca="1">IFERROR(INDEX(nr_ad_client_name,MATCH(ROW()-1,xl_search_adnowclientname[index],0)),"")</f>
        <v/>
      </c>
      <c r="F2497" s="18"/>
      <c r="G2497" s="18"/>
      <c r="H2497" s="18"/>
      <c r="I2497" s="18"/>
      <c r="J2497" s="18"/>
      <c r="K2497" s="18"/>
      <c r="L2497" s="18"/>
      <c r="M2497" s="18"/>
      <c r="N2497" s="18"/>
      <c r="O2497" s="18"/>
      <c r="P2497" s="18"/>
      <c r="Q2497" s="18"/>
      <c r="R2497" s="18"/>
      <c r="S2497" s="18"/>
      <c r="T2497" s="18"/>
      <c r="U2497" s="18"/>
      <c r="V2497" s="18"/>
      <c r="W2497" s="18"/>
      <c r="X2497" s="18"/>
      <c r="Y2497" s="18"/>
      <c r="Z2497" s="18"/>
      <c r="AA2497" s="18"/>
      <c r="AB2497" s="18"/>
      <c r="AC2497" s="18"/>
      <c r="AD2497" s="18"/>
      <c r="AE2497" s="18"/>
      <c r="AF2497" s="18"/>
      <c r="AG2497" s="18"/>
      <c r="AH2497" s="18"/>
      <c r="AI2497" s="18"/>
      <c r="AJ2497" s="18"/>
      <c r="AK2497" s="18"/>
      <c r="AL2497" s="18"/>
      <c r="AM2497" s="18"/>
    </row>
    <row r="2498" spans="1:39">
      <c r="A2498" s="18"/>
      <c r="B2498" s="18"/>
      <c r="C2498" s="18"/>
      <c r="D2498" s="18" t="str">
        <f t="shared" ca="1" si="43"/>
        <v/>
      </c>
      <c r="E2498" s="18" t="str">
        <f ca="1">IFERROR(INDEX(nr_ad_client_name,MATCH(ROW()-1,xl_search_adnowclientname[index],0)),"")</f>
        <v/>
      </c>
      <c r="F2498" s="18"/>
      <c r="G2498" s="18"/>
      <c r="H2498" s="18"/>
      <c r="I2498" s="18"/>
      <c r="J2498" s="18"/>
      <c r="K2498" s="18"/>
      <c r="L2498" s="18"/>
      <c r="M2498" s="18"/>
      <c r="N2498" s="18"/>
      <c r="O2498" s="18"/>
      <c r="P2498" s="18"/>
      <c r="Q2498" s="18"/>
      <c r="R2498" s="18"/>
      <c r="S2498" s="18"/>
      <c r="T2498" s="18"/>
      <c r="U2498" s="18"/>
      <c r="V2498" s="18"/>
      <c r="W2498" s="18"/>
      <c r="X2498" s="18"/>
      <c r="Y2498" s="18"/>
      <c r="Z2498" s="18"/>
      <c r="AA2498" s="18"/>
      <c r="AB2498" s="18"/>
      <c r="AC2498" s="18"/>
      <c r="AD2498" s="18"/>
      <c r="AE2498" s="18"/>
      <c r="AF2498" s="18"/>
      <c r="AG2498" s="18"/>
      <c r="AH2498" s="18"/>
      <c r="AI2498" s="18"/>
      <c r="AJ2498" s="18"/>
      <c r="AK2498" s="18"/>
      <c r="AL2498" s="18"/>
      <c r="AM2498" s="18"/>
    </row>
    <row r="2499" spans="1:39">
      <c r="A2499" s="18"/>
      <c r="B2499" s="18"/>
      <c r="C2499" s="18"/>
      <c r="D2499" s="18" t="str">
        <f t="shared" ca="1" si="43"/>
        <v/>
      </c>
      <c r="E2499" s="18" t="str">
        <f ca="1">IFERROR(INDEX(nr_ad_client_name,MATCH(ROW()-1,xl_search_adnowclientname[index],0)),"")</f>
        <v/>
      </c>
      <c r="F2499" s="18"/>
      <c r="G2499" s="18"/>
      <c r="H2499" s="18"/>
      <c r="I2499" s="18"/>
      <c r="J2499" s="18"/>
      <c r="K2499" s="18"/>
      <c r="L2499" s="18"/>
      <c r="M2499" s="18"/>
      <c r="N2499" s="18"/>
      <c r="O2499" s="18"/>
      <c r="P2499" s="18"/>
      <c r="Q2499" s="18"/>
      <c r="R2499" s="18"/>
      <c r="S2499" s="18"/>
      <c r="T2499" s="18"/>
      <c r="U2499" s="18"/>
      <c r="V2499" s="18"/>
      <c r="W2499" s="18"/>
      <c r="X2499" s="18"/>
      <c r="Y2499" s="18"/>
      <c r="Z2499" s="18"/>
      <c r="AA2499" s="18"/>
      <c r="AB2499" s="18"/>
      <c r="AC2499" s="18"/>
      <c r="AD2499" s="18"/>
      <c r="AE2499" s="18"/>
      <c r="AF2499" s="18"/>
      <c r="AG2499" s="18"/>
      <c r="AH2499" s="18"/>
      <c r="AI2499" s="18"/>
      <c r="AJ2499" s="18"/>
      <c r="AK2499" s="18"/>
      <c r="AL2499" s="18"/>
      <c r="AM2499" s="18"/>
    </row>
    <row r="2500" spans="1:39">
      <c r="A2500" s="18"/>
      <c r="B2500" s="18"/>
      <c r="C2500" s="18"/>
      <c r="D2500" s="18" t="str">
        <f t="shared" ca="1" si="43"/>
        <v/>
      </c>
      <c r="E2500" s="18" t="str">
        <f ca="1">IFERROR(INDEX(nr_ad_client_name,MATCH(ROW()-1,xl_search_adnowclientname[index],0)),"")</f>
        <v/>
      </c>
      <c r="F2500" s="18"/>
      <c r="G2500" s="18"/>
      <c r="H2500" s="18"/>
      <c r="I2500" s="18"/>
      <c r="J2500" s="18"/>
      <c r="K2500" s="18"/>
      <c r="L2500" s="18"/>
      <c r="M2500" s="18"/>
      <c r="N2500" s="18"/>
      <c r="O2500" s="18"/>
      <c r="P2500" s="18"/>
      <c r="Q2500" s="18"/>
      <c r="R2500" s="18"/>
      <c r="S2500" s="18"/>
      <c r="T2500" s="18"/>
      <c r="U2500" s="18"/>
      <c r="V2500" s="18"/>
      <c r="W2500" s="18"/>
      <c r="X2500" s="18"/>
      <c r="Y2500" s="18"/>
      <c r="Z2500" s="18"/>
      <c r="AA2500" s="18"/>
      <c r="AB2500" s="18"/>
      <c r="AC2500" s="18"/>
      <c r="AD2500" s="18"/>
      <c r="AE2500" s="18"/>
      <c r="AF2500" s="18"/>
      <c r="AG2500" s="18"/>
      <c r="AH2500" s="18"/>
      <c r="AI2500" s="18"/>
      <c r="AJ2500" s="18"/>
      <c r="AK2500" s="18"/>
      <c r="AL2500" s="18"/>
      <c r="AM2500" s="18"/>
    </row>
    <row r="2501" spans="1:39">
      <c r="A2501" s="18"/>
      <c r="B2501" s="18"/>
      <c r="C2501" s="18"/>
      <c r="D2501" s="18" t="str">
        <f t="shared" ca="1" si="43"/>
        <v/>
      </c>
      <c r="E2501" s="18" t="str">
        <f ca="1">IFERROR(INDEX(nr_ad_client_name,MATCH(ROW()-1,xl_search_adnowclientname[index],0)),"")</f>
        <v/>
      </c>
      <c r="F2501" s="18"/>
      <c r="G2501" s="18"/>
      <c r="H2501" s="18"/>
      <c r="I2501" s="18"/>
      <c r="J2501" s="18"/>
      <c r="K2501" s="18"/>
      <c r="L2501" s="18"/>
      <c r="M2501" s="18"/>
      <c r="N2501" s="18"/>
      <c r="O2501" s="18"/>
      <c r="P2501" s="18"/>
      <c r="Q2501" s="18"/>
      <c r="R2501" s="18"/>
      <c r="S2501" s="18"/>
      <c r="T2501" s="18"/>
      <c r="U2501" s="18"/>
      <c r="V2501" s="18"/>
      <c r="W2501" s="18"/>
      <c r="X2501" s="18"/>
      <c r="Y2501" s="18"/>
      <c r="Z2501" s="18"/>
      <c r="AA2501" s="18"/>
      <c r="AB2501" s="18"/>
      <c r="AC2501" s="18"/>
      <c r="AD2501" s="18"/>
      <c r="AE2501" s="18"/>
      <c r="AF2501" s="18"/>
      <c r="AG2501" s="18"/>
      <c r="AH2501" s="18"/>
      <c r="AI2501" s="18"/>
      <c r="AJ2501" s="18"/>
      <c r="AK2501" s="18"/>
      <c r="AL2501" s="18"/>
      <c r="AM2501" s="18"/>
    </row>
  </sheetData>
  <pageMargins left="0.75" right="0.75" top="0.75" bottom="0.5" header="0.5" footer="0.75"/>
  <tableParts count="12">
    <tablePart r:id="rId1"/>
    <tablePart r:id="rId2"/>
    <tablePart r:id="rId3"/>
    <tablePart r:id="rId4"/>
    <tablePart r:id="rId5"/>
    <tablePart r:id="rId6"/>
    <tablePart r:id="rId7"/>
    <tablePart r:id="rId8"/>
    <tablePart r:id="rId9"/>
    <tablePart r:id="rId10"/>
    <tablePart r:id="rId1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169</vt:i4>
      </vt:variant>
    </vt:vector>
  </HeadingPairs>
  <TitlesOfParts>
    <vt:vector size="201" baseType="lpstr">
      <vt:lpstr>Index</vt:lpstr>
      <vt:lpstr>Project Settings</vt:lpstr>
      <vt:lpstr>QDB</vt:lpstr>
      <vt:lpstr>Additional Project Settings</vt:lpstr>
      <vt:lpstr>Project Level Text Replacement</vt:lpstr>
      <vt:lpstr>Brands</vt:lpstr>
      <vt:lpstr>ActivationStatements</vt:lpstr>
      <vt:lpstr>AdMessaging</vt:lpstr>
      <vt:lpstr>ADNOW_ADs</vt:lpstr>
      <vt:lpstr>ADNOW_FMCG</vt:lpstr>
      <vt:lpstr>ADNOW_LONG_TERM</vt:lpstr>
      <vt:lpstr>ADNOW_Other_Properties</vt:lpstr>
      <vt:lpstr>ADNOW_SERVICE</vt:lpstr>
      <vt:lpstr>Agebands</vt:lpstr>
      <vt:lpstr>Comms_AMP</vt:lpstr>
      <vt:lpstr>Comms_BrandFluency</vt:lpstr>
      <vt:lpstr>COMPETITOR_BRANDS</vt:lpstr>
      <vt:lpstr>ConnectFilterVariables</vt:lpstr>
      <vt:lpstr>ConnectTouchPoints</vt:lpstr>
      <vt:lpstr>CrossMedia_A_Regions</vt:lpstr>
      <vt:lpstr>CrossMedia_B_Campaign_Builder</vt:lpstr>
      <vt:lpstr>CrossMedia_C_Campaign</vt:lpstr>
      <vt:lpstr>DET_APPS</vt:lpstr>
      <vt:lpstr>DET_DP</vt:lpstr>
      <vt:lpstr>IA_TARGET_WORDS</vt:lpstr>
      <vt:lpstr>NeedScope_Attributes</vt:lpstr>
      <vt:lpstr>NeedScope_Collages</vt:lpstr>
      <vt:lpstr>NeedScope_DP</vt:lpstr>
      <vt:lpstr>OccupationalScreener</vt:lpstr>
      <vt:lpstr>Quota_A_Variables</vt:lpstr>
      <vt:lpstr>Quota_B_Variable_Items</vt:lpstr>
      <vt:lpstr>Quota_D_Main</vt:lpstr>
      <vt:lpstr>lnr_adnow_ads</vt:lpstr>
      <vt:lpstr>lnr_agebands</vt:lpstr>
      <vt:lpstr>lnr_brands</vt:lpstr>
      <vt:lpstr>lnr_crossmedia_regions</vt:lpstr>
      <vt:lpstr>lnr_det</vt:lpstr>
      <vt:lpstr>lnr_mdd_quota_variable_name</vt:lpstr>
      <vt:lpstr>lnr_occupational_screener</vt:lpstr>
      <vt:lpstr>lnr_quota_variable_name</vt:lpstr>
      <vt:lpstr>lnr_quota1_items</vt:lpstr>
      <vt:lpstr>lnr_quota10_items</vt:lpstr>
      <vt:lpstr>lnr_quota11_items</vt:lpstr>
      <vt:lpstr>lnr_quota12_items</vt:lpstr>
      <vt:lpstr>lnr_quota13_items</vt:lpstr>
      <vt:lpstr>lnr_quota14_items</vt:lpstr>
      <vt:lpstr>lnr_quota15_items</vt:lpstr>
      <vt:lpstr>lnr_quota16_items</vt:lpstr>
      <vt:lpstr>lnr_quota17_items</vt:lpstr>
      <vt:lpstr>lnr_quota18_items</vt:lpstr>
      <vt:lpstr>lnr_quota19_items</vt:lpstr>
      <vt:lpstr>lnr_quota2_items</vt:lpstr>
      <vt:lpstr>lnr_quota20_items</vt:lpstr>
      <vt:lpstr>lnr_quota3_items</vt:lpstr>
      <vt:lpstr>lnr_quota4_items</vt:lpstr>
      <vt:lpstr>lnr_quota5_items</vt:lpstr>
      <vt:lpstr>lnr_quota6_items</vt:lpstr>
      <vt:lpstr>lnr_quota7_items</vt:lpstr>
      <vt:lpstr>lnr_quota8_items</vt:lpstr>
      <vt:lpstr>lnr_quota9_items</vt:lpstr>
      <vt:lpstr>lnr_xm_module</vt:lpstr>
      <vt:lpstr>lnr_xm_tplabel</vt:lpstr>
      <vt:lpstr>nr_ad_brand_status</vt:lpstr>
      <vt:lpstr>nr_ad_client_name</vt:lpstr>
      <vt:lpstr>nr_ad_country</vt:lpstr>
      <vt:lpstr>nr_ad_format</vt:lpstr>
      <vt:lpstr>nr_ad_image_media</vt:lpstr>
      <vt:lpstr>nr_ad_measure_type</vt:lpstr>
      <vt:lpstr>nr_ad_news_value</vt:lpstr>
      <vt:lpstr>nr_ad_video_media</vt:lpstr>
      <vt:lpstr>nr_additional_routing</vt:lpstr>
      <vt:lpstr>nr_additional_routing2</vt:lpstr>
      <vt:lpstr>nr_au1ab_routing</vt:lpstr>
      <vt:lpstr>nr_brand_categorization</vt:lpstr>
      <vt:lpstr>nr_canada_region</vt:lpstr>
      <vt:lpstr>nr_category_type</vt:lpstr>
      <vt:lpstr>nr_connect_sector</vt:lpstr>
      <vt:lpstr>nr_connect_time_period</vt:lpstr>
      <vt:lpstr>nr_fmcg1</vt:lpstr>
      <vt:lpstr>nr_harmonized_abs_brand_variants</vt:lpstr>
      <vt:lpstr>nr_harmonized_abs_brand_variants2</vt:lpstr>
      <vt:lpstr>nr_long1</vt:lpstr>
      <vt:lpstr>nr_long2</vt:lpstr>
      <vt:lpstr>nr_market_factor</vt:lpstr>
      <vt:lpstr>nr_methodology</vt:lpstr>
      <vt:lpstr>nr_mf_brand_variants</vt:lpstr>
      <vt:lpstr>nr_needs_benefit</vt:lpstr>
      <vt:lpstr>nr_needscope_region</vt:lpstr>
      <vt:lpstr>nr_needscope_sector</vt:lpstr>
      <vt:lpstr>nr_neuro_number</vt:lpstr>
      <vt:lpstr>nr_pos_neg</vt:lpstr>
      <vt:lpstr>nr_pos_neg_diff</vt:lpstr>
      <vt:lpstr>nr_qdb_cat_usage</vt:lpstr>
      <vt:lpstr>nr_qdb_chief_fmcg</vt:lpstr>
      <vt:lpstr>nr_qdb_chief_non_fmcg</vt:lpstr>
      <vt:lpstr>nr_qdb_gender</vt:lpstr>
      <vt:lpstr>nr_qdb_gender_inclusive</vt:lpstr>
      <vt:lpstr>nr_quota_region</vt:lpstr>
      <vt:lpstr>nr_quota_type</vt:lpstr>
      <vt:lpstr>nr_region_commissioning</vt:lpstr>
      <vt:lpstr>nr_service1</vt:lpstr>
      <vt:lpstr>nr_service3</vt:lpstr>
      <vt:lpstr>nr_spend_market</vt:lpstr>
      <vt:lpstr>nr_tbca_list</vt:lpstr>
      <vt:lpstr>nr_us_ethnicity</vt:lpstr>
      <vt:lpstr>nr_us_income</vt:lpstr>
      <vt:lpstr>nr_us_regions</vt:lpstr>
      <vt:lpstr>nr_weekday</vt:lpstr>
      <vt:lpstr>nr_xmedia_localisation</vt:lpstr>
      <vt:lpstr>nr_yes</vt:lpstr>
      <vt:lpstr>nr_yes_no</vt:lpstr>
      <vt:lpstr>ps_absbrandvariants</vt:lpstr>
      <vt:lpstr>ps_adcount</vt:lpstr>
      <vt:lpstr>ps_additional_routing</vt:lpstr>
      <vt:lpstr>ps_adnowcategory</vt:lpstr>
      <vt:lpstr>ps_adnowclientname</vt:lpstr>
      <vt:lpstr>ps_adnowcountry</vt:lpstr>
      <vt:lpstr>ps_adnowcsexecemail</vt:lpstr>
      <vt:lpstr>ps_adnowdbcategory</vt:lpstr>
      <vt:lpstr>ps_adnowdirectoremail</vt:lpstr>
      <vt:lpstr>ps_category_name</vt:lpstr>
      <vt:lpstr>ps_country_code</vt:lpstr>
      <vt:lpstr>ps_country_name</vt:lpstr>
      <vt:lpstr>ps_digital_tagging</vt:lpstr>
      <vt:lpstr>ps_effectivedate</vt:lpstr>
      <vt:lpstr>ps_englishlive</vt:lpstr>
      <vt:lpstr>ps_harmonizedconfiguration</vt:lpstr>
      <vt:lpstr>ps_harmonizedrouting</vt:lpstr>
      <vt:lpstr>ps_hiddenau1abrouting</vt:lpstr>
      <vt:lpstr>ps_hiddencxtv2timeslotoptions</vt:lpstr>
      <vt:lpstr>ps_hiddenmfbrandvariants</vt:lpstr>
      <vt:lpstr>ps_hiddenquestionsdw</vt:lpstr>
      <vt:lpstr>ps_ipmprojectcode</vt:lpstr>
      <vt:lpstr>ps_language1</vt:lpstr>
      <vt:lpstr>ps_language2</vt:lpstr>
      <vt:lpstr>ps_language3</vt:lpstr>
      <vt:lpstr>ps_language4</vt:lpstr>
      <vt:lpstr>ps_language5</vt:lpstr>
      <vt:lpstr>ps_language6</vt:lpstr>
      <vt:lpstr>ps_language7</vt:lpstr>
      <vt:lpstr>ps_language8</vt:lpstr>
      <vt:lpstr>ps_methodology</vt:lpstr>
      <vt:lpstr>ps_numberofbrandsforneuro</vt:lpstr>
      <vt:lpstr>ps_platformformethodology</vt:lpstr>
      <vt:lpstr>ps_project_code</vt:lpstr>
      <vt:lpstr>ps_project_group_code</vt:lpstr>
      <vt:lpstr>ps_quota_region</vt:lpstr>
      <vt:lpstr>ps_search_absbrandvariants</vt:lpstr>
      <vt:lpstr>ps_search_adcount</vt:lpstr>
      <vt:lpstr>ps_search_additional_routing</vt:lpstr>
      <vt:lpstr>ps_search_adnowcategory</vt:lpstr>
      <vt:lpstr>ps_search_adnowclientname</vt:lpstr>
      <vt:lpstr>ps_search_adnowcountry</vt:lpstr>
      <vt:lpstr>ps_search_adnowcsexecemail</vt:lpstr>
      <vt:lpstr>ps_search_adnowdbcategory</vt:lpstr>
      <vt:lpstr>ps_search_adnowdirectoremail</vt:lpstr>
      <vt:lpstr>ps_search_category_name</vt:lpstr>
      <vt:lpstr>ps_search_country_code</vt:lpstr>
      <vt:lpstr>ps_search_country_name</vt:lpstr>
      <vt:lpstr>ps_search_digital_tagging</vt:lpstr>
      <vt:lpstr>ps_search_effectivedate</vt:lpstr>
      <vt:lpstr>ps_search_englishlive</vt:lpstr>
      <vt:lpstr>ps_search_harmonizedconfiguration</vt:lpstr>
      <vt:lpstr>ps_search_harmonizedrouting</vt:lpstr>
      <vt:lpstr>ps_search_hiddenau1abrouting</vt:lpstr>
      <vt:lpstr>ps_search_hiddencxtv2timeslotoptions</vt:lpstr>
      <vt:lpstr>ps_search_hiddenmfbrandvariants</vt:lpstr>
      <vt:lpstr>ps_search_hiddenquestionsdw</vt:lpstr>
      <vt:lpstr>ps_search_ipmprojectcode</vt:lpstr>
      <vt:lpstr>ps_search_language1</vt:lpstr>
      <vt:lpstr>ps_search_language2</vt:lpstr>
      <vt:lpstr>ps_search_language3</vt:lpstr>
      <vt:lpstr>ps_search_language4</vt:lpstr>
      <vt:lpstr>ps_search_language5</vt:lpstr>
      <vt:lpstr>ps_search_language6</vt:lpstr>
      <vt:lpstr>ps_search_language7</vt:lpstr>
      <vt:lpstr>ps_search_language8</vt:lpstr>
      <vt:lpstr>ps_search_methodology</vt:lpstr>
      <vt:lpstr>ps_search_numberofbrandsforneuro</vt:lpstr>
      <vt:lpstr>ps_search_platformformethodology</vt:lpstr>
      <vt:lpstr>ps_search_project_code</vt:lpstr>
      <vt:lpstr>ps_search_project_group_code</vt:lpstr>
      <vt:lpstr>ps_search_quota_region</vt:lpstr>
      <vt:lpstr>ps_search_spine_code</vt:lpstr>
      <vt:lpstr>ps_search_sub_category_name</vt:lpstr>
      <vt:lpstr>ps_search_templateversion</vt:lpstr>
      <vt:lpstr>ps_search_weekendday1</vt:lpstr>
      <vt:lpstr>ps_search_weekendday2</vt:lpstr>
      <vt:lpstr>ps_search_workbook_code</vt:lpstr>
      <vt:lpstr>ps_search_xmcookieconsent</vt:lpstr>
      <vt:lpstr>ps_search_xmregioncount</vt:lpstr>
      <vt:lpstr>ps_search_xmtouchpointsbyregion</vt:lpstr>
      <vt:lpstr>ps_spine_code</vt:lpstr>
      <vt:lpstr>ps_sub_category_name</vt:lpstr>
      <vt:lpstr>ps_templateversion</vt:lpstr>
      <vt:lpstr>ps_weekendday1</vt:lpstr>
      <vt:lpstr>ps_weekendday2</vt:lpstr>
      <vt:lpstr>ps_workbook_code</vt:lpstr>
      <vt:lpstr>ps_xmcookieconsent</vt:lpstr>
      <vt:lpstr>ps_xmregioncount</vt:lpstr>
      <vt:lpstr>ps_xmtouchpointsbyregion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Chary, Santhosh (KTHYD)</dc:creator>
  <cp:lastModifiedBy>Parmeshwaran, Shaji (KOPNE)</cp:lastModifiedBy>
  <dcterms:created xsi:type="dcterms:W3CDTF">2018-08-03T10:19:49Z</dcterms:created>
  <dcterms:modified xsi:type="dcterms:W3CDTF">2019-11-18T12:47:42Z</dcterms:modified>
</cp:coreProperties>
</file>